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oeha\Work\EKIS\MeikaBerkarya\MeikaBerkarya\Data\JnT\"/>
    </mc:Choice>
  </mc:AlternateContent>
  <xr:revisionPtr revIDLastSave="0" documentId="13_ncr:1_{C8276206-7B43-4415-BBDD-687676C0951B}" xr6:coauthVersionLast="47" xr6:coauthVersionMax="47" xr10:uidLastSave="{00000000-0000-0000-0000-000000000000}"/>
  <bookViews>
    <workbookView xWindow="-120" yWindow="-120" windowWidth="29040" windowHeight="15720" xr2:uid="{0934E1AD-EB84-45A4-8F2C-D65B44285EAD}"/>
  </bookViews>
  <sheets>
    <sheet name="all_resi" sheetId="2" r:id="rId1"/>
    <sheet name="settle_reconcile" sheetId="3" r:id="rId2"/>
    <sheet name="problem" sheetId="4" r:id="rId3"/>
    <sheet name="recap" sheetId="1" r:id="rId4"/>
  </sheets>
  <definedNames>
    <definedName name="_xlcn.WorksheetConnection_jnt_recap.xlsxall_resi" hidden="1">all_resi[]</definedName>
    <definedName name="_xlcn.WorksheetConnection_jnt_recap.xlsxsettle_reconcile" hidden="1">settle_reconcile[]</definedName>
    <definedName name="ExternalData_1" localSheetId="0" hidden="1">all_resi!$A$1:$AR$4318</definedName>
    <definedName name="ExternalData_1" localSheetId="2" hidden="1">problem!$A$1:$R$4</definedName>
    <definedName name="ExternalData_2" localSheetId="1" hidden="1">settle_reconcile!$A$1:$K$2113</definedName>
  </definedNames>
  <calcPr calcId="191029"/>
  <pivotCaches>
    <pivotCache cacheId="0" r:id="rId5"/>
    <pivotCache cacheId="1" r:id="rId6"/>
    <pivotCache cacheId="2" r:id="rId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ettle_reconcile" name="settle_reconcile" connection="WorksheetConnection_jnt_recap.xlsx!settle_reconcile"/>
          <x15:modelTable id="all_resi" name="all_resi" connection="WorksheetConnection_jnt_recap.xlsx!all_resi"/>
        </x15:modelTables>
        <x15:modelRelationships>
          <x15:modelRelationship fromTable="settle_reconcile" fromColumn="No. Waybill" toTable="all_resi" toColumn="No. Waybill"/>
        </x15:modelRelationships>
        <x15:extLst>
          <ext xmlns:x16="http://schemas.microsoft.com/office/spreadsheetml/2014/11/main" uri="{9835A34E-60A6-4A7C-AAB8-D5F71C897F49}">
            <x16:modelTimeGroupings>
              <x16:modelTimeGrouping tableName="settle_reconcile" columnName="Waktu TTD" columnId="Waktu TTD">
                <x16:calculatedTimeColumn columnName="Waktu TTD (Day Index)" columnId="Waktu TTD (Day Index)" contentType="daysindex" isSelected="1"/>
                <x16:calculatedTimeColumn columnName="Waktu TTD (Day)" columnId="Waktu TTD (Day)" contentType="days" isSelected="1"/>
                <x16:calculatedTimeColumn columnName="Waktu TTD (Hour)" columnId="Waktu TTD (Hour)" contentType="hours" isSelected="1"/>
                <x16:calculatedTimeColumn columnName="Waktu TTD (Minute)" columnId="Waktu TTD (Minute)" contentType="minutes" isSelected="1"/>
                <x16:calculatedTimeColumn columnName="Waktu TTD (Second)" columnId="Waktu TTD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S2" i="2" l="1"/>
  <c r="AS3" i="2"/>
  <c r="AS4" i="2"/>
  <c r="AS5" i="2"/>
  <c r="AS6" i="2"/>
  <c r="AS7" i="2"/>
  <c r="AS8" i="2"/>
  <c r="AS9" i="2"/>
  <c r="AS10" i="2"/>
  <c r="AS11" i="2"/>
  <c r="AS12" i="2"/>
  <c r="AS13" i="2"/>
  <c r="AS14" i="2"/>
  <c r="AS15" i="2"/>
  <c r="AS16" i="2"/>
  <c r="AS17" i="2"/>
  <c r="AS18" i="2"/>
  <c r="AS19" i="2"/>
  <c r="AS20" i="2"/>
  <c r="AS21" i="2"/>
  <c r="AS22" i="2"/>
  <c r="AS23" i="2"/>
  <c r="AS24" i="2"/>
  <c r="AS25" i="2"/>
  <c r="AS26" i="2"/>
  <c r="AS27" i="2"/>
  <c r="AS28" i="2"/>
  <c r="AS29" i="2"/>
  <c r="AS30" i="2"/>
  <c r="AS31" i="2"/>
  <c r="AS32" i="2"/>
  <c r="AS33" i="2"/>
  <c r="AS34" i="2"/>
  <c r="AS35" i="2"/>
  <c r="AS36" i="2"/>
  <c r="AS37" i="2"/>
  <c r="AS38" i="2"/>
  <c r="AS39" i="2"/>
  <c r="AS40" i="2"/>
  <c r="AS41" i="2"/>
  <c r="AS42" i="2"/>
  <c r="AS43" i="2"/>
  <c r="AS44" i="2"/>
  <c r="AS45" i="2"/>
  <c r="AS46" i="2"/>
  <c r="AS47" i="2"/>
  <c r="AS48" i="2"/>
  <c r="AS49" i="2"/>
  <c r="AS50" i="2"/>
  <c r="AS51" i="2"/>
  <c r="AS52" i="2"/>
  <c r="AS53" i="2"/>
  <c r="AS54" i="2"/>
  <c r="AS55" i="2"/>
  <c r="AS56" i="2"/>
  <c r="AS57" i="2"/>
  <c r="AS58" i="2"/>
  <c r="AS59" i="2"/>
  <c r="AS60" i="2"/>
  <c r="AS61" i="2"/>
  <c r="AS62" i="2"/>
  <c r="AS63" i="2"/>
  <c r="AS64" i="2"/>
  <c r="AS65" i="2"/>
  <c r="AS66" i="2"/>
  <c r="AS67" i="2"/>
  <c r="AS68" i="2"/>
  <c r="AS69" i="2"/>
  <c r="AS70" i="2"/>
  <c r="AS71" i="2"/>
  <c r="AS72" i="2"/>
  <c r="AS73" i="2"/>
  <c r="AS74" i="2"/>
  <c r="AS75" i="2"/>
  <c r="AS76" i="2"/>
  <c r="AS77" i="2"/>
  <c r="AS78" i="2"/>
  <c r="AS79" i="2"/>
  <c r="AS80" i="2"/>
  <c r="AS81" i="2"/>
  <c r="AS82" i="2"/>
  <c r="AS83" i="2"/>
  <c r="AS84" i="2"/>
  <c r="AS85" i="2"/>
  <c r="AS86" i="2"/>
  <c r="AS87" i="2"/>
  <c r="AS88" i="2"/>
  <c r="AS89" i="2"/>
  <c r="AS90" i="2"/>
  <c r="AS91" i="2"/>
  <c r="AS92" i="2"/>
  <c r="AS93" i="2"/>
  <c r="AS94" i="2"/>
  <c r="AS95" i="2"/>
  <c r="AS96" i="2"/>
  <c r="AS97" i="2"/>
  <c r="AS98" i="2"/>
  <c r="AS99" i="2"/>
  <c r="AS100" i="2"/>
  <c r="AS101" i="2"/>
  <c r="AS102" i="2"/>
  <c r="AS103" i="2"/>
  <c r="AS104" i="2"/>
  <c r="AS105" i="2"/>
  <c r="AS106" i="2"/>
  <c r="AS107" i="2"/>
  <c r="AS108" i="2"/>
  <c r="AS109" i="2"/>
  <c r="AS110" i="2"/>
  <c r="AS111" i="2"/>
  <c r="AS112" i="2"/>
  <c r="AS113" i="2"/>
  <c r="AS114" i="2"/>
  <c r="AS115" i="2"/>
  <c r="AS116" i="2"/>
  <c r="AS117" i="2"/>
  <c r="AS118" i="2"/>
  <c r="AS119" i="2"/>
  <c r="AS120" i="2"/>
  <c r="AS121" i="2"/>
  <c r="AS122" i="2"/>
  <c r="AS123" i="2"/>
  <c r="AS124" i="2"/>
  <c r="AS125" i="2"/>
  <c r="AS126" i="2"/>
  <c r="AS127" i="2"/>
  <c r="AS128" i="2"/>
  <c r="AS129" i="2"/>
  <c r="AS130" i="2"/>
  <c r="AS131" i="2"/>
  <c r="AS132" i="2"/>
  <c r="AS133" i="2"/>
  <c r="AS134" i="2"/>
  <c r="AS135" i="2"/>
  <c r="AS136" i="2"/>
  <c r="AS137" i="2"/>
  <c r="AS138" i="2"/>
  <c r="AS139" i="2"/>
  <c r="AS140" i="2"/>
  <c r="AS141" i="2"/>
  <c r="AS142" i="2"/>
  <c r="AS143" i="2"/>
  <c r="AS144" i="2"/>
  <c r="AS145" i="2"/>
  <c r="AS146" i="2"/>
  <c r="AS147" i="2"/>
  <c r="AS148" i="2"/>
  <c r="AS149" i="2"/>
  <c r="AS150" i="2"/>
  <c r="AS151" i="2"/>
  <c r="AS152" i="2"/>
  <c r="AS153" i="2"/>
  <c r="AS154" i="2"/>
  <c r="AS155" i="2"/>
  <c r="AS156" i="2"/>
  <c r="AS157" i="2"/>
  <c r="AS158" i="2"/>
  <c r="AS159" i="2"/>
  <c r="AS160" i="2"/>
  <c r="AS161" i="2"/>
  <c r="AS162" i="2"/>
  <c r="AS163" i="2"/>
  <c r="AS164" i="2"/>
  <c r="AS165" i="2"/>
  <c r="AS166" i="2"/>
  <c r="AS167" i="2"/>
  <c r="AS168" i="2"/>
  <c r="AS169" i="2"/>
  <c r="AS170" i="2"/>
  <c r="AS171" i="2"/>
  <c r="AS172" i="2"/>
  <c r="AS173" i="2"/>
  <c r="AS174" i="2"/>
  <c r="AS175" i="2"/>
  <c r="AS176" i="2"/>
  <c r="AS177" i="2"/>
  <c r="AS178" i="2"/>
  <c r="AS179" i="2"/>
  <c r="AS180" i="2"/>
  <c r="AS181" i="2"/>
  <c r="AS182" i="2"/>
  <c r="AS183" i="2"/>
  <c r="AS184" i="2"/>
  <c r="AS185" i="2"/>
  <c r="AS186" i="2"/>
  <c r="AS187" i="2"/>
  <c r="AS188" i="2"/>
  <c r="AS189" i="2"/>
  <c r="AS190" i="2"/>
  <c r="AS191" i="2"/>
  <c r="AS192" i="2"/>
  <c r="AS193" i="2"/>
  <c r="AS194" i="2"/>
  <c r="AS195" i="2"/>
  <c r="AS196" i="2"/>
  <c r="AS197" i="2"/>
  <c r="AS198" i="2"/>
  <c r="AS199" i="2"/>
  <c r="AS200" i="2"/>
  <c r="AS201" i="2"/>
  <c r="AS202" i="2"/>
  <c r="AS203" i="2"/>
  <c r="AS204" i="2"/>
  <c r="AS205" i="2"/>
  <c r="AS206" i="2"/>
  <c r="AS207" i="2"/>
  <c r="AS208" i="2"/>
  <c r="AS209" i="2"/>
  <c r="AS210" i="2"/>
  <c r="AS211" i="2"/>
  <c r="AS212" i="2"/>
  <c r="AS213" i="2"/>
  <c r="AS214" i="2"/>
  <c r="AS215" i="2"/>
  <c r="AS216" i="2"/>
  <c r="AS217" i="2"/>
  <c r="AS218" i="2"/>
  <c r="AS219" i="2"/>
  <c r="AS220" i="2"/>
  <c r="AS221" i="2"/>
  <c r="AS222" i="2"/>
  <c r="AS223" i="2"/>
  <c r="AS224" i="2"/>
  <c r="AS225" i="2"/>
  <c r="AS226" i="2"/>
  <c r="AS227" i="2"/>
  <c r="AS228" i="2"/>
  <c r="AS229" i="2"/>
  <c r="AS230" i="2"/>
  <c r="AS231" i="2"/>
  <c r="AS232" i="2"/>
  <c r="AS233" i="2"/>
  <c r="AS234" i="2"/>
  <c r="AS235" i="2"/>
  <c r="AS236" i="2"/>
  <c r="AS237" i="2"/>
  <c r="AS238" i="2"/>
  <c r="AS239" i="2"/>
  <c r="AS240" i="2"/>
  <c r="AS241" i="2"/>
  <c r="AS242" i="2"/>
  <c r="AS243" i="2"/>
  <c r="AS244" i="2"/>
  <c r="AS245" i="2"/>
  <c r="AS246" i="2"/>
  <c r="AS247" i="2"/>
  <c r="AS248" i="2"/>
  <c r="AS249" i="2"/>
  <c r="AS250" i="2"/>
  <c r="AS251" i="2"/>
  <c r="AS252" i="2"/>
  <c r="AS253" i="2"/>
  <c r="AS254" i="2"/>
  <c r="AS255" i="2"/>
  <c r="AS256" i="2"/>
  <c r="AS257" i="2"/>
  <c r="AS258" i="2"/>
  <c r="AS259" i="2"/>
  <c r="AS260" i="2"/>
  <c r="AS261" i="2"/>
  <c r="AS262" i="2"/>
  <c r="AS263" i="2"/>
  <c r="AS264" i="2"/>
  <c r="AS265" i="2"/>
  <c r="AS266" i="2"/>
  <c r="AS267" i="2"/>
  <c r="AS268" i="2"/>
  <c r="AS269" i="2"/>
  <c r="AS270" i="2"/>
  <c r="AS271" i="2"/>
  <c r="AS272" i="2"/>
  <c r="AS273" i="2"/>
  <c r="AS274" i="2"/>
  <c r="AS275" i="2"/>
  <c r="AS276" i="2"/>
  <c r="AS277" i="2"/>
  <c r="AS278" i="2"/>
  <c r="AS279" i="2"/>
  <c r="AS280" i="2"/>
  <c r="AS281" i="2"/>
  <c r="AS282" i="2"/>
  <c r="AS283" i="2"/>
  <c r="AS284" i="2"/>
  <c r="AS285" i="2"/>
  <c r="AS286" i="2"/>
  <c r="AS287" i="2"/>
  <c r="AS288" i="2"/>
  <c r="AS289" i="2"/>
  <c r="AS290" i="2"/>
  <c r="AS291" i="2"/>
  <c r="AS292" i="2"/>
  <c r="AS293" i="2"/>
  <c r="AS294" i="2"/>
  <c r="AS295" i="2"/>
  <c r="AS296" i="2"/>
  <c r="AS297" i="2"/>
  <c r="AS298" i="2"/>
  <c r="AS299" i="2"/>
  <c r="AS300" i="2"/>
  <c r="AS301" i="2"/>
  <c r="AS302" i="2"/>
  <c r="AS303" i="2"/>
  <c r="AS304" i="2"/>
  <c r="AS305" i="2"/>
  <c r="AS306" i="2"/>
  <c r="AS307" i="2"/>
  <c r="AS308" i="2"/>
  <c r="AS309" i="2"/>
  <c r="AS310" i="2"/>
  <c r="AS311" i="2"/>
  <c r="AS312" i="2"/>
  <c r="AS313" i="2"/>
  <c r="AS314" i="2"/>
  <c r="AS315" i="2"/>
  <c r="AS316" i="2"/>
  <c r="AS317" i="2"/>
  <c r="AS318" i="2"/>
  <c r="AS319" i="2"/>
  <c r="AS320" i="2"/>
  <c r="AS321" i="2"/>
  <c r="AS322" i="2"/>
  <c r="AS323" i="2"/>
  <c r="AS324" i="2"/>
  <c r="AS325" i="2"/>
  <c r="AS326" i="2"/>
  <c r="AS327" i="2"/>
  <c r="AS328" i="2"/>
  <c r="AS329" i="2"/>
  <c r="AS330" i="2"/>
  <c r="AS331" i="2"/>
  <c r="AS332" i="2"/>
  <c r="AS333" i="2"/>
  <c r="AS334" i="2"/>
  <c r="AS335" i="2"/>
  <c r="AS336" i="2"/>
  <c r="AS337" i="2"/>
  <c r="AS338" i="2"/>
  <c r="AS339" i="2"/>
  <c r="AS340" i="2"/>
  <c r="AS341" i="2"/>
  <c r="AS342" i="2"/>
  <c r="AS343" i="2"/>
  <c r="AS344" i="2"/>
  <c r="AS345" i="2"/>
  <c r="AS346" i="2"/>
  <c r="AS347" i="2"/>
  <c r="AS348" i="2"/>
  <c r="AS349" i="2"/>
  <c r="AS350" i="2"/>
  <c r="AS351" i="2"/>
  <c r="AS352" i="2"/>
  <c r="AS353" i="2"/>
  <c r="AS354" i="2"/>
  <c r="AS355" i="2"/>
  <c r="AS356" i="2"/>
  <c r="AS357" i="2"/>
  <c r="AS358" i="2"/>
  <c r="AS359" i="2"/>
  <c r="AS360" i="2"/>
  <c r="AS361" i="2"/>
  <c r="AS362" i="2"/>
  <c r="AS363" i="2"/>
  <c r="AS364" i="2"/>
  <c r="AS365" i="2"/>
  <c r="AS366" i="2"/>
  <c r="AS367" i="2"/>
  <c r="AS368" i="2"/>
  <c r="AS369" i="2"/>
  <c r="AS370" i="2"/>
  <c r="AS371" i="2"/>
  <c r="AS372" i="2"/>
  <c r="AS373" i="2"/>
  <c r="AS374" i="2"/>
  <c r="AS375" i="2"/>
  <c r="AS376" i="2"/>
  <c r="AS377" i="2"/>
  <c r="AS378" i="2"/>
  <c r="AS379" i="2"/>
  <c r="AS380" i="2"/>
  <c r="AS381" i="2"/>
  <c r="AS382" i="2"/>
  <c r="AS383" i="2"/>
  <c r="AS384" i="2"/>
  <c r="AS385" i="2"/>
  <c r="AS386" i="2"/>
  <c r="AS387" i="2"/>
  <c r="AS388" i="2"/>
  <c r="AS389" i="2"/>
  <c r="AS390" i="2"/>
  <c r="AS391" i="2"/>
  <c r="AS392" i="2"/>
  <c r="AS393" i="2"/>
  <c r="AS394" i="2"/>
  <c r="AS395" i="2"/>
  <c r="AS396" i="2"/>
  <c r="AS397" i="2"/>
  <c r="AS398" i="2"/>
  <c r="AS399" i="2"/>
  <c r="AS400" i="2"/>
  <c r="AS401" i="2"/>
  <c r="AS402" i="2"/>
  <c r="AS403" i="2"/>
  <c r="AS404" i="2"/>
  <c r="AS405" i="2"/>
  <c r="AS406" i="2"/>
  <c r="AS407" i="2"/>
  <c r="AS408" i="2"/>
  <c r="AS409" i="2"/>
  <c r="AS410" i="2"/>
  <c r="AS411" i="2"/>
  <c r="AS412" i="2"/>
  <c r="AS413" i="2"/>
  <c r="AS414" i="2"/>
  <c r="AS415" i="2"/>
  <c r="AS416" i="2"/>
  <c r="AS417" i="2"/>
  <c r="AS418" i="2"/>
  <c r="AS419" i="2"/>
  <c r="AS420" i="2"/>
  <c r="AS421" i="2"/>
  <c r="AS422" i="2"/>
  <c r="AS423" i="2"/>
  <c r="AS424" i="2"/>
  <c r="AS425" i="2"/>
  <c r="AS426" i="2"/>
  <c r="AS427" i="2"/>
  <c r="AS428" i="2"/>
  <c r="AS429" i="2"/>
  <c r="AS430" i="2"/>
  <c r="AS431" i="2"/>
  <c r="AS432" i="2"/>
  <c r="AS433" i="2"/>
  <c r="AS434" i="2"/>
  <c r="AS435" i="2"/>
  <c r="AS436" i="2"/>
  <c r="AS437" i="2"/>
  <c r="AS438" i="2"/>
  <c r="AS439" i="2"/>
  <c r="AS440" i="2"/>
  <c r="AS441" i="2"/>
  <c r="AS442" i="2"/>
  <c r="AS443" i="2"/>
  <c r="AS444" i="2"/>
  <c r="AS445" i="2"/>
  <c r="AS446" i="2"/>
  <c r="AS447" i="2"/>
  <c r="AS448" i="2"/>
  <c r="AS449" i="2"/>
  <c r="AS450" i="2"/>
  <c r="AS451" i="2"/>
  <c r="AS452" i="2"/>
  <c r="AS453" i="2"/>
  <c r="AS454" i="2"/>
  <c r="AS455" i="2"/>
  <c r="AS456" i="2"/>
  <c r="AS457" i="2"/>
  <c r="AS458" i="2"/>
  <c r="AS459" i="2"/>
  <c r="AS460" i="2"/>
  <c r="AS461" i="2"/>
  <c r="AS462" i="2"/>
  <c r="AS463" i="2"/>
  <c r="AS464" i="2"/>
  <c r="AS465" i="2"/>
  <c r="AS466" i="2"/>
  <c r="AS467" i="2"/>
  <c r="AS468" i="2"/>
  <c r="AS469" i="2"/>
  <c r="AS470" i="2"/>
  <c r="AS471" i="2"/>
  <c r="AS472" i="2"/>
  <c r="AS473" i="2"/>
  <c r="AS474" i="2"/>
  <c r="AS475" i="2"/>
  <c r="AS476" i="2"/>
  <c r="AS477" i="2"/>
  <c r="AS478" i="2"/>
  <c r="AS479" i="2"/>
  <c r="AS480" i="2"/>
  <c r="AS481" i="2"/>
  <c r="AS482" i="2"/>
  <c r="AS483" i="2"/>
  <c r="AS484" i="2"/>
  <c r="AS485" i="2"/>
  <c r="AS486" i="2"/>
  <c r="AS487" i="2"/>
  <c r="AS488" i="2"/>
  <c r="AS489" i="2"/>
  <c r="AS490" i="2"/>
  <c r="AS491" i="2"/>
  <c r="AS492" i="2"/>
  <c r="AS493" i="2"/>
  <c r="AS494" i="2"/>
  <c r="AS495" i="2"/>
  <c r="AS496" i="2"/>
  <c r="AS497" i="2"/>
  <c r="AS498" i="2"/>
  <c r="AS499" i="2"/>
  <c r="AS500" i="2"/>
  <c r="AS501" i="2"/>
  <c r="AS502" i="2"/>
  <c r="AS503" i="2"/>
  <c r="AS504" i="2"/>
  <c r="AS505" i="2"/>
  <c r="AS506" i="2"/>
  <c r="AS507" i="2"/>
  <c r="AS508" i="2"/>
  <c r="AS509" i="2"/>
  <c r="AS510" i="2"/>
  <c r="AS511" i="2"/>
  <c r="AS512" i="2"/>
  <c r="AS513" i="2"/>
  <c r="AS514" i="2"/>
  <c r="AS515" i="2"/>
  <c r="AS516" i="2"/>
  <c r="AS517" i="2"/>
  <c r="AS518" i="2"/>
  <c r="AS519" i="2"/>
  <c r="AS520" i="2"/>
  <c r="AS521" i="2"/>
  <c r="AS522" i="2"/>
  <c r="AS523" i="2"/>
  <c r="AS524" i="2"/>
  <c r="AS525" i="2"/>
  <c r="AS526" i="2"/>
  <c r="AS527" i="2"/>
  <c r="AS528" i="2"/>
  <c r="AS529" i="2"/>
  <c r="AS530" i="2"/>
  <c r="AS531" i="2"/>
  <c r="AS532" i="2"/>
  <c r="AS533" i="2"/>
  <c r="AS534" i="2"/>
  <c r="AS535" i="2"/>
  <c r="AS536" i="2"/>
  <c r="AS537" i="2"/>
  <c r="AS538" i="2"/>
  <c r="AS539" i="2"/>
  <c r="AS540" i="2"/>
  <c r="AS541" i="2"/>
  <c r="AS542" i="2"/>
  <c r="AS543" i="2"/>
  <c r="AS544" i="2"/>
  <c r="AS545" i="2"/>
  <c r="AS546" i="2"/>
  <c r="AS547" i="2"/>
  <c r="AS548" i="2"/>
  <c r="AS549" i="2"/>
  <c r="AS550" i="2"/>
  <c r="AS551" i="2"/>
  <c r="AS552" i="2"/>
  <c r="AS553" i="2"/>
  <c r="AS554" i="2"/>
  <c r="AS555" i="2"/>
  <c r="AS556" i="2"/>
  <c r="AS557" i="2"/>
  <c r="AS558" i="2"/>
  <c r="AS559" i="2"/>
  <c r="AS560" i="2"/>
  <c r="AS561" i="2"/>
  <c r="AS562" i="2"/>
  <c r="AS563" i="2"/>
  <c r="AS564" i="2"/>
  <c r="AS565" i="2"/>
  <c r="AS566" i="2"/>
  <c r="AS567" i="2"/>
  <c r="AS568" i="2"/>
  <c r="AS569" i="2"/>
  <c r="AS570" i="2"/>
  <c r="AS571" i="2"/>
  <c r="AS572" i="2"/>
  <c r="AS573" i="2"/>
  <c r="AS574" i="2"/>
  <c r="AS575" i="2"/>
  <c r="AS576" i="2"/>
  <c r="AS577" i="2"/>
  <c r="AS578" i="2"/>
  <c r="AS579" i="2"/>
  <c r="AS580" i="2"/>
  <c r="AS581" i="2"/>
  <c r="AS582" i="2"/>
  <c r="AS583" i="2"/>
  <c r="AS584" i="2"/>
  <c r="AS585" i="2"/>
  <c r="AS586" i="2"/>
  <c r="AS587" i="2"/>
  <c r="AS588" i="2"/>
  <c r="AS589" i="2"/>
  <c r="AS590" i="2"/>
  <c r="AS591" i="2"/>
  <c r="AS592" i="2"/>
  <c r="AS593" i="2"/>
  <c r="AS594" i="2"/>
  <c r="AS595" i="2"/>
  <c r="AS596" i="2"/>
  <c r="AS597" i="2"/>
  <c r="AS598" i="2"/>
  <c r="AS599" i="2"/>
  <c r="AS600" i="2"/>
  <c r="AS601" i="2"/>
  <c r="AS602" i="2"/>
  <c r="AS603" i="2"/>
  <c r="AS604" i="2"/>
  <c r="AS605" i="2"/>
  <c r="AS606" i="2"/>
  <c r="AS607" i="2"/>
  <c r="AS608" i="2"/>
  <c r="AS609" i="2"/>
  <c r="AS610" i="2"/>
  <c r="AS611" i="2"/>
  <c r="AS612" i="2"/>
  <c r="AS613" i="2"/>
  <c r="AS614" i="2"/>
  <c r="AS615" i="2"/>
  <c r="AS616" i="2"/>
  <c r="AS617" i="2"/>
  <c r="AS618" i="2"/>
  <c r="AS619" i="2"/>
  <c r="AS620" i="2"/>
  <c r="AS621" i="2"/>
  <c r="AS622" i="2"/>
  <c r="AS623" i="2"/>
  <c r="AS624" i="2"/>
  <c r="AS625" i="2"/>
  <c r="AS626" i="2"/>
  <c r="AS627" i="2"/>
  <c r="AS628" i="2"/>
  <c r="AS629" i="2"/>
  <c r="AS630" i="2"/>
  <c r="AS631" i="2"/>
  <c r="AS632" i="2"/>
  <c r="AS633" i="2"/>
  <c r="AS634" i="2"/>
  <c r="AS635" i="2"/>
  <c r="AS636" i="2"/>
  <c r="AS637" i="2"/>
  <c r="AS638" i="2"/>
  <c r="AS639" i="2"/>
  <c r="AS640" i="2"/>
  <c r="AS641" i="2"/>
  <c r="AS642" i="2"/>
  <c r="AS643" i="2"/>
  <c r="AS644" i="2"/>
  <c r="AS645" i="2"/>
  <c r="AS646" i="2"/>
  <c r="AS647" i="2"/>
  <c r="AS648" i="2"/>
  <c r="AS649" i="2"/>
  <c r="AS650" i="2"/>
  <c r="AS651" i="2"/>
  <c r="AS652" i="2"/>
  <c r="AS653" i="2"/>
  <c r="AS654" i="2"/>
  <c r="AS655" i="2"/>
  <c r="AS656" i="2"/>
  <c r="AS657" i="2"/>
  <c r="AS658" i="2"/>
  <c r="AS659" i="2"/>
  <c r="AS660" i="2"/>
  <c r="AS661" i="2"/>
  <c r="AS662" i="2"/>
  <c r="AS663" i="2"/>
  <c r="AS664" i="2"/>
  <c r="AS665" i="2"/>
  <c r="AS666" i="2"/>
  <c r="AS667" i="2"/>
  <c r="AS668" i="2"/>
  <c r="AS669" i="2"/>
  <c r="AS670" i="2"/>
  <c r="AS671" i="2"/>
  <c r="AS672" i="2"/>
  <c r="AS673" i="2"/>
  <c r="AS674" i="2"/>
  <c r="AS675" i="2"/>
  <c r="AS676" i="2"/>
  <c r="AS677" i="2"/>
  <c r="AS678" i="2"/>
  <c r="AS679" i="2"/>
  <c r="AS680" i="2"/>
  <c r="AS681" i="2"/>
  <c r="AS682" i="2"/>
  <c r="AS683" i="2"/>
  <c r="AS684" i="2"/>
  <c r="AS685" i="2"/>
  <c r="AS686" i="2"/>
  <c r="AS687" i="2"/>
  <c r="AS688" i="2"/>
  <c r="AS689" i="2"/>
  <c r="AS690" i="2"/>
  <c r="AS691" i="2"/>
  <c r="AS692" i="2"/>
  <c r="AS693" i="2"/>
  <c r="AS694" i="2"/>
  <c r="AS695" i="2"/>
  <c r="AS696" i="2"/>
  <c r="AS697" i="2"/>
  <c r="AS698" i="2"/>
  <c r="AS699" i="2"/>
  <c r="AS700" i="2"/>
  <c r="AS701" i="2"/>
  <c r="AS702" i="2"/>
  <c r="AS703" i="2"/>
  <c r="AS704" i="2"/>
  <c r="AS705" i="2"/>
  <c r="AS706" i="2"/>
  <c r="AS707" i="2"/>
  <c r="AS708" i="2"/>
  <c r="AS709" i="2"/>
  <c r="AS710" i="2"/>
  <c r="AS711" i="2"/>
  <c r="AS712" i="2"/>
  <c r="AS713" i="2"/>
  <c r="AS714" i="2"/>
  <c r="AS715" i="2"/>
  <c r="AS716" i="2"/>
  <c r="AS717" i="2"/>
  <c r="AS718" i="2"/>
  <c r="AS719" i="2"/>
  <c r="AS720" i="2"/>
  <c r="AS721" i="2"/>
  <c r="AS722" i="2"/>
  <c r="AS723" i="2"/>
  <c r="AS724" i="2"/>
  <c r="AS725" i="2"/>
  <c r="AS726" i="2"/>
  <c r="AS727" i="2"/>
  <c r="AS728" i="2"/>
  <c r="AS729" i="2"/>
  <c r="AS730" i="2"/>
  <c r="AS731" i="2"/>
  <c r="AS732" i="2"/>
  <c r="AS733" i="2"/>
  <c r="AS734" i="2"/>
  <c r="AS735" i="2"/>
  <c r="AS736" i="2"/>
  <c r="AS737" i="2"/>
  <c r="AS738" i="2"/>
  <c r="AS739" i="2"/>
  <c r="AS740" i="2"/>
  <c r="AS741" i="2"/>
  <c r="AS742" i="2"/>
  <c r="AS743" i="2"/>
  <c r="AS744" i="2"/>
  <c r="AS745" i="2"/>
  <c r="AS746" i="2"/>
  <c r="AS747" i="2"/>
  <c r="AS748" i="2"/>
  <c r="AS749" i="2"/>
  <c r="AS750" i="2"/>
  <c r="AS751" i="2"/>
  <c r="AS752" i="2"/>
  <c r="AS753" i="2"/>
  <c r="AS754" i="2"/>
  <c r="AS755" i="2"/>
  <c r="AS756" i="2"/>
  <c r="AS757" i="2"/>
  <c r="AS758" i="2"/>
  <c r="AS759" i="2"/>
  <c r="AS760" i="2"/>
  <c r="AS761" i="2"/>
  <c r="AS762" i="2"/>
  <c r="AS763" i="2"/>
  <c r="AS764" i="2"/>
  <c r="AS765" i="2"/>
  <c r="AS766" i="2"/>
  <c r="AS767" i="2"/>
  <c r="AS768" i="2"/>
  <c r="AS769" i="2"/>
  <c r="AS770" i="2"/>
  <c r="AS771" i="2"/>
  <c r="AS772" i="2"/>
  <c r="AS773" i="2"/>
  <c r="AS774" i="2"/>
  <c r="AS775" i="2"/>
  <c r="AS776" i="2"/>
  <c r="AS777" i="2"/>
  <c r="AS778" i="2"/>
  <c r="AS779" i="2"/>
  <c r="AS780" i="2"/>
  <c r="AS781" i="2"/>
  <c r="AS782" i="2"/>
  <c r="AS783" i="2"/>
  <c r="AS784" i="2"/>
  <c r="AS785" i="2"/>
  <c r="AS786" i="2"/>
  <c r="AS787" i="2"/>
  <c r="AS788" i="2"/>
  <c r="AS789" i="2"/>
  <c r="AS790" i="2"/>
  <c r="AS791" i="2"/>
  <c r="AS792" i="2"/>
  <c r="AS793" i="2"/>
  <c r="AS794" i="2"/>
  <c r="AS795" i="2"/>
  <c r="AS796" i="2"/>
  <c r="AS797" i="2"/>
  <c r="AS798" i="2"/>
  <c r="AS799" i="2"/>
  <c r="AS800" i="2"/>
  <c r="AS801" i="2"/>
  <c r="AS802" i="2"/>
  <c r="AS803" i="2"/>
  <c r="AS804" i="2"/>
  <c r="AS805" i="2"/>
  <c r="AS806" i="2"/>
  <c r="AS807" i="2"/>
  <c r="AS808" i="2"/>
  <c r="AS809" i="2"/>
  <c r="AS810" i="2"/>
  <c r="AS811" i="2"/>
  <c r="AS812" i="2"/>
  <c r="AS813" i="2"/>
  <c r="AS814" i="2"/>
  <c r="AS815" i="2"/>
  <c r="AS816" i="2"/>
  <c r="AS817" i="2"/>
  <c r="AS818" i="2"/>
  <c r="AS819" i="2"/>
  <c r="AS820" i="2"/>
  <c r="AS821" i="2"/>
  <c r="AS822" i="2"/>
  <c r="AS823" i="2"/>
  <c r="AS824" i="2"/>
  <c r="AS825" i="2"/>
  <c r="AS826" i="2"/>
  <c r="AS827" i="2"/>
  <c r="AS828" i="2"/>
  <c r="AS829" i="2"/>
  <c r="AS830" i="2"/>
  <c r="AS831" i="2"/>
  <c r="AS832" i="2"/>
  <c r="AS833" i="2"/>
  <c r="AS834" i="2"/>
  <c r="AS835" i="2"/>
  <c r="AS836" i="2"/>
  <c r="AS837" i="2"/>
  <c r="AS838" i="2"/>
  <c r="AS839" i="2"/>
  <c r="AS840" i="2"/>
  <c r="AS841" i="2"/>
  <c r="AS842" i="2"/>
  <c r="AS843" i="2"/>
  <c r="AS844" i="2"/>
  <c r="AS845" i="2"/>
  <c r="AS846" i="2"/>
  <c r="AS847" i="2"/>
  <c r="AS848" i="2"/>
  <c r="AS849" i="2"/>
  <c r="AS850" i="2"/>
  <c r="AS851" i="2"/>
  <c r="AS852" i="2"/>
  <c r="AS853" i="2"/>
  <c r="AS854" i="2"/>
  <c r="AS855" i="2"/>
  <c r="AS856" i="2"/>
  <c r="AS857" i="2"/>
  <c r="AS858" i="2"/>
  <c r="AS859" i="2"/>
  <c r="AS860" i="2"/>
  <c r="AS861" i="2"/>
  <c r="AS862" i="2"/>
  <c r="AS863" i="2"/>
  <c r="AS864" i="2"/>
  <c r="AS865" i="2"/>
  <c r="AS866" i="2"/>
  <c r="AS867" i="2"/>
  <c r="AS868" i="2"/>
  <c r="AS869" i="2"/>
  <c r="AS870" i="2"/>
  <c r="AS871" i="2"/>
  <c r="AS872" i="2"/>
  <c r="AS873" i="2"/>
  <c r="AS874" i="2"/>
  <c r="AS875" i="2"/>
  <c r="AS876" i="2"/>
  <c r="AS877" i="2"/>
  <c r="AS878" i="2"/>
  <c r="AS879" i="2"/>
  <c r="AS880" i="2"/>
  <c r="AS881" i="2"/>
  <c r="AS882" i="2"/>
  <c r="AS883" i="2"/>
  <c r="AS884" i="2"/>
  <c r="AS885" i="2"/>
  <c r="AS886" i="2"/>
  <c r="AS887" i="2"/>
  <c r="AS888" i="2"/>
  <c r="AS889" i="2"/>
  <c r="AS890" i="2"/>
  <c r="AS891" i="2"/>
  <c r="AS892" i="2"/>
  <c r="AS893" i="2"/>
  <c r="AS894" i="2"/>
  <c r="AS895" i="2"/>
  <c r="AS896" i="2"/>
  <c r="AS897" i="2"/>
  <c r="AS898" i="2"/>
  <c r="AS899" i="2"/>
  <c r="AS900" i="2"/>
  <c r="AS901" i="2"/>
  <c r="AS902" i="2"/>
  <c r="AS903" i="2"/>
  <c r="AS904" i="2"/>
  <c r="AS905" i="2"/>
  <c r="AS906" i="2"/>
  <c r="AS907" i="2"/>
  <c r="AS908" i="2"/>
  <c r="AS909" i="2"/>
  <c r="AS910" i="2"/>
  <c r="AS911" i="2"/>
  <c r="AS912" i="2"/>
  <c r="AS913" i="2"/>
  <c r="AS914" i="2"/>
  <c r="AS915" i="2"/>
  <c r="AS916" i="2"/>
  <c r="AS917" i="2"/>
  <c r="AS918" i="2"/>
  <c r="AS919" i="2"/>
  <c r="AS920" i="2"/>
  <c r="AS921" i="2"/>
  <c r="AS922" i="2"/>
  <c r="AS923" i="2"/>
  <c r="AS924" i="2"/>
  <c r="AS925" i="2"/>
  <c r="AS926" i="2"/>
  <c r="AS927" i="2"/>
  <c r="AS928" i="2"/>
  <c r="AS929" i="2"/>
  <c r="AS930" i="2"/>
  <c r="AS931" i="2"/>
  <c r="AS932" i="2"/>
  <c r="AS933" i="2"/>
  <c r="AS934" i="2"/>
  <c r="AS935" i="2"/>
  <c r="AS936" i="2"/>
  <c r="AS937" i="2"/>
  <c r="AS938" i="2"/>
  <c r="AS939" i="2"/>
  <c r="AS940" i="2"/>
  <c r="AS941" i="2"/>
  <c r="AS942" i="2"/>
  <c r="AS943" i="2"/>
  <c r="AS944" i="2"/>
  <c r="AS945" i="2"/>
  <c r="AS946" i="2"/>
  <c r="AS947" i="2"/>
  <c r="AS948" i="2"/>
  <c r="AS949" i="2"/>
  <c r="AS950" i="2"/>
  <c r="AS951" i="2"/>
  <c r="AS952" i="2"/>
  <c r="AS953" i="2"/>
  <c r="AS954" i="2"/>
  <c r="AS955" i="2"/>
  <c r="AS956" i="2"/>
  <c r="AS957" i="2"/>
  <c r="AS958" i="2"/>
  <c r="AS959" i="2"/>
  <c r="AS960" i="2"/>
  <c r="AS961" i="2"/>
  <c r="AS962" i="2"/>
  <c r="AS963" i="2"/>
  <c r="AS964" i="2"/>
  <c r="AS965" i="2"/>
  <c r="AS966" i="2"/>
  <c r="AS967" i="2"/>
  <c r="AS968" i="2"/>
  <c r="AS969" i="2"/>
  <c r="AS970" i="2"/>
  <c r="AS971" i="2"/>
  <c r="AS972" i="2"/>
  <c r="AS973" i="2"/>
  <c r="AS974" i="2"/>
  <c r="AS975" i="2"/>
  <c r="AS976" i="2"/>
  <c r="AS977" i="2"/>
  <c r="AS978" i="2"/>
  <c r="AS979" i="2"/>
  <c r="AS980" i="2"/>
  <c r="AS981" i="2"/>
  <c r="AS982" i="2"/>
  <c r="AS983" i="2"/>
  <c r="AS984" i="2"/>
  <c r="AS985" i="2"/>
  <c r="AS986" i="2"/>
  <c r="AS987" i="2"/>
  <c r="AS988" i="2"/>
  <c r="AS989" i="2"/>
  <c r="AS990" i="2"/>
  <c r="AS991" i="2"/>
  <c r="AS992" i="2"/>
  <c r="AS993" i="2"/>
  <c r="AS994" i="2"/>
  <c r="AS995" i="2"/>
  <c r="AS996" i="2"/>
  <c r="AS997" i="2"/>
  <c r="AS998" i="2"/>
  <c r="AS999" i="2"/>
  <c r="AS1000" i="2"/>
  <c r="AS1001" i="2"/>
  <c r="AS1002" i="2"/>
  <c r="AS1003" i="2"/>
  <c r="AS1004" i="2"/>
  <c r="AS1005" i="2"/>
  <c r="AS1006" i="2"/>
  <c r="AS1007" i="2"/>
  <c r="AS1008" i="2"/>
  <c r="AS1009" i="2"/>
  <c r="AS1010" i="2"/>
  <c r="AS1011" i="2"/>
  <c r="AS1012" i="2"/>
  <c r="AS1013" i="2"/>
  <c r="AS1014" i="2"/>
  <c r="AS1015" i="2"/>
  <c r="AS1016" i="2"/>
  <c r="AS1017" i="2"/>
  <c r="AS1018" i="2"/>
  <c r="AS1019" i="2"/>
  <c r="AS1020" i="2"/>
  <c r="AS1021" i="2"/>
  <c r="AS1022" i="2"/>
  <c r="AS1023" i="2"/>
  <c r="AS1024" i="2"/>
  <c r="AS1025" i="2"/>
  <c r="AS1026" i="2"/>
  <c r="AS1027" i="2"/>
  <c r="AS1028" i="2"/>
  <c r="AS1029" i="2"/>
  <c r="AS1030" i="2"/>
  <c r="AS1031" i="2"/>
  <c r="AS1032" i="2"/>
  <c r="AS1033" i="2"/>
  <c r="AS1034" i="2"/>
  <c r="AS1035" i="2"/>
  <c r="AS1036" i="2"/>
  <c r="AS1037" i="2"/>
  <c r="AS1038" i="2"/>
  <c r="AS1039" i="2"/>
  <c r="AS1040" i="2"/>
  <c r="AS1041" i="2"/>
  <c r="AS1042" i="2"/>
  <c r="AS1043" i="2"/>
  <c r="AS1044" i="2"/>
  <c r="AS1045" i="2"/>
  <c r="AS1046" i="2"/>
  <c r="AS1047" i="2"/>
  <c r="AS1048" i="2"/>
  <c r="AS1049" i="2"/>
  <c r="AS1050" i="2"/>
  <c r="AS1051" i="2"/>
  <c r="AS1052" i="2"/>
  <c r="AS1053" i="2"/>
  <c r="AS1054" i="2"/>
  <c r="AS1055" i="2"/>
  <c r="AS1056" i="2"/>
  <c r="AS1057" i="2"/>
  <c r="AS1058" i="2"/>
  <c r="AS1059" i="2"/>
  <c r="AS1060" i="2"/>
  <c r="AS1061" i="2"/>
  <c r="AS1062" i="2"/>
  <c r="AS1063" i="2"/>
  <c r="AS1064" i="2"/>
  <c r="AS1065" i="2"/>
  <c r="AS1066" i="2"/>
  <c r="AS1067" i="2"/>
  <c r="AS1068" i="2"/>
  <c r="AS1069" i="2"/>
  <c r="AS1070" i="2"/>
  <c r="AS1071" i="2"/>
  <c r="AS1072" i="2"/>
  <c r="AS1073" i="2"/>
  <c r="AS1074" i="2"/>
  <c r="AS1075" i="2"/>
  <c r="AS1076" i="2"/>
  <c r="AS1077" i="2"/>
  <c r="AS1078" i="2"/>
  <c r="AS1079" i="2"/>
  <c r="AS1080" i="2"/>
  <c r="AS1081" i="2"/>
  <c r="AS1082" i="2"/>
  <c r="AS1083" i="2"/>
  <c r="AS1084" i="2"/>
  <c r="AS1085" i="2"/>
  <c r="AS1086" i="2"/>
  <c r="AS1087" i="2"/>
  <c r="AS1088" i="2"/>
  <c r="AS1089" i="2"/>
  <c r="AS1090" i="2"/>
  <c r="AS1091" i="2"/>
  <c r="AS1092" i="2"/>
  <c r="AS1093" i="2"/>
  <c r="AS1094" i="2"/>
  <c r="AS1095" i="2"/>
  <c r="AS1096" i="2"/>
  <c r="AS1097" i="2"/>
  <c r="AS1098" i="2"/>
  <c r="AS1099" i="2"/>
  <c r="AS1100" i="2"/>
  <c r="AS1101" i="2"/>
  <c r="AS1102" i="2"/>
  <c r="AS1103" i="2"/>
  <c r="AS1104" i="2"/>
  <c r="AS1105" i="2"/>
  <c r="AS1106" i="2"/>
  <c r="AS1107" i="2"/>
  <c r="AS1108" i="2"/>
  <c r="AS1109" i="2"/>
  <c r="AS1110" i="2"/>
  <c r="AS1111" i="2"/>
  <c r="AS1112" i="2"/>
  <c r="AS1113" i="2"/>
  <c r="AS1114" i="2"/>
  <c r="AS1115" i="2"/>
  <c r="AS1116" i="2"/>
  <c r="AS1117" i="2"/>
  <c r="AS1118" i="2"/>
  <c r="AS1119" i="2"/>
  <c r="AS1120" i="2"/>
  <c r="AS1121" i="2"/>
  <c r="AS1122" i="2"/>
  <c r="AS1123" i="2"/>
  <c r="AS1124" i="2"/>
  <c r="AS1125" i="2"/>
  <c r="AS1126" i="2"/>
  <c r="AS1127" i="2"/>
  <c r="AS1128" i="2"/>
  <c r="AS1129" i="2"/>
  <c r="AS1130" i="2"/>
  <c r="AS1131" i="2"/>
  <c r="AS1132" i="2"/>
  <c r="AS1133" i="2"/>
  <c r="AS1134" i="2"/>
  <c r="AS1135" i="2"/>
  <c r="AS1136" i="2"/>
  <c r="AS1137" i="2"/>
  <c r="AS1138" i="2"/>
  <c r="AS1139" i="2"/>
  <c r="AS1140" i="2"/>
  <c r="AS1141" i="2"/>
  <c r="AS1142" i="2"/>
  <c r="AS1143" i="2"/>
  <c r="AS1144" i="2"/>
  <c r="AS1145" i="2"/>
  <c r="AS1146" i="2"/>
  <c r="AS1147" i="2"/>
  <c r="AS1148" i="2"/>
  <c r="AS1149" i="2"/>
  <c r="AS1150" i="2"/>
  <c r="AS1151" i="2"/>
  <c r="AS1152" i="2"/>
  <c r="AS1153" i="2"/>
  <c r="AS1154" i="2"/>
  <c r="AS1155" i="2"/>
  <c r="AS1156" i="2"/>
  <c r="AS1157" i="2"/>
  <c r="AS1158" i="2"/>
  <c r="AS1159" i="2"/>
  <c r="AS1160" i="2"/>
  <c r="AS1161" i="2"/>
  <c r="AS1162" i="2"/>
  <c r="AS1163" i="2"/>
  <c r="AS1164" i="2"/>
  <c r="AS1165" i="2"/>
  <c r="AS1166" i="2"/>
  <c r="AS1167" i="2"/>
  <c r="AS1168" i="2"/>
  <c r="AS1169" i="2"/>
  <c r="AS1170" i="2"/>
  <c r="AS1171" i="2"/>
  <c r="AS1172" i="2"/>
  <c r="AS1173" i="2"/>
  <c r="AS1174" i="2"/>
  <c r="AS1175" i="2"/>
  <c r="AS1176" i="2"/>
  <c r="AS1177" i="2"/>
  <c r="AS1178" i="2"/>
  <c r="AS1179" i="2"/>
  <c r="AS1180" i="2"/>
  <c r="AS1181" i="2"/>
  <c r="AS1182" i="2"/>
  <c r="AS1183" i="2"/>
  <c r="AS1184" i="2"/>
  <c r="AS1185" i="2"/>
  <c r="AS1186" i="2"/>
  <c r="AS1187" i="2"/>
  <c r="AS1188" i="2"/>
  <c r="AS1189" i="2"/>
  <c r="AS1190" i="2"/>
  <c r="AS1191" i="2"/>
  <c r="AS1192" i="2"/>
  <c r="AS1193" i="2"/>
  <c r="AS1194" i="2"/>
  <c r="AS1195" i="2"/>
  <c r="AS1196" i="2"/>
  <c r="AS1197" i="2"/>
  <c r="AS1198" i="2"/>
  <c r="AS1199" i="2"/>
  <c r="AS1200" i="2"/>
  <c r="AS1201" i="2"/>
  <c r="AS1202" i="2"/>
  <c r="AS1203" i="2"/>
  <c r="AS1204" i="2"/>
  <c r="AS1205" i="2"/>
  <c r="AS1206" i="2"/>
  <c r="AS1207" i="2"/>
  <c r="AS1208" i="2"/>
  <c r="AS1209" i="2"/>
  <c r="AS1210" i="2"/>
  <c r="AS1211" i="2"/>
  <c r="AS1212" i="2"/>
  <c r="AS1213" i="2"/>
  <c r="AS1214" i="2"/>
  <c r="AS1215" i="2"/>
  <c r="AS1216" i="2"/>
  <c r="AS1217" i="2"/>
  <c r="AS1218" i="2"/>
  <c r="AS1219" i="2"/>
  <c r="AS1220" i="2"/>
  <c r="AS1221" i="2"/>
  <c r="AS1222" i="2"/>
  <c r="AS1223" i="2"/>
  <c r="AS1224" i="2"/>
  <c r="AS1225" i="2"/>
  <c r="AS1226" i="2"/>
  <c r="AS1227" i="2"/>
  <c r="AS1228" i="2"/>
  <c r="AS1229" i="2"/>
  <c r="AS1230" i="2"/>
  <c r="AS1231" i="2"/>
  <c r="AS1232" i="2"/>
  <c r="AS1233" i="2"/>
  <c r="AS1234" i="2"/>
  <c r="AS1235" i="2"/>
  <c r="AS1236" i="2"/>
  <c r="AS1237" i="2"/>
  <c r="AS1238" i="2"/>
  <c r="AS1239" i="2"/>
  <c r="AS1240" i="2"/>
  <c r="AS1241" i="2"/>
  <c r="AS1242" i="2"/>
  <c r="AS1243" i="2"/>
  <c r="AS1244" i="2"/>
  <c r="AS1245" i="2"/>
  <c r="AS1246" i="2"/>
  <c r="AS1247" i="2"/>
  <c r="AS1248" i="2"/>
  <c r="AS1249" i="2"/>
  <c r="AS1250" i="2"/>
  <c r="AS1251" i="2"/>
  <c r="AS1252" i="2"/>
  <c r="AS1253" i="2"/>
  <c r="AS1254" i="2"/>
  <c r="AS1255" i="2"/>
  <c r="AS1256" i="2"/>
  <c r="AS1257" i="2"/>
  <c r="AS1258" i="2"/>
  <c r="AS1259" i="2"/>
  <c r="AS1260" i="2"/>
  <c r="AS1261" i="2"/>
  <c r="AS1262" i="2"/>
  <c r="AS1263" i="2"/>
  <c r="AS1264" i="2"/>
  <c r="AS1265" i="2"/>
  <c r="AS1266" i="2"/>
  <c r="AS1267" i="2"/>
  <c r="AS1268" i="2"/>
  <c r="AS1269" i="2"/>
  <c r="AS1270" i="2"/>
  <c r="AS1271" i="2"/>
  <c r="AS1272" i="2"/>
  <c r="AS1273" i="2"/>
  <c r="AS1274" i="2"/>
  <c r="AS1275" i="2"/>
  <c r="AS1276" i="2"/>
  <c r="AS1277" i="2"/>
  <c r="AS1278" i="2"/>
  <c r="AS1279" i="2"/>
  <c r="AS1280" i="2"/>
  <c r="AS1281" i="2"/>
  <c r="AS1282" i="2"/>
  <c r="AS1283" i="2"/>
  <c r="AS1284" i="2"/>
  <c r="AS1285" i="2"/>
  <c r="AS1286" i="2"/>
  <c r="AS1287" i="2"/>
  <c r="AS1288" i="2"/>
  <c r="AS1289" i="2"/>
  <c r="AS1290" i="2"/>
  <c r="AS1291" i="2"/>
  <c r="AS1292" i="2"/>
  <c r="AS1293" i="2"/>
  <c r="AS1294" i="2"/>
  <c r="AS1295" i="2"/>
  <c r="AS1296" i="2"/>
  <c r="AS1297" i="2"/>
  <c r="AS1298" i="2"/>
  <c r="AS1299" i="2"/>
  <c r="AS1300" i="2"/>
  <c r="AS1301" i="2"/>
  <c r="AS1302" i="2"/>
  <c r="AS1303" i="2"/>
  <c r="AS1304" i="2"/>
  <c r="AS1305" i="2"/>
  <c r="AS1306" i="2"/>
  <c r="AS1307" i="2"/>
  <c r="AS1308" i="2"/>
  <c r="AS1309" i="2"/>
  <c r="AS1310" i="2"/>
  <c r="AS1311" i="2"/>
  <c r="AS1312" i="2"/>
  <c r="AS1313" i="2"/>
  <c r="AS1314" i="2"/>
  <c r="AS1315" i="2"/>
  <c r="AS1316" i="2"/>
  <c r="AS1317" i="2"/>
  <c r="AS1318" i="2"/>
  <c r="AS1319" i="2"/>
  <c r="AS1320" i="2"/>
  <c r="AS1321" i="2"/>
  <c r="AS1322" i="2"/>
  <c r="AS1323" i="2"/>
  <c r="AS1324" i="2"/>
  <c r="AS1325" i="2"/>
  <c r="AS1326" i="2"/>
  <c r="AS1327" i="2"/>
  <c r="AS1328" i="2"/>
  <c r="AS1329" i="2"/>
  <c r="AS1330" i="2"/>
  <c r="AS1331" i="2"/>
  <c r="AS1332" i="2"/>
  <c r="AS1333" i="2"/>
  <c r="AS1334" i="2"/>
  <c r="AS1335" i="2"/>
  <c r="AS1336" i="2"/>
  <c r="AS1337" i="2"/>
  <c r="AS1338" i="2"/>
  <c r="AS1339" i="2"/>
  <c r="AS1340" i="2"/>
  <c r="AS1341" i="2"/>
  <c r="AS1342" i="2"/>
  <c r="AS1343" i="2"/>
  <c r="AS1344" i="2"/>
  <c r="AS1345" i="2"/>
  <c r="AS1346" i="2"/>
  <c r="AS1347" i="2"/>
  <c r="AS1348" i="2"/>
  <c r="AS1349" i="2"/>
  <c r="AS1350" i="2"/>
  <c r="AS1351" i="2"/>
  <c r="AS1352" i="2"/>
  <c r="AS1353" i="2"/>
  <c r="AS1354" i="2"/>
  <c r="AS1355" i="2"/>
  <c r="AS1356" i="2"/>
  <c r="AS1357" i="2"/>
  <c r="AS1358" i="2"/>
  <c r="AS1359" i="2"/>
  <c r="AS1360" i="2"/>
  <c r="AS1361" i="2"/>
  <c r="AS1362" i="2"/>
  <c r="AS1363" i="2"/>
  <c r="AS1364" i="2"/>
  <c r="AS1365" i="2"/>
  <c r="AS1366" i="2"/>
  <c r="AS1367" i="2"/>
  <c r="AS1368" i="2"/>
  <c r="AS1369" i="2"/>
  <c r="AS1370" i="2"/>
  <c r="AS1371" i="2"/>
  <c r="AS1372" i="2"/>
  <c r="AS1373" i="2"/>
  <c r="AS1374" i="2"/>
  <c r="AS1375" i="2"/>
  <c r="AS1376" i="2"/>
  <c r="AS1377" i="2"/>
  <c r="AS1378" i="2"/>
  <c r="AS1379" i="2"/>
  <c r="AS1380" i="2"/>
  <c r="AS1381" i="2"/>
  <c r="AS1382" i="2"/>
  <c r="AS1383" i="2"/>
  <c r="AS1384" i="2"/>
  <c r="AS1385" i="2"/>
  <c r="AS1386" i="2"/>
  <c r="AS1387" i="2"/>
  <c r="AS1388" i="2"/>
  <c r="AS1389" i="2"/>
  <c r="AS1390" i="2"/>
  <c r="AS1391" i="2"/>
  <c r="AS1392" i="2"/>
  <c r="AS1393" i="2"/>
  <c r="AS1394" i="2"/>
  <c r="AS1395" i="2"/>
  <c r="AS1396" i="2"/>
  <c r="AS1397" i="2"/>
  <c r="AS1398" i="2"/>
  <c r="AS1399" i="2"/>
  <c r="AS1400" i="2"/>
  <c r="AS1401" i="2"/>
  <c r="AS1402" i="2"/>
  <c r="AS1403" i="2"/>
  <c r="AS1404" i="2"/>
  <c r="AS1405" i="2"/>
  <c r="AS1406" i="2"/>
  <c r="AS1407" i="2"/>
  <c r="AS1408" i="2"/>
  <c r="AS1409" i="2"/>
  <c r="AS1410" i="2"/>
  <c r="AS1411" i="2"/>
  <c r="AS1412" i="2"/>
  <c r="AS1413" i="2"/>
  <c r="AS1414" i="2"/>
  <c r="AS1415" i="2"/>
  <c r="AS1416" i="2"/>
  <c r="AS1417" i="2"/>
  <c r="AS1418" i="2"/>
  <c r="AS1419" i="2"/>
  <c r="AS1420" i="2"/>
  <c r="AS1421" i="2"/>
  <c r="AS1422" i="2"/>
  <c r="AS1423" i="2"/>
  <c r="AS1424" i="2"/>
  <c r="AS1425" i="2"/>
  <c r="AS1426" i="2"/>
  <c r="AS1427" i="2"/>
  <c r="AS1428" i="2"/>
  <c r="AS1429" i="2"/>
  <c r="AS1430" i="2"/>
  <c r="AS1431" i="2"/>
  <c r="AS1432" i="2"/>
  <c r="AS1433" i="2"/>
  <c r="AS1434" i="2"/>
  <c r="AS1435" i="2"/>
  <c r="AS1436" i="2"/>
  <c r="AS1437" i="2"/>
  <c r="AS1438" i="2"/>
  <c r="AS1439" i="2"/>
  <c r="AS1440" i="2"/>
  <c r="AS1441" i="2"/>
  <c r="AS1442" i="2"/>
  <c r="AS1443" i="2"/>
  <c r="AS1444" i="2"/>
  <c r="AS1445" i="2"/>
  <c r="AS1446" i="2"/>
  <c r="AS1447" i="2"/>
  <c r="AS1448" i="2"/>
  <c r="AS1449" i="2"/>
  <c r="AS1450" i="2"/>
  <c r="AS1451" i="2"/>
  <c r="AS1452" i="2"/>
  <c r="AS1453" i="2"/>
  <c r="AS1454" i="2"/>
  <c r="AS1455" i="2"/>
  <c r="AS1456" i="2"/>
  <c r="AS1457" i="2"/>
  <c r="AS1458" i="2"/>
  <c r="AS1459" i="2"/>
  <c r="AS1460" i="2"/>
  <c r="AS1461" i="2"/>
  <c r="AS1462" i="2"/>
  <c r="AS1463" i="2"/>
  <c r="AS1464" i="2"/>
  <c r="AS1465" i="2"/>
  <c r="AS1466" i="2"/>
  <c r="AS1467" i="2"/>
  <c r="AS1468" i="2"/>
  <c r="AS1469" i="2"/>
  <c r="AS1470" i="2"/>
  <c r="AS1471" i="2"/>
  <c r="AS1472" i="2"/>
  <c r="AS1473" i="2"/>
  <c r="AS1474" i="2"/>
  <c r="AS1475" i="2"/>
  <c r="AS1476" i="2"/>
  <c r="AS1477" i="2"/>
  <c r="AS1478" i="2"/>
  <c r="AS1479" i="2"/>
  <c r="AS1480" i="2"/>
  <c r="AS1481" i="2"/>
  <c r="AS1482" i="2"/>
  <c r="AS1483" i="2"/>
  <c r="AS1484" i="2"/>
  <c r="AS1485" i="2"/>
  <c r="AS1486" i="2"/>
  <c r="AS1487" i="2"/>
  <c r="AS1488" i="2"/>
  <c r="AS1489" i="2"/>
  <c r="AS1490" i="2"/>
  <c r="AS1491" i="2"/>
  <c r="AS1492" i="2"/>
  <c r="AS1493" i="2"/>
  <c r="AS1494" i="2"/>
  <c r="AS1495" i="2"/>
  <c r="AS1496" i="2"/>
  <c r="AS1497" i="2"/>
  <c r="AS1498" i="2"/>
  <c r="AS1499" i="2"/>
  <c r="AS1500" i="2"/>
  <c r="AS1501" i="2"/>
  <c r="AS1502" i="2"/>
  <c r="AS1503" i="2"/>
  <c r="AS1504" i="2"/>
  <c r="AS1505" i="2"/>
  <c r="AS1506" i="2"/>
  <c r="AS1507" i="2"/>
  <c r="AS1508" i="2"/>
  <c r="AS1509" i="2"/>
  <c r="AS1510" i="2"/>
  <c r="AS1511" i="2"/>
  <c r="AS1512" i="2"/>
  <c r="AS1513" i="2"/>
  <c r="AS1514" i="2"/>
  <c r="AS1515" i="2"/>
  <c r="AS1516" i="2"/>
  <c r="AS1517" i="2"/>
  <c r="AS1518" i="2"/>
  <c r="AS1519" i="2"/>
  <c r="AS1520" i="2"/>
  <c r="AS1521" i="2"/>
  <c r="AS1522" i="2"/>
  <c r="AS1523" i="2"/>
  <c r="AS1524" i="2"/>
  <c r="AS1525" i="2"/>
  <c r="AS1526" i="2"/>
  <c r="AS1527" i="2"/>
  <c r="AS1528" i="2"/>
  <c r="AS1529" i="2"/>
  <c r="AS1530" i="2"/>
  <c r="AS1531" i="2"/>
  <c r="AS1532" i="2"/>
  <c r="AS1533" i="2"/>
  <c r="AS1534" i="2"/>
  <c r="AS1535" i="2"/>
  <c r="AS1536" i="2"/>
  <c r="AS1537" i="2"/>
  <c r="AS1538" i="2"/>
  <c r="AS1539" i="2"/>
  <c r="AS1540" i="2"/>
  <c r="AS1541" i="2"/>
  <c r="AS1542" i="2"/>
  <c r="AS1543" i="2"/>
  <c r="AS1544" i="2"/>
  <c r="AS1545" i="2"/>
  <c r="AS1546" i="2"/>
  <c r="AS1547" i="2"/>
  <c r="AS1548" i="2"/>
  <c r="AS1549" i="2"/>
  <c r="AS1550" i="2"/>
  <c r="AS1551" i="2"/>
  <c r="AS1552" i="2"/>
  <c r="AS1553" i="2"/>
  <c r="AS1554" i="2"/>
  <c r="AS1555" i="2"/>
  <c r="AS1556" i="2"/>
  <c r="AS1557" i="2"/>
  <c r="AS1558" i="2"/>
  <c r="AS1559" i="2"/>
  <c r="AS1560" i="2"/>
  <c r="AS1561" i="2"/>
  <c r="AS1562" i="2"/>
  <c r="AS1563" i="2"/>
  <c r="AS1564" i="2"/>
  <c r="AS1565" i="2"/>
  <c r="AS1566" i="2"/>
  <c r="AS1567" i="2"/>
  <c r="AS1568" i="2"/>
  <c r="AS1569" i="2"/>
  <c r="AS1570" i="2"/>
  <c r="AS1571" i="2"/>
  <c r="AS1572" i="2"/>
  <c r="AS1573" i="2"/>
  <c r="AS1574" i="2"/>
  <c r="AS1575" i="2"/>
  <c r="AS1576" i="2"/>
  <c r="AS1577" i="2"/>
  <c r="AS1578" i="2"/>
  <c r="AS1579" i="2"/>
  <c r="AS1580" i="2"/>
  <c r="AS1581" i="2"/>
  <c r="AS1582" i="2"/>
  <c r="AS1583" i="2"/>
  <c r="AS1584" i="2"/>
  <c r="AS1585" i="2"/>
  <c r="AS1586" i="2"/>
  <c r="AS1587" i="2"/>
  <c r="AS1588" i="2"/>
  <c r="AS1589" i="2"/>
  <c r="AS1590" i="2"/>
  <c r="AS1591" i="2"/>
  <c r="AS1592" i="2"/>
  <c r="AS1593" i="2"/>
  <c r="AS1594" i="2"/>
  <c r="AS1595" i="2"/>
  <c r="AS1596" i="2"/>
  <c r="AS1597" i="2"/>
  <c r="AS1598" i="2"/>
  <c r="AS1599" i="2"/>
  <c r="AS1600" i="2"/>
  <c r="AS1601" i="2"/>
  <c r="AS1602" i="2"/>
  <c r="AS1603" i="2"/>
  <c r="AS1604" i="2"/>
  <c r="AS1605" i="2"/>
  <c r="AS1606" i="2"/>
  <c r="AS1607" i="2"/>
  <c r="AS1608" i="2"/>
  <c r="AS1609" i="2"/>
  <c r="AS1610" i="2"/>
  <c r="AS1611" i="2"/>
  <c r="AS1612" i="2"/>
  <c r="AS1613" i="2"/>
  <c r="AS1614" i="2"/>
  <c r="AS1615" i="2"/>
  <c r="AS1616" i="2"/>
  <c r="AS1617" i="2"/>
  <c r="AS1618" i="2"/>
  <c r="AS1619" i="2"/>
  <c r="AS1620" i="2"/>
  <c r="AS1621" i="2"/>
  <c r="AS1622" i="2"/>
  <c r="AS1623" i="2"/>
  <c r="AS1624" i="2"/>
  <c r="AS1625" i="2"/>
  <c r="AS1626" i="2"/>
  <c r="AS1627" i="2"/>
  <c r="AS1628" i="2"/>
  <c r="AS1629" i="2"/>
  <c r="AS1630" i="2"/>
  <c r="AS1631" i="2"/>
  <c r="AS1632" i="2"/>
  <c r="AS1633" i="2"/>
  <c r="AS1634" i="2"/>
  <c r="AS1635" i="2"/>
  <c r="AS1636" i="2"/>
  <c r="AS1637" i="2"/>
  <c r="AS1638" i="2"/>
  <c r="AS1639" i="2"/>
  <c r="AS1640" i="2"/>
  <c r="AS1641" i="2"/>
  <c r="AS1642" i="2"/>
  <c r="AS1643" i="2"/>
  <c r="AS1644" i="2"/>
  <c r="AS1645" i="2"/>
  <c r="AS1646" i="2"/>
  <c r="AS1647" i="2"/>
  <c r="AS1648" i="2"/>
  <c r="AS1649" i="2"/>
  <c r="AS1650" i="2"/>
  <c r="AS1651" i="2"/>
  <c r="AS1652" i="2"/>
  <c r="AS1653" i="2"/>
  <c r="AS1654" i="2"/>
  <c r="AS1655" i="2"/>
  <c r="AS1656" i="2"/>
  <c r="AS1657" i="2"/>
  <c r="AS1658" i="2"/>
  <c r="AS1659" i="2"/>
  <c r="AS1660" i="2"/>
  <c r="AS1661" i="2"/>
  <c r="AS1662" i="2"/>
  <c r="AS1663" i="2"/>
  <c r="AS1664" i="2"/>
  <c r="AS1665" i="2"/>
  <c r="AS1666" i="2"/>
  <c r="AS1667" i="2"/>
  <c r="AS1668" i="2"/>
  <c r="AS1669" i="2"/>
  <c r="AS1670" i="2"/>
  <c r="AS1671" i="2"/>
  <c r="AS1672" i="2"/>
  <c r="AS1673" i="2"/>
  <c r="AS1674" i="2"/>
  <c r="AS1675" i="2"/>
  <c r="AS1676" i="2"/>
  <c r="AS1677" i="2"/>
  <c r="AS1678" i="2"/>
  <c r="AS1679" i="2"/>
  <c r="AS1680" i="2"/>
  <c r="AS1681" i="2"/>
  <c r="AS1682" i="2"/>
  <c r="AS1683" i="2"/>
  <c r="AS1684" i="2"/>
  <c r="AS1685" i="2"/>
  <c r="AS1686" i="2"/>
  <c r="AS1687" i="2"/>
  <c r="AS1688" i="2"/>
  <c r="AS1689" i="2"/>
  <c r="AS1690" i="2"/>
  <c r="AS1691" i="2"/>
  <c r="AS1692" i="2"/>
  <c r="AS1693" i="2"/>
  <c r="AS1694" i="2"/>
  <c r="AS1695" i="2"/>
  <c r="AS1696" i="2"/>
  <c r="AS1697" i="2"/>
  <c r="AS1698" i="2"/>
  <c r="AS1699" i="2"/>
  <c r="AS1700" i="2"/>
  <c r="AS1701" i="2"/>
  <c r="AS1702" i="2"/>
  <c r="AS1703" i="2"/>
  <c r="AS1704" i="2"/>
  <c r="AS1705" i="2"/>
  <c r="AS1706" i="2"/>
  <c r="AS1707" i="2"/>
  <c r="AS1708" i="2"/>
  <c r="AS1709" i="2"/>
  <c r="AS1710" i="2"/>
  <c r="AS1711" i="2"/>
  <c r="AS1712" i="2"/>
  <c r="AS1713" i="2"/>
  <c r="AS1714" i="2"/>
  <c r="AS1715" i="2"/>
  <c r="AS1716" i="2"/>
  <c r="AS1717" i="2"/>
  <c r="AS1718" i="2"/>
  <c r="AS1719" i="2"/>
  <c r="AS1720" i="2"/>
  <c r="AS1721" i="2"/>
  <c r="AS1722" i="2"/>
  <c r="AS1723" i="2"/>
  <c r="AS1724" i="2"/>
  <c r="AS1725" i="2"/>
  <c r="AS1726" i="2"/>
  <c r="AS1727" i="2"/>
  <c r="AS1728" i="2"/>
  <c r="AS1729" i="2"/>
  <c r="AS1730" i="2"/>
  <c r="AS1731" i="2"/>
  <c r="AS1732" i="2"/>
  <c r="AS1733" i="2"/>
  <c r="AS1734" i="2"/>
  <c r="AS1735" i="2"/>
  <c r="AS1736" i="2"/>
  <c r="AS1737" i="2"/>
  <c r="AS1738" i="2"/>
  <c r="AS1739" i="2"/>
  <c r="AS1740" i="2"/>
  <c r="AS1741" i="2"/>
  <c r="AS1742" i="2"/>
  <c r="AS1743" i="2"/>
  <c r="AS1744" i="2"/>
  <c r="AS1745" i="2"/>
  <c r="AS1746" i="2"/>
  <c r="AS1747" i="2"/>
  <c r="AS1748" i="2"/>
  <c r="AS1749" i="2"/>
  <c r="AS1750" i="2"/>
  <c r="AS1751" i="2"/>
  <c r="AS1752" i="2"/>
  <c r="AS1753" i="2"/>
  <c r="AS1754" i="2"/>
  <c r="AS1755" i="2"/>
  <c r="AS1756" i="2"/>
  <c r="AS1757" i="2"/>
  <c r="AS1758" i="2"/>
  <c r="AS1759" i="2"/>
  <c r="AS1760" i="2"/>
  <c r="AS1761" i="2"/>
  <c r="AS1762" i="2"/>
  <c r="AS1763" i="2"/>
  <c r="AS1764" i="2"/>
  <c r="AS1765" i="2"/>
  <c r="AS1766" i="2"/>
  <c r="AS1767" i="2"/>
  <c r="AS1768" i="2"/>
  <c r="AS1769" i="2"/>
  <c r="AS1770" i="2"/>
  <c r="AS1771" i="2"/>
  <c r="AS1772" i="2"/>
  <c r="AS1773" i="2"/>
  <c r="AS1774" i="2"/>
  <c r="AS1775" i="2"/>
  <c r="AS1776" i="2"/>
  <c r="AS1777" i="2"/>
  <c r="AS1778" i="2"/>
  <c r="AS1779" i="2"/>
  <c r="AS1780" i="2"/>
  <c r="AS1781" i="2"/>
  <c r="AS1782" i="2"/>
  <c r="AS1783" i="2"/>
  <c r="AS1784" i="2"/>
  <c r="AS1785" i="2"/>
  <c r="AS1786" i="2"/>
  <c r="AS1787" i="2"/>
  <c r="AS1788" i="2"/>
  <c r="AS1789" i="2"/>
  <c r="AS1790" i="2"/>
  <c r="AS1791" i="2"/>
  <c r="AS1792" i="2"/>
  <c r="AS1793" i="2"/>
  <c r="AS1794" i="2"/>
  <c r="AS1795" i="2"/>
  <c r="AS1796" i="2"/>
  <c r="AS1797" i="2"/>
  <c r="AS1798" i="2"/>
  <c r="AS1799" i="2"/>
  <c r="AS1800" i="2"/>
  <c r="AS1801" i="2"/>
  <c r="AS1802" i="2"/>
  <c r="AS1803" i="2"/>
  <c r="AS1804" i="2"/>
  <c r="AS1805" i="2"/>
  <c r="AS1806" i="2"/>
  <c r="AS1807" i="2"/>
  <c r="AS1808" i="2"/>
  <c r="AS1809" i="2"/>
  <c r="AS1810" i="2"/>
  <c r="AS1811" i="2"/>
  <c r="AS1812" i="2"/>
  <c r="AS1813" i="2"/>
  <c r="AS1814" i="2"/>
  <c r="AS1815" i="2"/>
  <c r="AS1816" i="2"/>
  <c r="AS1817" i="2"/>
  <c r="AS1818" i="2"/>
  <c r="AS1819" i="2"/>
  <c r="AS1820" i="2"/>
  <c r="AS1821" i="2"/>
  <c r="AS1822" i="2"/>
  <c r="AS1823" i="2"/>
  <c r="AS1824" i="2"/>
  <c r="AS1825" i="2"/>
  <c r="AS1826" i="2"/>
  <c r="AS1827" i="2"/>
  <c r="AS1828" i="2"/>
  <c r="AS1829" i="2"/>
  <c r="AS1830" i="2"/>
  <c r="AS1831" i="2"/>
  <c r="AS1832" i="2"/>
  <c r="AS1833" i="2"/>
  <c r="AS1834" i="2"/>
  <c r="AS1835" i="2"/>
  <c r="AS1836" i="2"/>
  <c r="AS1837" i="2"/>
  <c r="AS1838" i="2"/>
  <c r="AS1839" i="2"/>
  <c r="AS1840" i="2"/>
  <c r="AS1841" i="2"/>
  <c r="AS1842" i="2"/>
  <c r="AS1843" i="2"/>
  <c r="AS1844" i="2"/>
  <c r="AS1845" i="2"/>
  <c r="AS1846" i="2"/>
  <c r="AS1847" i="2"/>
  <c r="AS1848" i="2"/>
  <c r="AS1849" i="2"/>
  <c r="AS1850" i="2"/>
  <c r="AS1851" i="2"/>
  <c r="AS1852" i="2"/>
  <c r="AS1853" i="2"/>
  <c r="AS1854" i="2"/>
  <c r="AS1855" i="2"/>
  <c r="AS1856" i="2"/>
  <c r="AS1857" i="2"/>
  <c r="AS1858" i="2"/>
  <c r="AS1859" i="2"/>
  <c r="AS1860" i="2"/>
  <c r="AS1861" i="2"/>
  <c r="AS1862" i="2"/>
  <c r="AS1863" i="2"/>
  <c r="AS1864" i="2"/>
  <c r="AS1865" i="2"/>
  <c r="AS1866" i="2"/>
  <c r="AS1867" i="2"/>
  <c r="AS1868" i="2"/>
  <c r="AS1869" i="2"/>
  <c r="AS1870" i="2"/>
  <c r="AS1871" i="2"/>
  <c r="AS1872" i="2"/>
  <c r="AS1873" i="2"/>
  <c r="AS1874" i="2"/>
  <c r="AS1875" i="2"/>
  <c r="AS1876" i="2"/>
  <c r="AS1877" i="2"/>
  <c r="AS1878" i="2"/>
  <c r="AS1879" i="2"/>
  <c r="AS1880" i="2"/>
  <c r="AS1881" i="2"/>
  <c r="AS1882" i="2"/>
  <c r="AS1883" i="2"/>
  <c r="AS1884" i="2"/>
  <c r="AS1885" i="2"/>
  <c r="AS1886" i="2"/>
  <c r="AS1887" i="2"/>
  <c r="AS1888" i="2"/>
  <c r="AS1889" i="2"/>
  <c r="AS1890" i="2"/>
  <c r="AS1891" i="2"/>
  <c r="AS1892" i="2"/>
  <c r="AS1893" i="2"/>
  <c r="AS1894" i="2"/>
  <c r="AS1895" i="2"/>
  <c r="AS1896" i="2"/>
  <c r="AS1897" i="2"/>
  <c r="AS1898" i="2"/>
  <c r="AS1899" i="2"/>
  <c r="AS1900" i="2"/>
  <c r="AS1901" i="2"/>
  <c r="AS1902" i="2"/>
  <c r="AS1903" i="2"/>
  <c r="AS1904" i="2"/>
  <c r="AS1905" i="2"/>
  <c r="AS1906" i="2"/>
  <c r="AS1907" i="2"/>
  <c r="AS1908" i="2"/>
  <c r="AS1909" i="2"/>
  <c r="AS1910" i="2"/>
  <c r="AS1911" i="2"/>
  <c r="AS1912" i="2"/>
  <c r="AS1913" i="2"/>
  <c r="AS1914" i="2"/>
  <c r="AS1915" i="2"/>
  <c r="AS1916" i="2"/>
  <c r="AS1917" i="2"/>
  <c r="AS1918" i="2"/>
  <c r="AS1919" i="2"/>
  <c r="AS1920" i="2"/>
  <c r="AS1921" i="2"/>
  <c r="AS1922" i="2"/>
  <c r="AS1923" i="2"/>
  <c r="AS1924" i="2"/>
  <c r="AS1925" i="2"/>
  <c r="AS1926" i="2"/>
  <c r="AS1927" i="2"/>
  <c r="AS1928" i="2"/>
  <c r="AS1929" i="2"/>
  <c r="AS1930" i="2"/>
  <c r="AS1931" i="2"/>
  <c r="AS1932" i="2"/>
  <c r="AS1933" i="2"/>
  <c r="AS1934" i="2"/>
  <c r="AS1935" i="2"/>
  <c r="AS1936" i="2"/>
  <c r="AS1937" i="2"/>
  <c r="AS1938" i="2"/>
  <c r="AS1939" i="2"/>
  <c r="AS1940" i="2"/>
  <c r="AS1941" i="2"/>
  <c r="AS1942" i="2"/>
  <c r="AS1943" i="2"/>
  <c r="AS1944" i="2"/>
  <c r="AS1945" i="2"/>
  <c r="AS1946" i="2"/>
  <c r="AS1947" i="2"/>
  <c r="AS1948" i="2"/>
  <c r="AS1949" i="2"/>
  <c r="AS1950" i="2"/>
  <c r="AS1951" i="2"/>
  <c r="AS1952" i="2"/>
  <c r="AS1953" i="2"/>
  <c r="AS1954" i="2"/>
  <c r="AS1955" i="2"/>
  <c r="AS1956" i="2"/>
  <c r="AS1957" i="2"/>
  <c r="AS1958" i="2"/>
  <c r="AS1959" i="2"/>
  <c r="AS1960" i="2"/>
  <c r="AS1961" i="2"/>
  <c r="AS1962" i="2"/>
  <c r="AS1963" i="2"/>
  <c r="AS1964" i="2"/>
  <c r="AS1965" i="2"/>
  <c r="AS1966" i="2"/>
  <c r="AS1967" i="2"/>
  <c r="AS1968" i="2"/>
  <c r="AS1969" i="2"/>
  <c r="AS1970" i="2"/>
  <c r="AS1971" i="2"/>
  <c r="AS1972" i="2"/>
  <c r="AS1973" i="2"/>
  <c r="AS1974" i="2"/>
  <c r="AS1975" i="2"/>
  <c r="AS1976" i="2"/>
  <c r="AS1977" i="2"/>
  <c r="AS1978" i="2"/>
  <c r="AS1979" i="2"/>
  <c r="AS1980" i="2"/>
  <c r="AS1981" i="2"/>
  <c r="AS1982" i="2"/>
  <c r="AS1983" i="2"/>
  <c r="AS1984" i="2"/>
  <c r="AS1985" i="2"/>
  <c r="AS1986" i="2"/>
  <c r="AS1987" i="2"/>
  <c r="AS1988" i="2"/>
  <c r="AS1989" i="2"/>
  <c r="AS1990" i="2"/>
  <c r="AS1991" i="2"/>
  <c r="AS1992" i="2"/>
  <c r="AS1993" i="2"/>
  <c r="AS1994" i="2"/>
  <c r="AS1995" i="2"/>
  <c r="AS1996" i="2"/>
  <c r="AS1997" i="2"/>
  <c r="AS1998" i="2"/>
  <c r="AS1999" i="2"/>
  <c r="AS2000" i="2"/>
  <c r="AS2001" i="2"/>
  <c r="AS2002" i="2"/>
  <c r="AS2003" i="2"/>
  <c r="AS2004" i="2"/>
  <c r="AS2005" i="2"/>
  <c r="AS2006" i="2"/>
  <c r="AS2007" i="2"/>
  <c r="AS2008" i="2"/>
  <c r="AS2009" i="2"/>
  <c r="AS2010" i="2"/>
  <c r="AS2011" i="2"/>
  <c r="AS2012" i="2"/>
  <c r="AS2013" i="2"/>
  <c r="AS2014" i="2"/>
  <c r="AS2015" i="2"/>
  <c r="AS2016" i="2"/>
  <c r="AS2017" i="2"/>
  <c r="AS2018" i="2"/>
  <c r="AS2019" i="2"/>
  <c r="AS2020" i="2"/>
  <c r="AS2021" i="2"/>
  <c r="AS2022" i="2"/>
  <c r="AS2023" i="2"/>
  <c r="AS2024" i="2"/>
  <c r="AS2025" i="2"/>
  <c r="AS2026" i="2"/>
  <c r="AS2027" i="2"/>
  <c r="AS2028" i="2"/>
  <c r="AS2029" i="2"/>
  <c r="AS2030" i="2"/>
  <c r="AS2031" i="2"/>
  <c r="AS2032" i="2"/>
  <c r="AS2033" i="2"/>
  <c r="AS2034" i="2"/>
  <c r="AS2035" i="2"/>
  <c r="AS2036" i="2"/>
  <c r="AS2037" i="2"/>
  <c r="AS2038" i="2"/>
  <c r="AS2039" i="2"/>
  <c r="AS2040" i="2"/>
  <c r="AS2041" i="2"/>
  <c r="AS2042" i="2"/>
  <c r="AS2043" i="2"/>
  <c r="AS2044" i="2"/>
  <c r="AS2045" i="2"/>
  <c r="AS2046" i="2"/>
  <c r="AS2047" i="2"/>
  <c r="AS2048" i="2"/>
  <c r="AS2049" i="2"/>
  <c r="AS2050" i="2"/>
  <c r="AS2051" i="2"/>
  <c r="AS2052" i="2"/>
  <c r="AS2053" i="2"/>
  <c r="AS2054" i="2"/>
  <c r="AS2055" i="2"/>
  <c r="AS2056" i="2"/>
  <c r="AS2057" i="2"/>
  <c r="AS2058" i="2"/>
  <c r="AS2059" i="2"/>
  <c r="AS2060" i="2"/>
  <c r="AS2061" i="2"/>
  <c r="AS2062" i="2"/>
  <c r="AS2063" i="2"/>
  <c r="AS2064" i="2"/>
  <c r="AS2065" i="2"/>
  <c r="AS2066" i="2"/>
  <c r="AS2067" i="2"/>
  <c r="AS2068" i="2"/>
  <c r="AS2069" i="2"/>
  <c r="AS2070" i="2"/>
  <c r="AS2071" i="2"/>
  <c r="AS2072" i="2"/>
  <c r="AS2073" i="2"/>
  <c r="AS2074" i="2"/>
  <c r="AS2075" i="2"/>
  <c r="AS2076" i="2"/>
  <c r="AS2077" i="2"/>
  <c r="AS2078" i="2"/>
  <c r="AS2079" i="2"/>
  <c r="AS2080" i="2"/>
  <c r="AS2081" i="2"/>
  <c r="AS2082" i="2"/>
  <c r="AS2083" i="2"/>
  <c r="AS2084" i="2"/>
  <c r="AS2085" i="2"/>
  <c r="AS2086" i="2"/>
  <c r="AS2087" i="2"/>
  <c r="AS2088" i="2"/>
  <c r="AS2089" i="2"/>
  <c r="AS2090" i="2"/>
  <c r="AS2091" i="2"/>
  <c r="AS2092" i="2"/>
  <c r="AS2093" i="2"/>
  <c r="AS2094" i="2"/>
  <c r="AS2095" i="2"/>
  <c r="AS2096" i="2"/>
  <c r="AS2097" i="2"/>
  <c r="AS2098" i="2"/>
  <c r="AS2099" i="2"/>
  <c r="AS2100" i="2"/>
  <c r="AS2101" i="2"/>
  <c r="AS2102" i="2"/>
  <c r="AS2103" i="2"/>
  <c r="AS2104" i="2"/>
  <c r="AS2105" i="2"/>
  <c r="AS2106" i="2"/>
  <c r="AS2107" i="2"/>
  <c r="AS2108" i="2"/>
  <c r="AS2109" i="2"/>
  <c r="AS2110" i="2"/>
  <c r="AS2111" i="2"/>
  <c r="AS2112" i="2"/>
  <c r="AS2113" i="2"/>
  <c r="AS2114" i="2"/>
  <c r="AS2115" i="2"/>
  <c r="AS2116" i="2"/>
  <c r="AS2117" i="2"/>
  <c r="AS2118" i="2"/>
  <c r="AS2119" i="2"/>
  <c r="AS2120" i="2"/>
  <c r="AS2121" i="2"/>
  <c r="AS2122" i="2"/>
  <c r="AS2123" i="2"/>
  <c r="AS2124" i="2"/>
  <c r="AS2125" i="2"/>
  <c r="AS2126" i="2"/>
  <c r="AS2127" i="2"/>
  <c r="AS2128" i="2"/>
  <c r="AS2129" i="2"/>
  <c r="AS2130" i="2"/>
  <c r="AS2131" i="2"/>
  <c r="AS2132" i="2"/>
  <c r="AS2133" i="2"/>
  <c r="AS2134" i="2"/>
  <c r="AS2135" i="2"/>
  <c r="AS2136" i="2"/>
  <c r="AS2137" i="2"/>
  <c r="AS2138" i="2"/>
  <c r="AS2139" i="2"/>
  <c r="AS2140" i="2"/>
  <c r="AS2141" i="2"/>
  <c r="AS2142" i="2"/>
  <c r="AS2143" i="2"/>
  <c r="AS2144" i="2"/>
  <c r="AS2145" i="2"/>
  <c r="AS2146" i="2"/>
  <c r="AS2147" i="2"/>
  <c r="AS2148" i="2"/>
  <c r="AS2149" i="2"/>
  <c r="AS2150" i="2"/>
  <c r="AS2151" i="2"/>
  <c r="AS2152" i="2"/>
  <c r="AS2153" i="2"/>
  <c r="AS2154" i="2"/>
  <c r="AS2155" i="2"/>
  <c r="AS2156" i="2"/>
  <c r="AS2157" i="2"/>
  <c r="AS2158" i="2"/>
  <c r="AS2159" i="2"/>
  <c r="AS2160" i="2"/>
  <c r="AS2161" i="2"/>
  <c r="AS2162" i="2"/>
  <c r="AS2163" i="2"/>
  <c r="AS2164" i="2"/>
  <c r="AS2165" i="2"/>
  <c r="AS2166" i="2"/>
  <c r="AS2167" i="2"/>
  <c r="AS2168" i="2"/>
  <c r="AS2169" i="2"/>
  <c r="AS2170" i="2"/>
  <c r="AS2171" i="2"/>
  <c r="AS2172" i="2"/>
  <c r="AS2173" i="2"/>
  <c r="AS2174" i="2"/>
  <c r="AS2175" i="2"/>
  <c r="AS2176" i="2"/>
  <c r="AS2177" i="2"/>
  <c r="AS2178" i="2"/>
  <c r="AS2179" i="2"/>
  <c r="AS2180" i="2"/>
  <c r="AS2181" i="2"/>
  <c r="AS2182" i="2"/>
  <c r="AS2183" i="2"/>
  <c r="AS2184" i="2"/>
  <c r="AS2185" i="2"/>
  <c r="AS2186" i="2"/>
  <c r="AS2187" i="2"/>
  <c r="AS2188" i="2"/>
  <c r="AS2189" i="2"/>
  <c r="AS2190" i="2"/>
  <c r="AS2191" i="2"/>
  <c r="AS2192" i="2"/>
  <c r="AS2193" i="2"/>
  <c r="AS2194" i="2"/>
  <c r="AS2195" i="2"/>
  <c r="AS2196" i="2"/>
  <c r="AS2197" i="2"/>
  <c r="AS2198" i="2"/>
  <c r="AS2199" i="2"/>
  <c r="AS2200" i="2"/>
  <c r="AS2201" i="2"/>
  <c r="AS2202" i="2"/>
  <c r="AS2203" i="2"/>
  <c r="AS2204" i="2"/>
  <c r="AS2205" i="2"/>
  <c r="AS2206" i="2"/>
  <c r="AS2207" i="2"/>
  <c r="AS2208" i="2"/>
  <c r="AS2209" i="2"/>
  <c r="AS2210" i="2"/>
  <c r="AS2211" i="2"/>
  <c r="AS2212" i="2"/>
  <c r="AS2213" i="2"/>
  <c r="AS2214" i="2"/>
  <c r="AS2215" i="2"/>
  <c r="AS2216" i="2"/>
  <c r="AS2217" i="2"/>
  <c r="AS2218" i="2"/>
  <c r="AS2219" i="2"/>
  <c r="AS2220" i="2"/>
  <c r="AS2221" i="2"/>
  <c r="AS2222" i="2"/>
  <c r="AS2223" i="2"/>
  <c r="AS2224" i="2"/>
  <c r="AS2225" i="2"/>
  <c r="AS2226" i="2"/>
  <c r="AS2227" i="2"/>
  <c r="AS2228" i="2"/>
  <c r="AS2229" i="2"/>
  <c r="AS2230" i="2"/>
  <c r="AS2231" i="2"/>
  <c r="AS2232" i="2"/>
  <c r="AS2233" i="2"/>
  <c r="AS2234" i="2"/>
  <c r="AS2235" i="2"/>
  <c r="AS2236" i="2"/>
  <c r="AS2237" i="2"/>
  <c r="AS2238" i="2"/>
  <c r="AS2239" i="2"/>
  <c r="AS2240" i="2"/>
  <c r="AS2241" i="2"/>
  <c r="AS2242" i="2"/>
  <c r="AS2243" i="2"/>
  <c r="AS2244" i="2"/>
  <c r="AS2245" i="2"/>
  <c r="AS2246" i="2"/>
  <c r="AS2247" i="2"/>
  <c r="AS2248" i="2"/>
  <c r="AS2249" i="2"/>
  <c r="AS2250" i="2"/>
  <c r="AS2251" i="2"/>
  <c r="AS2252" i="2"/>
  <c r="AS2253" i="2"/>
  <c r="AS2254" i="2"/>
  <c r="AS2255" i="2"/>
  <c r="AS2256" i="2"/>
  <c r="AS2257" i="2"/>
  <c r="AS2258" i="2"/>
  <c r="AS2259" i="2"/>
  <c r="AS2260" i="2"/>
  <c r="AS2261" i="2"/>
  <c r="AS2262" i="2"/>
  <c r="AS2263" i="2"/>
  <c r="AS2264" i="2"/>
  <c r="AS2265" i="2"/>
  <c r="AS2266" i="2"/>
  <c r="AS2267" i="2"/>
  <c r="AS2268" i="2"/>
  <c r="AS2269" i="2"/>
  <c r="AS2270" i="2"/>
  <c r="AS2271" i="2"/>
  <c r="AS2272" i="2"/>
  <c r="AS2273" i="2"/>
  <c r="AS2274" i="2"/>
  <c r="AS2275" i="2"/>
  <c r="AS2276" i="2"/>
  <c r="AS2277" i="2"/>
  <c r="AS2278" i="2"/>
  <c r="AS2279" i="2"/>
  <c r="AS2280" i="2"/>
  <c r="AS2281" i="2"/>
  <c r="AS2282" i="2"/>
  <c r="AS2283" i="2"/>
  <c r="AS2284" i="2"/>
  <c r="AS2285" i="2"/>
  <c r="AS2286" i="2"/>
  <c r="AS2287" i="2"/>
  <c r="AS2288" i="2"/>
  <c r="AS2289" i="2"/>
  <c r="AS2290" i="2"/>
  <c r="AS2291" i="2"/>
  <c r="AS2292" i="2"/>
  <c r="AS2293" i="2"/>
  <c r="AS2294" i="2"/>
  <c r="AS2295" i="2"/>
  <c r="AS2296" i="2"/>
  <c r="AS2297" i="2"/>
  <c r="AS2298" i="2"/>
  <c r="AS2299" i="2"/>
  <c r="AS2300" i="2"/>
  <c r="AS2301" i="2"/>
  <c r="AS2302" i="2"/>
  <c r="AS2303" i="2"/>
  <c r="AS2304" i="2"/>
  <c r="AS2305" i="2"/>
  <c r="AS2306" i="2"/>
  <c r="AS2307" i="2"/>
  <c r="AS2308" i="2"/>
  <c r="AS2309" i="2"/>
  <c r="AS2310" i="2"/>
  <c r="AS2311" i="2"/>
  <c r="AS2312" i="2"/>
  <c r="AS2313" i="2"/>
  <c r="AS2314" i="2"/>
  <c r="AS2315" i="2"/>
  <c r="AS2316" i="2"/>
  <c r="AS2317" i="2"/>
  <c r="AS2318" i="2"/>
  <c r="AS2319" i="2"/>
  <c r="AS2320" i="2"/>
  <c r="AS2321" i="2"/>
  <c r="AS2322" i="2"/>
  <c r="AS2323" i="2"/>
  <c r="AS2324" i="2"/>
  <c r="AS2325" i="2"/>
  <c r="AS2326" i="2"/>
  <c r="AS2327" i="2"/>
  <c r="AS2328" i="2"/>
  <c r="AS2329" i="2"/>
  <c r="AS2330" i="2"/>
  <c r="AS2331" i="2"/>
  <c r="AS2332" i="2"/>
  <c r="AS2333" i="2"/>
  <c r="AS2334" i="2"/>
  <c r="AS2335" i="2"/>
  <c r="AS2336" i="2"/>
  <c r="AS2337" i="2"/>
  <c r="AS2338" i="2"/>
  <c r="AS2339" i="2"/>
  <c r="AS2340" i="2"/>
  <c r="AS2341" i="2"/>
  <c r="AS2342" i="2"/>
  <c r="AS2343" i="2"/>
  <c r="AS2344" i="2"/>
  <c r="AS2345" i="2"/>
  <c r="AS2346" i="2"/>
  <c r="AS2347" i="2"/>
  <c r="AS2348" i="2"/>
  <c r="AS2349" i="2"/>
  <c r="AS2350" i="2"/>
  <c r="AS2351" i="2"/>
  <c r="AS2352" i="2"/>
  <c r="AS2353" i="2"/>
  <c r="AS2354" i="2"/>
  <c r="AS2355" i="2"/>
  <c r="AS2356" i="2"/>
  <c r="AS2357" i="2"/>
  <c r="AS2358" i="2"/>
  <c r="AS2359" i="2"/>
  <c r="AS2360" i="2"/>
  <c r="AS2361" i="2"/>
  <c r="AS2362" i="2"/>
  <c r="AS2363" i="2"/>
  <c r="AS2364" i="2"/>
  <c r="AS2365" i="2"/>
  <c r="AS2366" i="2"/>
  <c r="AS2367" i="2"/>
  <c r="AS2368" i="2"/>
  <c r="AS2369" i="2"/>
  <c r="AS2370" i="2"/>
  <c r="AS2371" i="2"/>
  <c r="AS2372" i="2"/>
  <c r="AS2373" i="2"/>
  <c r="AS2374" i="2"/>
  <c r="AS2375" i="2"/>
  <c r="AS2376" i="2"/>
  <c r="AS2377" i="2"/>
  <c r="AS2378" i="2"/>
  <c r="AS2379" i="2"/>
  <c r="AS2380" i="2"/>
  <c r="AS2381" i="2"/>
  <c r="AS2382" i="2"/>
  <c r="AS2383" i="2"/>
  <c r="AS2384" i="2"/>
  <c r="AS2385" i="2"/>
  <c r="AS2386" i="2"/>
  <c r="AS2387" i="2"/>
  <c r="AS2388" i="2"/>
  <c r="AS2389" i="2"/>
  <c r="AS2390" i="2"/>
  <c r="AS2391" i="2"/>
  <c r="AS2392" i="2"/>
  <c r="AS2393" i="2"/>
  <c r="AS2394" i="2"/>
  <c r="AS2395" i="2"/>
  <c r="AS2396" i="2"/>
  <c r="AS2397" i="2"/>
  <c r="AS2398" i="2"/>
  <c r="AS2399" i="2"/>
  <c r="AS2400" i="2"/>
  <c r="AS2401" i="2"/>
  <c r="AS2402" i="2"/>
  <c r="AS2403" i="2"/>
  <c r="AS2404" i="2"/>
  <c r="AS2405" i="2"/>
  <c r="AS2406" i="2"/>
  <c r="AS2407" i="2"/>
  <c r="AS2408" i="2"/>
  <c r="AS2409" i="2"/>
  <c r="AS2410" i="2"/>
  <c r="AS2411" i="2"/>
  <c r="AS2412" i="2"/>
  <c r="AS2413" i="2"/>
  <c r="AS2414" i="2"/>
  <c r="AS2415" i="2"/>
  <c r="AS2416" i="2"/>
  <c r="AS2417" i="2"/>
  <c r="AS2418" i="2"/>
  <c r="AS2419" i="2"/>
  <c r="AS2420" i="2"/>
  <c r="AS2421" i="2"/>
  <c r="AS2422" i="2"/>
  <c r="AS2423" i="2"/>
  <c r="AS2424" i="2"/>
  <c r="AS2425" i="2"/>
  <c r="AS2426" i="2"/>
  <c r="AS2427" i="2"/>
  <c r="AS2428" i="2"/>
  <c r="AS2429" i="2"/>
  <c r="AS2430" i="2"/>
  <c r="AS2431" i="2"/>
  <c r="AS2432" i="2"/>
  <c r="AS2433" i="2"/>
  <c r="AS2434" i="2"/>
  <c r="AS2435" i="2"/>
  <c r="AS2436" i="2"/>
  <c r="AS2437" i="2"/>
  <c r="AS2438" i="2"/>
  <c r="AS2439" i="2"/>
  <c r="AS2440" i="2"/>
  <c r="AS2441" i="2"/>
  <c r="AS2442" i="2"/>
  <c r="AS2443" i="2"/>
  <c r="AS2444" i="2"/>
  <c r="AS2445" i="2"/>
  <c r="AS2446" i="2"/>
  <c r="AS2447" i="2"/>
  <c r="AS2448" i="2"/>
  <c r="AS2449" i="2"/>
  <c r="AS2450" i="2"/>
  <c r="AS2451" i="2"/>
  <c r="AS2452" i="2"/>
  <c r="AS2453" i="2"/>
  <c r="AS2454" i="2"/>
  <c r="AS2455" i="2"/>
  <c r="AS2456" i="2"/>
  <c r="AS2457" i="2"/>
  <c r="AS2458" i="2"/>
  <c r="AS2459" i="2"/>
  <c r="AS2460" i="2"/>
  <c r="AS2461" i="2"/>
  <c r="AS2462" i="2"/>
  <c r="AS2463" i="2"/>
  <c r="AS2464" i="2"/>
  <c r="AS2465" i="2"/>
  <c r="AS2466" i="2"/>
  <c r="AS2467" i="2"/>
  <c r="AS2468" i="2"/>
  <c r="AS2469" i="2"/>
  <c r="AS2470" i="2"/>
  <c r="AS2471" i="2"/>
  <c r="AS2472" i="2"/>
  <c r="AS2473" i="2"/>
  <c r="AS2474" i="2"/>
  <c r="AS2475" i="2"/>
  <c r="AS2476" i="2"/>
  <c r="AS2477" i="2"/>
  <c r="AS2478" i="2"/>
  <c r="AS2479" i="2"/>
  <c r="AS2480" i="2"/>
  <c r="AS2481" i="2"/>
  <c r="AS2482" i="2"/>
  <c r="AS2483" i="2"/>
  <c r="AS2484" i="2"/>
  <c r="AS2485" i="2"/>
  <c r="AS2486" i="2"/>
  <c r="AS2487" i="2"/>
  <c r="AS2488" i="2"/>
  <c r="AS2489" i="2"/>
  <c r="AS2490" i="2"/>
  <c r="AS2491" i="2"/>
  <c r="AS2492" i="2"/>
  <c r="AS2493" i="2"/>
  <c r="AS2494" i="2"/>
  <c r="AS2495" i="2"/>
  <c r="AS2496" i="2"/>
  <c r="AS2497" i="2"/>
  <c r="AS2498" i="2"/>
  <c r="AS2499" i="2"/>
  <c r="AS2500" i="2"/>
  <c r="AS2501" i="2"/>
  <c r="AS2502" i="2"/>
  <c r="AS2503" i="2"/>
  <c r="AS2504" i="2"/>
  <c r="AS2505" i="2"/>
  <c r="AS2506" i="2"/>
  <c r="AS2507" i="2"/>
  <c r="AS2508" i="2"/>
  <c r="AS2509" i="2"/>
  <c r="AS2510" i="2"/>
  <c r="AS2511" i="2"/>
  <c r="AS2512" i="2"/>
  <c r="AS2513" i="2"/>
  <c r="AS2514" i="2"/>
  <c r="AS2515" i="2"/>
  <c r="AS2516" i="2"/>
  <c r="AS2517" i="2"/>
  <c r="AS2518" i="2"/>
  <c r="AS2519" i="2"/>
  <c r="AS2520" i="2"/>
  <c r="AS2521" i="2"/>
  <c r="AS2522" i="2"/>
  <c r="AS2523" i="2"/>
  <c r="AS2524" i="2"/>
  <c r="AS2525" i="2"/>
  <c r="AS2526" i="2"/>
  <c r="AS2527" i="2"/>
  <c r="AS2528" i="2"/>
  <c r="AS2529" i="2"/>
  <c r="AS2530" i="2"/>
  <c r="AS2531" i="2"/>
  <c r="AS2532" i="2"/>
  <c r="AS2533" i="2"/>
  <c r="AS2534" i="2"/>
  <c r="AS2535" i="2"/>
  <c r="AS2536" i="2"/>
  <c r="AS2537" i="2"/>
  <c r="AS2538" i="2"/>
  <c r="AS2539" i="2"/>
  <c r="AS2540" i="2"/>
  <c r="AS2541" i="2"/>
  <c r="AS2542" i="2"/>
  <c r="AS2543" i="2"/>
  <c r="AS2544" i="2"/>
  <c r="AS2545" i="2"/>
  <c r="AS2546" i="2"/>
  <c r="AS2547" i="2"/>
  <c r="AS2548" i="2"/>
  <c r="AS2549" i="2"/>
  <c r="AS2550" i="2"/>
  <c r="AS2551" i="2"/>
  <c r="AS2552" i="2"/>
  <c r="AS2553" i="2"/>
  <c r="AS2554" i="2"/>
  <c r="AS2555" i="2"/>
  <c r="AS2556" i="2"/>
  <c r="AS2557" i="2"/>
  <c r="AS2558" i="2"/>
  <c r="AS2559" i="2"/>
  <c r="AS2560" i="2"/>
  <c r="AS2561" i="2"/>
  <c r="AS2562" i="2"/>
  <c r="AS2563" i="2"/>
  <c r="AS2564" i="2"/>
  <c r="AS2565" i="2"/>
  <c r="AS2566" i="2"/>
  <c r="AS2567" i="2"/>
  <c r="AS2568" i="2"/>
  <c r="AS2569" i="2"/>
  <c r="AS2570" i="2"/>
  <c r="AS2571" i="2"/>
  <c r="AS2572" i="2"/>
  <c r="AS2573" i="2"/>
  <c r="AS2574" i="2"/>
  <c r="AS2575" i="2"/>
  <c r="AS2576" i="2"/>
  <c r="AS2577" i="2"/>
  <c r="AS2578" i="2"/>
  <c r="AS2579" i="2"/>
  <c r="AS2580" i="2"/>
  <c r="AS2581" i="2"/>
  <c r="AS2582" i="2"/>
  <c r="AS2583" i="2"/>
  <c r="AS2584" i="2"/>
  <c r="AS2585" i="2"/>
  <c r="AS2586" i="2"/>
  <c r="AS2587" i="2"/>
  <c r="AS2588" i="2"/>
  <c r="AS2589" i="2"/>
  <c r="AS2590" i="2"/>
  <c r="AS2591" i="2"/>
  <c r="AS2592" i="2"/>
  <c r="AS2593" i="2"/>
  <c r="AS2594" i="2"/>
  <c r="AS2595" i="2"/>
  <c r="AS2596" i="2"/>
  <c r="AS2597" i="2"/>
  <c r="AS2598" i="2"/>
  <c r="AS2599" i="2"/>
  <c r="AS2600" i="2"/>
  <c r="AS2601" i="2"/>
  <c r="AS2602" i="2"/>
  <c r="AS2603" i="2"/>
  <c r="AS2604" i="2"/>
  <c r="AS2605" i="2"/>
  <c r="AS2606" i="2"/>
  <c r="AS2607" i="2"/>
  <c r="AS2608" i="2"/>
  <c r="AS2609" i="2"/>
  <c r="AS2610" i="2"/>
  <c r="AS2611" i="2"/>
  <c r="AS2612" i="2"/>
  <c r="AS2613" i="2"/>
  <c r="AS2614" i="2"/>
  <c r="AS2615" i="2"/>
  <c r="AS2616" i="2"/>
  <c r="AS2617" i="2"/>
  <c r="AS2618" i="2"/>
  <c r="AS2619" i="2"/>
  <c r="AS2620" i="2"/>
  <c r="AS2621" i="2"/>
  <c r="AS2622" i="2"/>
  <c r="AS2623" i="2"/>
  <c r="AS2624" i="2"/>
  <c r="AS2625" i="2"/>
  <c r="AS2626" i="2"/>
  <c r="AS2627" i="2"/>
  <c r="AS2628" i="2"/>
  <c r="AS2629" i="2"/>
  <c r="AS2630" i="2"/>
  <c r="AS2631" i="2"/>
  <c r="AS2632" i="2"/>
  <c r="AS2633" i="2"/>
  <c r="AS2634" i="2"/>
  <c r="AS2635" i="2"/>
  <c r="AS2636" i="2"/>
  <c r="AS2637" i="2"/>
  <c r="AS2638" i="2"/>
  <c r="AS2639" i="2"/>
  <c r="AS2640" i="2"/>
  <c r="AS2641" i="2"/>
  <c r="AS2642" i="2"/>
  <c r="AS2643" i="2"/>
  <c r="AS2644" i="2"/>
  <c r="AS2645" i="2"/>
  <c r="AS2646" i="2"/>
  <c r="AS2647" i="2"/>
  <c r="AS2648" i="2"/>
  <c r="AS2649" i="2"/>
  <c r="AS2650" i="2"/>
  <c r="AS2651" i="2"/>
  <c r="AS2652" i="2"/>
  <c r="AS2653" i="2"/>
  <c r="AS2654" i="2"/>
  <c r="AS2655" i="2"/>
  <c r="AS2656" i="2"/>
  <c r="AS2657" i="2"/>
  <c r="AS2658" i="2"/>
  <c r="AS2659" i="2"/>
  <c r="AS2660" i="2"/>
  <c r="AS2661" i="2"/>
  <c r="AS2662" i="2"/>
  <c r="AS2663" i="2"/>
  <c r="AS2664" i="2"/>
  <c r="AS2665" i="2"/>
  <c r="AS2666" i="2"/>
  <c r="AS2667" i="2"/>
  <c r="AS2668" i="2"/>
  <c r="AS2669" i="2"/>
  <c r="AS2670" i="2"/>
  <c r="AS2671" i="2"/>
  <c r="AS2672" i="2"/>
  <c r="AS2673" i="2"/>
  <c r="AS2674" i="2"/>
  <c r="AS2675" i="2"/>
  <c r="AS2676" i="2"/>
  <c r="AS2677" i="2"/>
  <c r="AS2678" i="2"/>
  <c r="AS2679" i="2"/>
  <c r="AS2680" i="2"/>
  <c r="AS2681" i="2"/>
  <c r="AS2682" i="2"/>
  <c r="AS2683" i="2"/>
  <c r="AS2684" i="2"/>
  <c r="AS2685" i="2"/>
  <c r="AS2686" i="2"/>
  <c r="AS2687" i="2"/>
  <c r="AS2688" i="2"/>
  <c r="AS2689" i="2"/>
  <c r="AS2690" i="2"/>
  <c r="AS2691" i="2"/>
  <c r="AS2692" i="2"/>
  <c r="AS2693" i="2"/>
  <c r="AS2694" i="2"/>
  <c r="AS2695" i="2"/>
  <c r="AS2696" i="2"/>
  <c r="AS2697" i="2"/>
  <c r="AS2698" i="2"/>
  <c r="AS2699" i="2"/>
  <c r="AS2700" i="2"/>
  <c r="AS2701" i="2"/>
  <c r="AS2702" i="2"/>
  <c r="AS2703" i="2"/>
  <c r="AS2704" i="2"/>
  <c r="AS2705" i="2"/>
  <c r="AS2706" i="2"/>
  <c r="AS2707" i="2"/>
  <c r="AS2708" i="2"/>
  <c r="AS2709" i="2"/>
  <c r="AS2710" i="2"/>
  <c r="AS2711" i="2"/>
  <c r="AS2712" i="2"/>
  <c r="AS2713" i="2"/>
  <c r="AS2714" i="2"/>
  <c r="AS2715" i="2"/>
  <c r="AS2716" i="2"/>
  <c r="AS2717" i="2"/>
  <c r="AS2718" i="2"/>
  <c r="AS2719" i="2"/>
  <c r="AS2720" i="2"/>
  <c r="AS2721" i="2"/>
  <c r="AS2722" i="2"/>
  <c r="AS2723" i="2"/>
  <c r="AS2724" i="2"/>
  <c r="AS2725" i="2"/>
  <c r="AS2726" i="2"/>
  <c r="AS2727" i="2"/>
  <c r="AS2728" i="2"/>
  <c r="AS2729" i="2"/>
  <c r="AS2730" i="2"/>
  <c r="AS2731" i="2"/>
  <c r="AS2732" i="2"/>
  <c r="AS2733" i="2"/>
  <c r="AS2734" i="2"/>
  <c r="AS2735" i="2"/>
  <c r="AS2736" i="2"/>
  <c r="AS2737" i="2"/>
  <c r="AS2738" i="2"/>
  <c r="AS2739" i="2"/>
  <c r="AS2740" i="2"/>
  <c r="AS2741" i="2"/>
  <c r="AS2742" i="2"/>
  <c r="AS2743" i="2"/>
  <c r="AS2744" i="2"/>
  <c r="AS2745" i="2"/>
  <c r="AS2746" i="2"/>
  <c r="AS2747" i="2"/>
  <c r="AS2748" i="2"/>
  <c r="AS2749" i="2"/>
  <c r="AS2750" i="2"/>
  <c r="AS2751" i="2"/>
  <c r="AS2752" i="2"/>
  <c r="AS2753" i="2"/>
  <c r="AS2754" i="2"/>
  <c r="AS2755" i="2"/>
  <c r="AS2756" i="2"/>
  <c r="AS2757" i="2"/>
  <c r="AS2758" i="2"/>
  <c r="AS2759" i="2"/>
  <c r="AS2760" i="2"/>
  <c r="AS2761" i="2"/>
  <c r="AS2762" i="2"/>
  <c r="AS2763" i="2"/>
  <c r="AS2764" i="2"/>
  <c r="AS2765" i="2"/>
  <c r="AS2766" i="2"/>
  <c r="AS2767" i="2"/>
  <c r="AS2768" i="2"/>
  <c r="AS2769" i="2"/>
  <c r="AS2770" i="2"/>
  <c r="AS2771" i="2"/>
  <c r="AS2772" i="2"/>
  <c r="AS2773" i="2"/>
  <c r="AS2774" i="2"/>
  <c r="AS2775" i="2"/>
  <c r="AS2776" i="2"/>
  <c r="AS2777" i="2"/>
  <c r="AS2778" i="2"/>
  <c r="AS2779" i="2"/>
  <c r="AS2780" i="2"/>
  <c r="AS2781" i="2"/>
  <c r="AS2782" i="2"/>
  <c r="AS2783" i="2"/>
  <c r="AS2784" i="2"/>
  <c r="AS2785" i="2"/>
  <c r="AS2786" i="2"/>
  <c r="AS2787" i="2"/>
  <c r="AS2788" i="2"/>
  <c r="AS2789" i="2"/>
  <c r="AS2790" i="2"/>
  <c r="AS2791" i="2"/>
  <c r="AS2792" i="2"/>
  <c r="AS2793" i="2"/>
  <c r="AS2794" i="2"/>
  <c r="AS2795" i="2"/>
  <c r="AS2796" i="2"/>
  <c r="AS2797" i="2"/>
  <c r="AS2798" i="2"/>
  <c r="AS2799" i="2"/>
  <c r="AS2800" i="2"/>
  <c r="AS2801" i="2"/>
  <c r="AS2802" i="2"/>
  <c r="AS2803" i="2"/>
  <c r="AS2804" i="2"/>
  <c r="AS2805" i="2"/>
  <c r="AS2806" i="2"/>
  <c r="AS2807" i="2"/>
  <c r="AS2808" i="2"/>
  <c r="AS2809" i="2"/>
  <c r="AS2810" i="2"/>
  <c r="AS2811" i="2"/>
  <c r="AS2812" i="2"/>
  <c r="AS2813" i="2"/>
  <c r="AS2814" i="2"/>
  <c r="AS2815" i="2"/>
  <c r="AS2816" i="2"/>
  <c r="AS2817" i="2"/>
  <c r="AS2818" i="2"/>
  <c r="AS2819" i="2"/>
  <c r="AS2820" i="2"/>
  <c r="AS2821" i="2"/>
  <c r="AS2822" i="2"/>
  <c r="AS2823" i="2"/>
  <c r="AS2824" i="2"/>
  <c r="AS2825" i="2"/>
  <c r="AS2826" i="2"/>
  <c r="AS2827" i="2"/>
  <c r="AS2828" i="2"/>
  <c r="AS2829" i="2"/>
  <c r="AS2830" i="2"/>
  <c r="AS2831" i="2"/>
  <c r="AS2832" i="2"/>
  <c r="AS2833" i="2"/>
  <c r="AS2834" i="2"/>
  <c r="AS2835" i="2"/>
  <c r="AS2836" i="2"/>
  <c r="AS2837" i="2"/>
  <c r="AS2838" i="2"/>
  <c r="AS2839" i="2"/>
  <c r="AS2840" i="2"/>
  <c r="AS2841" i="2"/>
  <c r="AS2842" i="2"/>
  <c r="AS2843" i="2"/>
  <c r="AS2844" i="2"/>
  <c r="AS2845" i="2"/>
  <c r="AS2846" i="2"/>
  <c r="AS2847" i="2"/>
  <c r="AS2848" i="2"/>
  <c r="AS2849" i="2"/>
  <c r="AS2850" i="2"/>
  <c r="AS2851" i="2"/>
  <c r="AS2852" i="2"/>
  <c r="AS2853" i="2"/>
  <c r="AS2854" i="2"/>
  <c r="AS2855" i="2"/>
  <c r="AS2856" i="2"/>
  <c r="AS2857" i="2"/>
  <c r="AS2858" i="2"/>
  <c r="AS2859" i="2"/>
  <c r="AS2860" i="2"/>
  <c r="AS2861" i="2"/>
  <c r="AS2862" i="2"/>
  <c r="AS2863" i="2"/>
  <c r="AS2864" i="2"/>
  <c r="AS2865" i="2"/>
  <c r="AS2866" i="2"/>
  <c r="AS2867" i="2"/>
  <c r="AS2868" i="2"/>
  <c r="AS2869" i="2"/>
  <c r="AS2870" i="2"/>
  <c r="AS2871" i="2"/>
  <c r="AS2872" i="2"/>
  <c r="AS2873" i="2"/>
  <c r="AS2874" i="2"/>
  <c r="AS2875" i="2"/>
  <c r="AS2876" i="2"/>
  <c r="AS2877" i="2"/>
  <c r="AS2878" i="2"/>
  <c r="AS2879" i="2"/>
  <c r="AS2880" i="2"/>
  <c r="AS2881" i="2"/>
  <c r="AS2882" i="2"/>
  <c r="AS2883" i="2"/>
  <c r="AS2884" i="2"/>
  <c r="AS2885" i="2"/>
  <c r="AS2886" i="2"/>
  <c r="AS2887" i="2"/>
  <c r="AS2888" i="2"/>
  <c r="AS2889" i="2"/>
  <c r="AS2890" i="2"/>
  <c r="AS2891" i="2"/>
  <c r="AS2892" i="2"/>
  <c r="AS2893" i="2"/>
  <c r="AS2894" i="2"/>
  <c r="AS2895" i="2"/>
  <c r="AS2896" i="2"/>
  <c r="AS2897" i="2"/>
  <c r="AS2898" i="2"/>
  <c r="AS2899" i="2"/>
  <c r="AS2900" i="2"/>
  <c r="AS2901" i="2"/>
  <c r="AS2902" i="2"/>
  <c r="AS2903" i="2"/>
  <c r="AS2904" i="2"/>
  <c r="AS2905" i="2"/>
  <c r="AS2906" i="2"/>
  <c r="AS2907" i="2"/>
  <c r="AS2908" i="2"/>
  <c r="AS2909" i="2"/>
  <c r="AS2910" i="2"/>
  <c r="AS2911" i="2"/>
  <c r="AS2912" i="2"/>
  <c r="AS2913" i="2"/>
  <c r="AS2914" i="2"/>
  <c r="AS2915" i="2"/>
  <c r="AS2916" i="2"/>
  <c r="AS2917" i="2"/>
  <c r="AS2918" i="2"/>
  <c r="AS2919" i="2"/>
  <c r="AS2920" i="2"/>
  <c r="AS2921" i="2"/>
  <c r="AS2922" i="2"/>
  <c r="AS2923" i="2"/>
  <c r="AS2924" i="2"/>
  <c r="AS2925" i="2"/>
  <c r="AS2926" i="2"/>
  <c r="AS2927" i="2"/>
  <c r="AS2928" i="2"/>
  <c r="AS2929" i="2"/>
  <c r="AS2930" i="2"/>
  <c r="AS2931" i="2"/>
  <c r="AS2932" i="2"/>
  <c r="AS2933" i="2"/>
  <c r="AS2934" i="2"/>
  <c r="AS2935" i="2"/>
  <c r="AS2936" i="2"/>
  <c r="AS2937" i="2"/>
  <c r="AS2938" i="2"/>
  <c r="AS2939" i="2"/>
  <c r="AS2940" i="2"/>
  <c r="AS2941" i="2"/>
  <c r="AS2942" i="2"/>
  <c r="AS2943" i="2"/>
  <c r="AS2944" i="2"/>
  <c r="AS2945" i="2"/>
  <c r="AS2946" i="2"/>
  <c r="AS2947" i="2"/>
  <c r="AS2948" i="2"/>
  <c r="AS2949" i="2"/>
  <c r="AS2950" i="2"/>
  <c r="AS2951" i="2"/>
  <c r="AS2952" i="2"/>
  <c r="AS2953" i="2"/>
  <c r="AS2954" i="2"/>
  <c r="AS2955" i="2"/>
  <c r="AS2956" i="2"/>
  <c r="AS2957" i="2"/>
  <c r="AS2958" i="2"/>
  <c r="AS2959" i="2"/>
  <c r="AS2960" i="2"/>
  <c r="AS2961" i="2"/>
  <c r="AS2962" i="2"/>
  <c r="AS2963" i="2"/>
  <c r="AS2964" i="2"/>
  <c r="AS2965" i="2"/>
  <c r="AS2966" i="2"/>
  <c r="AS2967" i="2"/>
  <c r="AS2968" i="2"/>
  <c r="AS2969" i="2"/>
  <c r="AS2970" i="2"/>
  <c r="AS2971" i="2"/>
  <c r="AS2972" i="2"/>
  <c r="AS2973" i="2"/>
  <c r="AS2974" i="2"/>
  <c r="AS2975" i="2"/>
  <c r="AS2976" i="2"/>
  <c r="AS2977" i="2"/>
  <c r="AS2978" i="2"/>
  <c r="AS2979" i="2"/>
  <c r="AS2980" i="2"/>
  <c r="AS2981" i="2"/>
  <c r="AS2982" i="2"/>
  <c r="AS2983" i="2"/>
  <c r="AS2984" i="2"/>
  <c r="AS2985" i="2"/>
  <c r="AS2986" i="2"/>
  <c r="AS2987" i="2"/>
  <c r="AS2988" i="2"/>
  <c r="AS2989" i="2"/>
  <c r="AS2990" i="2"/>
  <c r="AS2991" i="2"/>
  <c r="AS2992" i="2"/>
  <c r="AS2993" i="2"/>
  <c r="AS2994" i="2"/>
  <c r="AS2995" i="2"/>
  <c r="AS2996" i="2"/>
  <c r="AS2997" i="2"/>
  <c r="AS2998" i="2"/>
  <c r="AS2999" i="2"/>
  <c r="AS3000" i="2"/>
  <c r="AS3001" i="2"/>
  <c r="AS3002" i="2"/>
  <c r="AS3003" i="2"/>
  <c r="AS3004" i="2"/>
  <c r="AS3005" i="2"/>
  <c r="AS3006" i="2"/>
  <c r="AS3007" i="2"/>
  <c r="AS3008" i="2"/>
  <c r="AS3009" i="2"/>
  <c r="AS3010" i="2"/>
  <c r="AS3011" i="2"/>
  <c r="AS3012" i="2"/>
  <c r="AS3013" i="2"/>
  <c r="AS3014" i="2"/>
  <c r="AS3015" i="2"/>
  <c r="AS3016" i="2"/>
  <c r="AS3017" i="2"/>
  <c r="AS3018" i="2"/>
  <c r="AS3019" i="2"/>
  <c r="AS3020" i="2"/>
  <c r="AS3021" i="2"/>
  <c r="AS3022" i="2"/>
  <c r="AS3023" i="2"/>
  <c r="AS3024" i="2"/>
  <c r="AS3025" i="2"/>
  <c r="AS3026" i="2"/>
  <c r="AS3027" i="2"/>
  <c r="AS3028" i="2"/>
  <c r="AS3029" i="2"/>
  <c r="AS3030" i="2"/>
  <c r="AS3031" i="2"/>
  <c r="AS3032" i="2"/>
  <c r="AS3033" i="2"/>
  <c r="AS3034" i="2"/>
  <c r="AS3035" i="2"/>
  <c r="AS3036" i="2"/>
  <c r="AS3037" i="2"/>
  <c r="AS3038" i="2"/>
  <c r="AS3039" i="2"/>
  <c r="AS3040" i="2"/>
  <c r="AS3041" i="2"/>
  <c r="AS3042" i="2"/>
  <c r="AS3043" i="2"/>
  <c r="AS3044" i="2"/>
  <c r="AS3045" i="2"/>
  <c r="AS3046" i="2"/>
  <c r="AS3047" i="2"/>
  <c r="AS3048" i="2"/>
  <c r="AS3049" i="2"/>
  <c r="AS3050" i="2"/>
  <c r="AS3051" i="2"/>
  <c r="AS3052" i="2"/>
  <c r="AS3053" i="2"/>
  <c r="AS3054" i="2"/>
  <c r="AS3055" i="2"/>
  <c r="AS3056" i="2"/>
  <c r="AS3057" i="2"/>
  <c r="AS3058" i="2"/>
  <c r="AS3059" i="2"/>
  <c r="AS3060" i="2"/>
  <c r="AS3061" i="2"/>
  <c r="AS3062" i="2"/>
  <c r="AS3063" i="2"/>
  <c r="AS3064" i="2"/>
  <c r="AS3065" i="2"/>
  <c r="AS3066" i="2"/>
  <c r="AS3067" i="2"/>
  <c r="AS3068" i="2"/>
  <c r="AS3069" i="2"/>
  <c r="AS3070" i="2"/>
  <c r="AS3071" i="2"/>
  <c r="AS3072" i="2"/>
  <c r="AS3073" i="2"/>
  <c r="AS3074" i="2"/>
  <c r="AS3075" i="2"/>
  <c r="AS3076" i="2"/>
  <c r="AS3077" i="2"/>
  <c r="AS3078" i="2"/>
  <c r="AS3079" i="2"/>
  <c r="AS3080" i="2"/>
  <c r="AS3081" i="2"/>
  <c r="AS3082" i="2"/>
  <c r="AS3083" i="2"/>
  <c r="AS3084" i="2"/>
  <c r="AS3085" i="2"/>
  <c r="AS3086" i="2"/>
  <c r="AS3087" i="2"/>
  <c r="AS3088" i="2"/>
  <c r="AS3089" i="2"/>
  <c r="AS3090" i="2"/>
  <c r="AS3091" i="2"/>
  <c r="AS3092" i="2"/>
  <c r="AS3093" i="2"/>
  <c r="AS3094" i="2"/>
  <c r="AS3095" i="2"/>
  <c r="AS3096" i="2"/>
  <c r="AS3097" i="2"/>
  <c r="AS3098" i="2"/>
  <c r="AS3099" i="2"/>
  <c r="AS3100" i="2"/>
  <c r="AS3101" i="2"/>
  <c r="AS3102" i="2"/>
  <c r="AS3103" i="2"/>
  <c r="AS3104" i="2"/>
  <c r="AS3105" i="2"/>
  <c r="AS3106" i="2"/>
  <c r="AS3107" i="2"/>
  <c r="AS3108" i="2"/>
  <c r="AS3109" i="2"/>
  <c r="AS3110" i="2"/>
  <c r="AS3111" i="2"/>
  <c r="AS3112" i="2"/>
  <c r="AS3113" i="2"/>
  <c r="AS3114" i="2"/>
  <c r="AS3115" i="2"/>
  <c r="AS3116" i="2"/>
  <c r="AS3117" i="2"/>
  <c r="AS3118" i="2"/>
  <c r="AS3119" i="2"/>
  <c r="AS3120" i="2"/>
  <c r="AS3121" i="2"/>
  <c r="AS3122" i="2"/>
  <c r="AS3123" i="2"/>
  <c r="AS3124" i="2"/>
  <c r="AS3125" i="2"/>
  <c r="AS3126" i="2"/>
  <c r="AS3127" i="2"/>
  <c r="AS3128" i="2"/>
  <c r="AS3129" i="2"/>
  <c r="AS3130" i="2"/>
  <c r="AS3131" i="2"/>
  <c r="AS3132" i="2"/>
  <c r="AS3133" i="2"/>
  <c r="AS3134" i="2"/>
  <c r="AS3135" i="2"/>
  <c r="AS3136" i="2"/>
  <c r="AS3137" i="2"/>
  <c r="AS3138" i="2"/>
  <c r="AS3139" i="2"/>
  <c r="AS3140" i="2"/>
  <c r="AS3141" i="2"/>
  <c r="AS3142" i="2"/>
  <c r="AS3143" i="2"/>
  <c r="AS3144" i="2"/>
  <c r="AS3145" i="2"/>
  <c r="AS3146" i="2"/>
  <c r="AS3147" i="2"/>
  <c r="AS3148" i="2"/>
  <c r="AS3149" i="2"/>
  <c r="AS3150" i="2"/>
  <c r="AS3151" i="2"/>
  <c r="AS3152" i="2"/>
  <c r="AS3153" i="2"/>
  <c r="AS3154" i="2"/>
  <c r="AS3155" i="2"/>
  <c r="AS3156" i="2"/>
  <c r="AS3157" i="2"/>
  <c r="AS3158" i="2"/>
  <c r="AS3159" i="2"/>
  <c r="AS3160" i="2"/>
  <c r="AS3161" i="2"/>
  <c r="AS3162" i="2"/>
  <c r="AS3163" i="2"/>
  <c r="AS3164" i="2"/>
  <c r="AS3165" i="2"/>
  <c r="AS3166" i="2"/>
  <c r="AS3167" i="2"/>
  <c r="AS3168" i="2"/>
  <c r="AS3169" i="2"/>
  <c r="AS3170" i="2"/>
  <c r="AS3171" i="2"/>
  <c r="AS3172" i="2"/>
  <c r="AS3173" i="2"/>
  <c r="AS3174" i="2"/>
  <c r="AS3175" i="2"/>
  <c r="AS3176" i="2"/>
  <c r="AS3177" i="2"/>
  <c r="AS3178" i="2"/>
  <c r="AS3179" i="2"/>
  <c r="AS3180" i="2"/>
  <c r="AS3181" i="2"/>
  <c r="AS3182" i="2"/>
  <c r="AS3183" i="2"/>
  <c r="AS3184" i="2"/>
  <c r="AS3185" i="2"/>
  <c r="AS3186" i="2"/>
  <c r="AS3187" i="2"/>
  <c r="AS3188" i="2"/>
  <c r="AS3189" i="2"/>
  <c r="AS3190" i="2"/>
  <c r="AS3191" i="2"/>
  <c r="AS3192" i="2"/>
  <c r="AS3193" i="2"/>
  <c r="AS3194" i="2"/>
  <c r="AS3195" i="2"/>
  <c r="AS3196" i="2"/>
  <c r="AS3197" i="2"/>
  <c r="AS3198" i="2"/>
  <c r="AS3199" i="2"/>
  <c r="AS3200" i="2"/>
  <c r="AS3201" i="2"/>
  <c r="AS3202" i="2"/>
  <c r="AS3203" i="2"/>
  <c r="AS3204" i="2"/>
  <c r="AS3205" i="2"/>
  <c r="AS3206" i="2"/>
  <c r="AS3207" i="2"/>
  <c r="AS3208" i="2"/>
  <c r="AS3209" i="2"/>
  <c r="AS3210" i="2"/>
  <c r="AS3211" i="2"/>
  <c r="AS3212" i="2"/>
  <c r="AS3213" i="2"/>
  <c r="AS3214" i="2"/>
  <c r="AS3215" i="2"/>
  <c r="AS3216" i="2"/>
  <c r="AS3217" i="2"/>
  <c r="AS3218" i="2"/>
  <c r="AS3219" i="2"/>
  <c r="AS3220" i="2"/>
  <c r="AS3221" i="2"/>
  <c r="AS3222" i="2"/>
  <c r="AS3223" i="2"/>
  <c r="AS3224" i="2"/>
  <c r="AS3225" i="2"/>
  <c r="AS3226" i="2"/>
  <c r="AS3227" i="2"/>
  <c r="AS3228" i="2"/>
  <c r="AS3229" i="2"/>
  <c r="AS3230" i="2"/>
  <c r="AS3231" i="2"/>
  <c r="AS3232" i="2"/>
  <c r="AS3233" i="2"/>
  <c r="AS3234" i="2"/>
  <c r="AS3235" i="2"/>
  <c r="AS3236" i="2"/>
  <c r="AS3237" i="2"/>
  <c r="AS3238" i="2"/>
  <c r="AS3239" i="2"/>
  <c r="AS3240" i="2"/>
  <c r="AS3241" i="2"/>
  <c r="AS3242" i="2"/>
  <c r="AS3243" i="2"/>
  <c r="AS3244" i="2"/>
  <c r="AS3245" i="2"/>
  <c r="AS3246" i="2"/>
  <c r="AS3247" i="2"/>
  <c r="AS3248" i="2"/>
  <c r="AS3249" i="2"/>
  <c r="AS3250" i="2"/>
  <c r="AS3251" i="2"/>
  <c r="AS3252" i="2"/>
  <c r="AS3253" i="2"/>
  <c r="AS3254" i="2"/>
  <c r="AS3255" i="2"/>
  <c r="AS3256" i="2"/>
  <c r="AS3257" i="2"/>
  <c r="AS3258" i="2"/>
  <c r="AS3259" i="2"/>
  <c r="AS3260" i="2"/>
  <c r="AS3261" i="2"/>
  <c r="AS3262" i="2"/>
  <c r="AS3263" i="2"/>
  <c r="AS3264" i="2"/>
  <c r="AS3265" i="2"/>
  <c r="AS3266" i="2"/>
  <c r="AS3267" i="2"/>
  <c r="AS3268" i="2"/>
  <c r="AS3269" i="2"/>
  <c r="AS3270" i="2"/>
  <c r="AS3271" i="2"/>
  <c r="AS3272" i="2"/>
  <c r="AS3273" i="2"/>
  <c r="AS3274" i="2"/>
  <c r="AS3275" i="2"/>
  <c r="AS3276" i="2"/>
  <c r="AS3277" i="2"/>
  <c r="AS3278" i="2"/>
  <c r="AS3279" i="2"/>
  <c r="AS3280" i="2"/>
  <c r="AS3281" i="2"/>
  <c r="AS3282" i="2"/>
  <c r="AS3283" i="2"/>
  <c r="AS3284" i="2"/>
  <c r="AS3285" i="2"/>
  <c r="AS3286" i="2"/>
  <c r="AS3287" i="2"/>
  <c r="AS3288" i="2"/>
  <c r="AS3289" i="2"/>
  <c r="AS3290" i="2"/>
  <c r="AS3291" i="2"/>
  <c r="AS3292" i="2"/>
  <c r="AS3293" i="2"/>
  <c r="AS3294" i="2"/>
  <c r="AS3295" i="2"/>
  <c r="AS3296" i="2"/>
  <c r="AS3297" i="2"/>
  <c r="AS3298" i="2"/>
  <c r="AS3299" i="2"/>
  <c r="AS3300" i="2"/>
  <c r="AS3301" i="2"/>
  <c r="AS3302" i="2"/>
  <c r="AS3303" i="2"/>
  <c r="AS3304" i="2"/>
  <c r="AS3305" i="2"/>
  <c r="AS3306" i="2"/>
  <c r="AS3307" i="2"/>
  <c r="AS3308" i="2"/>
  <c r="AS3309" i="2"/>
  <c r="AS3310" i="2"/>
  <c r="AS3311" i="2"/>
  <c r="AS3312" i="2"/>
  <c r="AS3313" i="2"/>
  <c r="AS3314" i="2"/>
  <c r="AS3315" i="2"/>
  <c r="AS3316" i="2"/>
  <c r="AS3317" i="2"/>
  <c r="AS3318" i="2"/>
  <c r="AS3319" i="2"/>
  <c r="AS3320" i="2"/>
  <c r="AS3321" i="2"/>
  <c r="AS3322" i="2"/>
  <c r="AS3323" i="2"/>
  <c r="AS3324" i="2"/>
  <c r="AS3325" i="2"/>
  <c r="AS3326" i="2"/>
  <c r="AS3327" i="2"/>
  <c r="AS3328" i="2"/>
  <c r="AS3329" i="2"/>
  <c r="AS3330" i="2"/>
  <c r="AS3331" i="2"/>
  <c r="AS3332" i="2"/>
  <c r="AS3333" i="2"/>
  <c r="AS3334" i="2"/>
  <c r="AS3335" i="2"/>
  <c r="AS3336" i="2"/>
  <c r="AS3337" i="2"/>
  <c r="AS3338" i="2"/>
  <c r="AS3339" i="2"/>
  <c r="AS3340" i="2"/>
  <c r="AS3341" i="2"/>
  <c r="AS3342" i="2"/>
  <c r="AS3343" i="2"/>
  <c r="AS3344" i="2"/>
  <c r="AS3345" i="2"/>
  <c r="AS3346" i="2"/>
  <c r="AS3347" i="2"/>
  <c r="AS3348" i="2"/>
  <c r="AS3349" i="2"/>
  <c r="AS3350" i="2"/>
  <c r="AS3351" i="2"/>
  <c r="AS3352" i="2"/>
  <c r="AS3353" i="2"/>
  <c r="AS3354" i="2"/>
  <c r="AS3355" i="2"/>
  <c r="AS3356" i="2"/>
  <c r="AS3357" i="2"/>
  <c r="AS3358" i="2"/>
  <c r="AS3359" i="2"/>
  <c r="AS3360" i="2"/>
  <c r="AS3361" i="2"/>
  <c r="AS3362" i="2"/>
  <c r="AS3363" i="2"/>
  <c r="AS3364" i="2"/>
  <c r="AS3365" i="2"/>
  <c r="AS3366" i="2"/>
  <c r="AS3367" i="2"/>
  <c r="AS3368" i="2"/>
  <c r="AS3369" i="2"/>
  <c r="AS3370" i="2"/>
  <c r="AS3371" i="2"/>
  <c r="AS3372" i="2"/>
  <c r="AS3373" i="2"/>
  <c r="AS3374" i="2"/>
  <c r="AS3375" i="2"/>
  <c r="AS3376" i="2"/>
  <c r="AS3377" i="2"/>
  <c r="AS3378" i="2"/>
  <c r="AS3379" i="2"/>
  <c r="AS3380" i="2"/>
  <c r="AS3381" i="2"/>
  <c r="AS3382" i="2"/>
  <c r="AS3383" i="2"/>
  <c r="AS3384" i="2"/>
  <c r="AS3385" i="2"/>
  <c r="AS3386" i="2"/>
  <c r="AS3387" i="2"/>
  <c r="AS3388" i="2"/>
  <c r="AS3389" i="2"/>
  <c r="AS3390" i="2"/>
  <c r="AS3391" i="2"/>
  <c r="AS3392" i="2"/>
  <c r="AS3393" i="2"/>
  <c r="AS3394" i="2"/>
  <c r="AS3395" i="2"/>
  <c r="AS3396" i="2"/>
  <c r="AS3397" i="2"/>
  <c r="AS3398" i="2"/>
  <c r="AS3399" i="2"/>
  <c r="AS3400" i="2"/>
  <c r="AS3401" i="2"/>
  <c r="AS3402" i="2"/>
  <c r="AS3403" i="2"/>
  <c r="AS3404" i="2"/>
  <c r="AS3405" i="2"/>
  <c r="AS3406" i="2"/>
  <c r="AS3407" i="2"/>
  <c r="AS3408" i="2"/>
  <c r="AS3409" i="2"/>
  <c r="AS3410" i="2"/>
  <c r="AS3411" i="2"/>
  <c r="AS3412" i="2"/>
  <c r="AS3413" i="2"/>
  <c r="AS3414" i="2"/>
  <c r="AS3415" i="2"/>
  <c r="AS3416" i="2"/>
  <c r="AS3417" i="2"/>
  <c r="AS3418" i="2"/>
  <c r="AS3419" i="2"/>
  <c r="AS3420" i="2"/>
  <c r="AS3421" i="2"/>
  <c r="AS3422" i="2"/>
  <c r="AS3423" i="2"/>
  <c r="AS3424" i="2"/>
  <c r="AS3425" i="2"/>
  <c r="AS3426" i="2"/>
  <c r="AS3427" i="2"/>
  <c r="AS3428" i="2"/>
  <c r="AS3429" i="2"/>
  <c r="AS3430" i="2"/>
  <c r="AS3431" i="2"/>
  <c r="AS3432" i="2"/>
  <c r="AS3433" i="2"/>
  <c r="AS3434" i="2"/>
  <c r="AS3435" i="2"/>
  <c r="AS3436" i="2"/>
  <c r="AS3437" i="2"/>
  <c r="AS3438" i="2"/>
  <c r="AS3439" i="2"/>
  <c r="AS3440" i="2"/>
  <c r="AS3441" i="2"/>
  <c r="AS3442" i="2"/>
  <c r="AS3443" i="2"/>
  <c r="AS3444" i="2"/>
  <c r="AS3445" i="2"/>
  <c r="AS3446" i="2"/>
  <c r="AS3447" i="2"/>
  <c r="AS3448" i="2"/>
  <c r="AS3449" i="2"/>
  <c r="AS3450" i="2"/>
  <c r="AS3451" i="2"/>
  <c r="AS3452" i="2"/>
  <c r="AS3453" i="2"/>
  <c r="AS3454" i="2"/>
  <c r="AS3455" i="2"/>
  <c r="AS3456" i="2"/>
  <c r="AS3457" i="2"/>
  <c r="AS3458" i="2"/>
  <c r="AS3459" i="2"/>
  <c r="AS3460" i="2"/>
  <c r="AS3461" i="2"/>
  <c r="AS3462" i="2"/>
  <c r="AS3463" i="2"/>
  <c r="AS3464" i="2"/>
  <c r="AS3465" i="2"/>
  <c r="AS3466" i="2"/>
  <c r="AS3467" i="2"/>
  <c r="AS3468" i="2"/>
  <c r="AS3469" i="2"/>
  <c r="AS3470" i="2"/>
  <c r="AS3471" i="2"/>
  <c r="AS3472" i="2"/>
  <c r="AS3473" i="2"/>
  <c r="AS3474" i="2"/>
  <c r="AS3475" i="2"/>
  <c r="AS3476" i="2"/>
  <c r="AS3477" i="2"/>
  <c r="AS3478" i="2"/>
  <c r="AS3479" i="2"/>
  <c r="AS3480" i="2"/>
  <c r="AS3481" i="2"/>
  <c r="AS3482" i="2"/>
  <c r="AS3483" i="2"/>
  <c r="AS3484" i="2"/>
  <c r="AS3485" i="2"/>
  <c r="AS3486" i="2"/>
  <c r="AS3487" i="2"/>
  <c r="AS3488" i="2"/>
  <c r="AS3489" i="2"/>
  <c r="AS3490" i="2"/>
  <c r="AS3491" i="2"/>
  <c r="AS3492" i="2"/>
  <c r="AS3493" i="2"/>
  <c r="AS3494" i="2"/>
  <c r="AS3495" i="2"/>
  <c r="AS3496" i="2"/>
  <c r="AS3497" i="2"/>
  <c r="AS3498" i="2"/>
  <c r="AS3499" i="2"/>
  <c r="AS3500" i="2"/>
  <c r="AS3501" i="2"/>
  <c r="AS3502" i="2"/>
  <c r="AS3503" i="2"/>
  <c r="AS3504" i="2"/>
  <c r="AS3505" i="2"/>
  <c r="AS3506" i="2"/>
  <c r="AS3507" i="2"/>
  <c r="AS3508" i="2"/>
  <c r="AS3509" i="2"/>
  <c r="AS3510" i="2"/>
  <c r="AS3511" i="2"/>
  <c r="AS3512" i="2"/>
  <c r="AS3513" i="2"/>
  <c r="AS3514" i="2"/>
  <c r="AS3515" i="2"/>
  <c r="AS3516" i="2"/>
  <c r="AS3517" i="2"/>
  <c r="AS3518" i="2"/>
  <c r="AS3519" i="2"/>
  <c r="AS3520" i="2"/>
  <c r="AS3521" i="2"/>
  <c r="AS3522" i="2"/>
  <c r="AS3523" i="2"/>
  <c r="AS3524" i="2"/>
  <c r="AS3525" i="2"/>
  <c r="AS3526" i="2"/>
  <c r="AS3527" i="2"/>
  <c r="AS3528" i="2"/>
  <c r="AS3529" i="2"/>
  <c r="AS3530" i="2"/>
  <c r="AS3531" i="2"/>
  <c r="AS3532" i="2"/>
  <c r="AS3533" i="2"/>
  <c r="AS3534" i="2"/>
  <c r="AS3535" i="2"/>
  <c r="AS3536" i="2"/>
  <c r="AS3537" i="2"/>
  <c r="AS3538" i="2"/>
  <c r="AS3539" i="2"/>
  <c r="AS3540" i="2"/>
  <c r="AS3541" i="2"/>
  <c r="AS3542" i="2"/>
  <c r="AS3543" i="2"/>
  <c r="AS3544" i="2"/>
  <c r="AS3545" i="2"/>
  <c r="AS3546" i="2"/>
  <c r="AS3547" i="2"/>
  <c r="AS3548" i="2"/>
  <c r="AS3549" i="2"/>
  <c r="AS3550" i="2"/>
  <c r="AS3551" i="2"/>
  <c r="AS3552" i="2"/>
  <c r="AS3553" i="2"/>
  <c r="AS3554" i="2"/>
  <c r="AS3555" i="2"/>
  <c r="AS3556" i="2"/>
  <c r="AS3557" i="2"/>
  <c r="AS3558" i="2"/>
  <c r="AS3559" i="2"/>
  <c r="AS3560" i="2"/>
  <c r="AS3561" i="2"/>
  <c r="AS3562" i="2"/>
  <c r="AS3563" i="2"/>
  <c r="AS3564" i="2"/>
  <c r="AS3565" i="2"/>
  <c r="AS3566" i="2"/>
  <c r="AS3567" i="2"/>
  <c r="AS3568" i="2"/>
  <c r="AS3569" i="2"/>
  <c r="AS3570" i="2"/>
  <c r="AS3571" i="2"/>
  <c r="AS3572" i="2"/>
  <c r="AS3573" i="2"/>
  <c r="AS3574" i="2"/>
  <c r="AS3575" i="2"/>
  <c r="AS3576" i="2"/>
  <c r="AS3577" i="2"/>
  <c r="AS3578" i="2"/>
  <c r="AS3579" i="2"/>
  <c r="AS3580" i="2"/>
  <c r="AS3581" i="2"/>
  <c r="AS3582" i="2"/>
  <c r="AS3583" i="2"/>
  <c r="AS3584" i="2"/>
  <c r="AS3585" i="2"/>
  <c r="AS3586" i="2"/>
  <c r="AS3587" i="2"/>
  <c r="AS3588" i="2"/>
  <c r="AS3589" i="2"/>
  <c r="AS3590" i="2"/>
  <c r="AS3591" i="2"/>
  <c r="AS3592" i="2"/>
  <c r="AS3593" i="2"/>
  <c r="AS3594" i="2"/>
  <c r="AS3595" i="2"/>
  <c r="AS3596" i="2"/>
  <c r="AS3597" i="2"/>
  <c r="AS3598" i="2"/>
  <c r="AS3599" i="2"/>
  <c r="AS3600" i="2"/>
  <c r="AS3601" i="2"/>
  <c r="AS3602" i="2"/>
  <c r="AS3603" i="2"/>
  <c r="AS3604" i="2"/>
  <c r="AS3605" i="2"/>
  <c r="AS3606" i="2"/>
  <c r="AS3607" i="2"/>
  <c r="AS3608" i="2"/>
  <c r="AS3609" i="2"/>
  <c r="AS3610" i="2"/>
  <c r="AS3611" i="2"/>
  <c r="AS3612" i="2"/>
  <c r="AS3613" i="2"/>
  <c r="AS3614" i="2"/>
  <c r="AS3615" i="2"/>
  <c r="AS3616" i="2"/>
  <c r="AS3617" i="2"/>
  <c r="AS3618" i="2"/>
  <c r="AS3619" i="2"/>
  <c r="AS3620" i="2"/>
  <c r="AS3621" i="2"/>
  <c r="AS3622" i="2"/>
  <c r="AS3623" i="2"/>
  <c r="AS3624" i="2"/>
  <c r="AS3625" i="2"/>
  <c r="AS3626" i="2"/>
  <c r="AS3627" i="2"/>
  <c r="AS3628" i="2"/>
  <c r="AS3629" i="2"/>
  <c r="AS3630" i="2"/>
  <c r="AS3631" i="2"/>
  <c r="AS3632" i="2"/>
  <c r="AS3633" i="2"/>
  <c r="AS3634" i="2"/>
  <c r="AS3635" i="2"/>
  <c r="AS3636" i="2"/>
  <c r="AS3637" i="2"/>
  <c r="AS3638" i="2"/>
  <c r="AS3639" i="2"/>
  <c r="AS3640" i="2"/>
  <c r="AS3641" i="2"/>
  <c r="AS3642" i="2"/>
  <c r="AS3643" i="2"/>
  <c r="AS3644" i="2"/>
  <c r="AS3645" i="2"/>
  <c r="AS3646" i="2"/>
  <c r="AS3647" i="2"/>
  <c r="AS3648" i="2"/>
  <c r="AS3649" i="2"/>
  <c r="AS3650" i="2"/>
  <c r="AS3651" i="2"/>
  <c r="AS3652" i="2"/>
  <c r="AS3653" i="2"/>
  <c r="AS3654" i="2"/>
  <c r="AS3655" i="2"/>
  <c r="AS3656" i="2"/>
  <c r="AS3657" i="2"/>
  <c r="AS3658" i="2"/>
  <c r="AS3659" i="2"/>
  <c r="AS3660" i="2"/>
  <c r="AS3661" i="2"/>
  <c r="AS3662" i="2"/>
  <c r="AS3663" i="2"/>
  <c r="AS3664" i="2"/>
  <c r="AS3665" i="2"/>
  <c r="AS3666" i="2"/>
  <c r="AS3667" i="2"/>
  <c r="AS3668" i="2"/>
  <c r="AS3669" i="2"/>
  <c r="AS3670" i="2"/>
  <c r="AS3671" i="2"/>
  <c r="AS3672" i="2"/>
  <c r="AS3673" i="2"/>
  <c r="AS3674" i="2"/>
  <c r="AS3675" i="2"/>
  <c r="AS3676" i="2"/>
  <c r="AS3677" i="2"/>
  <c r="AS3678" i="2"/>
  <c r="AS3679" i="2"/>
  <c r="AS3680" i="2"/>
  <c r="AS3681" i="2"/>
  <c r="AS3682" i="2"/>
  <c r="AS3683" i="2"/>
  <c r="AS3684" i="2"/>
  <c r="AS3685" i="2"/>
  <c r="AS3686" i="2"/>
  <c r="AS3687" i="2"/>
  <c r="AS3688" i="2"/>
  <c r="AS3689" i="2"/>
  <c r="AS3690" i="2"/>
  <c r="AS3691" i="2"/>
  <c r="AS3692" i="2"/>
  <c r="AS3693" i="2"/>
  <c r="AS3694" i="2"/>
  <c r="AS3695" i="2"/>
  <c r="AS3696" i="2"/>
  <c r="AS3697" i="2"/>
  <c r="AS3698" i="2"/>
  <c r="AS3699" i="2"/>
  <c r="AS3700" i="2"/>
  <c r="AS3701" i="2"/>
  <c r="AS3702" i="2"/>
  <c r="AS3703" i="2"/>
  <c r="AS3704" i="2"/>
  <c r="AS3705" i="2"/>
  <c r="AS3706" i="2"/>
  <c r="AS3707" i="2"/>
  <c r="AS3708" i="2"/>
  <c r="AS3709" i="2"/>
  <c r="AS3710" i="2"/>
  <c r="AS3711" i="2"/>
  <c r="AS3712" i="2"/>
  <c r="AS3713" i="2"/>
  <c r="AS3714" i="2"/>
  <c r="AS3715" i="2"/>
  <c r="AS3716" i="2"/>
  <c r="AS3717" i="2"/>
  <c r="AS3718" i="2"/>
  <c r="AS3719" i="2"/>
  <c r="AS3720" i="2"/>
  <c r="AS3721" i="2"/>
  <c r="AS3722" i="2"/>
  <c r="AS3723" i="2"/>
  <c r="AS3724" i="2"/>
  <c r="AS3725" i="2"/>
  <c r="AS3726" i="2"/>
  <c r="AS3727" i="2"/>
  <c r="AS3728" i="2"/>
  <c r="AS3729" i="2"/>
  <c r="AS3730" i="2"/>
  <c r="AS3731" i="2"/>
  <c r="AS3732" i="2"/>
  <c r="AS3733" i="2"/>
  <c r="AS3734" i="2"/>
  <c r="AS3735" i="2"/>
  <c r="AS3736" i="2"/>
  <c r="AS3737" i="2"/>
  <c r="AS3738" i="2"/>
  <c r="AS3739" i="2"/>
  <c r="AS3740" i="2"/>
  <c r="AS3741" i="2"/>
  <c r="AS3742" i="2"/>
  <c r="AS3743" i="2"/>
  <c r="AS3744" i="2"/>
  <c r="AS3745" i="2"/>
  <c r="AS3746" i="2"/>
  <c r="AS3747" i="2"/>
  <c r="AS3748" i="2"/>
  <c r="AS3749" i="2"/>
  <c r="AS3750" i="2"/>
  <c r="AS3751" i="2"/>
  <c r="AS3752" i="2"/>
  <c r="AS3753" i="2"/>
  <c r="AS3754" i="2"/>
  <c r="AS3755" i="2"/>
  <c r="AS3756" i="2"/>
  <c r="AS3757" i="2"/>
  <c r="AS3758" i="2"/>
  <c r="AS3759" i="2"/>
  <c r="AS3760" i="2"/>
  <c r="AS3761" i="2"/>
  <c r="AS3762" i="2"/>
  <c r="AS3763" i="2"/>
  <c r="AS3764" i="2"/>
  <c r="AS3765" i="2"/>
  <c r="AS3766" i="2"/>
  <c r="AS3767" i="2"/>
  <c r="AS3768" i="2"/>
  <c r="AS3769" i="2"/>
  <c r="AS3770" i="2"/>
  <c r="AS3771" i="2"/>
  <c r="AS3772" i="2"/>
  <c r="AS3773" i="2"/>
  <c r="AS3774" i="2"/>
  <c r="AS3775" i="2"/>
  <c r="AS3776" i="2"/>
  <c r="AS3777" i="2"/>
  <c r="AS3778" i="2"/>
  <c r="AS3779" i="2"/>
  <c r="AS3780" i="2"/>
  <c r="AS3781" i="2"/>
  <c r="AS3782" i="2"/>
  <c r="AS3783" i="2"/>
  <c r="AS3784" i="2"/>
  <c r="AS3785" i="2"/>
  <c r="AS3786" i="2"/>
  <c r="AS3787" i="2"/>
  <c r="AS3788" i="2"/>
  <c r="AS3789" i="2"/>
  <c r="AS3790" i="2"/>
  <c r="AS3791" i="2"/>
  <c r="AS3792" i="2"/>
  <c r="AS3793" i="2"/>
  <c r="AS3794" i="2"/>
  <c r="AS3795" i="2"/>
  <c r="AS3796" i="2"/>
  <c r="AS3797" i="2"/>
  <c r="AS3798" i="2"/>
  <c r="AS3799" i="2"/>
  <c r="AS3800" i="2"/>
  <c r="AS3801" i="2"/>
  <c r="AS3802" i="2"/>
  <c r="AS3803" i="2"/>
  <c r="AS3804" i="2"/>
  <c r="AS3805" i="2"/>
  <c r="AS3806" i="2"/>
  <c r="AS3807" i="2"/>
  <c r="AS3808" i="2"/>
  <c r="AS3809" i="2"/>
  <c r="AS3810" i="2"/>
  <c r="AS3811" i="2"/>
  <c r="AS3812" i="2"/>
  <c r="AS3813" i="2"/>
  <c r="AS3814" i="2"/>
  <c r="AS3815" i="2"/>
  <c r="AS3816" i="2"/>
  <c r="AS3817" i="2"/>
  <c r="AS3818" i="2"/>
  <c r="AS3819" i="2"/>
  <c r="AS3820" i="2"/>
  <c r="AS3821" i="2"/>
  <c r="AS3822" i="2"/>
  <c r="AS3823" i="2"/>
  <c r="AS3824" i="2"/>
  <c r="AS3825" i="2"/>
  <c r="AS3826" i="2"/>
  <c r="AS3827" i="2"/>
  <c r="AS3828" i="2"/>
  <c r="AS3829" i="2"/>
  <c r="AS3830" i="2"/>
  <c r="AS3831" i="2"/>
  <c r="AS3832" i="2"/>
  <c r="AS3833" i="2"/>
  <c r="AS3834" i="2"/>
  <c r="AS3835" i="2"/>
  <c r="AS3836" i="2"/>
  <c r="AS3837" i="2"/>
  <c r="AS3838" i="2"/>
  <c r="AS3839" i="2"/>
  <c r="AS3840" i="2"/>
  <c r="AS3841" i="2"/>
  <c r="AS3842" i="2"/>
  <c r="AS3843" i="2"/>
  <c r="AS3844" i="2"/>
  <c r="AS3845" i="2"/>
  <c r="AS3846" i="2"/>
  <c r="AS3847" i="2"/>
  <c r="AS3848" i="2"/>
  <c r="AS3849" i="2"/>
  <c r="AS3850" i="2"/>
  <c r="AS3851" i="2"/>
  <c r="AS3852" i="2"/>
  <c r="AS3853" i="2"/>
  <c r="AS3854" i="2"/>
  <c r="AS3855" i="2"/>
  <c r="AS3856" i="2"/>
  <c r="AS3857" i="2"/>
  <c r="AS3858" i="2"/>
  <c r="AS3859" i="2"/>
  <c r="AS3860" i="2"/>
  <c r="AS3861" i="2"/>
  <c r="AS3862" i="2"/>
  <c r="AS3863" i="2"/>
  <c r="AS3864" i="2"/>
  <c r="AS3865" i="2"/>
  <c r="AS3866" i="2"/>
  <c r="AS3867" i="2"/>
  <c r="AS3868" i="2"/>
  <c r="AS3869" i="2"/>
  <c r="AS3870" i="2"/>
  <c r="AS3871" i="2"/>
  <c r="AS3872" i="2"/>
  <c r="AS3873" i="2"/>
  <c r="AS3874" i="2"/>
  <c r="AS3875" i="2"/>
  <c r="AS3876" i="2"/>
  <c r="AS3877" i="2"/>
  <c r="AS3878" i="2"/>
  <c r="AS3879" i="2"/>
  <c r="AS3880" i="2"/>
  <c r="AS3881" i="2"/>
  <c r="AS3882" i="2"/>
  <c r="AS3883" i="2"/>
  <c r="AS3884" i="2"/>
  <c r="AS3885" i="2"/>
  <c r="AS3886" i="2"/>
  <c r="AS3887" i="2"/>
  <c r="AS3888" i="2"/>
  <c r="AS3889" i="2"/>
  <c r="AS3890" i="2"/>
  <c r="AS3891" i="2"/>
  <c r="AS3892" i="2"/>
  <c r="AS3893" i="2"/>
  <c r="AS3894" i="2"/>
  <c r="AS3895" i="2"/>
  <c r="AS3896" i="2"/>
  <c r="AS3897" i="2"/>
  <c r="AS3898" i="2"/>
  <c r="AS3899" i="2"/>
  <c r="AS3900" i="2"/>
  <c r="AS3901" i="2"/>
  <c r="AS3902" i="2"/>
  <c r="AS3903" i="2"/>
  <c r="AS3904" i="2"/>
  <c r="AS3905" i="2"/>
  <c r="AS3906" i="2"/>
  <c r="AS3907" i="2"/>
  <c r="AS3908" i="2"/>
  <c r="AS3909" i="2"/>
  <c r="AS3910" i="2"/>
  <c r="AS3911" i="2"/>
  <c r="AS3912" i="2"/>
  <c r="AS3913" i="2"/>
  <c r="AS3914" i="2"/>
  <c r="AS3915" i="2"/>
  <c r="AS3916" i="2"/>
  <c r="AS3917" i="2"/>
  <c r="AS3918" i="2"/>
  <c r="AS3919" i="2"/>
  <c r="AS3920" i="2"/>
  <c r="AS3921" i="2"/>
  <c r="AS3922" i="2"/>
  <c r="AS3923" i="2"/>
  <c r="AS3924" i="2"/>
  <c r="AS3925" i="2"/>
  <c r="AS3926" i="2"/>
  <c r="AS3927" i="2"/>
  <c r="AS3928" i="2"/>
  <c r="AS3929" i="2"/>
  <c r="AS3930" i="2"/>
  <c r="AS3931" i="2"/>
  <c r="AS3932" i="2"/>
  <c r="AS3933" i="2"/>
  <c r="AS3934" i="2"/>
  <c r="AS3935" i="2"/>
  <c r="AS3936" i="2"/>
  <c r="AS3937" i="2"/>
  <c r="AS3938" i="2"/>
  <c r="AS3939" i="2"/>
  <c r="AS3940" i="2"/>
  <c r="AS3941" i="2"/>
  <c r="AS3942" i="2"/>
  <c r="AS3943" i="2"/>
  <c r="AS3944" i="2"/>
  <c r="AS3945" i="2"/>
  <c r="AS3946" i="2"/>
  <c r="AS3947" i="2"/>
  <c r="AS3948" i="2"/>
  <c r="AS3949" i="2"/>
  <c r="AS3950" i="2"/>
  <c r="AS3951" i="2"/>
  <c r="AS3952" i="2"/>
  <c r="AS3953" i="2"/>
  <c r="AS3954" i="2"/>
  <c r="AS3955" i="2"/>
  <c r="AS3956" i="2"/>
  <c r="AS3957" i="2"/>
  <c r="AS3958" i="2"/>
  <c r="AS3959" i="2"/>
  <c r="AS3960" i="2"/>
  <c r="AS3961" i="2"/>
  <c r="AS3962" i="2"/>
  <c r="AS3963" i="2"/>
  <c r="AS3964" i="2"/>
  <c r="AS3965" i="2"/>
  <c r="AS3966" i="2"/>
  <c r="AS3967" i="2"/>
  <c r="AS3968" i="2"/>
  <c r="AS3969" i="2"/>
  <c r="AS3970" i="2"/>
  <c r="AS3971" i="2"/>
  <c r="AS3972" i="2"/>
  <c r="AS3973" i="2"/>
  <c r="AS3974" i="2"/>
  <c r="AS3975" i="2"/>
  <c r="AS3976" i="2"/>
  <c r="AS3977" i="2"/>
  <c r="AS3978" i="2"/>
  <c r="AS3979" i="2"/>
  <c r="AS3980" i="2"/>
  <c r="AS3981" i="2"/>
  <c r="AS3982" i="2"/>
  <c r="AS3983" i="2"/>
  <c r="AS3984" i="2"/>
  <c r="AS3985" i="2"/>
  <c r="AS3986" i="2"/>
  <c r="AS3987" i="2"/>
  <c r="AS3988" i="2"/>
  <c r="AS3989" i="2"/>
  <c r="AS3990" i="2"/>
  <c r="AS3991" i="2"/>
  <c r="AS3992" i="2"/>
  <c r="AS3993" i="2"/>
  <c r="AS3994" i="2"/>
  <c r="AS3995" i="2"/>
  <c r="AS3996" i="2"/>
  <c r="AS3997" i="2"/>
  <c r="AS3998" i="2"/>
  <c r="AS3999" i="2"/>
  <c r="AS4000" i="2"/>
  <c r="AS4001" i="2"/>
  <c r="AS4002" i="2"/>
  <c r="AS4003" i="2"/>
  <c r="AS4004" i="2"/>
  <c r="AS4005" i="2"/>
  <c r="AS4006" i="2"/>
  <c r="AS4007" i="2"/>
  <c r="AS4008" i="2"/>
  <c r="AS4009" i="2"/>
  <c r="AS4010" i="2"/>
  <c r="AS4011" i="2"/>
  <c r="AS4012" i="2"/>
  <c r="AS4013" i="2"/>
  <c r="AS4014" i="2"/>
  <c r="AS4015" i="2"/>
  <c r="AS4016" i="2"/>
  <c r="AS4017" i="2"/>
  <c r="AS4018" i="2"/>
  <c r="AS4019" i="2"/>
  <c r="AS4020" i="2"/>
  <c r="AS4021" i="2"/>
  <c r="AS4022" i="2"/>
  <c r="AS4023" i="2"/>
  <c r="AS4024" i="2"/>
  <c r="AS4025" i="2"/>
  <c r="AS4026" i="2"/>
  <c r="AS4027" i="2"/>
  <c r="AS4028" i="2"/>
  <c r="AS4029" i="2"/>
  <c r="AS4030" i="2"/>
  <c r="AS4031" i="2"/>
  <c r="AS4032" i="2"/>
  <c r="AS4033" i="2"/>
  <c r="AS4034" i="2"/>
  <c r="AS4035" i="2"/>
  <c r="AS4036" i="2"/>
  <c r="AS4037" i="2"/>
  <c r="AS4038" i="2"/>
  <c r="AS4039" i="2"/>
  <c r="AS4040" i="2"/>
  <c r="AS4041" i="2"/>
  <c r="AS4042" i="2"/>
  <c r="AS4043" i="2"/>
  <c r="AS4044" i="2"/>
  <c r="AS4045" i="2"/>
  <c r="AS4046" i="2"/>
  <c r="AS4047" i="2"/>
  <c r="AS4048" i="2"/>
  <c r="AS4049" i="2"/>
  <c r="AS4050" i="2"/>
  <c r="AS4051" i="2"/>
  <c r="AS4052" i="2"/>
  <c r="AS4053" i="2"/>
  <c r="AS4054" i="2"/>
  <c r="AS4055" i="2"/>
  <c r="AS4056" i="2"/>
  <c r="AS4057" i="2"/>
  <c r="AS4058" i="2"/>
  <c r="AS4059" i="2"/>
  <c r="AS4060" i="2"/>
  <c r="AS4061" i="2"/>
  <c r="AS4062" i="2"/>
  <c r="AS4063" i="2"/>
  <c r="AS4064" i="2"/>
  <c r="AS4065" i="2"/>
  <c r="AS4066" i="2"/>
  <c r="AS4067" i="2"/>
  <c r="AS4068" i="2"/>
  <c r="AS4069" i="2"/>
  <c r="AS4070" i="2"/>
  <c r="AS4071" i="2"/>
  <c r="AS4072" i="2"/>
  <c r="AS4073" i="2"/>
  <c r="AS4074" i="2"/>
  <c r="AS4075" i="2"/>
  <c r="AS4076" i="2"/>
  <c r="AS4077" i="2"/>
  <c r="AS4078" i="2"/>
  <c r="AS4079" i="2"/>
  <c r="AS4080" i="2"/>
  <c r="AS4081" i="2"/>
  <c r="AS4082" i="2"/>
  <c r="AS4083" i="2"/>
  <c r="AS4084" i="2"/>
  <c r="AS4085" i="2"/>
  <c r="AS4086" i="2"/>
  <c r="AS4087" i="2"/>
  <c r="AS4088" i="2"/>
  <c r="AS4089" i="2"/>
  <c r="AS4090" i="2"/>
  <c r="AS4091" i="2"/>
  <c r="AS4092" i="2"/>
  <c r="AS4093" i="2"/>
  <c r="AS4094" i="2"/>
  <c r="AS4095" i="2"/>
  <c r="AS4096" i="2"/>
  <c r="AS4097" i="2"/>
  <c r="AS4098" i="2"/>
  <c r="AS4099" i="2"/>
  <c r="AS4100" i="2"/>
  <c r="AS4101" i="2"/>
  <c r="AS4102" i="2"/>
  <c r="AS4103" i="2"/>
  <c r="AS4104" i="2"/>
  <c r="AS4105" i="2"/>
  <c r="AS4106" i="2"/>
  <c r="AS4107" i="2"/>
  <c r="AS4108" i="2"/>
  <c r="AS4109" i="2"/>
  <c r="AS4110" i="2"/>
  <c r="AS4111" i="2"/>
  <c r="AS4112" i="2"/>
  <c r="AS4113" i="2"/>
  <c r="AS4114" i="2"/>
  <c r="AS4115" i="2"/>
  <c r="AS4116" i="2"/>
  <c r="AS4117" i="2"/>
  <c r="AS4118" i="2"/>
  <c r="AS4119" i="2"/>
  <c r="AS4120" i="2"/>
  <c r="AS4121" i="2"/>
  <c r="AS4122" i="2"/>
  <c r="AS4123" i="2"/>
  <c r="AS4124" i="2"/>
  <c r="AS4125" i="2"/>
  <c r="AS4126" i="2"/>
  <c r="AS4127" i="2"/>
  <c r="AS4128" i="2"/>
  <c r="AS4129" i="2"/>
  <c r="AS4130" i="2"/>
  <c r="AS4131" i="2"/>
  <c r="AS4132" i="2"/>
  <c r="AS4133" i="2"/>
  <c r="AS4134" i="2"/>
  <c r="AS4135" i="2"/>
  <c r="AS4136" i="2"/>
  <c r="AS4137" i="2"/>
  <c r="AS4138" i="2"/>
  <c r="AS4139" i="2"/>
  <c r="AS4140" i="2"/>
  <c r="AS4141" i="2"/>
  <c r="AS4142" i="2"/>
  <c r="AS4143" i="2"/>
  <c r="AS4144" i="2"/>
  <c r="AS4145" i="2"/>
  <c r="AS4146" i="2"/>
  <c r="AS4147" i="2"/>
  <c r="AS4148" i="2"/>
  <c r="AS4149" i="2"/>
  <c r="AS4150" i="2"/>
  <c r="AS4151" i="2"/>
  <c r="AS4152" i="2"/>
  <c r="AS4153" i="2"/>
  <c r="AS4154" i="2"/>
  <c r="AS4155" i="2"/>
  <c r="AS4156" i="2"/>
  <c r="AS4157" i="2"/>
  <c r="AS4158" i="2"/>
  <c r="AS4159" i="2"/>
  <c r="AS4160" i="2"/>
  <c r="AS4161" i="2"/>
  <c r="AS4162" i="2"/>
  <c r="AS4163" i="2"/>
  <c r="AS4164" i="2"/>
  <c r="AS4165" i="2"/>
  <c r="AS4166" i="2"/>
  <c r="AS4167" i="2"/>
  <c r="AS4168" i="2"/>
  <c r="AS4169" i="2"/>
  <c r="AS4170" i="2"/>
  <c r="AS4171" i="2"/>
  <c r="AS4172" i="2"/>
  <c r="AS4173" i="2"/>
  <c r="AS4174" i="2"/>
  <c r="AS4175" i="2"/>
  <c r="AS4176" i="2"/>
  <c r="AS4177" i="2"/>
  <c r="AS4178" i="2"/>
  <c r="AS4179" i="2"/>
  <c r="AS4180" i="2"/>
  <c r="AS4181" i="2"/>
  <c r="AS4182" i="2"/>
  <c r="AS4183" i="2"/>
  <c r="AS4184" i="2"/>
  <c r="AS4185" i="2"/>
  <c r="AS4186" i="2"/>
  <c r="AS4187" i="2"/>
  <c r="AS4188" i="2"/>
  <c r="AS4189" i="2"/>
  <c r="AS4190" i="2"/>
  <c r="AS4191" i="2"/>
  <c r="AS4192" i="2"/>
  <c r="AS4193" i="2"/>
  <c r="AS4194" i="2"/>
  <c r="AS4195" i="2"/>
  <c r="AS4196" i="2"/>
  <c r="AS4197" i="2"/>
  <c r="AS4198" i="2"/>
  <c r="AS4199" i="2"/>
  <c r="AS4200" i="2"/>
  <c r="AS4201" i="2"/>
  <c r="AS4202" i="2"/>
  <c r="AS4203" i="2"/>
  <c r="AS4204" i="2"/>
  <c r="AS4205" i="2"/>
  <c r="AS4206" i="2"/>
  <c r="AS4207" i="2"/>
  <c r="AS4208" i="2"/>
  <c r="AS4209" i="2"/>
  <c r="AS4210" i="2"/>
  <c r="AS4211" i="2"/>
  <c r="AS4212" i="2"/>
  <c r="AS4213" i="2"/>
  <c r="AS4214" i="2"/>
  <c r="AS4215" i="2"/>
  <c r="AS4216" i="2"/>
  <c r="AS4217" i="2"/>
  <c r="AS4218" i="2"/>
  <c r="AS4219" i="2"/>
  <c r="AS4220" i="2"/>
  <c r="AS4221" i="2"/>
  <c r="AS4222" i="2"/>
  <c r="AS4223" i="2"/>
  <c r="AS4224" i="2"/>
  <c r="AS4225" i="2"/>
  <c r="AS4226" i="2"/>
  <c r="AS4227" i="2"/>
  <c r="AS4228" i="2"/>
  <c r="AS4229" i="2"/>
  <c r="AS4230" i="2"/>
  <c r="AS4231" i="2"/>
  <c r="AS4232" i="2"/>
  <c r="AS4233" i="2"/>
  <c r="AS4234" i="2"/>
  <c r="AS4235" i="2"/>
  <c r="AS4236" i="2"/>
  <c r="AS4237" i="2"/>
  <c r="AS4238" i="2"/>
  <c r="AS4239" i="2"/>
  <c r="AS4240" i="2"/>
  <c r="AS4241" i="2"/>
  <c r="AS4242" i="2"/>
  <c r="AS4243" i="2"/>
  <c r="AS4244" i="2"/>
  <c r="AS4245" i="2"/>
  <c r="AS4246" i="2"/>
  <c r="AS4247" i="2"/>
  <c r="AS4248" i="2"/>
  <c r="AS4249" i="2"/>
  <c r="AS4250" i="2"/>
  <c r="AS4251" i="2"/>
  <c r="AS4252" i="2"/>
  <c r="AS4253" i="2"/>
  <c r="AS4254" i="2"/>
  <c r="AS4255" i="2"/>
  <c r="AS4256" i="2"/>
  <c r="AS4257" i="2"/>
  <c r="AS4258" i="2"/>
  <c r="AS4259" i="2"/>
  <c r="AS4260" i="2"/>
  <c r="AS4261" i="2"/>
  <c r="AS4262" i="2"/>
  <c r="AS4263" i="2"/>
  <c r="AS4264" i="2"/>
  <c r="AS4265" i="2"/>
  <c r="AS4266" i="2"/>
  <c r="AS4267" i="2"/>
  <c r="AS4268" i="2"/>
  <c r="AS4269" i="2"/>
  <c r="AS4270" i="2"/>
  <c r="AS4271" i="2"/>
  <c r="AS4272" i="2"/>
  <c r="AS4273" i="2"/>
  <c r="AS4274" i="2"/>
  <c r="AS4275" i="2"/>
  <c r="AS4276" i="2"/>
  <c r="AS4277" i="2"/>
  <c r="AS4278" i="2"/>
  <c r="AS4279" i="2"/>
  <c r="AS4280" i="2"/>
  <c r="AS4281" i="2"/>
  <c r="AS4282" i="2"/>
  <c r="AS4283" i="2"/>
  <c r="AS4284" i="2"/>
  <c r="AS4285" i="2"/>
  <c r="AS4286" i="2"/>
  <c r="AS4287" i="2"/>
  <c r="AS4288" i="2"/>
  <c r="AS4289" i="2"/>
  <c r="AS4290" i="2"/>
  <c r="AS4291" i="2"/>
  <c r="AS4292" i="2"/>
  <c r="AS4293" i="2"/>
  <c r="AS4294" i="2"/>
  <c r="AS4295" i="2"/>
  <c r="AS4296" i="2"/>
  <c r="AS4297" i="2"/>
  <c r="AS4298" i="2"/>
  <c r="AS4299" i="2"/>
  <c r="AS4300" i="2"/>
  <c r="AS4301" i="2"/>
  <c r="AS4302" i="2"/>
  <c r="AS4303" i="2"/>
  <c r="AS4304" i="2"/>
  <c r="AS4305" i="2"/>
  <c r="AS4306" i="2"/>
  <c r="AS4307" i="2"/>
  <c r="AS4308" i="2"/>
  <c r="AS4309" i="2"/>
  <c r="AS4310" i="2"/>
  <c r="AS4311" i="2"/>
  <c r="AS4312" i="2"/>
  <c r="AS4313" i="2"/>
  <c r="AS4314" i="2"/>
  <c r="AS4315" i="2"/>
  <c r="AS4316" i="2"/>
  <c r="AS4317" i="2"/>
  <c r="AS4318" i="2"/>
  <c r="AT2" i="2"/>
  <c r="AT3" i="2"/>
  <c r="AT4" i="2"/>
  <c r="AT5" i="2"/>
  <c r="AT6" i="2"/>
  <c r="AT7" i="2"/>
  <c r="AT8" i="2"/>
  <c r="AT9" i="2"/>
  <c r="AT10" i="2"/>
  <c r="AT11" i="2"/>
  <c r="AT12" i="2"/>
  <c r="AT13" i="2"/>
  <c r="AT14" i="2"/>
  <c r="AT15" i="2"/>
  <c r="AT16" i="2"/>
  <c r="AT17" i="2"/>
  <c r="AT18" i="2"/>
  <c r="AT19" i="2"/>
  <c r="AT20" i="2"/>
  <c r="AT21" i="2"/>
  <c r="AT22" i="2"/>
  <c r="AT23" i="2"/>
  <c r="AT24" i="2"/>
  <c r="AT25" i="2"/>
  <c r="AT26" i="2"/>
  <c r="AT27" i="2"/>
  <c r="AT28" i="2"/>
  <c r="AT29" i="2"/>
  <c r="AT30" i="2"/>
  <c r="AT31" i="2"/>
  <c r="AT32" i="2"/>
  <c r="AT33" i="2"/>
  <c r="AT34" i="2"/>
  <c r="AT35" i="2"/>
  <c r="AT36" i="2"/>
  <c r="AT37" i="2"/>
  <c r="AT38" i="2"/>
  <c r="AT39" i="2"/>
  <c r="AT40" i="2"/>
  <c r="AT41" i="2"/>
  <c r="AT42" i="2"/>
  <c r="AT43" i="2"/>
  <c r="AT44" i="2"/>
  <c r="AT45" i="2"/>
  <c r="AT46" i="2"/>
  <c r="AT47" i="2"/>
  <c r="AT48" i="2"/>
  <c r="AT49" i="2"/>
  <c r="AT50" i="2"/>
  <c r="AT51" i="2"/>
  <c r="AT52" i="2"/>
  <c r="AT53" i="2"/>
  <c r="AT54" i="2"/>
  <c r="AT55" i="2"/>
  <c r="AT56" i="2"/>
  <c r="AT57" i="2"/>
  <c r="AT58" i="2"/>
  <c r="AT59" i="2"/>
  <c r="AT60" i="2"/>
  <c r="AT61" i="2"/>
  <c r="AT62" i="2"/>
  <c r="AT63"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T106" i="2"/>
  <c r="AT107" i="2"/>
  <c r="AT108" i="2"/>
  <c r="AT109" i="2"/>
  <c r="AT110" i="2"/>
  <c r="AT111" i="2"/>
  <c r="AT112" i="2"/>
  <c r="AT113" i="2"/>
  <c r="AT114" i="2"/>
  <c r="AT115" i="2"/>
  <c r="AT116" i="2"/>
  <c r="AT117" i="2"/>
  <c r="AT118" i="2"/>
  <c r="AT119" i="2"/>
  <c r="AT120" i="2"/>
  <c r="AT121" i="2"/>
  <c r="AT122" i="2"/>
  <c r="AT123" i="2"/>
  <c r="AT124" i="2"/>
  <c r="AT125" i="2"/>
  <c r="AT126" i="2"/>
  <c r="AT127" i="2"/>
  <c r="AT128" i="2"/>
  <c r="AT129" i="2"/>
  <c r="AT130" i="2"/>
  <c r="AT131" i="2"/>
  <c r="AT132" i="2"/>
  <c r="AT133" i="2"/>
  <c r="AT134" i="2"/>
  <c r="AT135" i="2"/>
  <c r="AT136" i="2"/>
  <c r="AT137" i="2"/>
  <c r="AT138" i="2"/>
  <c r="AT139" i="2"/>
  <c r="AT140" i="2"/>
  <c r="AT141" i="2"/>
  <c r="AT142" i="2"/>
  <c r="AT143" i="2"/>
  <c r="AT144" i="2"/>
  <c r="AT145" i="2"/>
  <c r="AT146" i="2"/>
  <c r="AT147" i="2"/>
  <c r="AT148" i="2"/>
  <c r="AT149" i="2"/>
  <c r="AT150" i="2"/>
  <c r="AT151" i="2"/>
  <c r="AT152" i="2"/>
  <c r="AT153" i="2"/>
  <c r="AT154" i="2"/>
  <c r="AT155" i="2"/>
  <c r="AT156" i="2"/>
  <c r="AT157" i="2"/>
  <c r="AT158" i="2"/>
  <c r="AT159" i="2"/>
  <c r="AT160" i="2"/>
  <c r="AT161" i="2"/>
  <c r="AT162" i="2"/>
  <c r="AT163" i="2"/>
  <c r="AT164" i="2"/>
  <c r="AT165" i="2"/>
  <c r="AT166" i="2"/>
  <c r="AT167" i="2"/>
  <c r="AT168" i="2"/>
  <c r="AT169" i="2"/>
  <c r="AT170" i="2"/>
  <c r="AT171" i="2"/>
  <c r="AT172" i="2"/>
  <c r="AT173" i="2"/>
  <c r="AT174" i="2"/>
  <c r="AT175" i="2"/>
  <c r="AT176" i="2"/>
  <c r="AT177" i="2"/>
  <c r="AT178" i="2"/>
  <c r="AT179" i="2"/>
  <c r="AT180" i="2"/>
  <c r="AT181" i="2"/>
  <c r="AT182" i="2"/>
  <c r="AT183" i="2"/>
  <c r="AT184" i="2"/>
  <c r="AT185" i="2"/>
  <c r="AT186" i="2"/>
  <c r="AT187" i="2"/>
  <c r="AT188" i="2"/>
  <c r="AT189" i="2"/>
  <c r="AT190" i="2"/>
  <c r="AT191" i="2"/>
  <c r="AT192" i="2"/>
  <c r="AT193" i="2"/>
  <c r="AT194" i="2"/>
  <c r="AT195" i="2"/>
  <c r="AT196" i="2"/>
  <c r="AT197" i="2"/>
  <c r="AT198" i="2"/>
  <c r="AT199" i="2"/>
  <c r="AT200" i="2"/>
  <c r="AT201" i="2"/>
  <c r="AT202" i="2"/>
  <c r="AT203" i="2"/>
  <c r="AT204" i="2"/>
  <c r="AT205" i="2"/>
  <c r="AT206" i="2"/>
  <c r="AT207" i="2"/>
  <c r="AT208" i="2"/>
  <c r="AT209" i="2"/>
  <c r="AT210" i="2"/>
  <c r="AT211" i="2"/>
  <c r="AT212" i="2"/>
  <c r="AT213" i="2"/>
  <c r="AT214" i="2"/>
  <c r="AT215" i="2"/>
  <c r="AT216" i="2"/>
  <c r="AT217" i="2"/>
  <c r="AT218" i="2"/>
  <c r="AT219" i="2"/>
  <c r="AT220" i="2"/>
  <c r="AT221" i="2"/>
  <c r="AT222" i="2"/>
  <c r="AT223" i="2"/>
  <c r="AT224" i="2"/>
  <c r="AT225" i="2"/>
  <c r="AT226" i="2"/>
  <c r="AT227" i="2"/>
  <c r="AT228" i="2"/>
  <c r="AT229" i="2"/>
  <c r="AT230" i="2"/>
  <c r="AT231" i="2"/>
  <c r="AT232" i="2"/>
  <c r="AT233" i="2"/>
  <c r="AT234" i="2"/>
  <c r="AT235" i="2"/>
  <c r="AT236" i="2"/>
  <c r="AT237" i="2"/>
  <c r="AT238" i="2"/>
  <c r="AT239" i="2"/>
  <c r="AT240" i="2"/>
  <c r="AT241" i="2"/>
  <c r="AT242" i="2"/>
  <c r="AT243" i="2"/>
  <c r="AT244" i="2"/>
  <c r="AT245" i="2"/>
  <c r="AT246" i="2"/>
  <c r="AT247" i="2"/>
  <c r="AT248" i="2"/>
  <c r="AT249" i="2"/>
  <c r="AT250" i="2"/>
  <c r="AT251" i="2"/>
  <c r="AT252" i="2"/>
  <c r="AT253" i="2"/>
  <c r="AT254" i="2"/>
  <c r="AT255" i="2"/>
  <c r="AT256" i="2"/>
  <c r="AT257" i="2"/>
  <c r="AT258" i="2"/>
  <c r="AT259" i="2"/>
  <c r="AT260" i="2"/>
  <c r="AT261" i="2"/>
  <c r="AT262" i="2"/>
  <c r="AT263" i="2"/>
  <c r="AT264" i="2"/>
  <c r="AT265" i="2"/>
  <c r="AT266" i="2"/>
  <c r="AT267" i="2"/>
  <c r="AT268" i="2"/>
  <c r="AT269" i="2"/>
  <c r="AT270" i="2"/>
  <c r="AT271" i="2"/>
  <c r="AT272" i="2"/>
  <c r="AT273" i="2"/>
  <c r="AT274" i="2"/>
  <c r="AT275" i="2"/>
  <c r="AT276" i="2"/>
  <c r="AT277" i="2"/>
  <c r="AT278" i="2"/>
  <c r="AT279" i="2"/>
  <c r="AT280" i="2"/>
  <c r="AT281" i="2"/>
  <c r="AT282" i="2"/>
  <c r="AT283" i="2"/>
  <c r="AT284" i="2"/>
  <c r="AT285" i="2"/>
  <c r="AT286" i="2"/>
  <c r="AT287" i="2"/>
  <c r="AT288" i="2"/>
  <c r="AT289" i="2"/>
  <c r="AT290" i="2"/>
  <c r="AT291" i="2"/>
  <c r="AT292" i="2"/>
  <c r="AT293" i="2"/>
  <c r="AT294" i="2"/>
  <c r="AT295" i="2"/>
  <c r="AT296" i="2"/>
  <c r="AT297" i="2"/>
  <c r="AT298" i="2"/>
  <c r="AT299" i="2"/>
  <c r="AT300" i="2"/>
  <c r="AT301" i="2"/>
  <c r="AT302" i="2"/>
  <c r="AT303" i="2"/>
  <c r="AT304" i="2"/>
  <c r="AT305" i="2"/>
  <c r="AT306" i="2"/>
  <c r="AT307" i="2"/>
  <c r="AT308" i="2"/>
  <c r="AT309" i="2"/>
  <c r="AT310" i="2"/>
  <c r="AT311" i="2"/>
  <c r="AT312" i="2"/>
  <c r="AT313" i="2"/>
  <c r="AT314" i="2"/>
  <c r="AT315" i="2"/>
  <c r="AT316" i="2"/>
  <c r="AT317" i="2"/>
  <c r="AT318" i="2"/>
  <c r="AT319" i="2"/>
  <c r="AT320" i="2"/>
  <c r="AT321" i="2"/>
  <c r="AT322" i="2"/>
  <c r="AT323" i="2"/>
  <c r="AT324" i="2"/>
  <c r="AT325" i="2"/>
  <c r="AT326" i="2"/>
  <c r="AT327" i="2"/>
  <c r="AT328" i="2"/>
  <c r="AT329" i="2"/>
  <c r="AT330" i="2"/>
  <c r="AT331" i="2"/>
  <c r="AT332" i="2"/>
  <c r="AT333" i="2"/>
  <c r="AT334" i="2"/>
  <c r="AT335" i="2"/>
  <c r="AT336" i="2"/>
  <c r="AT337" i="2"/>
  <c r="AT338" i="2"/>
  <c r="AT339" i="2"/>
  <c r="AT340" i="2"/>
  <c r="AT341" i="2"/>
  <c r="AT342" i="2"/>
  <c r="AT343" i="2"/>
  <c r="AT344" i="2"/>
  <c r="AT345" i="2"/>
  <c r="AT346" i="2"/>
  <c r="AT347" i="2"/>
  <c r="AT348" i="2"/>
  <c r="AT349" i="2"/>
  <c r="AT350" i="2"/>
  <c r="AT351" i="2"/>
  <c r="AT352" i="2"/>
  <c r="AT353" i="2"/>
  <c r="AT354" i="2"/>
  <c r="AT355" i="2"/>
  <c r="AT356" i="2"/>
  <c r="AT357" i="2"/>
  <c r="AT358" i="2"/>
  <c r="AT359" i="2"/>
  <c r="AT360" i="2"/>
  <c r="AT361" i="2"/>
  <c r="AT362" i="2"/>
  <c r="AT363" i="2"/>
  <c r="AT364" i="2"/>
  <c r="AT365" i="2"/>
  <c r="AT366" i="2"/>
  <c r="AT367" i="2"/>
  <c r="AT368" i="2"/>
  <c r="AT369" i="2"/>
  <c r="AT370" i="2"/>
  <c r="AT371" i="2"/>
  <c r="AT372" i="2"/>
  <c r="AT373" i="2"/>
  <c r="AT374" i="2"/>
  <c r="AT375" i="2"/>
  <c r="AT376" i="2"/>
  <c r="AT377" i="2"/>
  <c r="AT378" i="2"/>
  <c r="AT379" i="2"/>
  <c r="AT380" i="2"/>
  <c r="AT381" i="2"/>
  <c r="AT382" i="2"/>
  <c r="AT383" i="2"/>
  <c r="AT384" i="2"/>
  <c r="AT385" i="2"/>
  <c r="AT386" i="2"/>
  <c r="AT387" i="2"/>
  <c r="AT388" i="2"/>
  <c r="AT389" i="2"/>
  <c r="AT390" i="2"/>
  <c r="AT391" i="2"/>
  <c r="AT392" i="2"/>
  <c r="AT393" i="2"/>
  <c r="AT394" i="2"/>
  <c r="AT395" i="2"/>
  <c r="AT396" i="2"/>
  <c r="AT397" i="2"/>
  <c r="AT398" i="2"/>
  <c r="AT399" i="2"/>
  <c r="AT400" i="2"/>
  <c r="AT401" i="2"/>
  <c r="AT402" i="2"/>
  <c r="AT403" i="2"/>
  <c r="AT404" i="2"/>
  <c r="AT405" i="2"/>
  <c r="AT406" i="2"/>
  <c r="AT407" i="2"/>
  <c r="AT408" i="2"/>
  <c r="AT409" i="2"/>
  <c r="AT410" i="2"/>
  <c r="AT411" i="2"/>
  <c r="AT412" i="2"/>
  <c r="AT413" i="2"/>
  <c r="AT414" i="2"/>
  <c r="AT415" i="2"/>
  <c r="AT416" i="2"/>
  <c r="AT417" i="2"/>
  <c r="AT418" i="2"/>
  <c r="AT419" i="2"/>
  <c r="AT420" i="2"/>
  <c r="AT421" i="2"/>
  <c r="AT422" i="2"/>
  <c r="AT423" i="2"/>
  <c r="AT424" i="2"/>
  <c r="AT425" i="2"/>
  <c r="AT426" i="2"/>
  <c r="AT427" i="2"/>
  <c r="AT428" i="2"/>
  <c r="AT429" i="2"/>
  <c r="AT430" i="2"/>
  <c r="AT431" i="2"/>
  <c r="AT432" i="2"/>
  <c r="AT433" i="2"/>
  <c r="AT434" i="2"/>
  <c r="AT435" i="2"/>
  <c r="AT436" i="2"/>
  <c r="AT437" i="2"/>
  <c r="AT438" i="2"/>
  <c r="AT439" i="2"/>
  <c r="AT440" i="2"/>
  <c r="AT441" i="2"/>
  <c r="AT442" i="2"/>
  <c r="AT443" i="2"/>
  <c r="AT444" i="2"/>
  <c r="AT445" i="2"/>
  <c r="AT446" i="2"/>
  <c r="AT447" i="2"/>
  <c r="AT448" i="2"/>
  <c r="AT449" i="2"/>
  <c r="AT450" i="2"/>
  <c r="AT451" i="2"/>
  <c r="AT452" i="2"/>
  <c r="AT453" i="2"/>
  <c r="AT454" i="2"/>
  <c r="AT455" i="2"/>
  <c r="AT456" i="2"/>
  <c r="AT457" i="2"/>
  <c r="AT458" i="2"/>
  <c r="AT459" i="2"/>
  <c r="AT460" i="2"/>
  <c r="AT461" i="2"/>
  <c r="AT462" i="2"/>
  <c r="AT463" i="2"/>
  <c r="AT464" i="2"/>
  <c r="AT465" i="2"/>
  <c r="AT466" i="2"/>
  <c r="AT467" i="2"/>
  <c r="AT468" i="2"/>
  <c r="AT469" i="2"/>
  <c r="AT470" i="2"/>
  <c r="AT471" i="2"/>
  <c r="AT472" i="2"/>
  <c r="AT473" i="2"/>
  <c r="AT474" i="2"/>
  <c r="AT475" i="2"/>
  <c r="AT476" i="2"/>
  <c r="AT477" i="2"/>
  <c r="AT478" i="2"/>
  <c r="AT479" i="2"/>
  <c r="AT480" i="2"/>
  <c r="AT481" i="2"/>
  <c r="AT482" i="2"/>
  <c r="AT483" i="2"/>
  <c r="AT484" i="2"/>
  <c r="AT485" i="2"/>
  <c r="AT486" i="2"/>
  <c r="AT487" i="2"/>
  <c r="AT488" i="2"/>
  <c r="AT489" i="2"/>
  <c r="AT490" i="2"/>
  <c r="AT491" i="2"/>
  <c r="AT492" i="2"/>
  <c r="AT493" i="2"/>
  <c r="AT494" i="2"/>
  <c r="AT495" i="2"/>
  <c r="AT496" i="2"/>
  <c r="AT497" i="2"/>
  <c r="AT498" i="2"/>
  <c r="AT499" i="2"/>
  <c r="AT500" i="2"/>
  <c r="AT501" i="2"/>
  <c r="AT502" i="2"/>
  <c r="AT503" i="2"/>
  <c r="AT504" i="2"/>
  <c r="AT505" i="2"/>
  <c r="AT506" i="2"/>
  <c r="AT507" i="2"/>
  <c r="AT508" i="2"/>
  <c r="AT509" i="2"/>
  <c r="AT510" i="2"/>
  <c r="AT511" i="2"/>
  <c r="AT512" i="2"/>
  <c r="AT513" i="2"/>
  <c r="AT514" i="2"/>
  <c r="AT515" i="2"/>
  <c r="AT516" i="2"/>
  <c r="AT517" i="2"/>
  <c r="AT518" i="2"/>
  <c r="AT519" i="2"/>
  <c r="AT520" i="2"/>
  <c r="AT521" i="2"/>
  <c r="AT522" i="2"/>
  <c r="AT523" i="2"/>
  <c r="AT524" i="2"/>
  <c r="AT525" i="2"/>
  <c r="AT526" i="2"/>
  <c r="AT527" i="2"/>
  <c r="AT528" i="2"/>
  <c r="AT529" i="2"/>
  <c r="AT530" i="2"/>
  <c r="AT531" i="2"/>
  <c r="AT532" i="2"/>
  <c r="AT533" i="2"/>
  <c r="AT534" i="2"/>
  <c r="AT535" i="2"/>
  <c r="AT536" i="2"/>
  <c r="AT537" i="2"/>
  <c r="AT538" i="2"/>
  <c r="AT539" i="2"/>
  <c r="AT540" i="2"/>
  <c r="AT541" i="2"/>
  <c r="AT542" i="2"/>
  <c r="AT543" i="2"/>
  <c r="AT544" i="2"/>
  <c r="AT545" i="2"/>
  <c r="AT546" i="2"/>
  <c r="AT547" i="2"/>
  <c r="AT548" i="2"/>
  <c r="AT549" i="2"/>
  <c r="AT550" i="2"/>
  <c r="AT551" i="2"/>
  <c r="AT552" i="2"/>
  <c r="AT553" i="2"/>
  <c r="AT554" i="2"/>
  <c r="AT555" i="2"/>
  <c r="AT556" i="2"/>
  <c r="AT557" i="2"/>
  <c r="AT558" i="2"/>
  <c r="AT559" i="2"/>
  <c r="AT560" i="2"/>
  <c r="AT561" i="2"/>
  <c r="AT562" i="2"/>
  <c r="AT563" i="2"/>
  <c r="AT564" i="2"/>
  <c r="AT565" i="2"/>
  <c r="AT566" i="2"/>
  <c r="AT567" i="2"/>
  <c r="AT568" i="2"/>
  <c r="AT569" i="2"/>
  <c r="AT570" i="2"/>
  <c r="AT571" i="2"/>
  <c r="AT572" i="2"/>
  <c r="AT573" i="2"/>
  <c r="AT574" i="2"/>
  <c r="AT575" i="2"/>
  <c r="AT576" i="2"/>
  <c r="AT577" i="2"/>
  <c r="AT578" i="2"/>
  <c r="AT579" i="2"/>
  <c r="AT580" i="2"/>
  <c r="AT581" i="2"/>
  <c r="AT582" i="2"/>
  <c r="AT583" i="2"/>
  <c r="AT584" i="2"/>
  <c r="AT585" i="2"/>
  <c r="AT586" i="2"/>
  <c r="AT587" i="2"/>
  <c r="AT588" i="2"/>
  <c r="AT589" i="2"/>
  <c r="AT590" i="2"/>
  <c r="AT591" i="2"/>
  <c r="AT592" i="2"/>
  <c r="AT593" i="2"/>
  <c r="AT594" i="2"/>
  <c r="AT595" i="2"/>
  <c r="AT596" i="2"/>
  <c r="AT597" i="2"/>
  <c r="AT598" i="2"/>
  <c r="AT599" i="2"/>
  <c r="AT600" i="2"/>
  <c r="AT601" i="2"/>
  <c r="AT602" i="2"/>
  <c r="AT603" i="2"/>
  <c r="AT604" i="2"/>
  <c r="AT605" i="2"/>
  <c r="AT606" i="2"/>
  <c r="AT607" i="2"/>
  <c r="AT608" i="2"/>
  <c r="AT609" i="2"/>
  <c r="AT610" i="2"/>
  <c r="AT611" i="2"/>
  <c r="AT612" i="2"/>
  <c r="AT613" i="2"/>
  <c r="AT614" i="2"/>
  <c r="AT615" i="2"/>
  <c r="AT616" i="2"/>
  <c r="AT617" i="2"/>
  <c r="AT618" i="2"/>
  <c r="AT619" i="2"/>
  <c r="AT620" i="2"/>
  <c r="AT621" i="2"/>
  <c r="AT622" i="2"/>
  <c r="AT623" i="2"/>
  <c r="AT624" i="2"/>
  <c r="AT625" i="2"/>
  <c r="AT626" i="2"/>
  <c r="AT627" i="2"/>
  <c r="AT628" i="2"/>
  <c r="AT629" i="2"/>
  <c r="AT630" i="2"/>
  <c r="AT631" i="2"/>
  <c r="AT632" i="2"/>
  <c r="AT633" i="2"/>
  <c r="AT634" i="2"/>
  <c r="AT635" i="2"/>
  <c r="AT636" i="2"/>
  <c r="AT637" i="2"/>
  <c r="AT638" i="2"/>
  <c r="AT639" i="2"/>
  <c r="AT640" i="2"/>
  <c r="AT641" i="2"/>
  <c r="AT642" i="2"/>
  <c r="AT643" i="2"/>
  <c r="AT644" i="2"/>
  <c r="AT645" i="2"/>
  <c r="AT646" i="2"/>
  <c r="AT647" i="2"/>
  <c r="AT648" i="2"/>
  <c r="AT649" i="2"/>
  <c r="AT650" i="2"/>
  <c r="AT651" i="2"/>
  <c r="AT652" i="2"/>
  <c r="AT653" i="2"/>
  <c r="AT654" i="2"/>
  <c r="AT655" i="2"/>
  <c r="AT656" i="2"/>
  <c r="AT657" i="2"/>
  <c r="AT658" i="2"/>
  <c r="AT659" i="2"/>
  <c r="AT660" i="2"/>
  <c r="AT661" i="2"/>
  <c r="AT662" i="2"/>
  <c r="AT663" i="2"/>
  <c r="AT664" i="2"/>
  <c r="AT665" i="2"/>
  <c r="AT666" i="2"/>
  <c r="AT667" i="2"/>
  <c r="AT668" i="2"/>
  <c r="AT669" i="2"/>
  <c r="AT670" i="2"/>
  <c r="AT671" i="2"/>
  <c r="AT672" i="2"/>
  <c r="AT673" i="2"/>
  <c r="AT674" i="2"/>
  <c r="AT675" i="2"/>
  <c r="AT676" i="2"/>
  <c r="AT677" i="2"/>
  <c r="AT678" i="2"/>
  <c r="AT679" i="2"/>
  <c r="AT680" i="2"/>
  <c r="AT681" i="2"/>
  <c r="AT682" i="2"/>
  <c r="AT683" i="2"/>
  <c r="AT684" i="2"/>
  <c r="AT685" i="2"/>
  <c r="AT686" i="2"/>
  <c r="AT687" i="2"/>
  <c r="AT688" i="2"/>
  <c r="AT689" i="2"/>
  <c r="AT690" i="2"/>
  <c r="AT691" i="2"/>
  <c r="AT692" i="2"/>
  <c r="AT693" i="2"/>
  <c r="AT694" i="2"/>
  <c r="AT695" i="2"/>
  <c r="AT696" i="2"/>
  <c r="AT697" i="2"/>
  <c r="AT698" i="2"/>
  <c r="AT699" i="2"/>
  <c r="AT700" i="2"/>
  <c r="AT701" i="2"/>
  <c r="AT702" i="2"/>
  <c r="AT703" i="2"/>
  <c r="AT704" i="2"/>
  <c r="AT705" i="2"/>
  <c r="AT706" i="2"/>
  <c r="AT707" i="2"/>
  <c r="AT708" i="2"/>
  <c r="AT709" i="2"/>
  <c r="AT710" i="2"/>
  <c r="AT711" i="2"/>
  <c r="AT712" i="2"/>
  <c r="AT713" i="2"/>
  <c r="AT714" i="2"/>
  <c r="AT715" i="2"/>
  <c r="AT716" i="2"/>
  <c r="AT717" i="2"/>
  <c r="AT718" i="2"/>
  <c r="AT719" i="2"/>
  <c r="AT720" i="2"/>
  <c r="AT721" i="2"/>
  <c r="AT722" i="2"/>
  <c r="AT723" i="2"/>
  <c r="AT724" i="2"/>
  <c r="AT725" i="2"/>
  <c r="AT726" i="2"/>
  <c r="AT727" i="2"/>
  <c r="AT728" i="2"/>
  <c r="AT729" i="2"/>
  <c r="AT730" i="2"/>
  <c r="AT731" i="2"/>
  <c r="AT732" i="2"/>
  <c r="AT733" i="2"/>
  <c r="AT734" i="2"/>
  <c r="AT735" i="2"/>
  <c r="AT736" i="2"/>
  <c r="AT737" i="2"/>
  <c r="AT738" i="2"/>
  <c r="AT739" i="2"/>
  <c r="AT740" i="2"/>
  <c r="AT741" i="2"/>
  <c r="AT742" i="2"/>
  <c r="AT743" i="2"/>
  <c r="AT744" i="2"/>
  <c r="AT745" i="2"/>
  <c r="AT746" i="2"/>
  <c r="AT747" i="2"/>
  <c r="AT748" i="2"/>
  <c r="AT749" i="2"/>
  <c r="AT750" i="2"/>
  <c r="AT751" i="2"/>
  <c r="AT752" i="2"/>
  <c r="AT753" i="2"/>
  <c r="AT754" i="2"/>
  <c r="AT755" i="2"/>
  <c r="AT756" i="2"/>
  <c r="AT757" i="2"/>
  <c r="AT758" i="2"/>
  <c r="AT759" i="2"/>
  <c r="AT760" i="2"/>
  <c r="AT761" i="2"/>
  <c r="AT762" i="2"/>
  <c r="AT763" i="2"/>
  <c r="AT764" i="2"/>
  <c r="AT765" i="2"/>
  <c r="AT766" i="2"/>
  <c r="AT767" i="2"/>
  <c r="AT768" i="2"/>
  <c r="AT769" i="2"/>
  <c r="AT770" i="2"/>
  <c r="AT771" i="2"/>
  <c r="AT772" i="2"/>
  <c r="AT773" i="2"/>
  <c r="AT774" i="2"/>
  <c r="AT775" i="2"/>
  <c r="AT776" i="2"/>
  <c r="AT777" i="2"/>
  <c r="AT778" i="2"/>
  <c r="AT779" i="2"/>
  <c r="AT780" i="2"/>
  <c r="AT781" i="2"/>
  <c r="AT782" i="2"/>
  <c r="AT783" i="2"/>
  <c r="AT784" i="2"/>
  <c r="AT785" i="2"/>
  <c r="AT786" i="2"/>
  <c r="AT787" i="2"/>
  <c r="AT788" i="2"/>
  <c r="AT789" i="2"/>
  <c r="AT790" i="2"/>
  <c r="AT791" i="2"/>
  <c r="AT792" i="2"/>
  <c r="AT793" i="2"/>
  <c r="AT794" i="2"/>
  <c r="AT795" i="2"/>
  <c r="AT796" i="2"/>
  <c r="AT797" i="2"/>
  <c r="AT798" i="2"/>
  <c r="AT799" i="2"/>
  <c r="AT800" i="2"/>
  <c r="AT801" i="2"/>
  <c r="AT802" i="2"/>
  <c r="AT803" i="2"/>
  <c r="AT804" i="2"/>
  <c r="AT805" i="2"/>
  <c r="AT806" i="2"/>
  <c r="AT807" i="2"/>
  <c r="AT808" i="2"/>
  <c r="AT809" i="2"/>
  <c r="AT810" i="2"/>
  <c r="AT811" i="2"/>
  <c r="AT812" i="2"/>
  <c r="AT813" i="2"/>
  <c r="AT814" i="2"/>
  <c r="AT815" i="2"/>
  <c r="AT816" i="2"/>
  <c r="AT817" i="2"/>
  <c r="AT818" i="2"/>
  <c r="AT819" i="2"/>
  <c r="AT820" i="2"/>
  <c r="AT821" i="2"/>
  <c r="AT822" i="2"/>
  <c r="AT823" i="2"/>
  <c r="AT824" i="2"/>
  <c r="AT825" i="2"/>
  <c r="AT826" i="2"/>
  <c r="AT827" i="2"/>
  <c r="AT828" i="2"/>
  <c r="AT829" i="2"/>
  <c r="AT830" i="2"/>
  <c r="AT831" i="2"/>
  <c r="AT832" i="2"/>
  <c r="AT833" i="2"/>
  <c r="AT834" i="2"/>
  <c r="AT835" i="2"/>
  <c r="AT836" i="2"/>
  <c r="AT837" i="2"/>
  <c r="AT838" i="2"/>
  <c r="AT839" i="2"/>
  <c r="AT840" i="2"/>
  <c r="AT841" i="2"/>
  <c r="AT842" i="2"/>
  <c r="AT843" i="2"/>
  <c r="AT844" i="2"/>
  <c r="AT845" i="2"/>
  <c r="AT846" i="2"/>
  <c r="AT847" i="2"/>
  <c r="AT848" i="2"/>
  <c r="AT849" i="2"/>
  <c r="AT850" i="2"/>
  <c r="AT851" i="2"/>
  <c r="AT852" i="2"/>
  <c r="AT853" i="2"/>
  <c r="AT854" i="2"/>
  <c r="AT855" i="2"/>
  <c r="AT856" i="2"/>
  <c r="AT857" i="2"/>
  <c r="AT858" i="2"/>
  <c r="AT859" i="2"/>
  <c r="AT860" i="2"/>
  <c r="AT861" i="2"/>
  <c r="AT862" i="2"/>
  <c r="AT863" i="2"/>
  <c r="AT864" i="2"/>
  <c r="AT865" i="2"/>
  <c r="AT866" i="2"/>
  <c r="AT867" i="2"/>
  <c r="AT868" i="2"/>
  <c r="AT869" i="2"/>
  <c r="AT870" i="2"/>
  <c r="AT871" i="2"/>
  <c r="AT872" i="2"/>
  <c r="AT873" i="2"/>
  <c r="AT874" i="2"/>
  <c r="AT875" i="2"/>
  <c r="AT876" i="2"/>
  <c r="AT877" i="2"/>
  <c r="AT878" i="2"/>
  <c r="AT879" i="2"/>
  <c r="AT880" i="2"/>
  <c r="AT881" i="2"/>
  <c r="AT882" i="2"/>
  <c r="AT883" i="2"/>
  <c r="AT884" i="2"/>
  <c r="AT885" i="2"/>
  <c r="AT886" i="2"/>
  <c r="AT887" i="2"/>
  <c r="AT888" i="2"/>
  <c r="AT889" i="2"/>
  <c r="AT890" i="2"/>
  <c r="AT891" i="2"/>
  <c r="AT892" i="2"/>
  <c r="AT893" i="2"/>
  <c r="AT894" i="2"/>
  <c r="AT895" i="2"/>
  <c r="AT896" i="2"/>
  <c r="AT897" i="2"/>
  <c r="AT898" i="2"/>
  <c r="AT899" i="2"/>
  <c r="AT900" i="2"/>
  <c r="AT901" i="2"/>
  <c r="AT902" i="2"/>
  <c r="AT903" i="2"/>
  <c r="AT904" i="2"/>
  <c r="AT905" i="2"/>
  <c r="AT906" i="2"/>
  <c r="AT907" i="2"/>
  <c r="AT908" i="2"/>
  <c r="AT909" i="2"/>
  <c r="AT910" i="2"/>
  <c r="AT911" i="2"/>
  <c r="AT912" i="2"/>
  <c r="AT913" i="2"/>
  <c r="AT914" i="2"/>
  <c r="AT915" i="2"/>
  <c r="AT916" i="2"/>
  <c r="AT917" i="2"/>
  <c r="AT918" i="2"/>
  <c r="AT919" i="2"/>
  <c r="AT920" i="2"/>
  <c r="AT921" i="2"/>
  <c r="AT922" i="2"/>
  <c r="AT923" i="2"/>
  <c r="AT924" i="2"/>
  <c r="AT925" i="2"/>
  <c r="AT926" i="2"/>
  <c r="AT927" i="2"/>
  <c r="AT928" i="2"/>
  <c r="AT929" i="2"/>
  <c r="AT930" i="2"/>
  <c r="AT931" i="2"/>
  <c r="AT932" i="2"/>
  <c r="AT933" i="2"/>
  <c r="AT934" i="2"/>
  <c r="AT935" i="2"/>
  <c r="AT936" i="2"/>
  <c r="AT937" i="2"/>
  <c r="AT938" i="2"/>
  <c r="AT939" i="2"/>
  <c r="AT940" i="2"/>
  <c r="AT941" i="2"/>
  <c r="AT942" i="2"/>
  <c r="AT943" i="2"/>
  <c r="AT944" i="2"/>
  <c r="AT945" i="2"/>
  <c r="AT946" i="2"/>
  <c r="AT947" i="2"/>
  <c r="AT948" i="2"/>
  <c r="AT949" i="2"/>
  <c r="AT950" i="2"/>
  <c r="AT951" i="2"/>
  <c r="AT952" i="2"/>
  <c r="AT953" i="2"/>
  <c r="AT954" i="2"/>
  <c r="AT955" i="2"/>
  <c r="AT956" i="2"/>
  <c r="AT957" i="2"/>
  <c r="AT958" i="2"/>
  <c r="AT959" i="2"/>
  <c r="AT960" i="2"/>
  <c r="AT961" i="2"/>
  <c r="AT962" i="2"/>
  <c r="AT963" i="2"/>
  <c r="AT964" i="2"/>
  <c r="AT965" i="2"/>
  <c r="AT966" i="2"/>
  <c r="AT967" i="2"/>
  <c r="AT968" i="2"/>
  <c r="AT969" i="2"/>
  <c r="AT970" i="2"/>
  <c r="AT971" i="2"/>
  <c r="AT972" i="2"/>
  <c r="AT973" i="2"/>
  <c r="AT974" i="2"/>
  <c r="AT975" i="2"/>
  <c r="AT976" i="2"/>
  <c r="AT977" i="2"/>
  <c r="AT978" i="2"/>
  <c r="AT979" i="2"/>
  <c r="AT980" i="2"/>
  <c r="AT981" i="2"/>
  <c r="AT982" i="2"/>
  <c r="AT983" i="2"/>
  <c r="AT984" i="2"/>
  <c r="AT985" i="2"/>
  <c r="AT986" i="2"/>
  <c r="AT987" i="2"/>
  <c r="AT988" i="2"/>
  <c r="AT989" i="2"/>
  <c r="AT990" i="2"/>
  <c r="AT991" i="2"/>
  <c r="AT992" i="2"/>
  <c r="AT993" i="2"/>
  <c r="AT994" i="2"/>
  <c r="AT995" i="2"/>
  <c r="AT996" i="2"/>
  <c r="AT997" i="2"/>
  <c r="AT998" i="2"/>
  <c r="AT999" i="2"/>
  <c r="AT1000" i="2"/>
  <c r="AT1001" i="2"/>
  <c r="AT1002" i="2"/>
  <c r="AT1003" i="2"/>
  <c r="AT1004" i="2"/>
  <c r="AT1005" i="2"/>
  <c r="AT1006" i="2"/>
  <c r="AT1007" i="2"/>
  <c r="AT1008" i="2"/>
  <c r="AT1009" i="2"/>
  <c r="AT1010" i="2"/>
  <c r="AT1011" i="2"/>
  <c r="AT1012" i="2"/>
  <c r="AT1013" i="2"/>
  <c r="AT1014" i="2"/>
  <c r="AT1015" i="2"/>
  <c r="AT1016" i="2"/>
  <c r="AT1017" i="2"/>
  <c r="AT1018" i="2"/>
  <c r="AT1019" i="2"/>
  <c r="AT1020" i="2"/>
  <c r="AT1021" i="2"/>
  <c r="AT1022" i="2"/>
  <c r="AT1023" i="2"/>
  <c r="AT1024" i="2"/>
  <c r="AT1025" i="2"/>
  <c r="AT1026" i="2"/>
  <c r="AT1027" i="2"/>
  <c r="AT1028" i="2"/>
  <c r="AT1029" i="2"/>
  <c r="AT1030" i="2"/>
  <c r="AT1031" i="2"/>
  <c r="AT1032" i="2"/>
  <c r="AT1033" i="2"/>
  <c r="AT1034" i="2"/>
  <c r="AT1035" i="2"/>
  <c r="AT1036" i="2"/>
  <c r="AT1037" i="2"/>
  <c r="AT1038" i="2"/>
  <c r="AT1039" i="2"/>
  <c r="AT1040" i="2"/>
  <c r="AT1041" i="2"/>
  <c r="AT1042" i="2"/>
  <c r="AT1043" i="2"/>
  <c r="AT1044" i="2"/>
  <c r="AT1045" i="2"/>
  <c r="AT1046" i="2"/>
  <c r="AT1047" i="2"/>
  <c r="AT1048" i="2"/>
  <c r="AT1049" i="2"/>
  <c r="AT1050" i="2"/>
  <c r="AT1051" i="2"/>
  <c r="AT1052" i="2"/>
  <c r="AT1053" i="2"/>
  <c r="AT1054" i="2"/>
  <c r="AT1055" i="2"/>
  <c r="AT1056" i="2"/>
  <c r="AT1057" i="2"/>
  <c r="AT1058" i="2"/>
  <c r="AT1059" i="2"/>
  <c r="AT1060" i="2"/>
  <c r="AT1061" i="2"/>
  <c r="AT1062" i="2"/>
  <c r="AT1063" i="2"/>
  <c r="AT1064" i="2"/>
  <c r="AT1065" i="2"/>
  <c r="AT1066" i="2"/>
  <c r="AT1067" i="2"/>
  <c r="AT1068" i="2"/>
  <c r="AT1069" i="2"/>
  <c r="AT1070" i="2"/>
  <c r="AT1071" i="2"/>
  <c r="AT1072" i="2"/>
  <c r="AT1073" i="2"/>
  <c r="AT1074" i="2"/>
  <c r="AT1075" i="2"/>
  <c r="AT1076" i="2"/>
  <c r="AT1077" i="2"/>
  <c r="AT1078" i="2"/>
  <c r="AT1079" i="2"/>
  <c r="AT1080" i="2"/>
  <c r="AT1081" i="2"/>
  <c r="AT1082" i="2"/>
  <c r="AT1083" i="2"/>
  <c r="AT1084" i="2"/>
  <c r="AT1085" i="2"/>
  <c r="AT1086" i="2"/>
  <c r="AT1087" i="2"/>
  <c r="AT1088" i="2"/>
  <c r="AT1089" i="2"/>
  <c r="AT1090" i="2"/>
  <c r="AT1091" i="2"/>
  <c r="AT1092" i="2"/>
  <c r="AT1093" i="2"/>
  <c r="AT1094" i="2"/>
  <c r="AT1095" i="2"/>
  <c r="AT1096" i="2"/>
  <c r="AT1097" i="2"/>
  <c r="AT1098" i="2"/>
  <c r="AT1099" i="2"/>
  <c r="AT1100" i="2"/>
  <c r="AT1101" i="2"/>
  <c r="AT1102" i="2"/>
  <c r="AT1103" i="2"/>
  <c r="AT1104" i="2"/>
  <c r="AT1105" i="2"/>
  <c r="AT1106" i="2"/>
  <c r="AT1107" i="2"/>
  <c r="AT1108" i="2"/>
  <c r="AT1109" i="2"/>
  <c r="AT1110" i="2"/>
  <c r="AT1111" i="2"/>
  <c r="AT1112" i="2"/>
  <c r="AT1113" i="2"/>
  <c r="AT1114" i="2"/>
  <c r="AT1115" i="2"/>
  <c r="AT1116" i="2"/>
  <c r="AT1117" i="2"/>
  <c r="AT1118" i="2"/>
  <c r="AT1119" i="2"/>
  <c r="AT1120" i="2"/>
  <c r="AT1121" i="2"/>
  <c r="AT1122" i="2"/>
  <c r="AT1123" i="2"/>
  <c r="AT1124" i="2"/>
  <c r="AT1125" i="2"/>
  <c r="AT1126" i="2"/>
  <c r="AT1127" i="2"/>
  <c r="AT1128" i="2"/>
  <c r="AT1129" i="2"/>
  <c r="AT1130" i="2"/>
  <c r="AT1131" i="2"/>
  <c r="AT1132" i="2"/>
  <c r="AT1133" i="2"/>
  <c r="AT1134" i="2"/>
  <c r="AT1135" i="2"/>
  <c r="AT1136" i="2"/>
  <c r="AT1137" i="2"/>
  <c r="AT1138" i="2"/>
  <c r="AT1139" i="2"/>
  <c r="AT1140" i="2"/>
  <c r="AT1141" i="2"/>
  <c r="AT1142" i="2"/>
  <c r="AT1143" i="2"/>
  <c r="AT1144" i="2"/>
  <c r="AT1145" i="2"/>
  <c r="AT1146" i="2"/>
  <c r="AT1147" i="2"/>
  <c r="AT1148" i="2"/>
  <c r="AT1149" i="2"/>
  <c r="AT1150" i="2"/>
  <c r="AT1151" i="2"/>
  <c r="AT1152" i="2"/>
  <c r="AT1153" i="2"/>
  <c r="AT1154" i="2"/>
  <c r="AT1155" i="2"/>
  <c r="AT1156" i="2"/>
  <c r="AT1157" i="2"/>
  <c r="AT1158" i="2"/>
  <c r="AT1159" i="2"/>
  <c r="AT1160" i="2"/>
  <c r="AT1161" i="2"/>
  <c r="AT1162" i="2"/>
  <c r="AT1163" i="2"/>
  <c r="AT1164" i="2"/>
  <c r="AT1165" i="2"/>
  <c r="AT1166" i="2"/>
  <c r="AT1167" i="2"/>
  <c r="AT1168" i="2"/>
  <c r="AT1169" i="2"/>
  <c r="AT1170" i="2"/>
  <c r="AT1171" i="2"/>
  <c r="AT1172" i="2"/>
  <c r="AT1173" i="2"/>
  <c r="AT1174" i="2"/>
  <c r="AT1175" i="2"/>
  <c r="AT1176" i="2"/>
  <c r="AT1177" i="2"/>
  <c r="AT1178" i="2"/>
  <c r="AT1179" i="2"/>
  <c r="AT1180" i="2"/>
  <c r="AT1181" i="2"/>
  <c r="AT1182" i="2"/>
  <c r="AT1183" i="2"/>
  <c r="AT1184" i="2"/>
  <c r="AT1185" i="2"/>
  <c r="AT1186" i="2"/>
  <c r="AT1187" i="2"/>
  <c r="AT1188" i="2"/>
  <c r="AT1189" i="2"/>
  <c r="AT1190" i="2"/>
  <c r="AT1191" i="2"/>
  <c r="AT1192" i="2"/>
  <c r="AT1193" i="2"/>
  <c r="AT1194" i="2"/>
  <c r="AT1195" i="2"/>
  <c r="AT1196" i="2"/>
  <c r="AT1197" i="2"/>
  <c r="AT1198" i="2"/>
  <c r="AT1199" i="2"/>
  <c r="AT1200" i="2"/>
  <c r="AT1201" i="2"/>
  <c r="AT1202" i="2"/>
  <c r="AT1203" i="2"/>
  <c r="AT1204" i="2"/>
  <c r="AT1205" i="2"/>
  <c r="AT1206" i="2"/>
  <c r="AT1207" i="2"/>
  <c r="AT1208" i="2"/>
  <c r="AT1209" i="2"/>
  <c r="AT1210" i="2"/>
  <c r="AT1211" i="2"/>
  <c r="AT1212" i="2"/>
  <c r="AT1213" i="2"/>
  <c r="AT1214" i="2"/>
  <c r="AT1215" i="2"/>
  <c r="AT1216" i="2"/>
  <c r="AT1217" i="2"/>
  <c r="AT1218" i="2"/>
  <c r="AT1219" i="2"/>
  <c r="AT1220" i="2"/>
  <c r="AT1221" i="2"/>
  <c r="AT1222" i="2"/>
  <c r="AT1223" i="2"/>
  <c r="AT1224" i="2"/>
  <c r="AT1225" i="2"/>
  <c r="AT1226" i="2"/>
  <c r="AT1227" i="2"/>
  <c r="AT1228" i="2"/>
  <c r="AT1229" i="2"/>
  <c r="AT1230" i="2"/>
  <c r="AT1231" i="2"/>
  <c r="AT1232" i="2"/>
  <c r="AT1233" i="2"/>
  <c r="AT1234" i="2"/>
  <c r="AT1235" i="2"/>
  <c r="AT1236" i="2"/>
  <c r="AT1237" i="2"/>
  <c r="AT1238" i="2"/>
  <c r="AT1239" i="2"/>
  <c r="AT1240" i="2"/>
  <c r="AT1241" i="2"/>
  <c r="AT1242" i="2"/>
  <c r="AT1243" i="2"/>
  <c r="AT1244" i="2"/>
  <c r="AT1245" i="2"/>
  <c r="AT1246" i="2"/>
  <c r="AT1247" i="2"/>
  <c r="AT1248" i="2"/>
  <c r="AT1249" i="2"/>
  <c r="AT1250" i="2"/>
  <c r="AT1251" i="2"/>
  <c r="AT1252" i="2"/>
  <c r="AT1253" i="2"/>
  <c r="AT1254" i="2"/>
  <c r="AT1255" i="2"/>
  <c r="AT1256" i="2"/>
  <c r="AT1257" i="2"/>
  <c r="AT1258" i="2"/>
  <c r="AT1259" i="2"/>
  <c r="AT1260" i="2"/>
  <c r="AT1261" i="2"/>
  <c r="AT1262" i="2"/>
  <c r="AT1263" i="2"/>
  <c r="AT1264" i="2"/>
  <c r="AT1265" i="2"/>
  <c r="AT1266" i="2"/>
  <c r="AT1267" i="2"/>
  <c r="AT1268" i="2"/>
  <c r="AT1269" i="2"/>
  <c r="AT1270" i="2"/>
  <c r="AT1271" i="2"/>
  <c r="AT1272" i="2"/>
  <c r="AT1273" i="2"/>
  <c r="AT1274" i="2"/>
  <c r="AT1275" i="2"/>
  <c r="AT1276" i="2"/>
  <c r="AT1277" i="2"/>
  <c r="AT1278" i="2"/>
  <c r="AT1279" i="2"/>
  <c r="AT1280" i="2"/>
  <c r="AT1281" i="2"/>
  <c r="AT1282" i="2"/>
  <c r="AT1283" i="2"/>
  <c r="AT1284" i="2"/>
  <c r="AT1285" i="2"/>
  <c r="AT1286" i="2"/>
  <c r="AT1287" i="2"/>
  <c r="AT1288" i="2"/>
  <c r="AT1289" i="2"/>
  <c r="AT1290" i="2"/>
  <c r="AT1291" i="2"/>
  <c r="AT1292" i="2"/>
  <c r="AT1293" i="2"/>
  <c r="AT1294" i="2"/>
  <c r="AT1295" i="2"/>
  <c r="AT1296" i="2"/>
  <c r="AT1297" i="2"/>
  <c r="AT1298" i="2"/>
  <c r="AT1299" i="2"/>
  <c r="AT1300" i="2"/>
  <c r="AT1301" i="2"/>
  <c r="AT1302" i="2"/>
  <c r="AT1303" i="2"/>
  <c r="AT1304" i="2"/>
  <c r="AT1305" i="2"/>
  <c r="AT1306" i="2"/>
  <c r="AT1307" i="2"/>
  <c r="AT1308" i="2"/>
  <c r="AT1309" i="2"/>
  <c r="AT1310" i="2"/>
  <c r="AT1311" i="2"/>
  <c r="AT1312" i="2"/>
  <c r="AT1313" i="2"/>
  <c r="AT1314" i="2"/>
  <c r="AT1315" i="2"/>
  <c r="AT1316" i="2"/>
  <c r="AT1317" i="2"/>
  <c r="AT1318" i="2"/>
  <c r="AT1319" i="2"/>
  <c r="AT1320" i="2"/>
  <c r="AT1321" i="2"/>
  <c r="AT1322" i="2"/>
  <c r="AT1323" i="2"/>
  <c r="AT1324" i="2"/>
  <c r="AT1325" i="2"/>
  <c r="AT1326" i="2"/>
  <c r="AT1327" i="2"/>
  <c r="AT1328" i="2"/>
  <c r="AT1329" i="2"/>
  <c r="AT1330" i="2"/>
  <c r="AT1331" i="2"/>
  <c r="AT1332" i="2"/>
  <c r="AT1333" i="2"/>
  <c r="AT1334" i="2"/>
  <c r="AT1335" i="2"/>
  <c r="AT1336" i="2"/>
  <c r="AT1337" i="2"/>
  <c r="AT1338" i="2"/>
  <c r="AT1339" i="2"/>
  <c r="AT1340" i="2"/>
  <c r="AT1341" i="2"/>
  <c r="AT1342" i="2"/>
  <c r="AT1343" i="2"/>
  <c r="AT1344" i="2"/>
  <c r="AT1345" i="2"/>
  <c r="AT1346" i="2"/>
  <c r="AT1347" i="2"/>
  <c r="AT1348" i="2"/>
  <c r="AT1349" i="2"/>
  <c r="AT1350" i="2"/>
  <c r="AT1351" i="2"/>
  <c r="AT1352" i="2"/>
  <c r="AT1353" i="2"/>
  <c r="AT1354" i="2"/>
  <c r="AT1355" i="2"/>
  <c r="AT1356" i="2"/>
  <c r="AT1357" i="2"/>
  <c r="AT1358" i="2"/>
  <c r="AT1359" i="2"/>
  <c r="AT1360" i="2"/>
  <c r="AT1361" i="2"/>
  <c r="AT1362" i="2"/>
  <c r="AT1363" i="2"/>
  <c r="AT1364" i="2"/>
  <c r="AT1365" i="2"/>
  <c r="AT1366" i="2"/>
  <c r="AT1367" i="2"/>
  <c r="AT1368" i="2"/>
  <c r="AT1369" i="2"/>
  <c r="AT1370" i="2"/>
  <c r="AT1371" i="2"/>
  <c r="AT1372" i="2"/>
  <c r="AT1373" i="2"/>
  <c r="AT1374" i="2"/>
  <c r="AT1375" i="2"/>
  <c r="AT1376" i="2"/>
  <c r="AT1377" i="2"/>
  <c r="AT1378" i="2"/>
  <c r="AT1379" i="2"/>
  <c r="AT1380" i="2"/>
  <c r="AT1381" i="2"/>
  <c r="AT1382" i="2"/>
  <c r="AT1383" i="2"/>
  <c r="AT1384" i="2"/>
  <c r="AT1385" i="2"/>
  <c r="AT1386" i="2"/>
  <c r="AT1387" i="2"/>
  <c r="AT1388" i="2"/>
  <c r="AT1389" i="2"/>
  <c r="AT1390" i="2"/>
  <c r="AT1391" i="2"/>
  <c r="AT1392" i="2"/>
  <c r="AT1393" i="2"/>
  <c r="AT1394" i="2"/>
  <c r="AT1395" i="2"/>
  <c r="AT1396" i="2"/>
  <c r="AT1397" i="2"/>
  <c r="AT1398" i="2"/>
  <c r="AT1399" i="2"/>
  <c r="AT1400" i="2"/>
  <c r="AT1401" i="2"/>
  <c r="AT1402" i="2"/>
  <c r="AT1403" i="2"/>
  <c r="AT1404" i="2"/>
  <c r="AT1405" i="2"/>
  <c r="AT1406" i="2"/>
  <c r="AT1407" i="2"/>
  <c r="AT1408" i="2"/>
  <c r="AT1409" i="2"/>
  <c r="AT1410" i="2"/>
  <c r="AT1411" i="2"/>
  <c r="AT1412" i="2"/>
  <c r="AT1413" i="2"/>
  <c r="AT1414" i="2"/>
  <c r="AT1415" i="2"/>
  <c r="AT1416" i="2"/>
  <c r="AT1417" i="2"/>
  <c r="AT1418" i="2"/>
  <c r="AT1419" i="2"/>
  <c r="AT1420" i="2"/>
  <c r="AT1421" i="2"/>
  <c r="AT1422" i="2"/>
  <c r="AT1423" i="2"/>
  <c r="AT1424" i="2"/>
  <c r="AT1425" i="2"/>
  <c r="AT1426" i="2"/>
  <c r="AT1427" i="2"/>
  <c r="AT1428" i="2"/>
  <c r="AT1429" i="2"/>
  <c r="AT1430" i="2"/>
  <c r="AT1431" i="2"/>
  <c r="AT1432" i="2"/>
  <c r="AT1433" i="2"/>
  <c r="AT1434" i="2"/>
  <c r="AT1435" i="2"/>
  <c r="AT1436" i="2"/>
  <c r="AT1437" i="2"/>
  <c r="AT1438" i="2"/>
  <c r="AT1439" i="2"/>
  <c r="AT1440" i="2"/>
  <c r="AT1441" i="2"/>
  <c r="AT1442" i="2"/>
  <c r="AT1443" i="2"/>
  <c r="AT1444" i="2"/>
  <c r="AT1445" i="2"/>
  <c r="AT1446" i="2"/>
  <c r="AT1447" i="2"/>
  <c r="AT1448" i="2"/>
  <c r="AT1449" i="2"/>
  <c r="AT1450" i="2"/>
  <c r="AT1451" i="2"/>
  <c r="AT1452" i="2"/>
  <c r="AT1453" i="2"/>
  <c r="AT1454" i="2"/>
  <c r="AT1455" i="2"/>
  <c r="AT1456" i="2"/>
  <c r="AT1457" i="2"/>
  <c r="AT1458" i="2"/>
  <c r="AT1459" i="2"/>
  <c r="AT1460" i="2"/>
  <c r="AT1461" i="2"/>
  <c r="AT1462" i="2"/>
  <c r="AT1463" i="2"/>
  <c r="AT1464" i="2"/>
  <c r="AT1465" i="2"/>
  <c r="AT1466" i="2"/>
  <c r="AT1467" i="2"/>
  <c r="AT1468" i="2"/>
  <c r="AT1469" i="2"/>
  <c r="AT1470" i="2"/>
  <c r="AT1471" i="2"/>
  <c r="AT1472" i="2"/>
  <c r="AT1473" i="2"/>
  <c r="AT1474" i="2"/>
  <c r="AT1475" i="2"/>
  <c r="AT1476" i="2"/>
  <c r="AT1477" i="2"/>
  <c r="AT1478" i="2"/>
  <c r="AT1479" i="2"/>
  <c r="AT1480" i="2"/>
  <c r="AT1481" i="2"/>
  <c r="AT1482" i="2"/>
  <c r="AT1483" i="2"/>
  <c r="AT1484" i="2"/>
  <c r="AT1485" i="2"/>
  <c r="AT1486" i="2"/>
  <c r="AT1487" i="2"/>
  <c r="AT1488" i="2"/>
  <c r="AT1489" i="2"/>
  <c r="AT1490" i="2"/>
  <c r="AT1491" i="2"/>
  <c r="AT1492" i="2"/>
  <c r="AT1493" i="2"/>
  <c r="AT1494" i="2"/>
  <c r="AT1495" i="2"/>
  <c r="AT1496" i="2"/>
  <c r="AT1497" i="2"/>
  <c r="AT1498" i="2"/>
  <c r="AT1499" i="2"/>
  <c r="AT1500" i="2"/>
  <c r="AT1501" i="2"/>
  <c r="AT1502" i="2"/>
  <c r="AT1503" i="2"/>
  <c r="AT1504" i="2"/>
  <c r="AT1505" i="2"/>
  <c r="AT1506" i="2"/>
  <c r="AT1507" i="2"/>
  <c r="AT1508" i="2"/>
  <c r="AT1509" i="2"/>
  <c r="AT1510" i="2"/>
  <c r="AT1511" i="2"/>
  <c r="AT1512" i="2"/>
  <c r="AT1513" i="2"/>
  <c r="AT1514" i="2"/>
  <c r="AT1515" i="2"/>
  <c r="AT1516" i="2"/>
  <c r="AT1517" i="2"/>
  <c r="AT1518" i="2"/>
  <c r="AT1519" i="2"/>
  <c r="AT1520" i="2"/>
  <c r="AT1521" i="2"/>
  <c r="AT1522" i="2"/>
  <c r="AT1523" i="2"/>
  <c r="AT1524" i="2"/>
  <c r="AT1525" i="2"/>
  <c r="AT1526" i="2"/>
  <c r="AT1527" i="2"/>
  <c r="AT1528" i="2"/>
  <c r="AT1529" i="2"/>
  <c r="AT1530" i="2"/>
  <c r="AT1531" i="2"/>
  <c r="AT1532" i="2"/>
  <c r="AT1533" i="2"/>
  <c r="AT1534" i="2"/>
  <c r="AT1535" i="2"/>
  <c r="AT1536" i="2"/>
  <c r="AT1537" i="2"/>
  <c r="AT1538" i="2"/>
  <c r="AT1539" i="2"/>
  <c r="AT1540" i="2"/>
  <c r="AT1541" i="2"/>
  <c r="AT1542" i="2"/>
  <c r="AT1543" i="2"/>
  <c r="AT1544" i="2"/>
  <c r="AT1545" i="2"/>
  <c r="AT1546" i="2"/>
  <c r="AT1547" i="2"/>
  <c r="AT1548" i="2"/>
  <c r="AT1549" i="2"/>
  <c r="AT1550" i="2"/>
  <c r="AT1551" i="2"/>
  <c r="AT1552" i="2"/>
  <c r="AT1553" i="2"/>
  <c r="AT1554" i="2"/>
  <c r="AT1555" i="2"/>
  <c r="AT1556" i="2"/>
  <c r="AT1557" i="2"/>
  <c r="AT1558" i="2"/>
  <c r="AT1559" i="2"/>
  <c r="AT1560" i="2"/>
  <c r="AT1561" i="2"/>
  <c r="AT1562" i="2"/>
  <c r="AT1563" i="2"/>
  <c r="AT1564" i="2"/>
  <c r="AT1565" i="2"/>
  <c r="AT1566" i="2"/>
  <c r="AT1567" i="2"/>
  <c r="AT1568" i="2"/>
  <c r="AT1569" i="2"/>
  <c r="AT1570" i="2"/>
  <c r="AT1571" i="2"/>
  <c r="AT1572" i="2"/>
  <c r="AT1573" i="2"/>
  <c r="AT1574" i="2"/>
  <c r="AT1575" i="2"/>
  <c r="AT1576" i="2"/>
  <c r="AT1577" i="2"/>
  <c r="AT1578" i="2"/>
  <c r="AT1579" i="2"/>
  <c r="AT1580" i="2"/>
  <c r="AT1581" i="2"/>
  <c r="AT1582" i="2"/>
  <c r="AT1583" i="2"/>
  <c r="AT1584" i="2"/>
  <c r="AT1585" i="2"/>
  <c r="AT1586" i="2"/>
  <c r="AT1587" i="2"/>
  <c r="AT1588" i="2"/>
  <c r="AT1589" i="2"/>
  <c r="AT1590" i="2"/>
  <c r="AT1591" i="2"/>
  <c r="AT1592" i="2"/>
  <c r="AT1593" i="2"/>
  <c r="AT1594" i="2"/>
  <c r="AT1595" i="2"/>
  <c r="AT1596" i="2"/>
  <c r="AT1597" i="2"/>
  <c r="AT1598" i="2"/>
  <c r="AT1599" i="2"/>
  <c r="AT1600" i="2"/>
  <c r="AT1601" i="2"/>
  <c r="AT1602" i="2"/>
  <c r="AT1603" i="2"/>
  <c r="AT1604" i="2"/>
  <c r="AT1605" i="2"/>
  <c r="AT1606" i="2"/>
  <c r="AT1607" i="2"/>
  <c r="AT1608" i="2"/>
  <c r="AT1609" i="2"/>
  <c r="AT1610" i="2"/>
  <c r="AT1611" i="2"/>
  <c r="AT1612" i="2"/>
  <c r="AT1613" i="2"/>
  <c r="AT1614" i="2"/>
  <c r="AT1615" i="2"/>
  <c r="AT1616" i="2"/>
  <c r="AT1617" i="2"/>
  <c r="AT1618" i="2"/>
  <c r="AT1619" i="2"/>
  <c r="AT1620" i="2"/>
  <c r="AT1621" i="2"/>
  <c r="AT1622" i="2"/>
  <c r="AT1623" i="2"/>
  <c r="AT1624" i="2"/>
  <c r="AT1625" i="2"/>
  <c r="AT1626" i="2"/>
  <c r="AT1627" i="2"/>
  <c r="AT1628" i="2"/>
  <c r="AT1629" i="2"/>
  <c r="AT1630" i="2"/>
  <c r="AT1631" i="2"/>
  <c r="AT1632" i="2"/>
  <c r="AT1633" i="2"/>
  <c r="AT1634" i="2"/>
  <c r="AT1635" i="2"/>
  <c r="AT1636" i="2"/>
  <c r="AT1637" i="2"/>
  <c r="AT1638" i="2"/>
  <c r="AT1639" i="2"/>
  <c r="AT1640" i="2"/>
  <c r="AT1641" i="2"/>
  <c r="AT1642" i="2"/>
  <c r="AT1643" i="2"/>
  <c r="AT1644" i="2"/>
  <c r="AT1645" i="2"/>
  <c r="AT1646" i="2"/>
  <c r="AT1647" i="2"/>
  <c r="AT1648" i="2"/>
  <c r="AT1649" i="2"/>
  <c r="AT1650" i="2"/>
  <c r="AT1651" i="2"/>
  <c r="AT1652" i="2"/>
  <c r="AT1653" i="2"/>
  <c r="AT1654" i="2"/>
  <c r="AT1655" i="2"/>
  <c r="AT1656" i="2"/>
  <c r="AT1657" i="2"/>
  <c r="AT1658" i="2"/>
  <c r="AT1659" i="2"/>
  <c r="AT1660" i="2"/>
  <c r="AT1661" i="2"/>
  <c r="AT1662" i="2"/>
  <c r="AT1663" i="2"/>
  <c r="AT1664" i="2"/>
  <c r="AT1665" i="2"/>
  <c r="AT1666" i="2"/>
  <c r="AT1667" i="2"/>
  <c r="AT1668" i="2"/>
  <c r="AT1669" i="2"/>
  <c r="AT1670" i="2"/>
  <c r="AT1671" i="2"/>
  <c r="AT1672" i="2"/>
  <c r="AT1673" i="2"/>
  <c r="AT1674" i="2"/>
  <c r="AT1675" i="2"/>
  <c r="AT1676" i="2"/>
  <c r="AT1677" i="2"/>
  <c r="AT1678" i="2"/>
  <c r="AT1679" i="2"/>
  <c r="AT1680" i="2"/>
  <c r="AT1681" i="2"/>
  <c r="AT1682" i="2"/>
  <c r="AT1683" i="2"/>
  <c r="AT1684" i="2"/>
  <c r="AT1685" i="2"/>
  <c r="AT1686" i="2"/>
  <c r="AT1687" i="2"/>
  <c r="AT1688" i="2"/>
  <c r="AT1689" i="2"/>
  <c r="AT1690" i="2"/>
  <c r="AT1691" i="2"/>
  <c r="AT1692" i="2"/>
  <c r="AT1693" i="2"/>
  <c r="AT1694" i="2"/>
  <c r="AT1695" i="2"/>
  <c r="AT1696" i="2"/>
  <c r="AT1697" i="2"/>
  <c r="AT1698" i="2"/>
  <c r="AT1699" i="2"/>
  <c r="AT1700" i="2"/>
  <c r="AT1701" i="2"/>
  <c r="AT1702" i="2"/>
  <c r="AT1703" i="2"/>
  <c r="AT1704" i="2"/>
  <c r="AT1705" i="2"/>
  <c r="AT1706" i="2"/>
  <c r="AT1707" i="2"/>
  <c r="AT1708" i="2"/>
  <c r="AT1709" i="2"/>
  <c r="AT1710" i="2"/>
  <c r="AT1711" i="2"/>
  <c r="AT1712" i="2"/>
  <c r="AT1713" i="2"/>
  <c r="AT1714" i="2"/>
  <c r="AT1715" i="2"/>
  <c r="AT1716" i="2"/>
  <c r="AT1717" i="2"/>
  <c r="AT1718" i="2"/>
  <c r="AT1719" i="2"/>
  <c r="AT1720" i="2"/>
  <c r="AT1721" i="2"/>
  <c r="AT1722" i="2"/>
  <c r="AT1723" i="2"/>
  <c r="AT1724" i="2"/>
  <c r="AT1725" i="2"/>
  <c r="AT1726" i="2"/>
  <c r="AT1727" i="2"/>
  <c r="AT1728" i="2"/>
  <c r="AT1729" i="2"/>
  <c r="AT1730" i="2"/>
  <c r="AT1731" i="2"/>
  <c r="AT1732" i="2"/>
  <c r="AT1733" i="2"/>
  <c r="AT1734" i="2"/>
  <c r="AT1735" i="2"/>
  <c r="AT1736" i="2"/>
  <c r="AT1737" i="2"/>
  <c r="AT1738" i="2"/>
  <c r="AT1739" i="2"/>
  <c r="AT1740" i="2"/>
  <c r="AT1741" i="2"/>
  <c r="AT1742" i="2"/>
  <c r="AT1743" i="2"/>
  <c r="AT1744" i="2"/>
  <c r="AT1745" i="2"/>
  <c r="AT1746" i="2"/>
  <c r="AT1747" i="2"/>
  <c r="AT1748" i="2"/>
  <c r="AT1749" i="2"/>
  <c r="AT1750" i="2"/>
  <c r="AT1751" i="2"/>
  <c r="AT1752" i="2"/>
  <c r="AT1753" i="2"/>
  <c r="AT1754" i="2"/>
  <c r="AT1755" i="2"/>
  <c r="AT1756" i="2"/>
  <c r="AT1757" i="2"/>
  <c r="AT1758" i="2"/>
  <c r="AT1759" i="2"/>
  <c r="AT1760" i="2"/>
  <c r="AT1761" i="2"/>
  <c r="AT1762" i="2"/>
  <c r="AT1763" i="2"/>
  <c r="AT1764" i="2"/>
  <c r="AT1765" i="2"/>
  <c r="AT1766" i="2"/>
  <c r="AT1767" i="2"/>
  <c r="AT1768" i="2"/>
  <c r="AT1769" i="2"/>
  <c r="AT1770" i="2"/>
  <c r="AT1771" i="2"/>
  <c r="AT1772" i="2"/>
  <c r="AT1773" i="2"/>
  <c r="AT1774" i="2"/>
  <c r="AT1775" i="2"/>
  <c r="AT1776" i="2"/>
  <c r="AT1777" i="2"/>
  <c r="AT1778" i="2"/>
  <c r="AT1779" i="2"/>
  <c r="AT1780" i="2"/>
  <c r="AT1781" i="2"/>
  <c r="AT1782" i="2"/>
  <c r="AT1783" i="2"/>
  <c r="AT1784" i="2"/>
  <c r="AT1785" i="2"/>
  <c r="AT1786" i="2"/>
  <c r="AT1787" i="2"/>
  <c r="AT1788" i="2"/>
  <c r="AT1789" i="2"/>
  <c r="AT1790" i="2"/>
  <c r="AT1791" i="2"/>
  <c r="AT1792" i="2"/>
  <c r="AT1793" i="2"/>
  <c r="AT1794" i="2"/>
  <c r="AT1795" i="2"/>
  <c r="AT1796" i="2"/>
  <c r="AT1797" i="2"/>
  <c r="AT1798" i="2"/>
  <c r="AT1799" i="2"/>
  <c r="AT1800" i="2"/>
  <c r="AT1801" i="2"/>
  <c r="AT1802" i="2"/>
  <c r="AT1803" i="2"/>
  <c r="AT1804" i="2"/>
  <c r="AT1805" i="2"/>
  <c r="AT1806" i="2"/>
  <c r="AT1807" i="2"/>
  <c r="AT1808" i="2"/>
  <c r="AT1809" i="2"/>
  <c r="AT1810" i="2"/>
  <c r="AT1811" i="2"/>
  <c r="AT1812" i="2"/>
  <c r="AT1813" i="2"/>
  <c r="AT1814" i="2"/>
  <c r="AT1815" i="2"/>
  <c r="AT1816" i="2"/>
  <c r="AT1817" i="2"/>
  <c r="AT1818" i="2"/>
  <c r="AT1819" i="2"/>
  <c r="AT1820" i="2"/>
  <c r="AT1821" i="2"/>
  <c r="AT1822" i="2"/>
  <c r="AT1823" i="2"/>
  <c r="AT1824" i="2"/>
  <c r="AT1825" i="2"/>
  <c r="AT1826" i="2"/>
  <c r="AT1827" i="2"/>
  <c r="AT1828" i="2"/>
  <c r="AT1829" i="2"/>
  <c r="AT1830" i="2"/>
  <c r="AT1831" i="2"/>
  <c r="AT1832" i="2"/>
  <c r="AT1833" i="2"/>
  <c r="AT1834" i="2"/>
  <c r="AT1835" i="2"/>
  <c r="AT1836" i="2"/>
  <c r="AT1837" i="2"/>
  <c r="AT1838" i="2"/>
  <c r="AT1839" i="2"/>
  <c r="AT1840" i="2"/>
  <c r="AT1841" i="2"/>
  <c r="AT1842" i="2"/>
  <c r="AT1843" i="2"/>
  <c r="AT1844" i="2"/>
  <c r="AT1845" i="2"/>
  <c r="AT1846" i="2"/>
  <c r="AT1847" i="2"/>
  <c r="AT1848" i="2"/>
  <c r="AT1849" i="2"/>
  <c r="AT1850" i="2"/>
  <c r="AT1851" i="2"/>
  <c r="AT1852" i="2"/>
  <c r="AT1853" i="2"/>
  <c r="AT1854" i="2"/>
  <c r="AT1855" i="2"/>
  <c r="AT1856" i="2"/>
  <c r="AT1857" i="2"/>
  <c r="AT1858" i="2"/>
  <c r="AT1859" i="2"/>
  <c r="AT1860" i="2"/>
  <c r="AT1861" i="2"/>
  <c r="AT1862" i="2"/>
  <c r="AT1863" i="2"/>
  <c r="AT1864" i="2"/>
  <c r="AT1865" i="2"/>
  <c r="AT1866" i="2"/>
  <c r="AT1867" i="2"/>
  <c r="AT1868" i="2"/>
  <c r="AT1869" i="2"/>
  <c r="AT1870" i="2"/>
  <c r="AT1871" i="2"/>
  <c r="AT1872" i="2"/>
  <c r="AT1873" i="2"/>
  <c r="AT1874" i="2"/>
  <c r="AT1875" i="2"/>
  <c r="AT1876" i="2"/>
  <c r="AT1877" i="2"/>
  <c r="AT1878" i="2"/>
  <c r="AT1879" i="2"/>
  <c r="AT1880" i="2"/>
  <c r="AT1881" i="2"/>
  <c r="AT1882" i="2"/>
  <c r="AT1883" i="2"/>
  <c r="AT1884" i="2"/>
  <c r="AT1885" i="2"/>
  <c r="AT1886" i="2"/>
  <c r="AT1887" i="2"/>
  <c r="AT1888" i="2"/>
  <c r="AT1889" i="2"/>
  <c r="AT1890" i="2"/>
  <c r="AT1891" i="2"/>
  <c r="AT1892" i="2"/>
  <c r="AT1893" i="2"/>
  <c r="AT1894" i="2"/>
  <c r="AT1895" i="2"/>
  <c r="AT1896" i="2"/>
  <c r="AT1897" i="2"/>
  <c r="AT1898" i="2"/>
  <c r="AT1899" i="2"/>
  <c r="AT1900" i="2"/>
  <c r="AT1901" i="2"/>
  <c r="AT1902" i="2"/>
  <c r="AT1903" i="2"/>
  <c r="AT1904" i="2"/>
  <c r="AT1905" i="2"/>
  <c r="AT1906" i="2"/>
  <c r="AT1907" i="2"/>
  <c r="AT1908" i="2"/>
  <c r="AT1909" i="2"/>
  <c r="AT1910" i="2"/>
  <c r="AT1911" i="2"/>
  <c r="AT1912" i="2"/>
  <c r="AT1913" i="2"/>
  <c r="AT1914" i="2"/>
  <c r="AT1915" i="2"/>
  <c r="AT1916" i="2"/>
  <c r="AT1917" i="2"/>
  <c r="AT1918" i="2"/>
  <c r="AT1919" i="2"/>
  <c r="AT1920" i="2"/>
  <c r="AT1921" i="2"/>
  <c r="AT1922" i="2"/>
  <c r="AT1923" i="2"/>
  <c r="AT1924" i="2"/>
  <c r="AT1925" i="2"/>
  <c r="AT1926" i="2"/>
  <c r="AT1927" i="2"/>
  <c r="AT1928" i="2"/>
  <c r="AT1929" i="2"/>
  <c r="AT1930" i="2"/>
  <c r="AT1931" i="2"/>
  <c r="AT1932" i="2"/>
  <c r="AT1933" i="2"/>
  <c r="AT1934" i="2"/>
  <c r="AT1935" i="2"/>
  <c r="AT1936" i="2"/>
  <c r="AT1937" i="2"/>
  <c r="AT1938" i="2"/>
  <c r="AT1939" i="2"/>
  <c r="AT1940" i="2"/>
  <c r="AT1941" i="2"/>
  <c r="AT1942" i="2"/>
  <c r="AT1943" i="2"/>
  <c r="AT1944" i="2"/>
  <c r="AT1945" i="2"/>
  <c r="AT1946" i="2"/>
  <c r="AT1947" i="2"/>
  <c r="AT1948" i="2"/>
  <c r="AT1949" i="2"/>
  <c r="AT1950" i="2"/>
  <c r="AT1951" i="2"/>
  <c r="AT1952" i="2"/>
  <c r="AT1953" i="2"/>
  <c r="AT1954" i="2"/>
  <c r="AT1955" i="2"/>
  <c r="AT1956" i="2"/>
  <c r="AT1957" i="2"/>
  <c r="AT1958" i="2"/>
  <c r="AT1959" i="2"/>
  <c r="AT1960" i="2"/>
  <c r="AT1961" i="2"/>
  <c r="AT1962" i="2"/>
  <c r="AT1963" i="2"/>
  <c r="AT1964" i="2"/>
  <c r="AT1965" i="2"/>
  <c r="AT1966" i="2"/>
  <c r="AT1967" i="2"/>
  <c r="AT1968" i="2"/>
  <c r="AT1969" i="2"/>
  <c r="AT1970" i="2"/>
  <c r="AT1971" i="2"/>
  <c r="AT1972" i="2"/>
  <c r="AT1973" i="2"/>
  <c r="AT1974" i="2"/>
  <c r="AT1975" i="2"/>
  <c r="AT1976" i="2"/>
  <c r="AT1977" i="2"/>
  <c r="AT1978" i="2"/>
  <c r="AT1979" i="2"/>
  <c r="AT1980" i="2"/>
  <c r="AT1981" i="2"/>
  <c r="AT1982" i="2"/>
  <c r="AT1983" i="2"/>
  <c r="AT1984" i="2"/>
  <c r="AT1985" i="2"/>
  <c r="AT1986" i="2"/>
  <c r="AT1987" i="2"/>
  <c r="AT1988" i="2"/>
  <c r="AT1989" i="2"/>
  <c r="AT1990" i="2"/>
  <c r="AT1991" i="2"/>
  <c r="AT1992" i="2"/>
  <c r="AT1993" i="2"/>
  <c r="AT1994" i="2"/>
  <c r="AT1995" i="2"/>
  <c r="AT1996" i="2"/>
  <c r="AT1997" i="2"/>
  <c r="AT1998" i="2"/>
  <c r="AT1999" i="2"/>
  <c r="AT2000" i="2"/>
  <c r="AT2001" i="2"/>
  <c r="AT2002" i="2"/>
  <c r="AT2003" i="2"/>
  <c r="AT2004" i="2"/>
  <c r="AT2005" i="2"/>
  <c r="AT2006" i="2"/>
  <c r="AT2007" i="2"/>
  <c r="AT2008" i="2"/>
  <c r="AT2009" i="2"/>
  <c r="AT2010" i="2"/>
  <c r="AT2011" i="2"/>
  <c r="AT2012" i="2"/>
  <c r="AT2013" i="2"/>
  <c r="AT2014" i="2"/>
  <c r="AT2015" i="2"/>
  <c r="AT2016" i="2"/>
  <c r="AT2017" i="2"/>
  <c r="AT2018" i="2"/>
  <c r="AT2019" i="2"/>
  <c r="AT2020" i="2"/>
  <c r="AT2021" i="2"/>
  <c r="AT2022" i="2"/>
  <c r="AT2023" i="2"/>
  <c r="AT2024" i="2"/>
  <c r="AT2025" i="2"/>
  <c r="AT2026" i="2"/>
  <c r="AT2027" i="2"/>
  <c r="AT2028" i="2"/>
  <c r="AT2029" i="2"/>
  <c r="AT2030" i="2"/>
  <c r="AT2031" i="2"/>
  <c r="AT2032" i="2"/>
  <c r="AT2033" i="2"/>
  <c r="AT2034" i="2"/>
  <c r="AT2035" i="2"/>
  <c r="AT2036" i="2"/>
  <c r="AT2037" i="2"/>
  <c r="AT2038" i="2"/>
  <c r="AT2039" i="2"/>
  <c r="AT2040" i="2"/>
  <c r="AT2041" i="2"/>
  <c r="AT2042" i="2"/>
  <c r="AT2043" i="2"/>
  <c r="AT2044" i="2"/>
  <c r="AT2045" i="2"/>
  <c r="AT2046" i="2"/>
  <c r="AT2047" i="2"/>
  <c r="AT2048" i="2"/>
  <c r="AT2049" i="2"/>
  <c r="AT2050" i="2"/>
  <c r="AT2051" i="2"/>
  <c r="AT2052" i="2"/>
  <c r="AT2053" i="2"/>
  <c r="AT2054" i="2"/>
  <c r="AT2055" i="2"/>
  <c r="AT2056" i="2"/>
  <c r="AT2057" i="2"/>
  <c r="AT2058" i="2"/>
  <c r="AT2059" i="2"/>
  <c r="AT2060" i="2"/>
  <c r="AT2061" i="2"/>
  <c r="AT2062" i="2"/>
  <c r="AT2063" i="2"/>
  <c r="AT2064" i="2"/>
  <c r="AT2065" i="2"/>
  <c r="AT2066" i="2"/>
  <c r="AT2067" i="2"/>
  <c r="AT2068" i="2"/>
  <c r="AT2069" i="2"/>
  <c r="AT2070" i="2"/>
  <c r="AT2071" i="2"/>
  <c r="AT2072" i="2"/>
  <c r="AT2073" i="2"/>
  <c r="AT2074" i="2"/>
  <c r="AT2075" i="2"/>
  <c r="AT2076" i="2"/>
  <c r="AT2077" i="2"/>
  <c r="AT2078" i="2"/>
  <c r="AT2079" i="2"/>
  <c r="AT2080" i="2"/>
  <c r="AT2081" i="2"/>
  <c r="AT2082" i="2"/>
  <c r="AT2083" i="2"/>
  <c r="AT2084" i="2"/>
  <c r="AT2085" i="2"/>
  <c r="AT2086" i="2"/>
  <c r="AT2087" i="2"/>
  <c r="AT2088" i="2"/>
  <c r="AT2089" i="2"/>
  <c r="AT2090" i="2"/>
  <c r="AT2091" i="2"/>
  <c r="AT2092" i="2"/>
  <c r="AT2093" i="2"/>
  <c r="AT2094" i="2"/>
  <c r="AT2095" i="2"/>
  <c r="AT2096" i="2"/>
  <c r="AT2097" i="2"/>
  <c r="AT2098" i="2"/>
  <c r="AT2099" i="2"/>
  <c r="AT2100" i="2"/>
  <c r="AT2101" i="2"/>
  <c r="AT2102" i="2"/>
  <c r="AT2103" i="2"/>
  <c r="AT2104" i="2"/>
  <c r="AT2105" i="2"/>
  <c r="AT2106" i="2"/>
  <c r="AT2107" i="2"/>
  <c r="AT2108" i="2"/>
  <c r="AT2109" i="2"/>
  <c r="AT2110" i="2"/>
  <c r="AT2111" i="2"/>
  <c r="AT2112" i="2"/>
  <c r="AT2113" i="2"/>
  <c r="AT2114" i="2"/>
  <c r="AT2115" i="2"/>
  <c r="AT2116" i="2"/>
  <c r="AT2117" i="2"/>
  <c r="AT2118" i="2"/>
  <c r="AT2119" i="2"/>
  <c r="AT2120" i="2"/>
  <c r="AT2121" i="2"/>
  <c r="AT2122" i="2"/>
  <c r="AT2123" i="2"/>
  <c r="AT2124" i="2"/>
  <c r="AT2125" i="2"/>
  <c r="AT2126" i="2"/>
  <c r="AT2127" i="2"/>
  <c r="AT2128" i="2"/>
  <c r="AT2129" i="2"/>
  <c r="AT2130" i="2"/>
  <c r="AT2131" i="2"/>
  <c r="AT2132" i="2"/>
  <c r="AT2133" i="2"/>
  <c r="AT2134" i="2"/>
  <c r="AT2135" i="2"/>
  <c r="AT2136" i="2"/>
  <c r="AT2137" i="2"/>
  <c r="AT2138" i="2"/>
  <c r="AT2139" i="2"/>
  <c r="AT2140" i="2"/>
  <c r="AT2141" i="2"/>
  <c r="AT2142" i="2"/>
  <c r="AT2143" i="2"/>
  <c r="AT2144" i="2"/>
  <c r="AT2145" i="2"/>
  <c r="AT2146" i="2"/>
  <c r="AT2147" i="2"/>
  <c r="AT2148" i="2"/>
  <c r="AT2149" i="2"/>
  <c r="AT2150" i="2"/>
  <c r="AT2151" i="2"/>
  <c r="AT2152" i="2"/>
  <c r="AT2153" i="2"/>
  <c r="AT2154" i="2"/>
  <c r="AT2155" i="2"/>
  <c r="AT2156" i="2"/>
  <c r="AT2157" i="2"/>
  <c r="AT2158" i="2"/>
  <c r="AT2159" i="2"/>
  <c r="AT2160" i="2"/>
  <c r="AT2161" i="2"/>
  <c r="AT2162" i="2"/>
  <c r="AT2163" i="2"/>
  <c r="AT2164" i="2"/>
  <c r="AT2165" i="2"/>
  <c r="AT2166" i="2"/>
  <c r="AT2167" i="2"/>
  <c r="AT2168" i="2"/>
  <c r="AT2169" i="2"/>
  <c r="AT2170" i="2"/>
  <c r="AT2171" i="2"/>
  <c r="AT2172" i="2"/>
  <c r="AT2173" i="2"/>
  <c r="AT2174" i="2"/>
  <c r="AT2175" i="2"/>
  <c r="AT2176" i="2"/>
  <c r="AT2177" i="2"/>
  <c r="AT2178" i="2"/>
  <c r="AT2179" i="2"/>
  <c r="AT2180" i="2"/>
  <c r="AT2181" i="2"/>
  <c r="AT2182" i="2"/>
  <c r="AT2183" i="2"/>
  <c r="AT2184" i="2"/>
  <c r="AT2185" i="2"/>
  <c r="AT2186" i="2"/>
  <c r="AT2187" i="2"/>
  <c r="AT2188" i="2"/>
  <c r="AT2189" i="2"/>
  <c r="AT2190" i="2"/>
  <c r="AT2191" i="2"/>
  <c r="AT2192" i="2"/>
  <c r="AT2193" i="2"/>
  <c r="AT2194" i="2"/>
  <c r="AT2195" i="2"/>
  <c r="AT2196" i="2"/>
  <c r="AT2197" i="2"/>
  <c r="AT2198" i="2"/>
  <c r="AT2199" i="2"/>
  <c r="AT2200" i="2"/>
  <c r="AT2201" i="2"/>
  <c r="AT2202" i="2"/>
  <c r="AT2203" i="2"/>
  <c r="AT2204" i="2"/>
  <c r="AT2205" i="2"/>
  <c r="AT2206" i="2"/>
  <c r="AT2207" i="2"/>
  <c r="AT2208" i="2"/>
  <c r="AT2209" i="2"/>
  <c r="AT2210" i="2"/>
  <c r="AT2211" i="2"/>
  <c r="AT2212" i="2"/>
  <c r="AT2213" i="2"/>
  <c r="AT2214" i="2"/>
  <c r="AT2215" i="2"/>
  <c r="AT2216" i="2"/>
  <c r="AT2217" i="2"/>
  <c r="AT2218" i="2"/>
  <c r="AT2219" i="2"/>
  <c r="AT2220" i="2"/>
  <c r="AT2221" i="2"/>
  <c r="AT2222" i="2"/>
  <c r="AT2223" i="2"/>
  <c r="AT2224" i="2"/>
  <c r="AT2225" i="2"/>
  <c r="AT2226" i="2"/>
  <c r="AT2227" i="2"/>
  <c r="AT2228" i="2"/>
  <c r="AT2229" i="2"/>
  <c r="AT2230" i="2"/>
  <c r="AT2231" i="2"/>
  <c r="AT2232" i="2"/>
  <c r="AT2233" i="2"/>
  <c r="AT2234" i="2"/>
  <c r="AT2235" i="2"/>
  <c r="AT2236" i="2"/>
  <c r="AT2237" i="2"/>
  <c r="AT2238" i="2"/>
  <c r="AT2239" i="2"/>
  <c r="AT2240" i="2"/>
  <c r="AT2241" i="2"/>
  <c r="AT2242" i="2"/>
  <c r="AT2243" i="2"/>
  <c r="AT2244" i="2"/>
  <c r="AT2245" i="2"/>
  <c r="AT2246" i="2"/>
  <c r="AT2247" i="2"/>
  <c r="AT2248" i="2"/>
  <c r="AT2249" i="2"/>
  <c r="AT2250" i="2"/>
  <c r="AT2251" i="2"/>
  <c r="AT2252" i="2"/>
  <c r="AT2253" i="2"/>
  <c r="AT2254" i="2"/>
  <c r="AT2255" i="2"/>
  <c r="AT2256" i="2"/>
  <c r="AT2257" i="2"/>
  <c r="AT2258" i="2"/>
  <c r="AT2259" i="2"/>
  <c r="AT2260" i="2"/>
  <c r="AT2261" i="2"/>
  <c r="AT2262" i="2"/>
  <c r="AT2263" i="2"/>
  <c r="AT2264" i="2"/>
  <c r="AT2265" i="2"/>
  <c r="AT2266" i="2"/>
  <c r="AT2267" i="2"/>
  <c r="AT2268" i="2"/>
  <c r="AT2269" i="2"/>
  <c r="AT2270" i="2"/>
  <c r="AT2271" i="2"/>
  <c r="AT2272" i="2"/>
  <c r="AT2273" i="2"/>
  <c r="AT2274" i="2"/>
  <c r="AT2275" i="2"/>
  <c r="AT2276" i="2"/>
  <c r="AT2277" i="2"/>
  <c r="AT2278" i="2"/>
  <c r="AT2279" i="2"/>
  <c r="AT2280" i="2"/>
  <c r="AT2281" i="2"/>
  <c r="AT2282" i="2"/>
  <c r="AT2283" i="2"/>
  <c r="AT2284" i="2"/>
  <c r="AT2285" i="2"/>
  <c r="AT2286" i="2"/>
  <c r="AT2287" i="2"/>
  <c r="AT2288" i="2"/>
  <c r="AT2289" i="2"/>
  <c r="AT2290" i="2"/>
  <c r="AT2291" i="2"/>
  <c r="AT2292" i="2"/>
  <c r="AT2293" i="2"/>
  <c r="AT2294" i="2"/>
  <c r="AT2295" i="2"/>
  <c r="AT2296" i="2"/>
  <c r="AT2297" i="2"/>
  <c r="AT2298" i="2"/>
  <c r="AT2299" i="2"/>
  <c r="AT2300" i="2"/>
  <c r="AT2301" i="2"/>
  <c r="AT2302" i="2"/>
  <c r="AT2303" i="2"/>
  <c r="AT2304" i="2"/>
  <c r="AT2305" i="2"/>
  <c r="AT2306" i="2"/>
  <c r="AT2307" i="2"/>
  <c r="AT2308" i="2"/>
  <c r="AT2309" i="2"/>
  <c r="AT2310" i="2"/>
  <c r="AT2311" i="2"/>
  <c r="AT2312" i="2"/>
  <c r="AT2313" i="2"/>
  <c r="AT2314" i="2"/>
  <c r="AT2315" i="2"/>
  <c r="AT2316" i="2"/>
  <c r="AT2317" i="2"/>
  <c r="AT2318" i="2"/>
  <c r="AT2319" i="2"/>
  <c r="AT2320" i="2"/>
  <c r="AT2321" i="2"/>
  <c r="AT2322" i="2"/>
  <c r="AT2323" i="2"/>
  <c r="AT2324" i="2"/>
  <c r="AT2325" i="2"/>
  <c r="AT2326" i="2"/>
  <c r="AT2327" i="2"/>
  <c r="AT2328" i="2"/>
  <c r="AT2329" i="2"/>
  <c r="AT2330" i="2"/>
  <c r="AT2331" i="2"/>
  <c r="AT2332" i="2"/>
  <c r="AT2333" i="2"/>
  <c r="AT2334" i="2"/>
  <c r="AT2335" i="2"/>
  <c r="AT2336" i="2"/>
  <c r="AT2337" i="2"/>
  <c r="AT2338" i="2"/>
  <c r="AT2339" i="2"/>
  <c r="AT2340" i="2"/>
  <c r="AT2341" i="2"/>
  <c r="AT2342" i="2"/>
  <c r="AT2343" i="2"/>
  <c r="AT2344" i="2"/>
  <c r="AT2345" i="2"/>
  <c r="AT2346" i="2"/>
  <c r="AT2347" i="2"/>
  <c r="AT2348" i="2"/>
  <c r="AT2349" i="2"/>
  <c r="AT2350" i="2"/>
  <c r="AT2351" i="2"/>
  <c r="AT2352" i="2"/>
  <c r="AT2353" i="2"/>
  <c r="AT2354" i="2"/>
  <c r="AT2355" i="2"/>
  <c r="AT2356" i="2"/>
  <c r="AT2357" i="2"/>
  <c r="AT2358" i="2"/>
  <c r="AT2359" i="2"/>
  <c r="AT2360" i="2"/>
  <c r="AT2361" i="2"/>
  <c r="AT2362" i="2"/>
  <c r="AT2363" i="2"/>
  <c r="AT2364" i="2"/>
  <c r="AT2365" i="2"/>
  <c r="AT2366" i="2"/>
  <c r="AT2367" i="2"/>
  <c r="AT2368" i="2"/>
  <c r="AT2369" i="2"/>
  <c r="AT2370" i="2"/>
  <c r="AT2371" i="2"/>
  <c r="AT2372" i="2"/>
  <c r="AT2373" i="2"/>
  <c r="AT2374" i="2"/>
  <c r="AT2375" i="2"/>
  <c r="AT2376" i="2"/>
  <c r="AT2377" i="2"/>
  <c r="AT2378" i="2"/>
  <c r="AT2379" i="2"/>
  <c r="AT2380" i="2"/>
  <c r="AT2381" i="2"/>
  <c r="AT2382" i="2"/>
  <c r="AT2383" i="2"/>
  <c r="AT2384" i="2"/>
  <c r="AT2385" i="2"/>
  <c r="AT2386" i="2"/>
  <c r="AT2387" i="2"/>
  <c r="AT2388" i="2"/>
  <c r="AT2389" i="2"/>
  <c r="AT2390" i="2"/>
  <c r="AT2391" i="2"/>
  <c r="AT2392" i="2"/>
  <c r="AT2393" i="2"/>
  <c r="AT2394" i="2"/>
  <c r="AT2395" i="2"/>
  <c r="AT2396" i="2"/>
  <c r="AT2397" i="2"/>
  <c r="AT2398" i="2"/>
  <c r="AT2399" i="2"/>
  <c r="AT2400" i="2"/>
  <c r="AT2401" i="2"/>
  <c r="AT2402" i="2"/>
  <c r="AT2403" i="2"/>
  <c r="AT2404" i="2"/>
  <c r="AT2405" i="2"/>
  <c r="AT2406" i="2"/>
  <c r="AT2407" i="2"/>
  <c r="AT2408" i="2"/>
  <c r="AT2409" i="2"/>
  <c r="AT2410" i="2"/>
  <c r="AT2411" i="2"/>
  <c r="AT2412" i="2"/>
  <c r="AT2413" i="2"/>
  <c r="AT2414" i="2"/>
  <c r="AT2415" i="2"/>
  <c r="AT2416" i="2"/>
  <c r="AT2417" i="2"/>
  <c r="AT2418" i="2"/>
  <c r="AT2419" i="2"/>
  <c r="AT2420" i="2"/>
  <c r="AT2421" i="2"/>
  <c r="AT2422" i="2"/>
  <c r="AT2423" i="2"/>
  <c r="AT2424" i="2"/>
  <c r="AT2425" i="2"/>
  <c r="AT2426" i="2"/>
  <c r="AT2427" i="2"/>
  <c r="AT2428" i="2"/>
  <c r="AT2429" i="2"/>
  <c r="AT2430" i="2"/>
  <c r="AT2431" i="2"/>
  <c r="AT2432" i="2"/>
  <c r="AT2433" i="2"/>
  <c r="AT2434" i="2"/>
  <c r="AT2435" i="2"/>
  <c r="AT2436" i="2"/>
  <c r="AT2437" i="2"/>
  <c r="AT2438" i="2"/>
  <c r="AT2439" i="2"/>
  <c r="AT2440" i="2"/>
  <c r="AT2441" i="2"/>
  <c r="AT2442" i="2"/>
  <c r="AT2443" i="2"/>
  <c r="AT2444" i="2"/>
  <c r="AT2445" i="2"/>
  <c r="AT2446" i="2"/>
  <c r="AT2447" i="2"/>
  <c r="AT2448" i="2"/>
  <c r="AT2449" i="2"/>
  <c r="AT2450" i="2"/>
  <c r="AT2451" i="2"/>
  <c r="AT2452" i="2"/>
  <c r="AT2453" i="2"/>
  <c r="AT2454" i="2"/>
  <c r="AT2455" i="2"/>
  <c r="AT2456" i="2"/>
  <c r="AT2457" i="2"/>
  <c r="AT2458" i="2"/>
  <c r="AT2459" i="2"/>
  <c r="AT2460" i="2"/>
  <c r="AT2461" i="2"/>
  <c r="AT2462" i="2"/>
  <c r="AT2463" i="2"/>
  <c r="AT2464" i="2"/>
  <c r="AT2465" i="2"/>
  <c r="AT2466" i="2"/>
  <c r="AT2467" i="2"/>
  <c r="AT2468" i="2"/>
  <c r="AT2469" i="2"/>
  <c r="AT2470" i="2"/>
  <c r="AT2471" i="2"/>
  <c r="AT2472" i="2"/>
  <c r="AT2473" i="2"/>
  <c r="AT2474" i="2"/>
  <c r="AT2475" i="2"/>
  <c r="AT2476" i="2"/>
  <c r="AT2477" i="2"/>
  <c r="AT2478" i="2"/>
  <c r="AT2479" i="2"/>
  <c r="AT2480" i="2"/>
  <c r="AT2481" i="2"/>
  <c r="AT2482" i="2"/>
  <c r="AT2483" i="2"/>
  <c r="AT2484" i="2"/>
  <c r="AT2485" i="2"/>
  <c r="AT2486" i="2"/>
  <c r="AT2487" i="2"/>
  <c r="AT2488" i="2"/>
  <c r="AT2489" i="2"/>
  <c r="AT2490" i="2"/>
  <c r="AT2491" i="2"/>
  <c r="AT2492" i="2"/>
  <c r="AT2493" i="2"/>
  <c r="AT2494" i="2"/>
  <c r="AT2495" i="2"/>
  <c r="AT2496" i="2"/>
  <c r="AT2497" i="2"/>
  <c r="AT2498" i="2"/>
  <c r="AT2499" i="2"/>
  <c r="AT2500" i="2"/>
  <c r="AT2501" i="2"/>
  <c r="AT2502" i="2"/>
  <c r="AT2503" i="2"/>
  <c r="AT2504" i="2"/>
  <c r="AT2505" i="2"/>
  <c r="AT2506" i="2"/>
  <c r="AT2507" i="2"/>
  <c r="AT2508" i="2"/>
  <c r="AT2509" i="2"/>
  <c r="AT2510" i="2"/>
  <c r="AT2511" i="2"/>
  <c r="AT2512" i="2"/>
  <c r="AT2513" i="2"/>
  <c r="AT2514" i="2"/>
  <c r="AT2515" i="2"/>
  <c r="AT2516" i="2"/>
  <c r="AT2517" i="2"/>
  <c r="AT2518" i="2"/>
  <c r="AT2519" i="2"/>
  <c r="AT2520" i="2"/>
  <c r="AT2521" i="2"/>
  <c r="AT2522" i="2"/>
  <c r="AT2523" i="2"/>
  <c r="AT2524" i="2"/>
  <c r="AT2525" i="2"/>
  <c r="AT2526" i="2"/>
  <c r="AT2527" i="2"/>
  <c r="AT2528" i="2"/>
  <c r="AT2529" i="2"/>
  <c r="AT2530" i="2"/>
  <c r="AT2531" i="2"/>
  <c r="AT2532" i="2"/>
  <c r="AT2533" i="2"/>
  <c r="AT2534" i="2"/>
  <c r="AT2535" i="2"/>
  <c r="AT2536" i="2"/>
  <c r="AT2537" i="2"/>
  <c r="AT2538" i="2"/>
  <c r="AT2539" i="2"/>
  <c r="AT2540" i="2"/>
  <c r="AT2541" i="2"/>
  <c r="AT2542" i="2"/>
  <c r="AT2543" i="2"/>
  <c r="AT2544" i="2"/>
  <c r="AT2545" i="2"/>
  <c r="AT2546" i="2"/>
  <c r="AT2547" i="2"/>
  <c r="AT2548" i="2"/>
  <c r="AT2549" i="2"/>
  <c r="AT2550" i="2"/>
  <c r="AT2551" i="2"/>
  <c r="AT2552" i="2"/>
  <c r="AT2553" i="2"/>
  <c r="AT2554" i="2"/>
  <c r="AT2555" i="2"/>
  <c r="AT2556" i="2"/>
  <c r="AT2557" i="2"/>
  <c r="AT2558" i="2"/>
  <c r="AT2559" i="2"/>
  <c r="AT2560" i="2"/>
  <c r="AT2561" i="2"/>
  <c r="AT2562" i="2"/>
  <c r="AT2563" i="2"/>
  <c r="AT2564" i="2"/>
  <c r="AT2565" i="2"/>
  <c r="AT2566" i="2"/>
  <c r="AT2567" i="2"/>
  <c r="AT2568" i="2"/>
  <c r="AT2569" i="2"/>
  <c r="AT2570" i="2"/>
  <c r="AT2571" i="2"/>
  <c r="AT2572" i="2"/>
  <c r="AT2573" i="2"/>
  <c r="AT2574" i="2"/>
  <c r="AT2575" i="2"/>
  <c r="AT2576" i="2"/>
  <c r="AT2577" i="2"/>
  <c r="AT2578" i="2"/>
  <c r="AT2579" i="2"/>
  <c r="AT2580" i="2"/>
  <c r="AT2581" i="2"/>
  <c r="AT2582" i="2"/>
  <c r="AT2583" i="2"/>
  <c r="AT2584" i="2"/>
  <c r="AT2585" i="2"/>
  <c r="AT2586" i="2"/>
  <c r="AT2587" i="2"/>
  <c r="AT2588" i="2"/>
  <c r="AT2589" i="2"/>
  <c r="AT2590" i="2"/>
  <c r="AT2591" i="2"/>
  <c r="AT2592" i="2"/>
  <c r="AT2593" i="2"/>
  <c r="AT2594" i="2"/>
  <c r="AT2595" i="2"/>
  <c r="AT2596" i="2"/>
  <c r="AT2597" i="2"/>
  <c r="AT2598" i="2"/>
  <c r="AT2599" i="2"/>
  <c r="AT2600" i="2"/>
  <c r="AT2601" i="2"/>
  <c r="AT2602" i="2"/>
  <c r="AT2603" i="2"/>
  <c r="AT2604" i="2"/>
  <c r="AT2605" i="2"/>
  <c r="AT2606" i="2"/>
  <c r="AT2607" i="2"/>
  <c r="AT2608" i="2"/>
  <c r="AT2609" i="2"/>
  <c r="AT2610" i="2"/>
  <c r="AT2611" i="2"/>
  <c r="AT2612" i="2"/>
  <c r="AT2613" i="2"/>
  <c r="AT2614" i="2"/>
  <c r="AT2615" i="2"/>
  <c r="AT2616" i="2"/>
  <c r="AT2617" i="2"/>
  <c r="AT2618" i="2"/>
  <c r="AT2619" i="2"/>
  <c r="AT2620" i="2"/>
  <c r="AT2621" i="2"/>
  <c r="AT2622" i="2"/>
  <c r="AT2623" i="2"/>
  <c r="AT2624" i="2"/>
  <c r="AT2625" i="2"/>
  <c r="AT2626" i="2"/>
  <c r="AT2627" i="2"/>
  <c r="AT2628" i="2"/>
  <c r="AT2629" i="2"/>
  <c r="AT2630" i="2"/>
  <c r="AT2631" i="2"/>
  <c r="AT2632" i="2"/>
  <c r="AT2633" i="2"/>
  <c r="AT2634" i="2"/>
  <c r="AT2635" i="2"/>
  <c r="AT2636" i="2"/>
  <c r="AT2637" i="2"/>
  <c r="AT2638" i="2"/>
  <c r="AT2639" i="2"/>
  <c r="AT2640" i="2"/>
  <c r="AT2641" i="2"/>
  <c r="AT2642" i="2"/>
  <c r="AT2643" i="2"/>
  <c r="AT2644" i="2"/>
  <c r="AT2645" i="2"/>
  <c r="AT2646" i="2"/>
  <c r="AT2647" i="2"/>
  <c r="AT2648" i="2"/>
  <c r="AT2649" i="2"/>
  <c r="AT2650" i="2"/>
  <c r="AT2651" i="2"/>
  <c r="AT2652" i="2"/>
  <c r="AT2653" i="2"/>
  <c r="AT2654" i="2"/>
  <c r="AT2655" i="2"/>
  <c r="AT2656" i="2"/>
  <c r="AT2657" i="2"/>
  <c r="AT2658" i="2"/>
  <c r="AT2659" i="2"/>
  <c r="AT2660" i="2"/>
  <c r="AT2661" i="2"/>
  <c r="AT2662" i="2"/>
  <c r="AT2663" i="2"/>
  <c r="AT2664" i="2"/>
  <c r="AT2665" i="2"/>
  <c r="AT2666" i="2"/>
  <c r="AT2667" i="2"/>
  <c r="AT2668" i="2"/>
  <c r="AT2669" i="2"/>
  <c r="AT2670" i="2"/>
  <c r="AT2671" i="2"/>
  <c r="AT2672" i="2"/>
  <c r="AT2673" i="2"/>
  <c r="AT2674" i="2"/>
  <c r="AT2675" i="2"/>
  <c r="AT2676" i="2"/>
  <c r="AT2677" i="2"/>
  <c r="AT2678" i="2"/>
  <c r="AT2679" i="2"/>
  <c r="AT2680" i="2"/>
  <c r="AT2681" i="2"/>
  <c r="AT2682" i="2"/>
  <c r="AT2683" i="2"/>
  <c r="AT2684" i="2"/>
  <c r="AT2685" i="2"/>
  <c r="AT2686" i="2"/>
  <c r="AT2687" i="2"/>
  <c r="AT2688" i="2"/>
  <c r="AT2689" i="2"/>
  <c r="AT2690" i="2"/>
  <c r="AT2691" i="2"/>
  <c r="AT2692" i="2"/>
  <c r="AT2693" i="2"/>
  <c r="AT2694" i="2"/>
  <c r="AT2695" i="2"/>
  <c r="AT2696" i="2"/>
  <c r="AT2697" i="2"/>
  <c r="AT2698" i="2"/>
  <c r="AT2699" i="2"/>
  <c r="AT2700" i="2"/>
  <c r="AT2701" i="2"/>
  <c r="AT2702" i="2"/>
  <c r="AT2703" i="2"/>
  <c r="AT2704" i="2"/>
  <c r="AT2705" i="2"/>
  <c r="AT2706" i="2"/>
  <c r="AT2707" i="2"/>
  <c r="AT2708" i="2"/>
  <c r="AT2709" i="2"/>
  <c r="AT2710" i="2"/>
  <c r="AT2711" i="2"/>
  <c r="AT2712" i="2"/>
  <c r="AT2713" i="2"/>
  <c r="AT2714" i="2"/>
  <c r="AT2715" i="2"/>
  <c r="AT2716" i="2"/>
  <c r="AT2717" i="2"/>
  <c r="AT2718" i="2"/>
  <c r="AT2719" i="2"/>
  <c r="AT2720" i="2"/>
  <c r="AT2721" i="2"/>
  <c r="AT2722" i="2"/>
  <c r="AT2723" i="2"/>
  <c r="AT2724" i="2"/>
  <c r="AT2725" i="2"/>
  <c r="AT2726" i="2"/>
  <c r="AT2727" i="2"/>
  <c r="AT2728" i="2"/>
  <c r="AT2729" i="2"/>
  <c r="AT2730" i="2"/>
  <c r="AT2731" i="2"/>
  <c r="AT2732" i="2"/>
  <c r="AT2733" i="2"/>
  <c r="AT2734" i="2"/>
  <c r="AT2735" i="2"/>
  <c r="AT2736" i="2"/>
  <c r="AT2737" i="2"/>
  <c r="AT2738" i="2"/>
  <c r="AT2739" i="2"/>
  <c r="AT2740" i="2"/>
  <c r="AT2741" i="2"/>
  <c r="AT2742" i="2"/>
  <c r="AT2743" i="2"/>
  <c r="AT2744" i="2"/>
  <c r="AT2745" i="2"/>
  <c r="AT2746" i="2"/>
  <c r="AT2747" i="2"/>
  <c r="AT2748" i="2"/>
  <c r="AT2749" i="2"/>
  <c r="AT2750" i="2"/>
  <c r="AT2751" i="2"/>
  <c r="AT2752" i="2"/>
  <c r="AT2753" i="2"/>
  <c r="AT2754" i="2"/>
  <c r="AT2755" i="2"/>
  <c r="AT2756" i="2"/>
  <c r="AT2757" i="2"/>
  <c r="AT2758" i="2"/>
  <c r="AT2759" i="2"/>
  <c r="AT2760" i="2"/>
  <c r="AT2761" i="2"/>
  <c r="AT2762" i="2"/>
  <c r="AT2763" i="2"/>
  <c r="AT2764" i="2"/>
  <c r="AT2765" i="2"/>
  <c r="AT2766" i="2"/>
  <c r="AT2767" i="2"/>
  <c r="AT2768" i="2"/>
  <c r="AT2769" i="2"/>
  <c r="AT2770" i="2"/>
  <c r="AT2771" i="2"/>
  <c r="AT2772" i="2"/>
  <c r="AT2773" i="2"/>
  <c r="AT2774" i="2"/>
  <c r="AT2775" i="2"/>
  <c r="AT2776" i="2"/>
  <c r="AT2777" i="2"/>
  <c r="AT2778" i="2"/>
  <c r="AT2779" i="2"/>
  <c r="AT2780" i="2"/>
  <c r="AT2781" i="2"/>
  <c r="AT2782" i="2"/>
  <c r="AT2783" i="2"/>
  <c r="AT2784" i="2"/>
  <c r="AT2785" i="2"/>
  <c r="AT2786" i="2"/>
  <c r="AT2787" i="2"/>
  <c r="AT2788" i="2"/>
  <c r="AT2789" i="2"/>
  <c r="AT2790" i="2"/>
  <c r="AT2791" i="2"/>
  <c r="AT2792" i="2"/>
  <c r="AT2793" i="2"/>
  <c r="AT2794" i="2"/>
  <c r="AT2795" i="2"/>
  <c r="AT2796" i="2"/>
  <c r="AT2797" i="2"/>
  <c r="AT2798" i="2"/>
  <c r="AT2799" i="2"/>
  <c r="AT2800" i="2"/>
  <c r="AT2801" i="2"/>
  <c r="AT2802" i="2"/>
  <c r="AT2803" i="2"/>
  <c r="AT2804" i="2"/>
  <c r="AT2805" i="2"/>
  <c r="AT2806" i="2"/>
  <c r="AT2807" i="2"/>
  <c r="AT2808" i="2"/>
  <c r="AT2809" i="2"/>
  <c r="AT2810" i="2"/>
  <c r="AT2811" i="2"/>
  <c r="AT2812" i="2"/>
  <c r="AT2813" i="2"/>
  <c r="AT2814" i="2"/>
  <c r="AT2815" i="2"/>
  <c r="AT2816" i="2"/>
  <c r="AT2817" i="2"/>
  <c r="AT2818" i="2"/>
  <c r="AT2819" i="2"/>
  <c r="AT2820" i="2"/>
  <c r="AT2821" i="2"/>
  <c r="AT2822" i="2"/>
  <c r="AT2823" i="2"/>
  <c r="AT2824" i="2"/>
  <c r="AT2825" i="2"/>
  <c r="AT2826" i="2"/>
  <c r="AT2827" i="2"/>
  <c r="AT2828" i="2"/>
  <c r="AT2829" i="2"/>
  <c r="AT2830" i="2"/>
  <c r="AT2831" i="2"/>
  <c r="AT2832" i="2"/>
  <c r="AT2833" i="2"/>
  <c r="AT2834" i="2"/>
  <c r="AT2835" i="2"/>
  <c r="AT2836" i="2"/>
  <c r="AT2837" i="2"/>
  <c r="AT2838" i="2"/>
  <c r="AT2839" i="2"/>
  <c r="AT2840" i="2"/>
  <c r="AT2841" i="2"/>
  <c r="AT2842" i="2"/>
  <c r="AT2843" i="2"/>
  <c r="AT2844" i="2"/>
  <c r="AT2845" i="2"/>
  <c r="AT2846" i="2"/>
  <c r="AT2847" i="2"/>
  <c r="AT2848" i="2"/>
  <c r="AT2849" i="2"/>
  <c r="AT2850" i="2"/>
  <c r="AT2851" i="2"/>
  <c r="AT2852" i="2"/>
  <c r="AT2853" i="2"/>
  <c r="AT2854" i="2"/>
  <c r="AT2855" i="2"/>
  <c r="AT2856" i="2"/>
  <c r="AT2857" i="2"/>
  <c r="AT2858" i="2"/>
  <c r="AT2859" i="2"/>
  <c r="AT2860" i="2"/>
  <c r="AT2861" i="2"/>
  <c r="AT2862" i="2"/>
  <c r="AT2863" i="2"/>
  <c r="AT2864" i="2"/>
  <c r="AT2865" i="2"/>
  <c r="AT2866" i="2"/>
  <c r="AT2867" i="2"/>
  <c r="AT2868" i="2"/>
  <c r="AT2869" i="2"/>
  <c r="AT2870" i="2"/>
  <c r="AT2871" i="2"/>
  <c r="AT2872" i="2"/>
  <c r="AT2873" i="2"/>
  <c r="AT2874" i="2"/>
  <c r="AT2875" i="2"/>
  <c r="AT2876" i="2"/>
  <c r="AT2877" i="2"/>
  <c r="AT2878" i="2"/>
  <c r="AT2879" i="2"/>
  <c r="AT2880" i="2"/>
  <c r="AT2881" i="2"/>
  <c r="AT2882" i="2"/>
  <c r="AT2883" i="2"/>
  <c r="AT2884" i="2"/>
  <c r="AT2885" i="2"/>
  <c r="AT2886" i="2"/>
  <c r="AT2887" i="2"/>
  <c r="AT2888" i="2"/>
  <c r="AT2889" i="2"/>
  <c r="AT2890" i="2"/>
  <c r="AT2891" i="2"/>
  <c r="AT2892" i="2"/>
  <c r="AT2893" i="2"/>
  <c r="AT2894" i="2"/>
  <c r="AT2895" i="2"/>
  <c r="AT2896" i="2"/>
  <c r="AT2897" i="2"/>
  <c r="AT2898" i="2"/>
  <c r="AT2899" i="2"/>
  <c r="AT2900" i="2"/>
  <c r="AT2901" i="2"/>
  <c r="AT2902" i="2"/>
  <c r="AT2903" i="2"/>
  <c r="AT2904" i="2"/>
  <c r="AT2905" i="2"/>
  <c r="AT2906" i="2"/>
  <c r="AT2907" i="2"/>
  <c r="AT2908" i="2"/>
  <c r="AT2909" i="2"/>
  <c r="AT2910" i="2"/>
  <c r="AT2911" i="2"/>
  <c r="AT2912" i="2"/>
  <c r="AT2913" i="2"/>
  <c r="AT2914" i="2"/>
  <c r="AT2915" i="2"/>
  <c r="AT2916" i="2"/>
  <c r="AT2917" i="2"/>
  <c r="AT2918" i="2"/>
  <c r="AT2919" i="2"/>
  <c r="AT2920" i="2"/>
  <c r="AT2921" i="2"/>
  <c r="AT2922" i="2"/>
  <c r="AT2923" i="2"/>
  <c r="AT2924" i="2"/>
  <c r="AT2925" i="2"/>
  <c r="AT2926" i="2"/>
  <c r="AT2927" i="2"/>
  <c r="AT2928" i="2"/>
  <c r="AT2929" i="2"/>
  <c r="AT2930" i="2"/>
  <c r="AT2931" i="2"/>
  <c r="AT2932" i="2"/>
  <c r="AT2933" i="2"/>
  <c r="AT2934" i="2"/>
  <c r="AT2935" i="2"/>
  <c r="AT2936" i="2"/>
  <c r="AT2937" i="2"/>
  <c r="AT2938" i="2"/>
  <c r="AT2939" i="2"/>
  <c r="AT2940" i="2"/>
  <c r="AT2941" i="2"/>
  <c r="AT2942" i="2"/>
  <c r="AT2943" i="2"/>
  <c r="AT2944" i="2"/>
  <c r="AT2945" i="2"/>
  <c r="AT2946" i="2"/>
  <c r="AT2947" i="2"/>
  <c r="AT2948" i="2"/>
  <c r="AT2949" i="2"/>
  <c r="AT2950" i="2"/>
  <c r="AT2951" i="2"/>
  <c r="AT2952" i="2"/>
  <c r="AT2953" i="2"/>
  <c r="AT2954" i="2"/>
  <c r="AT2955" i="2"/>
  <c r="AT2956" i="2"/>
  <c r="AT2957" i="2"/>
  <c r="AT2958" i="2"/>
  <c r="AT2959" i="2"/>
  <c r="AT2960" i="2"/>
  <c r="AT2961" i="2"/>
  <c r="AT2962" i="2"/>
  <c r="AT2963" i="2"/>
  <c r="AT2964" i="2"/>
  <c r="AT2965" i="2"/>
  <c r="AT2966" i="2"/>
  <c r="AT2967" i="2"/>
  <c r="AT2968" i="2"/>
  <c r="AT2969" i="2"/>
  <c r="AT2970" i="2"/>
  <c r="AT2971" i="2"/>
  <c r="AT2972" i="2"/>
  <c r="AT2973" i="2"/>
  <c r="AT2974" i="2"/>
  <c r="AT2975" i="2"/>
  <c r="AT2976" i="2"/>
  <c r="AT2977" i="2"/>
  <c r="AT2978" i="2"/>
  <c r="AT2979" i="2"/>
  <c r="AT2980" i="2"/>
  <c r="AT2981" i="2"/>
  <c r="AT2982" i="2"/>
  <c r="AT2983" i="2"/>
  <c r="AT2984" i="2"/>
  <c r="AT2985" i="2"/>
  <c r="AT2986" i="2"/>
  <c r="AT2987" i="2"/>
  <c r="AT2988" i="2"/>
  <c r="AT2989" i="2"/>
  <c r="AT2990" i="2"/>
  <c r="AT2991" i="2"/>
  <c r="AT2992" i="2"/>
  <c r="AT2993" i="2"/>
  <c r="AT2994" i="2"/>
  <c r="AT2995" i="2"/>
  <c r="AT2996" i="2"/>
  <c r="AT2997" i="2"/>
  <c r="AT2998" i="2"/>
  <c r="AT2999" i="2"/>
  <c r="AT3000" i="2"/>
  <c r="AT3001" i="2"/>
  <c r="AT3002" i="2"/>
  <c r="AT3003" i="2"/>
  <c r="AT3004" i="2"/>
  <c r="AT3005" i="2"/>
  <c r="AT3006" i="2"/>
  <c r="AT3007" i="2"/>
  <c r="AT3008" i="2"/>
  <c r="AT3009" i="2"/>
  <c r="AT3010" i="2"/>
  <c r="AT3011" i="2"/>
  <c r="AT3012" i="2"/>
  <c r="AT3013" i="2"/>
  <c r="AT3014" i="2"/>
  <c r="AT3015" i="2"/>
  <c r="AT3016" i="2"/>
  <c r="AT3017" i="2"/>
  <c r="AT3018" i="2"/>
  <c r="AT3019" i="2"/>
  <c r="AT3020" i="2"/>
  <c r="AT3021" i="2"/>
  <c r="AT3022" i="2"/>
  <c r="AT3023" i="2"/>
  <c r="AT3024" i="2"/>
  <c r="AT3025" i="2"/>
  <c r="AT3026" i="2"/>
  <c r="AT3027" i="2"/>
  <c r="AT3028" i="2"/>
  <c r="AT3029" i="2"/>
  <c r="AT3030" i="2"/>
  <c r="AT3031" i="2"/>
  <c r="AT3032" i="2"/>
  <c r="AT3033" i="2"/>
  <c r="AT3034" i="2"/>
  <c r="AT3035" i="2"/>
  <c r="AT3036" i="2"/>
  <c r="AT3037" i="2"/>
  <c r="AT3038" i="2"/>
  <c r="AT3039" i="2"/>
  <c r="AT3040" i="2"/>
  <c r="AT3041" i="2"/>
  <c r="AT3042" i="2"/>
  <c r="AT3043" i="2"/>
  <c r="AT3044" i="2"/>
  <c r="AT3045" i="2"/>
  <c r="AT3046" i="2"/>
  <c r="AT3047" i="2"/>
  <c r="AT3048" i="2"/>
  <c r="AT3049" i="2"/>
  <c r="AT3050" i="2"/>
  <c r="AT3051" i="2"/>
  <c r="AT3052" i="2"/>
  <c r="AT3053" i="2"/>
  <c r="AT3054" i="2"/>
  <c r="AT3055" i="2"/>
  <c r="AT3056" i="2"/>
  <c r="AT3057" i="2"/>
  <c r="AT3058" i="2"/>
  <c r="AT3059" i="2"/>
  <c r="AT3060" i="2"/>
  <c r="AT3061" i="2"/>
  <c r="AT3062" i="2"/>
  <c r="AT3063" i="2"/>
  <c r="AT3064" i="2"/>
  <c r="AT3065" i="2"/>
  <c r="AT3066" i="2"/>
  <c r="AT3067" i="2"/>
  <c r="AT3068" i="2"/>
  <c r="AT3069" i="2"/>
  <c r="AT3070" i="2"/>
  <c r="AT3071" i="2"/>
  <c r="AT3072" i="2"/>
  <c r="AT3073" i="2"/>
  <c r="AT3074" i="2"/>
  <c r="AT3075" i="2"/>
  <c r="AT3076" i="2"/>
  <c r="AT3077" i="2"/>
  <c r="AT3078" i="2"/>
  <c r="AT3079" i="2"/>
  <c r="AT3080" i="2"/>
  <c r="AT3081" i="2"/>
  <c r="AT3082" i="2"/>
  <c r="AT3083" i="2"/>
  <c r="AT3084" i="2"/>
  <c r="AT3085" i="2"/>
  <c r="AT3086" i="2"/>
  <c r="AT3087" i="2"/>
  <c r="AT3088" i="2"/>
  <c r="AT3089" i="2"/>
  <c r="AT3090" i="2"/>
  <c r="AT3091" i="2"/>
  <c r="AT3092" i="2"/>
  <c r="AT3093" i="2"/>
  <c r="AT3094" i="2"/>
  <c r="AT3095" i="2"/>
  <c r="AT3096" i="2"/>
  <c r="AT3097" i="2"/>
  <c r="AT3098" i="2"/>
  <c r="AT3099" i="2"/>
  <c r="AT3100" i="2"/>
  <c r="AT3101" i="2"/>
  <c r="AT3102" i="2"/>
  <c r="AT3103" i="2"/>
  <c r="AT3104" i="2"/>
  <c r="AT3105" i="2"/>
  <c r="AT3106" i="2"/>
  <c r="AT3107" i="2"/>
  <c r="AT3108" i="2"/>
  <c r="AT3109" i="2"/>
  <c r="AT3110" i="2"/>
  <c r="AT3111" i="2"/>
  <c r="AT3112" i="2"/>
  <c r="AT3113" i="2"/>
  <c r="AT3114" i="2"/>
  <c r="AT3115" i="2"/>
  <c r="AT3116" i="2"/>
  <c r="AT3117" i="2"/>
  <c r="AT3118" i="2"/>
  <c r="AT3119" i="2"/>
  <c r="AT3120" i="2"/>
  <c r="AT3121" i="2"/>
  <c r="AT3122" i="2"/>
  <c r="AT3123" i="2"/>
  <c r="AT3124" i="2"/>
  <c r="AT3125" i="2"/>
  <c r="AT3126" i="2"/>
  <c r="AT3127" i="2"/>
  <c r="AT3128" i="2"/>
  <c r="AT3129" i="2"/>
  <c r="AT3130" i="2"/>
  <c r="AT3131" i="2"/>
  <c r="AT3132" i="2"/>
  <c r="AT3133" i="2"/>
  <c r="AT3134" i="2"/>
  <c r="AT3135" i="2"/>
  <c r="AT3136" i="2"/>
  <c r="AT3137" i="2"/>
  <c r="AT3138" i="2"/>
  <c r="AT3139" i="2"/>
  <c r="AT3140" i="2"/>
  <c r="AT3141" i="2"/>
  <c r="AT3142" i="2"/>
  <c r="AT3143" i="2"/>
  <c r="AT3144" i="2"/>
  <c r="AT3145" i="2"/>
  <c r="AT3146" i="2"/>
  <c r="AT3147" i="2"/>
  <c r="AT3148" i="2"/>
  <c r="AT3149" i="2"/>
  <c r="AT3150" i="2"/>
  <c r="AT3151" i="2"/>
  <c r="AT3152" i="2"/>
  <c r="AT3153" i="2"/>
  <c r="AT3154" i="2"/>
  <c r="AT3155" i="2"/>
  <c r="AT3156" i="2"/>
  <c r="AT3157" i="2"/>
  <c r="AT3158" i="2"/>
  <c r="AT3159" i="2"/>
  <c r="AT3160" i="2"/>
  <c r="AT3161" i="2"/>
  <c r="AT3162" i="2"/>
  <c r="AT3163" i="2"/>
  <c r="AT3164" i="2"/>
  <c r="AT3165" i="2"/>
  <c r="AT3166" i="2"/>
  <c r="AT3167" i="2"/>
  <c r="AT3168" i="2"/>
  <c r="AT3169" i="2"/>
  <c r="AT3170" i="2"/>
  <c r="AT3171" i="2"/>
  <c r="AT3172" i="2"/>
  <c r="AT3173" i="2"/>
  <c r="AT3174" i="2"/>
  <c r="AT3175" i="2"/>
  <c r="AT3176" i="2"/>
  <c r="AT3177" i="2"/>
  <c r="AT3178" i="2"/>
  <c r="AT3179" i="2"/>
  <c r="AT3180" i="2"/>
  <c r="AT3181" i="2"/>
  <c r="AT3182" i="2"/>
  <c r="AT3183" i="2"/>
  <c r="AT3184" i="2"/>
  <c r="AT3185" i="2"/>
  <c r="AT3186" i="2"/>
  <c r="AT3187" i="2"/>
  <c r="AT3188" i="2"/>
  <c r="AT3189" i="2"/>
  <c r="AT3190" i="2"/>
  <c r="AT3191" i="2"/>
  <c r="AT3192" i="2"/>
  <c r="AT3193" i="2"/>
  <c r="AT3194" i="2"/>
  <c r="AT3195" i="2"/>
  <c r="AT3196" i="2"/>
  <c r="AT3197" i="2"/>
  <c r="AT3198" i="2"/>
  <c r="AT3199" i="2"/>
  <c r="AT3200" i="2"/>
  <c r="AT3201" i="2"/>
  <c r="AT3202" i="2"/>
  <c r="AT3203" i="2"/>
  <c r="AT3204" i="2"/>
  <c r="AT3205" i="2"/>
  <c r="AT3206" i="2"/>
  <c r="AT3207" i="2"/>
  <c r="AT3208" i="2"/>
  <c r="AT3209" i="2"/>
  <c r="AT3210" i="2"/>
  <c r="AT3211" i="2"/>
  <c r="AT3212" i="2"/>
  <c r="AT3213" i="2"/>
  <c r="AT3214" i="2"/>
  <c r="AT3215" i="2"/>
  <c r="AT3216" i="2"/>
  <c r="AT3217" i="2"/>
  <c r="AT3218" i="2"/>
  <c r="AT3219" i="2"/>
  <c r="AT3220" i="2"/>
  <c r="AT3221" i="2"/>
  <c r="AT3222" i="2"/>
  <c r="AT3223" i="2"/>
  <c r="AT3224" i="2"/>
  <c r="AT3225" i="2"/>
  <c r="AT3226" i="2"/>
  <c r="AT3227" i="2"/>
  <c r="AT3228" i="2"/>
  <c r="AT3229" i="2"/>
  <c r="AT3230" i="2"/>
  <c r="AT3231" i="2"/>
  <c r="AT3232" i="2"/>
  <c r="AT3233" i="2"/>
  <c r="AT3234" i="2"/>
  <c r="AT3235" i="2"/>
  <c r="AT3236" i="2"/>
  <c r="AT3237" i="2"/>
  <c r="AT3238" i="2"/>
  <c r="AT3239" i="2"/>
  <c r="AT3240" i="2"/>
  <c r="AT3241" i="2"/>
  <c r="AT3242" i="2"/>
  <c r="AT3243" i="2"/>
  <c r="AT3244" i="2"/>
  <c r="AT3245" i="2"/>
  <c r="AT3246" i="2"/>
  <c r="AT3247" i="2"/>
  <c r="AT3248" i="2"/>
  <c r="AT3249" i="2"/>
  <c r="AT3250" i="2"/>
  <c r="AT3251" i="2"/>
  <c r="AT3252" i="2"/>
  <c r="AT3253" i="2"/>
  <c r="AT3254" i="2"/>
  <c r="AT3255" i="2"/>
  <c r="AT3256" i="2"/>
  <c r="AT3257" i="2"/>
  <c r="AT3258" i="2"/>
  <c r="AT3259" i="2"/>
  <c r="AT3260" i="2"/>
  <c r="AT3261" i="2"/>
  <c r="AT3262" i="2"/>
  <c r="AT3263" i="2"/>
  <c r="AT3264" i="2"/>
  <c r="AT3265" i="2"/>
  <c r="AT3266" i="2"/>
  <c r="AT3267" i="2"/>
  <c r="AT3268" i="2"/>
  <c r="AT3269" i="2"/>
  <c r="AT3270" i="2"/>
  <c r="AT3271" i="2"/>
  <c r="AT3272" i="2"/>
  <c r="AT3273" i="2"/>
  <c r="AT3274" i="2"/>
  <c r="AT3275" i="2"/>
  <c r="AT3276" i="2"/>
  <c r="AT3277" i="2"/>
  <c r="AT3278" i="2"/>
  <c r="AT3279" i="2"/>
  <c r="AT3280" i="2"/>
  <c r="AT3281" i="2"/>
  <c r="AT3282" i="2"/>
  <c r="AT3283" i="2"/>
  <c r="AT3284" i="2"/>
  <c r="AT3285" i="2"/>
  <c r="AT3286" i="2"/>
  <c r="AT3287" i="2"/>
  <c r="AT3288" i="2"/>
  <c r="AT3289" i="2"/>
  <c r="AT3290" i="2"/>
  <c r="AT3291" i="2"/>
  <c r="AT3292" i="2"/>
  <c r="AT3293" i="2"/>
  <c r="AT3294" i="2"/>
  <c r="AT3295" i="2"/>
  <c r="AT3296" i="2"/>
  <c r="AT3297" i="2"/>
  <c r="AT3298" i="2"/>
  <c r="AT3299" i="2"/>
  <c r="AT3300" i="2"/>
  <c r="AT3301" i="2"/>
  <c r="AT3302" i="2"/>
  <c r="AT3303" i="2"/>
  <c r="AT3304" i="2"/>
  <c r="AT3305" i="2"/>
  <c r="AT3306" i="2"/>
  <c r="AT3307" i="2"/>
  <c r="AT3308" i="2"/>
  <c r="AT3309" i="2"/>
  <c r="AT3310" i="2"/>
  <c r="AT3311" i="2"/>
  <c r="AT3312" i="2"/>
  <c r="AT3313" i="2"/>
  <c r="AT3314" i="2"/>
  <c r="AT3315" i="2"/>
  <c r="AT3316" i="2"/>
  <c r="AT3317" i="2"/>
  <c r="AT3318" i="2"/>
  <c r="AT3319" i="2"/>
  <c r="AT3320" i="2"/>
  <c r="AT3321" i="2"/>
  <c r="AT3322" i="2"/>
  <c r="AT3323" i="2"/>
  <c r="AT3324" i="2"/>
  <c r="AT3325" i="2"/>
  <c r="AT3326" i="2"/>
  <c r="AT3327" i="2"/>
  <c r="AT3328" i="2"/>
  <c r="AT3329" i="2"/>
  <c r="AT3330" i="2"/>
  <c r="AT3331" i="2"/>
  <c r="AT3332" i="2"/>
  <c r="AT3333" i="2"/>
  <c r="AT3334" i="2"/>
  <c r="AT3335" i="2"/>
  <c r="AT3336" i="2"/>
  <c r="AT3337" i="2"/>
  <c r="AT3338" i="2"/>
  <c r="AT3339" i="2"/>
  <c r="AT3340" i="2"/>
  <c r="AT3341" i="2"/>
  <c r="AT3342" i="2"/>
  <c r="AT3343" i="2"/>
  <c r="AT3344" i="2"/>
  <c r="AT3345" i="2"/>
  <c r="AT3346" i="2"/>
  <c r="AT3347" i="2"/>
  <c r="AT3348" i="2"/>
  <c r="AT3349" i="2"/>
  <c r="AT3350" i="2"/>
  <c r="AT3351" i="2"/>
  <c r="AT3352" i="2"/>
  <c r="AT3353" i="2"/>
  <c r="AT3354" i="2"/>
  <c r="AT3355" i="2"/>
  <c r="AT3356" i="2"/>
  <c r="AT3357" i="2"/>
  <c r="AT3358" i="2"/>
  <c r="AT3359" i="2"/>
  <c r="AT3360" i="2"/>
  <c r="AT3361" i="2"/>
  <c r="AT3362" i="2"/>
  <c r="AT3363" i="2"/>
  <c r="AT3364" i="2"/>
  <c r="AT3365" i="2"/>
  <c r="AT3366" i="2"/>
  <c r="AT3367" i="2"/>
  <c r="AT3368" i="2"/>
  <c r="AT3369" i="2"/>
  <c r="AT3370" i="2"/>
  <c r="AT3371" i="2"/>
  <c r="AT3372" i="2"/>
  <c r="AT3373" i="2"/>
  <c r="AT3374" i="2"/>
  <c r="AT3375" i="2"/>
  <c r="AT3376" i="2"/>
  <c r="AT3377" i="2"/>
  <c r="AT3378" i="2"/>
  <c r="AT3379" i="2"/>
  <c r="AT3380" i="2"/>
  <c r="AT3381" i="2"/>
  <c r="AT3382" i="2"/>
  <c r="AT3383" i="2"/>
  <c r="AT3384" i="2"/>
  <c r="AT3385" i="2"/>
  <c r="AT3386" i="2"/>
  <c r="AT3387" i="2"/>
  <c r="AT3388" i="2"/>
  <c r="AT3389" i="2"/>
  <c r="AT3390" i="2"/>
  <c r="AT3391" i="2"/>
  <c r="AT3392" i="2"/>
  <c r="AT3393" i="2"/>
  <c r="AT3394" i="2"/>
  <c r="AT3395" i="2"/>
  <c r="AT3396" i="2"/>
  <c r="AT3397" i="2"/>
  <c r="AT3398" i="2"/>
  <c r="AT3399" i="2"/>
  <c r="AT3400" i="2"/>
  <c r="AT3401" i="2"/>
  <c r="AT3402" i="2"/>
  <c r="AT3403" i="2"/>
  <c r="AT3404" i="2"/>
  <c r="AT3405" i="2"/>
  <c r="AT3406" i="2"/>
  <c r="AT3407" i="2"/>
  <c r="AT3408" i="2"/>
  <c r="AT3409" i="2"/>
  <c r="AT3410" i="2"/>
  <c r="AT3411" i="2"/>
  <c r="AT3412" i="2"/>
  <c r="AT3413" i="2"/>
  <c r="AT3414" i="2"/>
  <c r="AT3415" i="2"/>
  <c r="AT3416" i="2"/>
  <c r="AT3417" i="2"/>
  <c r="AT3418" i="2"/>
  <c r="AT3419" i="2"/>
  <c r="AT3420" i="2"/>
  <c r="AT3421" i="2"/>
  <c r="AT3422" i="2"/>
  <c r="AT3423" i="2"/>
  <c r="AT3424" i="2"/>
  <c r="AT3425" i="2"/>
  <c r="AT3426" i="2"/>
  <c r="AT3427" i="2"/>
  <c r="AT3428" i="2"/>
  <c r="AT3429" i="2"/>
  <c r="AT3430" i="2"/>
  <c r="AT3431" i="2"/>
  <c r="AT3432" i="2"/>
  <c r="AT3433" i="2"/>
  <c r="AT3434" i="2"/>
  <c r="AT3435" i="2"/>
  <c r="AT3436" i="2"/>
  <c r="AT3437" i="2"/>
  <c r="AT3438" i="2"/>
  <c r="AT3439" i="2"/>
  <c r="AT3440" i="2"/>
  <c r="AT3441" i="2"/>
  <c r="AT3442" i="2"/>
  <c r="AT3443" i="2"/>
  <c r="AT3444" i="2"/>
  <c r="AT3445" i="2"/>
  <c r="AT3446" i="2"/>
  <c r="AT3447" i="2"/>
  <c r="AT3448" i="2"/>
  <c r="AT3449" i="2"/>
  <c r="AT3450" i="2"/>
  <c r="AT3451" i="2"/>
  <c r="AT3452" i="2"/>
  <c r="AT3453" i="2"/>
  <c r="AT3454" i="2"/>
  <c r="AT3455" i="2"/>
  <c r="AT3456" i="2"/>
  <c r="AT3457" i="2"/>
  <c r="AT3458" i="2"/>
  <c r="AT3459" i="2"/>
  <c r="AT3460" i="2"/>
  <c r="AT3461" i="2"/>
  <c r="AT3462" i="2"/>
  <c r="AT3463" i="2"/>
  <c r="AT3464" i="2"/>
  <c r="AT3465" i="2"/>
  <c r="AT3466" i="2"/>
  <c r="AT3467" i="2"/>
  <c r="AT3468" i="2"/>
  <c r="AT3469" i="2"/>
  <c r="AT3470" i="2"/>
  <c r="AT3471" i="2"/>
  <c r="AT3472" i="2"/>
  <c r="AT3473" i="2"/>
  <c r="AT3474" i="2"/>
  <c r="AT3475" i="2"/>
  <c r="AT3476" i="2"/>
  <c r="AT3477" i="2"/>
  <c r="AT3478" i="2"/>
  <c r="AT3479" i="2"/>
  <c r="AT3480" i="2"/>
  <c r="AT3481" i="2"/>
  <c r="AT3482" i="2"/>
  <c r="AT3483" i="2"/>
  <c r="AT3484" i="2"/>
  <c r="AT3485" i="2"/>
  <c r="AT3486" i="2"/>
  <c r="AT3487" i="2"/>
  <c r="AT3488" i="2"/>
  <c r="AT3489" i="2"/>
  <c r="AT3490" i="2"/>
  <c r="AT3491" i="2"/>
  <c r="AT3492" i="2"/>
  <c r="AT3493" i="2"/>
  <c r="AT3494" i="2"/>
  <c r="AT3495" i="2"/>
  <c r="AT3496" i="2"/>
  <c r="AT3497" i="2"/>
  <c r="AT3498" i="2"/>
  <c r="AT3499" i="2"/>
  <c r="AT3500" i="2"/>
  <c r="AT3501" i="2"/>
  <c r="AT3502" i="2"/>
  <c r="AT3503" i="2"/>
  <c r="AT3504" i="2"/>
  <c r="AT3505" i="2"/>
  <c r="AT3506" i="2"/>
  <c r="AT3507" i="2"/>
  <c r="AT3508" i="2"/>
  <c r="AT3509" i="2"/>
  <c r="AT3510" i="2"/>
  <c r="AT3511" i="2"/>
  <c r="AT3512" i="2"/>
  <c r="AT3513" i="2"/>
  <c r="AT3514" i="2"/>
  <c r="AT3515" i="2"/>
  <c r="AT3516" i="2"/>
  <c r="AT3517" i="2"/>
  <c r="AT3518" i="2"/>
  <c r="AT3519" i="2"/>
  <c r="AT3520" i="2"/>
  <c r="AT3521" i="2"/>
  <c r="AT3522" i="2"/>
  <c r="AT3523" i="2"/>
  <c r="AT3524" i="2"/>
  <c r="AT3525" i="2"/>
  <c r="AT3526" i="2"/>
  <c r="AT3527" i="2"/>
  <c r="AT3528" i="2"/>
  <c r="AT3529" i="2"/>
  <c r="AT3530" i="2"/>
  <c r="AT3531" i="2"/>
  <c r="AT3532" i="2"/>
  <c r="AT3533" i="2"/>
  <c r="AT3534" i="2"/>
  <c r="AT3535" i="2"/>
  <c r="AT3536" i="2"/>
  <c r="AT3537" i="2"/>
  <c r="AT3538" i="2"/>
  <c r="AT3539" i="2"/>
  <c r="AT3540" i="2"/>
  <c r="AT3541" i="2"/>
  <c r="AT3542" i="2"/>
  <c r="AT3543" i="2"/>
  <c r="AT3544" i="2"/>
  <c r="AT3545" i="2"/>
  <c r="AT3546" i="2"/>
  <c r="AT3547" i="2"/>
  <c r="AT3548" i="2"/>
  <c r="AT3549" i="2"/>
  <c r="AT3550" i="2"/>
  <c r="AT3551" i="2"/>
  <c r="AT3552" i="2"/>
  <c r="AT3553" i="2"/>
  <c r="AT3554" i="2"/>
  <c r="AT3555" i="2"/>
  <c r="AT3556" i="2"/>
  <c r="AT3557" i="2"/>
  <c r="AT3558" i="2"/>
  <c r="AT3559" i="2"/>
  <c r="AT3560" i="2"/>
  <c r="AT3561" i="2"/>
  <c r="AT3562" i="2"/>
  <c r="AT3563" i="2"/>
  <c r="AT3564" i="2"/>
  <c r="AT3565" i="2"/>
  <c r="AT3566" i="2"/>
  <c r="AT3567" i="2"/>
  <c r="AT3568" i="2"/>
  <c r="AT3569" i="2"/>
  <c r="AT3570" i="2"/>
  <c r="AT3571" i="2"/>
  <c r="AT3572" i="2"/>
  <c r="AT3573" i="2"/>
  <c r="AT3574" i="2"/>
  <c r="AT3575" i="2"/>
  <c r="AT3576" i="2"/>
  <c r="AT3577" i="2"/>
  <c r="AT3578" i="2"/>
  <c r="AT3579" i="2"/>
  <c r="AT3580" i="2"/>
  <c r="AT3581" i="2"/>
  <c r="AT3582" i="2"/>
  <c r="AT3583" i="2"/>
  <c r="AT3584" i="2"/>
  <c r="AT3585" i="2"/>
  <c r="AT3586" i="2"/>
  <c r="AT3587" i="2"/>
  <c r="AT3588" i="2"/>
  <c r="AT3589" i="2"/>
  <c r="AT3590" i="2"/>
  <c r="AT3591" i="2"/>
  <c r="AT3592" i="2"/>
  <c r="AT3593" i="2"/>
  <c r="AT3594" i="2"/>
  <c r="AT3595" i="2"/>
  <c r="AT3596" i="2"/>
  <c r="AT3597" i="2"/>
  <c r="AT3598" i="2"/>
  <c r="AT3599" i="2"/>
  <c r="AT3600" i="2"/>
  <c r="AT3601" i="2"/>
  <c r="AT3602" i="2"/>
  <c r="AT3603" i="2"/>
  <c r="AT3604" i="2"/>
  <c r="AT3605" i="2"/>
  <c r="AT3606" i="2"/>
  <c r="AT3607" i="2"/>
  <c r="AT3608" i="2"/>
  <c r="AT3609" i="2"/>
  <c r="AT3610" i="2"/>
  <c r="AT3611" i="2"/>
  <c r="AT3612" i="2"/>
  <c r="AT3613" i="2"/>
  <c r="AT3614" i="2"/>
  <c r="AT3615" i="2"/>
  <c r="AT3616" i="2"/>
  <c r="AT3617" i="2"/>
  <c r="AT3618" i="2"/>
  <c r="AT3619" i="2"/>
  <c r="AT3620" i="2"/>
  <c r="AT3621" i="2"/>
  <c r="AT3622" i="2"/>
  <c r="AT3623" i="2"/>
  <c r="AT3624" i="2"/>
  <c r="AT3625" i="2"/>
  <c r="AT3626" i="2"/>
  <c r="AT3627" i="2"/>
  <c r="AT3628" i="2"/>
  <c r="AT3629" i="2"/>
  <c r="AT3630" i="2"/>
  <c r="AT3631" i="2"/>
  <c r="AT3632" i="2"/>
  <c r="AT3633" i="2"/>
  <c r="AT3634" i="2"/>
  <c r="AT3635" i="2"/>
  <c r="AT3636" i="2"/>
  <c r="AT3637" i="2"/>
  <c r="AT3638" i="2"/>
  <c r="AT3639" i="2"/>
  <c r="AT3640" i="2"/>
  <c r="AT3641" i="2"/>
  <c r="AT3642" i="2"/>
  <c r="AT3643" i="2"/>
  <c r="AT3644" i="2"/>
  <c r="AT3645" i="2"/>
  <c r="AT3646" i="2"/>
  <c r="AT3647" i="2"/>
  <c r="AT3648" i="2"/>
  <c r="AT3649" i="2"/>
  <c r="AT3650" i="2"/>
  <c r="AT3651" i="2"/>
  <c r="AT3652" i="2"/>
  <c r="AT3653" i="2"/>
  <c r="AT3654" i="2"/>
  <c r="AT3655" i="2"/>
  <c r="AT3656" i="2"/>
  <c r="AT3657" i="2"/>
  <c r="AT3658" i="2"/>
  <c r="AT3659" i="2"/>
  <c r="AT3660" i="2"/>
  <c r="AT3661" i="2"/>
  <c r="AT3662" i="2"/>
  <c r="AT3663" i="2"/>
  <c r="AT3664" i="2"/>
  <c r="AT3665" i="2"/>
  <c r="AT3666" i="2"/>
  <c r="AT3667" i="2"/>
  <c r="AT3668" i="2"/>
  <c r="AT3669" i="2"/>
  <c r="AT3670" i="2"/>
  <c r="AT3671" i="2"/>
  <c r="AT3672" i="2"/>
  <c r="AT3673" i="2"/>
  <c r="AT3674" i="2"/>
  <c r="AT3675" i="2"/>
  <c r="AT3676" i="2"/>
  <c r="AT3677" i="2"/>
  <c r="AT3678" i="2"/>
  <c r="AT3679" i="2"/>
  <c r="AT3680" i="2"/>
  <c r="AT3681" i="2"/>
  <c r="AT3682" i="2"/>
  <c r="AT3683" i="2"/>
  <c r="AT3684" i="2"/>
  <c r="AT3685" i="2"/>
  <c r="AT3686" i="2"/>
  <c r="AT3687" i="2"/>
  <c r="AT3688" i="2"/>
  <c r="AT3689" i="2"/>
  <c r="AT3690" i="2"/>
  <c r="AT3691" i="2"/>
  <c r="AT3692" i="2"/>
  <c r="AT3693" i="2"/>
  <c r="AT3694" i="2"/>
  <c r="AT3695" i="2"/>
  <c r="AT3696" i="2"/>
  <c r="AT3697" i="2"/>
  <c r="AT3698" i="2"/>
  <c r="AT3699" i="2"/>
  <c r="AT3700" i="2"/>
  <c r="AT3701" i="2"/>
  <c r="AT3702" i="2"/>
  <c r="AT3703" i="2"/>
  <c r="AT3704" i="2"/>
  <c r="AT3705" i="2"/>
  <c r="AT3706" i="2"/>
  <c r="AT3707" i="2"/>
  <c r="AT3708" i="2"/>
  <c r="AT3709" i="2"/>
  <c r="AT3710" i="2"/>
  <c r="AT3711" i="2"/>
  <c r="AT3712" i="2"/>
  <c r="AT3713" i="2"/>
  <c r="AT3714" i="2"/>
  <c r="AT3715" i="2"/>
  <c r="AT3716" i="2"/>
  <c r="AT3717" i="2"/>
  <c r="AT3718" i="2"/>
  <c r="AT3719" i="2"/>
  <c r="AT3720" i="2"/>
  <c r="AT3721" i="2"/>
  <c r="AT3722" i="2"/>
  <c r="AT3723" i="2"/>
  <c r="AT3724" i="2"/>
  <c r="AT3725" i="2"/>
  <c r="AT3726" i="2"/>
  <c r="AT3727" i="2"/>
  <c r="AT3728" i="2"/>
  <c r="AT3729" i="2"/>
  <c r="AT3730" i="2"/>
  <c r="AT3731" i="2"/>
  <c r="AT3732" i="2"/>
  <c r="AT3733" i="2"/>
  <c r="AT3734" i="2"/>
  <c r="AT3735" i="2"/>
  <c r="AT3736" i="2"/>
  <c r="AT3737" i="2"/>
  <c r="AT3738" i="2"/>
  <c r="AT3739" i="2"/>
  <c r="AT3740" i="2"/>
  <c r="AT3741" i="2"/>
  <c r="AT3742" i="2"/>
  <c r="AT3743" i="2"/>
  <c r="AT3744" i="2"/>
  <c r="AT3745" i="2"/>
  <c r="AT3746" i="2"/>
  <c r="AT3747" i="2"/>
  <c r="AT3748" i="2"/>
  <c r="AT3749" i="2"/>
  <c r="AT3750" i="2"/>
  <c r="AT3751" i="2"/>
  <c r="AT3752" i="2"/>
  <c r="AT3753" i="2"/>
  <c r="AT3754" i="2"/>
  <c r="AT3755" i="2"/>
  <c r="AT3756" i="2"/>
  <c r="AT3757" i="2"/>
  <c r="AT3758" i="2"/>
  <c r="AT3759" i="2"/>
  <c r="AT3760" i="2"/>
  <c r="AT3761" i="2"/>
  <c r="AT3762" i="2"/>
  <c r="AT3763" i="2"/>
  <c r="AT3764" i="2"/>
  <c r="AT3765" i="2"/>
  <c r="AT3766" i="2"/>
  <c r="AT3767" i="2"/>
  <c r="AT3768" i="2"/>
  <c r="AT3769" i="2"/>
  <c r="AT3770" i="2"/>
  <c r="AT3771" i="2"/>
  <c r="AT3772" i="2"/>
  <c r="AT3773" i="2"/>
  <c r="AT3774" i="2"/>
  <c r="AT3775" i="2"/>
  <c r="AT3776" i="2"/>
  <c r="AT3777" i="2"/>
  <c r="AT3778" i="2"/>
  <c r="AT3779" i="2"/>
  <c r="AT3780" i="2"/>
  <c r="AT3781" i="2"/>
  <c r="AT3782" i="2"/>
  <c r="AT3783" i="2"/>
  <c r="AT3784" i="2"/>
  <c r="AT3785" i="2"/>
  <c r="AT3786" i="2"/>
  <c r="AT3787" i="2"/>
  <c r="AT3788" i="2"/>
  <c r="AT3789" i="2"/>
  <c r="AT3790" i="2"/>
  <c r="AT3791" i="2"/>
  <c r="AT3792" i="2"/>
  <c r="AT3793" i="2"/>
  <c r="AT3794" i="2"/>
  <c r="AT3795" i="2"/>
  <c r="AT3796" i="2"/>
  <c r="AT3797" i="2"/>
  <c r="AT3798" i="2"/>
  <c r="AT3799" i="2"/>
  <c r="AT3800" i="2"/>
  <c r="AT3801" i="2"/>
  <c r="AT3802" i="2"/>
  <c r="AT3803" i="2"/>
  <c r="AT3804" i="2"/>
  <c r="AT3805" i="2"/>
  <c r="AT3806" i="2"/>
  <c r="AT3807" i="2"/>
  <c r="AT3808" i="2"/>
  <c r="AT3809" i="2"/>
  <c r="AT3810" i="2"/>
  <c r="AT3811" i="2"/>
  <c r="AT3812" i="2"/>
  <c r="AT3813" i="2"/>
  <c r="AT3814" i="2"/>
  <c r="AT3815" i="2"/>
  <c r="AT3816" i="2"/>
  <c r="AT3817" i="2"/>
  <c r="AT3818" i="2"/>
  <c r="AT3819" i="2"/>
  <c r="AT3820" i="2"/>
  <c r="AT3821" i="2"/>
  <c r="AT3822" i="2"/>
  <c r="AT3823" i="2"/>
  <c r="AT3824" i="2"/>
  <c r="AT3825" i="2"/>
  <c r="AT3826" i="2"/>
  <c r="AT3827" i="2"/>
  <c r="AT3828" i="2"/>
  <c r="AT3829" i="2"/>
  <c r="AT3830" i="2"/>
  <c r="AT3831" i="2"/>
  <c r="AT3832" i="2"/>
  <c r="AT3833" i="2"/>
  <c r="AT3834" i="2"/>
  <c r="AT3835" i="2"/>
  <c r="AT3836" i="2"/>
  <c r="AT3837" i="2"/>
  <c r="AT3838" i="2"/>
  <c r="AT3839" i="2"/>
  <c r="AT3840" i="2"/>
  <c r="AT3841" i="2"/>
  <c r="AT3842" i="2"/>
  <c r="AT3843" i="2"/>
  <c r="AT3844" i="2"/>
  <c r="AT3845" i="2"/>
  <c r="AT3846" i="2"/>
  <c r="AT3847" i="2"/>
  <c r="AT3848" i="2"/>
  <c r="AT3849" i="2"/>
  <c r="AT3850" i="2"/>
  <c r="AT3851" i="2"/>
  <c r="AT3852" i="2"/>
  <c r="AT3853" i="2"/>
  <c r="AT3854" i="2"/>
  <c r="AT3855" i="2"/>
  <c r="AT3856" i="2"/>
  <c r="AT3857" i="2"/>
  <c r="AT3858" i="2"/>
  <c r="AT3859" i="2"/>
  <c r="AT3860" i="2"/>
  <c r="AT3861" i="2"/>
  <c r="AT3862" i="2"/>
  <c r="AT3863" i="2"/>
  <c r="AT3864" i="2"/>
  <c r="AT3865" i="2"/>
  <c r="AT3866" i="2"/>
  <c r="AT3867" i="2"/>
  <c r="AT3868" i="2"/>
  <c r="AT3869" i="2"/>
  <c r="AT3870" i="2"/>
  <c r="AT3871" i="2"/>
  <c r="AT3872" i="2"/>
  <c r="AT3873" i="2"/>
  <c r="AT3874" i="2"/>
  <c r="AT3875" i="2"/>
  <c r="AT3876" i="2"/>
  <c r="AT3877" i="2"/>
  <c r="AT3878" i="2"/>
  <c r="AT3879" i="2"/>
  <c r="AT3880" i="2"/>
  <c r="AT3881" i="2"/>
  <c r="AT3882" i="2"/>
  <c r="AT3883" i="2"/>
  <c r="AT3884" i="2"/>
  <c r="AT3885" i="2"/>
  <c r="AT3886" i="2"/>
  <c r="AT3887" i="2"/>
  <c r="AT3888" i="2"/>
  <c r="AT3889" i="2"/>
  <c r="AT3890" i="2"/>
  <c r="AT3891" i="2"/>
  <c r="AT3892" i="2"/>
  <c r="AT3893" i="2"/>
  <c r="AT3894" i="2"/>
  <c r="AT3895" i="2"/>
  <c r="AT3896" i="2"/>
  <c r="AT3897" i="2"/>
  <c r="AT3898" i="2"/>
  <c r="AT3899" i="2"/>
  <c r="AT3900" i="2"/>
  <c r="AT3901" i="2"/>
  <c r="AT3902" i="2"/>
  <c r="AT3903" i="2"/>
  <c r="AT3904" i="2"/>
  <c r="AT3905" i="2"/>
  <c r="AT3906" i="2"/>
  <c r="AT3907" i="2"/>
  <c r="AT3908" i="2"/>
  <c r="AT3909" i="2"/>
  <c r="AT3910" i="2"/>
  <c r="AT3911" i="2"/>
  <c r="AT3912" i="2"/>
  <c r="AT3913" i="2"/>
  <c r="AT3914" i="2"/>
  <c r="AT3915" i="2"/>
  <c r="AT3916" i="2"/>
  <c r="AT3917" i="2"/>
  <c r="AT3918" i="2"/>
  <c r="AT3919" i="2"/>
  <c r="AT3920" i="2"/>
  <c r="AT3921" i="2"/>
  <c r="AT3922" i="2"/>
  <c r="AT3923" i="2"/>
  <c r="AT3924" i="2"/>
  <c r="AT3925" i="2"/>
  <c r="AT3926" i="2"/>
  <c r="AT3927" i="2"/>
  <c r="AT3928" i="2"/>
  <c r="AT3929" i="2"/>
  <c r="AT3930" i="2"/>
  <c r="AT3931" i="2"/>
  <c r="AT3932" i="2"/>
  <c r="AT3933" i="2"/>
  <c r="AT3934" i="2"/>
  <c r="AT3935" i="2"/>
  <c r="AT3936" i="2"/>
  <c r="AT3937" i="2"/>
  <c r="AT3938" i="2"/>
  <c r="AT3939" i="2"/>
  <c r="AT3940" i="2"/>
  <c r="AT3941" i="2"/>
  <c r="AT3942" i="2"/>
  <c r="AT3943" i="2"/>
  <c r="AT3944" i="2"/>
  <c r="AT3945" i="2"/>
  <c r="AT3946" i="2"/>
  <c r="AT3947" i="2"/>
  <c r="AT3948" i="2"/>
  <c r="AT3949" i="2"/>
  <c r="AT3950" i="2"/>
  <c r="AT3951" i="2"/>
  <c r="AT3952" i="2"/>
  <c r="AT3953" i="2"/>
  <c r="AT3954" i="2"/>
  <c r="AT3955" i="2"/>
  <c r="AT3956" i="2"/>
  <c r="AT3957" i="2"/>
  <c r="AT3958" i="2"/>
  <c r="AT3959" i="2"/>
  <c r="AT3960" i="2"/>
  <c r="AT3961" i="2"/>
  <c r="AT3962" i="2"/>
  <c r="AT3963" i="2"/>
  <c r="AT3964" i="2"/>
  <c r="AT3965" i="2"/>
  <c r="AT3966" i="2"/>
  <c r="AT3967" i="2"/>
  <c r="AT3968" i="2"/>
  <c r="AT3969" i="2"/>
  <c r="AT3970" i="2"/>
  <c r="AT3971" i="2"/>
  <c r="AT3972" i="2"/>
  <c r="AT3973" i="2"/>
  <c r="AT3974" i="2"/>
  <c r="AT3975" i="2"/>
  <c r="AT3976" i="2"/>
  <c r="AT3977" i="2"/>
  <c r="AT3978" i="2"/>
  <c r="AT3979" i="2"/>
  <c r="AT3980" i="2"/>
  <c r="AT3981" i="2"/>
  <c r="AT3982" i="2"/>
  <c r="AT3983" i="2"/>
  <c r="AT3984" i="2"/>
  <c r="AT3985" i="2"/>
  <c r="AT3986" i="2"/>
  <c r="AT3987" i="2"/>
  <c r="AT3988" i="2"/>
  <c r="AT3989" i="2"/>
  <c r="AT3990" i="2"/>
  <c r="AT3991" i="2"/>
  <c r="AT3992" i="2"/>
  <c r="AT3993" i="2"/>
  <c r="AT3994" i="2"/>
  <c r="AT3995" i="2"/>
  <c r="AT3996" i="2"/>
  <c r="AT3997" i="2"/>
  <c r="AT3998" i="2"/>
  <c r="AT3999" i="2"/>
  <c r="AT4000" i="2"/>
  <c r="AT4001" i="2"/>
  <c r="AT4002" i="2"/>
  <c r="AT4003" i="2"/>
  <c r="AT4004" i="2"/>
  <c r="AT4005" i="2"/>
  <c r="AT4006" i="2"/>
  <c r="AT4007" i="2"/>
  <c r="AT4008" i="2"/>
  <c r="AT4009" i="2"/>
  <c r="AT4010" i="2"/>
  <c r="AT4011" i="2"/>
  <c r="AT4012" i="2"/>
  <c r="AT4013" i="2"/>
  <c r="AT4014" i="2"/>
  <c r="AT4015" i="2"/>
  <c r="AT4016" i="2"/>
  <c r="AT4017" i="2"/>
  <c r="AT4018" i="2"/>
  <c r="AT4019" i="2"/>
  <c r="AT4020" i="2"/>
  <c r="AT4021" i="2"/>
  <c r="AT4022" i="2"/>
  <c r="AT4023" i="2"/>
  <c r="AT4024" i="2"/>
  <c r="AT4025" i="2"/>
  <c r="AT4026" i="2"/>
  <c r="AT4027" i="2"/>
  <c r="AT4028" i="2"/>
  <c r="AT4029" i="2"/>
  <c r="AT4030" i="2"/>
  <c r="AT4031" i="2"/>
  <c r="AT4032" i="2"/>
  <c r="AT4033" i="2"/>
  <c r="AT4034" i="2"/>
  <c r="AT4035" i="2"/>
  <c r="AT4036" i="2"/>
  <c r="AT4037" i="2"/>
  <c r="AT4038" i="2"/>
  <c r="AT4039" i="2"/>
  <c r="AT4040" i="2"/>
  <c r="AT4041" i="2"/>
  <c r="AT4042" i="2"/>
  <c r="AT4043" i="2"/>
  <c r="AT4044" i="2"/>
  <c r="AT4045" i="2"/>
  <c r="AT4046" i="2"/>
  <c r="AT4047" i="2"/>
  <c r="AT4048" i="2"/>
  <c r="AT4049" i="2"/>
  <c r="AT4050" i="2"/>
  <c r="AT4051" i="2"/>
  <c r="AT4052" i="2"/>
  <c r="AT4053" i="2"/>
  <c r="AT4054" i="2"/>
  <c r="AT4055" i="2"/>
  <c r="AT4056" i="2"/>
  <c r="AT4057" i="2"/>
  <c r="AT4058" i="2"/>
  <c r="AT4059" i="2"/>
  <c r="AT4060" i="2"/>
  <c r="AT4061" i="2"/>
  <c r="AT4062" i="2"/>
  <c r="AT4063" i="2"/>
  <c r="AT4064" i="2"/>
  <c r="AT4065" i="2"/>
  <c r="AT4066" i="2"/>
  <c r="AT4067" i="2"/>
  <c r="AT4068" i="2"/>
  <c r="AT4069" i="2"/>
  <c r="AT4070" i="2"/>
  <c r="AT4071" i="2"/>
  <c r="AT4072" i="2"/>
  <c r="AT4073" i="2"/>
  <c r="AT4074" i="2"/>
  <c r="AT4075" i="2"/>
  <c r="AT4076" i="2"/>
  <c r="AT4077" i="2"/>
  <c r="AT4078" i="2"/>
  <c r="AT4079" i="2"/>
  <c r="AT4080" i="2"/>
  <c r="AT4081" i="2"/>
  <c r="AT4082" i="2"/>
  <c r="AT4083" i="2"/>
  <c r="AT4084" i="2"/>
  <c r="AT4085" i="2"/>
  <c r="AT4086" i="2"/>
  <c r="AT4087" i="2"/>
  <c r="AT4088" i="2"/>
  <c r="AT4089" i="2"/>
  <c r="AT4090" i="2"/>
  <c r="AT4091" i="2"/>
  <c r="AT4092" i="2"/>
  <c r="AT4093" i="2"/>
  <c r="AT4094" i="2"/>
  <c r="AT4095" i="2"/>
  <c r="AT4096" i="2"/>
  <c r="AT4097" i="2"/>
  <c r="AT4098" i="2"/>
  <c r="AT4099" i="2"/>
  <c r="AT4100" i="2"/>
  <c r="AT4101" i="2"/>
  <c r="AT4102" i="2"/>
  <c r="AT4103" i="2"/>
  <c r="AT4104" i="2"/>
  <c r="AT4105" i="2"/>
  <c r="AT4106" i="2"/>
  <c r="AT4107" i="2"/>
  <c r="AT4108" i="2"/>
  <c r="AT4109" i="2"/>
  <c r="AT4110" i="2"/>
  <c r="AT4111" i="2"/>
  <c r="AT4112" i="2"/>
  <c r="AT4113" i="2"/>
  <c r="AT4114" i="2"/>
  <c r="AT4115" i="2"/>
  <c r="AT4116" i="2"/>
  <c r="AT4117" i="2"/>
  <c r="AT4118" i="2"/>
  <c r="AT4119" i="2"/>
  <c r="AT4120" i="2"/>
  <c r="AT4121" i="2"/>
  <c r="AT4122" i="2"/>
  <c r="AT4123" i="2"/>
  <c r="AT4124" i="2"/>
  <c r="AT4125" i="2"/>
  <c r="AT4126" i="2"/>
  <c r="AT4127" i="2"/>
  <c r="AT4128" i="2"/>
  <c r="AT4129" i="2"/>
  <c r="AT4130" i="2"/>
  <c r="AT4131" i="2"/>
  <c r="AT4132" i="2"/>
  <c r="AT4133" i="2"/>
  <c r="AT4134" i="2"/>
  <c r="AT4135" i="2"/>
  <c r="AT4136" i="2"/>
  <c r="AT4137" i="2"/>
  <c r="AT4138" i="2"/>
  <c r="AT4139" i="2"/>
  <c r="AT4140" i="2"/>
  <c r="AT4141" i="2"/>
  <c r="AT4142" i="2"/>
  <c r="AT4143" i="2"/>
  <c r="AT4144" i="2"/>
  <c r="AT4145" i="2"/>
  <c r="AT4146" i="2"/>
  <c r="AT4147" i="2"/>
  <c r="AT4148" i="2"/>
  <c r="AT4149" i="2"/>
  <c r="AT4150" i="2"/>
  <c r="AT4151" i="2"/>
  <c r="AT4152" i="2"/>
  <c r="AT4153" i="2"/>
  <c r="AT4154" i="2"/>
  <c r="AT4155" i="2"/>
  <c r="AT4156" i="2"/>
  <c r="AT4157" i="2"/>
  <c r="AT4158" i="2"/>
  <c r="AT4159" i="2"/>
  <c r="AT4160" i="2"/>
  <c r="AT4161" i="2"/>
  <c r="AT4162" i="2"/>
  <c r="AT4163" i="2"/>
  <c r="AT4164" i="2"/>
  <c r="AT4165" i="2"/>
  <c r="AT4166" i="2"/>
  <c r="AT4167" i="2"/>
  <c r="AT4168" i="2"/>
  <c r="AT4169" i="2"/>
  <c r="AT4170" i="2"/>
  <c r="AT4171" i="2"/>
  <c r="AT4172" i="2"/>
  <c r="AT4173" i="2"/>
  <c r="AT4174" i="2"/>
  <c r="AT4175" i="2"/>
  <c r="AT4176" i="2"/>
  <c r="AT4177" i="2"/>
  <c r="AT4178" i="2"/>
  <c r="AT4179" i="2"/>
  <c r="AT4180" i="2"/>
  <c r="AT4181" i="2"/>
  <c r="AT4182" i="2"/>
  <c r="AT4183" i="2"/>
  <c r="AT4184" i="2"/>
  <c r="AT4185" i="2"/>
  <c r="AT4186" i="2"/>
  <c r="AT4187" i="2"/>
  <c r="AT4188" i="2"/>
  <c r="AT4189" i="2"/>
  <c r="AT4190" i="2"/>
  <c r="AT4191" i="2"/>
  <c r="AT4192" i="2"/>
  <c r="AT4193" i="2"/>
  <c r="AT4194" i="2"/>
  <c r="AT4195" i="2"/>
  <c r="AT4196" i="2"/>
  <c r="AT4197" i="2"/>
  <c r="AT4198" i="2"/>
  <c r="AT4199" i="2"/>
  <c r="AT4200" i="2"/>
  <c r="AT4201" i="2"/>
  <c r="AT4202" i="2"/>
  <c r="AT4203" i="2"/>
  <c r="AT4204" i="2"/>
  <c r="AT4205" i="2"/>
  <c r="AT4206" i="2"/>
  <c r="AT4207" i="2"/>
  <c r="AT4208" i="2"/>
  <c r="AT4209" i="2"/>
  <c r="AT4210" i="2"/>
  <c r="AT4211" i="2"/>
  <c r="AT4212" i="2"/>
  <c r="AT4213" i="2"/>
  <c r="AT4214" i="2"/>
  <c r="AT4215" i="2"/>
  <c r="AT4216" i="2"/>
  <c r="AT4217" i="2"/>
  <c r="AT4218" i="2"/>
  <c r="AT4219" i="2"/>
  <c r="AT4220" i="2"/>
  <c r="AT4221" i="2"/>
  <c r="AT4222" i="2"/>
  <c r="AT4223" i="2"/>
  <c r="AT4224" i="2"/>
  <c r="AT4225" i="2"/>
  <c r="AT4226" i="2"/>
  <c r="AT4227" i="2"/>
  <c r="AT4228" i="2"/>
  <c r="AT4229" i="2"/>
  <c r="AT4230" i="2"/>
  <c r="AT4231" i="2"/>
  <c r="AT4232" i="2"/>
  <c r="AT4233" i="2"/>
  <c r="AT4234" i="2"/>
  <c r="AT4235" i="2"/>
  <c r="AT4236" i="2"/>
  <c r="AT4237" i="2"/>
  <c r="AT4238" i="2"/>
  <c r="AT4239" i="2"/>
  <c r="AT4240" i="2"/>
  <c r="AT4241" i="2"/>
  <c r="AT4242" i="2"/>
  <c r="AT4243" i="2"/>
  <c r="AT4244" i="2"/>
  <c r="AT4245" i="2"/>
  <c r="AT4246" i="2"/>
  <c r="AT4247" i="2"/>
  <c r="AT4248" i="2"/>
  <c r="AT4249" i="2"/>
  <c r="AT4250" i="2"/>
  <c r="AT4251" i="2"/>
  <c r="AT4252" i="2"/>
  <c r="AT4253" i="2"/>
  <c r="AT4254" i="2"/>
  <c r="AT4255" i="2"/>
  <c r="AT4256" i="2"/>
  <c r="AT4257" i="2"/>
  <c r="AT4258" i="2"/>
  <c r="AT4259" i="2"/>
  <c r="AT4260" i="2"/>
  <c r="AT4261" i="2"/>
  <c r="AT4262" i="2"/>
  <c r="AT4263" i="2"/>
  <c r="AT4264" i="2"/>
  <c r="AT4265" i="2"/>
  <c r="AT4266" i="2"/>
  <c r="AT4267" i="2"/>
  <c r="AT4268" i="2"/>
  <c r="AT4269" i="2"/>
  <c r="AT4270" i="2"/>
  <c r="AT4271" i="2"/>
  <c r="AT4272" i="2"/>
  <c r="AT4273" i="2"/>
  <c r="AT4274" i="2"/>
  <c r="AT4275" i="2"/>
  <c r="AT4276" i="2"/>
  <c r="AT4277" i="2"/>
  <c r="AT4278" i="2"/>
  <c r="AT4279" i="2"/>
  <c r="AT4280" i="2"/>
  <c r="AT4281" i="2"/>
  <c r="AT4282" i="2"/>
  <c r="AT4283" i="2"/>
  <c r="AT4284" i="2"/>
  <c r="AT4285" i="2"/>
  <c r="AT4286" i="2"/>
  <c r="AT4287" i="2"/>
  <c r="AT4288" i="2"/>
  <c r="AT4289" i="2"/>
  <c r="AT4290" i="2"/>
  <c r="AT4291" i="2"/>
  <c r="AT4292" i="2"/>
  <c r="AT4293" i="2"/>
  <c r="AT4294" i="2"/>
  <c r="AT4295" i="2"/>
  <c r="AT4296" i="2"/>
  <c r="AT4297" i="2"/>
  <c r="AT4298" i="2"/>
  <c r="AT4299" i="2"/>
  <c r="AT4300" i="2"/>
  <c r="AT4301" i="2"/>
  <c r="AT4302" i="2"/>
  <c r="AT4303" i="2"/>
  <c r="AT4304" i="2"/>
  <c r="AT4305" i="2"/>
  <c r="AT4306" i="2"/>
  <c r="AT4307" i="2"/>
  <c r="AT4308" i="2"/>
  <c r="AT4309" i="2"/>
  <c r="AT4310" i="2"/>
  <c r="AT4311" i="2"/>
  <c r="AT4312" i="2"/>
  <c r="AT4313" i="2"/>
  <c r="AT4314" i="2"/>
  <c r="AT4315" i="2"/>
  <c r="AT4316" i="2"/>
  <c r="AT4317" i="2"/>
  <c r="AT4318" i="2"/>
  <c r="AU2" i="2"/>
  <c r="AU3" i="2"/>
  <c r="AU4" i="2"/>
  <c r="AU5" i="2"/>
  <c r="AU6" i="2"/>
  <c r="AU7" i="2"/>
  <c r="AU8" i="2"/>
  <c r="AU9" i="2"/>
  <c r="AU10" i="2"/>
  <c r="AU11" i="2"/>
  <c r="AU12" i="2"/>
  <c r="AU13" i="2"/>
  <c r="AU14" i="2"/>
  <c r="AU15" i="2"/>
  <c r="AU16" i="2"/>
  <c r="AU17" i="2"/>
  <c r="AU18" i="2"/>
  <c r="AU19" i="2"/>
  <c r="AU20" i="2"/>
  <c r="AU21" i="2"/>
  <c r="AU22" i="2"/>
  <c r="AU23" i="2"/>
  <c r="AU24" i="2"/>
  <c r="AU25" i="2"/>
  <c r="AU26" i="2"/>
  <c r="AU27" i="2"/>
  <c r="AU28" i="2"/>
  <c r="AU29" i="2"/>
  <c r="AU30" i="2"/>
  <c r="AU31" i="2"/>
  <c r="AU32" i="2"/>
  <c r="AU33" i="2"/>
  <c r="AU34" i="2"/>
  <c r="AU35" i="2"/>
  <c r="AU36" i="2"/>
  <c r="AU37" i="2"/>
  <c r="AU38" i="2"/>
  <c r="AU39" i="2"/>
  <c r="AU40" i="2"/>
  <c r="AU41" i="2"/>
  <c r="AU42" i="2"/>
  <c r="AU43" i="2"/>
  <c r="AU44" i="2"/>
  <c r="AU45" i="2"/>
  <c r="AU46" i="2"/>
  <c r="AU47" i="2"/>
  <c r="AU48" i="2"/>
  <c r="AU49" i="2"/>
  <c r="AU50" i="2"/>
  <c r="AU51" i="2"/>
  <c r="AU52" i="2"/>
  <c r="AU53" i="2"/>
  <c r="AU54" i="2"/>
  <c r="AU55" i="2"/>
  <c r="AU56" i="2"/>
  <c r="AU57" i="2"/>
  <c r="AU58" i="2"/>
  <c r="AU59" i="2"/>
  <c r="AU60" i="2"/>
  <c r="AU61" i="2"/>
  <c r="AU62" i="2"/>
  <c r="AU63" i="2"/>
  <c r="AU64" i="2"/>
  <c r="AU65" i="2"/>
  <c r="AU66" i="2"/>
  <c r="AU67" i="2"/>
  <c r="AU68" i="2"/>
  <c r="AU69" i="2"/>
  <c r="AU70" i="2"/>
  <c r="AU71" i="2"/>
  <c r="AU72" i="2"/>
  <c r="AU73" i="2"/>
  <c r="AU74" i="2"/>
  <c r="AU75" i="2"/>
  <c r="AU76" i="2"/>
  <c r="AU77" i="2"/>
  <c r="AU78" i="2"/>
  <c r="AU79" i="2"/>
  <c r="AU80" i="2"/>
  <c r="AU81" i="2"/>
  <c r="AU82" i="2"/>
  <c r="AU83" i="2"/>
  <c r="AU84" i="2"/>
  <c r="AU85" i="2"/>
  <c r="AU86" i="2"/>
  <c r="AU87" i="2"/>
  <c r="AU88" i="2"/>
  <c r="AU89" i="2"/>
  <c r="AU90" i="2"/>
  <c r="AU91" i="2"/>
  <c r="AU92" i="2"/>
  <c r="AU93" i="2"/>
  <c r="AU94" i="2"/>
  <c r="AU95" i="2"/>
  <c r="AU96" i="2"/>
  <c r="AU97" i="2"/>
  <c r="AU98" i="2"/>
  <c r="AU99" i="2"/>
  <c r="AU100" i="2"/>
  <c r="AU101" i="2"/>
  <c r="AU102" i="2"/>
  <c r="AU103" i="2"/>
  <c r="AU104" i="2"/>
  <c r="AU105" i="2"/>
  <c r="AU106" i="2"/>
  <c r="AU107" i="2"/>
  <c r="AU108" i="2"/>
  <c r="AU109" i="2"/>
  <c r="AU110" i="2"/>
  <c r="AU111" i="2"/>
  <c r="AU112" i="2"/>
  <c r="AU113" i="2"/>
  <c r="AU114" i="2"/>
  <c r="AU115" i="2"/>
  <c r="AU116" i="2"/>
  <c r="AU117" i="2"/>
  <c r="AU118" i="2"/>
  <c r="AU119" i="2"/>
  <c r="AU120" i="2"/>
  <c r="AU121" i="2"/>
  <c r="AU122" i="2"/>
  <c r="AU123" i="2"/>
  <c r="AU124" i="2"/>
  <c r="AU125" i="2"/>
  <c r="AU126" i="2"/>
  <c r="AU127" i="2"/>
  <c r="AU128" i="2"/>
  <c r="AU129" i="2"/>
  <c r="AU130" i="2"/>
  <c r="AU131" i="2"/>
  <c r="AU132" i="2"/>
  <c r="AU133" i="2"/>
  <c r="AU134" i="2"/>
  <c r="AU135" i="2"/>
  <c r="AU136" i="2"/>
  <c r="AU137" i="2"/>
  <c r="AU138" i="2"/>
  <c r="AU139" i="2"/>
  <c r="AU140" i="2"/>
  <c r="AU141" i="2"/>
  <c r="AU142" i="2"/>
  <c r="AU143" i="2"/>
  <c r="AU144" i="2"/>
  <c r="AU145" i="2"/>
  <c r="AU146" i="2"/>
  <c r="AU147" i="2"/>
  <c r="AU148" i="2"/>
  <c r="AU149" i="2"/>
  <c r="AU150" i="2"/>
  <c r="AU151" i="2"/>
  <c r="AU152" i="2"/>
  <c r="AU153" i="2"/>
  <c r="AU154" i="2"/>
  <c r="AU155" i="2"/>
  <c r="AU156" i="2"/>
  <c r="AU157" i="2"/>
  <c r="AU158" i="2"/>
  <c r="AU159" i="2"/>
  <c r="AU160" i="2"/>
  <c r="AU161" i="2"/>
  <c r="AU162" i="2"/>
  <c r="AU163" i="2"/>
  <c r="AU164" i="2"/>
  <c r="AU165" i="2"/>
  <c r="AU166" i="2"/>
  <c r="AU167" i="2"/>
  <c r="AU168" i="2"/>
  <c r="AU169" i="2"/>
  <c r="AU170" i="2"/>
  <c r="AU171" i="2"/>
  <c r="AU172" i="2"/>
  <c r="AU173" i="2"/>
  <c r="AU174" i="2"/>
  <c r="AU175" i="2"/>
  <c r="AU176" i="2"/>
  <c r="AU177" i="2"/>
  <c r="AU178" i="2"/>
  <c r="AU179" i="2"/>
  <c r="AU180" i="2"/>
  <c r="AU181" i="2"/>
  <c r="AU182" i="2"/>
  <c r="AU183" i="2"/>
  <c r="AU184" i="2"/>
  <c r="AU185" i="2"/>
  <c r="AU186" i="2"/>
  <c r="AU187" i="2"/>
  <c r="AU188" i="2"/>
  <c r="AU189" i="2"/>
  <c r="AU190" i="2"/>
  <c r="AU191" i="2"/>
  <c r="AU192" i="2"/>
  <c r="AU193" i="2"/>
  <c r="AU194" i="2"/>
  <c r="AU195" i="2"/>
  <c r="AU196" i="2"/>
  <c r="AU197" i="2"/>
  <c r="AU198" i="2"/>
  <c r="AU199" i="2"/>
  <c r="AU200" i="2"/>
  <c r="AU201" i="2"/>
  <c r="AU202" i="2"/>
  <c r="AU203" i="2"/>
  <c r="AU204" i="2"/>
  <c r="AU205" i="2"/>
  <c r="AU206" i="2"/>
  <c r="AU207" i="2"/>
  <c r="AU208" i="2"/>
  <c r="AU209" i="2"/>
  <c r="AU210" i="2"/>
  <c r="AU211" i="2"/>
  <c r="AU212" i="2"/>
  <c r="AU213" i="2"/>
  <c r="AU214" i="2"/>
  <c r="AU215" i="2"/>
  <c r="AU216" i="2"/>
  <c r="AU217" i="2"/>
  <c r="AU218" i="2"/>
  <c r="AU219" i="2"/>
  <c r="AU220" i="2"/>
  <c r="AU221" i="2"/>
  <c r="AU222" i="2"/>
  <c r="AU223" i="2"/>
  <c r="AU224" i="2"/>
  <c r="AU225" i="2"/>
  <c r="AU226" i="2"/>
  <c r="AU227" i="2"/>
  <c r="AU228" i="2"/>
  <c r="AU229" i="2"/>
  <c r="AU230" i="2"/>
  <c r="AU231" i="2"/>
  <c r="AU232" i="2"/>
  <c r="AU233" i="2"/>
  <c r="AU234" i="2"/>
  <c r="AU235" i="2"/>
  <c r="AU236" i="2"/>
  <c r="AU237" i="2"/>
  <c r="AU238" i="2"/>
  <c r="AU239" i="2"/>
  <c r="AU240" i="2"/>
  <c r="AU241" i="2"/>
  <c r="AU242" i="2"/>
  <c r="AU243" i="2"/>
  <c r="AU244" i="2"/>
  <c r="AU245" i="2"/>
  <c r="AU246" i="2"/>
  <c r="AU247" i="2"/>
  <c r="AU248" i="2"/>
  <c r="AU249" i="2"/>
  <c r="AU250" i="2"/>
  <c r="AU251" i="2"/>
  <c r="AU252" i="2"/>
  <c r="AU253" i="2"/>
  <c r="AU254" i="2"/>
  <c r="AU255" i="2"/>
  <c r="AU256" i="2"/>
  <c r="AU257" i="2"/>
  <c r="AU258" i="2"/>
  <c r="AU259" i="2"/>
  <c r="AU260" i="2"/>
  <c r="AU261" i="2"/>
  <c r="AU262" i="2"/>
  <c r="AU263" i="2"/>
  <c r="AU264" i="2"/>
  <c r="AU265" i="2"/>
  <c r="AU266" i="2"/>
  <c r="AU267" i="2"/>
  <c r="AU268" i="2"/>
  <c r="AU269" i="2"/>
  <c r="AU270" i="2"/>
  <c r="AU271" i="2"/>
  <c r="AU272" i="2"/>
  <c r="AU273" i="2"/>
  <c r="AU274" i="2"/>
  <c r="AU275" i="2"/>
  <c r="AU276" i="2"/>
  <c r="AU277" i="2"/>
  <c r="AU278" i="2"/>
  <c r="AU279" i="2"/>
  <c r="AU280" i="2"/>
  <c r="AU281" i="2"/>
  <c r="AU282" i="2"/>
  <c r="AU283" i="2"/>
  <c r="AU284" i="2"/>
  <c r="AU285" i="2"/>
  <c r="AU286" i="2"/>
  <c r="AU287" i="2"/>
  <c r="AU288" i="2"/>
  <c r="AU289" i="2"/>
  <c r="AU290" i="2"/>
  <c r="AU291" i="2"/>
  <c r="AU292" i="2"/>
  <c r="AU293" i="2"/>
  <c r="AU294" i="2"/>
  <c r="AU295" i="2"/>
  <c r="AU296" i="2"/>
  <c r="AU297" i="2"/>
  <c r="AU298" i="2"/>
  <c r="AU299" i="2"/>
  <c r="AU300" i="2"/>
  <c r="AU301" i="2"/>
  <c r="AU302" i="2"/>
  <c r="AU303" i="2"/>
  <c r="AU304" i="2"/>
  <c r="AU305" i="2"/>
  <c r="AU306" i="2"/>
  <c r="AU307" i="2"/>
  <c r="AU308" i="2"/>
  <c r="AU309" i="2"/>
  <c r="AU310" i="2"/>
  <c r="AU311" i="2"/>
  <c r="AU312" i="2"/>
  <c r="AU313" i="2"/>
  <c r="AU314" i="2"/>
  <c r="AU315" i="2"/>
  <c r="AU316" i="2"/>
  <c r="AU317" i="2"/>
  <c r="AU318" i="2"/>
  <c r="AU319" i="2"/>
  <c r="AU320" i="2"/>
  <c r="AU321" i="2"/>
  <c r="AU322" i="2"/>
  <c r="AU323" i="2"/>
  <c r="AU324" i="2"/>
  <c r="AU325" i="2"/>
  <c r="AU326" i="2"/>
  <c r="AU327" i="2"/>
  <c r="AU328" i="2"/>
  <c r="AU329" i="2"/>
  <c r="AU330" i="2"/>
  <c r="AU331" i="2"/>
  <c r="AU332" i="2"/>
  <c r="AU333" i="2"/>
  <c r="AU334" i="2"/>
  <c r="AU335" i="2"/>
  <c r="AU336" i="2"/>
  <c r="AU337" i="2"/>
  <c r="AU338" i="2"/>
  <c r="AU339" i="2"/>
  <c r="AU340" i="2"/>
  <c r="AU341" i="2"/>
  <c r="AU342" i="2"/>
  <c r="AU343" i="2"/>
  <c r="AU344" i="2"/>
  <c r="AU345" i="2"/>
  <c r="AU346" i="2"/>
  <c r="AU347" i="2"/>
  <c r="AU348" i="2"/>
  <c r="AU349" i="2"/>
  <c r="AU350" i="2"/>
  <c r="AU351" i="2"/>
  <c r="AU352" i="2"/>
  <c r="AU353" i="2"/>
  <c r="AU354" i="2"/>
  <c r="AU355" i="2"/>
  <c r="AU356" i="2"/>
  <c r="AU357" i="2"/>
  <c r="AU358" i="2"/>
  <c r="AU359" i="2"/>
  <c r="AU360" i="2"/>
  <c r="AU361" i="2"/>
  <c r="AU362" i="2"/>
  <c r="AU363" i="2"/>
  <c r="AU364" i="2"/>
  <c r="AU365" i="2"/>
  <c r="AU366" i="2"/>
  <c r="AU367" i="2"/>
  <c r="AU368" i="2"/>
  <c r="AU369" i="2"/>
  <c r="AU370" i="2"/>
  <c r="AU371" i="2"/>
  <c r="AU372" i="2"/>
  <c r="AU373" i="2"/>
  <c r="AU374" i="2"/>
  <c r="AU375" i="2"/>
  <c r="AU376" i="2"/>
  <c r="AU377" i="2"/>
  <c r="AU378" i="2"/>
  <c r="AU379" i="2"/>
  <c r="AU380" i="2"/>
  <c r="AU381" i="2"/>
  <c r="AU382" i="2"/>
  <c r="AU383" i="2"/>
  <c r="AU384" i="2"/>
  <c r="AU385" i="2"/>
  <c r="AU386" i="2"/>
  <c r="AU387" i="2"/>
  <c r="AU388" i="2"/>
  <c r="AU389" i="2"/>
  <c r="AU390" i="2"/>
  <c r="AU391" i="2"/>
  <c r="AU392" i="2"/>
  <c r="AU393" i="2"/>
  <c r="AU394" i="2"/>
  <c r="AU395" i="2"/>
  <c r="AU396" i="2"/>
  <c r="AU397" i="2"/>
  <c r="AU398" i="2"/>
  <c r="AU399" i="2"/>
  <c r="AU400" i="2"/>
  <c r="AU401" i="2"/>
  <c r="AU402" i="2"/>
  <c r="AU403" i="2"/>
  <c r="AU404" i="2"/>
  <c r="AU405" i="2"/>
  <c r="AU406" i="2"/>
  <c r="AU407" i="2"/>
  <c r="AU408" i="2"/>
  <c r="AU409" i="2"/>
  <c r="AU410" i="2"/>
  <c r="AU411" i="2"/>
  <c r="AU412" i="2"/>
  <c r="AU413" i="2"/>
  <c r="AU414" i="2"/>
  <c r="AU415" i="2"/>
  <c r="AU416" i="2"/>
  <c r="AU417" i="2"/>
  <c r="AU418" i="2"/>
  <c r="AU419" i="2"/>
  <c r="AU420" i="2"/>
  <c r="AU421" i="2"/>
  <c r="AU422" i="2"/>
  <c r="AU423" i="2"/>
  <c r="AU424" i="2"/>
  <c r="AU425" i="2"/>
  <c r="AU426" i="2"/>
  <c r="AU427" i="2"/>
  <c r="AU428" i="2"/>
  <c r="AU429" i="2"/>
  <c r="AU430" i="2"/>
  <c r="AU431" i="2"/>
  <c r="AU432" i="2"/>
  <c r="AU433" i="2"/>
  <c r="AU434" i="2"/>
  <c r="AU435" i="2"/>
  <c r="AU436" i="2"/>
  <c r="AU437" i="2"/>
  <c r="AU438" i="2"/>
  <c r="AU439" i="2"/>
  <c r="AU440" i="2"/>
  <c r="AU441" i="2"/>
  <c r="AU442" i="2"/>
  <c r="AU443" i="2"/>
  <c r="AU444" i="2"/>
  <c r="AU445" i="2"/>
  <c r="AU446" i="2"/>
  <c r="AU447" i="2"/>
  <c r="AU448" i="2"/>
  <c r="AU449" i="2"/>
  <c r="AU450" i="2"/>
  <c r="AU451" i="2"/>
  <c r="AU452" i="2"/>
  <c r="AU453" i="2"/>
  <c r="AU454" i="2"/>
  <c r="AU455" i="2"/>
  <c r="AU456" i="2"/>
  <c r="AU457" i="2"/>
  <c r="AU458" i="2"/>
  <c r="AU459" i="2"/>
  <c r="AU460" i="2"/>
  <c r="AU461" i="2"/>
  <c r="AU462" i="2"/>
  <c r="AU463" i="2"/>
  <c r="AU464" i="2"/>
  <c r="AU465" i="2"/>
  <c r="AU466" i="2"/>
  <c r="AU467" i="2"/>
  <c r="AU468" i="2"/>
  <c r="AU469" i="2"/>
  <c r="AU470" i="2"/>
  <c r="AU471" i="2"/>
  <c r="AU472" i="2"/>
  <c r="AU473" i="2"/>
  <c r="AU474" i="2"/>
  <c r="AU475" i="2"/>
  <c r="AU476" i="2"/>
  <c r="AU477" i="2"/>
  <c r="AU478" i="2"/>
  <c r="AU479" i="2"/>
  <c r="AU480" i="2"/>
  <c r="AU481" i="2"/>
  <c r="AU482" i="2"/>
  <c r="AU483" i="2"/>
  <c r="AU484" i="2"/>
  <c r="AU485" i="2"/>
  <c r="AU486" i="2"/>
  <c r="AU487" i="2"/>
  <c r="AU488" i="2"/>
  <c r="AU489" i="2"/>
  <c r="AU490" i="2"/>
  <c r="AU491" i="2"/>
  <c r="AU492" i="2"/>
  <c r="AU493" i="2"/>
  <c r="AU494" i="2"/>
  <c r="AU495" i="2"/>
  <c r="AU496" i="2"/>
  <c r="AU497" i="2"/>
  <c r="AU498" i="2"/>
  <c r="AU499" i="2"/>
  <c r="AU500" i="2"/>
  <c r="AU501" i="2"/>
  <c r="AU502" i="2"/>
  <c r="AU503" i="2"/>
  <c r="AU504" i="2"/>
  <c r="AU505" i="2"/>
  <c r="AU506" i="2"/>
  <c r="AU507" i="2"/>
  <c r="AU508" i="2"/>
  <c r="AU509" i="2"/>
  <c r="AU510" i="2"/>
  <c r="AU511" i="2"/>
  <c r="AU512" i="2"/>
  <c r="AU513" i="2"/>
  <c r="AU514" i="2"/>
  <c r="AU515" i="2"/>
  <c r="AU516" i="2"/>
  <c r="AU517" i="2"/>
  <c r="AU518" i="2"/>
  <c r="AU519" i="2"/>
  <c r="AU520" i="2"/>
  <c r="AU521" i="2"/>
  <c r="AU522" i="2"/>
  <c r="AU523" i="2"/>
  <c r="AU524" i="2"/>
  <c r="AU525" i="2"/>
  <c r="AU526" i="2"/>
  <c r="AU527" i="2"/>
  <c r="AU528" i="2"/>
  <c r="AU529" i="2"/>
  <c r="AU530" i="2"/>
  <c r="AU531" i="2"/>
  <c r="AU532" i="2"/>
  <c r="AU533" i="2"/>
  <c r="AU534" i="2"/>
  <c r="AU535" i="2"/>
  <c r="AU536" i="2"/>
  <c r="AU537" i="2"/>
  <c r="AU538" i="2"/>
  <c r="AU539" i="2"/>
  <c r="AU540" i="2"/>
  <c r="AU541" i="2"/>
  <c r="AU542" i="2"/>
  <c r="AU543" i="2"/>
  <c r="AU544" i="2"/>
  <c r="AU545" i="2"/>
  <c r="AU546" i="2"/>
  <c r="AU547" i="2"/>
  <c r="AU548" i="2"/>
  <c r="AU549" i="2"/>
  <c r="AU550" i="2"/>
  <c r="AU551" i="2"/>
  <c r="AU552" i="2"/>
  <c r="AU553" i="2"/>
  <c r="AU554" i="2"/>
  <c r="AU555" i="2"/>
  <c r="AU556" i="2"/>
  <c r="AU557" i="2"/>
  <c r="AU558" i="2"/>
  <c r="AU559" i="2"/>
  <c r="AU560" i="2"/>
  <c r="AU561" i="2"/>
  <c r="AU562" i="2"/>
  <c r="AU563" i="2"/>
  <c r="AU564" i="2"/>
  <c r="AU565" i="2"/>
  <c r="AU566" i="2"/>
  <c r="AU567" i="2"/>
  <c r="AU568" i="2"/>
  <c r="AU569" i="2"/>
  <c r="AU570" i="2"/>
  <c r="AU571" i="2"/>
  <c r="AU572" i="2"/>
  <c r="AU573" i="2"/>
  <c r="AU574" i="2"/>
  <c r="AU575" i="2"/>
  <c r="AU576" i="2"/>
  <c r="AU577" i="2"/>
  <c r="AU578" i="2"/>
  <c r="AU579" i="2"/>
  <c r="AU580" i="2"/>
  <c r="AU581" i="2"/>
  <c r="AU582" i="2"/>
  <c r="AU583" i="2"/>
  <c r="AU584" i="2"/>
  <c r="AU585" i="2"/>
  <c r="AU586" i="2"/>
  <c r="AU587" i="2"/>
  <c r="AU588" i="2"/>
  <c r="AU589" i="2"/>
  <c r="AU590" i="2"/>
  <c r="AU591" i="2"/>
  <c r="AU592" i="2"/>
  <c r="AU593" i="2"/>
  <c r="AU594" i="2"/>
  <c r="AU595" i="2"/>
  <c r="AU596" i="2"/>
  <c r="AU597" i="2"/>
  <c r="AU598" i="2"/>
  <c r="AU599" i="2"/>
  <c r="AU600" i="2"/>
  <c r="AU601" i="2"/>
  <c r="AU602" i="2"/>
  <c r="AU603" i="2"/>
  <c r="AU604" i="2"/>
  <c r="AU605" i="2"/>
  <c r="AU606" i="2"/>
  <c r="AU607" i="2"/>
  <c r="AU608" i="2"/>
  <c r="AU609" i="2"/>
  <c r="AU610" i="2"/>
  <c r="AU611" i="2"/>
  <c r="AU612" i="2"/>
  <c r="AU613" i="2"/>
  <c r="AU614" i="2"/>
  <c r="AU615" i="2"/>
  <c r="AU616" i="2"/>
  <c r="AU617" i="2"/>
  <c r="AU618" i="2"/>
  <c r="AU619" i="2"/>
  <c r="AU620" i="2"/>
  <c r="AU621" i="2"/>
  <c r="AU622" i="2"/>
  <c r="AU623" i="2"/>
  <c r="AU624" i="2"/>
  <c r="AU625" i="2"/>
  <c r="AU626" i="2"/>
  <c r="AU627" i="2"/>
  <c r="AU628" i="2"/>
  <c r="AU629" i="2"/>
  <c r="AU630" i="2"/>
  <c r="AU631" i="2"/>
  <c r="AU632" i="2"/>
  <c r="AU633" i="2"/>
  <c r="AU634" i="2"/>
  <c r="AU635" i="2"/>
  <c r="AU636" i="2"/>
  <c r="AU637" i="2"/>
  <c r="AU638" i="2"/>
  <c r="AU639" i="2"/>
  <c r="AU640" i="2"/>
  <c r="AU641" i="2"/>
  <c r="AU642" i="2"/>
  <c r="AU643" i="2"/>
  <c r="AU644" i="2"/>
  <c r="AU645" i="2"/>
  <c r="AU646" i="2"/>
  <c r="AU647" i="2"/>
  <c r="AU648" i="2"/>
  <c r="AU649" i="2"/>
  <c r="AU650" i="2"/>
  <c r="AU651" i="2"/>
  <c r="AU652" i="2"/>
  <c r="AU653" i="2"/>
  <c r="AU654" i="2"/>
  <c r="AU655" i="2"/>
  <c r="AU656" i="2"/>
  <c r="AU657" i="2"/>
  <c r="AU658" i="2"/>
  <c r="AU659" i="2"/>
  <c r="AU660" i="2"/>
  <c r="AU661" i="2"/>
  <c r="AU662" i="2"/>
  <c r="AU663" i="2"/>
  <c r="AU664" i="2"/>
  <c r="AU665" i="2"/>
  <c r="AU666" i="2"/>
  <c r="AU667" i="2"/>
  <c r="AU668" i="2"/>
  <c r="AU669" i="2"/>
  <c r="AU670" i="2"/>
  <c r="AU671" i="2"/>
  <c r="AU672" i="2"/>
  <c r="AU673" i="2"/>
  <c r="AU674" i="2"/>
  <c r="AU675" i="2"/>
  <c r="AU676" i="2"/>
  <c r="AU677" i="2"/>
  <c r="AU678" i="2"/>
  <c r="AU679" i="2"/>
  <c r="AU680" i="2"/>
  <c r="AU681" i="2"/>
  <c r="AU682" i="2"/>
  <c r="AU683" i="2"/>
  <c r="AU684" i="2"/>
  <c r="AU685" i="2"/>
  <c r="AU686" i="2"/>
  <c r="AU687" i="2"/>
  <c r="AU688" i="2"/>
  <c r="AU689" i="2"/>
  <c r="AU690" i="2"/>
  <c r="AU691" i="2"/>
  <c r="AU692" i="2"/>
  <c r="AU693" i="2"/>
  <c r="AU694" i="2"/>
  <c r="AU695" i="2"/>
  <c r="AU696" i="2"/>
  <c r="AU697" i="2"/>
  <c r="AU698" i="2"/>
  <c r="AU699" i="2"/>
  <c r="AU700" i="2"/>
  <c r="AU701" i="2"/>
  <c r="AU702" i="2"/>
  <c r="AU703" i="2"/>
  <c r="AU704" i="2"/>
  <c r="AU705" i="2"/>
  <c r="AU706" i="2"/>
  <c r="AU707" i="2"/>
  <c r="AU708" i="2"/>
  <c r="AU709" i="2"/>
  <c r="AU710" i="2"/>
  <c r="AU711" i="2"/>
  <c r="AU712" i="2"/>
  <c r="AU713" i="2"/>
  <c r="AU714" i="2"/>
  <c r="AU715" i="2"/>
  <c r="AU716" i="2"/>
  <c r="AU717" i="2"/>
  <c r="AU718" i="2"/>
  <c r="AU719" i="2"/>
  <c r="AU720" i="2"/>
  <c r="AU721" i="2"/>
  <c r="AU722" i="2"/>
  <c r="AU723" i="2"/>
  <c r="AU724" i="2"/>
  <c r="AU725" i="2"/>
  <c r="AU726" i="2"/>
  <c r="AU727" i="2"/>
  <c r="AU728" i="2"/>
  <c r="AU729" i="2"/>
  <c r="AU730" i="2"/>
  <c r="AU731" i="2"/>
  <c r="AU732" i="2"/>
  <c r="AU733" i="2"/>
  <c r="AU734" i="2"/>
  <c r="AU735" i="2"/>
  <c r="AU736" i="2"/>
  <c r="AU737" i="2"/>
  <c r="AU738" i="2"/>
  <c r="AU739" i="2"/>
  <c r="AU740" i="2"/>
  <c r="AU741" i="2"/>
  <c r="AU742" i="2"/>
  <c r="AU743" i="2"/>
  <c r="AU744" i="2"/>
  <c r="AU745" i="2"/>
  <c r="AU746" i="2"/>
  <c r="AU747" i="2"/>
  <c r="AU748" i="2"/>
  <c r="AU749" i="2"/>
  <c r="AU750" i="2"/>
  <c r="AU751" i="2"/>
  <c r="AU752" i="2"/>
  <c r="AU753" i="2"/>
  <c r="AU754" i="2"/>
  <c r="AU755" i="2"/>
  <c r="AU756" i="2"/>
  <c r="AU757" i="2"/>
  <c r="AU758" i="2"/>
  <c r="AU759" i="2"/>
  <c r="AU760" i="2"/>
  <c r="AU761" i="2"/>
  <c r="AU762" i="2"/>
  <c r="AU763" i="2"/>
  <c r="AU764" i="2"/>
  <c r="AU765" i="2"/>
  <c r="AU766" i="2"/>
  <c r="AU767" i="2"/>
  <c r="AU768" i="2"/>
  <c r="AU769" i="2"/>
  <c r="AU770" i="2"/>
  <c r="AU771" i="2"/>
  <c r="AU772" i="2"/>
  <c r="AU773" i="2"/>
  <c r="AU774" i="2"/>
  <c r="AU775" i="2"/>
  <c r="AU776" i="2"/>
  <c r="AU777" i="2"/>
  <c r="AU778" i="2"/>
  <c r="AU779" i="2"/>
  <c r="AU780" i="2"/>
  <c r="AU781" i="2"/>
  <c r="AU782" i="2"/>
  <c r="AU783" i="2"/>
  <c r="AU784" i="2"/>
  <c r="AU785" i="2"/>
  <c r="AU786" i="2"/>
  <c r="AU787" i="2"/>
  <c r="AU788" i="2"/>
  <c r="AU789" i="2"/>
  <c r="AU790" i="2"/>
  <c r="AU791" i="2"/>
  <c r="AU792" i="2"/>
  <c r="AU793" i="2"/>
  <c r="AU794" i="2"/>
  <c r="AU795" i="2"/>
  <c r="AU796" i="2"/>
  <c r="AU797" i="2"/>
  <c r="AU798" i="2"/>
  <c r="AU799" i="2"/>
  <c r="AU800" i="2"/>
  <c r="AU801" i="2"/>
  <c r="AU802" i="2"/>
  <c r="AU803" i="2"/>
  <c r="AU804" i="2"/>
  <c r="AU805" i="2"/>
  <c r="AU806" i="2"/>
  <c r="AU807" i="2"/>
  <c r="AU808" i="2"/>
  <c r="AU809" i="2"/>
  <c r="AU810" i="2"/>
  <c r="AU811" i="2"/>
  <c r="AU812" i="2"/>
  <c r="AU813" i="2"/>
  <c r="AU814" i="2"/>
  <c r="AU815" i="2"/>
  <c r="AU816" i="2"/>
  <c r="AU817" i="2"/>
  <c r="AU818" i="2"/>
  <c r="AU819" i="2"/>
  <c r="AU820" i="2"/>
  <c r="AU821" i="2"/>
  <c r="AU822" i="2"/>
  <c r="AU823" i="2"/>
  <c r="AU824" i="2"/>
  <c r="AU825" i="2"/>
  <c r="AU826" i="2"/>
  <c r="AU827" i="2"/>
  <c r="AU828" i="2"/>
  <c r="AU829" i="2"/>
  <c r="AU830" i="2"/>
  <c r="AU831" i="2"/>
  <c r="AU832" i="2"/>
  <c r="AU833" i="2"/>
  <c r="AU834" i="2"/>
  <c r="AU835" i="2"/>
  <c r="AU836" i="2"/>
  <c r="AU837" i="2"/>
  <c r="AU838" i="2"/>
  <c r="AU839" i="2"/>
  <c r="AU840" i="2"/>
  <c r="AU841" i="2"/>
  <c r="AU842" i="2"/>
  <c r="AU843" i="2"/>
  <c r="AU844" i="2"/>
  <c r="AU845" i="2"/>
  <c r="AU846" i="2"/>
  <c r="AU847" i="2"/>
  <c r="AU848" i="2"/>
  <c r="AU849" i="2"/>
  <c r="AU850" i="2"/>
  <c r="AU851" i="2"/>
  <c r="AU852" i="2"/>
  <c r="AU853" i="2"/>
  <c r="AU854" i="2"/>
  <c r="AU855" i="2"/>
  <c r="AU856" i="2"/>
  <c r="AU857" i="2"/>
  <c r="AU858" i="2"/>
  <c r="AU859" i="2"/>
  <c r="AU860" i="2"/>
  <c r="AU861" i="2"/>
  <c r="AU862" i="2"/>
  <c r="AU863" i="2"/>
  <c r="AU864" i="2"/>
  <c r="AU865" i="2"/>
  <c r="AU866" i="2"/>
  <c r="AU867" i="2"/>
  <c r="AU868" i="2"/>
  <c r="AU869" i="2"/>
  <c r="AU870" i="2"/>
  <c r="AU871" i="2"/>
  <c r="AU872" i="2"/>
  <c r="AU873" i="2"/>
  <c r="AU874" i="2"/>
  <c r="AU875" i="2"/>
  <c r="AU876" i="2"/>
  <c r="AU877" i="2"/>
  <c r="AU878" i="2"/>
  <c r="AU879" i="2"/>
  <c r="AU880" i="2"/>
  <c r="AU881" i="2"/>
  <c r="AU882" i="2"/>
  <c r="AU883" i="2"/>
  <c r="AU884" i="2"/>
  <c r="AU885" i="2"/>
  <c r="AU886" i="2"/>
  <c r="AU887" i="2"/>
  <c r="AU888" i="2"/>
  <c r="AU889" i="2"/>
  <c r="AU890" i="2"/>
  <c r="AU891" i="2"/>
  <c r="AU892" i="2"/>
  <c r="AU893" i="2"/>
  <c r="AU894" i="2"/>
  <c r="AU895" i="2"/>
  <c r="AU896" i="2"/>
  <c r="AU897" i="2"/>
  <c r="AU898" i="2"/>
  <c r="AU899" i="2"/>
  <c r="AU900" i="2"/>
  <c r="AU901" i="2"/>
  <c r="AU902" i="2"/>
  <c r="AU903" i="2"/>
  <c r="AU904" i="2"/>
  <c r="AU905" i="2"/>
  <c r="AU906" i="2"/>
  <c r="AU907" i="2"/>
  <c r="AU908" i="2"/>
  <c r="AU909" i="2"/>
  <c r="AU910" i="2"/>
  <c r="AU911" i="2"/>
  <c r="AU912" i="2"/>
  <c r="AU913" i="2"/>
  <c r="AU914" i="2"/>
  <c r="AU915" i="2"/>
  <c r="AU916" i="2"/>
  <c r="AU917" i="2"/>
  <c r="AU918" i="2"/>
  <c r="AU919" i="2"/>
  <c r="AU920" i="2"/>
  <c r="AU921" i="2"/>
  <c r="AU922" i="2"/>
  <c r="AU923" i="2"/>
  <c r="AU924" i="2"/>
  <c r="AU925" i="2"/>
  <c r="AU926" i="2"/>
  <c r="AU927" i="2"/>
  <c r="AU928" i="2"/>
  <c r="AU929" i="2"/>
  <c r="AU930" i="2"/>
  <c r="AU931" i="2"/>
  <c r="AU932" i="2"/>
  <c r="AU933" i="2"/>
  <c r="AU934" i="2"/>
  <c r="AU935" i="2"/>
  <c r="AU936" i="2"/>
  <c r="AU937" i="2"/>
  <c r="AU938" i="2"/>
  <c r="AU939" i="2"/>
  <c r="AU940" i="2"/>
  <c r="AU941" i="2"/>
  <c r="AU942" i="2"/>
  <c r="AU943" i="2"/>
  <c r="AU944" i="2"/>
  <c r="AU945" i="2"/>
  <c r="AU946" i="2"/>
  <c r="AU947" i="2"/>
  <c r="AU948" i="2"/>
  <c r="AU949" i="2"/>
  <c r="AU950" i="2"/>
  <c r="AU951" i="2"/>
  <c r="AU952" i="2"/>
  <c r="AU953" i="2"/>
  <c r="AU954" i="2"/>
  <c r="AU955" i="2"/>
  <c r="AU956" i="2"/>
  <c r="AU957" i="2"/>
  <c r="AU958" i="2"/>
  <c r="AU959" i="2"/>
  <c r="AU960" i="2"/>
  <c r="AU961" i="2"/>
  <c r="AU962" i="2"/>
  <c r="AU963" i="2"/>
  <c r="AU964" i="2"/>
  <c r="AU965" i="2"/>
  <c r="AU966" i="2"/>
  <c r="AU967" i="2"/>
  <c r="AU968" i="2"/>
  <c r="AU969" i="2"/>
  <c r="AU970" i="2"/>
  <c r="AU971" i="2"/>
  <c r="AU972" i="2"/>
  <c r="AU973" i="2"/>
  <c r="AU974" i="2"/>
  <c r="AU975" i="2"/>
  <c r="AU976" i="2"/>
  <c r="AU977" i="2"/>
  <c r="AU978" i="2"/>
  <c r="AU979" i="2"/>
  <c r="AU980" i="2"/>
  <c r="AU981" i="2"/>
  <c r="AU982" i="2"/>
  <c r="AU983" i="2"/>
  <c r="AU984" i="2"/>
  <c r="AU985" i="2"/>
  <c r="AU986" i="2"/>
  <c r="AU987" i="2"/>
  <c r="AU988" i="2"/>
  <c r="AU989" i="2"/>
  <c r="AU990" i="2"/>
  <c r="AU991" i="2"/>
  <c r="AU992" i="2"/>
  <c r="AU993" i="2"/>
  <c r="AU994" i="2"/>
  <c r="AU995" i="2"/>
  <c r="AU996" i="2"/>
  <c r="AU997" i="2"/>
  <c r="AU998" i="2"/>
  <c r="AU999" i="2"/>
  <c r="AU1000" i="2"/>
  <c r="AU1001" i="2"/>
  <c r="AU1002" i="2"/>
  <c r="AU1003" i="2"/>
  <c r="AU1004" i="2"/>
  <c r="AU1005" i="2"/>
  <c r="AU1006" i="2"/>
  <c r="AU1007" i="2"/>
  <c r="AU1008" i="2"/>
  <c r="AU1009" i="2"/>
  <c r="AU1010" i="2"/>
  <c r="AU1011" i="2"/>
  <c r="AU1012" i="2"/>
  <c r="AU1013" i="2"/>
  <c r="AU1014" i="2"/>
  <c r="AU1015" i="2"/>
  <c r="AU1016" i="2"/>
  <c r="AU1017" i="2"/>
  <c r="AU1018" i="2"/>
  <c r="AU1019" i="2"/>
  <c r="AU1020" i="2"/>
  <c r="AU1021" i="2"/>
  <c r="AU1022" i="2"/>
  <c r="AU1023" i="2"/>
  <c r="AU1024" i="2"/>
  <c r="AU1025" i="2"/>
  <c r="AU1026" i="2"/>
  <c r="AU1027" i="2"/>
  <c r="AU1028" i="2"/>
  <c r="AU1029" i="2"/>
  <c r="AU1030" i="2"/>
  <c r="AU1031" i="2"/>
  <c r="AU1032" i="2"/>
  <c r="AU1033" i="2"/>
  <c r="AU1034" i="2"/>
  <c r="AU1035" i="2"/>
  <c r="AU1036" i="2"/>
  <c r="AU1037" i="2"/>
  <c r="AU1038" i="2"/>
  <c r="AU1039" i="2"/>
  <c r="AU1040" i="2"/>
  <c r="AU1041" i="2"/>
  <c r="AU1042" i="2"/>
  <c r="AU1043" i="2"/>
  <c r="AU1044" i="2"/>
  <c r="AU1045" i="2"/>
  <c r="AU1046" i="2"/>
  <c r="AU1047" i="2"/>
  <c r="AU1048" i="2"/>
  <c r="AU1049" i="2"/>
  <c r="AU1050" i="2"/>
  <c r="AU1051" i="2"/>
  <c r="AU1052" i="2"/>
  <c r="AU1053" i="2"/>
  <c r="AU1054" i="2"/>
  <c r="AU1055" i="2"/>
  <c r="AU1056" i="2"/>
  <c r="AU1057" i="2"/>
  <c r="AU1058" i="2"/>
  <c r="AU1059" i="2"/>
  <c r="AU1060" i="2"/>
  <c r="AU1061" i="2"/>
  <c r="AU1062" i="2"/>
  <c r="AU1063" i="2"/>
  <c r="AU1064" i="2"/>
  <c r="AU1065" i="2"/>
  <c r="AU1066" i="2"/>
  <c r="AU1067" i="2"/>
  <c r="AU1068" i="2"/>
  <c r="AU1069" i="2"/>
  <c r="AU1070" i="2"/>
  <c r="AU1071" i="2"/>
  <c r="AU1072" i="2"/>
  <c r="AU1073" i="2"/>
  <c r="AU1074" i="2"/>
  <c r="AU1075" i="2"/>
  <c r="AU1076" i="2"/>
  <c r="AU1077" i="2"/>
  <c r="AU1078" i="2"/>
  <c r="AU1079" i="2"/>
  <c r="AU1080" i="2"/>
  <c r="AU1081" i="2"/>
  <c r="AU1082" i="2"/>
  <c r="AU1083" i="2"/>
  <c r="AU1084" i="2"/>
  <c r="AU1085" i="2"/>
  <c r="AU1086" i="2"/>
  <c r="AU1087" i="2"/>
  <c r="AU1088" i="2"/>
  <c r="AU1089" i="2"/>
  <c r="AU1090" i="2"/>
  <c r="AU1091" i="2"/>
  <c r="AU1092" i="2"/>
  <c r="AU1093" i="2"/>
  <c r="AU1094" i="2"/>
  <c r="AU1095" i="2"/>
  <c r="AU1096" i="2"/>
  <c r="AU1097" i="2"/>
  <c r="AU1098" i="2"/>
  <c r="AU1099" i="2"/>
  <c r="AU1100" i="2"/>
  <c r="AU1101" i="2"/>
  <c r="AU1102" i="2"/>
  <c r="AU1103" i="2"/>
  <c r="AU1104" i="2"/>
  <c r="AU1105" i="2"/>
  <c r="AU1106" i="2"/>
  <c r="AU1107" i="2"/>
  <c r="AU1108" i="2"/>
  <c r="AU1109" i="2"/>
  <c r="AU1110" i="2"/>
  <c r="AU1111" i="2"/>
  <c r="AU1112" i="2"/>
  <c r="AU1113" i="2"/>
  <c r="AU1114" i="2"/>
  <c r="AU1115" i="2"/>
  <c r="AU1116" i="2"/>
  <c r="AU1117" i="2"/>
  <c r="AU1118" i="2"/>
  <c r="AU1119" i="2"/>
  <c r="AU1120" i="2"/>
  <c r="AU1121" i="2"/>
  <c r="AU1122" i="2"/>
  <c r="AU1123" i="2"/>
  <c r="AU1124" i="2"/>
  <c r="AU1125" i="2"/>
  <c r="AU1126" i="2"/>
  <c r="AU1127" i="2"/>
  <c r="AU1128" i="2"/>
  <c r="AU1129" i="2"/>
  <c r="AU1130" i="2"/>
  <c r="AU1131" i="2"/>
  <c r="AU1132" i="2"/>
  <c r="AU1133" i="2"/>
  <c r="AU1134" i="2"/>
  <c r="AU1135" i="2"/>
  <c r="AU1136" i="2"/>
  <c r="AU1137" i="2"/>
  <c r="AU1138" i="2"/>
  <c r="AU1139" i="2"/>
  <c r="AU1140" i="2"/>
  <c r="AU1141" i="2"/>
  <c r="AU1142" i="2"/>
  <c r="AU1143" i="2"/>
  <c r="AU1144" i="2"/>
  <c r="AU1145" i="2"/>
  <c r="AU1146" i="2"/>
  <c r="AU1147" i="2"/>
  <c r="AU1148" i="2"/>
  <c r="AU1149" i="2"/>
  <c r="AU1150" i="2"/>
  <c r="AU1151" i="2"/>
  <c r="AU1152" i="2"/>
  <c r="AU1153" i="2"/>
  <c r="AU1154" i="2"/>
  <c r="AU1155" i="2"/>
  <c r="AU1156" i="2"/>
  <c r="AU1157" i="2"/>
  <c r="AU1158" i="2"/>
  <c r="AU1159" i="2"/>
  <c r="AU1160" i="2"/>
  <c r="AU1161" i="2"/>
  <c r="AU1162" i="2"/>
  <c r="AU1163" i="2"/>
  <c r="AU1164" i="2"/>
  <c r="AU1165" i="2"/>
  <c r="AU1166" i="2"/>
  <c r="AU1167" i="2"/>
  <c r="AU1168" i="2"/>
  <c r="AU1169" i="2"/>
  <c r="AU1170" i="2"/>
  <c r="AU1171" i="2"/>
  <c r="AU1172" i="2"/>
  <c r="AU1173" i="2"/>
  <c r="AU1174" i="2"/>
  <c r="AU1175" i="2"/>
  <c r="AU1176" i="2"/>
  <c r="AU1177" i="2"/>
  <c r="AU1178" i="2"/>
  <c r="AU1179" i="2"/>
  <c r="AU1180" i="2"/>
  <c r="AU1181" i="2"/>
  <c r="AU1182" i="2"/>
  <c r="AU1183" i="2"/>
  <c r="AU1184" i="2"/>
  <c r="AU1185" i="2"/>
  <c r="AU1186" i="2"/>
  <c r="AU1187" i="2"/>
  <c r="AU1188" i="2"/>
  <c r="AU1189" i="2"/>
  <c r="AU1190" i="2"/>
  <c r="AU1191" i="2"/>
  <c r="AU1192" i="2"/>
  <c r="AU1193" i="2"/>
  <c r="AU1194" i="2"/>
  <c r="AU1195" i="2"/>
  <c r="AU1196" i="2"/>
  <c r="AU1197" i="2"/>
  <c r="AU1198" i="2"/>
  <c r="AU1199" i="2"/>
  <c r="AU1200" i="2"/>
  <c r="AU1201" i="2"/>
  <c r="AU1202" i="2"/>
  <c r="AU1203" i="2"/>
  <c r="AU1204" i="2"/>
  <c r="AU1205" i="2"/>
  <c r="AU1206" i="2"/>
  <c r="AU1207" i="2"/>
  <c r="AU1208" i="2"/>
  <c r="AU1209" i="2"/>
  <c r="AU1210" i="2"/>
  <c r="AU1211" i="2"/>
  <c r="AU1212" i="2"/>
  <c r="AU1213" i="2"/>
  <c r="AU1214" i="2"/>
  <c r="AU1215" i="2"/>
  <c r="AU1216" i="2"/>
  <c r="AU1217" i="2"/>
  <c r="AU1218" i="2"/>
  <c r="AU1219" i="2"/>
  <c r="AU1220" i="2"/>
  <c r="AU1221" i="2"/>
  <c r="AU1222" i="2"/>
  <c r="AU1223" i="2"/>
  <c r="AU1224" i="2"/>
  <c r="AU1225" i="2"/>
  <c r="AU1226" i="2"/>
  <c r="AU1227" i="2"/>
  <c r="AU1228" i="2"/>
  <c r="AU1229" i="2"/>
  <c r="AU1230" i="2"/>
  <c r="AU1231" i="2"/>
  <c r="AU1232" i="2"/>
  <c r="AU1233" i="2"/>
  <c r="AU1234" i="2"/>
  <c r="AU1235" i="2"/>
  <c r="AU1236" i="2"/>
  <c r="AU1237" i="2"/>
  <c r="AU1238" i="2"/>
  <c r="AU1239" i="2"/>
  <c r="AU1240" i="2"/>
  <c r="AU1241" i="2"/>
  <c r="AU1242" i="2"/>
  <c r="AU1243" i="2"/>
  <c r="AU1244" i="2"/>
  <c r="AU1245" i="2"/>
  <c r="AU1246" i="2"/>
  <c r="AU1247" i="2"/>
  <c r="AU1248" i="2"/>
  <c r="AU1249" i="2"/>
  <c r="AU1250" i="2"/>
  <c r="AU1251" i="2"/>
  <c r="AU1252" i="2"/>
  <c r="AU1253" i="2"/>
  <c r="AU1254" i="2"/>
  <c r="AU1255" i="2"/>
  <c r="AU1256" i="2"/>
  <c r="AU1257" i="2"/>
  <c r="AU1258" i="2"/>
  <c r="AU1259" i="2"/>
  <c r="AU1260" i="2"/>
  <c r="AU1261" i="2"/>
  <c r="AU1262" i="2"/>
  <c r="AU1263" i="2"/>
  <c r="AU1264" i="2"/>
  <c r="AU1265" i="2"/>
  <c r="AU1266" i="2"/>
  <c r="AU1267" i="2"/>
  <c r="AU1268" i="2"/>
  <c r="AU1269" i="2"/>
  <c r="AU1270" i="2"/>
  <c r="AU1271" i="2"/>
  <c r="AU1272" i="2"/>
  <c r="AU1273" i="2"/>
  <c r="AU1274" i="2"/>
  <c r="AU1275" i="2"/>
  <c r="AU1276" i="2"/>
  <c r="AU1277" i="2"/>
  <c r="AU1278" i="2"/>
  <c r="AU1279" i="2"/>
  <c r="AU1280" i="2"/>
  <c r="AU1281" i="2"/>
  <c r="AU1282" i="2"/>
  <c r="AU1283" i="2"/>
  <c r="AU1284" i="2"/>
  <c r="AU1285" i="2"/>
  <c r="AU1286" i="2"/>
  <c r="AU1287" i="2"/>
  <c r="AU1288" i="2"/>
  <c r="AU1289" i="2"/>
  <c r="AU1290" i="2"/>
  <c r="AU1291" i="2"/>
  <c r="AU1292" i="2"/>
  <c r="AU1293" i="2"/>
  <c r="AU1294" i="2"/>
  <c r="AU1295" i="2"/>
  <c r="AU1296" i="2"/>
  <c r="AU1297" i="2"/>
  <c r="AU1298" i="2"/>
  <c r="AU1299" i="2"/>
  <c r="AU1300" i="2"/>
  <c r="AU1301" i="2"/>
  <c r="AU1302" i="2"/>
  <c r="AU1303" i="2"/>
  <c r="AU1304" i="2"/>
  <c r="AU1305" i="2"/>
  <c r="AU1306" i="2"/>
  <c r="AU1307" i="2"/>
  <c r="AU1308" i="2"/>
  <c r="AU1309" i="2"/>
  <c r="AU1310" i="2"/>
  <c r="AU1311" i="2"/>
  <c r="AU1312" i="2"/>
  <c r="AU1313" i="2"/>
  <c r="AU1314" i="2"/>
  <c r="AU1315" i="2"/>
  <c r="AU1316" i="2"/>
  <c r="AU1317" i="2"/>
  <c r="AU1318" i="2"/>
  <c r="AU1319" i="2"/>
  <c r="AU1320" i="2"/>
  <c r="AU1321" i="2"/>
  <c r="AU1322" i="2"/>
  <c r="AU1323" i="2"/>
  <c r="AU1324" i="2"/>
  <c r="AU1325" i="2"/>
  <c r="AU1326" i="2"/>
  <c r="AU1327" i="2"/>
  <c r="AU1328" i="2"/>
  <c r="AU1329" i="2"/>
  <c r="AU1330" i="2"/>
  <c r="AU1331" i="2"/>
  <c r="AU1332" i="2"/>
  <c r="AU1333" i="2"/>
  <c r="AU1334" i="2"/>
  <c r="AU1335" i="2"/>
  <c r="AU1336" i="2"/>
  <c r="AU1337" i="2"/>
  <c r="AU1338" i="2"/>
  <c r="AU1339" i="2"/>
  <c r="AU1340" i="2"/>
  <c r="AU1341" i="2"/>
  <c r="AU1342" i="2"/>
  <c r="AU1343" i="2"/>
  <c r="AU1344" i="2"/>
  <c r="AU1345" i="2"/>
  <c r="AU1346" i="2"/>
  <c r="AU1347" i="2"/>
  <c r="AU1348" i="2"/>
  <c r="AU1349" i="2"/>
  <c r="AU1350" i="2"/>
  <c r="AU1351" i="2"/>
  <c r="AU1352" i="2"/>
  <c r="AU1353" i="2"/>
  <c r="AU1354" i="2"/>
  <c r="AU1355" i="2"/>
  <c r="AU1356" i="2"/>
  <c r="AU1357" i="2"/>
  <c r="AU1358" i="2"/>
  <c r="AU1359" i="2"/>
  <c r="AU1360" i="2"/>
  <c r="AU1361" i="2"/>
  <c r="AU1362" i="2"/>
  <c r="AU1363" i="2"/>
  <c r="AU1364" i="2"/>
  <c r="AU1365" i="2"/>
  <c r="AU1366" i="2"/>
  <c r="AU1367" i="2"/>
  <c r="AU1368" i="2"/>
  <c r="AU1369" i="2"/>
  <c r="AU1370" i="2"/>
  <c r="AU1371" i="2"/>
  <c r="AU1372" i="2"/>
  <c r="AU1373" i="2"/>
  <c r="AU1374" i="2"/>
  <c r="AU1375" i="2"/>
  <c r="AU1376" i="2"/>
  <c r="AU1377" i="2"/>
  <c r="AU1378" i="2"/>
  <c r="AU1379" i="2"/>
  <c r="AU1380" i="2"/>
  <c r="AU1381" i="2"/>
  <c r="AU1382" i="2"/>
  <c r="AU1383" i="2"/>
  <c r="AU1384" i="2"/>
  <c r="AU1385" i="2"/>
  <c r="AU1386" i="2"/>
  <c r="AU1387" i="2"/>
  <c r="AU1388" i="2"/>
  <c r="AU1389" i="2"/>
  <c r="AU1390" i="2"/>
  <c r="AU1391" i="2"/>
  <c r="AU1392" i="2"/>
  <c r="AU1393" i="2"/>
  <c r="AU1394" i="2"/>
  <c r="AU1395" i="2"/>
  <c r="AU1396" i="2"/>
  <c r="AU1397" i="2"/>
  <c r="AU1398" i="2"/>
  <c r="AU1399" i="2"/>
  <c r="AU1400" i="2"/>
  <c r="AU1401" i="2"/>
  <c r="AU1402" i="2"/>
  <c r="AU1403" i="2"/>
  <c r="AU1404" i="2"/>
  <c r="AU1405" i="2"/>
  <c r="AU1406" i="2"/>
  <c r="AU1407" i="2"/>
  <c r="AU1408" i="2"/>
  <c r="AU1409" i="2"/>
  <c r="AU1410" i="2"/>
  <c r="AU1411" i="2"/>
  <c r="AU1412" i="2"/>
  <c r="AU1413" i="2"/>
  <c r="AU1414" i="2"/>
  <c r="AU1415" i="2"/>
  <c r="AU1416" i="2"/>
  <c r="AU1417" i="2"/>
  <c r="AU1418" i="2"/>
  <c r="AU1419" i="2"/>
  <c r="AU1420" i="2"/>
  <c r="AU1421" i="2"/>
  <c r="AU1422" i="2"/>
  <c r="AU1423" i="2"/>
  <c r="AU1424" i="2"/>
  <c r="AU1425" i="2"/>
  <c r="AU1426" i="2"/>
  <c r="AU1427" i="2"/>
  <c r="AU1428" i="2"/>
  <c r="AU1429" i="2"/>
  <c r="AU1430" i="2"/>
  <c r="AU1431" i="2"/>
  <c r="AU1432" i="2"/>
  <c r="AU1433" i="2"/>
  <c r="AU1434" i="2"/>
  <c r="AU1435" i="2"/>
  <c r="AU1436" i="2"/>
  <c r="AU1437" i="2"/>
  <c r="AU1438" i="2"/>
  <c r="AU1439" i="2"/>
  <c r="AU1440" i="2"/>
  <c r="AU1441" i="2"/>
  <c r="AU1442" i="2"/>
  <c r="AU1443" i="2"/>
  <c r="AU1444" i="2"/>
  <c r="AU1445" i="2"/>
  <c r="AU1446" i="2"/>
  <c r="AU1447" i="2"/>
  <c r="AU1448" i="2"/>
  <c r="AU1449" i="2"/>
  <c r="AU1450" i="2"/>
  <c r="AU1451" i="2"/>
  <c r="AU1452" i="2"/>
  <c r="AU1453" i="2"/>
  <c r="AU1454" i="2"/>
  <c r="AU1455" i="2"/>
  <c r="AU1456" i="2"/>
  <c r="AU1457" i="2"/>
  <c r="AU1458" i="2"/>
  <c r="AU1459" i="2"/>
  <c r="AU1460" i="2"/>
  <c r="AU1461" i="2"/>
  <c r="AU1462" i="2"/>
  <c r="AU1463" i="2"/>
  <c r="AU1464" i="2"/>
  <c r="AU1465" i="2"/>
  <c r="AU1466" i="2"/>
  <c r="AU1467" i="2"/>
  <c r="AU1468" i="2"/>
  <c r="AU1469" i="2"/>
  <c r="AU1470" i="2"/>
  <c r="AU1471" i="2"/>
  <c r="AU1472" i="2"/>
  <c r="AU1473" i="2"/>
  <c r="AU1474" i="2"/>
  <c r="AU1475" i="2"/>
  <c r="AU1476" i="2"/>
  <c r="AU1477" i="2"/>
  <c r="AU1478" i="2"/>
  <c r="AU1479" i="2"/>
  <c r="AU1480" i="2"/>
  <c r="AU1481" i="2"/>
  <c r="AU1482" i="2"/>
  <c r="AU1483" i="2"/>
  <c r="AU1484" i="2"/>
  <c r="AU1485" i="2"/>
  <c r="AU1486" i="2"/>
  <c r="AU1487" i="2"/>
  <c r="AU1488" i="2"/>
  <c r="AU1489" i="2"/>
  <c r="AU1490" i="2"/>
  <c r="AU1491" i="2"/>
  <c r="AU1492" i="2"/>
  <c r="AU1493" i="2"/>
  <c r="AU1494" i="2"/>
  <c r="AU1495" i="2"/>
  <c r="AU1496" i="2"/>
  <c r="AU1497" i="2"/>
  <c r="AU1498" i="2"/>
  <c r="AU1499" i="2"/>
  <c r="AU1500" i="2"/>
  <c r="AU1501" i="2"/>
  <c r="AU1502" i="2"/>
  <c r="AU1503" i="2"/>
  <c r="AU1504" i="2"/>
  <c r="AU1505" i="2"/>
  <c r="AU1506" i="2"/>
  <c r="AU1507" i="2"/>
  <c r="AU1508" i="2"/>
  <c r="AU1509" i="2"/>
  <c r="AU1510" i="2"/>
  <c r="AU1511" i="2"/>
  <c r="AU1512" i="2"/>
  <c r="AU1513" i="2"/>
  <c r="AU1514" i="2"/>
  <c r="AU1515" i="2"/>
  <c r="AU1516" i="2"/>
  <c r="AU1517" i="2"/>
  <c r="AU1518" i="2"/>
  <c r="AU1519" i="2"/>
  <c r="AU1520" i="2"/>
  <c r="AU1521" i="2"/>
  <c r="AU1522" i="2"/>
  <c r="AU1523" i="2"/>
  <c r="AU1524" i="2"/>
  <c r="AU1525" i="2"/>
  <c r="AU1526" i="2"/>
  <c r="AU1527" i="2"/>
  <c r="AU1528" i="2"/>
  <c r="AU1529" i="2"/>
  <c r="AU1530" i="2"/>
  <c r="AU1531" i="2"/>
  <c r="AU1532" i="2"/>
  <c r="AU1533" i="2"/>
  <c r="AU1534" i="2"/>
  <c r="AU1535" i="2"/>
  <c r="AU1536" i="2"/>
  <c r="AU1537" i="2"/>
  <c r="AU1538" i="2"/>
  <c r="AU1539" i="2"/>
  <c r="AU1540" i="2"/>
  <c r="AU1541" i="2"/>
  <c r="AU1542" i="2"/>
  <c r="AU1543" i="2"/>
  <c r="AU1544" i="2"/>
  <c r="AU1545" i="2"/>
  <c r="AU1546" i="2"/>
  <c r="AU1547" i="2"/>
  <c r="AU1548" i="2"/>
  <c r="AU1549" i="2"/>
  <c r="AU1550" i="2"/>
  <c r="AU1551" i="2"/>
  <c r="AU1552" i="2"/>
  <c r="AU1553" i="2"/>
  <c r="AU1554" i="2"/>
  <c r="AU1555" i="2"/>
  <c r="AU1556" i="2"/>
  <c r="AU1557" i="2"/>
  <c r="AU1558" i="2"/>
  <c r="AU1559" i="2"/>
  <c r="AU1560" i="2"/>
  <c r="AU1561" i="2"/>
  <c r="AU1562" i="2"/>
  <c r="AU1563" i="2"/>
  <c r="AU1564" i="2"/>
  <c r="AU1565" i="2"/>
  <c r="AU1566" i="2"/>
  <c r="AU1567" i="2"/>
  <c r="AU1568" i="2"/>
  <c r="AU1569" i="2"/>
  <c r="AU1570" i="2"/>
  <c r="AU1571" i="2"/>
  <c r="AU1572" i="2"/>
  <c r="AU1573" i="2"/>
  <c r="AU1574" i="2"/>
  <c r="AU1575" i="2"/>
  <c r="AU1576" i="2"/>
  <c r="AU1577" i="2"/>
  <c r="AU1578" i="2"/>
  <c r="AU1579" i="2"/>
  <c r="AU1580" i="2"/>
  <c r="AU1581" i="2"/>
  <c r="AU1582" i="2"/>
  <c r="AU1583" i="2"/>
  <c r="AU1584" i="2"/>
  <c r="AU1585" i="2"/>
  <c r="AU1586" i="2"/>
  <c r="AU1587" i="2"/>
  <c r="AU1588" i="2"/>
  <c r="AU1589" i="2"/>
  <c r="AU1590" i="2"/>
  <c r="AU1591" i="2"/>
  <c r="AU1592" i="2"/>
  <c r="AU1593" i="2"/>
  <c r="AU1594" i="2"/>
  <c r="AU1595" i="2"/>
  <c r="AU1596" i="2"/>
  <c r="AU1597" i="2"/>
  <c r="AU1598" i="2"/>
  <c r="AU1599" i="2"/>
  <c r="AU1600" i="2"/>
  <c r="AU1601" i="2"/>
  <c r="AU1602" i="2"/>
  <c r="AU1603" i="2"/>
  <c r="AU1604" i="2"/>
  <c r="AU1605" i="2"/>
  <c r="AU1606" i="2"/>
  <c r="AU1607" i="2"/>
  <c r="AU1608" i="2"/>
  <c r="AU1609" i="2"/>
  <c r="AU1610" i="2"/>
  <c r="AU1611" i="2"/>
  <c r="AU1612" i="2"/>
  <c r="AU1613" i="2"/>
  <c r="AU1614" i="2"/>
  <c r="AU1615" i="2"/>
  <c r="AU1616" i="2"/>
  <c r="AU1617" i="2"/>
  <c r="AU1618" i="2"/>
  <c r="AU1619" i="2"/>
  <c r="AU1620" i="2"/>
  <c r="AU1621" i="2"/>
  <c r="AU1622" i="2"/>
  <c r="AU1623" i="2"/>
  <c r="AU1624" i="2"/>
  <c r="AU1625" i="2"/>
  <c r="AU1626" i="2"/>
  <c r="AU1627" i="2"/>
  <c r="AU1628" i="2"/>
  <c r="AU1629" i="2"/>
  <c r="AU1630" i="2"/>
  <c r="AU1631" i="2"/>
  <c r="AU1632" i="2"/>
  <c r="AU1633" i="2"/>
  <c r="AU1634" i="2"/>
  <c r="AU1635" i="2"/>
  <c r="AU1636" i="2"/>
  <c r="AU1637" i="2"/>
  <c r="AU1638" i="2"/>
  <c r="AU1639" i="2"/>
  <c r="AU1640" i="2"/>
  <c r="AU1641" i="2"/>
  <c r="AU1642" i="2"/>
  <c r="AU1643" i="2"/>
  <c r="AU1644" i="2"/>
  <c r="AU1645" i="2"/>
  <c r="AU1646" i="2"/>
  <c r="AU1647" i="2"/>
  <c r="AU1648" i="2"/>
  <c r="AU1649" i="2"/>
  <c r="AU1650" i="2"/>
  <c r="AU1651" i="2"/>
  <c r="AU1652" i="2"/>
  <c r="AU1653" i="2"/>
  <c r="AU1654" i="2"/>
  <c r="AU1655" i="2"/>
  <c r="AU1656" i="2"/>
  <c r="AU1657" i="2"/>
  <c r="AU1658" i="2"/>
  <c r="AU1659" i="2"/>
  <c r="AU1660" i="2"/>
  <c r="AU1661" i="2"/>
  <c r="AU1662" i="2"/>
  <c r="AU1663" i="2"/>
  <c r="AU1664" i="2"/>
  <c r="AU1665" i="2"/>
  <c r="AU1666" i="2"/>
  <c r="AU1667" i="2"/>
  <c r="AU1668" i="2"/>
  <c r="AU1669" i="2"/>
  <c r="AU1670" i="2"/>
  <c r="AU1671" i="2"/>
  <c r="AU1672" i="2"/>
  <c r="AU1673" i="2"/>
  <c r="AU1674" i="2"/>
  <c r="AU1675" i="2"/>
  <c r="AU1676" i="2"/>
  <c r="AU1677" i="2"/>
  <c r="AU1678" i="2"/>
  <c r="AU1679" i="2"/>
  <c r="AU1680" i="2"/>
  <c r="AU1681" i="2"/>
  <c r="AU1682" i="2"/>
  <c r="AU1683" i="2"/>
  <c r="AU1684" i="2"/>
  <c r="AU1685" i="2"/>
  <c r="AU1686" i="2"/>
  <c r="AU1687" i="2"/>
  <c r="AU1688" i="2"/>
  <c r="AU1689" i="2"/>
  <c r="AU1690" i="2"/>
  <c r="AU1691" i="2"/>
  <c r="AU1692" i="2"/>
  <c r="AU1693" i="2"/>
  <c r="AU1694" i="2"/>
  <c r="AU1695" i="2"/>
  <c r="AU1696" i="2"/>
  <c r="AU1697" i="2"/>
  <c r="AU1698" i="2"/>
  <c r="AU1699" i="2"/>
  <c r="AU1700" i="2"/>
  <c r="AU1701" i="2"/>
  <c r="AU1702" i="2"/>
  <c r="AU1703" i="2"/>
  <c r="AU1704" i="2"/>
  <c r="AU1705" i="2"/>
  <c r="AU1706" i="2"/>
  <c r="AU1707" i="2"/>
  <c r="AU1708" i="2"/>
  <c r="AU1709" i="2"/>
  <c r="AU1710" i="2"/>
  <c r="AU1711" i="2"/>
  <c r="AU1712" i="2"/>
  <c r="AU1713" i="2"/>
  <c r="AU1714" i="2"/>
  <c r="AU1715" i="2"/>
  <c r="AU1716" i="2"/>
  <c r="AU1717" i="2"/>
  <c r="AU1718" i="2"/>
  <c r="AU1719" i="2"/>
  <c r="AU1720" i="2"/>
  <c r="AU1721" i="2"/>
  <c r="AU1722" i="2"/>
  <c r="AU1723" i="2"/>
  <c r="AU1724" i="2"/>
  <c r="AU1725" i="2"/>
  <c r="AU1726" i="2"/>
  <c r="AU1727" i="2"/>
  <c r="AU1728" i="2"/>
  <c r="AU1729" i="2"/>
  <c r="AU1730" i="2"/>
  <c r="AU1731" i="2"/>
  <c r="AU1732" i="2"/>
  <c r="AU1733" i="2"/>
  <c r="AU1734" i="2"/>
  <c r="AU1735" i="2"/>
  <c r="AU1736" i="2"/>
  <c r="AU1737" i="2"/>
  <c r="AU1738" i="2"/>
  <c r="AU1739" i="2"/>
  <c r="AU1740" i="2"/>
  <c r="AU1741" i="2"/>
  <c r="AU1742" i="2"/>
  <c r="AU1743" i="2"/>
  <c r="AU1744" i="2"/>
  <c r="AU1745" i="2"/>
  <c r="AU1746" i="2"/>
  <c r="AU1747" i="2"/>
  <c r="AU1748" i="2"/>
  <c r="AU1749" i="2"/>
  <c r="AU1750" i="2"/>
  <c r="AU1751" i="2"/>
  <c r="AU1752" i="2"/>
  <c r="AU1753" i="2"/>
  <c r="AU1754" i="2"/>
  <c r="AU1755" i="2"/>
  <c r="AU1756" i="2"/>
  <c r="AU1757" i="2"/>
  <c r="AU1758" i="2"/>
  <c r="AU1759" i="2"/>
  <c r="AU1760" i="2"/>
  <c r="AU1761" i="2"/>
  <c r="AU1762" i="2"/>
  <c r="AU1763" i="2"/>
  <c r="AU1764" i="2"/>
  <c r="AU1765" i="2"/>
  <c r="AU1766" i="2"/>
  <c r="AU1767" i="2"/>
  <c r="AU1768" i="2"/>
  <c r="AU1769" i="2"/>
  <c r="AU1770" i="2"/>
  <c r="AU1771" i="2"/>
  <c r="AU1772" i="2"/>
  <c r="AU1773" i="2"/>
  <c r="AU1774" i="2"/>
  <c r="AU1775" i="2"/>
  <c r="AU1776" i="2"/>
  <c r="AU1777" i="2"/>
  <c r="AU1778" i="2"/>
  <c r="AU1779" i="2"/>
  <c r="AU1780" i="2"/>
  <c r="AU1781" i="2"/>
  <c r="AU1782" i="2"/>
  <c r="AU1783" i="2"/>
  <c r="AU1784" i="2"/>
  <c r="AU1785" i="2"/>
  <c r="AU1786" i="2"/>
  <c r="AU1787" i="2"/>
  <c r="AU1788" i="2"/>
  <c r="AU1789" i="2"/>
  <c r="AU1790" i="2"/>
  <c r="AU1791" i="2"/>
  <c r="AU1792" i="2"/>
  <c r="AU1793" i="2"/>
  <c r="AU1794" i="2"/>
  <c r="AU1795" i="2"/>
  <c r="AU1796" i="2"/>
  <c r="AU1797" i="2"/>
  <c r="AU1798" i="2"/>
  <c r="AU1799" i="2"/>
  <c r="AU1800" i="2"/>
  <c r="AU1801" i="2"/>
  <c r="AU1802" i="2"/>
  <c r="AU1803" i="2"/>
  <c r="AU1804" i="2"/>
  <c r="AU1805" i="2"/>
  <c r="AU1806" i="2"/>
  <c r="AU1807" i="2"/>
  <c r="AU1808" i="2"/>
  <c r="AU1809" i="2"/>
  <c r="AU1810" i="2"/>
  <c r="AU1811" i="2"/>
  <c r="AU1812" i="2"/>
  <c r="AU1813" i="2"/>
  <c r="AU1814" i="2"/>
  <c r="AU1815" i="2"/>
  <c r="AU1816" i="2"/>
  <c r="AU1817" i="2"/>
  <c r="AU1818" i="2"/>
  <c r="AU1819" i="2"/>
  <c r="AU1820" i="2"/>
  <c r="AU1821" i="2"/>
  <c r="AU1822" i="2"/>
  <c r="AU1823" i="2"/>
  <c r="AU1824" i="2"/>
  <c r="AU1825" i="2"/>
  <c r="AU1826" i="2"/>
  <c r="AU1827" i="2"/>
  <c r="AU1828" i="2"/>
  <c r="AU1829" i="2"/>
  <c r="AU1830" i="2"/>
  <c r="AU1831" i="2"/>
  <c r="AU1832" i="2"/>
  <c r="AU1833" i="2"/>
  <c r="AU1834" i="2"/>
  <c r="AU1835" i="2"/>
  <c r="AU1836" i="2"/>
  <c r="AU1837" i="2"/>
  <c r="AU1838" i="2"/>
  <c r="AU1839" i="2"/>
  <c r="AU1840" i="2"/>
  <c r="AU1841" i="2"/>
  <c r="AU1842" i="2"/>
  <c r="AU1843" i="2"/>
  <c r="AU1844" i="2"/>
  <c r="AU1845" i="2"/>
  <c r="AU1846" i="2"/>
  <c r="AU1847" i="2"/>
  <c r="AU1848" i="2"/>
  <c r="AU1849" i="2"/>
  <c r="AU1850" i="2"/>
  <c r="AU1851" i="2"/>
  <c r="AU1852" i="2"/>
  <c r="AU1853" i="2"/>
  <c r="AU1854" i="2"/>
  <c r="AU1855" i="2"/>
  <c r="AU1856" i="2"/>
  <c r="AU1857" i="2"/>
  <c r="AU1858" i="2"/>
  <c r="AU1859" i="2"/>
  <c r="AU1860" i="2"/>
  <c r="AU1861" i="2"/>
  <c r="AU1862" i="2"/>
  <c r="AU1863" i="2"/>
  <c r="AU1864" i="2"/>
  <c r="AU1865" i="2"/>
  <c r="AU1866" i="2"/>
  <c r="AU1867" i="2"/>
  <c r="AU1868" i="2"/>
  <c r="AU1869" i="2"/>
  <c r="AU1870" i="2"/>
  <c r="AU1871" i="2"/>
  <c r="AU1872" i="2"/>
  <c r="AU1873" i="2"/>
  <c r="AU1874" i="2"/>
  <c r="AU1875" i="2"/>
  <c r="AU1876" i="2"/>
  <c r="AU1877" i="2"/>
  <c r="AU1878" i="2"/>
  <c r="AU1879" i="2"/>
  <c r="AU1880" i="2"/>
  <c r="AU1881" i="2"/>
  <c r="AU1882" i="2"/>
  <c r="AU1883" i="2"/>
  <c r="AU1884" i="2"/>
  <c r="AU1885" i="2"/>
  <c r="AU1886" i="2"/>
  <c r="AU1887" i="2"/>
  <c r="AU1888" i="2"/>
  <c r="AU1889" i="2"/>
  <c r="AU1890" i="2"/>
  <c r="AU1891" i="2"/>
  <c r="AU1892" i="2"/>
  <c r="AU1893" i="2"/>
  <c r="AU1894" i="2"/>
  <c r="AU1895" i="2"/>
  <c r="AU1896" i="2"/>
  <c r="AU1897" i="2"/>
  <c r="AU1898" i="2"/>
  <c r="AU1899" i="2"/>
  <c r="AU1900" i="2"/>
  <c r="AU1901" i="2"/>
  <c r="AU1902" i="2"/>
  <c r="AU1903" i="2"/>
  <c r="AU1904" i="2"/>
  <c r="AU1905" i="2"/>
  <c r="AU1906" i="2"/>
  <c r="AU1907" i="2"/>
  <c r="AU1908" i="2"/>
  <c r="AU1909" i="2"/>
  <c r="AU1910" i="2"/>
  <c r="AU1911" i="2"/>
  <c r="AU1912" i="2"/>
  <c r="AU1913" i="2"/>
  <c r="AU1914" i="2"/>
  <c r="AU1915" i="2"/>
  <c r="AU1916" i="2"/>
  <c r="AU1917" i="2"/>
  <c r="AU1918" i="2"/>
  <c r="AU1919" i="2"/>
  <c r="AU1920" i="2"/>
  <c r="AU1921" i="2"/>
  <c r="AU1922" i="2"/>
  <c r="AU1923" i="2"/>
  <c r="AU1924" i="2"/>
  <c r="AU1925" i="2"/>
  <c r="AU1926" i="2"/>
  <c r="AU1927" i="2"/>
  <c r="AU1928" i="2"/>
  <c r="AU1929" i="2"/>
  <c r="AU1930" i="2"/>
  <c r="AU1931" i="2"/>
  <c r="AU1932" i="2"/>
  <c r="AU1933" i="2"/>
  <c r="AU1934" i="2"/>
  <c r="AU1935" i="2"/>
  <c r="AU1936" i="2"/>
  <c r="AU1937" i="2"/>
  <c r="AU1938" i="2"/>
  <c r="AU1939" i="2"/>
  <c r="AU1940" i="2"/>
  <c r="AU1941" i="2"/>
  <c r="AU1942" i="2"/>
  <c r="AU1943" i="2"/>
  <c r="AU1944" i="2"/>
  <c r="AU1945" i="2"/>
  <c r="AU1946" i="2"/>
  <c r="AU1947" i="2"/>
  <c r="AU1948" i="2"/>
  <c r="AU1949" i="2"/>
  <c r="AU1950" i="2"/>
  <c r="AU1951" i="2"/>
  <c r="AU1952" i="2"/>
  <c r="AU1953" i="2"/>
  <c r="AU1954" i="2"/>
  <c r="AU1955" i="2"/>
  <c r="AU1956" i="2"/>
  <c r="AU1957" i="2"/>
  <c r="AU1958" i="2"/>
  <c r="AU1959" i="2"/>
  <c r="AU1960" i="2"/>
  <c r="AU1961" i="2"/>
  <c r="AU1962" i="2"/>
  <c r="AU1963" i="2"/>
  <c r="AU1964" i="2"/>
  <c r="AU1965" i="2"/>
  <c r="AU1966" i="2"/>
  <c r="AU1967" i="2"/>
  <c r="AU1968" i="2"/>
  <c r="AU1969" i="2"/>
  <c r="AU1970" i="2"/>
  <c r="AU1971" i="2"/>
  <c r="AU1972" i="2"/>
  <c r="AU1973" i="2"/>
  <c r="AU1974" i="2"/>
  <c r="AU1975" i="2"/>
  <c r="AU1976" i="2"/>
  <c r="AU1977" i="2"/>
  <c r="AU1978" i="2"/>
  <c r="AU1979" i="2"/>
  <c r="AU1980" i="2"/>
  <c r="AU1981" i="2"/>
  <c r="AU1982" i="2"/>
  <c r="AU1983" i="2"/>
  <c r="AU1984" i="2"/>
  <c r="AU1985" i="2"/>
  <c r="AU1986" i="2"/>
  <c r="AU1987" i="2"/>
  <c r="AU1988" i="2"/>
  <c r="AU1989" i="2"/>
  <c r="AU1990" i="2"/>
  <c r="AU1991" i="2"/>
  <c r="AU1992" i="2"/>
  <c r="AU1993" i="2"/>
  <c r="AU1994" i="2"/>
  <c r="AU1995" i="2"/>
  <c r="AU1996" i="2"/>
  <c r="AU1997" i="2"/>
  <c r="AU1998" i="2"/>
  <c r="AU1999" i="2"/>
  <c r="AU2000" i="2"/>
  <c r="AU2001" i="2"/>
  <c r="AU2002" i="2"/>
  <c r="AU2003" i="2"/>
  <c r="AU2004" i="2"/>
  <c r="AU2005" i="2"/>
  <c r="AU2006" i="2"/>
  <c r="AU2007" i="2"/>
  <c r="AU2008" i="2"/>
  <c r="AU2009" i="2"/>
  <c r="AU2010" i="2"/>
  <c r="AU2011" i="2"/>
  <c r="AU2012" i="2"/>
  <c r="AU2013" i="2"/>
  <c r="AU2014" i="2"/>
  <c r="AU2015" i="2"/>
  <c r="AU2016" i="2"/>
  <c r="AU2017" i="2"/>
  <c r="AU2018" i="2"/>
  <c r="AU2019" i="2"/>
  <c r="AU2020" i="2"/>
  <c r="AU2021" i="2"/>
  <c r="AU2022" i="2"/>
  <c r="AU2023" i="2"/>
  <c r="AU2024" i="2"/>
  <c r="AU2025" i="2"/>
  <c r="AU2026" i="2"/>
  <c r="AU2027" i="2"/>
  <c r="AU2028" i="2"/>
  <c r="AU2029" i="2"/>
  <c r="AU2030" i="2"/>
  <c r="AU2031" i="2"/>
  <c r="AU2032" i="2"/>
  <c r="AU2033" i="2"/>
  <c r="AU2034" i="2"/>
  <c r="AU2035" i="2"/>
  <c r="AU2036" i="2"/>
  <c r="AU2037" i="2"/>
  <c r="AU2038" i="2"/>
  <c r="AU2039" i="2"/>
  <c r="AU2040" i="2"/>
  <c r="AU2041" i="2"/>
  <c r="AU2042" i="2"/>
  <c r="AU2043" i="2"/>
  <c r="AU2044" i="2"/>
  <c r="AU2045" i="2"/>
  <c r="AU2046" i="2"/>
  <c r="AU2047" i="2"/>
  <c r="AU2048" i="2"/>
  <c r="AU2049" i="2"/>
  <c r="AU2050" i="2"/>
  <c r="AU2051" i="2"/>
  <c r="AU2052" i="2"/>
  <c r="AU2053" i="2"/>
  <c r="AU2054" i="2"/>
  <c r="AU2055" i="2"/>
  <c r="AU2056" i="2"/>
  <c r="AU2057" i="2"/>
  <c r="AU2058" i="2"/>
  <c r="AU2059" i="2"/>
  <c r="AU2060" i="2"/>
  <c r="AU2061" i="2"/>
  <c r="AU2062" i="2"/>
  <c r="AU2063" i="2"/>
  <c r="AU2064" i="2"/>
  <c r="AU2065" i="2"/>
  <c r="AU2066" i="2"/>
  <c r="AU2067" i="2"/>
  <c r="AU2068" i="2"/>
  <c r="AU2069" i="2"/>
  <c r="AU2070" i="2"/>
  <c r="AU2071" i="2"/>
  <c r="AU2072" i="2"/>
  <c r="AU2073" i="2"/>
  <c r="AU2074" i="2"/>
  <c r="AU2075" i="2"/>
  <c r="AU2076" i="2"/>
  <c r="AU2077" i="2"/>
  <c r="AU2078" i="2"/>
  <c r="AU2079" i="2"/>
  <c r="AU2080" i="2"/>
  <c r="AU2081" i="2"/>
  <c r="AU2082" i="2"/>
  <c r="AU2083" i="2"/>
  <c r="AU2084" i="2"/>
  <c r="AU2085" i="2"/>
  <c r="AU2086" i="2"/>
  <c r="AU2087" i="2"/>
  <c r="AU2088" i="2"/>
  <c r="AU2089" i="2"/>
  <c r="AU2090" i="2"/>
  <c r="AU2091" i="2"/>
  <c r="AU2092" i="2"/>
  <c r="AU2093" i="2"/>
  <c r="AU2094" i="2"/>
  <c r="AU2095" i="2"/>
  <c r="AU2096" i="2"/>
  <c r="AU2097" i="2"/>
  <c r="AU2098" i="2"/>
  <c r="AU2099" i="2"/>
  <c r="AU2100" i="2"/>
  <c r="AU2101" i="2"/>
  <c r="AU2102" i="2"/>
  <c r="AU2103" i="2"/>
  <c r="AU2104" i="2"/>
  <c r="AU2105" i="2"/>
  <c r="AU2106" i="2"/>
  <c r="AU2107" i="2"/>
  <c r="AU2108" i="2"/>
  <c r="AU2109" i="2"/>
  <c r="AU2110" i="2"/>
  <c r="AU2111" i="2"/>
  <c r="AU2112" i="2"/>
  <c r="AU2113" i="2"/>
  <c r="AU2114" i="2"/>
  <c r="AU2115" i="2"/>
  <c r="AU2116" i="2"/>
  <c r="AU2117" i="2"/>
  <c r="AU2118" i="2"/>
  <c r="AU2119" i="2"/>
  <c r="AU2120" i="2"/>
  <c r="AU2121" i="2"/>
  <c r="AU2122" i="2"/>
  <c r="AU2123" i="2"/>
  <c r="AU2124" i="2"/>
  <c r="AU2125" i="2"/>
  <c r="AU2126" i="2"/>
  <c r="AU2127" i="2"/>
  <c r="AU2128" i="2"/>
  <c r="AU2129" i="2"/>
  <c r="AU2130" i="2"/>
  <c r="AU2131" i="2"/>
  <c r="AU2132" i="2"/>
  <c r="AU2133" i="2"/>
  <c r="AU2134" i="2"/>
  <c r="AU2135" i="2"/>
  <c r="AU2136" i="2"/>
  <c r="AU2137" i="2"/>
  <c r="AU2138" i="2"/>
  <c r="AU2139" i="2"/>
  <c r="AU2140" i="2"/>
  <c r="AU2141" i="2"/>
  <c r="AU2142" i="2"/>
  <c r="AU2143" i="2"/>
  <c r="AU2144" i="2"/>
  <c r="AU2145" i="2"/>
  <c r="AU2146" i="2"/>
  <c r="AU2147" i="2"/>
  <c r="AU2148" i="2"/>
  <c r="AU2149" i="2"/>
  <c r="AU2150" i="2"/>
  <c r="AU2151" i="2"/>
  <c r="AU2152" i="2"/>
  <c r="AU2153" i="2"/>
  <c r="AU2154" i="2"/>
  <c r="AU2155" i="2"/>
  <c r="AU2156" i="2"/>
  <c r="AU2157" i="2"/>
  <c r="AU2158" i="2"/>
  <c r="AU2159" i="2"/>
  <c r="AU2160" i="2"/>
  <c r="AU2161" i="2"/>
  <c r="AU2162" i="2"/>
  <c r="AU2163" i="2"/>
  <c r="AU2164" i="2"/>
  <c r="AU2165" i="2"/>
  <c r="AU2166" i="2"/>
  <c r="AU2167" i="2"/>
  <c r="AU2168" i="2"/>
  <c r="AU2169" i="2"/>
  <c r="AU2170" i="2"/>
  <c r="AU2171" i="2"/>
  <c r="AU2172" i="2"/>
  <c r="AU2173" i="2"/>
  <c r="AU2174" i="2"/>
  <c r="AU2175" i="2"/>
  <c r="AU2176" i="2"/>
  <c r="AU2177" i="2"/>
  <c r="AU2178" i="2"/>
  <c r="AU2179" i="2"/>
  <c r="AU2180" i="2"/>
  <c r="AU2181" i="2"/>
  <c r="AU2182" i="2"/>
  <c r="AU2183" i="2"/>
  <c r="AU2184" i="2"/>
  <c r="AU2185" i="2"/>
  <c r="AU2186" i="2"/>
  <c r="AU2187" i="2"/>
  <c r="AU2188" i="2"/>
  <c r="AU2189" i="2"/>
  <c r="AU2190" i="2"/>
  <c r="AU2191" i="2"/>
  <c r="AU2192" i="2"/>
  <c r="AU2193" i="2"/>
  <c r="AU2194" i="2"/>
  <c r="AU2195" i="2"/>
  <c r="AU2196" i="2"/>
  <c r="AU2197" i="2"/>
  <c r="AU2198" i="2"/>
  <c r="AU2199" i="2"/>
  <c r="AU2200" i="2"/>
  <c r="AU2201" i="2"/>
  <c r="AU2202" i="2"/>
  <c r="AU2203" i="2"/>
  <c r="AU2204" i="2"/>
  <c r="AU2205" i="2"/>
  <c r="AU2206" i="2"/>
  <c r="AU2207" i="2"/>
  <c r="AU2208" i="2"/>
  <c r="AU2209" i="2"/>
  <c r="AU2210" i="2"/>
  <c r="AU2211" i="2"/>
  <c r="AU2212" i="2"/>
  <c r="AU2213" i="2"/>
  <c r="AU2214" i="2"/>
  <c r="AU2215" i="2"/>
  <c r="AU2216" i="2"/>
  <c r="AU2217" i="2"/>
  <c r="AU2218" i="2"/>
  <c r="AU2219" i="2"/>
  <c r="AU2220" i="2"/>
  <c r="AU2221" i="2"/>
  <c r="AU2222" i="2"/>
  <c r="AU2223" i="2"/>
  <c r="AU2224" i="2"/>
  <c r="AU2225" i="2"/>
  <c r="AU2226" i="2"/>
  <c r="AU2227" i="2"/>
  <c r="AU2228" i="2"/>
  <c r="AU2229" i="2"/>
  <c r="AU2230" i="2"/>
  <c r="AU2231" i="2"/>
  <c r="AU2232" i="2"/>
  <c r="AU2233" i="2"/>
  <c r="AU2234" i="2"/>
  <c r="AU2235" i="2"/>
  <c r="AU2236" i="2"/>
  <c r="AU2237" i="2"/>
  <c r="AU2238" i="2"/>
  <c r="AU2239" i="2"/>
  <c r="AU2240" i="2"/>
  <c r="AU2241" i="2"/>
  <c r="AU2242" i="2"/>
  <c r="AU2243" i="2"/>
  <c r="AU2244" i="2"/>
  <c r="AU2245" i="2"/>
  <c r="AU2246" i="2"/>
  <c r="AU2247" i="2"/>
  <c r="AU2248" i="2"/>
  <c r="AU2249" i="2"/>
  <c r="AU2250" i="2"/>
  <c r="AU2251" i="2"/>
  <c r="AU2252" i="2"/>
  <c r="AU2253" i="2"/>
  <c r="AU2254" i="2"/>
  <c r="AU2255" i="2"/>
  <c r="AU2256" i="2"/>
  <c r="AU2257" i="2"/>
  <c r="AU2258" i="2"/>
  <c r="AU2259" i="2"/>
  <c r="AU2260" i="2"/>
  <c r="AU2261" i="2"/>
  <c r="AU2262" i="2"/>
  <c r="AU2263" i="2"/>
  <c r="AU2264" i="2"/>
  <c r="AU2265" i="2"/>
  <c r="AU2266" i="2"/>
  <c r="AU2267" i="2"/>
  <c r="AU2268" i="2"/>
  <c r="AU2269" i="2"/>
  <c r="AU2270" i="2"/>
  <c r="AU2271" i="2"/>
  <c r="AU2272" i="2"/>
  <c r="AU2273" i="2"/>
  <c r="AU2274" i="2"/>
  <c r="AU2275" i="2"/>
  <c r="AU2276" i="2"/>
  <c r="AU2277" i="2"/>
  <c r="AU2278" i="2"/>
  <c r="AU2279" i="2"/>
  <c r="AU2280" i="2"/>
  <c r="AU2281" i="2"/>
  <c r="AU2282" i="2"/>
  <c r="AU2283" i="2"/>
  <c r="AU2284" i="2"/>
  <c r="AU2285" i="2"/>
  <c r="AU2286" i="2"/>
  <c r="AU2287" i="2"/>
  <c r="AU2288" i="2"/>
  <c r="AU2289" i="2"/>
  <c r="AU2290" i="2"/>
  <c r="AU2291" i="2"/>
  <c r="AU2292" i="2"/>
  <c r="AU2293" i="2"/>
  <c r="AU2294" i="2"/>
  <c r="AU2295" i="2"/>
  <c r="AU2296" i="2"/>
  <c r="AU2297" i="2"/>
  <c r="AU2298" i="2"/>
  <c r="AU2299" i="2"/>
  <c r="AU2300" i="2"/>
  <c r="AU2301" i="2"/>
  <c r="AU2302" i="2"/>
  <c r="AU2303" i="2"/>
  <c r="AU2304" i="2"/>
  <c r="AU2305" i="2"/>
  <c r="AU2306" i="2"/>
  <c r="AU2307" i="2"/>
  <c r="AU2308" i="2"/>
  <c r="AU2309" i="2"/>
  <c r="AU2310" i="2"/>
  <c r="AU2311" i="2"/>
  <c r="AU2312" i="2"/>
  <c r="AU2313" i="2"/>
  <c r="AU2314" i="2"/>
  <c r="AU2315" i="2"/>
  <c r="AU2316" i="2"/>
  <c r="AU2317" i="2"/>
  <c r="AU2318" i="2"/>
  <c r="AU2319" i="2"/>
  <c r="AU2320" i="2"/>
  <c r="AU2321" i="2"/>
  <c r="AU2322" i="2"/>
  <c r="AU2323" i="2"/>
  <c r="AU2324" i="2"/>
  <c r="AU2325" i="2"/>
  <c r="AU2326" i="2"/>
  <c r="AU2327" i="2"/>
  <c r="AU2328" i="2"/>
  <c r="AU2329" i="2"/>
  <c r="AU2330" i="2"/>
  <c r="AU2331" i="2"/>
  <c r="AU2332" i="2"/>
  <c r="AU2333" i="2"/>
  <c r="AU2334" i="2"/>
  <c r="AU2335" i="2"/>
  <c r="AU2336" i="2"/>
  <c r="AU2337" i="2"/>
  <c r="AU2338" i="2"/>
  <c r="AU2339" i="2"/>
  <c r="AU2340" i="2"/>
  <c r="AU2341" i="2"/>
  <c r="AU2342" i="2"/>
  <c r="AU2343" i="2"/>
  <c r="AU2344" i="2"/>
  <c r="AU2345" i="2"/>
  <c r="AU2346" i="2"/>
  <c r="AU2347" i="2"/>
  <c r="AU2348" i="2"/>
  <c r="AU2349" i="2"/>
  <c r="AU2350" i="2"/>
  <c r="AU2351" i="2"/>
  <c r="AU2352" i="2"/>
  <c r="AU2353" i="2"/>
  <c r="AU2354" i="2"/>
  <c r="AU2355" i="2"/>
  <c r="AU2356" i="2"/>
  <c r="AU2357" i="2"/>
  <c r="AU2358" i="2"/>
  <c r="AU2359" i="2"/>
  <c r="AU2360" i="2"/>
  <c r="AU2361" i="2"/>
  <c r="AU2362" i="2"/>
  <c r="AU2363" i="2"/>
  <c r="AU2364" i="2"/>
  <c r="AU2365" i="2"/>
  <c r="AU2366" i="2"/>
  <c r="AU2367" i="2"/>
  <c r="AU2368" i="2"/>
  <c r="AU2369" i="2"/>
  <c r="AU2370" i="2"/>
  <c r="AU2371" i="2"/>
  <c r="AU2372" i="2"/>
  <c r="AU2373" i="2"/>
  <c r="AU2374" i="2"/>
  <c r="AU2375" i="2"/>
  <c r="AU2376" i="2"/>
  <c r="AU2377" i="2"/>
  <c r="AU2378" i="2"/>
  <c r="AU2379" i="2"/>
  <c r="AU2380" i="2"/>
  <c r="AU2381" i="2"/>
  <c r="AU2382" i="2"/>
  <c r="AU2383" i="2"/>
  <c r="AU2384" i="2"/>
  <c r="AU2385" i="2"/>
  <c r="AU2386" i="2"/>
  <c r="AU2387" i="2"/>
  <c r="AU2388" i="2"/>
  <c r="AU2389" i="2"/>
  <c r="AU2390" i="2"/>
  <c r="AU2391" i="2"/>
  <c r="AU2392" i="2"/>
  <c r="AU2393" i="2"/>
  <c r="AU2394" i="2"/>
  <c r="AU2395" i="2"/>
  <c r="AU2396" i="2"/>
  <c r="AU2397" i="2"/>
  <c r="AU2398" i="2"/>
  <c r="AU2399" i="2"/>
  <c r="AU2400" i="2"/>
  <c r="AU2401" i="2"/>
  <c r="AU2402" i="2"/>
  <c r="AU2403" i="2"/>
  <c r="AU2404" i="2"/>
  <c r="AU2405" i="2"/>
  <c r="AU2406" i="2"/>
  <c r="AU2407" i="2"/>
  <c r="AU2408" i="2"/>
  <c r="AU2409" i="2"/>
  <c r="AU2410" i="2"/>
  <c r="AU2411" i="2"/>
  <c r="AU2412" i="2"/>
  <c r="AU2413" i="2"/>
  <c r="AU2414" i="2"/>
  <c r="AU2415" i="2"/>
  <c r="AU2416" i="2"/>
  <c r="AU2417" i="2"/>
  <c r="AU2418" i="2"/>
  <c r="AU2419" i="2"/>
  <c r="AU2420" i="2"/>
  <c r="AU2421" i="2"/>
  <c r="AU2422" i="2"/>
  <c r="AU2423" i="2"/>
  <c r="AU2424" i="2"/>
  <c r="AU2425" i="2"/>
  <c r="AU2426" i="2"/>
  <c r="AU2427" i="2"/>
  <c r="AU2428" i="2"/>
  <c r="AU2429" i="2"/>
  <c r="AU2430" i="2"/>
  <c r="AU2431" i="2"/>
  <c r="AU2432" i="2"/>
  <c r="AU2433" i="2"/>
  <c r="AU2434" i="2"/>
  <c r="AU2435" i="2"/>
  <c r="AU2436" i="2"/>
  <c r="AU2437" i="2"/>
  <c r="AU2438" i="2"/>
  <c r="AU2439" i="2"/>
  <c r="AU2440" i="2"/>
  <c r="AU2441" i="2"/>
  <c r="AU2442" i="2"/>
  <c r="AU2443" i="2"/>
  <c r="AU2444" i="2"/>
  <c r="AU2445" i="2"/>
  <c r="AU2446" i="2"/>
  <c r="AU2447" i="2"/>
  <c r="AU2448" i="2"/>
  <c r="AU2449" i="2"/>
  <c r="AU2450" i="2"/>
  <c r="AU2451" i="2"/>
  <c r="AU2452" i="2"/>
  <c r="AU2453" i="2"/>
  <c r="AU2454" i="2"/>
  <c r="AU2455" i="2"/>
  <c r="AU2456" i="2"/>
  <c r="AU2457" i="2"/>
  <c r="AU2458" i="2"/>
  <c r="AU2459" i="2"/>
  <c r="AU2460" i="2"/>
  <c r="AU2461" i="2"/>
  <c r="AU2462" i="2"/>
  <c r="AU2463" i="2"/>
  <c r="AU2464" i="2"/>
  <c r="AU2465" i="2"/>
  <c r="AU2466" i="2"/>
  <c r="AU2467" i="2"/>
  <c r="AU2468" i="2"/>
  <c r="AU2469" i="2"/>
  <c r="AU2470" i="2"/>
  <c r="AU2471" i="2"/>
  <c r="AU2472" i="2"/>
  <c r="AU2473" i="2"/>
  <c r="AU2474" i="2"/>
  <c r="AU2475" i="2"/>
  <c r="AU2476" i="2"/>
  <c r="AU2477" i="2"/>
  <c r="AU2478" i="2"/>
  <c r="AU2479" i="2"/>
  <c r="AU2480" i="2"/>
  <c r="AU2481" i="2"/>
  <c r="AU2482" i="2"/>
  <c r="AU2483" i="2"/>
  <c r="AU2484" i="2"/>
  <c r="AU2485" i="2"/>
  <c r="AU2486" i="2"/>
  <c r="AU2487" i="2"/>
  <c r="AU2488" i="2"/>
  <c r="AU2489" i="2"/>
  <c r="AU2490" i="2"/>
  <c r="AU2491" i="2"/>
  <c r="AU2492" i="2"/>
  <c r="AU2493" i="2"/>
  <c r="AU2494" i="2"/>
  <c r="AU2495" i="2"/>
  <c r="AU2496" i="2"/>
  <c r="AU2497" i="2"/>
  <c r="AU2498" i="2"/>
  <c r="AU2499" i="2"/>
  <c r="AU2500" i="2"/>
  <c r="AU2501" i="2"/>
  <c r="AU2502" i="2"/>
  <c r="AU2503" i="2"/>
  <c r="AU2504" i="2"/>
  <c r="AU2505" i="2"/>
  <c r="AU2506" i="2"/>
  <c r="AU2507" i="2"/>
  <c r="AU2508" i="2"/>
  <c r="AU2509" i="2"/>
  <c r="AU2510" i="2"/>
  <c r="AU2511" i="2"/>
  <c r="AU2512" i="2"/>
  <c r="AU2513" i="2"/>
  <c r="AU2514" i="2"/>
  <c r="AU2515" i="2"/>
  <c r="AU2516" i="2"/>
  <c r="AU2517" i="2"/>
  <c r="AU2518" i="2"/>
  <c r="AU2519" i="2"/>
  <c r="AU2520" i="2"/>
  <c r="AU2521" i="2"/>
  <c r="AU2522" i="2"/>
  <c r="AU2523" i="2"/>
  <c r="AU2524" i="2"/>
  <c r="AU2525" i="2"/>
  <c r="AU2526" i="2"/>
  <c r="AU2527" i="2"/>
  <c r="AU2528" i="2"/>
  <c r="AU2529" i="2"/>
  <c r="AU2530" i="2"/>
  <c r="AU2531" i="2"/>
  <c r="AU2532" i="2"/>
  <c r="AU2533" i="2"/>
  <c r="AU2534" i="2"/>
  <c r="AU2535" i="2"/>
  <c r="AU2536" i="2"/>
  <c r="AU2537" i="2"/>
  <c r="AU2538" i="2"/>
  <c r="AU2539" i="2"/>
  <c r="AU2540" i="2"/>
  <c r="AU2541" i="2"/>
  <c r="AU2542" i="2"/>
  <c r="AU2543" i="2"/>
  <c r="AU2544" i="2"/>
  <c r="AU2545" i="2"/>
  <c r="AU2546" i="2"/>
  <c r="AU2547" i="2"/>
  <c r="AU2548" i="2"/>
  <c r="AU2549" i="2"/>
  <c r="AU2550" i="2"/>
  <c r="AU2551" i="2"/>
  <c r="AU2552" i="2"/>
  <c r="AU2553" i="2"/>
  <c r="AU2554" i="2"/>
  <c r="AU2555" i="2"/>
  <c r="AU2556" i="2"/>
  <c r="AU2557" i="2"/>
  <c r="AU2558" i="2"/>
  <c r="AU2559" i="2"/>
  <c r="AU2560" i="2"/>
  <c r="AU2561" i="2"/>
  <c r="AU2562" i="2"/>
  <c r="AU2563" i="2"/>
  <c r="AU2564" i="2"/>
  <c r="AU2565" i="2"/>
  <c r="AU2566" i="2"/>
  <c r="AU2567" i="2"/>
  <c r="AU2568" i="2"/>
  <c r="AU2569" i="2"/>
  <c r="AU2570" i="2"/>
  <c r="AU2571" i="2"/>
  <c r="AU2572" i="2"/>
  <c r="AU2573" i="2"/>
  <c r="AU2574" i="2"/>
  <c r="AU2575" i="2"/>
  <c r="AU2576" i="2"/>
  <c r="AU2577" i="2"/>
  <c r="AU2578" i="2"/>
  <c r="AU2579" i="2"/>
  <c r="AU2580" i="2"/>
  <c r="AU2581" i="2"/>
  <c r="AU2582" i="2"/>
  <c r="AU2583" i="2"/>
  <c r="AU2584" i="2"/>
  <c r="AU2585" i="2"/>
  <c r="AU2586" i="2"/>
  <c r="AU2587" i="2"/>
  <c r="AU2588" i="2"/>
  <c r="AU2589" i="2"/>
  <c r="AU2590" i="2"/>
  <c r="AU2591" i="2"/>
  <c r="AU2592" i="2"/>
  <c r="AU2593" i="2"/>
  <c r="AU2594" i="2"/>
  <c r="AU2595" i="2"/>
  <c r="AU2596" i="2"/>
  <c r="AU2597" i="2"/>
  <c r="AU2598" i="2"/>
  <c r="AU2599" i="2"/>
  <c r="AU2600" i="2"/>
  <c r="AU2601" i="2"/>
  <c r="AU2602" i="2"/>
  <c r="AU2603" i="2"/>
  <c r="AU2604" i="2"/>
  <c r="AU2605" i="2"/>
  <c r="AU2606" i="2"/>
  <c r="AU2607" i="2"/>
  <c r="AU2608" i="2"/>
  <c r="AU2609" i="2"/>
  <c r="AU2610" i="2"/>
  <c r="AU2611" i="2"/>
  <c r="AU2612" i="2"/>
  <c r="AU2613" i="2"/>
  <c r="AU2614" i="2"/>
  <c r="AU2615" i="2"/>
  <c r="AU2616" i="2"/>
  <c r="AU2617" i="2"/>
  <c r="AU2618" i="2"/>
  <c r="AU2619" i="2"/>
  <c r="AU2620" i="2"/>
  <c r="AU2621" i="2"/>
  <c r="AU2622" i="2"/>
  <c r="AU2623" i="2"/>
  <c r="AU2624" i="2"/>
  <c r="AU2625" i="2"/>
  <c r="AU2626" i="2"/>
  <c r="AU2627" i="2"/>
  <c r="AU2628" i="2"/>
  <c r="AU2629" i="2"/>
  <c r="AU2630" i="2"/>
  <c r="AU2631" i="2"/>
  <c r="AU2632" i="2"/>
  <c r="AU2633" i="2"/>
  <c r="AU2634" i="2"/>
  <c r="AU2635" i="2"/>
  <c r="AU2636" i="2"/>
  <c r="AU2637" i="2"/>
  <c r="AU2638" i="2"/>
  <c r="AU2639" i="2"/>
  <c r="AU2640" i="2"/>
  <c r="AU2641" i="2"/>
  <c r="AU2642" i="2"/>
  <c r="AU2643" i="2"/>
  <c r="AU2644" i="2"/>
  <c r="AU2645" i="2"/>
  <c r="AU2646" i="2"/>
  <c r="AU2647" i="2"/>
  <c r="AU2648" i="2"/>
  <c r="AU2649" i="2"/>
  <c r="AU2650" i="2"/>
  <c r="AU2651" i="2"/>
  <c r="AU2652" i="2"/>
  <c r="AU2653" i="2"/>
  <c r="AU2654" i="2"/>
  <c r="AU2655" i="2"/>
  <c r="AU2656" i="2"/>
  <c r="AU2657" i="2"/>
  <c r="AU2658" i="2"/>
  <c r="AU2659" i="2"/>
  <c r="AU2660" i="2"/>
  <c r="AU2661" i="2"/>
  <c r="AU2662" i="2"/>
  <c r="AU2663" i="2"/>
  <c r="AU2664" i="2"/>
  <c r="AU2665" i="2"/>
  <c r="AU2666" i="2"/>
  <c r="AU2667" i="2"/>
  <c r="AU2668" i="2"/>
  <c r="AU2669" i="2"/>
  <c r="AU2670" i="2"/>
  <c r="AU2671" i="2"/>
  <c r="AU2672" i="2"/>
  <c r="AU2673" i="2"/>
  <c r="AU2674" i="2"/>
  <c r="AU2675" i="2"/>
  <c r="AU2676" i="2"/>
  <c r="AU2677" i="2"/>
  <c r="AU2678" i="2"/>
  <c r="AU2679" i="2"/>
  <c r="AU2680" i="2"/>
  <c r="AU2681" i="2"/>
  <c r="AU2682" i="2"/>
  <c r="AU2683" i="2"/>
  <c r="AU2684" i="2"/>
  <c r="AU2685" i="2"/>
  <c r="AU2686" i="2"/>
  <c r="AU2687" i="2"/>
  <c r="AU2688" i="2"/>
  <c r="AU2689" i="2"/>
  <c r="AU2690" i="2"/>
  <c r="AU2691" i="2"/>
  <c r="AU2692" i="2"/>
  <c r="AU2693" i="2"/>
  <c r="AU2694" i="2"/>
  <c r="AU2695" i="2"/>
  <c r="AU2696" i="2"/>
  <c r="AU2697" i="2"/>
  <c r="AU2698" i="2"/>
  <c r="AU2699" i="2"/>
  <c r="AU2700" i="2"/>
  <c r="AU2701" i="2"/>
  <c r="AU2702" i="2"/>
  <c r="AU2703" i="2"/>
  <c r="AU2704" i="2"/>
  <c r="AU2705" i="2"/>
  <c r="AU2706" i="2"/>
  <c r="AU2707" i="2"/>
  <c r="AU2708" i="2"/>
  <c r="AU2709" i="2"/>
  <c r="AU2710" i="2"/>
  <c r="AU2711" i="2"/>
  <c r="AU2712" i="2"/>
  <c r="AU2713" i="2"/>
  <c r="AU2714" i="2"/>
  <c r="AU2715" i="2"/>
  <c r="AU2716" i="2"/>
  <c r="AU2717" i="2"/>
  <c r="AU2718" i="2"/>
  <c r="AU2719" i="2"/>
  <c r="AU2720" i="2"/>
  <c r="AU2721" i="2"/>
  <c r="AU2722" i="2"/>
  <c r="AU2723" i="2"/>
  <c r="AU2724" i="2"/>
  <c r="AU2725" i="2"/>
  <c r="AU2726" i="2"/>
  <c r="AU2727" i="2"/>
  <c r="AU2728" i="2"/>
  <c r="AU2729" i="2"/>
  <c r="AU2730" i="2"/>
  <c r="AU2731" i="2"/>
  <c r="AU2732" i="2"/>
  <c r="AU2733" i="2"/>
  <c r="AU2734" i="2"/>
  <c r="AU2735" i="2"/>
  <c r="AU2736" i="2"/>
  <c r="AU2737" i="2"/>
  <c r="AU2738" i="2"/>
  <c r="AU2739" i="2"/>
  <c r="AU2740" i="2"/>
  <c r="AU2741" i="2"/>
  <c r="AU2742" i="2"/>
  <c r="AU2743" i="2"/>
  <c r="AU2744" i="2"/>
  <c r="AU2745" i="2"/>
  <c r="AU2746" i="2"/>
  <c r="AU2747" i="2"/>
  <c r="AU2748" i="2"/>
  <c r="AU2749" i="2"/>
  <c r="AU2750" i="2"/>
  <c r="AU2751" i="2"/>
  <c r="AU2752" i="2"/>
  <c r="AU2753" i="2"/>
  <c r="AU2754" i="2"/>
  <c r="AU2755" i="2"/>
  <c r="AU2756" i="2"/>
  <c r="AU2757" i="2"/>
  <c r="AU2758" i="2"/>
  <c r="AU2759" i="2"/>
  <c r="AU2760" i="2"/>
  <c r="AU2761" i="2"/>
  <c r="AU2762" i="2"/>
  <c r="AU2763" i="2"/>
  <c r="AU2764" i="2"/>
  <c r="AU2765" i="2"/>
  <c r="AU2766" i="2"/>
  <c r="AU2767" i="2"/>
  <c r="AU2768" i="2"/>
  <c r="AU2769" i="2"/>
  <c r="AU2770" i="2"/>
  <c r="AU2771" i="2"/>
  <c r="AU2772" i="2"/>
  <c r="AU2773" i="2"/>
  <c r="AU2774" i="2"/>
  <c r="AU2775" i="2"/>
  <c r="AU2776" i="2"/>
  <c r="AU2777" i="2"/>
  <c r="AU2778" i="2"/>
  <c r="AU2779" i="2"/>
  <c r="AU2780" i="2"/>
  <c r="AU2781" i="2"/>
  <c r="AU2782" i="2"/>
  <c r="AU2783" i="2"/>
  <c r="AU2784" i="2"/>
  <c r="AU2785" i="2"/>
  <c r="AU2786" i="2"/>
  <c r="AU2787" i="2"/>
  <c r="AU2788" i="2"/>
  <c r="AU2789" i="2"/>
  <c r="AU2790" i="2"/>
  <c r="AU2791" i="2"/>
  <c r="AU2792" i="2"/>
  <c r="AU2793" i="2"/>
  <c r="AU2794" i="2"/>
  <c r="AU2795" i="2"/>
  <c r="AU2796" i="2"/>
  <c r="AU2797" i="2"/>
  <c r="AU2798" i="2"/>
  <c r="AU2799" i="2"/>
  <c r="AU2800" i="2"/>
  <c r="AU2801" i="2"/>
  <c r="AU2802" i="2"/>
  <c r="AU2803" i="2"/>
  <c r="AU2804" i="2"/>
  <c r="AU2805" i="2"/>
  <c r="AU2806" i="2"/>
  <c r="AU2807" i="2"/>
  <c r="AU2808" i="2"/>
  <c r="AU2809" i="2"/>
  <c r="AU2810" i="2"/>
  <c r="AU2811" i="2"/>
  <c r="AU2812" i="2"/>
  <c r="AU2813" i="2"/>
  <c r="AU2814" i="2"/>
  <c r="AU2815" i="2"/>
  <c r="AU2816" i="2"/>
  <c r="AU2817" i="2"/>
  <c r="AU2818" i="2"/>
  <c r="AU2819" i="2"/>
  <c r="AU2820" i="2"/>
  <c r="AU2821" i="2"/>
  <c r="AU2822" i="2"/>
  <c r="AU2823" i="2"/>
  <c r="AU2824" i="2"/>
  <c r="AU2825" i="2"/>
  <c r="AU2826" i="2"/>
  <c r="AU2827" i="2"/>
  <c r="AU2828" i="2"/>
  <c r="AU2829" i="2"/>
  <c r="AU2830" i="2"/>
  <c r="AU2831" i="2"/>
  <c r="AU2832" i="2"/>
  <c r="AU2833" i="2"/>
  <c r="AU2834" i="2"/>
  <c r="AU2835" i="2"/>
  <c r="AU2836" i="2"/>
  <c r="AU2837" i="2"/>
  <c r="AU2838" i="2"/>
  <c r="AU2839" i="2"/>
  <c r="AU2840" i="2"/>
  <c r="AU2841" i="2"/>
  <c r="AU2842" i="2"/>
  <c r="AU2843" i="2"/>
  <c r="AU2844" i="2"/>
  <c r="AU2845" i="2"/>
  <c r="AU2846" i="2"/>
  <c r="AU2847" i="2"/>
  <c r="AU2848" i="2"/>
  <c r="AU2849" i="2"/>
  <c r="AU2850" i="2"/>
  <c r="AU2851" i="2"/>
  <c r="AU2852" i="2"/>
  <c r="AU2853" i="2"/>
  <c r="AU2854" i="2"/>
  <c r="AU2855" i="2"/>
  <c r="AU2856" i="2"/>
  <c r="AU2857" i="2"/>
  <c r="AU2858" i="2"/>
  <c r="AU2859" i="2"/>
  <c r="AU2860" i="2"/>
  <c r="AU2861" i="2"/>
  <c r="AU2862" i="2"/>
  <c r="AU2863" i="2"/>
  <c r="AU2864" i="2"/>
  <c r="AU2865" i="2"/>
  <c r="AU2866" i="2"/>
  <c r="AU2867" i="2"/>
  <c r="AU2868" i="2"/>
  <c r="AU2869" i="2"/>
  <c r="AU2870" i="2"/>
  <c r="AU2871" i="2"/>
  <c r="AU2872" i="2"/>
  <c r="AU2873" i="2"/>
  <c r="AU2874" i="2"/>
  <c r="AU2875" i="2"/>
  <c r="AU2876" i="2"/>
  <c r="AU2877" i="2"/>
  <c r="AU2878" i="2"/>
  <c r="AU2879" i="2"/>
  <c r="AU2880" i="2"/>
  <c r="AU2881" i="2"/>
  <c r="AU2882" i="2"/>
  <c r="AU2883" i="2"/>
  <c r="AU2884" i="2"/>
  <c r="AU2885" i="2"/>
  <c r="AU2886" i="2"/>
  <c r="AU2887" i="2"/>
  <c r="AU2888" i="2"/>
  <c r="AU2889" i="2"/>
  <c r="AU2890" i="2"/>
  <c r="AU2891" i="2"/>
  <c r="AU2892" i="2"/>
  <c r="AU2893" i="2"/>
  <c r="AU2894" i="2"/>
  <c r="AU2895" i="2"/>
  <c r="AU2896" i="2"/>
  <c r="AU2897" i="2"/>
  <c r="AU2898" i="2"/>
  <c r="AU2899" i="2"/>
  <c r="AU2900" i="2"/>
  <c r="AU2901" i="2"/>
  <c r="AU2902" i="2"/>
  <c r="AU2903" i="2"/>
  <c r="AU2904" i="2"/>
  <c r="AU2905" i="2"/>
  <c r="AU2906" i="2"/>
  <c r="AU2907" i="2"/>
  <c r="AU2908" i="2"/>
  <c r="AU2909" i="2"/>
  <c r="AU2910" i="2"/>
  <c r="AU2911" i="2"/>
  <c r="AU2912" i="2"/>
  <c r="AU2913" i="2"/>
  <c r="AU2914" i="2"/>
  <c r="AU2915" i="2"/>
  <c r="AU2916" i="2"/>
  <c r="AU2917" i="2"/>
  <c r="AU2918" i="2"/>
  <c r="AU2919" i="2"/>
  <c r="AU2920" i="2"/>
  <c r="AU2921" i="2"/>
  <c r="AU2922" i="2"/>
  <c r="AU2923" i="2"/>
  <c r="AU2924" i="2"/>
  <c r="AU2925" i="2"/>
  <c r="AU2926" i="2"/>
  <c r="AU2927" i="2"/>
  <c r="AU2928" i="2"/>
  <c r="AU2929" i="2"/>
  <c r="AU2930" i="2"/>
  <c r="AU2931" i="2"/>
  <c r="AU2932" i="2"/>
  <c r="AU2933" i="2"/>
  <c r="AU2934" i="2"/>
  <c r="AU2935" i="2"/>
  <c r="AU2936" i="2"/>
  <c r="AU2937" i="2"/>
  <c r="AU2938" i="2"/>
  <c r="AU2939" i="2"/>
  <c r="AU2940" i="2"/>
  <c r="AU2941" i="2"/>
  <c r="AU2942" i="2"/>
  <c r="AU2943" i="2"/>
  <c r="AU2944" i="2"/>
  <c r="AU2945" i="2"/>
  <c r="AU2946" i="2"/>
  <c r="AU2947" i="2"/>
  <c r="AU2948" i="2"/>
  <c r="AU2949" i="2"/>
  <c r="AU2950" i="2"/>
  <c r="AU2951" i="2"/>
  <c r="AU2952" i="2"/>
  <c r="AU2953" i="2"/>
  <c r="AU2954" i="2"/>
  <c r="AU2955" i="2"/>
  <c r="AU2956" i="2"/>
  <c r="AU2957" i="2"/>
  <c r="AU2958" i="2"/>
  <c r="AU2959" i="2"/>
  <c r="AU2960" i="2"/>
  <c r="AU2961" i="2"/>
  <c r="AU2962" i="2"/>
  <c r="AU2963" i="2"/>
  <c r="AU2964" i="2"/>
  <c r="AU2965" i="2"/>
  <c r="AU2966" i="2"/>
  <c r="AU2967" i="2"/>
  <c r="AU2968" i="2"/>
  <c r="AU2969" i="2"/>
  <c r="AU2970" i="2"/>
  <c r="AU2971" i="2"/>
  <c r="AU2972" i="2"/>
  <c r="AU2973" i="2"/>
  <c r="AU2974" i="2"/>
  <c r="AU2975" i="2"/>
  <c r="AU2976" i="2"/>
  <c r="AU2977" i="2"/>
  <c r="AU2978" i="2"/>
  <c r="AU2979" i="2"/>
  <c r="AU2980" i="2"/>
  <c r="AU2981" i="2"/>
  <c r="AU2982" i="2"/>
  <c r="AU2983" i="2"/>
  <c r="AU2984" i="2"/>
  <c r="AU2985" i="2"/>
  <c r="AU2986" i="2"/>
  <c r="AU2987" i="2"/>
  <c r="AU2988" i="2"/>
  <c r="AU2989" i="2"/>
  <c r="AU2990" i="2"/>
  <c r="AU2991" i="2"/>
  <c r="AU2992" i="2"/>
  <c r="AU2993" i="2"/>
  <c r="AU2994" i="2"/>
  <c r="AU2995" i="2"/>
  <c r="AU2996" i="2"/>
  <c r="AU2997" i="2"/>
  <c r="AU2998" i="2"/>
  <c r="AU2999" i="2"/>
  <c r="AU3000" i="2"/>
  <c r="AU3001" i="2"/>
  <c r="AU3002" i="2"/>
  <c r="AU3003" i="2"/>
  <c r="AU3004" i="2"/>
  <c r="AU3005" i="2"/>
  <c r="AU3006" i="2"/>
  <c r="AU3007" i="2"/>
  <c r="AU3008" i="2"/>
  <c r="AU3009" i="2"/>
  <c r="AU3010" i="2"/>
  <c r="AU3011" i="2"/>
  <c r="AU3012" i="2"/>
  <c r="AU3013" i="2"/>
  <c r="AU3014" i="2"/>
  <c r="AU3015" i="2"/>
  <c r="AU3016" i="2"/>
  <c r="AU3017" i="2"/>
  <c r="AU3018" i="2"/>
  <c r="AU3019" i="2"/>
  <c r="AU3020" i="2"/>
  <c r="AU3021" i="2"/>
  <c r="AU3022" i="2"/>
  <c r="AU3023" i="2"/>
  <c r="AU3024" i="2"/>
  <c r="AU3025" i="2"/>
  <c r="AU3026" i="2"/>
  <c r="AU3027" i="2"/>
  <c r="AU3028" i="2"/>
  <c r="AU3029" i="2"/>
  <c r="AU3030" i="2"/>
  <c r="AU3031" i="2"/>
  <c r="AU3032" i="2"/>
  <c r="AU3033" i="2"/>
  <c r="AU3034" i="2"/>
  <c r="AU3035" i="2"/>
  <c r="AU3036" i="2"/>
  <c r="AU3037" i="2"/>
  <c r="AU3038" i="2"/>
  <c r="AU3039" i="2"/>
  <c r="AU3040" i="2"/>
  <c r="AU3041" i="2"/>
  <c r="AU3042" i="2"/>
  <c r="AU3043" i="2"/>
  <c r="AU3044" i="2"/>
  <c r="AU3045" i="2"/>
  <c r="AU3046" i="2"/>
  <c r="AU3047" i="2"/>
  <c r="AU3048" i="2"/>
  <c r="AU3049" i="2"/>
  <c r="AU3050" i="2"/>
  <c r="AU3051" i="2"/>
  <c r="AU3052" i="2"/>
  <c r="AU3053" i="2"/>
  <c r="AU3054" i="2"/>
  <c r="AU3055" i="2"/>
  <c r="AU3056" i="2"/>
  <c r="AU3057" i="2"/>
  <c r="AU3058" i="2"/>
  <c r="AU3059" i="2"/>
  <c r="AU3060" i="2"/>
  <c r="AU3061" i="2"/>
  <c r="AU3062" i="2"/>
  <c r="AU3063" i="2"/>
  <c r="AU3064" i="2"/>
  <c r="AU3065" i="2"/>
  <c r="AU3066" i="2"/>
  <c r="AU3067" i="2"/>
  <c r="AU3068" i="2"/>
  <c r="AU3069" i="2"/>
  <c r="AU3070" i="2"/>
  <c r="AU3071" i="2"/>
  <c r="AU3072" i="2"/>
  <c r="AU3073" i="2"/>
  <c r="AU3074" i="2"/>
  <c r="AU3075" i="2"/>
  <c r="AU3076" i="2"/>
  <c r="AU3077" i="2"/>
  <c r="AU3078" i="2"/>
  <c r="AU3079" i="2"/>
  <c r="AU3080" i="2"/>
  <c r="AU3081" i="2"/>
  <c r="AU3082" i="2"/>
  <c r="AU3083" i="2"/>
  <c r="AU3084" i="2"/>
  <c r="AU3085" i="2"/>
  <c r="AU3086" i="2"/>
  <c r="AU3087" i="2"/>
  <c r="AU3088" i="2"/>
  <c r="AU3089" i="2"/>
  <c r="AU3090" i="2"/>
  <c r="AU3091" i="2"/>
  <c r="AU3092" i="2"/>
  <c r="AU3093" i="2"/>
  <c r="AU3094" i="2"/>
  <c r="AU3095" i="2"/>
  <c r="AU3096" i="2"/>
  <c r="AU3097" i="2"/>
  <c r="AU3098" i="2"/>
  <c r="AU3099" i="2"/>
  <c r="AU3100" i="2"/>
  <c r="AU3101" i="2"/>
  <c r="AU3102" i="2"/>
  <c r="AU3103" i="2"/>
  <c r="AU3104" i="2"/>
  <c r="AU3105" i="2"/>
  <c r="AU3106" i="2"/>
  <c r="AU3107" i="2"/>
  <c r="AU3108" i="2"/>
  <c r="AU3109" i="2"/>
  <c r="AU3110" i="2"/>
  <c r="AU3111" i="2"/>
  <c r="AU3112" i="2"/>
  <c r="AU3113" i="2"/>
  <c r="AU3114" i="2"/>
  <c r="AU3115" i="2"/>
  <c r="AU3116" i="2"/>
  <c r="AU3117" i="2"/>
  <c r="AU3118" i="2"/>
  <c r="AU3119" i="2"/>
  <c r="AU3120" i="2"/>
  <c r="AU3121" i="2"/>
  <c r="AU3122" i="2"/>
  <c r="AU3123" i="2"/>
  <c r="AU3124" i="2"/>
  <c r="AU3125" i="2"/>
  <c r="AU3126" i="2"/>
  <c r="AU3127" i="2"/>
  <c r="AU3128" i="2"/>
  <c r="AU3129" i="2"/>
  <c r="AU3130" i="2"/>
  <c r="AU3131" i="2"/>
  <c r="AU3132" i="2"/>
  <c r="AU3133" i="2"/>
  <c r="AU3134" i="2"/>
  <c r="AU3135" i="2"/>
  <c r="AU3136" i="2"/>
  <c r="AU3137" i="2"/>
  <c r="AU3138" i="2"/>
  <c r="AU3139" i="2"/>
  <c r="AU3140" i="2"/>
  <c r="AU3141" i="2"/>
  <c r="AU3142" i="2"/>
  <c r="AU3143" i="2"/>
  <c r="AU3144" i="2"/>
  <c r="AU3145" i="2"/>
  <c r="AU3146" i="2"/>
  <c r="AU3147" i="2"/>
  <c r="AU3148" i="2"/>
  <c r="AU3149" i="2"/>
  <c r="AU3150" i="2"/>
  <c r="AU3151" i="2"/>
  <c r="AU3152" i="2"/>
  <c r="AU3153" i="2"/>
  <c r="AU3154" i="2"/>
  <c r="AU3155" i="2"/>
  <c r="AU3156" i="2"/>
  <c r="AU3157" i="2"/>
  <c r="AU3158" i="2"/>
  <c r="AU3159" i="2"/>
  <c r="AU3160" i="2"/>
  <c r="AU3161" i="2"/>
  <c r="AU3162" i="2"/>
  <c r="AU3163" i="2"/>
  <c r="AU3164" i="2"/>
  <c r="AU3165" i="2"/>
  <c r="AU3166" i="2"/>
  <c r="AU3167" i="2"/>
  <c r="AU3168" i="2"/>
  <c r="AU3169" i="2"/>
  <c r="AU3170" i="2"/>
  <c r="AU3171" i="2"/>
  <c r="AU3172" i="2"/>
  <c r="AU3173" i="2"/>
  <c r="AU3174" i="2"/>
  <c r="AU3175" i="2"/>
  <c r="AU3176" i="2"/>
  <c r="AU3177" i="2"/>
  <c r="AU3178" i="2"/>
  <c r="AU3179" i="2"/>
  <c r="AU3180" i="2"/>
  <c r="AU3181" i="2"/>
  <c r="AU3182" i="2"/>
  <c r="AU3183" i="2"/>
  <c r="AU3184" i="2"/>
  <c r="AU3185" i="2"/>
  <c r="AU3186" i="2"/>
  <c r="AU3187" i="2"/>
  <c r="AU3188" i="2"/>
  <c r="AU3189" i="2"/>
  <c r="AU3190" i="2"/>
  <c r="AU3191" i="2"/>
  <c r="AU3192" i="2"/>
  <c r="AU3193" i="2"/>
  <c r="AU3194" i="2"/>
  <c r="AU3195" i="2"/>
  <c r="AU3196" i="2"/>
  <c r="AU3197" i="2"/>
  <c r="AU3198" i="2"/>
  <c r="AU3199" i="2"/>
  <c r="AU3200" i="2"/>
  <c r="AU3201" i="2"/>
  <c r="AU3202" i="2"/>
  <c r="AU3203" i="2"/>
  <c r="AU3204" i="2"/>
  <c r="AU3205" i="2"/>
  <c r="AU3206" i="2"/>
  <c r="AU3207" i="2"/>
  <c r="AU3208" i="2"/>
  <c r="AU3209" i="2"/>
  <c r="AU3210" i="2"/>
  <c r="AU3211" i="2"/>
  <c r="AU3212" i="2"/>
  <c r="AU3213" i="2"/>
  <c r="AU3214" i="2"/>
  <c r="AU3215" i="2"/>
  <c r="AU3216" i="2"/>
  <c r="AU3217" i="2"/>
  <c r="AU3218" i="2"/>
  <c r="AU3219" i="2"/>
  <c r="AU3220" i="2"/>
  <c r="AU3221" i="2"/>
  <c r="AU3222" i="2"/>
  <c r="AU3223" i="2"/>
  <c r="AU3224" i="2"/>
  <c r="AU3225" i="2"/>
  <c r="AU3226" i="2"/>
  <c r="AU3227" i="2"/>
  <c r="AU3228" i="2"/>
  <c r="AU3229" i="2"/>
  <c r="AU3230" i="2"/>
  <c r="AU3231" i="2"/>
  <c r="AU3232" i="2"/>
  <c r="AU3233" i="2"/>
  <c r="AU3234" i="2"/>
  <c r="AU3235" i="2"/>
  <c r="AU3236" i="2"/>
  <c r="AU3237" i="2"/>
  <c r="AU3238" i="2"/>
  <c r="AU3239" i="2"/>
  <c r="AU3240" i="2"/>
  <c r="AU3241" i="2"/>
  <c r="AU3242" i="2"/>
  <c r="AU3243" i="2"/>
  <c r="AU3244" i="2"/>
  <c r="AU3245" i="2"/>
  <c r="AU3246" i="2"/>
  <c r="AU3247" i="2"/>
  <c r="AU3248" i="2"/>
  <c r="AU3249" i="2"/>
  <c r="AU3250" i="2"/>
  <c r="AU3251" i="2"/>
  <c r="AU3252" i="2"/>
  <c r="AU3253" i="2"/>
  <c r="AU3254" i="2"/>
  <c r="AU3255" i="2"/>
  <c r="AU3256" i="2"/>
  <c r="AU3257" i="2"/>
  <c r="AU3258" i="2"/>
  <c r="AU3259" i="2"/>
  <c r="AU3260" i="2"/>
  <c r="AU3261" i="2"/>
  <c r="AU3262" i="2"/>
  <c r="AU3263" i="2"/>
  <c r="AU3264" i="2"/>
  <c r="AU3265" i="2"/>
  <c r="AU3266" i="2"/>
  <c r="AU3267" i="2"/>
  <c r="AU3268" i="2"/>
  <c r="AU3269" i="2"/>
  <c r="AU3270" i="2"/>
  <c r="AU3271" i="2"/>
  <c r="AU3272" i="2"/>
  <c r="AU3273" i="2"/>
  <c r="AU3274" i="2"/>
  <c r="AU3275" i="2"/>
  <c r="AU3276" i="2"/>
  <c r="AU3277" i="2"/>
  <c r="AU3278" i="2"/>
  <c r="AU3279" i="2"/>
  <c r="AU3280" i="2"/>
  <c r="AU3281" i="2"/>
  <c r="AU3282" i="2"/>
  <c r="AU3283" i="2"/>
  <c r="AU3284" i="2"/>
  <c r="AU3285" i="2"/>
  <c r="AU3286" i="2"/>
  <c r="AU3287" i="2"/>
  <c r="AU3288" i="2"/>
  <c r="AU3289" i="2"/>
  <c r="AU3290" i="2"/>
  <c r="AU3291" i="2"/>
  <c r="AU3292" i="2"/>
  <c r="AU3293" i="2"/>
  <c r="AU3294" i="2"/>
  <c r="AU3295" i="2"/>
  <c r="AU3296" i="2"/>
  <c r="AU3297" i="2"/>
  <c r="AU3298" i="2"/>
  <c r="AU3299" i="2"/>
  <c r="AU3300" i="2"/>
  <c r="AU3301" i="2"/>
  <c r="AU3302" i="2"/>
  <c r="AU3303" i="2"/>
  <c r="AU3304" i="2"/>
  <c r="AU3305" i="2"/>
  <c r="AU3306" i="2"/>
  <c r="AU3307" i="2"/>
  <c r="AU3308" i="2"/>
  <c r="AU3309" i="2"/>
  <c r="AU3310" i="2"/>
  <c r="AU3311" i="2"/>
  <c r="AU3312" i="2"/>
  <c r="AU3313" i="2"/>
  <c r="AU3314" i="2"/>
  <c r="AU3315" i="2"/>
  <c r="AU3316" i="2"/>
  <c r="AU3317" i="2"/>
  <c r="AU3318" i="2"/>
  <c r="AU3319" i="2"/>
  <c r="AU3320" i="2"/>
  <c r="AU3321" i="2"/>
  <c r="AU3322" i="2"/>
  <c r="AU3323" i="2"/>
  <c r="AU3324" i="2"/>
  <c r="AU3325" i="2"/>
  <c r="AU3326" i="2"/>
  <c r="AU3327" i="2"/>
  <c r="AU3328" i="2"/>
  <c r="AU3329" i="2"/>
  <c r="AU3330" i="2"/>
  <c r="AU3331" i="2"/>
  <c r="AU3332" i="2"/>
  <c r="AU3333" i="2"/>
  <c r="AU3334" i="2"/>
  <c r="AU3335" i="2"/>
  <c r="AU3336" i="2"/>
  <c r="AU3337" i="2"/>
  <c r="AU3338" i="2"/>
  <c r="AU3339" i="2"/>
  <c r="AU3340" i="2"/>
  <c r="AU3341" i="2"/>
  <c r="AU3342" i="2"/>
  <c r="AU3343" i="2"/>
  <c r="AU3344" i="2"/>
  <c r="AU3345" i="2"/>
  <c r="AU3346" i="2"/>
  <c r="AU3347" i="2"/>
  <c r="AU3348" i="2"/>
  <c r="AU3349" i="2"/>
  <c r="AU3350" i="2"/>
  <c r="AU3351" i="2"/>
  <c r="AU3352" i="2"/>
  <c r="AU3353" i="2"/>
  <c r="AU3354" i="2"/>
  <c r="AU3355" i="2"/>
  <c r="AU3356" i="2"/>
  <c r="AU3357" i="2"/>
  <c r="AU3358" i="2"/>
  <c r="AU3359" i="2"/>
  <c r="AU3360" i="2"/>
  <c r="AU3361" i="2"/>
  <c r="AU3362" i="2"/>
  <c r="AU3363" i="2"/>
  <c r="AU3364" i="2"/>
  <c r="AU3365" i="2"/>
  <c r="AU3366" i="2"/>
  <c r="AU3367" i="2"/>
  <c r="AU3368" i="2"/>
  <c r="AU3369" i="2"/>
  <c r="AU3370" i="2"/>
  <c r="AU3371" i="2"/>
  <c r="AU3372" i="2"/>
  <c r="AU3373" i="2"/>
  <c r="AU3374" i="2"/>
  <c r="AU3375" i="2"/>
  <c r="AU3376" i="2"/>
  <c r="AU3377" i="2"/>
  <c r="AU3378" i="2"/>
  <c r="AU3379" i="2"/>
  <c r="AU3380" i="2"/>
  <c r="AU3381" i="2"/>
  <c r="AU3382" i="2"/>
  <c r="AU3383" i="2"/>
  <c r="AU3384" i="2"/>
  <c r="AU3385" i="2"/>
  <c r="AU3386" i="2"/>
  <c r="AU3387" i="2"/>
  <c r="AU3388" i="2"/>
  <c r="AU3389" i="2"/>
  <c r="AU3390" i="2"/>
  <c r="AU3391" i="2"/>
  <c r="AU3392" i="2"/>
  <c r="AU3393" i="2"/>
  <c r="AU3394" i="2"/>
  <c r="AU3395" i="2"/>
  <c r="AU3396" i="2"/>
  <c r="AU3397" i="2"/>
  <c r="AU3398" i="2"/>
  <c r="AU3399" i="2"/>
  <c r="AU3400" i="2"/>
  <c r="AU3401" i="2"/>
  <c r="AU3402" i="2"/>
  <c r="AU3403" i="2"/>
  <c r="AU3404" i="2"/>
  <c r="AU3405" i="2"/>
  <c r="AU3406" i="2"/>
  <c r="AU3407" i="2"/>
  <c r="AU3408" i="2"/>
  <c r="AU3409" i="2"/>
  <c r="AU3410" i="2"/>
  <c r="AU3411" i="2"/>
  <c r="AU3412" i="2"/>
  <c r="AU3413" i="2"/>
  <c r="AU3414" i="2"/>
  <c r="AU3415" i="2"/>
  <c r="AU3416" i="2"/>
  <c r="AU3417" i="2"/>
  <c r="AU3418" i="2"/>
  <c r="AU3419" i="2"/>
  <c r="AU3420" i="2"/>
  <c r="AU3421" i="2"/>
  <c r="AU3422" i="2"/>
  <c r="AU3423" i="2"/>
  <c r="AU3424" i="2"/>
  <c r="AU3425" i="2"/>
  <c r="AU3426" i="2"/>
  <c r="AU3427" i="2"/>
  <c r="AU3428" i="2"/>
  <c r="AU3429" i="2"/>
  <c r="AU3430" i="2"/>
  <c r="AU3431" i="2"/>
  <c r="AU3432" i="2"/>
  <c r="AU3433" i="2"/>
  <c r="AU3434" i="2"/>
  <c r="AU3435" i="2"/>
  <c r="AU3436" i="2"/>
  <c r="AU3437" i="2"/>
  <c r="AU3438" i="2"/>
  <c r="AU3439" i="2"/>
  <c r="AU3440" i="2"/>
  <c r="AU3441" i="2"/>
  <c r="AU3442" i="2"/>
  <c r="AU3443" i="2"/>
  <c r="AU3444" i="2"/>
  <c r="AU3445" i="2"/>
  <c r="AU3446" i="2"/>
  <c r="AU3447" i="2"/>
  <c r="AU3448" i="2"/>
  <c r="AU3449" i="2"/>
  <c r="AU3450" i="2"/>
  <c r="AU3451" i="2"/>
  <c r="AU3452" i="2"/>
  <c r="AU3453" i="2"/>
  <c r="AU3454" i="2"/>
  <c r="AU3455" i="2"/>
  <c r="AU3456" i="2"/>
  <c r="AU3457" i="2"/>
  <c r="AU3458" i="2"/>
  <c r="AU3459" i="2"/>
  <c r="AU3460" i="2"/>
  <c r="AU3461" i="2"/>
  <c r="AU3462" i="2"/>
  <c r="AU3463" i="2"/>
  <c r="AU3464" i="2"/>
  <c r="AU3465" i="2"/>
  <c r="AU3466" i="2"/>
  <c r="AU3467" i="2"/>
  <c r="AU3468" i="2"/>
  <c r="AU3469" i="2"/>
  <c r="AU3470" i="2"/>
  <c r="AU3471" i="2"/>
  <c r="AU3472" i="2"/>
  <c r="AU3473" i="2"/>
  <c r="AU3474" i="2"/>
  <c r="AU3475" i="2"/>
  <c r="AU3476" i="2"/>
  <c r="AU3477" i="2"/>
  <c r="AU3478" i="2"/>
  <c r="AU3479" i="2"/>
  <c r="AU3480" i="2"/>
  <c r="AU3481" i="2"/>
  <c r="AU3482" i="2"/>
  <c r="AU3483" i="2"/>
  <c r="AU3484" i="2"/>
  <c r="AU3485" i="2"/>
  <c r="AU3486" i="2"/>
  <c r="AU3487" i="2"/>
  <c r="AU3488" i="2"/>
  <c r="AU3489" i="2"/>
  <c r="AU3490" i="2"/>
  <c r="AU3491" i="2"/>
  <c r="AU3492" i="2"/>
  <c r="AU3493" i="2"/>
  <c r="AU3494" i="2"/>
  <c r="AU3495" i="2"/>
  <c r="AU3496" i="2"/>
  <c r="AU3497" i="2"/>
  <c r="AU3498" i="2"/>
  <c r="AU3499" i="2"/>
  <c r="AU3500" i="2"/>
  <c r="AU3501" i="2"/>
  <c r="AU3502" i="2"/>
  <c r="AU3503" i="2"/>
  <c r="AU3504" i="2"/>
  <c r="AU3505" i="2"/>
  <c r="AU3506" i="2"/>
  <c r="AU3507" i="2"/>
  <c r="AU3508" i="2"/>
  <c r="AU3509" i="2"/>
  <c r="AU3510" i="2"/>
  <c r="AU3511" i="2"/>
  <c r="AU3512" i="2"/>
  <c r="AU3513" i="2"/>
  <c r="AU3514" i="2"/>
  <c r="AU3515" i="2"/>
  <c r="AU3516" i="2"/>
  <c r="AU3517" i="2"/>
  <c r="AU3518" i="2"/>
  <c r="AU3519" i="2"/>
  <c r="AU3520" i="2"/>
  <c r="AU3521" i="2"/>
  <c r="AU3522" i="2"/>
  <c r="AU3523" i="2"/>
  <c r="AU3524" i="2"/>
  <c r="AU3525" i="2"/>
  <c r="AU3526" i="2"/>
  <c r="AU3527" i="2"/>
  <c r="AU3528" i="2"/>
  <c r="AU3529" i="2"/>
  <c r="AU3530" i="2"/>
  <c r="AU3531" i="2"/>
  <c r="AU3532" i="2"/>
  <c r="AU3533" i="2"/>
  <c r="AU3534" i="2"/>
  <c r="AU3535" i="2"/>
  <c r="AU3536" i="2"/>
  <c r="AU3537" i="2"/>
  <c r="AU3538" i="2"/>
  <c r="AU3539" i="2"/>
  <c r="AU3540" i="2"/>
  <c r="AU3541" i="2"/>
  <c r="AU3542" i="2"/>
  <c r="AU3543" i="2"/>
  <c r="AU3544" i="2"/>
  <c r="AU3545" i="2"/>
  <c r="AU3546" i="2"/>
  <c r="AU3547" i="2"/>
  <c r="AU3548" i="2"/>
  <c r="AU3549" i="2"/>
  <c r="AU3550" i="2"/>
  <c r="AU3551" i="2"/>
  <c r="AU3552" i="2"/>
  <c r="AU3553" i="2"/>
  <c r="AU3554" i="2"/>
  <c r="AU3555" i="2"/>
  <c r="AU3556" i="2"/>
  <c r="AU3557" i="2"/>
  <c r="AU3558" i="2"/>
  <c r="AU3559" i="2"/>
  <c r="AU3560" i="2"/>
  <c r="AU3561" i="2"/>
  <c r="AU3562" i="2"/>
  <c r="AU3563" i="2"/>
  <c r="AU3564" i="2"/>
  <c r="AU3565" i="2"/>
  <c r="AU3566" i="2"/>
  <c r="AU3567" i="2"/>
  <c r="AU3568" i="2"/>
  <c r="AU3569" i="2"/>
  <c r="AU3570" i="2"/>
  <c r="AU3571" i="2"/>
  <c r="AU3572" i="2"/>
  <c r="AU3573" i="2"/>
  <c r="AU3574" i="2"/>
  <c r="AU3575" i="2"/>
  <c r="AU3576" i="2"/>
  <c r="AU3577" i="2"/>
  <c r="AU3578" i="2"/>
  <c r="AU3579" i="2"/>
  <c r="AU3580" i="2"/>
  <c r="AU3581" i="2"/>
  <c r="AU3582" i="2"/>
  <c r="AU3583" i="2"/>
  <c r="AU3584" i="2"/>
  <c r="AU3585" i="2"/>
  <c r="AU3586" i="2"/>
  <c r="AU3587" i="2"/>
  <c r="AU3588" i="2"/>
  <c r="AU3589" i="2"/>
  <c r="AU3590" i="2"/>
  <c r="AU3591" i="2"/>
  <c r="AU3592" i="2"/>
  <c r="AU3593" i="2"/>
  <c r="AU3594" i="2"/>
  <c r="AU3595" i="2"/>
  <c r="AU3596" i="2"/>
  <c r="AU3597" i="2"/>
  <c r="AU3598" i="2"/>
  <c r="AU3599" i="2"/>
  <c r="AU3600" i="2"/>
  <c r="AU3601" i="2"/>
  <c r="AU3602" i="2"/>
  <c r="AU3603" i="2"/>
  <c r="AU3604" i="2"/>
  <c r="AU3605" i="2"/>
  <c r="AU3606" i="2"/>
  <c r="AU3607" i="2"/>
  <c r="AU3608" i="2"/>
  <c r="AU3609" i="2"/>
  <c r="AU3610" i="2"/>
  <c r="AU3611" i="2"/>
  <c r="AU3612" i="2"/>
  <c r="AU3613" i="2"/>
  <c r="AU3614" i="2"/>
  <c r="AU3615" i="2"/>
  <c r="AU3616" i="2"/>
  <c r="AU3617" i="2"/>
  <c r="AU3618" i="2"/>
  <c r="AU3619" i="2"/>
  <c r="AU3620" i="2"/>
  <c r="AU3621" i="2"/>
  <c r="AU3622" i="2"/>
  <c r="AU3623" i="2"/>
  <c r="AU3624" i="2"/>
  <c r="AU3625" i="2"/>
  <c r="AU3626" i="2"/>
  <c r="AU3627" i="2"/>
  <c r="AU3628" i="2"/>
  <c r="AU3629" i="2"/>
  <c r="AU3630" i="2"/>
  <c r="AU3631" i="2"/>
  <c r="AU3632" i="2"/>
  <c r="AU3633" i="2"/>
  <c r="AU3634" i="2"/>
  <c r="AU3635" i="2"/>
  <c r="AU3636" i="2"/>
  <c r="AU3637" i="2"/>
  <c r="AU3638" i="2"/>
  <c r="AU3639" i="2"/>
  <c r="AU3640" i="2"/>
  <c r="AU3641" i="2"/>
  <c r="AU3642" i="2"/>
  <c r="AU3643" i="2"/>
  <c r="AU3644" i="2"/>
  <c r="AU3645" i="2"/>
  <c r="AU3646" i="2"/>
  <c r="AU3647" i="2"/>
  <c r="AU3648" i="2"/>
  <c r="AU3649" i="2"/>
  <c r="AU3650" i="2"/>
  <c r="AU3651" i="2"/>
  <c r="AU3652" i="2"/>
  <c r="AU3653" i="2"/>
  <c r="AU3654" i="2"/>
  <c r="AU3655" i="2"/>
  <c r="AU3656" i="2"/>
  <c r="AU3657" i="2"/>
  <c r="AU3658" i="2"/>
  <c r="AU3659" i="2"/>
  <c r="AU3660" i="2"/>
  <c r="AU3661" i="2"/>
  <c r="AU3662" i="2"/>
  <c r="AU3663" i="2"/>
  <c r="AU3664" i="2"/>
  <c r="AU3665" i="2"/>
  <c r="AU3666" i="2"/>
  <c r="AU3667" i="2"/>
  <c r="AU3668" i="2"/>
  <c r="AU3669" i="2"/>
  <c r="AU3670" i="2"/>
  <c r="AU3671" i="2"/>
  <c r="AU3672" i="2"/>
  <c r="AU3673" i="2"/>
  <c r="AU3674" i="2"/>
  <c r="AU3675" i="2"/>
  <c r="AU3676" i="2"/>
  <c r="AU3677" i="2"/>
  <c r="AU3678" i="2"/>
  <c r="AU3679" i="2"/>
  <c r="AU3680" i="2"/>
  <c r="AU3681" i="2"/>
  <c r="AU3682" i="2"/>
  <c r="AU3683" i="2"/>
  <c r="AU3684" i="2"/>
  <c r="AU3685" i="2"/>
  <c r="AU3686" i="2"/>
  <c r="AU3687" i="2"/>
  <c r="AU3688" i="2"/>
  <c r="AU3689" i="2"/>
  <c r="AU3690" i="2"/>
  <c r="AU3691" i="2"/>
  <c r="AU3692" i="2"/>
  <c r="AU3693" i="2"/>
  <c r="AU3694" i="2"/>
  <c r="AU3695" i="2"/>
  <c r="AU3696" i="2"/>
  <c r="AU3697" i="2"/>
  <c r="AU3698" i="2"/>
  <c r="AU3699" i="2"/>
  <c r="AU3700" i="2"/>
  <c r="AU3701" i="2"/>
  <c r="AU3702" i="2"/>
  <c r="AU3703" i="2"/>
  <c r="AU3704" i="2"/>
  <c r="AU3705" i="2"/>
  <c r="AU3706" i="2"/>
  <c r="AU3707" i="2"/>
  <c r="AU3708" i="2"/>
  <c r="AU3709" i="2"/>
  <c r="AU3710" i="2"/>
  <c r="AU3711" i="2"/>
  <c r="AU3712" i="2"/>
  <c r="AU3713" i="2"/>
  <c r="AU3714" i="2"/>
  <c r="AU3715" i="2"/>
  <c r="AU3716" i="2"/>
  <c r="AU3717" i="2"/>
  <c r="AU3718" i="2"/>
  <c r="AU3719" i="2"/>
  <c r="AU3720" i="2"/>
  <c r="AU3721" i="2"/>
  <c r="AU3722" i="2"/>
  <c r="AU3723" i="2"/>
  <c r="AU3724" i="2"/>
  <c r="AU3725" i="2"/>
  <c r="AU3726" i="2"/>
  <c r="AU3727" i="2"/>
  <c r="AU3728" i="2"/>
  <c r="AU3729" i="2"/>
  <c r="AU3730" i="2"/>
  <c r="AU3731" i="2"/>
  <c r="AU3732" i="2"/>
  <c r="AU3733" i="2"/>
  <c r="AU3734" i="2"/>
  <c r="AU3735" i="2"/>
  <c r="AU3736" i="2"/>
  <c r="AU3737" i="2"/>
  <c r="AU3738" i="2"/>
  <c r="AU3739" i="2"/>
  <c r="AU3740" i="2"/>
  <c r="AU3741" i="2"/>
  <c r="AU3742" i="2"/>
  <c r="AU3743" i="2"/>
  <c r="AU3744" i="2"/>
  <c r="AU3745" i="2"/>
  <c r="AU3746" i="2"/>
  <c r="AU3747" i="2"/>
  <c r="AU3748" i="2"/>
  <c r="AU3749" i="2"/>
  <c r="AU3750" i="2"/>
  <c r="AU3751" i="2"/>
  <c r="AU3752" i="2"/>
  <c r="AU3753" i="2"/>
  <c r="AU3754" i="2"/>
  <c r="AU3755" i="2"/>
  <c r="AU3756" i="2"/>
  <c r="AU3757" i="2"/>
  <c r="AU3758" i="2"/>
  <c r="AU3759" i="2"/>
  <c r="AU3760" i="2"/>
  <c r="AU3761" i="2"/>
  <c r="AU3762" i="2"/>
  <c r="AU3763" i="2"/>
  <c r="AU3764" i="2"/>
  <c r="AU3765" i="2"/>
  <c r="AU3766" i="2"/>
  <c r="AU3767" i="2"/>
  <c r="AU3768" i="2"/>
  <c r="AU3769" i="2"/>
  <c r="AU3770" i="2"/>
  <c r="AU3771" i="2"/>
  <c r="AU3772" i="2"/>
  <c r="AU3773" i="2"/>
  <c r="AU3774" i="2"/>
  <c r="AU3775" i="2"/>
  <c r="AU3776" i="2"/>
  <c r="AU3777" i="2"/>
  <c r="AU3778" i="2"/>
  <c r="AU3779" i="2"/>
  <c r="AU3780" i="2"/>
  <c r="AU3781" i="2"/>
  <c r="AU3782" i="2"/>
  <c r="AU3783" i="2"/>
  <c r="AU3784" i="2"/>
  <c r="AU3785" i="2"/>
  <c r="AU3786" i="2"/>
  <c r="AU3787" i="2"/>
  <c r="AU3788" i="2"/>
  <c r="AU3789" i="2"/>
  <c r="AU3790" i="2"/>
  <c r="AU3791" i="2"/>
  <c r="AU3792" i="2"/>
  <c r="AU3793" i="2"/>
  <c r="AU3794" i="2"/>
  <c r="AU3795" i="2"/>
  <c r="AU3796" i="2"/>
  <c r="AU3797" i="2"/>
  <c r="AU3798" i="2"/>
  <c r="AU3799" i="2"/>
  <c r="AU3800" i="2"/>
  <c r="AU3801" i="2"/>
  <c r="AU3802" i="2"/>
  <c r="AU3803" i="2"/>
  <c r="AU3804" i="2"/>
  <c r="AU3805" i="2"/>
  <c r="AU3806" i="2"/>
  <c r="AU3807" i="2"/>
  <c r="AU3808" i="2"/>
  <c r="AU3809" i="2"/>
  <c r="AU3810" i="2"/>
  <c r="AU3811" i="2"/>
  <c r="AU3812" i="2"/>
  <c r="AU3813" i="2"/>
  <c r="AU3814" i="2"/>
  <c r="AU3815" i="2"/>
  <c r="AU3816" i="2"/>
  <c r="AU3817" i="2"/>
  <c r="AU3818" i="2"/>
  <c r="AU3819" i="2"/>
  <c r="AU3820" i="2"/>
  <c r="AU3821" i="2"/>
  <c r="AU3822" i="2"/>
  <c r="AU3823" i="2"/>
  <c r="AU3824" i="2"/>
  <c r="AU3825" i="2"/>
  <c r="AU3826" i="2"/>
  <c r="AU3827" i="2"/>
  <c r="AU3828" i="2"/>
  <c r="AU3829" i="2"/>
  <c r="AU3830" i="2"/>
  <c r="AU3831" i="2"/>
  <c r="AU3832" i="2"/>
  <c r="AU3833" i="2"/>
  <c r="AU3834" i="2"/>
  <c r="AU3835" i="2"/>
  <c r="AU3836" i="2"/>
  <c r="AU3837" i="2"/>
  <c r="AU3838" i="2"/>
  <c r="AU3839" i="2"/>
  <c r="AU3840" i="2"/>
  <c r="AU3841" i="2"/>
  <c r="AU3842" i="2"/>
  <c r="AU3843" i="2"/>
  <c r="AU3844" i="2"/>
  <c r="AU3845" i="2"/>
  <c r="AU3846" i="2"/>
  <c r="AU3847" i="2"/>
  <c r="AU3848" i="2"/>
  <c r="AU3849" i="2"/>
  <c r="AU3850" i="2"/>
  <c r="AU3851" i="2"/>
  <c r="AU3852" i="2"/>
  <c r="AU3853" i="2"/>
  <c r="AU3854" i="2"/>
  <c r="AU3855" i="2"/>
  <c r="AU3856" i="2"/>
  <c r="AU3857" i="2"/>
  <c r="AU3858" i="2"/>
  <c r="AU3859" i="2"/>
  <c r="AU3860" i="2"/>
  <c r="AU3861" i="2"/>
  <c r="AU3862" i="2"/>
  <c r="AU3863" i="2"/>
  <c r="AU3864" i="2"/>
  <c r="AU3865" i="2"/>
  <c r="AU3866" i="2"/>
  <c r="AU3867" i="2"/>
  <c r="AU3868" i="2"/>
  <c r="AU3869" i="2"/>
  <c r="AU3870" i="2"/>
  <c r="AU3871" i="2"/>
  <c r="AU3872" i="2"/>
  <c r="AU3873" i="2"/>
  <c r="AU3874" i="2"/>
  <c r="AU3875" i="2"/>
  <c r="AU3876" i="2"/>
  <c r="AU3877" i="2"/>
  <c r="AU3878" i="2"/>
  <c r="AU3879" i="2"/>
  <c r="AU3880" i="2"/>
  <c r="AU3881" i="2"/>
  <c r="AU3882" i="2"/>
  <c r="AU3883" i="2"/>
  <c r="AU3884" i="2"/>
  <c r="AU3885" i="2"/>
  <c r="AU3886" i="2"/>
  <c r="AU3887" i="2"/>
  <c r="AU3888" i="2"/>
  <c r="AU3889" i="2"/>
  <c r="AU3890" i="2"/>
  <c r="AU3891" i="2"/>
  <c r="AU3892" i="2"/>
  <c r="AU3893" i="2"/>
  <c r="AU3894" i="2"/>
  <c r="AU3895" i="2"/>
  <c r="AU3896" i="2"/>
  <c r="AU3897" i="2"/>
  <c r="AU3898" i="2"/>
  <c r="AU3899" i="2"/>
  <c r="AU3900" i="2"/>
  <c r="AU3901" i="2"/>
  <c r="AU3902" i="2"/>
  <c r="AU3903" i="2"/>
  <c r="AU3904" i="2"/>
  <c r="AU3905" i="2"/>
  <c r="AU3906" i="2"/>
  <c r="AU3907" i="2"/>
  <c r="AU3908" i="2"/>
  <c r="AU3909" i="2"/>
  <c r="AU3910" i="2"/>
  <c r="AU3911" i="2"/>
  <c r="AU3912" i="2"/>
  <c r="AU3913" i="2"/>
  <c r="AU3914" i="2"/>
  <c r="AU3915" i="2"/>
  <c r="AU3916" i="2"/>
  <c r="AU3917" i="2"/>
  <c r="AU3918" i="2"/>
  <c r="AU3919" i="2"/>
  <c r="AU3920" i="2"/>
  <c r="AU3921" i="2"/>
  <c r="AU3922" i="2"/>
  <c r="AU3923" i="2"/>
  <c r="AU3924" i="2"/>
  <c r="AU3925" i="2"/>
  <c r="AU3926" i="2"/>
  <c r="AU3927" i="2"/>
  <c r="AU3928" i="2"/>
  <c r="AU3929" i="2"/>
  <c r="AU3930" i="2"/>
  <c r="AU3931" i="2"/>
  <c r="AU3932" i="2"/>
  <c r="AU3933" i="2"/>
  <c r="AU3934" i="2"/>
  <c r="AU3935" i="2"/>
  <c r="AU3936" i="2"/>
  <c r="AU3937" i="2"/>
  <c r="AU3938" i="2"/>
  <c r="AU3939" i="2"/>
  <c r="AU3940" i="2"/>
  <c r="AU3941" i="2"/>
  <c r="AU3942" i="2"/>
  <c r="AU3943" i="2"/>
  <c r="AU3944" i="2"/>
  <c r="AU3945" i="2"/>
  <c r="AU3946" i="2"/>
  <c r="AU3947" i="2"/>
  <c r="AU3948" i="2"/>
  <c r="AU3949" i="2"/>
  <c r="AU3950" i="2"/>
  <c r="AU3951" i="2"/>
  <c r="AU3952" i="2"/>
  <c r="AU3953" i="2"/>
  <c r="AU3954" i="2"/>
  <c r="AU3955" i="2"/>
  <c r="AU3956" i="2"/>
  <c r="AU3957" i="2"/>
  <c r="AU3958" i="2"/>
  <c r="AU3959" i="2"/>
  <c r="AU3960" i="2"/>
  <c r="AU3961" i="2"/>
  <c r="AU3962" i="2"/>
  <c r="AU3963" i="2"/>
  <c r="AU3964" i="2"/>
  <c r="AU3965" i="2"/>
  <c r="AU3966" i="2"/>
  <c r="AU3967" i="2"/>
  <c r="AU3968" i="2"/>
  <c r="AU3969" i="2"/>
  <c r="AU3970" i="2"/>
  <c r="AU3971" i="2"/>
  <c r="AU3972" i="2"/>
  <c r="AU3973" i="2"/>
  <c r="AU3974" i="2"/>
  <c r="AU3975" i="2"/>
  <c r="AU3976" i="2"/>
  <c r="AU3977" i="2"/>
  <c r="AU3978" i="2"/>
  <c r="AU3979" i="2"/>
  <c r="AU3980" i="2"/>
  <c r="AU3981" i="2"/>
  <c r="AU3982" i="2"/>
  <c r="AU3983" i="2"/>
  <c r="AU3984" i="2"/>
  <c r="AU3985" i="2"/>
  <c r="AU3986" i="2"/>
  <c r="AU3987" i="2"/>
  <c r="AU3988" i="2"/>
  <c r="AU3989" i="2"/>
  <c r="AU3990" i="2"/>
  <c r="AU3991" i="2"/>
  <c r="AU3992" i="2"/>
  <c r="AU3993" i="2"/>
  <c r="AU3994" i="2"/>
  <c r="AU3995" i="2"/>
  <c r="AU3996" i="2"/>
  <c r="AU3997" i="2"/>
  <c r="AU3998" i="2"/>
  <c r="AU3999" i="2"/>
  <c r="AU4000" i="2"/>
  <c r="AU4001" i="2"/>
  <c r="AU4002" i="2"/>
  <c r="AU4003" i="2"/>
  <c r="AU4004" i="2"/>
  <c r="AU4005" i="2"/>
  <c r="AU4006" i="2"/>
  <c r="AU4007" i="2"/>
  <c r="AU4008" i="2"/>
  <c r="AU4009" i="2"/>
  <c r="AU4010" i="2"/>
  <c r="AU4011" i="2"/>
  <c r="AU4012" i="2"/>
  <c r="AU4013" i="2"/>
  <c r="AU4014" i="2"/>
  <c r="AU4015" i="2"/>
  <c r="AU4016" i="2"/>
  <c r="AU4017" i="2"/>
  <c r="AU4018" i="2"/>
  <c r="AU4019" i="2"/>
  <c r="AU4020" i="2"/>
  <c r="AU4021" i="2"/>
  <c r="AU4022" i="2"/>
  <c r="AU4023" i="2"/>
  <c r="AU4024" i="2"/>
  <c r="AU4025" i="2"/>
  <c r="AU4026" i="2"/>
  <c r="AU4027" i="2"/>
  <c r="AU4028" i="2"/>
  <c r="AU4029" i="2"/>
  <c r="AU4030" i="2"/>
  <c r="AU4031" i="2"/>
  <c r="AU4032" i="2"/>
  <c r="AU4033" i="2"/>
  <c r="AU4034" i="2"/>
  <c r="AU4035" i="2"/>
  <c r="AU4036" i="2"/>
  <c r="AU4037" i="2"/>
  <c r="AU4038" i="2"/>
  <c r="AU4039" i="2"/>
  <c r="AU4040" i="2"/>
  <c r="AU4041" i="2"/>
  <c r="AU4042" i="2"/>
  <c r="AU4043" i="2"/>
  <c r="AU4044" i="2"/>
  <c r="AU4045" i="2"/>
  <c r="AU4046" i="2"/>
  <c r="AU4047" i="2"/>
  <c r="AU4048" i="2"/>
  <c r="AU4049" i="2"/>
  <c r="AU4050" i="2"/>
  <c r="AU4051" i="2"/>
  <c r="AU4052" i="2"/>
  <c r="AU4053" i="2"/>
  <c r="AU4054" i="2"/>
  <c r="AU4055" i="2"/>
  <c r="AU4056" i="2"/>
  <c r="AU4057" i="2"/>
  <c r="AU4058" i="2"/>
  <c r="AU4059" i="2"/>
  <c r="AU4060" i="2"/>
  <c r="AU4061" i="2"/>
  <c r="AU4062" i="2"/>
  <c r="AU4063" i="2"/>
  <c r="AU4064" i="2"/>
  <c r="AU4065" i="2"/>
  <c r="AU4066" i="2"/>
  <c r="AU4067" i="2"/>
  <c r="AU4068" i="2"/>
  <c r="AU4069" i="2"/>
  <c r="AU4070" i="2"/>
  <c r="AU4071" i="2"/>
  <c r="AU4072" i="2"/>
  <c r="AU4073" i="2"/>
  <c r="AU4074" i="2"/>
  <c r="AU4075" i="2"/>
  <c r="AU4076" i="2"/>
  <c r="AU4077" i="2"/>
  <c r="AU4078" i="2"/>
  <c r="AU4079" i="2"/>
  <c r="AU4080" i="2"/>
  <c r="AU4081" i="2"/>
  <c r="AU4082" i="2"/>
  <c r="AU4083" i="2"/>
  <c r="AU4084" i="2"/>
  <c r="AU4085" i="2"/>
  <c r="AU4086" i="2"/>
  <c r="AU4087" i="2"/>
  <c r="AU4088" i="2"/>
  <c r="AU4089" i="2"/>
  <c r="AU4090" i="2"/>
  <c r="AU4091" i="2"/>
  <c r="AU4092" i="2"/>
  <c r="AU4093" i="2"/>
  <c r="AU4094" i="2"/>
  <c r="AU4095" i="2"/>
  <c r="AU4096" i="2"/>
  <c r="AU4097" i="2"/>
  <c r="AU4098" i="2"/>
  <c r="AU4099" i="2"/>
  <c r="AU4100" i="2"/>
  <c r="AU4101" i="2"/>
  <c r="AU4102" i="2"/>
  <c r="AU4103" i="2"/>
  <c r="AU4104" i="2"/>
  <c r="AU4105" i="2"/>
  <c r="AU4106" i="2"/>
  <c r="AU4107" i="2"/>
  <c r="AU4108" i="2"/>
  <c r="AU4109" i="2"/>
  <c r="AU4110" i="2"/>
  <c r="AU4111" i="2"/>
  <c r="AU4112" i="2"/>
  <c r="AU4113" i="2"/>
  <c r="AU4114" i="2"/>
  <c r="AU4115" i="2"/>
  <c r="AU4116" i="2"/>
  <c r="AU4117" i="2"/>
  <c r="AU4118" i="2"/>
  <c r="AU4119" i="2"/>
  <c r="AU4120" i="2"/>
  <c r="AU4121" i="2"/>
  <c r="AU4122" i="2"/>
  <c r="AU4123" i="2"/>
  <c r="AU4124" i="2"/>
  <c r="AU4125" i="2"/>
  <c r="AU4126" i="2"/>
  <c r="AU4127" i="2"/>
  <c r="AU4128" i="2"/>
  <c r="AU4129" i="2"/>
  <c r="AU4130" i="2"/>
  <c r="AU4131" i="2"/>
  <c r="AU4132" i="2"/>
  <c r="AU4133" i="2"/>
  <c r="AU4134" i="2"/>
  <c r="AU4135" i="2"/>
  <c r="AU4136" i="2"/>
  <c r="AU4137" i="2"/>
  <c r="AU4138" i="2"/>
  <c r="AU4139" i="2"/>
  <c r="AU4140" i="2"/>
  <c r="AU4141" i="2"/>
  <c r="AU4142" i="2"/>
  <c r="AU4143" i="2"/>
  <c r="AU4144" i="2"/>
  <c r="AU4145" i="2"/>
  <c r="AU4146" i="2"/>
  <c r="AU4147" i="2"/>
  <c r="AU4148" i="2"/>
  <c r="AU4149" i="2"/>
  <c r="AU4150" i="2"/>
  <c r="AU4151" i="2"/>
  <c r="AU4152" i="2"/>
  <c r="AU4153" i="2"/>
  <c r="AU4154" i="2"/>
  <c r="AU4155" i="2"/>
  <c r="AU4156" i="2"/>
  <c r="AU4157" i="2"/>
  <c r="AU4158" i="2"/>
  <c r="AU4159" i="2"/>
  <c r="AU4160" i="2"/>
  <c r="AU4161" i="2"/>
  <c r="AU4162" i="2"/>
  <c r="AU4163" i="2"/>
  <c r="AU4164" i="2"/>
  <c r="AU4165" i="2"/>
  <c r="AU4166" i="2"/>
  <c r="AU4167" i="2"/>
  <c r="AU4168" i="2"/>
  <c r="AU4169" i="2"/>
  <c r="AU4170" i="2"/>
  <c r="AU4171" i="2"/>
  <c r="AU4172" i="2"/>
  <c r="AU4173" i="2"/>
  <c r="AU4174" i="2"/>
  <c r="AU4175" i="2"/>
  <c r="AU4176" i="2"/>
  <c r="AU4177" i="2"/>
  <c r="AU4178" i="2"/>
  <c r="AU4179" i="2"/>
  <c r="AU4180" i="2"/>
  <c r="AU4181" i="2"/>
  <c r="AU4182" i="2"/>
  <c r="AU4183" i="2"/>
  <c r="AU4184" i="2"/>
  <c r="AU4185" i="2"/>
  <c r="AU4186" i="2"/>
  <c r="AU4187" i="2"/>
  <c r="AU4188" i="2"/>
  <c r="AU4189" i="2"/>
  <c r="AU4190" i="2"/>
  <c r="AU4191" i="2"/>
  <c r="AU4192" i="2"/>
  <c r="AU4193" i="2"/>
  <c r="AU4194" i="2"/>
  <c r="AU4195" i="2"/>
  <c r="AU4196" i="2"/>
  <c r="AU4197" i="2"/>
  <c r="AU4198" i="2"/>
  <c r="AU4199" i="2"/>
  <c r="AU4200" i="2"/>
  <c r="AU4201" i="2"/>
  <c r="AU4202" i="2"/>
  <c r="AU4203" i="2"/>
  <c r="AU4204" i="2"/>
  <c r="AU4205" i="2"/>
  <c r="AU4206" i="2"/>
  <c r="AU4207" i="2"/>
  <c r="AU4208" i="2"/>
  <c r="AU4209" i="2"/>
  <c r="AU4210" i="2"/>
  <c r="AU4211" i="2"/>
  <c r="AU4212" i="2"/>
  <c r="AU4213" i="2"/>
  <c r="AU4214" i="2"/>
  <c r="AU4215" i="2"/>
  <c r="AU4216" i="2"/>
  <c r="AU4217" i="2"/>
  <c r="AU4218" i="2"/>
  <c r="AU4219" i="2"/>
  <c r="AU4220" i="2"/>
  <c r="AU4221" i="2"/>
  <c r="AU4222" i="2"/>
  <c r="AU4223" i="2"/>
  <c r="AU4224" i="2"/>
  <c r="AU4225" i="2"/>
  <c r="AU4226" i="2"/>
  <c r="AU4227" i="2"/>
  <c r="AU4228" i="2"/>
  <c r="AU4229" i="2"/>
  <c r="AU4230" i="2"/>
  <c r="AU4231" i="2"/>
  <c r="AU4232" i="2"/>
  <c r="AU4233" i="2"/>
  <c r="AU4234" i="2"/>
  <c r="AU4235" i="2"/>
  <c r="AU4236" i="2"/>
  <c r="AU4237" i="2"/>
  <c r="AU4238" i="2"/>
  <c r="AU4239" i="2"/>
  <c r="AU4240" i="2"/>
  <c r="AU4241" i="2"/>
  <c r="AU4242" i="2"/>
  <c r="AU4243" i="2"/>
  <c r="AU4244" i="2"/>
  <c r="AU4245" i="2"/>
  <c r="AU4246" i="2"/>
  <c r="AU4247" i="2"/>
  <c r="AU4248" i="2"/>
  <c r="AU4249" i="2"/>
  <c r="AU4250" i="2"/>
  <c r="AU4251" i="2"/>
  <c r="AU4252" i="2"/>
  <c r="AU4253" i="2"/>
  <c r="AU4254" i="2"/>
  <c r="AU4255" i="2"/>
  <c r="AU4256" i="2"/>
  <c r="AU4257" i="2"/>
  <c r="AU4258" i="2"/>
  <c r="AU4259" i="2"/>
  <c r="AU4260" i="2"/>
  <c r="AU4261" i="2"/>
  <c r="AU4262" i="2"/>
  <c r="AU4263" i="2"/>
  <c r="AU4264" i="2"/>
  <c r="AU4265" i="2"/>
  <c r="AU4266" i="2"/>
  <c r="AU4267" i="2"/>
  <c r="AU4268" i="2"/>
  <c r="AU4269" i="2"/>
  <c r="AU4270" i="2"/>
  <c r="AU4271" i="2"/>
  <c r="AU4272" i="2"/>
  <c r="AU4273" i="2"/>
  <c r="AU4274" i="2"/>
  <c r="AU4275" i="2"/>
  <c r="AU4276" i="2"/>
  <c r="AU4277" i="2"/>
  <c r="AU4278" i="2"/>
  <c r="AU4279" i="2"/>
  <c r="AU4280" i="2"/>
  <c r="AU4281" i="2"/>
  <c r="AU4282" i="2"/>
  <c r="AU4283" i="2"/>
  <c r="AU4284" i="2"/>
  <c r="AU4285" i="2"/>
  <c r="AU4286" i="2"/>
  <c r="AU4287" i="2"/>
  <c r="AU4288" i="2"/>
  <c r="AU4289" i="2"/>
  <c r="AU4290" i="2"/>
  <c r="AU4291" i="2"/>
  <c r="AU4292" i="2"/>
  <c r="AU4293" i="2"/>
  <c r="AU4294" i="2"/>
  <c r="AU4295" i="2"/>
  <c r="AU4296" i="2"/>
  <c r="AU4297" i="2"/>
  <c r="AU4298" i="2"/>
  <c r="AU4299" i="2"/>
  <c r="AU4300" i="2"/>
  <c r="AU4301" i="2"/>
  <c r="AU4302" i="2"/>
  <c r="AU4303" i="2"/>
  <c r="AU4304" i="2"/>
  <c r="AU4305" i="2"/>
  <c r="AU4306" i="2"/>
  <c r="AU4307" i="2"/>
  <c r="AU4308" i="2"/>
  <c r="AU4309" i="2"/>
  <c r="AU4310" i="2"/>
  <c r="AU4311" i="2"/>
  <c r="AU4312" i="2"/>
  <c r="AU4313" i="2"/>
  <c r="AU4314" i="2"/>
  <c r="AU4315" i="2"/>
  <c r="AU4316" i="2"/>
  <c r="AU4317" i="2"/>
  <c r="AU4318" i="2"/>
  <c r="BJ30" i="1"/>
  <c r="BH16" i="1"/>
  <c r="BI16" i="1"/>
  <c r="BL16" i="1"/>
  <c r="BN16" i="1"/>
  <c r="BI20" i="1" l="1"/>
  <c r="BI23" i="1" s="1"/>
  <c r="BJ23" i="1" l="1"/>
  <c r="BK23" i="1" s="1"/>
  <c r="BH26" i="1"/>
  <c r="BK26" i="1" s="1"/>
  <c r="BK30" i="1"/>
  <c r="BN24" i="1" s="1"/>
  <c r="BJ34" i="1" l="1"/>
  <c r="BK34" i="1" s="1"/>
  <c r="BN23" i="1"/>
  <c r="BN2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F9B037-ECE5-420A-AFD6-127D66C0B269}" keepAlive="1" name="Query - all_resi" description="Connection to the 'all_resi' query in the workbook." type="5" refreshedVersion="7" background="1" saveData="1">
    <dbPr connection="Provider=Microsoft.Mashup.OleDb.1;Data Source=$Workbook$;Location=all_resi;Extended Properties=&quot;&quot;" command="SELECT * FROM [all_resi]"/>
  </connection>
  <connection id="2" xr16:uid="{E452DF80-8BF4-4D23-B17D-8CBE4BE69AAC}"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58529C1A-2EC0-437B-8DA3-A037D6FBDE04}"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4" xr16:uid="{2B5030ED-BFB5-43D6-919E-52460EFF27C5}"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5" xr16:uid="{A32FEAC4-3A55-47E5-AFC1-E1EB3C800FF4}" keepAlive="1" name="Query - problem" description="Connection to the 'problem' query in the workbook." type="5" refreshedVersion="7" background="1" saveData="1">
    <dbPr connection="Provider=Microsoft.Mashup.OleDb.1;Data Source=$Workbook$;Location=problem;Extended Properties=&quot;&quot;" command="SELECT * FROM [problem]"/>
  </connection>
  <connection id="6" xr16:uid="{2D734A40-76A8-4A29-8118-0961448635C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E9A24207-8FDB-415B-A483-A7A32BB4CCEB}"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8" xr16:uid="{2D5B4C02-C1EC-49CA-8F13-23EE639589A3}"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9" xr16:uid="{9E4D4F93-A743-4B30-B4D9-CCCBB2C8A046}" keepAlive="1" name="Query - settle_reconcile" description="Connection to the 'settle_reconcile' query in the workbook." type="5" refreshedVersion="7" background="1" saveData="1">
    <dbPr connection="Provider=Microsoft.Mashup.OleDb.1;Data Source=$Workbook$;Location=settle_reconcile;Extended Properties=&quot;&quot;" command="SELECT * FROM [settle_reconcile]"/>
  </connection>
  <connection id="10" xr16:uid="{0C02E760-F234-4FD0-86C3-966EFD5E7300}"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F5B8870E-3D19-4467-B38B-3DFA16C0D31F}"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2" xr16:uid="{24F4D189-B8D1-4348-B28A-C74209FB3B8D}"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13" xr16:uid="{8A4E3829-9D97-49D5-88F8-F2512C66E440}"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4" xr16:uid="{3959F38F-36A9-428F-A5D4-B127F5382021}"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5" xr16:uid="{9EE89B84-F7E1-4046-BAFD-7BB65BF6C2D0}"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16" xr16:uid="{D7826C7C-7D45-461D-9D0A-C3C55D1B6F51}"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7" xr16:uid="{C65A160C-3EB4-49F9-966C-6D04F585A5A4}" name="WorksheetConnection_jnt_recap.xlsx!all_resi" type="102" refreshedVersion="7" minRefreshableVersion="5">
    <extLst>
      <ext xmlns:x15="http://schemas.microsoft.com/office/spreadsheetml/2010/11/main" uri="{DE250136-89BD-433C-8126-D09CA5730AF9}">
        <x15:connection id="all_resi">
          <x15:rangePr sourceName="_xlcn.WorksheetConnection_jnt_recap.xlsxall_resi"/>
        </x15:connection>
      </ext>
    </extLst>
  </connection>
  <connection id="18" xr16:uid="{CD96DC35-FC7C-4444-B496-5EFF6AF579BA}" name="WorksheetConnection_jnt_recap.xlsx!settle_reconcile" type="102" refreshedVersion="7" minRefreshableVersion="5">
    <extLst>
      <ext xmlns:x15="http://schemas.microsoft.com/office/spreadsheetml/2010/11/main" uri="{DE250136-89BD-433C-8126-D09CA5730AF9}">
        <x15:connection id="settle_reconcile">
          <x15:rangePr sourceName="_xlcn.WorksheetConnection_jnt_recap.xlsxsettle_reconcile"/>
        </x15:connection>
      </ext>
    </extLst>
  </connection>
</connections>
</file>

<file path=xl/sharedStrings.xml><?xml version="1.0" encoding="utf-8"?>
<sst xmlns="http://schemas.openxmlformats.org/spreadsheetml/2006/main" count="120031" uniqueCount="22750">
  <si>
    <t>No. Waybill</t>
  </si>
  <si>
    <t>Tanggal Pengiriman</t>
  </si>
  <si>
    <t>Klien Pengirim</t>
  </si>
  <si>
    <t>Nama Pengirim</t>
  </si>
  <si>
    <t>Telepon Pengirim</t>
  </si>
  <si>
    <t>Kota Pengirim</t>
  </si>
  <si>
    <t>Kecamatan Pengirim</t>
  </si>
  <si>
    <t>Alamat Pengirim</t>
  </si>
  <si>
    <t>Penerima</t>
  </si>
  <si>
    <t>Telepon Penerima</t>
  </si>
  <si>
    <t>Provinsi Penerima</t>
  </si>
  <si>
    <t>Kota Penerima</t>
  </si>
  <si>
    <t>Kecamatan Penerima</t>
  </si>
  <si>
    <t>Alamat Penerima</t>
  </si>
  <si>
    <t>Jumlah Barang</t>
  </si>
  <si>
    <t>Tipe Barang</t>
  </si>
  <si>
    <t>Berat</t>
  </si>
  <si>
    <t>Nilai Barang</t>
  </si>
  <si>
    <t>Layanan</t>
  </si>
  <si>
    <t>Metode Pembayaran</t>
  </si>
  <si>
    <t>Nama Barang</t>
  </si>
  <si>
    <t>Kategori Barang</t>
  </si>
  <si>
    <t>Biaya Kirim</t>
  </si>
  <si>
    <t>Biaya Asuransi</t>
  </si>
  <si>
    <t>Biaya Lainnya</t>
  </si>
  <si>
    <t>Total Biaya</t>
  </si>
  <si>
    <t>Nilai Voucher</t>
  </si>
  <si>
    <t>Tanda Diskon</t>
  </si>
  <si>
    <t>Biaya Diskon</t>
  </si>
  <si>
    <t>Total Biaya Setelah Diskon</t>
  </si>
  <si>
    <t>Nilai COD</t>
  </si>
  <si>
    <t>Diterima Oleh</t>
  </si>
  <si>
    <t>Hubungan</t>
  </si>
  <si>
    <t>Waktu Terima</t>
  </si>
  <si>
    <t>Keterangan</t>
  </si>
  <si>
    <t>Tanda TTD</t>
  </si>
  <si>
    <t>Alasan Void</t>
  </si>
  <si>
    <t>Sumber Order</t>
  </si>
  <si>
    <t xml:space="preserve">Catatan Pengirim untuk kurir </t>
  </si>
  <si>
    <t>Catatan Penerima untuk Kurir</t>
  </si>
  <si>
    <t>Apakah Paket Abnormal?</t>
  </si>
  <si>
    <t>COD</t>
  </si>
  <si>
    <t>MEIKA-BERKARYA</t>
  </si>
  <si>
    <t>Meika Berkarya</t>
  </si>
  <si>
    <t>6287818525580</t>
  </si>
  <si>
    <t>Kab. Kuningan</t>
  </si>
  <si>
    <t>Cilimus</t>
  </si>
  <si>
    <t>Jl. Panawuan Indrapatra, Panawuan</t>
  </si>
  <si>
    <t>Risto (Yn)</t>
  </si>
  <si>
    <t>Kalimantan Tengah</t>
  </si>
  <si>
    <t>Kab. Gunung Mas</t>
  </si>
  <si>
    <t>Kurun</t>
  </si>
  <si>
    <t>Desa Teluk Nyatu Kec Kurun Kab Gunung Mas patokan rumah dekat JNT (DIAMBIL LANGSUNG KE JNT).</t>
  </si>
  <si>
    <t>BARANG</t>
  </si>
  <si>
    <t>EZ</t>
  </si>
  <si>
    <t>Bulanan</t>
  </si>
  <si>
    <t>Beli 2 Gratis 1 Semprotan Noozle</t>
  </si>
  <si>
    <t>Diskon</t>
  </si>
  <si>
    <t>Sampai Tujuan</t>
  </si>
  <si>
    <t>VIP</t>
  </si>
  <si>
    <t>Tidak</t>
  </si>
  <si>
    <t>Ita sepatkora (ib)</t>
  </si>
  <si>
    <t>Maluku</t>
  </si>
  <si>
    <t>Kab. Maluku Barat Daya</t>
  </si>
  <si>
    <t>Moa</t>
  </si>
  <si>
    <t>Kantor inspektorat kab. Maluku barat daya Desa Wakarleli/tiakur</t>
  </si>
  <si>
    <t>Beli 1 Dapat 6 Paket Buku Lancar Membaca Tanpa Mengeja</t>
  </si>
  <si>
    <t>Belum Diterima</t>
  </si>
  <si>
    <t>Ranto aman (IR)</t>
  </si>
  <si>
    <t>Sumatera Utara</t>
  </si>
  <si>
    <t>Kab. Labuhanbatu Utara</t>
  </si>
  <si>
    <t>Marbau</t>
  </si>
  <si>
    <t>Dusun v desa Sumber Mulyo Kec Marbau (Gereja Methodis)</t>
  </si>
  <si>
    <t>Beli 1 Vacum Cleaner Mobil</t>
  </si>
  <si>
    <t>Hasim Hasim (Ad)</t>
  </si>
  <si>
    <t>Sulawesi Selatan</t>
  </si>
  <si>
    <t>Kab. Bantaeng</t>
  </si>
  <si>
    <t>Bantaeng</t>
  </si>
  <si>
    <t>Desa/Kel karatuang, kamp batu kanreang Dekat cekdam</t>
  </si>
  <si>
    <t>BELI 1 DAPAT 3 Penambal Gigi</t>
  </si>
  <si>
    <t>Jl. Panawuan Indrapatra, Panawuan, Kec. Cigandamekar, Kabupaten Kuningan, Jawa Barat</t>
  </si>
  <si>
    <t>Siti Saldah (ar)</t>
  </si>
  <si>
    <t>Kalimantan Timur</t>
  </si>
  <si>
    <t>Balikpapan</t>
  </si>
  <si>
    <t>Balikpapan Barat</t>
  </si>
  <si>
    <t>Jl Sepaku Laut RT 08 No.48 Kelurahan Margasari, Kecamatan Balikpapan Barat, Kota Balikpapan</t>
  </si>
  <si>
    <t>1 SET GIGI PALSU</t>
  </si>
  <si>
    <t>HUBUNGI PENERIMA (LANGSUNG ANTAR KE ALAMAT)</t>
  </si>
  <si>
    <t>Teori Waruwu (Fr)</t>
  </si>
  <si>
    <t>Kab. Nias Barat</t>
  </si>
  <si>
    <t>Mandrehe Barat</t>
  </si>
  <si>
    <t>Desa,lraonogeba di kantor desa lraonogeba,warna cet kantor hijau kec. madrehe, Kab. Nias Barat</t>
  </si>
  <si>
    <t>1 PCS BUKU PINTAR EXCEL</t>
  </si>
  <si>
    <t>Wahidin Lumbantoruan (IR)</t>
  </si>
  <si>
    <t>Kab. Tapanuli Utara</t>
  </si>
  <si>
    <t>Pagaran</t>
  </si>
  <si>
    <t>Jl. Thuns Road Desa Lubis Kec. Pagaran (Ud. Wahade)</t>
  </si>
  <si>
    <t>Beli 1 Pembesar Layar Hp</t>
  </si>
  <si>
    <t>NONCOD</t>
  </si>
  <si>
    <t>IYUS TATANG SOBIHAT Od.</t>
  </si>
  <si>
    <t>Banten</t>
  </si>
  <si>
    <t>Kab. Tangerang</t>
  </si>
  <si>
    <t>Legok</t>
  </si>
  <si>
    <t>cluster mutiara legok Blok E2 no 11 RT 005/007 Desa Caringin Kec Legok Kab Tangerang Banten 15820 . Jl Alun alun Kec Legok</t>
  </si>
  <si>
    <t>Beli 1 Pengkilap Body Kendaraan</t>
  </si>
  <si>
    <t>Asnawati ahmad Od.</t>
  </si>
  <si>
    <t>Riau</t>
  </si>
  <si>
    <t>Kab.  Rokan Hulu</t>
  </si>
  <si>
    <t>Tandun</t>
  </si>
  <si>
    <t>Rt 009 Rw 003 Desa Tandun Kec Tandun (DIANTAR LANGSUNG KE ALAMAT PENERIMA).</t>
  </si>
  <si>
    <t>Beli 1 Gratis 1 Sikat Punggung</t>
  </si>
  <si>
    <t>Abdul Rahman M (IR)</t>
  </si>
  <si>
    <t>Kab. Luwu Timur</t>
  </si>
  <si>
    <t>Burau</t>
  </si>
  <si>
    <t>Dusun Saulu RT/RW 000/000 Desa Jalajja Kec Burau (Pasar Lambarese dekat masjid)</t>
  </si>
  <si>
    <t>Done ( Di)</t>
  </si>
  <si>
    <t>Jawa Barat</t>
  </si>
  <si>
    <t>Bandung</t>
  </si>
  <si>
    <t>Ujungberung</t>
  </si>
  <si>
    <t>S77 motor, Jln. AH. Nasution no 45, kelurahan Cigending( sebelah rumah makan ayam penyet surabaya) kec. Ujung Berung,Kec. Kota Bandung</t>
  </si>
  <si>
    <t>Abdi, Lembar Lawasi (AK)</t>
  </si>
  <si>
    <t>Sulawesi Tengah</t>
  </si>
  <si>
    <t>Kab. Poso</t>
  </si>
  <si>
    <t>Pamona Selatan</t>
  </si>
  <si>
    <t>Dusun 1, Rt 002, Desa Bancea, Kec. Pamona Selatan, Kab. Poso</t>
  </si>
  <si>
    <t>Andra (BY)</t>
  </si>
  <si>
    <t>Kalimantan Barat</t>
  </si>
  <si>
    <t>Kab. Sekadau</t>
  </si>
  <si>
    <t>Nanga Mahap</t>
  </si>
  <si>
    <t>Desa Nanga mahap RT 02/RW 02 jln sudirman no 22b (Samping Toko Bangunan Sinar Baru)</t>
  </si>
  <si>
    <t>Aspal Anti Bocor BELI 1 GRATIS KUAS</t>
  </si>
  <si>
    <t>Gugun Gunawan (rz)</t>
  </si>
  <si>
    <t>Sumatera Selatan</t>
  </si>
  <si>
    <t>Kab. Lahat</t>
  </si>
  <si>
    <t>Lahat</t>
  </si>
  <si>
    <t>Jln. Sentral RT 09 RW 03 gang Rofi green no 37 ( Depan Masjid Baiturrahim,) Desa talang Jawa Selatan,Kec. Lahat, Kab. Lahat</t>
  </si>
  <si>
    <t>Maksum (BY)</t>
  </si>
  <si>
    <t>Jawa Timur</t>
  </si>
  <si>
    <t>Kab. Ponorogo</t>
  </si>
  <si>
    <t>Jambon</t>
  </si>
  <si>
    <t>Desa Pulo Sari RT.10/RW.01 (Dari Kantor Desa Pulosari Ke Selatan Ada Pertigaan Belok Ke Barat Rumah nya Ujung Paling Barat Utara Jalan)</t>
  </si>
  <si>
    <t>1 Dapat 2 Kacamata Autofokus</t>
  </si>
  <si>
    <t>Nanang  M.Udien (IR)</t>
  </si>
  <si>
    <t>Jawa Tengah</t>
  </si>
  <si>
    <t>Kab. Rembang</t>
  </si>
  <si>
    <t>Rembang</t>
  </si>
  <si>
    <t>RT 02 / RW 03 Desa Punjulharjo No. 8 KJB Karang Jahe Beach Kecamatan Rembang</t>
  </si>
  <si>
    <t>Beli 1 Gratis 1 Gelang Retro Terapi Batu Giok</t>
  </si>
  <si>
    <t>PAKET ANDA ADA DI JNT PANAUWAN</t>
  </si>
  <si>
    <t>Atasan/Staf/Karyawan</t>
  </si>
  <si>
    <t>Sari (ar)</t>
  </si>
  <si>
    <t>Palangkaraya</t>
  </si>
  <si>
    <t>Pahandut</t>
  </si>
  <si>
    <t>Jln adonis SMT Badara utama 3 ada dua buah sukun toko Hn Kelurahan Pahandut, Kecamatan Pahandut, Kota Palangka Raya</t>
  </si>
  <si>
    <t>2 SET GIGI PALSU</t>
  </si>
  <si>
    <t>CLETUS RANGGO (PS)</t>
  </si>
  <si>
    <t>Nusa Tenggara Timur</t>
  </si>
  <si>
    <t>Kab. Sikka</t>
  </si>
  <si>
    <t>Alok</t>
  </si>
  <si>
    <t>Jln. Kelibhera 6  Kelurahan: Kota Uneng  RT ,001/RW.05 (Patokan rumah: Penjahit Simpi )</t>
  </si>
  <si>
    <t>MAXIMILIANUS REGI (RM)</t>
  </si>
  <si>
    <t>Kab. Ketapang</t>
  </si>
  <si>
    <t>Sandai</t>
  </si>
  <si>
    <t>Jl. Jendral Sudirman, Rt. Oo3/Rw. 006 Desa Sandai Kanan, Depan Sma Negeri 1 Sandai Kec. Sandai</t>
  </si>
  <si>
    <t>1 Spray Pembersih Interior Mobil</t>
  </si>
  <si>
    <t>Rahmat (Hb)</t>
  </si>
  <si>
    <t>Kab. Sigi</t>
  </si>
  <si>
    <t>Marawola</t>
  </si>
  <si>
    <t>Desa Binangga Rsud Anuntaloko Parigi, Marawola Kab. Sigi</t>
  </si>
  <si>
    <t>1 Set Kunci Gembok Motor</t>
  </si>
  <si>
    <t>Agung Sucipta (BY)</t>
  </si>
  <si>
    <t>Bali</t>
  </si>
  <si>
    <t>Denpasar</t>
  </si>
  <si>
    <t>Denpasar Barat</t>
  </si>
  <si>
    <t>Jln. Buana Raya Gang Buana Jaya No. 6, Desa Padangsambian, Banjar Banjar Buanan, (Sebelah timur Banjar buanan desa, Gang Samping Alfamart Buana Raya)</t>
  </si>
  <si>
    <t>Osye Lengkoan (PS)</t>
  </si>
  <si>
    <t>6281328227835</t>
  </si>
  <si>
    <t>Sulawesi Utara</t>
  </si>
  <si>
    <t>Kab. Minahasa Tenggara</t>
  </si>
  <si>
    <t>Pasan</t>
  </si>
  <si>
    <t>Desa. Poniki Jaga,1 Komplex:Greja Advent (ANTRAKN LANGSUNG KE ALAMAT)</t>
  </si>
  <si>
    <t>Alat Cukur Alis Elektrik Beli 1</t>
  </si>
  <si>
    <t>Suherman (Rs)</t>
  </si>
  <si>
    <t>Sulawesi Tenggara</t>
  </si>
  <si>
    <t>Kab. Buton Selatan</t>
  </si>
  <si>
    <t>Siompu</t>
  </si>
  <si>
    <t>Dusun Urogo, Desa Tongali, Kec. Siompu, Kab. Buton, Prov. Sulawesi Tenggara (Dekat masjid Nur Yaqin, Pasar ikan)</t>
  </si>
  <si>
    <t>Ari ariatama (IS)</t>
  </si>
  <si>
    <t>Kab. Landak</t>
  </si>
  <si>
    <t>Sompak</t>
  </si>
  <si>
    <t>Jalan Simpang Ero Semugih Dusun Semugih Rt/Rw 004/003 Desa Lingkonong Kac. Sompak Kab. Landak Kalimantan Barat</t>
  </si>
  <si>
    <t>Jaliluddin (Jj)</t>
  </si>
  <si>
    <t>Kab. Labuhanbatu</t>
  </si>
  <si>
    <t>Rantau Utara</t>
  </si>
  <si>
    <t>Perumahan Puri Kampung Baru Blok C No. 30 Kelurahan /Desa Rantauprapat</t>
  </si>
  <si>
    <t>Promo Beli 1 Vacum Cleaner Mobil</t>
  </si>
  <si>
    <t>Asman (PTR)</t>
  </si>
  <si>
    <t>Kalimantan Utara</t>
  </si>
  <si>
    <t>Kab. Nunukan</t>
  </si>
  <si>
    <t>Sebuku</t>
  </si>
  <si>
    <t>Desa Harapan, Sp3 Block F, Dekat Tower Sp3, Kec. Sebuku Kab. Nunukan</t>
  </si>
  <si>
    <t>1 Botol Aspal Anti Bocor</t>
  </si>
  <si>
    <t>Yanche Setiawan Od.</t>
  </si>
  <si>
    <t>DKI Jakarta</t>
  </si>
  <si>
    <t>Jakarta Barat</t>
  </si>
  <si>
    <t>Kalideres</t>
  </si>
  <si>
    <t>Taman Surya 5 Blok HH3 No. 41.Rt002/Rw 017 Kelurahan Pegadungan. Kecamatan Kalideres. Jakarta Barat. 11830 (DIANTAR LANGSUNG KE ALAMAT PENERIMA).</t>
  </si>
  <si>
    <t>Beli 1 Gratis 1 Sikat Punggug</t>
  </si>
  <si>
    <t>Lia Novayanti (PS)</t>
  </si>
  <si>
    <t>Nusa Tenggara Barat</t>
  </si>
  <si>
    <t>Mataram</t>
  </si>
  <si>
    <t>Selaparang</t>
  </si>
  <si>
    <t>Kantor Bawaslu NTB,Jalan Udayana No. 10 Mataram Kelurahan. Mojok Barat</t>
  </si>
  <si>
    <t>Rosmayadi (Kin)</t>
  </si>
  <si>
    <t>Kab. Lombok Timur</t>
  </si>
  <si>
    <t>Sikur</t>
  </si>
  <si>
    <t>Desa Kotaraja, Dusun Marang Selatan RT 03 RW 04</t>
  </si>
  <si>
    <t>Mm biyan (ib)</t>
  </si>
  <si>
    <t>Kab. Muna</t>
  </si>
  <si>
    <t>Napabalano</t>
  </si>
  <si>
    <t>Jl Paelangkuta Kel Napabalano Kec Napabalano kab Muna Sultra</t>
  </si>
  <si>
    <t>Rendy (ib)</t>
  </si>
  <si>
    <t>Kab. Minahasa</t>
  </si>
  <si>
    <t>Tondano Barat</t>
  </si>
  <si>
    <t>Rumah di gereja gpdi sion perum asabri blok A no rumah 24 kelurahan wawalintoan</t>
  </si>
  <si>
    <t>Beli 1 Gratis 1 Parfum Mobil</t>
  </si>
  <si>
    <t>Rosidi Hasibuan (Jj)</t>
  </si>
  <si>
    <t>Kab. Padang Lawas</t>
  </si>
  <si>
    <t>Barumun - Barumun Baru</t>
  </si>
  <si>
    <t>Jln. KH. Dewantara, Kelurahan /Desa Pasar Sibuhuan, rumah pas simpang PLN</t>
  </si>
  <si>
    <t>Beli 2 Gratis 1 Pengkilap Body Kendaraan</t>
  </si>
  <si>
    <t>wildan (Hb)</t>
  </si>
  <si>
    <t>Kab. Morowali</t>
  </si>
  <si>
    <t>Bahodopi</t>
  </si>
  <si>
    <t>desa keurea jln pegalua 3 depan  smp negri 1 bahodopi</t>
  </si>
  <si>
    <t>Beli 1 Spray Pembersih Interior Mobil</t>
  </si>
  <si>
    <t>Haitjing Fan Od.</t>
  </si>
  <si>
    <t>Kepulauan Riau</t>
  </si>
  <si>
    <t>Batam</t>
  </si>
  <si>
    <t>Batam Kota</t>
  </si>
  <si>
    <t>Kauyti Orchid Park C2 No. 293 Batam Center Kec. Batam Kota Kelurahan Taman Baloi (Bisa Lewat Kembang Sari) 29432.</t>
  </si>
  <si>
    <t>VAKUM</t>
  </si>
  <si>
    <t>Tisa ( Di)</t>
  </si>
  <si>
    <t>Bau Bau</t>
  </si>
  <si>
    <t>Murhum</t>
  </si>
  <si>
    <t>Jln. Raja bulawambona, gang lorong penjual buah, Desa Wajo RT 02 RW 03, Kec. Murhum</t>
  </si>
  <si>
    <t>Gomal/heidar Yunus (ib)</t>
  </si>
  <si>
    <t>Bitung</t>
  </si>
  <si>
    <t>Girian</t>
  </si>
  <si>
    <t>Perum rizky aer ujang, girian permai/ tanya saja heidar Yunus</t>
  </si>
  <si>
    <t>Beli 1 Semprotan Noozle</t>
  </si>
  <si>
    <t>Masyudi (AK)</t>
  </si>
  <si>
    <t>Daerah Istimewa Yogyakarta</t>
  </si>
  <si>
    <t>Kab. Gunungkidul</t>
  </si>
  <si>
    <t>Semanu</t>
  </si>
  <si>
    <t>Kuwon lor RT.01/RW.12 Kelurahan Pacarejo, Kec. Semanu, Kab. Gunungkidul, Provinsi DI. Yogyakarta.</t>
  </si>
  <si>
    <t>ybs</t>
  </si>
  <si>
    <t>Mohamad Zainul Arifin (rz)</t>
  </si>
  <si>
    <t>Kab. Jombang</t>
  </si>
  <si>
    <t>Tembelang</t>
  </si>
  <si>
    <t>Dusun kedunglempuk RT 02 RW 03 Desa Pesantren, Kec. Tembelang, Kab. Jombang</t>
  </si>
  <si>
    <t>Kabul (PS)</t>
  </si>
  <si>
    <t>Bungku Pesisir</t>
  </si>
  <si>
    <t>Dusun 1 Jln. Transulawesi Desa. Buleleng (ANTRAKN LANGSUNG KE ALAMAT)</t>
  </si>
  <si>
    <t>Syafrizal (PTR)</t>
  </si>
  <si>
    <t>Sumatera Barat</t>
  </si>
  <si>
    <t>Solok</t>
  </si>
  <si>
    <t>Lubuk Sikarah</t>
  </si>
  <si>
    <t>Jl. Rajin Palm Griya No.14, RT.002/ RW.001, Kelurahan Tanah Garam, Lubuk Sikarah. (No Hp Lain : ,62 851-9431-6802)</t>
  </si>
  <si>
    <t>Martinus (Jj)</t>
  </si>
  <si>
    <t>Kab. Kutai Timur</t>
  </si>
  <si>
    <t>Muara Wahau</t>
  </si>
  <si>
    <t>PT BSS Letak 2 Simpang Mayong Kelurahan /Desa Miau Baru Kec. Kongbeng</t>
  </si>
  <si>
    <t>Zulfia Dunggio (IR)</t>
  </si>
  <si>
    <t>Palu</t>
  </si>
  <si>
    <t>Palu Selatan</t>
  </si>
  <si>
    <t>Jalan Towua Perumahan Kantor P.U Kelurahan Tatura Selatan Kecamatan Palu Selatan</t>
  </si>
  <si>
    <t>Andilala (rz)</t>
  </si>
  <si>
    <t>Kab. Lombok Utara</t>
  </si>
  <si>
    <t>Pemenang</t>
  </si>
  <si>
    <t>Dusun malimbu RT 01 Desa Malaka ( Dekat Masjid )</t>
  </si>
  <si>
    <t>Joni Falukas Od.</t>
  </si>
  <si>
    <t>Kab. Rote Ndao</t>
  </si>
  <si>
    <t>Rote Barat Daya</t>
  </si>
  <si>
    <t>Mbeloen Rt 006 Rw 003 Desa Lekik Kec Rote Barat Daya (DIANTAR LANGSUNG KE ALAMAT PENERIMA).</t>
  </si>
  <si>
    <t>Onco (Kin)</t>
  </si>
  <si>
    <t>Maluku Utara</t>
  </si>
  <si>
    <t>Kab. Halmahera Utara</t>
  </si>
  <si>
    <t>Tobelo</t>
  </si>
  <si>
    <t>Jln. Pekuburan Cina Tobelo, Samping Kantor Desa Gosoma RT 02 RW 03</t>
  </si>
  <si>
    <t>Mohwasil (Bar)</t>
  </si>
  <si>
    <t>Bungku Barat</t>
  </si>
  <si>
    <t>Mohwasil, Alamat Jl. Trans Sulawesi, Lorong Rumah Makan Te, Desa Wosu, Kec. Bungku Barat ( Dikirim Langsung Ke Alamat Penerima)(Nt Klw Sdh D Lorong Te Rumah Menelfon Sj Bru Sy Jmpt)</t>
  </si>
  <si>
    <t>Riduwan (PS)</t>
  </si>
  <si>
    <t>Kab. Deli Serdang</t>
  </si>
  <si>
    <t>Kutalimbaru</t>
  </si>
  <si>
    <t>Perumahan Bumi Tuntungan Sejahtra Blok B no.131 Dusun. VI Desa. Sampe Gita (ANTRAKN LANGSUNG KE ALAMAT)</t>
  </si>
  <si>
    <t>DEPRION (Hb)</t>
  </si>
  <si>
    <t>Kab. Banggai Kepulauan</t>
  </si>
  <si>
    <t>Buko Selatan</t>
  </si>
  <si>
    <t>Desa/kel apal Patokan rumah dkt gereja baru rw 2</t>
  </si>
  <si>
    <t>Sya,roni (rz)</t>
  </si>
  <si>
    <t>Kab. Pati</t>
  </si>
  <si>
    <t>Wedarijaksa</t>
  </si>
  <si>
    <t>Dusun Tapen Rt 4 Rw 3 Desa Tawangharjo, Kec. Wedarijaksa Kab. Pati</t>
  </si>
  <si>
    <t>1 SET POMPA SEDOT MANUAL (1 POMPA DAN 1 SELANG)</t>
  </si>
  <si>
    <t>Yosman Yosman (iaa)</t>
  </si>
  <si>
    <t>Nunukan</t>
  </si>
  <si>
    <t>jalan Pong tiku Nunukan tengah, Desa Nunukan tengah Rt16 (Patokan Rumah .lewat SMAN.1..Lewat lagi Gereja belok kiri lorong janda duda..)  Kecamatan Nunukan kabupaten Nunukan  Provinsi Kalimantan Utara</t>
  </si>
  <si>
    <t>Rahman , Mandaria (Yn)</t>
  </si>
  <si>
    <t>Kab. Luwu</t>
  </si>
  <si>
    <t>Belopa Utara</t>
  </si>
  <si>
    <t>Desa Pammanu Kec Belopa Utara Kab Luwu, LINGKUNGAN BARANA PANCE (DIANTAR LANGSUNG KE ALAMAT PENERIMA).</t>
  </si>
  <si>
    <t>Tine Tewuh (rz)</t>
  </si>
  <si>
    <t>Tompaso</t>
  </si>
  <si>
    <t>Jln. Kayumacis Jaga 3 Desa Liba ( dekat Lorong gereja Gemim Elim.)Kec. Tompaso, Kab. Minahasa</t>
  </si>
  <si>
    <t>Diki Dimyati (AK)</t>
  </si>
  <si>
    <t>Kab. Bandung</t>
  </si>
  <si>
    <t>Baleendah</t>
  </si>
  <si>
    <t>Kampung Cipicung RT 02 RW 02 No 17, Kec. Baleendah Kab. Bandung</t>
  </si>
  <si>
    <t>Marie K Munaiseche Od.</t>
  </si>
  <si>
    <t>Tombatu</t>
  </si>
  <si>
    <t>Kelurahan Tombatu Tiga Selatan Jaga 4 Kec Tombatu (DIANTAR LANGSUNG KE ALAMAT PENERIMA)</t>
  </si>
  <si>
    <t>Beli 1 Gratis 1 Semprotan Noozle</t>
  </si>
  <si>
    <t>Albert tembo (BY)</t>
  </si>
  <si>
    <t>Kendari</t>
  </si>
  <si>
    <t>Kadia</t>
  </si>
  <si>
    <t>Jln.La Ode Hadi Lorong Firdaus.No.14 Kelurahan Bende, Rt.01/Rw01 Komplex Pasar Baru. (Cari Saja Usaha Saya Koskosan.Pondok Jasno.Namac)Kec. Kadia Kota Kendari</t>
  </si>
  <si>
    <t>Ismail (PS)</t>
  </si>
  <si>
    <t>Mandonga</t>
  </si>
  <si>
    <t>Jl. Malik 2 Kelurahan. Korumba ( dekat masjid Al-arip)</t>
  </si>
  <si>
    <t>SITI ZUNIAH (Fr)</t>
  </si>
  <si>
    <t>Kab. Bantul</t>
  </si>
  <si>
    <t>Banguntapan</t>
  </si>
  <si>
    <t>Kemasan rt 01,Singosaren, Banguntapan,Bantul, DIY</t>
  </si>
  <si>
    <t>customer</t>
  </si>
  <si>
    <t>Amran Firdaus (ib)</t>
  </si>
  <si>
    <t>Kab. Kolaka Timur</t>
  </si>
  <si>
    <t>Tirawuta</t>
  </si>
  <si>
    <t>Kln ahua no 4 Desa woiha  samping balai desa</t>
  </si>
  <si>
    <t>Marwan (Bar)</t>
  </si>
  <si>
    <t>Kab. Bulukumba</t>
  </si>
  <si>
    <t>Ujung Bulu</t>
  </si>
  <si>
    <t>Marwan, Jl Menara No 15A Lorong Pertama Kiri, Rt 001/Rw 001, Kel Bintarore, Kec Ujung Bulu (RUMAH CAT WARNA KUNING, DEPAN MASJID ICDT, DEKAT SDN 9 JL MENARA), No Hp ,6281342516544 (DIANTARKAN LANGSUNG KE PENERIMA)</t>
  </si>
  <si>
    <t>erwin (Rs)</t>
  </si>
  <si>
    <t>Palopo</t>
  </si>
  <si>
    <t>Wara Timur</t>
  </si>
  <si>
    <t>Jl. Jendral Suirman, RT 02 RW 02, Kel. Surutanga, Kec. Wara Timur, Kota Palopo, Prov. Sulawesi Selatan (pencucian mobil, depan SD Surutanga)</t>
  </si>
  <si>
    <t>Md sujata (hb)</t>
  </si>
  <si>
    <t>Kab. Gianyar</t>
  </si>
  <si>
    <t>Tampaksiring</t>
  </si>
  <si>
    <t>Desa/kel tampak siring dekat pura no 2</t>
  </si>
  <si>
    <t>BELI 1 Aspal Anti Bocor GRATIS KUAS</t>
  </si>
  <si>
    <t>jnt</t>
  </si>
  <si>
    <t>Andi tonra mahie Od.</t>
  </si>
  <si>
    <t>Makassar</t>
  </si>
  <si>
    <t>Tamalate</t>
  </si>
  <si>
    <t>Komplek Hartako Indah Blok III Q No. 39 Jln. Daeng Tata Kec Tamalate (DIANTAR LANGSUNG KE ALAMAT PENERIMA) Kelurahan Parang Tambung.</t>
  </si>
  <si>
    <t>Antonius Dalle (Hb)</t>
  </si>
  <si>
    <t>Bengkulu</t>
  </si>
  <si>
    <t>Kab. Mukomuko</t>
  </si>
  <si>
    <t>Air Rami</t>
  </si>
  <si>
    <t>Alamat       : Jln. Poros Desa Arga Jaya depan SDN 02 Air Rami Desa            : Arga Jaya</t>
  </si>
  <si>
    <t>BELI 1 , Warna: BLUE Topi Visor Anti UV</t>
  </si>
  <si>
    <t>Ketaren (Ad)</t>
  </si>
  <si>
    <t>Namo Rambe</t>
  </si>
  <si>
    <t>Kel/Desa Batu penjemuran Dusun 1, Pasar 3 Namo Rambe</t>
  </si>
  <si>
    <t>2 Botol Aspal Anti Bocor</t>
  </si>
  <si>
    <t>Samsudin bakri ( Sp )</t>
  </si>
  <si>
    <t>Kab. Ende</t>
  </si>
  <si>
    <t>Pulau Ende</t>
  </si>
  <si>
    <t>Dusun Paribajo 2 , Rt 002 Rw 001 Kelurahan Redorori,Kec. Pulau Ende Kab. Ende</t>
  </si>
  <si>
    <t>Step Tannewa (Yn)</t>
  </si>
  <si>
    <t>6285237979927</t>
  </si>
  <si>
    <t>Desa Tiakur Kec Moa Kab Maluku Barat Daya Patokan rumah dekat Bawaslu lama samping rumah almarhum Bapak Tein Paliaky (DIANTAR LANGSUNG KE ALAMAT PENERIMA).</t>
  </si>
  <si>
    <t>Alat Cukur Multifungsi Beli 1 Gratis 1</t>
  </si>
  <si>
    <t>Randang (ib)</t>
  </si>
  <si>
    <t>Sulawesi Barat</t>
  </si>
  <si>
    <t>Kab. Mamuju</t>
  </si>
  <si>
    <t>Bonehau</t>
  </si>
  <si>
    <t>Takkesanga poros mamuju kalumpang, desa bonehau (patokan depan sarang walet)</t>
  </si>
  <si>
    <t>Semprotan Noozle Beli 1</t>
  </si>
  <si>
    <t>Sumadi (iaa)</t>
  </si>
  <si>
    <t>Kab. Magetan</t>
  </si>
  <si>
    <t>Sukomoro</t>
  </si>
  <si>
    <t>Desa Tambakmas Rt 01 Rw 02 (Patokan Rumah Barat Kantor Desa) Kecamatan Sukomoro Kabupaten Magetan Provinsi Jawa Timur</t>
  </si>
  <si>
    <t>Beli 1 Gratis 1 Alat Cukur Multifungsi</t>
  </si>
  <si>
    <t>Metris Pomili Od.</t>
  </si>
  <si>
    <t>Gorontalo</t>
  </si>
  <si>
    <t>Kab. Pohuwato</t>
  </si>
  <si>
    <t>Marisa</t>
  </si>
  <si>
    <t>Dusun Kramat Kelurahan Pohuwato Kec Marisa Gorontalo (DIANTAR LANGSUNG KE ALAMAT PENERIMA) Rumah Nya Di Muka Sekolah SD 2 Bakia Jl. K Pante.</t>
  </si>
  <si>
    <t>michael (Bar)</t>
  </si>
  <si>
    <t>Kab. Gowa</t>
  </si>
  <si>
    <t>Bontomarannu</t>
  </si>
  <si>
    <t>Perumahan Green Sulawesi Blok i 44 Romang Lompoa, Kec. Bontomarannu No Hp ,6287763884124 (DIANTARKAN LANGSUNG KE PENERIMA)</t>
  </si>
  <si>
    <t>1 Set Dongkrak Pemindah Barang</t>
  </si>
  <si>
    <t>Evatriadewi (IS)</t>
  </si>
  <si>
    <t>Patumbak</t>
  </si>
  <si>
    <t>Kelurahan Marendal Kota Medan Jln.karya ujung GG bersama Marendal 1 Pasar 4 Patokan Masjid al-asyakirin No.Hp ,6281264950643,kec. Patumpak Kab. Deli Serdang Provinsi Sumatra Utara</t>
  </si>
  <si>
    <t>Tulus (Kin)</t>
  </si>
  <si>
    <t>Kab. Badung</t>
  </si>
  <si>
    <t>Petang</t>
  </si>
  <si>
    <t>Banjar Senapan Desa Carangsari, Jln. Budi Luhur No. 10</t>
  </si>
  <si>
    <t>Sutari (RM)</t>
  </si>
  <si>
    <t>Tangerang</t>
  </si>
  <si>
    <t>Neglasari</t>
  </si>
  <si>
    <t>Jln Lio Baru Rt 01 Rw 01 Bengkel Bos Abu Kelurahan Karanganyar Kecamatan Neglasari Kota Tangerang</t>
  </si>
  <si>
    <t>1 Paket Buku Excel</t>
  </si>
  <si>
    <t>Mansyur (PS)</t>
  </si>
  <si>
    <t>Baruga</t>
  </si>
  <si>
    <t>BTN PNS KENDARI blok 47 nomor 1 RT/RW: 018/ 008 Desa/kelurahan. Baruga (ANTRAKN LANGSUNG KE ALAMAT)</t>
  </si>
  <si>
    <t>Beli 2 Gratis 1 Penghitam Body Kendaraan Bonus Kain Lap Microfiber</t>
  </si>
  <si>
    <t>Jaharudding (Kin)</t>
  </si>
  <si>
    <t>Kab. Pasangkayu</t>
  </si>
  <si>
    <t>Sarudu</t>
  </si>
  <si>
    <t>Dusun Kuma, Desa Sarudu, Dekat Pantai Labuang (TELPON NO WHATSAPP PENERIMA)</t>
  </si>
  <si>
    <t>Mama Kurnia f. (RM)</t>
  </si>
  <si>
    <t>Walenrang Timur</t>
  </si>
  <si>
    <t>Patokan rumah Ats belakang kantor desa seba seba kecamatan Walenrang timur</t>
  </si>
  <si>
    <t>Beli 1 Alat Peras Buah</t>
  </si>
  <si>
    <t>Imuliadi Od.</t>
  </si>
  <si>
    <t>Jekan Raya</t>
  </si>
  <si>
    <t>Jl Naga Sari Asri Gang Tumaon Hagatang Kelurahan Bukit Tunggal Kec Jekan Raya Palangkaraya (DIANTAR LANGSUNG KE ALAMAT PENERIMA).</t>
  </si>
  <si>
    <t>Ely Od.</t>
  </si>
  <si>
    <t>Wara Utara</t>
  </si>
  <si>
    <t>Jln. Pattimura 19 Kelurahan Batupasi Kec Wara Utara (DIANTAR LANGSUNG KE ALAMAT PENERIMA) Rt 2 Rw 2 Di Depan Warung Paraekatte.</t>
  </si>
  <si>
    <t>Beli 2 Gratis 2 Sikat Punggung</t>
  </si>
  <si>
    <t>Gizell mawar(Mar).</t>
  </si>
  <si>
    <t>Kab. Flores Timur</t>
  </si>
  <si>
    <t>Adonara Tengah</t>
  </si>
  <si>
    <t>Desa kenotan.kec.adonara tengah rt. 01.rw.01 Jln.Lingkar,Kab. Flores timur NTT</t>
  </si>
  <si>
    <t>Polin Maxliandy (PS)</t>
  </si>
  <si>
    <t>Kab. Sumba Timur</t>
  </si>
  <si>
    <t>Kota Waingapu</t>
  </si>
  <si>
    <t>Asrama Brimob Ki 4 Yon C Por Jl. Adam Malik km 10 Desa. Mbatakapidu (ANTRAKN LANGSUNG KE ALAMAT)</t>
  </si>
  <si>
    <t>M.ali (Rs)</t>
  </si>
  <si>
    <t>Jambi</t>
  </si>
  <si>
    <t>Kab. Tanjung Jabung Timur</t>
  </si>
  <si>
    <t>Nipah Panjang</t>
  </si>
  <si>
    <t>RT 03, Kel. Nipah Panjang II (Pasar Nipah sebelah apotik sehat farma)Kec. Nipah Panjang Kab. Tanjung Jabung Timur</t>
  </si>
  <si>
    <t>1 SET PISAU DAPUR KATANA</t>
  </si>
  <si>
    <t>Ketut Bagia (Bar)</t>
  </si>
  <si>
    <t>Kuta Selatan</t>
  </si>
  <si>
    <t>Ketut Bagia, Alamat. Jl. Uluwatu, Gang. Mecutan 7 No. D8, Kelurahan Jimbaran, Kec. Kuta Selatan (DIANTARKAN LANGSUNG KE ALAMAT PENERIMA)</t>
  </si>
  <si>
    <t>Mariyanto (rz)</t>
  </si>
  <si>
    <t>Kab. Konawe Selatan</t>
  </si>
  <si>
    <t>Landono</t>
  </si>
  <si>
    <t>Jln Poros Rt 1 Dusun 1 ( Sebelum Gereja Santa ) Desa Abenggi, Landono Kab Konawe Selatan</t>
  </si>
  <si>
    <t>Hendi Hamid (IS)</t>
  </si>
  <si>
    <t>Kab. Kapuas Hulu</t>
  </si>
  <si>
    <t>Mentebah</t>
  </si>
  <si>
    <t>Desa Naga Menaren Patokan Jln gang Dahlia RT 04 dekat sekolah SD 6 Naga menaren, Kec. Mentebah Kab. Kapuas hulu</t>
  </si>
  <si>
    <t>1 BOTOL BLACK MAGIC , 1 LAP MICROFIBER</t>
  </si>
  <si>
    <t>Fauzan Ahmad (PS)</t>
  </si>
  <si>
    <t>Kunto Darussalam</t>
  </si>
  <si>
    <t>Muara Dilam Desa. Muara Dilam RT/RW:002/004. (Patokan rumah:PT.sardela. Titipkan aja diwarung buk Darmi,samping pasar tran f. )</t>
  </si>
  <si>
    <t>Iwayan Dana astika (iaa)</t>
  </si>
  <si>
    <t>Kab. Karangasem</t>
  </si>
  <si>
    <t>Manggis</t>
  </si>
  <si>
    <t>Alamat, Desa Gegelang, Banjar pakel sebelah warung biru masuk gang , Kcam Manggis, Kab Karangasem, Prov Bali</t>
  </si>
  <si>
    <t>Beli 3 Semprotan Noozle</t>
  </si>
  <si>
    <t>Hasan Abas (PS)</t>
  </si>
  <si>
    <t>Kab. Gorontalo</t>
  </si>
  <si>
    <t>Limboto Barat</t>
  </si>
  <si>
    <t>Desa. Daenaa RT 02 RW 02 (Patokan rumah: Depan depot air isi ulang cat biru.)</t>
  </si>
  <si>
    <t>Edi Kurniawan Ginting (IS)</t>
  </si>
  <si>
    <t>Medan</t>
  </si>
  <si>
    <t>Medan Selayang</t>
  </si>
  <si>
    <t>Jalan bunga raya lingkungan V gang bersama Kelurahan Asam kumbang, Kec. Medan Selayang Kota Medan</t>
  </si>
  <si>
    <t>Kisman gia (Kin)</t>
  </si>
  <si>
    <t>Maesa</t>
  </si>
  <si>
    <t>Kelurahan Pateten Tiga RT 03 RW 01 Jln. Lingkar Kelurahan Pateten Tiga</t>
  </si>
  <si>
    <t>Jln pajawan dusun kliwon desa kaliaren rt07 rw03</t>
  </si>
  <si>
    <t>Rubanus g (Hb)</t>
  </si>
  <si>
    <t>6282195107677</t>
  </si>
  <si>
    <t>Jelai Hulu</t>
  </si>
  <si>
    <t>Desa/kel periangan dekat kantor camat,Kec. Jelai Hulu, Kab. Ketapang</t>
  </si>
  <si>
    <t>Alat Peras Buah 1 Paket</t>
  </si>
  <si>
    <t>Aloysius Ria (Jj)</t>
  </si>
  <si>
    <t>Kab. Timor Tengah Utara</t>
  </si>
  <si>
    <t>Kota Kefamenanu</t>
  </si>
  <si>
    <t>Kelurahan /Desa Benpasi RT 013 RW 003 Jln. Nangka Kec. Kota Kefamenanu</t>
  </si>
  <si>
    <t>Weldasumarni sumarni (Rs)</t>
  </si>
  <si>
    <t>Bunut Hilir</t>
  </si>
  <si>
    <t>Dusun Dialaga, RT 04 RW 92, Desa Bunut Hilir,Kec. Bunut Hilir Kab. Kapuas Hulu</t>
  </si>
  <si>
    <t>Yanuarius Nahak (Yn)</t>
  </si>
  <si>
    <t>Kab. Malaka</t>
  </si>
  <si>
    <t>Malaka Barat</t>
  </si>
  <si>
    <t>Desa Umatoos Dusun Umatoos RT 03 RW 02 (Kec Malaka Barat) Kab Malaka patokan rumah Kios algil belakang gereja St.Yohanes Baptista Besikama (DIANTAR LANGSUNG KE ALAMAT PENERIMA).</t>
  </si>
  <si>
    <t>Suparmi (Jj)</t>
  </si>
  <si>
    <t>Kab. Barito Selatan</t>
  </si>
  <si>
    <t>Dusun Selatan</t>
  </si>
  <si>
    <t>Jln A Gani Gandrung no 5 RT 40 RW 04 Kelurahan /Desa Buntok Kota</t>
  </si>
  <si>
    <t>Al Amin Hamsah (iaa)</t>
  </si>
  <si>
    <t>Dengilo</t>
  </si>
  <si>
    <t>alamat kocamatan dengilo desa hutamoputi dusun tiga komplek masjid ajikra kabupaten Pohuwato provinsi Gorontalo</t>
  </si>
  <si>
    <t>Vacum Cleaner Mobil Beli 2</t>
  </si>
  <si>
    <t>Patahuddin (Hb)</t>
  </si>
  <si>
    <t>Kab. Kolaka Utara</t>
  </si>
  <si>
    <t>Lasusua</t>
  </si>
  <si>
    <t>Kompleks perkantoran kantor dinas PUPR kab.kolaka utara desa/kel lasusua</t>
  </si>
  <si>
    <t>4 Topi Visor Anti UV (BLUE)</t>
  </si>
  <si>
    <t>Mak lando (Hb)</t>
  </si>
  <si>
    <t>Kab.  Merangin</t>
  </si>
  <si>
    <t>Lembah Masurai</t>
  </si>
  <si>
    <t>Toko terpal dan plastik.buah pak janggut. Dpan alex seluler desa/kel dusun tuo.sungai tebal.</t>
  </si>
  <si>
    <t>Beli 2 Topi Pelindung Sinar UV</t>
  </si>
  <si>
    <t>AMANDIO BORGES (PS)</t>
  </si>
  <si>
    <t>Kab. Belu</t>
  </si>
  <si>
    <t>Kota Atambua</t>
  </si>
  <si>
    <t>Kuneru, RT/RW 009/003 Kelurahan. Manumutin (ANTRAKN LANGSUNG KE ALAMAT)</t>
  </si>
  <si>
    <t>Marni Od</t>
  </si>
  <si>
    <t>Kab. Ogan Komering Ilir</t>
  </si>
  <si>
    <t>Tulung Selapan</t>
  </si>
  <si>
    <t>Jln. Abd. Rahman Yahmad Dusun II Rt Rw 008000 Kelurahan Tulung Selapan Timur Kec Tulung Selapan (DIANTAR LANGSUNG KE ALAMAT PENERIMA).</t>
  </si>
  <si>
    <t>Semprotan Noozle Beli 2 Gratis 1</t>
  </si>
  <si>
    <t>JNT</t>
  </si>
  <si>
    <t>Sadiman Arbani(Mar).</t>
  </si>
  <si>
    <t>Kab. Barito Utara</t>
  </si>
  <si>
    <t>Gunung Timang</t>
  </si>
  <si>
    <t>Malungai kec Gunung Timang,kab Barito Utara.Prov Kalimantan Tengah.(sebelum Gereja GKE.)</t>
  </si>
  <si>
    <t>Andika jaya (Rs)</t>
  </si>
  <si>
    <t>Deli Tua</t>
  </si>
  <si>
    <t>Jl. Stasiun, Gg Awang, RT 001 RW 001, Ds. Suka Makmur, Kec. Deli Tua, Kab. Deli Serdang, Prov. Sumatera Utara (Dekat kuburan Cina)</t>
  </si>
  <si>
    <t>1 PCS LEM BESI SERBAGUNA</t>
  </si>
  <si>
    <t>sumarto (BY)</t>
  </si>
  <si>
    <t>Kambu</t>
  </si>
  <si>
    <t>BTN Kendari Permai Blok J2 No.2 Kelurahan Padaleu</t>
  </si>
  <si>
    <t>BELI 1 Dongkrak Pemindah Barang</t>
  </si>
  <si>
    <t>H.ismail (Kin)</t>
  </si>
  <si>
    <t>Kab. Jeneponto</t>
  </si>
  <si>
    <t>Tamalatea</t>
  </si>
  <si>
    <t>Jawa Indah Kelurahan Bontotangnga RT 01 (TELPON NO WHATSAPP PENERIMA)</t>
  </si>
  <si>
    <t>Beli 1 Penghitam Body Kendaraan Bonus Kain Lap Microfiber</t>
  </si>
  <si>
    <t>Mey Ule (PS)</t>
  </si>
  <si>
    <t>Kab. Ngada</t>
  </si>
  <si>
    <t>Golewa Barat</t>
  </si>
  <si>
    <t>Dusun. Lesameze, Jln. Mangulewa Jerebu,u, RT 05 Desa. Rakateda Satu (rumah permanen dekat kantor desa.)</t>
  </si>
  <si>
    <t>Berkat Laowo (Jj)</t>
  </si>
  <si>
    <t>Gunungsitoli</t>
  </si>
  <si>
    <t>Gunungsitoli Idanoi</t>
  </si>
  <si>
    <t>Jln. Pelud Binaka Km 12 RT 01 RW 01 Kelurahan /Desa Sifalaete RT 001 RW 001 Kec. Gunungsitoli Idanoi</t>
  </si>
  <si>
    <t>Idham mawardi(Mar)</t>
  </si>
  <si>
    <t>Kab. Musi Rawas</t>
  </si>
  <si>
    <t>Muara Kelingi</t>
  </si>
  <si>
    <t>Desa Mangan jaya sp7 jalur4 Kec. muara kelingi Kab.musi Rawas.</t>
  </si>
  <si>
    <t>Warjo (ib)</t>
  </si>
  <si>
    <t>Tegal</t>
  </si>
  <si>
    <t>Margadana</t>
  </si>
  <si>
    <t>Kampung Kaligangsa RT 07 RW 04  jalan Pantura Deket Musholah pasar Krandon ke barat kurang lebih setengah km</t>
  </si>
  <si>
    <t>Bernadus Hului ( Di)</t>
  </si>
  <si>
    <t>Kab. Kutai Barat</t>
  </si>
  <si>
    <t>Tering</t>
  </si>
  <si>
    <t>Kelurahan Linggang Jelemuq, Rt 03,No212, Jln Sempekat Ramaq ( Belakang Kantor Camat Tering) Kec Tering, Kutai Barat, Kal-Tim.</t>
  </si>
  <si>
    <t>1 PCS TOPI KOMANDO (H)</t>
  </si>
  <si>
    <t>Toby mustaqim (ca)</t>
  </si>
  <si>
    <t>Kab. Batu Bara</t>
  </si>
  <si>
    <t>Laut Tador</t>
  </si>
  <si>
    <t>Desa dewisri dusun flamboya ( patokan sebelah pam air)Kec. Laut Tador Kab. Batu Bara</t>
  </si>
  <si>
    <t>Manti Jayanti (Ad)</t>
  </si>
  <si>
    <t>Lampung</t>
  </si>
  <si>
    <t>Bandar Lampung</t>
  </si>
  <si>
    <t>Tanjungkarang Barat</t>
  </si>
  <si>
    <t>Kel/Desa segala minder (segala minder)Asrama Korem TNI No.56 Jln .Pagar Alam,  Sagala Mider, Kedaton, Bandar Lampung</t>
  </si>
  <si>
    <t>Muhammad Arifin (ar)</t>
  </si>
  <si>
    <t>Medan Timur</t>
  </si>
  <si>
    <t>Jalan Kapten Muktar Basri No 3 Medan (Perpustakaan UMSU) Kelurahan Pulo Brayan Darat I, Kec. Medan Timur, Kota Medan</t>
  </si>
  <si>
    <t>Ahmad jahra (IR)</t>
  </si>
  <si>
    <t>Kab. Pandeglang</t>
  </si>
  <si>
    <t>Cadasari</t>
  </si>
  <si>
    <t>Kp. Kalapasan RT 06 RW 03 Desa Pasir Peuteuy Kec Cadasari (Musolah kp. Kalapasan)</t>
  </si>
  <si>
    <t>Fatwa Graha Badiyanda Od.</t>
  </si>
  <si>
    <t>Kab. Lombok Barat</t>
  </si>
  <si>
    <t>Labuapi</t>
  </si>
  <si>
    <t>Jl Saturnus I Blok A/45 BTN Bumi Harapan Permai Kelurahan Telagawaru Kecamatan Labuapi Kabupaten Lombok Barat Provinsi Nusa Tenggara Barat (DIANTAR LANGSUNG KE ALAMAT PENERIMA).</t>
  </si>
  <si>
    <t>Beli 3 Pengkilap Body Kendaraan</t>
  </si>
  <si>
    <t>Sunarto (rz)</t>
  </si>
  <si>
    <t>Kab. Bojonegoro</t>
  </si>
  <si>
    <t>Bojonegoro</t>
  </si>
  <si>
    <t>Jln. Mt. Hariyono no.2 RT 03 RW 1 Desa Jetak,Kec. Bojonegoro, Kab. Bojonegoro</t>
  </si>
  <si>
    <t>1 DAPAT 3 PENAMBAL GIGI</t>
  </si>
  <si>
    <t>Abdul libin (ca)</t>
  </si>
  <si>
    <t>Kab. Sintang</t>
  </si>
  <si>
    <t>Sepauk</t>
  </si>
  <si>
    <t>Dusun tanah putih jl poros stg-ptk /lubuk batu Desa sepulut,RT/RW:01/01</t>
  </si>
  <si>
    <t>Pendi Od.</t>
  </si>
  <si>
    <t>Kab. Mempawah</t>
  </si>
  <si>
    <t>Anjongan</t>
  </si>
  <si>
    <t>Montong Tinggi Rt 001 Rw 001 Kelurahan Anjungan Melancar Kec Anjongan (DIANTAR LANGSUNG KE ALAMAT PENERIMA).</t>
  </si>
  <si>
    <t>Beli 3 Penghitam Body Kendaraan Bonus Kain Lap Microfiber</t>
  </si>
  <si>
    <t>Eks sariati (Hb)</t>
  </si>
  <si>
    <t>Kuta Utara</t>
  </si>
  <si>
    <t>Perumahan dalung permai blok ff 6,br Camas Kangin desa/kel dalung</t>
  </si>
  <si>
    <t>Gerson (Jj)</t>
  </si>
  <si>
    <t>Papua</t>
  </si>
  <si>
    <t>Kab. Jayapura</t>
  </si>
  <si>
    <t>Waibu</t>
  </si>
  <si>
    <t>Jln. Daime BTN Gran Efata 1 - IV RT 03 RW 07 Kelurahan /Desa Doyo Baru</t>
  </si>
  <si>
    <t>Jems Batlayar (Yn)</t>
  </si>
  <si>
    <t>Papua Barat Daya</t>
  </si>
  <si>
    <t>Sorong</t>
  </si>
  <si>
    <t>Jl. A Yani Komplek RRI Desa Klademak Kec Sorong Kab Kota Sorong Patokan Rumah di belakang kantor RRI samping tower RRI Rumah warna cream (DIANTAR LANGSUNG KE ALAMAT PENERIMA).</t>
  </si>
  <si>
    <t>Beli 2 Alat Cukur Multifungsi</t>
  </si>
  <si>
    <t>Nofi maku Od.</t>
  </si>
  <si>
    <t>6282147370844</t>
  </si>
  <si>
    <t>Kupang</t>
  </si>
  <si>
    <t>Alak</t>
  </si>
  <si>
    <t>Kelurahan Namosain Kec Alak Kupang (DIANTAR LANGSUNG KE ALAMAT PENERIMA) Patokan Rumah Di Depan Angkatan Laut Di Belakang Alfamart.</t>
  </si>
  <si>
    <t>272420649</t>
  </si>
  <si>
    <t>Yuli yulyawti (rz)</t>
  </si>
  <si>
    <t>Kab. Purwakarta</t>
  </si>
  <si>
    <t>Tegalwaru</t>
  </si>
  <si>
    <t>Kp. Margasaluyu Jln. Marsal RT 01 RW 01 ( Warung Bi Uyun ) Desa Cisarua,Kec. Tegal Waru, Kab. Purwakarta</t>
  </si>
  <si>
    <t>PAKET ANDA ADA DI JNT PANAWUN</t>
  </si>
  <si>
    <t>OB</t>
  </si>
  <si>
    <t>Leto (Jj)</t>
  </si>
  <si>
    <t>Bekasi</t>
  </si>
  <si>
    <t>Mustikajaya</t>
  </si>
  <si>
    <t>Jln. Rawamulya Raya No. 11 RT 03 RW 03 Kelurahan Mustikajaya</t>
  </si>
  <si>
    <t>Wahyoe Widiyatmo (IS)</t>
  </si>
  <si>
    <t>Yogyakarta</t>
  </si>
  <si>
    <t>Umbulharjo</t>
  </si>
  <si>
    <t>Jl Kenari No68 Rt 28 Rw 09 Kel Muja Muju, Kec Umbulharjo Kota Yogyakarta Di Yogyakarta</t>
  </si>
  <si>
    <t>Anis (Yn)</t>
  </si>
  <si>
    <t>Kab. Timor Tengah Selatan</t>
  </si>
  <si>
    <t>Kota Soe</t>
  </si>
  <si>
    <t>SMKN 1 Soe Jl. Badak No. 5a Desa Karang Siri Kota Soe Kab Timor Tengah Selatan (DIANTAR LANGSUNG KE ALAMAT PENERIMA).</t>
  </si>
  <si>
    <t>Alexander (Hb)</t>
  </si>
  <si>
    <t>Wara</t>
  </si>
  <si>
    <t>Alamat Lengkap : jln tandipau lorong 1 blngkng perumahan nimrah permai Desa / Kelurahan : boting</t>
  </si>
  <si>
    <t>BELI 2 Kunci Gembok Motor</t>
  </si>
  <si>
    <t>Iin mantulu (BY)</t>
  </si>
  <si>
    <t>Pamona Tenggara</t>
  </si>
  <si>
    <t>Desa Wayura, Jl. Trans Sulawesi RT.2 Dusun 2 (Dekat Jembatan)</t>
  </si>
  <si>
    <t>Hidayat Arby Sukudarwin (Kin)</t>
  </si>
  <si>
    <t>Kadugede</t>
  </si>
  <si>
    <t>Jln. Sayur No. 34 RT 01 RW 01 Dusun Wage Desa Windujanten</t>
  </si>
  <si>
    <t>NGINGET GINTING (rz)</t>
  </si>
  <si>
    <t>Medan Johor</t>
  </si>
  <si>
    <t>Jln. Jamin Ginting Km.8 Gg Pancur Siwa No.12 Medan Desa Kwala Bekala, Kec. Medan Johor, Kota Medan</t>
  </si>
  <si>
    <t>Toni sayur(ib)</t>
  </si>
  <si>
    <t>Cimahi</t>
  </si>
  <si>
    <t>Cimahi Utara</t>
  </si>
  <si>
    <t>Jln ciawitali RT 01rw09 Warung sayur mang ToniDpn SD citeureup mandiri 2</t>
  </si>
  <si>
    <t>Nurhayati (rz)</t>
  </si>
  <si>
    <t>Kab. Konawe</t>
  </si>
  <si>
    <t>Tongauna</t>
  </si>
  <si>
    <t>Jln. Haribau RT 3 RW 5 ( dekat mesjid ambepulu ) Desa ambepulu, Kec. Tongauna Kab. Konawe</t>
  </si>
  <si>
    <t>Rikson Lumolo (PS)</t>
  </si>
  <si>
    <t>Kab. Morowali Utara</t>
  </si>
  <si>
    <t>Mori Atas</t>
  </si>
  <si>
    <t>Jln. Trans Sulawesi Desa. Taende (Depan kantor desa ,ANTRAKN LANGSUNG KE ALAMAT)</t>
  </si>
  <si>
    <t>Andreas Od.</t>
  </si>
  <si>
    <t>Denpasar Selatan</t>
  </si>
  <si>
    <t>Desa Sanur Banjar Batang Pon Kec Denpasar Selatan (DIANTAR LANGSUNG KE ALAMAT PENERIMA) Rumah Warna Biru Patokan Nya.</t>
  </si>
  <si>
    <t>Hasmin Marunta (PS)</t>
  </si>
  <si>
    <t>Rappocini</t>
  </si>
  <si>
    <t>Jl.Tidung.V No.52 Kelurahan. Tidung  (Mentok kiri Masjid NURULHASANAH kanan Rumah tembok warna Biru tua )</t>
  </si>
  <si>
    <t>Syamsul (ar)</t>
  </si>
  <si>
    <t>Kab. Bombana</t>
  </si>
  <si>
    <t>Poleang Barat</t>
  </si>
  <si>
    <t>Lorong Jompie Desa Rakadua Dusun Dungguli, Kec. Poleang Barat, Kab. Bombana</t>
  </si>
  <si>
    <t>Haryono.(Ad)</t>
  </si>
  <si>
    <t>Surakarta</t>
  </si>
  <si>
    <t>Laweyan</t>
  </si>
  <si>
    <t>Desa/kel Jajar RT 03 RW 06 Gang jambu 8, patokan rumah Sebelah timur lapangan voli cos Mbah wanti.</t>
  </si>
  <si>
    <t>BELI 1  Topi Visor Anti UV , Warna: GRAY</t>
  </si>
  <si>
    <t>Felly lesar (IS)</t>
  </si>
  <si>
    <t>Kab. Minahasa Selatan</t>
  </si>
  <si>
    <t>Amurang Barat</t>
  </si>
  <si>
    <t>desa Tewasen Jln Tenga desa Tewasen Di pastory GPDI rajawali (rumah di pastori GPDI rajawali tawesan)Kec Amurang Barat , Kab. minahasa selatan</t>
  </si>
  <si>
    <t>Syarifuddin.c (PS)</t>
  </si>
  <si>
    <t>Wita Ponda</t>
  </si>
  <si>
    <t>Trans Sulawesi Rt/Rw: 05 Desa / Kelurahan. Emea (ANTRAKN LANGSUNG KE ALAMAT)</t>
  </si>
  <si>
    <t>Syahrimal (Bar)</t>
  </si>
  <si>
    <t>Kab. Pesisir Selatan</t>
  </si>
  <si>
    <t>Bayang</t>
  </si>
  <si>
    <t>Syahrimal, Alamat. Desa Karang Pauh, Kenagarian Gurun Panjang Selatan, Kecamatan Bayang (samping SD 28).  (DIANTARKAN LANGSUNG KE ALAMAT PENERIMA)</t>
  </si>
  <si>
    <t>Asrul Amsir (ar)</t>
  </si>
  <si>
    <t>Kab. Banggai</t>
  </si>
  <si>
    <t>Bualemo</t>
  </si>
  <si>
    <t>Desa Binsil ch, patokan Rumah Makan Dua Putra Binsil, Kec. Bualemo, Kab. Banggai</t>
  </si>
  <si>
    <t>SOKHIZARO LAHAGU(Mar).</t>
  </si>
  <si>
    <t>Kab. Nias Utara</t>
  </si>
  <si>
    <t>Lahewa Timur</t>
  </si>
  <si>
    <t>Raket Muz6i Desa.Muz6i Dusun 3(tiga) Kec.Lahewa Timur Kab.Nias Utara Prov.Sumatra Utara</t>
  </si>
  <si>
    <t>Samsul Gultom (RM)</t>
  </si>
  <si>
    <t>Nongsa</t>
  </si>
  <si>
    <t>RT 02  Rw 05,kavling bukit indah no 12 blok f3 dekat mesjid Nurul Huda Desa / Kelurahan kabil Kecamatan Nongsa</t>
  </si>
  <si>
    <t>BELI 2 GRATIS 1 Kacamata Autofokus</t>
  </si>
  <si>
    <t>KACAMATA</t>
  </si>
  <si>
    <t>Theo TAmera (Di)</t>
  </si>
  <si>
    <t>Tobelo Utara</t>
  </si>
  <si>
    <t>Desa Mawar Wari, Rt 17 ( Patokan Rumah Samping Gereja Imanuel) Kec Tobelo Utara, Kab Halmahera Utara</t>
  </si>
  <si>
    <t>Yos Antonius (Hb)</t>
  </si>
  <si>
    <t>Medan Amplas</t>
  </si>
  <si>
    <t>Alamat : jl.Garu 1 no 122 Medan desa/kel harjosari 1</t>
  </si>
  <si>
    <t>BELI 1 GRATIS KUAS Aspal Anti Bocor</t>
  </si>
  <si>
    <t>Alik (Rs)</t>
  </si>
  <si>
    <t>Kalimantan Selatan</t>
  </si>
  <si>
    <t>Kab. Hulu Sungai Tengah</t>
  </si>
  <si>
    <t>Batang Alai Timur</t>
  </si>
  <si>
    <t>RT 9 RW 9, Desa. Batu Tangga (Dekat Puskesmas Batu Tangga)</t>
  </si>
  <si>
    <t>Lipus Lipus (rz)</t>
  </si>
  <si>
    <t>Bongan</t>
  </si>
  <si>
    <t>Pt Farinda Bersaudara ( Jika Sudah Sampai Tunggu Di Pos 1 ) Desa Penawai , Kec. Bongan Kab. Kutai Barat</t>
  </si>
  <si>
    <t>Trimo Wibisono (Rs)</t>
  </si>
  <si>
    <t>RT 6 RW 1, Desa Tandun,Kec. Tandun, Kab. Rokan Hulu</t>
  </si>
  <si>
    <t>Nengah Sudiarna(AK)</t>
  </si>
  <si>
    <t>Kelurahan Pamongan, Kec. Denpasar Selatan,Kota Denpasar</t>
  </si>
  <si>
    <t>2 SET POMPA SEDOT MANUAL (2 POMPA DAN 2 SELANG)</t>
  </si>
  <si>
    <t>Nia Wulan / Pakde Suwarso Od.</t>
  </si>
  <si>
    <t>Kab. Kayong Utara</t>
  </si>
  <si>
    <t>Simpang Hilir</t>
  </si>
  <si>
    <t>Desa Pemangkat Dusun Pangeran Jaya Rt 4 Rw 2 Kec Simpang Hilir (DIANTAR LANGSUNG KE ALAMAT PENERIMA).</t>
  </si>
  <si>
    <t>Yolla Markus (IR)</t>
  </si>
  <si>
    <t>Tombariri</t>
  </si>
  <si>
    <t>Jaga 4 Desa Sarani Matani Kec Tombariri (Sesudah gereja katolik ada lorong kanan, masuk dan ada perempatan belok kiri rumah ke 4 sebelah kanan)</t>
  </si>
  <si>
    <t>Beli 1 Phone Holder Anti Slip</t>
  </si>
  <si>
    <t>Jaeng rana (Kin)</t>
  </si>
  <si>
    <t>Jalan Gajah Mada, Kelurahan Lamangga, Patokan Belakang Mesjid Al Iksan Lamangga</t>
  </si>
  <si>
    <t>FRANSISKUS KIA (ib)</t>
  </si>
  <si>
    <t>Witihama</t>
  </si>
  <si>
    <t>Jln. Lintas Selatan N2TG Dusun 03 Lewobelolon RW05 RT 10 Desa Tuwagoetobi</t>
  </si>
  <si>
    <t>Matheus Gilo Od</t>
  </si>
  <si>
    <t>Kab. Lembata</t>
  </si>
  <si>
    <t>Wulandoni</t>
  </si>
  <si>
    <t>Desa Lamalera B Kec Wulandoni Rt 011 Rw 04 (DIANTAR LANGSUNG KE ALAMAT PENERIMA).</t>
  </si>
  <si>
    <t>Antonius jerinus Toni(Mar).</t>
  </si>
  <si>
    <t>Sekadau Hilir</t>
  </si>
  <si>
    <t>Jalan Poros Desa.Tigur Jaya Sekadau Hilir Kab.Sekadau Prov.Kalimantan Barat (patokan rumah,  depan bengkel)</t>
  </si>
  <si>
    <t>Sudirman (Hb)</t>
  </si>
  <si>
    <t>Jakarta Timur</t>
  </si>
  <si>
    <t>Cipayung</t>
  </si>
  <si>
    <t>Jln Buni GG Mangga RT 02 RW 04 no 18A Kelurahan Munjul</t>
  </si>
  <si>
    <t>Yacob ( SP )</t>
  </si>
  <si>
    <t>Kab. Sumba Barat Daya</t>
  </si>
  <si>
    <t>Wewewa Selatan</t>
  </si>
  <si>
    <t>Kelurahan Wee Wulla Rt 01 Rw 01 ( Rumah dekat pasar wee wulla )</t>
  </si>
  <si>
    <t>Ato Sompak (AK)</t>
  </si>
  <si>
    <t>Kab. Sambas</t>
  </si>
  <si>
    <t>Sajingan Besar</t>
  </si>
  <si>
    <t>RT 009 / RW 001, Desa Sanatab, Kec. Sajingan Besar, Kab. Sambas</t>
  </si>
  <si>
    <t>Wati (PS)</t>
  </si>
  <si>
    <t>Kab. Buol</t>
  </si>
  <si>
    <t>Biau</t>
  </si>
  <si>
    <t>MTS Negeri 1 Buol Jln. Datuiding no 15  Desa / Kelurahan. Kali (ANTRAKN LANGSUNG KE ALAMAT)</t>
  </si>
  <si>
    <t>Arianto (Kin)</t>
  </si>
  <si>
    <t>Loea</t>
  </si>
  <si>
    <t>Desa Lalowura, Jl. Desa Lalowura (Rumah Pinggir Jalan Warna Cream)</t>
  </si>
  <si>
    <t>Mansyur Tompo(Mar).</t>
  </si>
  <si>
    <t>Gantarang</t>
  </si>
  <si>
    <t>Kaloroloe lingkungan Pannyutana Kelurahan Mario rennu Kecamatan Gantarang Kabupaten Bulukumba Sulawesi Selatan</t>
  </si>
  <si>
    <t>Hendrik Tambuwun(Mar).</t>
  </si>
  <si>
    <t>Matuari</t>
  </si>
  <si>
    <t>Kelurahan Tendeki Rt 12 lingkungan 4 kecamatan matuari kota bitung sulawesi utara</t>
  </si>
  <si>
    <t>M. Nazir (PS)</t>
  </si>
  <si>
    <t>Puuwatu</t>
  </si>
  <si>
    <t>Jln. Pattimura Kelurahan. Watulondo (tepat bengkel MERDEKA MOTOR )</t>
  </si>
  <si>
    <t>Ahmad Yani (RM)</t>
  </si>
  <si>
    <t>Kab. Parigi Moutong</t>
  </si>
  <si>
    <t>Parigi Selatan</t>
  </si>
  <si>
    <t>Dusun 6  Lorong Bonesompe  Samping sekolah SD Desa/kelurahan Tindaki Kecamatan Parigi selatan</t>
  </si>
  <si>
    <t>BELI 1 DAPAT 2 Kacamata Autofokus</t>
  </si>
  <si>
    <t>Siprianus Key (Jj)</t>
  </si>
  <si>
    <t>Kab. Nagekeo</t>
  </si>
  <si>
    <t>Boawae</t>
  </si>
  <si>
    <t>Kelurahan /Desa Focolodorawe Dusun 01 RT 02 Kec. Boawae Kab. Nagekeo</t>
  </si>
  <si>
    <t>Andi isdar(Mar)</t>
  </si>
  <si>
    <t>Batu Ampar</t>
  </si>
  <si>
    <t>Desa.Sungai jodoh Batam kpri Kecamatan batu ampar Kota Batam Nagoya sguare (Patokan pas diBelakang hotel Batam star)</t>
  </si>
  <si>
    <t>KAIN LAP</t>
  </si>
  <si>
    <t>Heri Mustafa (ar)</t>
  </si>
  <si>
    <t>6285184933194</t>
  </si>
  <si>
    <t>Kab. Bolaang Mongondow Timur</t>
  </si>
  <si>
    <t>Kotabunan</t>
  </si>
  <si>
    <t>Desa Kotabunan Jln Trans RW 02 Depan Hotel Galaxzi, Kecamatan Kotabunan</t>
  </si>
  <si>
    <t>TOPI KOMANDO 1 PCS (HITAM)</t>
  </si>
  <si>
    <t>Nunu. Pattimukay, (IR)</t>
  </si>
  <si>
    <t>Jayapura</t>
  </si>
  <si>
    <t>Heram</t>
  </si>
  <si>
    <t>Jalan Belut RT 01 / RW 14 Kelurahan Waena Kecamatan Heram (Rumah no. 4 sebelah kanan dari poros jalan Belut. Berhadapan dengan poros jalan Belut 01. Depan rumah ada kedai warna biru)</t>
  </si>
  <si>
    <t>Putra Hanas (IR)</t>
  </si>
  <si>
    <t>Rote Barat Laut - Loaholu</t>
  </si>
  <si>
    <t>RT 03 RW 14 Dusun Oemulik Desa Oebela Kec Loaholu (samping tower)</t>
  </si>
  <si>
    <t>Gulsa Saogo (rz)</t>
  </si>
  <si>
    <t>Kab. Kepulauan Mentawai</t>
  </si>
  <si>
    <t>Pagai Utara</t>
  </si>
  <si>
    <t>Dusun Manganjo Kelurahan/Desa Desa Saumanganyak ( Dekat kantor desa hubungi terlebih dahulu )</t>
  </si>
  <si>
    <t>Budiyanto ( Di)</t>
  </si>
  <si>
    <t>Palembang</t>
  </si>
  <si>
    <t>Ilir Barat Dua</t>
  </si>
  <si>
    <t>Jln. Pangeran sidoing lautan, Kelurahan. 35 ilir, lorong kedujan bukit 1 no rumah 463. Kec. ilir barat 2, Kota Palembang</t>
  </si>
  <si>
    <t>Ikzan (Kin)</t>
  </si>
  <si>
    <t>Ponrang</t>
  </si>
  <si>
    <t>Kelurahan Padang Sappa, Patokan Dekat Toko Farhan (TELPON NO WHATSAPP PENERIMA)</t>
  </si>
  <si>
    <t>Yuldian giu (rz)</t>
  </si>
  <si>
    <t>Jln. Palopo dusun Pocin ( muka kos,an,jurusan kafe ) Desa Marisa Selatan,Kec. Marisa, Kab. Pohuwato</t>
  </si>
  <si>
    <t>Tuhir (iaa)</t>
  </si>
  <si>
    <t>Kab. Sukamara</t>
  </si>
  <si>
    <t>Balai Riam</t>
  </si>
  <si>
    <t>Desa bangun jaya sp3, Kecamatan Balai Riam, Kabupaten Sukamara, Provinsi Kalimantan Tengah (Patokan desa bangun jaya sp3 di situ tempat jNt nya.rmh ku 7 kilo dari sana)</t>
  </si>
  <si>
    <t>Novi Ranayu (PTR)</t>
  </si>
  <si>
    <t>Tanjung Tiram</t>
  </si>
  <si>
    <t>Desa Pematang Rambai, Dusun 6, Kec Nibung Hangus (Tanjung Tiram) Kec Tanjung Tiram Kab. Batu Bara</t>
  </si>
  <si>
    <t>Meiky Kaligis (PS)</t>
  </si>
  <si>
    <t>Manado</t>
  </si>
  <si>
    <t>Paal Dua</t>
  </si>
  <si>
    <t>Desa / Kelurahan : Malendeng  Rt/RW: 005 (Patokan rumah:pagar marmer putih biru )</t>
  </si>
  <si>
    <t>Nawi (Hb)</t>
  </si>
  <si>
    <t>Kab. Pangandaran</t>
  </si>
  <si>
    <t>Parigi</t>
  </si>
  <si>
    <t>Dekat klinik Ansena pisan Desa Karang benda</t>
  </si>
  <si>
    <t>Bono (PS)</t>
  </si>
  <si>
    <t>Sungai Melayu Rayak</t>
  </si>
  <si>
    <t>Jl. Poros Desa. Piansak (Rumah dekat mushola Al-Hikmah)</t>
  </si>
  <si>
    <t>Abdul Wahab hrp (PS)</t>
  </si>
  <si>
    <t>Medan Deli</t>
  </si>
  <si>
    <t>Jalan. Kol Yos Sudarso Gang. Tape Lingkungan 1 (Samping lapangan futsal gg tape cat warna oren) Desa . Tanjung Mulia Hilir</t>
  </si>
  <si>
    <t>Beli 2 Gelang Retro Terapi Batu Giok</t>
  </si>
  <si>
    <t>Heler Dayat(Mar).</t>
  </si>
  <si>
    <t>Kab. Tanah Datar</t>
  </si>
  <si>
    <t>Rambatan</t>
  </si>
  <si>
    <t>G3AD ,Padang magek heler Dayat cat pink rambatan ,tanah  datar batusangkar Kel.Padang magek  Kec.Rambatan Kab.Batusangkar  Prov.Sumatra barat</t>
  </si>
  <si>
    <t>Hemat Silaban (Kin)</t>
  </si>
  <si>
    <t>Kab. Dairi</t>
  </si>
  <si>
    <t>Sidikalang</t>
  </si>
  <si>
    <t>Jl. Sada Arih Sidikalang Desa Huta Rakyat, Patokan Depan Pangkalan Gas Juniarta</t>
  </si>
  <si>
    <t>Sarjono Od.</t>
  </si>
  <si>
    <t>Kab. Bekasi</t>
  </si>
  <si>
    <t>Cikarang Barat</t>
  </si>
  <si>
    <t>Perum Telaga Murni Blok A14 No. 14 Kelurahan Telagamurni Kec Cikarang Barat (DIANTAR LANGSUNG KE ALAMAT PENERIMA).</t>
  </si>
  <si>
    <t>Marcelus Moruk (PS)</t>
  </si>
  <si>
    <t>6281338876067</t>
  </si>
  <si>
    <t>Tasifeto Timur</t>
  </si>
  <si>
    <t>Dusun. Aitaman RT 08/RW 04 Desa.Manleten (ANTRAKN LANGSUNG KE ALAMAT)</t>
  </si>
  <si>
    <t>Ajhay Tanjunj ( Di)</t>
  </si>
  <si>
    <t>Kab. Muna Barat</t>
  </si>
  <si>
    <t>Tiworo Utara</t>
  </si>
  <si>
    <t>Desa Santiri , Jln. Poros Tondasi. Rt 02 Rw 01. Kec. Tiworo Utara</t>
  </si>
  <si>
    <t>Bp, ucok, ssilaen (IR)</t>
  </si>
  <si>
    <t>Kab. Kampar</t>
  </si>
  <si>
    <t>Tapung Hulu</t>
  </si>
  <si>
    <t>Jalan Kasikan RT 07 RW 01 Dusun 01 Desa Sukaramai Kec Tapung Hulu (Lapangan bola / Puskesmas)</t>
  </si>
  <si>
    <t>nurmiati cheko ( Di)</t>
  </si>
  <si>
    <t>Kab. Pangkajene dan Kepulauan</t>
  </si>
  <si>
    <t>Bungoro</t>
  </si>
  <si>
    <t>Nama. Nurmiati, S.Pd. Gr. Kompleks bungoro indah baru blok D1 no 6 , kelurahan Samalewa , Kec. Bungoro</t>
  </si>
  <si>
    <t>BAHRUN (IR)</t>
  </si>
  <si>
    <t>Meluhu</t>
  </si>
  <si>
    <t>Jalan Rosaria RT 02 RW 03 Desa Tudameaso Kecamatan Meluhu (Masjid Fastabiqul khairat Desa Tudameaso)</t>
  </si>
  <si>
    <t>Uny Hewen Od.</t>
  </si>
  <si>
    <t>Adonara Barat</t>
  </si>
  <si>
    <t>Kelurahan Bukit Seburi II Rt 10 Rw 10 Kec Adonara Barat (DIANTAR LANGSUNG KE ALAMAT PENERIMA) Rumah Dekat Kapela.</t>
  </si>
  <si>
    <t>Apong Hurint Od.</t>
  </si>
  <si>
    <t>Larantuka</t>
  </si>
  <si>
    <t>Desa Mokantarak Kec Larantuka (DIANTAR LANGSUNG KE ALAMAT PENERIMA) Depan Jalan Umum.</t>
  </si>
  <si>
    <t>Setra sari (Di)</t>
  </si>
  <si>
    <t>Jl. Mertanadi No.70, Desa Kerobokan Kelod, (krakakoa cafe) Kec. Kuta Utara, Kab. Badung, Bali 80361</t>
  </si>
  <si>
    <t>1 PCS GELANG KESEHATAN</t>
  </si>
  <si>
    <t>Elvi Manorek (Kin)</t>
  </si>
  <si>
    <t>Kab. Bolaang Mongondow</t>
  </si>
  <si>
    <t>Dumoga Timur</t>
  </si>
  <si>
    <t>Desa Mogoyunggung, Kompleks Alfamart No. 01 (TELPON NO WHATSAPP PENERIMA)</t>
  </si>
  <si>
    <t>Hartje Sandil Od.</t>
  </si>
  <si>
    <t>Kab. Kepulauan Sangihe</t>
  </si>
  <si>
    <t>Tahuna</t>
  </si>
  <si>
    <t>Kantor Advent Tahuna Kelurahan Bungalawang Kec Tahuna (DIANTAR LANGSUNG KE ALAMAT PENERIMA).</t>
  </si>
  <si>
    <t>Marsal (ca)</t>
  </si>
  <si>
    <t>Sungai Penuh</t>
  </si>
  <si>
    <t>Hamparan Rawang</t>
  </si>
  <si>
    <t>patokan rumah Depan masjid Nurul fala,  alam Mayang, Rt.12 Desa .Impang Tiga Rawang</t>
  </si>
  <si>
    <t>BELI 1 , Warna: GRAY Topi Visor Anti UV</t>
  </si>
  <si>
    <t>Lena purba (Ad)</t>
  </si>
  <si>
    <t>Tambusai</t>
  </si>
  <si>
    <t>Desa/Kel sungai Komango RT 005 RW 003 simpang marihat</t>
  </si>
  <si>
    <t>Beli 2 Spray Pembersih Interior Mobil</t>
  </si>
  <si>
    <t>Heddy simorangkir (BY)</t>
  </si>
  <si>
    <t>Pulogadung</t>
  </si>
  <si>
    <t>Jln Taruna dalam IX NO 39 RT 08 RW 10, Desa/Kelurahan Pulo Gadung</t>
  </si>
  <si>
    <t>1 Paket Alat Peras Buah</t>
  </si>
  <si>
    <t>Mono kelapa (IR)</t>
  </si>
  <si>
    <t>Kab. Purbalingga</t>
  </si>
  <si>
    <t>Kejobong</t>
  </si>
  <si>
    <t>RT 15 RW 08 Desa Pangempon Kec Kejobong</t>
  </si>
  <si>
    <t>Citra karya niagus harefa (IR)</t>
  </si>
  <si>
    <t>Gunungsitoli Utara</t>
  </si>
  <si>
    <t>Dusun I Desa Gawu Gawu Bouso Kec Gunung Sitoli Utara (Pustu Gawu Gawu Bouso)</t>
  </si>
  <si>
    <t>Adry Limba (PS)</t>
  </si>
  <si>
    <t>Ambon</t>
  </si>
  <si>
    <t>Nusaniwe</t>
  </si>
  <si>
    <t>Kelurahan. Benteng RT/RW 02/04 (Benteng atas belakang asrama Intel tempat jualan bakso mas Ali)</t>
  </si>
  <si>
    <t>Paket Buku Lancar Membaca Tanpa Mengeja Beli 1 Dapat 6</t>
  </si>
  <si>
    <t>PAKET ANDA ADA DI JNT PANAWUAN</t>
  </si>
  <si>
    <t>Denalson bilalu Od</t>
  </si>
  <si>
    <t>Kab. Minahasa Utara</t>
  </si>
  <si>
    <t>Airmadidi</t>
  </si>
  <si>
    <t>Kelurahan Sukur Kec Airmadidi (DIANTAR LANGSUNG KE ALAMAT PENERIMA) Di Muka Hotel Sutan Raja Maumbi Ada Rumah Makan Joy, Buka Tiap Hari Disitu Ada ISTRI Saya Namanya Ayu Salenda.</t>
  </si>
  <si>
    <t>Denny Nnajjar (Kin)</t>
  </si>
  <si>
    <t>Ternate</t>
  </si>
  <si>
    <t>Ternate Tengah</t>
  </si>
  <si>
    <t>Kelurahan Marikurubu RT 008 RW 004, Jln. Simpang Lima Tepatnya Belakang Posko Betmen</t>
  </si>
  <si>
    <t>Rahman bokingo (Ad)</t>
  </si>
  <si>
    <t>Desa bulawan satu dusun dua kompleks jembatan Tenga warung bakso Mba Una</t>
  </si>
  <si>
    <t>Darmo totok Od.</t>
  </si>
  <si>
    <t>Jl. Pantehalim Perumahan Sahpana No. 1.A Kelurahan Marendal 1 Kec Patumbak (DIANTAR LANGSUNG KE ALAMAT PENERIMA)</t>
  </si>
  <si>
    <t>Hubertus Raga (iaa)</t>
  </si>
  <si>
    <t>Kab. Manggarai Timur</t>
  </si>
  <si>
    <t>Borong</t>
  </si>
  <si>
    <t>Alamat: Pesek, Desa, Gurung Liwut, kecamatan Borong, kabupaten Manggarai Timur, NTT  (Patokan rumah: Depan Foto copy Anugerah)</t>
  </si>
  <si>
    <t>Resmi Wurangian (Jj)</t>
  </si>
  <si>
    <t>Dimembe</t>
  </si>
  <si>
    <t>Kelurahan /Desa Matungkas, dikirim ke Perum Viola Village Blok H 77 Minahasa Utara</t>
  </si>
  <si>
    <t>Rustam martono(ib)</t>
  </si>
  <si>
    <t>Kab. Tulungagung</t>
  </si>
  <si>
    <t>Tulungagung</t>
  </si>
  <si>
    <t>Puripermata blok N 14 kel Sembung.</t>
  </si>
  <si>
    <t>Pengkilap Body Kendaraan Beli 1</t>
  </si>
  <si>
    <t>Mardiy (Bar)</t>
  </si>
  <si>
    <t>Kab. Tanjung Jabung Barat</t>
  </si>
  <si>
    <t>Tungkal Ilir</t>
  </si>
  <si>
    <t>Mardiy, Alamat. Manunggal 2, Ujung Pagar Wayang (Samping Puskesmas Pembantu), Desa Tungkal II, Kec. Tungkal Ilir (DIANTARKAN LANGSUNG KE ALAMAT PENERIMA)</t>
  </si>
  <si>
    <t>PROMO BELI 1 , Warna: BLUE Topi Visor Anti UV</t>
  </si>
  <si>
    <t>I Komang Adi putra (Hb)</t>
  </si>
  <si>
    <t>Tegallalang</t>
  </si>
  <si>
    <t>Br tegal payang desa/kel pupuan Selatan balai banjar barat jalan pagar Coklat</t>
  </si>
  <si>
    <t>Erliansyah (Fr)</t>
  </si>
  <si>
    <t>Banjarbaru</t>
  </si>
  <si>
    <t>Banjarbaru Utara</t>
  </si>
  <si>
    <t>Kompbumi Lestari 1 Desa Sungai Ulin Rt 029 Rw 007 No15 Kecamatan Banjarbaru Utara, Kota Banjarbaru</t>
  </si>
  <si>
    <t>Iwan iwanil/ Iwan fatra (rz)</t>
  </si>
  <si>
    <t>Ilir Timur Dua</t>
  </si>
  <si>
    <t>Jln. Slawet Ryadi lorong kidul darat RT 18 RW 02 ( Depan Salon tin 6 Ilir ) Desa Lawang kidul,Kec. Ilir Timur II, Kota Palembang</t>
  </si>
  <si>
    <t>Sadiman Sadik ( Sp )</t>
  </si>
  <si>
    <t>Kab. Tebo</t>
  </si>
  <si>
    <t>VII Koto Ilir</t>
  </si>
  <si>
    <t>Desa Cermin Alam Dusun Suka Maju Rt 20  ( Rumah sebelum pasar jengkol , dekat mushola )</t>
  </si>
  <si>
    <t>Auvry Engka ( Di)</t>
  </si>
  <si>
    <t>Wanea</t>
  </si>
  <si>
    <t>Jl. Katamso Raya no.29, kelurahan Teling Atas Lingkungan IX , Kec. Wanea</t>
  </si>
  <si>
    <t>2 BOTOL BLACK MAGIC , 2 LAP MICROFIBER</t>
  </si>
  <si>
    <t>Kanbahar(ca)</t>
  </si>
  <si>
    <t>Simboro</t>
  </si>
  <si>
    <t>Jl.abdul malik pattana endeng patokan kan masjid DPRD Sulawesi Barat desa Rangas, Simboro dan Kepulauan Kab. Mamuju</t>
  </si>
  <si>
    <t>Maxi Fanu Rakmeniz (PS)</t>
  </si>
  <si>
    <t>Kab. Kupang</t>
  </si>
  <si>
    <t>Amarasi</t>
  </si>
  <si>
    <t>Desa. Ponain RT/RW 10/06 (Belakang gereja advent poti )</t>
  </si>
  <si>
    <t>Hesti Sinaga (iaa)</t>
  </si>
  <si>
    <t>Kab. Tapanuli Tengah</t>
  </si>
  <si>
    <t>Pasaribu Tobing</t>
  </si>
  <si>
    <t>desa Pasaribu tobing, kec. Pasaribu tobing, kabupaten Tapanuli Tengah provinsi Sumatera utara</t>
  </si>
  <si>
    <t>I Gusti Lanang Marsama (Jj)</t>
  </si>
  <si>
    <t>Cakranegara</t>
  </si>
  <si>
    <t>Kelurahan /Desa Mayura Jln. Selaparang Gang Nenas Lingkungan Sweta Barat</t>
  </si>
  <si>
    <t>Raden sinaga (BY)</t>
  </si>
  <si>
    <t>Kepulauan Bangka Belitung</t>
  </si>
  <si>
    <t>Kab. Bangka Barat</t>
  </si>
  <si>
    <t>Parittiga</t>
  </si>
  <si>
    <t>Gang Balai Rt 01 Desa Sekar Biru (Belakang Kantor Kepala Desa Sekar Biru) Parittiga Kab. Bangka Barat</t>
  </si>
  <si>
    <t>Rasti (iaa)</t>
  </si>
  <si>
    <t>Poleang Tengah</t>
  </si>
  <si>
    <t>alamat: desa paria (patokan rumah lorong kantor camat) kecamatan:poleang tengah kabupaten: bombana provinsi: Sulawesi Tenggara</t>
  </si>
  <si>
    <t>Ana Mariani (PTR)</t>
  </si>
  <si>
    <t>Desa Teluk Runjai, RT. 1 RW. 1, Jl. Simpang 4 Holling, Bengkel Bimbi Tanjung, Jelai Hulu</t>
  </si>
  <si>
    <t>Alan Od.</t>
  </si>
  <si>
    <t>Kelurahan Maubeli Rt Rw 38 05 Kec Kota Kefamenanu (DIANTAR LANGSUNG KE ALAMAT PENERIMA).</t>
  </si>
  <si>
    <t>Bintang R (ar)</t>
  </si>
  <si>
    <t>Kab. Banggai Laut</t>
  </si>
  <si>
    <t>Banggai Utara</t>
  </si>
  <si>
    <t>Muka Jembatan RT 06 Desa Tolise tubono, Kec. Banggai utara, Kab. Banggai Kepulauan</t>
  </si>
  <si>
    <t>Adi Hawu (PS)</t>
  </si>
  <si>
    <t>Umalulu</t>
  </si>
  <si>
    <t>Jln. Pasar Melolo (rumah blkng mts melolo,) Kelurahan. Lumbukore</t>
  </si>
  <si>
    <t>Beli 2 Vacum Cleaner Mobil</t>
  </si>
  <si>
    <t>Sumi Yati ( Di)</t>
  </si>
  <si>
    <t>Kab. Penajam Paser Utara</t>
  </si>
  <si>
    <t>Sepaku</t>
  </si>
  <si>
    <t>Jln. Tani RT 3 Desa Bukit raya, Kec. Sepaku, Kab. Penajam Paser Utara</t>
  </si>
  <si>
    <t>Iqbar Daeng (PS)</t>
  </si>
  <si>
    <t>Motongkad</t>
  </si>
  <si>
    <t>Dusun. 01 Jlan. Tras Motongkad Utara  RW.01  Desa. Motongkad Utara  (Dekat lapangan)</t>
  </si>
  <si>
    <t>Burhan (BY)</t>
  </si>
  <si>
    <t>Lea-Lea</t>
  </si>
  <si>
    <t>Jl. Sultan Marhum RT.03/RW.01 Kelurahan Lowu Lowu (Dekat Lapangan Sepak Bola)</t>
  </si>
  <si>
    <t>p.saputra (Ad)</t>
  </si>
  <si>
    <t>Kab.  Rokan Hilir</t>
  </si>
  <si>
    <t>Tanah Putih Tanjung Melawan</t>
  </si>
  <si>
    <t>Kel/Desa Melayu besar kota RT 007 RW 002 Jln mesjid GG Kenari Dibelakang MESJID ALMUHAJIRIN Cat Rumah Warna Putih</t>
  </si>
  <si>
    <t>Rommel Pasaribu (PS)</t>
  </si>
  <si>
    <t>Kab. Toba</t>
  </si>
  <si>
    <t>Borbor</t>
  </si>
  <si>
    <t>Desa. Aekunsim (Patokan Rumah: loket mobil mawar silangit. HUBUNGI YBS SAAT PENGIRIMAN)</t>
  </si>
  <si>
    <t>MERPATI BUGIS TAMHER (iaa)</t>
  </si>
  <si>
    <t>Baguala</t>
  </si>
  <si>
    <t>Alamat Lengkap : Jln. Lakdya Leo Watimena Kota Ambon ( Depan Mushola Blok III Perumnas Waiheru, Desa / Kelurahan : Waiheru rt.019/rw.008 Kecamatan : Baguala Kota Ambon Provinsi : Maluku</t>
  </si>
  <si>
    <t>M.arief muis (rz)</t>
  </si>
  <si>
    <t>Pallangga</t>
  </si>
  <si>
    <t>Jln. Pelita tamanyeleng ( Masuk Lorong rumah pagar putih dan ada tower antena radio / Cari di google maps DAPOER NSR TAENG ) Desa Taeng,Kec. Pallangga, Kab. Gowa</t>
  </si>
  <si>
    <t>1 TOPI KOMANDO (COKELAT)</t>
  </si>
  <si>
    <t>Teguh Budi Santoso (IS)</t>
  </si>
  <si>
    <t>Kab. Pasuruan</t>
  </si>
  <si>
    <t>Gondangwetan</t>
  </si>
  <si>
    <t>Perum Keboncandi Permai Blok. J.25 Kelurahan Karangsentul Rt.03 Rw.11 Kec. Gondangwetan, Kota Pasuruan</t>
  </si>
  <si>
    <t>Junaidi binilang (rz)</t>
  </si>
  <si>
    <t>Kab. Kepulauan Talaud</t>
  </si>
  <si>
    <t>Kalongan</t>
  </si>
  <si>
    <t>Jln. Paliaran RT 4 RW 3 ( depan gereja bukit sion kalongan selatan )Desa Kalongan selatan, Kalongan Kab. Kepulauan Talaud</t>
  </si>
  <si>
    <t>3 PCS LEM BESI SERBAGUNA</t>
  </si>
  <si>
    <t>Mukramin Sondeng (Yn)</t>
  </si>
  <si>
    <t>Bungku Utara</t>
  </si>
  <si>
    <t>Jl. Pelabuhan Tua RT 01 RW 01 No. 07 Dusun Polewali Desa Baturube Kec Bungku Utara Kab Morowali Utara patokan Rumah dekat Pelabuhan cat putih/abu tua (DIANTAR LANGSUNG KE ALAMAT PENERIMA).</t>
  </si>
  <si>
    <t>Eduward ( sp )</t>
  </si>
  <si>
    <t>Medan Kota</t>
  </si>
  <si>
    <t>Jl Sempurna Ujung Perumahan Sempurna Gardeen Blok A No.4 Kelurahan Sudirejo I</t>
  </si>
  <si>
    <t>Mistiyah(Ad)</t>
  </si>
  <si>
    <t>Madiun</t>
  </si>
  <si>
    <t>Taman</t>
  </si>
  <si>
    <t>Kel/Desa Demangan RT 30 RW 1 Jln.setinggil, ancer, es cream Monas sebelah TK perwanida demangan</t>
  </si>
  <si>
    <t>1 Dapat 3 Penambal Gigi</t>
  </si>
  <si>
    <t>Hety (AK) (JNT)</t>
  </si>
  <si>
    <t>Luwuk</t>
  </si>
  <si>
    <t>Jl. Tembus Jalur Kampus AMIK, Kelurahan Tombang Permai, Kec. Luwuk Selatan, Kab. Banggai, Sulawesi Tengah</t>
  </si>
  <si>
    <t>Mas(Mar).</t>
  </si>
  <si>
    <t>Padang</t>
  </si>
  <si>
    <t>Kuranji</t>
  </si>
  <si>
    <t>Jln.Anggur 2 no 104 Perumnas Belimbing  Rt 03 Rw 18  Desa.Kuranji Kec.Kuranji Kab.Padang Prov.Sumatra Barat  (Mushalla Alhadid)</t>
  </si>
  <si>
    <t>Yuliansyah.RK (Bar)</t>
  </si>
  <si>
    <t>Kab. Kutai Kartanegara</t>
  </si>
  <si>
    <t>Kembang Janggut</t>
  </si>
  <si>
    <t>Yuliansyah RK, Alamat. Muara Penoon, RT 02, Desa Long Beleh Modang, Kec. Kembang Janggut (DIANTARKAN LANGSUNG KE ALAMAT PENERIMA)</t>
  </si>
  <si>
    <t>om pawan (BY)</t>
  </si>
  <si>
    <t>jl.bhayangkara, no.31 bahodopi. Desa / Kelurahan : bahodopi Rt.14,/07 (belakang SDn. IV bahodopi)</t>
  </si>
  <si>
    <t>Abraham Kabey (Kin)</t>
  </si>
  <si>
    <t>Sentani</t>
  </si>
  <si>
    <t>Desa Hobong RT 01 RW 01 Jalan Dunlop Samping Bandara</t>
  </si>
  <si>
    <t>Sukardi, S.M ( Di)</t>
  </si>
  <si>
    <t>Putussibau Utara</t>
  </si>
  <si>
    <t>Rmh Dinas Wabup Kapuas Hulu/Putussibau, Jln. Pasar Impres, Kelurahan Putussibau Kota, Kec.Putussibau Utara, Kab. Kapuas Hulu</t>
  </si>
  <si>
    <t>Jhigon (PS)</t>
  </si>
  <si>
    <t>Kab. Dompu</t>
  </si>
  <si>
    <t>Kilo</t>
  </si>
  <si>
    <t>PT ABB Jl. Kiwu Desa   : Kiwu (ANTRAKN LANGSUNG KE ALAMAT)</t>
  </si>
  <si>
    <t>Elim Od.</t>
  </si>
  <si>
    <t>Jln. D. Adu Desa Saindule Kec Rote Barat Laut (DIANTAR LANGSUNG KE ALAMAT PENERIMA) Rumah Samping Gereja Bethania Oemial.</t>
  </si>
  <si>
    <t>Munir Hi Gajal (Jj)</t>
  </si>
  <si>
    <t>6282311807121</t>
  </si>
  <si>
    <t>Kab. Halmahera Tengah</t>
  </si>
  <si>
    <t>Patani Barat</t>
  </si>
  <si>
    <t>Kelurahan /Desa Bobane Jaya Dusun 1 RT 01 RW 01, Patokan rumah samping Lapangan Voli rumah warna putih</t>
  </si>
  <si>
    <t>Magdalena miantri ( SP )</t>
  </si>
  <si>
    <t>Subah</t>
  </si>
  <si>
    <t>Jln Raya Subah-Ledo Dusun Sei Daun Rt 03 Rw 05 Desa Balai Gemuruh ( Samping bengkel mobil kalau dari Ledo  )</t>
  </si>
  <si>
    <t>Muhammad yusuf (BY)</t>
  </si>
  <si>
    <t>Kab. Maros</t>
  </si>
  <si>
    <t>Turikale</t>
  </si>
  <si>
    <t>Jl. Mawar No.24, Desa/Kelurahan : Alliritengae (Dekat Tk Ulfira)</t>
  </si>
  <si>
    <t>Mas Saelan (PTR)</t>
  </si>
  <si>
    <t>Kab. Lamongan</t>
  </si>
  <si>
    <t>Sekaran</t>
  </si>
  <si>
    <t>Desa Latek, Rt. 02 Rw. 01, Sekaran</t>
  </si>
  <si>
    <t>1 Topi Visor Anti UV (BLUE)</t>
  </si>
  <si>
    <t>Etto Diwu (Jj)</t>
  </si>
  <si>
    <t>Surabaya</t>
  </si>
  <si>
    <t>Lakarsantri</t>
  </si>
  <si>
    <t>Jln Sepat Lidah Kulon Gang 1 No.178, Panky Herty Brigita,Sepat Lidah Kulon, Kelurahan Lidah Kulon,Jastip Surabaya-Mbay</t>
  </si>
  <si>
    <t>Nice mare (rz)</t>
  </si>
  <si>
    <t>Ratatotok</t>
  </si>
  <si>
    <t>Desa Basaan RT 02 ( Dri Greja katolik ke 5 rmh masuk lorong balimbing )Kec. Ratatotok Kab. Minahasa Tenggara</t>
  </si>
  <si>
    <t>sutriman Santoso (RM)</t>
  </si>
  <si>
    <t>Karawaci</t>
  </si>
  <si>
    <t>perumahan pondok Arum blok f7/14, RT 03 RW 4, Kelurahan Nambo jaya Kec. karawaci</t>
  </si>
  <si>
    <t>Utung Liu (ca)</t>
  </si>
  <si>
    <t>Belang</t>
  </si>
  <si>
    <t>jln.trans sulawesi ,Jaga 2 Desa Tababo Selatan ( patokan rumah, posisi rumah samping bengkel mobil ) Belang Kab. Minahasa Tenggara</t>
  </si>
  <si>
    <t>Budidewo (ca)</t>
  </si>
  <si>
    <t>Kauman</t>
  </si>
  <si>
    <t>Desa Balerejo Patokan rumah Jln SUKARNO/HATTA (timur PENGADILAN AGAMA TULUNGAGUNG)  kios UBI BAKAR CILEMBU utara jalan</t>
  </si>
  <si>
    <t>Wen meta Od.</t>
  </si>
  <si>
    <t>Rt 15 rw 05 NTT Nusa Tenggara Timur kota Atambua</t>
  </si>
  <si>
    <t>Hery Ayone (BY)</t>
  </si>
  <si>
    <t>Biringkanaya</t>
  </si>
  <si>
    <t>BTN pondok asri 1 blok B 8 no 9 Kelurahan: Bakung</t>
  </si>
  <si>
    <t>BELI 1 DAPAT 3 PACK ISI 300 BUTIR Penambal Gigi</t>
  </si>
  <si>
    <t>JosefAtok (PS)</t>
  </si>
  <si>
    <t>Malaka Tengah</t>
  </si>
  <si>
    <t>Desa. Harekakae, RT /RW. 01/03 (Belakang SMAN Harekakae)</t>
  </si>
  <si>
    <t>BP salomo mandurun Od.</t>
  </si>
  <si>
    <t>Kab. Raja Ampat</t>
  </si>
  <si>
    <t>Waisai</t>
  </si>
  <si>
    <t>Jln. A. Yani Kompleks Belakang PLN Kelurahan Waisai Kota Kec Waisai Kota (DIANTAR LANGSUNG KE ALAMAT PENERIMA) RT 002 RW 006.</t>
  </si>
  <si>
    <t>Silvana (Ad)</t>
  </si>
  <si>
    <t>Tatanga</t>
  </si>
  <si>
    <t>Desa Palupi Btn Palupi Mas Blok A No.15 Di Belakang Rumah Tempat Praktek Dokter Atika Dan Belakang Kantor Kelurahan Lana Palupi Warna Rumah Cet Ungu</t>
  </si>
  <si>
    <t>2 Dapat 6 Penambal Gigi</t>
  </si>
  <si>
    <t>Lina Pr (Rs)</t>
  </si>
  <si>
    <t>Kab. Kotawaringin Timur</t>
  </si>
  <si>
    <t>Cempaga Hulu</t>
  </si>
  <si>
    <t>Jl. Padat Karya, RT 02 RW 01, Desa Keruing, Kec. Cempaga Hulu, Kab. Kotawaringin Timur</t>
  </si>
  <si>
    <t>Petrus Kaka Od.</t>
  </si>
  <si>
    <t>Musholla Nurul Falah Jl. Bila-Dalung No.20, Dalung, Kec. Kuta Utara, Kabupaten Badung, Bali 80361 (DIANTAR LANGSUNG KE ALAMAT PENERIMA)</t>
  </si>
  <si>
    <t>Muhamad Tafrin (BY)</t>
  </si>
  <si>
    <t>Jln.Rambutan 2 No.15 Kel. WOwawanggu,Kec. Kadia, Kota MKendari P l.Wowawanggu kec.Kadia Kota Kendari Prop.Sulawesi Tenggara. Patokan : Ujung Lrg. Mesjid IQRA.</t>
  </si>
  <si>
    <t>Kamto Sukamto (RM)</t>
  </si>
  <si>
    <t>Balikpapan Tengah</t>
  </si>
  <si>
    <t>karang jati dalam RT 19 no 01  Desa  karang jati Kecamatan balikpapan tengah</t>
  </si>
  <si>
    <t>Munah (Kin)</t>
  </si>
  <si>
    <t>6285705302681</t>
  </si>
  <si>
    <t>Kab. Bengkayang</t>
  </si>
  <si>
    <t>Sanggau Ledo</t>
  </si>
  <si>
    <t>Sepinggan RT 2 RW 1 Desa Bange, Simpang SD 26 Sepinggan</t>
  </si>
  <si>
    <t>Kipas Lipat Turbo Portable Beli 1</t>
  </si>
  <si>
    <t>272549892</t>
  </si>
  <si>
    <t>MAMAN SURACHMAN (PS)</t>
  </si>
  <si>
    <t>Sukabumi</t>
  </si>
  <si>
    <t>Citamiang</t>
  </si>
  <si>
    <t>Jln. Pelda Suryanta Gg.H.TArpi no 17. A blok Indomaret Desa. Nanggeleng (ANTRAKN LANGSUNG KE ALAMAT)</t>
  </si>
  <si>
    <t>Farida Said Ida (Jj)</t>
  </si>
  <si>
    <t>Limboto</t>
  </si>
  <si>
    <t>Jln. Sun Ismail Kelurahan Kayubulan, perempatan Polres Limboto atau Kost Puri Indah belakang Apotik Kimia Farma Limboto</t>
  </si>
  <si>
    <t>Fransis Od.</t>
  </si>
  <si>
    <t>Kombeng</t>
  </si>
  <si>
    <t>Desa Miau Baru Rt 08 Kec Kongbeng (DIANTAR LANGSUNG KE ALAMAT PENERIMA)</t>
  </si>
  <si>
    <t>Muh.jafar (ar)</t>
  </si>
  <si>
    <t>Tapalang</t>
  </si>
  <si>
    <t>Jln Poros Majene Mamuju Desa Takandeang depan photo kopi Nayla Primah, Kecamatan Tapalang</t>
  </si>
  <si>
    <t>Abdul Syukur (Kin)</t>
  </si>
  <si>
    <t>Mentaya Hulu</t>
  </si>
  <si>
    <t>Jln. Bukit Tinggal Desa Tanjung Bantur (Tanjung Batur), Patokan Dekat Tower</t>
  </si>
  <si>
    <t>Marthen L. Nenabu Od.</t>
  </si>
  <si>
    <t>Jln. A. Kaesmetan Rt 01 Rw 001 Kelurahan Nunumeu Kec Kota Soe (DIANTAR LANGSUNG KE ALAMAT PENERIMA).</t>
  </si>
  <si>
    <t>Edward Bonatua Hutagaol (Hb)</t>
  </si>
  <si>
    <t>Kab. Karawang</t>
  </si>
  <si>
    <t>Klari</t>
  </si>
  <si>
    <t>Perum de griya blok D5 no 19 RT 9 RW 10 kelurahan cibalongsari</t>
  </si>
  <si>
    <t>BELI 1 DAPAT 2 Ukuran ,1.00 Kacamata Autofokus</t>
  </si>
  <si>
    <t>Agusni (Jj)</t>
  </si>
  <si>
    <t>Kab. Muara Enim</t>
  </si>
  <si>
    <t>Semende Darat Laut</t>
  </si>
  <si>
    <t>Talang Beringin Kampung 5 Kelurahan /Desa Pulau Panggung No. 108, rumah warna ping rolling door ungu</t>
  </si>
  <si>
    <t>Kasiyanto (Hb)</t>
  </si>
  <si>
    <t>Kab. Blitar</t>
  </si>
  <si>
    <t>Kanigoro</t>
  </si>
  <si>
    <t>Dsn nglaos RT 04 RW 01 Desa Jatinom</t>
  </si>
  <si>
    <t>Eli Susanti Od.</t>
  </si>
  <si>
    <t>Kab. Padang Pariaman</t>
  </si>
  <si>
    <t>Koto Patamuan</t>
  </si>
  <si>
    <t>Nagari Tandikek Selatan Kec Patamuan (DIANTAR LANGSUNG KE ALAMAT PENERIMA) Dekat Musholla Koto Gadang, Dekat Kantor Nagari.</t>
  </si>
  <si>
    <t>Ibu sari (Rs)</t>
  </si>
  <si>
    <t>Mendahara Ulu</t>
  </si>
  <si>
    <t>Jln. Lintas Kuala Tungkal Simpang Tuan, RT 16, Kelurahan Simpang Tuan, Kec. Mendahara Ulu, Kab. Tanjung Jabung Timur</t>
  </si>
  <si>
    <t>Umar Od.</t>
  </si>
  <si>
    <t>Kab. Barru</t>
  </si>
  <si>
    <t>Mallusetasi</t>
  </si>
  <si>
    <t>Labuange Desa Kupa Kec Mallusetasi (DIANTAR LANGSUNG KE ALAMAT PENERIMA) Rumah Dekat REST AREA DUA TUJUH.</t>
  </si>
  <si>
    <t>DINMARTIN SALIM (PTR)</t>
  </si>
  <si>
    <t>Kab. Kaur</t>
  </si>
  <si>
    <t>Kaur Selatan</t>
  </si>
  <si>
    <t>Desa Pasar Lama, (Patokan Rumah Tepat Didepan Bengkel Senapan Rezki Pasar Lama), Kec. Kaur Selatan</t>
  </si>
  <si>
    <t>BELI 1 , Warna: CREAM Topi Visor Anti UV</t>
  </si>
  <si>
    <t>Tarminah (PTR)</t>
  </si>
  <si>
    <t>Mentawa Baru Ketapang</t>
  </si>
  <si>
    <t>Jl. Ir. Sukarno, Perumahan Sinar Fajar, Jalur 4 Blok. G No. 30, Rt. 41 / Rw. 14, Kel. Sawahan, Kec. Mentawa Baru (Ketapang) Kab. Kotawaringin Timur</t>
  </si>
  <si>
    <t>Adriana Muti (Jj)</t>
  </si>
  <si>
    <t>6281339720935</t>
  </si>
  <si>
    <t>Atambua Barat</t>
  </si>
  <si>
    <t>Kelurahan /Desa Umanen RT 12 RW 04, Patokan rumah dekat Pertamina Sesekoe pas jembatan kedua</t>
  </si>
  <si>
    <t>272384668</t>
  </si>
  <si>
    <t>AZIS . L (PTR)</t>
  </si>
  <si>
    <t>Kelurahan Petobo Jl. Pue Sula/ Tondei, RT. 01 / RW. 003 , Lokasi LIKUIFAKSI, Palu Selatan</t>
  </si>
  <si>
    <t>Daniel Massie (PS)</t>
  </si>
  <si>
    <t>Bekasi Utara</t>
  </si>
  <si>
    <t>Jalan. Raya Perjuangan, Teluk Buyung RT 002.RW 009 Desa. Margamulya (patokan.toko plavon , Sinar Logam)</t>
  </si>
  <si>
    <t>Memo Banumbu (ar)</t>
  </si>
  <si>
    <t>Lage</t>
  </si>
  <si>
    <t>Desa Watuawu Lorong Tugu Samping sekolah, Kecamatan Lage, Kab. Poso</t>
  </si>
  <si>
    <t>Bote Kani (rz)</t>
  </si>
  <si>
    <t>Jaga Vii Desa Warukapas ( Dekat Kantor Desa Hubungi Terlebih Dahulu )Kec. Dimembe Kab. Minahasa Utara</t>
  </si>
  <si>
    <t>2 PCS TOPI KOMANDO (C,H)</t>
  </si>
  <si>
    <t>Gusti Catur (Jj)</t>
  </si>
  <si>
    <t>Karangasem</t>
  </si>
  <si>
    <t>Perasi Jln. Tamansari G. Cempaka 2 Perbekel Kelurahan /Desa Pertima Kec. Karang Asem</t>
  </si>
  <si>
    <t>Umam Yn)</t>
  </si>
  <si>
    <t>Kab. Sukabumi</t>
  </si>
  <si>
    <t>Kadudampit</t>
  </si>
  <si>
    <t>Jl. Kp Muara Dua RT 22 RW 06 Desa Muara Dua Kec Kadudampit Kab Sukabumi SRC Ibu Al Muara Dua (DIANTAR LANGSUNG KE ALAMAT PENERIMA).</t>
  </si>
  <si>
    <t>TONI EFENDI (IS)</t>
  </si>
  <si>
    <t>Pasar Kemis</t>
  </si>
  <si>
    <t>P Taman Nuri Blok Nd 2 No 30 Kelurahan Sindang Sari (Patokan Jln.Raya Cadas Kukum( Kec. Pasar Kemis Tangerang Kab. Tanggerang Peropensi Banten</t>
  </si>
  <si>
    <t>Yohanis Bely (iaa)</t>
  </si>
  <si>
    <t>Oebobo</t>
  </si>
  <si>
    <t>Alamat: Kantor wilayah Kementerian Hukum NTT, Jl. W. J. Lalamentik, 98 Kupang Kelurahan Oebobo, Kecamatan. Oebobo  Kota Kupang</t>
  </si>
  <si>
    <t>Maartje Sumaraw (Jj)</t>
  </si>
  <si>
    <t>Marco Duta blok F11 Kelurahan Ranomuut kecamatan Paal 2 Lingkungan 8 Manado</t>
  </si>
  <si>
    <t>Sutros Ros (Fr)</t>
  </si>
  <si>
    <t>Desa : Kalii RT 18.RW 04.Komles bambu kuningan dekat apotik.Kec : Biau</t>
  </si>
  <si>
    <t>Eta Lauso (Jj)</t>
  </si>
  <si>
    <t>Kab. Kolaka</t>
  </si>
  <si>
    <t>Pomalaa</t>
  </si>
  <si>
    <t>Kelurahan Dawi Dawi Jln. Korapu, patokan rumah dekat SaD Trapung Kampung Bajo</t>
  </si>
  <si>
    <t>M Lumban Gaol (Jj)</t>
  </si>
  <si>
    <t>Jln. B. Cempaka 9 No. 01 Kelurahan Padang Bulan Selayang 2, Dekat Bengkel Ucrit</t>
  </si>
  <si>
    <t>Ahmad Soleh (Yn)</t>
  </si>
  <si>
    <t>Padangsidimpuan</t>
  </si>
  <si>
    <t>Padangsidimpuan Selatan</t>
  </si>
  <si>
    <t>Jl. Imam Bonjol Pasar Inpres Padang Matinggi Desa Aek Tampang Kec Padang Sidimpuan Selatan Kota Padang Sidimpuan (DIANTAR LANGSUNG KE ALAMAT PENERIMA).</t>
  </si>
  <si>
    <t>Mochamas subur (RM)</t>
  </si>
  <si>
    <t>Kiaracondong</t>
  </si>
  <si>
    <t>jalan mekarsari blk no 85 kelurhan Babakansari Kecamatan Kiaracondong Depan sman 16 Bandung</t>
  </si>
  <si>
    <t>Pendi (Jj)</t>
  </si>
  <si>
    <t>Kab. Melawi</t>
  </si>
  <si>
    <t>Nanga Pinoh</t>
  </si>
  <si>
    <t>Terminal SDF Pasar Nanga Pinoh Kelurahan /Desa Tanjung Niaga</t>
  </si>
  <si>
    <t>jastip</t>
  </si>
  <si>
    <t>Anugerah Al Hidayah (Ad)</t>
  </si>
  <si>
    <t>Palu Timur</t>
  </si>
  <si>
    <t>Kelurahan/Desa besusu timur Jln. Setia Budi No.111 ( depan 168 house )Palu Timur Kota Palu</t>
  </si>
  <si>
    <t>Suhardi Od.</t>
  </si>
  <si>
    <t>Kab. Lampung Selatan</t>
  </si>
  <si>
    <t>Jati Agung</t>
  </si>
  <si>
    <t>Jl. Airan Raya Gg. Andalas No. 07 Kelurahan Way Huwi Kec Jati Agung Lampung Selatan (DIANTAR LANGSUNG KE ALAMAT PENERIMA).</t>
  </si>
  <si>
    <t>Gunawan (Rs)</t>
  </si>
  <si>
    <t>Kab. Asahan</t>
  </si>
  <si>
    <t>Pulo Bandring</t>
  </si>
  <si>
    <t>RT 01 RW 01, Ds. Perhutaan Silau, Kec. Pulo Bandring, Kab. Asahan, Prov. Sumatera Utara</t>
  </si>
  <si>
    <t>Andi Sakra Od.</t>
  </si>
  <si>
    <t>Jln. Jendral AH Nasution Kompleks BTN Rafelina Blok J 12 Kelurahan Lalolara Kec Kambu (DIANTAR LANGSUNG KE ALAMAT PENERIMA).</t>
  </si>
  <si>
    <t>Nasmin (RM)</t>
  </si>
  <si>
    <t>Mamosalato</t>
  </si>
  <si>
    <t>perapatan rumah sakit pandauke dusun 2 desa pandauke, Kec. mamosalato,Kab. Morowali</t>
  </si>
  <si>
    <t>Hadie Tumon (ca)</t>
  </si>
  <si>
    <t>Jl Yos Sudarso ( patokan rumah: sebelum SPBU ) Desa menteng, Kec Jekan Raya Kota Palangka Raya</t>
  </si>
  <si>
    <t>Yarni (Kin)</t>
  </si>
  <si>
    <t>Remboken</t>
  </si>
  <si>
    <t>Desa Talikuran (Patokan Depan Kantor Camat Remboken)</t>
  </si>
  <si>
    <t>Gusmeni Waruwu (Kin)</t>
  </si>
  <si>
    <t>6282312403001</t>
  </si>
  <si>
    <t>Jln. Pelud Binaka Desa Simanaere, Depan Pertamina No. 118</t>
  </si>
  <si>
    <t>272360147</t>
  </si>
  <si>
    <t>Hamonangan J Gultom (BAR)</t>
  </si>
  <si>
    <t>Labuhan Deli</t>
  </si>
  <si>
    <t>Hamonangan Justinus Gultom, Alamat. PT. BPR DUTA PARAMARTA, Jl. Veteran No. 10 E, Desa Helvetia, Kec. Labuhan Deli (DIANTARKAN LANGSUNG KE ALAMAT PENERIMA)</t>
  </si>
  <si>
    <t>BELI 2 Topi Visor Anti UV  , Warna: GRAY</t>
  </si>
  <si>
    <t>Lois Angeli Roeroe (Kin)</t>
  </si>
  <si>
    <t>Tomohon</t>
  </si>
  <si>
    <t>Tomohon Utara</t>
  </si>
  <si>
    <t>Jln. Polii Dua, Belakang Gereja Pniel Kelurahan Kakaskasen Dua, Lingkungan 8 (LANGSUNG DIANTARKAN KE ALAMAT)</t>
  </si>
  <si>
    <t>Aris Tarkus Oba (Jj)</t>
  </si>
  <si>
    <t>6281239791180</t>
  </si>
  <si>
    <t>Semau Selatan</t>
  </si>
  <si>
    <t>Kios Parlin Kelurahan /Desa Utiuh Ana RT 018 RW 016 Kec. Semau Selatan</t>
  </si>
  <si>
    <t>Fey Lengkono Od.</t>
  </si>
  <si>
    <t>Jl.Soekarno Hatta KM 1, No.73 RT.75, Kelurahan Karang Rejo, Kecamatan Balikpapan Tengah, kota Balikpapan, Kaltim (Tk.Sinar Bangunan, Depan Masjid).</t>
  </si>
  <si>
    <t>Joni (Jj)</t>
  </si>
  <si>
    <t>Sungai Tebelian</t>
  </si>
  <si>
    <t>Kelurahan/Desa Melayang Sari Dusun Air Putih RT 01 Rumah warna abu-abu</t>
  </si>
  <si>
    <t>Nama istoyo (rz)</t>
  </si>
  <si>
    <t>Rantau Pulung</t>
  </si>
  <si>
    <t>Desa Pulung Sari RT 04 RW 02 ( dekat kantor desa hubungi terlebih dahulu )Kec. Rantau Pulung Kab. Kutai Timur</t>
  </si>
  <si>
    <t>Yati (PS)</t>
  </si>
  <si>
    <t>Kab. Sumenep</t>
  </si>
  <si>
    <t>Arjasa</t>
  </si>
  <si>
    <t>Dusun. Gayam-gayam RT/RW 04/05 Desa. Pabian (ANTRAKN LANGSUNG PAKET KE ALAMAT)</t>
  </si>
  <si>
    <t>ABDJAN LATIF (IS)</t>
  </si>
  <si>
    <t>Kab. Halmahera Selatan</t>
  </si>
  <si>
    <t>Obi</t>
  </si>
  <si>
    <t>Desa Laiwui Patokan rumah samping musollah kempleks pelabuhan spit Desa Laiwui,Kec. Obi, Kab. Halmahera Selatan</t>
  </si>
  <si>
    <t>Dede (Ad)</t>
  </si>
  <si>
    <t>6282269809322</t>
  </si>
  <si>
    <t>Kab. Bungo</t>
  </si>
  <si>
    <t>Batin II Babeko</t>
  </si>
  <si>
    <t>Desa/Kel Tuo sepunggur RT 04 Rumah sebelum lapangan futsal,Kec. Bathin II Babeko,Kab. Bungo</t>
  </si>
  <si>
    <t>Spray Pembersih Interior Mobil Beli 1</t>
  </si>
  <si>
    <t>Yesnie (Hb)</t>
  </si>
  <si>
    <t>Alamat Lengkap : jln sumber rejeki satu Desa / Kelurahan : tumbang anjir Belakang gereja GBI Shalom</t>
  </si>
  <si>
    <t>Jufardin Huntuo (PS)</t>
  </si>
  <si>
    <t>Kab. Bone Bolango</t>
  </si>
  <si>
    <t>Kabila</t>
  </si>
  <si>
    <t>Perum Padengo Permai 4 blok A nmor 4 Lingkungan 2 Desa/kelurahan. Dutohe (ANTRAKN LANGSUNG KE ALAMAT)</t>
  </si>
  <si>
    <t>Rosmina (Hb)</t>
  </si>
  <si>
    <t>kompleks Anggrek Minasa Upa Blok Aranda AR2 No 1 kelurahan Minasa Upa</t>
  </si>
  <si>
    <t>Aneke Sawotong (Jj)</t>
  </si>
  <si>
    <t>6282246714638</t>
  </si>
  <si>
    <t>Kelurahan Kawangkoan Bawah, Masuk Lorong Alfamart, rumah warna putih</t>
  </si>
  <si>
    <t>272405572</t>
  </si>
  <si>
    <t>Abdy Warsono (Ad)</t>
  </si>
  <si>
    <t>Kab. Banjarnegara</t>
  </si>
  <si>
    <t>Mandiraja</t>
  </si>
  <si>
    <t>Desa Panggisari RT 001/002, Dekat balai desa Panggisari, kecamatan Mandiraja,Kab. Banjarnegara</t>
  </si>
  <si>
    <t>Parjono (Kin)</t>
  </si>
  <si>
    <t>Kab. Semarang</t>
  </si>
  <si>
    <t>Ungaran Barat</t>
  </si>
  <si>
    <t>Kelurahan Candirejo, Perumahan Zakira Residence RT 7 RW 3 (Rumah Belakang Pos Kamling)</t>
  </si>
  <si>
    <t>Warsidi (BY)</t>
  </si>
  <si>
    <t>Kab. Grobogan</t>
  </si>
  <si>
    <t>Kradenan</t>
  </si>
  <si>
    <t>Dusun Bedoyo RT.04/rw.02 Desa/Kelurahan : Rejosari (Masjid baitut taqwa bedoyo perempatan lurus keselatan kandang ayam)</t>
  </si>
  <si>
    <t>Rahman Muladji (Kin)</t>
  </si>
  <si>
    <t>Balantak</t>
  </si>
  <si>
    <t>Desa Mamping (Salon Paris) Jl. Mamping (LANGSUNG DIANTARKAN KE ALAMAT)</t>
  </si>
  <si>
    <t>Beli 2 Gratis 2 Sikat Punggug</t>
  </si>
  <si>
    <t>Maria yursi ana ner (IS)</t>
  </si>
  <si>
    <t>Desa Barombong, Tamalate Jalan, Marigold, Cross, No,59. Perumahan Marigold Residence, Green River View Tanjung Bunga Lewati Jembatan Barombong, Kec. Makassar, Kota Makassar</t>
  </si>
  <si>
    <t>Dikin Sampit (iaa)</t>
  </si>
  <si>
    <t>Mentaya Hilir Utara</t>
  </si>
  <si>
    <t>Desa: ramban RT 02 RW 01 (dekat warung) kelurahan:bagendang tengah kecamatan: Mentaya hilir Utara kota: Sampit kabupaten Kotawaringin Timur provinsi: Kalimantan Tengah</t>
  </si>
  <si>
    <t>Hasanuddin (Hb)</t>
  </si>
  <si>
    <t>6285143740066</t>
  </si>
  <si>
    <t>Kab. Donggala</t>
  </si>
  <si>
    <t>Sojol</t>
  </si>
  <si>
    <t>Dusun satu desa balukang jalan pelabuhan pantai rumah panggung warna hijau,zkec. Sojol Kab. Donggala</t>
  </si>
  <si>
    <t>Kacamata Autofokus 1 Dapat 2,Ukuran ,1.00</t>
  </si>
  <si>
    <t>Tommy o panggey (Fr)</t>
  </si>
  <si>
    <t>Silian Raya</t>
  </si>
  <si>
    <t>Desa silian timur jaga 3 Kec. Silian raya, kab. Minahasa tenggara</t>
  </si>
  <si>
    <t>2 PCS TOPI KOMANDO (H)</t>
  </si>
  <si>
    <t>Mery Dahlia (Jj)</t>
  </si>
  <si>
    <t>Medan Sunggal</t>
  </si>
  <si>
    <t>Jln. Sei Bilang No. 34 Kelurahan Babura Sunggal Kec. Sunggal</t>
  </si>
  <si>
    <t>Sri Ernawati (PS)</t>
  </si>
  <si>
    <t>6281935985090</t>
  </si>
  <si>
    <t>Kab. Sumbawa</t>
  </si>
  <si>
    <t>Sumbawa</t>
  </si>
  <si>
    <t>Jln.  Cenderawasih.      GG. Transito RT 02 RW 06.           Kelurahan. Lempeh. (ANTRKAN LANGSUNG KE ALAMAT)</t>
  </si>
  <si>
    <t>272198709</t>
  </si>
  <si>
    <t>Hamsah (Fr)</t>
  </si>
  <si>
    <t>Somba Opu</t>
  </si>
  <si>
    <t>Desa tamarunang Lorong mapa Rt1 Rw2 Dusun bate salapan padendean,Kec. Somba Opu (Upu), Kab. Gowa</t>
  </si>
  <si>
    <t>Yusuf Epa (Kin)</t>
  </si>
  <si>
    <t>Bulagi</t>
  </si>
  <si>
    <t>Desa Oluno, Jalan Sumo Ndung Rumah Ke 4 Sebelah Kanan</t>
  </si>
  <si>
    <t>Piet Kuemba(Mar).</t>
  </si>
  <si>
    <t>Kotamobagu</t>
  </si>
  <si>
    <t>Kotamobagu Utara</t>
  </si>
  <si>
    <t>Jln.Diponegoro lrg Talenta, Kel.Biga Kec. Kotamobagu Utara Kota Kotamobagu Prov.Sulawesi Utara.(Patokan lrg Talenta cuma satu di kel. Biga)</t>
  </si>
  <si>
    <t>Kang Sar (Bar)</t>
  </si>
  <si>
    <t>6281270365973</t>
  </si>
  <si>
    <t>Kab. Sijunjung</t>
  </si>
  <si>
    <t>Kamang Baru</t>
  </si>
  <si>
    <t>Nagari muara takung jorong dusun tinggi 1, kec. kamang baru</t>
  </si>
  <si>
    <t>Susan Von (rz)</t>
  </si>
  <si>
    <t>Tumpaan</t>
  </si>
  <si>
    <t>Jln. Trans Sulawesi Jaga 6 ( Masuk Lorong Dekat Kuala ) Desa Lelema,Kec. Tumpaan , Kab. Minahasa Selatan</t>
  </si>
  <si>
    <t>Yolha Bawata (iaa)</t>
  </si>
  <si>
    <t>Damau</t>
  </si>
  <si>
    <t>Jln. Pantai Desa Akas Balane Dusun 1 Kec. Damau, Kab. Kepulauan Talaud Provinsi Sulawesi Utara (patokan rumah halaman  kosong)</t>
  </si>
  <si>
    <t>Trinia (ar)</t>
  </si>
  <si>
    <t>Kab. Gresik</t>
  </si>
  <si>
    <t>Manyar</t>
  </si>
  <si>
    <t>Jln. Diponegoro RT 02 RW 01 No.13 Desa Gumeno, Kecamatan manyar, Kab. Gresik</t>
  </si>
  <si>
    <t>Jarmindari (ca)</t>
  </si>
  <si>
    <t>Banjarmasin</t>
  </si>
  <si>
    <t>Banjarmasin Barat</t>
  </si>
  <si>
    <t>Jalan Belitung Darat Gang Keluarga (Rt./Rw. : 008/001 No.16)Desa ,Belitung Selatan</t>
  </si>
  <si>
    <t>Penambal Gigi BELI 2 DAPAT 6 PACK ISI 600 BUTIR</t>
  </si>
  <si>
    <t>Hasan Lasa (PS)</t>
  </si>
  <si>
    <t>Kupang Tengah</t>
  </si>
  <si>
    <t>Dusun. 3 RT/RW 18/07 Desa. Penfui Timur (ANTRAKN LANGSUNG KE ALAMAT)</t>
  </si>
  <si>
    <t>Samaruddin Samaruddin (BY)</t>
  </si>
  <si>
    <t>Bungaya</t>
  </si>
  <si>
    <t>desa buakkang RT.001/RW.002 dusun biruppaya (depan masjid Al ikhlas biruppayia)</t>
  </si>
  <si>
    <t>Yasintus Patrisius (iaa)</t>
  </si>
  <si>
    <t>Alok Barat</t>
  </si>
  <si>
    <t>Kelurahan Wailiti RT 31 RW 004 (Dekat kantor Lurah) Kecamatan Alok Barat Kabupaten Sikka, kota Maumere Flores Propinsi NTT</t>
  </si>
  <si>
    <t>Noor indah (RM)</t>
  </si>
  <si>
    <t>Cimahi Tengah</t>
  </si>
  <si>
    <t>Jln Pojok Utara Rt 04/Rw 04 Toko Wates Kelurahan Setiamanah Kec. Cimahi Tengah</t>
  </si>
  <si>
    <t>1 Topi Pelindung Sinar UV</t>
  </si>
  <si>
    <t>Kamaruddin (Bar)</t>
  </si>
  <si>
    <t>Manggala</t>
  </si>
  <si>
    <t>Kamaruddin, Alamat. Jln inspeksi PAM no 19 B, Desa Batua, Kec. Manggala (DIANTARKAN LANGSUNG KE ALAMAT PENERIMA)</t>
  </si>
  <si>
    <t>Juntak (Hb)</t>
  </si>
  <si>
    <t>Kab.  Pelalawan</t>
  </si>
  <si>
    <t>Pangkalan Kerinci</t>
  </si>
  <si>
    <t>Jln arbes ujung desa/kel pangkalan kerinci kota Di dekat tukang jait alam Taylor</t>
  </si>
  <si>
    <t>Daryono (ca)</t>
  </si>
  <si>
    <t>Suruh</t>
  </si>
  <si>
    <t>patokan rmh, patung kuda pasar karanggede Boyolali belok kiri arah dari suruh kira , 1 kilo sblm pasar sapi ada toko ubi Cilembu, singoprono msk gang pulutan sblh kiri lurus 500 m, arah dusun mejing , kampung  perbatasan kab Boyolali dgn Semarang ( R</t>
  </si>
  <si>
    <t>Kristianus waso Od.</t>
  </si>
  <si>
    <t>Bajawa Utara</t>
  </si>
  <si>
    <t>Menge Tanawau Desa Inelika Kec Bajawa Utara (DIANTAR LANGSUNG KE ALAMAT PENERIMA) Jln. Tw Mengeruda Dusun Tuawula Rt 9.</t>
  </si>
  <si>
    <t>H.Entus Junaedi (Fr)</t>
  </si>
  <si>
    <t>Kab. Serang</t>
  </si>
  <si>
    <t>Pabuaran</t>
  </si>
  <si>
    <t>Kp.cobodas Jln.raya palka km 07 . Desa pasanggrahan.depan ponpes almansyur darunajah 3. Kec pabuaran</t>
  </si>
  <si>
    <t>Rahima Nampar (PS)</t>
  </si>
  <si>
    <t>Riung</t>
  </si>
  <si>
    <t>Dusun. Rawuk Desa. Taen Terong Satu (rumah cabang kantor desa)</t>
  </si>
  <si>
    <t>Epel Montera (PTR)</t>
  </si>
  <si>
    <t>Monterado</t>
  </si>
  <si>
    <t>Jl. Siaga, Dusun Taepi, RT. 01/ RW.01, Desa Monterado</t>
  </si>
  <si>
    <t>Ritter dachi (Hb)</t>
  </si>
  <si>
    <t>6282211935823</t>
  </si>
  <si>
    <t>jl. Sukarno 22 Kelurahan pasar kota Gunungsitoli,Kec. Gunungsitoli Kota Gunungsitoli</t>
  </si>
  <si>
    <t>Topi Visor Anti UV 1 Pcs (BLACK)</t>
  </si>
  <si>
    <t>Bambang (PS)</t>
  </si>
  <si>
    <t>Pontianak</t>
  </si>
  <si>
    <t>Pontianak Selatan</t>
  </si>
  <si>
    <t>Jl. M. Yamin Gg. Bina Karya no A13/ 23 Rt 05 Rw 06 Kelurahan. Kota Baru (ANTRAKN LANGSUNG KE ALAMAT)</t>
  </si>
  <si>
    <t>Gerardus Gere Mangu (Jj)</t>
  </si>
  <si>
    <t>Jln Bajawa, RT/ RW 44/ 13, Kelurahan Fatululi, kecmt Oebobo, kota Kupang, prop NTT</t>
  </si>
  <si>
    <t>Munajat Munajat (Hb)</t>
  </si>
  <si>
    <t>Sukolilo</t>
  </si>
  <si>
    <t>Jln semolo waru raya no 49 rt 5rw 7 desa/kel semolowaru</t>
  </si>
  <si>
    <t>Budi Santoso (PTR)</t>
  </si>
  <si>
    <t>Dusun 2, Desa Suka Menang, (Patokan Rumah Kayu / Papan Sebelah Kanan , 100m dari Kantor Desa), Kec Muara Kelingi</t>
  </si>
  <si>
    <t>Suwondo (PS)</t>
  </si>
  <si>
    <t>Kab. Kendal</t>
  </si>
  <si>
    <t>Brangsong</t>
  </si>
  <si>
    <t>Jl. Kali Aji. Dukuh. Malanggat. RT 01 RW 03.Desa.Penjalin (ANTRAKN LANGSUNG KE ALAMAT)</t>
  </si>
  <si>
    <t>Beli 2 Gratis 2 Gelang Retro Terapi Batu Giok</t>
  </si>
  <si>
    <t>Vebrio (IS)</t>
  </si>
  <si>
    <t>Rawalumbu</t>
  </si>
  <si>
    <t>Perumahan Mutiara Baru Jln.Mutiara 1 Blok B/22 RT 001 RW 012 Kelurahan Sepanjang Jaya Kec. Rawalumbu Kota Bekasi Provinsi Jawa Barat</t>
  </si>
  <si>
    <t>1 SET POMPA SEDOT MANUAL 1 SET (1 POMPA DAN 1 SELANG)</t>
  </si>
  <si>
    <t>Rahmi dewanti(ib)</t>
  </si>
  <si>
    <t>Kelurahan bantaya tr07 rw14 jln Nani wartabone atas nama Rahmi dewanti</t>
  </si>
  <si>
    <t>Jemmy (Bar)</t>
  </si>
  <si>
    <t>Kab. Karo</t>
  </si>
  <si>
    <t>Simpang Empat</t>
  </si>
  <si>
    <t>Jemmy, Alamat. Jl. Kiras Bangun No. 68 (Kantor Koramil 04), Desa/ Kelurah Ndokum Siroga, Kec. Simpang Empat (DIANTARKAN LANGSUNG KE ALAMAT PENERIMA)</t>
  </si>
  <si>
    <t>Muchwardi Muchtar (Jj)</t>
  </si>
  <si>
    <t>Bekasi Timur</t>
  </si>
  <si>
    <t>Bekasi Jaya Indah Mekarsari Jln. Dili Raya A-8 No.1 RT.03 RW.10 Kel. Bekasi Jaya Kec. Bekasi Timur</t>
  </si>
  <si>
    <t>Reni (rz)</t>
  </si>
  <si>
    <t>Sagulung</t>
  </si>
  <si>
    <t>Desa Tembesi ( dekat perempatan, rumah warna coklat )Kec. Sagulung, Kota Batam</t>
  </si>
  <si>
    <t>ALAT KESEHATAN</t>
  </si>
  <si>
    <t>Muhamad Nurudin (Jj)</t>
  </si>
  <si>
    <t>Kab. Buton Utara</t>
  </si>
  <si>
    <t>Kulisusu Barat</t>
  </si>
  <si>
    <t>Kelurahan /Desa Mekar Jaya RT 01 Dusun 02 Kec. Kalisusu Barat</t>
  </si>
  <si>
    <t>Henky (Hb)</t>
  </si>
  <si>
    <t>Panakkukang</t>
  </si>
  <si>
    <t>Jln boulevard1no8 makassar sul sel , kelurahan masale</t>
  </si>
  <si>
    <t>2 Topi Visor Anti UV (BLUE)</t>
  </si>
  <si>
    <t>Ryhannor (RM)</t>
  </si>
  <si>
    <t>Jln Petuk Katimpun Bawah Samping Dermaga Rt 02 Rw 01 Kelurahan Petuk Katimpun, Kec Jekan Raya Kota Palangka Raya</t>
  </si>
  <si>
    <t>buk yani (ca)</t>
  </si>
  <si>
    <t>Tinggi Raja</t>
  </si>
  <si>
    <t>desa padang sari dusun 4, patokan rumah gang sirsak bawah</t>
  </si>
  <si>
    <t>Frans Od.</t>
  </si>
  <si>
    <t>Padamara</t>
  </si>
  <si>
    <t>Puri Taman Indah Blok E10 Purbalingga Kelurahan Gemuruh Kec Padamara Jateng (DIANTAR LANGSUNG KE ALAMAT PENERIMA)</t>
  </si>
  <si>
    <t>Yulistiyono Od.</t>
  </si>
  <si>
    <t>Kab. Kudus</t>
  </si>
  <si>
    <t>Bae</t>
  </si>
  <si>
    <t>Perumahan Graha Kencana A 3 Desa Dersalam Rt 04 Rw 04 Kec Bae Jl. UMK Kode Pos 59321 (DIANTAR LANGSUNG KE ALAMAT PENERIMA).</t>
  </si>
  <si>
    <t>Syarifuddin (Jj)</t>
  </si>
  <si>
    <t>Banjarmasin Selatan</t>
  </si>
  <si>
    <t>Jln.Setia No.35 Rt38 Kelurahan Pemurus Dalam Banjarmasin Selatan Kota Banjarmasin Kalsel</t>
  </si>
  <si>
    <t>I Nyoman Nasta,S Ag ( SP )</t>
  </si>
  <si>
    <t>Kab. Tabanan</t>
  </si>
  <si>
    <t>Penebel</t>
  </si>
  <si>
    <t>Banjar dinas Senganan Kanginan Desa Senganan</t>
  </si>
  <si>
    <t>Ishak M Waludamba (PS)</t>
  </si>
  <si>
    <t>Lemito</t>
  </si>
  <si>
    <t>Dusun. Nyur  Desa. Lomuli (Pertigaan wisata air terjun,  ANTRAKN LANGSUNG KE ALAMAT)</t>
  </si>
  <si>
    <t>Nofrizel Putra (BY)</t>
  </si>
  <si>
    <t>Kab. Solok</t>
  </si>
  <si>
    <t>X Koto Singkarak</t>
  </si>
  <si>
    <t>Desa/Nagari Sunami, Jorong Guci (Dekat Mdta, Rumah dinas guru) Kec X Koto Singkarak Kab. Solok</t>
  </si>
  <si>
    <t>Sardy yt (PS)</t>
  </si>
  <si>
    <t>Wasuponda</t>
  </si>
  <si>
    <t>Jln. Gunung Tinambo no.16 . Desa. Tabarano (ANTRAKN LANGSUNG KE ALAMAT)</t>
  </si>
  <si>
    <t>Kamaruddin (BY)</t>
  </si>
  <si>
    <t>6285393146798</t>
  </si>
  <si>
    <t>Kab. Sanggau</t>
  </si>
  <si>
    <t>Toba</t>
  </si>
  <si>
    <t>jln A yani Rt03 Rw01 Desa Teraju (Ram depan futsal Teraju) (No HP satu nya ,62 851-2331-3992)Kec. Toba, Kab. Sanggau</t>
  </si>
  <si>
    <t>Liharman Silalahi (Kin)</t>
  </si>
  <si>
    <t>Kab. Simalungun</t>
  </si>
  <si>
    <t>Dolog Masagal</t>
  </si>
  <si>
    <t>Dusun Tambun Marisi, Desa Dolog Huluan, Patokan Dekat GKPS Tambun Sari</t>
  </si>
  <si>
    <t>Ibrahim (PS)</t>
  </si>
  <si>
    <t>Tidore Kepulauan</t>
  </si>
  <si>
    <t>Tidore</t>
  </si>
  <si>
    <t>Kampus STMIK Tidore Jl. Sultan Zainal Abidin Syah No 1 Desa. Gamtufkange (ANTRA LANGSUNG KE ALAMAT)</t>
  </si>
  <si>
    <t>Lono (ca)</t>
  </si>
  <si>
    <t>Tapung</t>
  </si>
  <si>
    <t>Desa, Tanjung sawit pasar plamboyan 9 Rt.15</t>
  </si>
  <si>
    <t>Moratoyono hasibuan (Ad)</t>
  </si>
  <si>
    <t>Galang</t>
  </si>
  <si>
    <t>Kel/desa sei karang dusun 1 seroja Di depan SMP YPAK PTPN3 Sei Karang.</t>
  </si>
  <si>
    <t>Adi (PS)</t>
  </si>
  <si>
    <t>Poasia</t>
  </si>
  <si>
    <t>Jln. Badak, Pondok Century Kelurahan. Rahadouna (ANTRAKN LANGSUNG KE ALAMAT)</t>
  </si>
  <si>
    <t>Joko Pamuji (ar)</t>
  </si>
  <si>
    <t>Kab. Cilacap</t>
  </si>
  <si>
    <t>Kesugihan</t>
  </si>
  <si>
    <t>Jalan Jambu Desa Kalisabuk Rt 03 Rw 01, Kec Kesugihan, Kab. Cilacap</t>
  </si>
  <si>
    <t>I wayan budi (IR)</t>
  </si>
  <si>
    <t>Denpasar Timur</t>
  </si>
  <si>
    <t>Jln Anyelir Gg Rama no 3A Kelurahan Kesiman Kec Denpasar timur ( 2 rumah setelah wings futsal, dibelakang warung teh poci)</t>
  </si>
  <si>
    <t>Moh Asyik (PTR)</t>
  </si>
  <si>
    <t>Kab. Lebak</t>
  </si>
  <si>
    <t>Rangkasbitung</t>
  </si>
  <si>
    <t>Kamp. Tutul RT.01/ RW.03, Jl. Prop Dr Ir Sutami, Desa Citera, (Depan Rumah Ada Pabrik Karung, Disamping Rumah Ada Bengkel Motor Deden, Samping Kanan Ada Ruko), Rangkasbitung</t>
  </si>
  <si>
    <t>Nama Rahmat Korompot (iaa)</t>
  </si>
  <si>
    <t>Paleleh Barat</t>
  </si>
  <si>
    <t>Alamat desa bodi dusun dua perumahan dua puluh kecamatan paleleh barat kabupaten buol Sulawesi Tengah</t>
  </si>
  <si>
    <t>Marleni lumeling (ib)</t>
  </si>
  <si>
    <t>Tuminting</t>
  </si>
  <si>
    <t>Tuminting lingk 5 jln dua sudara kl,tuminting kecmtn tuminting kota manado Sulawesi utara</t>
  </si>
  <si>
    <t>Eko Nugroho (Kin)</t>
  </si>
  <si>
    <t>Kab. Klaten</t>
  </si>
  <si>
    <t>Prambanan</t>
  </si>
  <si>
    <t>Lingkungan Grejegan RT/RW: 02/01 Kelurahan Kebondalem Lor</t>
  </si>
  <si>
    <t>Umi Halim (ar)</t>
  </si>
  <si>
    <t>Kab. Banyuwangi</t>
  </si>
  <si>
    <t>Kalipuro</t>
  </si>
  <si>
    <t>Dusun Pekarangan RT 03 RW 01 Desa Kelir, Kec. Kalipuro, Kab. Banyuwangi</t>
  </si>
  <si>
    <t>Abah Katumbiri (PS)</t>
  </si>
  <si>
    <t>Bandung Kidul</t>
  </si>
  <si>
    <t>Jalan. Waas Batununggal RT 01 RW 01 Kelurahan. Batununggal  (Kosan ibu Rt 01 waas Ibu Rosmawati)</t>
  </si>
  <si>
    <t>Dewi Yatimah Yati Od.</t>
  </si>
  <si>
    <t>Sidareja</t>
  </si>
  <si>
    <t>Hubungi No. WhatsApp Aktif ,886 967 145 432 Nusa Dadi Baru Desa Tinggarjaya 5 Kec Sidareja (DIANTAR LANGSUNG KE ALAMAT PENERIMA) Kode Pos 53261. Depan Musholla AtTaqwa.</t>
  </si>
  <si>
    <t>Egi (Rs)</t>
  </si>
  <si>
    <t>Banyuke Hulu</t>
  </si>
  <si>
    <t>Dusun Sunge Laba, Desa Untang,Kec. Banyuke Hulu, Kab. Landak</t>
  </si>
  <si>
    <t>Hartarto Sianturi (RM)</t>
  </si>
  <si>
    <t>Pangaribuan</t>
  </si>
  <si>
    <t>Desa Lumban sinaga kec. Pangaribuan,200 meter dari puskesmas (Paket akan di ambil oleh customer nya di depan puskesmas telpon jika paketnya sudah sampe di puskesmas)</t>
  </si>
  <si>
    <t>Penambal Gigi 1 Dapat 3</t>
  </si>
  <si>
    <t>Orli Pantri (ca)</t>
  </si>
  <si>
    <t>Kab. Bulungan</t>
  </si>
  <si>
    <t>Tanjung Palas Timur</t>
  </si>
  <si>
    <t>Desa Metun Sajau Rt 05, Rw 02, Nomor Rumah 39, Kec. Tanjung Palas Timur Kab. Bulungan (Bulongan)</t>
  </si>
  <si>
    <t>Dancuk(Mar).</t>
  </si>
  <si>
    <t>Kab. Seram Bagian Timur</t>
  </si>
  <si>
    <t>Bula</t>
  </si>
  <si>
    <t>Desa Lumba-lumba Kec.Bula Kab.Seram bagian timur Provinsi.Maluku</t>
  </si>
  <si>
    <t>Duenus/Nus (PS)</t>
  </si>
  <si>
    <t>Golewa</t>
  </si>
  <si>
    <t>Mataloko, Desa. Malanuza (Samping koperasi Mataloko)</t>
  </si>
  <si>
    <t>Rahma Buntuan (Rs)</t>
  </si>
  <si>
    <t>Tutuyan</t>
  </si>
  <si>
    <t>Desa Tutuyan (Apotik Madinah)Kec. Tutuyan Kab. Bolaang Mongondow Timur</t>
  </si>
  <si>
    <t>Syawali (PS)</t>
  </si>
  <si>
    <t>Kab. Magelang</t>
  </si>
  <si>
    <t>Salaman</t>
  </si>
  <si>
    <t>DK. Derepan RT/RW 10/04 Kelurahan. Menoreh (ANTRAKN LANGSUNG KE ALAMAT)</t>
  </si>
  <si>
    <t>Batsya (RM)</t>
  </si>
  <si>
    <t>Lorong Hombis BTN Baruga Regency blok F 120(paling Ujung) Desa watubangga kecamatan baruga</t>
  </si>
  <si>
    <t>BELI 3 , Warna: GRAY 2 Black 1 Topi Visor Anti UV</t>
  </si>
  <si>
    <t>H. Ahmad Fauzi (Rs)</t>
  </si>
  <si>
    <t>Jakarta Selatan</t>
  </si>
  <si>
    <t>Setiabudi</t>
  </si>
  <si>
    <t>Jln. Pedurenan Mesjid 4/21, Rt 14/04, Kelurahan Karet Kuningan,Kec. Setia Budi Kota Jakarta Selatan</t>
  </si>
  <si>
    <t>FALUARDUS SERAN (PS)</t>
  </si>
  <si>
    <t>Atambua Selatan</t>
  </si>
  <si>
    <t>Lingkungan Lafaekfera RT/RW 014/003 Kelurahan. Lidak  (ANTRAKN LANGSUNG PAKET KE ALAMAT)</t>
  </si>
  <si>
    <t>Lamhot Sidabutar(ib)</t>
  </si>
  <si>
    <t>Gunung Malela</t>
  </si>
  <si>
    <t>Perkampungan Huta lll waringin. DesA malela Kec gunung malela. Kab simalungun</t>
  </si>
  <si>
    <t>JOHANA KOLOAY (Bar)</t>
  </si>
  <si>
    <t>Johana Koloay, Alamat. Laikit Jaga II, Toko Monika, Belok Kanan, Rumah Cat Putih, Buka Pintu Pagar, Kec. Dimembe (95373) (DIANTARKAN LANGSUNG KE ALAMAT PENERIMA)</t>
  </si>
  <si>
    <t>Beli 2 Alat Peras Buah</t>
  </si>
  <si>
    <t>Nardi (Hb)</t>
  </si>
  <si>
    <t>Jalan Trans Kalimantan Rt 01, Dsn Lumut, Desa/Kelurahan Lumut, Toba Kab. Sanggau</t>
  </si>
  <si>
    <t>Cipto Projo Pangarso (Bar)</t>
  </si>
  <si>
    <t>Kab. Ngawi</t>
  </si>
  <si>
    <t>Karangjati</t>
  </si>
  <si>
    <t>Cipto Projo Pangarso,Dusun Bangon Rt 03 / Rw 02, Desa Karangjati, Kec. Karangjati, No Hp : ,6281335146674 (Diantarkan Langsung Ke Alamat Penerima)</t>
  </si>
  <si>
    <t>ANDIUS LASE Od.</t>
  </si>
  <si>
    <t>Jln Diponegoro No 429 Kota Gunungsitoli Provinsi Sumatera Utara, Rumah Warna Biru Muda, Setelah SPBU Desa Sifalaete Tabaloho (DIANTAR LANGSUNG KE ALAMAT PENERIMA).</t>
  </si>
  <si>
    <t>Imade Suatia (ca)</t>
  </si>
  <si>
    <t>Jl.Gn.Athena no 24 desa. padangsambian kelod</t>
  </si>
  <si>
    <t>MK firman (ar)</t>
  </si>
  <si>
    <t>Lima Puluh - Datuk Lima Puluh</t>
  </si>
  <si>
    <t>Jln Cinta Damai dekat sekolah SD 02 Dusun 2 Balai Desa Pematang Tengah, Kec. lima puluh pesisir, Kab. Batu Bara</t>
  </si>
  <si>
    <t>Nurzaini (Hb)</t>
  </si>
  <si>
    <t>Alamat Tarok indah permai 1 blok L9 RT 04 RW 08 Kel,gunung sarik</t>
  </si>
  <si>
    <t>Alat Peras Buah Beli 1</t>
  </si>
  <si>
    <t>Juliana Woru (Jj)</t>
  </si>
  <si>
    <t>Kab. Waropen</t>
  </si>
  <si>
    <t>Oudate</t>
  </si>
  <si>
    <t>Kelurahan /Desa Botawa Jln. Trans Waren Di SD Negeri Botawa, Kec. Oudate Waropen</t>
  </si>
  <si>
    <t>NURMAN Od.</t>
  </si>
  <si>
    <t>Kab. Cirebon</t>
  </si>
  <si>
    <t>Plered</t>
  </si>
  <si>
    <t>Blok Sibenda No. 10 / 19 RT 11 Rw 04 Kelurahan Trusmi Wetan Kec Plered (DIANTAR LANGSUNG KE ALAMAT PENERIMA).</t>
  </si>
  <si>
    <t>Rosmina ohee (Yn)</t>
  </si>
  <si>
    <t>Papua Tengah</t>
  </si>
  <si>
    <t>Kab. Mimika</t>
  </si>
  <si>
    <t>Mimika Baru</t>
  </si>
  <si>
    <t>Jl. Sektoral RT 9 Desa Dingo Narama Kec Mimika Baru Kab Mimika Patokan Rumah belakang Gereja Katolik Sanggar seni siklop (DIANTAR LANGSUNG KE ALAMAT PENERIMA).</t>
  </si>
  <si>
    <t>Frans Kabnani (PS)</t>
  </si>
  <si>
    <t>Maulafa</t>
  </si>
  <si>
    <t>Jln. Sukun 1 Kelurahan. Bello RT 016 RW 0017 (ANTRAKN LANGSUNG KE ALAMAT)</t>
  </si>
  <si>
    <t>Ali Hamid (BY)</t>
  </si>
  <si>
    <t>Banggai</t>
  </si>
  <si>
    <t>Jl. Jalur 2 STQ, Belakang Apotik farma, Desa/Kelurahan Lampa, Banggai Kab. Banggai Kepulauan</t>
  </si>
  <si>
    <t>Werni Sihotang (Hb)</t>
  </si>
  <si>
    <t>Jl. Metrojaya III No. 20A, Rt.007, Rw.009, Kel. Kayuputih, Pulo Gadung Kota Jakarta Timur</t>
  </si>
  <si>
    <t>James (Ad)</t>
  </si>
  <si>
    <t>Berastagi</t>
  </si>
  <si>
    <t>Desa/Kel Rumah Brastagi/Berastagi Dusun 1 Jl.Jamin Ginting gang sibayak</t>
  </si>
  <si>
    <t>Alin laurestabo (Rs)</t>
  </si>
  <si>
    <t>Lolak</t>
  </si>
  <si>
    <t>Jl. Trans Sulawesi, RT 3, Ds. Diat, Kecamatan Lolak, Kab. Bolaang Mongondow, Prov. Sulawesi Utara (Kompleks Masjid Al Ikhlas)</t>
  </si>
  <si>
    <t>Nasrul (ib)</t>
  </si>
  <si>
    <t>Wonggeduku</t>
  </si>
  <si>
    <t>Desa Lambangi DUSUN 03 RT O6 SAMPING MASJID DESA LAMBANGI</t>
  </si>
  <si>
    <t>Lukman Samiun (Jj)</t>
  </si>
  <si>
    <t>Kab. Tojo Una Una</t>
  </si>
  <si>
    <t>Ampana Kota</t>
  </si>
  <si>
    <t>Jl. Bahari No.13 RT 02. RW. 03 Kelurahan Bailo Baru kec. Ampana Kota Kab. Tojo Una Una Provinsi Sulawesi Tengah.</t>
  </si>
  <si>
    <t>Bene bay (Kin)</t>
  </si>
  <si>
    <t>6282123782896</t>
  </si>
  <si>
    <t>Desa Rigi, Jl. Trans Ende Olaewa RT 01 RW 01, Olaewa Kios Hijau</t>
  </si>
  <si>
    <t>Penghitam Body Kendaraan Bonus Kain Lap Microfiber Beli 1</t>
  </si>
  <si>
    <t>Musram (Jj)</t>
  </si>
  <si>
    <t>Kelurahan /Desa Kawasi Kec. Obi, Tepatnya Jastip Kawasi Obi, Kab. Halmahera Selatan</t>
  </si>
  <si>
    <t>Ruston Pakaya (Kin)</t>
  </si>
  <si>
    <t>Kab. Boalemo</t>
  </si>
  <si>
    <t>Paguyaman</t>
  </si>
  <si>
    <t>Jln. Trans Sulawesi Desa Rejonegoro, Km 69 Komplek Foto Copy Santiago</t>
  </si>
  <si>
    <t>Albinus Ho (Hb)</t>
  </si>
  <si>
    <t>Blue stone G1/18 citra land kendari desa/kel anduonohu</t>
  </si>
  <si>
    <t>BELI 2 , Warna: BLACK Topi Visor Anti UV</t>
  </si>
  <si>
    <t>Riza pahlevi Od.</t>
  </si>
  <si>
    <t>Jl. Ir. Sutami Kp. Sukajadi Rt Rw 005 000 Kelurahan Campang Raya Kec Sukabumi Bandar Lampung (DIANTAR LANGSUNG KE ALAMAT PENERIMA) Patokan Rumah Ningrat 96 Canary Shop, Depan Nya.</t>
  </si>
  <si>
    <t>Sugie Od.</t>
  </si>
  <si>
    <t>Pekanbaru</t>
  </si>
  <si>
    <t>Binawidya - Tuahmadani</t>
  </si>
  <si>
    <t>Jl. Delima VIII No. 5 Kelurahan Tobek Godang Kec Tampan (DIANTAR LANGSUNG KE ALAMAT PENERIMA).</t>
  </si>
  <si>
    <t>Lusi (Hb)</t>
  </si>
  <si>
    <t>Kab. Berau</t>
  </si>
  <si>
    <t>Gunung Tabur</t>
  </si>
  <si>
    <t>Desa/kel gunung tabur rt 13 Depn lpgn takrow</t>
  </si>
  <si>
    <t>Kunci Gembok Motor BELI 2</t>
  </si>
  <si>
    <t>Fransiskus Ulu (PS)</t>
  </si>
  <si>
    <t>Biboki Anleu</t>
  </si>
  <si>
    <t>Desa. Kotafoun RT 10 RW 04 (Dekat dengan kantor desa, ANTRAKN LANGSUNG KE ALAMAT)</t>
  </si>
  <si>
    <t>Adriyanto Bin Yusup (IR)</t>
  </si>
  <si>
    <t>Paguat</t>
  </si>
  <si>
    <t>RW 1 Ling teladan Kelurahan Pentadu Kecamatan Paguat (Komp Bank Sulutgo Capem Paguat)</t>
  </si>
  <si>
    <t>Gelang Retro Terapi Batu Giok Beli 1 Gratis 1</t>
  </si>
  <si>
    <t>JNT PANWAUAN</t>
  </si>
  <si>
    <t>Sucepto (PS)</t>
  </si>
  <si>
    <t>Modayag</t>
  </si>
  <si>
    <t>Desa. Sumber Rejo (belakang kantor pengamatan gunung api, Cet rumah warna biru putih)</t>
  </si>
  <si>
    <t>Yoke Simatupang (Hb)</t>
  </si>
  <si>
    <t>Pondokgede</t>
  </si>
  <si>
    <t>Daramahkota no 207 desa/kel Jaticempaka</t>
  </si>
  <si>
    <t>Beli 1 Topi Pelindung Sinar UV</t>
  </si>
  <si>
    <t>Adrian(Mar).</t>
  </si>
  <si>
    <t>Kab. Sabu Raijua</t>
  </si>
  <si>
    <t>Sabu Tengah</t>
  </si>
  <si>
    <t>Kami Kado NTT kabupaten sabu raijua kecamatan sabu tengah desa eimau</t>
  </si>
  <si>
    <t>Soehartomusa Musa/Papa (Jj)</t>
  </si>
  <si>
    <t>Kotamobagu Timur</t>
  </si>
  <si>
    <t>Kelurahan /Desa Sinindian RT 01 RW 02 Lorong Bougenville Kost 2 Tingkat</t>
  </si>
  <si>
    <t>Kornelius Od.</t>
  </si>
  <si>
    <t>Mengwi</t>
  </si>
  <si>
    <t>Perum Grahalia Srigading Blok 4 No. 2 Mengwi Badung Bali (DIANTAR LANGSUNG KE ALAMAT PENERIMA) Desa Buduk.</t>
  </si>
  <si>
    <t>Yanti (ar)</t>
  </si>
  <si>
    <t>Medan Petisah</t>
  </si>
  <si>
    <t>Jln Darussalam No.26 ABC/SMP Darussalam Kelurahan Sei Sekambing D, Kec Medan Petisah,Kota Medan</t>
  </si>
  <si>
    <t>Godlief Haning (Jj)</t>
  </si>
  <si>
    <t>Dusun Lidamanu Desa Lentera Jl. Baa Nemberala, Rumah Samping Gereja Petra Lidamanu Kec. Rote Barat Daya Kab. Rote Ndao Prop. NTT</t>
  </si>
  <si>
    <t>Lissa (Jj)</t>
  </si>
  <si>
    <t>Sorong Manoi</t>
  </si>
  <si>
    <t>Jln. Jendral Sudirman /Jalan Baru RT 03 RW 04 Kelurahan /Desa Malabutor, Samping Panti Asuhan Pelangi</t>
  </si>
  <si>
    <t>Rahma jali (Kin)</t>
  </si>
  <si>
    <t>6287895401130</t>
  </si>
  <si>
    <t>Dusun Gili Meno, Desa Gili Indah, Patokan Rumah Pelabuhan Gili Meno</t>
  </si>
  <si>
    <t>Servie Tendean (PS)</t>
  </si>
  <si>
    <t>Mapanget</t>
  </si>
  <si>
    <t>Perum Griya Paniki Indah Jln. Flamboyan b no 42 Kelurahan. Buha</t>
  </si>
  <si>
    <t>Theresia Selviana (IR)</t>
  </si>
  <si>
    <t>6281338060595</t>
  </si>
  <si>
    <t>Solor Selatan</t>
  </si>
  <si>
    <t>RT 04 / RW 11 Dusun Lewahe Desa Sulengwaseng Kecamatan Solor Selatan (Samping nyong perfect)</t>
  </si>
  <si>
    <t>Pihring (Hb)</t>
  </si>
  <si>
    <t>Marang Kayu</t>
  </si>
  <si>
    <t>Alamat jln simpati rt30 no47 Desa sebuntal</t>
  </si>
  <si>
    <t>BELI 1 , Warna: BLACK Topi Visor Anti UV</t>
  </si>
  <si>
    <t>Darso (ib)</t>
  </si>
  <si>
    <t>Kaliwedi</t>
  </si>
  <si>
    <t>Dusun kaliwedi Tepat nya rumah belakang mesjid Jami Nurul iman.</t>
  </si>
  <si>
    <t>Siska Julien Runtuwene (Ad)</t>
  </si>
  <si>
    <t>Ranowulu</t>
  </si>
  <si>
    <t>Pinokalan lorong gereja Advent dpn gereja stasi katolik Pinokalan Patokan gereja krn dpn dan samping ada gereja,Kec. Ranowulu (Bitung Utara) Kota Bitung</t>
  </si>
  <si>
    <t>Ambo enre (ca)</t>
  </si>
  <si>
    <t>Desa tinakin laut  ( patokan nya di samping pabrik es )</t>
  </si>
  <si>
    <t>Wskinu (hb)</t>
  </si>
  <si>
    <t>Kab. Lamandau</t>
  </si>
  <si>
    <t>Menthobi Raya</t>
  </si>
  <si>
    <t>Desa/kel sumber jaya H5 rt 8 re 2 (hubungi via whatsapp)</t>
  </si>
  <si>
    <t>Trisno rahmat Od.</t>
  </si>
  <si>
    <t>Kab. Manggarai</t>
  </si>
  <si>
    <t>Langke Rembong</t>
  </si>
  <si>
    <t>Kelurahan Wali Kec Langke Rembong (DIANTAR LANGSUNG KE ALAMAT PENERIMA) RUMAH Depan GEREJA Ka Redong.</t>
  </si>
  <si>
    <t>Sikat Punggug Beli 1 Gratis 1</t>
  </si>
  <si>
    <t>Prajab Anugrah (Kin)</t>
  </si>
  <si>
    <t>Palangga</t>
  </si>
  <si>
    <t>Dusun 4 RT 5 Desa Anggondara, Dekat Balai Desa</t>
  </si>
  <si>
    <t>iskandar (IR)</t>
  </si>
  <si>
    <t>Balikpapan Selatan</t>
  </si>
  <si>
    <t>Jalan daksa timur 6 RT 5 nomor 20 Kelurahan Sepinggan Kec Balikpapan Selatan (Dekat Pak RT jaraknya 4 rumah, Cet warna hijau)</t>
  </si>
  <si>
    <t>Sarifuddin (Kin)</t>
  </si>
  <si>
    <t>Manggalewa</t>
  </si>
  <si>
    <t>Kel/Desa Banggo RT/RW: 001/001 Dusun Mpongge</t>
  </si>
  <si>
    <t>KAUPIK WARUWU (IR)</t>
  </si>
  <si>
    <t>Kab. Nias</t>
  </si>
  <si>
    <t>Ma'u</t>
  </si>
  <si>
    <t>RT/RW 07/05/07 Dusun Eho Desa Lasara Siwalu Banua Kec Ma,u (Nias, Gunungsitoli)</t>
  </si>
  <si>
    <t>Agustina manambe (Hb)</t>
  </si>
  <si>
    <t>Gemeh</t>
  </si>
  <si>
    <t>Desa/kel taturan samping gereja germita lembon samala taturan</t>
  </si>
  <si>
    <t>1 Topi Visor Anti UV (CREAM)</t>
  </si>
  <si>
    <t>Gede Ardane (Jj)</t>
  </si>
  <si>
    <t>Kab. Tulang Bawang</t>
  </si>
  <si>
    <t>Banjar Baru</t>
  </si>
  <si>
    <t>Kelurahan /Desa Jaya Makmur RT 04 RW 03 Kec. Banjar Baru</t>
  </si>
  <si>
    <t>Jurnetrisno Od.</t>
  </si>
  <si>
    <t>Jln. Kutilang Sakti Puri 2 No. 4 Panam Kelurahan Bina Widya Kec Tampan (DIANTAR LANGSUNG KE ALAMAT PENERIMA)</t>
  </si>
  <si>
    <t>Sunan giri(ib)</t>
  </si>
  <si>
    <t>Perum. Prrmata asri. Blok. G desa karang anyar</t>
  </si>
  <si>
    <t>Alex Ohee (iaa)</t>
  </si>
  <si>
    <t>Alamat : Jln kehiran sentani,kelurahan sentani kota,kecamtan/distrik sentani kab.jayapura,Propensi papua, (Dekat gereja GPDI FILADELFIA KEHIRAN)</t>
  </si>
  <si>
    <t>Hakiki (Rs)</t>
  </si>
  <si>
    <t>Kab. Dharmasraya</t>
  </si>
  <si>
    <t>Koto Baru</t>
  </si>
  <si>
    <t>Desa Koto Padang, Kecamatan Koto Baru, Kabupaten Dharmasraya, Provinsi Sumatera Barat (Dekat SMK)</t>
  </si>
  <si>
    <t>ellung (Hb)</t>
  </si>
  <si>
    <t>Muara Badak</t>
  </si>
  <si>
    <t>alamat jln kapitan toko lima rt 5 ggasoka pas konter sakila sel muara badak ilir  desa muara badak ilir</t>
  </si>
  <si>
    <t>Joice taroreh ( Di)</t>
  </si>
  <si>
    <t>( Kompleks gapura bola nabati) kelurahan Bitung tengah . Kec.. Maesa</t>
  </si>
  <si>
    <t>Dian (Fr)</t>
  </si>
  <si>
    <t>Kab. Tuban</t>
  </si>
  <si>
    <t>Tuban</t>
  </si>
  <si>
    <t>Desa Mondokan RT 003 RW 004 dusun mondokan, Kec. tuban, Kab. Tuban</t>
  </si>
  <si>
    <t>JNT PANAWUAN</t>
  </si>
  <si>
    <t>Hendisuprianto (BY)</t>
  </si>
  <si>
    <t>Gunung Megang</t>
  </si>
  <si>
    <t>Desa Penanggiran, Kampung 1 (Depan Sd 20 Penanggiran, Kec Gunung Megang Kab. Muara Enim</t>
  </si>
  <si>
    <t>Usman Agus tina (Yn)</t>
  </si>
  <si>
    <t>Kab. Kubu Raya</t>
  </si>
  <si>
    <t>Sungai Kakap</t>
  </si>
  <si>
    <t>Jl. Tanjung Pasir Desa Sungai Kupah RT 03 RW 03 Kec Sungai Kakap Kab Kubu Raya patokan rumah dekat Kantor Desa Sungai Kupah rumah warna kuning (DIANTAR LANGSUNG KE ALAMAT PENERIMA).</t>
  </si>
  <si>
    <t>H.M.Yunus (Kin)</t>
  </si>
  <si>
    <t>Kab. Pinrang</t>
  </si>
  <si>
    <t>Duampanua</t>
  </si>
  <si>
    <t>Kelurahan Pekkabata, Jln. Talitti RT 01 (Rumah H.M Yunus)</t>
  </si>
  <si>
    <t>Idham jaya (BY)</t>
  </si>
  <si>
    <t>Jl. Mapala A3 No 1, Desa / Kelurahan :  Tidung, RT/RW 004/004 (di belakang gedung UNM)</t>
  </si>
  <si>
    <t>BELI 1  Topi Visor Anti UV , Warna: BLACK</t>
  </si>
  <si>
    <t>Yustin faturadja(ib)</t>
  </si>
  <si>
    <t>Jln Yos.sudarso RT/RW.12/05 Kel. Alak. Kec. Alak. Kota Kupang NTT</t>
  </si>
  <si>
    <t>Hj. Herawaty Abbas (Jj)</t>
  </si>
  <si>
    <t>Mariso</t>
  </si>
  <si>
    <t>Jln. Kasuari No. 16 Hadaka Bubur Kelurahan Kunjung Mae, Kec. Mariso</t>
  </si>
  <si>
    <t>Nining Kurniasih (Kin)</t>
  </si>
  <si>
    <t>Tengah Ilir</t>
  </si>
  <si>
    <t>Desa Lubuk Mandarsah RT 32, Pademan (Bengkel Alda Motor)</t>
  </si>
  <si>
    <t>Beli 1 Dapat 6 Buku Lancar Membaca Tanpa Mengeja</t>
  </si>
  <si>
    <t>Muh. Arham (BY)</t>
  </si>
  <si>
    <t>Mungkajang</t>
  </si>
  <si>
    <t>Jl. Pongsimping, Kelurahan Murante (Depan Masjid Nurul Yamin)</t>
  </si>
  <si>
    <t>Kacamata Autofokus BELI 1 DAPAT 2</t>
  </si>
  <si>
    <t>Solehan (Jj)</t>
  </si>
  <si>
    <t>Kab. Banyuasin</t>
  </si>
  <si>
    <t>Banyuasin I</t>
  </si>
  <si>
    <t>Kelurahan /Desa Cinta Manis Lama Dusun Panca patokan rumah dekat kantor Desa</t>
  </si>
  <si>
    <t>Benyamin Putika (Jj)</t>
  </si>
  <si>
    <t>Jln. Tena Teke RT 003 RW 001 Jln. Polsek Rumah sebelah Polsek Kelurahan /Desa Tena Teke</t>
  </si>
  <si>
    <t>Arong Arong Od.</t>
  </si>
  <si>
    <t>Kab. Kapuas</t>
  </si>
  <si>
    <t>Kapuas Hulu</t>
  </si>
  <si>
    <t>Kelurahan Sei Hanyo Rt 1 200 M Dari Kantor Desa Kec Kapuas Hulu (DIANTAR LANGSUNG KE ALAMAT PENERIMA).</t>
  </si>
  <si>
    <t>Rusita (ar)</t>
  </si>
  <si>
    <t>Sangatta Utara</t>
  </si>
  <si>
    <t>Hotel Ikonik Jln Murung Raya RT 18 Poros Desa Swarga bara, Kec. Sangatta utara</t>
  </si>
  <si>
    <t>Firdaus (IR)</t>
  </si>
  <si>
    <t>Pauh</t>
  </si>
  <si>
    <t>Komplek perumahan pesona Filano EE.6 No. 1 Kelurahan Pisang Kec Pauh</t>
  </si>
  <si>
    <t>Alex Desa (PTR)</t>
  </si>
  <si>
    <t>6282289311972</t>
  </si>
  <si>
    <t>Air Upas</t>
  </si>
  <si>
    <t>Desa Banda Sari RT.06 RW.02, Jl. Pekantoran F.U, Air Upas,Kec. Air Upas Kab. Ketapang</t>
  </si>
  <si>
    <t>Topi Visor Anti UV 1 Pcs (BLUE)</t>
  </si>
  <si>
    <t>PENERIMA.A</t>
  </si>
  <si>
    <t>Solihin (RM)</t>
  </si>
  <si>
    <t>jl PKS 1 jabdan AFD 08 DSN grup muara wahau kelurahan muara wahau Kec. muara wahau</t>
  </si>
  <si>
    <t>2 Spray Pembersih Interior Mobil</t>
  </si>
  <si>
    <t>Heri waro (Fr)</t>
  </si>
  <si>
    <t>Lore Utara</t>
  </si>
  <si>
    <t>Desa wuasa RT 5 Dusun 2 Kec. Lore utara, Kab. Poso</t>
  </si>
  <si>
    <t>Parenta simatupang (RM)</t>
  </si>
  <si>
    <t>Tanjung Morawa</t>
  </si>
  <si>
    <t>Patokan depan pabrik kacamata rumah pendeta simatupang kelurahan ujung serdang kecamatan  tanjung morawa</t>
  </si>
  <si>
    <t>BELI 1 Kunci Gembok Motor</t>
  </si>
  <si>
    <t>Bambang Atmoko (Hb)</t>
  </si>
  <si>
    <t>Cikarang Utara</t>
  </si>
  <si>
    <t>Alamat Lengkap : perum graha asri jl Citanduy blok P no 37 Desa / Kelurahan : simpangan</t>
  </si>
  <si>
    <t>Beli 1 Buku Excel</t>
  </si>
  <si>
    <t>Paryono (PS)</t>
  </si>
  <si>
    <t>Bengalon</t>
  </si>
  <si>
    <t>Kalindo RT 005 RW 001 Desa. Sepaso Barat</t>
  </si>
  <si>
    <t>Martin bahy (IR)</t>
  </si>
  <si>
    <t>RT 09 Dusun lewoblolong Desa Tuwagoetobi Kec Witihama (Belakang pondok baca)</t>
  </si>
  <si>
    <t>Cicilia ( Di)</t>
  </si>
  <si>
    <t>Moilong</t>
  </si>
  <si>
    <t>Desa Moilong , lopon bumi baru dusun 3. Kec.. Moilong, Kab. Banggai</t>
  </si>
  <si>
    <t>Yosafat Leo (PS)</t>
  </si>
  <si>
    <t>Jl. Manafe no. 17 Desa / Kelurahan : Kayu Putih (Patokan rumah: depan STIKOM UYELINDO)</t>
  </si>
  <si>
    <t>Munawir  ( Sp )</t>
  </si>
  <si>
    <t>Pandak</t>
  </si>
  <si>
    <t>Dusun karanggede Rt 06 Kelurahan  Gilangharjo</t>
  </si>
  <si>
    <t>Adrianus wadur Od.</t>
  </si>
  <si>
    <t>Ruteng</t>
  </si>
  <si>
    <t>Rt 05 Rw 02 Dusun Bea Rahong Desa Bea Rahong Kec Ruteng (DIANTAR LANGSUNG KE ALAMAT PENERIMA).</t>
  </si>
  <si>
    <t>Irman suleman (Yn)</t>
  </si>
  <si>
    <t>Aertembaga</t>
  </si>
  <si>
    <t>Jl. Hotel Sakura RT 01 RW 02 Desa Pateten Dua Kec Aertembaga Kota Bitung patokan Hotel Sakura (DIANTAR LANGSUNG KE ALAMAT PENERIMA).</t>
  </si>
  <si>
    <t>mulyadi (Bar)</t>
  </si>
  <si>
    <t>Kubung</t>
  </si>
  <si>
    <t>Mulyadi, No. HP: 6281266881744, Alamat. Kolam Renang Azian, Jorong Mudik Air Panyakalan, Kec. Kubung (Di depan Rumah Minang, kolam renang di bagian belakangnya). (DIANTARKAN LANGSUNG KE ALAMAT PENERIMA)</t>
  </si>
  <si>
    <t>Dodi lengkong (RM)</t>
  </si>
  <si>
    <t>Ulujadi</t>
  </si>
  <si>
    <t>Watusampu RT 02 RW 02 dekat masjid nurul iman Desa Watusampu Kecamatan  ulujadi</t>
  </si>
  <si>
    <t>Freddy,s (IS)</t>
  </si>
  <si>
    <t>Kab. Maluku Tenggara</t>
  </si>
  <si>
    <t>Kei Kecil Barat</t>
  </si>
  <si>
    <t>Desa ohoira Patokan Jln depan kantor camat,lurus naik sebelah kantor pertanian, Kec. Kei kecil barat Kab. Maluku Tenggara Langgur</t>
  </si>
  <si>
    <t>Yosina Rahel nunaki (ib)</t>
  </si>
  <si>
    <t>Kab. Nabire</t>
  </si>
  <si>
    <t>Nabire</t>
  </si>
  <si>
    <t>Perumahan sat pol PP bumi Wonorejo kabupaten Nabire distrik Nabire barat (kalau suda tiba di Nabire hubungi customer)</t>
  </si>
  <si>
    <t>Maxi Michael (Kin)</t>
  </si>
  <si>
    <t>Malalayang</t>
  </si>
  <si>
    <t>Jalan Sea, Lorong Maesa Kelurahan Malalayang Satu, Dekat Parkiran Microlet</t>
  </si>
  <si>
    <t>Beli 2 Pembesar Layar Hp</t>
  </si>
  <si>
    <t>Nurdin Hardiyanto (AK)</t>
  </si>
  <si>
    <t>Melak</t>
  </si>
  <si>
    <t>Jl. Pattimura RT. 29 Kelurahan Melak Ulu Kec. Melak Kab. Kutai Barat Prov. Kaltim</t>
  </si>
  <si>
    <t>Bambang Surif (ca)</t>
  </si>
  <si>
    <t>Samarinda</t>
  </si>
  <si>
    <t>Samarinda Ulu</t>
  </si>
  <si>
    <t>Villa Tamara blok G no.11 jl .Aw Syahrani Desa . Gunung kelua</t>
  </si>
  <si>
    <t>Hidayat, (Hb)</t>
  </si>
  <si>
    <t>Girsang Sipangan Bolon</t>
  </si>
  <si>
    <t>Masjid raya taqwa parapat,Jln sm raja ,kel.parapat</t>
  </si>
  <si>
    <t>Dullah dadu ( Di)</t>
  </si>
  <si>
    <t>Towuti</t>
  </si>
  <si>
    <t>Jln. Tani Trans Mikrasi Sp 4 Rt 3 Rw 3 Desa Maholonah, Kec. Towuti Kab. Luwu Timur, Kab. Luwu Timur</t>
  </si>
  <si>
    <t>Mulyana (rz)</t>
  </si>
  <si>
    <t>Setu</t>
  </si>
  <si>
    <t>Jln.Mt.Haryono RT/RW 003/001 ( Depan .las listrik.mulia abadi )Desa Taman Rahayu, Setu Kab. Bekasi</t>
  </si>
  <si>
    <t>Arianto (ar)</t>
  </si>
  <si>
    <t>Sambas</t>
  </si>
  <si>
    <t>Desa Sungai Ramba RT 05 RW 02 Dusun sungai Pinang, Kecamatan Sambas,Kab. Sambas</t>
  </si>
  <si>
    <t>ttd k</t>
  </si>
  <si>
    <t>Irfan (Jj)</t>
  </si>
  <si>
    <t>Kab. Indragiri Hulu</t>
  </si>
  <si>
    <t>Batang Peranap</t>
  </si>
  <si>
    <t>Kelurahan /Desa Sungai Aur Jalur 4, dekat Kantor Desa, Kec. Batang Peranap</t>
  </si>
  <si>
    <t>Parman pgbn (rz)</t>
  </si>
  <si>
    <t>Pandan</t>
  </si>
  <si>
    <t>Jln. Adonia ht Galung lorong 2 ( Dekat Tugu ikan PLTA Sipan sihaporas.) Desa Sibuluan Nauli, Kec. Pandan, Kab. Tapanuli Tengah</t>
  </si>
  <si>
    <t>Irwan Effendi Od.</t>
  </si>
  <si>
    <t>Sintuak Toboh Gadang</t>
  </si>
  <si>
    <t>Jl. Raya Toboh Rawang Kelurahan Toboh Gadang Barat Kec Sintuk Toboh Gadang (DIANTAR LANGSUNG KE ALAMAT PENERIMA) Dekat Kedai Kopi Zahrani.</t>
  </si>
  <si>
    <t>Diding Dewo (Rs)</t>
  </si>
  <si>
    <t>Tulin Onsoi</t>
  </si>
  <si>
    <t>Jl. Pemda, Desa Salang, RT 01, (rumah dekat kantor desa Salang)Kec. Tulin Onsoi Kab. Nunukan</t>
  </si>
  <si>
    <t>Pither Tangaguling(Mar).</t>
  </si>
  <si>
    <t>Kab. Tana Toraja</t>
  </si>
  <si>
    <t>Gandangbatu Sillanan</t>
  </si>
  <si>
    <t>Kaloan lembang/Desa Sillanan Kec.Gandangbatu Sillanan Kab.Tana Toraja Prov.Sulawesi Selatan</t>
  </si>
  <si>
    <t>Andy Gunadi (Is)</t>
  </si>
  <si>
    <t>Sungai Pinang</t>
  </si>
  <si>
    <t>Andy Jln Tantina 3 no2 RT19 Kelurahan bandara Kec. Sungai pinang Kota Samarinda Kalimantan timur</t>
  </si>
  <si>
    <t>1 TOPI KOMANDO (HITAM)</t>
  </si>
  <si>
    <t>Safrudin Assagaf (Rs)</t>
  </si>
  <si>
    <t>Wolio</t>
  </si>
  <si>
    <t>Jl. Tanggul, RT 002 RW 008, Kel. Bataraguru, Kec. Wolio, Kota Baubau, Prov. Sulawesi Tenggara</t>
  </si>
  <si>
    <t>Asep Mustafa (PS)</t>
  </si>
  <si>
    <t>Padangguni</t>
  </si>
  <si>
    <t>Jalan. Ambon Dusun. 2 RT/RW 02/02 Desa. Padangguni (rumah pinggir sawah.)</t>
  </si>
  <si>
    <t>Adrian Locit (rz)</t>
  </si>
  <si>
    <t>Jln. Pelajar RT 03 RW 13 Desa Seberang Kapuas,Kec. Sekadau Hilir Kab. Sekadau</t>
  </si>
  <si>
    <t>Mattinrian(ib)</t>
  </si>
  <si>
    <t>Turatea</t>
  </si>
  <si>
    <t>tanjonga dsun tanjonga desa tanjonga no tlp ,62 812-4468-9103</t>
  </si>
  <si>
    <t>Stien managapi (Hb)</t>
  </si>
  <si>
    <t>Manganitu</t>
  </si>
  <si>
    <t>Kmpx, SMPN 6 satap manganitu kampung bengka desa/Kelurahan bengka, Manganitu Kab. Kepulauan Sangihe</t>
  </si>
  <si>
    <t>jumadi (RM)</t>
  </si>
  <si>
    <t>Kediri</t>
  </si>
  <si>
    <t>Mojoroto</t>
  </si>
  <si>
    <t>kelurahan bujel gg tengah no 24 rt 2 rw 3 kecamatan mojoroto  belakang balai kelurahan bujel ada rombong nasgor</t>
  </si>
  <si>
    <t>Resa (AK)</t>
  </si>
  <si>
    <t>Jl. Sungai Bunta, RT 005, Kelurahan Keleke, Kec. Luwuk, Kab. Banggai</t>
  </si>
  <si>
    <t>Habdi (Ad)</t>
  </si>
  <si>
    <t>Kel/desa korumba patokan Samping mesjid  abdul jalil  pagar  warna  merah  puti</t>
  </si>
  <si>
    <t>HERMANTO (Hb)</t>
  </si>
  <si>
    <t>Ngabang</t>
  </si>
  <si>
    <t>Desa/kel hilir tengah dusun pulau bendu Dekat jembatan lama. Pas samping tokoh idola photo.</t>
  </si>
  <si>
    <t>Dongkrak Pemindah Barang BELI 1</t>
  </si>
  <si>
    <t>Ferdi.Tumonggi (IR)</t>
  </si>
  <si>
    <t>Lorong siniwu Desa Lanumor Kec Mori Atas</t>
  </si>
  <si>
    <t>Harnisen (Jj)</t>
  </si>
  <si>
    <t>Kab. Katingan</t>
  </si>
  <si>
    <t>Katingan Hilir</t>
  </si>
  <si>
    <t>Kelurahan /Desa Kasongan Lama, Patokan dekat Warung Makan Dijah Alex, ada parabola depan rumah</t>
  </si>
  <si>
    <t>Jefry Irawan Od.</t>
  </si>
  <si>
    <t>Dukuh Zamrud Blok F 7 No. 35 Kelurahan Padurenan Kec Mustikajaya Bekasi (DIANTAR LANGSUNG KE ALAMAT PENERIMA).</t>
  </si>
  <si>
    <t>Yulieser Modati (Rs)</t>
  </si>
  <si>
    <t>Jl. Yossudarso VI No. 172, Lingkungan 6, Kelurahan Paal Dua, Kec. Paal Dua Kota Manado</t>
  </si>
  <si>
    <t>H.Sarifuddin Siga (IR)</t>
  </si>
  <si>
    <t>Binamu</t>
  </si>
  <si>
    <t>BTN Hartaco Romanga Jalan Mualamah 2 No.17 Kelurahan Balang (Dekat Masjid Suhada 45)</t>
  </si>
  <si>
    <t>Timbul sormin (Kin)</t>
  </si>
  <si>
    <t>Binjai</t>
  </si>
  <si>
    <t>Binjai Utara</t>
  </si>
  <si>
    <t>Jl. Cangkul Gg Warga Kelurahan Cengkeh Turi No. 02</t>
  </si>
  <si>
    <t>Margareta Dumpele (PS)</t>
  </si>
  <si>
    <t>Desa / Kelurahan.  Peonea Rt/RW: 06 (Sebelah kiri skolah paud fajar baru)</t>
  </si>
  <si>
    <t>Gasper Nuwa Tay (Kin)</t>
  </si>
  <si>
    <t>Lobalain</t>
  </si>
  <si>
    <t>Kampung Baru RT 04 RW 02 Jl. Telkom No. 10, Kelurahan Namodale</t>
  </si>
  <si>
    <t>I ketutariadhi (PS)</t>
  </si>
  <si>
    <t>Rendang</t>
  </si>
  <si>
    <t>Jln. Gunung Agung no 38 Desa. Rendang (Sebelah utara jnt rendang)</t>
  </si>
  <si>
    <t>Samrisal (BY)</t>
  </si>
  <si>
    <t>Kab. Lima Puluh Kota</t>
  </si>
  <si>
    <t>Kapur IX</t>
  </si>
  <si>
    <t>Desa/Kelurahan Sialang Sontuang (Kedai Rumah Pak Dawar)</t>
  </si>
  <si>
    <t>Nm. RAWANI (PTR)</t>
  </si>
  <si>
    <t>Kab. Agam</t>
  </si>
  <si>
    <t>Tanjung Raya</t>
  </si>
  <si>
    <t>Koto Baru Jorong Mudiak, RT.000/ RW.000, Kelurahan Duo Koto, Tanjung Raya</t>
  </si>
  <si>
    <t>Bu Sinyo (rz)</t>
  </si>
  <si>
    <t>Semanding</t>
  </si>
  <si>
    <t>jln Smanding Barat.3.( dpn polsek Smanding jln tsb masuk trus smpek ada JNE.20m dr JNE ada perempatan belok kiri /Selatan Rmh No.5 ) Desa Semanding,Kec. Semanding Kab. Tuban</t>
  </si>
  <si>
    <t>Ibu andi suriangka (Bar)</t>
  </si>
  <si>
    <t>Kab. Sidenreng Rappang</t>
  </si>
  <si>
    <t>Maritengngae</t>
  </si>
  <si>
    <t>Ibu Andi Suriangka, Jl. Jenderal Sudirman Barat, (Depan Kodim Poros Pare Depan Anggung Lauonri, Samping Fotokopi), Kel. Pangkajene, Kec. Maritengngae, Nomer Hp 085242078977 (DIANTARKAN LANGSUNG KE PENERIMA)</t>
  </si>
  <si>
    <t>Risky / Lotus Motor Od.</t>
  </si>
  <si>
    <t>Jln. Raya Pasar Kemis Kp. Rebo Kelapa Rt Rw 0304 Kel Pasar Kemis Kec Pasar Kemis (DIANTAR LANGSUNG KE ALAMAT PENERIMA) Pangkalan Ojek.</t>
  </si>
  <si>
    <t>Fadli (PS)</t>
  </si>
  <si>
    <t>Palu Utara</t>
  </si>
  <si>
    <t>Jln. MH. Amin  Taipa Ramba RT 01 RW 02  Desa. Taipa (ANTRAKN LANGSUNG KE ALAMAT)</t>
  </si>
  <si>
    <t>Rendi Burju (IR)</t>
  </si>
  <si>
    <t>Gianyar</t>
  </si>
  <si>
    <t>Desa serongga Kecamatan Gianyar (Toko Matrial bintang baru lalapan Wak Toy)</t>
  </si>
  <si>
    <t>Ujang Kishan (Jj)</t>
  </si>
  <si>
    <t>Dumoga Barat</t>
  </si>
  <si>
    <t>Jalan Raya Bendung Kosinggolan rumah di depan bengkel PU, Kelurahan /Desa Doloduo Dusun p4</t>
  </si>
  <si>
    <t>Nasrul (Kin)</t>
  </si>
  <si>
    <t>Kab. Solok Selatan</t>
  </si>
  <si>
    <t>Sungai Pagu</t>
  </si>
  <si>
    <t>Jorong Selatan Batang Labuah, Desa/Nagari Pasar Muara Labuah, Dekat Jembatan Merah</t>
  </si>
  <si>
    <t>Syafaruddin (IS)</t>
  </si>
  <si>
    <t>Barabai</t>
  </si>
  <si>
    <t>Jalan Cempaka Putih RT 08 RW 02 Desa Mandingin, Kec.Barabai Kab.Hulu Sungai Tengah</t>
  </si>
  <si>
    <t>Bpkyosafat Banjarnahor Od.</t>
  </si>
  <si>
    <t>Jln. Pasar Laepinang No. 300 Desa Bintang Dusun 1 Kec Sidikalang (DIANTAR LANGSUNG KE ALAMAT PENERIMA) Dekat Dengan Ledy Ponsell.</t>
  </si>
  <si>
    <t>MADE DASTRA (Rs)</t>
  </si>
  <si>
    <t>Tommo</t>
  </si>
  <si>
    <t>Ds. Tommo, Kec. Tommo, Kab. Mamuju, Prov. Sulawesi Barat (Lorong 2 Desa Tommo, Rumah Lantai 4)</t>
  </si>
  <si>
    <t>Aderina Perabu (BY)</t>
  </si>
  <si>
    <t>Pamona Puselemba</t>
  </si>
  <si>
    <t>Jl uedatu, Desa / Kelurahan : Pamona (depan Poskesdes)</t>
  </si>
  <si>
    <t>Syahrial Bjb (Kin)</t>
  </si>
  <si>
    <t>Jalan Intan IX No.50 RT 35 RW 09 Kelurahan Loktabat Utara</t>
  </si>
  <si>
    <t>Sangidun (Rs)</t>
  </si>
  <si>
    <t>Adipala</t>
  </si>
  <si>
    <t>Jl. Puter Kidul, RT 01 RW 02, Desa Karangsari, Kec. Adipala Kab. Cilacap</t>
  </si>
  <si>
    <t>Doni  (Hb)</t>
  </si>
  <si>
    <t>Siding</t>
  </si>
  <si>
    <t>Desa/kel siding Patok rumah saya di depan gereja Kristen protestan di dusun Merendeng</t>
  </si>
  <si>
    <t>BELI 2 , Warna: BLUE Topi Visor Anti UV</t>
  </si>
  <si>
    <t>Bu Ana (RM)</t>
  </si>
  <si>
    <t>Percut Sei Tuan</t>
  </si>
  <si>
    <t>jln Kemuning Sampali. RT/RW 001/013 Rumah cat biru sekitar 10 meter dari Klinik Bidan bu Yeni. Desa Sampali Kec. Percut Sei Tuan</t>
  </si>
  <si>
    <t>Buk yus (Hb)</t>
  </si>
  <si>
    <t>Medan Area</t>
  </si>
  <si>
    <t>Desa/kel kota matsum IV  depan gang Johar no 128</t>
  </si>
  <si>
    <t>Frederika Heo Od.</t>
  </si>
  <si>
    <t>Lewa Tidahu</t>
  </si>
  <si>
    <t>Rt 07 Rw 03 Desa Kangeli Kec Lewa Tidahu (DIANTAR LANGSUNG KE ALAMAT PENERIMA)</t>
  </si>
  <si>
    <t>Fatmawati Korompot (PS)</t>
  </si>
  <si>
    <t>Kelurahan. Genggulang  RT 01 RW 01 No Rumah 36 (Depan gilingan padi)</t>
  </si>
  <si>
    <t>Paulina Paula (Kin)</t>
  </si>
  <si>
    <t>Desa Pong Lao RT 09 RW 15, Patokan Rumah (SDI Kusu)</t>
  </si>
  <si>
    <t>TRIN SEUSELU (Bar)</t>
  </si>
  <si>
    <t>Toili - Toili Jaya</t>
  </si>
  <si>
    <t>Trin Seuselu, Jln Trans Longge, Desa Uwemea, Kec. Toili (DIANTARKAN LANGSUNG KE PENERIMA)</t>
  </si>
  <si>
    <t>1 Topi Visor Anti UV (BLACK)</t>
  </si>
  <si>
    <t>Entis sutisna (IR)</t>
  </si>
  <si>
    <t>Baros</t>
  </si>
  <si>
    <t>Kp Nyodor Kidul RT 006 RW 003 Desa Padasuka kec Baros (Depan Masjid Jami Almunawaroh)</t>
  </si>
  <si>
    <t>Nma ku Irwan (rz)</t>
  </si>
  <si>
    <t>Kab. Tanah Bumbu</t>
  </si>
  <si>
    <t>Kusan Hulu - Teluk Kepayang</t>
  </si>
  <si>
    <t>Desa Teluk Kepayang ( Belakang Pasar Tamara )Kec. Kusan Hulu, Kab. Tanah Bumbu</t>
  </si>
  <si>
    <t>Arep GT (BY)</t>
  </si>
  <si>
    <t>Kab. Seluma</t>
  </si>
  <si>
    <t>Semidang Alas</t>
  </si>
  <si>
    <t>Desa Cugung Langgu, (Dekat Balai Desa, Tanya Aja Nama Arep)</t>
  </si>
  <si>
    <t>Basir (Jj)</t>
  </si>
  <si>
    <t>Bambaira</t>
  </si>
  <si>
    <t>Kelurahan /Desa Kaluku Nangka Kec. Bambaira, Patokan rumah samping Lapangan</t>
  </si>
  <si>
    <t>Alter aesong (Kin)</t>
  </si>
  <si>
    <t>Kelurahan Paniki Dua, Perum Jalan Salak 17 (Belakang Perumahan Salak Sari)</t>
  </si>
  <si>
    <t>Mustofah (iaa)</t>
  </si>
  <si>
    <t>Kedungreja</t>
  </si>
  <si>
    <t>RT 02 RW 10 Dusun Mulyasari Desa Ciklapa Kec. Kedungreja Kab.Cilacap Provinsi Jawa Tengah</t>
  </si>
  <si>
    <t>Hijra wulan(Mar).</t>
  </si>
  <si>
    <t>Ende</t>
  </si>
  <si>
    <t>Jln.Lorong Mesjid Mujahidin Rt01 Rw01 Ropa Kel.Keliwumbu Kec.Ende Kab.Ende Nusa Tenggara Timur</t>
  </si>
  <si>
    <t>Muchtar Djaya (Hb)</t>
  </si>
  <si>
    <t>Jl. Toddopuli 1 stp 4 no. 89 Kelurahan Kassi Kassi</t>
  </si>
  <si>
    <t>Lampatar gultom (Hb)</t>
  </si>
  <si>
    <t>Kab. Seruyan</t>
  </si>
  <si>
    <t>Danau Seluluk</t>
  </si>
  <si>
    <t>Jln jendral Sudirman km 98 sampit- p.bun Desa rungau raya</t>
  </si>
  <si>
    <t>Spray Pembersih Interior Mobil Beli 2</t>
  </si>
  <si>
    <t>Wayan mastra ( Di) hitam , coklat</t>
  </si>
  <si>
    <t>Rio Pakava</t>
  </si>
  <si>
    <t>Jln. Perintis, Dusun Rawa Sari , Desa Minti Makmur, Kec. Rio Pakava, Kab. Donggala</t>
  </si>
  <si>
    <t>2 PCS TOPI KOMANDO (H,C)</t>
  </si>
  <si>
    <t>Fahri multazam (Ad)</t>
  </si>
  <si>
    <t>Bissappu</t>
  </si>
  <si>
    <t>Desa/Kel Bonto sunggu, Jalan pahlawan sasayya, Patokan gak jauh dari Pertamina pas depan rumah mami badar yg viral di sekitar kampung</t>
  </si>
  <si>
    <t>Penambal Gigi BELI 1 DAPAT 3 PACK ISI 300 BUTIR</t>
  </si>
  <si>
    <t>Daisy Wesley (AK) (JNT)</t>
  </si>
  <si>
    <t>Rancasari</t>
  </si>
  <si>
    <t>Jl. Riung Purna 2 No. 21, Kelurahan Cipamokolan, Kec. Rancasari, Kota Bandung,</t>
  </si>
  <si>
    <t>Hendri Remico (BY)</t>
  </si>
  <si>
    <t>Pemangkat</t>
  </si>
  <si>
    <t>Jl. Stadion RT.01/RW.02 Desa Gugah Sejahtera (Didpn IGD RSUD Pemangkat, Warung makan nasi Dachlia)</t>
  </si>
  <si>
    <t>2 Topi Visor Anti UV (CREAM,HIJAU)</t>
  </si>
  <si>
    <t>Heri Nuwa (PS)</t>
  </si>
  <si>
    <t>Mauponggo</t>
  </si>
  <si>
    <t>Dhawe, RT 04,Dusun 03, Desa. Lodaolo (ANTRAKN LANGSUNG KE ALAMAT)</t>
  </si>
  <si>
    <t>Jhonlie Od.</t>
  </si>
  <si>
    <t>Pematangsiantar</t>
  </si>
  <si>
    <t>Siantar Martoba</t>
  </si>
  <si>
    <t>Perumahan Asido Daharo Dua Jln. Bombongan Raya No. 4 Kelurahan Tambun Nabolon Siantar Martoba (DIANTAR LANGSUNG KE ALAMAT PENERIMA) Rumah Cat Biru No. 19</t>
  </si>
  <si>
    <t>Esra marlion Liunima (Jj)</t>
  </si>
  <si>
    <t>Kuanfatu</t>
  </si>
  <si>
    <t>Kelurahan /Desa Olais RT 005 RW 003 Kec. Kuanfatu</t>
  </si>
  <si>
    <t>Suhar (Jj)</t>
  </si>
  <si>
    <t>Plumbon</t>
  </si>
  <si>
    <t>Blok Pekulen RT 011 RW 004 Kelurahan /Desa Plumbon Kec. Plumbon</t>
  </si>
  <si>
    <t>Ahmad rezki (Bar)</t>
  </si>
  <si>
    <t>Kab. Pasaman</t>
  </si>
  <si>
    <t>Padang Gelugur</t>
  </si>
  <si>
    <t>Ahmad Rezki, Nomor customer satu lagi: 082168983323, Alamat. Banjarmasin Tapus, Jorong Sentosa, Desa Sentosa, Kec. Padang Gelugur, Patokan: Masuk Simpang Tapus 50 meter, Pertamini Nomor 3. (DIANTARKAN LANGSUNG KE ALAMAT PENERIMA)</t>
  </si>
  <si>
    <t>ishak (ib)</t>
  </si>
  <si>
    <t>Kotamobagu Barat</t>
  </si>
  <si>
    <t>Kotamobagu Desa/Kelurahan :Gogagiman Rt 14 ka</t>
  </si>
  <si>
    <t>Jefry Samoli (Jj)</t>
  </si>
  <si>
    <t>Kab. Toraja Utara</t>
  </si>
  <si>
    <t>Balusu</t>
  </si>
  <si>
    <t>Jln Poros Tandung Palawak Kelurahan /Desa Balusu Ao Gading Dusun Buntu Kira Pollok Tondok, dekat kantor lembang</t>
  </si>
  <si>
    <t>Mike Garing (BY)</t>
  </si>
  <si>
    <t>Bunaken</t>
  </si>
  <si>
    <t>Kelurahan Bailang, Lingkungan 2 (Dekat Gereja Baitel Indonesia, Prise Centre)</t>
  </si>
  <si>
    <t>Ida made sumantri ( SP )</t>
  </si>
  <si>
    <t>Jln Guru Bangkol Gang Surakarta No 2 Kelurahan Pagesangan ( Rumah dekat alfamart )</t>
  </si>
  <si>
    <t>Muhammad indra ( Sp )</t>
  </si>
  <si>
    <t>Mantikulore</t>
  </si>
  <si>
    <t>Jln. Rusa no 39 Kelurahan Talise (  Rumah depan kantor perdagangan kota palu )</t>
  </si>
  <si>
    <t>Marto (iaa)</t>
  </si>
  <si>
    <t>Kab. Kotawaringin Barat</t>
  </si>
  <si>
    <t>Arut Utara</t>
  </si>
  <si>
    <t>Desa pangkut RT 05 jln Eden jeha depan puskesmas pangkut Arut Utara kec Arut Utara kab kobar prov kalteng</t>
  </si>
  <si>
    <t>PAK JASTIP</t>
  </si>
  <si>
    <t>Nunung Sunarni Laloman (ar)</t>
  </si>
  <si>
    <t>Kotamobagu Selatan</t>
  </si>
  <si>
    <t>Desa Kopandakan 1 RT 10 RW 04 Lorong blakang Bank BRI, Kecamatan Kotamobagu Selatan, Kota Kotamobagu</t>
  </si>
  <si>
    <t>Printo Umbu (IR)</t>
  </si>
  <si>
    <t>Kab. Sumba Tengah</t>
  </si>
  <si>
    <t>Umbu Ratu Nggay Barat</t>
  </si>
  <si>
    <t>desa ANAJIAKA. RT6. RW3. DUSUN 3. JLN LINTAS MAMBORO</t>
  </si>
  <si>
    <t>SURYAN (Hb)</t>
  </si>
  <si>
    <t>Kab. Bengkalis</t>
  </si>
  <si>
    <t>Mandau</t>
  </si>
  <si>
    <t>Jln Tegal Sari Gg Nuri No.5 RT2 RW20 KEL. AIR JAMBAN</t>
  </si>
  <si>
    <t>Elimurni panuturi Simatupang (ar)</t>
  </si>
  <si>
    <t>Sematangborang</t>
  </si>
  <si>
    <t>Komplek Griya Kencana Indah blok D 2 n.13 RT.27 RW.12 Kelurahan lebung gajah, Kecamatan sematang borang</t>
  </si>
  <si>
    <t>P no (Hb)</t>
  </si>
  <si>
    <t>Sanden</t>
  </si>
  <si>
    <t>Ngemplak rt 81 desa/kel srigading (hubungi via whatsapp)</t>
  </si>
  <si>
    <t>Rahmad ( Di)</t>
  </si>
  <si>
    <t>Sabangau</t>
  </si>
  <si>
    <t>Jl. RTA Milono, kelurahan Langkai, ( patokan rumah dekat Bakmi Ayam 88) Kec. Sebangau, Kota Palangka Raya, Kalimantan Tengah 74874</t>
  </si>
  <si>
    <t>Aswandi (Jj)</t>
  </si>
  <si>
    <t>Pontianak Kota</t>
  </si>
  <si>
    <t>Pos Penjagaan Kantor Walikota Pontianak, Kantor Walikota Pontianak Jln. Rahadi Usman No. 3 Kelurahan Tengah (Diantar di hari , jam kerja)</t>
  </si>
  <si>
    <t>Abdul halik ( Di)</t>
  </si>
  <si>
    <t>Kab. Kotabaru</t>
  </si>
  <si>
    <t>Pulau Laut Barat</t>
  </si>
  <si>
    <t>Jln. Poros lontar , RT 3 /RW 2, kelurahan Lontar timur , kec. Pulau laut barat, Kab. Kotabaru</t>
  </si>
  <si>
    <t>Kamarudin (Yn)</t>
  </si>
  <si>
    <t>Tarakan</t>
  </si>
  <si>
    <t>Tarakan Utara</t>
  </si>
  <si>
    <t>Jl. Bengawan Desa Juata Permai Kec Tarakan Utara Kota Tarakan Patokan Rumah Lorong Satelit Satria (DIANTAR LANGSUNG KE ALAMAT PENERIMA).</t>
  </si>
  <si>
    <t>Ibu Etha Ludji Od.</t>
  </si>
  <si>
    <t>Kota Raja</t>
  </si>
  <si>
    <t>Jln Percetakan Cendana nmr 6-kelurahan Fontein, Kecamatan Kota Raja-Kota Kupang-NTT</t>
  </si>
  <si>
    <t>JHON MUSAYABUN,alias chik jhon (Hb)</t>
  </si>
  <si>
    <t>Kab. Sarolangun</t>
  </si>
  <si>
    <t>Sarolangun</t>
  </si>
  <si>
    <t>Desa/kel sarolangun kembang rt 19 pulau pinang</t>
  </si>
  <si>
    <t>Deisi Ense (Jj)</t>
  </si>
  <si>
    <t>Mananggu</t>
  </si>
  <si>
    <t>Kelurahan /Desa Tabulo Selatan Kec. Mananggu, Patokan rumah depan Gereja Advent</t>
  </si>
  <si>
    <t>Aisa Mamonto (Rs)</t>
  </si>
  <si>
    <t>Lorong Matoa, Kompleks Jalur 02, Dsn. 03, Desa Motongkad, Kec. Motongkad</t>
  </si>
  <si>
    <t>Camilo D  S (Jj)</t>
  </si>
  <si>
    <t>Jln Perintis Kemerdekaan 1 Kelurahan Kayu putih, RT003 RW 001 kecamatan Oebobo kota Kupang</t>
  </si>
  <si>
    <t>Pantalo (Jj)</t>
  </si>
  <si>
    <t>Pamona Timur</t>
  </si>
  <si>
    <t>Jln. Trans Sulawesi Kelurahan /Desa Taripa Patokan rumah samping Gereja GPDI Taripa, belakang Kios Nepondal</t>
  </si>
  <si>
    <t>Igusti Made Wijaya (PS)</t>
  </si>
  <si>
    <t>Kab. Buleleng</t>
  </si>
  <si>
    <t>Buleleng</t>
  </si>
  <si>
    <t>Jl. Angling FmDharma, Banjar Dharma Semadhi, Desa. Tukadmungga (ANTRAKN LANGSUNG KE ALAMAT)</t>
  </si>
  <si>
    <t>H Amir Mahmud (BY)</t>
  </si>
  <si>
    <t>Teweh Tengah</t>
  </si>
  <si>
    <t>Jl. Merak Rt.18/Rw.06 No.60 Desa/Kelurahan Melayu (Depan Salon Yani, Cet Warna Kuning)</t>
  </si>
  <si>
    <t>muji priatno (rz)</t>
  </si>
  <si>
    <t>Moramo</t>
  </si>
  <si>
    <t>Lorong pabrik Cleo RT 02 Dusun 03 ( Rumah Wrna putih )Desa Wonua jaya,Kec. Moramo, Kab. Konawe Selatan</t>
  </si>
  <si>
    <t>Ratnah Djakaria SPd Od.</t>
  </si>
  <si>
    <t>Kab. Halmahera Barat</t>
  </si>
  <si>
    <t>Jailolo</t>
  </si>
  <si>
    <t>Desa Saria Kec Jailolo (DIANTAR LANGSUNG KE ALAMAT PENERIMA) Dekat Pantai Cat Warna Biru Muda Teras Rumah Belum Selesai.</t>
  </si>
  <si>
    <t>SAHNAN (Rs)</t>
  </si>
  <si>
    <t>Gangga</t>
  </si>
  <si>
    <t>Monggal Bawah, RT 03, Ds. Genggelang, Kec. Gangga, Kab. Lombok Utara, Prov. Nusa Tenggara Barat (NTB)</t>
  </si>
  <si>
    <t>2 PCS TOPI KOMANDO (C)</t>
  </si>
  <si>
    <t>Nor aziz (Bar)</t>
  </si>
  <si>
    <t>Jekulo</t>
  </si>
  <si>
    <t>Nor Aziz, Alamat. Hadipolo Rt 01/Rw 05, Kec. Jekulo Kudus (DIANTARKAN LANGSUNG KE ALAMAT PENERIMA)</t>
  </si>
  <si>
    <t>Benyamin Zala (Jj)</t>
  </si>
  <si>
    <t>Soa</t>
  </si>
  <si>
    <t>Kelurahan /Desa Ngabheo Jln. Bandara Soa, Kantor KSP Obor Mas</t>
  </si>
  <si>
    <t>Asriansyah (Hb)</t>
  </si>
  <si>
    <t>Samarinda Utara</t>
  </si>
  <si>
    <t>Jl. Wanyi 2 RT. 22 atau bisa juga Jl. Durian 1 rumah pagar Abu-abu sebelah Posko Borneo, seberang Aula Rumah Ketua RT. 22 desa/kel sempaja timur</t>
  </si>
  <si>
    <t>Suhaimi (Bar)</t>
  </si>
  <si>
    <t>Muara Jawa</t>
  </si>
  <si>
    <t>Suhaimi, Alamat. Jl. M. Hatta/Handi 3 RT 38, Kel. Muara Jawa, Kec. Muara Jawa Ulu (DIANTARKAN LANGSUNG KE ALAMAT PENERIMA)</t>
  </si>
  <si>
    <t>Agus Umbu Tauwa (Jj)</t>
  </si>
  <si>
    <t>Kelurahan /Desa Anajiaka RT 12 RW 06 Dusun 03 Dekat Lapangan Anajiaka</t>
  </si>
  <si>
    <t>Erni Matindas ( Di)</t>
  </si>
  <si>
    <t>Sario</t>
  </si>
  <si>
    <t>(An. Pingkan tangkau ) Jln. Mawar lorong seruni Kelurahan Sario ( patokan rumah samping rental Vina) kec. Sario, Kota Manado</t>
  </si>
  <si>
    <t>Zainatun R ( Di)</t>
  </si>
  <si>
    <t>Kab. Bogor</t>
  </si>
  <si>
    <t>Gunungputri</t>
  </si>
  <si>
    <t>Jl. Mahoni No.10 Blok i 7, kelurahan Cikeas Udik, Kec. Gn. Putri, Kab. Bogor, Jawa Barat 16966</t>
  </si>
  <si>
    <t>Agus Wartono (BY)</t>
  </si>
  <si>
    <t>Semarang</t>
  </si>
  <si>
    <t>Semarang Utara</t>
  </si>
  <si>
    <t>Kelurahan Dadap Sari, Kp. Darat Tempel, RT.05/RW.01 NO.206 Jl. Kakap</t>
  </si>
  <si>
    <t>Iwan gunawan (Bar)</t>
  </si>
  <si>
    <t>Pondokmelati</t>
  </si>
  <si>
    <t>Jl Swadaya 1 No 49 Rt 06/Rw 02, Kelurahan jati murni, Kec. Pondok Melati, No Hp 1 ,62 812-8896-5682, No Hp 2 ,62 814-0167-1579, ( DIKIRIM LANGSUNG KE ALAMAT PENERIMA)</t>
  </si>
  <si>
    <t>Abdul Kadir Jaelani (ar)</t>
  </si>
  <si>
    <t>Bayan</t>
  </si>
  <si>
    <t>Dusun Akar-Akar Utara RT 01 pas ditugu batu Desa Akar-Akar, Kec. Bayan, Kab. Lombok Utara</t>
  </si>
  <si>
    <t>Sulaidi (PTR)</t>
  </si>
  <si>
    <t>Kab. Kepahiang</t>
  </si>
  <si>
    <t>Muara Kemumu</t>
  </si>
  <si>
    <t>Desa Sosokan Taba, (Patokan Rumah Dekat Simpang Pekan Sabtu Sebelah Kiri Masuk), Muara Kemumu. (No Hp Lain : ,62 851-8531-3937)</t>
  </si>
  <si>
    <t>MAXI LALUS (IR)</t>
  </si>
  <si>
    <t>RT 003 RW 002 Kelurahan Alak Kecamatan Alak (SD Inpres Tenau)</t>
  </si>
  <si>
    <t>Wakia (RM)</t>
  </si>
  <si>
    <t>Arjawinangun</t>
  </si>
  <si>
    <t>Jln.Srikaya Gang Naelul Huda Blok 5 Rt Rw 003/007 Desa Tegal Gubug Kec. Arjawinangun, Kab. Cirebon</t>
  </si>
  <si>
    <t>Medi isel (Rs)</t>
  </si>
  <si>
    <t>Komplek perumahan Tirta lestari Blok G7, kenten jln MP, Mangkunegara Palembang, Kel. 8 Ilir, Kec. Ilir Timur III</t>
  </si>
  <si>
    <t>Lina (BY)</t>
  </si>
  <si>
    <t>Tallo</t>
  </si>
  <si>
    <t>Jl. Pontiku 1, Lorong 4 No.7 RT. H/RW. II Desa/Kelurahan : Lalatang (Dekat Masjid, Cet Rumah Warna putih)</t>
  </si>
  <si>
    <t>Wiwin (Hb)</t>
  </si>
  <si>
    <t>Karang Tengah</t>
  </si>
  <si>
    <t>Alamat perumahan palem ganda asri 2 cluster dd bok s nmor 21 desa/kel karang mulya</t>
  </si>
  <si>
    <t>Rumanus Rudi (PS)</t>
  </si>
  <si>
    <t>Sekayam</t>
  </si>
  <si>
    <t>Jalan. Lintas Senanig Malengang RT 05  RW 08 Desa. Melenggang (ANTRAKN LANGSUNG KE ALAMAT)</t>
  </si>
  <si>
    <t>Christina R Od.</t>
  </si>
  <si>
    <t>Tamalanrea</t>
  </si>
  <si>
    <t>BTP Blok F No. 273 Makassar Kelurahan Buntusu Kec Tamalanrea Makassar (DIANTAR LANGSUNG KE ALAMAT PENERIMA).</t>
  </si>
  <si>
    <t>Irwansyah (AK)</t>
  </si>
  <si>
    <t>Pasar Minggu</t>
  </si>
  <si>
    <t>Jalan Pejaten Barat, Desa Pejaten 2 RT 05 RW 08 No 118, Kec. Pasar minggu Kab. Jakarta Selatan</t>
  </si>
  <si>
    <t>Yanto al ( Di)</t>
  </si>
  <si>
    <t>Jln sp 2 RT 17 , Desa Wahau baru ( patokan samping rumah makan padang raya) kec. Muara wahau, Kab. Kutai Timur</t>
  </si>
  <si>
    <t>duwi</t>
  </si>
  <si>
    <t>Emy (IS)</t>
  </si>
  <si>
    <t>Petasia Timur</t>
  </si>
  <si>
    <t>jln Trans kolonedale Kelurahan Tompira Kec. Petasia timur Kab. Morowali Utara</t>
  </si>
  <si>
    <t>Simon Mau dulu (ib)</t>
  </si>
  <si>
    <t>Simon Mausulu 082145032501 kel sikumana  RT 12 RW 05  kupang</t>
  </si>
  <si>
    <t>Elsiana Pedi Jola (PS)</t>
  </si>
  <si>
    <t>Kab. Sumba Barat</t>
  </si>
  <si>
    <t>Laboya Barat</t>
  </si>
  <si>
    <t>Lara Gaura RT 02 /RW 04 No.085 Desa. Harona Kalla. (Patokan ruma, kantor desa harona kala)</t>
  </si>
  <si>
    <t>Petrus Gojang (Hb)</t>
  </si>
  <si>
    <t>Loa Janan Ilir</t>
  </si>
  <si>
    <t>Alamat Lengkap : jln Damai RT 07 Gang Mahkota rumah tingkat belakang gawang lapangan sepakbola komura Desa / Kelurahan : Rapak dalam</t>
  </si>
  <si>
    <t>Jefman mamentiwalo (Rs)</t>
  </si>
  <si>
    <t>Salibabu</t>
  </si>
  <si>
    <t>Jl. Lapis Dua, Dsn. 2, Desa Salibabu, Kec. Salibabu, Kab. Talaud, Prov. Sulawesi Utara (Depan Kantor Desa Salibabu)</t>
  </si>
  <si>
    <t>Laita Saum (Rs)</t>
  </si>
  <si>
    <t>Tongkuno Selatan</t>
  </si>
  <si>
    <t>Desa Labasa (Dekat SD Negeri 5 Tongkuno Selatan)Kec. Tongkuno Selatan Kab. Muna</t>
  </si>
  <si>
    <t>Ayus N. Nusi Od.</t>
  </si>
  <si>
    <t>Telaga</t>
  </si>
  <si>
    <t>Desa Dulohupa Kec Telaga (DIANTAR LANGSUNG KE ALAMAT PENERIMA) Depan Aisya Parfum Titik Mapsnya.</t>
  </si>
  <si>
    <t>Seharti (RM)</t>
  </si>
  <si>
    <t>Moutong</t>
  </si>
  <si>
    <t>Pande Dsn 1 Sebelum Jembatan Sebelah Kiri Desa Pande, Kec Moutong, Kab. Parigi Moutong</t>
  </si>
  <si>
    <t>Reni marta Renimarta (Hb)</t>
  </si>
  <si>
    <t>Alamat kemoyuk  Desa sebabas Rt 01 rw 01 (hubungi via whatsapp)</t>
  </si>
  <si>
    <t>Sulaiman (Kin)</t>
  </si>
  <si>
    <t>Kab. Polewali Mandar</t>
  </si>
  <si>
    <t>Limboro</t>
  </si>
  <si>
    <t>Jln. Poros Tinambung Petoosang Palace Desa Palece, Lorong Dinasti Nomor 3</t>
  </si>
  <si>
    <t>I wayan Wardika ( Di)</t>
  </si>
  <si>
    <t>Toili Barat</t>
  </si>
  <si>
    <t>Desa Makapa RT 1 RW 2. Kec. Toili barat</t>
  </si>
  <si>
    <t>Martaulina(ib)</t>
  </si>
  <si>
    <t>Bungursari</t>
  </si>
  <si>
    <t>Perum metro cikopo jln kembang sepatu no 66 rt13 rw06 desa Cibodas bunggur sari purwakata karta</t>
  </si>
  <si>
    <t>Siane Mahaganti (Jj)</t>
  </si>
  <si>
    <t>Kab. Kep. Siau Tagulandang Biaro</t>
  </si>
  <si>
    <t>Siau Timur</t>
  </si>
  <si>
    <t>Kelurahan Akesimbeka Kecamatan Siau Timur RT 01</t>
  </si>
  <si>
    <t>Oktovianus Tato Od.</t>
  </si>
  <si>
    <t>Kab. Maluku Tengah</t>
  </si>
  <si>
    <t>Amahai</t>
  </si>
  <si>
    <t>Mebel Rotan / Waipo Desa Haruru Kec Amahai (DIANTAR LANGSUNG KE ALAMAT PENERIMA).</t>
  </si>
  <si>
    <t>Rifki (Bar)</t>
  </si>
  <si>
    <t>Luwuk Selatan</t>
  </si>
  <si>
    <t>Jl Pulau Halmahera, Kel Simpong Rt 10, Kec Luwuk Selatan, Belakang Masjid Anur Agung), No Hp ,6282230493319 ( Dikirim Langsung Ke Penerima)</t>
  </si>
  <si>
    <t>Tumonggi banjir simatupang (ib)</t>
  </si>
  <si>
    <t>Kab. Serdang Bedagai</t>
  </si>
  <si>
    <t>Sei Bamban</t>
  </si>
  <si>
    <t>Dusun 8,Desa Pon</t>
  </si>
  <si>
    <t>Rahman (Kin)</t>
  </si>
  <si>
    <t>Ujung Pandang</t>
  </si>
  <si>
    <t>Jln. Pasar Ikan Dermaga Kayu Bangko Kelurahan Lae-Lae (Rahman Yancing Bentor)</t>
  </si>
  <si>
    <t>Suandi (BY)</t>
  </si>
  <si>
    <t>Kapuas Tengah</t>
  </si>
  <si>
    <t>Desa bajuh, Rt 01 (sebelah sekolah TK desa bajuh)</t>
  </si>
  <si>
    <t>Sandoyo (IS)</t>
  </si>
  <si>
    <t>Kab. Mojokerto</t>
  </si>
  <si>
    <t>Kemlagi</t>
  </si>
  <si>
    <t>Desa Kedungsari Dsn kemiri RT 3 RW 1 Kec. Kemlagi Kab mojokerto Provinsi Jawa Timur</t>
  </si>
  <si>
    <t>Amir (Jj)</t>
  </si>
  <si>
    <t>Air Salek</t>
  </si>
  <si>
    <t>Kelurahan /Desa Srimulyo RT 10 RW 05 Kec. Air Salek</t>
  </si>
  <si>
    <t>Niarwaty Baso(ib)</t>
  </si>
  <si>
    <t>Jalan Ahmadyani 1 no 3 kelurahan Boting</t>
  </si>
  <si>
    <t>Beli 1 Gratis 1 Sikat Punggug Warna hijau dan pink</t>
  </si>
  <si>
    <t>Nazif Nazir (IR)</t>
  </si>
  <si>
    <t>Ampek Angkek</t>
  </si>
  <si>
    <t>Jorong koto tuo Desa Balai Gurah Kec Ampek Angkek (Depan rumah ada plang SR 12)</t>
  </si>
  <si>
    <t>Imade suyasa (ib)</t>
  </si>
  <si>
    <t>Selemadeg</t>
  </si>
  <si>
    <t>Banjar delod sema desa lumbung selemadeg</t>
  </si>
  <si>
    <t>SUTARYONO Od.</t>
  </si>
  <si>
    <t>Desa Riam Danau Kanan Rt 4 Rw 2 Kec Jelai Hulu (DIANTAR LANGSUNG KE ALAMAT PENERIMA) Patokan Dekat SD 07 Jelai Hulu.</t>
  </si>
  <si>
    <t>Syafiuddin (Kin)</t>
  </si>
  <si>
    <t>Semampir</t>
  </si>
  <si>
    <t>Jln. Sidotopo Lor 4D Kelurahan Sidotopo RT 01</t>
  </si>
  <si>
    <t>Henri Saragi (Hb)</t>
  </si>
  <si>
    <t>Pangkalan Kuras</t>
  </si>
  <si>
    <t>Dusun bukit horas desa/kel bukit kesuma (hubungi via whatsapp)</t>
  </si>
  <si>
    <t>Oskar /Sowaldus Hela Tukan (Jj)</t>
  </si>
  <si>
    <t>Tanjung Bunga</t>
  </si>
  <si>
    <t>Kelurahan /Desa Gekeng Deran RT 01 RW 01 Kec. Tanjung Bunga</t>
  </si>
  <si>
    <t>HENDRI (IS)</t>
  </si>
  <si>
    <t>Sukadana</t>
  </si>
  <si>
    <t>Kelurahan harapan mulia jln perintis dusun mentubang RT 08 RW 03 (stelah masjid Istiqomah mentubang dalam di persimpangan belok kiri) Kec. sukadana, Kab. Kayong Utara</t>
  </si>
  <si>
    <t>Mala Mamonto (Rs)</t>
  </si>
  <si>
    <t>Dumoga Tengah</t>
  </si>
  <si>
    <t>Dsn. 3, Ds. Kosio Timur (Lorong Mamonto, Komplek Mushola)Kec. Dumoga Tengah, Kab. Bolaang Mongondow (Bolmong)</t>
  </si>
  <si>
    <t>Damasus Naret (Jj)</t>
  </si>
  <si>
    <t>Kab. Manggarai Barat</t>
  </si>
  <si>
    <t>Komodo</t>
  </si>
  <si>
    <t>Kelurahan /Desa Batu Cermin Jln. Frans Nala Kec. Komodo, Samping SDN Batu Cermin</t>
  </si>
  <si>
    <t>Zubaidi (BY)</t>
  </si>
  <si>
    <t>Kelurahan Sumber Rejo Jln.Sumber Rejo II.no.28 RT. 38, Sumber Rejo (Rumah ketua RT.38.Sumber Rejo)</t>
  </si>
  <si>
    <t>Tonny Wuysang (Hb)</t>
  </si>
  <si>
    <t>Jl Wolter Monginsidi No 346 Lingk 1 desa/kel rerewokan,Kec. Tondano Barat Kab. Minahasa</t>
  </si>
  <si>
    <t>1 Topi Visor Anti UV (GRAY)</t>
  </si>
  <si>
    <t>AGUS (PS)</t>
  </si>
  <si>
    <t>Betung</t>
  </si>
  <si>
    <t>Kelurahan. Betung RT 15 RW 06 (Patokan rumah. Di halaman ada tedmon warna biru)</t>
  </si>
  <si>
    <t>Sitiherluna (ar)</t>
  </si>
  <si>
    <t>Tambang</t>
  </si>
  <si>
    <t>Jalan Rimbo panjang Kantor Blatnas Perumahan Gibran cahaya sepakat blok CC 18 Desa Rimba Panjang, Kec. Tambang, Kab. Kampar</t>
  </si>
  <si>
    <t>Stendrik Tulangi Od.</t>
  </si>
  <si>
    <t>Kelurahan Malalayang Dua (II) Kec Malalayang (DIANTAR LANGSUNG KE ALAMAT PENERIMA) Titik Maps Kios Ex,Chel Manibang.</t>
  </si>
  <si>
    <t>Ayah Ain (BY)</t>
  </si>
  <si>
    <t>Batang Gansal</t>
  </si>
  <si>
    <t>Jl. Lintas Timur, Dusun Kerampal, Desa/Kelurahan : Seberida RT.09 (Dekat Lapangan Futsal)</t>
  </si>
  <si>
    <t>Siti (RM)</t>
  </si>
  <si>
    <t>Bandar Huluan</t>
  </si>
  <si>
    <t>RT 00 RW 00 Dusun 7 Desa Bandar Betsy II Kecamatan Bandar Huluan</t>
  </si>
  <si>
    <t>Franky Tamolonggehe (iaa)</t>
  </si>
  <si>
    <t>Tagulandang</t>
  </si>
  <si>
    <t>Desa mohongsawang Dusun 3 kec Tagulandang kab sitaro,propinsi sulut (Patokan Complex ,Gereja prostetan)</t>
  </si>
  <si>
    <t>TAHIR (IR)</t>
  </si>
  <si>
    <t>Tikke Raya</t>
  </si>
  <si>
    <t>Sumber Sawit Desa Pajalele Kec Tikke Raya (PT Mamuang afdeling Juliet 2 AAL)</t>
  </si>
  <si>
    <t>M. Nur Latief (Kin)</t>
  </si>
  <si>
    <t>Sandubaya</t>
  </si>
  <si>
    <t>Jl.Angsoka 2 No.415 BTN Sweta Belakang Gedung Lombok Post Cakranegara, Kel/Desa Turida</t>
  </si>
  <si>
    <t>Tetty Pasaribu. (Ib)</t>
  </si>
  <si>
    <t>Jln. Terusan Jakarta Utara. Villa Antapani Indah no.1. Bandung.</t>
  </si>
  <si>
    <t>Maxi pajouw (Kin)</t>
  </si>
  <si>
    <t>Langowan Timur</t>
  </si>
  <si>
    <t>Toko Sumber Karya Desa Wolaang, Jl. Wolaang (LANGSUNG DIANTARKAN KE ALAMAT)</t>
  </si>
  <si>
    <t>Kandar Babay (Kin)</t>
  </si>
  <si>
    <t>Nuangan</t>
  </si>
  <si>
    <t>Desa Iyok RT 1 Jalan Raya Trans Wisata Batu Buaya</t>
  </si>
  <si>
    <t>Uwo evi evi (ca)</t>
  </si>
  <si>
    <t>Rokan IV Koto</t>
  </si>
  <si>
    <t>desa. rokan koto ruang(Rt.02/Rw.02) Ram abadi , muang</t>
  </si>
  <si>
    <t>BELI 2 , Warna: hitam dan gray Topi Visor Anti UV</t>
  </si>
  <si>
    <t>Rahmah latip Latanro (hb)</t>
  </si>
  <si>
    <t>Kab. Enrekang</t>
  </si>
  <si>
    <t>Enrekang</t>
  </si>
  <si>
    <t>Alamat jln pahlawan no 9 kel Juppandang (samping halal center)</t>
  </si>
  <si>
    <t>Jumal (Kin)</t>
  </si>
  <si>
    <t>Desa Sujau RT 001, Patokan Dekat Kantor Desa Cat Rumah Putih</t>
  </si>
  <si>
    <t>Made Adi (Ad)</t>
  </si>
  <si>
    <t>Torue</t>
  </si>
  <si>
    <t>Desa/Kel tolai barat Dusun 4, Kantor Desa Tolai Barat.</t>
  </si>
  <si>
    <t>Ricki (ib)</t>
  </si>
  <si>
    <t>Nangaroro</t>
  </si>
  <si>
    <t>Desa Kotakeo Dua, rumah pas pinggir jalan raja ma,unori</t>
  </si>
  <si>
    <t>Drs. Muhdar Od.</t>
  </si>
  <si>
    <t>Desa Sempurna Rt 05 Rw 007 Kec Subah Sambas (DIANTAR LANGSUNG KE ALAMAT PENERIMA).</t>
  </si>
  <si>
    <t>Syahminarlis Od.</t>
  </si>
  <si>
    <t>Padang Ganting</t>
  </si>
  <si>
    <t>Koto Gadang Hilir No. 4 Kel Padang Ganting Kec Padang Ganting (DIANTAR LANGSUNG KE ALAMAT PENERIMA) Patokan Dekat Bpr.</t>
  </si>
  <si>
    <t>Siti Saldah ( Di)</t>
  </si>
  <si>
    <t>Jln. Sepaku laut Rt 08 No 48. Kelurahan Margasari ( no alternatif ,62 859-6101-9579) Kec. Balikpapan barat, Kota Balikpapan</t>
  </si>
  <si>
    <t>Herman Haslim ( Di)</t>
  </si>
  <si>
    <t>(Ensem Group) Jln.Kalimantan no.1 H/I Kelurahan Pandau hulu1, Kec. medan kota, Kota Medan</t>
  </si>
  <si>
    <t>2 GELANG KESEHATAN</t>
  </si>
  <si>
    <t>Azi Azi (rz)</t>
  </si>
  <si>
    <t>Banjarmasin Utara</t>
  </si>
  <si>
    <t>Jln. Perdagangan Komplek Perdagangan Jalur 5 RT 22 No.5 Desa Pangeran ,Kec. Banjarmasin Utara, Kota Banjarmasin</t>
  </si>
  <si>
    <t>Hatta Yoga (PS)</t>
  </si>
  <si>
    <t>Sungai Raya</t>
  </si>
  <si>
    <t>Jl.Duri Raya  Dusun. Siliwangi  RT.08/RW.02 No. Rumah 11 B Desa. Sungai Duri (ANTRAKN LANGSUNG KE ALAMAT)</t>
  </si>
  <si>
    <t>Nayla Mauri Tania (Hb)</t>
  </si>
  <si>
    <t>Kab. Hulu Sungai Utara</t>
  </si>
  <si>
    <t>Amuntai Utara</t>
  </si>
  <si>
    <t>Jl Rakha Rt 1 no 22.desa pakapuran</t>
  </si>
  <si>
    <t>Nma jefritus (iaa)</t>
  </si>
  <si>
    <t>Kambera</t>
  </si>
  <si>
    <t>Alamat : Desa kiritana RT:7. RW:4. Dusun Kuhiwatu  Kec.Kambera. Kab.Sumba Timur. Provinsi Nusa Tenggara Timur</t>
  </si>
  <si>
    <t>Markus Pongbandung Od.</t>
  </si>
  <si>
    <t>Dampelas</t>
  </si>
  <si>
    <t>Desa Pani,i Dusun I Jln. Imanuel Pas Sudut Lapangan Kec Dampelas (DIANTAR LANGSUNG KE ALAMAT PENERIMA).</t>
  </si>
  <si>
    <t>J.waluyo (Bar)</t>
  </si>
  <si>
    <t>J. Waluyo, Alamat. Jl. Swadaya, Perumahan Rindu Serumpun 4, Blok A.07, RT 06/RW 06, Kelurahan Delima, Kec. Tampan  (DIANTARKAN LANGSUNG KE ALAMAT PENERIMA)</t>
  </si>
  <si>
    <t>Leliana Sumtaki (ca)</t>
  </si>
  <si>
    <t>Galela Barat</t>
  </si>
  <si>
    <t>patokan rumah , villa hamon tanjung duma van deken Rt.1 Desa. duma</t>
  </si>
  <si>
    <t>Ernanto (Kin)</t>
  </si>
  <si>
    <t>Tanjung Selor</t>
  </si>
  <si>
    <t>Dusun Selimau 3, Kelurahan Tanjung Selor Timur, Dekat SD Negeri 026</t>
  </si>
  <si>
    <t>LA ODE INDARMAWAN BOLO (Rs)</t>
  </si>
  <si>
    <t>Watopute</t>
  </si>
  <si>
    <t>Kel. Wali, Kec. Watopute, Kab. Muna, Prov. Sulawesi Tenggara (Samping makam pahlawan Watopute)</t>
  </si>
  <si>
    <t>Sulastri (ar)</t>
  </si>
  <si>
    <t>Wua-Wua</t>
  </si>
  <si>
    <t>Kantor Polresta Kendari Jl. DI Panjaitan No.1 Kelurahan Bonggoeya, Kec. Wua-Wua, Kota Kendari</t>
  </si>
  <si>
    <t>Along (PS)</t>
  </si>
  <si>
    <t>Jl. Tombolotutu,Desa. Talise (Dikirim ke Kifli Cuci Motor</t>
  </si>
  <si>
    <t>Warim (BY)</t>
  </si>
  <si>
    <t>Banyusari</t>
  </si>
  <si>
    <t>Kp jaya mekar, 01/04 ,gg lpng bola ,Ds jaya mukti</t>
  </si>
  <si>
    <t>Edi Junaidi (Rs)</t>
  </si>
  <si>
    <t>Kota Kudus</t>
  </si>
  <si>
    <t>Dukuh Singgopadon, RT 2 RW 3, Desa Singocandi, Kudus Kota Kab. Kudus</t>
  </si>
  <si>
    <t>Aep JS (iaa)</t>
  </si>
  <si>
    <t>Singkut</t>
  </si>
  <si>
    <t>Jalan 9. Desa Bukit Bumi Raya Rt 24. Kecamatan Singkut. Kabupaten Sarolangun Provinsi JAMBI</t>
  </si>
  <si>
    <t>Andy Gunadi (Rs)</t>
  </si>
  <si>
    <t>Jln Tantina 3, No. 2, Rt19, (Rumah Diseberang Mushola, Pintu Besi Warna Pink)Kec. Sungai Pinang Kota Samarinda</t>
  </si>
  <si>
    <t>Wensen Nelson (Hb)</t>
  </si>
  <si>
    <t>Alamat. Jl. Gelora (belakang KODIM), RT 15, RW 08, Ling.V, Kel. Kotamobagu</t>
  </si>
  <si>
    <t>Supardi Sipatu (Hb)</t>
  </si>
  <si>
    <t>Tinangkung Utara</t>
  </si>
  <si>
    <t>Desa/kel luksagu depan masjid</t>
  </si>
  <si>
    <t>Gohandi Simanungkalit (Rs)</t>
  </si>
  <si>
    <t>Kab. Penukal Abab LematangIlir</t>
  </si>
  <si>
    <t>Talang Ubi</t>
  </si>
  <si>
    <t>RT 017 RW 04, Kel. Handayani Mulya, Kec. Talang Ubi, Kab. Penukal Abab Lematang Ilir (PALI), (Dekat Kantor Bupati Kab. PALI)</t>
  </si>
  <si>
    <t>Inyoman Budiana (PTR)</t>
  </si>
  <si>
    <t>Abiansemal</t>
  </si>
  <si>
    <t>Banjar Karang Dalem II, Gang Dewi Parwati, Kelurahan Bongkasa Pertiwi, Abiansemal</t>
  </si>
  <si>
    <t>Dhem johannis (Yn)</t>
  </si>
  <si>
    <t>Landu Leko</t>
  </si>
  <si>
    <t>Jl. Landu Leko RT 01 RW 01 Dus 1 Desa Daeurendale Kec Landu Leko Kab Rote Ndao patokan rumah samping SDN Sotimori (DIANTAR LANGSUNG KE ALAMAT PENERIMA).</t>
  </si>
  <si>
    <t>Nyoma.n rena ( Di)</t>
  </si>
  <si>
    <t>Jl Uluwatu Banjar dinas suluban, Kelurahan Pecatu, Gang dauh rurung pura kulat, Kec. Kuta selatan, Kab. Badung</t>
  </si>
  <si>
    <t>Romauli Silalahi (PTR)</t>
  </si>
  <si>
    <t>Bengkong</t>
  </si>
  <si>
    <t>Perum Pantai Gading Blok D 15, Kelurahan Tanjung Buntung, Kec Bengkong</t>
  </si>
  <si>
    <t>BUKU</t>
  </si>
  <si>
    <t>Bertha Tunliu (IR)</t>
  </si>
  <si>
    <t>Noemuti Timur</t>
  </si>
  <si>
    <t>RT 008/RW 016 Dusun Usapibaanfaun Desa Manikin Kec Noemuti Timur</t>
  </si>
  <si>
    <t>RUSDI (AK)</t>
  </si>
  <si>
    <t>Sekotong</t>
  </si>
  <si>
    <t>Dusun Pengantap, RT 005, Desa Buwun Mas, Kec. Sekotong, Kab. Lombok Barat</t>
  </si>
  <si>
    <t>1 BOTOL ASPAL CAIR SERBAGUNA</t>
  </si>
  <si>
    <t>Romdoni Od.</t>
  </si>
  <si>
    <t>Kab. Indramayu</t>
  </si>
  <si>
    <t>Indramayu</t>
  </si>
  <si>
    <t>Desa Plumbon Blok Pulo Kec Indramayu Rt 19 Rw 07 (DIANTAR LANGSUNG KE ALAMAT PENERIMA).</t>
  </si>
  <si>
    <t>Ragil Dari (PTR)</t>
  </si>
  <si>
    <t>Kibin</t>
  </si>
  <si>
    <t>Perum Bumi Nagara Lestari, Blok G 19 No. 15, Gang Pelangi, Desa Nagara, Kec. Kibin,Kab. Serang</t>
  </si>
  <si>
    <t>slamet Yadi (IR)</t>
  </si>
  <si>
    <t>Kusambi</t>
  </si>
  <si>
    <t>RT 02 RW 02 Desa Lakawoghe Kec Kusambi (Tugu Ayam)</t>
  </si>
  <si>
    <t>Shirley K (Bar)</t>
  </si>
  <si>
    <t>Shirley Kojongian, Alamat. Jl. Kenari 2, Batukota - Winangun, Kec. Malalayang (DIANTARKAN LANGSUNG KE ALAMAT PENERIMA)</t>
  </si>
  <si>
    <t>Welem sayuna Od.</t>
  </si>
  <si>
    <t>Kelurahan Manutapen Kec Alak Rt 22 Rw 07 (DIANTAR LANGSUNG KE ALAMAT PENERIMA) Belakang Paud Alfa Omega Dua PD. Hosana</t>
  </si>
  <si>
    <t>SILVESTER BE (Jj)</t>
  </si>
  <si>
    <t>Insana</t>
  </si>
  <si>
    <t>Kelurahan /Desa Botof RT 06 RW 03 Dusun 4, rumah deket Perbatasan Desa Munanain B, Kios cat warna hijau muda</t>
  </si>
  <si>
    <t>Fouber Lohiwu ( Di)</t>
  </si>
  <si>
    <t>Jl. Tanggul selatan 1 Blok B no. 1 kelurahan Birobuli selatan, Kec. Palu selatan,Kota Palu</t>
  </si>
  <si>
    <t>echa (Hb)</t>
  </si>
  <si>
    <t>Sigi Biromaru</t>
  </si>
  <si>
    <t>ALAMAT :jln karanja lembah,biromaru. DESA :mpanau lorong tower,di samping warung Coto Makasar bangkit. rmh wrn orange di samping kos2n</t>
  </si>
  <si>
    <t>Jero w sudiarta (Rs)</t>
  </si>
  <si>
    <t>Jl. Ayudia br Tegalsaat, Ds. Pejeng Kangin, Kec. Tampaksiring, Kab. Gianyar, Prov. Bali (Bakai Banjar Tegalsaat Keselatan)</t>
  </si>
  <si>
    <t>Liu Syak Bun (PS)</t>
  </si>
  <si>
    <t>Singkawang</t>
  </si>
  <si>
    <t>Singkawang Tengah</t>
  </si>
  <si>
    <t>Jln. Ks Tubun no14 Gg. Harmonis RT 54 RW 12 Kelurahan. Roban (ANTRAKN LANGSUNG KE ALAMAT)</t>
  </si>
  <si>
    <t>Wawan (BY)</t>
  </si>
  <si>
    <t>Panongan</t>
  </si>
  <si>
    <t>Graha segovia s32/02 Ciakar Panongan citra raya rt01/06, Desa/Kelurahan Ciakar</t>
  </si>
  <si>
    <t>Hj.bau (ar)</t>
  </si>
  <si>
    <t>Dusun Borongkaramasa Desa Toddotoa Depan BidanMurni, Kec. Pallangga,Kab. Gowa</t>
  </si>
  <si>
    <t>A . Djayadi . (Bar)</t>
  </si>
  <si>
    <t>A. Djayadi, Alamat. Gamprit taruna 3 Rt 05/Rw 02 Jati waringin, Kec. Pondok Gede (DIANTARKAN LANGSUNG KE ALAMAT PENERIMA)</t>
  </si>
  <si>
    <t>Antje Netje Kalalo (BY)</t>
  </si>
  <si>
    <t>Perum Bumi Kilu Permai Blok A No.60 KelurahanPaniki Satu (Depan Kantor Lurah Masuk Lorong Sebelah Kiri, Rumah Cat Kream)Kec. Mapanget Kota Manado</t>
  </si>
  <si>
    <t>Gede sukarton (BY)</t>
  </si>
  <si>
    <t>Baturiti</t>
  </si>
  <si>
    <t>Restoran Babi Guling Golden. Jl. Denpasar Singaraja, Desa Perean Tengah</t>
  </si>
  <si>
    <t>BELI 1 GRATIS 1 Sikat Punggung Kekinian</t>
  </si>
  <si>
    <t>Marthens Parera (IS)</t>
  </si>
  <si>
    <t>RT 19, RW 06, jln duren lorong depan klinik rilan Kelurahan Girian atas, Kec. Girian, Kota Bitung</t>
  </si>
  <si>
    <t>Key key (Bar)</t>
  </si>
  <si>
    <t>Key Key, Alamat. Sidomulyo, Sertu 1, arah masuk Jl. Pak Igor, tidak jauh dari Somel, Kec. Nanga Pinoh (DIANTARKAN LANGSUNG KE ALAMAT PENERIMA)</t>
  </si>
  <si>
    <t>simon satu (ib)</t>
  </si>
  <si>
    <t>Maurole</t>
  </si>
  <si>
    <t>alamat:  rt/rw 005/012 dusun detuara,desa mausambi,</t>
  </si>
  <si>
    <t>Anwar Daeng siga (ib)</t>
  </si>
  <si>
    <t>Alamat rumah kampung tasuk rumah di belakang mesjid tasuk rt 01</t>
  </si>
  <si>
    <t>Hyasinta Yus Od.</t>
  </si>
  <si>
    <t>Nubatukan</t>
  </si>
  <si>
    <t>Longser wologlarak Rt/Rw 023/007Kel.Lewoleba Barat Kec.Nubatukan Kab. Lembata FloresTimur</t>
  </si>
  <si>
    <t>Hamsah (Bar)</t>
  </si>
  <si>
    <t>Bajo</t>
  </si>
  <si>
    <t>Hamsah, Jl. Sappoko, Dusun Lanrang, Desa Balla, Kec. Bajo (DIANTARKAN LANGSUNG KE ALAMAT PENERIMA)</t>
  </si>
  <si>
    <t>2 Topi Visor Anti UV (BLACK)</t>
  </si>
  <si>
    <t>Arjansyah Od.</t>
  </si>
  <si>
    <t>Damai</t>
  </si>
  <si>
    <t>Kelurahan Jengan Danum Rt 5 No. 7 Kec Damai Kutai Barat (DIANTAR LANGSUNG KE ALAMAT PENERIMA).</t>
  </si>
  <si>
    <t>Isnawati (PTR)</t>
  </si>
  <si>
    <t>Jl. Salambara, kelurahan Tipo, RT.01 / RW.05, (Patokan Dekat Terminal Tipo), Ulujadi</t>
  </si>
  <si>
    <t>Az (IS)</t>
  </si>
  <si>
    <t>Rt02 rw 17 no L35 lavender tunas regency Kelurahan sungai binti,Kec. Sagulung, Kota Batam</t>
  </si>
  <si>
    <t>PASTA GIGI</t>
  </si>
  <si>
    <t>Meike tumewum (Hb)</t>
  </si>
  <si>
    <t>jln raya Ratahan belang desa Ratatotok timur jg 5 toko sumber mitra bangunan</t>
  </si>
  <si>
    <t>m</t>
  </si>
  <si>
    <t>Siprianus Bria Saku (Jj)</t>
  </si>
  <si>
    <t>Raimanuk</t>
  </si>
  <si>
    <t>Dusun Webaha B RT 001 RW 001 Kelurahan /Desa Faturika Kec. Raimanuk</t>
  </si>
  <si>
    <t>Ibu Ani hznomo ( Di)</t>
  </si>
  <si>
    <t>Kab. Tasikmalaya</t>
  </si>
  <si>
    <t>Parungponteng</t>
  </si>
  <si>
    <t>Desa Baru makmur, kampung jareged RT 04 RW 04, Kec. Parung pontengg, Kab. Tasikmalaya</t>
  </si>
  <si>
    <t>Ibu Merianti Seru(Mar).</t>
  </si>
  <si>
    <t>Rindingallo</t>
  </si>
  <si>
    <t>Desa.Kapala Pitu Kec.Rindingallo Kab.Toraja Utara Provinsi Sulawesi Selatan</t>
  </si>
  <si>
    <t>Molyadi (ar)</t>
  </si>
  <si>
    <t>Menukung</t>
  </si>
  <si>
    <t>Jalan lintas Melawi RT 04 Dusun Mekar Utama rumah ke dua dekat jambatan Desa Nanga Ella Hulu, Kec. Menukung, Kab. Melawi</t>
  </si>
  <si>
    <t>Cang muhammad Od.</t>
  </si>
  <si>
    <t>Tangerang Selatan</t>
  </si>
  <si>
    <t>Ciputat</t>
  </si>
  <si>
    <t>Jln. Cimandiri II Rt 02/07 No. 98 Kelurahan Cipayung Kec Ciputat (DIANTAR LANGSUNG KE ALAMAT PENERIMA).</t>
  </si>
  <si>
    <t>Husen (PS)</t>
  </si>
  <si>
    <t>Talo Kecil</t>
  </si>
  <si>
    <t>Dusun. Satu Desa. Pering Baru (50M dari kantor desa, ANTRAKN LANGSUNG KE ALAMAT)</t>
  </si>
  <si>
    <t>Abd. Rafin (Rs)</t>
  </si>
  <si>
    <t>Jl. Bayu, RT 04 RW 04, Kel. Mamboro, Kec. Palu Utara, Kota Palu, Prov. Sulawesi Tengah (0852 4256 6495)</t>
  </si>
  <si>
    <t>Fernandus Freddy (Kin)</t>
  </si>
  <si>
    <t>Kab. Siak</t>
  </si>
  <si>
    <t>Tualang</t>
  </si>
  <si>
    <t>Jl. Baru Bakal Desa Tualang Timur RT 002 RW 002 Dekat SDN 010</t>
  </si>
  <si>
    <t>A. Jenni (PS)</t>
  </si>
  <si>
    <t>BTN Graha Fuad, Dusun. Bintarore Kelurahan. Bintarore ( patokan rumah Kantor Lurah Bintarore , ANTRAKN LANGSUNG KE ALAMAT SEGERA)</t>
  </si>
  <si>
    <t>Beli 1 Kipas Lipat Turbo Portable</t>
  </si>
  <si>
    <t>F Baidowi (Hb)</t>
  </si>
  <si>
    <t>Kantor Direktorat jenderal kependudukan dan pencatatan sipil gd.A Jl.Raya pasar minggu KM.19 Desa/kel Pejaten Barat pasar Minggu Jakarta Selatan patokan Depan hotel fiducia pasar Minggu Jakarta Selatan.</t>
  </si>
  <si>
    <t>Muh baidowi (BY)</t>
  </si>
  <si>
    <t>Kab. Madiun</t>
  </si>
  <si>
    <t>Dagangan</t>
  </si>
  <si>
    <t>desa/Kelurahan Sewulan RT.07./ II. Sewulan Wetan. Jln. Empu Nurya No. 128. ( Sebelah Timur Padepokan SHTT Sewulan )</t>
  </si>
  <si>
    <t>Suharto Demanto Od.</t>
  </si>
  <si>
    <t>Singkil</t>
  </si>
  <si>
    <t>Pondok Pesantren Karya Pembangunan Jln. ArieLasut Kelurahan Kombos Timur Kec Singkil (DIANTAR LANGSUNG KE ALAMAT PENERIMA).</t>
  </si>
  <si>
    <t>Allen Takalawangen (IS)</t>
  </si>
  <si>
    <t>Tabukan Tengah</t>
  </si>
  <si>
    <t>Jln.sedang biru, kampung biru ,lindogan 1 biru,( kampung palahanaeng ) Kelurahan Palahanaeng Kec. Tabukan Tengah Kab. Kepulauan Sangihe</t>
  </si>
  <si>
    <t>Sumini Milla Sumartini (Hb)</t>
  </si>
  <si>
    <t>Tegaldlimo</t>
  </si>
  <si>
    <t>Pabrik Paving dan Batako Banyuwangi , CV. Sukses Bersama YK Jl. Raya Tegaldlimo, Sumberejo, desa/kel Tegaldlimo</t>
  </si>
  <si>
    <t>Bernadus Netu Ully (PS)</t>
  </si>
  <si>
    <t>Hawu Mehara</t>
  </si>
  <si>
    <t>Dusun. Koloke RT/RW 05/03 Desa. Raemadia (Ramedue)  (dekat paud Kristus 2 )</t>
  </si>
  <si>
    <t>Abdurrachman (Bar)</t>
  </si>
  <si>
    <t>Banjarmasin Tengah</t>
  </si>
  <si>
    <t>Abdurrachman, Alamat. Jln Antasan Kecil Barat no.48- Rt.12-Rw.02 Kelurahan Pasar Lama ,Kec. Banjarmasin Tengah Wa. ,62.85100121724 Tlp. ,62.81349661356 (DIANTARKAN LANGSUNG KE ALAMAT PENERIMA)</t>
  </si>
  <si>
    <t>HASNA (IS)</t>
  </si>
  <si>
    <t>Wolo</t>
  </si>
  <si>
    <t>Desa Lapao Pao Patokan Depan SMA 1 wolo, Kec. wolo Kab. Kolaka Sultra</t>
  </si>
  <si>
    <t>Risnawati (ib) (kirim jnt)</t>
  </si>
  <si>
    <t>Walenrang Utara</t>
  </si>
  <si>
    <t>,Desa marabuana Cat rumah ping ,lorong samping kantor desa marabuana</t>
  </si>
  <si>
    <t>Rinto (AK) (JNT)</t>
  </si>
  <si>
    <t>Dolok Silao</t>
  </si>
  <si>
    <t>Desa Ujung Bawang (Puskesmas Ujung Bawang) Kec. Dolok Silau, Kab. Simalungun</t>
  </si>
  <si>
    <t>Yulius dama (ib)</t>
  </si>
  <si>
    <t>Wewewa Tengah</t>
  </si>
  <si>
    <t>Jln masuk simpang ombarade dekat gereja pusat ombarade Desa ombarade</t>
  </si>
  <si>
    <t>Endalit tarigan  ( Sp )</t>
  </si>
  <si>
    <t>Medan Baru</t>
  </si>
  <si>
    <t>Jln. Jamin Ginting Gg. Sarmin 17 Kelurahan Padang Bulan</t>
  </si>
  <si>
    <t>Hidayanto (Yn)</t>
  </si>
  <si>
    <t>Parindu</t>
  </si>
  <si>
    <t>Jl. Kalimantan Desa Suka Mulya RT 05 RW 03 Kec Parindu Kab Sanggau patokan Rumah belakang SD Suka Mulya cat Rumah warna Hijau (DIANTAR LANGSUNG KE ALAMAT PENERIMA).</t>
  </si>
  <si>
    <t>Vacum Cleaner Mobil Beli 1</t>
  </si>
  <si>
    <t>Mutiha Sianturi (PS)</t>
  </si>
  <si>
    <t>Muara</t>
  </si>
  <si>
    <t>SMP Negeri 2 Muara  Desa/kelurahan: Aritonang (ANTRAKN LANGSUNG KE ALAMAT)</t>
  </si>
  <si>
    <t>Raesul (ar)</t>
  </si>
  <si>
    <t>Kab. Lombok Tengah</t>
  </si>
  <si>
    <t>Batukliang</t>
  </si>
  <si>
    <t>Dusun Batu Lajan Bat RT 03 RW 05 Desa Peresak Patokan SD Pajangan, Kecamatan Batukliang</t>
  </si>
  <si>
    <t>Ade sulaiman (iaa)</t>
  </si>
  <si>
    <t>Moyo Hulu</t>
  </si>
  <si>
    <t>alamat: jln melati RT 03rw03  kelurahan sebasang Dusun ketanga kec moyo hulu kabupaten Sumbawa NTB (dekat dengan tempat jual kaca)</t>
  </si>
  <si>
    <t>Dani Rawis (BY)</t>
  </si>
  <si>
    <t>Desa/Kelurahan : Malalayang 1 Timur, Lingkungan 6 (GBI Taman Asri Malalayang, Cek Di Maps)</t>
  </si>
  <si>
    <t>Didik (ib)</t>
  </si>
  <si>
    <t>Kab. Sukoharjo</t>
  </si>
  <si>
    <t>Grogol</t>
  </si>
  <si>
    <t>Desa grogol  rt5  rw5</t>
  </si>
  <si>
    <t>Wagino (iaa)</t>
  </si>
  <si>
    <t>Alamat: Jalan lintas sumatra Km 55 Desa sidomulyo Kec pulo bandring Kisaran/Asahan Sumatra Utara</t>
  </si>
  <si>
    <t>Lili Od.</t>
  </si>
  <si>
    <t>Bungo Dani</t>
  </si>
  <si>
    <t>Kelurahan Sungai Kerja Kec Bungo Dani (DIANTAR LANGSUNG KE ALAMAT PENERIMA) Rt 23 Rw 08 BTN. Lintas Asri Blok G 51.</t>
  </si>
  <si>
    <t>Johana Jacob (iaa)</t>
  </si>
  <si>
    <t>Alamat : RT 1 lingkungan 3 kelurahan Bahoi kecamatan Tagulandang kabupaten Siau Tagulandang Biaro Propinsi Sulawesi utara (Lorong PLN tagulandang)</t>
  </si>
  <si>
    <t>Dorly Delima Manik (Yn)</t>
  </si>
  <si>
    <t>Garoga</t>
  </si>
  <si>
    <t>Jl. Natumingka Desa Garoga Sibargot Kec Garoga Kab Tapanuli Utara Patokan Rumah dekat Gereja GKPI (DIANTAR LANGSUNG KE ALAMAT PENERIMA).</t>
  </si>
  <si>
    <t>Erna(Ib) (Ib)</t>
  </si>
  <si>
    <t>Perumahan trend doyo baru , jalur 15a tanya saja erna</t>
  </si>
  <si>
    <t>Chano alatas Od.</t>
  </si>
  <si>
    <t>Desa Kampung Gorom Kec Bula (DIANTAR LANGSUNG KE ALAMAT PENERIMA) Patokan Rumah Dekat Lapangan Volly Rumah Warna Putih.</t>
  </si>
  <si>
    <t>Rizal (Kin)</t>
  </si>
  <si>
    <t>Kab. Ogan Ilir</t>
  </si>
  <si>
    <t>Rantau Alai</t>
  </si>
  <si>
    <t>Desa Tanjung Mas RT 1, Patokan Dekat Musholla Muhajirin</t>
  </si>
  <si>
    <t>Rosi Dahliya Wati (BY)</t>
  </si>
  <si>
    <t>Muara Bangka Hulu</t>
  </si>
  <si>
    <t>Desa/Kelurahan : Bentiring, RT 4 RW 1 Gang Cahaya (Depan Tonang Ban (Warkop Acha)</t>
  </si>
  <si>
    <t>Junaidi (BY)</t>
  </si>
  <si>
    <t>Desa/Kelurahan : Sumber Makmur, Jalur 2 Rt.020/rw.009 (Dekat Toko Herman)</t>
  </si>
  <si>
    <t>Julius Ering (IR)</t>
  </si>
  <si>
    <t>Tomohon Selatan</t>
  </si>
  <si>
    <t>Jalan raya Pinaras Kelurahan Pinaras kec Tomohon Selatan (Rumah ke 4 sebelum Gereja Katolik)</t>
  </si>
  <si>
    <t>Dede Saepudin (Hb)</t>
  </si>
  <si>
    <t>Palabuhanratu</t>
  </si>
  <si>
    <t>Kp Benteng RT 02 RW 05 Desa/kel Jayanti</t>
  </si>
  <si>
    <t>Bi.un (IR)</t>
  </si>
  <si>
    <t>Tebo Ilir</t>
  </si>
  <si>
    <t>Jln. Air panas RT 16 RW 08 Kelurahan sungai bengkal Kec Tebo Ilir (Warung Ayuk Tutik)</t>
  </si>
  <si>
    <t>Nurman (ad)</t>
  </si>
  <si>
    <t>XIII Koto Kampar</t>
  </si>
  <si>
    <t>Desa/Kel Gunung bungsu RT 01 RW 01 patokan Rumah makan 2 Putra</t>
  </si>
  <si>
    <t>Alboin S (PS)</t>
  </si>
  <si>
    <t>Jln : Syalom Ling. 8  Kelurahan : Malalayang Satu Barat (Gereja Bukit karmel)</t>
  </si>
  <si>
    <t>Arman(Mar).</t>
  </si>
  <si>
    <t>Sumay</t>
  </si>
  <si>
    <t>Alamat, dusun lintas ulu, rt, 03,jln padang lama, desa teluk langkap, kecamatan, sumay, kabupaten, tebo, Propinsi, Jambi</t>
  </si>
  <si>
    <t>Danto (ib)</t>
  </si>
  <si>
    <t>Pagar Alam</t>
  </si>
  <si>
    <t>Dempo Utara</t>
  </si>
  <si>
    <t>ds.Pagardin kel.Pagar Wangi</t>
  </si>
  <si>
    <t>yulianus aronggear(Mar).</t>
  </si>
  <si>
    <t>Kab. Kepulauan Yapen</t>
  </si>
  <si>
    <t>Yapen Selatan</t>
  </si>
  <si>
    <t>Nama : Yulianus Aronggear Alamat Jln Padat Karya Depan SD Inpres Newi Kelurahan Tarau Distrik Kec.Yapen Selatan Kabupaten Kepulauan Yapen Serui Provinsi Papua</t>
  </si>
  <si>
    <t>Ely .Tulle(ib)</t>
  </si>
  <si>
    <t>Desa oelunggu.dusun.lekik.rt.05. RW.03.</t>
  </si>
  <si>
    <t>Skifo Mondolu (PS)</t>
  </si>
  <si>
    <t>Desa. Kaduwaa RT 03 (Dekat sekola SD kaduwaa)</t>
  </si>
  <si>
    <t>Heny Doing (Jj)</t>
  </si>
  <si>
    <t>Yaspem Jln. Gajah Mada No. 71 Maumere Kelurahan /Desa Madawat, Sikka</t>
  </si>
  <si>
    <t>Jaka Suryana (Bar)</t>
  </si>
  <si>
    <t>Gondokusuman</t>
  </si>
  <si>
    <t>Jaka Suryana, Terban GK V No. 564 RT 19/RW 04, Kel. Terban, Kec. Gondokusuman (DIANTARKAN LANGSUNG KE PENERIMA)</t>
  </si>
  <si>
    <t>Indrany (BY)</t>
  </si>
  <si>
    <t>jl sam ratulangi 48 ( toko sinar Pembangunan) Kelurahan bitung timur, Rt/ rw 001/001</t>
  </si>
  <si>
    <t>Damanik (rz)</t>
  </si>
  <si>
    <t>Kab. Paser</t>
  </si>
  <si>
    <t>Kuaro</t>
  </si>
  <si>
    <t>Blok B No 5 ( Belakang Pusban ) Desa Padang jaya, Kec. Kuaro, Kab. Paser</t>
  </si>
  <si>
    <t>Daniel Afandi (Jj)</t>
  </si>
  <si>
    <t>Jln. Raya Loloan Torean, Kelurahan /Desa Loloan, patokan Depan Masjid Nurul Yaqin Torean</t>
  </si>
  <si>
    <t>Zulkarnain (Kin)</t>
  </si>
  <si>
    <t>Desa Tuo Sumay RT 09 Jalan Ulu Gedung Dekat Candi Dusun Tuo</t>
  </si>
  <si>
    <t>Pinta Halimatussadiah (ca)</t>
  </si>
  <si>
    <t>Dumai</t>
  </si>
  <si>
    <t>Bukit Kapur</t>
  </si>
  <si>
    <t>Jl. Sukarnohatta / jl.harapan rt. 03 ) desa bukit kapur</t>
  </si>
  <si>
    <t>Aryanto Lintaku (Bar)</t>
  </si>
  <si>
    <t>Aryanto Lintaku, Alamat. Jaga 2 Desa Ponosakan Indah, Kec. Belang (DIANTARKAN LANGSUNG KE ALAMAT PENERIMA)</t>
  </si>
  <si>
    <t>muktar (RM)</t>
  </si>
  <si>
    <t>Warung Lontong Jorong Koto Lintas Desa Koto Padang Jln Lintas Sumatra Indonesia, Kec Koto Baru Kab. Dharmasraya</t>
  </si>
  <si>
    <t>Jayaharta Od.</t>
  </si>
  <si>
    <t>Betoambari</t>
  </si>
  <si>
    <t>BTN Topas 3 Perum Wahana Blok M No. 33 Kota Bau Bau Kec Betoambari (DIANTAR LANGSUNG KE ALAMAT PENERIMA) Kelurahan Lipu.</t>
  </si>
  <si>
    <t>Muhammad Affan (Jj)</t>
  </si>
  <si>
    <t>Mandiangin - Mandiangin Timur</t>
  </si>
  <si>
    <t>Jln. Lintas Pauh - Mandiangin Kelurahan /Desa Gurun Mudo, Rumah pinggir jalan lintas dekat lapangan bola</t>
  </si>
  <si>
    <t>Adimuklis (Hb)</t>
  </si>
  <si>
    <t>Sipora Selatan</t>
  </si>
  <si>
    <t>Desa/kel bosua dusun amumunen Patokan rumah,di belakang SMP simpang kiri rurus rumah no,2 sebelah kanan,cat rumah warna coklat.</t>
  </si>
  <si>
    <t>i made (ca)</t>
  </si>
  <si>
    <t>jl.subur gg. mirah delima no.18 ( patokan rumah dg kori tembok bata) desa pemecutan klod</t>
  </si>
  <si>
    <t>Frandy Pardede (IS)</t>
  </si>
  <si>
    <t>Kab. Sidoarjo</t>
  </si>
  <si>
    <t>Sidoarjo</t>
  </si>
  <si>
    <t>Kelurahan Sidokare Blok Q12, Pondok Sidokare Indah, Kec Sidoarjo Kab Sidoarjo</t>
  </si>
  <si>
    <t>Bertolomeus Baga (PS)</t>
  </si>
  <si>
    <t>Wanokaka</t>
  </si>
  <si>
    <t>Desa. Hoba Wawi Rt/Rw:02/03 (Patokan rumah:dekat sd masehi rua)</t>
  </si>
  <si>
    <t>Jelimin (Jj)</t>
  </si>
  <si>
    <t>Kelurahan /Desa Tamang Dusun Lubang Landak RT 01 RW 01 Kec. Nanga Mahap</t>
  </si>
  <si>
    <t>Sandra Solang (BY)</t>
  </si>
  <si>
    <t>Desa/Kelurahan Sklian Tengah, Jaga 4, Jl. Paving (Arah Jalan Wisata Gunung Soputan) Silian Raya Kab. Minahasa Tenggara</t>
  </si>
  <si>
    <t>Glory F.L. Tobing (iaa)</t>
  </si>
  <si>
    <t>Sibolga</t>
  </si>
  <si>
    <t>Sibolga Utara</t>
  </si>
  <si>
    <t>Jl. Jend. Maraden Panggabean No. 18.  Kel. Angin Nauli. (Antarkan ke sekolah SMK Negeri 2 Sibolga)</t>
  </si>
  <si>
    <t>Frengki (RM)</t>
  </si>
  <si>
    <t>Kab. Kepulauan Tanimbar</t>
  </si>
  <si>
    <t>Tanimbar Selatan</t>
  </si>
  <si>
    <t>Jln Btn Bawa Rt 002 Rw 2 Rumah Bumbungan Minang Desa Llngei Kec. Tanimbar Selatan</t>
  </si>
  <si>
    <t>Mujidin (IR)</t>
  </si>
  <si>
    <t>Kab. Banjar</t>
  </si>
  <si>
    <t>Mataraman</t>
  </si>
  <si>
    <t>RT 01/RW 01 Kelurahan Sungai Jati Kec Mataraman (SDN sungai jati)</t>
  </si>
  <si>
    <t>Djemmy S (Yn)</t>
  </si>
  <si>
    <t>Tomohon Tengah</t>
  </si>
  <si>
    <t>Jl. Kuranga Dalam Desa Talete Dua Lingkungan 2 Kec Tomohon Tengah Kota Tomohon patokan dekat SMPN 1 Talete Dua Tomohon (DIANTAR LANGSUNG KE ALAMAT PENERIMA).</t>
  </si>
  <si>
    <t>Batrin Od.</t>
  </si>
  <si>
    <t>Jalan Pasau Bonebula Rt 5 Rw 5 Dusun Bonebula Desa Nambaru Kec Parigi Selatan (DIANTAR LANGSUNG KE ALAMAT PENERIMA) Kode Pos 94451</t>
  </si>
  <si>
    <t>Hamzah (BY)</t>
  </si>
  <si>
    <t>Desa/Kelurahan Lubangbuaya RT.02/RW.04 (Dari Kantor Desa Lurus, Samping Feni Jaya Motor)</t>
  </si>
  <si>
    <t>Prio prambudi(Mar).</t>
  </si>
  <si>
    <t>Muara Papalik</t>
  </si>
  <si>
    <t>Jln. liktas timur km 85 Rt 12 Rw 03 Desa  dusun mudo Kec   muara papalik Kab  tanjabar Prov. jambi (depan kantor pos polisis tutup)</t>
  </si>
  <si>
    <t>Chandra (Jj)</t>
  </si>
  <si>
    <t>Kavling Danau Indah Blok Anggrek IV RT 03 RW 015 No.12 Kelurahan Kabil Kecamatan Nongsa Kota Batam</t>
  </si>
  <si>
    <t>PERALATAN RUMAH TANGGA</t>
  </si>
  <si>
    <t>Irfan (iaa)</t>
  </si>
  <si>
    <t>Sekatak</t>
  </si>
  <si>
    <t>Kabupaten Bulungan kecamatan sekatak desa Sekatak buji RT 1 Provinsi Kalimantan Utara (Dekat balai adat)</t>
  </si>
  <si>
    <t>Ani.Titalouw (Jj)</t>
  </si>
  <si>
    <t>Kab. Seram Bagian Barat</t>
  </si>
  <si>
    <t>Seram Barat</t>
  </si>
  <si>
    <t>Kantor Dinas Perhubungan Kabupaten Seram Bagian Barat, Kelurahan /Desa Piru Kec. Seram Barat</t>
  </si>
  <si>
    <t>Rudy Mang (PS)</t>
  </si>
  <si>
    <t>Jl. Pulo Lembek Komplek Perumda Kelurahan. Simpong (ANTARKAN LANGSUNG KE ALAMAT)</t>
  </si>
  <si>
    <t>Dince Mandas(ib)</t>
  </si>
  <si>
    <t>Amurang</t>
  </si>
  <si>
    <t>Kelrhn Buyungon ling9 jln cakalele no4</t>
  </si>
  <si>
    <t>Nia (Hb)</t>
  </si>
  <si>
    <t>Lembah Gumanti</t>
  </si>
  <si>
    <t>Jln Pasar jorong taratak pauh desa/kel sungai nanam (patokan rumah di tengah tengah pasar)</t>
  </si>
  <si>
    <t>Emma oraplawal (IR)</t>
  </si>
  <si>
    <t>Pesanggrahan</t>
  </si>
  <si>
    <t>Jalan Palem 8 No. 61 RT 01 RW 8 Kelurahan Petukangan Utara Kecamatan Pesanggrahan (Puskesmas Kec. Pesanggrahan)</t>
  </si>
  <si>
    <t>NUSRATI ( Di)</t>
  </si>
  <si>
    <t>Desa Towara ( patokan rumah dekat sdn towara) Kec. Petasi timur</t>
  </si>
  <si>
    <t>Totok Suko(Dika) ( ca )</t>
  </si>
  <si>
    <t>Pati</t>
  </si>
  <si>
    <t>Desa. saliyan Rt.06 Rw.02 pati (belakang hotel 21 depan warung mas wan )</t>
  </si>
  <si>
    <t>In (ib)</t>
  </si>
  <si>
    <t>Popayato Barat</t>
  </si>
  <si>
    <t>Desa butungale dusun mekar</t>
  </si>
  <si>
    <t>Jusni Harris (Kin)</t>
  </si>
  <si>
    <t>Jln. 5 September No. 178 Depan Gereja GMIM Bukit Moria Malalayang Kelurahan Malalayang Satu</t>
  </si>
  <si>
    <t>Beli 1 Gratis 1 Sikat Punggung WARNA BIRU DAN MERAH</t>
  </si>
  <si>
    <t>stevan (BY)</t>
  </si>
  <si>
    <t>Desa/Kelurahan : Tewasen Jaga 8 (Belakang Poskamling Jaga 8, Rumah Warna Cream)</t>
  </si>
  <si>
    <t>Armin (Rs)</t>
  </si>
  <si>
    <t>Jln. Toparuni, RW 03, Kelurahan Ulu Wolo, Kec. Wolo, Kab. Kolaka, Sulawesi Tenggara</t>
  </si>
  <si>
    <t>Ricky (AK)</t>
  </si>
  <si>
    <t>Kab. Murung Raya</t>
  </si>
  <si>
    <t>Tanah Siang</t>
  </si>
  <si>
    <t>Desa Tino Talih, (Jalan kurung pajan desa tino tali RT 1 , Rumah paling ujung kiri) Kec Tanah Siang, Kab Murung Raya</t>
  </si>
  <si>
    <t>Romi S, Mappa(Mar)</t>
  </si>
  <si>
    <t>Banggai Desa Lompio,Lonas Kec.Banggai Kab.Banggai Laut Provi.Sulawesi Tengah  (Depan Koramil)</t>
  </si>
  <si>
    <t>Pk</t>
  </si>
  <si>
    <t>Ikki Bandangan(Mar).</t>
  </si>
  <si>
    <t>Lamasi Timur</t>
  </si>
  <si>
    <t>Bahomotefe Kota palopo kec luwu timur kab luwu desa pompengan sulawesi selatan</t>
  </si>
  <si>
    <t>Haeriati Hakim (Bar)</t>
  </si>
  <si>
    <t>Kab. Kepulauan Selayar</t>
  </si>
  <si>
    <t>Bontoharu</t>
  </si>
  <si>
    <t>Haeriati Hakim, Alamat. Jl. Poros Bandara H. Aroepala, Komplek Pasar Padang, Toko Tiwi, Desa Bontosunggu, Kec. Bontoharu, (DIANTARKAN LANGSUNG KE ALAMAT PENERIMA)</t>
  </si>
  <si>
    <t>Hj Nani (Rs)</t>
  </si>
  <si>
    <t>Rt 001 Rw 007, Kelurahan Tanamodindi, Kec. Mantikulore Kota Palu</t>
  </si>
  <si>
    <t>Djamilah (BY)</t>
  </si>
  <si>
    <t>Desa Prambon rt.01/rw.02 (Rumah Cet Biru Selatan Jalan)</t>
  </si>
  <si>
    <t>ANDI MANDENG (PS)</t>
  </si>
  <si>
    <t>Kab. Luwu Utara</t>
  </si>
  <si>
    <t>Malangke Barat</t>
  </si>
  <si>
    <t>Jl. Poros Malangke Barat, Pattimang, Belawa Baru Desa . Arusu (Rumah Hj. Rencong, ANTARKAN LANGSUNG KE ALAMAT)</t>
  </si>
  <si>
    <t>Rita Sulistyana (Hb)</t>
  </si>
  <si>
    <t>Alamat Lengkap :lintas desa tumbang  tariak  Dekat GBI tumbang tariak, posyandu tumbang tariak</t>
  </si>
  <si>
    <t>Saepudin (PTR)</t>
  </si>
  <si>
    <t>Cidolog</t>
  </si>
  <si>
    <t>Kp Panembong, RT. 14 / RW. 04, Desa Cikarang, Cidolog,Kab. Sukabumi</t>
  </si>
  <si>
    <t>Irwan Rifai (PS)</t>
  </si>
  <si>
    <t>Bendungan Desa. Asuli RT 005 (Arandahi Rumah warna hijau Ayahnya fabiant)</t>
  </si>
  <si>
    <t>Damianus Pau (Jj)</t>
  </si>
  <si>
    <t>Jln Raimundus Rambu RT 13 Kelurahan/Desa Batu Cermin kecamatan Komodo kabupaten Manggarai barat NTT</t>
  </si>
  <si>
    <t>Andi Asnawi Hamzah (Rs)</t>
  </si>
  <si>
    <t>Mamuju</t>
  </si>
  <si>
    <t>Jln. Kaswari, RT 02, Kelurahan Karema, Kec. Mamuju, Kab. Mamuju, Prov. Sulawesi Barat (Lingkungan Tahaya Haya)</t>
  </si>
  <si>
    <t>aslima masnudin (Ad)</t>
  </si>
  <si>
    <t>Kel/Desa besusu barat Jalan,Panglima Polem No.19b Rt. 001, Rw. 004 Patokan cet pagar rmh warna merah</t>
  </si>
  <si>
    <t>saputra (Ad)</t>
  </si>
  <si>
    <t>Kelurahan/Desa ASAM BARU RT 01 RW 01 deket mushola Nurul Huda, Danau Seluluk Kab. Seruyan</t>
  </si>
  <si>
    <t>Dadan (Rs)</t>
  </si>
  <si>
    <t>Kab. Bandung Barat</t>
  </si>
  <si>
    <t>Cililin</t>
  </si>
  <si>
    <t>RT 01 RW 04, Kp. Cipeuteuy, Desa Karyamukti, Kec. Cililin, Kab. Bandung Barat, (Warung uton / mushola darul ikhsan)</t>
  </si>
  <si>
    <t>Abdul Wahab (iaa)</t>
  </si>
  <si>
    <t>Bukitkecil</t>
  </si>
  <si>
    <t>Alamat Lengkap :  kantor pos palembang - jalan merdeka no 3 palembang 30132 Desa / Kelurahan : 19 ilir Kecamatan : bukit kecil Kota / Kabupaten : palembang Provinsi :sumsel</t>
  </si>
  <si>
    <t>Beli 2 Phone Holder Anti Slip</t>
  </si>
  <si>
    <t>MARBEN SIMBOLON (BY)</t>
  </si>
  <si>
    <t>Kab. Samosir</t>
  </si>
  <si>
    <t>Pangururan</t>
  </si>
  <si>
    <t>Desa Sitao Tao, Dusun 3, Jl. Pusuk Buhit (Dekat Warung, Rumah Warna Hijau)</t>
  </si>
  <si>
    <t>Masahir (iaa)</t>
  </si>
  <si>
    <t>Jln dahlia kelurahan tompotikka rt 3 rw 5 Kecamatan wara Kota palopo Provinsi Sulawesi Selatan</t>
  </si>
  <si>
    <t>Zulkifli ( Di) hitam</t>
  </si>
  <si>
    <t>Jongkat</t>
  </si>
  <si>
    <t>Nama. Zulkifli, Perumahan Marisa 6 blok A 19, Desa Peniti luar, RT 02 RW 02, Kec. Siantan</t>
  </si>
  <si>
    <t>Albar sahabuddin (Ad)</t>
  </si>
  <si>
    <t>Desa/Kel sioyong, penginapan palaimo jln poros palu toli toli dusun 2, patokan 50 meter dari lapangan bola labanda sioyong</t>
  </si>
  <si>
    <t>SA,BANI Od.</t>
  </si>
  <si>
    <t>Kelurahan Mustikajaya Kec Mustikajaya Bekasi (DIANTAR LANGSUNG KE ALAMAT PENERIMA) Perumahan Mutiara Gading Timur Blok J 12 No. 37 Rt 06 Rw 025.</t>
  </si>
  <si>
    <t>Abd Rahman (PS)</t>
  </si>
  <si>
    <t>Desa: Dolago. RT/RW: 02/02. (Patokan: Perempatan SDN DOLAGO.)</t>
  </si>
  <si>
    <t>Manara (RM)</t>
  </si>
  <si>
    <t>Bekasi Barat</t>
  </si>
  <si>
    <t>puri bintara blok d no.9 rt.5 rw.13 Kelurahan bintara jaya, Kec. bekasi barat, Kota Bekasi</t>
  </si>
  <si>
    <t>Mansyur Dg (BY)</t>
  </si>
  <si>
    <t>Kab. Mamuju Tengah</t>
  </si>
  <si>
    <t>Karossa</t>
  </si>
  <si>
    <t>Desa/Kelurahan : Tasokko (Ada kios d depan,kios parel,pas baku hadapan,tasokko,cat rumah hitam putih teras,)</t>
  </si>
  <si>
    <t>Icas minatul (ar)</t>
  </si>
  <si>
    <t>Sembalun</t>
  </si>
  <si>
    <t>Desa Sembalun Bumbung bawah taman Bunga Green Forest jembatan bukit pancing, Kecamatan Sembalun, Kab. Lombok Timur</t>
  </si>
  <si>
    <t>Rhea Elka (Bar)</t>
  </si>
  <si>
    <t>Grogol Petamburan</t>
  </si>
  <si>
    <t>Rhea Elka, Alamat. Apartemen Madison Park, Lobby Magnolia 15BG, Jl. S. Parman No. 7, Kelurahan Tanjung Duren Selatan, Kec. Grogol Petamburan, (kalau mau dikirim barangnya tolong infokan via wa ini).  (DIANTARKAN LANGSUNG KE ALAMAT PENERIMA)</t>
  </si>
  <si>
    <t>Natalina (ca)</t>
  </si>
  <si>
    <t>jl.Mangga no.31 ( Rt.05/Rw.02 ) Desa.tumbang anjir patokan rumah, paling ujung warna biru</t>
  </si>
  <si>
    <t>Nadam Nadam Od.</t>
  </si>
  <si>
    <t>Kelurahan Galang Suka Jl. Suka Mulya Gg. Makmum No. Rumah 41 Kec Galang Deli Serdang (DIANTAR LANGSUNG KE ALAMAT PENERIMA).</t>
  </si>
  <si>
    <t>Jans Wilianto Nasila Od.</t>
  </si>
  <si>
    <t>Dungingi</t>
  </si>
  <si>
    <t>Jln. Durian No. 1 Kelurahan Tomulabutao Selatan Kec Dungingi Gorontalo (DIANTAR LANGSUNG KE ALAMAT PENERIMA)</t>
  </si>
  <si>
    <t>Sugioni (Hb)</t>
  </si>
  <si>
    <t>Sambikerep</t>
  </si>
  <si>
    <t>Desa/kel lontar, 1 mi nurul Huda no 5</t>
  </si>
  <si>
    <t>BELI 1 DAPAT 2 Ukuran ,1.50 Kacamata Autofokus</t>
  </si>
  <si>
    <t>Hasanuddin,m,Crew MV,Meratus Gorontalo,D/a  (ca)</t>
  </si>
  <si>
    <t>Jakarta Utara</t>
  </si>
  <si>
    <t>Tanjung Priok</t>
  </si>
  <si>
    <t>Enggano Megah Building jln.enggano .5N-50, Rt.08/Rw.16 ( Pt.Meratus LINE)</t>
  </si>
  <si>
    <t>Hasanuddin,m,Crew MV,Meratus Gorontalo,D</t>
  </si>
  <si>
    <t>Ruthmyati (Jj)</t>
  </si>
  <si>
    <t>BTN Nusa Idaman Blok B2/8 Kelurahan /Desa Adatongeng</t>
  </si>
  <si>
    <t>Lembar</t>
  </si>
  <si>
    <t>Desa Mareje/Mareje Barat Dusun Kondong RT 01 (LANGSUNG DIANTARKAN KE ALAMAT)</t>
  </si>
  <si>
    <t>suyono (iaa)</t>
  </si>
  <si>
    <t>Jl.Mulawarman. Rt 29 no.50 kelurahan Sepinggan Raya, Kecamatan Balikpapan Selatan Kota Balikpapan Kalimantan Timur (dpn AURI...lurus.arah..pagar.bandara.ada.isi.ulang.air.arraudah,belakang nya)</t>
  </si>
  <si>
    <t>Heriyati (Rs)</t>
  </si>
  <si>
    <t>Sungai Kunjang</t>
  </si>
  <si>
    <t>Jl. Adam Malik 2, No. 35, kelurahan Karang Asam Ulu</t>
  </si>
  <si>
    <t>Wanda Kawengian (Hb)</t>
  </si>
  <si>
    <t>Eris</t>
  </si>
  <si>
    <t>Desa/Kelurahan Eris Jaga 3 Jalan Raya (Hubungi Via Whatsapp) Eris Kab. Minahasa</t>
  </si>
  <si>
    <t>Arahman N (Ca)</t>
  </si>
  <si>
    <t>Sukarami</t>
  </si>
  <si>
    <t>Jln.kebun bunga , desa . kebun bunga ( Rt.38.Rw.05. No.1613.) patokan Rumah di belakang kantor camat sukarame</t>
  </si>
  <si>
    <t>Bam Mokodompit (Fr)</t>
  </si>
  <si>
    <t>Desa kobo besar RT 007. RW 004 Jln.siliwangi jurusan Artabanyu dekat SDN 2 kobo besar. Kec Kotamobagu Timur</t>
  </si>
  <si>
    <t>Zulkodri (Ad)</t>
  </si>
  <si>
    <t>Lawang Kidul</t>
  </si>
  <si>
    <t>Desa/Kel lingga, Irg Melati RT 2 Dusun 5</t>
  </si>
  <si>
    <t>Chindra pontoh (IS)</t>
  </si>
  <si>
    <t>Kab. Bolaang Mongondow Utara</t>
  </si>
  <si>
    <t>Kaidipang</t>
  </si>
  <si>
    <t>Desa Bigo Induk Patokan RW 02 lorong SMK 1 Kaidipang Bolmut, Kec. Kaidipang Kab. Bolaang Mongondow Utara</t>
  </si>
  <si>
    <t>Heri tri (Yn)</t>
  </si>
  <si>
    <t>Sangatta Selatan</t>
  </si>
  <si>
    <t>Jl. HM Ardans RT 03 Desa Sangatta Selatan Kec Sangatta Selatan Kab Kutai Timur patokan Rumah depan Hotel Mitra (DIANTAR LANGSUNG KE ALAMAT PENERIMA).</t>
  </si>
  <si>
    <t>RT.Opul / Suryatna Od.</t>
  </si>
  <si>
    <t>Sukadiri</t>
  </si>
  <si>
    <t>Kelurahan Pekayon Rt 02 05 Gg. Wara Wiri Kec Sukadiri (DIANTAR LANGSUNG KE ALAMAT PENERIMA) Jembatan Pelangi</t>
  </si>
  <si>
    <t>R.H.LATUNUSSA Od.</t>
  </si>
  <si>
    <t>Kota Lama</t>
  </si>
  <si>
    <t>Perum Graha REGENCY Kav 7 Kelurahan Nefonaek Kec Kota Lama (DIANTAR LANGSUNG KE ALAMAT PENERIMA).</t>
  </si>
  <si>
    <t>Shil (IR)</t>
  </si>
  <si>
    <t>Kota Komba - Kota Komba Utara</t>
  </si>
  <si>
    <t>Desa Golo Meni Kec Kota Komba (Depan lapangan bola kaki mukun)</t>
  </si>
  <si>
    <t>Supriyanto Ahmadkb (IR)</t>
  </si>
  <si>
    <t>Reok</t>
  </si>
  <si>
    <t>RT 01 RW 02 Kelurahan Reo Kec Reok</t>
  </si>
  <si>
    <t>Ismail (Hb)</t>
  </si>
  <si>
    <t>Luak</t>
  </si>
  <si>
    <t>Jrg VI Kampung nagari/desa/kel sungai kamuyang</t>
  </si>
  <si>
    <t>H. Pattola (iaa)</t>
  </si>
  <si>
    <t>Alamat: Jl. Tintilingan. Kasiwa Mamuju belakan TK Al Quba Kel. Binanga,kec. Mamuju. Kab. Mamuju. Prov Sulwesi Barat</t>
  </si>
  <si>
    <t>Ricardus Marsudi (Hb)</t>
  </si>
  <si>
    <t>Sapen Gk 1/517C Gg Wirakarya Kel Demangan, Kec Gondokusuman Kota Yogyakarta</t>
  </si>
  <si>
    <t>1 Dapat 2 Kacamata Autofokus ,1.50</t>
  </si>
  <si>
    <t>Temmy Hatta (BY)</t>
  </si>
  <si>
    <t>Jagakarsa</t>
  </si>
  <si>
    <t>Jl. Setu Babakan RT.10/RW.08 No.32b Desa/Kelurahan Srengseng Sawah (Masuk pintu bang pitung, gg siran,depan kantor Golkar)</t>
  </si>
  <si>
    <t>Kahpi. Adam (rz)</t>
  </si>
  <si>
    <t>Kab. Garut</t>
  </si>
  <si>
    <t>Karangpawitan</t>
  </si>
  <si>
    <t>Jln. Gang SD pasir uncal ( masuk dalam, paling ujung rumahnya ) RT 2 RW 2 Kelurahan/Desa : Desa Mekarsari</t>
  </si>
  <si>
    <t>Abdul dede (IS)</t>
  </si>
  <si>
    <t>Medan Denai</t>
  </si>
  <si>
    <t>jalan rawa gg karya no 5 Desa tegal sari mandala 2, Kec. medan denai, kota medan</t>
  </si>
  <si>
    <t>Yohanes Kilok(ib)</t>
  </si>
  <si>
    <t>Sekupang</t>
  </si>
  <si>
    <t>PT RIGSPEK PERKASA KAWASAN INDUSTRI SEKUPANG KV NO 13 BATAM INDONESIA</t>
  </si>
  <si>
    <t>Hohoy Hayati (Jj)</t>
  </si>
  <si>
    <t>Padakembang</t>
  </si>
  <si>
    <t>Toko Berkah JB Cisinga Cisaruni Kelurahan /Desa Cibenda Kec. Padakembang</t>
  </si>
  <si>
    <t>Sidrah Kallabe, (RM)</t>
  </si>
  <si>
    <t>Toko Kue Sidrah Tart Kelurahan Sabe Kec. Belopa Utara</t>
  </si>
  <si>
    <t>Ngadimin (IR)</t>
  </si>
  <si>
    <t>Kab. Karanganyar</t>
  </si>
  <si>
    <t>Karanganyar</t>
  </si>
  <si>
    <t>ISLAMIC CENTER KARANGANYAR Desa Lalung Kec Karanganyar</t>
  </si>
  <si>
    <t>Yermi Dethan(Mar).</t>
  </si>
  <si>
    <t>Desa Lekunik, Kecamatan Lobalain kabupaten Rote Ndao Dinas PMD NTT</t>
  </si>
  <si>
    <t>Umbu Ashon (Jj)</t>
  </si>
  <si>
    <t>Tabundung</t>
  </si>
  <si>
    <t>Kelurahan /Desa Kuki Talu RT 01 RW 01 Dusun Ori Angu No. 02 Kec. Tabundung</t>
  </si>
  <si>
    <t>Ardi (Hb)</t>
  </si>
  <si>
    <t>Tirtajaya</t>
  </si>
  <si>
    <t>Desa/kel pisang Sambo rt 10 rw 04 gg matrial sapitri masjid al mujahidin</t>
  </si>
  <si>
    <t>Jekri Taneo (Jj)</t>
  </si>
  <si>
    <t>Kualin</t>
  </si>
  <si>
    <t>Kelurahan /Desa Kiufatu RT 07 RW 03, rumah dekat Kantor Desa</t>
  </si>
  <si>
    <t>Bunari ( Di)</t>
  </si>
  <si>
    <t>Kab. Indragiri Hilir</t>
  </si>
  <si>
    <t>Tembilahan</t>
  </si>
  <si>
    <t>Jln. Sri Gemilang Rt 03/Rw 02 Kel. Pekan Arba ,depan Pondri Kec. Tembilahan Kab. Indragiri Hilir Prov. Riau</t>
  </si>
  <si>
    <t>Agustan (AK)</t>
  </si>
  <si>
    <t>Kab. Konawe Utara</t>
  </si>
  <si>
    <t>Wiwirano</t>
  </si>
  <si>
    <t>Desa Wawaoheo (No Rumah 06) RT 01 RW 02 Jalan Mawar, Kelurahan Lamonae, Kec. Wiwirano Kab. Konawe Utara Kota Kendari</t>
  </si>
  <si>
    <t>Daniel (IR)</t>
  </si>
  <si>
    <t>Dusun Lete Dapina Desa Omba Rade Kec Wewewa tengah</t>
  </si>
  <si>
    <t>Tikno (PS)</t>
  </si>
  <si>
    <t>Pancur Batu</t>
  </si>
  <si>
    <t>Jl. Ginting Km. 20,5 No.  53  Desa / Kelurahan. Durin Simbelang (Patokan rumah: SD Karya Jaya)</t>
  </si>
  <si>
    <t>Stanis Suroto (AK)</t>
  </si>
  <si>
    <t>Pringapus</t>
  </si>
  <si>
    <t>Dusun Sambeng RT 01 RW 07 desa Wonoyoso Kec. Pringapus Kab.semarang Prov Jawa Tengah</t>
  </si>
  <si>
    <t>Ahmaddikari (Bar)</t>
  </si>
  <si>
    <t>Medan Polonia</t>
  </si>
  <si>
    <t>Alamat. Jl. Subur 1, Lingkungan 7, Kelurahan Sari Rejo, Kec. Medan Polonia (DIANTARKAN LANGSUNG KE ALAMAT PENERIMA)</t>
  </si>
  <si>
    <t>Nahak Amerika (PS)</t>
  </si>
  <si>
    <t>Sasitamean</t>
  </si>
  <si>
    <t>Dusun. Ekam RT/RW 001 /001Desa. Beanenno (Di samping kapela bikane)</t>
  </si>
  <si>
    <t>Jumail Mail (BY)</t>
  </si>
  <si>
    <t>Desa/Kelurahan Tonggolobibi, Dusun 2 (Di Samping Tk Pgri Tonggolobibi, Rumah Pagar Beton Biru Putih) Kec Sojol Kab. Donggala</t>
  </si>
  <si>
    <t>H Muhammat Nor (PS)</t>
  </si>
  <si>
    <t>Jl. RTA Milono No.km 6, RT/RW 02/15 Desa. Langkai (Samping Indomaret , Jualan buah palangkaraya)</t>
  </si>
  <si>
    <t>Duduy Sutisna (Hb)</t>
  </si>
  <si>
    <t>Manonjaya</t>
  </si>
  <si>
    <t>Kmp.Sukasirna Rt 18_4 Desa Batusumur (Hubungi Via Whatsapp)</t>
  </si>
  <si>
    <t>1 Dapat 2 Kacamata Autofokus ,2.00</t>
  </si>
  <si>
    <t>costumer</t>
  </si>
  <si>
    <t>H.Adal Achmad (Kin)</t>
  </si>
  <si>
    <t>Gading Cempaka</t>
  </si>
  <si>
    <t>Jl. Serayu RT 11 RW 03 No. 24 Kelurahan Padang Harapan</t>
  </si>
  <si>
    <t>Pak morim (ib)</t>
  </si>
  <si>
    <t>Bali Tabanan Penebel Mengesta Dusun Piling Kangin. Pawon Men Vira rumah no 1   COD</t>
  </si>
  <si>
    <t>H.Kuswan (ib)</t>
  </si>
  <si>
    <t>Jawai</t>
  </si>
  <si>
    <t>Jln.Orde baru no.65, Rt.02/Rw.01 Dusun Setia Darma Desa Parit Setia</t>
  </si>
  <si>
    <t>Fahlawi (ar)</t>
  </si>
  <si>
    <t>Ciruas</t>
  </si>
  <si>
    <t>Kampung Karanganyar RT 02 RW 02 Desa Singamerta, Kec. Ciruas, Kab. Serang</t>
  </si>
  <si>
    <t>arsih (Hb)</t>
  </si>
  <si>
    <t>Sungai Kunyit</t>
  </si>
  <si>
    <t>Desa/Kelurahan sei limau rt 02 rw 01 Di depan puskesmas. sungai kunyit, Sei/Sungai Kunyit Kab. Pontianak</t>
  </si>
  <si>
    <t>1 ALAT CUKUR ALIS ELETRIK</t>
  </si>
  <si>
    <t>Sarif ( Di)</t>
  </si>
  <si>
    <t>Desa Matabaho RT 01 RW 01 , Jln. Trans Sulawesi ( patokan rumah dekat sekolah SDN 4 landawe) Kec. Landawe</t>
  </si>
  <si>
    <t>Andika Alfandi (IS)</t>
  </si>
  <si>
    <t>Aceh</t>
  </si>
  <si>
    <t>Kab. Aceh Singkil</t>
  </si>
  <si>
    <t>Gunung Meriah</t>
  </si>
  <si>
    <t>desa sukamakmur jalan PT astera Patokan Belakang SD Sukamakmur, Kec. Gunung Meriah (Mariah), Kab. Aceh Singkil</t>
  </si>
  <si>
    <t>Bagus Anom (Kin)</t>
  </si>
  <si>
    <t>Jl. Pucuk Bang No.36 Kel/Desa Kesiman Kertalangu, Dekat Sekolah Diatmika</t>
  </si>
  <si>
    <t>Bugis B Od.</t>
  </si>
  <si>
    <t>Kab. Demak</t>
  </si>
  <si>
    <t>Karangtengah</t>
  </si>
  <si>
    <t>Desa Wonoagung Rt 02 Rw 01 Kec Karang Tengah Demak (DIANTAR LANGSUNG KE ALAMAT PENERIMA).</t>
  </si>
  <si>
    <t>Sapri(Mar).</t>
  </si>
  <si>
    <t>Ukui</t>
  </si>
  <si>
    <t>Desa lubuk kembang bunga kec ukui kab Pelalawan frofinsi riau rt 0 re 01</t>
  </si>
  <si>
    <t>Uki (ca)</t>
  </si>
  <si>
    <t>Anyar</t>
  </si>
  <si>
    <t>Kp, Garung Sipedang Sibudian Rt/Rw 06//04 Desa . Sidang Mandi</t>
  </si>
  <si>
    <t>Leo (AK) (JNT)</t>
  </si>
  <si>
    <t>Belimbing</t>
  </si>
  <si>
    <t>Jl. Moh. Idris, RT 02, Desa Tekaban, Kec. Belimbing, Kab. Melawi</t>
  </si>
  <si>
    <t>Drs Jonas Kana Taka (ib)</t>
  </si>
  <si>
    <t>Alamat.jln Belimbing II nomor 3.Rt 31.Rw 12  Kel Sikumana,</t>
  </si>
  <si>
    <t>Sapinah (BY)</t>
  </si>
  <si>
    <t>Kronjo</t>
  </si>
  <si>
    <t>Pagejaha Kebon, RT.001/RW.002, Desa/Kelurahan : Pagejahan (Dekat Musholla Nurul Iman)Kec. Kronjo Kab. Tangerang</t>
  </si>
  <si>
    <t>Syam (Jj)</t>
  </si>
  <si>
    <t>Kab. Majene</t>
  </si>
  <si>
    <t>Malunda</t>
  </si>
  <si>
    <t>Dusun Tanisi Selatan Kelurahan /Desa Mekkatta Jln Poros Majene, Patokan dekat Kantor Desa</t>
  </si>
  <si>
    <t>John. (Ib)</t>
  </si>
  <si>
    <t>Krayan</t>
  </si>
  <si>
    <t>jln. Eddy nursidik, desa pa, putuk, RT 001, nomor rumah, 007 terang baru</t>
  </si>
  <si>
    <t>Alin laurestabo ( Di)</t>
  </si>
  <si>
    <t>Jl. Trans Sulawesi, kelurahan Diat ( patokan rumah dekat Kompleks masjid diat) Kec. Lolak, Kab Bolaang Mongondow, Sulawesi Utara</t>
  </si>
  <si>
    <t>Rahmat damopolii ( Di)</t>
  </si>
  <si>
    <t>Passi Barat</t>
  </si>
  <si>
    <t>Desa Lobong jln trans Sulawesi dusun 6, Kec. Passi barat, Kab. Bolaang Mongondow (Bolmong)</t>
  </si>
  <si>
    <t>fahmi (Rs)</t>
  </si>
  <si>
    <t>Jl. Antang No. 18, Kelurahan Palangka (Sebrang Raja Ponsel) Kec. Jekan Raya, Kota Palangka Raya</t>
  </si>
  <si>
    <t>Oktavianus Senaen(ib)</t>
  </si>
  <si>
    <t>Kalawat</t>
  </si>
  <si>
    <t>perum Rizki blok g no 1 watutumou 3. Desa/ kelurahan : watutumou 3.</t>
  </si>
  <si>
    <t>Lenny K Chaniago (ca)</t>
  </si>
  <si>
    <t>Makasar</t>
  </si>
  <si>
    <t>Jl. Manunggal Raya no. 16 Sektor IV Desa .Cipinang Melayu Jakarta Timur RT 011 RW 006 (Belakang SMA 81)</t>
  </si>
  <si>
    <t>teras</t>
  </si>
  <si>
    <t>Mailing Room</t>
  </si>
  <si>
    <t>Lomo Sihombing (IS)</t>
  </si>
  <si>
    <t>Jln. Sidomulyo Gang cucak rawa Patokan Pasar 9 No.Hp ,6281375689646, Kelurahan Sei Rotan kec. Percut Sei Tuan, Sumatra Utara</t>
  </si>
  <si>
    <t>Alamsyah (rz)</t>
  </si>
  <si>
    <t>Kab. Musi Banyuasin</t>
  </si>
  <si>
    <t>Lawan Wetan</t>
  </si>
  <si>
    <t>Dusun 1 ( Jln laut dekat masjid attaqwa ) Desa Ulak Teberau, Kec. Lawang Wetan Kab. Musi Banyuasin</t>
  </si>
  <si>
    <t>Suyanto (PS)</t>
  </si>
  <si>
    <t>Amonggedo</t>
  </si>
  <si>
    <t>Kelurahan. Amonggedo  Baru, Rt 02 , Rw 01 (Puskesmas amonggedo)</t>
  </si>
  <si>
    <t>Ruben Pondaag (BY)</t>
  </si>
  <si>
    <t>Desa Tombatu Tiga Selatan, Jaga 2 (Rumah dekat dengan Gereja Bukit Moria Tombatu Tiga Selatan, Rumah Warna Cream Pagar Besi Warna Putih)</t>
  </si>
  <si>
    <t>Martono (IR)</t>
  </si>
  <si>
    <t>Kab. Barito Timur</t>
  </si>
  <si>
    <t>Awang</t>
  </si>
  <si>
    <t>RT 02 no. 118 Desa Tangkan Kec Awang (Sebelah kiri arah Tamiang Layang)</t>
  </si>
  <si>
    <t>M Alfonsa Pabe Rade Od.</t>
  </si>
  <si>
    <t>Bajawa</t>
  </si>
  <si>
    <t>Jln. Wolter Monginsidi Watutura Rt 01 Rw 01 Desa Susu Kec Bajawa Ngada (DIANTAR LANGSUNG KE ALAMAT PENERIMA)</t>
  </si>
  <si>
    <t>Hahlia ( Di)</t>
  </si>
  <si>
    <t>Benua Kayong</t>
  </si>
  <si>
    <t>Desa pelang RT 18 ( patokan rumah Dari simpang tiga pelang tu lurus sekitar seratus MTR ada sebelah kiri teras nya ada Pila 2 tu) kec. Benua Kayong, Kab. Ketapang</t>
  </si>
  <si>
    <t>Mansur Rohimi (Hb)</t>
  </si>
  <si>
    <t>Jatisampurna</t>
  </si>
  <si>
    <t>Jln.Setiawarga 1 B RT002/02 no 69. Depan Mushola AnNur.  Kelurahan Jatiranggon.</t>
  </si>
  <si>
    <t>Udin RT (Kin)</t>
  </si>
  <si>
    <t>Cilincing</t>
  </si>
  <si>
    <t>Jl. Kalibaru 2B No. 1 RT 003/09 Kelurahan Kalibaru</t>
  </si>
  <si>
    <t>Andri Antony(bujang) (Ad)</t>
  </si>
  <si>
    <t>Kelapa</t>
  </si>
  <si>
    <t>Kel/Desa Dendang Rt 07 Rumah Dekat Lapangan Bola Tangkis,Kec. Kelapa Kab. Bangka Barat</t>
  </si>
  <si>
    <t>Doy Madir (Kin)</t>
  </si>
  <si>
    <t>Tiban housing Blok C3 No. 12 Kelurahan Tiban Baru</t>
  </si>
  <si>
    <t>Junita pidu (Kin)</t>
  </si>
  <si>
    <t>UD Tetap Damai Jalan Santiago Lingkungan 2, Kampung Tali, Kelurahan Tuminting</t>
  </si>
  <si>
    <t>Bibid Abidin (rz)</t>
  </si>
  <si>
    <t>Cakung</t>
  </si>
  <si>
    <t>Jln. Satria VI gang haji Nisan RT 03 RW 02 ( depan warung mama tia )Desa Ujung menteng, Cakung Kota Jakarta Timur</t>
  </si>
  <si>
    <t>Pendi (PS)</t>
  </si>
  <si>
    <t>Kab. Bangka</t>
  </si>
  <si>
    <t>Mendo Barat</t>
  </si>
  <si>
    <t>Jln. Mentok Desa. Kemuja Gang. SD 07 negeri (ANTRAKN LANGSUNG KE ALAMAT)</t>
  </si>
  <si>
    <t>Ali (Kin)</t>
  </si>
  <si>
    <t>Muara Ancalong</t>
  </si>
  <si>
    <t>Jln. Amd RT 7 Kel/Desa Kelinjau Ulu (LANGSUNG DIANTARKAN KE ALAMAT)</t>
  </si>
  <si>
    <t>Aris (Yn)</t>
  </si>
  <si>
    <t>Jl. Perdamaian RT 01 RW 08 Desa Wangga Kec Kambera Kab Suma Timur/Waingapu Praiwora cat rumah warna cream (DIANTAR LANGSUNG KE ALAMAT PENERIMA).</t>
  </si>
  <si>
    <t>Yu Gaghana (PS)</t>
  </si>
  <si>
    <t>Tabukan Utara</t>
  </si>
  <si>
    <t>Lindongan 1 No. 1 Desa. Kalasuge (perbatasan kampung kalasuge kampung mohon sawang)</t>
  </si>
  <si>
    <t>Karmila Ahmad (PS)</t>
  </si>
  <si>
    <t>Kota Selatan</t>
  </si>
  <si>
    <t>Jln. Imam Bonjol RT 03 RW 01 Kelurahan. Limba B  (Patokan  belakang toko milos  bakery)</t>
  </si>
  <si>
    <t>Inna Samany/Kuba atta samanya (ib)</t>
  </si>
  <si>
    <t>Mamboro</t>
  </si>
  <si>
    <t>Desa wendewa timur. Sangumata. RT/ 01. RW 01. Jalan sangumata.</t>
  </si>
  <si>
    <t>Felistik Mebinta (rz)</t>
  </si>
  <si>
    <t>Poso Pesisir Selatan</t>
  </si>
  <si>
    <t>Jln. Lorong lapangan RT 4 ( Sebelah kiri sudut lapangan )Desa Malitu,Kec. Poso Pesisir Selatan, Kab. Poso</t>
  </si>
  <si>
    <t>Patmawati Patmawati (IS)</t>
  </si>
  <si>
    <t>Kelurahan Mantuil Rt 09 Rw 02 ,Jln Halinau Deket Jembatan Bromo, Kec Banjar Masin Selatan Kota Banjarmasin</t>
  </si>
  <si>
    <t>Bang Zul (IR)</t>
  </si>
  <si>
    <t>Weda</t>
  </si>
  <si>
    <t>RT 07 RW 09 Desa Were Kec Weda (Jalan mesjid raya Weda, No. Rumah 134)</t>
  </si>
  <si>
    <t>Dewi Lestari (BY)</t>
  </si>
  <si>
    <t>Tumbang Titi</t>
  </si>
  <si>
    <t>Desa Segar Wangi, rt.03/rw.03 Dusun 01 Jl. Poros Seberang Mambuk Simpang Rengas Tujuh) Tumbang Titi Kab. Ketapang</t>
  </si>
  <si>
    <t>Mohamad Saleh Laha ( ca )</t>
  </si>
  <si>
    <t>Desa, bambalemo (Dusun 3) , patokan rumah Jalur 2</t>
  </si>
  <si>
    <t>Sukirno (PS)</t>
  </si>
  <si>
    <t>Kab. Way Kanan</t>
  </si>
  <si>
    <t>Pakuan Ratu</t>
  </si>
  <si>
    <t>Desa. Negara Harja RT/RW 03/01 (Dekat toko matrial)</t>
  </si>
  <si>
    <t>Benediktus Lako (Jj)</t>
  </si>
  <si>
    <t>Jl. Proklamasi Tetakiren No. 11, Kelurahan Bardao, Kec .Atambua Barat, rumah dekat Kantor Lurah, pagar warna biru</t>
  </si>
  <si>
    <t>Gede citra astawa Od.</t>
  </si>
  <si>
    <t>Denpasar Utara</t>
  </si>
  <si>
    <t>Jl. Antasura Gang Teratai No. 7 Denpasar Utara (DIANTAR LANGSUNG KE ALAMAT PENERIMA) Kelurahan Tonja</t>
  </si>
  <si>
    <t>Cris (Rs)</t>
  </si>
  <si>
    <t>Kab. Malinau</t>
  </si>
  <si>
    <t>Malinau Selatan</t>
  </si>
  <si>
    <t>Jembatan Sidi Jln. Alang Impang, RT 01 Desa Langap, Kec. Malinau Selatan Kab. Malinau</t>
  </si>
  <si>
    <t>Kelik Wahyu (Hb)</t>
  </si>
  <si>
    <t>Kab. Kulon Progo</t>
  </si>
  <si>
    <t>Pengasih</t>
  </si>
  <si>
    <t>Alamat lengkap:  Jln Harto Wiyono no 6 Mrunggi RT 25 rw14 Desa / Kelurahan : Sendangsari</t>
  </si>
  <si>
    <t>Meridian (PS)</t>
  </si>
  <si>
    <t>Semidang Gumay</t>
  </si>
  <si>
    <t>Desa / Kelurahan :  Cahaya Batin (samping lesehan ergi, cet rumah warna putih, ANTRAKN LANGSUNG KE ALAMAT)</t>
  </si>
  <si>
    <t>Martinus matus (ib)</t>
  </si>
  <si>
    <t>Golomongkok desa watumori jalan Ruteng</t>
  </si>
  <si>
    <t>Tan Malik karim (rz)</t>
  </si>
  <si>
    <t>Nusa Tabukan</t>
  </si>
  <si>
    <t>Desa Nusa ( Depan masjid Ar-Rahim desa nusa )</t>
  </si>
  <si>
    <t>Junarso (Hb)</t>
  </si>
  <si>
    <t>Telanaipura</t>
  </si>
  <si>
    <t>Komplek BTN Karya Indah, Blok J 9  Jl. Yulius Usman RT 25  Kel. Pematang Sulur</t>
  </si>
  <si>
    <t>A. Turi (Jj)</t>
  </si>
  <si>
    <t>Lahewa</t>
  </si>
  <si>
    <t>Jln arah Toyolawa KM 1.5 Kelurahan /Desa Ombolata, Warung Pak Turi</t>
  </si>
  <si>
    <t>Alfin (Jj)</t>
  </si>
  <si>
    <t>Kelurahan /Desa Mandonga Lorong Sakura RT 01 RW 01 Kec. Mandonga</t>
  </si>
  <si>
    <t>Adelia rukiah ( Sp )</t>
  </si>
  <si>
    <t>Jln. Antariksa Gang Pipa V Kelurahan Sari Rejo</t>
  </si>
  <si>
    <t>1 Alat Peras Buah</t>
  </si>
  <si>
    <t>Halpiah (Jj)</t>
  </si>
  <si>
    <t>Bontang</t>
  </si>
  <si>
    <t>Bontang Utara</t>
  </si>
  <si>
    <t>Jln, Imam Bonjol Perumahan Bontang Permai Bulutangkis 4 Blok G Kelurahan Api-api RT 7 Pintu Warna ungu</t>
  </si>
  <si>
    <t>Gusti Rifanah (Hb)</t>
  </si>
  <si>
    <t>Serpong Utara</t>
  </si>
  <si>
    <t>Melati mas residence blok U 10 no 18 desa/kel jelupang,Kec. Serpong Utara Kota Tangerang Selatan</t>
  </si>
  <si>
    <t>Lince Dulle Od.</t>
  </si>
  <si>
    <t>Alok Timur</t>
  </si>
  <si>
    <t>Jln. Brai Gang 4 Rumah Ke 2 Warna Putih Sebelah Kiri Kelurahan Nangameting Kec Alok Timur (DIANTAR LANGSUNG KE ALAMAT PENERIMA).</t>
  </si>
  <si>
    <t>Shila (Ib)</t>
  </si>
  <si>
    <t>Kelurahan buntusu BTP.perum Fadillah asri blok A no 6 belakang masjid AZ ZUMAR blok G baru kec.tamalanrea makassar</t>
  </si>
  <si>
    <t>johan Zebua (iaa)</t>
  </si>
  <si>
    <t>Minas</t>
  </si>
  <si>
    <t>Jl. Yos Sudarso km 35, Desa Minas Jaya, Kec. Minas, Kabupaten Siak, Provinsi Riau (patokan rumah depan SMP 1 Minas )</t>
  </si>
  <si>
    <t>Fakola (BY)</t>
  </si>
  <si>
    <t>Jl. Palembang Betung, Desa Lubuk Karet, Rt.04 No.235 (Dekat Masjid Nurul Iman)</t>
  </si>
  <si>
    <t>Yulius bando ( Di)</t>
  </si>
  <si>
    <t>Jln. Cendrawasih, Desa Soe RT 08 ( patokan rumah depan mesjid lama) Kec. Pamona puselemba</t>
  </si>
  <si>
    <t>Mani (ib)</t>
  </si>
  <si>
    <t>Abeli - Nambo</t>
  </si>
  <si>
    <t>Jl. Balai kelurahan tobimeita desa tobimeita. Kec. Nambo. Kota kendari.</t>
  </si>
  <si>
    <t>Steva Kowombon (PS)</t>
  </si>
  <si>
    <t>Ratahan</t>
  </si>
  <si>
    <t>Lingkungan V Jalan. Lasut Desa.  Tosuraya (di bagian lorong buca rumah ke 3 pintu berwarna merah)</t>
  </si>
  <si>
    <t>Mujidin (iaa)</t>
  </si>
  <si>
    <t>Alamat: Desa Sungai Jati RT 01 RW 01 (patokan rumah dekat bangunan pamsimas) Kecamatan mataraman Kabupaten Banjar Provinsi Kalimantan Selatan</t>
  </si>
  <si>
    <t>Nutdin Rajab (IR)</t>
  </si>
  <si>
    <t>Wara Selatan</t>
  </si>
  <si>
    <t>Jalan pemuda RT 007 RW 002 Kelurahan Takkalala Kec Wara Selatan (Kios uni)</t>
  </si>
  <si>
    <t>Lukas Uvot (Fr)</t>
  </si>
  <si>
    <t>Kab. Mahakam Ulu</t>
  </si>
  <si>
    <t>Long Bagun</t>
  </si>
  <si>
    <t>kampung long bagun ilir rt 2, no 52. Kec, long bagun. Kab, mahakam ulu. Prov,kaltim.</t>
  </si>
  <si>
    <t>Bertho No Od.</t>
  </si>
  <si>
    <t>Wolomeze</t>
  </si>
  <si>
    <t>Nunukwende Rt 05 Dusun Nggurununca Desa Turaloa Kec Walomeze (DIANTAR LANGSUNG KE ALAMAT PENERIMA).</t>
  </si>
  <si>
    <t>Solehudin (iaa)</t>
  </si>
  <si>
    <t>Kab. Bangka Tengah</t>
  </si>
  <si>
    <t>Koba</t>
  </si>
  <si>
    <t>Alamat: Jln Baru Rt 05,(sebelah yani galon isi ulang), Kelurahan Arung Dalam, Kec. Koba, Kab. Bangka Tengah, Provinsi Kepulauan Bangka Belitung</t>
  </si>
  <si>
    <t>Siti patimah(Mar).</t>
  </si>
  <si>
    <t>Muara Beliti</t>
  </si>
  <si>
    <t>Desa durian remuk kecamatan Muara beliti Kabupaten Musi Rawas Prov.Sumatra Selatan</t>
  </si>
  <si>
    <t>Edik mokodongan (ib)</t>
  </si>
  <si>
    <t>Sang Tombolang</t>
  </si>
  <si>
    <t>desa Domisil moonow  Dusun 3 lorong paping</t>
  </si>
  <si>
    <t>Freya  Tjeleni (iaa)</t>
  </si>
  <si>
    <t>Kema</t>
  </si>
  <si>
    <t>Desa Kema satu jaga 8. Kec.kema Kab Minahasa Utara. Prop.Sulawesi Utara. (Dekat gereja Kanisah.)</t>
  </si>
  <si>
    <t>Asrianto. (IS)</t>
  </si>
  <si>
    <t>Parigi Barat</t>
  </si>
  <si>
    <t>Desa Kayu boko RT 02 Jln.tarende Patokan Samping bengkel motor rumah, Kec. Parigi Barat, Kab. Parigi Moutong</t>
  </si>
  <si>
    <t>Tan malik karim (iaa)</t>
  </si>
  <si>
    <t>Alamat Lengkap : depan masjid Ar-Rahim  Desa / Kelurahan : nusa Kecamatan : Nusa Tabukan Kota / Kabupaten : Kepulauan Sangihe Provinsi : Sulawesi Utara</t>
  </si>
  <si>
    <t>Agus Tangur (Kin)</t>
  </si>
  <si>
    <t>Arah Upkasen RT 017 RW 06 Kelurahan Sasi (Kios PUTRA)</t>
  </si>
  <si>
    <t>Kamal ( Di)</t>
  </si>
  <si>
    <t>Gunungsindur</t>
  </si>
  <si>
    <t>Kelurahan Cibinong, RT 02 RW 05 ( patokan depan pabrik tahu) kec. Gunung Sindur</t>
  </si>
  <si>
    <t>Nurman Ndruru (Fr)</t>
  </si>
  <si>
    <t>Kab. Nias Selatan</t>
  </si>
  <si>
    <t>Amandraya</t>
  </si>
  <si>
    <t>Jln.pendidikan No.19 Desa Tuindrao satu, kec. Amandraya, Kab. Nias Selatan</t>
  </si>
  <si>
    <t>Bertinus Agus (PS)</t>
  </si>
  <si>
    <t>Nanga Taman</t>
  </si>
  <si>
    <t>Dusun. Seluak Jln. Koman Engkulun Desa. Nanga Koman (ANTRAKN LANGSUNG KE ALAMAT)</t>
  </si>
  <si>
    <t>Ino Mau Hoga (Kin)</t>
  </si>
  <si>
    <t>Kota Tambolaka</t>
  </si>
  <si>
    <t>Desa Kalena Wano RT 01, Belakang Kantor Pos Tambolaka (LANGSUNG DIANTARKAN KE ALAMAT)</t>
  </si>
  <si>
    <t>Jilly Legi (PS)</t>
  </si>
  <si>
    <t>PERUMAHAN GRIYA PANIKI INDAH JLN. MAWAR B NO 14 B DESA. PANIKI BAWAH (ANTRAKN LANGSUNG KE ALAMAT)</t>
  </si>
  <si>
    <t>Beli 1 Gratis 1 Sikat Punggung Warna: Biru dan Ungu</t>
  </si>
  <si>
    <t>Sutrisno ( Di)</t>
  </si>
  <si>
    <t>Kab. Nganjuk</t>
  </si>
  <si>
    <t>Pace</t>
  </si>
  <si>
    <t>Desa Jatigreges, Jln. Argopuro RT 01 RW 01 kec. Pace, Kab. Nganjuk</t>
  </si>
  <si>
    <t>Herdianto (ib)</t>
  </si>
  <si>
    <t>Bunobogu</t>
  </si>
  <si>
    <t>Desa Bunobogu, dekat kantor desa bonubogu</t>
  </si>
  <si>
    <t>Aedian (Rs)</t>
  </si>
  <si>
    <t>Rarowatu Utara</t>
  </si>
  <si>
    <t>Dusun Langsangi,Desa Wumbubangka,Kec. Rarowatu Utara, Kab. Bombana</t>
  </si>
  <si>
    <t>Teddy Sindoro (Hb)</t>
  </si>
  <si>
    <t>Kab. Karimun</t>
  </si>
  <si>
    <t>Kundur Utara</t>
  </si>
  <si>
    <t>Desa/kel tanjung berlian patokan rumah masjid</t>
  </si>
  <si>
    <t>Putu sutarta (rz)</t>
  </si>
  <si>
    <t>Blahbatuh</t>
  </si>
  <si>
    <t>Jl By Pass Ida Bagus Mantra ( Wr Cahaya Mas ) Desa Keramas, Belah Batuh (Blahbatuh), Kab Gianyar</t>
  </si>
  <si>
    <t>Euanggelion Tompoh (ib)</t>
  </si>
  <si>
    <t>Pineleng</t>
  </si>
  <si>
    <t>Keluarga Saul tompoh desa tateli  1 kec mandolang</t>
  </si>
  <si>
    <t>121121474225 / Buhari S Mamonto Od.</t>
  </si>
  <si>
    <t>Modayag Barat</t>
  </si>
  <si>
    <t>Desa Pinonobatuan Kec Modayag Barat (DIANTAR LANGSUNG KE ALAMAT PENERIMA) Rumah Jln. Raya Desa Pinonobatuan Depan Gereja Rumah Dua Lantai.</t>
  </si>
  <si>
    <t>0,Pangaribuan (Hb)</t>
  </si>
  <si>
    <t>Bandar Pulau</t>
  </si>
  <si>
    <t>SMPN 1 bandarpulau desa/kel bandarpulau pekan</t>
  </si>
  <si>
    <t>Denis(ib)</t>
  </si>
  <si>
    <t>Tallunglipu</t>
  </si>
  <si>
    <t>Jln Rsu Pongtiku,tallunglipu torut , patokan KTR Lembang buntu</t>
  </si>
  <si>
    <t>Abdul Fari (PS)</t>
  </si>
  <si>
    <t>Kab. Wakatobi</t>
  </si>
  <si>
    <t>Tomia Timur</t>
  </si>
  <si>
    <t>Dusun. Toliewatu  Kelurahan. Pati Pelong  (rumah bersampingan dgn warung mas yogi )</t>
  </si>
  <si>
    <t>Jaka (Yn)</t>
  </si>
  <si>
    <t>Jl. Jendral Sudirman No. 11 Desa Wowondula Kec Towuti Kab Luwu Timur patokan rumah dekat Gereja Oikumene (DIANTAR LANGSUNG KE ALAMAT PENERIMA).</t>
  </si>
  <si>
    <t>Petrus ecen (ib)</t>
  </si>
  <si>
    <t>Rt004 Rw002 jalan kengkayas Desa:Batu tajam satu</t>
  </si>
  <si>
    <t>Handoko (Hb)</t>
  </si>
  <si>
    <t>Weru</t>
  </si>
  <si>
    <t>Desa/kel setu kulon rt 04 rw 09, no. A1 Dekat relay RRI weru Setu kulon</t>
  </si>
  <si>
    <t>Bia (PTR)</t>
  </si>
  <si>
    <t>Desa Sumare, Jl. Sumare Dusun Tueke, (Dekat Mercusuar), Kec. Simboro. (No Hp 0821-9501-1643)</t>
  </si>
  <si>
    <t>Eli Selan (Kin)</t>
  </si>
  <si>
    <t>Kelurahan Manutapen RT32 RW11 Jalan Nekmese (LANGSUNG DIANTARKAN KE ALAMAT)</t>
  </si>
  <si>
    <t>M.noor.z Od.</t>
  </si>
  <si>
    <t>Kendawangan</t>
  </si>
  <si>
    <t>Kp. Sukun Desa Kendawangan Kiri Kec Kendawangan (DIANTAR LANGSUNG KE ALAMAT PENERIMA) Belakang Masjid Agung Kendawangan.</t>
  </si>
  <si>
    <t>Beli 1 Warna Hitam Pembesar Layar Hp</t>
  </si>
  <si>
    <t>Rumawa (AK)</t>
  </si>
  <si>
    <t>Kab. Bima</t>
  </si>
  <si>
    <t>Soromandi</t>
  </si>
  <si>
    <t>Dusun Sampungu, RT 022 / RW 011, Desa Panco, Kec. Soromandi, Kab. Bima</t>
  </si>
  <si>
    <t>Aisyah Od.</t>
  </si>
  <si>
    <t>Bima</t>
  </si>
  <si>
    <t>Asakota</t>
  </si>
  <si>
    <t>Kelurahan Ule Kampung Kedo Kec Asakota (DIANTAR LANGSUNG KE ALAMAT PENERIMA) Dekat Kantor Camat Asakota 50 M Sebelah Timur, Barat Rumah Bakso Cinta.</t>
  </si>
  <si>
    <t>Like runtukahu(ib)</t>
  </si>
  <si>
    <t>Talawaan</t>
  </si>
  <si>
    <t>Desa Talawaan jaga 3 kmplx gereja GPDI Viktori talawaan</t>
  </si>
  <si>
    <t>Ahmad Malwani (Kin)</t>
  </si>
  <si>
    <t>Muara Enim</t>
  </si>
  <si>
    <t>Jalan Kirap Remaja RT 01 RW 05 Kelurahan Air Lintang</t>
  </si>
  <si>
    <t>Jasmiadi Adi (Bar)</t>
  </si>
  <si>
    <t>Jasmiadi Alamat. Jl. Jemadi No 10 Gang Gembira, PBD 2, Kec Medan Timur (DIANTARKAN LANGSUNG KE ALAMAT PENERIMA)</t>
  </si>
  <si>
    <t>Mohamad Nur Solihin (Kin)</t>
  </si>
  <si>
    <t>Jalan Jagakarsa Raya No. 2A RT 1 RW 7 Kelurahan Jagakarsa (Dekat Gunadi Vespa)</t>
  </si>
  <si>
    <t>Tri purnamawati Od.</t>
  </si>
  <si>
    <t>Semitau</t>
  </si>
  <si>
    <t>Puskesmas Semitau Depan RM Fina Jl. Raden Suripan Kelurahan Semitau Hulu Kec Semitau (DIANTAR LANGSUNG KE ALAMAT PENERIMA)</t>
  </si>
  <si>
    <t>PURWO CAHYO AP (Yn)</t>
  </si>
  <si>
    <t>Ledo</t>
  </si>
  <si>
    <t>Jl. Rodaya - Sidai RT 01 RW 03 No. 33 Desa Rodaya Kec Ledo Kab Bengkayang patokan rumah masuk dari Simpang Baya setelah sampai Sedane bisa tanya orang (DIANTAR LANGSUNG KE ALAMAT PENERIMA).</t>
  </si>
  <si>
    <t>Martinus M Rihi (ib)</t>
  </si>
  <si>
    <t>Jln, Er,langga pada dita gang sensiro kel, kambaniru , Kota Waingapu Sumba Timur NTT</t>
  </si>
  <si>
    <t>Seprianus A Linome (IR)</t>
  </si>
  <si>
    <t>Jalan cekdan 02 RT 17 RW 05 Kelurahan Manutapen Kec Alak</t>
  </si>
  <si>
    <t>Khairul Fahim (ar)</t>
  </si>
  <si>
    <t>Jln Asrama Tribrata NO 55 (Rafa laundry) RT 01 RW 08 Kelurahan Pematang Pudu, Kec Mandau, Kab Bengkalis</t>
  </si>
  <si>
    <t>Didi Od.</t>
  </si>
  <si>
    <t>Kab. Alor</t>
  </si>
  <si>
    <t>Teluk Mutiara</t>
  </si>
  <si>
    <t>Watatuku Rt 01 Rw 01 Kelurahan Welai Timur Kec Teluk Mutiara Alor (DIANTAR LANGSUNG KE ALAMAT PENERIMA).</t>
  </si>
  <si>
    <t>Zadam Od.</t>
  </si>
  <si>
    <t>Kelurahan Liliba Rt 08 Rw 04 Kec Oebobo Kupang (DIANTAR LANGSUNG KE ALAMAT PENERIMA).</t>
  </si>
  <si>
    <t>Gunawan (Hb)</t>
  </si>
  <si>
    <t>Kolaka</t>
  </si>
  <si>
    <t>Jl.khairil anwar 17(Holy inn), kelurahan Lamokato,</t>
  </si>
  <si>
    <t>Heni (RM)</t>
  </si>
  <si>
    <t>Dlanggu</t>
  </si>
  <si>
    <t>Dusun.juwono/MIE AYAM RT.004/002, desa ngembeh kecamatan dlanggu</t>
  </si>
  <si>
    <t>Misa Lestari (ca)</t>
  </si>
  <si>
    <t>Kab. Kepulauan Meranti</t>
  </si>
  <si>
    <t>Rangsang Pesisir</t>
  </si>
  <si>
    <t>jaln . pelabuhan( Rt.01 /Rw.01 ) Desa bungur/ kalau kurirnya mau nganter di SD 5 bungur aja ,</t>
  </si>
  <si>
    <t>Mardi ( Di)</t>
  </si>
  <si>
    <t>Terentang</t>
  </si>
  <si>
    <t>Desa Terentang hulu PT ichiko argo lestari. Mes blok g8 nomer 10, kecamatan Terentang</t>
  </si>
  <si>
    <t>Indu Uun (Hb)</t>
  </si>
  <si>
    <t>Rungan</t>
  </si>
  <si>
    <t>Atik Salon Jln Cilik Ruwit Desa/Kel Jakatan Raya, Rungan Kab. Gunung Mas</t>
  </si>
  <si>
    <t>2 Topi Pelindung Sinar UV</t>
  </si>
  <si>
    <t>Jeni Bawole (Hb)</t>
  </si>
  <si>
    <t>Desa/kel malalayang1 timur lingk1 no.12</t>
  </si>
  <si>
    <t>Thomas (IR)</t>
  </si>
  <si>
    <t>PT Kayan Lestari, jln S. Parman gang 5 no 7 Kel, Temindung permai</t>
  </si>
  <si>
    <t>Gester Nehe (Jj)</t>
  </si>
  <si>
    <t>Fanayama</t>
  </si>
  <si>
    <t>Kelurahan /Desa Bawomataluo, Patokan rumah 50M dari Gapura Selamat Datang</t>
  </si>
  <si>
    <t>Akbar MK (BY)</t>
  </si>
  <si>
    <t>Kintom</t>
  </si>
  <si>
    <t>desa Tangkiang, Rt, 01, RW, 02, Komplx Dermaga Tangkiang</t>
  </si>
  <si>
    <t>Husen thalib (ib)</t>
  </si>
  <si>
    <t>JLN SUNAN KUDUS KELURAHAN SOLOR RT 07 / RW 03KOTA LAMA KUPANG NTT</t>
  </si>
  <si>
    <t>Zubair Pasoo(ib)</t>
  </si>
  <si>
    <t>Boroko, jalan pelabuhan boroko (langsung hubungi buyer)</t>
  </si>
  <si>
    <t>Hartarto Sianturi (Fr)</t>
  </si>
  <si>
    <t>Desa Lumban sinaga.dekat puskesmas Lumban sinaga. Kec. Pangaribuan.</t>
  </si>
  <si>
    <t>Ardi (rz)</t>
  </si>
  <si>
    <t>Antang Kalang</t>
  </si>
  <si>
    <t>Jln. Polos Rt/Rw 05 ( Dekat Tugu ) Desa Gunung Makmur, Antang Kalang Kab. Kotawaringin Timur</t>
  </si>
  <si>
    <t>Raffy Mesak (PS)</t>
  </si>
  <si>
    <t>Lamaknen</t>
  </si>
  <si>
    <t>Bengkel Bendiga Motor Desa. Dirun  (Depan bank BRI weluli )</t>
  </si>
  <si>
    <t>I Komang Suarna (PS)</t>
  </si>
  <si>
    <t>Kab. Jembrana</t>
  </si>
  <si>
    <t>Negara</t>
  </si>
  <si>
    <t>Jln. Candra Kirana2 Banjar Puana (Di barat gudang besi sms)  Desa. Tegal Badeng Barat</t>
  </si>
  <si>
    <t>Rino Marzuki (BY)</t>
  </si>
  <si>
    <t>IV Jurai</t>
  </si>
  <si>
    <t>Jl. Pemuda Painan Utar, Desa Painan Utara (Tunggu billil/Samping SD 13 Painan utara)</t>
  </si>
  <si>
    <t>Arcan Iskandar (BY)</t>
  </si>
  <si>
    <t>Tanjung Pinang</t>
  </si>
  <si>
    <t>Bukit Bestari</t>
  </si>
  <si>
    <t>Jalan Mt Haryono Nomor 52 Rt.001/Rw.008 Gang Mangga,Kelurahan :Tanjung Unggat,Kec. Bukit Bestari Kota Tanjung Pinang</t>
  </si>
  <si>
    <t>feibe Soputan (Hb)</t>
  </si>
  <si>
    <t>Perum seamitra desa/kel seamitra blok Ak no 13 patokan bak air rumah ke 3 dari bak air</t>
  </si>
  <si>
    <t>Setriadi (kin)</t>
  </si>
  <si>
    <t>Tanjung</t>
  </si>
  <si>
    <t>Buani Desa Tegal Maja RT 01 Jl. Lading Lading Lurus Ke Selatan (TELPON NO WHATSAPP PENERIMA)</t>
  </si>
  <si>
    <t>Ismail (RM)</t>
  </si>
  <si>
    <t>Lubuk Baja</t>
  </si>
  <si>
    <t>apotik Ananda komp. Windsor Square Blok B no 13. Depan Ramayana Jodoh. Kelurahan Lubuk Baja Kec. Lubuk Baja</t>
  </si>
  <si>
    <t>Nyoman Kantun )(ib)</t>
  </si>
  <si>
    <t>Di jalan taman pancing timur gang kubu no 5 pemogan Denpasar Selatan BALI</t>
  </si>
  <si>
    <t>Beli 2 Gratis 2 Sikat Punggug Warna  biru dan ungu</t>
  </si>
  <si>
    <t>Sriharjito (Jj)</t>
  </si>
  <si>
    <t>Kab. Sragen</t>
  </si>
  <si>
    <t>Jenar</t>
  </si>
  <si>
    <t>Dsn Sendang Rejo RT 14 Kelurahan /Desa Ngepringan Kec. Jenar</t>
  </si>
  <si>
    <t>Kamto Kamto (IR)</t>
  </si>
  <si>
    <t>Kab. Mesuji</t>
  </si>
  <si>
    <t>Simpang Pematang</t>
  </si>
  <si>
    <t>RT 01 RW 01 Dusun Budiaji Desa Budiaji Kec Simpang Pematang ( Jln. Poros Budiaji / jln. Jend Sudirman, Samping warung pecel , bude sus)</t>
  </si>
  <si>
    <t>Muhammad idham ( Di)</t>
  </si>
  <si>
    <t>Jl. Trans Sulawesi, Desa Keurea, ( Patokan depan kantor BCA) Kec. Bahodopi, Kab. Morowali, Sulawesi Tengah 94974</t>
  </si>
  <si>
    <t>Bos tot (BY)</t>
  </si>
  <si>
    <t>Jln mulawarman RT 5 NO 705 pondok ibol. desa muara wahau (Dekat kecamatan muara wahau)Kec. Muara Wahau Kab. Kutai Timur</t>
  </si>
  <si>
    <t>Wulan (PTR)</t>
  </si>
  <si>
    <t>Kelurahan Talise, Hutan Kota Lapangan Golf, Lorong Gedung Madani Hutan Kota, Mantikulore</t>
  </si>
  <si>
    <t>Mamak riski (Rs)</t>
  </si>
  <si>
    <t>Padangsidimpuan Batunadua</t>
  </si>
  <si>
    <t>Jl. Baru Kota Padang Sidempuan, Desa Baruas (Dekat gudang Unilever) Kec. Padangsidimpuan Batunadua, Kota Pdangsidimpuan</t>
  </si>
  <si>
    <t>Siti haniyah (RM)</t>
  </si>
  <si>
    <t>Simpang Raya</t>
  </si>
  <si>
    <t>Perempatan mesjid Al-Muhajirin belok kanan dari arah bunta Desa beringin jaya Kecamatan simpang raya</t>
  </si>
  <si>
    <t>Antonius Ola (PS)</t>
  </si>
  <si>
    <t>Lebatukan</t>
  </si>
  <si>
    <t>Dusun . Nudidike  RT/RW:002/001 Desa. Tapolangu (dekat Masjid Darussalam Tapolangu)</t>
  </si>
  <si>
    <t>Noldy Suoth (Yn)</t>
  </si>
  <si>
    <t>Jayapura Utara</t>
  </si>
  <si>
    <t>Jl. Nimboran RT 02 RW 05 No. 52 Desa Imbi Kec Jayapura Utara Kota Jayapura patokan rumah Ruko/Kios (DIANTAR LANGSUNG KE ALAMAT PENERIMA).</t>
  </si>
  <si>
    <t>Petrus Kofi (IR)</t>
  </si>
  <si>
    <t>RT/RW 06/03 Desa Botof Kec Insana</t>
  </si>
  <si>
    <t>Rebin (Ad)</t>
  </si>
  <si>
    <t>Kab. Langkat</t>
  </si>
  <si>
    <t>Batang Serangan</t>
  </si>
  <si>
    <t>Kel/Desa batang serangan alamat lingkungan maju Trisno RT 1 RW 1 NO.17</t>
  </si>
  <si>
    <t>RAFAEL WASA (Jj)</t>
  </si>
  <si>
    <t>Hotel Debitos Jln. Frans Seda - Kecamatan Oebobo Kelurahan /Desa Fatululi</t>
  </si>
  <si>
    <t>Umar (ca)</t>
  </si>
  <si>
    <t>Jalan besar dekat TK teratai ( dusun mapaddat ) bu Desa.saumanganya</t>
  </si>
  <si>
    <t>Elisabeth (PS)</t>
  </si>
  <si>
    <t>Biboki Utara</t>
  </si>
  <si>
    <t>Desa. Napan RT/RW 001/001 (Patokan rumah. 250m dibawah dari puskesmas napan)</t>
  </si>
  <si>
    <t>Frieda mondigir(ib)</t>
  </si>
  <si>
    <t>Tompaso Barat</t>
  </si>
  <si>
    <t>Jln. A. L. Lelelngboto, Desa Tompaso dua, Kec. Tompaso barat jaga 3, lorong gereja Advent.</t>
  </si>
  <si>
    <t>Agus (RM)</t>
  </si>
  <si>
    <t>Cinangka</t>
  </si>
  <si>
    <t>Depan Hotel Novus Jiva Rt 02 Rw 01 Desa Pasauran Kecamatan Cinangka</t>
  </si>
  <si>
    <t>Abran Syah (BY)</t>
  </si>
  <si>
    <t>Sambutan</t>
  </si>
  <si>
    <t>Toko Bintang Laris, RT.13 No.70 Kelurahan Sungai Kapih</t>
  </si>
  <si>
    <t>Hendry Od.</t>
  </si>
  <si>
    <t>Seberuang</t>
  </si>
  <si>
    <t>Desa Beluis Harum Dusun Kersik Kec Seberuang (DIANTAR LANGSUNG KE ALAMAT PENERIMA) DI Depan Toko Perintis Usaha.</t>
  </si>
  <si>
    <t>Gifari (Kin)</t>
  </si>
  <si>
    <t>Desa Nanga Tumpu, Dusun Mekar Sari RT 03</t>
  </si>
  <si>
    <t>Noldy Wijaya(ib)</t>
  </si>
  <si>
    <t>Ratahan Timur</t>
  </si>
  <si>
    <t>jln Lontaan 1 no 45 kec Ratahan Timur Kel Wawali</t>
  </si>
  <si>
    <t>Sikat Punggug Beli 2 Gratis 2</t>
  </si>
  <si>
    <t>Pilomena Fernandez (Kin)</t>
  </si>
  <si>
    <t>Jln. Robert Monginsidi, Kelurahan Jawameze RT/RW: 03/08</t>
  </si>
  <si>
    <t>Guusye runtukahu (Fr)</t>
  </si>
  <si>
    <t>Desa Sawangan Jaga 1,Kec.Airmadidi, Kab. Minahasa Utara</t>
  </si>
  <si>
    <t>MARIANUS YOSEP LUAN (Jj)</t>
  </si>
  <si>
    <t>BAULENU-RT.007/RW.002-DESA MANLETEN-KEC.TASIFETO TIMUR-KAB.BELU-NTT.</t>
  </si>
  <si>
    <t>Muhammad Anwar (Hb)</t>
  </si>
  <si>
    <t>Martapura</t>
  </si>
  <si>
    <t>Alamat Lengkap : jln Rahayu sei paring martapura Penjahit Hatta. Samping Gg kebun  Bunga.  Desa / Kelurahan : sei paring</t>
  </si>
  <si>
    <t>Muhammad Imron (PS)</t>
  </si>
  <si>
    <t>Gang. Karya 3 Dusun. Karang Sari Desa. Sempurna   (tepatnya di belakang walet)</t>
  </si>
  <si>
    <t>Bambang Puspo (Ad)</t>
  </si>
  <si>
    <t>Kel/Desa Talang betutu, Jln pangkalan banteng rimbo Mulyo RT 21/08 (Simpang Rimbo) Patokan rumah ada bengkel tambal ban</t>
  </si>
  <si>
    <t>Zislaus Carry (PS)</t>
  </si>
  <si>
    <t>Jln. Reo- ruteng Rt/ Rw 008.004 Desa. Bajak (depan gereja nggorang.)</t>
  </si>
  <si>
    <t>Anto Dwi Prayitno (PS)</t>
  </si>
  <si>
    <t>Nanggulan</t>
  </si>
  <si>
    <t>Desa / Kelurahan. Tanjungharjo Rt/RW: 001/001 (Patokan rumah: depan bengkel tia motor)</t>
  </si>
  <si>
    <t>Daniel Benu (Jj)</t>
  </si>
  <si>
    <t>Jln. Moebekunatu RT 29 RW 05 Kelurahan /Desa Lidak Kec. Atambua Selatan</t>
  </si>
  <si>
    <t>Taswanuddin (PS)</t>
  </si>
  <si>
    <t>Kab. Lampung Timur</t>
  </si>
  <si>
    <t>Bandar Sribhawono</t>
  </si>
  <si>
    <t>Jln. Imam Bonjol, no.21, Dusu 8 RT/RW 38/007. Pojok SD Muhammadiyah (warung Pak Taswan) Desa. Srimenanti</t>
  </si>
  <si>
    <t>Indrev Sembel Od.</t>
  </si>
  <si>
    <t>Lingkungan VII Kelurahan Malalayang II Kec Malalayang Manado (DIANTAR LANGSUNG KE ALAMAT PENERIMA) Rumah Di Samping Gereja GMIM Gakilea Malalayang Dua.</t>
  </si>
  <si>
    <t>Barri Poluan (Kin)</t>
  </si>
  <si>
    <t>Tomohon Timur</t>
  </si>
  <si>
    <t>Kelurahan Paslaten Satu, Samping BRI Unit Tomohon Timur Jalan Ke terminal Tomohon</t>
  </si>
  <si>
    <t>Ventje m (Kin)</t>
  </si>
  <si>
    <t>Desa Suwaan RT 1 (Restoran Pondok Kelapa)</t>
  </si>
  <si>
    <t>Bagus Anom (ca)</t>
  </si>
  <si>
    <t>Jlpucuk Bang No 36 Desa Kesiman Kertalangu (Patokan Rumah Dekat Sekolah Diatmika ) Kec Denpasar Timur Kota Denpasar</t>
  </si>
  <si>
    <t>Sema Arsad (IR)</t>
  </si>
  <si>
    <t>Jln. Lintas batas Motaain Desa Silawan Kec Tasifeto Timur (POS SATGAS PAMTAS RI - RDTL)</t>
  </si>
  <si>
    <t>Hardiva Edi (Kin)</t>
  </si>
  <si>
    <t>Jln. Cendrawasih Belakang Toko Roland Kelurahan Brang Biji</t>
  </si>
  <si>
    <t>Syafi,i Od.</t>
  </si>
  <si>
    <t>Selong</t>
  </si>
  <si>
    <t>Kantor Pengadilan Agama Selong Kelas 1B Jl. Dr. Cipto Mangunkusumo No.200, Khusus Kota Selong, Kec. Selong, Kabupaten Lombok Timur, Nusa Tenggara Bar. 83611(DIANTAR LANGSUNG KE ALAMAT PENERIMA).</t>
  </si>
  <si>
    <t>Bejo pamungkads ( Di)</t>
  </si>
  <si>
    <t>Kelurahan Pondok Bahar , blok m1 no 27 RT 009 RW 005. Kec.. Karang tengah</t>
  </si>
  <si>
    <t>1 BLACK MAGIC , 1 LAP MICROFIBER</t>
  </si>
  <si>
    <t>Sodik (RM)</t>
  </si>
  <si>
    <t>Kosambi</t>
  </si>
  <si>
    <t>Jln raya prancis pergudangan pantai indah dadap BLOK L NO 8 desa dadap Kec. kosambi</t>
  </si>
  <si>
    <t>I Nyoman Sukayasa (ib)</t>
  </si>
  <si>
    <t>Pupuan</t>
  </si>
  <si>
    <t>PT Japfa  Comfeed Indonesia unit Batungsel Desa Batungsel,</t>
  </si>
  <si>
    <t>Arifin Subang (RM)</t>
  </si>
  <si>
    <t>Kab. Sumedang</t>
  </si>
  <si>
    <t>Sumedang Utara</t>
  </si>
  <si>
    <t>Asabri blok b 16 rt 6/5 desa jatimulya kecamatan sumedang utara</t>
  </si>
  <si>
    <t>Ya</t>
  </si>
  <si>
    <t>Muzrah (Hb)</t>
  </si>
  <si>
    <t>jl. Domba 4 Palu Kelurahan Talise Dekat Mesjid Uswatun Hasanah, Mantikulore Kota Palu</t>
  </si>
  <si>
    <t>RUDIYANTO (Kin)</t>
  </si>
  <si>
    <t>Gunung Labuhan</t>
  </si>
  <si>
    <t>Jln. Hi ABDURACHMAN  Dekat 2  Tower INDOSAT Dan DMT Dusun 1, Inpres Kamp. WAYTUBA No : 015 Desa Way Tuba</t>
  </si>
  <si>
    <t>RIZAL Izal (Bar)</t>
  </si>
  <si>
    <t>Wangi Wangi Selatan</t>
  </si>
  <si>
    <t>Rizal Izal, Desa Mola Nelayan Bhakti, Kec. Wangi - Wangi Selatan (Kantor Bpd Mola Selatan), No Hp ,6282349602217 (Diantarkan Langsung Ke Alamat Penerima)</t>
  </si>
  <si>
    <t>Munawati (RM)</t>
  </si>
  <si>
    <t>Konda</t>
  </si>
  <si>
    <t>Rt 1 , rw 1. Samping gereja lamomea desa lamomea Kec. konda Kab. Konawe Selatan</t>
  </si>
  <si>
    <t>Juliana Joice Manoy (ib)</t>
  </si>
  <si>
    <t>Depan Rmh Dinas Camat Tahuna Jln. Kihajar Dewantara No. 100 RW. 1 RT. 03 Kel. Sawang Bendar Kec. Tahuna Sulawesi Utara</t>
  </si>
  <si>
    <t>Magau (PS)</t>
  </si>
  <si>
    <t>Kab. Mamasa</t>
  </si>
  <si>
    <t>Mamasa</t>
  </si>
  <si>
    <t>Pondo Nospan  ,  Kelurahan. Mamasa (belakang SMAN 1 Mamasa, Jalan Ke Ratte Koppe)</t>
  </si>
  <si>
    <t>Pendi Wahyu (RM)</t>
  </si>
  <si>
    <t>Jln.Pemuda Raya No.96. Kelurahan Takkalala Kec Wara Selatan Kota Palopo</t>
  </si>
  <si>
    <t>Nur kaida (Rs)</t>
  </si>
  <si>
    <t>Sawerigadi</t>
  </si>
  <si>
    <t>RT 02 RW 02, Desa Ondoke (Poros Raha Tondasi, baku depan pencucian)Kec. Sawerigadi (Sawerigading/Sewergadi), Kab. Muna</t>
  </si>
  <si>
    <t>Amiruddin (Hb)</t>
  </si>
  <si>
    <t>Lambandia</t>
  </si>
  <si>
    <t>Depan permandian dusun 2 desa Onemanu</t>
  </si>
  <si>
    <t>Amirwahid (Bar)</t>
  </si>
  <si>
    <t>Amirwahid, Alamat. Belibis no 6, kelurahan Laloeha, Kec. Kolaka  (DIANTARKAN LANGSUNG KE ALAMAT PENERIMA)</t>
  </si>
  <si>
    <t>Maslur hadi (ib)</t>
  </si>
  <si>
    <t>Sayung</t>
  </si>
  <si>
    <t>Pondok Raden patah M1 no 10 Sunan Kalijaga Baru No.99, Pondokradenpatah Tiga, Sriwulan, Kec. Sayung, Kabupaten Demak, Jawa Tengah 59563</t>
  </si>
  <si>
    <t>Eva puji lestari (Hb)</t>
  </si>
  <si>
    <t>Kab. Brebes</t>
  </si>
  <si>
    <t>Wanasari</t>
  </si>
  <si>
    <t>Alamat lengkap:Jln kenanga RT/RW 005/008 klampok.wanasari Brebes Desa/kelurahan: klampok</t>
  </si>
  <si>
    <t>BELI 1 DAPAT 2 Ukuran ,1.50  Kacamata Autofokus</t>
  </si>
  <si>
    <t>Hengkie Kondoy (Kin)</t>
  </si>
  <si>
    <t>Jln Sea. Komp PDK  C 41 Kelurahan Malalayang Satu</t>
  </si>
  <si>
    <t>Romiati Od.</t>
  </si>
  <si>
    <t>Kab. Pesawaran</t>
  </si>
  <si>
    <t>Way Ratai</t>
  </si>
  <si>
    <t>Sidorejo Rt 96 Rw 03 Desa Poncorejo Kec Way Ratai Pesawaran (DIANTAR LANGSUNG KE ALAMAT PENERIMA).</t>
  </si>
  <si>
    <t>Drs.Laode Tahana (rz)</t>
  </si>
  <si>
    <t>Jln. Jendral Panjaitan No.339B Desa Lepo-lepo ( Samping Kiri Hotel Srikandi masuk lrg, terowongan apotik Fathian )Kec. Baruga, Kota Kendari</t>
  </si>
  <si>
    <t>Maxi merentek Od.</t>
  </si>
  <si>
    <t>Motoling Timur</t>
  </si>
  <si>
    <t>Desa Picuan Kec Motoling Timur (DIANTAR LANGSUNG KE ALAMAT PENERIMA) Picuan Lama Lingkungan 3 Dekat Sekolah SD Inpres Picuan.</t>
  </si>
  <si>
    <t>Ahmad yamin (Rs)</t>
  </si>
  <si>
    <t>Murung</t>
  </si>
  <si>
    <t>RT 01, Desa Muara Untu,Kec. Murung, Kab. Murung Raya</t>
  </si>
  <si>
    <t>Maikel Mokodompit (Yn)</t>
  </si>
  <si>
    <t>Jl. Seledan Desa Tombatu 2 Tengah Kec Tombatu Kab Minahasa Tenggara patokan rumah dekat Pasar / Supermarket, Rumah beton (DIANTAR LANGSUNG KE ALAMAT PENERIMA).</t>
  </si>
  <si>
    <t>RISMAN.H.SAMARALAU. (Yn)</t>
  </si>
  <si>
    <t>Jl. Trans Sulawesi RT 01 RW 02 Dusun 1 Desa Olaya Kec Parigi Kab Parigi Moutong patokan rumah 100 meter dari bulog ujung jembatan sebelah kiri, tepat cetakan batako (DIANTAR LANGSUNG KE ALAMAT PENERIMA).</t>
  </si>
  <si>
    <t>Iskandar rusman (IS)</t>
  </si>
  <si>
    <t>Cirebon</t>
  </si>
  <si>
    <t>Harjamukti</t>
  </si>
  <si>
    <t>Jlnahmad Yani , Sahabat Shuttle Harjamukti Samping Alfamart Desa Harjamukti Patokan Terminal Harjamukti Pool Jln Raya Pas Samping Alfamart, Kec Harjamukti Kab Cirebon</t>
  </si>
  <si>
    <t>Ilyas 12y45 ( Di)</t>
  </si>
  <si>
    <t>Kab. Aceh Timur</t>
  </si>
  <si>
    <t>Nurussalam</t>
  </si>
  <si>
    <t>Dusun seneubok Baro Desa Selemak muda. Kec. Nurussalam Kab. Aceh Timur</t>
  </si>
  <si>
    <t>Darwin Purba (IR)</t>
  </si>
  <si>
    <t>Rumbai Timur</t>
  </si>
  <si>
    <t>Jl. Harapan No. 98B RW 04/ RW 03 Kelurahan Limbungan Baru Kec Rumbai Pesisir</t>
  </si>
  <si>
    <t>Jek Bawawa (iaa)</t>
  </si>
  <si>
    <t>Jln kartini rt15 rw04 kampung loyang kelurahan kakenturan dua kec Maesa Kota Bitung Sulawesi Utara</t>
  </si>
  <si>
    <t>Safruddin Ato (RM)</t>
  </si>
  <si>
    <t>Dusun 2 Rumah Depan Kantor Desa Long, Desa Long Kec Dampelas, Kab. Donggala</t>
  </si>
  <si>
    <t>Muh Sardin Al Karimy (Kin)</t>
  </si>
  <si>
    <t>Jln. Banda Sraya No. 100 XY Lingkungan Peresak Barat Kelurahan Pagutan</t>
  </si>
  <si>
    <t>Beli 1 Gratis 1 Sikat Punggung Warna Biru Dan Hijau</t>
  </si>
  <si>
    <t>Josiel lukas (Hb)</t>
  </si>
  <si>
    <t>Desa/kel bira Kampung bira lindongan 1</t>
  </si>
  <si>
    <t>Muhammad. Yani (Fr)</t>
  </si>
  <si>
    <t>Pondok Aren</t>
  </si>
  <si>
    <t>Jln.Dr.Setia Budi .Gg Kebon Manggis 1 Rt 03/04 No.92. Pondok Kacang Timur. Kec Pondok Aren, Kota Tangerang Selatan</t>
  </si>
  <si>
    <t>Dessy Abineno (Jj)</t>
  </si>
  <si>
    <t>Jln. Jurusan Buraen RT 08 RW 04 Dusun 02 Kelurahan /Desa Ekam Kotabes Kec. Amarasi</t>
  </si>
  <si>
    <t>Dg Mangawing (PS)</t>
  </si>
  <si>
    <t>Jalan. Poros Kolonodale  Desa. Tompira (toko Nopi)</t>
  </si>
  <si>
    <t>Osias Mulik (PS)</t>
  </si>
  <si>
    <t>Rote Timur</t>
  </si>
  <si>
    <t>Dusun. Timadale RT/RW 12/06 Desa. Pengodua (ANTRAKN LANGSUNG KE ALAMAT)</t>
  </si>
  <si>
    <t>Ahmad (Jj)</t>
  </si>
  <si>
    <t>Jln. Senqereak Tada Kelurahan /Desa Linggang Tering Seberang, depan Toko Banjar dekat Indomaret</t>
  </si>
  <si>
    <t>Abogalow Posan/1(Mar).</t>
  </si>
  <si>
    <t>Kab. Belitung Timur</t>
  </si>
  <si>
    <t>Gantung</t>
  </si>
  <si>
    <t>Belitongtimur desagantong kamponglenggang RT 17 RW/17</t>
  </si>
  <si>
    <t>Yacop pagiu (RM)</t>
  </si>
  <si>
    <t>Jln Sukarno Hatta Gg Pemancar1 No 104 F Rt 26 Desa Singa Gembara Kecamatan Sangatta Utara</t>
  </si>
  <si>
    <t>Aprianto (PS)</t>
  </si>
  <si>
    <t>Merlung</t>
  </si>
  <si>
    <t>Jalan. Daeng Ahmad RT 08 Desa. Merlung (Patokan rumah samping Apotik radinda depan home stay2)</t>
  </si>
  <si>
    <t>Maria yulita (rz)</t>
  </si>
  <si>
    <t>Jln. Pembangunan RT 01 RW 02 ( perusahaan sawit ) Desa Sekikilan,Kec. Tulin Onsoi Kab. Nunukan</t>
  </si>
  <si>
    <t>Roby(ib)</t>
  </si>
  <si>
    <t>Sarang kopi Jl. Darussalam No.1 a, Sei Sikambing D,</t>
  </si>
  <si>
    <t>Masrudin hamani (IR)</t>
  </si>
  <si>
    <t>Kadatua</t>
  </si>
  <si>
    <t>Dusun uwemaasi Desa uwemaasi Kec kadatua (Samping Puskesmas kadatua)</t>
  </si>
  <si>
    <t>Pk Joe Od.</t>
  </si>
  <si>
    <t>Kuta</t>
  </si>
  <si>
    <t>Jln. Nusantara No. 17 Kelurahan Tuban Kec Kuta (DIANTAR LANGSUNG KE ALAMAT PENERIMA).</t>
  </si>
  <si>
    <t>Pa umar (Kin)</t>
  </si>
  <si>
    <t>Jln. Suprapto Lorong Nangka Kelurahan Talise RT  1 RW 6</t>
  </si>
  <si>
    <t>Sita murni (Bar)</t>
  </si>
  <si>
    <t>Pengabuan</t>
  </si>
  <si>
    <t>Sita Murni, Alamat. Lorong jambu Rt 003, Kec. Pengabuan (Rumah Dekat Gudang Kayu Lorong Jambu)No Hp : ,62 852-6628-7391 (DIANTARKAN LANGSUNG KE ALAMAT PENERIMA)</t>
  </si>
  <si>
    <t>Dwi Susanto (Hb)</t>
  </si>
  <si>
    <t>Jl.Tekwondo RT.10, No.25 Kel.Api -Api (hubungi via whatsapp)</t>
  </si>
  <si>
    <t>Novita tumundo (Hb)</t>
  </si>
  <si>
    <t>Alamat Lengkap :desa/kel tetey  jln depan jeck depot ikan hidup</t>
  </si>
  <si>
    <t>Beli 1 Paket Buku Excel</t>
  </si>
  <si>
    <t>Yuniyanti (Bar)</t>
  </si>
  <si>
    <t>Bumi Raya</t>
  </si>
  <si>
    <t>Yuniyanti, Parilangke, Kec. Bumi Raya, No Hp ,62895339375422 (DIANTARKAN LANGSUNG KE PENERIMA)</t>
  </si>
  <si>
    <t>Anwar Fansyuri Od.</t>
  </si>
  <si>
    <t>Kab. Lampung Tengah</t>
  </si>
  <si>
    <t>Terbanggi Besar</t>
  </si>
  <si>
    <t>Jln. Griya Yukum Jaya Toko BENGKEL OPUNG Samping Alfamart Dekat RS YMS Yukum Jaya Kelurahan Bandar Jaya Barat Kec Terbanggi Besar (DIANTAR LANGSUNG KE ALAMAT PENERIMA)</t>
  </si>
  <si>
    <t>H. Bahrudin (PS)</t>
  </si>
  <si>
    <t>Kab. Ogan Komering Ulu</t>
  </si>
  <si>
    <t>Baturaja Timur</t>
  </si>
  <si>
    <t>Jln. Danau Raya blok ca no.07. Kelurahan . Sekar Jaya (ANTRAKN LANGSUNG KE ALAMAT)</t>
  </si>
  <si>
    <t>Hartoyo dao (BY)</t>
  </si>
  <si>
    <t>Lolayan</t>
  </si>
  <si>
    <t>Desa Tungoi 2 RT.04/RW.01 Kompleks Jembatan</t>
  </si>
  <si>
    <t>Marbun(Mar).</t>
  </si>
  <si>
    <t>Puding Besar</t>
  </si>
  <si>
    <t>Tambal Ban Marbun Desa Puding Besar Rt10 Kec.Puding Besar Kab.Bangka</t>
  </si>
  <si>
    <t>Hayati ( Di)</t>
  </si>
  <si>
    <t>Labuhan Maringgai</t>
  </si>
  <si>
    <t>Kelurahan Maringgai RT 02 RW 11, dusun 6. Kec. Labuan maringgai</t>
  </si>
  <si>
    <t>Armiah Rahim (PS)</t>
  </si>
  <si>
    <t>Samarinda Seberang</t>
  </si>
  <si>
    <t>Jln.Daeng Mangkona RT 19 RW 13 No 93 Kelurahan. Baqa (ANTRAKN LANGSUNG KE ALAMAT)</t>
  </si>
  <si>
    <t>Iwayan mudita (iaa)</t>
  </si>
  <si>
    <t>Kab. Musi Rawas Utara</t>
  </si>
  <si>
    <t>Nibung</t>
  </si>
  <si>
    <t>Kelurahan karya makmur sp9 blok E1 Kec.Nibung Kab. Musi Rawas Provinsi Sumatera Selatan ( Patokan Lorong kapolsek dekat tugu)</t>
  </si>
  <si>
    <t>Akbar (BY)</t>
  </si>
  <si>
    <t>Bontonyeleng Desa Bukit Harapan RT 01 RW 01 (Dekat kantor desa bukit harapan)Gantorang/Gantarang (Gangking) Kab. Bulukumba</t>
  </si>
  <si>
    <t>Sinin (ib)</t>
  </si>
  <si>
    <t>Kab. Pekalongan</t>
  </si>
  <si>
    <t>Kedungwuni</t>
  </si>
  <si>
    <t>Desa abukembang gg9 RT 9 RW 4</t>
  </si>
  <si>
    <t>Paulus D Messah (ib)</t>
  </si>
  <si>
    <t>Desa oeteffu patokan Disamping gereja imanuel oebitina</t>
  </si>
  <si>
    <t>Anarce, (RM)</t>
  </si>
  <si>
    <t>Perum Gpi Lengkeng 3 Desa Paniki 2 Kec. Mapanget</t>
  </si>
  <si>
    <t>Alexander (BY)</t>
  </si>
  <si>
    <t>Sungai Laur</t>
  </si>
  <si>
    <t>Jln trans Kalimantan Desa Riam Bunut RT/RW 04/02, (Depan Alpamart sungai laur)</t>
  </si>
  <si>
    <t>Mawar (rz)</t>
  </si>
  <si>
    <t>Jln. Perhubungan laut dendang dusun 1 Kamboja Gg Mahoni Desa Laut dendang ( Dekat sekolah SD itihadiyah ) Kec. Percut Sei Tuan, Kab. Deli Serdang</t>
  </si>
  <si>
    <t>Wa ipunk (ar)</t>
  </si>
  <si>
    <t>Serang Baru</t>
  </si>
  <si>
    <t>Perumahan Mega regency blok L4 No. 2 RT 22 RW 10 Desa Sukaragam, Kec. Serang Baru</t>
  </si>
  <si>
    <t>Al.Sugito (ib)</t>
  </si>
  <si>
    <t>Jl Sentapang kanan,RT,18 Desa Sungai Ringin</t>
  </si>
  <si>
    <t>Agung wijaya (AK)</t>
  </si>
  <si>
    <t>Jl. Raya Belega, Gang Sungguan I, Desa Belega (Patokan depan SD 1 Belaga), Kec. Blahbatuh, Kab. Gianyar, Bali</t>
  </si>
  <si>
    <t>Nayan (BY)</t>
  </si>
  <si>
    <t>Bengkong Harapan 2 Blok J47 Rt.03/rw.09 Desa/Kelurahan Bengkong Laut, Kec. Bengkong Kota Batam</t>
  </si>
  <si>
    <t>LEM/PEREKAT</t>
  </si>
  <si>
    <t>NELLO EFFENDI. (BY)</t>
  </si>
  <si>
    <t>Jl. Ade Irma Suryani, Gang Panukal No.565 RT.05/RW.08 Kelurahan Muara Enim (Dekat Alfamart Dan Masjid Baitur Rachman)</t>
  </si>
  <si>
    <t>Burhanuddin (Hb)</t>
  </si>
  <si>
    <t>Baamang</t>
  </si>
  <si>
    <t>Jln Usman Harun 1 gang gudang kuning RT 03 RW 01 nomor 25 desa/kel Baamang hilir</t>
  </si>
  <si>
    <t>Toyib (PS)</t>
  </si>
  <si>
    <t>Kab. Natuna</t>
  </si>
  <si>
    <t>Bunguran Timur</t>
  </si>
  <si>
    <t>Jln. MAN-Bandarsyah- RT /RW 02 / 01- Kelurahan. Bandarsyah (ANTRAKN LANGSUNG KE ALAMAT)</t>
  </si>
  <si>
    <t>Arep hidayat (Fr)</t>
  </si>
  <si>
    <t>Desa Curug agung , Dekat kantor desa ,Kec Semidang alas</t>
  </si>
  <si>
    <t>Edy Sarjono (IR)</t>
  </si>
  <si>
    <t>Magelang</t>
  </si>
  <si>
    <t>Magelang Utara</t>
  </si>
  <si>
    <t>Jln Aru No. 972 RT 04 RW 07 Pinggir Rejo Desa Wates Kec Magelang Utara</t>
  </si>
  <si>
    <t>Erisha (PS)</t>
  </si>
  <si>
    <t>Peudawa</t>
  </si>
  <si>
    <t>Jln. Medan Banda Aceh Dusun. Utara Desa. Seuneubok Punteut (ANTRAKN LANGSUNG KE ALAMAT)</t>
  </si>
  <si>
    <t>Sabir Datupalinge Od.</t>
  </si>
  <si>
    <t>Dolo</t>
  </si>
  <si>
    <t>Desa Kotapulu Dusun 1 Rt 3 Lorong Cermin Kec.Dolo Kab.Sigi Sulawesi Tengah (DIANTAR LANGSUNG KE ALAMAT PENERIMA).</t>
  </si>
  <si>
    <t>Sabrah Sab (Jj)</t>
  </si>
  <si>
    <t>Maje</t>
  </si>
  <si>
    <t>Kelurahan /Desa Tanjung Aur, Dikirim ke Rumah Makan Mbak Tutik, depan Dermaga Linau</t>
  </si>
  <si>
    <t>Tamaria siahaan (Kin)</t>
  </si>
  <si>
    <t>Pontianak Timur</t>
  </si>
  <si>
    <t>Jln. Benuang 1 No. 130 RT 06 RW 09 Perum 3 Kelurahan Tanjung Hulu</t>
  </si>
  <si>
    <t>Yetti Yet (PTR)</t>
  </si>
  <si>
    <t>Komplek Tarok Indah Permai I Blok P No.4, RT.05 / RW.08, Kelurahan Gunung Sariak, Kec.Kuranji,Kota Padang</t>
  </si>
  <si>
    <t>Simon Uly Kila (ib)</t>
  </si>
  <si>
    <t>Bandar Umbu Menang Kunda Jl. Adi Sucipto no 8 gerbang keluar Bandara Rt 07/Rw02 Mau Hau</t>
  </si>
  <si>
    <t>Yoseph Randu (Jj)</t>
  </si>
  <si>
    <t>Omesuri</t>
  </si>
  <si>
    <t>Jalan Trans Lembata persis di pertigaan paeq, jalan masuk kekantor Danramil, rumah depan Greja Proki Santo Fransiskus Desa Balauring RT 04 RW 01</t>
  </si>
  <si>
    <t>Grace Mokoagow (ib)</t>
  </si>
  <si>
    <t>Desa: imandi patokan depan gereja GMIM imandi</t>
  </si>
  <si>
    <t>Beli 12 Semprotan Noozle</t>
  </si>
  <si>
    <t>Gede suparwan (iaa)</t>
  </si>
  <si>
    <t>Kubutambahan</t>
  </si>
  <si>
    <t>Alamat: jln gunung Batur Singaraja kintamani desa bila  Kecamatan: kubutambahan  Kabupaten: Buleleng  Provinsi: Bali</t>
  </si>
  <si>
    <t>Reno (BY)</t>
  </si>
  <si>
    <t>Batu Aji</t>
  </si>
  <si>
    <t>Perumahan Taman Lestari Blok B11 No.12 Desa/Kelurahan Kibing</t>
  </si>
  <si>
    <t>M Barus Od.</t>
  </si>
  <si>
    <t>Jln. Swasembada Barat XX No.10.Bakti. Kel. Kebon Bawang.. Kec.Tg Priuk. Jak- Ut. 14320 (DIANTAR LANGSUNG KE ALAMAT PENERIMA).</t>
  </si>
  <si>
    <t>Masta Dg (Jj)</t>
  </si>
  <si>
    <t>Jeneponto BTN Empoang Turatea Permai Jln. Poros Karisa J. Ponti Warung Bakso Raksasa Masta Dg Bani</t>
  </si>
  <si>
    <t>Moses Roni (Jj)</t>
  </si>
  <si>
    <t>Fatuleu</t>
  </si>
  <si>
    <t>Kelurahan /Desa Oebola Dalam Perumahan burung Unta 2100 No. Rumah K6 - 08</t>
  </si>
  <si>
    <t>Marwiah (Yn)</t>
  </si>
  <si>
    <t>Angata</t>
  </si>
  <si>
    <t>Jl. Ahmad Yani RT 01 No. 17 Desa Puuroe Kec Angata Kab Konawe Selatan patokan Rumah sebelum Balai Desa Puuroe (DIANTAR LANGSUNG KE ALAMAT PENERIMA).</t>
  </si>
  <si>
    <t>Ribka Nokas (Kin)</t>
  </si>
  <si>
    <t>Amanuban Barat</t>
  </si>
  <si>
    <t>Desa Mnelalete RT 12 RW 07 Desa Mnelalete, Rumah Depan PT Wingis Rumah 1 Air Cat Merah Muda</t>
  </si>
  <si>
    <t>Timo sorulau (ib)</t>
  </si>
  <si>
    <t>Desa werwaru dekat kantor desa werwaru</t>
  </si>
  <si>
    <t>Ramauli simaremare (Bar)</t>
  </si>
  <si>
    <t>Perumahan Pondok Ungu Permai Blok F7 No. 12, Kel. Kaliabang Tengah Kec. Bekasi Utara, No Hp : ,6282122324113 (Diantarkan Langsung Ke Alamat Penerima)</t>
  </si>
  <si>
    <t>Budi Hugo (rz)</t>
  </si>
  <si>
    <t>Wisma Tambun Raya No33A Kamar 5 Jln Tambun Raya Desa Langkai, Pahandut Kota Palangka Raya</t>
  </si>
  <si>
    <t>Sangap Siboro (Hb)</t>
  </si>
  <si>
    <t>Jl. Mutiara 4 No. 14 Kelurahan Birobuli Utara, Palu Selatan Kota Palu</t>
  </si>
  <si>
    <t>D. SIANTURI (Ad)</t>
  </si>
  <si>
    <t>Kel/desa Pulo gebang, Bojong rangkong Jln.Damai RT 08 RW 08 NO.20 P, PATOKAN PLY OVER ST.CAKUNG DOKAT BKT JAK TIMUR, DEPAN RUMAH WARUNG NAJIB</t>
  </si>
  <si>
    <t>Opden Ladi (PS)</t>
  </si>
  <si>
    <t>Jl. Trans PT.Kelapa Jaya Keatas (KJL) Desa. Kapitu (ANTRAKN LANGSUNG KE ALAMAT)</t>
  </si>
  <si>
    <t>Reny Balukh (Kin)</t>
  </si>
  <si>
    <t>RSUD W. Z. Johanes Kupang Nusa Tenggara Timur Kelurahan Fontein</t>
  </si>
  <si>
    <t>Suwardi (Hb)</t>
  </si>
  <si>
    <t>KMP.jtirasa desa/kel kosambi Patokannya.laondrian.keybil.lewatmasjid.sedikik</t>
  </si>
  <si>
    <t>1 Dapat 2 Kacamata Autofokus ,1.00</t>
  </si>
  <si>
    <t>Pardes Situmorang (PTR)</t>
  </si>
  <si>
    <t>Panyileukan</t>
  </si>
  <si>
    <t>Jl. Soekarno Hatta, Bundaran Cibiru (Toko Riska), Kelurahan Cipadung Kidul, Kec. Panyileukan</t>
  </si>
  <si>
    <t>Slamet/ ceko (Hb)</t>
  </si>
  <si>
    <t>Semarang Timur</t>
  </si>
  <si>
    <t>Desa/kel mlati baru kampung Ngesti mulyo rt 04 rw 03</t>
  </si>
  <si>
    <t>Syahruddin. K (AK)</t>
  </si>
  <si>
    <t>Banggae</t>
  </si>
  <si>
    <t>Jl. Tomalakka, Rt 04, Lingkungan Rangas Barat, Kelurahan Rangas, Kec. Banggae, Kab. Majene</t>
  </si>
  <si>
    <t>Sahrani (ca)</t>
  </si>
  <si>
    <t>Batu Sopang</t>
  </si>
  <si>
    <t>Desa.batu kajang, Rt.16 GG.keluarga ( patokan rumah Deket sd.012 batu Sopang)</t>
  </si>
  <si>
    <t>BELI 2 , Warna: hitam dan abu Topi Visor Anti UV</t>
  </si>
  <si>
    <t>Agung (RM)</t>
  </si>
  <si>
    <t>Wonokromo</t>
  </si>
  <si>
    <t>Jetis baru gang 3 nomor 2 kelurahan wonokromo Kec. wonokromo</t>
  </si>
  <si>
    <t>Haikal ( Di)</t>
  </si>
  <si>
    <t>Pamukan Barat</t>
  </si>
  <si>
    <t>Jln. Pelabuhan RT1 RW1, Desa Tanjung samalantakan, Kec. Pamukan selatan,Kab. Kotabaru</t>
  </si>
  <si>
    <t>Ramli Lotong ( Di)</t>
  </si>
  <si>
    <t>Jln. Landak no 16 .RT:002/RW:004 (patokan dpn Lap.Basket pagar tembok tiga dimensi warna orange biru) Kec. Kolaka, Kab. Kolaka</t>
  </si>
  <si>
    <t>Akram (Jj)</t>
  </si>
  <si>
    <t>Jln. Trans Sulawesi, Kelurahan /Desa Umpanga Dusun 03, Dekat JNT atau depan Doyan Ayam</t>
  </si>
  <si>
    <t>Tasman (Jj)</t>
  </si>
  <si>
    <t>Kelurahan /Desa Sidera Jln. Trans Palu Palolo RT 01 RW 01 Kec. Sigi Biromaru</t>
  </si>
  <si>
    <t>Acep Iskandar (iaa)</t>
  </si>
  <si>
    <t>Jl Citanduy Desa Cipayung RT 003 RW 009 Kecamatan Ciputat Kabupaten Tangerang Selatan Provinsi Banten (Patokan warung nasi ibu iis mega)</t>
  </si>
  <si>
    <t>Adrianus Jehamat Od.</t>
  </si>
  <si>
    <t>Rumah nomor 15, RT 10, RW 03, WASO WELU, KELURAHAN WASO, KECAMATAN LANGKE REMBONG, RUTENG-MANGGARAI FLORES-NUSA TENGGARA TIMUR</t>
  </si>
  <si>
    <t>Nasrudin (Yn)</t>
  </si>
  <si>
    <t>Jl. Tanjung - Bayan RT 01 Dusun Lekok Timur Desa Gondang Kec Gangga Kab Lombok Utara patokan rumah perempatan sebelah Masjid (DIANTAR LANGSUNG KE ALAMAT PENERIMA).</t>
  </si>
  <si>
    <t>Damianus Ngi (ib)</t>
  </si>
  <si>
    <t>Long Pahangai</t>
  </si>
  <si>
    <t>Desa long tuyoq</t>
  </si>
  <si>
    <t>Agustina (ib)</t>
  </si>
  <si>
    <t>Loa Janan</t>
  </si>
  <si>
    <t>Jalan datar asam rt 11 desa loa duri ilir</t>
  </si>
  <si>
    <t>Yusuf efendi(Mar).</t>
  </si>
  <si>
    <t>Beruntung Baru</t>
  </si>
  <si>
    <t>Muara Halayung Rt 2 Kec.Beruntung Baru Kab.Banjar Kalimantan Selatan</t>
  </si>
  <si>
    <t>Nyoman Wija (Jj)</t>
  </si>
  <si>
    <t>Bungi</t>
  </si>
  <si>
    <t>Kelurahan /Desa Ngkaring Karing RT 02 RW 04 Kec. Bungi</t>
  </si>
  <si>
    <t>Bontoala</t>
  </si>
  <si>
    <t>Jl Mentimun Lr1 No. 5M Kelurahan /Desa Wajo Baru, Patokan rumah dekat UD Bintang Sidrap</t>
  </si>
  <si>
    <t>Sahdan ( Di)</t>
  </si>
  <si>
    <t>Praya Barat</t>
  </si>
  <si>
    <t>Nyangget Kelurahan Bonder RT 00 RW 000 ( patokan rumah dekat kantor desa) kec. Praya barat, Kab. Lombok Tengah</t>
  </si>
  <si>
    <t>Armanbintampa (IR)</t>
  </si>
  <si>
    <t>Jl. Pongtiku No. 15, Kelurahan Kalukuang Kec Tallo , SMP dan SMA Syekh Muh Samman</t>
  </si>
  <si>
    <t>Ismail Husain (Rs)</t>
  </si>
  <si>
    <t>Kab. Bone</t>
  </si>
  <si>
    <t>Kahu</t>
  </si>
  <si>
    <t>Dusun Dumme, RT 1 RW 1, Desa Labuaja (Sebelah barat Mesjid Umar Ibnu Abd Azis) Kec Kahu Kab. Bone</t>
  </si>
  <si>
    <t>SAURMA BR PASARIBU (JJ)</t>
  </si>
  <si>
    <t>S P 1 Jln. Poros Sungai Kuti Kelurahan /Desa Muara Dilam Toko Qiana Kecamatan Kunto Darussalam</t>
  </si>
  <si>
    <t>Ari Enardi (ca)</t>
  </si>
  <si>
    <t>Bengkayang</t>
  </si>
  <si>
    <t>Desa tirta kencana, jln masjid Jami bengkayang (Rt.06)</t>
  </si>
  <si>
    <t>FERRY MOHEDE (PS)</t>
  </si>
  <si>
    <t>Lingk V Kelurahan. Ranotana Weru  (Rumah saya dibelakang sekolah STM RANOTANA WERU.)</t>
  </si>
  <si>
    <t>Haidil mustafa (ca)</t>
  </si>
  <si>
    <t>Tanah Putih</t>
  </si>
  <si>
    <t>jl.pemda.Rt.01/Rw. 01 simpang benar. dess cempedak rahuk</t>
  </si>
  <si>
    <t>sugianto (Bar)</t>
  </si>
  <si>
    <t>Kapuas Barat</t>
  </si>
  <si>
    <t>Alamat. Jl. Jembatan Tahuntun, Desa Mandomai, Kec. Kapuas Barat (DIANTARKAN LANGSUNG KE ALAMAT PENERIMA)</t>
  </si>
  <si>
    <t>Faisal abu bakar (rz)</t>
  </si>
  <si>
    <t>Jln. Untad I Perumahan Kopri Bumi Roviga Permai Blok B8 No.20 Desa Tondo,Kec. Mantikulore Kota Palu</t>
  </si>
  <si>
    <t>Joko (IR)</t>
  </si>
  <si>
    <t>Telawang</t>
  </si>
  <si>
    <t>PT Karunia Kencana Permai Sejati 2 Desa Kenyala Kec Telawang</t>
  </si>
  <si>
    <t>Ambodai (PS)</t>
  </si>
  <si>
    <t>Kab. Wajo</t>
  </si>
  <si>
    <t>Tempe</t>
  </si>
  <si>
    <t>Jl. Bau Munawara, Pasar Tempe Kelurahan. tempe (ANTRAKN LANGSUNG KE ALAMAT)</t>
  </si>
  <si>
    <t>Gung rai (ib)</t>
  </si>
  <si>
    <t>Jl ayani utara 356(dibelakang banjar pulugambang)  desa Peguyangan</t>
  </si>
  <si>
    <t>Alexander Maleachi (Jj)</t>
  </si>
  <si>
    <t>Kembangan</t>
  </si>
  <si>
    <t>Perumahan Taman Kota blok B2/39.Jl Raya Daan Mogot Kelurahan Kembangan Utara, Jakarta Barat.</t>
  </si>
  <si>
    <t>Mustika Sprei (IS)</t>
  </si>
  <si>
    <t>Kab. Batang</t>
  </si>
  <si>
    <t>Kandeman</t>
  </si>
  <si>
    <t>Desa Tegal Sari Rt 02 Rw 01 No 12 , Kec Kandeman Kab Batang Provinsi Jawa Tengah</t>
  </si>
  <si>
    <t>Robby Moningka (Jj)</t>
  </si>
  <si>
    <t>Kelurahan /Desa Rurukan Satu, Patokan Jembatan kedua masuk kanan rumah dekat pertigaan</t>
  </si>
  <si>
    <t>Stanly Maramis (Kin)</t>
  </si>
  <si>
    <t>Kios Willy Kelurahan Kotabangon (LANGSUNG DIANTARKAN KE ALAMAT)</t>
  </si>
  <si>
    <t>Jultje Bawias (Jj)</t>
  </si>
  <si>
    <t>Kab. Gorontalo Utara</t>
  </si>
  <si>
    <t>Gentuma Raya</t>
  </si>
  <si>
    <t>Kelurahan /Desa Langke Kompleks SDN 4 Gentuma Raya Kec. Gentuma Raya</t>
  </si>
  <si>
    <t>Janie ( SP )</t>
  </si>
  <si>
    <t>Jln Selat Bantan Rt 01 Rw 05 Dusun Sejahtera Desa Sungai Kupah</t>
  </si>
  <si>
    <t>Afnan Husni (Hb)</t>
  </si>
  <si>
    <t>Seberang Ulu Satu</t>
  </si>
  <si>
    <t>Perum Taman Ogan Permai RT/RW 60/17 blok cc 620/17BLOk CC62 desa/kel 15 ulu</t>
  </si>
  <si>
    <t>Edy rusdianto (RM)</t>
  </si>
  <si>
    <t>Depok</t>
  </si>
  <si>
    <t>Tapos</t>
  </si>
  <si>
    <t>Rt 004 Rw 009 Nomor Rumah 39 Belakang Warung Enci Kelurahan Cimpaeun, Kec Tapos, Kota Depok</t>
  </si>
  <si>
    <t>ESTRA DINATA (SAHIL) Hb</t>
  </si>
  <si>
    <t>Dempo Selatan</t>
  </si>
  <si>
    <t>Desa Karang Anyar. Rt 006 Rw 002 No 64. Kelurahan Kance Diwe.</t>
  </si>
  <si>
    <t>Mariani M Od.</t>
  </si>
  <si>
    <t>Banggai Selatan</t>
  </si>
  <si>
    <t>Desa Bentean Kec Banggai Selatan (DIANTAR LANGSUNG KE ALAMAT PENERIMA) Rumah lewat mesjid per 3an rumah paling ujung arah SMP negeri dan SMK negeri atau arah desa tolokibit.</t>
  </si>
  <si>
    <t>Karel Burin Od.</t>
  </si>
  <si>
    <t>Rt 03 Dusun B Desa Puor B. Kecamatan Wulandoni Kabupaten Lembata. Nusa Tenggara Timur.</t>
  </si>
  <si>
    <t>Nucandra Nugraha (PS)</t>
  </si>
  <si>
    <t>Kab. Ogan Komering Ulu Selatan</t>
  </si>
  <si>
    <t>Muara Dua</t>
  </si>
  <si>
    <t>Jln. Raya Ranau Kecipung Kelurahan. Batu Belang Jaya (Samping islamic center)</t>
  </si>
  <si>
    <t>Urip sumoharjo (Kin)</t>
  </si>
  <si>
    <t>Pagimana</t>
  </si>
  <si>
    <t>Kelurahan Pagimana, Jl. Kampung Baru Lingkungan 2 Dekat Pabrik Es Batu Mas Dakir</t>
  </si>
  <si>
    <t>Anna (Kin)</t>
  </si>
  <si>
    <t>Loli</t>
  </si>
  <si>
    <t>Desa Tana Rara RT 1 RW 2, SD Inpres Tana Rara (LANGSUNG DIANTARKAN KE ALAMAT)</t>
  </si>
  <si>
    <t>Makmuri/toko kue vivi (ib)</t>
  </si>
  <si>
    <t>Kebayoran Baru</t>
  </si>
  <si>
    <t>Jl. Sungai Sambas IV No.6 2, RT.2/RW.5, Kramat Pela, Kec. Kby. Baru, Kota Jakarta Selatan, Daerah Khusus Ibukota Jakarta 12130</t>
  </si>
  <si>
    <t>Max ( Di)</t>
  </si>
  <si>
    <t>Jln. Rambutan, Desa Tumpaan baru ( patokan rumah Depan gereja maranatha) Kec.. Tumpaan</t>
  </si>
  <si>
    <t>yustina (BY)</t>
  </si>
  <si>
    <t>Batui</t>
  </si>
  <si>
    <t>KANTOR DESA HONBOLA. Jl. Trans Honbola. Desa/Kelurahan HONBOLA</t>
  </si>
  <si>
    <t>Yuni (PS)</t>
  </si>
  <si>
    <t>Langgam</t>
  </si>
  <si>
    <t>Desa. Segati km 36  RT 007 RW 003 (rumah sebela tengki air Deket jembatan  dari kerinci sebela kanan ada perumahan sewa yg tiga pintu)</t>
  </si>
  <si>
    <t>Sam Maunty Od.</t>
  </si>
  <si>
    <t>Wenang</t>
  </si>
  <si>
    <t>Asrama Mahasiswa Gorontalo Jln. Sudirman No. 78 Wenang Kelurahan Pinaesaan (DIANTAR LANGSUNG KE ALAMAT PENERIMA) Kampung Kodo.</t>
  </si>
  <si>
    <t>Ari Hajiri (ca)</t>
  </si>
  <si>
    <t>Ciawi</t>
  </si>
  <si>
    <t>Kp.Karangmukti Rt.05/Rw.06 desa . kertamukti , patokan rumah. Dekat masjid kp.karangmukti</t>
  </si>
  <si>
    <t>Mesak Kay Od.</t>
  </si>
  <si>
    <t>Rote Barat</t>
  </si>
  <si>
    <t>Desa Nemberala Kec Rote Barat (DIANTAR LANGSUNG KE ALAMAT PENERIMA) Hotel Tirosa.</t>
  </si>
  <si>
    <t>Pak iyan Od.</t>
  </si>
  <si>
    <t>Jl. H. Zafri Zam Zam No. 20 Rt 3403 Kelurahan Teluk Dalam Kec Banjarmasin Tengah (DIANTAR LANGSUNG KE ALAMAT PENERIMA) Patokan Samping DCAR WASH. Yg Menerima Dirumah A/N Mama Tole Catur.</t>
  </si>
  <si>
    <t>Jhon ( SP )</t>
  </si>
  <si>
    <t>Jl. Tanjung Duren Apartemen Mediterania Residence Tower A 20Cc, Grogol Petamburan Kota Jakarta Barat</t>
  </si>
  <si>
    <t>2 Topi Visor Anti UV (GRAY)</t>
  </si>
  <si>
    <t>jhon</t>
  </si>
  <si>
    <t>Erna (ib)</t>
  </si>
  <si>
    <t>Jl. Maarang samping SMAN 2 Kalabahi RT. 013 RW. 002 Kel. Welai Timur</t>
  </si>
  <si>
    <t>Rani (Kin)</t>
  </si>
  <si>
    <t>Moyo Hilir</t>
  </si>
  <si>
    <t>Jln. Lintas Prajak Desa Batu Bangka A/Batu Bangka RT 01 RW 04</t>
  </si>
  <si>
    <t>Jandri Sebayang (Jj)</t>
  </si>
  <si>
    <t>Tenayan Raya - Kulim</t>
  </si>
  <si>
    <t>Jln. Lintas Timur KM 15 Kelurahan /Desa Kulim, depan Jln. Palembang jualan semangka</t>
  </si>
  <si>
    <t>Persi</t>
  </si>
  <si>
    <t>Keluarga/Saudara</t>
  </si>
  <si>
    <t>Badaruddin (BY)</t>
  </si>
  <si>
    <t>Desa/Kelurahan Lalolara, Rt. 006/002, Jl. Jendral Nasution, Lrg. Osella No.3 (Samping Ernold Masuk) Kambu Kota Kendari</t>
  </si>
  <si>
    <t>Penehas Ronsumbre (IR)</t>
  </si>
  <si>
    <t>Kab. Biak Numfor</t>
  </si>
  <si>
    <t>Biak Kota</t>
  </si>
  <si>
    <t>Jln Raya Ambrohen Kampung Kababur Kec Biak kota (SD YPK Ambrohen Biak 100meter , Cet Warna PING)</t>
  </si>
  <si>
    <t>Arimin / min Od.</t>
  </si>
  <si>
    <t>Andoolo</t>
  </si>
  <si>
    <t>Desa Wawobende Kec Andoolo (DIANTAR LANGSUNG KE ALAMAT PENERIMA) RW 1 Dekat Pos Kamling.</t>
  </si>
  <si>
    <t>Dominikus berek (Kin)</t>
  </si>
  <si>
    <t>Sukabitetek, Desa Leuntolu (Toko Mahadewa RT 01 RW 01)</t>
  </si>
  <si>
    <t>Aan (Kin)</t>
  </si>
  <si>
    <t>Reteh</t>
  </si>
  <si>
    <t>Kel/Desa Pulau Kijang, Lorong Bunga Tanjung Samping BRI RT 01(LANGSUNG DIANTARKAN KE ALAMAT)</t>
  </si>
  <si>
    <t>Nyoman sugiana (Ad)</t>
  </si>
  <si>
    <t>Kel/Desa baruga kantor brimob jalan brigjen katamso No.51</t>
  </si>
  <si>
    <t>Sutiman (rm)</t>
  </si>
  <si>
    <t>Balai Jaya</t>
  </si>
  <si>
    <t>Paket e jalur 4 jalan mangga rt 02 rw 01 desa bagan bhakti Kec. balai jaya</t>
  </si>
  <si>
    <t>Amanuddin (Jj)</t>
  </si>
  <si>
    <t>Kayu Agung</t>
  </si>
  <si>
    <t>Kelurahan /Desa Paku Lorong Perintis Lk. 5 No. 49A Kec. Kayuagung</t>
  </si>
  <si>
    <t>Anton lubis(Mar).</t>
  </si>
  <si>
    <t>Kab. Ogan Komering Ulu Timur</t>
  </si>
  <si>
    <t>Cempaka</t>
  </si>
  <si>
    <t>PT LPI Barak Baja Kec. Cempaka Kab.Ogan Komering Ulu Timur Sumatra Selatan</t>
  </si>
  <si>
    <t>Darso Od.</t>
  </si>
  <si>
    <t>Pergudangan Pantai Indah Kelurahan Dadap Blok R 31 Kec Kosambi (DIANTAR LANGSUNG KE ALAMAT PENERIMA).</t>
  </si>
  <si>
    <t>Alit (Yn)</t>
  </si>
  <si>
    <t>Jl. Nuansa Hijau Timur GG VII No. 1 Desa Ubung Kaja Kec Denpasar Utara Kota Denpasar (DIANTAR LANGSUNG KE ALAMAT PENERIMA).</t>
  </si>
  <si>
    <t>Darwoto (PTR)</t>
  </si>
  <si>
    <t>Temayang</t>
  </si>
  <si>
    <t>Toko Aris Jaya dk. Sampang, RT. 05 RW. 01, Desa Buntalan, Temayang. (No H p Lain : 0821-8838-9147)</t>
  </si>
  <si>
    <t>Hasan (ib) pke jnt</t>
  </si>
  <si>
    <t>Allu</t>
  </si>
  <si>
    <t>Desa pao pao ( dekat rumah pak kades)</t>
  </si>
  <si>
    <t>Din ,B (PS)</t>
  </si>
  <si>
    <t>Perum Malalayang permai Desa. Malalayang II (Patokan komansilang suryani, ANTRAKN LANGSUNG KE ALAMAT)</t>
  </si>
  <si>
    <t>Freddy,s (rz)</t>
  </si>
  <si>
    <t>Kei Kecil Timur</t>
  </si>
  <si>
    <t>Dusun ohoira Jln. Depan kantor camat lurura naik sebelah kantor pertanian Desa Langgur, Kec. Kei Kecil, Kab. Maluku Tenggara</t>
  </si>
  <si>
    <t>Este Kaaro (ca)</t>
  </si>
  <si>
    <t>Tenga</t>
  </si>
  <si>
    <t>Desa . paku weru Utara  patokan rumah depan greja</t>
  </si>
  <si>
    <t>Nur Intang (Rs)</t>
  </si>
  <si>
    <t>RT 001 RW 002, Ds. Jonjo (Sebelah Mesjid Nurul Taufiq Ma likunna)Kec. Parigi Kab. Gowa</t>
  </si>
  <si>
    <t>Kasmawati (Rs)</t>
  </si>
  <si>
    <t>Rumbia</t>
  </si>
  <si>
    <t>Kelurahan. Kasipute (Kantor PSC 119 Kab. Bombana Kode Pos 93771)Kec. Rumbia Kab. Bombana</t>
  </si>
  <si>
    <t>Imam Siswadi (Jj)</t>
  </si>
  <si>
    <t>Jln. Veteran RT 06 RW 02 Kelurahan /Desa Bukit Kec. Menthobi Raya</t>
  </si>
  <si>
    <t>Femmy Mokosolang Od.</t>
  </si>
  <si>
    <t>Desa Betelen1 cmplx Greja GMIM Betlehem kecamatan Tombatu kabupaten Minahasa tenggara provinsi Sulawesi Utara</t>
  </si>
  <si>
    <t>Yuvenalis Arki (Jj)</t>
  </si>
  <si>
    <t>Cancar Kelurahan /Desa Wae Belang Jln. Ruteng Labuan Bajo RT 01 RW 02 dekat Sekolah</t>
  </si>
  <si>
    <t>Ummi kulsum (Rs)</t>
  </si>
  <si>
    <t>Kab. Probolinggo</t>
  </si>
  <si>
    <t>Kraksaan</t>
  </si>
  <si>
    <t>Jln. Ir Hj Juanda, Gg 111/3, RT 03 RW 04, Desa Patokan</t>
  </si>
  <si>
    <t>Chresfrit Tamailang (Bar)</t>
  </si>
  <si>
    <t>Manganitu Selatan</t>
  </si>
  <si>
    <t>Chresfrit Tamailang, Kampung Laine, Kec. Manganitu Selatan (DIANTARKAN LANGSUNG KE PENERIMA)</t>
  </si>
  <si>
    <t>Edi Maryanto Od.</t>
  </si>
  <si>
    <t>Jalan Lintas Sumatera Kelurahan Balam Sempurna Kota Km 23 Kec Balai Jaya Rokan Hilir (DIANTAR LANGSUNG KE ALAMAT PENERIMA).</t>
  </si>
  <si>
    <t>Mukrin Rin (Kin)</t>
  </si>
  <si>
    <t>Raba</t>
  </si>
  <si>
    <t>Kelurahan Rabadompu Barat RT 08 RW 03 Jl. Belimbing (LANGSUNG DIANTARKAN KE ALAMAT)</t>
  </si>
  <si>
    <t>Istinah (Hb)</t>
  </si>
  <si>
    <t>Kab. Malang</t>
  </si>
  <si>
    <t>Singosari</t>
  </si>
  <si>
    <t>Karangjati RT 06 RW 03 desa/kel Ardimulyo</t>
  </si>
  <si>
    <t>Aleksander berimau(Mar).</t>
  </si>
  <si>
    <t>Alor Timur</t>
  </si>
  <si>
    <t>Kap alor , kota kalabahi kec alor timur desa tanglapui ,(ANTARKAN KE SMA NEGERI LANTOKA)</t>
  </si>
  <si>
    <t>sartono lasahara (BY)</t>
  </si>
  <si>
    <t>Balantak Utara</t>
  </si>
  <si>
    <t>Kampangar RT.01 Desa Kampangar (Depan Gerbang Wisata Pulo Dua)</t>
  </si>
  <si>
    <t>Fatisochi Gea. (PS)</t>
  </si>
  <si>
    <t>Jln. Raya Pelud Binaka, Desa. Bawodesolo Idanoi (Di depan kilang padi KARYA TANI.)</t>
  </si>
  <si>
    <t>Martha Lika Od.</t>
  </si>
  <si>
    <t>Lewa</t>
  </si>
  <si>
    <t>Jln.Lewa Sumba Barat Tanggamadita-Desa Kambata Wundut-Kecamatan Lewa-Kab.Sumba Timur- Prov.NTT ,Rumah tembok sebelah kanan dari PALALANG/POS POLPEPE,Kode POS.57152</t>
  </si>
  <si>
    <t>semuel (ca)</t>
  </si>
  <si>
    <t>Jl. Poros Kaltimtara Desa Terindak Rt 2, Sekatak Kab. Bulungan (Bulongan)</t>
  </si>
  <si>
    <t>2 Topi Visor Anti UV (GRAY,CREAM)</t>
  </si>
  <si>
    <t>H Arifin (PTR)</t>
  </si>
  <si>
    <t>Maniangpajo</t>
  </si>
  <si>
    <t>Buloe, Tepatnya Simpang Tiga Masuk Pesantren Macanang, KelurahanDualimpoe, Kec. Maniang Pajo, Kab. Wajo</t>
  </si>
  <si>
    <t>2 Topi Visor Anti UV (CREAM,HITAM)</t>
  </si>
  <si>
    <t>Rohila Maruti (Kin)</t>
  </si>
  <si>
    <t>Dusun 2 Desa Bentayan RT 01 Jl. Bentayan (TELPON NO WHATSAPP PENERIMA)</t>
  </si>
  <si>
    <t>BEBAN FITORIA</t>
  </si>
  <si>
    <t>Mimin karminah (ca)</t>
  </si>
  <si>
    <t>Kab. Majalengka</t>
  </si>
  <si>
    <t>Jatiwangi</t>
  </si>
  <si>
    <t>Desa loji (Rt009/RW005) Dusun 03, Kec. Jatiwangi Kab. Majalengka</t>
  </si>
  <si>
    <t>Abdul syukur (rz)</t>
  </si>
  <si>
    <t>komplek belasung jln. Pangeran samudra no 27 RT 3 RW 1 ( sebrang hotel mentari Banjarmasin ) Desa Kertak Baru Ilir, Kec. Banjarmasin Tengah, Kota Banjarmasin</t>
  </si>
  <si>
    <t>Sari Mulia (PS)</t>
  </si>
  <si>
    <t>JLN. TDM 2, RT 11, RW 03, KELURAHAN. TUAK DAUN MERAH (ANTRAKN LANGSUNG KE ALAMAT)</t>
  </si>
  <si>
    <t>David Djerubu Od.</t>
  </si>
  <si>
    <t>SVD Ruteng (Samping Barat Gereja Katedral Lama) Jl. Pelita - Ruteng, NTT. RT/RW: 011/03. Kel Bangka Nekang, Kec Langke Rembong 3 (DIANTAR LANGSUNG KE ALAMAT PENERIMA).</t>
  </si>
  <si>
    <t>Hendera(ca)</t>
  </si>
  <si>
    <t>Piyungan</t>
  </si>
  <si>
    <t>Jalan Bintaran Kulon.Desa. Srimulyo Rt04 Garasi Bus Berave</t>
  </si>
  <si>
    <t>Mahrum (ar)</t>
  </si>
  <si>
    <t>Desa Pangkalan Buton RT 008 RW 001, Kecamatan Sukadana</t>
  </si>
  <si>
    <t>Rohani (BY)</t>
  </si>
  <si>
    <t>Bayung Lencir</t>
  </si>
  <si>
    <t>Desa Sukajaya RT.08/RW.02 Simpang Berdikari (Masjid Simpang Berdikari)</t>
  </si>
  <si>
    <t>Baim (Hb)</t>
  </si>
  <si>
    <t>Jl.Cempaka.rt.05/02 desa/kel Marga Mulia, Kongbeng Kab. Kutai Timur</t>
  </si>
  <si>
    <t>Dahar (AK)</t>
  </si>
  <si>
    <t>Bungku Timur</t>
  </si>
  <si>
    <t>Desa onepute jaya, Kec. bungku timur, Kab. Morowali</t>
  </si>
  <si>
    <t>pramono slot (Ad)</t>
  </si>
  <si>
    <t>Kab. Toli-Toli</t>
  </si>
  <si>
    <t>Baolan</t>
  </si>
  <si>
    <t>jl Wolter Monginsidi no 121 kelurahan nalu Kec. baolan kabupaten Tolitoli Sulawesi Tengah RT 22/ RW 06 kantor kelurahan</t>
  </si>
  <si>
    <t>Najib Muhammad (PS)</t>
  </si>
  <si>
    <t>Jalan. Durian  Desa / Kelurahan. Ledu-ledu  (Depan kios husna)</t>
  </si>
  <si>
    <t>Marie Tinahu (Kin)</t>
  </si>
  <si>
    <t>Perumahan Tuminting Hijau Permai blok J No. 14 Maps Hailey Clothing Kelurahan Sumompo</t>
  </si>
  <si>
    <t>LUDI AMIN ( Di)</t>
  </si>
  <si>
    <t>Sambikerep Lontar. Desa Lontar , Gg 96 ( Hubungi Customer Sebelum Mengantarkan Paketnya ,62 822-4500-7913). Kec. Sambikerep</t>
  </si>
  <si>
    <t>Abdurrohman (Bar)</t>
  </si>
  <si>
    <t>Kab. Pamekasan</t>
  </si>
  <si>
    <t>Palengaan</t>
  </si>
  <si>
    <t>Abdurrohman, Jl. Pintu Gerbang Pabrik Kulit Akkor tengah, Kec. Palengaan, No Hp ,6285391267648 (DIANTARKAN LANGSUNG KE PENERIMA)</t>
  </si>
  <si>
    <t>Jesaya Wamafma(ib)</t>
  </si>
  <si>
    <t>Klasis GKI Biak Selatan Jl.A.Yani No.11 Kelurahan Fandoi Kecamatan Biak Kota Kabupaten Biak Numfor Provinsi Papua</t>
  </si>
  <si>
    <t>Susan Von ( Di)</t>
  </si>
  <si>
    <t>Desa Lelema ,Jaga 6 jln trns (patokan dpan balai ada lorong masuk rmh ke 5 dri sblh kiri) Kec. Tumpaan</t>
  </si>
  <si>
    <t>Arabella (rz)</t>
  </si>
  <si>
    <t>Jln. Jend Soedirman Komp. Perumahan SDN Beriwit 7 Desa Beriwit, Murung        Kab. Murung Raya</t>
  </si>
  <si>
    <t>Saifullah Daeng (Jj)</t>
  </si>
  <si>
    <t>Alor Barat Laut</t>
  </si>
  <si>
    <t>Jln. Kalabahi - Kokar, RT 07 RW 04, Kelurahan /Desa Alor Kecil, kec. Alor Barat Laut</t>
  </si>
  <si>
    <t>Lamhot sihotang (Hb)</t>
  </si>
  <si>
    <t>Sumbul</t>
  </si>
  <si>
    <t>Desa sileuh leuh parsaoran dusun satu di antar ke kantor desa</t>
  </si>
  <si>
    <t>Rrohim leo (IR)</t>
  </si>
  <si>
    <t>Kelurahan Ujung Serdang Kec Tanjung Morawa (km 12 jalan ujung Serdang Gg samping bakso mas eko)</t>
  </si>
  <si>
    <t>RONALD LEGOH (ca)</t>
  </si>
  <si>
    <t>patokan rumah.Hotel Sakura 100 m arah timur Desa. :RANOTANA LINGK 1 Jl: Laut Aru lingk 1</t>
  </si>
  <si>
    <t>Tarso (Di)</t>
  </si>
  <si>
    <t>Desa Hampalit Rt 01, Jln Samba, ( Patokan Rumah Makan Benua Lima Muara 30 ) Kec. Katingan Hilir, Kab. Katingan</t>
  </si>
  <si>
    <t>Yasir ( Di)</t>
  </si>
  <si>
    <t>Motui</t>
  </si>
  <si>
    <t>Desa Ranombupulu, Dusun 1 RW 2. ( Patokan Disamping mesjit atau telpan aja kalau sudah dijalan) Kec. Motui</t>
  </si>
  <si>
    <t>Putra / Adi Od.</t>
  </si>
  <si>
    <t>Sei Menggaris</t>
  </si>
  <si>
    <t>Desa Srinanti Kec Sei Menggaris (DIANTAR LANGSUNG KE ALAMAT PENERIMA) Pangkalan Speed Boat Sekitang.</t>
  </si>
  <si>
    <t>Fabianus Jeliman(ib)</t>
  </si>
  <si>
    <t>Sangkulirang</t>
  </si>
  <si>
    <t>PT wira inova nusantara desa perupuk kecamatan sangkulirang</t>
  </si>
  <si>
    <t>ULFIA HUSNI (rz)</t>
  </si>
  <si>
    <t>Lawang</t>
  </si>
  <si>
    <t>Jln. Anjasmoro Gang A3 RT 04 RW 04 Desa Turirejo, Kec. Lawang, Kab. Malang</t>
  </si>
  <si>
    <t>Riedel Komansilan (Yn)</t>
  </si>
  <si>
    <t>Likupang Timur</t>
  </si>
  <si>
    <t>Jl. Raya Desa Resetlemen Jaga 01 RT 01 Desa Resetlemen Kec Likupang Timur Kab Minahasa Utara patokan rumah belakang Gereja GMIM Bathiel Resetlemen (DIANTAR LANGSUNG KE ALAMAT PENERIMA).</t>
  </si>
  <si>
    <t>kurtubi (Ad)</t>
  </si>
  <si>
    <t>Pebayuran</t>
  </si>
  <si>
    <t>Kel/Desa Bantarjaya No.1 Rt 001/014 (Patokan Ada Plang Praktek Bidan Lilis Rohaeni) Pebayuran Kab. Bekasi</t>
  </si>
  <si>
    <t>Sulastri Laledak (rz)</t>
  </si>
  <si>
    <t>Kios Asti Jln. Laginda Ling 2 maseere Desa Balantak, Kec. Balantak, Kab. Banggai</t>
  </si>
  <si>
    <t>BPK arip (Hb)</t>
  </si>
  <si>
    <t>Kab. Rejang Lebong</t>
  </si>
  <si>
    <t>Selupu Rejang</t>
  </si>
  <si>
    <t>Jln Simpang Telkom Desa Air Duku, Kec. Selupu Rejang Kab. Rejang Lebong</t>
  </si>
  <si>
    <t>Triyudha Ichwan (ib)</t>
  </si>
  <si>
    <t>Jl. Pulo Raya IV no. 7, RT 06 RW 01, desa Petogogan, Kebayoran Baru, Jakarta Selatan</t>
  </si>
  <si>
    <t>Inayadaa Od.</t>
  </si>
  <si>
    <t>Jln. Baru Doduung Banggai Laut Rt 13 Rw 04 Desa Doduung Banggai Laut (DIANTAR LANGSUNG KE ALAMAT PENERIMA).</t>
  </si>
  <si>
    <t>Tini (Jj)</t>
  </si>
  <si>
    <t>Jln. Madio No. 11 Kelurahan Perintis, patokan rumah ada Lapangan Samudra /Melati Kec. Medan Timur</t>
  </si>
  <si>
    <t>afdi (AK) (JNT)</t>
  </si>
  <si>
    <t>Manis Mata</t>
  </si>
  <si>
    <t>Jl. Pasar Ratu Elok, RT 06, Desa Manismata, Kec. Manismata, Kab. Ketapang</t>
  </si>
  <si>
    <t>Toni Anton (ar)</t>
  </si>
  <si>
    <t>Medan Tembung</t>
  </si>
  <si>
    <t>Jln.durung No.144 B Gg.riski Kelurahan Sidorejo Dekat kantor PLN medan timur, Kecamatan Medan Tembung</t>
  </si>
  <si>
    <t>Yani Panggung (Jj)</t>
  </si>
  <si>
    <t>Gunungguruh</t>
  </si>
  <si>
    <t>Kampung Pasir Malang RT 03 RW 03 Kelurahan /Desa Kebon Manggu Kec. Gunungguruh</t>
  </si>
  <si>
    <t>Markus Rua Od.</t>
  </si>
  <si>
    <t>Jln. Cemara 25 Kelurahan Nangameting Kec Alok Timur (DIANTAR LANGSUNG KE ALAMAT PENERIMA) Dekat Gereja Atau Di Sebelah SD / SMAK BAKTYARSA MAUMERE, Gereja Centrum Rt Rw 015 004</t>
  </si>
  <si>
    <t>Hj Yati sukaryati (ar)</t>
  </si>
  <si>
    <t>Cisaat</t>
  </si>
  <si>
    <t>Kp Baru Rt 36 Rw 08 Cibaraja Desa Nagrak, Kecamatan Cisaat</t>
  </si>
  <si>
    <t>Kt. Sugiartha (PS)</t>
  </si>
  <si>
    <t>Kr. Siluman Selatan Jln. Wisnu. No. 13No Kelurahan. Cakranegara Tiimur (ANTARKAN LANGSUNG KE ALAMAT)</t>
  </si>
  <si>
    <t>Saroha manurung, (ca)</t>
  </si>
  <si>
    <t>Dolok Panribuan</t>
  </si>
  <si>
    <t>jln.prapat patokan rumah simpang kawat , tiga dolok Desa . Negeri dolok</t>
  </si>
  <si>
    <t>Debby Debora wungow (ar)</t>
  </si>
  <si>
    <t>Kelurahan Buyungon Lingkungan 14, Kec. Amurang (hub via WhatsApp sebelum pengantaran paket)</t>
  </si>
  <si>
    <t>Muchtarudin Purba Od.</t>
  </si>
  <si>
    <t>Kab. Pringsewu</t>
  </si>
  <si>
    <t>Pringsewu</t>
  </si>
  <si>
    <t>Jln. Johar 2 Gg. Gotong Royong No. 344 Kelurahan Pringsewu Timur Kec Pringsewu (DIANTAR LANGSUNG KE ALAMAT PENERIMA)</t>
  </si>
  <si>
    <t>Lusianus Nana (PS)</t>
  </si>
  <si>
    <t>Laenmanen</t>
  </si>
  <si>
    <t>Dusun. Hedan Bot  RT 07 RW 05 Desa. Kapitan Meo (Patokan rumah pas di cabang sekolah SD wehae)</t>
  </si>
  <si>
    <t>Pratama Pratama (iaa)</t>
  </si>
  <si>
    <t>Muara Muntai</t>
  </si>
  <si>
    <t>Alamat:  jln a Yani ds Muara Muntai ulu RT 11 kec muara Muntai kab Kutai Kartanegara PROPINSI Kaltim</t>
  </si>
  <si>
    <t>Baba Hiro / Ironimus Od.</t>
  </si>
  <si>
    <t>Jln. Kakatua Kataparoro Kelurahan Langga Lero Kec Kota Tambolaka (DIANTAR LANGSUNG KE ALAMAT PENERIMA) Rt 02 Rw 3 Depan Gereja Katolik.</t>
  </si>
  <si>
    <t>Feberman Laia (ib)</t>
  </si>
  <si>
    <t>Teluk Dalam</t>
  </si>
  <si>
    <t>Jalan saonigeho km 2 desa pasar teluk dalam Nias Selatan.</t>
  </si>
  <si>
    <t>Endang (Bar)</t>
  </si>
  <si>
    <t>Karawang Barat</t>
  </si>
  <si>
    <t>Endang, Dusun Rumambe 1 Rt 001/Rw 001, Desa Anggadita, Kec. Karawang Barat, No Hp ,6288976474167 (Diantarkan Langsung Ke Alamat Penerima)</t>
  </si>
  <si>
    <t>putri ayu/Wawan P (BY)</t>
  </si>
  <si>
    <t>Desa wawonggura,RT 6 .RK 4.dusun 2. Jln pendidikan, Dekat SMA 4 Palangga)</t>
  </si>
  <si>
    <t>Muhdar (PS)</t>
  </si>
  <si>
    <t>KODIM 1601/ST JLN. IR SUKARNO NO 11 WAINGAPU Desa. Hambala</t>
  </si>
  <si>
    <t>Aspiati (ib)</t>
  </si>
  <si>
    <t>Serpong</t>
  </si>
  <si>
    <t>Perum griya serpong kademangan blok C1 no.14 serpong Tanggerang Selatan</t>
  </si>
  <si>
    <t>Agussuparman Suparman (BY)</t>
  </si>
  <si>
    <t>Lengkong</t>
  </si>
  <si>
    <t>Desa/Kelurahan Burangrang RT.01/RW.02 Jl. Emong 28a/16 (Pos Rw 02) Lengkong Kota Bandung</t>
  </si>
  <si>
    <t>Mimi Karim (Jj)</t>
  </si>
  <si>
    <t>Kelurahan /Desa Pasirgombong RT 04 RW 04 Mushola Nurul Amin</t>
  </si>
  <si>
    <t>Jansje Lusje Sarapi (PS)</t>
  </si>
  <si>
    <t>Kampung Sensong Tabukan Tengah Desa. Sensong (Depan kantor kapitalaung)</t>
  </si>
  <si>
    <t>Abdullah Od.</t>
  </si>
  <si>
    <t>Jln. Barkah RT. 009  RW. 05  NO: 10  Kel. Ciganjur Kec: Jagakarsa Jakarta Selatan (DIANTAR LANGSUNG KE ALAMAT PENERIMA).</t>
  </si>
  <si>
    <t>Ashar. (PTR)</t>
  </si>
  <si>
    <t>Nunukan Selatan</t>
  </si>
  <si>
    <t>Desa Mansapa RT. 02 RW. 06, Jl. Laning, (Belok Kiri No Rumah Depan 6 , Sebelum Kuburan), Nunukan Selatan</t>
  </si>
  <si>
    <t>Mulyana (Ad)</t>
  </si>
  <si>
    <t>SMP N 12 Jakarta. Jl. Melawai IX/50 , kelurahan Melawai, kecamatan kebayoran baru Jakarta Selatan. DkI jakarta</t>
  </si>
  <si>
    <t>Asdar ( Di)</t>
  </si>
  <si>
    <t>Binuang</t>
  </si>
  <si>
    <t>Desa Amola ,jln amola ( patokan rumah dekat kantor desa amola) Kec. Binuang</t>
  </si>
  <si>
    <t>Wirnati jardi ( Di)</t>
  </si>
  <si>
    <t>Pulau Derawan</t>
  </si>
  <si>
    <t>kelurahan Tanjung batu , Jln. Panglima setia RT 5 ( hubungi customer ,62 812-5777-0891) Kec. Pulau derawan</t>
  </si>
  <si>
    <t>Agus Talaen (Kin)</t>
  </si>
  <si>
    <t>Jln. Rusa RT 016 RW 008 Kelurahan Karang Sirih</t>
  </si>
  <si>
    <t>Raden (rz)</t>
  </si>
  <si>
    <t>Bontang Barat</t>
  </si>
  <si>
    <t>Jln. Balikpapan 6 Gg. Denpasar RT 12 No 4 Roling dor ping Kelurahan/Desa Desa Gunung Telihan</t>
  </si>
  <si>
    <t>Sungai Rumbai</t>
  </si>
  <si>
    <t>Perumahan Bukit Berbunga Residance,Blok H-15 Jln.Lintas Sumatera Kelurahan Sungai Rumbai</t>
  </si>
  <si>
    <t>Agus irwanto (BY)</t>
  </si>
  <si>
    <t>Jln woltermongonsidi rt 30 no 20, Kelurahan baru ulu (Blakang lapangan bulutangkis)</t>
  </si>
  <si>
    <t>Hany Legi (PS)</t>
  </si>
  <si>
    <t>Ranoyapo</t>
  </si>
  <si>
    <t>Desa. Powalutan Jaga 1 (Dekat gereja GMIM, ANTRAKN LANGSUNG KE ALAMAT)</t>
  </si>
  <si>
    <t>Salpinae (RM)</t>
  </si>
  <si>
    <t>Jln Cristopel Mihing Gg Tauhid Rt/Rw 063/004 Desa Baamang Tengah Kecamatan Baamang</t>
  </si>
  <si>
    <t>Subaryana (Hb)</t>
  </si>
  <si>
    <t>Jl Berlian 3 Rt 03/05 No 120 Desa Curug, Gunung Sindur Kab. Bogor</t>
  </si>
  <si>
    <t>Maria Lutpita Wula (PS)</t>
  </si>
  <si>
    <t>Aesesa</t>
  </si>
  <si>
    <t>Dusun. Mbay 1 RT 04 Desa. Towak, (rumah dinding pelupuk bambang)</t>
  </si>
  <si>
    <t>Wahi (BY)</t>
  </si>
  <si>
    <t>Kapuas</t>
  </si>
  <si>
    <t>Desa Sei/Sungai Muntik Rt02 (Samping Masjid Husnul Amal) Kec Kapuas (Sanggau Kapuas) Kab. Sanggau</t>
  </si>
  <si>
    <t>Adolfina Baok (PS)</t>
  </si>
  <si>
    <t>Kelurahan. Welai Timur RT/RW 10/05 (ANTRAKN LANGSUNG KE ALAMAT)</t>
  </si>
  <si>
    <t>Tomineus Pauranan (IR)</t>
  </si>
  <si>
    <t>Dusun Timur</t>
  </si>
  <si>
    <t>Jl. Patianom 5 No.30 Kelurahan Tamiang Layang Kec Dusun Timur (Belakang SD 5 Tamiang Layang)</t>
  </si>
  <si>
    <t>Rosmiati (rz)</t>
  </si>
  <si>
    <t>Jln. Tomat No 27 Desa Maddukkelleng, Kec. Tempe Kab. Wajo</t>
  </si>
  <si>
    <t>Sunarwan Od.</t>
  </si>
  <si>
    <t>Jln. Damai Rt 04 Rw 02 Desa Tualang Perawang (DIANTAR LANGSUNG KE ALAMAT PENERIMA) Depan Musholla Hidayatullah</t>
  </si>
  <si>
    <t>Nirham (Ad)</t>
  </si>
  <si>
    <t>Kel/Desa Barammamase (Bara mamase) RT 1 RW 1 Blok D No.18 perumahan Br. mamase-karetan,Kec. Walenrang Kab. Luwu</t>
  </si>
  <si>
    <t>M.yusuf (Fr)</t>
  </si>
  <si>
    <t>Cileungsi</t>
  </si>
  <si>
    <t>Perumahan Cibubur Mansion Blok A1 No 8,Desa Cileungsi kidul, Kec. Cileungsi Kab. Bogor</t>
  </si>
  <si>
    <t>Morlan Simanillang Od.</t>
  </si>
  <si>
    <t>Kab. Humbang Hasundutan</t>
  </si>
  <si>
    <t>Onan Ganjang</t>
  </si>
  <si>
    <t>KANTOR CAMAT ONAN GANJANG 5J6H,2X7, Jl. Sisingamangaraja, Onan Ganjang, Kec. Onan Ganjang, Kabupaten Humbang Hasundutan, Sumatera Utara 22454 (DIANTAR LANGSUNG KE ALAMAT PENERIMA).</t>
  </si>
  <si>
    <t>Muhammad Mursil (kin)</t>
  </si>
  <si>
    <t>Banggae Timur</t>
  </si>
  <si>
    <t>LKSA Al-Ma,wa simullu Kelurahan Baruga (LANGSUNG DIANTARKAN KE ALAMAT)</t>
  </si>
  <si>
    <t>Abdon Bahan (PS)</t>
  </si>
  <si>
    <t>Kupang Timur</t>
  </si>
  <si>
    <t>Dusun 02 RT 03 RW 02 Desa. Tanah Putih (Dekat kantor Desa)</t>
  </si>
  <si>
    <t>Irzal Od.</t>
  </si>
  <si>
    <t>Jl. Cempaka Dalam Gang Langgar No. 1683 Rt 17 Kelurahan 26 Ilir Kec Bukit Kecil Palembang (DIANTAR LANGSUNG KE ALAMAT PENERIMA).</t>
  </si>
  <si>
    <t>Philipus Ririhena (ib)</t>
  </si>
  <si>
    <t>Jln  perumttel gunung nonoa kelurahan benteng desa amahusu</t>
  </si>
  <si>
    <t>nias umbu kalambar nggobi ( SP )</t>
  </si>
  <si>
    <t>Pahunga Lodu</t>
  </si>
  <si>
    <t>Kelurahan Tanamanang Rt 02 Rw 03</t>
  </si>
  <si>
    <t>Wahyu,R, (Bar)</t>
  </si>
  <si>
    <t>Parepare</t>
  </si>
  <si>
    <t>Ujung</t>
  </si>
  <si>
    <t>Wahyu R., Jl. Pancasila No. 11 A2 RT 002/RW 006, Desa. Ujung Bulu, Kec. Ujung (DIANTARKAN LANGSUNG KE PENERIMA)</t>
  </si>
  <si>
    <t>KASASI (ib)</t>
  </si>
  <si>
    <t>Sitiung</t>
  </si>
  <si>
    <t>KOTO TUO . Desa jorong Koto tuo Patokan Depan Taman bacaan masyarakat (TBM)</t>
  </si>
  <si>
    <t>Nurjaya (PTR)</t>
  </si>
  <si>
    <t>Jl. Otista IV No 8, RT. 03 RW. 02, Kelurahan Besusu Timur, Palu Timur</t>
  </si>
  <si>
    <t>Imam Supardi (Kin)</t>
  </si>
  <si>
    <t>Ciomas</t>
  </si>
  <si>
    <t>Perumahan Ciomas Hill Subsidi Blok i12a No. 14 RT 01 RW 09 Desa Sukamakmur</t>
  </si>
  <si>
    <t>Sukardi (RM)</t>
  </si>
  <si>
    <t>Basarang</t>
  </si>
  <si>
    <t>Ruko sederhana rt 002 desa pangkalan sari Kec. Basarang</t>
  </si>
  <si>
    <t>Heddy Panjaitan (Jj)</t>
  </si>
  <si>
    <t>Perum Telaga Mas Blok F4 N0 14.RT/RW:05/11 Kelurahan Harapan Baru</t>
  </si>
  <si>
    <t>Agustianto (Hb)</t>
  </si>
  <si>
    <t>Metro</t>
  </si>
  <si>
    <t>Metro Pusat</t>
  </si>
  <si>
    <t>Jl yosodarso kelurahan metro Depan musholah nurul falak rumah cat warna biru, Kec Metro Pusat Kota Metro</t>
  </si>
  <si>
    <t>Supardin (Kin)</t>
  </si>
  <si>
    <t>Tanambulava</t>
  </si>
  <si>
    <t>Desa Sibowi, Dusun IV Vatutampina RT 13 RW 004</t>
  </si>
  <si>
    <t>Masyita (Kin)</t>
  </si>
  <si>
    <t>Pangkajene</t>
  </si>
  <si>
    <t>Jln. Sukawati Kelurahan Padoang-Doangan (Samping Warkop Ulla)</t>
  </si>
  <si>
    <t>muh sukri (IS)</t>
  </si>
  <si>
    <t>Jatinom</t>
  </si>
  <si>
    <t>Desa Turusan Kelurahan Jemawan Kec. Jatinom Kab. Klaten Provinsi Jawa Tengah Jln.Kiageng Gribik RT 01 RW 01</t>
  </si>
  <si>
    <t>Efendi Hutabarat (Fr)</t>
  </si>
  <si>
    <t>Bekasi Selatan</t>
  </si>
  <si>
    <t>Pondok Pekayon indah blok.BB 50.No.9 Jln.Pakis 2 D. RT 009 RW 012 Desa Pekayon jaya. Kec Bekasi selatan, Kota Bekasi</t>
  </si>
  <si>
    <t>Reni (Jj)</t>
  </si>
  <si>
    <t>Jl. Bangi dekat Kantor Sipil Dusun Timur Kelurahan /Desa Tamiang Layang</t>
  </si>
  <si>
    <t>Konradus Bona(ib)</t>
  </si>
  <si>
    <t>RT011RW004 Desa Lamalera B Samping SMKN 1 Lamalera</t>
  </si>
  <si>
    <t>IBU LIMMY (ib)</t>
  </si>
  <si>
    <t>Tondano Timur</t>
  </si>
  <si>
    <t>JALAN KANTOR LURAH RANOWANGKO LINGK.4.</t>
  </si>
  <si>
    <t>Ahmad parjan (Hb)</t>
  </si>
  <si>
    <t>Perumahan Villa Sampurna 2 Blok Gg No 18,Desa/Kel Tiban Baru, Sekupang Kota Batam</t>
  </si>
  <si>
    <t>petrus dacosta (iaa)</t>
  </si>
  <si>
    <t>Alamat: Haliran Kirap, Desa Manuaman Rt 25 Rw 04 (Patokan Fatubaun dekat haliren) Kecamatan Atambua Selatan Kabupaten Belu Provinsi Nusa Tenggara Timur</t>
  </si>
  <si>
    <t>Iswadin bunai(Mar).</t>
  </si>
  <si>
    <t>Ampibabo</t>
  </si>
  <si>
    <t>Jln. Transulawesi desa tolole kecamatan Ampibano kab parigi moutong prop sulawesi tengah</t>
  </si>
  <si>
    <t>Agus Sutiono (PTR)</t>
  </si>
  <si>
    <t>Cibodas</t>
  </si>
  <si>
    <t>Mes Pelangi PT. Indo Taichen, Jalan Kali Sabi Jatiuwung, Kelurahan Uwung Jaya, Cibodas Kota Tangerang</t>
  </si>
  <si>
    <t>H Muh Dakir (Hb)</t>
  </si>
  <si>
    <t>Malili</t>
  </si>
  <si>
    <t>Jl Andi Jemma Km 1 Toko Aquafira Kelurahan Malili</t>
  </si>
  <si>
    <t>Junita ealangitan (ib)</t>
  </si>
  <si>
    <t>Amurang Timur</t>
  </si>
  <si>
    <t>Kota Menara rw3 kec amurang timur kab minsel</t>
  </si>
  <si>
    <t>Nazif (PS)</t>
  </si>
  <si>
    <t>Cinere</t>
  </si>
  <si>
    <t>Jl. Pangkalanjago1 no 12. Pondoklabu Garden Kavling no 25. Kelurahan. Pangkalan Jati (ANTRAKN LANGSUNG KE ALAMAT)</t>
  </si>
  <si>
    <t>nurjana (Hb)</t>
  </si>
  <si>
    <t>Bungku Tengah</t>
  </si>
  <si>
    <t>Jln Mempueno No 12 desa sakita RT 6 RW 5, lorong depan mesjid bawah</t>
  </si>
  <si>
    <t>Wartoyo (Rs)</t>
  </si>
  <si>
    <t>Segah</t>
  </si>
  <si>
    <t>Desa Long Ayan (Longhouse PT MIP Kampung Long Ayan)Kec. Segah Kab. Berau</t>
  </si>
  <si>
    <t>Malik Egam(ib)</t>
  </si>
  <si>
    <t>Dumoga Tenggara</t>
  </si>
  <si>
    <t>desa kunarom patokan rumah kompleks gilingan padi dusun 1 rt 1</t>
  </si>
  <si>
    <t>Hubertus Jelahu(ib)</t>
  </si>
  <si>
    <t>Cibal</t>
  </si>
  <si>
    <t>Perkampungan Akel. Desa bere</t>
  </si>
  <si>
    <t>Siti Badilah (Ad)</t>
  </si>
  <si>
    <t>Srandakan</t>
  </si>
  <si>
    <t>Kel/Desa Poncosari RT 2 cat. rmh warna abu abu, Kec. Srandakan Kab. Bantul</t>
  </si>
  <si>
    <t>Paskalis hingan bahir(ib)</t>
  </si>
  <si>
    <t>AlaMat : kotabaru selatan RT/RW : 022/008/022 Kel/Desa: Lewoleba tengah Kecamatan: Nubatukan</t>
  </si>
  <si>
    <t>Theresia Eldis Jawa (Jj)</t>
  </si>
  <si>
    <t>Aimere</t>
  </si>
  <si>
    <t>Kelurahan /Desa Mawwo Kisa RT 003 Paywali Dusun Saopay Kec. Aimere</t>
  </si>
  <si>
    <t>Rusmadi (Bar)</t>
  </si>
  <si>
    <t>Rusmadi, Kampung Baru, Jl. Sahmadi No. 98 RT 02/RW 01, Desa Entibab, Kec. Bunut Hilir (DIANTARKAN LANGSUNG KE PENERIMA)</t>
  </si>
  <si>
    <t>Maria Dorce (PTR)</t>
  </si>
  <si>
    <t>Pt Map Km 29, Kelurahan Pasir Putih, Rt. 01 Rw. 02, Telawang Kab. Kotawaringin Timur</t>
  </si>
  <si>
    <t>Taryono (IS)</t>
  </si>
  <si>
    <t>Jalaksana</t>
  </si>
  <si>
    <t>RT 05 RW 01 Desa Manislor Kec. jalaksana Kab.Kuningan Provinsi Jawa Barat Patokan Pabrik Tahu Pak Yono</t>
  </si>
  <si>
    <t>Juenda wotulo/,62 852-5639-5499(ib)</t>
  </si>
  <si>
    <t>Motoling Barat</t>
  </si>
  <si>
    <t>Desa tondei dua</t>
  </si>
  <si>
    <t>Supriadi (Jj)</t>
  </si>
  <si>
    <t>Basala</t>
  </si>
  <si>
    <t>Jln. Poros Kelurahan /Desa Lipu Masagena Dusun 4 Dekat Masjid Nur Hidayah, Kec. Basala</t>
  </si>
  <si>
    <t>Magie Pandoy (PTR)</t>
  </si>
  <si>
    <t>Madidir</t>
  </si>
  <si>
    <t>Kantor KSOP Kelas I Bitung, Jl. Samratulangi, Desa Mandidir Unet, Mandidir</t>
  </si>
  <si>
    <t>Yahya Kayo (Yn)</t>
  </si>
  <si>
    <t>Gane Barat</t>
  </si>
  <si>
    <t>Jl. Siswa No. 01 RT 02 Desa Gane Dalam Kec Gane Barat Selatan Kab Halmahera Selatan patokan rumah belakang SDN 7 Halmahera Selatan di Gane Dalam (DIANTAR LANGSUNG KE ALAMAT PENERIMA).</t>
  </si>
  <si>
    <t>Sadikin Priatna (PS)</t>
  </si>
  <si>
    <t>Cileunyi</t>
  </si>
  <si>
    <t>Komp Bukit flamboyan Indah 2 no 19 RT 04 RW 03 Kelurahan. Cibiru Wetan  (ANTRAKN LANGSUNG KE ALAMAT)</t>
  </si>
  <si>
    <t>Resya (ca)</t>
  </si>
  <si>
    <t>patokan rumah ,di belakang rs Adven ,Desa.teling atas lk6</t>
  </si>
  <si>
    <t>Arfa ( Di )</t>
  </si>
  <si>
    <t>BTN multi graha blok 6, kelurahan Anggarauna, Kec. Poasia</t>
  </si>
  <si>
    <t>Yulintje Bansaga (RM)</t>
  </si>
  <si>
    <t>Paniki bawah Ling X Belakang gereja sosonopan siloam desa paniki bawah Kec. Mapanget</t>
  </si>
  <si>
    <t>Jonathan (Kin)</t>
  </si>
  <si>
    <t>Muara Lawa</t>
  </si>
  <si>
    <t>Jln. Trans kalimantan Kel/Desa Cempedas (Kompleks SDN 006 Muara Lawa)</t>
  </si>
  <si>
    <t>Johanis ndolu Od.</t>
  </si>
  <si>
    <t>Kelapa Lima</t>
  </si>
  <si>
    <t>Jl. Bunga Jati Kelurahan Oesapa Barat Kec Kelapa Lima (DIANTAR LANGSUNG KE ALAMAT PENERIMA) Rt 13 Rw 05 Bunga Jati.</t>
  </si>
  <si>
    <t>Yusuf H lay raga (Yn)</t>
  </si>
  <si>
    <t>Kota Waikabubak</t>
  </si>
  <si>
    <t>Jl. Gaja Mada No. 10 Kel Komerda Kec Kota Waikabubak Kab Sumba Barat ini alamat kantor Bank NTT (DIANTAR LANGSUNG KE ALAMAT PENERIMA).</t>
  </si>
  <si>
    <t>Husmawati Wati (PS)</t>
  </si>
  <si>
    <t>Balaesang</t>
  </si>
  <si>
    <t>Jln. Poros Palu Sabang Dusun. 3 Desa. Sibayu  (Karama samping Herlin BRI link)</t>
  </si>
  <si>
    <t>Krisman Maparipe (Kin)</t>
  </si>
  <si>
    <t>Pulutan</t>
  </si>
  <si>
    <t>Desa Pulutan Selatan, Jln. Pustu, Patokan Rumah Depan Depot Air Minum Gracia</t>
  </si>
  <si>
    <t>Sasdi Simarmata Od.</t>
  </si>
  <si>
    <t>Padang Timur</t>
  </si>
  <si>
    <t>Jln. Aur Duri Baru Rt 4 Rw 2 No. 29 Padang Kelurahan Parak Gudang Timur Kec Padang Timur (DIANTAR LANGSUNG KE ALAMAT PENERIMA).</t>
  </si>
  <si>
    <t>Geradus Padafing (IR)</t>
  </si>
  <si>
    <t>Alor Barat Daya - Abad Selatan</t>
  </si>
  <si>
    <t>RT 05 RW 03 Desa Moramam Kec Alor barat daya (Dekat Kantor Desa Moramam)</t>
  </si>
  <si>
    <t>Zainul Od.</t>
  </si>
  <si>
    <t>Madapangga</t>
  </si>
  <si>
    <t>Desa Dena Rt Rw 1901 Kec Madapangga Bima (DIANTAR LANGSUNG KE ALAMAT PENERIMA).</t>
  </si>
  <si>
    <t>Supardi palok (rz)</t>
  </si>
  <si>
    <t>Kab. Sumbawa Barat</t>
  </si>
  <si>
    <t>Brang Ene</t>
  </si>
  <si>
    <t>Dusun Batu putih.007/002 desa kalimantong (di samping masjid )Kec. Brang Ene Kab. Sumbawa Barat</t>
  </si>
  <si>
    <t>Boby gawa (iaa)</t>
  </si>
  <si>
    <t>Kab. Pulau Morotai</t>
  </si>
  <si>
    <t>Morotai Timur</t>
  </si>
  <si>
    <t>Alamat, Morotai  Desa, sambiki baru RT 01 RW 01  Patokan rumah, samping jembatan sambiki baru Kecamatan Morotai timur Kabupaten Pulau Morotai Propinsi Maluku Utara</t>
  </si>
  <si>
    <t>Mujiono (Ad)</t>
  </si>
  <si>
    <t>Kedaton</t>
  </si>
  <si>
    <t>Jl.Harimau gang sawit.no.5 kelurahan Sukamenanti baru.kecamatan Kedaton Bandar LampungJln harimau ada kios unggas samping gang sawit RT 01 lingkungan II</t>
  </si>
  <si>
    <t>Sudarsono (PTR)</t>
  </si>
  <si>
    <t>Kebayoran Lama</t>
  </si>
  <si>
    <t>Kontrakan H. Amsori, Jl. Makam RT. 11 / RW. 01, kelurahan Cipulir, Kebayoran Lama</t>
  </si>
  <si>
    <t>Neng Q Ne Laundry (Yn)</t>
  </si>
  <si>
    <t>Talang Kelapa</t>
  </si>
  <si>
    <t>Jl. Perintis SMA Talang Kelapa Sukomoro RT 04 RW 01 Desa Sukomoro Kec Talang Kelapa Kab Banyuasin patokan Rimah sebelah Ruko Tiga D arah kalangan Pasar Serong 18,5 (DIANTAR LANGSUNG KE ALAMAT PENERIMA).</t>
  </si>
  <si>
    <t>Alex Pebrius (BY)</t>
  </si>
  <si>
    <t>Dilingkup Perusahaan Selucing Agro Mill (BGA). Desa/Kelurahan : Pundu</t>
  </si>
  <si>
    <t>Puguh Pinuji (rz)</t>
  </si>
  <si>
    <t>Lamongan</t>
  </si>
  <si>
    <t>Jln. Sunan drajad Ga Bromo no.3 Desa Sidoharjo, Kec. Lamongan Kab. Lamongan</t>
  </si>
  <si>
    <t>Hendaya (PS)</t>
  </si>
  <si>
    <t>Kab. Ciamis</t>
  </si>
  <si>
    <t>Cijeungjing</t>
  </si>
  <si>
    <t>Dusun. Desakolot  RT. 01/RW. 14 Desa. Kertaharja (ANTRAKN LANGSUNG KE ALAMAT)</t>
  </si>
  <si>
    <t>Maria goreti bahy (kin)</t>
  </si>
  <si>
    <t>PT EBL Etam Bersama Lestari Desa Pelawan (LANGSUNG DIANTARKAN KE ALAMAT)</t>
  </si>
  <si>
    <t>Aldo (JJ)</t>
  </si>
  <si>
    <t>Jln. Bhakti Karang No. 18 Kelurahan Fatululi Kec. Oebobo Kota Kupang</t>
  </si>
  <si>
    <t>Diah (Bar)</t>
  </si>
  <si>
    <t>Wagir</t>
  </si>
  <si>
    <t>Jl. Amazone No. 3, (Samping Masjid Al Barkah), Perumahan Tirtasari Residence, Desa Sitirejo, Kec. Wagir (DIANTARKAN LANGSUNG KE PENERIMA)</t>
  </si>
  <si>
    <t>Suhari (PS)</t>
  </si>
  <si>
    <t>Jl. Pramuka RT 01 RW 02 Desa. Rengas Kapuas (didepan ada toko sempurna material.)</t>
  </si>
  <si>
    <t>Yayat Rohayati (rz)</t>
  </si>
  <si>
    <t>Kab. Subang</t>
  </si>
  <si>
    <t>Kasomalang</t>
  </si>
  <si>
    <t>Kp. Cimalingping RT 03 RW 05 ( kegang sebelah kiri masjid Nurul Huda.) Kelurahan/Desa : Sindangsari</t>
  </si>
  <si>
    <t>Herson ( Di)</t>
  </si>
  <si>
    <t>kelurahan Balaroa , Jalan Cemara RT/RW 00/00 dekat bengkel tenda. Kec. Ulujadi</t>
  </si>
  <si>
    <t>1 PCS TOPI KOMANDO (C)</t>
  </si>
  <si>
    <t>Sapareng Summa (rz)</t>
  </si>
  <si>
    <t>Jl 21 Januari Rt 53 Gang Batu Arang No12 Desa Baru Tengah, Balikpapan Barat Kota Balikpapan</t>
  </si>
  <si>
    <t>Zulfan (BY)</t>
  </si>
  <si>
    <t>Tomia</t>
  </si>
  <si>
    <t>Dusun Ketapang, Desa Lamanggau (Rumahku di paling ujung timur kampung bagian atas, Rumahku Cet Warna Kuning)</t>
  </si>
  <si>
    <t>Ika (Rs)</t>
  </si>
  <si>
    <t>Jln pacerakang wisma rahayu, Kel. Pancerakkang (Dekat londreta)Biring Kanaya Kota Makassar</t>
  </si>
  <si>
    <t>Hernalis (Ad)</t>
  </si>
  <si>
    <t>Kampar</t>
  </si>
  <si>
    <t>Rt 03 Rw 02 Dusun Titian Sago, Desa Koto Tibun, Kec. Kampar, Kab.Kampar, Riau</t>
  </si>
  <si>
    <t>Totok Cahyono (Kin)</t>
  </si>
  <si>
    <t>Kab. Kediri</t>
  </si>
  <si>
    <t>Semen</t>
  </si>
  <si>
    <t>Perumahan Argo Wilis Blok D4-4 Desa Semen</t>
  </si>
  <si>
    <t>Heryi Sputr (AK) (JNT)</t>
  </si>
  <si>
    <t>Bunguran Barat</t>
  </si>
  <si>
    <t>Binjai, RT 003 / RW 002, Kelurahan/Desa Binjai, Kec. Bunguran Barat</t>
  </si>
  <si>
    <t>Anselmus Adi (BY)</t>
  </si>
  <si>
    <t>Capkala</t>
  </si>
  <si>
    <t>Desa Aris, Dusun Pantulan RT. 08/RW.03 (Dekat SDN 10 capkala)</t>
  </si>
  <si>
    <t>Suhardi (Rs)</t>
  </si>
  <si>
    <t>RT 1 RW 2, Kelurahan Juppandang, Kec. Enrekang, Kab. Enrekang, Prov. Sulawesi Selatan (Cafe aila)</t>
  </si>
  <si>
    <t>Rahmad Lombo</t>
  </si>
  <si>
    <t>Jl. Dr Soetomo No. 21 Kantor Camat Teluk Mutiara, Kelurahan Kalabahi Kota</t>
  </si>
  <si>
    <t>Nirwana ( sp )</t>
  </si>
  <si>
    <t>Rumbia Tengah</t>
  </si>
  <si>
    <t>Desa Tapuhahi ( Rumah belakang pasar sentral pelelangan dekat pabrik es )</t>
  </si>
  <si>
    <t>Rina Rina (IS)</t>
  </si>
  <si>
    <t>Balikpapan Kota</t>
  </si>
  <si>
    <t>Kelurahan klandasan ulu RT 08 Klandasan ulu Depan Kantor pos Masuk Gang PMI, Kec. balikpapan kota Kab. balikpapan Kalimantan timur</t>
  </si>
  <si>
    <t>Agus R (ar)</t>
  </si>
  <si>
    <t>Jl Eboni No12 Rt 14 Kasongan Kelurahan Kasongan Lama, Kecamatan Katingan Hilir, Kab. Katingan</t>
  </si>
  <si>
    <t>I Dewa Gede Ambara (BY)</t>
  </si>
  <si>
    <t>Komplek TNI-AU blok dahlia no 8, jln raya airport Ngurah Rai, Desa/Kelurahan Tuban</t>
  </si>
  <si>
    <t>Sofyan hadi (BY)</t>
  </si>
  <si>
    <t>Jl.Kampung Baru Iii, Rt 005/05 No 40 Kelurahan Pondok Pinang,Kebayoran Lama Kota Jakarta Selatan (Pondok Pinang Center, Tanya Aja Ketua Rt 05)</t>
  </si>
  <si>
    <t>Yusak oekolo (Kin)</t>
  </si>
  <si>
    <t>Jalan Sumba Oeba Kupang RT 10 RW 003 Kelurahan Fatubesi</t>
  </si>
  <si>
    <t>Sugeng wijayanto(ib)</t>
  </si>
  <si>
    <t>Jaten</t>
  </si>
  <si>
    <t>Perum josroyo indah , Jl.Imam bonjol blok.D, No.111 jaten karanganyar surakarta</t>
  </si>
  <si>
    <t>Habdi (Bar)</t>
  </si>
  <si>
    <t>Lorong Masjid Abdul Jalil Rt 1 / Rw 1, Kel. Korumba, Kec. Mandonga (Samping Masjid Abdul Jalil, Pagar Merah Putih), Hp: 081354753302 (Diantarkan Langsung Ke Alamat Penerima)</t>
  </si>
  <si>
    <t>Priska rantung(Ad)</t>
  </si>
  <si>
    <t>Kelurahan/Desa birobuli selatan, btn bumi anggur blok ii No.8,Kec. Palu Selatan Kota Palu</t>
  </si>
  <si>
    <t>Sawotong Arwadi Od.</t>
  </si>
  <si>
    <t>Desa Mangkit Kec Belang (DIANTAR LANGSUNG KE ALAMAT PENERIMA) Depan Gereja Pantekosta.</t>
  </si>
  <si>
    <t>Yuren (kin)</t>
  </si>
  <si>
    <t>Kab. Pulang Pisau</t>
  </si>
  <si>
    <t>Kahayan Hilir</t>
  </si>
  <si>
    <t>Desa Gohong, Jln. Pahlawan Ucun RT 2 (LANGSUNG DIANTARKAN KE ALAMAT)</t>
  </si>
  <si>
    <t>Asep Uryana (Kin)</t>
  </si>
  <si>
    <t>Purwadadi</t>
  </si>
  <si>
    <t>Kp. Wanakerta RT 19 RW 09 Desa Wanakerta (LANGSUNG DIANTARKAN KE ALAMAT)</t>
  </si>
  <si>
    <t>ARLIN (ar)</t>
  </si>
  <si>
    <t>Kinovaro</t>
  </si>
  <si>
    <t>Desa Porame RT 10 RW 02 dusun 3 Jalan Poros Uwelera dekat Masjid Al.Furqon Porame, Kec. Kinovaru</t>
  </si>
  <si>
    <t>Alpian (Kin)</t>
  </si>
  <si>
    <t>Desa Nanga Sepauk RT 03 RW 02 Dusun Sungai Lais (LANGSUNG DIANTARKAN KE ALAMAT PENERIMA)</t>
  </si>
  <si>
    <t>Zulkarnain (BY)</t>
  </si>
  <si>
    <t>Bathin Solapan</t>
  </si>
  <si>
    <t>Km 6 Kulim, Desa Balai Makan RT.05/RW.08 (Jl. Lintas Diri Dumai, Dekat SPBU Atau Galon Minyak Km 6)</t>
  </si>
  <si>
    <t>Soeryanto Tan Od.</t>
  </si>
  <si>
    <t>Malinau Kota</t>
  </si>
  <si>
    <t>Jln. Penambahan Rt V No. 02 Kelurahan Malinau Kec Malinau Kota (DIANTAR LANGSUNG KE ALAMAT PENERIMA) Patokan Sebelah Optik Internasional,</t>
  </si>
  <si>
    <t>Hendra (Hb)</t>
  </si>
  <si>
    <t>Paseh</t>
  </si>
  <si>
    <t>Kp Pasir panjang RT 02 RW 04 Desa/kel Karang Tunggal</t>
  </si>
  <si>
    <t>Kasri (iaa)</t>
  </si>
  <si>
    <t>Ngaringan</t>
  </si>
  <si>
    <t>Dusun dumpil Desa Kalangdosari Rt 06 Rw 02 (Patokan nya masjid dumpil) Kecamatan Ngaringan Kabupaten Grobogan Provinsi Jawa Tengah</t>
  </si>
  <si>
    <t>keluarganya</t>
  </si>
  <si>
    <t>Tetangga</t>
  </si>
  <si>
    <t>Sudianto/ afo (Hb)</t>
  </si>
  <si>
    <t>Jln Adisucipto, Gang Amartapura no 22, desa/kel parit Baru,Kec. Sei/Sungai Raya Kab. Kubu Raya</t>
  </si>
  <si>
    <t>Effendi (Hb)</t>
  </si>
  <si>
    <t>Perum Taman Salak Blok A 41 RT.52, RW 17,Kelurahan Pandean,Kec. Taman Kota Madiun</t>
  </si>
  <si>
    <t>Taufik Od.</t>
  </si>
  <si>
    <t>Tebing Tinggi</t>
  </si>
  <si>
    <t>Gang Matahari Dusun 1 Desa Paya Mabar Kec Tebing Tinggi (DIANTAR LANGSUNG KE ALAMAT PENERIMA) SMAN 1 TEBING TINGGI.</t>
  </si>
  <si>
    <t>Mas Bro (Jj)</t>
  </si>
  <si>
    <t>Bintaro Permai 3 No 5A RT 001/09 GG Flamboyan Pasanggrahaan Kelurahan Bintaro</t>
  </si>
  <si>
    <t>Juliana Putay(ib)</t>
  </si>
  <si>
    <t>Paud Alfa Omega II Jln Cekdam 1 RT 22 RW 07 Kelurahan Manutapen Kecamatan Alak Kota Kupang NTT....</t>
  </si>
  <si>
    <t>Irwan Bima (Rs)</t>
  </si>
  <si>
    <t>Wera</t>
  </si>
  <si>
    <t>RT 02 RW 01, Desa Pai, Kec. Wera Kab. Bima</t>
  </si>
  <si>
    <t>Ogah wenston kambong (ib)</t>
  </si>
  <si>
    <t>Tondano Selatan</t>
  </si>
  <si>
    <t>Alamat,desa Tataaran 1 lingk 4,n,</t>
  </si>
  <si>
    <t>Barry Donat (Hb)</t>
  </si>
  <si>
    <t>Kab. Cianjur</t>
  </si>
  <si>
    <t>Mande</t>
  </si>
  <si>
    <t>Kp Jati Rt 005 / 007 No. 06 desa/kel Jamali</t>
  </si>
  <si>
    <t>darma (Bar)</t>
  </si>
  <si>
    <t>Simpang Empat Kemini, Bengkel Las Darma, Desa Sepunggur, Kec. Bathin II Babeko, No Hp : ,6282210131144 (DIANTARKAN LANGSUNG KE ALAMAT PENERIMA)</t>
  </si>
  <si>
    <t>4 Topi Visor Anti UV (HITAM,HIJAU)</t>
  </si>
  <si>
    <t>Sony Mandolo (IS)</t>
  </si>
  <si>
    <t>Pekat</t>
  </si>
  <si>
    <t>Jln .lintas calabai Desa Doro Peti, Dusun Dam Kasipahu RT/RW.01/01 Kec. Pekat Kota Dompu</t>
  </si>
  <si>
    <t>Aspul A lubis (IR)</t>
  </si>
  <si>
    <t>Dusun 1 Desa pon Kec Sei Bamban (Gang Indomart Kp pon)</t>
  </si>
  <si>
    <t>Lukman hafid (Kin)</t>
  </si>
  <si>
    <t>Jln. Tamburaka Perumahan Kehutanan No. 6 Kelurahan Bende</t>
  </si>
  <si>
    <t>Ralis (BY)</t>
  </si>
  <si>
    <t>Palangga Selatan</t>
  </si>
  <si>
    <t>Kelurahan Amondo, Rt.03/Rw.04 Jl. Torobulu Tinanggea (Rumah Cet Hijau, Tidak Jauh Dari Indomaret) Palangga Selatan Kab. Konawe Selatan</t>
  </si>
  <si>
    <t>Hermansyah (Hb)</t>
  </si>
  <si>
    <t>Kab. Barito Kuala</t>
  </si>
  <si>
    <t>Tamban</t>
  </si>
  <si>
    <t>Desa/Kelurahan Purwosaribaru Km 05, Rt/Rw 01,No 47, Kp 70566 ( Dekat Sdn Purwosari Baru 2)</t>
  </si>
  <si>
    <t>Saqinah (Bar)</t>
  </si>
  <si>
    <t>Jl. Kakatua, Kel. Laloeha Rk 2 / Rt 3, Kec. Kolaka (Depan Lapangan Futsal), No Hp : ,62 813-3963-6991(Diantarkan Langsung Ke Alamat Penerima)</t>
  </si>
  <si>
    <t>Affan (ca)</t>
  </si>
  <si>
    <t>Lubuk Batu Jaya</t>
  </si>
  <si>
    <t>Rt.04 /Rw.02 Desa. Pontianak mekar sp 4 (patokan rumah. . Deket mushola Baitul iman )</t>
  </si>
  <si>
    <t>Lucia Tangka (BY)</t>
  </si>
  <si>
    <t>Bahu Lingkungan 6 No.41 Kelurahan Bahu, (Depan Gereja KGPM Eben Haezar Bahu)</t>
  </si>
  <si>
    <t>Vera (Jj)</t>
  </si>
  <si>
    <t>Alio Beach Cafe Bar Golden City Kelurahan /Desa Bengkong Laut Kec. Bengkong</t>
  </si>
  <si>
    <t>GELANG</t>
  </si>
  <si>
    <t>Tasemi Emi (Bar)</t>
  </si>
  <si>
    <t>Jl. Banggeris No. 19 Rt 003, Kel. Karang Anyar, Kec. Sungai Kunjang (Toko Yudi, Depan Kopi Siliwangi. Cat Rumah Warna Cream), No Hp : ,62 823-5244-0586 (Diantarkan Langsung Ke Alamat Penerima)</t>
  </si>
  <si>
    <t>1 Topi Pelindung Sinar UV (COKSU)</t>
  </si>
  <si>
    <t>Anajib (Yn)</t>
  </si>
  <si>
    <t>Parado</t>
  </si>
  <si>
    <t>Jl. Parado Lere RT 01 RW 01 Dusun Ladi Desa Lere Kec Parado Kab Bima patokan rumah batu ciri-ciri rumah tidak beratap sebelah kiri pintu masuk desa (DIANTAR LANGSUNG KE ALAMAT PENERIMA).</t>
  </si>
  <si>
    <t>Amina L Od.</t>
  </si>
  <si>
    <t>Mori Utara</t>
  </si>
  <si>
    <t>Lorong Tower Desa Tabarano Kec Mori Utara (DIANTAR LANGSUNG KE ALAMAT PENERIMA) Dusun 1 Rt 1.</t>
  </si>
  <si>
    <t>Lukman ( SP )</t>
  </si>
  <si>
    <t>Jln Poros Kelurahan Simbune Rt 02 ( Rumah warna kuning )Kec. Tirawuta Kab. Kolaka</t>
  </si>
  <si>
    <t>Warung Gusun (Jj)</t>
  </si>
  <si>
    <t>Meral Barat</t>
  </si>
  <si>
    <t>Kelurahan /Desa Pangke Jln. Suka Maju RT 01 RW 03 Kp. Suka Maju</t>
  </si>
  <si>
    <t>Hofni Palias (PS)</t>
  </si>
  <si>
    <t>Malifut</t>
  </si>
  <si>
    <t>Desa. Wangeotak RT 02 (Patokan rumah: Masuk lorong greja pembaharuan lurus perempatan belok kiri seblah kanan jln rumah ke,3)</t>
  </si>
  <si>
    <t>Didi (Ad)</t>
  </si>
  <si>
    <t>Karang Bahagia</t>
  </si>
  <si>
    <t>Kel/Desa Sukaraya RT 04 RW 05 Jln kp kandang, pertigaan agen yg ada pom mini</t>
  </si>
  <si>
    <t>arif (RM)</t>
  </si>
  <si>
    <t>Kebon Jeruk</t>
  </si>
  <si>
    <t>Musholla An Najah, Jln Bumi Indah Desa Sukabumi Utara Kec. Kebon Jeruk</t>
  </si>
  <si>
    <t>Dewi (rz)</t>
  </si>
  <si>
    <t>Dusun Modang ( rumah makan luwes ) Desa bagan asam, Kec. Toba Kab. Sanggau</t>
  </si>
  <si>
    <t>Hendrikus K Od.</t>
  </si>
  <si>
    <t>Kelurahan Labuan Bajo Dekat Tpi Kec Komodo (DIANTAR LANGSUNG KE ALAMAT PENERIMA) Koperasi Nelayan Kampung Ujung.</t>
  </si>
  <si>
    <t>Ignasius Tigor/Veri (BY)</t>
  </si>
  <si>
    <t>Delta Pawan</t>
  </si>
  <si>
    <t>Jl brikjen Katamso Gg. Nipah no.34 kelurahan Sukaharja (mega salon)Kec. Delta Pawan Kab. Ketapang</t>
  </si>
  <si>
    <t>Wenndy(ib)</t>
  </si>
  <si>
    <t>Kab. Sorong Selatan</t>
  </si>
  <si>
    <t>Teminabuan</t>
  </si>
  <si>
    <t>Jln. Trans teminabuan-Ayamaru Kompleks Wernas</t>
  </si>
  <si>
    <t>Yunus Od.</t>
  </si>
  <si>
    <t>Satui</t>
  </si>
  <si>
    <t>Desa Makmur Mulia Kec Satui (DIANTAR LANGSUNG KE ALAMAT PENERIMA) Patokan Kantor Sebelah Water Boom.</t>
  </si>
  <si>
    <t>Vina</t>
  </si>
  <si>
    <t>Dekat SMA N. 1 wewewa timur desa Limbu watu, Wewewa Tengah (Wewera Tengah) Kab. Sumba Barat Daya</t>
  </si>
  <si>
    <t>La Kisana Od.</t>
  </si>
  <si>
    <t>Kab. Buton</t>
  </si>
  <si>
    <t>Pasarwajo</t>
  </si>
  <si>
    <t>SMP N 18 BUTON Lingkungan Lapanda 1 Kelurahan Awainulu Kec Pasar Wajo (DIANTAR LANGSUNG KE ALAMAT PENERIMA)</t>
  </si>
  <si>
    <t>Supriadi (AK) (JNT)</t>
  </si>
  <si>
    <t>Selesai</t>
  </si>
  <si>
    <t>Dusun Kenanga ( Patokan Rumah Panti Jompo Hisosu) Desa Padang Brahrang, Kec. Selesai, Kab. Langkat</t>
  </si>
  <si>
    <t>Mustaqiem (Yn)</t>
  </si>
  <si>
    <t>Kab. Aceh Jaya</t>
  </si>
  <si>
    <t>Darul Hikmah</t>
  </si>
  <si>
    <t>Jl. Patek Krueng Tho Dusun Seulanga Desa Pajar Kec Darul Hikmah Kab Aceh Jaya patokan rumah 4km dari Jl. Meulaboh Banda Aceh ciri-ciri Rumah  Relokasi rumah bantuan korban Tsunami (DIANTAR LANGSUNG KE ALAMAT PENERIMA).</t>
  </si>
  <si>
    <t>Dipo s widodo (BY)</t>
  </si>
  <si>
    <t>Jl. Salak Putih No.75 RT.02/RW.012 Kelurahan Pakujaya (Dpn.MI Raudhatul janah)</t>
  </si>
  <si>
    <t>Endy Ltd (iaa)</t>
  </si>
  <si>
    <t>Awangpone</t>
  </si>
  <si>
    <t>Jalan cempalagi Desa Kading Kec.awangpone Kab.bone Sulawesi selatan (Patokan Dekat pasar bulu kading)</t>
  </si>
  <si>
    <t>muh muslan (rz)</t>
  </si>
  <si>
    <t>Kelurahan/Desa Desa Watudemba RT 001 RW 001</t>
  </si>
  <si>
    <t>Ama Fajar Telaumbanua (Kin)</t>
  </si>
  <si>
    <t>Jl. Pelita No. 7 RT 5 Lingkungan V Kelurahan Ilir</t>
  </si>
  <si>
    <t>Oban Sobleng (Bar)</t>
  </si>
  <si>
    <t>Rawamerta</t>
  </si>
  <si>
    <t>Oban Sobleng, Dusun krajan desa pasir Kaliki Rt 04/Rw 06, Kec. Rawamerta (DIANTARKAN LANGSUNG KE PENERIMA)</t>
  </si>
  <si>
    <t>Faiza Ali (RM)</t>
  </si>
  <si>
    <t>Jl. Kesehatan. RT/RW 002/003 poto studio ullah desa Pengawu Kec. Tatanga</t>
  </si>
  <si>
    <t>Ripondarianto (BY)</t>
  </si>
  <si>
    <t>dusun selatan buntok kelurahan buntok kota jln Pahlawan Rt 29 no 49 (depan hotel permai Buntok kota)</t>
  </si>
  <si>
    <t>Waode Rahmawati (ar)</t>
  </si>
  <si>
    <t>BUNDARAN PIALA ADIBAHASA LORONG NURUL IMAN SAMPING AYAM GEPREK (KOS BIRU KAMAR 02) KELURAHAN BARUGA</t>
  </si>
  <si>
    <t>Sugiyanto (Jj)</t>
  </si>
  <si>
    <t>Tayan Hilir</t>
  </si>
  <si>
    <t>Dusun Jang Kelurahan /Desa Lalang Kec. Tayang Hilir, Patokan rumah dekat Kantor Desa</t>
  </si>
  <si>
    <t>Evelin (ib)</t>
  </si>
  <si>
    <t>Kelurahan malalayang  2 lingkungan 2, Manibang 1, Kecamatan malalayang. Kota Manado. Sulawesi Utara</t>
  </si>
  <si>
    <t>Nathan (PS)</t>
  </si>
  <si>
    <t>Rindi</t>
  </si>
  <si>
    <t>Desa. Kabaru (pas depan SD kandara hanya 1 rumah)</t>
  </si>
  <si>
    <t>Rolli memah (ib)</t>
  </si>
  <si>
    <t>Langowan Barat</t>
  </si>
  <si>
    <t>Desa tumaratas Komplek Polsek Langowan Barat.</t>
  </si>
  <si>
    <t>Revol kawengian (Bar)</t>
  </si>
  <si>
    <t>Revol Kawengian, Desa Kolongan, Kec. Talawaan (DIANTARKAN LANGSUNG KE PENERIMA) Talawaan Kab. Minahasa Utara</t>
  </si>
  <si>
    <t>Esthy ( SP )</t>
  </si>
  <si>
    <t>Jalan Lambonu Kelurahan Lapulu ( Patokan rumah dekat kopi robusta ) Abeli Kota Kendari</t>
  </si>
  <si>
    <t>Lenamawey (Jj)</t>
  </si>
  <si>
    <t>Tombariri Timur</t>
  </si>
  <si>
    <t>Kelurahan /Desa Lolah Tiga Jaga 1, Patokan dari tower masuk kanan</t>
  </si>
  <si>
    <t>Yongki Od.</t>
  </si>
  <si>
    <t>Jl. Tegal Sari 2 No. 1 Rt 2 Rw 11 Kelurahan Sukasari Kec Tangerang Tangerang (DIANTAR LANGSUNG KE ALAMAT PENERIMA).</t>
  </si>
  <si>
    <t>SRI HARYANTO (Fr)</t>
  </si>
  <si>
    <t>Jln.gunuk gang raiman.RT 005.RW 003.No.65A Desa : Pajaten timur.Kec : Pasar minggu</t>
  </si>
  <si>
    <t>Warsito (PTR)</t>
  </si>
  <si>
    <t>Sugihwaras</t>
  </si>
  <si>
    <t>Desa Jatitengah RT.09, (Tepat Dibelakang SDN Jatitengah/ Utara SDN), Sugihwaras</t>
  </si>
  <si>
    <t>Wisnu Sucahyo (BY)</t>
  </si>
  <si>
    <t>Salatiga</t>
  </si>
  <si>
    <t>Argomulyo</t>
  </si>
  <si>
    <t>Desa/Kelurahan Ledok, Jl. Bali No. 22 RT. 11/ RW. 01 Ringinawe (Rumah Pojok Warna Cat abu abu)</t>
  </si>
  <si>
    <t>Ester Sismiasih (Ad)</t>
  </si>
  <si>
    <t>Kelurahan/desa Batu besar, RT 002 RW 015 Perum family Dream blok A1 no.10,Kec. Nongsa Kota Batam</t>
  </si>
  <si>
    <t>ALAT PERTUKANGAN</t>
  </si>
  <si>
    <t>Kornalis Gada Lede (PS)</t>
  </si>
  <si>
    <t>Ende Tengah</t>
  </si>
  <si>
    <t>Jln. Patimura RT 03 RW 03 Kelurahan. Potulando</t>
  </si>
  <si>
    <t>Mustasyar(ib)</t>
  </si>
  <si>
    <t>Plaju</t>
  </si>
  <si>
    <t>Palembang,plaju,lorong sunia no 28 RT 35</t>
  </si>
  <si>
    <t>Nama In (ib)</t>
  </si>
  <si>
    <t>Popayato</t>
  </si>
  <si>
    <t>Desa Butungale,</t>
  </si>
  <si>
    <t>Nunung Hakim (Hb)</t>
  </si>
  <si>
    <t>Komp Villa Anugerah permai 2 blok F no 18 Desa/kel sungai raya dalam rt 004 rw 009 Depan komplek ada mami mart ,masuk saja ,blok EF</t>
  </si>
  <si>
    <t>Nuraeni (RM)</t>
  </si>
  <si>
    <t>Wundulako</t>
  </si>
  <si>
    <t>Desa Sabiano Dusun 1 Meohai Kec. Wundulako</t>
  </si>
  <si>
    <t>Rudiansyah (RM)</t>
  </si>
  <si>
    <t>Kab. Aceh Besar</t>
  </si>
  <si>
    <t>Krueng Barona Jaya</t>
  </si>
  <si>
    <t>Jln Teuku Iskandar Tk Menasah Intan Desa Meunasah Intan Kecamatan Krueng Barona Jaya, Kab. Aceh Besar</t>
  </si>
  <si>
    <t>Nokens ( Di)</t>
  </si>
  <si>
    <t>Jln. Polres , Desa Hoku Hoku Kie, Rt 01, Rw.01 ( Patokan Blakang Gereja Gmih Lama ) Kec. Jailolo, Kab. Halmahera Barat</t>
  </si>
  <si>
    <t>Andi Harlina (Jj)</t>
  </si>
  <si>
    <t>Kab. Konawe Kepulauan</t>
  </si>
  <si>
    <t>Wawonii Tengah</t>
  </si>
  <si>
    <t>Jln. Depan SDN 3 Wawonii Tengah Kelurahan /Desa Lamongupa RT 001 Kec. Wawonii Tengah</t>
  </si>
  <si>
    <t>Keli Suryanto HS (Jj)</t>
  </si>
  <si>
    <t>Cisarua</t>
  </si>
  <si>
    <t>Jln. Ciuyah Kampung Bongkok RT 03 RW 09 Kelurahan /Desa Pada Asih, rumah belakang Kantor RW</t>
  </si>
  <si>
    <t>Kagatamma (ca)</t>
  </si>
  <si>
    <t>Sukaraja</t>
  </si>
  <si>
    <t>Perumahan pesona Cilebut 2 KB 7 no 18, RT 8/15 ,desa Cilebut barat</t>
  </si>
  <si>
    <t>Masyufi (Bar)</t>
  </si>
  <si>
    <t>Jl. Poros Waha Usuku, Desa Kollosoha, Dusun Wang Kudu (Dekat SDN Kollosoha), Kec. Tomia, No Hp ,6282271052859 (DIANTARKAN LANGSUNG KE PENERIMA)</t>
  </si>
  <si>
    <t>watam sulistio ( Di)</t>
  </si>
  <si>
    <t>Wanareja</t>
  </si>
  <si>
    <t>Alamat Lengkap. RT, 05/RW 01 Ciledug Desa. Jambu , Kec. Wanareja</t>
  </si>
  <si>
    <t>Opung Elisabeth Od.</t>
  </si>
  <si>
    <t>Jl. Prof. M. Yamin Rt. 03 Rw. 03 Kelurahan Duren Jaya - Bekasi Timur 17111 (Warung Jaka, Masuk Jl. Durian, Sebelum Bidan Dewi Belok Kanan, Pager Silver Yg Ada Tanaman)</t>
  </si>
  <si>
    <t>Panji al faruq (BY)</t>
  </si>
  <si>
    <t>Desa/Kelurahan Baru Ilir, RT.60 No.6, Jl. Karang Anyar (Pabrik Bata)</t>
  </si>
  <si>
    <t>Andre/Gunawan Wea (ar)</t>
  </si>
  <si>
    <t>Labuhan Badas</t>
  </si>
  <si>
    <t>Desa Labuhan Badas Btn Semea Olt Rarang Rt 07 Rw 04 Dekat Futsal Dan Masjid, Kec. Labuhan Badas</t>
  </si>
  <si>
    <t>Maania (Bar)</t>
  </si>
  <si>
    <t>Desa kolono, Kec. Bungku Timur (DIANTARKAN LANGSUNG KE ALAMAT PENERIMA)</t>
  </si>
  <si>
    <t>Rahmat Hidayat (PS)</t>
  </si>
  <si>
    <t>Meral</t>
  </si>
  <si>
    <t>Kp. Sidodadi  Desa. Meral Kota (Cet rumah warna biru, ANTRAKN LANGSUNG KE ALAMAT)</t>
  </si>
  <si>
    <t>Yosh Sina Od.</t>
  </si>
  <si>
    <t>Rt 03 Bogenga Kelurahan Susu Kec Bajawa Ngada (DIANTAR LANGSUNG KE ALAMAT PENERIMA).</t>
  </si>
  <si>
    <t>Sahmin Qidam(ib)</t>
  </si>
  <si>
    <t>Jln.Samratulangi (depan pintu Utara Masjid Al Jama,ah) RT 2 / RW 1 ,Kelurahan Limba U2,</t>
  </si>
  <si>
    <t>Yundri Mokodongan Od.</t>
  </si>
  <si>
    <t>Desa Mopusi Jalan Raya Kec Lolayan (DIANTAR LANGSUNG KE ALAMAT PENERIMA) Patokan Ada Masjid Belum Jadi Hubungi.</t>
  </si>
  <si>
    <t>Ramadhan (rz)</t>
  </si>
  <si>
    <t>Jln. Ranoyapo nmr 9 Lingkungan V komplek pasar Unyil, Desa Wawonasa, Singkil Kota Manado</t>
  </si>
  <si>
    <t>SURIANI (iaa)</t>
  </si>
  <si>
    <t>Sambaliung</t>
  </si>
  <si>
    <t>Jln Poros Limunjang Desa Sambaliung RT 20 (Samping Sorom mobil gunung sari berkah) Kecamatan Sambaliung Kabupaten Berau Provinsi Kalimantan Timur</t>
  </si>
  <si>
    <t>Muhammad Awi Od.</t>
  </si>
  <si>
    <t>Jln. Sutoyo S Gg. Swadaya 1 Kelurahan Teluk Dalam Kec Banjarmasin Tengah (DIANTAR LANGSUNG KE ALAMAT PENERIMA).</t>
  </si>
  <si>
    <t>Beli 1 Gratis 1 Sikat Punggug Biru , Pink</t>
  </si>
  <si>
    <t>Kiman (ca)</t>
  </si>
  <si>
    <t>Kab. Bengkulu Utara</t>
  </si>
  <si>
    <t>Kota Arga Makmur</t>
  </si>
  <si>
    <t>Jln.fatmawati 89 RT 7 Desa .Purwodadi</t>
  </si>
  <si>
    <t>Hariyanto Od.</t>
  </si>
  <si>
    <t>Wungu</t>
  </si>
  <si>
    <t>Desa Kresek Rt 14 Rw 02 Kec Wungu Madiun (DIANTAR LANGSUNG KE ALAMAT PENERIMA).</t>
  </si>
  <si>
    <t>Aep Damil (BY)</t>
  </si>
  <si>
    <t>Cibiru</t>
  </si>
  <si>
    <t>Kelurahan Cipadung, Gang Sumarta No. 19 Kp. Cisalatri RT.03 RW.05 (Masuk Gang Sumarta Pinggir Alfamidi Raya Cipadung) Cibiru Kota Bandung</t>
  </si>
  <si>
    <t>Ronny akib (ib)</t>
  </si>
  <si>
    <t>jln runi s katili kelurahan hutuo</t>
  </si>
  <si>
    <t>Nonivania G. Buknoni(Mar).</t>
  </si>
  <si>
    <t>JL Puri Lontar 2 Kel. Maulafa Kec. Maulafa Kota Kupang Nusa Tenggara Timur</t>
  </si>
  <si>
    <t>Abdul Iksam (PS)</t>
  </si>
  <si>
    <t>Bone Bone</t>
  </si>
  <si>
    <t>Jl. A. Parenrengi Dusun. Mariri Desa. Banyu Urip (ANTRAKN LANGSUNG KE ALAMAT)</t>
  </si>
  <si>
    <t>Fitriani (ca)</t>
  </si>
  <si>
    <t>Pulau Beringin</t>
  </si>
  <si>
    <t>Dusun 3 Desa kemu Depan SDN 3</t>
  </si>
  <si>
    <t>Hardi (Ad)</t>
  </si>
  <si>
    <t>Jakarta Pusat</t>
  </si>
  <si>
    <t>Gambir</t>
  </si>
  <si>
    <t>Jln petojo sabangan rt05/5 no34 petojo selatan jakarta pusat Dekat Paspampres jln sabangan 1 kak</t>
  </si>
  <si>
    <t>Siprianus jandu (IR)</t>
  </si>
  <si>
    <t>Lembor</t>
  </si>
  <si>
    <t>RT 008 RW 004 Desa Ponto Ara Kec Lembor</t>
  </si>
  <si>
    <t>Agung Eka (PS)</t>
  </si>
  <si>
    <t>Sukawati</t>
  </si>
  <si>
    <t>Jl. Pasekan no 8 Desa. Batu Bulan (Dpn mini market Jaya Kerti.  tk kue pie susu wulan )</t>
  </si>
  <si>
    <t>Mikael Senin (ib)</t>
  </si>
  <si>
    <t>Jln. Wekleik K Des. Manleten,Kec. Tasifeto Timur, Kab. Belu. Prop NTT.</t>
  </si>
  <si>
    <t>Rita dg ngilo (ib)</t>
  </si>
  <si>
    <t>Bangkala</t>
  </si>
  <si>
    <t>jalan pelabuhan desa pallengu,</t>
  </si>
  <si>
    <t>Rudianto Jirajaya (BY)</t>
  </si>
  <si>
    <t>Cengkareng</t>
  </si>
  <si>
    <t>Duri kosambi raya no. 168 F. RT. 6. Rw. 1 Desa/Kelurahan : Duri Kosambi (Samping superindo)</t>
  </si>
  <si>
    <t>Asrianto  ( SP )</t>
  </si>
  <si>
    <t>Mekakau Ilir</t>
  </si>
  <si>
    <t>Dusun 2 Desa Air Baru  ( rumah di depan kadus 2 )</t>
  </si>
  <si>
    <t>Salam AL Johan (ar)</t>
  </si>
  <si>
    <t>Dusun Calingcing RT 06 RW 08 Desa Cileuya, Kecamatan Cimahi</t>
  </si>
  <si>
    <t>Krismon ( Di)</t>
  </si>
  <si>
    <t>Jln. Pangalima balio balijok . Desa. Bani mas ( patokan dekat kantor desa) kec. Bengkayang, Kab. Bengkayang</t>
  </si>
  <si>
    <t>Edy Yulianto (Bar)</t>
  </si>
  <si>
    <t>Banjar</t>
  </si>
  <si>
    <t>Edy Yulianto, Sumanding Wetan, RT 002/RW 024 (Belakang SMP Uswatun Hasanah), Kec Banjar, No Hp ,6285714379414 (DIANTARKAN LANGSUNG KE PENERIMA)</t>
  </si>
  <si>
    <t>Entis sutisna (ib)</t>
  </si>
  <si>
    <t>Koja</t>
  </si>
  <si>
    <t>KP.BETING JAYA NO.4 RT/RW 006/018 KEL/DESA TUGU UTARA KEC KOJA</t>
  </si>
  <si>
    <t>Finus berr (ib)</t>
  </si>
  <si>
    <t>Kabupaten malaka kecamatan malaka barat desa oan mane rt 01 rw 01</t>
  </si>
  <si>
    <t>EUSTACHIUS ESAU (PS)</t>
  </si>
  <si>
    <t>Kangae</t>
  </si>
  <si>
    <t>Wairhubing,RT/RW 016/005 Desa. Watuliwung (ANTRAKN LANGSUNG KE ALAMAT)</t>
  </si>
  <si>
    <t>Mustapa (Jj)</t>
  </si>
  <si>
    <t>Paleteang</t>
  </si>
  <si>
    <t>Jln. Poros Malimpung RT 01 Depan Bengkel Dinamo Kelurahan /Desa Mamminasae</t>
  </si>
  <si>
    <t>Amiruddin a (Fr)</t>
  </si>
  <si>
    <t>Jln.lawata RT 13.RW 08.belakang mesjid agung Al-Kautsar.samping SMA oikumene Desa mandonga.Kec.mandonga, Kota Kendari</t>
  </si>
  <si>
    <t>Melky Sambuaga (Jj)</t>
  </si>
  <si>
    <t>Jln. Arnold Manuhutu Kelurahan /Desa Airmadidi Atas, Patokan Toko MK House Ware</t>
  </si>
  <si>
    <t>Firman goni (IS)</t>
  </si>
  <si>
    <t>Gogagoman Jln Baru Kelurahan Gogagoman Rt24 Rw008 (,62 821-9063-2009) , Kec. Kotamobagu Barat Kota/Kab. Kotamobagu Barat Provinsi Sulawesi Utara</t>
  </si>
  <si>
    <t>Armanuddin (BY)</t>
  </si>
  <si>
    <t>Pesisir Bukit</t>
  </si>
  <si>
    <t>Desa Sungai liuk RT.06 No.3 Dusun Sumur Gedang (Rumah Cat Putih Pagar Besi Hitam Mulai Masuk Simpang Rumah No.3)</t>
  </si>
  <si>
    <t>Sudirman ( Di)</t>
  </si>
  <si>
    <t>Jln. Pacuang Kuda Rt 000/Rw 000, Kelurahan Bantaya ( Patokan Rumah Dekat Kantor Desa) Kec. Parigi, Kab. Parigi Moutong</t>
  </si>
  <si>
    <t>Johan ( SP )</t>
  </si>
  <si>
    <t>Dusun Calingcing Rt 06 Rw 08 Desa Cileuya</t>
  </si>
  <si>
    <t>Amiruddin (BY)</t>
  </si>
  <si>
    <t>Manuju</t>
  </si>
  <si>
    <t>Dusun Kaballokang, Desa Moncongloe, Rt 01 Rw 02 (Belakan Mesjid Nurul Kaballokang)Kec. Manuju Kab. Gowa</t>
  </si>
  <si>
    <t>Sindang Kelingi</t>
  </si>
  <si>
    <t>Desa Pelalo, Kades Patok Bawa Polsek Beringin 3 (TELPON NO WHATSAPP PENERIMA)</t>
  </si>
  <si>
    <t>Nali Sihombing (Jj)</t>
  </si>
  <si>
    <t>Wisata Sejahtera Kelurahan /Desa Silebo Lebo, Kec. Kutalimbaru, masuk jalan SMK</t>
  </si>
  <si>
    <t>Binsar Pasaribu Od.</t>
  </si>
  <si>
    <t>Desa Padang Gading Rt 27 Kec Sungai Rumbai Mukomuko (DIANTAR LANGSUNG KE ALAMAT PENERIMA).</t>
  </si>
  <si>
    <t>Selamat ( Di)</t>
  </si>
  <si>
    <t>Sintang</t>
  </si>
  <si>
    <t>Jl Suka Maju No 37. Rt/Rw Rt 39/ Rw 06. Kelurahan Kapuas Kanan Hulu, Kec. Sintang, Kab. Sintang</t>
  </si>
  <si>
    <t>Bote Kani (Rs)</t>
  </si>
  <si>
    <t>Jaga Vii, Desa Warukapas, Kec Dimembe Kab. Minahasa Utara</t>
  </si>
  <si>
    <t>BUDIANSYAH (PS)</t>
  </si>
  <si>
    <t>Perum Arisco Purimas Blom G1 Kelurahan. Sambutan (ANTRAKN LANGSUNG KE ALAMAT)</t>
  </si>
  <si>
    <t>Oksin Hamzah (Kin)</t>
  </si>
  <si>
    <t>Tibawa</t>
  </si>
  <si>
    <t>Desa Iloponu, Dusun Milango, Dekat Puskesmas Buhu (TELPON NO WHATSAPP PENERIMA)</t>
  </si>
  <si>
    <t>Aliansyah (Bar)</t>
  </si>
  <si>
    <t>Terusan Nunyai</t>
  </si>
  <si>
    <t>Aliansyah, Alamat. Gang Sawit, RK 3 RT 5 Gunung Batin Udik, Kec. Terusan Nunyai (Dekat Musala Darul Hidayah), No Hp : ,6285138608787 (DIANTARKAN LANGSUNG KE ALAMAT PENERIMA)</t>
  </si>
  <si>
    <t>Marko (iaa)</t>
  </si>
  <si>
    <t>Jln lintas batas motaain silawan Desa silawan 006/016 (patokanSMKN 2 belu) Kecamatan Tasifeto Timur Kabupaten Belu Provinsi NTT</t>
  </si>
  <si>
    <t>Ansur (AK)</t>
  </si>
  <si>
    <t>Latambaga</t>
  </si>
  <si>
    <t>Depan Sekolah Hksn Sd 4 Mangolo, Kelurahan Mangolo, Kec Latambaga, Kab. Kolaka</t>
  </si>
  <si>
    <t>Dera M (AK)</t>
  </si>
  <si>
    <t>Auro Motor, Jl. Kopral Bosan, Kelurahan Pekayon Jaya, Kecamatan Bekasi Selatan, Kota Bekasi</t>
  </si>
  <si>
    <t>Budi Sulaksono (Ib)</t>
  </si>
  <si>
    <t>Jln Bethesda 5  Lingkungan 3 Kelurahan Ranotana</t>
  </si>
  <si>
    <t>Sarmawan (Bar)</t>
  </si>
  <si>
    <t>Cileles</t>
  </si>
  <si>
    <t>Sarmawan, Kp. Sajir, Desa Cikareo Rt 001/Rw 001, Kec. Cileles, No Hp ,62 857-1572-3314 (Diantarkan Langsung Ke Alamat Penerima)</t>
  </si>
  <si>
    <t>������������</t>
  </si>
  <si>
    <t>Khaeurunisa ( ca )</t>
  </si>
  <si>
    <t>Mandai</t>
  </si>
  <si>
    <t>Perumahan Griya Maros indah Tamarampu, Blok D 20 No,. 5 desa bontoa</t>
  </si>
  <si>
    <t>Irpan (Ad)</t>
  </si>
  <si>
    <t>Rantepao</t>
  </si>
  <si>
    <t>Jl. Tanditulak, Kelurahan Mentirotiku Kec Rantepao Toraja Utara Cat Hijau Di Dpn Ada Rmh Dua Lantai</t>
  </si>
  <si>
    <t>Nurul muaini (ib)</t>
  </si>
  <si>
    <t>Sakra</t>
  </si>
  <si>
    <t>Dusun pongkor desa gerisak semanggleng</t>
  </si>
  <si>
    <t>Ambo Enre (Jj)</t>
  </si>
  <si>
    <t>Jln. Kenangan No 71 RT 03 Kelurahan /Desa Makroman Kec. Sambutan</t>
  </si>
  <si>
    <t>Rafli lalang(Mar).</t>
  </si>
  <si>
    <t>Pantar</t>
  </si>
  <si>
    <t>Pantar Kabir DAIGAWAS RT 01 RW 01 Desa bouweli Kec.pantar Kab.Alor Nusa Tenggara Timur</t>
  </si>
  <si>
    <t>Gunpas Par (AK)</t>
  </si>
  <si>
    <t>Samboja - Samboja Barat</t>
  </si>
  <si>
    <t>Jalan Pasira, Rt 07, Kelurahan Tanjung Harapan, Kec Samboja Kab Kutai Kartanegara</t>
  </si>
  <si>
    <t>Cicilia Markus (ib)</t>
  </si>
  <si>
    <t>Kakenturan 1 Rt 013 Rw013 kecamatan masa kota Bitung SULUT</t>
  </si>
  <si>
    <t>Wahmur (rz)</t>
  </si>
  <si>
    <t>Batang</t>
  </si>
  <si>
    <t>Dusun Seturi Desa Karangasem Utara Rt 07 Rw 08 ( Dekat Sungai ) Batang Kab. Batang</t>
  </si>
  <si>
    <t>Arman (PTR)</t>
  </si>
  <si>
    <t>Ponre</t>
  </si>
  <si>
    <t>Desa Turu Adae, Samping Mi Al-Mukrimin Bakunge, Ponre</t>
  </si>
  <si>
    <t>Oni Mboroh (ib)</t>
  </si>
  <si>
    <t>Jln Jhon amallo no23a kelurahan nunleu rw01 rt04 ntt</t>
  </si>
  <si>
    <t>Tayeu Od.</t>
  </si>
  <si>
    <t>Bentian Besar</t>
  </si>
  <si>
    <t>Kelurahan Dilang Puti Kec Bentian Besar Rt 6 Samping Lamin Bentian Besar (DIANTAR LANGSUNG KE ALAMAT PENERIMA).</t>
  </si>
  <si>
    <t>Itanita Surbakti (IR)</t>
  </si>
  <si>
    <t>Medan Tuntungan</t>
  </si>
  <si>
    <t>Lingkungan 3 Gg Bunga Melati Sp Pencawan Kelurahan Kemenangan Tani Kec Medan Tuntungan (Rumah cet pink pagar warna kuning)</t>
  </si>
  <si>
    <t>Andre (Kin)</t>
  </si>
  <si>
    <t>Likupang Barat</t>
  </si>
  <si>
    <t>Desa Gangga Satu, Jaga 3, Patokan Gereja Bethel Indonesia</t>
  </si>
  <si>
    <t>Lipus lipus ( Di)</t>
  </si>
  <si>
    <t>PT. Farinda Bersaudara (Kantor Estate)77QP,QM8, Desa Jambuk, Kec. Bongan, Kab. Kutai Barat, Kalimantan Timur 75772</t>
  </si>
  <si>
    <t>Mhd kadar (Ad)</t>
  </si>
  <si>
    <t>Kampar Kiri Hulu</t>
  </si>
  <si>
    <t>Desa tanjung Belit selatan kecamatan Kampar kiri hulu kabupaten Kampar provinsi Riau RT 1 RW 1, dusun kp tarandam</t>
  </si>
  <si>
    <t>Sipri pati (iaa)</t>
  </si>
  <si>
    <t>Nanganio.Rt.010.Rw.007.Desa Watukamba Kecamatan Maurole.Kabupaten Ende Provinsi NTT</t>
  </si>
  <si>
    <t>Erwon Seran (Kin)</t>
  </si>
  <si>
    <t>Kantor Dukcapil, Desa Wehali (LANGSUNG DIANTARKAN KE ALAMAT)</t>
  </si>
  <si>
    <t>Okky al Idrus (Jj)</t>
  </si>
  <si>
    <t>Paleleh</t>
  </si>
  <si>
    <t>Jln. Trans Sulawesi RT 03 RW 05 Kelurahan /Desa Dopalak Samping pertashop</t>
  </si>
  <si>
    <t>Fauji Arifin (Jj)</t>
  </si>
  <si>
    <t>Kelurahan /Desa Pateten 3 Jln. Arah Pasar Winenet, sebelum perempatan Tinombala Toko Denamir</t>
  </si>
  <si>
    <t>ANSORI (ca)</t>
  </si>
  <si>
    <t>Kab. Situbondo</t>
  </si>
  <si>
    <t>Jalan di penegoro RW.1RT.1 Desa candijti (patokan rumah,depan apotek rayan farma)</t>
  </si>
  <si>
    <t>Alfandi (Hb)</t>
  </si>
  <si>
    <t>Perumahan Asri Jaya Permai Blok B No 5 Desa/Kel Parang Tambung, Tamalate Kota Makassar</t>
  </si>
  <si>
    <t>MASRIYA (Bar)</t>
  </si>
  <si>
    <t>Jalan Tani, Kel. Saigon Rt 5/Rw 7, Kec. Pontianak Timur, No Hp : ,62 895-1023-2928 (Diantarkan Langsung Ke Alamat Penerima)</t>
  </si>
  <si>
    <t>2 Dapat 4 Kacamata Autofokus</t>
  </si>
  <si>
    <t>Nasarius Pelot (PS)</t>
  </si>
  <si>
    <t>Jalan. Datuk Mansanyim (di depan Rumah Pak Sekdes Danau Buntar)  RT/RW 01/01 Desa. Ratu Elok</t>
  </si>
  <si>
    <t>Yadi prta (Hb)</t>
  </si>
  <si>
    <t>Ruko Hang Kesturi Blok G 3 No6 Rt 3 Rw 4 Desa/Kel Baloi Permai, Kec. Batam Kota Kota Batam</t>
  </si>
  <si>
    <t>Gina Lee (Bar)</t>
  </si>
  <si>
    <t>Kroya</t>
  </si>
  <si>
    <t>Gina Lee, Desa Jayamulya Rt 004/Rw 002 Blok Cipedang Lasdam, Kec. Kroya, No Hp ,62 813-3315-0703 (Diantarkan Langsung Ke Alamat Penerima)</t>
  </si>
  <si>
    <t>Muhammad Ardiansyah (ib)</t>
  </si>
  <si>
    <t>Bunut Hulu</t>
  </si>
  <si>
    <t>Jln lintas selatan, samping kapolsek bunut hulu ,desa temuyuk no 6,rt001/rw002 patokan rumah warna hijau kiri arah ke putussibau</t>
  </si>
  <si>
    <t>Markus (ib)</t>
  </si>
  <si>
    <t>Jln. Siulan no. 7 Br. Tohpati Ds. Kesiman kertalangu Kec. Denpasar timur. Bali</t>
  </si>
  <si>
    <t>ALAL MOKODOMPIT (Bar)</t>
  </si>
  <si>
    <t>Kab. Bolaang Mongondow Selatan</t>
  </si>
  <si>
    <t>Pinolosian Timur</t>
  </si>
  <si>
    <t>Desa Onggunoi Selatan, Kec. Pinolosian (Dari Masjid Onggunoi Lurus Terus, Masuk Lorong Sebelah Kanan, Rumah Warna Hijau), No Hp : ,62 822-9151-6211 (Diantarkan Langsung Ke Alamat Penerima)</t>
  </si>
  <si>
    <t>Amalluddin (PS)</t>
  </si>
  <si>
    <t>Kab. Labuhanbatu Selatan</t>
  </si>
  <si>
    <t>Sungai Kanan</t>
  </si>
  <si>
    <t>Desa. Huta Godang ( patokan rumah simpang tiga , dekat depot air isi ulang)</t>
  </si>
  <si>
    <t>Chillyks Wongkar (Kin)</t>
  </si>
  <si>
    <t>Kelurahan Singkil Satu, Lingk. 5 Pancuran Lorong Tahaki, Bengkel Vespa</t>
  </si>
  <si>
    <t>arpan riyadi (BY)</t>
  </si>
  <si>
    <t>Desa Koto Dua, RT.02 Jalan Muradi (Rumah Dekat SD 45 Atau Dekat Toko Alpin)</t>
  </si>
  <si>
    <t>Son Lantiunga (PS)</t>
  </si>
  <si>
    <t>Jln. Merpati no. 20D, Desa. Tanamodindi (saja Mitra Batako)</t>
  </si>
  <si>
    <t>Hasna dg. Bau (Hb)</t>
  </si>
  <si>
    <t>Kalappoka Desa bontomanai Dekat tower smkn 4 jeneponto</t>
  </si>
  <si>
    <t>Sutami Bouato (Jj)</t>
  </si>
  <si>
    <t>Jln.Cendana RT 01 Kelurahan /Desa Sumompo, Patokan rumah dekat Masjid Al Mutazam</t>
  </si>
  <si>
    <t>Sutrisno (BY)</t>
  </si>
  <si>
    <t>Kab. Wonosobo</t>
  </si>
  <si>
    <t>Kepil</t>
  </si>
  <si>
    <t>Krajan rt 02/07 Desa/Kelurahan jangkrikan (Belakang smk n 1 kepil Ada mushola warna hijau) Kepil Kab. Wonosobo</t>
  </si>
  <si>
    <t>Klif matheos(Mar).</t>
  </si>
  <si>
    <t>Kec.Ratatotok Kab.Minahasa tenggara Prov.Sulawesi utara(Kmpung mangga rumah tingkat sblah kanan sblm Jembatan)</t>
  </si>
  <si>
    <t>Elfian Poluan ( Di)</t>
  </si>
  <si>
    <t>Perum Pondok Pinang Permai Blok A.1.Jaga 12 Desa Warembungan , Pineleng Kab. Minahasa</t>
  </si>
  <si>
    <t>Nini Lauma (PS)</t>
  </si>
  <si>
    <t>Jalan. Motobatu RT 15 RW 06,link 3 Kelurahan. Mogolaing (ANTRAKN LANGSUNG KE ALAMAT)</t>
  </si>
  <si>
    <t>Ingan malem br Sembiring/ mamak darma (RM)</t>
  </si>
  <si>
    <t>Sei Bingai</t>
  </si>
  <si>
    <t>Dusun 5 bandar meriah dekat pom bensin mini Rohana ginting Desa pekan sawah kecamatan sei bingai</t>
  </si>
  <si>
    <t>Saktur Kalade (Jj)</t>
  </si>
  <si>
    <t>Kelurahan /Desa Sumberya Dusun 3 RT 04 Kec. Simpang Raya</t>
  </si>
  <si>
    <t>Mia (Hb)</t>
  </si>
  <si>
    <t>Bunta</t>
  </si>
  <si>
    <t>Desa/Kelurahan Pongian Dusun 2 Kompleks Jembatan</t>
  </si>
  <si>
    <t>Raka Sukmadi (Kin)</t>
  </si>
  <si>
    <t>Jl. Suradipa 3A Kelurahan Peguyangan, (LANGSUNG DIANTARKAN KE ALAMAT)</t>
  </si>
  <si>
    <t>Syeni saerang (Bar)</t>
  </si>
  <si>
    <t>Gn. Bintang Awai</t>
  </si>
  <si>
    <t>Syeni Saerang, Desa Kayumban Rt 01 , Kec. Gunung Bintang Awai, No Hp ,62 812-4684-4892 (Jalan Perusahaan, Dibelakang Gereja Katolik) ( Dikirim Langsung Ke Alamat Penerima)</t>
  </si>
  <si>
    <t>Suebu Rini(Mar).</t>
  </si>
  <si>
    <t>SD NEGERI INPRES KEMIRI, JL KEMIRI  1 NO.87 . RT.1 RW 7  KELURAHAN. HINEKOMBE  DISTRIK KEC. SENTANI, KABUPATEN JAYAPURA  PROVINSI  PAPUA</t>
  </si>
  <si>
    <t>Jumardin (Jj)</t>
  </si>
  <si>
    <t>Jln M Yusuf Beauty Perum Griya Persada blok B1 No.1 Manggarupi Kelurahan Paccinongang</t>
  </si>
  <si>
    <t>Ira (Rs)</t>
  </si>
  <si>
    <t>Jln Poros Bete Bete, Desa Bete Bete (Warung Makan Bete Bete Depan Pengambilan Batu, Warung Sebelah Kanan)Kec Bahodopi Kab. Morowali</t>
  </si>
  <si>
    <t>Harisman Risman (PTR)</t>
  </si>
  <si>
    <t>Kantor Kua Galang, Jl. Bandar Udara Sultan Nantilan, Desa Lalos, Kec. Galang Kab. Toli-Toli</t>
  </si>
  <si>
    <t>Roslan Marbun Od.</t>
  </si>
  <si>
    <t>Jln. Platina 1 Lk 7 Kec Medan Deli Kelurahan Titipan (DIANTAR LANGSUNG KE ALAMAT PENERIMA).</t>
  </si>
  <si>
    <t>Syamsuddin (PS)</t>
  </si>
  <si>
    <t>Ujungloe</t>
  </si>
  <si>
    <t>Ulutedong Desa. Garanta (Depan kantor Kpala Desa Garanta, ANTRAKN LANGSUNG KE ALAMAT)</t>
  </si>
  <si>
    <t>Soleman Suppu (ib)</t>
  </si>
  <si>
    <t>Sangalla'</t>
  </si>
  <si>
    <t>Rt eran batu lembang turunan.. Kec sangalla kab Tana toraja</t>
  </si>
  <si>
    <t>Jajang Nurjaman Od.</t>
  </si>
  <si>
    <t>Tasikmalaya</t>
  </si>
  <si>
    <t>Mangkubumi</t>
  </si>
  <si>
    <t>Jln. Gub Swaka No. 4 RT 05 06 Kelurahan Mangkubumi Kec Mangkubumi Tasikmalaya (DIANTAR LANGSUNG KE ALAMAT PENERIMA).</t>
  </si>
  <si>
    <t>Hj. Ratnah (IS)</t>
  </si>
  <si>
    <t>Kab. Soppeng</t>
  </si>
  <si>
    <t>Marioriawa</t>
  </si>
  <si>
    <t>Kel Attang salo Kec MarioRiawa Kab Soppeng Provinsi Sulawesi Selatan Dusun/lingkungan Madining Alamat lengkap Di didepan Polsek Mario Riawa RT 6</t>
  </si>
  <si>
    <t>Firdaus (Jj)</t>
  </si>
  <si>
    <t>Kelurahan /Desa Bangkali Lorong 2 Samping Masjid Bangkali Kec. Watopute</t>
  </si>
  <si>
    <t>Rujiannor (Rs)</t>
  </si>
  <si>
    <t>Jl. Adonissamad Gg Ratu Zuleha 3A Palangkaraya, Kelurahan Langkai, Pahandut Kota Palangka Raya</t>
  </si>
  <si>
    <t>Florus Luturdas (PS)</t>
  </si>
  <si>
    <t>Perum GPI Jl. Lengkeng V no.26 Desa. Kima Atas (ANTARKAN LANGSUNG KE ALAMAT)</t>
  </si>
  <si>
    <t>Titus (PS)</t>
  </si>
  <si>
    <t>Dusun. Pelaik RT 01/RW 01, Desa. Antan Rayan (ANTARKAN LANGSUNG KE ALAMAT)</t>
  </si>
  <si>
    <t>Bd.Masliah, S.ST Od.</t>
  </si>
  <si>
    <t>Tinambung</t>
  </si>
  <si>
    <t>Jl.Poros Majene Polman-Katitting Dekat Masjid Nurut Taawa Kelurahan Tandung Kec.Tinambung, Kab.Polewali Mandar, Sulbar (DIANTAR LANGSUNG KE ALAMAT PENERIMA).</t>
  </si>
  <si>
    <t>Beli 1 Gratis 1 Sikat Punggug Biru Dan Hijau</t>
  </si>
  <si>
    <t>Chandra (RM)</t>
  </si>
  <si>
    <t>Kavling Sumber Seraya Blok C16 No 27 Desa Sungai Langkah, Kecamatan Sagulung</t>
  </si>
  <si>
    <t>Hairuddin rasyid (ib)</t>
  </si>
  <si>
    <t>Sabbang</t>
  </si>
  <si>
    <t>Jl poros Sabbang Limbong seko desa salama</t>
  </si>
  <si>
    <t>Abdul Latif Od.</t>
  </si>
  <si>
    <t>Petir</t>
  </si>
  <si>
    <t>Kp. Katapura Rt 005 002 Desa Tambiluk Kec Petir Serang Banten Kode Pos 42172 (DIANTAR LANGSUNG KE ALAMAT PENERIMA)</t>
  </si>
  <si>
    <t>Ng Jiemen (Jj)</t>
  </si>
  <si>
    <t>Sungai Raya Kepulauan</t>
  </si>
  <si>
    <t>Jln. Pasar Teluksuak RT 01 RW 04 No. 04 Dusun Teluksuak Kelurahan /Desa Karimunting</t>
  </si>
  <si>
    <t>Suharti (PS)</t>
  </si>
  <si>
    <t>Padang Panjang</t>
  </si>
  <si>
    <t>Padang Panjang Timur</t>
  </si>
  <si>
    <t>Jln. Syekh M.Jamil RT.06 No.77 Kelurahan. Koto Panjang (ANTARKAN LANGSUNG KE ALAMAT)</t>
  </si>
  <si>
    <t>H.Muhidin Od.</t>
  </si>
  <si>
    <t>Panguragan</t>
  </si>
  <si>
    <t>Apotek Qisya samping Alfamart Desa Karanganyar Kecg utara Alfamart Desa Karanganyar rt 01 rw 01 Kec.Panguragan Kab Cirebon Prop Jawa Barat (DIANTAR LANGSUNG KE ALAMAT PENERIMA)</t>
  </si>
  <si>
    <t>Dev (Kin)</t>
  </si>
  <si>
    <t>Abepura</t>
  </si>
  <si>
    <t>Jln. Pasar Yotefa Belakang SMK Negeri 5 Jayapura, Kel/Desa Way Mhorock</t>
  </si>
  <si>
    <t>Opung Noven (Ad)</t>
  </si>
  <si>
    <t>Desa Belian Taman Raya Tahap 3 Blok Gy No 25 Batam (Patokan Rumah Belakang Hotel Ondos) Jika Sudah Depan Hotel Ondos Wa Ke No Customer,62 819-3167-9640,Kec. Batam Kota Kota Batam</t>
  </si>
  <si>
    <t>Pani Maulana (Kin)</t>
  </si>
  <si>
    <t>Jl. Jawa Meubil Mulia Samping Ponsel Kelurahan Pahandut (LANGSUNG DIANTARKAN KE ALAMAT)</t>
  </si>
  <si>
    <t>Memet Musyafir Od.</t>
  </si>
  <si>
    <t>Rt 01 Rw 05 Kelurahan Besusu Barat Kec Palu Timur (DIANTAR LANGSUNG KE ALAMAT PENERIMA) Ada Posyandu Melati.</t>
  </si>
  <si>
    <t>Topo (Hb)</t>
  </si>
  <si>
    <t>Balikpapan Utara</t>
  </si>
  <si>
    <t>Jl Soekarno Hatta Rt 02 No 11/12 Desa/Kel Muara Rapak, Kec Balikpapan Utara Kota Balikpapan</t>
  </si>
  <si>
    <t>Asrul Efendi (PS)</t>
  </si>
  <si>
    <t>Kab.  Muaro Jambi</t>
  </si>
  <si>
    <t>Sungai Bahar</t>
  </si>
  <si>
    <t>Unit 15  Desa. Suka Makmur (warung pak bus, ANTRAKN LANGSUNG KE ALAMAT)</t>
  </si>
  <si>
    <t>Ibu Karso Od.</t>
  </si>
  <si>
    <t>Kab. Banyumas</t>
  </si>
  <si>
    <t>Baturraden</t>
  </si>
  <si>
    <t>Perumahan Purwosari Indah Jln Adipura 7c,/256 RT001 RW 06 KECAMATAN BATURADEN KABUPATEN BANYUMAS JAWA TENGAH PURWOKERTO (DIANTAR LANGSUNG KE ALAMAT PENERIMA)</t>
  </si>
  <si>
    <t>Arman Akib (PS)</t>
  </si>
  <si>
    <t>Jl.H.Mahmuda no 3 RT 05 RW 01 Kelurahan.Baru (ANTRAKN LANGSUNG KE ALAMAT)</t>
  </si>
  <si>
    <t>Oktofianus Yakob Obidaka (Yn)</t>
  </si>
  <si>
    <t>Kos-Kosan Bapak Yakobus Pulinggomang Tingkat l Desa Motongbang Kec Teluk Mutiara Kab Alor (DIANTAR LANGSUNG KE ALAMAT PENERIMA).</t>
  </si>
  <si>
    <t>Karman Borman (PS)</t>
  </si>
  <si>
    <t>Jalan. J Padat Karya Tondo Kelurahan. Tondo (Belakang kantor lurah tondo)</t>
  </si>
  <si>
    <t>Maxi Kaunang (ca)</t>
  </si>
  <si>
    <t>Jln. Trans Sulawesi patokan rumah Samping Indomared Desa.</t>
  </si>
  <si>
    <t>Erik Sare (Jj)</t>
  </si>
  <si>
    <t>Jln. Girimias RT 020 RW 008 Kelurahan Batuplat Kec. Alak</t>
  </si>
  <si>
    <t>Hasruddin Halim (Jj)</t>
  </si>
  <si>
    <t>Laeya</t>
  </si>
  <si>
    <t>Kelurahan /Desa Lamong Jaya Lorong ke 2 RT 02 Rumah samping Mushola</t>
  </si>
  <si>
    <t>Fatmawati (Jj)</t>
  </si>
  <si>
    <t>Polewali</t>
  </si>
  <si>
    <t>Jln. Kemakmuran No. 88 Kelurahan Wattang Kec. Polewali, Kab. Polewali Mandar</t>
  </si>
  <si>
    <t>ANDI ASO (ib)</t>
  </si>
  <si>
    <t>PUSKESMAS PONRE, DUSUN BAKUNGE DESA MAPPESANGKA,KEC PONRE,KAB BONE,SULSEL</t>
  </si>
  <si>
    <t>Fitri madong (Yn)</t>
  </si>
  <si>
    <t>Jl. Pasar Minggu Dusun 2 Desa Pantungo Kec Telaga Biru Kab Gorontalo patokan rumah samping Perum Bintang Permai cat warna putih (DIANTAR LANGSUNG KE ALAMAT PENERIMA).</t>
  </si>
  <si>
    <t>Waris widodo(Mar).</t>
  </si>
  <si>
    <t>Selorejo</t>
  </si>
  <si>
    <t>Dusun.Boro Rt 04 Rw 02 Desa Boro Kec.Selorejo Kab.Blitar Jawa Timur</t>
  </si>
  <si>
    <t>Lisye Ximenes (Jj)</t>
  </si>
  <si>
    <t>Jln. Sukun II Kelurahan /Desa Oepura RT 030 RW 12 Kec Maulafa Kupang</t>
  </si>
  <si>
    <t>Ketut Kardiwinata(ib)</t>
  </si>
  <si>
    <t>Kab. Bangli</t>
  </si>
  <si>
    <t>Bangli</t>
  </si>
  <si>
    <t>Jalan Tamansari No 5 Utara Kampus UHN Kubu,Bangli, Bali.</t>
  </si>
  <si>
    <t>S Muthoharoh (PS)</t>
  </si>
  <si>
    <t>Jambi Luar Kota</t>
  </si>
  <si>
    <t>Jln. Jambi Muaro Bulian Desa. Pijoan ( Dekat PT ayong, ANTRAKN LANGSUNG KE ALAMAT)</t>
  </si>
  <si>
    <t>Mama Almira (Hb)</t>
  </si>
  <si>
    <t>Kp Rawabadung Rt007 Rw007 No 410 Kelurahan Jatinegara, Kec Cakung Kota Jakarta Timur</t>
  </si>
  <si>
    <t>mama almira</t>
  </si>
  <si>
    <t>Minder Pimpin Od.</t>
  </si>
  <si>
    <t>Desa Paniki Bawah Lingk 10 Jalan Tugu Adipura Kec Mapanget (DIANTAR LANGSUNG KE ALAMAT PENERIMA) Belakang Kantor Damri Tugu Adipura.</t>
  </si>
  <si>
    <t>Atok (Rs)</t>
  </si>
  <si>
    <t>Jln. Batu Naga, Perumahan Griya Puqalfa Residen Blok C No. 8, Kelurahan Dompak, Bukit Bestari Kota Tanjung Pinang</t>
  </si>
  <si>
    <t>Hayati (Jj)</t>
  </si>
  <si>
    <t>Perumahan Guru SDN 1 Kelurahan /Desa Tanjung Paring, Kec. Danau Seluluk</t>
  </si>
  <si>
    <t>Khilmi (Rs)</t>
  </si>
  <si>
    <t>Dusun Klodangan Rw02/Rt04, Desa Wonojati, Kec Gondangwetan, Kab. Pasuruan, Prov. Jawa Timur.</t>
  </si>
  <si>
    <t>Yuliana Sulpa Od.</t>
  </si>
  <si>
    <t>Jln. Poros Palopo Warung Melan Samping Salon Lawang Rantepaku Kelurahan Rantepaku Kec Tallunglipu (DIANTAR LANGSUNG KE ALAMAT PENERIMA).</t>
  </si>
  <si>
    <t>Beli 1 Pembesar Layar Hp Warna Hitam</t>
  </si>
  <si>
    <t>Sutrisno (iaa)</t>
  </si>
  <si>
    <t>Jalan aw Syahroni Kelurahan Batu Ampar RT 073 nomor 88 Kecamatan Balikpapan Utara Kota Balikpapan Provinsi Kalimantan Timur  patokan (Patokan sebelah ujung pandang grosir)</t>
  </si>
  <si>
    <t>Icca Mirsad (IR)</t>
  </si>
  <si>
    <t>Ponrang Selatan</t>
  </si>
  <si>
    <t>Dusun ujung RT 001 RW 002 Desa Lampuara Kec Ponrang Selatan (Depan tiang box listrik)</t>
  </si>
  <si>
    <t>Herni (Jj)</t>
  </si>
  <si>
    <t>Panca Rijang</t>
  </si>
  <si>
    <t>Jl Andi Cengkeh RT 02 RW 02 Dusun Rappang Kelurahan /Des Lalebata Kec. Panja Rijang</t>
  </si>
  <si>
    <t>Yanyan (Rs)</t>
  </si>
  <si>
    <t>Villa Dago Tol Blok C 15/27, Kelurahan Ciater, Kec. Serpong Kota Tangerang Selatan</t>
  </si>
  <si>
    <t>Upu . S (PS)</t>
  </si>
  <si>
    <t>Garikas 8 RT 12 RW 16 Desa. Kapuk (ANTRAKN LANGSUNG KE ALAMAT)</t>
  </si>
  <si>
    <t>Amazollatukan(Mar).</t>
  </si>
  <si>
    <t>Atadei</t>
  </si>
  <si>
    <t>Lewaji, desa doripewut, kecamatan atadei, kab Lembata , prov NTT.</t>
  </si>
  <si>
    <t>Suwardi (hb)</t>
  </si>
  <si>
    <t>Kab. Sleman</t>
  </si>
  <si>
    <t>Berbah</t>
  </si>
  <si>
    <t>Jetak Rt 04 Rw 29 Desa Sendangtirto (Hubungi Via Whatsapp)Kec. Berbah Kab. Sleman</t>
  </si>
  <si>
    <t>Rahmah Latip Latanro Od.</t>
  </si>
  <si>
    <t>Jln. Pahlawan No. 9 Kelurahan Juppandang Kec Enrekang (DIANTAR LANGSUNG KE ALAMAT PENERIMA) Samping Halal Center Sulawesi Selatan.</t>
  </si>
  <si>
    <t>Usman (Yn)</t>
  </si>
  <si>
    <t>Padang Jaya</t>
  </si>
  <si>
    <t>Unit 4 Blok Kebumen RT 01 RW 07 Desa Arga Mulya Kec Padang Jaya Kab Arga Makmur Bengkulu Utara patokan rumah depan Balai Desa (DIANTAR LANGSUNG KE ALAMAT PENERIMA).</t>
  </si>
  <si>
    <t>Juit (Hb)</t>
  </si>
  <si>
    <t>Air Napal</t>
  </si>
  <si>
    <t>Jln lintas barat sumatra desa tebing kandang (hubungi via whatsapp) Air Napal Kab. Bengkulu Utara</t>
  </si>
  <si>
    <t>Robby lombogia (Kin)</t>
  </si>
  <si>
    <t>Kakas</t>
  </si>
  <si>
    <t>Kg 3 Desa Tounelet, Patokan Dekat Gereja GMIM Sion Tounelet</t>
  </si>
  <si>
    <t>Alfarel Muhtar (Fr)</t>
  </si>
  <si>
    <t>Kab. Sinjai</t>
  </si>
  <si>
    <t>Sinjai Utara</t>
  </si>
  <si>
    <t>BTN lappa 3.Desa lappa Jln.Halim Perdanakusuma Kec Sinjai utara</t>
  </si>
  <si>
    <t>YUAN RAPA (PS)</t>
  </si>
  <si>
    <t>Jln. Trans Sulawesi,Desa/ Kelurahan. Bahodopi (Area POLSEK Bahodopi,jln poros,dekat ALFAMIDI  - , 100 m lewat kearah kota Bungku.)</t>
  </si>
  <si>
    <t>Reyjovan Jordan (BY)</t>
  </si>
  <si>
    <t>Desa/Kelurahan : Panambungan Rt c/005, Jl rajawali 1 lorong 13a no 46 (Dekat warung hj puang marwa atau mba pejual naskun)</t>
  </si>
  <si>
    <t>Ahmarul Hidayatullah (BY)</t>
  </si>
  <si>
    <t>Kalijambe</t>
  </si>
  <si>
    <t>Wonosari rt 04 rw 01 Desa/Kelurahan Sambirembe (Rumah Selatan Masjid Ada Ayunan) Kalijambe Kab. Sragen</t>
  </si>
  <si>
    <t>Wendys Sandi Agus (PS)</t>
  </si>
  <si>
    <t>Padang Barat</t>
  </si>
  <si>
    <t>Jl. Kp Sebelah no 13 , Desa. Berok Nipah (Dekat warkop nipah , ANTRAKN LANGSUNG KE ALAMAT)</t>
  </si>
  <si>
    <t>Yunita Tintilo Od.</t>
  </si>
  <si>
    <t>Kebun Buah Naga Komplek SMKN 2 RAJA AMPAT Kelurahan Bonwakir Rt 07 Rw 02 Kec Kota Waisai (DIANTAR LANGSUNG KE ALAMAT PENERIMA).</t>
  </si>
  <si>
    <t>Tasjani (iaa)</t>
  </si>
  <si>
    <t>Serang</t>
  </si>
  <si>
    <t>Jln. Kol. H. Tb. Suwandi Lingk. Kelunjukan Rt. 02/14 nomer 17 kelurahan serang Kecamatan Serang Kota Serang Provinsi Banten</t>
  </si>
  <si>
    <t>Mih Yusuf (ar)</t>
  </si>
  <si>
    <t>Jalan Padat Karya Perumahan Puspita Bengkuring Blok Ar 11 Rt 25 Kelurahan Sempaja Selatan, Kec Samarinda Utara Kota Samarinda</t>
  </si>
  <si>
    <t>Lusiana Ana (PS)</t>
  </si>
  <si>
    <t>Pulau Ternate</t>
  </si>
  <si>
    <t>Jl. Residen, RT/RW 05 Kelurahan. Bula  (Di Belakang kantor camat pulau rumah kedua ANTRAKN LANGSUNG KE ALAMAT)</t>
  </si>
  <si>
    <t>Ambo Asse (PTR)</t>
  </si>
  <si>
    <t>Perumahan Graha Tiga Putra, Blok A No. 26 BTP Tamalanrea, Desa Tamalanrea, Kec. Tamalanrea</t>
  </si>
  <si>
    <t>Rama (Jj)</t>
  </si>
  <si>
    <t>Angkona</t>
  </si>
  <si>
    <t>Harapan Makmur Desa Maliwowo RT 01 Patokan depan Lorong Bubu Kec. Angkona</t>
  </si>
  <si>
    <t>Williandi Saputra (Jj)</t>
  </si>
  <si>
    <t>Kelurahan /Desa Sukamaju, patokan rumah depan lapangan bola Pematang Selunak</t>
  </si>
  <si>
    <t>AGUS NSUMUI (PS)</t>
  </si>
  <si>
    <t>Petasia Barat</t>
  </si>
  <si>
    <t>DUSUN. 2 LORONG ASTRA DESA. TONTOWEA (Gereja GPdI. TONTOWEA)</t>
  </si>
  <si>
    <t>Fayat (Kin)</t>
  </si>
  <si>
    <t>Jln. Malik Samping Rumah Makan Surya Kendari Kelurahan Korumba</t>
  </si>
  <si>
    <t>Chaeruddin (PTR)</t>
  </si>
  <si>
    <t>Jl. Dr. Soetomo No. 106, Hotel Monita, Melak - Sendawar, Desa Melak Ulu, Kec. Melak</t>
  </si>
  <si>
    <t>Taufan Firmansyah (Kin)</t>
  </si>
  <si>
    <t>Jalan Hi. M. Suhong RT 004 RW 002 Kelurahan Leok I</t>
  </si>
  <si>
    <t>Aan (Bar)</t>
  </si>
  <si>
    <t>Masamba</t>
  </si>
  <si>
    <t>Perumahan Sakeena Blok B 5, Jl. Lingkar Selatan, Kel. Bone Tua, Kec. Masamba, No Hp : ,62 823-2210-8888 (Diantarkan Langsung Ke Alamat Penerima)</t>
  </si>
  <si>
    <t>Sam (ca)</t>
  </si>
  <si>
    <t>Jl Karana Btn Green Teratai 3 Blok A No 13 Desa Mamboro, Kec Palu Utara Kota Palu</t>
  </si>
  <si>
    <t>Okta (Bar)</t>
  </si>
  <si>
    <t>Kab. Tanggamus</t>
  </si>
  <si>
    <t>Bulok</t>
  </si>
  <si>
    <t>Desa Sukamara Rt 1 / Rw 1, Kec. Bulok, No Hp : ,62 812-6465-5150 (Diantarkan Langsung Ke Alamat Penerima)</t>
  </si>
  <si>
    <t>Femmy Worotitjan ( SP )</t>
  </si>
  <si>
    <t>GPDI Narwastu Jln. Diponegoro No 25 ( Depan kantor KPU )</t>
  </si>
  <si>
    <t>Kostansa (Jj)</t>
  </si>
  <si>
    <t>Kelurahan /Desa Bakunase 2 RT 02 RW 01 Patokan dekat SDN Oetona</t>
  </si>
  <si>
    <t>Venty Paath (Fr)</t>
  </si>
  <si>
    <t>Lingkungan No.4, Teling Bawah, Kec. Wenang, Kota Manado,</t>
  </si>
  <si>
    <t>Dedi Indra (PTR)</t>
  </si>
  <si>
    <t>Tanjung Emas</t>
  </si>
  <si>
    <t>Nagari / Desa Saruaso, Simpang Kubang Landai (Dekat Oma Market), Jorong / Dusun Saruaso Barat, Kec. Tanjung Emas</t>
  </si>
  <si>
    <t>Frieda Agustine Od.</t>
  </si>
  <si>
    <t>Jl. A. L. Lelengboto Kelurahan Tompaso Dua Kec Tompaso Barat (DIANTAR LANGSUNG KE ALAMAT PENERIMA) Jaga 3 Dekat Gereja Advent.</t>
  </si>
  <si>
    <t>Nukman S. ( SP )</t>
  </si>
  <si>
    <t>Jln. Lintasmelawi Perumahan Ladang Indah No 4 Rt 005 Rw 002 Kelurahan Ladang, Kec. Sintang Kab. Sintang</t>
  </si>
  <si>
    <t>Paul Nahak (Jj)</t>
  </si>
  <si>
    <t>Kelurahan /Desa Manleten Kec. Tasifeto Timur, dikirim ke Gereja Wedomu</t>
  </si>
  <si>
    <t>Veronika Mbena (Kin)</t>
  </si>
  <si>
    <t>Kab. Bangka Selatan</t>
  </si>
  <si>
    <t>Toboali</t>
  </si>
  <si>
    <t>Tikung Maut Kelurahan Teladan RT 01, Cat Rumah Warna Abu abu (LANGSUNG DIANTARKAN KE ALAMAT)</t>
  </si>
  <si>
    <t>George Marino (IR)</t>
  </si>
  <si>
    <t>RT 009 RW 005 Desa Merdeka Kec Lebatukan (Depan Polindes Merdeka)</t>
  </si>
  <si>
    <t>Ulil Abshar (Yn)</t>
  </si>
  <si>
    <t>Jl. Jamur 3 No. 04 RT 02 RW 05 Desa Boyaoge Kec Tatanga Kota Palu patokan rumah 200 m dari Pasar Tradisional Inpres Manonda cat putih pagar abu-abu menghadap ke Utara (DIANTAR LANGSUNG KE ALAMAT PENERIMA).</t>
  </si>
  <si>
    <t>Edimaran Maran Od.</t>
  </si>
  <si>
    <t>Kelurahan Tanjung Harapan Kec Nunukan Selatan (DIANTAR LANGSUNG KE ALAMAT PENERIMA) Patokan Rumah Dekat Masjid Mamolo Rt 03 Rw 01.</t>
  </si>
  <si>
    <t>Joni simbolon (ar)</t>
  </si>
  <si>
    <t>Pasir Limau Kapas</t>
  </si>
  <si>
    <t>Jln babak poros Kelurahan pasir limau kapas RT 02 RW 19 Patokan rumah Sinaga Bodrex, Kecamatan pasir limau kapas</t>
  </si>
  <si>
    <t>Robertus Risaw (BY)</t>
  </si>
  <si>
    <t>Kelurahan Maringin Jaya Rt.02/ Rw 01. Dusun Semadu, Jln.Raya Bodok- Bonti.(Samping Toko Semadu Jaya)Kec. Parindu Kab. Sanggau</t>
  </si>
  <si>
    <t>Coo Markus (iaa)</t>
  </si>
  <si>
    <t>Jln Karel Satsuitubun Ambon Kec Baguala Desa Passo RT 007/002 Kota Ambon Provinsi Maluku (Depan Kantor BAPAS Kelas II Ambon)</t>
  </si>
  <si>
    <t>Pan Nabila (PTR)</t>
  </si>
  <si>
    <t>Jl. Bukit Tinggi, GG Cemara, Desa Mengwitani, Kec. Mengwi</t>
  </si>
  <si>
    <t>Mama candra (ar)</t>
  </si>
  <si>
    <t>Desa Munte Rumah samping Mesjid Almgfira, Kecamatan Likupang Barat, Kab. Minahasa Utara</t>
  </si>
  <si>
    <t>Supriadi (Kin)</t>
  </si>
  <si>
    <t>Jl. Pelatuk 3 No. 14 Kelurahan Palangka RT 06 RW 09</t>
  </si>
  <si>
    <t>Mulyadi (RM) (jnt)</t>
  </si>
  <si>
    <t>Tebas</t>
  </si>
  <si>
    <t>Desa Seret Ayon Kec. Tebas (Diambil Oleh Customer)</t>
  </si>
  <si>
    <t>Nando Od.</t>
  </si>
  <si>
    <t>Klaurung</t>
  </si>
  <si>
    <t>Jln. Basuki Rahmat Kelurahan Klasaman Km 13 Kec Klaurung Rt 03 Rw 04 (DIANTAR LANGSUNG KE ALAMAT PENERIMA)</t>
  </si>
  <si>
    <t>Nanik (ib)</t>
  </si>
  <si>
    <t>Keritang</t>
  </si>
  <si>
    <t>Parit 3 km 4 desa Nusantara jaya , depan surau an</t>
  </si>
  <si>
    <t>Yonathan (Fr)</t>
  </si>
  <si>
    <t>Buke</t>
  </si>
  <si>
    <t>Jlnporos Andollo motaha Desa Silea jaya RT 009 RW 003 Kecamatan Buke, Kab Konawe Selatan</t>
  </si>
  <si>
    <t>amansyah (BY)</t>
  </si>
  <si>
    <t>Air Manjunto</t>
  </si>
  <si>
    <t>desa. sinar jaya, RT 06 , Kadus 01, gang macan (rumah papan bertingkat)</t>
  </si>
  <si>
    <t>Wadian Diawang (IR)</t>
  </si>
  <si>
    <t>PT Sumber Cipta Multiniaga (Djarum) Jl. Maesa No.37 Kelurahan Ranomuut Kec Paal Dua</t>
  </si>
  <si>
    <t>Faisal mamonto (AK)</t>
  </si>
  <si>
    <t>Dusun 1, Rt 001, Desa Badaro, Kec. Modayag, Kab. Bolaang Mongondow Timur</t>
  </si>
  <si>
    <t>Ferri (Kin)</t>
  </si>
  <si>
    <t>Tikala</t>
  </si>
  <si>
    <t>Pastori GMIM Bethesda Taas, Kelurahan Taas, Lingkungan 6</t>
  </si>
  <si>
    <t>Johanis Tubulau (PS)</t>
  </si>
  <si>
    <t>Jl.Pemuda, RT/RW : 03/01, Desa. Boronubaen, (ANTRAKN LANGSUNG KE ALAMAT)</t>
  </si>
  <si>
    <t>Drs R Kawarna (RM)</t>
  </si>
  <si>
    <t>Panjatan</t>
  </si>
  <si>
    <t>Rt 32 Rw 16 Desa Gotakan Kec. Panjatan K</t>
  </si>
  <si>
    <t>Herman Ardana (Kin)</t>
  </si>
  <si>
    <t>Palaran</t>
  </si>
  <si>
    <t>Jl.Semarang 14 Kelurahan Simpang Pasir RT 02 (TELPON NO WHATSAPP PENERIMA)</t>
  </si>
  <si>
    <t>Maria (PS)</t>
  </si>
  <si>
    <t>Naga Wutung</t>
  </si>
  <si>
    <t>Loang Desa. Duawutun (Rumah dekat Sekolah TK Negeri 1 loang)</t>
  </si>
  <si>
    <t>Parlindungan Simbolon (Kin)</t>
  </si>
  <si>
    <t>Pakkat</t>
  </si>
  <si>
    <t>Jalan Sehat No. 45 Desa Pakkat Hauagong, Patokan Rumah Ada Pamflet Simbolon Jual Ulos</t>
  </si>
  <si>
    <t>Anang Purnomo (PS)</t>
  </si>
  <si>
    <t>Sentolo</t>
  </si>
  <si>
    <t>Ploso RT 11 RW 06 Desa. Banguncipto (ANTRAKN LANGSUNG KE ALAMAT)</t>
  </si>
  <si>
    <t>SUDIR MAKALALAG (Jj)</t>
  </si>
  <si>
    <t>Jln.Kampus Selatan 1 Lorong Masjid Amubasyirin Lingk.4 No70 Kelurahan Kleak Kec.Malalayang Kota Manado</t>
  </si>
  <si>
    <t>Swibertus Sallu (iaa)</t>
  </si>
  <si>
    <t>Alamat jln diponegoro  Kel.bansone  rt 005/rw 002 (Rumah di pinggir jalan utama)  Kec. Kota kefamenanu Kab. Timor tengah utara Provinsi nusa tenggara timur</t>
  </si>
  <si>
    <t>Hatta Od.</t>
  </si>
  <si>
    <t>Muara Tami</t>
  </si>
  <si>
    <t>Rt 01 Rw 01 Lorong Ali Bin Abu Thalib Desa Holtekamp Kec Muara Tami (DIANTAR LANGSUNG KE ALAMAT PENERIMA).</t>
  </si>
  <si>
    <t>Agus (Fr)</t>
  </si>
  <si>
    <t>Jlngatot Subroto Rt 12/03 Kelurahan Ngedukelusamping Dinas Kehutanan Tangga 7 Kec Bajawa, Kab. Ngada</t>
  </si>
  <si>
    <t>Rusdi (iaa)</t>
  </si>
  <si>
    <t>Hulu Sungai</t>
  </si>
  <si>
    <t>Alamat Desa menyumbung RT 6 RW 3( patokan rumah sederhana dekat dengan Gereja Katoli) Kecamatan Hulu Sungai Kabupaten Ketapang Provinsi Kalimantan Barat</t>
  </si>
  <si>
    <t>H Sanusi Od.</t>
  </si>
  <si>
    <t>Blok Makan Dawa Depan Perumahan Graha Kartika 2 Kejutan Desa Getasan Kec Depok Cirebon (DIANTAR LANGSUNG KE ALAMAT PENERIMA).</t>
  </si>
  <si>
    <t>Pak Aan. (PS)</t>
  </si>
  <si>
    <t>Idi Rayeuk</t>
  </si>
  <si>
    <t>Jl. Cut Meutia Desa. Keude Aceh (Di belakang terminal idi Rayeuk atim. ANTRAKN LANGSUNG KE ALAMAT)</t>
  </si>
  <si>
    <t>Dixon Wangke (PS)</t>
  </si>
  <si>
    <t>(NO Wa,971504056820)Desa. Pangu Satu Jaga 4 (Depan Gereja Gmim Elim Pangu)</t>
  </si>
  <si>
    <t>Sudarmadi Od.</t>
  </si>
  <si>
    <t>Belinyu</t>
  </si>
  <si>
    <t>Belakang SDN 22 Gunung Muda Kec Belinyu Bangka (DIANTAR LANGSUNG KE ALAMAT PENERIMA) Kelurahan Gunung Muda</t>
  </si>
  <si>
    <t>Cor Nelius (Jj)</t>
  </si>
  <si>
    <t>Teluk Pandan</t>
  </si>
  <si>
    <t>Jln. Poros Bontang Sangatta Km 12 RT 07 SDN 006 Kelurahan /Desa Martadinata, Patokan rumah dekat SDN 006 Teluk Pandan</t>
  </si>
  <si>
    <t>Agus Dasa Silitonga (Kin)</t>
  </si>
  <si>
    <t>Gereja HKBP Onan Baru, Jl. Ronggurnihuta, Desa Pardomuan I</t>
  </si>
  <si>
    <t>Tiara (AK)</t>
  </si>
  <si>
    <t>Lembang</t>
  </si>
  <si>
    <t>Kp Pasar Ahad, Rt 03 / Rw 02, Desa Cikole, Kec Lembang Kab Bandung Barat (Patokan Jalan Tangkuban Perahu, Toko Sembako Sangkan Hurip (Depan Pangkas Rambut Asgar)</t>
  </si>
  <si>
    <t>Manurung (PS)</t>
  </si>
  <si>
    <t>Perum Rhabayu Garden blok F no 39 batam batuaji Desa. Tanjung Riau (ANTRAKN LANGSUNG KE ALAMAT)</t>
  </si>
  <si>
    <t>Erwin nurjaelani (Bar)</t>
  </si>
  <si>
    <t>Kampung Cikawini, Rt 002/Rw 004, Desa Pasirsuren, Kec Pelabuhan Ratu, No Hp ,6285863122778 (Diantarkan Langsung Ke Penerima)</t>
  </si>
  <si>
    <t>Hajrin Hajrin (iaa)</t>
  </si>
  <si>
    <t>Desa Parigimpu,u (Patokan Dekat Masjid Assyuhada) Kecamatan Parigi Barat Kabupaten Parigi Moutong Provinsi Sulawesi Tengah</t>
  </si>
  <si>
    <t>Liliana Wiku Od.</t>
  </si>
  <si>
    <t>Pateten Dua rt.013 rw.004 Kec. Aertembaga Bitung-Sulut</t>
  </si>
  <si>
    <t>Andi Sakra (Rs)</t>
  </si>
  <si>
    <t>Jln Jendral Ah Nasution, Kompleks Btn Rafelina, Blok J12, Kel Lalolara, Kambu Kota Kendari</t>
  </si>
  <si>
    <t>Ruddy chiang (Kin)</t>
  </si>
  <si>
    <t>Regol</t>
  </si>
  <si>
    <t>Jln. Pungkur No. 216 N Kelurahan Ciateul RT 01 (TELPON NO WHATSAPP PENERIMA)</t>
  </si>
  <si>
    <t>Yohanes jono(Mar).</t>
  </si>
  <si>
    <t>Alamat PT hanusentral desa mandul dalam kecamatan Sangkulirang RT,004 Kabu paten Kutai Timur</t>
  </si>
  <si>
    <t>Ansordin Ansor (Ad)</t>
  </si>
  <si>
    <t>Raman Utara</t>
  </si>
  <si>
    <t>Kel/Desa Raman fajar Ds8 RT19 RW08 (patokan dari raman utara arah ke raman fajar warung kanan jalan sebelum pengkolan pagar cat warna hitam</t>
  </si>
  <si>
    <t>Sari (Ad)</t>
  </si>
  <si>
    <t>Kel/Desa Jagakarsa Rt01 Rw02 No236 (Patokan Rumah Dari Mesjid Al Afiah Kebawah Lewatin Loundry Mentok Belok Kanan Gang Kecil Rumahnya Deket Kali Cet Warna Ijo, Kec Jagakarsa Kota Jakarta Selatan</t>
  </si>
  <si>
    <t>Maqbul(Mar).</t>
  </si>
  <si>
    <t>Angsana</t>
  </si>
  <si>
    <t>Desa mskmur rt2 rw2 kecamtan angsana tanah bumbu kalimntan selatan.</t>
  </si>
  <si>
    <t>Erlina (Ad)</t>
  </si>
  <si>
    <t>Kel/desa meral kota RT 03 RW 04 jln kampung padi No.10</t>
  </si>
  <si>
    <t>1 Topi Pelindung Sinar UV (HITAM)</t>
  </si>
  <si>
    <t>Musrif Musrif</t>
  </si>
  <si>
    <t>Kel/Desa Lauru, Lorong Pondok Fendy 2 Cat Rumah Warna Abu Abu, Kec Rumbia Tengah Kab. Bombana</t>
  </si>
  <si>
    <t>Andi Nur Insan (Jj)</t>
  </si>
  <si>
    <t>Jln. Borong Raya Baru II Lr 2 Perum Borong Haska Graha No. 12 RT 007 RW 08 Kelurahan Batua</t>
  </si>
  <si>
    <t>Dani Mulyana(Mar).</t>
  </si>
  <si>
    <t>Coblong</t>
  </si>
  <si>
    <t>Jln. Ir. H. Juanda. Gang .H. Tahyati..Komplek Kanayakan Baru no. 43 Kelurahan.  Dago Kec.Coblong Kota Bandung Prov.Jawa Barat.</t>
  </si>
  <si>
    <t>Ruberto Sefri (PS)</t>
  </si>
  <si>
    <t>Perum Bumi Bringin Permai Blok B 13 Kelurahan. Manembo-nembo Atas</t>
  </si>
  <si>
    <t>Ros Owa Od.</t>
  </si>
  <si>
    <t>Long Iram</t>
  </si>
  <si>
    <t>Kelurahan Sukomulyo Kec Long Iram Kutai Barat (DIANTAR LANGSUNG KE ALAMAT PENERIMA) Tepatnya DiSmping Toko Fadila</t>
  </si>
  <si>
    <t>Sutan (rz)</t>
  </si>
  <si>
    <t>Batang Lubu Sutam</t>
  </si>
  <si>
    <t>Dusun Pasar Sabtu ( dekat kantor desa ) Desa Pinarik, Kec Batang Lubu Sutam Kab Padang Lawas</t>
  </si>
  <si>
    <t>Samsudin ( Di)</t>
  </si>
  <si>
    <t>Alamat. Jln. Lintas donggo-soromandi, RT 05 RW 01, Desa. Bajo, kecamatan. Soromandi</t>
  </si>
  <si>
    <t>Yohanes dama blu (IR)</t>
  </si>
  <si>
    <t>Jln Cakrawala RT 07 Rw 13 Desa Dede Kadu Kec Loli</t>
  </si>
  <si>
    <t>Beli 2 Gratis 2 Alat Cukur Multifungsi</t>
  </si>
  <si>
    <t>Ramli sitorus (Rs)</t>
  </si>
  <si>
    <t>Pantai Labu</t>
  </si>
  <si>
    <t>Dusun I No 39, Desa Ramunia I, Pantai Labu Kab Deli Serdang</t>
  </si>
  <si>
    <t>Yefta Y Olla (Yn)</t>
  </si>
  <si>
    <t>Jl. Poros Tengah RT 10 RW 05 Dusun 3 Desa Nunsaen Kec Fatuleu Tengah Kab Kupang cat rumah warna biru di pinggir Jalan Umum (DIANTAR LANGSUNG KE ALAMAT PENERIMA).</t>
  </si>
  <si>
    <t>Chairul Anwar (PS)</t>
  </si>
  <si>
    <t>Jln. Raya Pondok Aren RT,/RW:001/005 Desa. Pondok Aren (Dekat Pasar Arinda :Gang Buntu 2)</t>
  </si>
  <si>
    <t>Nurwahidin (Jj)</t>
  </si>
  <si>
    <t>Kelurahan /Desa Kuta RT 05 RW 04 Kec. Parado Kab. Bima</t>
  </si>
  <si>
    <t>Eltika (PS)</t>
  </si>
  <si>
    <t>Lamaknen Selatan</t>
  </si>
  <si>
    <t>Jl. Manewain Desa. Lutha Rato (Rumahnya di pinggir jalan,  cet ruma stenga tembok , ANTRAKN LANGSUNG KE ALAMAT)</t>
  </si>
  <si>
    <t>Atius Waruwu Od.</t>
  </si>
  <si>
    <t>Botomuzoi</t>
  </si>
  <si>
    <t>Dusun 1 Desa Tuhegafoa 1 Kec Botomuzoi (DIANTAR LANGSUNG KE ALAMAT PENERIMA)</t>
  </si>
  <si>
    <t>Yohn Budhiatmono (PTR)</t>
  </si>
  <si>
    <t>Taman Pulo Gebang, Blok D5/11, Jl Gebang Mutiara 8, Kelurahan Cakung Timur, Kec Cakung Kota Jakarta Timur</t>
  </si>
  <si>
    <t>Irene osok Od.</t>
  </si>
  <si>
    <t>Jln. Malakay Rt 03 Rw 01 Kelurahan Klasaman Km 12 Distrik Klaurung Sorong (DIANTAR LANGSUNG KE ALAMAT PENERIMA).</t>
  </si>
  <si>
    <t>Beli 2 Dapat 12 Paket Buku Lancar Membaca Tanpa Mengeja</t>
  </si>
  <si>
    <t>Oskar imanuel besilisin ( SP )</t>
  </si>
  <si>
    <t>Rt 005 Rw 003 Kelurahan Camplong I (  Rumah samping lapangan bola kaki kapung aman )</t>
  </si>
  <si>
    <t>Harnoto (ar)</t>
  </si>
  <si>
    <t>Pulau Malan</t>
  </si>
  <si>
    <t>Jln Samba Kasongan Desa Buntut Bali, Kec pulau Malan (diambil digerai JNT terdekat)</t>
  </si>
  <si>
    <t>Abdurrahman (PTR)</t>
  </si>
  <si>
    <t>Mengkendek</t>
  </si>
  <si>
    <t>Dusun Buntuleon, Lembang (Desa) Uluway, Kec Mengkendek</t>
  </si>
  <si>
    <t>Ema Elim(Mar).</t>
  </si>
  <si>
    <t>Perum pitoby blok B gang 2 no 2 Kel.Penkase Oeleta Kec.Alak Kota Kupang NTT</t>
  </si>
  <si>
    <t>m Ali (Hb)</t>
  </si>
  <si>
    <t>Kab. Batanghari</t>
  </si>
  <si>
    <t>Batin XXIV</t>
  </si>
  <si>
    <t>Desa/Kel Pakuaji Rt 01 Lokasi 100 Meter Maju Dari Kantor Camat, Kec Batin Xxiv Kab. Batang Hari</t>
  </si>
  <si>
    <t>Haruman Supono, (Fr)</t>
  </si>
  <si>
    <t>Jlnbakti L Ggsutera No 06 Rt 002Rw 004 Ks Tubun Desa Langkai Kecamatan Pahandut, Kota Palangka Raya</t>
  </si>
  <si>
    <t>Saiful (ib)</t>
  </si>
  <si>
    <t>Jln. Thamrin no.20 depan man 2 (belkang foto copy Dede) desa besusu timur</t>
  </si>
  <si>
    <t>Chris Od.</t>
  </si>
  <si>
    <t>Malalayang Satu Timur Lingkungan 6 Kec Malalayang (DIANTAR LANGSUNG KE ALAMAT PENERIMA) Patokan Gereja KGPM Air Hidup Malalayang.</t>
  </si>
  <si>
    <t>Imanuel Kamaleng (Kin)</t>
  </si>
  <si>
    <t>Dusun Habolat RT 05 RW 03 Desa Probur Utara, Dekat Gereja Soal Habolat</t>
  </si>
  <si>
    <t>Rahman(Mar).</t>
  </si>
  <si>
    <t>Mapilli</t>
  </si>
  <si>
    <t>Desa rumpa  kec mapilli, kab Polewali  mandar Pro Sulawesi barat</t>
  </si>
  <si>
    <t>Nardi (Kin)</t>
  </si>
  <si>
    <t>Malang</t>
  </si>
  <si>
    <t>Lowokwaru</t>
  </si>
  <si>
    <t>Jl. Akordion 30A RT 02 RW 01 Kelurahan Tunggulwulung</t>
  </si>
  <si>
    <t>Hary Listyawan Od.</t>
  </si>
  <si>
    <t>Jl. G. Obos Komplek Perumahan Pemda No. 111 Kelurahan Menteng Kec Jekan Raya (DIANTAR LANGSUNG KE ALAMAT PENERIMA)</t>
  </si>
  <si>
    <t>Saswito (Bar)</t>
  </si>
  <si>
    <t>Gondangrejo</t>
  </si>
  <si>
    <t>Jengglong, Desa Bulurejo Rt 006/Rw 007, Kec Gondangrejo, No Hp ,6282134135387 (Dimsum Keytha), No Hp ,6282134135387 (Diantarkan Langsung Ke Penerima)</t>
  </si>
  <si>
    <t>Agustilon (Fr)</t>
  </si>
  <si>
    <t>Tanjung Kemuning</t>
  </si>
  <si>
    <t>Desa Tanjung Kemuning 3Jlnsmp 6 Kaur Rumah Warna Putih Kec Tanjung Kemuning, Kab. Kaur</t>
  </si>
  <si>
    <t>Reflitati (PS)</t>
  </si>
  <si>
    <t>Pal Merah</t>
  </si>
  <si>
    <t>Jalan. Angrek Rosliana Raya Blok D2 no. 28 Kelurahan. Kemanggisan (ANTRAKN LANGSUNG KE ALAMAT)</t>
  </si>
  <si>
    <t>Kuswanto (PTR)</t>
  </si>
  <si>
    <t>Jl Agung Permai 15, Blok C1 No 19, Kelurahan Sunter Agung,Kec Tanjung Priok, Jakarta Utara</t>
  </si>
  <si>
    <t>Yuspine (Bar)</t>
  </si>
  <si>
    <t>Rungan Barat</t>
  </si>
  <si>
    <t>Desa Rabambang Rt 003/Rw 002, Kec Rungan Barat (Pinggir Jalan Poros Tran Kalimantan), No Hp ,6285217756221 (Diantarkan Langsung Ke Penerima)</t>
  </si>
  <si>
    <t>Djonny wonte Od.</t>
  </si>
  <si>
    <t>Bengkel Dinamo ELRONA Jln. Gelora 21 Samping Gereja Alkitab Anugerah GAA Tealonika Kelurahan Kotamobagu Kec Kotamobagu Barat (DIANTAR LANGSUNG KE ALAMAT PENERIMA).</t>
  </si>
  <si>
    <t>Rauf (Bar)</t>
  </si>
  <si>
    <t>Bungatan</t>
  </si>
  <si>
    <t>Desa Pasir Putih, Rt 007/Rw 004, Kec Bungatan (Dekat Upbl Perikanan), No Hp ,6281332258327 (Diantarkan Langsung Ke Penerima)</t>
  </si>
  <si>
    <t>Sukiman (Rs)</t>
  </si>
  <si>
    <t>Gubeng</t>
  </si>
  <si>
    <t>Jojoran 3 No 144, Kelurahan Mojo, Kec Gubeng Kota Surabaya</t>
  </si>
  <si>
    <t>Erna (Jj)</t>
  </si>
  <si>
    <t>Jln. Maarang Samping SMAN 2 Kalabahi RT 01e ll3 RW 002 Kelurahan Welai Timur Kec. Teluk Mutiara</t>
  </si>
  <si>
    <t>Syabra,i (ib)</t>
  </si>
  <si>
    <t>Cikande</t>
  </si>
  <si>
    <t>kp bayur rt .4/rw.1 desa nambo udik</t>
  </si>
  <si>
    <t>Hm Damo (Bar)</t>
  </si>
  <si>
    <t>Hm Damo, Jl Kh Abd Wahab Rt 04 / Rw 06, Kel Duri Kosambi, Kec Cengkareng, No Hp ,6287786528255 (Diantarkan Langsung Ke Penerima)</t>
  </si>
  <si>
    <t>OSKAR (ib)</t>
  </si>
  <si>
    <t>Jln. Sandjo desa jono oge</t>
  </si>
  <si>
    <t>Rafa Od.</t>
  </si>
  <si>
    <t>Tegal Barat</t>
  </si>
  <si>
    <t>Jalan Kolonel Sudiarto Gang 4 Kel Tegalsari Kec Tegal Barat Tegal (DIANTAR LANGSUNG KE ALAMAT PENERIMA) Rt 6 Rw 4 Gang 4 No. 8 Di Sebelah Gang Ada Jualan Seblak Kharisma Namanya.</t>
  </si>
  <si>
    <t>Lukman Hakim Od.</t>
  </si>
  <si>
    <t>Jl. Kp. Kalawi Timur No. 36 Rt 04 Rw 06 Kelurahan Lubuk Lintah Kec Kuranji Padang (DIANTAR LANGSUNG KE ALAMAT PENERIMA).</t>
  </si>
  <si>
    <t>Bernadina Damopolii (Kin)</t>
  </si>
  <si>
    <t>Desa Mapanget (Patokan Sebelum Gereja GMIM Bukit Sion Ada Jalan Belok Kiri)</t>
  </si>
  <si>
    <t>Kasturi (Bar)</t>
  </si>
  <si>
    <t>Kembayan</t>
  </si>
  <si>
    <t>Jl Nipah, Rt 06/Rw 03, Dusun Wahyu Rejo, Desa Tunggal Bhakti, Kec Kembayan, No Hp ,6285252545516 (Diantarkan Langsung Ke Penerima)</t>
  </si>
  <si>
    <t>Kosmas (Kin)</t>
  </si>
  <si>
    <t>Satar Mese Utara</t>
  </si>
  <si>
    <t>Dusun Perang, Desa Cireng, SDI KENGGU (LANGSUNG DIANTARKAN KE ALAMAT)</t>
  </si>
  <si>
    <t>Dr. Junaidi (ca)</t>
  </si>
  <si>
    <t>Rs Malahayati , Jl Diponegoro No 2-4 Medan Samping Hotel Adymulya, Kec Medan Petisah Kota Medan</t>
  </si>
  <si>
    <t>Tjahyadi Kurniawan (Kin)</t>
  </si>
  <si>
    <t>Citra Tiga Blok E 11 No. 9 RW 013 RT 5 Kelurahan Pegadungan</t>
  </si>
  <si>
    <t>Agung (Ad)</t>
  </si>
  <si>
    <t>Kel/Desa penanian Jln Niaga No 32 Pusat kota Rantepao,/ Samping Alun2</t>
  </si>
  <si>
    <t>Kartono Od.</t>
  </si>
  <si>
    <t>Menyuke</t>
  </si>
  <si>
    <t>Desa Ladangan Rt Rw 01 Kec Menyuke (DIANTAR LANGSUNG KE ALAMAT PENERIMA) Patokan Rumah Desa Ladangan Jalan Sompak.</t>
  </si>
  <si>
    <t>Yullya Enggelista Kase (Ad)</t>
  </si>
  <si>
    <t>Tahuna Timur</t>
  </si>
  <si>
    <t>Kel/Desa tona 2 Alamat saya kerja di SD GMIST Betlehem Tahuna</t>
  </si>
  <si>
    <t>Mariam Usat (ar)</t>
  </si>
  <si>
    <t>Tanjung Palas Utara</t>
  </si>
  <si>
    <t>Desa Kelubir RT 02 RW 01, Kecamatan Tanjung palas utara</t>
  </si>
  <si>
    <t>Darie Mariatie (PS)</t>
  </si>
  <si>
    <t>Mantangai</t>
  </si>
  <si>
    <t>Desa. Harapan Jaya Blok A  Ahir tiang listrik rumah no 50 RT 01,  RW 01 (ANTRAKN LANGSUNG KE ALAMAT)</t>
  </si>
  <si>
    <t>Alexander ria (ib)</t>
  </si>
  <si>
    <t>Golewa Selatan</t>
  </si>
  <si>
    <t>Jln wae luka Aimere,ds Boba</t>
  </si>
  <si>
    <t>Aidi muksin (rz)</t>
  </si>
  <si>
    <t>Seluma</t>
  </si>
  <si>
    <t>Jln Soekarno Hatta Pematang Aur Tais ( Kantor Kementerian Agama Kabupaten Seluma ) Kelurahan/Desa Talang Saling, Seluma Kab. Seluma</t>
  </si>
  <si>
    <t>Suhada (Jj)</t>
  </si>
  <si>
    <t>XIV Koto</t>
  </si>
  <si>
    <t>Kelurahan /Desa Dusun Baru Pelokan Jl. Lintas Padang, dekat Jembatan Sungai Buntal Samping Toko Gemilang</t>
  </si>
  <si>
    <t>Herman Haydari (ca)</t>
  </si>
  <si>
    <t>Jlamalia No32 Rt01/Rw04 Desaselatpanjang Kota ( Patokan Rumah Cat Warna Pink) Kec Tebing Tinggi Kab. Kepulauan Meranti</t>
  </si>
  <si>
    <t>Wayan pemalun (IS)</t>
  </si>
  <si>
    <t>Kelurahan Pemaluan Rt 01 Wayan Pemaluan Patokan Belakang Kantor Kelurahan Pemaluan Masjidil Firdaus, Kec Sepaku Kab Penajam Paser Utara</t>
  </si>
  <si>
    <t>Gaya Jabana Od.</t>
  </si>
  <si>
    <t>Jln. Wailolla Desa Kampung Gorom Kec Bula (DIANTAR LANGSUNG KE ALAMAT PENERIMA) RUMAH Dekat Kali.</t>
  </si>
  <si>
    <t>Andrianto (AK)</t>
  </si>
  <si>
    <t>Soyo Jaya</t>
  </si>
  <si>
    <t>Desa Lemba Sumrah, Kec Soyo Jaya, Kab Morowali Utara</t>
  </si>
  <si>
    <t>Johny Lelmalaya (Kin)</t>
  </si>
  <si>
    <t>BTN No. 18 RT 001 RW 03 Kelurahan Saumlaki Utara</t>
  </si>
  <si>
    <t>RagIl pamungkas (RM)</t>
  </si>
  <si>
    <t>Belakang Tk Bunga Mawar 53 Rt 02/01 Desa Cipayung, Kecamatan Ciputat</t>
  </si>
  <si>
    <t>Sartono Sartono (Hb)</t>
  </si>
  <si>
    <t>Manggar</t>
  </si>
  <si>
    <t>Jln Tengah Dusun Birah Rt/Rw 01/01 Desa Kelubi, Kec Manggar Kab. Belitung Timur</t>
  </si>
  <si>
    <t>Amira (Kin)</t>
  </si>
  <si>
    <t>Desa Garuda RT 01, Dekat Mesjid Riyaddatul Jannah (TELPON NO WHATSAPP PENERIMA)</t>
  </si>
  <si>
    <t>Waktu TTD</t>
  </si>
  <si>
    <t>TTD</t>
  </si>
  <si>
    <t>Status Retur</t>
  </si>
  <si>
    <t>DP TTD</t>
  </si>
  <si>
    <t>Jenis Layanan</t>
  </si>
  <si>
    <t>Jenis Barang</t>
  </si>
  <si>
    <t>Lokasi (Asal)</t>
  </si>
  <si>
    <t>Tujuan</t>
  </si>
  <si>
    <t>Sudah TTD</t>
  </si>
  <si>
    <t>Tidak Retur</t>
  </si>
  <si>
    <t>SITOLI</t>
  </si>
  <si>
    <t>KUNINGAN</t>
  </si>
  <si>
    <t>GUNUNG SITOLI UTARA</t>
  </si>
  <si>
    <t>GAMO</t>
  </si>
  <si>
    <t>GUNUNG SITOLI IDANOI</t>
  </si>
  <si>
    <t>MBAY</t>
  </si>
  <si>
    <t>BOAWAE</t>
  </si>
  <si>
    <t>SOJOL</t>
  </si>
  <si>
    <t>UPAS_MAJU</t>
  </si>
  <si>
    <t>AIR UPAS</t>
  </si>
  <si>
    <t>KAMANG_BARU_01</t>
  </si>
  <si>
    <t>KAMANG BARU</t>
  </si>
  <si>
    <t>TOBA</t>
  </si>
  <si>
    <t>ANTURAN_1</t>
  </si>
  <si>
    <t>BULELENG</t>
  </si>
  <si>
    <t>MELAYU_RAYAK</t>
  </si>
  <si>
    <t>SUNGAI MELAYU RAYAK</t>
  </si>
  <si>
    <t>TANJUNG_BATU_02</t>
  </si>
  <si>
    <t>SARIO</t>
  </si>
  <si>
    <t>KAMPUNG_BARU</t>
  </si>
  <si>
    <t>BALIKPAPAN BARAT</t>
  </si>
  <si>
    <t>KESRA</t>
  </si>
  <si>
    <t>LABUAPI-GER</t>
  </si>
  <si>
    <t>AMACO</t>
  </si>
  <si>
    <t>BANJARBARU UTARA</t>
  </si>
  <si>
    <t>WAY_KANDIS</t>
  </si>
  <si>
    <t>JATI AGUNG</t>
  </si>
  <si>
    <t>SULAWESI</t>
  </si>
  <si>
    <t>UJUNG PANDANG</t>
  </si>
  <si>
    <t>BELITUNG</t>
  </si>
  <si>
    <t>BANJARMASIN BARAT</t>
  </si>
  <si>
    <t>PALLANGGA</t>
  </si>
  <si>
    <t>TAHUNA_01</t>
  </si>
  <si>
    <t>TAHUNA</t>
  </si>
  <si>
    <t>LAHAT_CENTRAL</t>
  </si>
  <si>
    <t>LAHAT</t>
  </si>
  <si>
    <t>TODDOPULI_RAYA</t>
  </si>
  <si>
    <t>RAPPOCINI</t>
  </si>
  <si>
    <t>DC_KLANGON</t>
  </si>
  <si>
    <t>BOJONEGORO</t>
  </si>
  <si>
    <t>SIMALUNGUN_1</t>
  </si>
  <si>
    <t>DOLOG MASAGAL</t>
  </si>
  <si>
    <t>SAMARINDA_ILIR</t>
  </si>
  <si>
    <t>SUNGAI PINANG-SRI</t>
  </si>
  <si>
    <t>RAO_01</t>
  </si>
  <si>
    <t>PADANG GELUGUR</t>
  </si>
  <si>
    <t>MEDAN_1</t>
  </si>
  <si>
    <t>MEDAN TIMUR</t>
  </si>
  <si>
    <t>ILI_TIMUR</t>
  </si>
  <si>
    <t>ILIR TIMUR II</t>
  </si>
  <si>
    <t>MUT10</t>
  </si>
  <si>
    <t>TENGAH ILIR</t>
  </si>
  <si>
    <t>MANGGIS_1</t>
  </si>
  <si>
    <t>MANGGIS</t>
  </si>
  <si>
    <t>KENARI_1</t>
  </si>
  <si>
    <t>DELI</t>
  </si>
  <si>
    <t>PONDOK_GEDE_01</t>
  </si>
  <si>
    <t>PONDOK GEDE</t>
  </si>
  <si>
    <t>AMLAPURA_1</t>
  </si>
  <si>
    <t>KARANG ASEM</t>
  </si>
  <si>
    <t>KTL12</t>
  </si>
  <si>
    <t>TUNGKAL ILIR-KTL</t>
  </si>
  <si>
    <t>PANCUR_DES</t>
  </si>
  <si>
    <t>PANCUR BATU</t>
  </si>
  <si>
    <t>KALAWI_02</t>
  </si>
  <si>
    <t>KURANJI-PDG</t>
  </si>
  <si>
    <t>BLITAR</t>
  </si>
  <si>
    <t>KANIGORO</t>
  </si>
  <si>
    <t>SUMBERAYU</t>
  </si>
  <si>
    <t>TEGALDIMO</t>
  </si>
  <si>
    <t>BEJEN</t>
  </si>
  <si>
    <t>KARANG ANYAR</t>
  </si>
  <si>
    <t>DC_DENPASAR_BARAT_3</t>
  </si>
  <si>
    <t>DENPASAR BARAT</t>
  </si>
  <si>
    <t>GOSE</t>
  </si>
  <si>
    <t>SANDEN</t>
  </si>
  <si>
    <t>KALIPURO</t>
  </si>
  <si>
    <t>SUNGAI_PANAS</t>
  </si>
  <si>
    <t>BATAM KOTA</t>
  </si>
  <si>
    <t>PIERE_TENDEAN</t>
  </si>
  <si>
    <t>BARUGA</t>
  </si>
  <si>
    <t>ALAK</t>
  </si>
  <si>
    <t>DC_SUKOLILO</t>
  </si>
  <si>
    <t>SUKOLILO-SUB</t>
  </si>
  <si>
    <t>DC_MT_HARYONO</t>
  </si>
  <si>
    <t>KENDARI</t>
  </si>
  <si>
    <t>TUBAN</t>
  </si>
  <si>
    <t>SEMANDING</t>
  </si>
  <si>
    <t>BANDAR_BUAT</t>
  </si>
  <si>
    <t>PAUH-PDG</t>
  </si>
  <si>
    <t>SINGKUT02</t>
  </si>
  <si>
    <t>SINGKUT</t>
  </si>
  <si>
    <t>KUDUS</t>
  </si>
  <si>
    <t>BAE</t>
  </si>
  <si>
    <t>JENEPONTO</t>
  </si>
  <si>
    <t>BINAMU</t>
  </si>
  <si>
    <t>KAYANGAN_1</t>
  </si>
  <si>
    <t>BAYAN-TAN</t>
  </si>
  <si>
    <t>LUBUK_ALUNG_02</t>
  </si>
  <si>
    <t>SINTUAK TOBOH GADANG</t>
  </si>
  <si>
    <t>KALIGONDANG</t>
  </si>
  <si>
    <t>KEJOBONG</t>
  </si>
  <si>
    <t>DC_CITAMIANG</t>
  </si>
  <si>
    <t>CITAMIANG</t>
  </si>
  <si>
    <t>CP_TANJUNG_DUREN_2</t>
  </si>
  <si>
    <t>GROGOL PETAMBURAN</t>
  </si>
  <si>
    <t>RADEN_SALEH</t>
  </si>
  <si>
    <t>KARANG TENGAH-TGR</t>
  </si>
  <si>
    <t>DC_KOSAMBI</t>
  </si>
  <si>
    <t>KLARI</t>
  </si>
  <si>
    <t>PGR05B</t>
  </si>
  <si>
    <t>PARIGI-PGR</t>
  </si>
  <si>
    <t>KALODRAN_CIRUAS</t>
  </si>
  <si>
    <t>CIRUAS</t>
  </si>
  <si>
    <t>DC_CIKARANG_BARAT</t>
  </si>
  <si>
    <t>CIKARANG BARAT</t>
  </si>
  <si>
    <t>SERUA_INDAH_CIPUTAT</t>
  </si>
  <si>
    <t>CIPUTAT</t>
  </si>
  <si>
    <t>DC_BATULAYANG</t>
  </si>
  <si>
    <t>CILILIN</t>
  </si>
  <si>
    <t>SMB03C</t>
  </si>
  <si>
    <t>PLUMBON</t>
  </si>
  <si>
    <t>SURUH</t>
  </si>
  <si>
    <t>SURUH-SLT</t>
  </si>
  <si>
    <t>KAMBU</t>
  </si>
  <si>
    <t>BALIKPAPAN_TENGAH</t>
  </si>
  <si>
    <t>BALIKPAPAN TENGAH</t>
  </si>
  <si>
    <t>DC_MADE</t>
  </si>
  <si>
    <t>SAMBIKEREP</t>
  </si>
  <si>
    <t>KEDIRI</t>
  </si>
  <si>
    <t>MOJOROTO</t>
  </si>
  <si>
    <t>PANDAK</t>
  </si>
  <si>
    <t>TIBAN_CENTRE</t>
  </si>
  <si>
    <t>SEKUPANG</t>
  </si>
  <si>
    <t>PAM04</t>
  </si>
  <si>
    <t>DEMPO UTARA</t>
  </si>
  <si>
    <t>BAGAK_SAHWA01</t>
  </si>
  <si>
    <t>MONTERADO</t>
  </si>
  <si>
    <t>WATES</t>
  </si>
  <si>
    <t>PENGASIH</t>
  </si>
  <si>
    <t>AH_NASUTION_1</t>
  </si>
  <si>
    <t>BARU</t>
  </si>
  <si>
    <t>PRINGAPUS</t>
  </si>
  <si>
    <t>SENJULUNG</t>
  </si>
  <si>
    <t>NONGSA</t>
  </si>
  <si>
    <t>TANJUNG_ENIM</t>
  </si>
  <si>
    <t>LAWANG KIDUL</t>
  </si>
  <si>
    <t>WONOSARI</t>
  </si>
  <si>
    <t>SEMANU</t>
  </si>
  <si>
    <t>BANTAENG</t>
  </si>
  <si>
    <t>DP_PETIR</t>
  </si>
  <si>
    <t>BAROS-SNG</t>
  </si>
  <si>
    <t>JATI_SAMPURNA</t>
  </si>
  <si>
    <t>JATI SAMPURNA</t>
  </si>
  <si>
    <t>SIN26A</t>
  </si>
  <si>
    <t>PARUNG PONTENG</t>
  </si>
  <si>
    <t>DC_BALEENDAH</t>
  </si>
  <si>
    <t>BALEENDAH</t>
  </si>
  <si>
    <t>JATIPADANG_01</t>
  </si>
  <si>
    <t>PASAR MINGGU</t>
  </si>
  <si>
    <t>RKS08B</t>
  </si>
  <si>
    <t>RANGKAS BITUNG</t>
  </si>
  <si>
    <t>PAKUHAJI</t>
  </si>
  <si>
    <t>SUKA DIRI</t>
  </si>
  <si>
    <t>BATUJAYA</t>
  </si>
  <si>
    <t>TIRTA JAYA</t>
  </si>
  <si>
    <t>SAYUNG</t>
  </si>
  <si>
    <t>GONDANGRAYA</t>
  </si>
  <si>
    <t>KAUMAN-TLA</t>
  </si>
  <si>
    <t>KRADENAN</t>
  </si>
  <si>
    <t>KRADENAN-PDD</t>
  </si>
  <si>
    <t>DLANGGU</t>
  </si>
  <si>
    <t>JEKULO</t>
  </si>
  <si>
    <t>GONDANGWETAN</t>
  </si>
  <si>
    <t>GONDANG WETAN</t>
  </si>
  <si>
    <t>HASANUDIN</t>
  </si>
  <si>
    <t>SEMARANG UTARA</t>
  </si>
  <si>
    <t>DC_MUSTIKA_JAYA</t>
  </si>
  <si>
    <t>MUSTIKA JAYA</t>
  </si>
  <si>
    <t>SMB02B</t>
  </si>
  <si>
    <t>PLERED-SMB</t>
  </si>
  <si>
    <t>KADUGEDE</t>
  </si>
  <si>
    <t>DC_CINAMBO</t>
  </si>
  <si>
    <t>PANYILEUKAN</t>
  </si>
  <si>
    <t>SUKAMANTRI_CIAWI</t>
  </si>
  <si>
    <t>CIAWI-SIN</t>
  </si>
  <si>
    <t>SANGGAU_LEDO_KOTA</t>
  </si>
  <si>
    <t>SANGGAU LEDO</t>
  </si>
  <si>
    <t>TUTUYAN</t>
  </si>
  <si>
    <t>KOTABUNAN</t>
  </si>
  <si>
    <t>PEMENANG</t>
  </si>
  <si>
    <t>SOLO</t>
  </si>
  <si>
    <t>LAWEYAN</t>
  </si>
  <si>
    <t>PRAMBANAN</t>
  </si>
  <si>
    <t>PRAMBANAN-KLT</t>
  </si>
  <si>
    <t>TAMANAN</t>
  </si>
  <si>
    <t>BANGUNTAPAN</t>
  </si>
  <si>
    <t>DC_CIBIRU</t>
  </si>
  <si>
    <t>UJUNG BERUNG</t>
  </si>
  <si>
    <t>GUNUNG_PUTRI</t>
  </si>
  <si>
    <t>GUNUNG PUTRI</t>
  </si>
  <si>
    <t>DC_MARGACINTA</t>
  </si>
  <si>
    <t>BANDUNG KIDUL</t>
  </si>
  <si>
    <t>AIR_PUTIH</t>
  </si>
  <si>
    <t>LIMAPULUH</t>
  </si>
  <si>
    <t>BARNA_ZIK</t>
  </si>
  <si>
    <t>SIDIKALANG</t>
  </si>
  <si>
    <t>SORONG</t>
  </si>
  <si>
    <t>DOMPU</t>
  </si>
  <si>
    <t>MANGGALEWA</t>
  </si>
  <si>
    <t>MASOHI</t>
  </si>
  <si>
    <t>AMAHAI</t>
  </si>
  <si>
    <t>PALOPO</t>
  </si>
  <si>
    <t>WARA</t>
  </si>
  <si>
    <t>MAMUJU</t>
  </si>
  <si>
    <t>TANA_TIDUNG</t>
  </si>
  <si>
    <t>SEKATAK</t>
  </si>
  <si>
    <t>LUWUK_01</t>
  </si>
  <si>
    <t>LUWUK SELATAN</t>
  </si>
  <si>
    <t>TODE_KISAR</t>
  </si>
  <si>
    <t>HAWU MEHARA</t>
  </si>
  <si>
    <t>TATURA_02</t>
  </si>
  <si>
    <t>PALU SELATAN</t>
  </si>
  <si>
    <t>RANTAU_SELATAN_02</t>
  </si>
  <si>
    <t>RANTAU UTARA</t>
  </si>
  <si>
    <t>WALENGRAN</t>
  </si>
  <si>
    <t>WALENRANG TIMUR</t>
  </si>
  <si>
    <t>KOTO_BARU_01</t>
  </si>
  <si>
    <t>KOTO BARU-DHR</t>
  </si>
  <si>
    <t>SERBELAWAN</t>
  </si>
  <si>
    <t>BANDAR HULUAN</t>
  </si>
  <si>
    <t>SIBUHUAN_02</t>
  </si>
  <si>
    <t>BARUMUN</t>
  </si>
  <si>
    <t>BAJAWA</t>
  </si>
  <si>
    <t>TAPAI_DES</t>
  </si>
  <si>
    <t>TANJUNG MORAWA</t>
  </si>
  <si>
    <t>TANJUNG_RAYA</t>
  </si>
  <si>
    <t>TANJUNG RAYA-LBB</t>
  </si>
  <si>
    <t>NIAS_BARAT</t>
  </si>
  <si>
    <t>MANDREHE BARAT</t>
  </si>
  <si>
    <t>DC_MENGWI_1</t>
  </si>
  <si>
    <t>ABIANSEMAL</t>
  </si>
  <si>
    <t>KAUR</t>
  </si>
  <si>
    <t>KAUR SELATAN</t>
  </si>
  <si>
    <t>PARAKAN_SAAT</t>
  </si>
  <si>
    <t>KIARACONDONG</t>
  </si>
  <si>
    <t>GIRIAN</t>
  </si>
  <si>
    <t>KUALA_KURUN</t>
  </si>
  <si>
    <t>KURUN</t>
  </si>
  <si>
    <t>LAPANGAN</t>
  </si>
  <si>
    <t>TARAKAN UTARA</t>
  </si>
  <si>
    <t>BELOPA</t>
  </si>
  <si>
    <t>BELOPA UTARA</t>
  </si>
  <si>
    <t>UJUNG_BATU_01</t>
  </si>
  <si>
    <t>TANDUN</t>
  </si>
  <si>
    <t>PATUMBAK_DES</t>
  </si>
  <si>
    <t>PATUMBAK</t>
  </si>
  <si>
    <t>SUP04</t>
  </si>
  <si>
    <t>HAMPARAN RAWANG</t>
  </si>
  <si>
    <t>BETUN</t>
  </si>
  <si>
    <t>MALAKA BARAT-BET</t>
  </si>
  <si>
    <t>UTI_USMAN</t>
  </si>
  <si>
    <t>TUMBANG TITI</t>
  </si>
  <si>
    <t>DC_NANGKA_01</t>
  </si>
  <si>
    <t>TAMPAN</t>
  </si>
  <si>
    <t>SEI_RAMPAH</t>
  </si>
  <si>
    <t>SEI BAMBAN</t>
  </si>
  <si>
    <t>CICA_1</t>
  </si>
  <si>
    <t>MENGWI</t>
  </si>
  <si>
    <t>MANDIANGIN02</t>
  </si>
  <si>
    <t>MANDIANGIN</t>
  </si>
  <si>
    <t>KEFAMENANU</t>
  </si>
  <si>
    <t>KOTA KEFAMENANU</t>
  </si>
  <si>
    <t>GIA04A</t>
  </si>
  <si>
    <t>TEGALLALANG</t>
  </si>
  <si>
    <t>TEBO_ILIR</t>
  </si>
  <si>
    <t>TEBO ILIR</t>
  </si>
  <si>
    <t>MONGONDOW</t>
  </si>
  <si>
    <t>MODAYAG</t>
  </si>
  <si>
    <t>CP_KONGBENG</t>
  </si>
  <si>
    <t>KONGBENG</t>
  </si>
  <si>
    <t>KEPAHIANG</t>
  </si>
  <si>
    <t>KEMUMU</t>
  </si>
  <si>
    <t>BLM04</t>
  </si>
  <si>
    <t>PAKUAN RATU</t>
  </si>
  <si>
    <t>BADAK_AGUNG</t>
  </si>
  <si>
    <t>DENPASAR TIMUR</t>
  </si>
  <si>
    <t>PUUWATU</t>
  </si>
  <si>
    <t>BATU_SOPANG</t>
  </si>
  <si>
    <t>BATU SOPANG</t>
  </si>
  <si>
    <t>MUARA_WAHAU</t>
  </si>
  <si>
    <t>MUARA WAHAU</t>
  </si>
  <si>
    <t>TATELI</t>
  </si>
  <si>
    <t>TOMBARIRI</t>
  </si>
  <si>
    <t>SUTOMO_1</t>
  </si>
  <si>
    <t>PETISAH</t>
  </si>
  <si>
    <t>SEMIDANG GUMAI</t>
  </si>
  <si>
    <t>SUNGAI_LILIN_2</t>
  </si>
  <si>
    <t>TUNGKAL ILIR-PKB</t>
  </si>
  <si>
    <t>KOLAKA</t>
  </si>
  <si>
    <t>KOMYOS</t>
  </si>
  <si>
    <t>PONTIANAK SELATAN</t>
  </si>
  <si>
    <t>AYANI_UTARA2</t>
  </si>
  <si>
    <t>DENPASAR UTARA</t>
  </si>
  <si>
    <t>TABUKAN TENGAH</t>
  </si>
  <si>
    <t>DJB05A</t>
  </si>
  <si>
    <t>TELANAIPURA</t>
  </si>
  <si>
    <t>SERIBU_DOLOK</t>
  </si>
  <si>
    <t>DOLOK SILAU</t>
  </si>
  <si>
    <t>COKROAMINOTO</t>
  </si>
  <si>
    <t>NEGARA_1</t>
  </si>
  <si>
    <t>NEGARA</t>
  </si>
  <si>
    <t>PANGERAN_ANTASARI</t>
  </si>
  <si>
    <t>BANJARMASIN TENGAH</t>
  </si>
  <si>
    <t>SIDAREJA</t>
  </si>
  <si>
    <t>PARANG_ARGO</t>
  </si>
  <si>
    <t>WAGIR</t>
  </si>
  <si>
    <t>YOGYAKARTA</t>
  </si>
  <si>
    <t>GONDOKUSUMAN</t>
  </si>
  <si>
    <t>DC_TUGU_PENDEKAR</t>
  </si>
  <si>
    <t>TAMAN-MDN</t>
  </si>
  <si>
    <t>SUMOROTO</t>
  </si>
  <si>
    <t>JAMBON</t>
  </si>
  <si>
    <t>KUDUS KOTA</t>
  </si>
  <si>
    <t>KOBA</t>
  </si>
  <si>
    <t>MARINA_CITY_BATAM</t>
  </si>
  <si>
    <t>BATU AJI</t>
  </si>
  <si>
    <t>CP_RAWA_BUAYA_2</t>
  </si>
  <si>
    <t>KEMBANGAN</t>
  </si>
  <si>
    <t>CP_SRENGSENG_SAWAH</t>
  </si>
  <si>
    <t>JAGAKARSA</t>
  </si>
  <si>
    <t>SALEMBARAN</t>
  </si>
  <si>
    <t>KOSAMBI</t>
  </si>
  <si>
    <t>PWK02D</t>
  </si>
  <si>
    <t>BUNGURSARI-PWK</t>
  </si>
  <si>
    <t>CP_ANCOL_SELATAN_1</t>
  </si>
  <si>
    <t>TANJUNG PRIOK</t>
  </si>
  <si>
    <t>SOG07A</t>
  </si>
  <si>
    <t>PASEH-SOG</t>
  </si>
  <si>
    <t>GRAHA_SUTERA</t>
  </si>
  <si>
    <t>SERPONG UTARA</t>
  </si>
  <si>
    <t>SUKARAJA_1</t>
  </si>
  <si>
    <t>SUKARAJA-CIB</t>
  </si>
  <si>
    <t>KARANG_BAHAGIA</t>
  </si>
  <si>
    <t>KARANG BAHAGIA</t>
  </si>
  <si>
    <t>SETU_02</t>
  </si>
  <si>
    <t>SETU-BKI</t>
  </si>
  <si>
    <t>TELAGASARI</t>
  </si>
  <si>
    <t>RAWAMERTA</t>
  </si>
  <si>
    <t>PULOGEBANG_01</t>
  </si>
  <si>
    <t>CAKUNG</t>
  </si>
  <si>
    <t>JATIWANGI_2</t>
  </si>
  <si>
    <t>JATIWANGI</t>
  </si>
  <si>
    <t>DC_CIOMAS</t>
  </si>
  <si>
    <t>CIOMAS-CIB</t>
  </si>
  <si>
    <t>DC_PONDOK_MELATI</t>
  </si>
  <si>
    <t>PONDOK MELATI</t>
  </si>
  <si>
    <t>PANONGAN_RAYA</t>
  </si>
  <si>
    <t>PANONGAN</t>
  </si>
  <si>
    <t>CJR04A</t>
  </si>
  <si>
    <t>MANDE</t>
  </si>
  <si>
    <t>MAYUNGAN</t>
  </si>
  <si>
    <t>JATINOM</t>
  </si>
  <si>
    <t>WIROSARI</t>
  </si>
  <si>
    <t>NGARINGAN</t>
  </si>
  <si>
    <t>DC_KEMANG</t>
  </si>
  <si>
    <t>GUNUNG SINDUR</t>
  </si>
  <si>
    <t>PRIMA_JAYA</t>
  </si>
  <si>
    <t>BAL15D</t>
  </si>
  <si>
    <t>KRONJO</t>
  </si>
  <si>
    <t>DC_PULO_GADUNG</t>
  </si>
  <si>
    <t>PULO GADUNG</t>
  </si>
  <si>
    <t>DC_GAMBIR</t>
  </si>
  <si>
    <t>GAMBIR</t>
  </si>
  <si>
    <t>CINERE_BARU</t>
  </si>
  <si>
    <t>CINERE</t>
  </si>
  <si>
    <t>CIAMIS</t>
  </si>
  <si>
    <t>CIJEUNGJING</t>
  </si>
  <si>
    <t>CIMONE_RAYA</t>
  </si>
  <si>
    <t>KARAWACI</t>
  </si>
  <si>
    <t>CP_KEBAYORAN_2</t>
  </si>
  <si>
    <t>KEBAYORAN LAMA</t>
  </si>
  <si>
    <t>WEDA</t>
  </si>
  <si>
    <t>PATANI BARAT</t>
  </si>
  <si>
    <t>ATAMBUA</t>
  </si>
  <si>
    <t>TASIFETO TIMUR</t>
  </si>
  <si>
    <t>TIDORE</t>
  </si>
  <si>
    <t>SAMBAS</t>
  </si>
  <si>
    <t>TIRAWUTA</t>
  </si>
  <si>
    <t>LOEA</t>
  </si>
  <si>
    <t>TARAILU</t>
  </si>
  <si>
    <t>TOMMO</t>
  </si>
  <si>
    <t>NANGARORO</t>
  </si>
  <si>
    <t>PINYUH_KOTA</t>
  </si>
  <si>
    <t>ANJONGAN</t>
  </si>
  <si>
    <t>MALUNDA</t>
  </si>
  <si>
    <t>TAPALANG</t>
  </si>
  <si>
    <t>MUNGKAJANG</t>
  </si>
  <si>
    <t>LANDAK_KOTA</t>
  </si>
  <si>
    <t>NGABANG</t>
  </si>
  <si>
    <t>NANGA_TAMAN</t>
  </si>
  <si>
    <t>NANGA MAHAP</t>
  </si>
  <si>
    <t>SUNGAI_KELEDANG</t>
  </si>
  <si>
    <t>LOA JANAN-SRI</t>
  </si>
  <si>
    <t>LABUHAN DELI</t>
  </si>
  <si>
    <t>SEMAMPIR_2</t>
  </si>
  <si>
    <t>SEMAMPIR</t>
  </si>
  <si>
    <t>KKS16</t>
  </si>
  <si>
    <t>KAPUAS TENGAH</t>
  </si>
  <si>
    <t>KAPITU</t>
  </si>
  <si>
    <t>AMURANG BARAT</t>
  </si>
  <si>
    <t>MORAMO</t>
  </si>
  <si>
    <t>SMQ08A</t>
  </si>
  <si>
    <t>MENTAYA HILIR UTARA</t>
  </si>
  <si>
    <t>MELAWI_PINOH</t>
  </si>
  <si>
    <t>NANGA PINOH</t>
  </si>
  <si>
    <t>WOLO</t>
  </si>
  <si>
    <t>KUTALIMBARU</t>
  </si>
  <si>
    <t>SEBANGAU</t>
  </si>
  <si>
    <t>PAHANDUT</t>
  </si>
  <si>
    <t>PAKPAHAN</t>
  </si>
  <si>
    <t>GAROGA</t>
  </si>
  <si>
    <t>AIR_TIRIS_01</t>
  </si>
  <si>
    <t>XIII KOTO KAMPAR</t>
  </si>
  <si>
    <t>SAGULUNG_UNCANG</t>
  </si>
  <si>
    <t>SAGULUNG</t>
  </si>
  <si>
    <t>SELAYAR</t>
  </si>
  <si>
    <t>BONTOHARU</t>
  </si>
  <si>
    <t>SELUAS</t>
  </si>
  <si>
    <t>SIDING</t>
  </si>
  <si>
    <t>KAPUAS HULU</t>
  </si>
  <si>
    <t>MERPATI</t>
  </si>
  <si>
    <t>MUARA BANGKAHULU</t>
  </si>
  <si>
    <t>RAHA</t>
  </si>
  <si>
    <t>WATOPUTE</t>
  </si>
  <si>
    <t>BAYAN_1</t>
  </si>
  <si>
    <t>GANGGA</t>
  </si>
  <si>
    <t>TONDO_02</t>
  </si>
  <si>
    <t>PALU UTARA</t>
  </si>
  <si>
    <t>PAK_BENCENG</t>
  </si>
  <si>
    <t>PONTIANAK KOTA</t>
  </si>
  <si>
    <t>TAWAELI_01</t>
  </si>
  <si>
    <t>SOROAKO</t>
  </si>
  <si>
    <t>WASUPONDA</t>
  </si>
  <si>
    <t>MEBALI</t>
  </si>
  <si>
    <t>GANDANG BATU SILLANAN</t>
  </si>
  <si>
    <t>TEMBILAHAN</t>
  </si>
  <si>
    <t>SEMENDO</t>
  </si>
  <si>
    <t>SEMENDO DARAT LAUT</t>
  </si>
  <si>
    <t>LABUAN_LOMBOK</t>
  </si>
  <si>
    <t>SEMBALUN</t>
  </si>
  <si>
    <t>KISARAN</t>
  </si>
  <si>
    <t>PULO BANDRING</t>
  </si>
  <si>
    <t>KUTA_SELATAN</t>
  </si>
  <si>
    <t>KUTA SELATAN</t>
  </si>
  <si>
    <t>MUARA_BADAK</t>
  </si>
  <si>
    <t>MUARA BADAK</t>
  </si>
  <si>
    <t>RUTENG</t>
  </si>
  <si>
    <t>REOK</t>
  </si>
  <si>
    <t>BATURITI_1</t>
  </si>
  <si>
    <t>BATURITI</t>
  </si>
  <si>
    <t>DIMEMBE</t>
  </si>
  <si>
    <t>DC_PULAU_MOYO_1</t>
  </si>
  <si>
    <t>DENPASAR SELATAN</t>
  </si>
  <si>
    <t>RIMO</t>
  </si>
  <si>
    <t>GUNUNG MERIAH-SNK</t>
  </si>
  <si>
    <t>UNAAHA</t>
  </si>
  <si>
    <t>PADANGGUNI</t>
  </si>
  <si>
    <t>DALU_DALU_01</t>
  </si>
  <si>
    <t>TAMBUSAI</t>
  </si>
  <si>
    <t>MUT02A</t>
  </si>
  <si>
    <t>VII KOTO ILIR</t>
  </si>
  <si>
    <t>DUNGINGI_01</t>
  </si>
  <si>
    <t>DUNGINGI</t>
  </si>
  <si>
    <t>PUTUSSIBAU_BERSATU</t>
  </si>
  <si>
    <t>PUTUSSIBAU UTARA</t>
  </si>
  <si>
    <t>KOTAMOBAGU_TIMUR_01</t>
  </si>
  <si>
    <t>KOTAMUBAGU UTARA</t>
  </si>
  <si>
    <t>FLAMBOYAN_TAPUNG</t>
  </si>
  <si>
    <t>TAPUNG</t>
  </si>
  <si>
    <t>BATAM</t>
  </si>
  <si>
    <t>BATU AMPAR-BTH</t>
  </si>
  <si>
    <t>MALALAYANG_01</t>
  </si>
  <si>
    <t>PINELENG</t>
  </si>
  <si>
    <t>PEKKABATA</t>
  </si>
  <si>
    <t>DUAMPANUA</t>
  </si>
  <si>
    <t>BAROMBONG</t>
  </si>
  <si>
    <t>MAKASSAR</t>
  </si>
  <si>
    <t>KUBANG</t>
  </si>
  <si>
    <t>TAMBANG</t>
  </si>
  <si>
    <t>PURUK_CAHU</t>
  </si>
  <si>
    <t>TANAH SIANG</t>
  </si>
  <si>
    <t>KTL13</t>
  </si>
  <si>
    <t>MUARA PAPALIK</t>
  </si>
  <si>
    <t>BENGALON</t>
  </si>
  <si>
    <t>TIKKE</t>
  </si>
  <si>
    <t>TIKKE RAYA</t>
  </si>
  <si>
    <t>SEGANTENG</t>
  </si>
  <si>
    <t>CAKRANEGARA</t>
  </si>
  <si>
    <t>LATAMBAGA</t>
  </si>
  <si>
    <t>SEMINYAK_1</t>
  </si>
  <si>
    <t>KUTA UTARA</t>
  </si>
  <si>
    <t>NAMORAMBE_DES</t>
  </si>
  <si>
    <t>DELI TUA</t>
  </si>
  <si>
    <t>KUSAMBI-SWG</t>
  </si>
  <si>
    <t>KOTAMUBAGU SELATAN</t>
  </si>
  <si>
    <t>TKG02A</t>
  </si>
  <si>
    <t>TANJUNG KARANG BARAT</t>
  </si>
  <si>
    <t>UBUD_1</t>
  </si>
  <si>
    <t>TAMPAK SIRING</t>
  </si>
  <si>
    <t>MANYAR_2</t>
  </si>
  <si>
    <t>MANYAR</t>
  </si>
  <si>
    <t>BUKIT_KAPUR_01</t>
  </si>
  <si>
    <t>BUKIT KAPUR</t>
  </si>
  <si>
    <t>MESUJI_2</t>
  </si>
  <si>
    <t>SIMPANG PEMATANG</t>
  </si>
  <si>
    <t>WAY_KANAN</t>
  </si>
  <si>
    <t>GUNUNG LABUHAN</t>
  </si>
  <si>
    <t>MEDAN_SELATAN_1</t>
  </si>
  <si>
    <t>POLONIA</t>
  </si>
  <si>
    <t>SEPINGGAN</t>
  </si>
  <si>
    <t>BALIKPAPAN SELATAN</t>
  </si>
  <si>
    <t>WINANGUN_01</t>
  </si>
  <si>
    <t>MALALAYANG</t>
  </si>
  <si>
    <t>KASONGAN</t>
  </si>
  <si>
    <t>KATINGAN HILIR</t>
  </si>
  <si>
    <t>ULUWATU1</t>
  </si>
  <si>
    <t>PASSI BARAT</t>
  </si>
  <si>
    <t>RATATOTOK</t>
  </si>
  <si>
    <t>SELONG</t>
  </si>
  <si>
    <t>KOTAMOBAGU BARAT</t>
  </si>
  <si>
    <t>SUKA_MAJU_1</t>
  </si>
  <si>
    <t>AMPLAS</t>
  </si>
  <si>
    <t>GUNUNG_GUNTUR</t>
  </si>
  <si>
    <t>MARTAPURA</t>
  </si>
  <si>
    <t>MARTAPURA KOTA</t>
  </si>
  <si>
    <t>AMPEK_ANGKEK_02</t>
  </si>
  <si>
    <t>AMPEK ANGKEK</t>
  </si>
  <si>
    <t>WERU-SMB</t>
  </si>
  <si>
    <t>BUKIT_KECIL</t>
  </si>
  <si>
    <t>ILIR BARAT II</t>
  </si>
  <si>
    <t>BUKIT KECIL</t>
  </si>
  <si>
    <t>KEDUNGREJA</t>
  </si>
  <si>
    <t>INFINITY_BIZPARK</t>
  </si>
  <si>
    <t>PASAR KEMIS</t>
  </si>
  <si>
    <t>PRINGSEWU</t>
  </si>
  <si>
    <t>CP_TANJUNG_BINTANG_1</t>
  </si>
  <si>
    <t>SUKABUMI-TKG</t>
  </si>
  <si>
    <t>PATI</t>
  </si>
  <si>
    <t>SENTOLO</t>
  </si>
  <si>
    <t>NANGGULAN</t>
  </si>
  <si>
    <t>SIDODADI</t>
  </si>
  <si>
    <t>SEMARANG TIMUR</t>
  </si>
  <si>
    <t>LAWANG_1</t>
  </si>
  <si>
    <t>LAWANG</t>
  </si>
  <si>
    <t>TEMBELANG_1</t>
  </si>
  <si>
    <t>TEMBELANG</t>
  </si>
  <si>
    <t>Row Labels</t>
  </si>
  <si>
    <t>Grand Total</t>
  </si>
  <si>
    <t>COD Fee</t>
  </si>
  <si>
    <t>Ongkir Setelah Diskon</t>
  </si>
  <si>
    <t>(blank)</t>
  </si>
  <si>
    <t>1354890169</t>
  </si>
  <si>
    <t>1356046544</t>
  </si>
  <si>
    <t>1356374999</t>
  </si>
  <si>
    <t>1356593510</t>
  </si>
  <si>
    <t>1356688499</t>
  </si>
  <si>
    <t>1356738712</t>
  </si>
  <si>
    <t>1356754749</t>
  </si>
  <si>
    <t>1356760248</t>
  </si>
  <si>
    <t>1356801731</t>
  </si>
  <si>
    <t>1356859398</t>
  </si>
  <si>
    <t>1356983712</t>
  </si>
  <si>
    <t>1357018530</t>
  </si>
  <si>
    <t>1357045473</t>
  </si>
  <si>
    <t>1357084824</t>
  </si>
  <si>
    <t>1357107976</t>
  </si>
  <si>
    <t>1357115153</t>
  </si>
  <si>
    <t>1357134972</t>
  </si>
  <si>
    <t>1357145972</t>
  </si>
  <si>
    <t>1357151012</t>
  </si>
  <si>
    <t>1357188417</t>
  </si>
  <si>
    <t>1357215647</t>
  </si>
  <si>
    <t>1357247961</t>
  </si>
  <si>
    <t>1357265969</t>
  </si>
  <si>
    <t>1357272110</t>
  </si>
  <si>
    <t>1357277872</t>
  </si>
  <si>
    <t>1357280267</t>
  </si>
  <si>
    <t>1357286262</t>
  </si>
  <si>
    <t>1357290481</t>
  </si>
  <si>
    <t>1357295292</t>
  </si>
  <si>
    <t>1357304112</t>
  </si>
  <si>
    <t>1357336700</t>
  </si>
  <si>
    <t>1357337721</t>
  </si>
  <si>
    <t>1357345611</t>
  </si>
  <si>
    <t>1357346231</t>
  </si>
  <si>
    <t>1357348937</t>
  </si>
  <si>
    <t>1357369091</t>
  </si>
  <si>
    <t>1357369299</t>
  </si>
  <si>
    <t>1357371404</t>
  </si>
  <si>
    <t>1357376736</t>
  </si>
  <si>
    <t>1357432708</t>
  </si>
  <si>
    <t>1357442394</t>
  </si>
  <si>
    <t>1357451681</t>
  </si>
  <si>
    <t>1357453776</t>
  </si>
  <si>
    <t>1357471427</t>
  </si>
  <si>
    <t>1357496701</t>
  </si>
  <si>
    <t>1357503823</t>
  </si>
  <si>
    <t>1357508636</t>
  </si>
  <si>
    <t>1357516708</t>
  </si>
  <si>
    <t>1357530624</t>
  </si>
  <si>
    <t>1357536044</t>
  </si>
  <si>
    <t>1357536096</t>
  </si>
  <si>
    <t>1357544816</t>
  </si>
  <si>
    <t>1357548825</t>
  </si>
  <si>
    <t>1357558611</t>
  </si>
  <si>
    <t>1357560398</t>
  </si>
  <si>
    <t>1357567757</t>
  </si>
  <si>
    <t>1357572208</t>
  </si>
  <si>
    <t>1357573087</t>
  </si>
  <si>
    <t>1357573115</t>
  </si>
  <si>
    <t>1357576931</t>
  </si>
  <si>
    <t>1357597548</t>
  </si>
  <si>
    <t>1357602146</t>
  </si>
  <si>
    <t>1357603292</t>
  </si>
  <si>
    <t>1357610130</t>
  </si>
  <si>
    <t>1357611118</t>
  </si>
  <si>
    <t>1357613527</t>
  </si>
  <si>
    <t>1357625781</t>
  </si>
  <si>
    <t>1357632350</t>
  </si>
  <si>
    <t>1357646354</t>
  </si>
  <si>
    <t>1357649324</t>
  </si>
  <si>
    <t>1357653962</t>
  </si>
  <si>
    <t>1357657755</t>
  </si>
  <si>
    <t>1357667530</t>
  </si>
  <si>
    <t>1357668629</t>
  </si>
  <si>
    <t>1357674903</t>
  </si>
  <si>
    <t>1357681880</t>
  </si>
  <si>
    <t>1357681987</t>
  </si>
  <si>
    <t>1357687861</t>
  </si>
  <si>
    <t>1357692786</t>
  </si>
  <si>
    <t>1357704274</t>
  </si>
  <si>
    <t>1357716792</t>
  </si>
  <si>
    <t>1357718250</t>
  </si>
  <si>
    <t>1357726684</t>
  </si>
  <si>
    <t>1357739918</t>
  </si>
  <si>
    <t>1357742626</t>
  </si>
  <si>
    <t>1357747401</t>
  </si>
  <si>
    <t>1357754261</t>
  </si>
  <si>
    <t>1357761797</t>
  </si>
  <si>
    <t>1357772360</t>
  </si>
  <si>
    <t>1357774317</t>
  </si>
  <si>
    <t>1357780199</t>
  </si>
  <si>
    <t>1357792757</t>
  </si>
  <si>
    <t>1357794735</t>
  </si>
  <si>
    <t>1357798130</t>
  </si>
  <si>
    <t>1357814331</t>
  </si>
  <si>
    <t>1357823230</t>
  </si>
  <si>
    <t>1357828549</t>
  </si>
  <si>
    <t>1357829049</t>
  </si>
  <si>
    <t>1357830927</t>
  </si>
  <si>
    <t>1357835747</t>
  </si>
  <si>
    <t>1357836137</t>
  </si>
  <si>
    <t>1357845736</t>
  </si>
  <si>
    <t>1357850087</t>
  </si>
  <si>
    <t>1357864224</t>
  </si>
  <si>
    <t>1357876526</t>
  </si>
  <si>
    <t>1357879656</t>
  </si>
  <si>
    <t>1357888798</t>
  </si>
  <si>
    <t>1357900386</t>
  </si>
  <si>
    <t>1357900530</t>
  </si>
  <si>
    <t>1357901808</t>
  </si>
  <si>
    <t>1357909000</t>
  </si>
  <si>
    <t>1357909560</t>
  </si>
  <si>
    <t>1357910690</t>
  </si>
  <si>
    <t>1357911253</t>
  </si>
  <si>
    <t>1357914446</t>
  </si>
  <si>
    <t>1357917208</t>
  </si>
  <si>
    <t>1357920672</t>
  </si>
  <si>
    <t>1357923230</t>
  </si>
  <si>
    <t>1357923885</t>
  </si>
  <si>
    <t>1357926083</t>
  </si>
  <si>
    <t>1357930710</t>
  </si>
  <si>
    <t>1357930945</t>
  </si>
  <si>
    <t>1357934502</t>
  </si>
  <si>
    <t>1357934723</t>
  </si>
  <si>
    <t>1357935398</t>
  </si>
  <si>
    <t>1357939158</t>
  </si>
  <si>
    <t>1357945260</t>
  </si>
  <si>
    <t>1357947963</t>
  </si>
  <si>
    <t>1357948352</t>
  </si>
  <si>
    <t>1357953121</t>
  </si>
  <si>
    <t>1357953650</t>
  </si>
  <si>
    <t>1357955462</t>
  </si>
  <si>
    <t>1357956525</t>
  </si>
  <si>
    <t>1357958790</t>
  </si>
  <si>
    <t>1357965622</t>
  </si>
  <si>
    <t>1357969216</t>
  </si>
  <si>
    <t>1357977658</t>
  </si>
  <si>
    <t>1357981062</t>
  </si>
  <si>
    <t>1357982992</t>
  </si>
  <si>
    <t>1357985985</t>
  </si>
  <si>
    <t>1357986928</t>
  </si>
  <si>
    <t>1357987180</t>
  </si>
  <si>
    <t>1357990702</t>
  </si>
  <si>
    <t>1357992064</t>
  </si>
  <si>
    <t>1357997143</t>
  </si>
  <si>
    <t>1358003417</t>
  </si>
  <si>
    <t>1358004659</t>
  </si>
  <si>
    <t>1358009962</t>
  </si>
  <si>
    <t>1358011935</t>
  </si>
  <si>
    <t>1358015637</t>
  </si>
  <si>
    <t>1358023444</t>
  </si>
  <si>
    <t>1358025452</t>
  </si>
  <si>
    <t>1358034472</t>
  </si>
  <si>
    <t>1358034567</t>
  </si>
  <si>
    <t>1358043395</t>
  </si>
  <si>
    <t>1358044001</t>
  </si>
  <si>
    <t>1358045027</t>
  </si>
  <si>
    <t>1358046158</t>
  </si>
  <si>
    <t>1358047069</t>
  </si>
  <si>
    <t>1358050169</t>
  </si>
  <si>
    <t>1358050602</t>
  </si>
  <si>
    <t>1358051084</t>
  </si>
  <si>
    <t>1358053865</t>
  </si>
  <si>
    <t>1358056006</t>
  </si>
  <si>
    <t>1358057426</t>
  </si>
  <si>
    <t>1358060949</t>
  </si>
  <si>
    <t>1358061659</t>
  </si>
  <si>
    <t>1358064110</t>
  </si>
  <si>
    <t>1358066800</t>
  </si>
  <si>
    <t>1358067231</t>
  </si>
  <si>
    <t>1358069643</t>
  </si>
  <si>
    <t>1358076221</t>
  </si>
  <si>
    <t>1358078650</t>
  </si>
  <si>
    <t>1358080726</t>
  </si>
  <si>
    <t>1358083007</t>
  </si>
  <si>
    <t>1358089197</t>
  </si>
  <si>
    <t>1358090444</t>
  </si>
  <si>
    <t>1358095714</t>
  </si>
  <si>
    <t>1358096925</t>
  </si>
  <si>
    <t>1358098998</t>
  </si>
  <si>
    <t>1358099878</t>
  </si>
  <si>
    <t>1358100548</t>
  </si>
  <si>
    <t>1358100656</t>
  </si>
  <si>
    <t>1358103287</t>
  </si>
  <si>
    <t>1358106099</t>
  </si>
  <si>
    <t>1358109678</t>
  </si>
  <si>
    <t>1358110351</t>
  </si>
  <si>
    <t>1358113037</t>
  </si>
  <si>
    <t>1358114390</t>
  </si>
  <si>
    <t>1358117735</t>
  </si>
  <si>
    <t>1358121683</t>
  </si>
  <si>
    <t>1358121741</t>
  </si>
  <si>
    <t>1358125658</t>
  </si>
  <si>
    <t>1358126725</t>
  </si>
  <si>
    <t>1358127104</t>
  </si>
  <si>
    <t>1358127509</t>
  </si>
  <si>
    <t>1358128691</t>
  </si>
  <si>
    <t>1358130029</t>
  </si>
  <si>
    <t>1358131081</t>
  </si>
  <si>
    <t>1358132370</t>
  </si>
  <si>
    <t>1358132807</t>
  </si>
  <si>
    <t>1358132888</t>
  </si>
  <si>
    <t>1358135055</t>
  </si>
  <si>
    <t>1358136651</t>
  </si>
  <si>
    <t>1358138671</t>
  </si>
  <si>
    <t>1358142530</t>
  </si>
  <si>
    <t>1358143172</t>
  </si>
  <si>
    <t>1358145576</t>
  </si>
  <si>
    <t>1358147933</t>
  </si>
  <si>
    <t>1358148365</t>
  </si>
  <si>
    <t>1358152259</t>
  </si>
  <si>
    <t>1358152571</t>
  </si>
  <si>
    <t>1358153824</t>
  </si>
  <si>
    <t>1358155021</t>
  </si>
  <si>
    <t>1358163281</t>
  </si>
  <si>
    <t>1358163958</t>
  </si>
  <si>
    <t>1358164238</t>
  </si>
  <si>
    <t>1358165469</t>
  </si>
  <si>
    <t>1358165746</t>
  </si>
  <si>
    <t>1358165999</t>
  </si>
  <si>
    <t>1358166938</t>
  </si>
  <si>
    <t>1358166939</t>
  </si>
  <si>
    <t>1358171211</t>
  </si>
  <si>
    <t>1358172437</t>
  </si>
  <si>
    <t>1358178625</t>
  </si>
  <si>
    <t>1358179551</t>
  </si>
  <si>
    <t>1358183085</t>
  </si>
  <si>
    <t>1358183794</t>
  </si>
  <si>
    <t>1358185606</t>
  </si>
  <si>
    <t>1358186818</t>
  </si>
  <si>
    <t>1358187771</t>
  </si>
  <si>
    <t>1358188540</t>
  </si>
  <si>
    <t>1358191206</t>
  </si>
  <si>
    <t>1358195494</t>
  </si>
  <si>
    <t>1358198251</t>
  </si>
  <si>
    <t>1358203211</t>
  </si>
  <si>
    <t>1358203710</t>
  </si>
  <si>
    <t>1358203726</t>
  </si>
  <si>
    <t>1358204566</t>
  </si>
  <si>
    <t>1358204826</t>
  </si>
  <si>
    <t>1358208973</t>
  </si>
  <si>
    <t>1358209773</t>
  </si>
  <si>
    <t>1358213322</t>
  </si>
  <si>
    <t>1358218270</t>
  </si>
  <si>
    <t>1358218629</t>
  </si>
  <si>
    <t>1358224345</t>
  </si>
  <si>
    <t>1358225114</t>
  </si>
  <si>
    <t>1358228716</t>
  </si>
  <si>
    <t>1358232499</t>
  </si>
  <si>
    <t>1358232529</t>
  </si>
  <si>
    <t>1358233219</t>
  </si>
  <si>
    <t>1358233667</t>
  </si>
  <si>
    <t>1358234173</t>
  </si>
  <si>
    <t>1358236528</t>
  </si>
  <si>
    <t>1358237085</t>
  </si>
  <si>
    <t>1358242628</t>
  </si>
  <si>
    <t>1358242713</t>
  </si>
  <si>
    <t>1358242870</t>
  </si>
  <si>
    <t>1358243797</t>
  </si>
  <si>
    <t>1358246185</t>
  </si>
  <si>
    <t>1358249279</t>
  </si>
  <si>
    <t>1358249425</t>
  </si>
  <si>
    <t>1358251459</t>
  </si>
  <si>
    <t>1358253355</t>
  </si>
  <si>
    <t>1358253832</t>
  </si>
  <si>
    <t>1358256161</t>
  </si>
  <si>
    <t>1358256476</t>
  </si>
  <si>
    <t>1358256832</t>
  </si>
  <si>
    <t>1358257343</t>
  </si>
  <si>
    <t>1358257691</t>
  </si>
  <si>
    <t>1358258748</t>
  </si>
  <si>
    <t>1358259380</t>
  </si>
  <si>
    <t>1358259706</t>
  </si>
  <si>
    <t>1358260279</t>
  </si>
  <si>
    <t>1358263157</t>
  </si>
  <si>
    <t>1358263469</t>
  </si>
  <si>
    <t>1358263599</t>
  </si>
  <si>
    <t>1358270428</t>
  </si>
  <si>
    <t>1358271382</t>
  </si>
  <si>
    <t>1358272883</t>
  </si>
  <si>
    <t>1358273455</t>
  </si>
  <si>
    <t>1358275008</t>
  </si>
  <si>
    <t>1358277073</t>
  </si>
  <si>
    <t>1358277938</t>
  </si>
  <si>
    <t>1358278122</t>
  </si>
  <si>
    <t>1358278305</t>
  </si>
  <si>
    <t>1358278754</t>
  </si>
  <si>
    <t>1358281135</t>
  </si>
  <si>
    <t>1358281962</t>
  </si>
  <si>
    <t>1358282083</t>
  </si>
  <si>
    <t>1358284530</t>
  </si>
  <si>
    <t>1358285380</t>
  </si>
  <si>
    <t>1358286120</t>
  </si>
  <si>
    <t>1358287483</t>
  </si>
  <si>
    <t>1358288331</t>
  </si>
  <si>
    <t>1358288542</t>
  </si>
  <si>
    <t>1358290753</t>
  </si>
  <si>
    <t>1358291044</t>
  </si>
  <si>
    <t>1358293506</t>
  </si>
  <si>
    <t>1358295123</t>
  </si>
  <si>
    <t>1358297626</t>
  </si>
  <si>
    <t>1358301034</t>
  </si>
  <si>
    <t>1358302908</t>
  </si>
  <si>
    <t>1358303049</t>
  </si>
  <si>
    <t>1358304864</t>
  </si>
  <si>
    <t>1358305092</t>
  </si>
  <si>
    <t>1358305726</t>
  </si>
  <si>
    <t>1358306180</t>
  </si>
  <si>
    <t>1358307043</t>
  </si>
  <si>
    <t>1358307116</t>
  </si>
  <si>
    <t>1358308507</t>
  </si>
  <si>
    <t>1358310091</t>
  </si>
  <si>
    <t>1358311101</t>
  </si>
  <si>
    <t>1358311811</t>
  </si>
  <si>
    <t>1358311877</t>
  </si>
  <si>
    <t>1358312776</t>
  </si>
  <si>
    <t>1358322036</t>
  </si>
  <si>
    <t>1358322462</t>
  </si>
  <si>
    <t>1358322813</t>
  </si>
  <si>
    <t>1358323240</t>
  </si>
  <si>
    <t>1358323430</t>
  </si>
  <si>
    <t>1358323821</t>
  </si>
  <si>
    <t>1358324334</t>
  </si>
  <si>
    <t>1358324898</t>
  </si>
  <si>
    <t>1358326928</t>
  </si>
  <si>
    <t>1358327225</t>
  </si>
  <si>
    <t>1358327231</t>
  </si>
  <si>
    <t>1358327799</t>
  </si>
  <si>
    <t>1358328734</t>
  </si>
  <si>
    <t>1358328821</t>
  </si>
  <si>
    <t>1358329359</t>
  </si>
  <si>
    <t>1358331876</t>
  </si>
  <si>
    <t>1358332382</t>
  </si>
  <si>
    <t>1358334820</t>
  </si>
  <si>
    <t>1358335027</t>
  </si>
  <si>
    <t>1358335441</t>
  </si>
  <si>
    <t>1358336992</t>
  </si>
  <si>
    <t>1358337624</t>
  </si>
  <si>
    <t>1358337843</t>
  </si>
  <si>
    <t>1358340565</t>
  </si>
  <si>
    <t>1358342020</t>
  </si>
  <si>
    <t>1358342395</t>
  </si>
  <si>
    <t>1358342999</t>
  </si>
  <si>
    <t>1358343260</t>
  </si>
  <si>
    <t>1358343847</t>
  </si>
  <si>
    <t>1358344833</t>
  </si>
  <si>
    <t>1358347800</t>
  </si>
  <si>
    <t>1358348852</t>
  </si>
  <si>
    <t>1358349075</t>
  </si>
  <si>
    <t>1358349181</t>
  </si>
  <si>
    <t>1358349185</t>
  </si>
  <si>
    <t>1358350453</t>
  </si>
  <si>
    <t>1358351121</t>
  </si>
  <si>
    <t>1358351620</t>
  </si>
  <si>
    <t>1358351927</t>
  </si>
  <si>
    <t>1358352133</t>
  </si>
  <si>
    <t>1358352248</t>
  </si>
  <si>
    <t>1358353093</t>
  </si>
  <si>
    <t>1358353112</t>
  </si>
  <si>
    <t>1358353819</t>
  </si>
  <si>
    <t>1358354198</t>
  </si>
  <si>
    <t>1358354794</t>
  </si>
  <si>
    <t>1358357654</t>
  </si>
  <si>
    <t>1358358777</t>
  </si>
  <si>
    <t>1358359330</t>
  </si>
  <si>
    <t>1358360069</t>
  </si>
  <si>
    <t>1358361000</t>
  </si>
  <si>
    <t>1358367933</t>
  </si>
  <si>
    <t>1358371011</t>
  </si>
  <si>
    <t>1358373920</t>
  </si>
  <si>
    <t>1358374335</t>
  </si>
  <si>
    <t>1358374552</t>
  </si>
  <si>
    <t>1358375450</t>
  </si>
  <si>
    <t>1358375487</t>
  </si>
  <si>
    <t>1358379023</t>
  </si>
  <si>
    <t>1358379471</t>
  </si>
  <si>
    <t>1358380350</t>
  </si>
  <si>
    <t>1358380404</t>
  </si>
  <si>
    <t>1358381131</t>
  </si>
  <si>
    <t>1358383933</t>
  </si>
  <si>
    <t>1358384227</t>
  </si>
  <si>
    <t>1358385442</t>
  </si>
  <si>
    <t>1358385851</t>
  </si>
  <si>
    <t>1358387371</t>
  </si>
  <si>
    <t>1358387573</t>
  </si>
  <si>
    <t>1358387920</t>
  </si>
  <si>
    <t>1358388038</t>
  </si>
  <si>
    <t>1358389025</t>
  </si>
  <si>
    <t>1358389304</t>
  </si>
  <si>
    <t>1358391306</t>
  </si>
  <si>
    <t>1358392032</t>
  </si>
  <si>
    <t>1358392281</t>
  </si>
  <si>
    <t>1358394290</t>
  </si>
  <si>
    <t>1358399029</t>
  </si>
  <si>
    <t>1358399722</t>
  </si>
  <si>
    <t>1358400081</t>
  </si>
  <si>
    <t>1358401996</t>
  </si>
  <si>
    <t>1358402991</t>
  </si>
  <si>
    <t>1358403911</t>
  </si>
  <si>
    <t>1358404759</t>
  </si>
  <si>
    <t>1358405172</t>
  </si>
  <si>
    <t>1358406022</t>
  </si>
  <si>
    <t>1358408304</t>
  </si>
  <si>
    <t>1358408793</t>
  </si>
  <si>
    <t>1358408804</t>
  </si>
  <si>
    <t>1358409170</t>
  </si>
  <si>
    <t>1358410617</t>
  </si>
  <si>
    <t>1358410750</t>
  </si>
  <si>
    <t>1358410888</t>
  </si>
  <si>
    <t>1358412224</t>
  </si>
  <si>
    <t>1358416048</t>
  </si>
  <si>
    <t>1358416593</t>
  </si>
  <si>
    <t>1358416685</t>
  </si>
  <si>
    <t>1358417126</t>
  </si>
  <si>
    <t>1358417264</t>
  </si>
  <si>
    <t>1358418202</t>
  </si>
  <si>
    <t>1358421860</t>
  </si>
  <si>
    <t>1358422280</t>
  </si>
  <si>
    <t>1358422844</t>
  </si>
  <si>
    <t>1358422859</t>
  </si>
  <si>
    <t>1358425350</t>
  </si>
  <si>
    <t>1358425970</t>
  </si>
  <si>
    <t>1358426763</t>
  </si>
  <si>
    <t>1358426958</t>
  </si>
  <si>
    <t>1358427199</t>
  </si>
  <si>
    <t>1358429001</t>
  </si>
  <si>
    <t>1358429656</t>
  </si>
  <si>
    <t>1358430923</t>
  </si>
  <si>
    <t>1358431179</t>
  </si>
  <si>
    <t>1358431263</t>
  </si>
  <si>
    <t>1358431885</t>
  </si>
  <si>
    <t>1358432351</t>
  </si>
  <si>
    <t>1358432610</t>
  </si>
  <si>
    <t>1358433327</t>
  </si>
  <si>
    <t>1358434117</t>
  </si>
  <si>
    <t>1358434225</t>
  </si>
  <si>
    <t>1358436176</t>
  </si>
  <si>
    <t>1358438648</t>
  </si>
  <si>
    <t>1358441419</t>
  </si>
  <si>
    <t>1358441989</t>
  </si>
  <si>
    <t>1358442354</t>
  </si>
  <si>
    <t>1358442429</t>
  </si>
  <si>
    <t>1358442550</t>
  </si>
  <si>
    <t>1358442858</t>
  </si>
  <si>
    <t>1358445484</t>
  </si>
  <si>
    <t>1358446374</t>
  </si>
  <si>
    <t>1358446531</t>
  </si>
  <si>
    <t>1358446557</t>
  </si>
  <si>
    <t>1358446731</t>
  </si>
  <si>
    <t>1358447718</t>
  </si>
  <si>
    <t>1358448699</t>
  </si>
  <si>
    <t>1358448893</t>
  </si>
  <si>
    <t>1358449688</t>
  </si>
  <si>
    <t>1358451577</t>
  </si>
  <si>
    <t>1358451848</t>
  </si>
  <si>
    <t>1358452219</t>
  </si>
  <si>
    <t>1358452485</t>
  </si>
  <si>
    <t>1358454122</t>
  </si>
  <si>
    <t>1358454543</t>
  </si>
  <si>
    <t>1358454640</t>
  </si>
  <si>
    <t>1358459352</t>
  </si>
  <si>
    <t>1358460199</t>
  </si>
  <si>
    <t>1358461037</t>
  </si>
  <si>
    <t>1358461745</t>
  </si>
  <si>
    <t>1358462154</t>
  </si>
  <si>
    <t>1358462349</t>
  </si>
  <si>
    <t>1358463384</t>
  </si>
  <si>
    <t>1358465950</t>
  </si>
  <si>
    <t>1358469051</t>
  </si>
  <si>
    <t>1358472397</t>
  </si>
  <si>
    <t>1358472585</t>
  </si>
  <si>
    <t>1358475084</t>
  </si>
  <si>
    <t>1358478236</t>
  </si>
  <si>
    <t>1358478299</t>
  </si>
  <si>
    <t>1358478802</t>
  </si>
  <si>
    <t>1358479041</t>
  </si>
  <si>
    <t>1358479486</t>
  </si>
  <si>
    <t>1358480075</t>
  </si>
  <si>
    <t>1358480228</t>
  </si>
  <si>
    <t>1358481290</t>
  </si>
  <si>
    <t>1358481597</t>
  </si>
  <si>
    <t>1358481613</t>
  </si>
  <si>
    <t>1358481933</t>
  </si>
  <si>
    <t>1358484544</t>
  </si>
  <si>
    <t>1358490927</t>
  </si>
  <si>
    <t>1358491088</t>
  </si>
  <si>
    <t>1358491563</t>
  </si>
  <si>
    <t>1358492291</t>
  </si>
  <si>
    <t>1358492908</t>
  </si>
  <si>
    <t>1358494373</t>
  </si>
  <si>
    <t>1358494801</t>
  </si>
  <si>
    <t>1358494998</t>
  </si>
  <si>
    <t>1358495401</t>
  </si>
  <si>
    <t>1358497096</t>
  </si>
  <si>
    <t>1358499342</t>
  </si>
  <si>
    <t>1358499846</t>
  </si>
  <si>
    <t>1358499847</t>
  </si>
  <si>
    <t>1358500695</t>
  </si>
  <si>
    <t>1358501335</t>
  </si>
  <si>
    <t>1358501960</t>
  </si>
  <si>
    <t>1358502182</t>
  </si>
  <si>
    <t>1358503275</t>
  </si>
  <si>
    <t>1358503748</t>
  </si>
  <si>
    <t>1358503932</t>
  </si>
  <si>
    <t>1358504245</t>
  </si>
  <si>
    <t>1358504446</t>
  </si>
  <si>
    <t>1358504507</t>
  </si>
  <si>
    <t>1358505139</t>
  </si>
  <si>
    <t>1358505334</t>
  </si>
  <si>
    <t>1358506046</t>
  </si>
  <si>
    <t>1358506337</t>
  </si>
  <si>
    <t>1358506587</t>
  </si>
  <si>
    <t>1358507018</t>
  </si>
  <si>
    <t>1358507036</t>
  </si>
  <si>
    <t>1358507564</t>
  </si>
  <si>
    <t>1358508043</t>
  </si>
  <si>
    <t>1358508422</t>
  </si>
  <si>
    <t>1358508790</t>
  </si>
  <si>
    <t>1358508858</t>
  </si>
  <si>
    <t>1358509074</t>
  </si>
  <si>
    <t>1358509404</t>
  </si>
  <si>
    <t>1358509576</t>
  </si>
  <si>
    <t>1358510219</t>
  </si>
  <si>
    <t>1358510503</t>
  </si>
  <si>
    <t>1358510586</t>
  </si>
  <si>
    <t>1358511825</t>
  </si>
  <si>
    <t>1358511837</t>
  </si>
  <si>
    <t>1358511911</t>
  </si>
  <si>
    <t>1358512361</t>
  </si>
  <si>
    <t>1358514909</t>
  </si>
  <si>
    <t>1358515062</t>
  </si>
  <si>
    <t>1358516040</t>
  </si>
  <si>
    <t>1358518156</t>
  </si>
  <si>
    <t>1358518777</t>
  </si>
  <si>
    <t>1358518912</t>
  </si>
  <si>
    <t>1358519111</t>
  </si>
  <si>
    <t>1358519846</t>
  </si>
  <si>
    <t>1358519861</t>
  </si>
  <si>
    <t>1358520402</t>
  </si>
  <si>
    <t>1358523355</t>
  </si>
  <si>
    <t>1358523916</t>
  </si>
  <si>
    <t>1358524475</t>
  </si>
  <si>
    <t>1358524881</t>
  </si>
  <si>
    <t>1358526097</t>
  </si>
  <si>
    <t>1358527573</t>
  </si>
  <si>
    <t>1358527970</t>
  </si>
  <si>
    <t>1358527981</t>
  </si>
  <si>
    <t>1358529708</t>
  </si>
  <si>
    <t>1358529710</t>
  </si>
  <si>
    <t>1358529883</t>
  </si>
  <si>
    <t>1358530067</t>
  </si>
  <si>
    <t>1358530642</t>
  </si>
  <si>
    <t>1358530891</t>
  </si>
  <si>
    <t>1358531030</t>
  </si>
  <si>
    <t>1358531683</t>
  </si>
  <si>
    <t>1358531923</t>
  </si>
  <si>
    <t>1358532308</t>
  </si>
  <si>
    <t>1358532413</t>
  </si>
  <si>
    <t>1358532795</t>
  </si>
  <si>
    <t>1358533349</t>
  </si>
  <si>
    <t>1358534351</t>
  </si>
  <si>
    <t>1358535374</t>
  </si>
  <si>
    <t>1358535894</t>
  </si>
  <si>
    <t>1358536422</t>
  </si>
  <si>
    <t>1358536970</t>
  </si>
  <si>
    <t>1358538715</t>
  </si>
  <si>
    <t>1358539589</t>
  </si>
  <si>
    <t>1358539852</t>
  </si>
  <si>
    <t>1358541027</t>
  </si>
  <si>
    <t>1358541371</t>
  </si>
  <si>
    <t>1358541875</t>
  </si>
  <si>
    <t>1358542374</t>
  </si>
  <si>
    <t>1358543386</t>
  </si>
  <si>
    <t>1358543591</t>
  </si>
  <si>
    <t>1358545931</t>
  </si>
  <si>
    <t>1358546025</t>
  </si>
  <si>
    <t>1358546366</t>
  </si>
  <si>
    <t>1358547238</t>
  </si>
  <si>
    <t>1358547596</t>
  </si>
  <si>
    <t>1358548915</t>
  </si>
  <si>
    <t>1358549764</t>
  </si>
  <si>
    <t>1358550089</t>
  </si>
  <si>
    <t>1358550142</t>
  </si>
  <si>
    <t>1358550473</t>
  </si>
  <si>
    <t>1358551443</t>
  </si>
  <si>
    <t>1358551917</t>
  </si>
  <si>
    <t>1358552414</t>
  </si>
  <si>
    <t>1358552962</t>
  </si>
  <si>
    <t>1358554716</t>
  </si>
  <si>
    <t>1358557334</t>
  </si>
  <si>
    <t>1358557557</t>
  </si>
  <si>
    <t>1358558260</t>
  </si>
  <si>
    <t>1358558909</t>
  </si>
  <si>
    <t>1358559503</t>
  </si>
  <si>
    <t>1358559735</t>
  </si>
  <si>
    <t>1358560061</t>
  </si>
  <si>
    <t>1358560500</t>
  </si>
  <si>
    <t>1358560795</t>
  </si>
  <si>
    <t>1358561009</t>
  </si>
  <si>
    <t>1358561477</t>
  </si>
  <si>
    <t>1358561804</t>
  </si>
  <si>
    <t>1358561887</t>
  </si>
  <si>
    <t>1358564861</t>
  </si>
  <si>
    <t>1358565095</t>
  </si>
  <si>
    <t>1358566181</t>
  </si>
  <si>
    <t>1358568253</t>
  </si>
  <si>
    <t>1358568411</t>
  </si>
  <si>
    <t>1358568433</t>
  </si>
  <si>
    <t>1358570232</t>
  </si>
  <si>
    <t>1358570282</t>
  </si>
  <si>
    <t>1358572602</t>
  </si>
  <si>
    <t>1358575326</t>
  </si>
  <si>
    <t>1358577335</t>
  </si>
  <si>
    <t>1358578517</t>
  </si>
  <si>
    <t>1358578577</t>
  </si>
  <si>
    <t>1358579419</t>
  </si>
  <si>
    <t>1358579493</t>
  </si>
  <si>
    <t>1358579917</t>
  </si>
  <si>
    <t>1358580357</t>
  </si>
  <si>
    <t>1358580424</t>
  </si>
  <si>
    <t>1358581095</t>
  </si>
  <si>
    <t>1358582748</t>
  </si>
  <si>
    <t>1358582998</t>
  </si>
  <si>
    <t>1358583762</t>
  </si>
  <si>
    <t>1358584178</t>
  </si>
  <si>
    <t>1358584618</t>
  </si>
  <si>
    <t>1358584988</t>
  </si>
  <si>
    <t>1358586659</t>
  </si>
  <si>
    <t>1358587476</t>
  </si>
  <si>
    <t>1358587847</t>
  </si>
  <si>
    <t>1358587868</t>
  </si>
  <si>
    <t>1358588318</t>
  </si>
  <si>
    <t>1358588495</t>
  </si>
  <si>
    <t>1358589173</t>
  </si>
  <si>
    <t>1358589942</t>
  </si>
  <si>
    <t>1358590017</t>
  </si>
  <si>
    <t>1358590624</t>
  </si>
  <si>
    <t>1358591176</t>
  </si>
  <si>
    <t>1358591178</t>
  </si>
  <si>
    <t>1358591231</t>
  </si>
  <si>
    <t>1358592721</t>
  </si>
  <si>
    <t>1358593045</t>
  </si>
  <si>
    <t>1358593076</t>
  </si>
  <si>
    <t>1358593147</t>
  </si>
  <si>
    <t>1358593852</t>
  </si>
  <si>
    <t>1358595385</t>
  </si>
  <si>
    <t>1358596165</t>
  </si>
  <si>
    <t>1358597118</t>
  </si>
  <si>
    <t>1358597660</t>
  </si>
  <si>
    <t>1358598094</t>
  </si>
  <si>
    <t>1358598575</t>
  </si>
  <si>
    <t>1358600151</t>
  </si>
  <si>
    <t>1358600326</t>
  </si>
  <si>
    <t>1358600486</t>
  </si>
  <si>
    <t>1358600783</t>
  </si>
  <si>
    <t>1358601250</t>
  </si>
  <si>
    <t>1358602083</t>
  </si>
  <si>
    <t>1358602278</t>
  </si>
  <si>
    <t>1358602316</t>
  </si>
  <si>
    <t>1358602752</t>
  </si>
  <si>
    <t>1358602911</t>
  </si>
  <si>
    <t>1358603155</t>
  </si>
  <si>
    <t>1358603469</t>
  </si>
  <si>
    <t>1358605437</t>
  </si>
  <si>
    <t>1358605674</t>
  </si>
  <si>
    <t>1358607063</t>
  </si>
  <si>
    <t>1358607936</t>
  </si>
  <si>
    <t>1358608062</t>
  </si>
  <si>
    <t>1358608268</t>
  </si>
  <si>
    <t>1358608579</t>
  </si>
  <si>
    <t>1358609174</t>
  </si>
  <si>
    <t>1358609833</t>
  </si>
  <si>
    <t>1358610717</t>
  </si>
  <si>
    <t>1358610725</t>
  </si>
  <si>
    <t>1358610884</t>
  </si>
  <si>
    <t>1358611160</t>
  </si>
  <si>
    <t>1358611997</t>
  </si>
  <si>
    <t>1358612724</t>
  </si>
  <si>
    <t>1358613087</t>
  </si>
  <si>
    <t>1358613284</t>
  </si>
  <si>
    <t>1358614752</t>
  </si>
  <si>
    <t>1358614868</t>
  </si>
  <si>
    <t>1358615698</t>
  </si>
  <si>
    <t>1358616096</t>
  </si>
  <si>
    <t>1358616416</t>
  </si>
  <si>
    <t>1358616936</t>
  </si>
  <si>
    <t>1358617351</t>
  </si>
  <si>
    <t>1358617653</t>
  </si>
  <si>
    <t>1358618122</t>
  </si>
  <si>
    <t>1358618409</t>
  </si>
  <si>
    <t>1358618512</t>
  </si>
  <si>
    <t>1358618587</t>
  </si>
  <si>
    <t>1358619230</t>
  </si>
  <si>
    <t>1358619709</t>
  </si>
  <si>
    <t>1358619843</t>
  </si>
  <si>
    <t>1358620452</t>
  </si>
  <si>
    <t>1358621573</t>
  </si>
  <si>
    <t>1358622108</t>
  </si>
  <si>
    <t>1358622234</t>
  </si>
  <si>
    <t>1358623259</t>
  </si>
  <si>
    <t>1358623435</t>
  </si>
  <si>
    <t>1358623492</t>
  </si>
  <si>
    <t>1358623681</t>
  </si>
  <si>
    <t>1358623851</t>
  </si>
  <si>
    <t>1358624554</t>
  </si>
  <si>
    <t>1358624720</t>
  </si>
  <si>
    <t>1358625542</t>
  </si>
  <si>
    <t>1358625692</t>
  </si>
  <si>
    <t>1358626011</t>
  </si>
  <si>
    <t>1358627301</t>
  </si>
  <si>
    <t>1358627334</t>
  </si>
  <si>
    <t>1358627785</t>
  </si>
  <si>
    <t>1358628885</t>
  </si>
  <si>
    <t>1358629160</t>
  </si>
  <si>
    <t>1358629959</t>
  </si>
  <si>
    <t>1358630033</t>
  </si>
  <si>
    <t>1358631051</t>
  </si>
  <si>
    <t>1358631245</t>
  </si>
  <si>
    <t>1358631685</t>
  </si>
  <si>
    <t>1358632859</t>
  </si>
  <si>
    <t>1358633107</t>
  </si>
  <si>
    <t>1358633142</t>
  </si>
  <si>
    <t>1358633558</t>
  </si>
  <si>
    <t>1358633629</t>
  </si>
  <si>
    <t>1358633656</t>
  </si>
  <si>
    <t>1358633771</t>
  </si>
  <si>
    <t>1358634073</t>
  </si>
  <si>
    <t>1358634118</t>
  </si>
  <si>
    <t>1358634262</t>
  </si>
  <si>
    <t>1358634375</t>
  </si>
  <si>
    <t>1358634679</t>
  </si>
  <si>
    <t>1358634760</t>
  </si>
  <si>
    <t>1358636745</t>
  </si>
  <si>
    <t>1358636795</t>
  </si>
  <si>
    <t>1358637040</t>
  </si>
  <si>
    <t>1358637740</t>
  </si>
  <si>
    <t>1358638752</t>
  </si>
  <si>
    <t>1358639171</t>
  </si>
  <si>
    <t>1358639179</t>
  </si>
  <si>
    <t>1358639663</t>
  </si>
  <si>
    <t>1358640137</t>
  </si>
  <si>
    <t>1358640200</t>
  </si>
  <si>
    <t>1358640333</t>
  </si>
  <si>
    <t>1358640521</t>
  </si>
  <si>
    <t>1358640555</t>
  </si>
  <si>
    <t>1358640782</t>
  </si>
  <si>
    <t>1358641053</t>
  </si>
  <si>
    <t>1358641384</t>
  </si>
  <si>
    <t>1358641959</t>
  </si>
  <si>
    <t>1358642409</t>
  </si>
  <si>
    <t>1358642570</t>
  </si>
  <si>
    <t>1358642873</t>
  </si>
  <si>
    <t>1358642897</t>
  </si>
  <si>
    <t>1358643584</t>
  </si>
  <si>
    <t>1358644866</t>
  </si>
  <si>
    <t>1358644955</t>
  </si>
  <si>
    <t>1358645221</t>
  </si>
  <si>
    <t>1358645304</t>
  </si>
  <si>
    <t>1358645799</t>
  </si>
  <si>
    <t>1358646061</t>
  </si>
  <si>
    <t>1358646075</t>
  </si>
  <si>
    <t>1358646371</t>
  </si>
  <si>
    <t>1358646443</t>
  </si>
  <si>
    <t>1358646875</t>
  </si>
  <si>
    <t>1358646952</t>
  </si>
  <si>
    <t>1358647338</t>
  </si>
  <si>
    <t>1358648854</t>
  </si>
  <si>
    <t>1358649929</t>
  </si>
  <si>
    <t>1358650441</t>
  </si>
  <si>
    <t>1358650933</t>
  </si>
  <si>
    <t>1358651113</t>
  </si>
  <si>
    <t>1358651962</t>
  </si>
  <si>
    <t>1358651982</t>
  </si>
  <si>
    <t>1358653985</t>
  </si>
  <si>
    <t>1358654271</t>
  </si>
  <si>
    <t>1358654576</t>
  </si>
  <si>
    <t>1358654936</t>
  </si>
  <si>
    <t>1358656143</t>
  </si>
  <si>
    <t>1358656500</t>
  </si>
  <si>
    <t>1358656664</t>
  </si>
  <si>
    <t>1358657236</t>
  </si>
  <si>
    <t>1358657625</t>
  </si>
  <si>
    <t>1358658234</t>
  </si>
  <si>
    <t>1358659046</t>
  </si>
  <si>
    <t>1358659060</t>
  </si>
  <si>
    <t>1358659469</t>
  </si>
  <si>
    <t>1358660179</t>
  </si>
  <si>
    <t>1358660390</t>
  </si>
  <si>
    <t>1358661320</t>
  </si>
  <si>
    <t>1358661513</t>
  </si>
  <si>
    <t>1358661808</t>
  </si>
  <si>
    <t>1358662036</t>
  </si>
  <si>
    <t>1358662713</t>
  </si>
  <si>
    <t>1358662860</t>
  </si>
  <si>
    <t>1358664693</t>
  </si>
  <si>
    <t>1358665973</t>
  </si>
  <si>
    <t>1358666071</t>
  </si>
  <si>
    <t>1358666251</t>
  </si>
  <si>
    <t>1358666434</t>
  </si>
  <si>
    <t>1358666944</t>
  </si>
  <si>
    <t>1358667496</t>
  </si>
  <si>
    <t>1358668450</t>
  </si>
  <si>
    <t>1358669206</t>
  </si>
  <si>
    <t>1358669709</t>
  </si>
  <si>
    <t>1358670073</t>
  </si>
  <si>
    <t>1358670186</t>
  </si>
  <si>
    <t>1358671107</t>
  </si>
  <si>
    <t>1358671198</t>
  </si>
  <si>
    <t>1358672458</t>
  </si>
  <si>
    <t>1358672817</t>
  </si>
  <si>
    <t>1358673356</t>
  </si>
  <si>
    <t>1358674970</t>
  </si>
  <si>
    <t>1358675003</t>
  </si>
  <si>
    <t>1358676709</t>
  </si>
  <si>
    <t>1358677337</t>
  </si>
  <si>
    <t>1358678502</t>
  </si>
  <si>
    <t>1358678709</t>
  </si>
  <si>
    <t>1358678909</t>
  </si>
  <si>
    <t>1358679618</t>
  </si>
  <si>
    <t>1358680296</t>
  </si>
  <si>
    <t>1358681384</t>
  </si>
  <si>
    <t>1358681395</t>
  </si>
  <si>
    <t>1358681557</t>
  </si>
  <si>
    <t>1358683612</t>
  </si>
  <si>
    <t>1358683987</t>
  </si>
  <si>
    <t>1358684792</t>
  </si>
  <si>
    <t>1358684827</t>
  </si>
  <si>
    <t>1358685077</t>
  </si>
  <si>
    <t>1358686617</t>
  </si>
  <si>
    <t>1358686639</t>
  </si>
  <si>
    <t>1358686654</t>
  </si>
  <si>
    <t>1358687907</t>
  </si>
  <si>
    <t>1358688091</t>
  </si>
  <si>
    <t>1358688952</t>
  </si>
  <si>
    <t>1358690626</t>
  </si>
  <si>
    <t>1358690633</t>
  </si>
  <si>
    <t>1358691396</t>
  </si>
  <si>
    <t>1358692680</t>
  </si>
  <si>
    <t>1358693185</t>
  </si>
  <si>
    <t>1358693981</t>
  </si>
  <si>
    <t>1358694046</t>
  </si>
  <si>
    <t>1358694519</t>
  </si>
  <si>
    <t>1358694560</t>
  </si>
  <si>
    <t>1358695048</t>
  </si>
  <si>
    <t>1358695169</t>
  </si>
  <si>
    <t>1358695515</t>
  </si>
  <si>
    <t>1358696442</t>
  </si>
  <si>
    <t>1358698155</t>
  </si>
  <si>
    <t>1358698420</t>
  </si>
  <si>
    <t>1358698931</t>
  </si>
  <si>
    <t>1358699203</t>
  </si>
  <si>
    <t>1358700169</t>
  </si>
  <si>
    <t>1358700472</t>
  </si>
  <si>
    <t>1358700591</t>
  </si>
  <si>
    <t>1358701762</t>
  </si>
  <si>
    <t>1358701788</t>
  </si>
  <si>
    <t>1358702379</t>
  </si>
  <si>
    <t>1358702734</t>
  </si>
  <si>
    <t>1358702841</t>
  </si>
  <si>
    <t>1358704620</t>
  </si>
  <si>
    <t>1358705310</t>
  </si>
  <si>
    <t>1358706389</t>
  </si>
  <si>
    <t>1358706586</t>
  </si>
  <si>
    <t>1358708646</t>
  </si>
  <si>
    <t>1358709281</t>
  </si>
  <si>
    <t>1358709750</t>
  </si>
  <si>
    <t>1358710052</t>
  </si>
  <si>
    <t>1358710423</t>
  </si>
  <si>
    <t>1358710448</t>
  </si>
  <si>
    <t>1358710819</t>
  </si>
  <si>
    <t>1358710976</t>
  </si>
  <si>
    <t>1358711272</t>
  </si>
  <si>
    <t>1358712286</t>
  </si>
  <si>
    <t>1358713044</t>
  </si>
  <si>
    <t>1358713202</t>
  </si>
  <si>
    <t>1358713732</t>
  </si>
  <si>
    <t>1358714133</t>
  </si>
  <si>
    <t>1358714218</t>
  </si>
  <si>
    <t>1358714260</t>
  </si>
  <si>
    <t>1358714424</t>
  </si>
  <si>
    <t>1358714714</t>
  </si>
  <si>
    <t>1358714722</t>
  </si>
  <si>
    <t>1358714930</t>
  </si>
  <si>
    <t>1358715721</t>
  </si>
  <si>
    <t>1358716540</t>
  </si>
  <si>
    <t>1358717012</t>
  </si>
  <si>
    <t>1358717074</t>
  </si>
  <si>
    <t>1358718717</t>
  </si>
  <si>
    <t>1358718909</t>
  </si>
  <si>
    <t>1358720368</t>
  </si>
  <si>
    <t>1358722159</t>
  </si>
  <si>
    <t>1358723158</t>
  </si>
  <si>
    <t>1358723583</t>
  </si>
  <si>
    <t>1358723907</t>
  </si>
  <si>
    <t>1358725653</t>
  </si>
  <si>
    <t>1358726450</t>
  </si>
  <si>
    <t>1358727817</t>
  </si>
  <si>
    <t>1358727948</t>
  </si>
  <si>
    <t>1358728230</t>
  </si>
  <si>
    <t>1358728378</t>
  </si>
  <si>
    <t>1358728844</t>
  </si>
  <si>
    <t>1358728848</t>
  </si>
  <si>
    <t>1358730038</t>
  </si>
  <si>
    <t>1358730140</t>
  </si>
  <si>
    <t>1358730163</t>
  </si>
  <si>
    <t>1358731034</t>
  </si>
  <si>
    <t>1358731574</t>
  </si>
  <si>
    <t>1358732127</t>
  </si>
  <si>
    <t>1358732546</t>
  </si>
  <si>
    <t>1358732704</t>
  </si>
  <si>
    <t>1358733605</t>
  </si>
  <si>
    <t>1358733764</t>
  </si>
  <si>
    <t>1358734307</t>
  </si>
  <si>
    <t>1358734309</t>
  </si>
  <si>
    <t>1358734719</t>
  </si>
  <si>
    <t>1358735111</t>
  </si>
  <si>
    <t>1358735642</t>
  </si>
  <si>
    <t>1358735978</t>
  </si>
  <si>
    <t>1358736487</t>
  </si>
  <si>
    <t>1358737518</t>
  </si>
  <si>
    <t>1358737750</t>
  </si>
  <si>
    <t>1358738234</t>
  </si>
  <si>
    <t>1358739319</t>
  </si>
  <si>
    <t>1358739545</t>
  </si>
  <si>
    <t>1358741418</t>
  </si>
  <si>
    <t>1358741482</t>
  </si>
  <si>
    <t>1358743597</t>
  </si>
  <si>
    <t>1358743764</t>
  </si>
  <si>
    <t>1358744583</t>
  </si>
  <si>
    <t>1358745965</t>
  </si>
  <si>
    <t>1358746373</t>
  </si>
  <si>
    <t>1358747032</t>
  </si>
  <si>
    <t>1358747881</t>
  </si>
  <si>
    <t>1358747955</t>
  </si>
  <si>
    <t>1358748261</t>
  </si>
  <si>
    <t>1358749032</t>
  </si>
  <si>
    <t>1358749433</t>
  </si>
  <si>
    <t>1358749824</t>
  </si>
  <si>
    <t>1358750512</t>
  </si>
  <si>
    <t>1358751195</t>
  </si>
  <si>
    <t>1358752076</t>
  </si>
  <si>
    <t>1358752221</t>
  </si>
  <si>
    <t>1358752713</t>
  </si>
  <si>
    <t>1358752960</t>
  </si>
  <si>
    <t>1358753183</t>
  </si>
  <si>
    <t>1358753477</t>
  </si>
  <si>
    <t>1358753545</t>
  </si>
  <si>
    <t>1358753955</t>
  </si>
  <si>
    <t>1358754701</t>
  </si>
  <si>
    <t>1358754824</t>
  </si>
  <si>
    <t>1358756615</t>
  </si>
  <si>
    <t>1358758293</t>
  </si>
  <si>
    <t>1358758474</t>
  </si>
  <si>
    <t>1358758904</t>
  </si>
  <si>
    <t>1358759020</t>
  </si>
  <si>
    <t>1358759337</t>
  </si>
  <si>
    <t>1358760329</t>
  </si>
  <si>
    <t>1358760428</t>
  </si>
  <si>
    <t>1358760665</t>
  </si>
  <si>
    <t>1358760840</t>
  </si>
  <si>
    <t>1358761304</t>
  </si>
  <si>
    <t>1358761591</t>
  </si>
  <si>
    <t>1358762597</t>
  </si>
  <si>
    <t>1358762605</t>
  </si>
  <si>
    <t>1358763820</t>
  </si>
  <si>
    <t>1358763958</t>
  </si>
  <si>
    <t>1358764417</t>
  </si>
  <si>
    <t>1358764945</t>
  </si>
  <si>
    <t>1358765032</t>
  </si>
  <si>
    <t>1358765743</t>
  </si>
  <si>
    <t>1358766320</t>
  </si>
  <si>
    <t>1358766709</t>
  </si>
  <si>
    <t>1358767163</t>
  </si>
  <si>
    <t>1358767544</t>
  </si>
  <si>
    <t>1358768534</t>
  </si>
  <si>
    <t>1358769013</t>
  </si>
  <si>
    <t>1358770801</t>
  </si>
  <si>
    <t>1358770895</t>
  </si>
  <si>
    <t>1358771285</t>
  </si>
  <si>
    <t>1358773505</t>
  </si>
  <si>
    <t>1358773540</t>
  </si>
  <si>
    <t>1358773869</t>
  </si>
  <si>
    <t>1358773923</t>
  </si>
  <si>
    <t>1358774039</t>
  </si>
  <si>
    <t>1358774641</t>
  </si>
  <si>
    <t>1358774859</t>
  </si>
  <si>
    <t>1358775291</t>
  </si>
  <si>
    <t>1358776381</t>
  </si>
  <si>
    <t>1358778147</t>
  </si>
  <si>
    <t>1358778662</t>
  </si>
  <si>
    <t>1358780391</t>
  </si>
  <si>
    <t>1358780848</t>
  </si>
  <si>
    <t>1358781292</t>
  </si>
  <si>
    <t>1358781701</t>
  </si>
  <si>
    <t>1358781917</t>
  </si>
  <si>
    <t>1358782362</t>
  </si>
  <si>
    <t>1358782801</t>
  </si>
  <si>
    <t>1358782803</t>
  </si>
  <si>
    <t>1358783144</t>
  </si>
  <si>
    <t>1358783765</t>
  </si>
  <si>
    <t>1358783975</t>
  </si>
  <si>
    <t>1358784400</t>
  </si>
  <si>
    <t>1358785395</t>
  </si>
  <si>
    <t>1358785472</t>
  </si>
  <si>
    <t>1358785575</t>
  </si>
  <si>
    <t>1358786105</t>
  </si>
  <si>
    <t>1358786706</t>
  </si>
  <si>
    <t>1358787918</t>
  </si>
  <si>
    <t>1358788872</t>
  </si>
  <si>
    <t>1358790372</t>
  </si>
  <si>
    <t>1358790467</t>
  </si>
  <si>
    <t>1358790842</t>
  </si>
  <si>
    <t>1358790959</t>
  </si>
  <si>
    <t>1358791065</t>
  </si>
  <si>
    <t>1358792626</t>
  </si>
  <si>
    <t>1358792907</t>
  </si>
  <si>
    <t>1358792982</t>
  </si>
  <si>
    <t>1358793068</t>
  </si>
  <si>
    <t>1358793285</t>
  </si>
  <si>
    <t>1358793589</t>
  </si>
  <si>
    <t>1358793673</t>
  </si>
  <si>
    <t>1358793937</t>
  </si>
  <si>
    <t>1358794016</t>
  </si>
  <si>
    <t>1358794436</t>
  </si>
  <si>
    <t>1358794728</t>
  </si>
  <si>
    <t>1358795008</t>
  </si>
  <si>
    <t>1358795010</t>
  </si>
  <si>
    <t>1358796189</t>
  </si>
  <si>
    <t>1358796303</t>
  </si>
  <si>
    <t>1358797265</t>
  </si>
  <si>
    <t>1358798221</t>
  </si>
  <si>
    <t>1358798727</t>
  </si>
  <si>
    <t>1358799918</t>
  </si>
  <si>
    <t>1358800187</t>
  </si>
  <si>
    <t>1358800995</t>
  </si>
  <si>
    <t>1358801128</t>
  </si>
  <si>
    <t>1358801989</t>
  </si>
  <si>
    <t>1358802299</t>
  </si>
  <si>
    <t>1358802725</t>
  </si>
  <si>
    <t>1358803637</t>
  </si>
  <si>
    <t>1358805155</t>
  </si>
  <si>
    <t>1358805312</t>
  </si>
  <si>
    <t>1358806628</t>
  </si>
  <si>
    <t>1358807026</t>
  </si>
  <si>
    <t>1358807096</t>
  </si>
  <si>
    <t>1358808908</t>
  </si>
  <si>
    <t>1358808942</t>
  </si>
  <si>
    <t>1358809138</t>
  </si>
  <si>
    <t>1358809199</t>
  </si>
  <si>
    <t>1358809897</t>
  </si>
  <si>
    <t>1358810593</t>
  </si>
  <si>
    <t>1358810639</t>
  </si>
  <si>
    <t>1358810985</t>
  </si>
  <si>
    <t>1358812363</t>
  </si>
  <si>
    <t>1358813017</t>
  </si>
  <si>
    <t>1358813041</t>
  </si>
  <si>
    <t>1358813174</t>
  </si>
  <si>
    <t>1358813551</t>
  </si>
  <si>
    <t>1358814347</t>
  </si>
  <si>
    <t>1358814411</t>
  </si>
  <si>
    <t>1358814549</t>
  </si>
  <si>
    <t>1358814654</t>
  </si>
  <si>
    <t>1358815248</t>
  </si>
  <si>
    <t>1358816733</t>
  </si>
  <si>
    <t>1358817076</t>
  </si>
  <si>
    <t>1358818335</t>
  </si>
  <si>
    <t>1358818630</t>
  </si>
  <si>
    <t>1358818838</t>
  </si>
  <si>
    <t>1358819470</t>
  </si>
  <si>
    <t>1358819732</t>
  </si>
  <si>
    <t>1358820170</t>
  </si>
  <si>
    <t>1358821125</t>
  </si>
  <si>
    <t>1358821147</t>
  </si>
  <si>
    <t>1358821934</t>
  </si>
  <si>
    <t>1358821945</t>
  </si>
  <si>
    <t>1358823587</t>
  </si>
  <si>
    <t>1358824153</t>
  </si>
  <si>
    <t>1358824342</t>
  </si>
  <si>
    <t>1358824597</t>
  </si>
  <si>
    <t>1358824807</t>
  </si>
  <si>
    <t>1358824895</t>
  </si>
  <si>
    <t>1358825426</t>
  </si>
  <si>
    <t>1358825570</t>
  </si>
  <si>
    <t>1358826548</t>
  </si>
  <si>
    <t>1358826920</t>
  </si>
  <si>
    <t>1358827182</t>
  </si>
  <si>
    <t>1358828226</t>
  </si>
  <si>
    <t>1358828622</t>
  </si>
  <si>
    <t>1358829053</t>
  </si>
  <si>
    <t>1358829449</t>
  </si>
  <si>
    <t>1358830535</t>
  </si>
  <si>
    <t>1358830822</t>
  </si>
  <si>
    <t>1358833226</t>
  </si>
  <si>
    <t>1358834518</t>
  </si>
  <si>
    <t>1358834692</t>
  </si>
  <si>
    <t>1358835366</t>
  </si>
  <si>
    <t>1358835523</t>
  </si>
  <si>
    <t>1358835709</t>
  </si>
  <si>
    <t>1358836501</t>
  </si>
  <si>
    <t>1358836845</t>
  </si>
  <si>
    <t>1358837897</t>
  </si>
  <si>
    <t>1358837947</t>
  </si>
  <si>
    <t>1358838399</t>
  </si>
  <si>
    <t>1358838590</t>
  </si>
  <si>
    <t>1358838827</t>
  </si>
  <si>
    <t>1358839549</t>
  </si>
  <si>
    <t>1358840433</t>
  </si>
  <si>
    <t>1358840462</t>
  </si>
  <si>
    <t>1358840570</t>
  </si>
  <si>
    <t>1358841435</t>
  </si>
  <si>
    <t>1358841494</t>
  </si>
  <si>
    <t>1358842487</t>
  </si>
  <si>
    <t>1358842877</t>
  </si>
  <si>
    <t>1358842889</t>
  </si>
  <si>
    <t>1358843386</t>
  </si>
  <si>
    <t>1358843646</t>
  </si>
  <si>
    <t>1358844412</t>
  </si>
  <si>
    <t>1358844653</t>
  </si>
  <si>
    <t>1358845026</t>
  </si>
  <si>
    <t>1358845210</t>
  </si>
  <si>
    <t>1358845719</t>
  </si>
  <si>
    <t>1358846216</t>
  </si>
  <si>
    <t>1358846407</t>
  </si>
  <si>
    <t>1358847445</t>
  </si>
  <si>
    <t>1358847999</t>
  </si>
  <si>
    <t>1358848277</t>
  </si>
  <si>
    <t>1358849109</t>
  </si>
  <si>
    <t>1358849693</t>
  </si>
  <si>
    <t>1358850104</t>
  </si>
  <si>
    <t>1358850120</t>
  </si>
  <si>
    <t>1358850245</t>
  </si>
  <si>
    <t>1358850990</t>
  </si>
  <si>
    <t>1358851376</t>
  </si>
  <si>
    <t>1358852158</t>
  </si>
  <si>
    <t>1358852236</t>
  </si>
  <si>
    <t>1358852328</t>
  </si>
  <si>
    <t>1358852496</t>
  </si>
  <si>
    <t>1358853663</t>
  </si>
  <si>
    <t>1358853784</t>
  </si>
  <si>
    <t>1358854079</t>
  </si>
  <si>
    <t>1358854167</t>
  </si>
  <si>
    <t>1358855047</t>
  </si>
  <si>
    <t>1358855422</t>
  </si>
  <si>
    <t>1358855577</t>
  </si>
  <si>
    <t>1358856003</t>
  </si>
  <si>
    <t>1358856195</t>
  </si>
  <si>
    <t>1358856928</t>
  </si>
  <si>
    <t>1358857144</t>
  </si>
  <si>
    <t>1358857277</t>
  </si>
  <si>
    <t>1358857460</t>
  </si>
  <si>
    <t>1358857816</t>
  </si>
  <si>
    <t>1358859521</t>
  </si>
  <si>
    <t>1358859788</t>
  </si>
  <si>
    <t>1358860022</t>
  </si>
  <si>
    <t>1358861428</t>
  </si>
  <si>
    <t>1358861529</t>
  </si>
  <si>
    <t>1358862411</t>
  </si>
  <si>
    <t>1358862675</t>
  </si>
  <si>
    <t>1358862836</t>
  </si>
  <si>
    <t>1358863271</t>
  </si>
  <si>
    <t>1358863659</t>
  </si>
  <si>
    <t>1358864140</t>
  </si>
  <si>
    <t>1358864597</t>
  </si>
  <si>
    <t>1358864973</t>
  </si>
  <si>
    <t>1358866737</t>
  </si>
  <si>
    <t>1358866881</t>
  </si>
  <si>
    <t>1358867099</t>
  </si>
  <si>
    <t>1358867946</t>
  </si>
  <si>
    <t>1358868179</t>
  </si>
  <si>
    <t>1358869917</t>
  </si>
  <si>
    <t>1358870492</t>
  </si>
  <si>
    <t>1358871449</t>
  </si>
  <si>
    <t>1358871598</t>
  </si>
  <si>
    <t>1358871980</t>
  </si>
  <si>
    <t>1358872332</t>
  </si>
  <si>
    <t>1358873131</t>
  </si>
  <si>
    <t>1358873137</t>
  </si>
  <si>
    <t>1358875403</t>
  </si>
  <si>
    <t>1358875881</t>
  </si>
  <si>
    <t>1358877893</t>
  </si>
  <si>
    <t>1358878055</t>
  </si>
  <si>
    <t>1358878180</t>
  </si>
  <si>
    <t>1358878405</t>
  </si>
  <si>
    <t>1358878494</t>
  </si>
  <si>
    <t>1358879199</t>
  </si>
  <si>
    <t>1358879547</t>
  </si>
  <si>
    <t>1358879729</t>
  </si>
  <si>
    <t>1358881194</t>
  </si>
  <si>
    <t>1358881288</t>
  </si>
  <si>
    <t>1358881313</t>
  </si>
  <si>
    <t>1358881440</t>
  </si>
  <si>
    <t>1358882005</t>
  </si>
  <si>
    <t>1358882635</t>
  </si>
  <si>
    <t>1358883946</t>
  </si>
  <si>
    <t>1358884163</t>
  </si>
  <si>
    <t>1358884355</t>
  </si>
  <si>
    <t>1358884416</t>
  </si>
  <si>
    <t>1358884496</t>
  </si>
  <si>
    <t>1358885547</t>
  </si>
  <si>
    <t>1358886001</t>
  </si>
  <si>
    <t>1358886335</t>
  </si>
  <si>
    <t>1358886337</t>
  </si>
  <si>
    <t>1358886338</t>
  </si>
  <si>
    <t>1358886624</t>
  </si>
  <si>
    <t>1358887448</t>
  </si>
  <si>
    <t>1358887696</t>
  </si>
  <si>
    <t>1358887840</t>
  </si>
  <si>
    <t>1358888474</t>
  </si>
  <si>
    <t>1358888789</t>
  </si>
  <si>
    <t>1358889648</t>
  </si>
  <si>
    <t>1358889896</t>
  </si>
  <si>
    <t>1358889975</t>
  </si>
  <si>
    <t>1358890086</t>
  </si>
  <si>
    <t>1358890799</t>
  </si>
  <si>
    <t>1358890821</t>
  </si>
  <si>
    <t>1358891951</t>
  </si>
  <si>
    <t>1358892427</t>
  </si>
  <si>
    <t>1358893702</t>
  </si>
  <si>
    <t>1358894006</t>
  </si>
  <si>
    <t>1358894118</t>
  </si>
  <si>
    <t>1358894292</t>
  </si>
  <si>
    <t>1358894347</t>
  </si>
  <si>
    <t>1358894491</t>
  </si>
  <si>
    <t>1358894648</t>
  </si>
  <si>
    <t>1358894772</t>
  </si>
  <si>
    <t>1358894849</t>
  </si>
  <si>
    <t>1358894945</t>
  </si>
  <si>
    <t>1358895204</t>
  </si>
  <si>
    <t>1358895378</t>
  </si>
  <si>
    <t>1358895542</t>
  </si>
  <si>
    <t>1358895863</t>
  </si>
  <si>
    <t>1358896005</t>
  </si>
  <si>
    <t>1358896731</t>
  </si>
  <si>
    <t>1358897110</t>
  </si>
  <si>
    <t>1358897541</t>
  </si>
  <si>
    <t>1358897769</t>
  </si>
  <si>
    <t>1358897800</t>
  </si>
  <si>
    <t>1358897886</t>
  </si>
  <si>
    <t>1358900028</t>
  </si>
  <si>
    <t>1358901090</t>
  </si>
  <si>
    <t>1358901490</t>
  </si>
  <si>
    <t>1358902603</t>
  </si>
  <si>
    <t>1358902961</t>
  </si>
  <si>
    <t>1358903186</t>
  </si>
  <si>
    <t>1358903809</t>
  </si>
  <si>
    <t>1358904176</t>
  </si>
  <si>
    <t>1358904415</t>
  </si>
  <si>
    <t>1358904417</t>
  </si>
  <si>
    <t>1358904468</t>
  </si>
  <si>
    <t>1358904797</t>
  </si>
  <si>
    <t>1358905698</t>
  </si>
  <si>
    <t>1358906023</t>
  </si>
  <si>
    <t>1358906773</t>
  </si>
  <si>
    <t>1358907038</t>
  </si>
  <si>
    <t>1358908268</t>
  </si>
  <si>
    <t>1358908802</t>
  </si>
  <si>
    <t>1358909061</t>
  </si>
  <si>
    <t>1358909398</t>
  </si>
  <si>
    <t>1358909909</t>
  </si>
  <si>
    <t>1358910186</t>
  </si>
  <si>
    <t>1358910222</t>
  </si>
  <si>
    <t>1358910910</t>
  </si>
  <si>
    <t>1358910912</t>
  </si>
  <si>
    <t>1358911061</t>
  </si>
  <si>
    <t>1358911344</t>
  </si>
  <si>
    <t>1358911623</t>
  </si>
  <si>
    <t>1358911798</t>
  </si>
  <si>
    <t>1358911990</t>
  </si>
  <si>
    <t>1358912130</t>
  </si>
  <si>
    <t>1358912235</t>
  </si>
  <si>
    <t>1358912271</t>
  </si>
  <si>
    <t>1358912281</t>
  </si>
  <si>
    <t>1358912403</t>
  </si>
  <si>
    <t>1358912456</t>
  </si>
  <si>
    <t>1358912928</t>
  </si>
  <si>
    <t>1358913451</t>
  </si>
  <si>
    <t>1358913595</t>
  </si>
  <si>
    <t>1358914509</t>
  </si>
  <si>
    <t>1358914641</t>
  </si>
  <si>
    <t>1358914993</t>
  </si>
  <si>
    <t>1358915808</t>
  </si>
  <si>
    <t>1358916163</t>
  </si>
  <si>
    <t>1358916243</t>
  </si>
  <si>
    <t>1358916278</t>
  </si>
  <si>
    <t>1358918316</t>
  </si>
  <si>
    <t>1358918827</t>
  </si>
  <si>
    <t>1358919912</t>
  </si>
  <si>
    <t>1358921516</t>
  </si>
  <si>
    <t>1358922261</t>
  </si>
  <si>
    <t>1358922396</t>
  </si>
  <si>
    <t>1358922677</t>
  </si>
  <si>
    <t>1358923970</t>
  </si>
  <si>
    <t>1358924023</t>
  </si>
  <si>
    <t>1358924357</t>
  </si>
  <si>
    <t>1358925832</t>
  </si>
  <si>
    <t>1358927282</t>
  </si>
  <si>
    <t>1358927369</t>
  </si>
  <si>
    <t>1358927823</t>
  </si>
  <si>
    <t>1358928251</t>
  </si>
  <si>
    <t>1358928583</t>
  </si>
  <si>
    <t>1358929214</t>
  </si>
  <si>
    <t>1358929879</t>
  </si>
  <si>
    <t>1358930019</t>
  </si>
  <si>
    <t>1358930463</t>
  </si>
  <si>
    <t>1358930879</t>
  </si>
  <si>
    <t>1358931032</t>
  </si>
  <si>
    <t>1358931317</t>
  </si>
  <si>
    <t>1358931709</t>
  </si>
  <si>
    <t>1358933237</t>
  </si>
  <si>
    <t>1358933430</t>
  </si>
  <si>
    <t>1358934068</t>
  </si>
  <si>
    <t>1358934192</t>
  </si>
  <si>
    <t>1358934256</t>
  </si>
  <si>
    <t>1358935335</t>
  </si>
  <si>
    <t>1358935460</t>
  </si>
  <si>
    <t>1358935826</t>
  </si>
  <si>
    <t>1358936252</t>
  </si>
  <si>
    <t>1358936586</t>
  </si>
  <si>
    <t>1358936823</t>
  </si>
  <si>
    <t>1358936929</t>
  </si>
  <si>
    <t>1358937666</t>
  </si>
  <si>
    <t>1358937975</t>
  </si>
  <si>
    <t>1358938509</t>
  </si>
  <si>
    <t>1358938542</t>
  </si>
  <si>
    <t>1358938741</t>
  </si>
  <si>
    <t>1358938816</t>
  </si>
  <si>
    <t>1358939180</t>
  </si>
  <si>
    <t>1358939442</t>
  </si>
  <si>
    <t>1358939649</t>
  </si>
  <si>
    <t>1358939998</t>
  </si>
  <si>
    <t>1358940375</t>
  </si>
  <si>
    <t>1358940439</t>
  </si>
  <si>
    <t>1358940678</t>
  </si>
  <si>
    <t>1358940828</t>
  </si>
  <si>
    <t>1358942145</t>
  </si>
  <si>
    <t>1358942514</t>
  </si>
  <si>
    <t>1358943019</t>
  </si>
  <si>
    <t>1358943150</t>
  </si>
  <si>
    <t>1358943293</t>
  </si>
  <si>
    <t>1358943388</t>
  </si>
  <si>
    <t>1358944035</t>
  </si>
  <si>
    <t>1358944145</t>
  </si>
  <si>
    <t>1358944244</t>
  </si>
  <si>
    <t>1358944272</t>
  </si>
  <si>
    <t>1358944352</t>
  </si>
  <si>
    <t>1358944359</t>
  </si>
  <si>
    <t>1358944590</t>
  </si>
  <si>
    <t>1358944848</t>
  </si>
  <si>
    <t>1358944939</t>
  </si>
  <si>
    <t>1358946027</t>
  </si>
  <si>
    <t>1358946202</t>
  </si>
  <si>
    <t>1358947429</t>
  </si>
  <si>
    <t>1358947781</t>
  </si>
  <si>
    <t>1358948252</t>
  </si>
  <si>
    <t>1358948337</t>
  </si>
  <si>
    <t>1358948551</t>
  </si>
  <si>
    <t>1358948765</t>
  </si>
  <si>
    <t>1358949268</t>
  </si>
  <si>
    <t>1358949489</t>
  </si>
  <si>
    <t>1358949752</t>
  </si>
  <si>
    <t>1358949809</t>
  </si>
  <si>
    <t>1358950231</t>
  </si>
  <si>
    <t>1358950342</t>
  </si>
  <si>
    <t>1358950497</t>
  </si>
  <si>
    <t>1358950993</t>
  </si>
  <si>
    <t>1358951294</t>
  </si>
  <si>
    <t>1358953166</t>
  </si>
  <si>
    <t>1358954241</t>
  </si>
  <si>
    <t>1358955095</t>
  </si>
  <si>
    <t>1358955668</t>
  </si>
  <si>
    <t>1358956889</t>
  </si>
  <si>
    <t>1358957554</t>
  </si>
  <si>
    <t>1358957920</t>
  </si>
  <si>
    <t>1358958722</t>
  </si>
  <si>
    <t>1358959194</t>
  </si>
  <si>
    <t>1358959364</t>
  </si>
  <si>
    <t>1358961523</t>
  </si>
  <si>
    <t>1358962034</t>
  </si>
  <si>
    <t>1358962238</t>
  </si>
  <si>
    <t>1358962363</t>
  </si>
  <si>
    <t>1358962476</t>
  </si>
  <si>
    <t>1358964760</t>
  </si>
  <si>
    <t>1358964805</t>
  </si>
  <si>
    <t>1358965038</t>
  </si>
  <si>
    <t>1358965100</t>
  </si>
  <si>
    <t>1358965211</t>
  </si>
  <si>
    <t>1358966025</t>
  </si>
  <si>
    <t>1358966439</t>
  </si>
  <si>
    <t>1358966723</t>
  </si>
  <si>
    <t>1358968274</t>
  </si>
  <si>
    <t>1358968580</t>
  </si>
  <si>
    <t>1358969837</t>
  </si>
  <si>
    <t>1358970209</t>
  </si>
  <si>
    <t>1358970478</t>
  </si>
  <si>
    <t>1358970854</t>
  </si>
  <si>
    <t>1358971924</t>
  </si>
  <si>
    <t>1358972268</t>
  </si>
  <si>
    <t>1358973293</t>
  </si>
  <si>
    <t>1358973588</t>
  </si>
  <si>
    <t>1358973727</t>
  </si>
  <si>
    <t>1358973742</t>
  </si>
  <si>
    <t>1358974802</t>
  </si>
  <si>
    <t>1358974957</t>
  </si>
  <si>
    <t>1358975351</t>
  </si>
  <si>
    <t>1358975601</t>
  </si>
  <si>
    <t>1358977011</t>
  </si>
  <si>
    <t>1358977423</t>
  </si>
  <si>
    <t>1358977728</t>
  </si>
  <si>
    <t>1358977798</t>
  </si>
  <si>
    <t>1358978604</t>
  </si>
  <si>
    <t>1358978743</t>
  </si>
  <si>
    <t>1358979497</t>
  </si>
  <si>
    <t>1358979544</t>
  </si>
  <si>
    <t>1358979615</t>
  </si>
  <si>
    <t>1358979676</t>
  </si>
  <si>
    <t>1358979723</t>
  </si>
  <si>
    <t>1358981082</t>
  </si>
  <si>
    <t>1358981480</t>
  </si>
  <si>
    <t>1358982332</t>
  </si>
  <si>
    <t>1358983073</t>
  </si>
  <si>
    <t>1358984286</t>
  </si>
  <si>
    <t>1358985281</t>
  </si>
  <si>
    <t>1358985573</t>
  </si>
  <si>
    <t>1358987020</t>
  </si>
  <si>
    <t>1358987483</t>
  </si>
  <si>
    <t>1358989045</t>
  </si>
  <si>
    <t>1358989526</t>
  </si>
  <si>
    <t>1358990636</t>
  </si>
  <si>
    <t>1358992007</t>
  </si>
  <si>
    <t>1358992378</t>
  </si>
  <si>
    <t>1358992996</t>
  </si>
  <si>
    <t>1358993176</t>
  </si>
  <si>
    <t>1358993752</t>
  </si>
  <si>
    <t>1358994103</t>
  </si>
  <si>
    <t>1358994849</t>
  </si>
  <si>
    <t>1358995240</t>
  </si>
  <si>
    <t>1358995312</t>
  </si>
  <si>
    <t>1358995522</t>
  </si>
  <si>
    <t>1358995777</t>
  </si>
  <si>
    <t>1358996931</t>
  </si>
  <si>
    <t>1358997338</t>
  </si>
  <si>
    <t>1358997830</t>
  </si>
  <si>
    <t>1358997833</t>
  </si>
  <si>
    <t>1358999520</t>
  </si>
  <si>
    <t>1359001730</t>
  </si>
  <si>
    <t>1359002549</t>
  </si>
  <si>
    <t>1359002777</t>
  </si>
  <si>
    <t>1359003656</t>
  </si>
  <si>
    <t>1359003741</t>
  </si>
  <si>
    <t>1359004253</t>
  </si>
  <si>
    <t>1359004310</t>
  </si>
  <si>
    <t>1359004344</t>
  </si>
  <si>
    <t>1359004364</t>
  </si>
  <si>
    <t>1359004407</t>
  </si>
  <si>
    <t>1359004546</t>
  </si>
  <si>
    <t>1359004863</t>
  </si>
  <si>
    <t>1359005087</t>
  </si>
  <si>
    <t>1359005568</t>
  </si>
  <si>
    <t>1359006066</t>
  </si>
  <si>
    <t>1359008764</t>
  </si>
  <si>
    <t>1359010595</t>
  </si>
  <si>
    <t>1359011641</t>
  </si>
  <si>
    <t>1359011749</t>
  </si>
  <si>
    <t>1359011831</t>
  </si>
  <si>
    <t>1359012187</t>
  </si>
  <si>
    <t>1359012231</t>
  </si>
  <si>
    <t>1359014363</t>
  </si>
  <si>
    <t>1359014626</t>
  </si>
  <si>
    <t>1359015114</t>
  </si>
  <si>
    <t>1359015522</t>
  </si>
  <si>
    <t>1359015672</t>
  </si>
  <si>
    <t>1359015949</t>
  </si>
  <si>
    <t>1359016608</t>
  </si>
  <si>
    <t>1359016827</t>
  </si>
  <si>
    <t>1359017092</t>
  </si>
  <si>
    <t>1359020687</t>
  </si>
  <si>
    <t>1359021575</t>
  </si>
  <si>
    <t>1359021638</t>
  </si>
  <si>
    <t>1359023086</t>
  </si>
  <si>
    <t>1359023226</t>
  </si>
  <si>
    <t>1359023567</t>
  </si>
  <si>
    <t>1359024639</t>
  </si>
  <si>
    <t>1359025351</t>
  </si>
  <si>
    <t>1359026704</t>
  </si>
  <si>
    <t>1359027402</t>
  </si>
  <si>
    <t>1359027458</t>
  </si>
  <si>
    <t>1359028579</t>
  </si>
  <si>
    <t>1359028754</t>
  </si>
  <si>
    <t>1359029357</t>
  </si>
  <si>
    <t>1359029443</t>
  </si>
  <si>
    <t>1359029646</t>
  </si>
  <si>
    <t>1359029719</t>
  </si>
  <si>
    <t>1359029820</t>
  </si>
  <si>
    <t>1359030572</t>
  </si>
  <si>
    <t>1359030771</t>
  </si>
  <si>
    <t>1359032735</t>
  </si>
  <si>
    <t>1359032836</t>
  </si>
  <si>
    <t>1359033213</t>
  </si>
  <si>
    <t>1359033465</t>
  </si>
  <si>
    <t>1359033875</t>
  </si>
  <si>
    <t>1359035352</t>
  </si>
  <si>
    <t>1359035621</t>
  </si>
  <si>
    <t>1359036125</t>
  </si>
  <si>
    <t>1359036277</t>
  </si>
  <si>
    <t>1359036932</t>
  </si>
  <si>
    <t>1359037144</t>
  </si>
  <si>
    <t>1359037240</t>
  </si>
  <si>
    <t>1359037930</t>
  </si>
  <si>
    <t>1359039564</t>
  </si>
  <si>
    <t>1359039846</t>
  </si>
  <si>
    <t>1359040858</t>
  </si>
  <si>
    <t>1359041334</t>
  </si>
  <si>
    <t>1359041395</t>
  </si>
  <si>
    <t>1359042067</t>
  </si>
  <si>
    <t>1359042636</t>
  </si>
  <si>
    <t>1359043440</t>
  </si>
  <si>
    <t>1359043844</t>
  </si>
  <si>
    <t>1359045696</t>
  </si>
  <si>
    <t>1359045953</t>
  </si>
  <si>
    <t>1359046578</t>
  </si>
  <si>
    <t>1359046912</t>
  </si>
  <si>
    <t>1359047108</t>
  </si>
  <si>
    <t>1359047454</t>
  </si>
  <si>
    <t>1359047509</t>
  </si>
  <si>
    <t>1359047709</t>
  </si>
  <si>
    <t>1359047847</t>
  </si>
  <si>
    <t>1359048209</t>
  </si>
  <si>
    <t>1359048324</t>
  </si>
  <si>
    <t>1359049378</t>
  </si>
  <si>
    <t>1359049587</t>
  </si>
  <si>
    <t>1359049638</t>
  </si>
  <si>
    <t>1359050860</t>
  </si>
  <si>
    <t>1359051055</t>
  </si>
  <si>
    <t>1359051412</t>
  </si>
  <si>
    <t>1359051516</t>
  </si>
  <si>
    <t>1359051666</t>
  </si>
  <si>
    <t>1359052166</t>
  </si>
  <si>
    <t>1359053667</t>
  </si>
  <si>
    <t>1359054653</t>
  </si>
  <si>
    <t>1359055002</t>
  </si>
  <si>
    <t>1359057550</t>
  </si>
  <si>
    <t>1359057628</t>
  </si>
  <si>
    <t>1359057676</t>
  </si>
  <si>
    <t>1359057833</t>
  </si>
  <si>
    <t>1359058899</t>
  </si>
  <si>
    <t>1359059039</t>
  </si>
  <si>
    <t>1359059169</t>
  </si>
  <si>
    <t>1359059674</t>
  </si>
  <si>
    <t>1359060271</t>
  </si>
  <si>
    <t>1359061183</t>
  </si>
  <si>
    <t>1359061211</t>
  </si>
  <si>
    <t>1359063124</t>
  </si>
  <si>
    <t>1359063876</t>
  </si>
  <si>
    <t>1359064838</t>
  </si>
  <si>
    <t>1359065344</t>
  </si>
  <si>
    <t>1359065373</t>
  </si>
  <si>
    <t>1359065716</t>
  </si>
  <si>
    <t>1359066180</t>
  </si>
  <si>
    <t>1359066727</t>
  </si>
  <si>
    <t>1359067658</t>
  </si>
  <si>
    <t>1359067956</t>
  </si>
  <si>
    <t>1359068293</t>
  </si>
  <si>
    <t>1359068798</t>
  </si>
  <si>
    <t>1359068995</t>
  </si>
  <si>
    <t>1359069076</t>
  </si>
  <si>
    <t>1359069159</t>
  </si>
  <si>
    <t>1359069225</t>
  </si>
  <si>
    <t>1359069591</t>
  </si>
  <si>
    <t>1359069804</t>
  </si>
  <si>
    <t>1359069939</t>
  </si>
  <si>
    <t>1359070418</t>
  </si>
  <si>
    <t>1359070448</t>
  </si>
  <si>
    <t>1359070520</t>
  </si>
  <si>
    <t>1359071623</t>
  </si>
  <si>
    <t>1359072063</t>
  </si>
  <si>
    <t>1359072093</t>
  </si>
  <si>
    <t>1359073583</t>
  </si>
  <si>
    <t>1359073703</t>
  </si>
  <si>
    <t>1359073735</t>
  </si>
  <si>
    <t>1359074069</t>
  </si>
  <si>
    <t>1359075511</t>
  </si>
  <si>
    <t>1359075526</t>
  </si>
  <si>
    <t>1359076505</t>
  </si>
  <si>
    <t>1359076710</t>
  </si>
  <si>
    <t>1359076916</t>
  </si>
  <si>
    <t>1359077705</t>
  </si>
  <si>
    <t>1359077711</t>
  </si>
  <si>
    <t>1359078969</t>
  </si>
  <si>
    <t>1359078993</t>
  </si>
  <si>
    <t>1359079128</t>
  </si>
  <si>
    <t>1359081082</t>
  </si>
  <si>
    <t>1359081845</t>
  </si>
  <si>
    <t>1359082014</t>
  </si>
  <si>
    <t>1359083049</t>
  </si>
  <si>
    <t>1359084890</t>
  </si>
  <si>
    <t>1359085142</t>
  </si>
  <si>
    <t>1359085154</t>
  </si>
  <si>
    <t>1359085463</t>
  </si>
  <si>
    <t>1359087497</t>
  </si>
  <si>
    <t>1359089356</t>
  </si>
  <si>
    <t>1359089571</t>
  </si>
  <si>
    <t>1359089765</t>
  </si>
  <si>
    <t>1359090183</t>
  </si>
  <si>
    <t>1359090400</t>
  </si>
  <si>
    <t>1359090554</t>
  </si>
  <si>
    <t>1359090637</t>
  </si>
  <si>
    <t>1359090862</t>
  </si>
  <si>
    <t>1359091339</t>
  </si>
  <si>
    <t>1359091608</t>
  </si>
  <si>
    <t>1359091707</t>
  </si>
  <si>
    <t>1359091794</t>
  </si>
  <si>
    <t>1359093068</t>
  </si>
  <si>
    <t>1359093145</t>
  </si>
  <si>
    <t>1359093220</t>
  </si>
  <si>
    <t>1359094608</t>
  </si>
  <si>
    <t>1359094886</t>
  </si>
  <si>
    <t>1359095266</t>
  </si>
  <si>
    <t>1359095576</t>
  </si>
  <si>
    <t>1359095729</t>
  </si>
  <si>
    <t>1359095786</t>
  </si>
  <si>
    <t>1359096315</t>
  </si>
  <si>
    <t>1359096975</t>
  </si>
  <si>
    <t>1359097336</t>
  </si>
  <si>
    <t>1359098202</t>
  </si>
  <si>
    <t>1359098532</t>
  </si>
  <si>
    <t>1359098729</t>
  </si>
  <si>
    <t>1359098938</t>
  </si>
  <si>
    <t>1359099116</t>
  </si>
  <si>
    <t>1359100583</t>
  </si>
  <si>
    <t>1359103332</t>
  </si>
  <si>
    <t>1359104848</t>
  </si>
  <si>
    <t>1359106298</t>
  </si>
  <si>
    <t>1359106578</t>
  </si>
  <si>
    <t>1359109553</t>
  </si>
  <si>
    <t>1359109752</t>
  </si>
  <si>
    <t>1359110251</t>
  </si>
  <si>
    <t>1359114377</t>
  </si>
  <si>
    <t>1359114516</t>
  </si>
  <si>
    <t>1359114989</t>
  </si>
  <si>
    <t>1359115166</t>
  </si>
  <si>
    <t>1359117243</t>
  </si>
  <si>
    <t>1359118169</t>
  </si>
  <si>
    <t>1359119872</t>
  </si>
  <si>
    <t>1359122230</t>
  </si>
  <si>
    <t>1359122947</t>
  </si>
  <si>
    <t>1359126013</t>
  </si>
  <si>
    <t>1359126389</t>
  </si>
  <si>
    <t>1359129797</t>
  </si>
  <si>
    <t>1359134595</t>
  </si>
  <si>
    <t>1359137474</t>
  </si>
  <si>
    <t>1359138599</t>
  </si>
  <si>
    <t>1359140180</t>
  </si>
  <si>
    <t>1359140942</t>
  </si>
  <si>
    <t>1359140978</t>
  </si>
  <si>
    <t>1359142217</t>
  </si>
  <si>
    <t>1359144650</t>
  </si>
  <si>
    <t>1359146196</t>
  </si>
  <si>
    <t>1359147577</t>
  </si>
  <si>
    <t>1359147650</t>
  </si>
  <si>
    <t>1359148544</t>
  </si>
  <si>
    <t>1359150652</t>
  </si>
  <si>
    <t>1359152480</t>
  </si>
  <si>
    <t>1359154109</t>
  </si>
  <si>
    <t>1359154414</t>
  </si>
  <si>
    <t>1359155713</t>
  </si>
  <si>
    <t>1359155758</t>
  </si>
  <si>
    <t>1359157533</t>
  </si>
  <si>
    <t>1359162249</t>
  </si>
  <si>
    <t>1359163054</t>
  </si>
  <si>
    <t>1359165334</t>
  </si>
  <si>
    <t>1359165535</t>
  </si>
  <si>
    <t>1359165587</t>
  </si>
  <si>
    <t>1359165711</t>
  </si>
  <si>
    <t>1359165816</t>
  </si>
  <si>
    <t>1359168467</t>
  </si>
  <si>
    <t>1359170796</t>
  </si>
  <si>
    <t>1359171072</t>
  </si>
  <si>
    <t>1359171101</t>
  </si>
  <si>
    <t>1359171139</t>
  </si>
  <si>
    <t>1359171269</t>
  </si>
  <si>
    <t>1359174316</t>
  </si>
  <si>
    <t>1359175174</t>
  </si>
  <si>
    <t>1359175218</t>
  </si>
  <si>
    <t>1359177389</t>
  </si>
  <si>
    <t>1359178200</t>
  </si>
  <si>
    <t>1359178912</t>
  </si>
  <si>
    <t>1359178933</t>
  </si>
  <si>
    <t>1359179256</t>
  </si>
  <si>
    <t>1359179918</t>
  </si>
  <si>
    <t>1359180248</t>
  </si>
  <si>
    <t>1359180254</t>
  </si>
  <si>
    <t>1359182765</t>
  </si>
  <si>
    <t>1359183019</t>
  </si>
  <si>
    <t>1359183961</t>
  </si>
  <si>
    <t>1359184078</t>
  </si>
  <si>
    <t>1359184825</t>
  </si>
  <si>
    <t>1359185816</t>
  </si>
  <si>
    <t>1359185830</t>
  </si>
  <si>
    <t>1359186319</t>
  </si>
  <si>
    <t>1359186435</t>
  </si>
  <si>
    <t>1359187849</t>
  </si>
  <si>
    <t>1359187941</t>
  </si>
  <si>
    <t>1359190576</t>
  </si>
  <si>
    <t>1359193004</t>
  </si>
  <si>
    <t>1359193288</t>
  </si>
  <si>
    <t>1359194374</t>
  </si>
  <si>
    <t>1359195320</t>
  </si>
  <si>
    <t>1359196203</t>
  </si>
  <si>
    <t>1359197517</t>
  </si>
  <si>
    <t>1359199148</t>
  </si>
  <si>
    <t>1359199280</t>
  </si>
  <si>
    <t>1359199795</t>
  </si>
  <si>
    <t>Rekon</t>
  </si>
  <si>
    <t>-</t>
  </si>
  <si>
    <t>Recon</t>
  </si>
  <si>
    <t>Column Labels</t>
  </si>
  <si>
    <t>Total Nilai COD</t>
  </si>
  <si>
    <t>Total COD Fee</t>
  </si>
  <si>
    <t>Total Ongkir Setelah Diskon</t>
  </si>
  <si>
    <t>Proyeksi_Net</t>
  </si>
  <si>
    <t>Total Proyeksi_Net</t>
  </si>
  <si>
    <t>Total Resi</t>
  </si>
  <si>
    <t>Resi</t>
  </si>
  <si>
    <t>Durasi Kirim</t>
  </si>
  <si>
    <t>Hari</t>
  </si>
  <si>
    <t>saskiaa</t>
  </si>
  <si>
    <t>PENERIMA:(HUBUNGI 081313558861 WA CHAT)</t>
  </si>
  <si>
    <t>Yolanda</t>
  </si>
  <si>
    <t>.</t>
  </si>
  <si>
    <t>harnoto</t>
  </si>
  <si>
    <t>1359078738</t>
  </si>
  <si>
    <t>Ernila La (rz)</t>
  </si>
  <si>
    <t>Teweh Selatan</t>
  </si>
  <si>
    <t>Jln Terinsing Rt 05 ( Dekat Rumah Pak Rt ) Kelurahan/Desa Terinsing, Kec Teweh Selatan Kab Barito Utara</t>
  </si>
  <si>
    <t>1359176212</t>
  </si>
  <si>
    <t>Aswandi (BY)</t>
  </si>
  <si>
    <t>Jln Adisucipto Gg H Mahmud No 89 Rt 002/Rw 002 Desa Limbung (Dekat Kantor Sar Kuburaya) Kec Sei/Sungai Raya Kab. Kubu Raya</t>
  </si>
  <si>
    <t>1359178107</t>
  </si>
  <si>
    <t>Rahim Puluhulawa (PS)</t>
  </si>
  <si>
    <t>Jln. Satria  Desa. Isimu Selatan (depan kantor camat tibawa)</t>
  </si>
  <si>
    <t>Beli 1 Gratis 1 Sikat Punggug Warna: ungu dan hijau</t>
  </si>
  <si>
    <t>1359178027</t>
  </si>
  <si>
    <t>Sampurna (RM)</t>
  </si>
  <si>
    <t>Na IX - X</t>
  </si>
  <si>
    <t>PERUMNAS NEOLIB BLOK D N0 09 JL BINANGA DESA KAMPUNG PAJAK Kec NA IX - X</t>
  </si>
  <si>
    <t>1359269349</t>
  </si>
  <si>
    <t>Najir Tunggala Od.</t>
  </si>
  <si>
    <t>BTN Tapalosa Tahap 3 Blok Q5 No. 01 Kelurahan Wua _ Wua Rt 03 Rw 06 Kec Wua-Wua (DIANTAR LANGSUNG KE ALAMAT PENERIMA).</t>
  </si>
  <si>
    <t>1359271146</t>
  </si>
  <si>
    <t>Daniel Riyanto Od.</t>
  </si>
  <si>
    <t>Wahyu Rejo Rt 02 Rw 07 Kelurahan Pringapus Kec Pringapus (DIANTAR LANGSUNG KE ALAMAT PENERIMA).</t>
  </si>
  <si>
    <t>orang rumah</t>
  </si>
  <si>
    <t>1359077959</t>
  </si>
  <si>
    <t>Erwin (Jj)</t>
  </si>
  <si>
    <t>Jln. Pomalaa Tanggetada Kelurahan /Desa Sopura Dusun 1 Hakanggapu, dekat rumah makan Sari Laut</t>
  </si>
  <si>
    <t>1359080544</t>
  </si>
  <si>
    <t>Sahara pammol (ca)</t>
  </si>
  <si>
    <t>Bontolempangang</t>
  </si>
  <si>
    <t>dusun bonto marannu, (Rt01/Rw2 ),desa julumate, Kec Bontolempangang Kab Gowa</t>
  </si>
  <si>
    <t>1359177104</t>
  </si>
  <si>
    <t>Rijal (ib)</t>
  </si>
  <si>
    <t>Desa Bayunsari jln sawit raya rt4 rw01 dusun sungai bolat</t>
  </si>
  <si>
    <t>1359176421</t>
  </si>
  <si>
    <t>Hardjati Ws (Kin)</t>
  </si>
  <si>
    <t>Kramatjati</t>
  </si>
  <si>
    <t>Jl. Batuampar V Gang Putri RT 009/05 Kelurahan Batu Ampar</t>
  </si>
  <si>
    <t>1359272684</t>
  </si>
  <si>
    <t>Iwan purna irawan(Mar).</t>
  </si>
  <si>
    <t>Pujut</t>
  </si>
  <si>
    <t>Balen along Desa.Kawo Kec.Pujut Kab.Lombok Tengah Rt.04 Rw.02 Nusa Tenggara Barat</t>
  </si>
  <si>
    <t>1359158750</t>
  </si>
  <si>
    <t>Muhyin (Kin)</t>
  </si>
  <si>
    <t>Jerowaru</t>
  </si>
  <si>
    <t>Desa Jerowaru, Otak Dese/Depan Panti Asuhan DA RT 01</t>
  </si>
  <si>
    <t>1359157530</t>
  </si>
  <si>
    <t>Fransiskus Dai (iaa)</t>
  </si>
  <si>
    <t>Dusun koto Rt 07 Rw 03 Desa Rawangkalo I, (Patokan rumah dekat kapela stasi rawangkalo), Kecamatan Riung , Kabupaten Ngada , Provinsi NTT</t>
  </si>
  <si>
    <t>1359272676</t>
  </si>
  <si>
    <t>Indra (Hb)</t>
  </si>
  <si>
    <t>Jln Balai Kota 3 Pasar Korem Blok 7 Mandonga Kelmandonga, Kec Kadia Kota Kendari</t>
  </si>
  <si>
    <t>1359299012</t>
  </si>
  <si>
    <t>Lukas Mone Od.</t>
  </si>
  <si>
    <t>Kodi</t>
  </si>
  <si>
    <t>Desa Kapaka Madeta Kec Kodi (DIANTAR LANGSUNG KE ALAMAT PENERIMA) Rumah Kalembu Laba, Saya Tunggu Di Kantor Desa.</t>
  </si>
  <si>
    <t>1359271546</t>
  </si>
  <si>
    <t>Dinding kusmiadi Od.</t>
  </si>
  <si>
    <t>Bojongloa Kaler</t>
  </si>
  <si>
    <t>Jl. Babakan Ciparay Rt 03 Rw 02 Kelurahan Kopo Kec Bojongloa Kaler (DIANTAR LANGSUNG KE ALAMAT PENERIMA) Depan Pasar Induk Caringin Timur Bay Cel Masuk Tanya Pak Rt 03.</t>
  </si>
  <si>
    <t>1359178843</t>
  </si>
  <si>
    <t>S. Lubis (PS)</t>
  </si>
  <si>
    <t>Barus</t>
  </si>
  <si>
    <t>Jln. SM Raja. No.10 Desa. Kampung Solok (Depan pom bensin)</t>
  </si>
  <si>
    <t>1359298696</t>
  </si>
  <si>
    <t>Yolanda Baruty (Rs)</t>
  </si>
  <si>
    <t>Kab. Sarmi</t>
  </si>
  <si>
    <t>Bonggo</t>
  </si>
  <si>
    <t>Desa Bebon Jaya Sp2 Jalur 3 timur (masuk jalur samping gereja diaspora rumah sebelah kiri warna cat rumah hijau, rumahnya bapak babinsa)</t>
  </si>
  <si>
    <t>Rossa Beauty Fragrance Mist BELI 2 BOTOL (AURORA DAN SUNSET)</t>
  </si>
  <si>
    <t>1359158779</t>
  </si>
  <si>
    <t>Samsi Od.</t>
  </si>
  <si>
    <t>Purbaratu</t>
  </si>
  <si>
    <t>Jln. Bebedah Rt 01 Rw 11 Desa Sukanegara Kec Purbartu (DIANTAR LANGSUNG KE ALAMAT PENERIMA Patokan Rumah Buana Suwites Dekat Toko Cemerlang.</t>
  </si>
  <si>
    <t>1359165976</t>
  </si>
  <si>
    <t>Rustam Ali (RM)</t>
  </si>
  <si>
    <t>perumahan nelayan jln pante paret nmr barak 19,desa paret timur Kec kotabunan</t>
  </si>
  <si>
    <t>1359285825</t>
  </si>
  <si>
    <t>Yayat (iaa)</t>
  </si>
  <si>
    <t>Jalan Raya Anjun desa Anjun RT 10 RW 02 kecamatan Plered kabupaten Purwakarta Provinsi Jawa Barat (patokan samping klinik Halimah)</t>
  </si>
  <si>
    <t>1359285436</t>
  </si>
  <si>
    <t>Slamet Solikhin (Fr)</t>
  </si>
  <si>
    <t>Bandar</t>
  </si>
  <si>
    <t>Kelurahan Pesalakan Rt 04 Rw 03 Kec Bandar</t>
  </si>
  <si>
    <t>1359285497</t>
  </si>
  <si>
    <t>H SUPNI (Kin)</t>
  </si>
  <si>
    <t>Aikmel</t>
  </si>
  <si>
    <t>Desa Keroya RT 1 RW 1, Jln. Tuan Guru H. Abdulmanan, Sebelah Selatan Kantor Desa -, 100m</t>
  </si>
  <si>
    <t>1359072588</t>
  </si>
  <si>
    <t>Jufri Sinik (PS)</t>
  </si>
  <si>
    <t>Watang Sidenreng</t>
  </si>
  <si>
    <t>Dusun. Mojong Jl. Poros Pare Sengkang Km. 196 RT/RW 01/04 Desa. Mojong (Samping MBG)</t>
  </si>
  <si>
    <t>1359275481</t>
  </si>
  <si>
    <t>Alfaro (Jj)</t>
  </si>
  <si>
    <t>Jln. Lintas Ole Ate RT 01 RW 02 Kelurahan /Desa Ole Ate Kec. Mamboro</t>
  </si>
  <si>
    <t>1359287904</t>
  </si>
  <si>
    <t>Steven S (IR)</t>
  </si>
  <si>
    <t>Ronggur Nihuta</t>
  </si>
  <si>
    <t>Jln Sosor Silo Dusun 3 Desa Salaon Dolok Kec Ronggur Nihuta (Sekolah SDN 7)</t>
  </si>
  <si>
    <t>1359275833</t>
  </si>
  <si>
    <t>Saffrudin Hanapiah (Kin)</t>
  </si>
  <si>
    <t>Basidondo</t>
  </si>
  <si>
    <t>Desa Silondou, Dusun Rukun Makmur Dekat SMP Silondou</t>
  </si>
  <si>
    <t>1359278302</t>
  </si>
  <si>
    <t>Husnan Arifin Od.</t>
  </si>
  <si>
    <t>Jln. Bajak IV Timur No. 29/D Kec Medan Amplas (DIANTAR LANGSUNG KE ALAMAT PENERIMA) Kelurahan Harjo Sari II.</t>
  </si>
  <si>
    <t>1359171052</t>
  </si>
  <si>
    <t>Srifaiza (IS)</t>
  </si>
  <si>
    <t>Jln Sekebada RT 3 RW 2 Desa Lemusa Kec Parigi selatan Kab Parigi Moutong</t>
  </si>
  <si>
    <t>1359282559</t>
  </si>
  <si>
    <t>Andreas Suripto (Jj)</t>
  </si>
  <si>
    <t>Purwodadi</t>
  </si>
  <si>
    <t>Jln Bhayangkara GG Rahayu 24 RT 04 RW IX Kelurahan Purwodadi Grobogan</t>
  </si>
  <si>
    <t>1359278460</t>
  </si>
  <si>
    <t>N ama:Lazarus Dju Kana (ib)</t>
  </si>
  <si>
    <t>Sabu Timur</t>
  </si>
  <si>
    <t>Rt.009/Rw.005.Kel.Bolou.Kab.SRT.Sabu Raijua,,Prop Ntt.009/RW.005.Kel.Bolou,,Kab.Sabu Raijua,,Prop.Ntt.</t>
  </si>
  <si>
    <t>1359074235</t>
  </si>
  <si>
    <t>Acep ai tini (BY)</t>
  </si>
  <si>
    <t>Kp Kalapa Sari Rt20/Rw06 Desa Cilangkap (Sebelh Kiri Rumah Warna Cat Biru,Feps) Kec Manonjaya Kab. Tasikmalaya</t>
  </si>
  <si>
    <t>1359169786</t>
  </si>
  <si>
    <t>SUPANGAT (Fr)</t>
  </si>
  <si>
    <t>Jl Karet No 07 Jorong Kampung Talawi Nagari Muaro Paiti, Kec Kapur Ix/Sembilan, Kab Lima Puluh Koto/Kota</t>
  </si>
  <si>
    <t>1359283198</t>
  </si>
  <si>
    <t>Apsoyus hutabarat (iaa)</t>
  </si>
  <si>
    <t>Sipahutar</t>
  </si>
  <si>
    <t>Desa Onan Runggu III (dekat gereja HKBP onan runggu, Rumah nya warna Kuning) Kecamatan Sipahutar Kabupaten Tapanuli Utara Provinsi Sumatera Utara</t>
  </si>
  <si>
    <t>1359074196</t>
  </si>
  <si>
    <t>Asep (Jj)</t>
  </si>
  <si>
    <t>Kelurahan /Desa Lamboo Dusun 03 RT 05 Samping Masjid, Kec. Moramo</t>
  </si>
  <si>
    <t>1359163101</t>
  </si>
  <si>
    <t>Teguh priyanto (Hb)</t>
  </si>
  <si>
    <t>Bergas</t>
  </si>
  <si>
    <t>(blkg cokacola)atau dpn masjid Al Iklas A/d ADmart dusun kebonan RT 02/RW 04 , desa Randugunting, Kec Bergas Kab Semarang</t>
  </si>
  <si>
    <t>keluarga</t>
  </si>
  <si>
    <t>1359292031</t>
  </si>
  <si>
    <t>Firadaeng (PS)</t>
  </si>
  <si>
    <t>Jalan. Tanjung Balaka, Pelabuhan Ferry Kelurahan. Kratung (ANTRAKN LANGSUNG KE ALAMAT)</t>
  </si>
  <si>
    <t>1359174509</t>
  </si>
  <si>
    <t>H.uce nasrudin Od.</t>
  </si>
  <si>
    <t>Pangkalan</t>
  </si>
  <si>
    <t>Kp. Malingping Rt 6 Rw 5 Desa Mulangsari Kec Pangkalan Karawang (DIANTAR LANGSUNG KE ALAMAT PENERIMA).</t>
  </si>
  <si>
    <t>1359291871</t>
  </si>
  <si>
    <t>Paisal ahmad (ca)</t>
  </si>
  <si>
    <t>Molawe</t>
  </si>
  <si>
    <t>Desa Mandiodo, ( Dusun 3, Rt6 ) Patokan Rumahdekat Jety Cinta Jaya, Kec Molawe Kab. Konawe Utara</t>
  </si>
  <si>
    <t>1359162422</t>
  </si>
  <si>
    <t>Nindo Pratama silaban (IS)</t>
  </si>
  <si>
    <t>Pademangan</t>
  </si>
  <si>
    <t>Jlnpademangan Iv Gg 6 No 26 Desa/Kelurahan Pademangan Kecamatan Pademangan Timur Kota/Kabupaten Jakarta Utara Provinsi Dki Jakarta</t>
  </si>
  <si>
    <t>1359159937</t>
  </si>
  <si>
    <t>Aluk (Jj)</t>
  </si>
  <si>
    <t>Menjalin</t>
  </si>
  <si>
    <t>Seledok Jln. Simpang Silung RT 07 RW 08 Kelurahan /Desa Lamoanak, rumah samping jalan</t>
  </si>
  <si>
    <t>1359297894</t>
  </si>
  <si>
    <t>Peri (Rs)</t>
  </si>
  <si>
    <t>Sungai Betung</t>
  </si>
  <si>
    <t>RT 1 RW 1, Desa Suka Maju</t>
  </si>
  <si>
    <t>1359298112</t>
  </si>
  <si>
    <t>Helda (Jj)</t>
  </si>
  <si>
    <t>Tenggarong</t>
  </si>
  <si>
    <t>Jl.Mangkuraja RT 70 Gang 11 No 2 Kelurahan Loa Ipuh Kec. Tenggarong</t>
  </si>
  <si>
    <t>1359179693</t>
  </si>
  <si>
    <t>Rianto Od.</t>
  </si>
  <si>
    <t>Jalan Pasar 7 Gang Gembira No. 98 Kelurahan Beringin Kec Medan Selayang Kota Medan (DIANTAR LANGSUNG KE ALAMAT PENERIMA) Patokan Ada Pohon Jambu Air Depan Rumah.</t>
  </si>
  <si>
    <t>1359165174</t>
  </si>
  <si>
    <t>Agustinus Tae (Jj)</t>
  </si>
  <si>
    <t>Kelurahan /Desa Taialai RT 01 RW 01, Patokan rumah dekat dengan Kantor Desa</t>
  </si>
  <si>
    <t>1359171589</t>
  </si>
  <si>
    <t>Muhammad S.Wongso Od.</t>
  </si>
  <si>
    <t>Jl.Bung Tomo lV no.2 RT 21/RW.09 Kel Kelapa Lima Kec Kelapa Lima Kota Kupang - NTT (DIANTAR LANGSUNG KE ALAMAT PENERIMA)</t>
  </si>
  <si>
    <t>1359288865</t>
  </si>
  <si>
    <t>MAXEMUS LALUS Od.</t>
  </si>
  <si>
    <t>Jalan A. Baitanu RT.003 RW.002 Kelurahan Alak Kecamatan Alak Kota Kupang NTT (DIANTAR LANGSUNG KE ALAMAT PENERIMA)</t>
  </si>
  <si>
    <t>1359274426</t>
  </si>
  <si>
    <t>Suhadi Tawar (AK)</t>
  </si>
  <si>
    <t>Rt 01 / Rw 01, Kajuei Bukit, Desa Tumbang Kajuei, Kec Rungan, Kab Gunung Mas, Provinsi Kalimantan Tengah</t>
  </si>
  <si>
    <t>1359273963</t>
  </si>
  <si>
    <t>Udin Datuela Od.</t>
  </si>
  <si>
    <t>Jl. Mandar Dusun 3 Desa Moutong Timur Kec Moutong (DIANTAR LANGSUNG KE ALAMAT PENERIMA) Kode Pos 94379</t>
  </si>
  <si>
    <t>1359163639</t>
  </si>
  <si>
    <t>saliya potabuga (Bar)</t>
  </si>
  <si>
    <t>Kel Mongkonai, Rt 005/Rw 003, Jl Brawijaya, Kec Kotamobagu Barat (Dekat Masjid Alihlas), No Hp ,62 813-4752-352 (Diantarkan Langsung Ke Penerima)</t>
  </si>
  <si>
    <t>1359290167</t>
  </si>
  <si>
    <t>SIMON EMI LANGODAY (iaa)</t>
  </si>
  <si>
    <t>Jl. Trans Lembata No 157 (Depan Rujab Ketua DPRD KAB. LEWOLEBA) Kelurahan Lewoleba Timur RT/RW 007/038 Kecamatan Nubatukan Kabupaten Lembata Provinsi Nusa Tenggara Timur</t>
  </si>
  <si>
    <t>1359207615</t>
  </si>
  <si>
    <t>Asminwidarsun Od.</t>
  </si>
  <si>
    <t>Jl. Pendidikan Raya KANTOR PENGADILAN TATA USAHA Kelurahan Rappocini Kec Rappocini Makassar (DIANTAR LANGSUNG KE ALAMAT PENERIMA).</t>
  </si>
  <si>
    <t>1359134132</t>
  </si>
  <si>
    <t>Marthen Longdong ( Di)</t>
  </si>
  <si>
    <t>Jln Perkebunan Werot Atas , Desa Tatelu Rondor , Jaga 2 Kec Dimembe</t>
  </si>
  <si>
    <t>1359240955</t>
  </si>
  <si>
    <t>Tira (RM)</t>
  </si>
  <si>
    <t>Jln markoni atas no 36 rt 60 kelurahan klandasan ilir kecamatan balikpapan kota</t>
  </si>
  <si>
    <t>1359241100</t>
  </si>
  <si>
    <t>Nina Turluana (Bar)</t>
  </si>
  <si>
    <t>Bogor</t>
  </si>
  <si>
    <t>Tanah Sareal</t>
  </si>
  <si>
    <t>Nina Turluana, Jl Sejahtera No 4, Rt 006/Rw 006, Kel Kedungbadak, Kec Tanah Sareal, No Hp ,62 813-6642-7151 (Diantarkan Langsung Ke Penerima)</t>
  </si>
  <si>
    <t>1359097191</t>
  </si>
  <si>
    <t>Celly Saroinsong (ib)</t>
  </si>
  <si>
    <t>Jl. Gagak Raya, Perkamil SD negeri 53 ranomut lingkungan . 8 manado</t>
  </si>
  <si>
    <t>1359239571</t>
  </si>
  <si>
    <t>ilham (IR)</t>
  </si>
  <si>
    <t>Besulutu</t>
  </si>
  <si>
    <t>RT 2 RW 2 Desa Lawonua Kec Besulutu (SMA 1 Besulutu)</t>
  </si>
  <si>
    <t>1359098048</t>
  </si>
  <si>
    <t>Mendhut (ca)</t>
  </si>
  <si>
    <t>Kab. Boyolali</t>
  </si>
  <si>
    <t>Selo</t>
  </si>
  <si>
    <t>(patokan rumah, samping balai desa klakah) desa klakah rt/re 08-03, kec Selo Kab Boyolali</t>
  </si>
  <si>
    <t>1359238818</t>
  </si>
  <si>
    <t>Mulyadi Od.</t>
  </si>
  <si>
    <t>Jasinga</t>
  </si>
  <si>
    <t>Kp. Parung Sapi Masjid Rt 1 Rw 9 Blok Sawah Dekat Musholla Desa Sipak Kec Jasinga (DIANTAR LANGSUNG KE ALAMAT PENERIMA).</t>
  </si>
  <si>
    <t>1359210618</t>
  </si>
  <si>
    <t>Vera (IR)</t>
  </si>
  <si>
    <t>Singkawang Selatan</t>
  </si>
  <si>
    <t>Jl Sagatani No 06 RT 7 RW 3 Kelurahan Sagatani Kec Singkawang Selatan</t>
  </si>
  <si>
    <t>1359210165</t>
  </si>
  <si>
    <t>Joey cahyo (Bar)</t>
  </si>
  <si>
    <t>Purwakarta</t>
  </si>
  <si>
    <t>Joey Chayo, Jl Ahmad Yani, Gang Sukarata, Rt 018/Rw 006, No 79, Cipaisan, Kec Purwakarta, No Hp ,6285793400843 (Diantarkan Langsung Ke Penerima)</t>
  </si>
  <si>
    <t>1359097412</t>
  </si>
  <si>
    <t>Erfisius (ib)</t>
  </si>
  <si>
    <t>Doreng</t>
  </si>
  <si>
    <t>Desa Kloangpopot ,</t>
  </si>
  <si>
    <t>1359204567</t>
  </si>
  <si>
    <t>SOZISOKHI HIA (PS)</t>
  </si>
  <si>
    <t>Lahomi</t>
  </si>
  <si>
    <t>Jln. Sukarno Hatta no.1 Kantor Bupati Nias Barat Desa. Onolimbu (ANTRAKN LANGSUNG KE ALAMAT)</t>
  </si>
  <si>
    <t>1359199711</t>
  </si>
  <si>
    <t>Tri arnol ( SP )</t>
  </si>
  <si>
    <t>Kapala Pitu</t>
  </si>
  <si>
    <t>Lembang Benteng Mamullu Kelurahan Kapala Pitu ( patokan rumah Dekat Wisata negri di atas awan To,tombi lolai  )</t>
  </si>
  <si>
    <t>1359199787</t>
  </si>
  <si>
    <t>Daniel .T (ib)</t>
  </si>
  <si>
    <t>Kombos Permai blok G no.18 Manado</t>
  </si>
  <si>
    <t>1359198185</t>
  </si>
  <si>
    <t>JosefAtok (Kin)</t>
  </si>
  <si>
    <t>Desa Harekakae RT/RW: 01/03, Patokan Dibelakang SMA Negeri Harekakae</t>
  </si>
  <si>
    <t>1359243456</t>
  </si>
  <si>
    <t>Iswarjab (iaa)</t>
  </si>
  <si>
    <t>Desa Gedang Rt 9 Kecamatan Sungai Penuh Kota Sungai Penuh Provinsi Jambi (Tolong Diantar ke kantor pos Kota Sungai penuh kasih sama pegawai yang nama nya Fitria Ningsih(Istri))</t>
  </si>
  <si>
    <t>1359242345</t>
  </si>
  <si>
    <t>Jerry Od.</t>
  </si>
  <si>
    <t>Jln. Lelepoan Kelurahan Tumatangtang Lingk 2 Kec Tomohon Selatan (DIANTAR LANGSUNG KE ALAMAT PENERIMA)</t>
  </si>
  <si>
    <t>1359200629</t>
  </si>
  <si>
    <t>SIGAR (IS)</t>
  </si>
  <si>
    <t>Mentarang</t>
  </si>
  <si>
    <t>Rt 03 Desa Paking Patokan Di Belakang Rumah Sekolah Smp 1 Negeri 1 Memtarang, Kec Mentarang Kab Malinau Provinsi Kalimantan Utara</t>
  </si>
  <si>
    <t>1359241191</t>
  </si>
  <si>
    <t>Budi Damopolii (ib)</t>
  </si>
  <si>
    <t>Upai samping jembatan RT 2 kelurahan upai jurusan ke pontodon</t>
  </si>
  <si>
    <t>1359096651</t>
  </si>
  <si>
    <t>Erol Manu (PS)</t>
  </si>
  <si>
    <t>Jl. Bati Karang RT/RW 33/11 Kelurahan. Oebobob (ANTRAKN LANGSUNG KE ALAMAT)</t>
  </si>
  <si>
    <t>1359201557</t>
  </si>
  <si>
    <t>Ahmad Basir (rz)</t>
  </si>
  <si>
    <t>Jln Tomaranginang ( Belakang Polsek Lasusua ) Kelurahan/Desa Desa Lasusua</t>
  </si>
  <si>
    <t>1359200776</t>
  </si>
  <si>
    <t>Nelos (BY)</t>
  </si>
  <si>
    <t>Sadaniang</t>
  </si>
  <si>
    <t>Desa Pentek, Dusu Kumpang, Rt04/Rw06 (Mutiara Tailor, Tukang Jait, Depan Kantor Desa Pentek) (Kab Mempawah, Kec Sadaniang Kab. Pontianak</t>
  </si>
  <si>
    <t>1359242045</t>
  </si>
  <si>
    <t>Ujang sunarya (ib)</t>
  </si>
  <si>
    <t>Kaubun</t>
  </si>
  <si>
    <t>Jln profinsi RT 05 RW 02 desa, kadunngan</t>
  </si>
  <si>
    <t>1359212161</t>
  </si>
  <si>
    <t>Sondakh Od.</t>
  </si>
  <si>
    <t>Jln. Di. Panjaitan No. 53 Manado Kec Wenang Kelurahan Calaca Toko Jempol (DIANTAR LANGSUNG KE ALAMAT PENERIMA).</t>
  </si>
  <si>
    <t>1359222765</t>
  </si>
  <si>
    <t>herman (Fr)</t>
  </si>
  <si>
    <t>Jlnandi Nyiwi Desa Ponjalae Rt 007Rw 004 Kec Wara Timur</t>
  </si>
  <si>
    <t>1359225401</t>
  </si>
  <si>
    <t>Edy supriadi (RM)</t>
  </si>
  <si>
    <t>Kandanghaur</t>
  </si>
  <si>
    <t>Blok Sukamelang RT 7 RW 4 Desa Karangmulya Kec Kandanghaur samping LPK Al Amin</t>
  </si>
  <si>
    <t>1359230221</t>
  </si>
  <si>
    <t>Rusdin ( Di)</t>
  </si>
  <si>
    <t>Anggaberi</t>
  </si>
  <si>
    <t>Desa Anggaberi , Jlsaweringading No235 Rt 001 Rw002 (Patokannya Jalan Ke Pasar Central Asinua) Kec Anggaberi, Kab Konawe</t>
  </si>
  <si>
    <t>1359230921</t>
  </si>
  <si>
    <t>Andi (Jj)</t>
  </si>
  <si>
    <t>Belitang Hilir</t>
  </si>
  <si>
    <t>Jln Enci Alip RT 31 Kelurahan /Desa Sepantak, Patokan rumah dekat Mushola Kec. Belitang Hilir</t>
  </si>
  <si>
    <t>1359221929</t>
  </si>
  <si>
    <t>Wayan subagia (Bar)</t>
  </si>
  <si>
    <t>Watubangga</t>
  </si>
  <si>
    <t>Kel Tandebura, Lingkungan 1 (Dekat Pasar Tandebura), Kec Watubangga, No Hp ,62 822-9307-1368 (DIANTARKAN LANGSUNG KE PENERIMA)</t>
  </si>
  <si>
    <t>1359230078</t>
  </si>
  <si>
    <t>Sitti Ros (Fr)</t>
  </si>
  <si>
    <t>Jlnporos sabang Desa Sabang dekat SMP Negeri 3 SabangKecamatan Dampelas</t>
  </si>
  <si>
    <t>2 DAPAT 6 PENAMBAL GIGI</t>
  </si>
  <si>
    <t>1359112177</t>
  </si>
  <si>
    <t>Herman Od.</t>
  </si>
  <si>
    <t>Jl. Sepaku Laut Rt 14 No. 21 Kelurahan Baru Tengah Kec Balikpapan Barat (DIANTAR LANGSUNG KE ALAMAT PENERIMA).</t>
  </si>
  <si>
    <t>1359228098</t>
  </si>
  <si>
    <t>Taat Muchlasi (PTR)</t>
  </si>
  <si>
    <t>Kab. Temanggung</t>
  </si>
  <si>
    <t>Parakan</t>
  </si>
  <si>
    <t>Kelurahan Parakan Wetan, Panjangsari Lama, RT 01 / RW 07, Kec Parakan</t>
  </si>
  <si>
    <t>1359113984</t>
  </si>
  <si>
    <t>ANDE BENU (PS)</t>
  </si>
  <si>
    <t>Amanuban Selatan</t>
  </si>
  <si>
    <t>Dusun. 2 ,Jln. Pil Manus RT / RW 09/03  Desa. Noemuke (rumah dekat kafe st Dominikus noemuke)</t>
  </si>
  <si>
    <t>1359225719</t>
  </si>
  <si>
    <t>Mucholid ( Di)</t>
  </si>
  <si>
    <t>(Tower Metro Tv Ht 60 Mtr 60Mdpl)Gunung Rambutan, Desa Karang Rejo Rt 10, Kec Balikpapan Tengah, Kota Balikpapan</t>
  </si>
  <si>
    <t>1359226987</t>
  </si>
  <si>
    <t>Ren (ib)</t>
  </si>
  <si>
    <t>jln Muhamad Hatta nmor 78 kelurahan pasar.</t>
  </si>
  <si>
    <t>1359220798</t>
  </si>
  <si>
    <t>Yani (IS)</t>
  </si>
  <si>
    <t>Asera</t>
  </si>
  <si>
    <t>Desa Amorome Kecamatan Asera Kabupaten Konawe Utara Provinsi Sulawesi Tenggara Rumah Depan Toko, Dusun 2,No Rumah 46, Rt 2/Rw 2, Jln Trans Sulawesi</t>
  </si>
  <si>
    <t>1359234101</t>
  </si>
  <si>
    <t>H SULARMAN (PS)</t>
  </si>
  <si>
    <t>Kaliwuluh RT 01 RW 04 Desa. BGondoharum (ANTRAKN LANGSUNG KE ALAMAT)</t>
  </si>
  <si>
    <t>1359233800</t>
  </si>
  <si>
    <t>Desa Sigimpu/ RT/3 Saya masuk lorong, ada mesjit di puncak, tanya aja mana rumah mm dini, Kec Sigi Biromaru Kab Sigi</t>
  </si>
  <si>
    <t>1359219814</t>
  </si>
  <si>
    <t>Bonventura Harris (PS)</t>
  </si>
  <si>
    <t>Desa. Nggorang. RT/RW 04/01 (Samping kantor desa nggorang)</t>
  </si>
  <si>
    <t>1359212797</t>
  </si>
  <si>
    <t>Dorthea Mandagi Od.</t>
  </si>
  <si>
    <t>Talawaan jaga 2 kec Talawaan kab Minahasa utara Prov Sulawesi utara patokan rumah jembatan jalan lurus rumah ke 3 sebelah kiri</t>
  </si>
  <si>
    <t>1359217000</t>
  </si>
  <si>
    <t>Frida Momongan (PS)</t>
  </si>
  <si>
    <t>Suluun Tareran</t>
  </si>
  <si>
    <t>Jl. Tonsaroinsong Jaga 3 Desa. Talaitad (ANTRAKN LANGSUNG KE ALAMAT )</t>
  </si>
  <si>
    <t>1359232307</t>
  </si>
  <si>
    <t>Lukas Bell Od.</t>
  </si>
  <si>
    <t>Rt 009 Rw 003 Kelurahan Nonohonis Kec Kota Soe (DIANTAR LANGSUNG KE ALAMAT PENERIMA).</t>
  </si>
  <si>
    <t>1359104000</t>
  </si>
  <si>
    <t>Katiman (iaa)</t>
  </si>
  <si>
    <t>Kab. Tulang Bawang Barat</t>
  </si>
  <si>
    <t>Tulang Bawang Tengah</t>
  </si>
  <si>
    <t>Jalan 3 Kelurahan Mulya Jaya RW 5 RT 24 Kecamatan Tulang Bawang Tengah Kabupaten Tulang Bawang Barat Provinsi Lampung</t>
  </si>
  <si>
    <t>1359119931</t>
  </si>
  <si>
    <t>Zainal Abidin</t>
  </si>
  <si>
    <t>Muara Kaman</t>
  </si>
  <si>
    <t>Desa/kel Muarakaman ilir RT 01 Samping parit besar Rumah lantai 2 warna cat hijau</t>
  </si>
  <si>
    <t>1359124507</t>
  </si>
  <si>
    <t>Martinus Libu Lein Od.</t>
  </si>
  <si>
    <t>Rt 01 Rw 01 Desa Tonuwotan Kec Adonara Barat (DIANTAR LANGSUNG KE ALAMAT PENERIMA).</t>
  </si>
  <si>
    <t>1359232241</t>
  </si>
  <si>
    <t>Sulaeman, Skep.Ns Od.</t>
  </si>
  <si>
    <t>Komplek BTN Tahoa Jln. Hiu Blok 10 No. 10 Kelurahan Tahoa Kec Kolaka (DIANTAR LANGSUNG KE ALAMAT PENERIMA).</t>
  </si>
  <si>
    <t>1359124691</t>
  </si>
  <si>
    <t>Tjep Dheny (rz)</t>
  </si>
  <si>
    <t>Jln Pasar lama RT 01/RW 02 ( Toko Dunia ban sebrang bank BCA ) Desa Cileungsi Kidul, Kec Cileungsi Kab. Bogor</t>
  </si>
  <si>
    <t>1359246423</t>
  </si>
  <si>
    <t>Yuke Yetty Kindangen (Kin)</t>
  </si>
  <si>
    <t>Tombulu</t>
  </si>
  <si>
    <t>Jl.Amian, Desa Kembes Satu, Jaga 8 Samping Eklesia Mart (Maps Ralf Home)</t>
  </si>
  <si>
    <t>1359151998</t>
  </si>
  <si>
    <t>Hamsa Fahmi (BY)</t>
  </si>
  <si>
    <t>Passi Timur</t>
  </si>
  <si>
    <t>Desa Insil Rt02 (Insil Induk Lorong Sdn 2) Kec Passi Timur Kab. Bolaang Mongondow (Bolmong)</t>
  </si>
  <si>
    <t>1359256744</t>
  </si>
  <si>
    <t>Anselmus Ajas (PS)</t>
  </si>
  <si>
    <t>Sambi Rampas - Congkar</t>
  </si>
  <si>
    <t>Watunggong Desa. Satar Nawang (Rumah dekat dengan Gereja Paroki Watunggong)</t>
  </si>
  <si>
    <t>1359257716</t>
  </si>
  <si>
    <t>Poniran (Bar)</t>
  </si>
  <si>
    <t>Kampung Rakyat</t>
  </si>
  <si>
    <t>Jl Andesta, Rt 002/Rw 001, Desa Perkebunan Pekan Tolan, Kec Kampung Rakyat (Dekat BRI), No Hp ,6282165661384 (DIANTARKAN LANGSUNG KE PENERIMA)</t>
  </si>
  <si>
    <t>1359153957</t>
  </si>
  <si>
    <t>Yonison (AK)</t>
  </si>
  <si>
    <t>Kenohan</t>
  </si>
  <si>
    <t>Lamin Pulut, Rt 02 (Samping Gereja Gkii), Kec Kenohan, Kab Kutai Kartanegara (Kukar), Provinsi Kalimantan Timur</t>
  </si>
  <si>
    <t>1359259342</t>
  </si>
  <si>
    <t>Hendra (rz)</t>
  </si>
  <si>
    <t>Jln Raya Talawaan Dusun Tambang ( Pos Dua ) Kelurahan/Desa Desa Tatelu</t>
  </si>
  <si>
    <t>1359191019</t>
  </si>
  <si>
    <t>Liman Habira (Jj)</t>
  </si>
  <si>
    <t>Kab. Bengkulu Tengah</t>
  </si>
  <si>
    <t>Merigi Kelindang</t>
  </si>
  <si>
    <t>Kelurahan /Desa Pungguk Beringin Jln. Raya Lubuk Unen PLTA Musi, Rumah depan Masjid Attaubah</t>
  </si>
  <si>
    <t>1359192862</t>
  </si>
  <si>
    <t>Samtun Nasution Od.</t>
  </si>
  <si>
    <t>Bilah Barat</t>
  </si>
  <si>
    <t>KUA Desa Janji Kec Bilah Barat (DIANTAR LANGSUNG KE ALAMAT PENERIMA).</t>
  </si>
  <si>
    <t>1359256632</t>
  </si>
  <si>
    <t>Saepul Od</t>
  </si>
  <si>
    <t>Labangka</t>
  </si>
  <si>
    <t>Dusun Labawa Rt Rw 002 006 Kelurahan Jaya Makmur Kec Labangka (DIANTAR LANGSUNG KE ALAMAT PENERIMA).</t>
  </si>
  <si>
    <t>1359088905</t>
  </si>
  <si>
    <t>Arni nabius (Yn)</t>
  </si>
  <si>
    <t>Sipatana</t>
  </si>
  <si>
    <t>Jl. Memramo 1 RT 02 RW 01 Desa Bulotadaa Timur Kec Sipatana Kota Gorontalo patokan Rumah Percetakan Rifaldi Cat Rumah Warna Cream (DIANTAR LANGSUNG KE ALAMAT PENERIMA).</t>
  </si>
  <si>
    <t>1359111615</t>
  </si>
  <si>
    <t>Lucky (ib)</t>
  </si>
  <si>
    <t>Jln, yosudarso tenau kupang (dalam pelabuhan) kel, alak, kec, alak, kota kupang</t>
  </si>
  <si>
    <t>1359088505</t>
  </si>
  <si>
    <t>Tri Nugroho HW (IS)</t>
  </si>
  <si>
    <t>Kulisusu</t>
  </si>
  <si>
    <t>Desa/Kelurahan Saraea Patokan Aspol Res Buton Utara, Asrama Polres Buton Utara, Kec Kulisusu Kota/Kab Buton Utara Provinsi Sulawesi Tenggara</t>
  </si>
  <si>
    <t>1359259624</t>
  </si>
  <si>
    <t>Anto (Fr)</t>
  </si>
  <si>
    <t>Desa Alahan Panjanggalagah Depan Rd Bangunankecamatan Lembah Gumanti</t>
  </si>
  <si>
    <t>1359157411</t>
  </si>
  <si>
    <t>Jacob Hermanus (Kin)</t>
  </si>
  <si>
    <t>Jln. Fetor Funai BTN Kolhua RT 25 RW 08 Kelurahan Kolhua</t>
  </si>
  <si>
    <t>1359084657</t>
  </si>
  <si>
    <t>Imelda R. Dasilva (ib)</t>
  </si>
  <si>
    <t>Tasifeto Barat</t>
  </si>
  <si>
    <t>Samping Terminal Naresa , Desa Naekasa, Rt/RW : 001/001 ,</t>
  </si>
  <si>
    <t>1359190507</t>
  </si>
  <si>
    <t>Bani Irmawan (RM)</t>
  </si>
  <si>
    <t>Silat Hilir</t>
  </si>
  <si>
    <t>dusun engkaras desa Nanga nuar Kec silat hilir</t>
  </si>
  <si>
    <t>1359189489</t>
  </si>
  <si>
    <t>Soeyanto alias Atok bocor (Jj)</t>
  </si>
  <si>
    <t>Talang Muandau</t>
  </si>
  <si>
    <t>Jln. Kamboja RT 03 RW 04 Kelurahan /Desa Serai Wangi Bengkalis</t>
  </si>
  <si>
    <t>1359190148</t>
  </si>
  <si>
    <t>Supardi (PS)</t>
  </si>
  <si>
    <t>Utan</t>
  </si>
  <si>
    <t>Jaln. Raya Utan Dusun. Jorok Luar RT 12 Kelurahan. Motong (ANTRAKN LANGSUNG KE ALAMAT)</t>
  </si>
  <si>
    <t>Beli 2 Gratis 2 Parfum Mobil</t>
  </si>
  <si>
    <t>1359154907</t>
  </si>
  <si>
    <t>Suharto (AK)</t>
  </si>
  <si>
    <t>Kelurahan Wergu Kulon, Rt 01 / Rw 03, Kec Kota, Kab Kudus, Jawa Tengah</t>
  </si>
  <si>
    <t>1359259741</t>
  </si>
  <si>
    <t>An Ndae Od.</t>
  </si>
  <si>
    <t>Kos Manggarai Indah Jl. Baru Belakang Gereja Katolik Thomas Morus Kec Alok Timur (DIANTAR LANGSUNG KE ALAMAT PENERIMA) Kelurahan Beru.</t>
  </si>
  <si>
    <t>1359190559</t>
  </si>
  <si>
    <t>Rudi Carles (BY)</t>
  </si>
  <si>
    <t>Marau</t>
  </si>
  <si>
    <t>Desa/Runjai Jaya, Dusun Karangan Rt06/Rw03 (Simpang Arah Desa Bantan Sari(Sekali) Kec Marau Kab. Ketapang</t>
  </si>
  <si>
    <t>1359267650</t>
  </si>
  <si>
    <t>Surya Winangun (ib)</t>
  </si>
  <si>
    <t>Jl.Cadika no.26 RT 001/RW 012 Kel..Lontar Baru Kec.Serang Kota Serang</t>
  </si>
  <si>
    <t>1359268409</t>
  </si>
  <si>
    <t>Mujito (PS)</t>
  </si>
  <si>
    <t>Nuha</t>
  </si>
  <si>
    <t>Jln. Hasanuddin F53.Desa. Magani ( di Mess Truba, ANTRAKN LANGSUNG KE ALAMAT)</t>
  </si>
  <si>
    <t>1359267851</t>
  </si>
  <si>
    <t>Sugantiyo (IR)</t>
  </si>
  <si>
    <t>Dusun I Desa Sindang Jaya Kec Sindang Kelingi (Samping kiri Gardu Jaga Sindang Jaya Jujukan Pertama)</t>
  </si>
  <si>
    <t>1359256135</t>
  </si>
  <si>
    <t>Atus Nissi Od.</t>
  </si>
  <si>
    <t>Jln. Oebolifo 5 Kelurahan Sikumana Kec Maulafa Kupang NTT (DIANTAR LANGSUNG KE ALAMAT PENERIMA) Rt Rw 0603 Rumah Sebelah Kiri Jalan Masuk No. Urut 7 Rumah Warna Putih Depan Kios.</t>
  </si>
  <si>
    <t>1359197683</t>
  </si>
  <si>
    <t>Ari sigit p (Fr)</t>
  </si>
  <si>
    <t>Pataruman</t>
  </si>
  <si>
    <t>Dusun Pananjung Timur Rt 32 Rw 07 Desa Sinartanjung Kec Pataruman</t>
  </si>
  <si>
    <t>1359252401</t>
  </si>
  <si>
    <t>hafid (iaa)</t>
  </si>
  <si>
    <t>jln dapalak kelurahan nalu kecamatan baolan kabupaten Tolitoli Sulawesi Tengah kompleks perumahan villa mas</t>
  </si>
  <si>
    <t>1359142006</t>
  </si>
  <si>
    <t>Baginda Farsin (PS)</t>
  </si>
  <si>
    <t>Kab. Kepulauan Aru</t>
  </si>
  <si>
    <t>Pulau-Pulau Aru</t>
  </si>
  <si>
    <t>Jl. Cendrawasih RT.001/RW.05 Kelurahan Siwalima. (ANTRAKN LANGSUNG KE ALAMAT)</t>
  </si>
  <si>
    <t>1359092073</t>
  </si>
  <si>
    <t>Yos Sumardi Od.</t>
  </si>
  <si>
    <t>Magepanda</t>
  </si>
  <si>
    <t>Jl Raya Magepanda, kampung Watuklong, dusun Nangarasong, desa Kolisia, kecamatan Magepanda, kabupaten Sikka, provinsi NTT.</t>
  </si>
  <si>
    <t>1359252687</t>
  </si>
  <si>
    <t>Victor Etok Saleky (IR)</t>
  </si>
  <si>
    <t>Bentas atas RT 03 RW 03 Kelurahan Nusaniwe Kec Nusaniwe (Sampai Gereja Petra)</t>
  </si>
  <si>
    <t>1359250923</t>
  </si>
  <si>
    <t>Alwi dahlan (AK)</t>
  </si>
  <si>
    <t>Pringgabaya</t>
  </si>
  <si>
    <t>Dasan Gerung, Rt 04 / Rw 04, Desa Pringgabaya Utara, Kec Pringgabaya, Kab Lombok Timur,</t>
  </si>
  <si>
    <t>1359140735</t>
  </si>
  <si>
    <t>Sigit riyadi (Bar)</t>
  </si>
  <si>
    <t>Lendah</t>
  </si>
  <si>
    <t>RT 34/RW 10, Mirisewu, Ngentakrejo, Lendah, No Hp : ,62 823-2451-2613 (DIANTARKAN LANGSUNG KE ALAMAT PENERIMA)</t>
  </si>
  <si>
    <t>1359140424</t>
  </si>
  <si>
    <t>Adrian Bob M (Kin)</t>
  </si>
  <si>
    <t>Kelurahan Tuweley, Jl. Daimalambang No. 27 RT 11, Ujung Jalan Beo Komplek Gereja Toraja</t>
  </si>
  <si>
    <t>1359197983</t>
  </si>
  <si>
    <t>Ardi Od.</t>
  </si>
  <si>
    <t>Griya Batu Aji Asri THP 4 RT 02 Rw 18 Blok G3 No. 22 Kelurahan Sungai Langkai Kec Sagulung (DIANTAR LANGSUNG KE ALAMAT PENERIMA).</t>
  </si>
  <si>
    <t>1359249526</t>
  </si>
  <si>
    <t>H.Rifani Od.</t>
  </si>
  <si>
    <t>Balikpapan Timur</t>
  </si>
  <si>
    <t>Jl. Siaga Rt 19 No. 101 Kalis Laundry Kelurahan Damai Kec Balikpapan Kota (DIANTAR LANGSUNG KE ALAMAT PENERIMA).</t>
  </si>
  <si>
    <t>1359246943</t>
  </si>
  <si>
    <t>Nusdy Tarbu (PS)</t>
  </si>
  <si>
    <t>Pulau Rao - Morotai Selatan Barat</t>
  </si>
  <si>
    <t>Desa. Wayabula. RT 03/RW 01. (Lorong/gang dekat Gereja. ANTRAKN LANGSUNG KE ALAMAT)</t>
  </si>
  <si>
    <t>1359252841</t>
  </si>
  <si>
    <t>Marjoko (Bar)</t>
  </si>
  <si>
    <t>Teluk Bayur</t>
  </si>
  <si>
    <t>Marjoko, Jl Manunggal 32, Gang Swadaya, Blok A No 108, Rt 020, Kel Teluk Bayur, Kec Teluk Bayur, Wa ,62 823-5349-4408 (Diantarkan Langsung Ke Penerima)</t>
  </si>
  <si>
    <t>1359194249</t>
  </si>
  <si>
    <t>Murtikayanti (Yn)</t>
  </si>
  <si>
    <t>Pangkalan Banteng</t>
  </si>
  <si>
    <t>PT. Indotrubah Tengah Pondok 2 Divisi 3 Longhause RT 18 Desa Amin Jaya Kec Pangkalan Banteng Kab Kota Waringin Barat (DIANTAR LANGSUNG KE ALAMAT PENERIMA).</t>
  </si>
  <si>
    <t>1359145606</t>
  </si>
  <si>
    <t>Yurdananto Od.</t>
  </si>
  <si>
    <t>Desa Ruhing Raya Kec Gunung Bintang Awai (DIANTAR LANGSUNG KE ALAMAT PENERIMA) Rt 3 Rw 1 No. 13</t>
  </si>
  <si>
    <t>1359089990</t>
  </si>
  <si>
    <t>Ruslis Ruslis</t>
  </si>
  <si>
    <t>Perumahan pesona mutiara Parang Banoa, Kec. Pallangga, Kabupaten Gowa, Sulawesi Selatan 92119</t>
  </si>
  <si>
    <t>1359193155</t>
  </si>
  <si>
    <t>Romieo (AK)</t>
  </si>
  <si>
    <t>Telaga Antang</t>
  </si>
  <si>
    <t>Jalan Gagak, Rt 01 / Rw 02, Desa Gunung Makmur, Kec Telaga Antang, Kab Kotawaringin Timur</t>
  </si>
  <si>
    <t>1359255558</t>
  </si>
  <si>
    <t>Pariyem (IS)</t>
  </si>
  <si>
    <t>Ngawen</t>
  </si>
  <si>
    <t>Bladon RT/RW 017/009 Desa Pepe Kec Ngawen Kab Klaten Provinsi Jawa Tengah</t>
  </si>
  <si>
    <t>1359255328</t>
  </si>
  <si>
    <t>MULYADI (PS)</t>
  </si>
  <si>
    <t>Jl. Jati Raya 1, (Seberang Madrasah Amanah)  Kelurahan. Panarung</t>
  </si>
  <si>
    <t>1359144507</t>
  </si>
  <si>
    <t>Aldi wiiranata Oktavianus sitorus (iaa)</t>
  </si>
  <si>
    <t>Jl RTA Milono No 9 (Pengadilan Tinggi Palangkaraya) Kelurahan Langkai RT 003 Kecamatan Pahandut kota Palangka raya Provinsi Kalimantan Tengah</t>
  </si>
  <si>
    <t>1359144163</t>
  </si>
  <si>
    <t>F .x    kuma(Mar).</t>
  </si>
  <si>
    <t>Walakeam  rt / rw 11 /  5  Lewoleba  . Kec . Nubatukan ..kab. Lembata  NTT</t>
  </si>
  <si>
    <t>1359144602</t>
  </si>
  <si>
    <t>Julianto (PS)</t>
  </si>
  <si>
    <t>KBE PT. KGP Rayon Tanap, Desa. Tanap (Dekat kantor JNT, ANTRAKN LANGSUNG KE ALAMAT)</t>
  </si>
  <si>
    <t>1359195093</t>
  </si>
  <si>
    <t>Kelurahan /Desa Oringbele Jln. Pasar Pagi RT 004 RW 004 Kec. Witihima</t>
  </si>
  <si>
    <t>1359254348</t>
  </si>
  <si>
    <t>Jl. Maarang samping SMAN 2 Kalabahi RT. 013 RW. 002 Kel. Welai Timur Kec. Teluk Mutiara Kab. Alir</t>
  </si>
  <si>
    <t>1358933780</t>
  </si>
  <si>
    <t>Ibu Fatimah (Bar)</t>
  </si>
  <si>
    <t>Ciracas</t>
  </si>
  <si>
    <t>Jl Raya Bogor, Gang Haji Jenih No 13, Lantai 2, Rt 006/Rw 001, Kampung Rambutan, Kec Ciracas, No Hp ,62 823-8930-1029 (Diantarkan Langsung Ke Penerima)</t>
  </si>
  <si>
    <t>1358933809</t>
  </si>
  <si>
    <t>Hsor (Rs)</t>
  </si>
  <si>
    <t>STL Ulu Terawas</t>
  </si>
  <si>
    <t>Jln Jambi Lama, Rt 2, Desa Terawas, Kec Stl Ulu Terawas Kab Musi Rawas</t>
  </si>
  <si>
    <t>1358933978</t>
  </si>
  <si>
    <t>Yulius Simbuang Od.</t>
  </si>
  <si>
    <t>Sukamaju</t>
  </si>
  <si>
    <t>Dusun Kambara Desa Suka Harapan Kec Sukamaju (DIANTAR LANGSUNG KE ALAMAT PENERIMA) Masuk Lorong Sebelah Kanan Rumah Ke 6 Sebelah Kanan.</t>
  </si>
  <si>
    <t>1358929206</t>
  </si>
  <si>
    <t>ADI (Jj)</t>
  </si>
  <si>
    <t>Luyo</t>
  </si>
  <si>
    <t>Jln. Poros Tutar Kelurahan /Desa Batupanga Dusun Taroe, patokan rumah dekat Masjid Nurul Fajrin</t>
  </si>
  <si>
    <t>1358930282</t>
  </si>
  <si>
    <t>Nurhasanah Od.</t>
  </si>
  <si>
    <t>Kelurahan Rabadompu Timur Rt 02 Rw 01 Kec Raba Bima (DIANTAR LANGSUNG KE ALAMAT PENERIMA).</t>
  </si>
  <si>
    <t>1358931523</t>
  </si>
  <si>
    <t>Anwar Od.</t>
  </si>
  <si>
    <t>Puriala</t>
  </si>
  <si>
    <t>Desa Puusangi Kec Puriala (DIANTAR LANGSUNG KE ALAMAT PENERIMA) Rt 003 Rw 03.</t>
  </si>
  <si>
    <t>1358570777</t>
  </si>
  <si>
    <t>Jecklin (Jj)</t>
  </si>
  <si>
    <t>Jl. Lestari 1 RT 020 RW 05 Kelurahan /Desa Liliba Kec. Oebobo</t>
  </si>
  <si>
    <t>1358937450</t>
  </si>
  <si>
    <t>Surya mokodompit (ib)</t>
  </si>
  <si>
    <t>Rt:01 Jln:pemuda Lorong bakasang ,Rumah : sebelah kanan alfamart Kelurahan girian bawah</t>
  </si>
  <si>
    <t>1357820379</t>
  </si>
  <si>
    <t>Suparman (Bar)</t>
  </si>
  <si>
    <t>Beji</t>
  </si>
  <si>
    <t>Suparman, Jl Garuda V No 65, Rt 007/Rw 004, Beji, Kec Beji, Wa ,62 813-8418-6995 (Diantarkan Langsung Ke Penerima) Kec Beji Kota Depok</t>
  </si>
  <si>
    <t>1358566949</t>
  </si>
  <si>
    <t>Muh Ardi (Kin)</t>
  </si>
  <si>
    <t>Tiworo Selatan</t>
  </si>
  <si>
    <t>Desa Barakkah RT 1 RW 1, Lewat Lapangan Bola -, 300m Rumah Panggung Sebelah Kiri</t>
  </si>
  <si>
    <t>1358933993</t>
  </si>
  <si>
    <t>Fredik (Kin)</t>
  </si>
  <si>
    <t>Jl. G. A. Siwabesi RT 029 RW 009 Kelurahan Umanen</t>
  </si>
  <si>
    <t>1358935309</t>
  </si>
  <si>
    <t>Oskar Kupansin (PS)</t>
  </si>
  <si>
    <t>Bulagi Utara</t>
  </si>
  <si>
    <t>Kelurahan. Sabang RT 01 / RW 01 (Samping SMA Sabang, ANTRAKN LANGSUNG KE ALAMAT)</t>
  </si>
  <si>
    <t>1358928593</t>
  </si>
  <si>
    <t>Risma Risma (ib)</t>
  </si>
  <si>
    <t>Pangatikan</t>
  </si>
  <si>
    <t>Kp sukarasa RT 01 RW 02 desa Sukarasa</t>
  </si>
  <si>
    <t>1358528950</t>
  </si>
  <si>
    <t>Yon Tumbel (PS)</t>
  </si>
  <si>
    <t>Desa. Pinasungkulan RT/RW 07/02 (Rumah dibawa gereja Sion tinerungan, 100m sesudah greja Sion tinerungan)</t>
  </si>
  <si>
    <t>1358022816</t>
  </si>
  <si>
    <t>JUMADI PANGARIBUAN (Hb)</t>
  </si>
  <si>
    <t>Jl Bunga 6 Atas Kp Ciketing Rt 004/03 No 33 Pondok Timur Kel Mustika Jaya, Kec Mustika Jaya Kota Bekasi</t>
  </si>
  <si>
    <t>1358535016</t>
  </si>
  <si>
    <t>Apolas Sugiana (PS)</t>
  </si>
  <si>
    <t>Sail</t>
  </si>
  <si>
    <t>Jl. Hang Jebat I No.25 RT 04 RW 04 KELURAHAN. SUKAMAJU (ANTRAKN LANGSUNG KE ALAMAT)</t>
  </si>
  <si>
    <t>1358525549</t>
  </si>
  <si>
    <t>Yaya (Kin)</t>
  </si>
  <si>
    <t>Jln. Tari Jepen 3 RT 17 Kelurahan Guntung (LANGSUNG DIANTARKAN KE ALAMAT)</t>
  </si>
  <si>
    <t>1358902839</t>
  </si>
  <si>
    <t>Heri kaka ( SP )</t>
  </si>
  <si>
    <t>Kelurahan bondo kodi Rt 02 Rw 02 ( Patokan dekat SPBU )</t>
  </si>
  <si>
    <t>1358905392</t>
  </si>
  <si>
    <t>Muhammad natsir ido Od.</t>
  </si>
  <si>
    <t>Katobu</t>
  </si>
  <si>
    <t>Jl. Srikaya No. 9 Kelurahan Butung Butung Kec Katobu Muna (DIANTAR LANGSUNG KE ALAMAT PENERIMA) Tepatnya Belakang Kantor Kejaksaan.</t>
  </si>
  <si>
    <t>1358916159</t>
  </si>
  <si>
    <t>Yulius Yewangu (PS)</t>
  </si>
  <si>
    <t>Jalan. Limpang Paraikararu , RT 01 RW 02, Desa. Wendewa Selatan (ANTRAKN LANGSUNG KE ALAMAT)</t>
  </si>
  <si>
    <t>1358768286</t>
  </si>
  <si>
    <t>ERIZAL (iaa)</t>
  </si>
  <si>
    <t>Jl. Padang Lamo. postu. TKPI Desa Teluk Kepayang Pulau Indah RT 05 Kec VII Koto ILIR Kab Tebo Provinsi Jambi</t>
  </si>
  <si>
    <t>1358566117</t>
  </si>
  <si>
    <t>Omri Selan (ib)</t>
  </si>
  <si>
    <t>Komplek kantor lurah kobekamusa  RT 02 RW 01</t>
  </si>
  <si>
    <t>1358004583</t>
  </si>
  <si>
    <t>SUGENG LANUSI (Hb)</t>
  </si>
  <si>
    <t>Jlnbatu Gunung Km3 Jalur Dua Depan Panti Asuhan Naemuni Nursin Kelurahan Bungin Timur, Kec Luwuk Kab. Banggai</t>
  </si>
  <si>
    <t>1358912536</t>
  </si>
  <si>
    <t>Regina (ca)</t>
  </si>
  <si>
    <t>Desadampala , ( Patokan Rumah, Lorong Batu Bata Dekat Kos Dzaky) Warna Rumah Kuning , Kec Bahodopi Kab. Morowali</t>
  </si>
  <si>
    <t>1357992248</t>
  </si>
  <si>
    <t>Sugeng Priyadi (IR)</t>
  </si>
  <si>
    <t>Gending</t>
  </si>
  <si>
    <t>Dusun Langgai II RT 003 RW 002 Desa Bulang Kec Gending (Barat Masjid Babu Shofa)</t>
  </si>
  <si>
    <t>1357435385</t>
  </si>
  <si>
    <t>Anton (ib)</t>
  </si>
  <si>
    <t>Tolinggula</t>
  </si>
  <si>
    <t>Dusun Jauhari hari desa ilotunggula rumah pas pertigaan smp 6 tolinggula</t>
  </si>
  <si>
    <t>1357379026</t>
  </si>
  <si>
    <t>Erik Umbur (Jj)</t>
  </si>
  <si>
    <t>Siau Barat</t>
  </si>
  <si>
    <t>Kelurahan /Desa Bumbiha Jln. Bumbiha, Patokan rumah dekat Gereja Baitesda Bumbiha</t>
  </si>
  <si>
    <t>1358726865</t>
  </si>
  <si>
    <t>Jemri Liu (Jj)</t>
  </si>
  <si>
    <t>KI'E</t>
  </si>
  <si>
    <t>Kelurahan /Desa Napi RT 004 RW 02 Patokan rumah setelah Polsek Ki,e</t>
  </si>
  <si>
    <t>1358618964</t>
  </si>
  <si>
    <t>Tony wibowo ( Di)</t>
  </si>
  <si>
    <t>Kajen</t>
  </si>
  <si>
    <t>(Ancer2Nya Toko Meubel Dan Elektronik Humar ) Rt 10 Rw 4 ,Kelurahan Kajen , Kec Kajen Kab Pekalongan</t>
  </si>
  <si>
    <t>1358959345</t>
  </si>
  <si>
    <t>Rusli (IS)</t>
  </si>
  <si>
    <t>Perumahan Al Ikhlas Rt 15 C 02/02 Buta Ratna Karang Joang Kelurahan Karang Joang Kec Balikpapan Utara Kota Balikpapan</t>
  </si>
  <si>
    <t>1358628585</t>
  </si>
  <si>
    <t>Aryaputra (Kin)</t>
  </si>
  <si>
    <t>Kelurahan Segala Mider, Jalan Gang Pu Pagar Alam No. 135 (Ada Jual Es Kacang Merah Didepan Rumah)</t>
  </si>
  <si>
    <t>1357274441</t>
  </si>
  <si>
    <t>Noldy Wuisan (rz)</t>
  </si>
  <si>
    <t>Jaga Vi ( Kantor Bpbat Tatelu/Perikanan ) Kelurahan/Desa Desa Tatelu</t>
  </si>
  <si>
    <t>1358970333</t>
  </si>
  <si>
    <t>Anum (BY)</t>
  </si>
  <si>
    <t>Jl Badewi( Lrg Pln)No 45 Desa/Kelurahan Balandete (200 Meter Sebelah Kiri/Utara Masjid Nurul Iman Balandete, Belakang Counter Pulsa Muva)Kec Kolaka Kab. Kolaka</t>
  </si>
  <si>
    <t>1358973057</t>
  </si>
  <si>
    <t>Syarifuddin (Hb)</t>
  </si>
  <si>
    <t>Jln teduh bersinar perumahan kisel Damai blok G1 desa/kel gunung sari</t>
  </si>
  <si>
    <t>1357353728</t>
  </si>
  <si>
    <t>Paryono Od.</t>
  </si>
  <si>
    <t>Ngasem Rt 04 Rw 05 Kelurahan Truwolu Kec Ngaringan (DIANTAR LANGSUNG KE ALAMAT PENERIMA).</t>
  </si>
  <si>
    <t>saudara</t>
  </si>
  <si>
    <t>1358969251</t>
  </si>
  <si>
    <t>Syamsul Bahri (Jj)</t>
  </si>
  <si>
    <t>Kelara</t>
  </si>
  <si>
    <t>Kelurahan /Desa Tolo Selatan Dusun Bonto Manak, Depan Masjid Nurul Jami Samping Lapangan</t>
  </si>
  <si>
    <t>1358637667</t>
  </si>
  <si>
    <t>Dante Tombeg (Hb)</t>
  </si>
  <si>
    <t>Desa/Kel Taas Lingkungan 4 Lrg Smkn 2 Manado, Kec Tikala Kota Manado</t>
  </si>
  <si>
    <t>1358959320</t>
  </si>
  <si>
    <t>Rizal (PS)</t>
  </si>
  <si>
    <t>Bangko Pusako</t>
  </si>
  <si>
    <t>Balam km 4 Kelompok Tani Desa. Bangko Permata (ANTRAKN LANGSUNG KE ALAMAT)</t>
  </si>
  <si>
    <t>1357595614</t>
  </si>
  <si>
    <t>Lexy Taimenas (ib)</t>
  </si>
  <si>
    <t>Jl gajah Mada 55 rt 005 RW 011 kel karang diri kecamatan Kota soe kab TTS prop NTT</t>
  </si>
  <si>
    <t>1358812840</t>
  </si>
  <si>
    <t>Zakaria (Kin)</t>
  </si>
  <si>
    <t>Dusun Hakanggapu Desa Sopura, Lorong Depan Gerbang SMP Sopura</t>
  </si>
  <si>
    <t>1358595119</t>
  </si>
  <si>
    <t>Darsih (Fr)</t>
  </si>
  <si>
    <t>Kendari Barat</t>
  </si>
  <si>
    <t>Jlnmayjend S Parman No 126 Rt 002 Rw 002 Desa Watu Watu, Kec Kendari Barat, Kota Kendari</t>
  </si>
  <si>
    <t>1358570875</t>
  </si>
  <si>
    <t>Rain Lembong (Hb)</t>
  </si>
  <si>
    <t>Tondano Utara</t>
  </si>
  <si>
    <t>Desa kembuan Dekat stadion Maesa</t>
  </si>
  <si>
    <t>1358943328</t>
  </si>
  <si>
    <t>Faisal simbala ( SP )</t>
  </si>
  <si>
    <t>Dusun 1 Rt 01 Desa Badaro ( Patokan rumah perempatan masuk kanan 200m , rumah cat coklat sebelah kanan ) Kec Modayag Kab Bolaang Mongondow Timur</t>
  </si>
  <si>
    <t>1358751209</t>
  </si>
  <si>
    <t>Armada Dimu (PS)</t>
  </si>
  <si>
    <t>Wewewa Barat</t>
  </si>
  <si>
    <t>Jl. Rumah sakit daerah Desa. Watu Kawula (dekat RSUD Reda Bolo, ANTRAKN LANGSUNG KE ALAMAT)</t>
  </si>
  <si>
    <t>1358951089</t>
  </si>
  <si>
    <t>Johan None (Bar)</t>
  </si>
  <si>
    <t>Johan None, Jl Krida 1 No 8, Lingkungan 3, Kel Malalayang Satu Timur, Kec Malalayang, No Hp : ,62811928224 (DIANTARKAN LANGSUNG KE PENERIMA)</t>
  </si>
  <si>
    <t>1357515651</t>
  </si>
  <si>
    <t>SUGENG BUDIANTO (PS)</t>
  </si>
  <si>
    <t>Uluindano Lk. 6 Kelurahan. Uluindano ( lokasi rumah dekat Polsek Tomohon Selatan (</t>
  </si>
  <si>
    <t>1358734491</t>
  </si>
  <si>
    <t>Asuandi (PS)</t>
  </si>
  <si>
    <t>Jln. GG. Binjai RT. 07 RW. 03 no 8. Desa. Amboyo Inti (ANTRAKN LANGSUNG KE ALAMAT)</t>
  </si>
  <si>
    <t>1357547323</t>
  </si>
  <si>
    <t>Ferdiadimironoemanu Od.</t>
  </si>
  <si>
    <t>Jln Anjar Soegianto no 14 poros  skpa 4 RT 09 RW 02 desa Waringin agung kec Antang kalang kab Kotawaringin Timur Kalimantan tengah</t>
  </si>
  <si>
    <t>1358739281</t>
  </si>
  <si>
    <t>Irwan ak Od.</t>
  </si>
  <si>
    <t>Ratolindo</t>
  </si>
  <si>
    <t>btn grand cempaka blok B7 kelurahan uemalingku kecamatan ratolindo kabupaten Tojo una-una sulteng</t>
  </si>
  <si>
    <t>1357539801</t>
  </si>
  <si>
    <t>Ibu Jumiyati (PS)</t>
  </si>
  <si>
    <t>Larangan</t>
  </si>
  <si>
    <t>Jl. Hj Daiman Gg. Hj. Risin 4 no 21RT/RW 05/04 Desa. Kreo Selatan (ANTRAKN LANGSUNG KE ALAMAT)</t>
  </si>
  <si>
    <t>1358802563</t>
  </si>
  <si>
    <t>Rito Budi arto (Hb)</t>
  </si>
  <si>
    <t>Rangsang</t>
  </si>
  <si>
    <t>Desa Rangsang,Merbau Spg Sai Ara, Kec Rangsang Kab. Kepulauan Meranti</t>
  </si>
  <si>
    <t>1358336791</t>
  </si>
  <si>
    <t>Untung Basuki Od.</t>
  </si>
  <si>
    <t>Desa Bukit Raya Rt 11 Rw 06 Jln. Poros Indokayu Kec Menthobi Raya Lamandau (DIANTAR LANGSUNG KE ALAMAT PENERIMA).</t>
  </si>
  <si>
    <t>1358802456</t>
  </si>
  <si>
    <t>Abbas (ib)</t>
  </si>
  <si>
    <t>Parung</t>
  </si>
  <si>
    <t>Perum Metro Parung kec Parung Bogor kab Bogor Jawa Barat Desa Waru RT 02 RW 07 Blok A5 No5</t>
  </si>
  <si>
    <t>1358838886</t>
  </si>
  <si>
    <t>Abdul Hakim Od.</t>
  </si>
  <si>
    <t>Teluk Gelam</t>
  </si>
  <si>
    <t>Jalan Lintas Komering Desa Penyandingan Samping Masjid Darul Mukhlisin Kec Teluk Gelam (DIANTAR LANGSUNG KE ALAMAT PENERIMA).</t>
  </si>
  <si>
    <t>1358803784</t>
  </si>
  <si>
    <t>Hasiya (PS)</t>
  </si>
  <si>
    <t>Buer</t>
  </si>
  <si>
    <t>Dusun. Tarusa Bawa RT/RW 02/03 Desa. Tarusa (ANTRAKN LANGSUNG KE ALAMAT)</t>
  </si>
  <si>
    <t>1358844344</t>
  </si>
  <si>
    <t>Muhammad (PS)</t>
  </si>
  <si>
    <t>Sebamban 2 Desa. Makmur (Dekat gedung serba guna, ANTRAKN LANGSUNG KE ALAMAT)</t>
  </si>
  <si>
    <t>Beli 1 Gratis 1 Parfum Mobil Varian. Lemon dan Osmantus</t>
  </si>
  <si>
    <t>1358317775</t>
  </si>
  <si>
    <t>Nurhayati (Hb)</t>
  </si>
  <si>
    <t>Jlnciledug Raya - Cipulir Ggsuwardi Rt008 / Rw010 ( Posko Ksb )Kelcipulir, Kec Kebayoran Lama Kota Jakarta Selatan</t>
  </si>
  <si>
    <t>1358799915</t>
  </si>
  <si>
    <t>Vyctor Zega (PS)</t>
  </si>
  <si>
    <t>Kab. Pasaman Barat</t>
  </si>
  <si>
    <t>Lembah Melintang</t>
  </si>
  <si>
    <t>Jlan. Situak Timur , Desa. Ujung Gading   (DIAMBIL DIKANTOR JNT)</t>
  </si>
  <si>
    <t>1358303351</t>
  </si>
  <si>
    <t>Ade Gunawan Od.</t>
  </si>
  <si>
    <t>Mampang Prapatan</t>
  </si>
  <si>
    <t>Jln. Bungur No. 29 Kec Mampang Prapatan Kelurahan Bangka (DIANTAR LANGSUNG KE ALAMAT PENERIMA) Pagar Merah Pas Tikungan Kode Pos 12730.</t>
  </si>
  <si>
    <t>1358849469</t>
  </si>
  <si>
    <t>Jubeidah Ngau (Hb)</t>
  </si>
  <si>
    <t>Perum Pesona Lestsriblok D 60 Rt/ Rw000/000 Desa Watutumou, Kec Kalawat Kab Minahasa Utara</t>
  </si>
  <si>
    <t>1358849663</t>
  </si>
  <si>
    <t>Hikmah ( Di)</t>
  </si>
  <si>
    <t>Desa Rembige , Nomor Rumah 9 , Jln Jendral Sudirman, ( Patokan Smpn 8 Mataram) Kec Selaparang</t>
  </si>
  <si>
    <t>1358447419</t>
  </si>
  <si>
    <t>Mastar Aim (PS)</t>
  </si>
  <si>
    <t>Jln. Ma Turungku  RT 02 RW 01 Kelurahan. Kali (depan SDN 3 BIAU, ANTRAKN LANGSUNG KE ALAMAT)</t>
  </si>
  <si>
    <t>1358358746</t>
  </si>
  <si>
    <t>Iwang (ib)</t>
  </si>
  <si>
    <t>Jln Bintara 4 , RT 04 / 01 , no 20 ,Bintara  Bekasi barat</t>
  </si>
  <si>
    <t>1358434465</t>
  </si>
  <si>
    <t>Rudi yanto Od.</t>
  </si>
  <si>
    <t>Gunung Agung</t>
  </si>
  <si>
    <t>Rt 07 Rk 4 Kelurahan Bangun Jaya Kec Gunung Agung (DIANTAR LANGSUNG KE ALAMAT PENERIMA)</t>
  </si>
  <si>
    <t>1358819717</t>
  </si>
  <si>
    <t>Libert silalahi (rz)</t>
  </si>
  <si>
    <t>Kelurahan/Desa Desa Amboyo Inti Rt 3 Rw 1 No 1 ( Depan Gg Rambai ) Kelurahan/Desa Desa Amboyo Inti</t>
  </si>
  <si>
    <t>1358808215</t>
  </si>
  <si>
    <t>Datuminanga (ib)</t>
  </si>
  <si>
    <t>Jl rantekoppe tatoa,, kelurahan mamasa,</t>
  </si>
  <si>
    <t>1358815001</t>
  </si>
  <si>
    <t>Gunawan Wawang Od.</t>
  </si>
  <si>
    <t>Dusun Baobatu Desa Bambu Depan SDN Inpres Baobatu Kec Mamuju (DIANTAR LANGSUNG KE ALAMAT PENERIMA)</t>
  </si>
  <si>
    <t>1358816087</t>
  </si>
  <si>
    <t>Hardi (Kin)</t>
  </si>
  <si>
    <t>Desa Jayakarsa, Jaga 3 Lorong Depo Samping Gereja GMIM</t>
  </si>
  <si>
    <t>1358817152</t>
  </si>
  <si>
    <t>Udin Sapae (PS)</t>
  </si>
  <si>
    <t>Dusun. 2 Desa. Siuna (dekat mesjid nurul yaqin)</t>
  </si>
  <si>
    <t>1358828631</t>
  </si>
  <si>
    <t>Liana (Kin)</t>
  </si>
  <si>
    <t>Plampang</t>
  </si>
  <si>
    <t>Dusun Labuhan Ala RT 01 RW 08 Desa Brang Kolong (LANGSUNG DIANTARKAN KE ALAMAT)</t>
  </si>
  <si>
    <t>1358836513</t>
  </si>
  <si>
    <t>Umbuk Mokodompit (PS)</t>
  </si>
  <si>
    <t>Desa. Pontodon Timur (Depan rumah kades pontodon timur, cet rumah warna krem)</t>
  </si>
  <si>
    <t>1358805523</t>
  </si>
  <si>
    <t>Masudin Muhtar (Nunu) Od.</t>
  </si>
  <si>
    <t>Talaga</t>
  </si>
  <si>
    <t>SDN Campaga 1 Kec. Talaga Kab. Majalengka</t>
  </si>
  <si>
    <t>1358820294</t>
  </si>
  <si>
    <t>Fahrullah (ca)</t>
  </si>
  <si>
    <t>Jlpanjaitangg3 No108 Desa Loa Ipuh, Kec Tenggarong Kab Kutai Kartanegara</t>
  </si>
  <si>
    <t>1358405686</t>
  </si>
  <si>
    <t>Inna adrian (ib)</t>
  </si>
  <si>
    <t>Ende Selatan</t>
  </si>
  <si>
    <t>Jln RW mongonsidi depan toko mutiara ,kelurahan tetandara</t>
  </si>
  <si>
    <t>1358436387</t>
  </si>
  <si>
    <t>Ronny Paoki (ar)</t>
  </si>
  <si>
    <t>Desa Kawangkoan Jaga 5 Batu Dawas Rumah Panggung Besar, Kec Kalawat</t>
  </si>
  <si>
    <t>1358791555</t>
  </si>
  <si>
    <t>Gusti Suarnatha (PS)</t>
  </si>
  <si>
    <t>Samudera Maritim Indonesia Jaln. Tunjung Tutur no 1 Banjar. Akta Desa. Ketewel (ANTRAKN LANGSUNG KE ALAMAT)</t>
  </si>
  <si>
    <t>1358182886</t>
  </si>
  <si>
    <t>Mel Matulessy (IS)</t>
  </si>
  <si>
    <t>Sekarbela</t>
  </si>
  <si>
    <t>Villa melron, jl flamboyan , RT01 RW163 Batu Ringgit selatan Kelurahan Tanjung Karang Kec Sekarbela Kota Mataram</t>
  </si>
  <si>
    <t>1358180748</t>
  </si>
  <si>
    <t>Simon Pakaang Od.</t>
  </si>
  <si>
    <t>Jl. Goaria Perumahan Griya Sudiang Permai Blok A5 No. 6 Kelurahan Sudiang Kec Biring Kanaya Makassar (DIANTAR LANGSUNG KE ALAMAT PENERIMA).</t>
  </si>
  <si>
    <t>1358881999</t>
  </si>
  <si>
    <t>Rusli Bone (Jj)</t>
  </si>
  <si>
    <t>Sebatik</t>
  </si>
  <si>
    <t>Kelurahan /Desa Balansiku RT 03 RW 02 Jln. Sungai Ondeng Kec. Sebatik</t>
  </si>
  <si>
    <t>1358792490</t>
  </si>
  <si>
    <t>Yusnar lubis (Bar)</t>
  </si>
  <si>
    <t>Selebar</t>
  </si>
  <si>
    <t>Yusnar Lubis, Perumahan Kemiling Permai No 617, Rt 021/Rw 006, Kel Pekan Sabtu, Kec Selebar, No Hp ,62 821-8245-3561 (Diantarkan Langsung Ke Penerima)</t>
  </si>
  <si>
    <t>1358791556</t>
  </si>
  <si>
    <t>Abdi Manaf (ib)</t>
  </si>
  <si>
    <t>Kab. Jepara</t>
  </si>
  <si>
    <t>Pakis Aji</t>
  </si>
  <si>
    <t>Toko An Nur Kidul Lapangan Desa Lebak Kec.Pakis Aji</t>
  </si>
  <si>
    <t>Pemilik</t>
  </si>
  <si>
    <t>1358894437</t>
  </si>
  <si>
    <t>Petrus Badin Od.</t>
  </si>
  <si>
    <t>Ile Mandiri</t>
  </si>
  <si>
    <t>Ds. Lewohala RT/ RW: 001/001, Kec. Ile Mandiri, Kab. Flores Timur, Prov NTT.</t>
  </si>
  <si>
    <t>1358125685</t>
  </si>
  <si>
    <t>Jantje Kumolontang (PS)</t>
  </si>
  <si>
    <t>Jln. Sea Lorong Tuminting 1a Lingkungan 4 no 106. Desa. Malalayang Satu (ANTRAKN LANGSUNG KE ALAMAT)</t>
  </si>
  <si>
    <t>1358781840</t>
  </si>
  <si>
    <t>La Hadya Od.</t>
  </si>
  <si>
    <t>Kab. Buton Tengah</t>
  </si>
  <si>
    <t>Lakudo</t>
  </si>
  <si>
    <t>Desa Mone Kec Lakudo (DIANTAR LANGSUNG KE ALAMAT PENERIMA) Dekat Sanggar Seni Desa Mone.</t>
  </si>
  <si>
    <t>1358502474</t>
  </si>
  <si>
    <t>Suherman Gunawan (PTR)</t>
  </si>
  <si>
    <t>Margahayu</t>
  </si>
  <si>
    <t>Kopo Permai 3, Blok 44 A No 1, Kelurahan Sukamenak, Kec Margahayu, Bandung</t>
  </si>
  <si>
    <t>1358156233</t>
  </si>
  <si>
    <t>Eddy Kurniawan (Jj)</t>
  </si>
  <si>
    <t>Dusun Riam II RT RW 006/002 Desa Periangan kecamatan Jelai Hulu kabupaten Ketapang provinsi Kalbar</t>
  </si>
  <si>
    <t>1358789748</t>
  </si>
  <si>
    <t>Sopiansyh ( Di)</t>
  </si>
  <si>
    <t>Curup Utara</t>
  </si>
  <si>
    <t>Desa Batu Panco, Gang Pk Kades ( Ini Nama Istri Desmi Atau Di Panggil Ibuk Yopi) Kec Curup Utara</t>
  </si>
  <si>
    <t>1358488692</t>
  </si>
  <si>
    <t>Ayatni Sufmera (Kin)</t>
  </si>
  <si>
    <t>Amarasi Selatan</t>
  </si>
  <si>
    <t>Desa Sahraen, Dusun 1 RT 03, Dickhy Otemusu (LANGSUNG DIANTARKAN KE ALAMAT)</t>
  </si>
  <si>
    <t>1358797220</t>
  </si>
  <si>
    <t>Irwan Nasution (ar)</t>
  </si>
  <si>
    <t>Kelurahan Tanjung Riau Ggmelati 1 Tanjung Riau No23 Depan Masjid Albarakah, Kec Sekupang Kota Batam</t>
  </si>
  <si>
    <t>AKSESORIS MESIN</t>
  </si>
  <si>
    <t>1358864557</t>
  </si>
  <si>
    <t>Karyono (Bar)</t>
  </si>
  <si>
    <t>Maos</t>
  </si>
  <si>
    <t>Karyono, Jl Anggrek, Rt 002/Rw 007, Desa Maos Lor, Kec Maos Penyu, No Hp ,62 895-1454-8690 (Diantarkan Langsung Ke Penerima)</t>
  </si>
  <si>
    <t>1358241875</t>
  </si>
  <si>
    <t>Yohanes Jono (Kin(</t>
  </si>
  <si>
    <t>PT Hanusentral Desa Mandu Dalam RT 004, Dusun indah lestari.</t>
  </si>
  <si>
    <t>1358302471</t>
  </si>
  <si>
    <t>Sidag Amin (Hb)</t>
  </si>
  <si>
    <t>Komplex Pekkabata no 3 Kelurahan Pekkabata</t>
  </si>
  <si>
    <t>1358799877</t>
  </si>
  <si>
    <t>Peniel simamora ( Di)</t>
  </si>
  <si>
    <t>Kualuh Leidong</t>
  </si>
  <si>
    <t>Desa Teluk Pulai Dalam, Blok 6 ( Patokan Rumah Dekat Tower Telkomsel ) Kec Kualuh Leidong</t>
  </si>
  <si>
    <t>1358861454</t>
  </si>
  <si>
    <t>Kasrianto Mia (iaa)</t>
  </si>
  <si>
    <t>Kajang</t>
  </si>
  <si>
    <t>Alamat Lengkap : Erebulan Desa / Kelurahan : tanah jaya  RT / RW : Borjang  (Patokan Rumah Lewati masjid Nurul salam erebulan) Kecamatan : Kajang Kabupaten : Bulukumba  Provinsi : Sulawesi Selatan</t>
  </si>
  <si>
    <t>1358230270</t>
  </si>
  <si>
    <t>BUk nuri (ib)</t>
  </si>
  <si>
    <t>Jalan pendidikan GG bunga 2blok 4no 8 Sesetan Denpasar Selatan sidekarye Bali Denpasar Selatan sidekarye</t>
  </si>
  <si>
    <t>1358879563</t>
  </si>
  <si>
    <t>Robert Pondaag (RM)</t>
  </si>
  <si>
    <t>Jaga 2 desa Tombatu 3 Selatan Kecamatan Tombatu</t>
  </si>
  <si>
    <t>1358795622</t>
  </si>
  <si>
    <t>Baharuddin (RM)</t>
  </si>
  <si>
    <t>Tanjung Pinang Barat</t>
  </si>
  <si>
    <t>No 36 jln kemboja GG tanjung RT 5 RW 13 kelurahan kemboja Kec tanjung pinang barat</t>
  </si>
  <si>
    <t>1358240264</t>
  </si>
  <si>
    <t>Amirwan (Hb)</t>
  </si>
  <si>
    <t>Jl Kecipir Blok H No 225B Kelurahan Panarung, Kec Pahandut Kota Palangka Raya</t>
  </si>
  <si>
    <t>1358872877</t>
  </si>
  <si>
    <t>Alimuddin (Jj)</t>
  </si>
  <si>
    <t>kab.Koltim desa orawa kec.tirawuta.sulawesi tenggara.</t>
  </si>
  <si>
    <t>1358875359</t>
  </si>
  <si>
    <t>Rahmawati Balansa (AK)</t>
  </si>
  <si>
    <t>Jl Ds Saroinsong, Kelurahan Manembo-Nembo Atas, Kec Girian Indah, Kota Bitung, Provinsi Sulawesi Utara</t>
  </si>
  <si>
    <t>1359005832</t>
  </si>
  <si>
    <t>Azi (PS)</t>
  </si>
  <si>
    <t>Toko Azi,Jln. Madesabara Kelurahan. Raha III (ANTARKAN LANGSUNG KE ALAMAT)</t>
  </si>
  <si>
    <t>1358663963</t>
  </si>
  <si>
    <t>Simon Ipu (IR)</t>
  </si>
  <si>
    <t>Jaga 1 Desa Serei Kec Likupang Barat (Lapangan Sepak bola 100m)</t>
  </si>
  <si>
    <t>1359043582</t>
  </si>
  <si>
    <t>Mujiono Od.</t>
  </si>
  <si>
    <t>Ngemplak</t>
  </si>
  <si>
    <t>Kelurahan Wedomartani Rt Rw 0732 Kec Ngemplak Sleman (DIANTAR LANGSUNG KE ALAMAT PENERIMA).</t>
  </si>
  <si>
    <t>1359003935</t>
  </si>
  <si>
    <t>Maria Imaculata (PS)</t>
  </si>
  <si>
    <t>Jln. Sam Ratulangi Ende  Kelurahan. Paupire (belakang bagian hidup)</t>
  </si>
  <si>
    <t>1359041011</t>
  </si>
  <si>
    <t>Ansar (Jj)</t>
  </si>
  <si>
    <t>Jln. Rura Pasang Kelurahan /Desa Tallunglipu, Patokan rumah dekat Gereja, cat rumah warna kuning</t>
  </si>
  <si>
    <t>1359040495</t>
  </si>
  <si>
    <t>Dewa (Kin)</t>
  </si>
  <si>
    <t>Jl. Baypas Ngurah Rai Padanggalak Kelurahan Sanur, Parkiran 1 Denpasar</t>
  </si>
  <si>
    <t>1359012522</t>
  </si>
  <si>
    <t>Junaidi (IR)</t>
  </si>
  <si>
    <t>Kab. Tanah Laut</t>
  </si>
  <si>
    <t>Bati Bati</t>
  </si>
  <si>
    <t>RT 1 RW 1 Jalan A. Yani Desa Ujung Kec Bati Bati</t>
  </si>
  <si>
    <t>1358664514</t>
  </si>
  <si>
    <t>Edi Sriyanto Od.</t>
  </si>
  <si>
    <t>Kab. Kebumen</t>
  </si>
  <si>
    <t>Sruweng</t>
  </si>
  <si>
    <t>Rt 02 Rw 02 Kelurahan Karang Jambu Kec Sruweng (DIANTAR LANGSUNG KE ALAMAT PENERIMA).</t>
  </si>
  <si>
    <t>1359012516</t>
  </si>
  <si>
    <t>Kardi (PS)</t>
  </si>
  <si>
    <t>. Sungai Raya Dalam Perum.Tanjungpura Permai no. B.1 Desa. Sungai Raya Dalam (ANTRAKN LANGSUNG KE ALAMAT)</t>
  </si>
  <si>
    <t>1358994490</t>
  </si>
  <si>
    <t>David Situmorang (Hb)</t>
  </si>
  <si>
    <t>Desa/kelurahan kibing Putri tujuh sentosa no 113 Rt05 RW 04</t>
  </si>
  <si>
    <t>1356728593</t>
  </si>
  <si>
    <t>H upang sopandi (AK)</t>
  </si>
  <si>
    <t>Parungpanjang</t>
  </si>
  <si>
    <t>Rt 04 / Rw 02, Desa Gorowong, Kec Parungpanjang, Kab Bogor</t>
  </si>
  <si>
    <t>1358706337</t>
  </si>
  <si>
    <t>Asis taba (Bar)</t>
  </si>
  <si>
    <t>Jl Beringin, BTN Bumi Pabbulu Blok B4 No 20, Sengkang, Kec Tempe, No Hp ,62 823-9635-6374 (DIANTARKAN LANGSUNG KE PENERIMA)</t>
  </si>
  <si>
    <t>1359047606</t>
  </si>
  <si>
    <t>Tarmiji (PS)</t>
  </si>
  <si>
    <t>. Kayumas Raya No.16a RT/RW001/04 Kelurahan. Pulogadung (ANTRAKN LANGSUNG KE ALAMAT)</t>
  </si>
  <si>
    <t>1359045257</t>
  </si>
  <si>
    <t>Rizki Jsutaya/Haris (Kin)</t>
  </si>
  <si>
    <t>Ampenan</t>
  </si>
  <si>
    <t>Kelurahan Pejeruk Kp.baru RT 07 RW 037 (LANGSUNG DIANTARKAN KE ALAMAT PENERIMA)</t>
  </si>
  <si>
    <t>1359001010</t>
  </si>
  <si>
    <t>Bunda Fifah (ib)</t>
  </si>
  <si>
    <t>Jl. Arif Rahman Hakim. No : 31. Mataram. Diana Salon   Snook Billiard</t>
  </si>
  <si>
    <t>1359003362</t>
  </si>
  <si>
    <t>ABD RAHMAN ( Di)</t>
  </si>
  <si>
    <t>Ujung Tanah</t>
  </si>
  <si>
    <t>Jln Barukang Dua , Kelurahan Pattingalloang Rt 02 Rw 01 ( Patokan Pinggir Kanal) Kec Ujung Tanah</t>
  </si>
  <si>
    <t>1358658612</t>
  </si>
  <si>
    <t>Tajuddin (Kin)</t>
  </si>
  <si>
    <t>Soropia</t>
  </si>
  <si>
    <t>Desa Bokori, Dusun 03, Patokan Dekat Mesjid Gabut Taqwa</t>
  </si>
  <si>
    <t>1358659210</t>
  </si>
  <si>
    <t>Hendrik Karunia (ib)</t>
  </si>
  <si>
    <t>Jln langsat RT 11 blok L desa bunga jajln</t>
  </si>
  <si>
    <t>1358699230</t>
  </si>
  <si>
    <t>Rasmin Od.</t>
  </si>
  <si>
    <t>Jln. Muh. Yamin Rt 011 004 Kelurahan Puuwatu Kec Puuwatu (DIANTAR LANGSUNG KE ALAMAT PENERIMA) Di Belakang Sepak Bola Torada.</t>
  </si>
  <si>
    <t>1358677899</t>
  </si>
  <si>
    <t>Hendro Gunawan (Hb)</t>
  </si>
  <si>
    <t>Kab. Lampung Utara</t>
  </si>
  <si>
    <t>Abung Pekurun</t>
  </si>
  <si>
    <t>Desa/kel nyapah banyu rt 06 rw 02 dekat masjid, Kec Abung Pekurun Kab Lampung Utara</t>
  </si>
  <si>
    <t>1359023088</t>
  </si>
  <si>
    <t>Abdurrahim Muhammad (PS)</t>
  </si>
  <si>
    <t>Tanah Abang</t>
  </si>
  <si>
    <t>Jalan. Danau Diatas no 116 Kost Dasori Samping Kost Suite Artha Kelurahan. Bendungan Hilir  (ANTARKAN LANGSUNG KE ALAMAT)</t>
  </si>
  <si>
    <t>1359034078</t>
  </si>
  <si>
    <t>mul yono (ca)</t>
  </si>
  <si>
    <t>Tawangharjo</t>
  </si>
  <si>
    <t>Jl Jetak - Nuso ,Dusun Jetak Rt 1 Rw 2, Kec Tawangharjo Kab. Grobogan</t>
  </si>
  <si>
    <t>1359024123</t>
  </si>
  <si>
    <t>Sukardi (Kin)</t>
  </si>
  <si>
    <t>Desa Karya Bakti RT 1 RW 1 Jln. Benuas (LANGSUNG DIANTARKAN KE ALAMAT)</t>
  </si>
  <si>
    <t>1359027085</t>
  </si>
  <si>
    <t>Eduardus Baunsele Od.</t>
  </si>
  <si>
    <t>Jl.H.R.Koroh , Masuk SMP Negeri 12, Rumah No.1 Kelurahan Sikumana RT 21 RW 09 Kec Maulafa Kodya Kupang (DIANTAR LANGSUNG KE ALAMAT PENERIMA).</t>
  </si>
  <si>
    <t>1358677893</t>
  </si>
  <si>
    <t>ropi ( Di)</t>
  </si>
  <si>
    <t>Desa Gajah Mati, Jln Lintas Padang Bengkulu, Rt 001 Rw 001 ( Patokan Tukungan Smp 05) Kec Sungai Rumbai, Kab Muko Muko</t>
  </si>
  <si>
    <t>1358677719</t>
  </si>
  <si>
    <t>Sumadi (Jj)</t>
  </si>
  <si>
    <t>Trangkil</t>
  </si>
  <si>
    <t>SD IT Nurul Fikri Trangkil Pati, Jln. Sutra No. 01 Trangkil Pati RT 4 RW 06 Kelurahan /Desa Trangkil Dusun Bantengan</t>
  </si>
  <si>
    <t>1359029499</t>
  </si>
  <si>
    <t>Sitiana Siti (RM)</t>
  </si>
  <si>
    <t>Mawasangka</t>
  </si>
  <si>
    <t>lewat mesjid Al afdal samping pertamini desa balobone Kec mawasangka</t>
  </si>
  <si>
    <t>1359015258</t>
  </si>
  <si>
    <t>Samuel Radandima (Kin)</t>
  </si>
  <si>
    <t>Wanga Jln. Waingapu/Melolo Desa Wanga RT/RW: 01/01</t>
  </si>
  <si>
    <t>1359015709</t>
  </si>
  <si>
    <t>Sulaeman (Hb)</t>
  </si>
  <si>
    <t>Sesean</t>
  </si>
  <si>
    <t>Palawa,Objek Wisata,Kelurahan Palawa, Kec Sesean Kab. Toraja Utara</t>
  </si>
  <si>
    <t>1359014179</t>
  </si>
  <si>
    <t>riyani (IR)</t>
  </si>
  <si>
    <t>Jaga Empat Kampung Melben Desa Ratatotok Utara Kec Ratatotok</t>
  </si>
  <si>
    <t>1359036490</t>
  </si>
  <si>
    <t>Hatani (Kin)</t>
  </si>
  <si>
    <t>Desa Menamang Kiri, Jln. Merantai RT 04, Patokan 700M Sebelum SD No. 018 Muara Kaman</t>
  </si>
  <si>
    <t>1359019198</t>
  </si>
  <si>
    <t>Sri Manfangati (Kin)</t>
  </si>
  <si>
    <t>Bojongsari</t>
  </si>
  <si>
    <t>Dusun 5 Kel/Desa Kajongan, Brubahan RT 02 RW 09</t>
  </si>
  <si>
    <t>1358688978</t>
  </si>
  <si>
    <t>Ruben Sergius (PS)</t>
  </si>
  <si>
    <t>Dusun. Doreng  RT/RW ,013/005 Desa. Nenbura (ANTRAKN LANGSUNG KE ALAMAT)</t>
  </si>
  <si>
    <t>1359021509</t>
  </si>
  <si>
    <t>Gareng (Kin)</t>
  </si>
  <si>
    <t>Kab. Lebong</t>
  </si>
  <si>
    <t>Amen</t>
  </si>
  <si>
    <t>Desa Pyang Mbik, Patokan Jembatan Samping Bakso Mang Dul (LANGSUNG DIANTARKAN KE ALAMAT)</t>
  </si>
  <si>
    <t>1359036075</t>
  </si>
  <si>
    <t>Darman Lkh (Jj)</t>
  </si>
  <si>
    <t>Kelurahan /Desa Amin Jaya RT 04 RW 01 Kec. Pangkalan Banteng</t>
  </si>
  <si>
    <t>1358700383</t>
  </si>
  <si>
    <t>Paharudin Din (Hb)</t>
  </si>
  <si>
    <t>Poleang Selatan</t>
  </si>
  <si>
    <t>Lengkap Smpn 10 Poleang Selatan Patokan Lokasi Berhadapan Tvri Desa/Kel Waemputang, Kec Poleang Selatan Kab. Bombana</t>
  </si>
  <si>
    <t>1359049577</t>
  </si>
  <si>
    <t>Meidy Eveline Mantik (PS)</t>
  </si>
  <si>
    <t>Aertembaga lorong. 2 Bitung Sulut Kelurahan. Aertembaga II (ANTRAKN LANGSUNG KE ALAMAT)</t>
  </si>
  <si>
    <t>1358650848</t>
  </si>
  <si>
    <t>Tanasar nasar (Hb)</t>
  </si>
  <si>
    <t>Jlnduara Sejati No 37 Desa Tanjung Merpati Depan Sdn 09 Tanjung Merpati, Kec Kembayan Kab. Sanggau</t>
  </si>
  <si>
    <t>1359056908</t>
  </si>
  <si>
    <t>Fery (ib)</t>
  </si>
  <si>
    <t>Peta balane jalan masuk pasar ikan rumah blakang skolah paud mawar 2</t>
  </si>
  <si>
    <t>1358651926</t>
  </si>
  <si>
    <t>Resram sihombing (iaa)</t>
  </si>
  <si>
    <t>Jatinegara</t>
  </si>
  <si>
    <t>Gg Nangka No 22B Rt 09 Rw 13 Desa Cipanang Besar Utara, Kecamatan Jatinegara Kota Jakarta Timur Provinsi DKI JAKARTA</t>
  </si>
  <si>
    <t>1358687905</t>
  </si>
  <si>
    <t>Nurmah usman (iaa)</t>
  </si>
  <si>
    <t>Rajeg</t>
  </si>
  <si>
    <t>Alamat: Perum Tanjakan Indah Blok D2. No 08 Kelurahan Tanjakan Kecamatan Rajeg Kabupaten Tangerang Provinsi Banten</t>
  </si>
  <si>
    <t>1356948608</t>
  </si>
  <si>
    <t>T,Tundau (ib)</t>
  </si>
  <si>
    <t>DS tbg sepayang ,</t>
  </si>
  <si>
    <t>1358981704</t>
  </si>
  <si>
    <t>Azis W (IR)</t>
  </si>
  <si>
    <t>Penjaringan</t>
  </si>
  <si>
    <t>Teluk Gong Jl. Lempuk 1 no. 33 RT 01 RW 12 Kelurahan Pejagalan Kec Penjaringan</t>
  </si>
  <si>
    <t>1359059417</t>
  </si>
  <si>
    <t>Lewi Momay (ib)</t>
  </si>
  <si>
    <t>Alor Selatan</t>
  </si>
  <si>
    <t>Baifui Desa : Kelaisi Barat : RT 02/RW 01 /Dusun 01</t>
  </si>
  <si>
    <t>1358978587</t>
  </si>
  <si>
    <t>Yoseph doy Od.</t>
  </si>
  <si>
    <t>Jalan Bajawa Tw Mengeruda Desa Turamuri Kec Bajawa Ngada Rt 02 (DIANTAR LANGSUNG KE ALAMAT PENERIMA).</t>
  </si>
  <si>
    <t>1357109537</t>
  </si>
  <si>
    <t>Pappa rizal mas bro (Hb)</t>
  </si>
  <si>
    <t>Kasimbar</t>
  </si>
  <si>
    <t>Desa/kel Posona atas Despot dusun 1 sebelum maasjid Tugu besar, Kec Kasimbar Kab Parigi Moutong</t>
  </si>
  <si>
    <t>1359065158</t>
  </si>
  <si>
    <t>Roni manullang (IR)</t>
  </si>
  <si>
    <t>Silima Pungga Pungga</t>
  </si>
  <si>
    <t>Desa Siratah Kec Silima Pungga Pungga (Dekat Kantor Desa Siratah)</t>
  </si>
  <si>
    <t>1357013969</t>
  </si>
  <si>
    <t>SARDIN Od.</t>
  </si>
  <si>
    <t>Desa Matabondu Kec Angata (DIANTAR LANGSUNG KE ALAMAT PENERIMA) Masuk Lorong Pas Perbatasan Desa Angata Sekitar 100 M Dari Poros.</t>
  </si>
  <si>
    <t>1359064426</t>
  </si>
  <si>
    <t>Darlin/ pk Gilang (Jj)</t>
  </si>
  <si>
    <t>Kab. Blora</t>
  </si>
  <si>
    <t>Todanan</t>
  </si>
  <si>
    <t>Kedungmugmulyo RT 2/4 Kelurahan /Desa Tinapan, Todanan Blora</t>
  </si>
  <si>
    <t>1357161429</t>
  </si>
  <si>
    <t>Aswarham baeha (Fr)</t>
  </si>
  <si>
    <t>Padangsidimpuan Tenggara</t>
  </si>
  <si>
    <t>Desa Salambue Dekat Mesjid Almukarroh, Kec Padang Sidimpuan Tenggara, Kota Padang Sidempuan</t>
  </si>
  <si>
    <t>1359069017</t>
  </si>
  <si>
    <t>Andrie (Jj)</t>
  </si>
  <si>
    <t>Tewah</t>
  </si>
  <si>
    <t>Kelurahan /Desa Kasintu Dusun Kasintu RT 02 Kec. Tewah, rumah kayu warna coklat</t>
  </si>
  <si>
    <t>1358991778</t>
  </si>
  <si>
    <t>Didi Maksudi (Hb)</t>
  </si>
  <si>
    <t>Jl Di Panjsitan No 148, Rt/Rw 01/01, Kel Lepo-Lepo, Depan Toko Roti Asia Baru /Belakang Kios De Tifaz, Kec Baruga Kota Kendari</t>
  </si>
  <si>
    <t>1358639279</t>
  </si>
  <si>
    <t>Nardo (ar)</t>
  </si>
  <si>
    <t>Jln Mt Haryono No2 Kelurahan Damai Hotel Maxone Balikpapan, Kec Balikpapan Kota, Kota Balikpapan</t>
  </si>
  <si>
    <t>1356811605</t>
  </si>
  <si>
    <t>Mathias Lima ( SP  )</t>
  </si>
  <si>
    <t>Jalan Gelora Padaweta Rt 012 Rw 006 Kelurahan Pada Eweta</t>
  </si>
  <si>
    <t>1358656770</t>
  </si>
  <si>
    <t>Icel (PS)</t>
  </si>
  <si>
    <t>Desa. Benteng  Kuwu  RT/RW 009/ 005 (Dekat lapangan , ANTRAKN LANGSUNG KE ALAMAT)</t>
  </si>
  <si>
    <t>1359326190</t>
  </si>
  <si>
    <t>Naema Saleh(CN)</t>
  </si>
  <si>
    <t>Jalan Belakang Posi Posi RT 03 RW 02 Kelurahan Guaemadu, Kec Jailolo, Kab. Halmahera Barat</t>
  </si>
  <si>
    <t>1 Rossa Beauty Fragrance Mist (Mist Tropical Dream)</t>
  </si>
  <si>
    <t>(Mist Tropical Dream)</t>
  </si>
  <si>
    <t>1359216303</t>
  </si>
  <si>
    <t>Asmad Abd. Azis (Jj)</t>
  </si>
  <si>
    <t>Jln. Papua Papan, Kelurahan /Desa Muara Toba, Belakang Masjid Tsamaratul Ukhuwah</t>
  </si>
  <si>
    <t>1359302854</t>
  </si>
  <si>
    <t>IWAYAN NADA (RM)</t>
  </si>
  <si>
    <t>Kintamani</t>
  </si>
  <si>
    <t>Jalan raya kintamani toko lessy Desa batur tengah kecamatan kintamani</t>
  </si>
  <si>
    <t>1359328074</t>
  </si>
  <si>
    <t>Darwin Silitonga (Yn)</t>
  </si>
  <si>
    <t>Jl. Pangaribuan Desa Aek Nauli IV  Kec Sipahutar Kab Tapanuli Utara patokan rumah depan tukang jahit Panbers samping UD Pedro sebelah kanan (DIANTAR LANGSUNG KE ALAMAT PENERIMA).</t>
  </si>
  <si>
    <t>1358807861</t>
  </si>
  <si>
    <t>Albertina Yomilanse (Fr)</t>
  </si>
  <si>
    <t>Nelle</t>
  </si>
  <si>
    <t>Desa Manubura RT 09 RW 03dusun ritatpagar cat warna merah putih,Kec Nelle</t>
  </si>
  <si>
    <t>1359385606</t>
  </si>
  <si>
    <t>Ibu Gunawan Setyobudi (BY)</t>
  </si>
  <si>
    <t>Loa Kulu</t>
  </si>
  <si>
    <t>Jln MT HARYONO RT. 01 GG WAKAF, DESA/KELURAHAN : LOH SUMBER (BELAKANG SMPN 1)</t>
  </si>
  <si>
    <t>1359215437</t>
  </si>
  <si>
    <t>Eko Arianto Ansel (Jj)</t>
  </si>
  <si>
    <t>Selimbau</t>
  </si>
  <si>
    <t>Kelurahan /Desa Dalam RT 01 Dusun Tanjung Intan Kec. Selimbau</t>
  </si>
  <si>
    <t>1359380121</t>
  </si>
  <si>
    <t>Siroy ( SP )</t>
  </si>
  <si>
    <t>Limun</t>
  </si>
  <si>
    <t>Dusun Mengkadai Rt 02 Desa Temenggung, Kec Limun Kab. Sarolangun</t>
  </si>
  <si>
    <t>1359214884</t>
  </si>
  <si>
    <t>Kures derson (ib)</t>
  </si>
  <si>
    <t>Kumelembuai</t>
  </si>
  <si>
    <t>Malola jaga 6 Desa malola</t>
  </si>
  <si>
    <t>1358681001</t>
  </si>
  <si>
    <t>Amiruddin (AK)</t>
  </si>
  <si>
    <t>Desa / Kelurahan Jalue, (Patokan Dekat Pondok Pesantren Miftahul Ulum Syakinah Ismail Al Jain), Kec Muara Wahau, Kota / Kab Wahau</t>
  </si>
  <si>
    <t>1358812696</t>
  </si>
  <si>
    <t>Hermawan (Fr)</t>
  </si>
  <si>
    <t>Jlgg Sampurna No40 Rt 10Kelurahan Baru Ilir Kec Balikpapan Barat</t>
  </si>
  <si>
    <t>1359398433</t>
  </si>
  <si>
    <t>yusuf (ar)</t>
  </si>
  <si>
    <t>Kedungpring</t>
  </si>
  <si>
    <t>Desa Kalen Rt 06 Rw 04, Kec Kedungpring</t>
  </si>
  <si>
    <t>1359221510</t>
  </si>
  <si>
    <t>zohran ( SP )</t>
  </si>
  <si>
    <t>Desa paranggi komplek kantor polisi, Kec Ampibabo Kab. Parigi Moutong</t>
  </si>
  <si>
    <t>1359394499</t>
  </si>
  <si>
    <t>Turiman (rz)</t>
  </si>
  <si>
    <t>Jln. Widia gama RT 09 Kelurahan/Desa : Desa Tani Bhakti ( Dekat kantor desa hubungi terlebih dahulu )</t>
  </si>
  <si>
    <t>1359223379</t>
  </si>
  <si>
    <t>Hendra widjaya (IS)</t>
  </si>
  <si>
    <t>Tambaksari</t>
  </si>
  <si>
    <t>Kelurahan Pacar Keling RT 03 RW 05 JlnDari pom bensin ke bawah Menuju Gereja Kristen, Kec Tambak Sari Kab Kota Surabaya Provinsi Jawa Timur</t>
  </si>
  <si>
    <t>1359221297</t>
  </si>
  <si>
    <t>Bp. Karyono / Bp. Lidan ( SP )</t>
  </si>
  <si>
    <t>Jln Haji Muyan Rt 03 Rw 03 Kelurahan Jaka Setia, Kec Bekasi Selatan Kota Bekasi</t>
  </si>
  <si>
    <t>1359201898</t>
  </si>
  <si>
    <t>Sukarno (ar)</t>
  </si>
  <si>
    <t>Gayamsari</t>
  </si>
  <si>
    <t>Jln Tambak Dalam Rt 07 Rw 03 Kelurahan Sawah Besar, Kec Gayamsari</t>
  </si>
  <si>
    <t>2 SET POMPA SEDOT MANUAL (2 POMPA DAN 1 SELANG)</t>
  </si>
  <si>
    <t>1358746386</t>
  </si>
  <si>
    <t>Dedi Supriyatna (PS)</t>
  </si>
  <si>
    <t>Cihampelas</t>
  </si>
  <si>
    <t>Kp. Bunisari RT/RW 03/05 No. Rumah 59 Desa. Pataruman (ANTRAKN LANGSUNG KE ALAMAT)</t>
  </si>
  <si>
    <t>1359220640</t>
  </si>
  <si>
    <t>TRIANA RINA RUSLI Od.</t>
  </si>
  <si>
    <t>Jalan Raya Bekasi Timur Kompleks Brimob Polri Blok J No.5 , RT.013/RW.005, Cipinang Atas, Kelurahan Cipinang, Pulo Gadung, Jakarta Timur 13240 ,(KOPI J LIMA), DIANTAR LANGSUNG KE ALAMAT PENERIMA.</t>
  </si>
  <si>
    <t>2 Rossa Beauty Fragrance Mist (Mist Aurora)</t>
  </si>
  <si>
    <t>(Mist Aurora)</t>
  </si>
  <si>
    <t>1359219502</t>
  </si>
  <si>
    <t>Bahar (BY)</t>
  </si>
  <si>
    <t>Patimpeng</t>
  </si>
  <si>
    <t>Desa patimpeng, dusung latobang, belakang pasar Patimpeng di pertukangan kayu.</t>
  </si>
  <si>
    <t>1359214641</t>
  </si>
  <si>
    <t>Alimudin Jainal (Jj)</t>
  </si>
  <si>
    <t>Ternate Selatan</t>
  </si>
  <si>
    <t>Kelurahan Ngade RT 05 RW 03 Jln. Hadi 1 Lingkungan Masjid Albani Kelurahan /Desa Ngade</t>
  </si>
  <si>
    <t>1359343574</t>
  </si>
  <si>
    <t>Mama Paris (CN)</t>
  </si>
  <si>
    <t>Manunggal 7 RT 05 RW 015 Desa / Kelurahan Kalibaru, Kec Cilincing, Kota Jakarta Utara</t>
  </si>
  <si>
    <t>2 Rossa Beauty Fragrance Mist (Mist Twilight , Nightfall)</t>
  </si>
  <si>
    <t>(Mist Twilight , Nightfall)</t>
  </si>
  <si>
    <t>1359207729</t>
  </si>
  <si>
    <t>Yani Febri (BY)</t>
  </si>
  <si>
    <t>Jln.Dr FL Thobing km 6 pemukiman  RT 2 desa rempanga</t>
  </si>
  <si>
    <t>1358803346</t>
  </si>
  <si>
    <t>Samiun kahar(Mar).</t>
  </si>
  <si>
    <t>Kab. Halmahera Timur</t>
  </si>
  <si>
    <t>Maba Tengah</t>
  </si>
  <si>
    <t>Jln.Raya Yawanli Rt.04 Rw.02 Desa Yawanli Kec. Maba Tengah Kab. Halmahera Timur Maluku</t>
  </si>
  <si>
    <t>1359208304</t>
  </si>
  <si>
    <t>Muryadi (IS)</t>
  </si>
  <si>
    <t>Mrunggi Rt 25/14 Kelurahan Sendang Sari,Kec Pengasih Kab Kulon Progo, Daerah Istimewa Yogyakarta</t>
  </si>
  <si>
    <t>1359343018</t>
  </si>
  <si>
    <t>Syamsudin Monoarfa (ar)</t>
  </si>
  <si>
    <t>Jln Kelapa 118 Dapan Masjid Thuurul Arqam Lingkungan 7 Kelurahan Banjer, Kec Tikala</t>
  </si>
  <si>
    <t>1359371279</t>
  </si>
  <si>
    <t>Tomie (PS)</t>
  </si>
  <si>
    <t>Rungan Hulu</t>
  </si>
  <si>
    <t>Jl. Tamangung Jungkir RT/RW 03/01 Desa. Tumbang Lapan (ANTRAKN LANGSUNG KE ALAMAT)</t>
  </si>
  <si>
    <t>1359371206</t>
  </si>
  <si>
    <t>Saipudin(Mar).</t>
  </si>
  <si>
    <t>Kisam Tinggi</t>
  </si>
  <si>
    <t>Ds, ulak pandan kec kisam tinggi kab oku selatan prof sumsel</t>
  </si>
  <si>
    <t>1359357026</t>
  </si>
  <si>
    <t>Rocy (Jj)</t>
  </si>
  <si>
    <t>Rasanae Barat</t>
  </si>
  <si>
    <t>Jln. Imam Bonjol RT 10 RW 03 No. 39 Kelurahan /Desa Nae Kec. Rasanae Barat</t>
  </si>
  <si>
    <t>1359203113</t>
  </si>
  <si>
    <t>Herul(Mar).</t>
  </si>
  <si>
    <t>Padarincang</t>
  </si>
  <si>
    <t>Kp.ciberod RT.14 RW. 03 Desa Citasuk ,kecamatan padarincangn,kabupaten serang,provinsi Banten.</t>
  </si>
  <si>
    <t>1359202437</t>
  </si>
  <si>
    <t>Alwi SE (Ad)</t>
  </si>
  <si>
    <t>Minasate'ne</t>
  </si>
  <si>
    <t>Desa/Kel kabba Jalan poros Makasar pengkep RT 002 RW 001</t>
  </si>
  <si>
    <t>1359354881</t>
  </si>
  <si>
    <t>Apli (Jj)</t>
  </si>
  <si>
    <t>Jln. Salya Gang IV No. 1 Kelurahan /Desa Dangin Puri Kauh, Patokan warung Marimar /Air Isi Ulang</t>
  </si>
  <si>
    <t>1359365064</t>
  </si>
  <si>
    <t>Wayan Sudiga Od.</t>
  </si>
  <si>
    <t>Jln. Cokroaminoto Gg. Jempiring No. 2 Kelurahan Ubung Kec Denpasar Utara (DIANTAR LANGSUNG KE ALAMAT PENERIMA).</t>
  </si>
  <si>
    <t>1359204682</t>
  </si>
  <si>
    <t>Nikolaus Abon (ib)</t>
  </si>
  <si>
    <t>Jln M Toha RT/RW 003/001 Kelurahan Anotaurei Kep.Yapen Serui Papua.</t>
  </si>
  <si>
    <t>1359354470</t>
  </si>
  <si>
    <t>Martono (PS)</t>
  </si>
  <si>
    <t>Gunung Sugih</t>
  </si>
  <si>
    <t>Gang. Masjid Ijtihad  Desa. Bangun Rejo Kota Gajah RT 03 RW 04 (  perempatan kedua belok kanan nanti ketemu mushola Nurul iman barat )</t>
  </si>
  <si>
    <t>1358464789</t>
  </si>
  <si>
    <t>Sutrisno (PS)</t>
  </si>
  <si>
    <t>Jln. Telawaan Tambang Pos 1 Desa. Tatelu (ANTRAKN LANGSUNG KE ALAMAT)</t>
  </si>
  <si>
    <t>1358436547</t>
  </si>
  <si>
    <t>Tati Hartati (RM)</t>
  </si>
  <si>
    <t>Sukajadi</t>
  </si>
  <si>
    <t>Komplek Sarijadi Blok. 24 No. 105 Kelurahan Sukawarna Kecamtan Sukajadi</t>
  </si>
  <si>
    <t>1359212285</t>
  </si>
  <si>
    <t>Roma (Kin)</t>
  </si>
  <si>
    <t>Kolono Timur</t>
  </si>
  <si>
    <t>Desa Langgapulu, Jln. Poros Pelabuhan Feri Amolengu (TELPON NO WHATSAPP PENERIMA)</t>
  </si>
  <si>
    <t>1359212882</t>
  </si>
  <si>
    <t>IGusti Putu Santika (ib)</t>
  </si>
  <si>
    <t>Sukasada</t>
  </si>
  <si>
    <t>Rt IV Dusun Dauh Pura Ds Panji Jln Sahadewa</t>
  </si>
  <si>
    <t>1359377441</t>
  </si>
  <si>
    <t>Rajab (Fr)</t>
  </si>
  <si>
    <t>Anggeraja</t>
  </si>
  <si>
    <t>Jln gunung dekat toko jaballo Desa Lakawan, Kec Anggeraja</t>
  </si>
  <si>
    <t>1359375779</t>
  </si>
  <si>
    <t>Martina Luan (Jj)</t>
  </si>
  <si>
    <t>Raihat</t>
  </si>
  <si>
    <t>Dusun Siarai RT 002 RW 001 Kelurahan /Raifatus Kec. Raihat</t>
  </si>
  <si>
    <t>1359331187</t>
  </si>
  <si>
    <t>Adi purwanto (Hb)</t>
  </si>
  <si>
    <t>Siak Hulu</t>
  </si>
  <si>
    <t>Desa:pangkalan baru RT/RW:02/09.jln:lintas timur km 22 pesantren teknologi riau</t>
  </si>
  <si>
    <t>BELI 1 DAPAT 2 Kacamata Autofokus Ukuran ,1.50</t>
  </si>
  <si>
    <t>1359372409</t>
  </si>
  <si>
    <t>Roma Silaban (BY)</t>
  </si>
  <si>
    <t>Bajenis</t>
  </si>
  <si>
    <t>Pajak Inpres. Jalan Bawal. Kelurahan Badak Bejuang</t>
  </si>
  <si>
    <t>1359336591</t>
  </si>
  <si>
    <t>agus surianus (BY)</t>
  </si>
  <si>
    <t>Baito</t>
  </si>
  <si>
    <t>desa : Sambahule, RT 02/ Dusun 02, jln poros Baito, (Batas desa tolihe dan sambahule)</t>
  </si>
  <si>
    <t>1359341859</t>
  </si>
  <si>
    <t>Fiti (ar)</t>
  </si>
  <si>
    <t>Jl.Didi Prawira kusumah Kp.kaum RT 04 RW 03 Desa Maleber, Kec Karang Tengah</t>
  </si>
  <si>
    <t>1358806523</t>
  </si>
  <si>
    <t>Narti(Mar).</t>
  </si>
  <si>
    <t>Lohia</t>
  </si>
  <si>
    <t>Desa mabolu ( dekat pasar lorong ghea) Kecamatan lohia kabupaten muna</t>
  </si>
  <si>
    <t>1359212187</t>
  </si>
  <si>
    <t>Jemmy Frits (PS)</t>
  </si>
  <si>
    <t>Rumah Makan KemurahanNya Jln. Trans Sulawesi Jaga 1 (Samping gereja bala keselamatan) Desa. Tumpaan</t>
  </si>
  <si>
    <t>1359375624</t>
  </si>
  <si>
    <t>Kadar Syah (PS)</t>
  </si>
  <si>
    <t>Jln. Pagar Alam  RT 03 RW 02 Desa. Mukti Jaya (salon luna, dekat partasop, rumah pinggir jln)</t>
  </si>
  <si>
    <t>1359334521</t>
  </si>
  <si>
    <t>santi agustina (ar)</t>
  </si>
  <si>
    <t>Desa Pulau Maria Samping Kantor Balai Desa Pulau Maria Kios Linting, Kec Teluk Dalam</t>
  </si>
  <si>
    <t>1359256101</t>
  </si>
  <si>
    <t>ROHIDAH IDAH (RM)</t>
  </si>
  <si>
    <t>Babakan</t>
  </si>
  <si>
    <t>Gang Sarminah RT3/RW5 Sasak Karangwangun masuk gang kecil samping rumah tingkat.Rumah pas belokan ke 2 sebelah kanan jalan gang rumah tingkat desa karangwangun  Kecamatan Babakan</t>
  </si>
  <si>
    <t>1359277082</t>
  </si>
  <si>
    <t>H Dhiki Abubakar Od</t>
  </si>
  <si>
    <t>Jln. Hr. W Monginsidi Kelurahan Tetandara Ende Selatan (DIANTAR LANGSUNG KE ALAMAT PENERIMA) Dekat Bengkel Gilang Mandiri.</t>
  </si>
  <si>
    <t>1359254129</t>
  </si>
  <si>
    <t>Sri ramli (Hb)</t>
  </si>
  <si>
    <t>Rambutan</t>
  </si>
  <si>
    <t>Jln bukit tempurung lingkungan 1 desa/kel rantau Laban samping puskesmas rantau Laban</t>
  </si>
  <si>
    <t>1358747342</t>
  </si>
  <si>
    <t>edi kase (IR)</t>
  </si>
  <si>
    <t>RT 021 RW 004 Kelurahan Kefamenanu Selatan Kec Kota Kefamenanu (Asrama Kodim 1618/TTU)</t>
  </si>
  <si>
    <t>1359256946</t>
  </si>
  <si>
    <t>Yohanis Piterson (Jj)</t>
  </si>
  <si>
    <t>Jln. Poros Tanah Kuning Sp 3 Kelurahan /Desa Wonomulyo, Patokan rumah dekat Toko Ara</t>
  </si>
  <si>
    <t>1359275354</t>
  </si>
  <si>
    <t>Yakobus Medja (Kin)</t>
  </si>
  <si>
    <t>JL. THAMRIN GANG BUNTU NO. 1 KELURAHAN KAYU PUTIH RT 029 RW 008 (BELAKANG TOKO MATAHARI  MATAHARI BANGUNAN)</t>
  </si>
  <si>
    <t>1358738248</t>
  </si>
  <si>
    <t>Seli Aza (Jj)</t>
  </si>
  <si>
    <t>Jln Pangkin Gang 3 RT 16 RW 04 Kelurahan /Desa Mungguk Kec. Sekadau Hilir</t>
  </si>
  <si>
    <t>1358736434</t>
  </si>
  <si>
    <t>Wilson Patanda (Jj)</t>
  </si>
  <si>
    <t>Jln. Poros Barana Pangli Dusun Bai,, Kelurahan /Desa Deri, Patokan rumah samping Gereja Katholik Regina Pacis Stasi</t>
  </si>
  <si>
    <t>1358576934</t>
  </si>
  <si>
    <t>Dino ( sp )</t>
  </si>
  <si>
    <t>Loura</t>
  </si>
  <si>
    <t>Desa Pogo Tena Rt 02 Rw 06  ( Rumah dekat pasar baru )</t>
  </si>
  <si>
    <t>1359251611</t>
  </si>
  <si>
    <t>Erwin (Hb)</t>
  </si>
  <si>
    <t>Jln Lumimuut 7. Desa/kel Tikala Kumaraka lingkungan 5.</t>
  </si>
  <si>
    <t>1359247710</t>
  </si>
  <si>
    <t>Nikolas Lion (AK)</t>
  </si>
  <si>
    <t>Gang Bersama, Jalan Sabanar Lama, Rt 41, Kelurahan Tanjung Selor Hilir, Kec Tanjung Selor, Kab Bulungan,</t>
  </si>
  <si>
    <t>1359247894</t>
  </si>
  <si>
    <t>Chairul Musa Naiusaf (Kin)</t>
  </si>
  <si>
    <t>Amabi Oefeto</t>
  </si>
  <si>
    <t>Jln. Bendungan Raknamo RT 9 RW 5 Desa Raknamo</t>
  </si>
  <si>
    <t>1359253493</t>
  </si>
  <si>
    <t>Naga Harimau(Mar).</t>
  </si>
  <si>
    <t>Kel.Lewoleba barat Rt.29.Rw.09 Kec.Nubatukan Kab.Lembata Prov.NTT (Waikomo Rumah Sakit Bukit)</t>
  </si>
  <si>
    <t>1359253563</t>
  </si>
  <si>
    <t>Gusti Lanang sidemen (Yn)</t>
  </si>
  <si>
    <t>Bebandem</t>
  </si>
  <si>
    <t>Jl. Tirta Muncar Dusun Mumbul Desa Jungutan Kec Bebandem Kab Karangasem patokan Rumah Jero Mumbul Atap spandek di kampung (DIANTAR LANGSUNG KE ALAMAT PENERIMA).</t>
  </si>
  <si>
    <t>1359279619</t>
  </si>
  <si>
    <t>Neli (Hb)</t>
  </si>
  <si>
    <t>Padang Guci Hulu</t>
  </si>
  <si>
    <t>Jln raya pagar gunung depan masjid nurul iman desa/kel pagar gunung</t>
  </si>
  <si>
    <t>1358582583</t>
  </si>
  <si>
    <t>Ferdy Emeraldi (Ad)</t>
  </si>
  <si>
    <t>Kel/Desa Cempalagi ( patokan jalan Sawerigading perumahan puri indah blok L8 )</t>
  </si>
  <si>
    <t>1358732768</t>
  </si>
  <si>
    <t>Fini (Bar)</t>
  </si>
  <si>
    <t>Fini, Alamat. Aqua Putri, Rt 005, Desa Silanca, Kec. Lage (Kio Ayumi, Pas Di as Jalan), No Hp : ,6285194838020 (DIANTARKAN LANGSUNG KE ALAMAT PENERIMA)</t>
  </si>
  <si>
    <t>1359270496</t>
  </si>
  <si>
    <t>Pingkan Vei (ib)</t>
  </si>
  <si>
    <t>Tareran</t>
  </si>
  <si>
    <t>Desa Pinamorongan jaga 2 /an pingkan pingkan V Lelh</t>
  </si>
  <si>
    <t>1359272744</t>
  </si>
  <si>
    <t>Maya Yanti Simbiak (Cn)</t>
  </si>
  <si>
    <t>Papua Barat</t>
  </si>
  <si>
    <t>Kab. Manokwari</t>
  </si>
  <si>
    <t>Masni - Masni Utara - Wasirawi</t>
  </si>
  <si>
    <t>Zp 5 Desa/Kelurahan Kampung Macuan Masni, Kab. Manokwari, Papua Barat</t>
  </si>
  <si>
    <t>2 Rossa Beauty Fragrance Mist (Mist Sunrise , Aurora)</t>
  </si>
  <si>
    <t>(Mist Sunrise , Aurora)</t>
  </si>
  <si>
    <t>1359273653</t>
  </si>
  <si>
    <t>Franky Tumiwa (Kin)</t>
  </si>
  <si>
    <t>Mooat</t>
  </si>
  <si>
    <t>Jln. Raya Bongkudai Selatan Komplek Gereja Kalvari RT 1 Desa Bongkudai Selatan</t>
  </si>
  <si>
    <t>1359270458</t>
  </si>
  <si>
    <t>Sujarwesi tengah</t>
  </si>
  <si>
    <t>tempat tinggal d pabrik sawit desa momo</t>
  </si>
  <si>
    <t>1358723255</t>
  </si>
  <si>
    <t>Lendi (Jj)</t>
  </si>
  <si>
    <t>Sinonsayang</t>
  </si>
  <si>
    <t>Kelurahan /Desa Aergale Jaga 2, Patokan rumah samping Gereja GPDI Aergale</t>
  </si>
  <si>
    <t>1359271620</t>
  </si>
  <si>
    <t>Misbahuddin (RM)</t>
  </si>
  <si>
    <t>Kab. Takalar</t>
  </si>
  <si>
    <t>Galesong Selatan</t>
  </si>
  <si>
    <t>Puskesmas bt Marannu gal sel kab takalar desa Bonto Marannu kecamatan galesong selatan dusun barua lorong ke 3</t>
  </si>
  <si>
    <t>1359271454</t>
  </si>
  <si>
    <t>Farhrin (Jj)</t>
  </si>
  <si>
    <t>Sape</t>
  </si>
  <si>
    <t>Jalan Lintas Pelabuhan Sape, RT 05 RW 03 dusun Muhajirin Desa Jia Kec. Sape Kab. Bima NTB</t>
  </si>
  <si>
    <t>1358640812</t>
  </si>
  <si>
    <t>Nama feri (AK)</t>
  </si>
  <si>
    <t>Patokan Galangan Kapal Sultra Tuna, Kelurahan Pudai, Kec Abeli, Kota Kendari,</t>
  </si>
  <si>
    <t>1358621319</t>
  </si>
  <si>
    <t>Franz Tono (Jj)</t>
  </si>
  <si>
    <t>Permata Kecubung</t>
  </si>
  <si>
    <t>Kelurahan /Desa Sembikuan RT/RW 07/002 Kec Permata Kecubung, Kab. Sukamara(Kalteng)</t>
  </si>
  <si>
    <t>1359260855</t>
  </si>
  <si>
    <t>ERNA ROOSALINA ( Di)</t>
  </si>
  <si>
    <t>Galesong Utara</t>
  </si>
  <si>
    <t>Smpn 2 Galesong Utara Jalan Kaharuddin Dgsikki Desa Aeng Batu-Batu, Kec Galesong Utara</t>
  </si>
  <si>
    <t>1359259354</t>
  </si>
  <si>
    <t>Sulis tiyono Od.</t>
  </si>
  <si>
    <t>Kelurahan Sokanegara Rt 1 Rw 1 Kec Kejobong Purbalingga (DIANTAR LANGSUNG KE ALAMAT PENERIMA).</t>
  </si>
  <si>
    <t>1359274337</t>
  </si>
  <si>
    <t>Asep Mulyana (Jj)</t>
  </si>
  <si>
    <t>Kp. Baru Jln. Istana Baru RT 01 RW 05 Kelurahan /Desa Baru Kec. Nanga Pinoh</t>
  </si>
  <si>
    <t>1359273738</t>
  </si>
  <si>
    <t>Putra (Kin)</t>
  </si>
  <si>
    <t>Seberida</t>
  </si>
  <si>
    <t>Desa Pangkalan Kasai, Jalan Gang Kedondong, Dekat Jembatan (LANGSUNG DIANTARKAN KE ALAMAT)</t>
  </si>
  <si>
    <t>1358728709</t>
  </si>
  <si>
    <t>Hidayati (RM)</t>
  </si>
  <si>
    <t>Rimbo Tengah</t>
  </si>
  <si>
    <t>Kantor dinas koperasi ukm perindag kelurahan Cadika kecamatan Rimbo tengah</t>
  </si>
  <si>
    <t>Beli 1 Topi Pelindung Sinar UV WARNA COKLAT SUSU</t>
  </si>
  <si>
    <t>1359262701</t>
  </si>
  <si>
    <t>Marthinus tay (IR)</t>
  </si>
  <si>
    <t>RT 10 RW 04 Kelurahan Lambanapu Kec Kambera (Rumah situs Lambanapu)</t>
  </si>
  <si>
    <t>1359274154</t>
  </si>
  <si>
    <t>Yulianus Barabere (ca)</t>
  </si>
  <si>
    <t>Senarai Ponsel Dsn.Senunuk Rt 01/Rw 01 Desa Sebara</t>
  </si>
  <si>
    <t>1359282944</t>
  </si>
  <si>
    <t>Sri Hartaty (Yn)</t>
  </si>
  <si>
    <t>Pangenan</t>
  </si>
  <si>
    <t>Jl. Blok Pahing RT 02 RW 04 Blok Pahing Desa Pangarengan Kec Pangenan Kab Cirebon, cat Rumah Biru Pagar Hitam (DIANTAR LANGSUNG KE ALAMAT PENERIMA).</t>
  </si>
  <si>
    <t>1358525933</t>
  </si>
  <si>
    <t>M munir fatoni (ib)</t>
  </si>
  <si>
    <t>Megang Sakti</t>
  </si>
  <si>
    <t>Ponpes darul barokah megang sakti kabupaten Musi Rawas</t>
  </si>
  <si>
    <t>1359234206</t>
  </si>
  <si>
    <t>Ruslan Kusuma Halim (ca)</t>
  </si>
  <si>
    <t>Jln Bitoa lama 3.n01 desa. Bitowa</t>
  </si>
  <si>
    <t>1358781671</t>
  </si>
  <si>
    <t>LANYS (PS)</t>
  </si>
  <si>
    <t>Wangi-Wangi</t>
  </si>
  <si>
    <t>Toko Dzakwan, Jl.Lebe Umara Kelurahan. Pongo (ANTRAKN LANGSUNG KE ALAMAT)</t>
  </si>
  <si>
    <t>1359232761</t>
  </si>
  <si>
    <t>Melki Andries (PS)</t>
  </si>
  <si>
    <t>Jl.Mercu Buana RT/RW 09/28 Lingk.2  Kelurahan.Uluindano (ANTRAKN LANGSUNG KE ALAMAT)</t>
  </si>
  <si>
    <t>1359237620</t>
  </si>
  <si>
    <t>Arjulie (Kin)</t>
  </si>
  <si>
    <t>Kel/Desa Kasongan Lama RT 01 RW 01, Patokan Dekat Mesjid</t>
  </si>
  <si>
    <t>1358700875</t>
  </si>
  <si>
    <t>DIONISIUS JENTI (Kin)</t>
  </si>
  <si>
    <t>Desa Paoh Benua, Dusun Sei Tapang RT 1 (LANGSUNG DIANTARKAN KE ALAMAT)</t>
  </si>
  <si>
    <t>1359236400</t>
  </si>
  <si>
    <t>Almujahidin (ar)</t>
  </si>
  <si>
    <t>Desa Sepaso Rt 15 Rw 04 Jln Awang Long No39, Kec Bengalon</t>
  </si>
  <si>
    <t>1359236979</t>
  </si>
  <si>
    <t>Enos Lebang (Ad)</t>
  </si>
  <si>
    <t>Sopai</t>
  </si>
  <si>
    <t>Kel/Desa Nonongan selatan RT 01 RW 02 ( Patokan Dekat gereja Toraja jemaat kanuruan)</t>
  </si>
  <si>
    <t>1359293778</t>
  </si>
  <si>
    <t>Wis Kean (Kin)</t>
  </si>
  <si>
    <t>Jln. Simpang Tiga Watowiti-Delang No. 1 RT 14/03 Desa Tiwatobi</t>
  </si>
  <si>
    <t>1358676738</t>
  </si>
  <si>
    <t>Abdul Karim usulu (ib)</t>
  </si>
  <si>
    <t>Buntulia</t>
  </si>
  <si>
    <t>Marisa desa hulawa, dusun poladingo</t>
  </si>
  <si>
    <t>1359226202</t>
  </si>
  <si>
    <t>Kholik Kku (Jj)</t>
  </si>
  <si>
    <t>Jl. Bhayangkara Sukadana RT 14 Kelurahan /Desa Harapan Mulia, Patokan dekat Polres Kayong Utara</t>
  </si>
  <si>
    <t>1359226646</t>
  </si>
  <si>
    <t>Eno Pajuang(Mar).</t>
  </si>
  <si>
    <t>Hewokloang</t>
  </si>
  <si>
    <t>Desa Rubit Rt.05 Rw.09 Kec.Hewokloang Kab. Sikka Prov.NTT</t>
  </si>
  <si>
    <t>1 Rossa Beauty Fragrance Mist (Mist Aurora)</t>
  </si>
  <si>
    <t>1358508481</t>
  </si>
  <si>
    <t>Saiful jabarudin(Mar).</t>
  </si>
  <si>
    <t>Lingkungan Dayan masjid RT 06  Kel pancor kec Selong kab lombok timur ntb</t>
  </si>
  <si>
    <t>1359289054</t>
  </si>
  <si>
    <t>ASRIF RAZAK (RM)</t>
  </si>
  <si>
    <t>Jln. Labalawo RT.003 RW.001 Kelurahan Wajo Kecamatan Murhum</t>
  </si>
  <si>
    <t>1358784269</t>
  </si>
  <si>
    <t>Hanoe Engell (PS)</t>
  </si>
  <si>
    <t>Insana Tengah</t>
  </si>
  <si>
    <t>Dusun. 01 RT/RW 02/01 Desa  . Oehalo (SDN Fatubai)</t>
  </si>
  <si>
    <t>1359230544</t>
  </si>
  <si>
    <t>Gaspar laga (Yn)</t>
  </si>
  <si>
    <t>Jl. Nagi Gena RT 02 RW 01 Desa Baopama (Baopana) Kec Lebatukan Kab Lembata ciri-ciri Rumah dinding bambu dekat bak air warna Putih (DIANTAR LANGSUNG KE ALAMAT PENERIMA).</t>
  </si>
  <si>
    <t>1358529948</t>
  </si>
  <si>
    <t>Yosia De Ngedi (Jj)</t>
  </si>
  <si>
    <t>Jln. Air Langga RT 05 RW 02 Kelurahan /Desa Prailu RT 05 RW 02 Kec. Kambera</t>
  </si>
  <si>
    <t>1359243259</t>
  </si>
  <si>
    <t>Fakhruddin Djoemak (Kin)</t>
  </si>
  <si>
    <t>Ciputat Timur</t>
  </si>
  <si>
    <t>Jl. Hijau lestari X/6, Pondan Hijau, Kel/Desa Pisangan (LANGSUNG DIANTARKAN KE ALAMAT)</t>
  </si>
  <si>
    <t>1359285102</t>
  </si>
  <si>
    <t>Dedy supriyatna Od.</t>
  </si>
  <si>
    <t>Kp. Bunisari Desa Pataruman Kec Cihampelas Rt 3 Rw 05 No. 59 (DIANTAR LANGSUNG KE ALAMAT PENERIMA).</t>
  </si>
  <si>
    <t>1359242732</t>
  </si>
  <si>
    <t>Simon Malat (IS)</t>
  </si>
  <si>
    <t>Jln Projakal KM 5,5 Perumahan Graha Indah Blok F5 No 10 RT 02 Kelurahan Graha Indah, Kec Balikpapan Utara Kota Balikpapan Provinsi Kalimantan Timur</t>
  </si>
  <si>
    <t>1359242968</t>
  </si>
  <si>
    <t>Nehru (Kin)</t>
  </si>
  <si>
    <t>Balocci</t>
  </si>
  <si>
    <t>Kelurahan Balleangin RT 001 RW 002 Jl. Balleangin</t>
  </si>
  <si>
    <t>Beli 1 Pembesar Layar Hp WARNA HITAM</t>
  </si>
  <si>
    <t>1358568163</t>
  </si>
  <si>
    <t>Supriadi(Mar).</t>
  </si>
  <si>
    <t>Salo</t>
  </si>
  <si>
    <t>Bangkinang barat: kecamatan Salo:desa Siabu:dusun karya nyata:RT/RW(04/06)</t>
  </si>
  <si>
    <t>1359246776</t>
  </si>
  <si>
    <t>Jeffri Antonius (Jj)</t>
  </si>
  <si>
    <t>Jalan Tongare  Kelurahan /Desa Maliwuko RT 06 Lorong Eka Chandra Depan Batalyon 714</t>
  </si>
  <si>
    <t>1359283977</t>
  </si>
  <si>
    <t>Fransiskus Dai (Kin)</t>
  </si>
  <si>
    <t>Kel/Desa Rawangkalo I RT 07 Dusun 03 Koto Jl. Rawangkalo I</t>
  </si>
  <si>
    <t>1359283693</t>
  </si>
  <si>
    <t>Aniek Dwi Marwati (082236995285) (Jj)</t>
  </si>
  <si>
    <t>Jln. Matahari Kelurahan /Desa Oesapa Selatan, Patokan rumah depan Lapas Dewasa</t>
  </si>
  <si>
    <t>1359286781</t>
  </si>
  <si>
    <t>Herdi tambelangi ( Di)</t>
  </si>
  <si>
    <t>Desa Dalum ( Patokan Rumah Belakang Gereja Gunung Hernom Desa Dalum) Kec Salibabu</t>
  </si>
  <si>
    <t>1359285966</t>
  </si>
  <si>
    <t>fajar (RM)</t>
  </si>
  <si>
    <t>Depan sdn bahoruru DESA BAHORURU KECAMATAN BUNGKU TENGAH</t>
  </si>
  <si>
    <t>1359240163</t>
  </si>
  <si>
    <t>Dalil (Rs)</t>
  </si>
  <si>
    <t>Jl Kh Ahmad Dahlan, Rw 4, Kelurahan Besusu Tengah, Kec Palu Timur Kota Palu</t>
  </si>
  <si>
    <t>2 SET PISAU DAPUR KATANA</t>
  </si>
  <si>
    <t>1359241077</t>
  </si>
  <si>
    <t>Iksan dunggio (ib)</t>
  </si>
  <si>
    <t>Sumalata</t>
  </si>
  <si>
    <t>desa Kikia Dusun bulki</t>
  </si>
  <si>
    <t>1358541695</t>
  </si>
  <si>
    <t>Luciu Dos Reis (Jj)</t>
  </si>
  <si>
    <t>Kelurahan /Desa Kolhua RT 032 Perumahan MBR Kec. Maulafa</t>
  </si>
  <si>
    <t>1359285737</t>
  </si>
  <si>
    <t>H. Jhonnie Shakira Siantar Men (Jj)</t>
  </si>
  <si>
    <t>Jln . Kembang Kerep No 1 JKT BRT Toko New Indah Gordyn Kelurahan Kembangan</t>
  </si>
  <si>
    <t>1358701827</t>
  </si>
  <si>
    <t>Koko (RM)</t>
  </si>
  <si>
    <t>Jamblang</t>
  </si>
  <si>
    <t>Jln Jaka kantingan rt018 rw06 no 1 Balong desa bojong lor kecamatan Jamblang</t>
  </si>
  <si>
    <t>1358536088</t>
  </si>
  <si>
    <t>Douglas Sabanari (Jj)</t>
  </si>
  <si>
    <t>Ongka Malino</t>
  </si>
  <si>
    <t>Jln. Trans Sulawesi Kelurahan /Desa Santigi, patokan rumah samping Gereja Pentakosta</t>
  </si>
  <si>
    <t>1359197254</t>
  </si>
  <si>
    <t>Arifin (ar)</t>
  </si>
  <si>
    <t>Kelurahan Jati Bening RT 06 RW 01 TK Alfariah, Kec PondokGede</t>
  </si>
  <si>
    <t>1359110472</t>
  </si>
  <si>
    <t>Basnawati (Ad)</t>
  </si>
  <si>
    <t>Baula</t>
  </si>
  <si>
    <t>Desa/Kel Longori RT 3 RW 3 samping Indomaret</t>
  </si>
  <si>
    <t>1358969406</t>
  </si>
  <si>
    <t>Roby Baba(Mar).</t>
  </si>
  <si>
    <t>Jln Baa budalangga,RT 002 RW 07,kecamatan lobalain,kelurahan mokdale propinsi NTT</t>
  </si>
  <si>
    <t>1359109185</t>
  </si>
  <si>
    <t>Herman dali Od.</t>
  </si>
  <si>
    <t>Dusun Kopi Desa Buhu Kec Tibawa (DIANTAR LANGSUNG KE ALAMAT PENERIMA) Gereja Sion Alo.</t>
  </si>
  <si>
    <t>1359110365</t>
  </si>
  <si>
    <t>Wayan Suriasa (AK)</t>
  </si>
  <si>
    <t>Selat</t>
  </si>
  <si>
    <t>Desa Duda Timur, Kec Selat, Kab Karangasem, Bali</t>
  </si>
  <si>
    <t>1359112387</t>
  </si>
  <si>
    <t>seriani suawandi bana (iaa)</t>
  </si>
  <si>
    <t>Desa kualin RT 015 RW 006 Kecamatan Kualin Kabupaten Timor Tengah Selatan provinsi Nusa Tenggara Timur (rumah dekat cabang kantor camat kualin ada kios di cabang seng warna biru)</t>
  </si>
  <si>
    <t>1358962991</t>
  </si>
  <si>
    <t>Handoko (Fr)</t>
  </si>
  <si>
    <t>Desa Waturay Rt 01Rw 01Dusun 1Rumah Di Samping Balai Desa Wonggeduku Barat, Kec Wonggeduku Barat</t>
  </si>
  <si>
    <t>1359117319</t>
  </si>
  <si>
    <t>Faith Faith</t>
  </si>
  <si>
    <t>Bua</t>
  </si>
  <si>
    <t>Desa Padang kalua RT.5  RW.5 Rumah cat warna orange</t>
  </si>
  <si>
    <t>1358966437</t>
  </si>
  <si>
    <t>Mat Diah (Jj)</t>
  </si>
  <si>
    <t>Ketahun</t>
  </si>
  <si>
    <t>Jln. Desa Pasar Ketahun RT 02 RW 02 Kelurahan /Desa Pasar Ketahun, Patokan rumah samping SMK N 5 Bengkulu Utara, rumah warna hijau</t>
  </si>
  <si>
    <t>1358966338</t>
  </si>
  <si>
    <t>Yohanis kanto(ib)</t>
  </si>
  <si>
    <t>Dusun limbong, Rt to,barana,dekat Gereja kibaid limbong.</t>
  </si>
  <si>
    <t>1358974448</t>
  </si>
  <si>
    <t>Nasip tambunan (RM)</t>
  </si>
  <si>
    <t>Anggana</t>
  </si>
  <si>
    <t>Disini no reason tepatnya makam raja aji mahkota Kutai Lama rt 1 desa kutai Lama kecamatan anggana</t>
  </si>
  <si>
    <t>1358986559</t>
  </si>
  <si>
    <t>Nasrul daeng (Yn)</t>
  </si>
  <si>
    <t>Jl. Gunung Polisi No. 04 RT 55 Desa Baru Ilir Kec Balikpapan Timur Kab Balikpapan patokan Rumah Bak sampah pertama (DIANTAR LANGSUNG KE ALAMAT PENERIMA).</t>
  </si>
  <si>
    <t>1358979694</t>
  </si>
  <si>
    <t>Dafit (IR)</t>
  </si>
  <si>
    <t>Wakaokili Desa Waangu angu Kec Pasar Wajo (Depan Masjid Ba,abu Taqwa)</t>
  </si>
  <si>
    <t>1358995912</t>
  </si>
  <si>
    <t>Engel Gosal (Kin)</t>
  </si>
  <si>
    <t>Desa Molamahu, Jln. Trans Sulawesi Utara (Komplex Persawahan, Ada Rumah Kayu Dua Susun, Gilingan Padi)</t>
  </si>
  <si>
    <t>1359097668</t>
  </si>
  <si>
    <t>Yanus remi praing (Yn)</t>
  </si>
  <si>
    <t>Nggaha Ori Angu</t>
  </si>
  <si>
    <t>Jl. Waingapu - Lewa RT 04 RW 02 Desa Makamenggit Kec Nggaha Ori Angu Kab Sumba Timur patokan Rumah masuk simpang Pasar Sorong ciri-ciri Rumah KB Paud Hiliningga (DIANTAR LANGSUNG KE ALAMAT PENERIMA).</t>
  </si>
  <si>
    <t>1359098749</t>
  </si>
  <si>
    <t>I Made Suriadi (BY)</t>
  </si>
  <si>
    <t>Kelurahan :Pecatu (warung Purnama samping Ulufish market padang2 pecatu , jln pantai suluban padang2 pecatu)</t>
  </si>
  <si>
    <t>1359104605</t>
  </si>
  <si>
    <t>Samri Od.</t>
  </si>
  <si>
    <t>Nosu</t>
  </si>
  <si>
    <t>Jln ratte marura RT 01 RW 02 kelurahan nosu kecamatan nosu kabupaten mamasa provinsi sulawesi barat</t>
  </si>
  <si>
    <t>1358977799</t>
  </si>
  <si>
    <t>Arifin (IS)</t>
  </si>
  <si>
    <t>Kelurahan Kairagi I atau Kairagi II, Patokan Novotel lapangan golf, Samping balika, Kec Mapanget Kab Kota Manado Provinsi Sulawesi Utara</t>
  </si>
  <si>
    <t>1358979474</t>
  </si>
  <si>
    <t>Tri maryanti (AK)</t>
  </si>
  <si>
    <t>Wangon</t>
  </si>
  <si>
    <t>Desa Rawaheng, Rt 01 / Rw 03, Kec Wangon, Kab Banyumas</t>
  </si>
  <si>
    <t>1359101589</t>
  </si>
  <si>
    <t>Sary Kewalaki (PS)</t>
  </si>
  <si>
    <t>Jln. Soekarno Hatta BTN Andalusia Blok a no.4 Kelurahan. Karema (ANTRAKN LANGSUNG KE ALAMAT)</t>
  </si>
  <si>
    <t>Beli 1 Gratis 1 Parfum Mobil Varian:. Cologne dan Laut</t>
  </si>
  <si>
    <t>1359120528</t>
  </si>
  <si>
    <t>Kartini walean (RM)</t>
  </si>
  <si>
    <t>Desa NOONGAN kecamatan LANGOWAN BARAT   komplex Perum Noongan 3 jaga 5 .</t>
  </si>
  <si>
    <t>1359133962</t>
  </si>
  <si>
    <t>Rusli lallo Od.</t>
  </si>
  <si>
    <t>Desa Padang Kec Kintom (DIANTAR LANGSUNG KE ALAMAT PENERIMA) Rumah Dekat Balai Desa Padang Warna Hijau.</t>
  </si>
  <si>
    <t>1359135783</t>
  </si>
  <si>
    <t>Dimas (CN)</t>
  </si>
  <si>
    <t>Sukapura</t>
  </si>
  <si>
    <t>Jl. Raya Bromo Desa / Kelurahan Ngadisari, Kec Sukapura, Kab. Probolinggo</t>
  </si>
  <si>
    <t>1 Rossa Beauty Eau De Parfum (Rossa Beauty WHISPER Eau De Parfum)</t>
  </si>
  <si>
    <t>(Rossa Beauty WHISPER Eau De Parfum)</t>
  </si>
  <si>
    <t>1359132038</t>
  </si>
  <si>
    <t>Yustinus A. Imu (Jj)</t>
  </si>
  <si>
    <t>Detusoko</t>
  </si>
  <si>
    <t>Pemoria RT05 /RW02 Kelurahan Detusoko Kec. Detusoko Kabupaten  Ende  Nusa Tenggara Timur.</t>
  </si>
  <si>
    <t>1359133259</t>
  </si>
  <si>
    <t>I Nyoma Sukrayasa (PS)</t>
  </si>
  <si>
    <t>Perumahan Puskopad 1 Jl.Tukad Petanu 4 blok  C 11 Banjar Sanggulan Anyar Desa. Banjar Anyar (ANTRAKN LANGSUNG KE ALAMAT)</t>
  </si>
  <si>
    <t>1357617155</t>
  </si>
  <si>
    <t>Toddy ( SP )</t>
  </si>
  <si>
    <t>Dusun Weluli Desa Dirun ( patokan setelah koramil weluli )</t>
  </si>
  <si>
    <t>1359139359</t>
  </si>
  <si>
    <t>DADDI (Ad)</t>
  </si>
  <si>
    <t>Watang Pulu</t>
  </si>
  <si>
    <t>Kel/Desa arawa sidrap ,BOJO,E BTN PESONA INDA NO 17</t>
  </si>
  <si>
    <t>1359139827</t>
  </si>
  <si>
    <t>Femmy Montalili (ar)</t>
  </si>
  <si>
    <t>Desa Kembuan Satu Jaga 3 Complex Gereja Getsemani Perumahan Kulo, Kec Tondano Utara</t>
  </si>
  <si>
    <t>1359138060</t>
  </si>
  <si>
    <t>Arifudin (Ad)</t>
  </si>
  <si>
    <t>Moncongloe</t>
  </si>
  <si>
    <t>Kel/Desa Moncongloe perumahan cendrawasih recidenci cet warna coklat blok j21 warna knofi hijau</t>
  </si>
  <si>
    <t>1359138250</t>
  </si>
  <si>
    <t>Aning Wijayanti (IR)</t>
  </si>
  <si>
    <t>Jln candi gebang RT 18 Kelurahan Condongcatur Kec Depok (Depan laundry Opera sabun)</t>
  </si>
  <si>
    <t>1359129088</t>
  </si>
  <si>
    <t>Donald (Kin)</t>
  </si>
  <si>
    <t>Jln. Shopping Center III RT 011 RW 003 Kelurahan Fatululi</t>
  </si>
  <si>
    <t>1359121173</t>
  </si>
  <si>
    <t>Yusuf Ba,dung (RM)</t>
  </si>
  <si>
    <t>Rembon</t>
  </si>
  <si>
    <t>Kantor Lembang Palesan  Kecamatan Rembon  K</t>
  </si>
  <si>
    <t>1359121913</t>
  </si>
  <si>
    <t>Adit (RM)</t>
  </si>
  <si>
    <t>Jln. Intan blok X no 24 Komplek Pertamina Tugu desa tugu utara kecamatan koja</t>
  </si>
  <si>
    <t>1359120667</t>
  </si>
  <si>
    <t>IRENIUS ABI (Kin)</t>
  </si>
  <si>
    <t>Bikomi Tengah</t>
  </si>
  <si>
    <t>Desa Oenenu Selatan RT 12 RW 03, Dekat Kantor Desa (TELPON NO WHATSAPP PENERIMA)</t>
  </si>
  <si>
    <t>1359120765</t>
  </si>
  <si>
    <t>Adi Setiawan (Kin)</t>
  </si>
  <si>
    <t>Desa Kananta, Dusun Nggeri RT 01 RW 01 (Rumah Depan Pelabuan Nggeri)</t>
  </si>
  <si>
    <t>1358959337</t>
  </si>
  <si>
    <t>Tina (ar)</t>
  </si>
  <si>
    <t>Potomua Desa Tambu patokan rumah dekat Salon Lin, Kec Balaesang</t>
  </si>
  <si>
    <t>1359124916</t>
  </si>
  <si>
    <t>Irawati Nau(Mar).</t>
  </si>
  <si>
    <t>Sindulang satu, lingkungan dia, kec. Tuminting, kota manado</t>
  </si>
  <si>
    <t>1359128727</t>
  </si>
  <si>
    <t>Deby junaidi (RM)</t>
  </si>
  <si>
    <t>Di depan pasar sei harapan/ didepan new sunbread sei haran nomor rumah blok c nmr 58 Komplek perbengkelan rt 001 rw012 sei harapan, kelurahan tanjung riau kecamatan sekupang</t>
  </si>
  <si>
    <t>1359123122</t>
  </si>
  <si>
    <t>Aisyah ambarak Od.</t>
  </si>
  <si>
    <t>Kelurahan Tombolikat Rt 5 Kec Tutuyan (DIANTAR LANGSUNG KE ALAMAT PENERIMA) Patokan Rumah Depan Kantor KPU.</t>
  </si>
  <si>
    <t>1358956941</t>
  </si>
  <si>
    <t>Ayub Manu (ib)</t>
  </si>
  <si>
    <t>Taebenu</t>
  </si>
  <si>
    <t>Rt 16,rw 08,Desa baumata timur,</t>
  </si>
  <si>
    <t>1355526319</t>
  </si>
  <si>
    <t>Markus Reku Nanga (IR)</t>
  </si>
  <si>
    <t>Dusun III RT 11 RW 006 Desa Bondo Boghila Kec Loura</t>
  </si>
  <si>
    <t>1359045822</t>
  </si>
  <si>
    <t>yulius pula ( sp )</t>
  </si>
  <si>
    <t>Lio Timur</t>
  </si>
  <si>
    <t>Desa Woloara (Woloaro) Jalan Bu Tana Lagu Dusun Detubelo</t>
  </si>
  <si>
    <t>1359042607</t>
  </si>
  <si>
    <t>David (ib)</t>
  </si>
  <si>
    <t>Ponorogo</t>
  </si>
  <si>
    <t>Jl Puspowarno 5 RT 01 RW 01 KEL Mangkujayan Ponorogo</t>
  </si>
  <si>
    <t>1359052430</t>
  </si>
  <si>
    <t>Jurie (RM)</t>
  </si>
  <si>
    <t>RT 06 Rw 03 Nomor rumah 021 desa bukit raya kecamatan cempaga hulu</t>
  </si>
  <si>
    <t>1359076033</t>
  </si>
  <si>
    <t>Andri (Hb)</t>
  </si>
  <si>
    <t>Jln. Garasi gudang papan.desa sekar biru</t>
  </si>
  <si>
    <t>1359041840</t>
  </si>
  <si>
    <t>Alwardy Hz(Mar).</t>
  </si>
  <si>
    <t>Pondok Sukatani Permai Blok D4/7 Rt.03/02 Kel.Sukatani Kec.Rajeg Tangeran Banteng</t>
  </si>
  <si>
    <t>1359040272</t>
  </si>
  <si>
    <t>Maria Panelewan (RM)</t>
  </si>
  <si>
    <t>Jln anggur raya no 10 perum paniki 2 Mapanget desa paniki ll kecamatan Mapanget</t>
  </si>
  <si>
    <t>1359081152</t>
  </si>
  <si>
    <t>Halusmiarti</t>
  </si>
  <si>
    <t>Rumah Makan Tiga Saudara Samping Pengadilan Negeri Kelurahan Pitak</t>
  </si>
  <si>
    <t>1359041729</t>
  </si>
  <si>
    <t>Ihsan adillah (Rs)</t>
  </si>
  <si>
    <t>Desa Tuana Tuha (Disebelah Bengkelurahan Baim),Kec Kenohan Kab. Kutai Kartanegara</t>
  </si>
  <si>
    <t>1359040877</t>
  </si>
  <si>
    <t>Ikhsan (IR)</t>
  </si>
  <si>
    <t>Woha</t>
  </si>
  <si>
    <t>RT 01 Desa Talabiu Kec Woha (Kantor PLN Woha)</t>
  </si>
  <si>
    <t>1359052944</t>
  </si>
  <si>
    <t>S Parman (PS)</t>
  </si>
  <si>
    <t>Unaaha</t>
  </si>
  <si>
    <t>Jl. Puma RT/RE 02/03 Kelurahan. Inolobunggadue  (ANTRAKN LANGSUNG KE ALAMAT)</t>
  </si>
  <si>
    <t>1359067723</t>
  </si>
  <si>
    <t>sumardi (rz)</t>
  </si>
  <si>
    <t>Pinggir</t>
  </si>
  <si>
    <t>Jln Bengkalis indah RT 01 RW 07 ( Sebelum masjid Nur Ikhlas samping bengkel Honda ) Kelurahan/Desa Desa Balai raja</t>
  </si>
  <si>
    <t>1359062893</t>
  </si>
  <si>
    <t>Robby Hermanto (Fr)</t>
  </si>
  <si>
    <t>Jlharapan Jaya,Ggasia Jaya Jalur 1 Desa Kota Barubelakang Ruko Rt 004 Rw 015, Kec Pontianak Selatan</t>
  </si>
  <si>
    <t>1359068362</t>
  </si>
  <si>
    <t>Alexander Husno (BY)</t>
  </si>
  <si>
    <t>Pontianak Tenggara</t>
  </si>
  <si>
    <t>Jalan sungai raya dalam komplek mitra indah utama 3 blok B no 14 kelurahan Bangka Belitung darat</t>
  </si>
  <si>
    <t>1359069927</t>
  </si>
  <si>
    <t>Tasmin (PS)</t>
  </si>
  <si>
    <t>Jl. Air Panas Kelurahan. Ulunggolaka (Belakang Masjid, ANTRAKN LANGSUNG KE ALAMAT)</t>
  </si>
  <si>
    <t>1359062268</t>
  </si>
  <si>
    <t>Sukma Rahayu (Hb)</t>
  </si>
  <si>
    <t>Alamat: Desa Tambakan. ( Depan kantor Desa Tambakan)</t>
  </si>
  <si>
    <t>BELI 1 DAPAT 2 Kacamata Autofokus Ukuran ,2.00</t>
  </si>
  <si>
    <t>1359057727</t>
  </si>
  <si>
    <t>Andry tefa Od.</t>
  </si>
  <si>
    <t>Miomaffo Barat</t>
  </si>
  <si>
    <t>Desa Noepesu Rt 16 Rw 06Kec Miomaffo Barat (DIANTAR LANGSUNG KE ALAMAT PENERIMA) Patokan Rumah Dekat Jembatan Gantung, Nanti Tanya Rumah Andry .</t>
  </si>
  <si>
    <t>1359053252</t>
  </si>
  <si>
    <t>Ridwan Bule Od.</t>
  </si>
  <si>
    <t>Belopa</t>
  </si>
  <si>
    <t>Jln. Trans Sulawesi Kelurahan Senga Kec Belopa (DIANTAR LANGSUNG KE ALAMAT PENERIMA) Rumah Dekat SMA.</t>
  </si>
  <si>
    <t>1359060472</t>
  </si>
  <si>
    <t>Arka Fernandes (Kin)</t>
  </si>
  <si>
    <t>Kodim 1625 Ngada Jln. Yosudarso Kelurahan Tanalodu</t>
  </si>
  <si>
    <t>1359059940</t>
  </si>
  <si>
    <t>Intan / Hadi Sucipto (Yn)</t>
  </si>
  <si>
    <t>SMAN 1 Cirebon Jl. Pangeran Sutajaya No. 04 Karangwangun Kec Babakan Kab Cirebon (DIANTAR LANGSUNG KE ALAMAT PENERIMA).</t>
  </si>
  <si>
    <t>1359035756</t>
  </si>
  <si>
    <t>Defmono pendra (iib)</t>
  </si>
  <si>
    <t>Ampek Nagari</t>
  </si>
  <si>
    <t>Desa /Nahari. Bawan.jorong anak air kasing</t>
  </si>
  <si>
    <t>1359013133</t>
  </si>
  <si>
    <t>Syamsul Bahri (PTR)</t>
  </si>
  <si>
    <t>Mandolang</t>
  </si>
  <si>
    <t>Lorong Sakura, Jaga III, Desa Tateli Dua, Kec. Mandolang</t>
  </si>
  <si>
    <t>BELI 1  , Warna: BLUE Topi Visor Anti UV</t>
  </si>
  <si>
    <t>1359012738</t>
  </si>
  <si>
    <t>Haeruji (PS)</t>
  </si>
  <si>
    <t>Pulo Ampel</t>
  </si>
  <si>
    <t>Desa. Sumuranja RT.01 RW 01 (Dekat masjid Al Kautsar atau Balai Desa Sekolah Madrasah )</t>
  </si>
  <si>
    <t>1359019765</t>
  </si>
  <si>
    <t>Imam Kambali (Fr)</t>
  </si>
  <si>
    <t>Tegal Selatan</t>
  </si>
  <si>
    <t>Jl Ababil Desa Randugunting Rt 06Rw 01Gg Parkit, Kec Tegal Selatan</t>
  </si>
  <si>
    <t>1359014384</t>
  </si>
  <si>
    <t>Engelbertus Sariman Od.</t>
  </si>
  <si>
    <t>Kuwu, Desa Poco Likang Kec Ruteng (DIANTAR LANGSUNG KE ALAMAT PENERIMA) Rumah Berhadapan Komplek Guru SMP SMA ST Klaus Kuwu.</t>
  </si>
  <si>
    <t>1359091878</t>
  </si>
  <si>
    <t>Muhriman (RM)</t>
  </si>
  <si>
    <t>Sokaraja</t>
  </si>
  <si>
    <t>RT 01 RW 06   Patokan Greja kalipasung ke timur sekitar 200 meter (kiri jalan) desa kali kidang kecamatan sokaraja</t>
  </si>
  <si>
    <t>1359093965</t>
  </si>
  <si>
    <t>daut tarigan ( SP )</t>
  </si>
  <si>
    <t>Barusjahe</t>
  </si>
  <si>
    <t>Desa Sinaman , rumah dekat koperasi sinaman, Kec Barus Jahe Kab. Karo</t>
  </si>
  <si>
    <t>1359094541</t>
  </si>
  <si>
    <t>Yupi Od</t>
  </si>
  <si>
    <t>Tasik Payawan</t>
  </si>
  <si>
    <t>Kelurahan Petak Bahandang Kec Tasik Payawan Katingan (DIANTAR LANGSUNG KE ALAMAT PENERIMA) Rt 2 Rw 1 No. 301 Depan SMP.</t>
  </si>
  <si>
    <t>1359010123</t>
  </si>
  <si>
    <t>Sapto Widodo (ar)</t>
  </si>
  <si>
    <t>Karanggede</t>
  </si>
  <si>
    <t>Klari Wetan Rt 02 Rw 02 Desa Klari, Kec Karanggede</t>
  </si>
  <si>
    <t>1359008234</t>
  </si>
  <si>
    <t>Nuri(Mar)</t>
  </si>
  <si>
    <t>Jln.Sultan Babullah Lorong Abdul Lali Kel Waihaong,Kec. Nusaniwe Rt.02 Rw.04(Kost,an ayu lantai 3 no kamar 308 A/n NURI)</t>
  </si>
  <si>
    <t>2 Rossa Beauty Fragrance Mist (Mist Sunset , Aurora)</t>
  </si>
  <si>
    <t>(Mist Sunset , Aurora)</t>
  </si>
  <si>
    <t>1359020173</t>
  </si>
  <si>
    <t>Sudirman (JJ)</t>
  </si>
  <si>
    <t>Jln. Nea Kelurahan /Desa Bontoa, Patokan rumah dekat Ponpes Darusunnah Kec. Binamu</t>
  </si>
  <si>
    <t>1359032187</t>
  </si>
  <si>
    <t>Nacing Nasri (rz)</t>
  </si>
  <si>
    <t>Cibinong</t>
  </si>
  <si>
    <t>Kantor Dinas Pendidikan Jl Nyaman No2 Desa Tengah, Kec Cibinong Kab. Bogor</t>
  </si>
  <si>
    <t>1359085198</t>
  </si>
  <si>
    <t>Hendra Saleh (PS)</t>
  </si>
  <si>
    <t>Jl. Soeprapto  RT/RW 16 /06 Kelurahan. Gogagoman   (belakang kios romansa)</t>
  </si>
  <si>
    <t>1359034102</t>
  </si>
  <si>
    <t>Nining Encu (PS)</t>
  </si>
  <si>
    <t>Buaran Jati Gang. Solo 2 RT 002 RW 002 Kelurahan. Buaran Jati (patokan rumah Deket sekolahan SMK kesbipta pak toha)</t>
  </si>
  <si>
    <t>1359083638</t>
  </si>
  <si>
    <t>Ernis Liunsanda (Bar)</t>
  </si>
  <si>
    <t>Ernis Liunsanda, Alamat. Jl. Trans Palu Tolitoli, RT 01/RW 04, Dusun V, Desa Sabang, Kec. Dampelas, No Hp : ,62 813-5426-7666 (DIANTARKAN LANGSUNG KE ALAMAT PENERIMA)</t>
  </si>
  <si>
    <t>1359026185</t>
  </si>
  <si>
    <t>Kahar (RM)</t>
  </si>
  <si>
    <t>JL.MA turungku RT/RW  11/10 DESA kali KECAMATAN  biau</t>
  </si>
  <si>
    <t>1359024113</t>
  </si>
  <si>
    <t>Samuel sirang (ib)</t>
  </si>
  <si>
    <t>Tatapaan</t>
  </si>
  <si>
    <t>Desa popareng dekat kantor desa, tanya saja ke kantor desa</t>
  </si>
  <si>
    <t>1359023424</t>
  </si>
  <si>
    <t>Kesya (BY)</t>
  </si>
  <si>
    <t>Taman kurnia djaja cluster cendrawasih 2 no 5 batam Center, Kelurahan Belian</t>
  </si>
  <si>
    <t>1359025645</t>
  </si>
  <si>
    <t>Fauzi (Kin)</t>
  </si>
  <si>
    <t>Tiban Riau Bertuah Tahap 2 Blok O No. 03 Kelurahan Patam Lestari</t>
  </si>
  <si>
    <t>AKSESORIS MOBIL</t>
  </si>
  <si>
    <t>1359088787</t>
  </si>
  <si>
    <t>Andul Sama (Bar)</t>
  </si>
  <si>
    <t>Andul Sama, Alamat.  Kelurahan Muaraning,Gang Damai Lorong 1 (Arah Ke Laut) Kec. Pandan, No Hp : ,62 821-6333-3500 (DIANTARKAN LANGSUNG KE ALAMAT PENERIMA)</t>
  </si>
  <si>
    <t>1359168881</t>
  </si>
  <si>
    <t>Kristin (Bar)</t>
  </si>
  <si>
    <t>Kristin , Alamat. Jl. Jl. Dewi Sartika, Kec. Palu, No Hp : ,62 852-4671-2285 (DIANTARKAN LANGSUNG KE ALAMAT PENERIMA)</t>
  </si>
  <si>
    <t>1359169358</t>
  </si>
  <si>
    <t>Warni (Rs)</t>
  </si>
  <si>
    <t>Kota Masohi</t>
  </si>
  <si>
    <t>RT RW 13, Kelurahan Namaelo, Kec Masohi Kota, Kab. Maluku Tengah</t>
  </si>
  <si>
    <t>1359187071</t>
  </si>
  <si>
    <t>Doli Naibaho Naibaho (IS)</t>
  </si>
  <si>
    <t>Teluk Meranti</t>
  </si>
  <si>
    <t>Desa Pulau Muda Kec Teluk Meranti Kabupaten Pelalawan Provinsi Riau Patokan Pasar pulau muda samping klinik</t>
  </si>
  <si>
    <t>1359166601</t>
  </si>
  <si>
    <t>Marthen Fun (PS)</t>
  </si>
  <si>
    <t>Weda Tengah</t>
  </si>
  <si>
    <t>Mess Talin Depan Bandara IWIP belakang pos security Huafei Desa. Lelilef Sawai (ANTRAKN LANGSUNG KE ALAMAT)</t>
  </si>
  <si>
    <t>1358336108</t>
  </si>
  <si>
    <t>Yunus Abdulfattah (ib)</t>
  </si>
  <si>
    <t>Jln maruwasye Malalayang dua Ling IV lorong laut  manado</t>
  </si>
  <si>
    <t>1359184785</t>
  </si>
  <si>
    <t>Mayop tail (RM)</t>
  </si>
  <si>
    <t>Kao Utara</t>
  </si>
  <si>
    <t>RT 1 jln umum woyamino Desa doro kecamatan kao utara</t>
  </si>
  <si>
    <t>1358848805</t>
  </si>
  <si>
    <t>Suliansyah (Jj)</t>
  </si>
  <si>
    <t>Long Kali</t>
  </si>
  <si>
    <t>Kelurahan /Desa Long Kali Jln. Provinsi KM 64 RT 02 Depan warung makan nasi Kec. Long Kali</t>
  </si>
  <si>
    <t>1359184982</t>
  </si>
  <si>
    <t>Domi Sali ( sp )</t>
  </si>
  <si>
    <t>Jln Kamboja RT 001 RW 01 Desa Motongbang</t>
  </si>
  <si>
    <t>1358116840</t>
  </si>
  <si>
    <t>Safril (ib)</t>
  </si>
  <si>
    <t>Dusun lembang desa tungka</t>
  </si>
  <si>
    <t>1358127682</t>
  </si>
  <si>
    <t>Man Mis (Kin)</t>
  </si>
  <si>
    <t>Teramang Jaya</t>
  </si>
  <si>
    <t>Desa Mandi Angin Jaya, Rumah Di Gang Makam Dusun 1 Yang Ada Batang Kadondong Gede Di Depan Rumah</t>
  </si>
  <si>
    <t>1358097702</t>
  </si>
  <si>
    <t>Yahya anye (RM)</t>
  </si>
  <si>
    <t>Jln sabanar lama gang famili tjg selor hilir rt 62 Masuk gang famili ada Plang CV kayan Kenyah lengket di dinding bagian depan Pagar kaki lima stanles desa tanjung selor Hilir kecamatan Tanjung selor</t>
  </si>
  <si>
    <t>1358105057</t>
  </si>
  <si>
    <t>Bidan mumun ( SP )</t>
  </si>
  <si>
    <t>Tambakdahan</t>
  </si>
  <si>
    <t>Desa Wana Jaya Rt 10 Rw 03</t>
  </si>
  <si>
    <t>1359190031</t>
  </si>
  <si>
    <t>Jaja mulyadi (Bar)</t>
  </si>
  <si>
    <t>Jaja Mulyadi, Alamat. Mora I Desa Kadaila, Kec. Karossa (Dekat SDN Inpres Mora I, Toko Pakaian /Butik), No Hp : ,62 821-5488-3774 (DIANTARKAN LANGSUNG KE ALAMAT PENERIMA)</t>
  </si>
  <si>
    <t>1358889339</t>
  </si>
  <si>
    <t>Edy Tri Purnomo (Jj)</t>
  </si>
  <si>
    <t>Banjarsari</t>
  </si>
  <si>
    <t>Jln. Cocak 2 No. 33 RT 02 RW 02 Kelurahan /Desa Mangkubumen Kec. Banjarasari</t>
  </si>
  <si>
    <t>1359165515</t>
  </si>
  <si>
    <t>M Maming (BY)</t>
  </si>
  <si>
    <t>Sei Beduk</t>
  </si>
  <si>
    <t>mangsang permai blk D no 135 Desa / Kelurahan : mangsang</t>
  </si>
  <si>
    <t>1358141198</t>
  </si>
  <si>
    <t>Buani (ib)</t>
  </si>
  <si>
    <t>Desa darit Simpang mesjid,naik keatas,jalan SMP negeri 1 menyuke</t>
  </si>
  <si>
    <t>1359177434</t>
  </si>
  <si>
    <t>Mikel (Fr)</t>
  </si>
  <si>
    <t>Luwuk Utara</t>
  </si>
  <si>
    <t>Desa Kilongan Rt 08Rw00 Kec Luwuk Utara</t>
  </si>
  <si>
    <t>1359177448</t>
  </si>
  <si>
    <t>Muh Asdar (PS)</t>
  </si>
  <si>
    <t>Bacukiki Barat</t>
  </si>
  <si>
    <t>Jl. Gunung Tolong no 216 Kelurahan. Lumpue (Kantor lurah lumpue)</t>
  </si>
  <si>
    <t>1358874077</t>
  </si>
  <si>
    <t>Ibu Nadhif (PS)</t>
  </si>
  <si>
    <t>Kab. Tegal</t>
  </si>
  <si>
    <t>Adiwerna</t>
  </si>
  <si>
    <t>Jl. Raya Bar. Banjaran , Pejagan Desa. Adiwerna (Kios ibu Nadhif, depan hoki jaya motor)</t>
  </si>
  <si>
    <t>1359175677</t>
  </si>
  <si>
    <t>Johan latatmase Od.</t>
  </si>
  <si>
    <t>Teluk Ambon</t>
  </si>
  <si>
    <t>Desa Tawiri Rt 001 Rw 001 Belakang SDN 1 Tawiri Kec Teluk Ambon (DIANTAR LANGSUNG KE ALAMAT PENERIMA).</t>
  </si>
  <si>
    <t>1358285666</t>
  </si>
  <si>
    <t>Ijak ( Di)</t>
  </si>
  <si>
    <t>Pulaulaut Sigam - Pulaulaut Utara</t>
  </si>
  <si>
    <t>Desa Megasari RT 5 ( patokan rumah ada bengkel sepeda) Kec Pulau laut utara</t>
  </si>
  <si>
    <t>1358303559</t>
  </si>
  <si>
    <t>Aseng (IS)</t>
  </si>
  <si>
    <t>Kelurahan Ploso RT 04 RW 06 JlnLibra Timur No 118 (Daerah Karang Empat) Kec Tambaksari Kab Kota Surabaya</t>
  </si>
  <si>
    <t>1358869756</t>
  </si>
  <si>
    <t>Johan Antonius (IS)</t>
  </si>
  <si>
    <t>Paal Merah</t>
  </si>
  <si>
    <t>Kelurahan Paal Merah Perumahan Arta ULI 2 paal merah RT 26, Kec Paal Merah,Kota Jambi Provinsi Jambi</t>
  </si>
  <si>
    <t>1358866473</t>
  </si>
  <si>
    <t>Safari ( Di)</t>
  </si>
  <si>
    <t>Desa Maktangguk Rt 01 Rw 01 ( Patokan Rumah Samping Kantor Desa) Kec Tebas</t>
  </si>
  <si>
    <t>1358881345</t>
  </si>
  <si>
    <t>Wenny Manoppo (ib)</t>
  </si>
  <si>
    <t>Minahasa Tenggara, Tombatu 3 Timur jaga 4</t>
  </si>
  <si>
    <t>1359171114</t>
  </si>
  <si>
    <t>Al Ingat Harahap (Jj)</t>
  </si>
  <si>
    <t>Ujung Batu</t>
  </si>
  <si>
    <t>Desa Pematang Tebih Jln. Sukamaju Lubuk Betung RW 002 RT 003 Patokan rumah depan Masjid Darul Iman</t>
  </si>
  <si>
    <t>1358883181</t>
  </si>
  <si>
    <t>Erikbajiwa Bajiwa ( Di)</t>
  </si>
  <si>
    <t>Sengah Temila</t>
  </si>
  <si>
    <t>Desa Saham , Rt 01 Rw 01, Jln Saham No 39 ( Patokan Rumah Belakang Rumah Panjang Saham) Kec Sengah Temila</t>
  </si>
  <si>
    <t>1358335885</t>
  </si>
  <si>
    <t>Nifan (AK)</t>
  </si>
  <si>
    <t>Palolo</t>
  </si>
  <si>
    <t>Desa Makmur, Rt 03 / Rw 01, Kec Palolo, Kab Sigi,</t>
  </si>
  <si>
    <t>1358881071</t>
  </si>
  <si>
    <t>Putri (ib)</t>
  </si>
  <si>
    <t>Katiku Tana</t>
  </si>
  <si>
    <t>SPBU anakalang CH69,75H, Anakalang, Kec. Katikutana, Kabupaten Sumba Tengah, Nusa Tenggara Tim.</t>
  </si>
  <si>
    <t>1359181422</t>
  </si>
  <si>
    <t>Nono susanto (RM)</t>
  </si>
  <si>
    <t>Lahei Barat</t>
  </si>
  <si>
    <t>No Rumah 170 RT 03 Desa Benao Hilir Kecamatan Lahei Barat</t>
  </si>
  <si>
    <t>1358328528</t>
  </si>
  <si>
    <t>Dedi Purwadi (Rs)</t>
  </si>
  <si>
    <t>Kelapa Gading</t>
  </si>
  <si>
    <t>Pondok Gading Utama Blok i/25 RT 004/016, Kel Pegangsaan Dua, Kec Kelapa Gading Kota Jakarta Utara</t>
  </si>
  <si>
    <t>1358222975</t>
  </si>
  <si>
    <t>Eduardo (Kin)</t>
  </si>
  <si>
    <t>Jl.Gunung Cemara Viib No. 12 (Samping Kedat Biby) Kel/Desa Tegal Harum (SIMPAN DULU NO WHATSAPP YANG INI ,971 50 184 5097 LALU HUBUNGI)</t>
  </si>
  <si>
    <t>1358835525</t>
  </si>
  <si>
    <t>Kambe (ib)</t>
  </si>
  <si>
    <t>BTN Mannagae jl.Poros Palopo Kel.Anabanua Kec.Maniangpajo Kab.Wajo</t>
  </si>
  <si>
    <t>1358921745</t>
  </si>
  <si>
    <t>Komang S. Wijaya (Hb)</t>
  </si>
  <si>
    <t>Jln. Agape ( Rumah Pagar Bali ) Lingk 8 (di bawah gereja GMIM EL-ELION, Kel. Malalayang Satu Barat</t>
  </si>
  <si>
    <t>1358410847</t>
  </si>
  <si>
    <t>Johan (Fr)</t>
  </si>
  <si>
    <t>Cilacap Selatan</t>
  </si>
  <si>
    <t>Jln manunggal ketua Desa Tegalkamulyan RT02RT15, Kec Cilacap selatan</t>
  </si>
  <si>
    <t>1358922133</t>
  </si>
  <si>
    <t>Abdul Najib jotang (ib)</t>
  </si>
  <si>
    <t>Empang</t>
  </si>
  <si>
    <t>rt 02 rw 03 desa jotang atas timur</t>
  </si>
  <si>
    <t>1358920129</t>
  </si>
  <si>
    <t>Azhari (ar)</t>
  </si>
  <si>
    <t>Kelurahan Ulujami Rt 008 Rw 007 No99, Kec Pesanggarahan</t>
  </si>
  <si>
    <t>1359156676</t>
  </si>
  <si>
    <t>Magdalena Mamusung (RM)</t>
  </si>
  <si>
    <t>Belakang telkom sario No rumah 32 jl pemuda 2 desa Sario kota baru kecamatan Sario</t>
  </si>
  <si>
    <t>1358912205</t>
  </si>
  <si>
    <t>Yusmen Sianteh Kase (PS)</t>
  </si>
  <si>
    <t>Jl. Pensip Bimoku Gg. Anggrek 4 Desa. Lasiana (ANTRAKN LANGSUNG KE ALAMAT)</t>
  </si>
  <si>
    <t>1357990007</t>
  </si>
  <si>
    <t>Syachrani G. (Jj)</t>
  </si>
  <si>
    <t>Jln. Veteran RT 13 No. 114 Kelurahan /Desa Kotabaru Hulu, Patokan rumah Belakang Apotek Robet Farmasi</t>
  </si>
  <si>
    <t>1359147154</t>
  </si>
  <si>
    <t>Jahiruddin Jahiruddin(Mar).</t>
  </si>
  <si>
    <t>Desa tambake,dusun paranta,kec, sukamaju,kab Luwu Utara,Masamba, Sulsel</t>
  </si>
  <si>
    <t>1358937858</t>
  </si>
  <si>
    <t>Rini (Fr)</t>
  </si>
  <si>
    <t>Perum Griya Kembuan Asri B 582 Desa Kembuan Satu Kec Tondano Utara</t>
  </si>
  <si>
    <t>1357808628</t>
  </si>
  <si>
    <t>F.A. Agung Aryanto (Hb)</t>
  </si>
  <si>
    <t>Pagelaran</t>
  </si>
  <si>
    <t>Taman doa maria agung, jl. majapahit - dusun pamenang 5 desa/kel pamenang , pagelaran, pringsewu, Lampung</t>
  </si>
  <si>
    <t>BELI 1  , Warna: CREAM Topi Visor Anti UV</t>
  </si>
  <si>
    <t>1358428014</t>
  </si>
  <si>
    <t>Sesko Sadipun (ib)</t>
  </si>
  <si>
    <t>Desa Nelle lorang kecamtan nelle kabupaten sikka Maumere Flores Ntt</t>
  </si>
  <si>
    <t>1359141912</t>
  </si>
  <si>
    <t>Sugandi (ib)</t>
  </si>
  <si>
    <t>Jatiluhur</t>
  </si>
  <si>
    <t>Ciganea Rt07/03.desa mekar galih. Kc.jatiluhur.kb.purwakarta..jawa barat</t>
  </si>
  <si>
    <t>1359144242</t>
  </si>
  <si>
    <t>Alfianus (RM)</t>
  </si>
  <si>
    <t>RT 02 RW 01 desa Sintuwu kecamatan palolo Dekat pertigaan puncak Sintuwu.</t>
  </si>
  <si>
    <t>1359144188</t>
  </si>
  <si>
    <t>Sugeng Waluyo(Mar).</t>
  </si>
  <si>
    <t>Tasikmadu</t>
  </si>
  <si>
    <t>Pendem kulon RT03/RW01 ,suruh ,kec tasikmadu ,kab Karanganyar ,Jawa tenggah</t>
  </si>
  <si>
    <t>1358936504</t>
  </si>
  <si>
    <t>Lismia elita (ib)</t>
  </si>
  <si>
    <t>Pancoran</t>
  </si>
  <si>
    <t>Gili Residence Perdatam Unit Teratai 8, Jl. Pancoran Timur Raya No.32 9, RT.9/RW.5, Pengadegan, Kec. Pancoran, Kota Jakarta Selatan, Daerah Khusus Ibukota Jakarta 12770</t>
  </si>
  <si>
    <t>1359193761</t>
  </si>
  <si>
    <t>Samsul bahri bualo (rz)</t>
  </si>
  <si>
    <t>Dusun 7 ( Rumah Pala Jaga 7 ) Desa Sea, Kec Pineleng Kab. Minahasa</t>
  </si>
  <si>
    <t>1358399945</t>
  </si>
  <si>
    <t>Kasman (Rs)</t>
  </si>
  <si>
    <t>Desa Lalampu, (Kos Sinarpadaidi 01) Kec Bahodopi, Kab Morowali, Provinsi Sulawesi Tengah</t>
  </si>
  <si>
    <t>1359192872</t>
  </si>
  <si>
    <t>Oktovianus Naiaki (ib)</t>
  </si>
  <si>
    <t>desa loeram/RW: ,02/02 patokan kantor desa</t>
  </si>
  <si>
    <t>1358407299</t>
  </si>
  <si>
    <t>Kiki (ar)</t>
  </si>
  <si>
    <t>Desa Buyat Tengah RT 02 Dusun 3 Depan Balai desa buyat tengah, Kacamatan Kotabunan</t>
  </si>
  <si>
    <t>1359161193</t>
  </si>
  <si>
    <t>Jermias mulik (Kin)</t>
  </si>
  <si>
    <t>Desa Lakamola RT 12 RW 07, Patokan Dekat Kantor Desa Lakamola (TELPON NO WHATSAPP PENERIMA)</t>
  </si>
  <si>
    <t>1358901474</t>
  </si>
  <si>
    <t>Sopia (Ad)</t>
  </si>
  <si>
    <t>Desa/Kel melenggang (malenggang) No rumah. 20 depan SD cet rumah warna oren Jln raya malengang</t>
  </si>
  <si>
    <t>1359161769</t>
  </si>
  <si>
    <t>PO Tji Lui (PS)</t>
  </si>
  <si>
    <t>Jln.Terusan Desa.Lorong (Bengkel Mobil , Citra,, ANTRAKN LANGSUNG KE ALAMAT)</t>
  </si>
  <si>
    <t>1359161578</t>
  </si>
  <si>
    <t>Bastijan (AK)</t>
  </si>
  <si>
    <t>Kedawung</t>
  </si>
  <si>
    <t>Desa Kedungjawa, Jln Mas Garden I A 27, Kec Kedawung, Kab Cirebon</t>
  </si>
  <si>
    <t>1358051649</t>
  </si>
  <si>
    <t>IMAM SOLEH(Mar).</t>
  </si>
  <si>
    <t>Kab. Buru</t>
  </si>
  <si>
    <t>Waelata</t>
  </si>
  <si>
    <t>Desa Persiapan Wansait jalur A Bagian atas Rt 03 Rw 02 kec: Waelata Kab : Buru Prov : Maluku</t>
  </si>
  <si>
    <t>1359374324</t>
  </si>
  <si>
    <t>Irfan tafa (ar)</t>
  </si>
  <si>
    <t>Poso Pesisir</t>
  </si>
  <si>
    <t>Dusun 2 Desa Ueralulu Rumah Samping Kantor Desa Uweralulu, Kec Poso Pesisir</t>
  </si>
  <si>
    <t>1359346605</t>
  </si>
  <si>
    <t>BETLIN LABANIA (IR)</t>
  </si>
  <si>
    <t>Jalan Karanja Lembah Lorong Senyum Kelurahan Birobuli Selatan Kec Palu Selatan</t>
  </si>
  <si>
    <t>1359044448</t>
  </si>
  <si>
    <t>Yoyo (Kin)</t>
  </si>
  <si>
    <t>Malangbong</t>
  </si>
  <si>
    <t>Kampung Babakan Desa Cilampuyang RT 03 RW 04 (LANGSUNG DIANTARKAN KE ALAMAT)</t>
  </si>
  <si>
    <t>1358856029</t>
  </si>
  <si>
    <t>Muhtar (PS)</t>
  </si>
  <si>
    <t>Sungai Bongka Kelurahan. Uentanaga Atas (depan kantor samsat wil tojo una una)</t>
  </si>
  <si>
    <t>1359397414</t>
  </si>
  <si>
    <t>Winaryo (Kin)</t>
  </si>
  <si>
    <t>Perumahan Laguna Raya Residence Marina No. 02 Kelurahan Tanjung Riau (TELPON NO WHATSAPP PENERIMA)</t>
  </si>
  <si>
    <t>ALAT CUKUR</t>
  </si>
  <si>
    <t>1359316633</t>
  </si>
  <si>
    <t>Akmal Latif (Yn)</t>
  </si>
  <si>
    <t>Dobu Pasar Jargaria Desa Siwa Lima Kec Pulau-pulau Aru Kab Kepulauan Aru, Alimurtopo Kius dalam Pasar (DIANTAR LANGSUNG KE ALAMAT PENERIMA).</t>
  </si>
  <si>
    <t>1359083024</t>
  </si>
  <si>
    <t>Diriston Simamora ( Di)</t>
  </si>
  <si>
    <t>(Warung Soto Banjar Ayam Kampung Dan Nasi Kunimg) C495,Mxw, Jl Ahmad Yani, Kelurahan Tani Aman, Kec Loa Janan Ilir, Kota Samarinda, Kalimantan Timur 75251</t>
  </si>
  <si>
    <t>1359351156</t>
  </si>
  <si>
    <t>Irwan Teapon (IR)</t>
  </si>
  <si>
    <t>Kab. Buru Selatan</t>
  </si>
  <si>
    <t>Namrole</t>
  </si>
  <si>
    <t>Desa Elfule Kecamatan Namrole (Depan Posyandu Hahlia)</t>
  </si>
  <si>
    <t>1357739343</t>
  </si>
  <si>
    <t>Rendi anto (IR)</t>
  </si>
  <si>
    <t>Desa Bahomakmur Kec Bahodopi (Blok e lorong penginapan tri s Mandalika Rumah warna biru)</t>
  </si>
  <si>
    <t>1359052796</t>
  </si>
  <si>
    <t>Aloysius Malo Bili Od.</t>
  </si>
  <si>
    <t>Desa Kalena Wanno Kec Kota Tambolaka (DIANTAR LANGSUNG KE ALAMAT PENERIMA) Hubungi Jika Nanti Sudah Tiba Di Alamat.</t>
  </si>
  <si>
    <t>1358839631</t>
  </si>
  <si>
    <t>Fatimano Daeli</t>
  </si>
  <si>
    <t>Sirombu</t>
  </si>
  <si>
    <t>Jln. Desa Gunung Cayaha, Bawogora Dusun 02 Kec. Sirombu</t>
  </si>
  <si>
    <t>1359333841</t>
  </si>
  <si>
    <t>Agus (Bar)</t>
  </si>
  <si>
    <t>Agus, Alamat. Jl. Lintas Curup Lubuk Linggau, Simpang Bukit Kaba (Di Belakang Jaya Poto), Desa Sumber Bening, Dusun 6, Kec. Selupu Rejang, No Hp: ,62 853-8620-6356 (DIANTARKAN LANGSUNG KE ALAMAT PENERIMA)</t>
  </si>
  <si>
    <t>1359381259</t>
  </si>
  <si>
    <t>Jamaludin (Jj)</t>
  </si>
  <si>
    <t>Kelurahan /Desa Makarti Jaya Blok q Lorong Sakura 2 RT 01, Penjual Ayam sayur keliling</t>
  </si>
  <si>
    <t>1359392535</t>
  </si>
  <si>
    <t>Tedi (Kin)</t>
  </si>
  <si>
    <t>Bulik</t>
  </si>
  <si>
    <t>Jln. Trans Lokal RT 11 RW 11 Desa Nanga Bulik (LANGSUNG DIANTARKAN KE ALAMAT)</t>
  </si>
  <si>
    <t>1359395621</t>
  </si>
  <si>
    <t>Bara</t>
  </si>
  <si>
    <t>Jl. Bakau lrg SMAN 4 BTN Griya Blok A/9 RT 03 RW 03 Desa Balandai Kec Bara Kota Palopo patokan Masjid lrg SMAN 4 cat Rumah Warna Putih Abu-Abu (DIANTAR LANGSUNG KE ALAMAT PENERIMA).</t>
  </si>
  <si>
    <t>1358388153</t>
  </si>
  <si>
    <t>Milineri karoba (Kin)</t>
  </si>
  <si>
    <t>Kel/Desa Waena RT 03 RW 13 Buper Berpatokan Dengan Gereja GIDI Tardit Buper</t>
  </si>
  <si>
    <t>1358847097</t>
  </si>
  <si>
    <t>Agus (PS)</t>
  </si>
  <si>
    <t>Jln. Hang Tuah 17 RT 01 RW 01  Desa. Tanjung Pinang Barat (hotel sadaap tanjung pinang, ANTRAKN LANGSUNG KE ALAMAT)</t>
  </si>
  <si>
    <t>1359394809</t>
  </si>
  <si>
    <t>Divamora salon (Fr)</t>
  </si>
  <si>
    <t>Kotapinang</t>
  </si>
  <si>
    <t>Jl Kp Kristen, Desa Kota Pinang, Kec Kota Pinang,</t>
  </si>
  <si>
    <t>1359356233</t>
  </si>
  <si>
    <t>mirawati (Yn)</t>
  </si>
  <si>
    <t>Praya Barat Daya</t>
  </si>
  <si>
    <t>Dusun Jati Desa Teduh Kec Praya Barat Daya Kab Lombok Tengah patokan rumah Dekat Pelambik Dekat Jalan Raya (DIANTAR LANGSUNG KE ALAMAT PENERIMA).</t>
  </si>
  <si>
    <t>1359268394</t>
  </si>
  <si>
    <t>Deny Abi (PS)</t>
  </si>
  <si>
    <t>Jl. Ilemandiri . No 88 RT/RW 009/002 Kelurahan. Nunleu.  (rumah samping gereja koinonia.)</t>
  </si>
  <si>
    <t>1359269045</t>
  </si>
  <si>
    <t>Darjat Wiharja (Kin)</t>
  </si>
  <si>
    <t>Nagrak</t>
  </si>
  <si>
    <t>Kp.Cibodas RT 01 RW 09 No. 10 Desa Cisarua</t>
  </si>
  <si>
    <t>1358625332</t>
  </si>
  <si>
    <t>Salbini Salbini (ib)</t>
  </si>
  <si>
    <t>Jl. Anggrek 4/3 Meruya Utara Rt001/04 kembangan  Jakarta Barat.</t>
  </si>
  <si>
    <t>1358961859</t>
  </si>
  <si>
    <t>Sukrin D. Suka Od.</t>
  </si>
  <si>
    <t>Jln. Bougenvile Nomor 6 Rt 06 Rw 03 Kelurahan Talise Kec Mantikulore Palu (DIANTAR LANGSUNG KE ALAMAT PENERIMA).</t>
  </si>
  <si>
    <t>1359100750</t>
  </si>
  <si>
    <t>Mince Missa (ib)</t>
  </si>
  <si>
    <t>Kuatnana</t>
  </si>
  <si>
    <t>Jln Timor Raya,  RT 04/RW 02, DESA SUPUL</t>
  </si>
  <si>
    <t>1357056519</t>
  </si>
  <si>
    <t>Entol Katingan (iaa)</t>
  </si>
  <si>
    <t>Kelurahan Lumuk Kiri RT 02 RW 01 (Rumah Warna Hijau, Dekat Feri Penyebran Pertama) Kecamatan Tasik Payawan Kabupaten Katingan Provinsi Kalimantan Tengah</t>
  </si>
  <si>
    <t>1359162358</t>
  </si>
  <si>
    <t>Suryo utomo (Ad)</t>
  </si>
  <si>
    <t>Kel/desa loajanan ulu Jln manunggal 2 RT 2 RW 2 No.33</t>
  </si>
  <si>
    <t>1358506912</t>
  </si>
  <si>
    <t>Dallas wstwarin ( Di)</t>
  </si>
  <si>
    <t>Pagai Selatan</t>
  </si>
  <si>
    <t>Desa Malakopa ( Patokan Rumah Dekat Gereja) Kec Pagai Selatan</t>
  </si>
  <si>
    <t>1358904474</t>
  </si>
  <si>
    <t>Joni Bien (PS)</t>
  </si>
  <si>
    <t>Perumahan Barak Kayu No pintu:H3  , PT. Aggro Sempurna(KBS)  Desa. Jambi (ANTRAKN LANGSUNG KE ALAMAT)</t>
  </si>
  <si>
    <t>1357579052</t>
  </si>
  <si>
    <t>Ezanener (Kin)</t>
  </si>
  <si>
    <t>Tomanasa Desa Waetuo, Patokan Pas Jembatan Batas Desa Waetuo Dan Desa Pao (Cat Rumah Hijau)</t>
  </si>
  <si>
    <t>1359133162</t>
  </si>
  <si>
    <t>Bernadus nahak asa (Kin)</t>
  </si>
  <si>
    <t>Desa Umanen Lawalu, Dusun Suka Bihun RT 002 RW 001</t>
  </si>
  <si>
    <t>1359249169</t>
  </si>
  <si>
    <t>Farida (PS)</t>
  </si>
  <si>
    <t>Jln. Simbo Matahari RT 11 Kelurahan. Watubangga (Dekat menit Cat house, ANTRAKN LANGSUNG KE ALAMAT)</t>
  </si>
  <si>
    <t>1358577370</t>
  </si>
  <si>
    <t>Neke ( Di)</t>
  </si>
  <si>
    <t>Jln Sea Lorong Tuminting 5 Desa Malalayang 1 Barat , Kec Malalayang</t>
  </si>
  <si>
    <t>1358908254</t>
  </si>
  <si>
    <t>Enayani (ib)</t>
  </si>
  <si>
    <t>Jl.putri hijau  RT.03/RW.01, Sintong ,samping BRI Sintong pusaka</t>
  </si>
  <si>
    <t>1359158575</t>
  </si>
  <si>
    <t>Laruuhi (Fr)</t>
  </si>
  <si>
    <t>Jlnporos Rt 02 Kelurahan Wakumoro, Kec Parigi</t>
  </si>
  <si>
    <t>1358922014</t>
  </si>
  <si>
    <t>Mahmud (ca)</t>
  </si>
  <si>
    <t>Arut Selatan</t>
  </si>
  <si>
    <t>Jln samari rt 25 desa madurejo(patokan rumah gang sirsak )</t>
  </si>
  <si>
    <t>1359152976</t>
  </si>
  <si>
    <t>Hendra (PTR)</t>
  </si>
  <si>
    <t>Desa Madu Sari, Jl. Desa Kapur, ( Patokan : PT NJP Perkebunan Kelapa Sawit ), Kec. Sungai Raya</t>
  </si>
  <si>
    <t>1359009434</t>
  </si>
  <si>
    <t>Maria jama(Mar).</t>
  </si>
  <si>
    <t>Kel.Tenda RT 50 RW 24 Kota Ruteng Kec. Langke Rembong Kab.Manggarai Prov.NTT</t>
  </si>
  <si>
    <t>1358465314</t>
  </si>
  <si>
    <t>Gusmitasari (IS)</t>
  </si>
  <si>
    <t>Telukjambe Timur</t>
  </si>
  <si>
    <t>Kelurahan/Desa Wadas 2 Rt 03 Rw 07 No Rumah 75, Kec Teluk Jambe Timur Kab Karawang Provinsi Jawa Barat</t>
  </si>
  <si>
    <t>1359170216</t>
  </si>
  <si>
    <t>Panidi (Fr)</t>
  </si>
  <si>
    <t>Desa Bangun Jaya Rt 01Rw 01, Kec Pamona Selatan</t>
  </si>
  <si>
    <t>1358883046</t>
  </si>
  <si>
    <t>Marten Dangga Dora (IR)</t>
  </si>
  <si>
    <t>RT 00 RW 00 Desa Raba Ege Kec Wewewa Barat (Lewat SDN Wanno Talla Jalan terus rumah sebelah kanan jalan)</t>
  </si>
  <si>
    <t>1358860542</t>
  </si>
  <si>
    <t>Wasilah (ib)</t>
  </si>
  <si>
    <t>Wates</t>
  </si>
  <si>
    <t>Rt/rw 04/09 kuwirun, desa kulwaru, kecamatan wates , kulonprogo diy.</t>
  </si>
  <si>
    <t>1359300721</t>
  </si>
  <si>
    <t>Fifi Tri Od.</t>
  </si>
  <si>
    <t>Bukittinggi</t>
  </si>
  <si>
    <t>Mandiangin Koto Selayan</t>
  </si>
  <si>
    <t>Dapoer iory Jln. Soekarno Hatta No. 69 Ganting Bukittinggi 26129 Kelurahan Manggis Ganting Kec Mandiangin Koto Selayan (DIANTAR LANGSUNG KE ALAMAT PENERIMA).</t>
  </si>
  <si>
    <t>6 Rossa Beauty Fragrance Mist (Aurora 2 Botol, Nightfall 2 Botol, Sunset 2 Botol)</t>
  </si>
  <si>
    <t>(Aurora 2 Botol, Nightfall 2 Botol, Sunset 2 Botol)</t>
  </si>
  <si>
    <t>1358876406</t>
  </si>
  <si>
    <t>Muh Yasin (PS)</t>
  </si>
  <si>
    <t>Kantor BPP Batui.Kelurahan. Sisipan (ANTRAKN LANGSUNG KE ALAMAT)</t>
  </si>
  <si>
    <t>1358872246</t>
  </si>
  <si>
    <t>DDEDIKASI A TIRIRA (IR)</t>
  </si>
  <si>
    <t>jln poros ke sapota BTN ANJORO LITU BLOK G1 Kelurahan Binanga Kec Mamuju (BTN BLOK G1)</t>
  </si>
  <si>
    <t>1358792283</t>
  </si>
  <si>
    <t>Nasi uduk wak jenggot (Hb)</t>
  </si>
  <si>
    <t>Kampung pedagai desa/kel Kotapinang depan tahfiz qur,an</t>
  </si>
  <si>
    <t>1358656332</t>
  </si>
  <si>
    <t>Halim ibrahim (ib)</t>
  </si>
  <si>
    <t>Kota Tengah</t>
  </si>
  <si>
    <t>Jln jeruk klrh wumialo rt 03, RW 03,kcmtan kota tengah kota gorontalo</t>
  </si>
  <si>
    <t>1358994286</t>
  </si>
  <si>
    <t>Devi Marbun (ar)</t>
  </si>
  <si>
    <t>SMP Sekolah Menengah Atas Swasta 3 Bukit Jalan Sibolga Barus No52 Desa Gabungan Hasang, Barus (SMP 3 Bukit) Kecamatan Barus</t>
  </si>
  <si>
    <t>1358160592</t>
  </si>
  <si>
    <t>Riski operator (AK)</t>
  </si>
  <si>
    <t>Lorong Mesjid Besar Bahonsuwai (Belakang Konter Aspirima Jaya), Rt 05, Desa Bahonsuwai, Kec Bumi Raya, Kab Morowali, Sulawesi Tengah</t>
  </si>
  <si>
    <t>1359168097</t>
  </si>
  <si>
    <t>Serina tabea (Kin)</t>
  </si>
  <si>
    <t>Paret Induk Dusun 3 Desa Paret, Patokan Belakang Mesjid Al Furqon</t>
  </si>
  <si>
    <t>1358884456</t>
  </si>
  <si>
    <t>Ah Supriyatno (Hb)</t>
  </si>
  <si>
    <t>Ulok Kupai</t>
  </si>
  <si>
    <t>Rt. 03 jln. Tambang, desa. Bukit Berlian</t>
  </si>
  <si>
    <t>BELI 2 GRATIS KUAS Aspal Anti Bocor</t>
  </si>
  <si>
    <t>1355663922</t>
  </si>
  <si>
    <t>heni bere</t>
  </si>
  <si>
    <t>Batu Engau</t>
  </si>
  <si>
    <t>desa. kerang. RT.03. titip di toko alung (NNT titip aj di toko alung tingal ku byar NNT kn kurirx smpai kn titipx lngsung ku trnsfr aku biasa titip pket ku distu)</t>
  </si>
  <si>
    <t>1358706232</t>
  </si>
  <si>
    <t>Stenly woruntu (rz)</t>
  </si>
  <si>
    <t>Tompaso Baru</t>
  </si>
  <si>
    <t>Kompleks Gereja Advent Hari Ke 7 Desa Kinalawiran, Kec Tompaso Baru Kab. Minahasa Selatan</t>
  </si>
  <si>
    <t>1359096820</t>
  </si>
  <si>
    <t>Yubi Lake (PS)</t>
  </si>
  <si>
    <t>Desa. Kambuhapang RT/RW 15/08 (Kantor desa kambuhapang)</t>
  </si>
  <si>
    <t>DC_CIMAHI_UTARA</t>
  </si>
  <si>
    <t>CIMAHI UTARA</t>
  </si>
  <si>
    <t>DC_CIREBON_BARAT</t>
  </si>
  <si>
    <t>ARJAWINANGUN</t>
  </si>
  <si>
    <t>CISARUA</t>
  </si>
  <si>
    <t>CISARUA-NGP</t>
  </si>
  <si>
    <t>DC_PANYAWANGAN</t>
  </si>
  <si>
    <t>CILEUNYI</t>
  </si>
  <si>
    <t>DC_PANAWUAN</t>
  </si>
  <si>
    <t>JALAKSANA</t>
  </si>
  <si>
    <t>PANTAI_ANYER</t>
  </si>
  <si>
    <t>ANYAR</t>
  </si>
  <si>
    <t>WEDARIJAKSA</t>
  </si>
  <si>
    <t>CP_KEBON_JERUK_RAYA</t>
  </si>
  <si>
    <t>KEBON JERUK</t>
  </si>
  <si>
    <t>TANAH_TINGAL</t>
  </si>
  <si>
    <t>SERPONG</t>
  </si>
  <si>
    <t>CISALAK_4</t>
  </si>
  <si>
    <t>KASOMALANG</t>
  </si>
  <si>
    <t>IDM19</t>
  </si>
  <si>
    <t>KROYA-IDM</t>
  </si>
  <si>
    <t>SIBORONG_BORONG_1</t>
  </si>
  <si>
    <t>MUARA-SIB</t>
  </si>
  <si>
    <t>UJOH_BILANG</t>
  </si>
  <si>
    <t>LONG BAGUN</t>
  </si>
  <si>
    <t>TOMPIRA</t>
  </si>
  <si>
    <t>PETASIA TIMUR</t>
  </si>
  <si>
    <t>LANGKE REMBONG</t>
  </si>
  <si>
    <t>WITAPONDA</t>
  </si>
  <si>
    <t>WITA PONDA</t>
  </si>
  <si>
    <t>TIMIKA</t>
  </si>
  <si>
    <t>MIMIKA BARU</t>
  </si>
  <si>
    <t>PENEBEL</t>
  </si>
  <si>
    <t>MRN17</t>
  </si>
  <si>
    <t>MUARA ENIM</t>
  </si>
  <si>
    <t>TOMBATU</t>
  </si>
  <si>
    <t>SILIAN RAYA</t>
  </si>
  <si>
    <t>MENGGALA</t>
  </si>
  <si>
    <t>BANJARBARU</t>
  </si>
  <si>
    <t>SUNGAI_KAPIH</t>
  </si>
  <si>
    <t>SAMBUTAN-SRI</t>
  </si>
  <si>
    <t>OELAMASI</t>
  </si>
  <si>
    <t>KUPANG TENGAH</t>
  </si>
  <si>
    <t>PUDING_BESAR</t>
  </si>
  <si>
    <t>MENDO BARAT</t>
  </si>
  <si>
    <t>TINGKIR</t>
  </si>
  <si>
    <t>ARGOMULYO</t>
  </si>
  <si>
    <t>BETELEME</t>
  </si>
  <si>
    <t>MORI ATAS</t>
  </si>
  <si>
    <t>KUALA_KAPUAS</t>
  </si>
  <si>
    <t>KAPUAS BARAT</t>
  </si>
  <si>
    <t>TKG09B</t>
  </si>
  <si>
    <t>KEDATON</t>
  </si>
  <si>
    <t>PUDING BESAR</t>
  </si>
  <si>
    <t>TEMPURAN_MUNGKID</t>
  </si>
  <si>
    <t>SALAMAN-MUG</t>
  </si>
  <si>
    <t>SERANG_BARU_01</t>
  </si>
  <si>
    <t>SERANG BARU</t>
  </si>
  <si>
    <t>HURUN</t>
  </si>
  <si>
    <t>WAY RATAI</t>
  </si>
  <si>
    <t>LAKARSANTRI_2</t>
  </si>
  <si>
    <t>LAKARSANTRI</t>
  </si>
  <si>
    <t>SMI17B</t>
  </si>
  <si>
    <t>CIDOLOG-SMI</t>
  </si>
  <si>
    <t>DOLOPO</t>
  </si>
  <si>
    <t>DAGANGAN</t>
  </si>
  <si>
    <t>KEDUNGADEM_1</t>
  </si>
  <si>
    <t>SUGIHWARAS</t>
  </si>
  <si>
    <t>GIDO</t>
  </si>
  <si>
    <t>MA U</t>
  </si>
  <si>
    <t>TENAYAN_RAYA</t>
  </si>
  <si>
    <t>TENAYAN RAYA</t>
  </si>
  <si>
    <t>NIBUNG</t>
  </si>
  <si>
    <t>KARANG_GENTENG</t>
  </si>
  <si>
    <t>MATARAM</t>
  </si>
  <si>
    <t>IDM04D</t>
  </si>
  <si>
    <t>INDRAMAYU</t>
  </si>
  <si>
    <t>MOJO</t>
  </si>
  <si>
    <t>SEMEN</t>
  </si>
  <si>
    <t>CP_PESANGGRAHAN_2</t>
  </si>
  <si>
    <t>PESANGGRAHAN-JKT</t>
  </si>
  <si>
    <t>CP_KOJA_1</t>
  </si>
  <si>
    <t>KOJA</t>
  </si>
  <si>
    <t>DC_GUNUNG_SINDUR</t>
  </si>
  <si>
    <t>SMI35A</t>
  </si>
  <si>
    <t>GUNUNG GURUH</t>
  </si>
  <si>
    <t>DC_CILEUNGSI</t>
  </si>
  <si>
    <t>CILEUNGSI</t>
  </si>
  <si>
    <t>CP_NEW_KAPUK</t>
  </si>
  <si>
    <t>CENGKARENG</t>
  </si>
  <si>
    <t>DC_CISAAT</t>
  </si>
  <si>
    <t>CISAAT</t>
  </si>
  <si>
    <t>DC_KEBAYORAN_BARU</t>
  </si>
  <si>
    <t>KEBAYORAN BARU</t>
  </si>
  <si>
    <t>CP_PERMATA_PALEM_1</t>
  </si>
  <si>
    <t>KALIDERES</t>
  </si>
  <si>
    <t>KALIBARU_01</t>
  </si>
  <si>
    <t>CILINCING</t>
  </si>
  <si>
    <t>CP_KOSAMBI_BARU_1</t>
  </si>
  <si>
    <t>PARUNGLESANG_3</t>
  </si>
  <si>
    <t>BANJAR-BJA</t>
  </si>
  <si>
    <t>TAKKALASI</t>
  </si>
  <si>
    <t>MALLUSETASI</t>
  </si>
  <si>
    <t>DC_PALMERAH</t>
  </si>
  <si>
    <t>PALMERAH</t>
  </si>
  <si>
    <t>DC_CAKUNG</t>
  </si>
  <si>
    <t>CRN03E</t>
  </si>
  <si>
    <t>HARJAMUKTI</t>
  </si>
  <si>
    <t>INDANGKERTA</t>
  </si>
  <si>
    <t>CIMAHI</t>
  </si>
  <si>
    <t>CP_CIGANJUR</t>
  </si>
  <si>
    <t>DC_CIDADAP</t>
  </si>
  <si>
    <t>COBLONG</t>
  </si>
  <si>
    <t>DC_LEMBANG</t>
  </si>
  <si>
    <t>LEMBANG-NGP</t>
  </si>
  <si>
    <t>DC_ARGASARI</t>
  </si>
  <si>
    <t>MANGKUBUMI</t>
  </si>
  <si>
    <t>SEI_LALA</t>
  </si>
  <si>
    <t>LUBUK BATU JAYA</t>
  </si>
  <si>
    <t>GIA07B</t>
  </si>
  <si>
    <t>BELAH BATUH</t>
  </si>
  <si>
    <t>KUANINO</t>
  </si>
  <si>
    <t>KOTA RAJA</t>
  </si>
  <si>
    <t>KOTA LAMA</t>
  </si>
  <si>
    <t>BITUNG</t>
  </si>
  <si>
    <t>MAESA</t>
  </si>
  <si>
    <t>RAYA_KUTA</t>
  </si>
  <si>
    <t>KUTA</t>
  </si>
  <si>
    <t>BOROKO</t>
  </si>
  <si>
    <t>KAIDIPANG</t>
  </si>
  <si>
    <t>PALU_TIMUR_02</t>
  </si>
  <si>
    <t>MANTIKULORE</t>
  </si>
  <si>
    <t>SAENTIS_DES</t>
  </si>
  <si>
    <t>PERCUT SEI TUAN</t>
  </si>
  <si>
    <t>MRB04A</t>
  </si>
  <si>
    <t>BUNGO DANI</t>
  </si>
  <si>
    <t>DC_BONTANG</t>
  </si>
  <si>
    <t>BONTANG BARAT</t>
  </si>
  <si>
    <t>UJUNG_TANJUNG_01</t>
  </si>
  <si>
    <t>TANAH PUTIH</t>
  </si>
  <si>
    <t>BTP1</t>
  </si>
  <si>
    <t>TAMALANREA</t>
  </si>
  <si>
    <t>MAJENE</t>
  </si>
  <si>
    <t>BANGGAE TIMUR</t>
  </si>
  <si>
    <t>CP_MUARA_MUNTAI</t>
  </si>
  <si>
    <t>MUARA MUNTAI</t>
  </si>
  <si>
    <t>LAUT TADOR</t>
  </si>
  <si>
    <t>SEBERANG_ULU_I</t>
  </si>
  <si>
    <t>PLAJU</t>
  </si>
  <si>
    <t>SITIMULYO</t>
  </si>
  <si>
    <t>PIYUNGAN</t>
  </si>
  <si>
    <t>KULONPROGO</t>
  </si>
  <si>
    <t>PANJATAN</t>
  </si>
  <si>
    <t>MPS_SAKO</t>
  </si>
  <si>
    <t>SEMATANG BORANG</t>
  </si>
  <si>
    <t>TALANG_JAMBE</t>
  </si>
  <si>
    <t>SUKARAME-PLM</t>
  </si>
  <si>
    <t>MOROPELANG</t>
  </si>
  <si>
    <t>SEKARAN</t>
  </si>
  <si>
    <t>TANJUNG_RAJA</t>
  </si>
  <si>
    <t>RANTAU ALAI</t>
  </si>
  <si>
    <t>SUNGAI_DANAU</t>
  </si>
  <si>
    <t>SATUI</t>
  </si>
  <si>
    <t>SINGKAWANG_RAYA</t>
  </si>
  <si>
    <t>SINGKAWANG TENGAH</t>
  </si>
  <si>
    <t>MAT17</t>
  </si>
  <si>
    <t>CEMPAKA-MAT</t>
  </si>
  <si>
    <t>KADIA</t>
  </si>
  <si>
    <t>ARGAMAKMUR</t>
  </si>
  <si>
    <t>ARGA MAKMUR</t>
  </si>
  <si>
    <t>ENREKANG</t>
  </si>
  <si>
    <t>BENGKAYANG_KOTA</t>
  </si>
  <si>
    <t>BENGKAYANG</t>
  </si>
  <si>
    <t>PARIGI_02</t>
  </si>
  <si>
    <t>PARIGI BARAT</t>
  </si>
  <si>
    <t>WANGGODO</t>
  </si>
  <si>
    <t>PALANGGA</t>
  </si>
  <si>
    <t>PANGKAJENE</t>
  </si>
  <si>
    <t>BUNGORO</t>
  </si>
  <si>
    <t>BETOAMBARI</t>
  </si>
  <si>
    <t>MURHUM</t>
  </si>
  <si>
    <t>WARA SELATAN</t>
  </si>
  <si>
    <t>HIBUALAMO</t>
  </si>
  <si>
    <t>TOBELO</t>
  </si>
  <si>
    <t>TAMBOLAKA</t>
  </si>
  <si>
    <t>WEWEWA TENGAH</t>
  </si>
  <si>
    <t>PANGKALAN_BANTENG</t>
  </si>
  <si>
    <t>ARUT UTARA</t>
  </si>
  <si>
    <t>WANGI</t>
  </si>
  <si>
    <t>TOMIA TIMUR</t>
  </si>
  <si>
    <t>TOLAI_02</t>
  </si>
  <si>
    <t>PARIGI SELATAN</t>
  </si>
  <si>
    <t>MURUNG</t>
  </si>
  <si>
    <t>KASSI_KASSI</t>
  </si>
  <si>
    <t>MOTOLING</t>
  </si>
  <si>
    <t>MOTOLING TIMUR</t>
  </si>
  <si>
    <t>KUNTO_DARUSSALAM</t>
  </si>
  <si>
    <t>KUNTO DARUSSALAM</t>
  </si>
  <si>
    <t>SLAMET_RIYADI</t>
  </si>
  <si>
    <t>SUNGAI KUNJANG-SRI</t>
  </si>
  <si>
    <t>BATHIN_SOLAPAN_01</t>
  </si>
  <si>
    <t>BATHIN SOLAPAN</t>
  </si>
  <si>
    <t>PAINAN_01</t>
  </si>
  <si>
    <t>IV JURAI</t>
  </si>
  <si>
    <t>MAULAFA</t>
  </si>
  <si>
    <t>BANJAR_SERASAN</t>
  </si>
  <si>
    <t>PONTIANAK TIMUR</t>
  </si>
  <si>
    <t>STADION</t>
  </si>
  <si>
    <t>TERNATE TENGAH</t>
  </si>
  <si>
    <t>MENYUKE_KOTA</t>
  </si>
  <si>
    <t>BANYUKE HULU</t>
  </si>
  <si>
    <t>BALANIPA</t>
  </si>
  <si>
    <t>LIMBORO</t>
  </si>
  <si>
    <t>KUPANG</t>
  </si>
  <si>
    <t>OEBOBO</t>
  </si>
  <si>
    <t>TIKALA</t>
  </si>
  <si>
    <t>TALLUNGLIPU</t>
  </si>
  <si>
    <t>KESAMBEN</t>
  </si>
  <si>
    <t>SELOREJO</t>
  </si>
  <si>
    <t>CANDIREJO</t>
  </si>
  <si>
    <t>UNGARAN BARAT</t>
  </si>
  <si>
    <t>TAMAN_PRAJA</t>
  </si>
  <si>
    <t>WUNGU</t>
  </si>
  <si>
    <t>KEDUNGWUNI01</t>
  </si>
  <si>
    <t>KEDUNGWUNI</t>
  </si>
  <si>
    <t>DC_BEKASI_UTARA_01</t>
  </si>
  <si>
    <t>BEKASI UTARA</t>
  </si>
  <si>
    <t>CP_PONDOK_PINANG_2</t>
  </si>
  <si>
    <t>WONOSALAM</t>
  </si>
  <si>
    <t>KARANG TENGAH-DMK</t>
  </si>
  <si>
    <t>MANDIRAJA01</t>
  </si>
  <si>
    <t>MANDIRAJA</t>
  </si>
  <si>
    <t>SLM17A</t>
  </si>
  <si>
    <t>BERBAH</t>
  </si>
  <si>
    <t>PURWOKERTO_UTARA</t>
  </si>
  <si>
    <t>BATURADEN</t>
  </si>
  <si>
    <t>SAPURAN_01</t>
  </si>
  <si>
    <t>KEPIL</t>
  </si>
  <si>
    <t>KRAKSAAN_2</t>
  </si>
  <si>
    <t>KRAKSAAN</t>
  </si>
  <si>
    <t>KADUDAMPIT</t>
  </si>
  <si>
    <t>GRT07C</t>
  </si>
  <si>
    <t>KARANGPAWITAN</t>
  </si>
  <si>
    <t>SUKAMAJU_BARU</t>
  </si>
  <si>
    <t>TAPOS</t>
  </si>
  <si>
    <t>KEDUNG_WARINGIN</t>
  </si>
  <si>
    <t>PEBAYURAN</t>
  </si>
  <si>
    <t>DANDER</t>
  </si>
  <si>
    <t>TEMAYANG</t>
  </si>
  <si>
    <t>LAMONGAN_2</t>
  </si>
  <si>
    <t>LAMONGAN</t>
  </si>
  <si>
    <t>TLK_SUKOMORO</t>
  </si>
  <si>
    <t>TALANG KELAPA</t>
  </si>
  <si>
    <t>TGR05D</t>
  </si>
  <si>
    <t>NEGLASARI</t>
  </si>
  <si>
    <t>KARAWANG BARAT</t>
  </si>
  <si>
    <t>CILELES_KENCANA</t>
  </si>
  <si>
    <t>CILELES</t>
  </si>
  <si>
    <t>MAGELANG</t>
  </si>
  <si>
    <t>MAGELANG UTARA</t>
  </si>
  <si>
    <t>BATURAJA_JAYA</t>
  </si>
  <si>
    <t>BATURAJA TIMUR</t>
  </si>
  <si>
    <t>KONDA-WAG</t>
  </si>
  <si>
    <t>KRW20F</t>
  </si>
  <si>
    <t>DC_SUDARMO</t>
  </si>
  <si>
    <t>LOWOKWARU</t>
  </si>
  <si>
    <t>NANGA TAMAN</t>
  </si>
  <si>
    <t>MLANDINGAN_1</t>
  </si>
  <si>
    <t>BUNGATAN</t>
  </si>
  <si>
    <t>GUBENG_3</t>
  </si>
  <si>
    <t>GUBENG</t>
  </si>
  <si>
    <t>SIMBORO DAN KEPULAUAN</t>
  </si>
  <si>
    <t>TULIS</t>
  </si>
  <si>
    <t>KANDEMAN</t>
  </si>
  <si>
    <t>KALABAHI</t>
  </si>
  <si>
    <t>ALOR BARAT LAUT</t>
  </si>
  <si>
    <t>TULUNG_SELAPAN</t>
  </si>
  <si>
    <t>BANYUASIN I</t>
  </si>
  <si>
    <t>DC_UJUNG_MENTENG</t>
  </si>
  <si>
    <t>YOSODADI</t>
  </si>
  <si>
    <t>RAMAN UTARA</t>
  </si>
  <si>
    <t>BIROMARU_01</t>
  </si>
  <si>
    <t>DOLO</t>
  </si>
  <si>
    <t>GALELA BARAT</t>
  </si>
  <si>
    <t>SERANG_JAYA</t>
  </si>
  <si>
    <t>SERANG</t>
  </si>
  <si>
    <t>KAYU_AGUNG</t>
  </si>
  <si>
    <t>KAYU AGUNG</t>
  </si>
  <si>
    <t>GONDANGREJO</t>
  </si>
  <si>
    <t>BANGGAI_LAUT</t>
  </si>
  <si>
    <t>BANGGAI</t>
  </si>
  <si>
    <t>BATANG_UTARA</t>
  </si>
  <si>
    <t>BATANG-BGG</t>
  </si>
  <si>
    <t>TEPUAI</t>
  </si>
  <si>
    <t>SEMITAU</t>
  </si>
  <si>
    <t>KIBIN_RAYA</t>
  </si>
  <si>
    <t>KIBIN</t>
  </si>
  <si>
    <t>DC_BEKASI_SELATAN</t>
  </si>
  <si>
    <t>BEKASI SELATAN</t>
  </si>
  <si>
    <t>MOYO_HULU</t>
  </si>
  <si>
    <t>MOYO HULU</t>
  </si>
  <si>
    <t>SUNGAI_KUNYIT_KOTA</t>
  </si>
  <si>
    <t>SUNGAI KUNYIT</t>
  </si>
  <si>
    <t>RAMPOANG</t>
  </si>
  <si>
    <t>WARA UTARA</t>
  </si>
  <si>
    <t>TEGAL_BARAT</t>
  </si>
  <si>
    <t>MARGADANA</t>
  </si>
  <si>
    <t>PERCUT_SEI_TUAN_1</t>
  </si>
  <si>
    <t>DC_JASINGA</t>
  </si>
  <si>
    <t>JASINGA</t>
  </si>
  <si>
    <t>MEDAN_TIMUR_1</t>
  </si>
  <si>
    <t>TEMBUNG</t>
  </si>
  <si>
    <t>KAMPUNG_TENGAH</t>
  </si>
  <si>
    <t>KRAMAT JATI</t>
  </si>
  <si>
    <t>LASIANA</t>
  </si>
  <si>
    <t>KELAPA LIMA</t>
  </si>
  <si>
    <t>MANTANG</t>
  </si>
  <si>
    <t>BATU KLIANG</t>
  </si>
  <si>
    <t>CP_JATINEGARA_BARAT</t>
  </si>
  <si>
    <t>JATINEGARA-JKT</t>
  </si>
  <si>
    <t>ANDI_DJEMMA</t>
  </si>
  <si>
    <t>MARISO</t>
  </si>
  <si>
    <t>AMUNTAI</t>
  </si>
  <si>
    <t>AMUNTAI UTARA</t>
  </si>
  <si>
    <t>MUARA_DUA</t>
  </si>
  <si>
    <t>MUARADUA</t>
  </si>
  <si>
    <t>SUKADANA</t>
  </si>
  <si>
    <t>LABUHAN MARINGGAI</t>
  </si>
  <si>
    <t>ADIPALA</t>
  </si>
  <si>
    <t>KM12_DES</t>
  </si>
  <si>
    <t>PERMATA_HIJAU</t>
  </si>
  <si>
    <t>MARAPALAM</t>
  </si>
  <si>
    <t>PADANG TIMUR</t>
  </si>
  <si>
    <t>LARANGAN_2</t>
  </si>
  <si>
    <t>LARANGAN-TGR</t>
  </si>
  <si>
    <t>MANDONGA</t>
  </si>
  <si>
    <t>KEMANG_2</t>
  </si>
  <si>
    <t>PARUNG</t>
  </si>
  <si>
    <t>RANDOMAYANG</t>
  </si>
  <si>
    <t>BAMBARIA</t>
  </si>
  <si>
    <t>PER06C</t>
  </si>
  <si>
    <t>PALABUHAN PELABUHAN RATU</t>
  </si>
  <si>
    <t>ATTAPANGE</t>
  </si>
  <si>
    <t>MANIANG PAJO</t>
  </si>
  <si>
    <t>PONDOKJAYA</t>
  </si>
  <si>
    <t>PONDOK AREN</t>
  </si>
  <si>
    <t>MANONJAYA</t>
  </si>
  <si>
    <t>BANDAR SRIBAWONO</t>
  </si>
  <si>
    <t>PETIR</t>
  </si>
  <si>
    <t>CIKANDE_RAYA</t>
  </si>
  <si>
    <t>CIKANDE</t>
  </si>
  <si>
    <t>TUGU_LEGOK</t>
  </si>
  <si>
    <t>LEGOK</t>
  </si>
  <si>
    <t>TUGU_MOWILA</t>
  </si>
  <si>
    <t>ANGATA</t>
  </si>
  <si>
    <t>PARUNG_PANJANG</t>
  </si>
  <si>
    <t>PARUNG PANJANG</t>
  </si>
  <si>
    <t>DC_BOJONGLOA_KALER</t>
  </si>
  <si>
    <t>BOJONGLOA KALER</t>
  </si>
  <si>
    <t>TELUK_GONG</t>
  </si>
  <si>
    <t>PENJARINGAN</t>
  </si>
  <si>
    <t>DC_MARGAHAYU_SELATAN</t>
  </si>
  <si>
    <t>MARGAHAYU</t>
  </si>
  <si>
    <t>SETIABUDI</t>
  </si>
  <si>
    <t>TENGGARONG</t>
  </si>
  <si>
    <t>MUARA ANCALONG</t>
  </si>
  <si>
    <t>DC_BOGOR_KOTA</t>
  </si>
  <si>
    <t>TANAH SEREAL</t>
  </si>
  <si>
    <t>RANOWULU</t>
  </si>
  <si>
    <t>MAUMERE</t>
  </si>
  <si>
    <t>ALOK TIMUR</t>
  </si>
  <si>
    <t>LIMBOTO_01</t>
  </si>
  <si>
    <t>LIMBOTO</t>
  </si>
  <si>
    <t>SMB28C</t>
  </si>
  <si>
    <t>KALIWEDI</t>
  </si>
  <si>
    <t>TENTENA</t>
  </si>
  <si>
    <t>PAMONA PUSELEMBA</t>
  </si>
  <si>
    <t>ALLU</t>
  </si>
  <si>
    <t>SUNGAI_RUMBAI</t>
  </si>
  <si>
    <t>SUNGAI RUMBAI-DHR</t>
  </si>
  <si>
    <t>LINGGANG_BIGUNG</t>
  </si>
  <si>
    <t>TERING</t>
  </si>
  <si>
    <t>PARE_PARE</t>
  </si>
  <si>
    <t>UJUNG</t>
  </si>
  <si>
    <t>MERLUNG</t>
  </si>
  <si>
    <t>ENDE</t>
  </si>
  <si>
    <t>ENDE TENGAH</t>
  </si>
  <si>
    <t>MANADO_02</t>
  </si>
  <si>
    <t>WENANG</t>
  </si>
  <si>
    <t>LIKUPANG</t>
  </si>
  <si>
    <t>LIKUPANG TIMUR</t>
  </si>
  <si>
    <t>BENUA_KAYONG07</t>
  </si>
  <si>
    <t>DELTA PAWAN</t>
  </si>
  <si>
    <t>LOLAYAN</t>
  </si>
  <si>
    <t>BRANG_REA</t>
  </si>
  <si>
    <t>BRANG ENE</t>
  </si>
  <si>
    <t>PANGARIBUAN</t>
  </si>
  <si>
    <t>CP_MUARA_LAWA</t>
  </si>
  <si>
    <t>DAMAI</t>
  </si>
  <si>
    <t>TURATEA</t>
  </si>
  <si>
    <t>BIMA</t>
  </si>
  <si>
    <t>ASAKOTA-BMU</t>
  </si>
  <si>
    <t>DC_PALANGKARAYA</t>
  </si>
  <si>
    <t>JEKAN RAYA</t>
  </si>
  <si>
    <t>KAKASKASEN</t>
  </si>
  <si>
    <t>TOMOHON UTARA</t>
  </si>
  <si>
    <t>SAMARINDA SEBERANG-SRI</t>
  </si>
  <si>
    <t>BENU_BENUA</t>
  </si>
  <si>
    <t>ABELI</t>
  </si>
  <si>
    <t>BULUKUMBA</t>
  </si>
  <si>
    <t>GANTARANG</t>
  </si>
  <si>
    <t>PAYA_DES</t>
  </si>
  <si>
    <t>BATANG SERANGAN</t>
  </si>
  <si>
    <t>ANGGANA</t>
  </si>
  <si>
    <t>BUMI RAYA</t>
  </si>
  <si>
    <t>POSO_02</t>
  </si>
  <si>
    <t>POSO PESISIR SELATAN</t>
  </si>
  <si>
    <t>KESIMAN</t>
  </si>
  <si>
    <t>SAWO</t>
  </si>
  <si>
    <t>SUNGAI KAKAP</t>
  </si>
  <si>
    <t>DC_JEKAN_RAYA</t>
  </si>
  <si>
    <t>KARANGAN_KOTA</t>
  </si>
  <si>
    <t>SOMPAK</t>
  </si>
  <si>
    <t>BASARANG</t>
  </si>
  <si>
    <t>MAPANGET_01</t>
  </si>
  <si>
    <t>MAPANGET</t>
  </si>
  <si>
    <t>MANIS_RAYA_KOTA</t>
  </si>
  <si>
    <t>SEPAUK</t>
  </si>
  <si>
    <t>SUNU</t>
  </si>
  <si>
    <t>TALLO</t>
  </si>
  <si>
    <t>SITIUNG_02</t>
  </si>
  <si>
    <t>SITIUNG</t>
  </si>
  <si>
    <t>SUNGGUMINASA</t>
  </si>
  <si>
    <t>SOMBA OPU</t>
  </si>
  <si>
    <t>BALAM_02</t>
  </si>
  <si>
    <t>BALAI JAYA</t>
  </si>
  <si>
    <t>MADIDIR</t>
  </si>
  <si>
    <t>WUNDULAKO</t>
  </si>
  <si>
    <t>PONDOK_SUGUH</t>
  </si>
  <si>
    <t>SUNGAI RUMBAI-MUKO</t>
  </si>
  <si>
    <t>LASUSUA</t>
  </si>
  <si>
    <t>SANDUBAYA</t>
  </si>
  <si>
    <t>TONDANO</t>
  </si>
  <si>
    <t>TONDANO TIMUR</t>
  </si>
  <si>
    <t>PUPUAN_1</t>
  </si>
  <si>
    <t>PUPUAN</t>
  </si>
  <si>
    <t>BONTANG_BARU</t>
  </si>
  <si>
    <t>BONTANG UTARA</t>
  </si>
  <si>
    <t>LAPRI</t>
  </si>
  <si>
    <t>PONRE</t>
  </si>
  <si>
    <t>LOA_JANAN_ILIR</t>
  </si>
  <si>
    <t>LOA JANAN-TWR</t>
  </si>
  <si>
    <t>TEBO_TENGAH</t>
  </si>
  <si>
    <t>SUMAY</t>
  </si>
  <si>
    <t>KOTAMUBAGU TIMUR</t>
  </si>
  <si>
    <t>SINJAI</t>
  </si>
  <si>
    <t>SINJAI UTARA</t>
  </si>
  <si>
    <t>MAROS</t>
  </si>
  <si>
    <t>MANDAI</t>
  </si>
  <si>
    <t>KABO_JAYA</t>
  </si>
  <si>
    <t>SANGATA UTARA</t>
  </si>
  <si>
    <t>EMPANG</t>
  </si>
  <si>
    <t>LABUHAN BADAS</t>
  </si>
  <si>
    <t>SUNGAI_RAYA01</t>
  </si>
  <si>
    <t>SUNGAI RAYA-KUB</t>
  </si>
  <si>
    <t>LIKUPANG BARAT</t>
  </si>
  <si>
    <t>SMQ05A</t>
  </si>
  <si>
    <t>CEMPAGA HULU</t>
  </si>
  <si>
    <t>MMTC_LOGISTIK_1</t>
  </si>
  <si>
    <t>MEDAN KOTA</t>
  </si>
  <si>
    <t>GUNUNG_KELUA</t>
  </si>
  <si>
    <t>BANDAR_AGUNG</t>
  </si>
  <si>
    <t>TERUSAN NUNYAI</t>
  </si>
  <si>
    <t>TURIKALE</t>
  </si>
  <si>
    <t>PEMANGKAT</t>
  </si>
  <si>
    <t>BERGAS</t>
  </si>
  <si>
    <t>GUNUNG_MEGANG</t>
  </si>
  <si>
    <t>GUNUNG MEGANG</t>
  </si>
  <si>
    <t>KAJEN</t>
  </si>
  <si>
    <t>PARAKAN</t>
  </si>
  <si>
    <t>LENDAH</t>
  </si>
  <si>
    <t>BENGKONG</t>
  </si>
  <si>
    <t>AVIARI</t>
  </si>
  <si>
    <t>GENDING</t>
  </si>
  <si>
    <t>GEDONG_KUNING</t>
  </si>
  <si>
    <t>UMBULHARJO</t>
  </si>
  <si>
    <t>LOJI_2</t>
  </si>
  <si>
    <t>PANGKALAN</t>
  </si>
  <si>
    <t>BYL03A</t>
  </si>
  <si>
    <t>SELO</t>
  </si>
  <si>
    <t>PURWODADI</t>
  </si>
  <si>
    <t>PURWODADI-PDD</t>
  </si>
  <si>
    <t>MAOS</t>
  </si>
  <si>
    <t>DC_GELORA</t>
  </si>
  <si>
    <t>TANAH ABANG-JKT</t>
  </si>
  <si>
    <t>PWK08A</t>
  </si>
  <si>
    <t>PLERED-PWK</t>
  </si>
  <si>
    <t>DC_BURANGRANG</t>
  </si>
  <si>
    <t>REGOL</t>
  </si>
  <si>
    <t>TAKTAKAN_JAYA</t>
  </si>
  <si>
    <t>RAJEG</t>
  </si>
  <si>
    <t>GRT10B</t>
  </si>
  <si>
    <t>PANGATIKAN</t>
  </si>
  <si>
    <t>DC_BEKASI_TIMUR</t>
  </si>
  <si>
    <t>BEKASI TIMUR</t>
  </si>
  <si>
    <t>NGAGLIK</t>
  </si>
  <si>
    <t>NGEMPLAK-SLM</t>
  </si>
  <si>
    <t>BELANG_WETAN</t>
  </si>
  <si>
    <t>NGAWEN-KLT</t>
  </si>
  <si>
    <t>CP_PADEMANGAN_4</t>
  </si>
  <si>
    <t>PADEMANGAN</t>
  </si>
  <si>
    <t>DC_CIRACAS</t>
  </si>
  <si>
    <t>CIRACAS</t>
  </si>
  <si>
    <t>TELAGA_2</t>
  </si>
  <si>
    <t>TALAGA</t>
  </si>
  <si>
    <t>PURBALINGGA</t>
  </si>
  <si>
    <t>PADAMARA</t>
  </si>
  <si>
    <t>BOJONGSARI</t>
  </si>
  <si>
    <t>BOJONGSARI-PUR</t>
  </si>
  <si>
    <t>JUMPI</t>
  </si>
  <si>
    <t>DC_METRO</t>
  </si>
  <si>
    <t>METRO PUSAT</t>
  </si>
  <si>
    <t>PALKA_CIOMAS</t>
  </si>
  <si>
    <t>PABUARAN-SNG</t>
  </si>
  <si>
    <t>PILANGSARI</t>
  </si>
  <si>
    <t>JENAR</t>
  </si>
  <si>
    <t>PATTIMURA</t>
  </si>
  <si>
    <t>NUSANIWE</t>
  </si>
  <si>
    <t>WONOREJO</t>
  </si>
  <si>
    <t>PAKIS AJI</t>
  </si>
  <si>
    <t>PULOKULON</t>
  </si>
  <si>
    <t>TAWANGHARJO</t>
  </si>
  <si>
    <t>TONROKASSI</t>
  </si>
  <si>
    <t>BANGKALA</t>
  </si>
  <si>
    <t>ONAN_GANJANG</t>
  </si>
  <si>
    <t>PAKKAT</t>
  </si>
  <si>
    <t>SMB05D</t>
  </si>
  <si>
    <t>BABAKAN</t>
  </si>
  <si>
    <t>SEKARBELA</t>
  </si>
  <si>
    <t>LINTAS_MELAWI</t>
  </si>
  <si>
    <t>SINTANG</t>
  </si>
  <si>
    <t>RANAU</t>
  </si>
  <si>
    <t>MEKAKAU ILIR</t>
  </si>
  <si>
    <t>IDI_RAYEUK</t>
  </si>
  <si>
    <t>IDI RAYEUK</t>
  </si>
  <si>
    <t>MUARA_TEWEH</t>
  </si>
  <si>
    <t>TEWEH TENGAH</t>
  </si>
  <si>
    <t>WANEA</t>
  </si>
  <si>
    <t>ANDOOLO</t>
  </si>
  <si>
    <t>RATAHAN</t>
  </si>
  <si>
    <t>BELANG</t>
  </si>
  <si>
    <t>SMB13C</t>
  </si>
  <si>
    <t>PANGENAN</t>
  </si>
  <si>
    <t>PALETEANG</t>
  </si>
  <si>
    <t>SMB29B</t>
  </si>
  <si>
    <t>JAMBLANG</t>
  </si>
  <si>
    <t>SANGKAR</t>
  </si>
  <si>
    <t>TANJUNG EMAS</t>
  </si>
  <si>
    <t>WONASA_01</t>
  </si>
  <si>
    <t>SINGKIL-MDC</t>
  </si>
  <si>
    <t>SIGMA_02</t>
  </si>
  <si>
    <t>PALU TIMUR</t>
  </si>
  <si>
    <t>SANDAI</t>
  </si>
  <si>
    <t>SUNGAI LAUR</t>
  </si>
  <si>
    <t>CANDI_KEBUMEN</t>
  </si>
  <si>
    <t>SRUWENG</t>
  </si>
  <si>
    <t>MATUARI</t>
  </si>
  <si>
    <t>APU07A</t>
  </si>
  <si>
    <t>RENDANG</t>
  </si>
  <si>
    <t>KALAWAT</t>
  </si>
  <si>
    <t>TALAWAAN</t>
  </si>
  <si>
    <t>PKY04A</t>
  </si>
  <si>
    <t>BATU_AJI</t>
  </si>
  <si>
    <t>PESISIR BUKIT</t>
  </si>
  <si>
    <t>TUBABA</t>
  </si>
  <si>
    <t>TULANG BAWANG TENGAH</t>
  </si>
  <si>
    <t>HAMPALIT</t>
  </si>
  <si>
    <t>SENGKANG</t>
  </si>
  <si>
    <t>TEMPE</t>
  </si>
  <si>
    <t>TELUK MUTIARA</t>
  </si>
  <si>
    <t>BONE_BONE</t>
  </si>
  <si>
    <t>BONE-BONE</t>
  </si>
  <si>
    <t>TRANGKIL</t>
  </si>
  <si>
    <t>SOEKARNO_HATTA_01</t>
  </si>
  <si>
    <t>PWK15K</t>
  </si>
  <si>
    <t>JATILUHUR</t>
  </si>
  <si>
    <t>LABUAN_BAJO</t>
  </si>
  <si>
    <t>KOMODO</t>
  </si>
  <si>
    <t>BATU_2</t>
  </si>
  <si>
    <t>TANJUNG PINANG BARAT</t>
  </si>
  <si>
    <t>NUNUKAN_TIMUR</t>
  </si>
  <si>
    <t>SEI MENGGARIS</t>
  </si>
  <si>
    <t>SIKUR</t>
  </si>
  <si>
    <t>CEMPAKA</t>
  </si>
  <si>
    <t>WATANGSOPENG</t>
  </si>
  <si>
    <t>MARIO RIAWA</t>
  </si>
  <si>
    <t>BATUI</t>
  </si>
  <si>
    <t>KINTOM</t>
  </si>
  <si>
    <t>PULAU MALAN</t>
  </si>
  <si>
    <t>TANJUNG_01</t>
  </si>
  <si>
    <t>JELAI HULU</t>
  </si>
  <si>
    <t>MAPPAODANG</t>
  </si>
  <si>
    <t>TAMALATE</t>
  </si>
  <si>
    <t>LAEYA</t>
  </si>
  <si>
    <t>PADANG_PANJANG</t>
  </si>
  <si>
    <t>PADANG PANJANG TIMUR</t>
  </si>
  <si>
    <t>ULOE</t>
  </si>
  <si>
    <t>AWANGPONE</t>
  </si>
  <si>
    <t>WR_SUPRATMAN_02</t>
  </si>
  <si>
    <t>TATANGGA</t>
  </si>
  <si>
    <t>UKUI_01</t>
  </si>
  <si>
    <t>UKUI</t>
  </si>
  <si>
    <t>CURUP_02</t>
  </si>
  <si>
    <t>SELUPU REJANG</t>
  </si>
  <si>
    <t>TANJUNG_PINANG</t>
  </si>
  <si>
    <t>BUKIT BESTARI</t>
  </si>
  <si>
    <t>MUKO_MUKO</t>
  </si>
  <si>
    <t>XIV KOTO</t>
  </si>
  <si>
    <t>PEIDAWA</t>
  </si>
  <si>
    <t>NAMO RAMBE</t>
  </si>
  <si>
    <t>TAMIANG_LAYANG</t>
  </si>
  <si>
    <t>DUSUN TIMUR</t>
  </si>
  <si>
    <t>CALANG</t>
  </si>
  <si>
    <t>DARUL HIKMAH</t>
  </si>
  <si>
    <t>MUARA_TEMBESI</t>
  </si>
  <si>
    <t>BATIN XXIV</t>
  </si>
  <si>
    <t>BAU_BAU</t>
  </si>
  <si>
    <t>BUNGI</t>
  </si>
  <si>
    <t>PAYAKUMBUH_02</t>
  </si>
  <si>
    <t>LUHAK</t>
  </si>
  <si>
    <t>RAJAWALI_TTG</t>
  </si>
  <si>
    <t>TEBING TINGGI-SER</t>
  </si>
  <si>
    <t>RUMBIA</t>
  </si>
  <si>
    <t>RUMBIA TENGAH</t>
  </si>
  <si>
    <t>WALENRANG UTARA</t>
  </si>
  <si>
    <t>PASAR_WAJO2</t>
  </si>
  <si>
    <t>PASAR WAJO</t>
  </si>
  <si>
    <t>PADANG_GUCI</t>
  </si>
  <si>
    <t>TANJUNG KEMUNING</t>
  </si>
  <si>
    <t>IGUSTI</t>
  </si>
  <si>
    <t>KINOVARU</t>
  </si>
  <si>
    <t>ONDONG_SIAU</t>
  </si>
  <si>
    <t>SIAU TIMUR</t>
  </si>
  <si>
    <t>LAMASI TIMUR</t>
  </si>
  <si>
    <t>SIDENRENG</t>
  </si>
  <si>
    <t>MARITENGNGAE</t>
  </si>
  <si>
    <t>GUNUNG_TABUR</t>
  </si>
  <si>
    <t>DERAWAN</t>
  </si>
  <si>
    <t>SOE</t>
  </si>
  <si>
    <t>KOTA SOE</t>
  </si>
  <si>
    <t>BELINYU</t>
  </si>
  <si>
    <t>BUNTOK</t>
  </si>
  <si>
    <t>DUSUN SELATAN</t>
  </si>
  <si>
    <t>BONTOBAHARI</t>
  </si>
  <si>
    <t>UJUNG LOE</t>
  </si>
  <si>
    <t>BIAU_01</t>
  </si>
  <si>
    <t>BIAU-BUO</t>
  </si>
  <si>
    <t>TABUKAN UTARA</t>
  </si>
  <si>
    <t>WAINGAPU</t>
  </si>
  <si>
    <t>LABANAN</t>
  </si>
  <si>
    <t>SEGAH</t>
  </si>
  <si>
    <t>LOTU_02</t>
  </si>
  <si>
    <t>LAHEWA</t>
  </si>
  <si>
    <t>BENGKALIS_01</t>
  </si>
  <si>
    <t>MANDAU</t>
  </si>
  <si>
    <t>MENTEBAH</t>
  </si>
  <si>
    <t>BUNGKU_TENGAH</t>
  </si>
  <si>
    <t>BUNGKU TIMUR</t>
  </si>
  <si>
    <t>LUWUK_UTARA</t>
  </si>
  <si>
    <t>LUWUK</t>
  </si>
  <si>
    <t>KAWANGKOAN</t>
  </si>
  <si>
    <t>TOMPASO BARAT</t>
  </si>
  <si>
    <t>KOTA_RAJA</t>
  </si>
  <si>
    <t>ABEPURA</t>
  </si>
  <si>
    <t>MUARA_RAPAK</t>
  </si>
  <si>
    <t>BALIKPAPAN UTARA</t>
  </si>
  <si>
    <t>JAYAPURA_UTARA</t>
  </si>
  <si>
    <t>JAYAPURA UTARA</t>
  </si>
  <si>
    <t>SUNGAI_SELUANG</t>
  </si>
  <si>
    <t>SEMBOJA</t>
  </si>
  <si>
    <t>MENGKENDEK</t>
  </si>
  <si>
    <t>CP_PENGARON</t>
  </si>
  <si>
    <t>MATARAMAN</t>
  </si>
  <si>
    <t>BUKE</t>
  </si>
  <si>
    <t>AESESA</t>
  </si>
  <si>
    <t>MANTANGAI</t>
  </si>
  <si>
    <t>Buyer</t>
  </si>
  <si>
    <t>SINGKARAK</t>
  </si>
  <si>
    <t>X KOTO SINGKARAK</t>
  </si>
  <si>
    <t>DROP_POINT_PANGO</t>
  </si>
  <si>
    <t>KRUENG BARONA JAYA</t>
  </si>
  <si>
    <t>MAMASA</t>
  </si>
  <si>
    <t>SINDANG KELINGI</t>
  </si>
  <si>
    <t>LOK_TUAN</t>
  </si>
  <si>
    <t>TELAGA_JAYA_01</t>
  </si>
  <si>
    <t>TELAGA</t>
  </si>
  <si>
    <t>erizal</t>
  </si>
  <si>
    <t>MUT09</t>
  </si>
  <si>
    <t>KAPALLA PITU</t>
  </si>
  <si>
    <t>UJUNG BULU</t>
  </si>
  <si>
    <t>BAGUALA</t>
  </si>
  <si>
    <t>SEDADAP</t>
  </si>
  <si>
    <t>NUNUKAN SELATAN</t>
  </si>
  <si>
    <t>MOROWALI</t>
  </si>
  <si>
    <t>BAHODOPI</t>
  </si>
  <si>
    <t>BINTARA_JAYA_01</t>
  </si>
  <si>
    <t>BEKASI BARAT</t>
  </si>
  <si>
    <t>NUNUKAN</t>
  </si>
  <si>
    <t>KOTABARU_INHIL</t>
  </si>
  <si>
    <t>KERITANG</t>
  </si>
  <si>
    <t>BUNTA</t>
  </si>
  <si>
    <t>SIMPANG RAYA</t>
  </si>
  <si>
    <t>POLEANG</t>
  </si>
  <si>
    <t>POLEANG TENGAH</t>
  </si>
  <si>
    <t>SMQ11A</t>
  </si>
  <si>
    <t>ANTANG KALANG</t>
  </si>
  <si>
    <t>Fernandus Ferddy</t>
  </si>
  <si>
    <t>PERAWANG</t>
  </si>
  <si>
    <t>TUALANG</t>
  </si>
  <si>
    <t>TAMBU</t>
  </si>
  <si>
    <t>BALAESANG</t>
  </si>
  <si>
    <t>JELARAI_SELOR</t>
  </si>
  <si>
    <t>TANJUNG SELOR</t>
  </si>
  <si>
    <t>ATAMBUA SELATAN</t>
  </si>
  <si>
    <t>SEBABI</t>
  </si>
  <si>
    <t>TELAWANG</t>
  </si>
  <si>
    <t>MUARA_BULIAN02</t>
  </si>
  <si>
    <t>JAMBI LUAR KOTA</t>
  </si>
  <si>
    <t>TUMINTING_01</t>
  </si>
  <si>
    <t>TUMINTING</t>
  </si>
  <si>
    <t>AMPANA_RAYA</t>
  </si>
  <si>
    <t>AMPANA KOTA</t>
  </si>
  <si>
    <t>TAYAN_KOTA</t>
  </si>
  <si>
    <t>TAYAN HILIR</t>
  </si>
  <si>
    <t>LB_PINANG</t>
  </si>
  <si>
    <t>AIR MAJUNTO</t>
  </si>
  <si>
    <t>PANTAI_LABU</t>
  </si>
  <si>
    <t>PANTAI LABU</t>
  </si>
  <si>
    <t>BASALA</t>
  </si>
  <si>
    <t>MAJE</t>
  </si>
  <si>
    <t>KEMBAYAN</t>
  </si>
  <si>
    <t>MUARA_KELINGI01</t>
  </si>
  <si>
    <t>MUARA KELINGI</t>
  </si>
  <si>
    <t>TELUK PANDAN-SGT</t>
  </si>
  <si>
    <t>SEPAKU</t>
  </si>
  <si>
    <t>WAWOTOBI</t>
  </si>
  <si>
    <t>AMONGGEDO</t>
  </si>
  <si>
    <t>TAIS</t>
  </si>
  <si>
    <t>SELUMA</t>
  </si>
  <si>
    <t>WONGGEDUKU</t>
  </si>
  <si>
    <t>MANADO_SAMRAT_01</t>
  </si>
  <si>
    <t>GAYAMSARI</t>
  </si>
  <si>
    <t>RANTAU_PULUNG</t>
  </si>
  <si>
    <t>RANTAU PULUNG</t>
  </si>
  <si>
    <t>ALOK</t>
  </si>
  <si>
    <t>KARANGGEDE</t>
  </si>
  <si>
    <t>SLAWI</t>
  </si>
  <si>
    <t>ADIWERNA</t>
  </si>
  <si>
    <t>TELUK_SANGGAN</t>
  </si>
  <si>
    <t>TULIN ONSOI</t>
  </si>
  <si>
    <t>BANYUMAS</t>
  </si>
  <si>
    <t>SOKARAJA</t>
  </si>
  <si>
    <t>TAMAKO_02</t>
  </si>
  <si>
    <t>MANGANITU SELATAN</t>
  </si>
  <si>
    <t>TATANGA_02</t>
  </si>
  <si>
    <t>datu</t>
  </si>
  <si>
    <t>CP_SEBULU</t>
  </si>
  <si>
    <t>MUARA KAMAN</t>
  </si>
  <si>
    <t>kiya</t>
  </si>
  <si>
    <t>KASINTUWU_01</t>
  </si>
  <si>
    <t>LAGE</t>
  </si>
  <si>
    <t>DC_KENJERAN</t>
  </si>
  <si>
    <t>TAMBAKSARI-SUB</t>
  </si>
  <si>
    <t>TAMAN_SARI</t>
  </si>
  <si>
    <t>SELAPARANG-AMI</t>
  </si>
  <si>
    <t>PULANG_PISAU</t>
  </si>
  <si>
    <t>KAHAYAN HILIR</t>
  </si>
  <si>
    <t>MUKA</t>
  </si>
  <si>
    <t>KARANG TENGAH-CJR</t>
  </si>
  <si>
    <t>ABDESIR1</t>
  </si>
  <si>
    <t>PANAKKUKANG</t>
  </si>
  <si>
    <t>PADARINCANG</t>
  </si>
  <si>
    <t>BANGGAI SELATAN</t>
  </si>
  <si>
    <t>RILAU_ALE</t>
  </si>
  <si>
    <t>KAJANG</t>
  </si>
  <si>
    <t>BIAK</t>
  </si>
  <si>
    <t>BIAK KOTA</t>
  </si>
  <si>
    <t>DC_PAKANSARI</t>
  </si>
  <si>
    <t>CIBINONG-CIB</t>
  </si>
  <si>
    <t>TASIKMADU</t>
  </si>
  <si>
    <t>KABARUAN</t>
  </si>
  <si>
    <t>DAMAO</t>
  </si>
  <si>
    <t>WANGON</t>
  </si>
  <si>
    <t>SETURAN</t>
  </si>
  <si>
    <t>DEPOK-SLM</t>
  </si>
  <si>
    <t>LENGKONGJAYA_2</t>
  </si>
  <si>
    <t>TAMBAKDAHAN</t>
  </si>
  <si>
    <t>PONOROGO</t>
  </si>
  <si>
    <t>CILACAP</t>
  </si>
  <si>
    <t>CILACAP SELATAN</t>
  </si>
  <si>
    <t>BEO</t>
  </si>
  <si>
    <t>PULUTAN</t>
  </si>
  <si>
    <t>DAMSOL</t>
  </si>
  <si>
    <t>OEBUFU</t>
  </si>
  <si>
    <t>DP_SOEKARNO_HATTA</t>
  </si>
  <si>
    <t>SAIL</t>
  </si>
  <si>
    <t>TOMOHON</t>
  </si>
  <si>
    <t>TOMOHON SELATAN</t>
  </si>
  <si>
    <t>BATI_BATI</t>
  </si>
  <si>
    <t>BATI-BATI</t>
  </si>
  <si>
    <t>BANDAR01</t>
  </si>
  <si>
    <t>BANDAR-BGG</t>
  </si>
  <si>
    <t>AMANUBAN BARAT</t>
  </si>
  <si>
    <t>WUA-WUA</t>
  </si>
  <si>
    <t>TRADE_CENTER</t>
  </si>
  <si>
    <t>BALIKPAPAN TIMUR</t>
  </si>
  <si>
    <t>MALILI</t>
  </si>
  <si>
    <t>SUWUNG_KAUH</t>
  </si>
  <si>
    <t>PAGIMANA</t>
  </si>
  <si>
    <t>TUMPAAN</t>
  </si>
  <si>
    <t>SULUUN TARERAN</t>
  </si>
  <si>
    <t>PAGAR_DEWA</t>
  </si>
  <si>
    <t>SELEBAR</t>
  </si>
  <si>
    <t>KATOBU</t>
  </si>
  <si>
    <t>PULAU_GAMBAR_LBK</t>
  </si>
  <si>
    <t>GALANG-LBK</t>
  </si>
  <si>
    <t>ALOR BARAT DAYA</t>
  </si>
  <si>
    <t>GEMEH</t>
  </si>
  <si>
    <t>DP_PARIS2</t>
  </si>
  <si>
    <t>SENTANI</t>
  </si>
  <si>
    <t>PULAU ENDE</t>
  </si>
  <si>
    <t>GUNUNG SITOLI</t>
  </si>
  <si>
    <t>WANGI WANGI SELATAN</t>
  </si>
  <si>
    <t>DONGGALA</t>
  </si>
  <si>
    <t>RIO PAKAVA</t>
  </si>
  <si>
    <t>MALAKA TENGAH-BET</t>
  </si>
  <si>
    <t>KOLONEDALE</t>
  </si>
  <si>
    <t>BUNGKU UTARA</t>
  </si>
  <si>
    <t>MASAMBA</t>
  </si>
  <si>
    <t>SABBANG</t>
  </si>
  <si>
    <t>LAMANDAU</t>
  </si>
  <si>
    <t>METOBHI RAYA</t>
  </si>
  <si>
    <t>GOLEWA SELATAN</t>
  </si>
  <si>
    <t>LANGOWAN</t>
  </si>
  <si>
    <t>LANGOWAN TIMUR</t>
  </si>
  <si>
    <t>CELUK_1</t>
  </si>
  <si>
    <t>SUKAWATI</t>
  </si>
  <si>
    <t>MALINAU SELATAN</t>
  </si>
  <si>
    <t>TOLI_01</t>
  </si>
  <si>
    <t>GALANG-TOLI</t>
  </si>
  <si>
    <t>TONGKUNO SELATAN</t>
  </si>
  <si>
    <t>SORONG MANOI</t>
  </si>
  <si>
    <t>MONTA</t>
  </si>
  <si>
    <t>PARADO</t>
  </si>
  <si>
    <t>RA_KARTINI_01</t>
  </si>
  <si>
    <t>BAOLAN</t>
  </si>
  <si>
    <t>LEWOLEBA</t>
  </si>
  <si>
    <t>ATADEI</t>
  </si>
  <si>
    <t>SAWERIGADI</t>
  </si>
  <si>
    <t>AMURANG</t>
  </si>
  <si>
    <t>AIRMADIDI</t>
  </si>
  <si>
    <t>LEBATUKAN</t>
  </si>
  <si>
    <t>PAHUNGA LODU</t>
  </si>
  <si>
    <t>BENTIAN BESAR</t>
  </si>
  <si>
    <t>NUHA</t>
  </si>
  <si>
    <t>MARAU</t>
  </si>
  <si>
    <t>WARA TIMUR</t>
  </si>
  <si>
    <t>LOMBE</t>
  </si>
  <si>
    <t>LAKUDO</t>
  </si>
  <si>
    <t>ENDE SELATAN</t>
  </si>
  <si>
    <t>SUNGAI PENUH</t>
  </si>
  <si>
    <t>KAMPUNG_PAJAK_03</t>
  </si>
  <si>
    <t>NA IX X</t>
  </si>
  <si>
    <t>WATTANG SINDERENG</t>
  </si>
  <si>
    <t>DC_DENPASAR_SELATAN1</t>
  </si>
  <si>
    <t>ANDALAS_01</t>
  </si>
  <si>
    <t>SIPATANA</t>
  </si>
  <si>
    <t>KARANG_TINGGI</t>
  </si>
  <si>
    <t>MERIGI KELINDANG</t>
  </si>
  <si>
    <t>AMBIL PAGI</t>
  </si>
  <si>
    <t>PANGKALAN BANTENG</t>
  </si>
  <si>
    <t>WATES-KLP</t>
  </si>
  <si>
    <t>SMI19A</t>
  </si>
  <si>
    <t>NAGRAK</t>
  </si>
  <si>
    <t>JATIBENING_01</t>
  </si>
  <si>
    <t>1359222690</t>
  </si>
  <si>
    <t>Lenar (ar)</t>
  </si>
  <si>
    <t>IDM11C</t>
  </si>
  <si>
    <t>ANJATAN</t>
  </si>
  <si>
    <t>1359081554</t>
  </si>
  <si>
    <t>Yuyun Wahyundari (iaa)</t>
  </si>
  <si>
    <t>KEDAWUNG-SMB</t>
  </si>
  <si>
    <t>1358803848</t>
  </si>
  <si>
    <t>Soim (Kin)</t>
  </si>
  <si>
    <t>RAWALUMBU_02</t>
  </si>
  <si>
    <t>RAWA LUMBU</t>
  </si>
  <si>
    <t>1359454601</t>
  </si>
  <si>
    <t>entis ( SP )</t>
  </si>
  <si>
    <t>KINTAMANI</t>
  </si>
  <si>
    <t>KUBUTAMBAHAN</t>
  </si>
  <si>
    <t>SUKASADA</t>
  </si>
  <si>
    <t>DUKUHTURI</t>
  </si>
  <si>
    <t>TEGAL SELATAN</t>
  </si>
  <si>
    <t>KENDARI BARAT</t>
  </si>
  <si>
    <t>BILAH BARAT</t>
  </si>
  <si>
    <t>RENON_1</t>
  </si>
  <si>
    <t>BEBANDEM</t>
  </si>
  <si>
    <t>LANDONO</t>
  </si>
  <si>
    <t>GADING CEMPAKA</t>
  </si>
  <si>
    <t>ANGKONA</t>
  </si>
  <si>
    <t>SIGI BIROMARU</t>
  </si>
  <si>
    <t>PD_JAYA</t>
  </si>
  <si>
    <t>PADANG JAYA</t>
  </si>
  <si>
    <t>PALATTAE</t>
  </si>
  <si>
    <t>KAHU</t>
  </si>
  <si>
    <t>SANGATA_SELATAN</t>
  </si>
  <si>
    <t>SANGATA SELATAN</t>
  </si>
  <si>
    <t>SAMARINDA_UTARA</t>
  </si>
  <si>
    <t>SAMARINDA UTARA-SRI</t>
  </si>
  <si>
    <t>KOYA</t>
  </si>
  <si>
    <t>MUARA TAMI</t>
  </si>
  <si>
    <t>MELAK_ULU</t>
  </si>
  <si>
    <t>MELAK</t>
  </si>
  <si>
    <t>GUNUNG TABUR</t>
  </si>
  <si>
    <t>PATIH_RUMBIH</t>
  </si>
  <si>
    <t>MENTAWA BARU</t>
  </si>
  <si>
    <t>MOUTONG</t>
  </si>
  <si>
    <t>NUBATUKAN</t>
  </si>
  <si>
    <t>(HUBUNGI 081313558861 WA CHAT)</t>
  </si>
  <si>
    <t>KALIANGSANA_2</t>
  </si>
  <si>
    <t>PURWADADI-SBG</t>
  </si>
  <si>
    <t>PDS_UTARA</t>
  </si>
  <si>
    <t>PADANG SIDEMPUN TENGGARA</t>
  </si>
  <si>
    <t>PANGKALAN_01</t>
  </si>
  <si>
    <t>KAPUR SEMBILAN</t>
  </si>
  <si>
    <t>SILIMA PUNGGA-PUNGGA</t>
  </si>
  <si>
    <t>SINGKAWANG SELATAN</t>
  </si>
  <si>
    <t>BALIKPAPAN_SELATAN</t>
  </si>
  <si>
    <t>BALIKPAPAN KOTA</t>
  </si>
  <si>
    <t>LANGOWAN BARAT</t>
  </si>
  <si>
    <t>RATU_ELOK</t>
  </si>
  <si>
    <t>MANIS MATA</t>
  </si>
  <si>
    <t>KLAURUNG</t>
  </si>
  <si>
    <t>PADANG_MASIANG</t>
  </si>
  <si>
    <t>BARUS</t>
  </si>
  <si>
    <t>UIN_ALAUDDIN</t>
  </si>
  <si>
    <t>POPAYATO</t>
  </si>
  <si>
    <t>POPAYATO BARAT</t>
  </si>
  <si>
    <t>DC_DI_PANJAITAN</t>
  </si>
  <si>
    <t>dc panawuan</t>
  </si>
  <si>
    <t>paket anda ada di jny panawuan</t>
  </si>
  <si>
    <t>DC PANAWUAN KNG07</t>
  </si>
  <si>
    <t>GUDANG JNT HUBUNGI 082113071707</t>
  </si>
  <si>
    <t>Asisten</t>
  </si>
  <si>
    <t>indah</t>
  </si>
  <si>
    <t>AMBIL SIANG</t>
  </si>
  <si>
    <t>samuel</t>
  </si>
  <si>
    <t>1359276219</t>
  </si>
  <si>
    <t>marfin kandolo ( Di)</t>
  </si>
  <si>
    <t>Touluaan</t>
  </si>
  <si>
    <t>Tuda Mamahit Kelurahan Lobu, Jaga 1 ( Patokan Rumah Dekat Kantor Jaga 1, Desa Lobu) Kec Touluaan, Kab Minahasa Tenggara, Sulawesi Utara</t>
  </si>
  <si>
    <t>Anjatan</t>
  </si>
  <si>
    <t>Desa Anjatan Utara dusun Sabrang Wetan RT 11 RW 04, Kecamatan Anjatan</t>
  </si>
  <si>
    <t>1359300355</t>
  </si>
  <si>
    <t>Meky Tampi (Kin)</t>
  </si>
  <si>
    <t>Kel/Desa Tandengan Satu, Jaga 1 (Samping Polsek Eris)</t>
  </si>
  <si>
    <t>1359067241</t>
  </si>
  <si>
    <t>Asep Sabar (Kin)</t>
  </si>
  <si>
    <t>Jl. Gn Tanjung No. 9 Desa Kalimanggis (Sebelah Pesantren Al Faqih Manonjaya)</t>
  </si>
  <si>
    <t>1359220626</t>
  </si>
  <si>
    <t>Endi Novian (PS)</t>
  </si>
  <si>
    <t>Jl. KH. Alwisyukur Desa. Pasar Lama  (Rumah dekat jembatan selahahan kelurahan bandar jaya samping rumah ada gedung walet  )</t>
  </si>
  <si>
    <t>1359490466</t>
  </si>
  <si>
    <t>Sumardin (IR)</t>
  </si>
  <si>
    <t>Jl.Tombolotutu lrg. Bukit Jabal Rahma  II Kelurahan Talise Valangguni Kec. Mantikulore</t>
  </si>
  <si>
    <t>1359402912</t>
  </si>
  <si>
    <t>Intan inang ( Di)</t>
  </si>
  <si>
    <t>Labuan</t>
  </si>
  <si>
    <t>Simou , jln irigasi simou, Desa Labuan toposo ( patokan rumah depan kantor BPP simou) Kec Labuan</t>
  </si>
  <si>
    <t>1359486913</t>
  </si>
  <si>
    <t>ibu dani ( Di)</t>
  </si>
  <si>
    <t>Perumahan Banawa Blok F13, Kelurahan Binturu,( Patokan Rumah Samping Mesjid At_Thahirin) Kec Wara Selatan</t>
  </si>
  <si>
    <t>1359345059</t>
  </si>
  <si>
    <t>Abdul Rasyid (Jj)</t>
  </si>
  <si>
    <t>Poso Kota</t>
  </si>
  <si>
    <t>Jln. Irian Jaya Kelurahan/Desa Gebang Rejo Kec. Poso Kota Kab. Poso</t>
  </si>
  <si>
    <t>1359360598</t>
  </si>
  <si>
    <t>Jelo ( AR )</t>
  </si>
  <si>
    <t>Mego</t>
  </si>
  <si>
    <t>Dusun Woloau RT 05 RW 06 Kelurahan Dobo Nua Puu ( Patokan Rumah samping kantor Desa )Kec Mego</t>
  </si>
  <si>
    <t>2 Rossa Beauty Fragrance Mist (Mist Sunset)</t>
  </si>
  <si>
    <t>Mist Sunset</t>
  </si>
  <si>
    <t>1359278486</t>
  </si>
  <si>
    <t>Ani Ome (Jj)</t>
  </si>
  <si>
    <t>Toko Daily Mard Oekamusa Kelurahan /Desa Mnelalete Kec. Amanuban Barat</t>
  </si>
  <si>
    <t>1358387078</t>
  </si>
  <si>
    <t>Suhar So (Kin)</t>
  </si>
  <si>
    <t>Hutaraja Tinggi - Sosa Timur</t>
  </si>
  <si>
    <t>Kel/Desa Ujung Batu III, Trang Aliaga Unit 3, Depot St Ujung Baru 3</t>
  </si>
  <si>
    <t>1359496119</t>
  </si>
  <si>
    <t>Cinthya S/Francis Siahaya (Kin)</t>
  </si>
  <si>
    <t>Yufi Syariah Hotel, Jalan Kebon Kacang IX No.27, Kelurahan Kebon Kacang (TELPON NO INI 085243168118)</t>
  </si>
  <si>
    <t>1359288262</t>
  </si>
  <si>
    <t>Sabinus Sabinus (ib)</t>
  </si>
  <si>
    <t>Saunan GM GG pinang RT 011rw 04 kelurahan mulia baru</t>
  </si>
  <si>
    <t>1359236084</t>
  </si>
  <si>
    <t>Aere</t>
  </si>
  <si>
    <t>Jln ahua no 4 Desa woiha Samping balai desa</t>
  </si>
  <si>
    <t>1358928179</t>
  </si>
  <si>
    <t>A.Kobak(CN)</t>
  </si>
  <si>
    <t>Papua Pegunungan</t>
  </si>
  <si>
    <t>Kab. Yahukimo</t>
  </si>
  <si>
    <t>Dekai</t>
  </si>
  <si>
    <t>Jalan Baliem Pemukiman Rt 012 Rw 013 Desa / Kelurahan Dekai, Patokan Area Wisma Agape</t>
  </si>
  <si>
    <t>Mist Twilight , Nightfall</t>
  </si>
  <si>
    <t>1359235306</t>
  </si>
  <si>
    <t>Lentiana sipayung Od.</t>
  </si>
  <si>
    <t>Sei Balai</t>
  </si>
  <si>
    <t>Dusun 5 Desa Siajam Jalan Besar Tinjowan Pos Sei Bejangkar Kec Sei Balai Batu Bara (Diantar Langsung Ke Alamat Penerima).</t>
  </si>
  <si>
    <t>2 Rossa Beauty Fragrance Mist (Mist Aurora , Sunset)</t>
  </si>
  <si>
    <t>Mist Aurora , Sunset</t>
  </si>
  <si>
    <t>1359382729</t>
  </si>
  <si>
    <t>Melki raintung (rz)</t>
  </si>
  <si>
    <t>Jln Sungai lambangam no 22 RT 4 RW 4 Desa Soho, Kec Luwuk</t>
  </si>
  <si>
    <t>1359389814</t>
  </si>
  <si>
    <t>Jus Leha (ib)</t>
  </si>
  <si>
    <t>Jln.puncak menuju kampus. RT 003 RW03 samping Gedung gereja. GBIS.KELURAHAN TIAKUR. KEC. MOA. KAB. MALUKU BARAT DAYA  PROPINSI MALUKU. INDONESIA.</t>
  </si>
  <si>
    <t>1359244127</t>
  </si>
  <si>
    <t>Ida Ayu Rai Dian (ib)</t>
  </si>
  <si>
    <t>Jln. Sekuta gang Melati 2 no 1A Sanur kodya Denpasar Selatan.kota Denpasar Bali</t>
  </si>
  <si>
    <t>Jl. Kramat Jawa Bojong Kel/Desa Bojong Rawalumbu, Patokan Depan Mesjid Muhamimin</t>
  </si>
  <si>
    <t>1359229533</t>
  </si>
  <si>
    <t>Jeki Ajabae (Kin)</t>
  </si>
  <si>
    <t>Lobu</t>
  </si>
  <si>
    <t>Desa Kadodi RT 01 RW 02, Patokan Depan Mesjid Al Mualaf Jalan Pemuda</t>
  </si>
  <si>
    <t>1358964874</t>
  </si>
  <si>
    <t>Muh Zuhri (Fr)</t>
  </si>
  <si>
    <t>Gatak</t>
  </si>
  <si>
    <t>Desa Wironaggan RT 01 RW 02Dusun 1, Kec Gatak</t>
  </si>
  <si>
    <t>1358745789</t>
  </si>
  <si>
    <t>Irkan (Jj)</t>
  </si>
  <si>
    <t>Pangkalan Baru</t>
  </si>
  <si>
    <t>Kelurahan /Desa Tanjung Gunung RT 09 Kec. Pangkalan Baru</t>
  </si>
  <si>
    <t>1359403544</t>
  </si>
  <si>
    <t>Nur muhammad ( Di)</t>
  </si>
  <si>
    <t>Gempol</t>
  </si>
  <si>
    <t>Dusun Tamanan Rt 6 Rw 15, Desa Kepulangan, Kec Gempol</t>
  </si>
  <si>
    <t>1359425491</t>
  </si>
  <si>
    <t>Wiji (Rz)</t>
  </si>
  <si>
    <t>Perumahan Citra Batam Blok D No.161 Center Batam Desa / Kelurahan Teluk Tering,Kec. Batam Kota</t>
  </si>
  <si>
    <t>2 Rossa Beauty Fragrance Mist (Mist Tropical Dream , Sunset)</t>
  </si>
  <si>
    <t>PERALATAN KOSMETIK</t>
  </si>
  <si>
    <t>Mist Tropical Dream , Sunset</t>
  </si>
  <si>
    <t>1358576088</t>
  </si>
  <si>
    <t>Daud Yonatan (Jj)</t>
  </si>
  <si>
    <t>Kelurahan /Desa Tanah Merah, Jln. Timur Raya 10 RT 01 RW 10 Kec. Kupang Tengah</t>
  </si>
  <si>
    <t>1359166801</t>
  </si>
  <si>
    <t>Hasan nur (Kin)</t>
  </si>
  <si>
    <t>Ponelo Kepulauan</t>
  </si>
  <si>
    <t>Desa Tihengo, Dusun Palima (Nomor Rumah Kks 20) (LANGSUNG DIANTARKAN KE ALAMAT)</t>
  </si>
  <si>
    <t>1359350090</t>
  </si>
  <si>
    <t>Badriani ( Di)</t>
  </si>
  <si>
    <t>Lumbis</t>
  </si>
  <si>
    <t>Jln Manunggal Bhakti, Rt 23, Desa Nunukan Timur ( Patokan Rumah Dekat Konter Ayu Andira Samping Kios Andi) Kec Nunukan</t>
  </si>
  <si>
    <t>1359416960</t>
  </si>
  <si>
    <t>Rustam ( Di)</t>
  </si>
  <si>
    <t>Jln Palola No 30 Palu , Kelurahan Donggala Kodi ( Samping Rumah Sakit Anuta Pura Palu Sulteng ) Kec Ulujadi</t>
  </si>
  <si>
    <t>1359112787</t>
  </si>
  <si>
    <t>Wiwi Rustam (PS)</t>
  </si>
  <si>
    <t>jln Karya Wisata kompk JIP 1 blok 7/10.Medan, desa Gedung Johor, Patokan Rumah terusan mesjid di belakang dpn taman,Kec Medan Johor</t>
  </si>
  <si>
    <t>2 Rossa Beauty Fragrance Mist (Mist Nightfall ,Twilight)</t>
  </si>
  <si>
    <t>Mist Nightfall ,Twilight</t>
  </si>
  <si>
    <t>Kontrakan Pok Saerah Jln. Pondok Jaya Rt 001 Rw 003 Kelurahan Pondok Jaya ( patokan rumah makan sayur asem haji masa ) Kec Pondok Aren</t>
  </si>
  <si>
    <t>1359353086</t>
  </si>
  <si>
    <t>Sari Wati(CN)</t>
  </si>
  <si>
    <t>Tlogomulyo</t>
  </si>
  <si>
    <t>Dusun Pundong Rt 03 Rw 03 Desa / Kelurahan Pundong, Patokan Ada Plang Tulisan Dusun Pundong</t>
  </si>
  <si>
    <t>2 Rossa Beauty Fragrance Mist (Mist Twilight , Aurora)</t>
  </si>
  <si>
    <t>Mist Twilight , Aurora</t>
  </si>
  <si>
    <t>1359452194</t>
  </si>
  <si>
    <t>Sumardie E (ca)</t>
  </si>
  <si>
    <t>jalan.pendahara , Perumahan Hagining Dehen(Rt.15) , desa kasonga lama</t>
  </si>
  <si>
    <t>1359312543</t>
  </si>
  <si>
    <t>Darwin ( Di)</t>
  </si>
  <si>
    <t>Jl Mayjen Katamso No 12 Rt 002 Rw 001, Kelurahan Baruga, Kec Baruga</t>
  </si>
  <si>
    <t>1359451575</t>
  </si>
  <si>
    <t>Sukroni (Hb)</t>
  </si>
  <si>
    <t>Jl mulawarman gg joyobo RT 25 no73 kel lamaru</t>
  </si>
  <si>
    <t>1357413408</t>
  </si>
  <si>
    <t>Kenny (Kin)</t>
  </si>
  <si>
    <t>Jl. Balitung 2/ No.10 RT 01 Kelurahan Selong (TELPON NO WHATSAPP PENERIMA)</t>
  </si>
  <si>
    <t>Jln Sijati 1 no 17 Cideng,desa Kertawinangun, Patokan SDN 2 Kertawinangun,Kec Kedawung</t>
  </si>
  <si>
    <t>1 Botol Rossa Beauty Eau De Parfum (WHISPER Eau De Parfum)</t>
  </si>
  <si>
    <t>WHISPER Eau De Parfum</t>
  </si>
  <si>
    <t>1359406168</t>
  </si>
  <si>
    <t>Haya S pd (Ad)</t>
  </si>
  <si>
    <t>Kel/Desa Tuweley Jln Daud Lapau lrg 3 RT 1 RW 2</t>
  </si>
  <si>
    <t>1359464591</t>
  </si>
  <si>
    <t>Aristi Fitri ( YN )</t>
  </si>
  <si>
    <t>Semarang Selatan</t>
  </si>
  <si>
    <t>Jl. Singosari 2 No 9 Kelurahan Pleburan ( Patokan : sebelah Timur Cafe Dapur Mama )</t>
  </si>
  <si>
    <t>1 Rossa Beauty Fragrance Mist (Mist Sunrise)</t>
  </si>
  <si>
    <t>Mist Sunrise</t>
  </si>
  <si>
    <t>1359418927</t>
  </si>
  <si>
    <t>Sopihardi (Jj)</t>
  </si>
  <si>
    <t>Kab. Aceh Selatan</t>
  </si>
  <si>
    <t>Tapaktuan</t>
  </si>
  <si>
    <t>Jln. Mawar Merah No. Rumah 267 Kelurahan /Desa Jambo Apha Kec. Tapaktuan</t>
  </si>
  <si>
    <t>1357735845</t>
  </si>
  <si>
    <t>Etisana Waruwu (Kin)</t>
  </si>
  <si>
    <t>Desa Dekha, Dusun lll, Patokan Dekat Lahemo (TELPON NO WHATSAPP PENERIMA)</t>
  </si>
  <si>
    <t>1359408892</t>
  </si>
  <si>
    <t>Abdullah (Kin)</t>
  </si>
  <si>
    <t>Pajo</t>
  </si>
  <si>
    <t>Desa Temba Lae, Dusun Restu RT/RW: 03/04:13, Rumah Samping Polsek Pajo</t>
  </si>
  <si>
    <t>1359139832</t>
  </si>
  <si>
    <t>Eureka cung(CN)</t>
  </si>
  <si>
    <t>Kedutul Kelurahan Watu, Patokan 200 M Dri Jalan Raya</t>
  </si>
  <si>
    <t>Mist Sunset , Aurora</t>
  </si>
  <si>
    <t>1359091945</t>
  </si>
  <si>
    <t>Yublina Jama Nuna (Jj)</t>
  </si>
  <si>
    <t>Jln. Wtb Kelurahan /Desa Koki, patokan rumah samping Gereja Wikit Dimu Kec. Kodi</t>
  </si>
  <si>
    <t>1359472584</t>
  </si>
  <si>
    <t>Sugihartati (PS)</t>
  </si>
  <si>
    <t>Ciampea</t>
  </si>
  <si>
    <t>Kp Cibanteng Raya, No. 52, desa Cihideung Ilir, Rt/Rw : 003/004,Kec Ciampea, Patokan Rumah: gang tenda pecel lele, yayasan haryono mukana rumah pak yanto kampus, bisa tanya ke warung abang</t>
  </si>
  <si>
    <t>1359353411</t>
  </si>
  <si>
    <t>Ahmat Lestari (Kin)</t>
  </si>
  <si>
    <t>Kangayan</t>
  </si>
  <si>
    <t>Dusun Kayuaro RT/RW: 006/004 Kel/Desa Kangayan</t>
  </si>
  <si>
    <t>1358954136</t>
  </si>
  <si>
    <t>H.Marsudi ( Di)</t>
  </si>
  <si>
    <t>Boyolali</t>
  </si>
  <si>
    <t>Jln Garuda No 19 B, Desa Kismobudoyo Rt 01 Rw 03, Kec Boyolali</t>
  </si>
  <si>
    <t>1359347118</t>
  </si>
  <si>
    <t>RIYONO ONO (Fr)</t>
  </si>
  <si>
    <t>Kab. Wonogiri</t>
  </si>
  <si>
    <t>Selogiri</t>
  </si>
  <si>
    <t>Desa Bambangan RT 01RW 01, Kec Selogiri</t>
  </si>
  <si>
    <t>1358515673</t>
  </si>
  <si>
    <t>Ujang Surya Jaya ( Di)</t>
  </si>
  <si>
    <t>Kelurahan Jatijajar Rt 006 Rw 02 No 46 Kec Tapos, Kota Depok</t>
  </si>
  <si>
    <t>1 PCS KEPALA SEMPROTAN SERBAGUNA</t>
  </si>
  <si>
    <t>1359357824</t>
  </si>
  <si>
    <t>Budi Budianto (PTR)</t>
  </si>
  <si>
    <t>Tebet</t>
  </si>
  <si>
    <t>Jl. Tebet Raya, No 1 D4, RT. 008 / RW. 010, Kelurahan Tebet Barat, Kec. Tebet</t>
  </si>
  <si>
    <t>1359360347</t>
  </si>
  <si>
    <t>M. Nur Rafiid (Rs)</t>
  </si>
  <si>
    <t>Jln. Jeltreng No. 158 RT 02 RW 04, Kp. Jeltreng Desa Cogreg, Kec Parung</t>
  </si>
  <si>
    <t>Mist Tropical Dream</t>
  </si>
  <si>
    <t>1358964188</t>
  </si>
  <si>
    <t>I Wayan Tampi (BY)</t>
  </si>
  <si>
    <t>Kab. Klungkung</t>
  </si>
  <si>
    <t>Banjarangkan</t>
  </si>
  <si>
    <t>Dusun Sidayu Nyuhaya, Desa Takmung, (Di Sebelah Utara Pura Kawitan Arya Nyuhaya)</t>
  </si>
  <si>
    <t>BELI 2 , Warna: GRAY Topi Visor Anti UV</t>
  </si>
  <si>
    <t>1358774282</t>
  </si>
  <si>
    <t>Sarjito (Di)</t>
  </si>
  <si>
    <t>Rsu Muhammadiyah Jl Diponegoro No 50 Desa Mangkujayan , Kec Ponorogo</t>
  </si>
  <si>
    <t>1359367274</t>
  </si>
  <si>
    <t>Chika ( Di)</t>
  </si>
  <si>
    <t>Lantari Jaya</t>
  </si>
  <si>
    <t>Sp2 Bombana , Desa Kalaero RT 2 RW 2 ( patokan dekat kantor desa) Kec Lantari jaya</t>
  </si>
  <si>
    <t>1358579398</t>
  </si>
  <si>
    <t>F. Gardjito ( Di)</t>
  </si>
  <si>
    <t>Baki</t>
  </si>
  <si>
    <t>Perum Jetis permai GG pepaya no 7 Rt 2 rw 10 Kelurahan Gentan (Rumah cat kuning ada pohon mangga) Kec Baki</t>
  </si>
  <si>
    <t>1359470948</t>
  </si>
  <si>
    <t>Jimmy (Hb)</t>
  </si>
  <si>
    <t>Pontianak Utara</t>
  </si>
  <si>
    <t>28 oktober gg bima sakti 2 no 038, desa/kel siantan hulu</t>
  </si>
  <si>
    <t>1359471812</t>
  </si>
  <si>
    <t>Tujini ( Di)</t>
  </si>
  <si>
    <t>Mojosongo</t>
  </si>
  <si>
    <t>(TOKO ABI) sembako Diyeng RT 04 RW 02,Kelurahan Metuk ,Kec Mojosongo</t>
  </si>
  <si>
    <t>1359479076</t>
  </si>
  <si>
    <t>Hasanuddin (BY)</t>
  </si>
  <si>
    <t>Jln permandian Dusun 02 RT 03 Desa Tetewatu (Patokan rumah dekat kantor Desa Tetewatu dan Mesjid)</t>
  </si>
  <si>
    <t>1359461133</t>
  </si>
  <si>
    <t>Dr. Maya Hasan (ib)</t>
  </si>
  <si>
    <t>Mulyorejo</t>
  </si>
  <si>
    <t>Kelurahan Nginden 5 no 61 kec Mulyorejo, Kab Surabaya</t>
  </si>
  <si>
    <t>1 Rossa Beauty Eau De Parfum (WHISPER Eau De Parfum)</t>
  </si>
  <si>
    <t>Rossa Beauty WHISPER Eau De Parfum</t>
  </si>
  <si>
    <t>1359465350</t>
  </si>
  <si>
    <t>Zulfikar Ali (rz)</t>
  </si>
  <si>
    <t>Bojongloa Kidul</t>
  </si>
  <si>
    <t>BPR KS Cab Leuwi Panjang Jl Leuwi Panjang No149 Desa Kebon Lega, Kec Bojongloa Kidul Kota Bandung</t>
  </si>
  <si>
    <t>1359468749</t>
  </si>
  <si>
    <t>Meike sabanari (BY)</t>
  </si>
  <si>
    <t>Jl. Rajawali 24, Desa/Kelurahan : Madidir Unet RT.016/RW.003 (Samping Kodim 1310)</t>
  </si>
  <si>
    <t>1359495573</t>
  </si>
  <si>
    <t>Ks.kanino (Fr)</t>
  </si>
  <si>
    <t>Jlnlorong Polmas Tagolu Desa Tagolu Rt02 Rw02, Kec Lage</t>
  </si>
  <si>
    <t>3 PCS KEPALA SEMPROTAN SERBAGUNA</t>
  </si>
  <si>
    <t>1359495959</t>
  </si>
  <si>
    <t>Koh aluk (Fr)</t>
  </si>
  <si>
    <t>Magelang Tengah</t>
  </si>
  <si>
    <t>Jlnanggrek 2/7 kemiri kerep Desa kemirirejo RT 04 RW 03, Kec Magelang Tengah</t>
  </si>
  <si>
    <t>1359498665</t>
  </si>
  <si>
    <t>Mis Wati (Kin)</t>
  </si>
  <si>
    <t>Kel/Desa Tirongan Bawah RT 01, Dekat Mesjid Tirongan Bawah</t>
  </si>
  <si>
    <t>1359483134</t>
  </si>
  <si>
    <t>Cici pitriani ( Di)</t>
  </si>
  <si>
    <t>Taliwang</t>
  </si>
  <si>
    <t>Sampir , A Deretan Sd 9 ,Rt 01 Rw 01 Kelurahan Sampir , Kec Taliwang, Kab Sumbawa Barat</t>
  </si>
  <si>
    <t>1359493748</t>
  </si>
  <si>
    <t>Risna (Rs)</t>
  </si>
  <si>
    <t>Pattallassang</t>
  </si>
  <si>
    <t>Jl. Kemakmuran No. 27 Kelurahan Pattallassang, Kec Pattallassang</t>
  </si>
  <si>
    <t>1359494743</t>
  </si>
  <si>
    <t>Sri Dewi Madina (Jj)</t>
  </si>
  <si>
    <t>Kelurahan /Desa Pohuwato Timur Jl. Kakap Kec. Marisa, Patokan rumah dekat dengan Kantor desa</t>
  </si>
  <si>
    <t>1359459624</t>
  </si>
  <si>
    <t>Ibu Neni - Sigit (Yn)</t>
  </si>
  <si>
    <t>Perumahan Permata Kranggan Cibubur Jl. Permata IV Blok D-10 RT 02 RW 19 Kelurahan Jati Sampurna, Kec Jati Sampurna</t>
  </si>
  <si>
    <t>Mist Aurora</t>
  </si>
  <si>
    <t>1359395115</t>
  </si>
  <si>
    <t>Abd Malikr (RM)</t>
  </si>
  <si>
    <t>Jln Trans Sulawesi samping dekat masjid al aminDesa Kambunong kecamatan Karossa</t>
  </si>
  <si>
    <t>1358723416</t>
  </si>
  <si>
    <t>M Sugeng KUSWOYO ( Di)</t>
  </si>
  <si>
    <t>Gamping</t>
  </si>
  <si>
    <t>Perum naga asri permai B14 Jl godean km4 kwarasan , kelurahan Nogotirto, Kec Gamping</t>
  </si>
  <si>
    <t>1359403733</t>
  </si>
  <si>
    <t>Darmawati (Kin)</t>
  </si>
  <si>
    <t>Serawai</t>
  </si>
  <si>
    <t>Kel/Desa Nanga Serawai, Jalan Pantai Lanting Las Akong RT 11</t>
  </si>
  <si>
    <t>1359375104</t>
  </si>
  <si>
    <t>Sholikin Al Rasyid (JJ)</t>
  </si>
  <si>
    <t>Parenggean</t>
  </si>
  <si>
    <t>Jl. KALIKASA, RT. 14/RW. 3(POM MINI SAMPING DEALER SATRIO BIRU MOTOR)KELURAHAN PARENGGEAN, KEC. PARENGGEAN, KAB. KOTIM, KALIMANTAN TENGAH</t>
  </si>
  <si>
    <t>1358916227</t>
  </si>
  <si>
    <t>ruzdiee achmad (RM)</t>
  </si>
  <si>
    <t>Jl. H. Masdar RT.064 Gang.Amos Desa Sangatta Utara Kecamatan Sangatta Utara</t>
  </si>
  <si>
    <t>1359391090</t>
  </si>
  <si>
    <t>Sihen (rz)</t>
  </si>
  <si>
    <t>Kab. Kuantan Singingi</t>
  </si>
  <si>
    <t>Pangean</t>
  </si>
  <si>
    <t>Dusun Pasar ( Samping Mesjid takwa ) Kelurahan/Desa Pasar Baru Pangean, kec Pangean Kab Kuantan Singingi</t>
  </si>
  <si>
    <t>1359429780</t>
  </si>
  <si>
    <t>Nurdin Afsindir (Kin)</t>
  </si>
  <si>
    <t>SD INPRES 2 HALMAHERA BARAT DESA HATEBICARA</t>
  </si>
  <si>
    <t>1359432633</t>
  </si>
  <si>
    <t>Agus Moha (PTR)</t>
  </si>
  <si>
    <t>Kelurahan Wailan, Lingkungan 6, Jl. Opo Wurang, Patokan Toko Bangunan Wailan, Kec. Tomohon Utara</t>
  </si>
  <si>
    <t>1359455646</t>
  </si>
  <si>
    <t>Ahsanal huda ( Di)</t>
  </si>
  <si>
    <t>Jl Danau towuti gg bakung no124, kelurahan Surabaya, kec Kedaton</t>
  </si>
  <si>
    <t>1359409748</t>
  </si>
  <si>
    <t>Lilis udung (rz)</t>
  </si>
  <si>
    <t>Lingkungan 1/47 ( Samping Kios Eon ) Desa Perkamil, Paal Dua Kota Manado</t>
  </si>
  <si>
    <t>1359412435</t>
  </si>
  <si>
    <t>Saverinus Dio (rz)</t>
  </si>
  <si>
    <t>Jln Pinus RT 08 RW 3 Desa Bumi Etam ( Depan tower kampung timur ) Kec Kaubun Kab. Kutai Timur</t>
  </si>
  <si>
    <t>1359420242</t>
  </si>
  <si>
    <t>Kelik suratikno (Di)</t>
  </si>
  <si>
    <t>Tegal Timur</t>
  </si>
  <si>
    <t>Jln Graha Widuri Rt 08 Tw 06 Kelurahan Kejambo, Kec Tegal Timur</t>
  </si>
  <si>
    <t>1359156763</t>
  </si>
  <si>
    <t>Stenly woruntu ( Di)</t>
  </si>
  <si>
    <t>Desa Kinalawiran ,dusun 3 komplex gereja Advent hari ketujuh, Kec Tompaso Baru</t>
  </si>
  <si>
    <t>1359297409</t>
  </si>
  <si>
    <t>Sapar (Kin)</t>
  </si>
  <si>
    <t>Desa Karyamakmur, Jl. Karyamakmur (Patokan Belakang SMA)</t>
  </si>
  <si>
    <t>1359229745</t>
  </si>
  <si>
    <t>Maulana Hasanudin (Is)</t>
  </si>
  <si>
    <t>Balongan</t>
  </si>
  <si>
    <t>Jln.Raya Sudimampir, RT 02 RW 06 Kelurahan Sudimampir, Kec Balongan</t>
  </si>
  <si>
    <t>1359231265</t>
  </si>
  <si>
    <t>Nurwati ( SP )</t>
  </si>
  <si>
    <t>Perumahan BTN Alam Sabila 2 Blok P 14 Kelurahan Lalombaku, Kec Puuwatu</t>
  </si>
  <si>
    <t>1359153123</t>
  </si>
  <si>
    <t>Muh Djufri ( Di)</t>
  </si>
  <si>
    <t>Jln Poros Desa Sanggi2 Dusun 01 Rt 02 Desa Sanggi- Sanggi Kec Palangga, Kab Konawe Selatan</t>
  </si>
  <si>
    <t>1359184252</t>
  </si>
  <si>
    <t>Ramlah ( Di)</t>
  </si>
  <si>
    <t>Desa Wosu, Lorong Pengungsi ( Patokan Rumah Sebelum Masjid Tahfidz Putra Wosu ) Kec Bungku Barat</t>
  </si>
  <si>
    <t>1359125953</t>
  </si>
  <si>
    <t>Samsul (Kin)</t>
  </si>
  <si>
    <t>JLN. KAPTEN TAUSIN RT 2 KEL/DESA TERING SEBERANG (LANGSUNG DIANTARKAN KE ALAMAT)</t>
  </si>
  <si>
    <t>1359088578</t>
  </si>
  <si>
    <t>Delvi Novalia (Jj)</t>
  </si>
  <si>
    <t>Kab. Fak Fak</t>
  </si>
  <si>
    <t>Fak-Fak</t>
  </si>
  <si>
    <t>Jln. Krapangit Gewap RT 02 Kelurahan /Desa Lusiperi, Patokan rumah Balai Kampung Lusiperi</t>
  </si>
  <si>
    <t>1359089484</t>
  </si>
  <si>
    <t>Darmawi (PTR)</t>
  </si>
  <si>
    <t>Jl. Praja Mukti, Desa Kahala RT. 06 No. 63, Kec. Kenohan. (No Hp Lain : 0821-9857-6885)</t>
  </si>
  <si>
    <t>BELI 2 , Warna: CREAM Topi Visor Anti UV</t>
  </si>
  <si>
    <t>1359224716</t>
  </si>
  <si>
    <t>Surahman (BY)</t>
  </si>
  <si>
    <t>PT Galung Loanna Bosowa. Jalan Poros Sidrap - Anabanua, Desa/Kelurahan : Mattirowalie, Dusun Callaccu (Belakang Irigasi Kalola)</t>
  </si>
  <si>
    <t>1359026061</t>
  </si>
  <si>
    <t>kasipun (RM)</t>
  </si>
  <si>
    <t>perumahan kaliwulu jln pinus 4 no 40 RT 19/04 desa kaliwulu kecamatan Plered</t>
  </si>
  <si>
    <t>1359161893</t>
  </si>
  <si>
    <t>Jifa Gea (rz)</t>
  </si>
  <si>
    <t>Dusun Ii ( Depan Gereja Katolik ) Desa Idanotae,Kec Gunungsitoli Idanoi Kota Gunungsitoli</t>
  </si>
  <si>
    <t>1359190840</t>
  </si>
  <si>
    <t>Ramli S (ar)</t>
  </si>
  <si>
    <t>kantor pengadilan Agama Majene Jln Jendral Sudirman Kelurahan baurung, Kec Banggae timur</t>
  </si>
  <si>
    <t>1359196015</t>
  </si>
  <si>
    <t>Akhmad Razikannor ( Di)</t>
  </si>
  <si>
    <t>Jl Tmg Awan No96 Puruk Cahu Kelurahan Beriwit, Kec Murung Kab Murung Raya Kalteng</t>
  </si>
  <si>
    <t>1359024838</t>
  </si>
  <si>
    <t>Susi saidi ( Di)</t>
  </si>
  <si>
    <t>Tebing</t>
  </si>
  <si>
    <t>Komplek Timahd85 , Nohp081364632302, Kelurahanteluk Uma, Kec Tebing, Kab Karimun</t>
  </si>
  <si>
    <t>1358832446</t>
  </si>
  <si>
    <t>Ahidin ( Di)</t>
  </si>
  <si>
    <t>Pakenjeng</t>
  </si>
  <si>
    <t>Kp Psr Kondang , Rt 05, Rw 01, Desa Depok , Kec Pakenjeng</t>
  </si>
  <si>
    <t>1359223973</t>
  </si>
  <si>
    <t>Aman Rasman (rz)</t>
  </si>
  <si>
    <t>Poli Polia</t>
  </si>
  <si>
    <t>Jln Ladogi dusun 2 ( Di depan camat tousu ) Desa Tousu, kec Poli Polia Kab Kolaka Timur</t>
  </si>
  <si>
    <t>1359202878</t>
  </si>
  <si>
    <t>Haeranah (Jj)</t>
  </si>
  <si>
    <t>Praya Timur</t>
  </si>
  <si>
    <t>Kelurahan /Desa Semoyang Dusun Mandak, Patokan rumah dekat dengan Perbatasan, Kec. Praya Timur</t>
  </si>
  <si>
    <t>1358312990</t>
  </si>
  <si>
    <t>Masni (ar)</t>
  </si>
  <si>
    <t>Sungai Tabukan</t>
  </si>
  <si>
    <t>Desa Nelayan Rt 04 No023 Sebelah Kantor Desa Masuk Gang Alqodos Belok Kanan Pas Batatai Pancimas, Kec Sungai Tabukan</t>
  </si>
  <si>
    <t>1358838751</t>
  </si>
  <si>
    <t>Bere Paskalis (Kin)</t>
  </si>
  <si>
    <t>Kelurahan Fatubenao RT 04 RW 02 (Rumah Belakang Kantor Lurah -,100 m, Ada Pinang Hias Besar</t>
  </si>
  <si>
    <t>1359237642</t>
  </si>
  <si>
    <t>Wahyu Nita Sri (Bar)</t>
  </si>
  <si>
    <t>Kubu</t>
  </si>
  <si>
    <t>Wahyu Nita Sari, Alamat. Jl Lintas PuRt 002/Rw 005 Sk 2, Simpang Maya, Kec. Kubu (Depan Zaki Swalayan), No Hp : ,62 813-7014-0699 (DIANTARKAN LANGSUNG KE ALAMAT PENERIMA)</t>
  </si>
  <si>
    <t>1359337439</t>
  </si>
  <si>
    <t>Har Dona (Kin)</t>
  </si>
  <si>
    <t>Kab. Bintan</t>
  </si>
  <si>
    <t>Bintan Utara</t>
  </si>
  <si>
    <t>Jln. Lembah Sari 1, Bengkel Mobil Sebelah TK Puji Kelurahan Tanjung Uban Selatan</t>
  </si>
  <si>
    <t>1359104859</t>
  </si>
  <si>
    <t>Erwin (RM)</t>
  </si>
  <si>
    <t>Jl AMD 6 GG ainat RT 100 No 099 desa manggar kecamatan balikpapan timur</t>
  </si>
  <si>
    <t>1358972405</t>
  </si>
  <si>
    <t>Ivana amisi (AK)</t>
  </si>
  <si>
    <t>Dusun Iii (Dekat Rumah Ada Lampu Jalan / Dermaga / Jalan Produksi), Desa Peret, Kec Damau Kab Kepulauan Talaud</t>
  </si>
  <si>
    <t>1 DAPAT 5 KEPALA RESLETING UNIVERSAL</t>
  </si>
  <si>
    <t>1359115630</t>
  </si>
  <si>
    <t>Marphon ( Di)</t>
  </si>
  <si>
    <t>(Rsup Profkandou Manado) Jlraya Manano- Tanawangko, Kelurahan Malalayang Satu Barat Lebih Spesifik Gedung Kemoterapi Delima ( Depan Wihara) Kec Malalayang, Kota Manado, Sulawesi Utara</t>
  </si>
  <si>
    <t>1359111325</t>
  </si>
  <si>
    <t>Dorus (rz)</t>
  </si>
  <si>
    <t>Alas Barat</t>
  </si>
  <si>
    <t>Dusun ai jati ( Tambak lapindo/DMI ) Desa Mapin baru, Kec Alas Barat Kab Sumbawa</t>
  </si>
  <si>
    <t>1358475229</t>
  </si>
  <si>
    <t>Ihsan Ecan ( Di)</t>
  </si>
  <si>
    <t>Gunungsari</t>
  </si>
  <si>
    <t>Desa Taman Sari,( Patokan Rumah Dekat Bukit Amor ) Kec Gunungsari, Kab Lombok Barat, Nusa Tenggara Bar 83351</t>
  </si>
  <si>
    <t>1359309816</t>
  </si>
  <si>
    <t>Sarwono ( Di)</t>
  </si>
  <si>
    <t>Binangun</t>
  </si>
  <si>
    <t>Jl Diponegoro Rt 16 Rw 6 Desa Sidayu, Kec Binangun,</t>
  </si>
  <si>
    <t>1359304225</t>
  </si>
  <si>
    <t>Toto Pandey (Jj)</t>
  </si>
  <si>
    <t>Jln. Pembangunan RT 10 Gang Jambu Mente Kelurahan Nunukan Barat, Patokan rumah belakang Kantor Pemadam Kebakaran</t>
  </si>
  <si>
    <t>1358978489</t>
  </si>
  <si>
    <t>Nama ibuhusni (Fr)</t>
  </si>
  <si>
    <t>Desa Kembang janggut RT 02, Kec Kembang janggut</t>
  </si>
  <si>
    <t>1359123318</t>
  </si>
  <si>
    <t>HAKMALUDIN (Kin)</t>
  </si>
  <si>
    <t>Janapria</t>
  </si>
  <si>
    <t>Dusun Penambong, Kel/Desa Janapria,  Dekat SD Negeri Panembong</t>
  </si>
  <si>
    <t>1359123709</t>
  </si>
  <si>
    <t>Syas sya ( Di</t>
  </si>
  <si>
    <t>Desa Olumokunde Rt 1 Rw 1 No Rumah 77 ( Patokan Rumah Ke Ke 3 Dri Kntor Desa Olumokunde) Kec Pamona Timur Kab Poso</t>
  </si>
  <si>
    <t>1359141548</t>
  </si>
  <si>
    <t>Nova A (BY)</t>
  </si>
  <si>
    <t>Desa/Kelurahan : Ujung Menteng RT.03/RW.10, Perumahan  Royal resindence Jln bignonia 1 Blok B5/25 (Rumah Kelapatart)</t>
  </si>
  <si>
    <t>1359305122</t>
  </si>
  <si>
    <t>Moh Rifai (JJ)</t>
  </si>
  <si>
    <t>Kelurahan /Desa Tepian Langsat RT 13 Km 145 Jln. Muara Wahau Spx Baidawi</t>
  </si>
  <si>
    <t>1359253724</t>
  </si>
  <si>
    <t>Jamaluddin ( Di)</t>
  </si>
  <si>
    <t>Jl Sunan Kalijaga barat 3 RT 005 RW 11 No 17 Kelurahan Larangan Utar, Kec Larangan</t>
  </si>
  <si>
    <t>1359445196</t>
  </si>
  <si>
    <t>Yuliawaty (Jj)</t>
  </si>
  <si>
    <t>Poso Kota Utara</t>
  </si>
  <si>
    <t>Jln. Umanasoli Kelurahan /Desa Lawanga RT 03 RW 05 Rumah dekat Pergudangan</t>
  </si>
  <si>
    <t>1359448813</t>
  </si>
  <si>
    <t>Stanley Sanger (Kin)</t>
  </si>
  <si>
    <t>Biz Boulevard Hotel, Jl. Pierre Tendean No. 35 Kelurahan Wenang Utara</t>
  </si>
  <si>
    <t>1359261163</t>
  </si>
  <si>
    <t>Elah Nurlaela (PTR)</t>
  </si>
  <si>
    <t>Pagaden Barat</t>
  </si>
  <si>
    <t>Kp Ciyuda, RT. 06 / RW. 02, Desa Bendungan, Kec. Pagaden Barat</t>
  </si>
  <si>
    <t>1359451824</t>
  </si>
  <si>
    <t>Ridwan (Kin)</t>
  </si>
  <si>
    <t>Kantor Desa Teluk Lasongko, Jln. Poros Labungkari Masangka</t>
  </si>
  <si>
    <t>1359122978</t>
  </si>
  <si>
    <t>Muh. Saleh (PS)</t>
  </si>
  <si>
    <t>Jl. Ir. Sutami  RT 10 RW 04  Kelurahan. Rabadompu Barat (ANTRAKN LANGSUNG KE ALAMAT)</t>
  </si>
  <si>
    <t>1359466863</t>
  </si>
  <si>
    <t>Jopie Manoy (Jj)</t>
  </si>
  <si>
    <t>Jl Camar 2 No 44 Kelurahan /Desa Malendeng, Rumah warna putih lorong ke 3 sesudah Poltekes Kampus C</t>
  </si>
  <si>
    <t>1359466618</t>
  </si>
  <si>
    <t>Untung Sumardi (ca)</t>
  </si>
  <si>
    <t>Glenmore</t>
  </si>
  <si>
    <t>Desa , Karangharjo RT 02 RW 04 (patokan rumah, pager tembok warna putih)</t>
  </si>
  <si>
    <t>1359451222</t>
  </si>
  <si>
    <t>Darmadi ( SP )</t>
  </si>
  <si>
    <t>Jln Hamzah Acil No i8 Desa Petak Bahandang</t>
  </si>
  <si>
    <t>1356885239</t>
  </si>
  <si>
    <t>H Lalu Sarbini (ib)</t>
  </si>
  <si>
    <t>Praya</t>
  </si>
  <si>
    <t>Jln Basuki Rahmat no 19 kelurahan Praya</t>
  </si>
  <si>
    <t>1359553555</t>
  </si>
  <si>
    <t>Endik Nahak (Jj)</t>
  </si>
  <si>
    <t>Malaka Timur</t>
  </si>
  <si>
    <t>Dusun Maubesi Desa Wemeda RT 01 RW 01 Jalan arah Malaka rumah sebelah kanan</t>
  </si>
  <si>
    <t>1359557239</t>
  </si>
  <si>
    <t>Risward Runtulalo (Kin)</t>
  </si>
  <si>
    <t>Kelurahan Teling Atas, Lingkungan 6, Patokan Belakang RS Advent Manado</t>
  </si>
  <si>
    <t>1359541848</t>
  </si>
  <si>
    <t>Rosinah (Jj)</t>
  </si>
  <si>
    <t>Mempawah Hilir</t>
  </si>
  <si>
    <t>Jln. Sejati RT 08 RW 04 Kelurahan /Desa Kuala Secapah, Rumah Pak RT</t>
  </si>
  <si>
    <t>1359533146</t>
  </si>
  <si>
    <t>bima perdana ( Di)</t>
  </si>
  <si>
    <t>Bansari</t>
  </si>
  <si>
    <t>Wardiyo, Malatan Rt 02 Rw 10 , Desa Bansari ( Patokan Rumah Dekat Kantor Desa) Kec Bansari</t>
  </si>
  <si>
    <t>1359537245</t>
  </si>
  <si>
    <t>moch yusuf (RM)</t>
  </si>
  <si>
    <t>Tegalsari</t>
  </si>
  <si>
    <t>Jln Surabayan 4 no 50  ,kelurahan Kedungdoro kecamatan Tegalsari</t>
  </si>
  <si>
    <t>BELI 2 DAPAT 4 Kacamata Autofokus</t>
  </si>
  <si>
    <t>1359565205</t>
  </si>
  <si>
    <t>Sarkani G (ib)</t>
  </si>
  <si>
    <t>Teweh Timur</t>
  </si>
  <si>
    <t>jl Perangkau RT 03 no 170 Benangin  Depan Puskesmas Benangin l</t>
  </si>
  <si>
    <t>1359593479</t>
  </si>
  <si>
    <t>Abdul Rohim (Ad)</t>
  </si>
  <si>
    <t>Kel/Desa jelambar RT 07 RW 04 ( Patokan pom bensin Grogol ) Jln Daan Mogot km 1  Babe.es</t>
  </si>
  <si>
    <t>1359597772</t>
  </si>
  <si>
    <t>Paulus Sarkol (PS)</t>
  </si>
  <si>
    <t>Perum Politeknik Permai Blok G no.14 Desa. Kairagi Dua (ANTRAKN LANGSUNG KE ALAMAT)</t>
  </si>
  <si>
    <t>1359587823</t>
  </si>
  <si>
    <t>Al Bazuri(ca)</t>
  </si>
  <si>
    <t>Sindang Jaya</t>
  </si>
  <si>
    <t>Kios Tani Jaya Kp. Pondok waru 2 RT.09/04 Desa.Sukaharja (patokan rumah, samping toko matrial pondok jaya )</t>
  </si>
  <si>
    <t>1359577902</t>
  </si>
  <si>
    <t>Nhia (Jj)</t>
  </si>
  <si>
    <t>Jln. Jend. Sudirman No. 77 Adipura Kelurahan Ambekairi Kec. Unaaha Kab. Konawe Sulawesi Tenggara</t>
  </si>
  <si>
    <t>1359584279</t>
  </si>
  <si>
    <t>Susanti (Kin)</t>
  </si>
  <si>
    <t>Kelurahan Liliba RT 11 RW 07 Gang Bahagia 07 (LANGSUNG DIANTARKAN KE ALAMAT)</t>
  </si>
  <si>
    <t>1359530275</t>
  </si>
  <si>
    <t>Suseno ( Di)</t>
  </si>
  <si>
    <t>Air Naningan</t>
  </si>
  <si>
    <t>Desa Air Kubang , Rt 001 Rw 002, Jln Gajah Mada, Pkbm Global Mandiri, Kec Air Naningan</t>
  </si>
  <si>
    <t>1359213085</t>
  </si>
  <si>
    <t>Dewa putu puja Od.</t>
  </si>
  <si>
    <t>Jl. Pelabuhan Padang Bai gang melanting V No.5, Kel Padangbai, Kec. Manggis, Kabupaten Karangasem, Bali 80871 (DIANTAR LANGSUNG KE ALAMAT PENERIMA) Patokan Pelabuhan Padangbai.</t>
  </si>
  <si>
    <t>1359494662</t>
  </si>
  <si>
    <t>I wayan Wardika (BY)</t>
  </si>
  <si>
    <t>Desa/Kelurahan : Makapa, Jl. Asean Rt.01/RW.02</t>
  </si>
  <si>
    <t>1359493019</t>
  </si>
  <si>
    <t>Mama Dicky / Toko Laris (Yn)</t>
  </si>
  <si>
    <t>Jl. tmn putri 007 Kelurahan Benoa ( Patokan Depan Gedung Elpiji ciri-ciri Rumah Toko Laris )</t>
  </si>
  <si>
    <t>2 Rossa Beauty Fragrance Mist (Mist Twilight , Sunset)</t>
  </si>
  <si>
    <t>Mist Twilight , Sunset</t>
  </si>
  <si>
    <t>1359201702</t>
  </si>
  <si>
    <t>Budi Syah ( Di)</t>
  </si>
  <si>
    <t>Jln. Padang bulan, kelurahan Padang bulan, No 208, kec. Rantau utara</t>
  </si>
  <si>
    <t>1359487033</t>
  </si>
  <si>
    <t>Ibni Dzaky (Bar)</t>
  </si>
  <si>
    <t>Ibni Dzaky, Alamat. Jl. Villa Damai 1 No. 17 D,  Rt 001/Rw 006, Cilangkap, kec. Cipayung, No Hp: ,62 878-2099-7281 (DIANTARKAN LANGSUNG KE ALAMAT PENERIMA)</t>
  </si>
  <si>
    <t>1359496271</t>
  </si>
  <si>
    <t>Muhammad Kacoa (Jj)</t>
  </si>
  <si>
    <t>Galela Selatan</t>
  </si>
  <si>
    <t>Kelurahan /Desa Togawa RT 05, Patokan rumah depan Kantor Koramil Kec. Galela Selatan</t>
  </si>
  <si>
    <t>1359521084</t>
  </si>
  <si>
    <t>Ubay (ib)</t>
  </si>
  <si>
    <t>Jl. Raya kemuning no. 20 ( samping bebek Gumilang)</t>
  </si>
  <si>
    <t>1359522606</t>
  </si>
  <si>
    <t>halifa bugis (sp)</t>
  </si>
  <si>
    <t>Asmil Den Intel Bentas Taman Rt 002 Rw 004 Kelurahan Benteng</t>
  </si>
  <si>
    <t>1359512112</t>
  </si>
  <si>
    <t>Adrianto Suman (Bar)</t>
  </si>
  <si>
    <t>Andrianto Suman, Alamat. Jl. 28 Oktober Teling Atas Lingkungan V, Kec. Wanea, No Hp : ,62 823-5340-1390 (DIANTARKAN LANGSUNG KE ALAMAT PENERIMA)</t>
  </si>
  <si>
    <t>1359232664</t>
  </si>
  <si>
    <t>Ateng Suhaedi (Kin)</t>
  </si>
  <si>
    <t>Jl. Balakasap Kaler TB. Lancar Barokah No. 12 RT 01 RW 03 Desa Pataruman</t>
  </si>
  <si>
    <t>1359509461</t>
  </si>
  <si>
    <t>Gabriel ( Di)</t>
  </si>
  <si>
    <t>Singkawang Timur</t>
  </si>
  <si>
    <t>Jln Nunga Rt 07 Rw 02, Kelurahan Sanggau Kulot ,No16 (Patokan Rumah Dkt Gereja Gke) Kec Singkawang Timur</t>
  </si>
  <si>
    <t>1358996459</t>
  </si>
  <si>
    <t>Firman (Kin)</t>
  </si>
  <si>
    <t>Desa Ansang RT 01 RW 01, Patokan Dekat Kantor Desa (TELPON NO WHATSAPP PENERIMA)</t>
  </si>
  <si>
    <t>1358649549</t>
  </si>
  <si>
    <t>Hadi Agus (Jj)</t>
  </si>
  <si>
    <t>Dusun Mentotok Kelurahan /Desa Penujak RT Bawak Bagek Kec. Praya Barat</t>
  </si>
  <si>
    <t>1359374693</t>
  </si>
  <si>
    <t>Basuni Berima (Kin)</t>
  </si>
  <si>
    <t>Pontianak Barat</t>
  </si>
  <si>
    <t>Kelurahan/desa Sungai Beliung Jln. Sabtamarga Gg. Sabtamarga 7 (Rumah Depan Wakaf Umum</t>
  </si>
  <si>
    <t>1358587212</t>
  </si>
  <si>
    <t>Takdir (Jj)</t>
  </si>
  <si>
    <t>Jln. Pattimura RT 05 RW 02 Kelurahan /Desa Puuwatu Lorong Garuda, Patokan rumah depan Kantor Camat</t>
  </si>
  <si>
    <t>1358446907</t>
  </si>
  <si>
    <t>Didir Bengkel las (Bar)</t>
  </si>
  <si>
    <t>Gabus</t>
  </si>
  <si>
    <t>Didir, Alamat. Jl. Raya Pati Gabus, Desa Gempolsari ( Pinggir Jalan Raya Utara Smp 2 Gabus), Kec. Gabus, No Hp: ,62 815-1583-9786 (DIANTARKAN LANGSUNG KE ALAMAT PENERIMA)</t>
  </si>
  <si>
    <t>1358435521</t>
  </si>
  <si>
    <t>Kotje Riruma (Kin)</t>
  </si>
  <si>
    <t>SDN Inpres 1 Koya Barat, Kel/Desa Koya Barat (LANGSUNG DIANTARKAN KE ALAMAT)</t>
  </si>
  <si>
    <t>1358876998</t>
  </si>
  <si>
    <t>Anjelia (ib)</t>
  </si>
  <si>
    <t>,desa  Umbu pabal,, RW 05, RT 12</t>
  </si>
  <si>
    <t>1358678805</t>
  </si>
  <si>
    <t>Sukidi ( Di)</t>
  </si>
  <si>
    <t>Jumapolo</t>
  </si>
  <si>
    <t>Tengklik Rt 003 Rw 006 , Desa Ploso ( Patokan Rumah Ancer Ancer ,Dari Jumapolo, Arah Gudang Lawas, Pertigaan Tengklik Ploso, Bengkel Sahabat Motor) Kec Jumapolo</t>
  </si>
  <si>
    <t>1358917380</t>
  </si>
  <si>
    <t>Yosia Kmur (Jj)</t>
  </si>
  <si>
    <t>Kab. Supiori</t>
  </si>
  <si>
    <t>Supiori Barat</t>
  </si>
  <si>
    <t>Jln. Efratius Fanindi Kelurahan /Desa Waryei No. Rumah 03 Kec. Supiori Barat</t>
  </si>
  <si>
    <t>1359297042</t>
  </si>
  <si>
    <t>Ida komang upeksa (AK)</t>
  </si>
  <si>
    <t>Geriya Manuaba (Patokan Dekat Jembatan Sebelum Perempatan Permandian Air Panas), Kelurahan Banjar, Kec Banjar, Kab Buleleng, Bali</t>
  </si>
  <si>
    <t>1358878544</t>
  </si>
  <si>
    <t>Asri Tarailu (Jj)</t>
  </si>
  <si>
    <t>Sabangparu</t>
  </si>
  <si>
    <t>Kelurahan /Desa Liu, Patokan rumah belakang SD 243 Liu Kec. Sabbang Paru</t>
  </si>
  <si>
    <t>1358732318</t>
  </si>
  <si>
    <t>Bambang S (Yn)</t>
  </si>
  <si>
    <t>Jl. Kemasan Klayar RT 05 RW 21 Dusun Klayar Desa Sendangtirto Kec Berbah Kab Sleman Patokan Rumah Utara Masjid Al-Ikhsan Klayar ciri-ciri Rumah ada Spanduk Toko Bu Bambang (DIANTAR LANGSUNG KE ALAMAT PENERIMA).</t>
  </si>
  <si>
    <t>1358492094</t>
  </si>
  <si>
    <t>Daniel yonathan (ib)</t>
  </si>
  <si>
    <t>Kelurahan hambala waingapu,Jln gajah mada belakang toko loveye hambala</t>
  </si>
  <si>
    <t>1359326643</t>
  </si>
  <si>
    <t>Ibrahim Adaus (Jj)</t>
  </si>
  <si>
    <t>Jl. Tonasa 2 Kp. Dalebbo Samping Masjid Baiturahman Salebbo Kelurahan Sapanang Kec. Bungoro  Kab Pangkep  sul sel</t>
  </si>
  <si>
    <t>1359324368</t>
  </si>
  <si>
    <t>Ayunda (IR)</t>
  </si>
  <si>
    <t>Sukun</t>
  </si>
  <si>
    <t>Perumahan Pelita Kebonsari blok B-25 Desa Kebonsari</t>
  </si>
  <si>
    <t>2 Rossa Beauty Fragrance Mist (Mist Nightfall , Aurora)</t>
  </si>
  <si>
    <t>Mist Nightfall , Aurora</t>
  </si>
  <si>
    <t>1359339950</t>
  </si>
  <si>
    <t>Dr. Mayang (ib)</t>
  </si>
  <si>
    <t>Jl. RE Martadinata Desa Tondo</t>
  </si>
  <si>
    <t>2 Rossa Beauty Fragrance Mist (Mist Sunrise , Sunset)</t>
  </si>
  <si>
    <t>Mist Sunrise , Sunset</t>
  </si>
  <si>
    <t>1359333006</t>
  </si>
  <si>
    <t>Bunga Warna Nira (PTR)</t>
  </si>
  <si>
    <t>Kedungadem</t>
  </si>
  <si>
    <t>Desa Megale, Dusun Jintel RT. 09 RW. 06, Kec. Kedung Adem</t>
  </si>
  <si>
    <t>1359331554</t>
  </si>
  <si>
    <t>Frids Dikson siki (Kin)</t>
  </si>
  <si>
    <t>Jln. Prof Yohanis Kelurahan Lasiana, Patokan Dekat SMK Pelayaran Kupang</t>
  </si>
  <si>
    <t>1358453775</t>
  </si>
  <si>
    <t>Reypan ( Di)</t>
  </si>
  <si>
    <t>( Ruko mini) Jln Cahaya garden, jln bengkong sadai, no 23 Blok B3 , kelurahan Sadai , Kec Bengkong</t>
  </si>
  <si>
    <t>1359363193</t>
  </si>
  <si>
    <t>Baharuddin (ib)</t>
  </si>
  <si>
    <t>Sekongkang</t>
  </si>
  <si>
    <t>Tongo RT RW 01-01 desa kelurahan Tongo kec Sekongkang kab Sumbawa barat prov NTB</t>
  </si>
  <si>
    <t>1359363358</t>
  </si>
  <si>
    <t>Jekson (Jj)</t>
  </si>
  <si>
    <t>Manokwari Barat</t>
  </si>
  <si>
    <t>Jln KRI Barakuda Swafen Bahari RT. VI. RW 02 keluarahan Sanggeng Kec. Manokwari Barat</t>
  </si>
  <si>
    <t>1359318966</t>
  </si>
  <si>
    <t>Didin (BY)</t>
  </si>
  <si>
    <t>Kp. Bobojong. Desa/Kelurahan : Cipageran RT 01 RW 15 No.32 Alfamart blok H 1</t>
  </si>
  <si>
    <t>1359355650</t>
  </si>
  <si>
    <t>Bondi Wenda (Kin)</t>
  </si>
  <si>
    <t>Bontang Selatan</t>
  </si>
  <si>
    <t>Kelurahan Tanjung Laut, Jln. Melati 2 RT 35, Dekat SMP 2 Bontang</t>
  </si>
  <si>
    <t>1359305355</t>
  </si>
  <si>
    <t>Ria (Kin)</t>
  </si>
  <si>
    <t>Jl. Kedondong No. 25 RT 011/RW 005 Kelurahan Oepura</t>
  </si>
  <si>
    <t>1359416684</t>
  </si>
  <si>
    <t>Haryanto (kin)</t>
  </si>
  <si>
    <t>Cangakan RT 01 RW 03 Desa Wironanggan (LANGSUNG DIANTARKAN KE ALAMAT)</t>
  </si>
  <si>
    <t>1359417580</t>
  </si>
  <si>
    <t>Goliat (Jj)</t>
  </si>
  <si>
    <t>Jatibarang</t>
  </si>
  <si>
    <t>Perumahan Jati Indah Jln. Lili No. 09 Blok 21 Kelurahan /Desa Jatibarang Kec. Jatibarang</t>
  </si>
  <si>
    <t>1359097690</t>
  </si>
  <si>
    <t>Adriana (PS)</t>
  </si>
  <si>
    <t>Perum Kharisma koka Blok Ai 13 Kelurahan. Tingkulu (ANTRAKN LANGSUNG KE ALAMAT)</t>
  </si>
  <si>
    <t>1359406418</t>
  </si>
  <si>
    <t>Heti Susanti (CN)</t>
  </si>
  <si>
    <t>Kab. Pemalang</t>
  </si>
  <si>
    <t>Pedurungan Timur RT 01 RW 11 Kelurahan Pedurungan, Kec Taman</t>
  </si>
  <si>
    <t>1 Rossa Beauty Fragrance Mist ( Mist Tropical Dream)</t>
  </si>
  <si>
    <t>1359406921</t>
  </si>
  <si>
    <t>Wage (rz)</t>
  </si>
  <si>
    <t>Kab. Bengkulu Selatan</t>
  </si>
  <si>
    <t>Kota Manna</t>
  </si>
  <si>
    <t>Jln Raden Kuning RT 05 ( bawah tower hp ) Desa Gunung ayu, Kec Kota Manna Kab. Bengkulu Selatan</t>
  </si>
  <si>
    <t>1359089919</t>
  </si>
  <si>
    <t>Leo 082241384700 (ib)</t>
  </si>
  <si>
    <t>Desa maliwuko kec Lage jln Maroso RT 6 nmr cod</t>
  </si>
  <si>
    <t>1359427869</t>
  </si>
  <si>
    <t>Yoesfan rauf (ib)</t>
  </si>
  <si>
    <t>Jl Nuri no 17 tuweley Tolitoli</t>
  </si>
  <si>
    <t>1359438559</t>
  </si>
  <si>
    <t>risyanto (sp)</t>
  </si>
  <si>
    <t>Comal</t>
  </si>
  <si>
    <t>Dusun Penampan Rt 01 Rw 05 Desa Tumbal, Kec Comal</t>
  </si>
  <si>
    <t>1359440913</t>
  </si>
  <si>
    <t>Gsfar ngedihu/Widya Triyani (ib)</t>
  </si>
  <si>
    <t>kelurahan kalumata. ,  galian pasir.</t>
  </si>
  <si>
    <t>1358846023</t>
  </si>
  <si>
    <t>Maulana Iskandar ( Di)</t>
  </si>
  <si>
    <t>(Stowe Berang) Desa Batu Rea , Rt 01 Rw 03 ( Patokan Dekat Kantor Desa) Kec Utan</t>
  </si>
  <si>
    <t>1359424495</t>
  </si>
  <si>
    <t>lustiyani (ib)</t>
  </si>
  <si>
    <t>Jl. Sanur Indah No. 40 Rt 09 Rw 07 Kelurahan Kelapa Gading Barat</t>
  </si>
  <si>
    <t>2 Rossa Beauty Fragrance Mist (Mist Nightfall , Sunset)</t>
  </si>
  <si>
    <t>Mist Nightfall , Sunset</t>
  </si>
  <si>
    <t>1359425503</t>
  </si>
  <si>
    <t>Diana mon fikar (Kin)</t>
  </si>
  <si>
    <t>Bolaang</t>
  </si>
  <si>
    <t>Desa Langagon Satu, Komplek Alfamart Lorong Sebelah Kanan Masjid Al Furqon</t>
  </si>
  <si>
    <t>1358900567</t>
  </si>
  <si>
    <t>Triwagio (Jj)</t>
  </si>
  <si>
    <t>Kelurahan /Desa Melati Jaya RT 06 Blok E Jln. Kutai, Patokan rumah samping Kanan Posyandu</t>
  </si>
  <si>
    <t>1359040668</t>
  </si>
  <si>
    <t>Djari (Ad)</t>
  </si>
  <si>
    <t>Kel/Desa Gunung putri RT 01 RW 11 NO.4 JLN PEDATI</t>
  </si>
  <si>
    <t>1358861866</t>
  </si>
  <si>
    <t>Dian Febriati ( Di)</t>
  </si>
  <si>
    <t>Blok C , Jorong 1, Sitiung 3 Blok C, Cahaya Koto, Kelurahan Kurnia Selatan, Kec Sungai Rumbai</t>
  </si>
  <si>
    <t>1358876333</t>
  </si>
  <si>
    <t>YUSFAR herususanto (ib)</t>
  </si>
  <si>
    <t>Brang Rea</t>
  </si>
  <si>
    <t>Rt/Rw05/03, Desa Beru,</t>
  </si>
  <si>
    <t>1359024318</t>
  </si>
  <si>
    <t>Iis Dahlia (Jj)</t>
  </si>
  <si>
    <t>Jln. Provinsi RT 04 RW 03 Kelurahan /Desa Batu Payung dua, depan Gereja Katolik</t>
  </si>
  <si>
    <t>1358686401</t>
  </si>
  <si>
    <t>Sri sumarni Od.</t>
  </si>
  <si>
    <t>Jl. Cenderawasih Kelurahan Brang Biji Gang Paduma Kost Delfatita Kec Sumbawa (DIANTAR LANGSUNG KE ALAMAT PENERIMA).</t>
  </si>
  <si>
    <t>1358854587</t>
  </si>
  <si>
    <t>Nann Nasri (RM)</t>
  </si>
  <si>
    <t>Jln guru tua kaluku bula depan kantor perhubungan rumah lantai 2 lorong torayaku desa kalukubula kecamatan sigi biromaru</t>
  </si>
  <si>
    <t>1359405524</t>
  </si>
  <si>
    <t>Agustinus Parinsi (Jj)</t>
  </si>
  <si>
    <t>Jln. Biringmorang Lr. 5 No. 50 A RT 04 RW 07 Kelurahan Kapasa Kec. Tamalanrea</t>
  </si>
  <si>
    <t>1359084244</t>
  </si>
  <si>
    <t>Muhamad mukhtar (Ad)</t>
  </si>
  <si>
    <t>Pangkah</t>
  </si>
  <si>
    <t>Kel/Desa jenggawur RT 03 RW 01 ( patokan Jln masjid baitussyakur)</t>
  </si>
  <si>
    <t>1359047605</t>
  </si>
  <si>
    <t>Karjani (ib)</t>
  </si>
  <si>
    <t>Jln gadingmas timur blk.i.4.no1 kl pegangsaan duwa kelapa gading jakut</t>
  </si>
  <si>
    <t>1358815446</t>
  </si>
  <si>
    <t>Triani ( Di)</t>
  </si>
  <si>
    <t>Jln Bulili , Kelurahan Petobo, Rt 1 Rw 7 ( Patokan Rumah Dekat Taman Doyat) Kec Palu Selatan</t>
  </si>
  <si>
    <t>1359059936</t>
  </si>
  <si>
    <t>Angel (ib)</t>
  </si>
  <si>
    <t>Jl Libra (50 m dr HOMESTAY satria) Kel Liliba</t>
  </si>
  <si>
    <t>jnt panawuan</t>
  </si>
  <si>
    <t>JNTPANAWUAN</t>
  </si>
  <si>
    <t>DC PANAWUAN</t>
  </si>
  <si>
    <t>YBS</t>
  </si>
  <si>
    <t>sudah dikirim ke alamat custumer</t>
  </si>
  <si>
    <t>widari</t>
  </si>
  <si>
    <t>YURDANANTO OD.</t>
  </si>
  <si>
    <t>konsumen</t>
  </si>
  <si>
    <t>a</t>
  </si>
  <si>
    <t>MB yati</t>
  </si>
  <si>
    <t>1359576654</t>
  </si>
  <si>
    <t>Wahid hasim ( Di)</t>
  </si>
  <si>
    <t>Nama Wahid( Bpk Mega) Rt1 Rw1 Desa Lemusa ( Patokan Rumah Dekat Kantor Desa) Kec Parigi Selatan</t>
  </si>
  <si>
    <t>1358964767</t>
  </si>
  <si>
    <t>Siti Sujarwati ( Di)</t>
  </si>
  <si>
    <t>Natar</t>
  </si>
  <si>
    <t>Desa Bandarejo Rt 07 Rw 03 ( Patokan Rumah Dekat Maskot Cell) Kec Natar</t>
  </si>
  <si>
    <t>1359019337</t>
  </si>
  <si>
    <t>Heryanto hermalang ( Di)</t>
  </si>
  <si>
    <t>Kelurahan Taduwale , Dusun 2 ( Patokan Rumah Di Samping Rumah Kepala Adat) Kec Damau</t>
  </si>
  <si>
    <t>1359560594</t>
  </si>
  <si>
    <t>Suhartini ( Di)</t>
  </si>
  <si>
    <t>Jln Pattimura No 183, Desa Lolu Utara ( Depan Gereja Katolik Ada Lorong Masuk Lorong Itu Sekirang 4 Rumah Ada Rumah Kos Kosan Pagar Kayu Itu Pasnya Rumahku) Kec Palu Timur</t>
  </si>
  <si>
    <t>1358697865</t>
  </si>
  <si>
    <t>Watini (ar)</t>
  </si>
  <si>
    <t>Padureso</t>
  </si>
  <si>
    <t>Kenayan Desa Balingasal RT 01 RW 01, Kecamatan Padureso</t>
  </si>
  <si>
    <t>1359540765</t>
  </si>
  <si>
    <t>Yefri Daud (Jj)</t>
  </si>
  <si>
    <t>Kwandang</t>
  </si>
  <si>
    <t>Jln. Trans Sulawesi Dusun Talulobutu, Kelurahan /Desa Titidu, Patokan depan rumah kepala desa</t>
  </si>
  <si>
    <t>1359684239</t>
  </si>
  <si>
    <t>Pak alang (ca)</t>
  </si>
  <si>
    <t>Desa sompak dusun saliat ( patokan rumah Dari galar sebelah kiri depan warung pak micha )</t>
  </si>
  <si>
    <t>1359697248</t>
  </si>
  <si>
    <t>chika (ib)</t>
  </si>
  <si>
    <t>BTN kamoro blok H1 nmr 5 ,desa wonosari jaya</t>
  </si>
  <si>
    <t>1359603620</t>
  </si>
  <si>
    <t>Maadi (CN)</t>
  </si>
  <si>
    <t>Penarik</t>
  </si>
  <si>
    <t>Pemukiman Dusun 4 Kelurahan Penarik ( Patokan : Di Depan Esfa 10 Penarik )</t>
  </si>
  <si>
    <t>3 Rossa Beauty Fragrance Mist (Mist Sunrise, Sunset, Nightfall)</t>
  </si>
  <si>
    <t>Mist Sunrise, Sunset, Nightfall</t>
  </si>
  <si>
    <t>1359618066</t>
  </si>
  <si>
    <t>Nuraini (rz)</t>
  </si>
  <si>
    <t>Jalan poros Bulungan RT 11 No rumah 105 Kelurahan Gunung Tabur</t>
  </si>
  <si>
    <t>1359519997</t>
  </si>
  <si>
    <t>Binus (CN)</t>
  </si>
  <si>
    <t>Kelurahan Tiakur , Patokan : Jalan Pangkas Rambut Madura, Kec Moa Lakor</t>
  </si>
  <si>
    <t>2 Rossa Beauty Fragrance Mist (Mist Tropical Dreams , Aurora)</t>
  </si>
  <si>
    <t>Mist Tropical Dreams , Aurora</t>
  </si>
  <si>
    <t>1359353736</t>
  </si>
  <si>
    <t>Febri (JJ)</t>
  </si>
  <si>
    <t>Perumahan Azhar Permai (Kenten Azhar) Jln. Melaburi Blok M-6 No. 32 RT 13 Kelurahan Tanah Mas Kec. Tanah Mas</t>
  </si>
  <si>
    <t>1359222247</t>
  </si>
  <si>
    <t>1 Rossa Beauty Fragrance Mist (Mist varian Aurora)</t>
  </si>
  <si>
    <t>Mist varian Aurora</t>
  </si>
  <si>
    <t>1359448796</t>
  </si>
  <si>
    <t>Libnijared (Jj)</t>
  </si>
  <si>
    <t>Kelurahan /Desa Tesa RT 01 RW 01 Jln. Trans Timor Jurusan Atambua Kupang, Kec. Laenmanen</t>
  </si>
  <si>
    <t>1359455215</t>
  </si>
  <si>
    <t>Dayah/mama dayah (ar)</t>
  </si>
  <si>
    <t>Jl Ulin Gg Delima Gg 23 No36 Rt 06 Samping Pasar Kedondong Kelurahan Karang Asam Ilir, Kec Sungai Kunjang</t>
  </si>
  <si>
    <t>1359163279</t>
  </si>
  <si>
    <t>Ida M. Sanam (Jj)</t>
  </si>
  <si>
    <t>Kelurahan /Desa Sillu RT 02 RW 01 Kec. Fatuleu Kupang</t>
  </si>
  <si>
    <t>1359431250</t>
  </si>
  <si>
    <t>Juliyansah (Jj)</t>
  </si>
  <si>
    <t>Linggang Bigung</t>
  </si>
  <si>
    <t>Kampung Tutung RT 03 Kelurahan /Desa Linggang Tutung, Kec. Linggang Bigung</t>
  </si>
  <si>
    <t>1359372158</t>
  </si>
  <si>
    <t>SYAMSIR (sp)</t>
  </si>
  <si>
    <t>Sinjai Timur</t>
  </si>
  <si>
    <t>Jalan Bua-Bua Dusun Pakkita Desa Salohe</t>
  </si>
  <si>
    <t>1359360815</t>
  </si>
  <si>
    <t>Anwar Suanna (Jj)</t>
  </si>
  <si>
    <t>Jln. Arie Lasut Kelurahan /Desa Ternate Tanjung Lingkungan 2, Patokan rumah depan Masjid Darul Arqom Manado</t>
  </si>
  <si>
    <t>1359433651</t>
  </si>
  <si>
    <t>Adisabara ( Di)</t>
  </si>
  <si>
    <t>Tanggungharjo</t>
  </si>
  <si>
    <t>Padang Paras, Desa Padang , Rt Rt 02 Rw 03 Kec Tanggungharjo</t>
  </si>
  <si>
    <t>1359433008</t>
  </si>
  <si>
    <t>Hendra irawadi ( Di)</t>
  </si>
  <si>
    <t>Marpoyan Damai</t>
  </si>
  <si>
    <t>JL.Paus Gg Khayangan Rt.02/Rw20 no.20 Kelurahan. Tangkerang tengah, Kecamatan. Marpoyan Damai.</t>
  </si>
  <si>
    <t>1359200001</t>
  </si>
  <si>
    <t>Anton ( Di)</t>
  </si>
  <si>
    <t>Biatan</t>
  </si>
  <si>
    <t>Desa Karangan RT 02 ( warung makan Zulaikha di depan Pertamina karangan) kec. Biatan</t>
  </si>
  <si>
    <t>0</t>
  </si>
  <si>
    <t>1359490328</t>
  </si>
  <si>
    <t>Desi Haria Sandi ( Di)</t>
  </si>
  <si>
    <t>Jln,Bandes ,Parak Jigarang No, 37 Rt 03/ Rw 05 , Kelurahan Anduring, Kec Kuranji</t>
  </si>
  <si>
    <t>1359292410</t>
  </si>
  <si>
    <t>Daniel R Tahima (ar)</t>
  </si>
  <si>
    <t>Jln Ky Ahmad Dahlan Perumahan Grya Kappuna Kelurahan Kappuna, Kec Masamba (Ibu Dina Istri Polisi Frengki)</t>
  </si>
  <si>
    <t>1359232504</t>
  </si>
  <si>
    <t>Andriyan Kristanto (Jj)</t>
  </si>
  <si>
    <t>Ungaran Timur</t>
  </si>
  <si>
    <t>Perumahan Griya Karya Adiguna Tompo Gunung Jln. Sawo No. 18 Kelurahan /Desa Kalongan Kec. Ungaran Timur</t>
  </si>
  <si>
    <t>1359513901</t>
  </si>
  <si>
    <t>Yerak Ntaite (Jj)</t>
  </si>
  <si>
    <t>Kelurahan /Desa Kaduwaa Jl. Trans Sulawesi No. Rumah 54 RT 004 RW 02 Kec. Kore</t>
  </si>
  <si>
    <t>1358249683</t>
  </si>
  <si>
    <t>Desy Nur Wahyuni (iaa)</t>
  </si>
  <si>
    <t>Dukuh Kapasan Gg. Mekar No. 30B Desa Sambikerep ( Patokan : Catering Dapur Khava )</t>
  </si>
  <si>
    <t>Mist Sunrise , Aurora</t>
  </si>
  <si>
    <t>1359226641</t>
  </si>
  <si>
    <t>Kembar Kambil (Jj)</t>
  </si>
  <si>
    <t>Kab. Purworejo</t>
  </si>
  <si>
    <t>Ngombol</t>
  </si>
  <si>
    <t>Kelurahan /Desa Singkil Wetan RT 01 RW 02, Patokan rumah Balai desa ke Selatan mentok</t>
  </si>
  <si>
    <t>1357948371</t>
  </si>
  <si>
    <t>Rosyidi (Bar)</t>
  </si>
  <si>
    <t>Nalumsari</t>
  </si>
  <si>
    <t>Rosyidi, Alamat RT 04/RW 03, Sidomulyo, Desa Daren, Kec. Nalumsari, No HP: ,62 823-8781-9708 ( 10 meter timur Gapura Kampung KB, ,40 meter sebelah barat Sendang Bidadari).   (DIANTARKAN LANGSUNG KE ALAMAT PENERIMA)</t>
  </si>
  <si>
    <t>1359307180</t>
  </si>
  <si>
    <t>Mamah aida ( Di )</t>
  </si>
  <si>
    <t>Jln Kecapi Raya Rt 3 Rw 01, Kelurahan Kecapi (Patokan Belakang Smp N 8, Ada Jembatan Kecapi Belok Kanan) Kec Harjamukti</t>
  </si>
  <si>
    <t>1359476522</t>
  </si>
  <si>
    <t>Nasrum (Kin)</t>
  </si>
  <si>
    <t>Jl. Teuku Umar 10 Lr. 3 No. 3 Kelurahan Kaluku Bodoa</t>
  </si>
  <si>
    <t>1359306202</t>
  </si>
  <si>
    <t>Toni Jupisa (Jj)</t>
  </si>
  <si>
    <t>Dusun Penyiuran Kelurahan /Desa Riam Batu Gading RT 02 RW 02, Patokan dekat jembatan rumah sebelah kiri</t>
  </si>
  <si>
    <t>Source.Name</t>
  </si>
  <si>
    <t>Alasan Retur</t>
  </si>
  <si>
    <t>Tanggal Registrasi</t>
  </si>
  <si>
    <t>Waktu TTD Retur</t>
  </si>
  <si>
    <t>DP TTD Retur</t>
  </si>
  <si>
    <t xml:space="preserve">Telah Diretur ke </t>
  </si>
  <si>
    <t>Alasan Tolak Retur</t>
  </si>
  <si>
    <t>Waktu Konfirmasi</t>
  </si>
  <si>
    <t>Waktu Tolak</t>
  </si>
  <si>
    <t>Operator</t>
  </si>
  <si>
    <t>Jumlah Tolak</t>
  </si>
  <si>
    <t>退件城市</t>
  </si>
  <si>
    <t>202606212222-572558-Laporan Paket Tertunda Juni 2026.xlsx</t>
  </si>
  <si>
    <t>Penerima Menolak Menerima Paket</t>
  </si>
  <si>
    <t>Ditolak</t>
  </si>
  <si>
    <t>--</t>
  </si>
  <si>
    <t>POD yang dilampirkan tidak menunjukkan tiga kali konfirmasi pada hari yang berbeda.</t>
  </si>
  <si>
    <t>MEIKA-BERKARYA/KNG07085</t>
  </si>
  <si>
    <t>1</t>
  </si>
  <si>
    <t>Dangerous Goods</t>
  </si>
  <si>
    <t>Sudah TTD retur</t>
  </si>
  <si>
    <t>2026-06-19 15:30:51</t>
  </si>
  <si>
    <t>SYSTEM</t>
  </si>
  <si>
    <t>Penerima Tidak Dapat Dihubungi</t>
  </si>
  <si>
    <t>Tunggu konfirmasi</t>
  </si>
  <si>
    <t>RATAHAN TIMUR</t>
  </si>
  <si>
    <t>SUNGAI RAYA</t>
  </si>
  <si>
    <t>SELAT_PANJANG</t>
  </si>
  <si>
    <t>TEBING TINGGI-STP</t>
  </si>
  <si>
    <t>TANJUNG_TIRAM</t>
  </si>
  <si>
    <t>TANJUNG TIRAM</t>
  </si>
  <si>
    <t>SANGGAU_KAPUAS</t>
  </si>
  <si>
    <t>SANGGAU KAPUAS</t>
  </si>
  <si>
    <t>KETEWEL</t>
  </si>
  <si>
    <t>BOTOMUZOI</t>
  </si>
  <si>
    <t>DP_PANGGUNGRAWI</t>
  </si>
  <si>
    <t>PULO AMPEL</t>
  </si>
  <si>
    <t>TANAH_ABANG</t>
  </si>
  <si>
    <t>TIMBAU</t>
  </si>
  <si>
    <t>LOA KULU</t>
  </si>
  <si>
    <t>BANGKINANG_01</t>
  </si>
  <si>
    <t>SALO</t>
  </si>
  <si>
    <t>TEBET</t>
  </si>
  <si>
    <t>TELUK_DALAM</t>
  </si>
  <si>
    <t>TELUK DALAM-TED</t>
  </si>
  <si>
    <t>GEMPOL</t>
  </si>
  <si>
    <t>GEMPOL-PSR</t>
  </si>
  <si>
    <t>IDM04E</t>
  </si>
  <si>
    <t>BALONGAN</t>
  </si>
  <si>
    <t>KARIMUN</t>
  </si>
  <si>
    <t>MERAT BARAT</t>
  </si>
  <si>
    <t>RAPPANG</t>
  </si>
  <si>
    <t>PANCA RIJANG</t>
  </si>
  <si>
    <t>LONG PAHANGAI</t>
  </si>
  <si>
    <t>BANGGAE</t>
  </si>
  <si>
    <t>BAAMANG</t>
  </si>
  <si>
    <t>SIOMPU</t>
  </si>
  <si>
    <t>ARJASA</t>
  </si>
  <si>
    <t>ARJASA-SNX</t>
  </si>
  <si>
    <t>MASAMA</t>
  </si>
  <si>
    <t>BALANTAK UTARA</t>
  </si>
  <si>
    <t>TOMIA</t>
  </si>
  <si>
    <t>KANGAE</t>
  </si>
  <si>
    <t>BALANTAK</t>
  </si>
  <si>
    <t>PADABAHO</t>
  </si>
  <si>
    <t>BUNGKU PESISIR</t>
  </si>
  <si>
    <t>TANJUNG_SELOR</t>
  </si>
  <si>
    <t>TANJUNG PALAS UTARA</t>
  </si>
  <si>
    <t>MUARA LAWA</t>
  </si>
  <si>
    <t>KAMPAR</t>
  </si>
  <si>
    <t>MORI UTARA</t>
  </si>
  <si>
    <t>WONOMULYO</t>
  </si>
  <si>
    <t>LUYO</t>
  </si>
  <si>
    <t>SUNGAI_AYAK</t>
  </si>
  <si>
    <t>BELITANG HILIR</t>
  </si>
  <si>
    <t>SEBATIK</t>
  </si>
  <si>
    <t>TEWEH SELATAN</t>
  </si>
  <si>
    <t>CP_BUMI_JAYA</t>
  </si>
  <si>
    <t>KAUBUN</t>
  </si>
  <si>
    <t>SIAU BARAT</t>
  </si>
  <si>
    <t>KWANDANG</t>
  </si>
  <si>
    <t>TOLINGGULA</t>
  </si>
  <si>
    <t>BANGKO PUSAKA</t>
  </si>
  <si>
    <t>TATAPAAN</t>
  </si>
  <si>
    <t>TERAMANG_JAYA</t>
  </si>
  <si>
    <t>TERAMANG JAYA</t>
  </si>
  <si>
    <t>MT_HARYONO_1</t>
  </si>
  <si>
    <t>MARISA_01</t>
  </si>
  <si>
    <t>PAGUAT</t>
  </si>
  <si>
    <t>KOTABARU</t>
  </si>
  <si>
    <t>PULAU LAUT UTARA</t>
  </si>
  <si>
    <t>TNW02B</t>
  </si>
  <si>
    <t>KEDIRI-TNW</t>
  </si>
  <si>
    <t>TOBELO UTARA</t>
  </si>
  <si>
    <t>AERTEMBAGA</t>
  </si>
  <si>
    <t>LUBUK_LINGGAU</t>
  </si>
  <si>
    <t>STL ULU TERAWAS</t>
  </si>
  <si>
    <t>PWK15M</t>
  </si>
  <si>
    <t>PURWAKARTA-PWK</t>
  </si>
  <si>
    <t>PADANG GUCI HULU</t>
  </si>
  <si>
    <t>SEKAYAM</t>
  </si>
  <si>
    <t>POMALAA</t>
  </si>
  <si>
    <t>BAULA</t>
  </si>
  <si>
    <t>TINANGKUNG_02</t>
  </si>
  <si>
    <t>BULAGI</t>
  </si>
  <si>
    <t>WAWONDULA</t>
  </si>
  <si>
    <t>TOWUTI</t>
  </si>
  <si>
    <t>MINASA TENE</t>
  </si>
  <si>
    <t>SUBAH-SAS</t>
  </si>
  <si>
    <t>SANGKULIRANG</t>
  </si>
  <si>
    <t>SESEAN</t>
  </si>
  <si>
    <t>SUMARORONG</t>
  </si>
  <si>
    <t>NOSU</t>
  </si>
  <si>
    <t>MAGELANG TENGAH</t>
  </si>
  <si>
    <t>BUNGKU_BARAT</t>
  </si>
  <si>
    <t>BUNGKU BARAT</t>
  </si>
  <si>
    <t>KOTA TAMBOLAKA</t>
  </si>
  <si>
    <t>RINDING</t>
  </si>
  <si>
    <t>TELUK BAYUR</t>
  </si>
  <si>
    <t>GUNUNG AGUNG</t>
  </si>
  <si>
    <t>PRINGGABAYA</t>
  </si>
  <si>
    <t>KOTA_PINANG_02</t>
  </si>
  <si>
    <t>KAMPUNG RAKYAT</t>
  </si>
  <si>
    <t>AMPAH</t>
  </si>
  <si>
    <t>GUNUNG BINTANG AWAI</t>
  </si>
  <si>
    <t>MURUNG_RAYA01</t>
  </si>
  <si>
    <t>KAMPUNG_BUGIS</t>
  </si>
  <si>
    <t>SAMBALIUNG</t>
  </si>
  <si>
    <t>TANGGETADA</t>
  </si>
  <si>
    <t>WATUBANGGA</t>
  </si>
  <si>
    <t>LAHOMI</t>
  </si>
  <si>
    <t>TELUK_MELANO</t>
  </si>
  <si>
    <t>SUKADANA-TLM</t>
  </si>
  <si>
    <t>SIAK HULU</t>
  </si>
  <si>
    <t>GUGUAK_PANJANG_02</t>
  </si>
  <si>
    <t>MANDIANGIN KOTO SELAYAN</t>
  </si>
  <si>
    <t>TUKAD_PETANU</t>
  </si>
  <si>
    <t>GRT27B</t>
  </si>
  <si>
    <t>PAKENJENG</t>
  </si>
  <si>
    <t>TANAK_AWU</t>
  </si>
  <si>
    <t>PRAYA BARAT DAYA</t>
  </si>
  <si>
    <t>PATIMPENG</t>
  </si>
  <si>
    <t>BAKI</t>
  </si>
  <si>
    <t>SELOGIRI</t>
  </si>
  <si>
    <t>PULISEN</t>
  </si>
  <si>
    <t>MOJOSONGO</t>
  </si>
  <si>
    <t>TEGAL</t>
  </si>
  <si>
    <t>TEGAL TIMUR</t>
  </si>
  <si>
    <t>MEGANG_SAKTI</t>
  </si>
  <si>
    <t>MEGANG SAKTI</t>
  </si>
  <si>
    <t>BOYOLALI</t>
  </si>
  <si>
    <t>NUSAWUNGU</t>
  </si>
  <si>
    <t>BINANGUN-CLP</t>
  </si>
  <si>
    <t>JAILOLO</t>
  </si>
  <si>
    <t>BAWAN</t>
  </si>
  <si>
    <t>AMPEK NAGARI</t>
  </si>
  <si>
    <t>DC_KELAPA_GADING</t>
  </si>
  <si>
    <t>KELAPA GADING</t>
  </si>
  <si>
    <t>BORONG_RAYA</t>
  </si>
  <si>
    <t>MANGGALA</t>
  </si>
  <si>
    <t>SUDU</t>
  </si>
  <si>
    <t>ANGGERAJA</t>
  </si>
  <si>
    <t>AIR_BATU</t>
  </si>
  <si>
    <t>TELUK DALAM-ASH</t>
  </si>
  <si>
    <t>KETAHUN</t>
  </si>
  <si>
    <t>IDM20D</t>
  </si>
  <si>
    <t>JATIBARANG-IDM</t>
  </si>
  <si>
    <t>RANTELEMO</t>
  </si>
  <si>
    <t>REMBON</t>
  </si>
  <si>
    <t>ALAHAN_PANJANG_02</t>
  </si>
  <si>
    <t>LEMBAH GUMANTI</t>
  </si>
  <si>
    <t>KOTA PINANG</t>
  </si>
  <si>
    <t>PLAMPANG</t>
  </si>
  <si>
    <t>TANGKILING</t>
  </si>
  <si>
    <t>RUNGAN</t>
  </si>
  <si>
    <t>BARA</t>
  </si>
  <si>
    <t>TERITIP</t>
  </si>
  <si>
    <t>SATAR MESE UTARA</t>
  </si>
  <si>
    <t>TANAH_GROGOT</t>
  </si>
  <si>
    <t>LONG KALI</t>
  </si>
  <si>
    <t>BUKIT_INTAN_2</t>
  </si>
  <si>
    <t>PANGKALAN BARU</t>
  </si>
  <si>
    <t>TOLUAAN</t>
  </si>
  <si>
    <t>WANAKERTA_SINJAY</t>
  </si>
  <si>
    <t>SINDANG JAYA</t>
  </si>
  <si>
    <t>CP_CEGER</t>
  </si>
  <si>
    <t>CIPAYUNG-JKT</t>
  </si>
  <si>
    <t>KAROSSA</t>
  </si>
  <si>
    <t>SLAWI_KULON</t>
  </si>
  <si>
    <t>PANGKAH</t>
  </si>
  <si>
    <t>KEDUNGADEM</t>
  </si>
  <si>
    <t>COMAL</t>
  </si>
  <si>
    <t>JUMAPOLO</t>
  </si>
  <si>
    <t>CITAPEN</t>
  </si>
  <si>
    <t>CIHAMPELAS</t>
  </si>
  <si>
    <t>BULA</t>
  </si>
  <si>
    <t>TORAJA</t>
  </si>
  <si>
    <t>SOPAI</t>
  </si>
  <si>
    <t>TAHUNA TIMUR</t>
  </si>
  <si>
    <t>PAHAUMAN_KOTA</t>
  </si>
  <si>
    <t>SENGAH TEMILA</t>
  </si>
  <si>
    <t>BUNTULIA</t>
  </si>
  <si>
    <t>GEMBOR_4</t>
  </si>
  <si>
    <t>PAGADEN BARAT</t>
  </si>
  <si>
    <t>LABANGKA</t>
  </si>
  <si>
    <t>BODOK_KOTA</t>
  </si>
  <si>
    <t>PARINDU</t>
  </si>
  <si>
    <t>MAWASANGKA</t>
  </si>
  <si>
    <t>GAMPING</t>
  </si>
  <si>
    <t>NANGA_SILAT</t>
  </si>
  <si>
    <t>SILAT HILIR</t>
  </si>
  <si>
    <t>MENJALIN</t>
  </si>
  <si>
    <t>MONGCONGLOE_RAYA</t>
  </si>
  <si>
    <t>MONCONGLOE</t>
  </si>
  <si>
    <t>GABUS</t>
  </si>
  <si>
    <t>GABUS-PTI</t>
  </si>
  <si>
    <t>BANJARDAWA</t>
  </si>
  <si>
    <t>TAMAN-PML</t>
  </si>
  <si>
    <t>BANASARI</t>
  </si>
  <si>
    <t>BAA</t>
  </si>
  <si>
    <t>ROTE BARAT</t>
  </si>
  <si>
    <t>GATAK</t>
  </si>
  <si>
    <t>WANGI-WANGI</t>
  </si>
  <si>
    <t>PAKET ANDA ADA DI JNT PANWUAN</t>
  </si>
  <si>
    <t>pengambilan dp</t>
  </si>
  <si>
    <t>W</t>
  </si>
  <si>
    <t>1359588356</t>
  </si>
  <si>
    <t>Mira Irawati (Jj)</t>
  </si>
  <si>
    <t>Cikembar</t>
  </si>
  <si>
    <t>Jln. Cicatih RT 05 RW 05 Kelurahan /Desa Cimanggu Kec. Cikembar</t>
  </si>
  <si>
    <t>1359602939</t>
  </si>
  <si>
    <t>Irwan (Fr)</t>
  </si>
  <si>
    <t>Jalan lndustri Enrekang Kelurahan Juppandang (  Patokan : dekat kodim )</t>
  </si>
  <si>
    <t>BELI 1 GRATIS 1 Rossa Beauty Fragrance Mist Varian Sunrise</t>
  </si>
  <si>
    <t>1358130556</t>
  </si>
  <si>
    <t>Marthin Udan (Kin)</t>
  </si>
  <si>
    <t>Talisayan</t>
  </si>
  <si>
    <t>Jln. Sukarno Hatta RT 012 GG. PendKALTIM Desa Talisayan</t>
  </si>
  <si>
    <t>1359590500</t>
  </si>
  <si>
    <t>Suparta (Jj)</t>
  </si>
  <si>
    <t>CV. Dukuh Lestari, Dusun Dukuh Kelurahan /Desa Sibetan Kec. Bebandem</t>
  </si>
  <si>
    <t>1359594427</t>
  </si>
  <si>
    <t>Lenda Sorongan (Jj)</t>
  </si>
  <si>
    <t>Kelurahan /Desa Maulit Jaga 1 Patokan rumah belakang Gereja GMIM Maulit Kec. Pasan</t>
  </si>
  <si>
    <t>1359601945</t>
  </si>
  <si>
    <t>Jastip Ende Erdogan(ANNY_MAJOSE) (ib)</t>
  </si>
  <si>
    <t>Krembangan</t>
  </si>
  <si>
    <t>Jln. Sedayu VII Nomor 41 Kelurahan Morokrembangan (depan Mushola/TK Aisyiyah)</t>
  </si>
  <si>
    <t>Beli 1 Gratis 1 Rossa Beauty Fragrance Mist Varian tropical dream , sunset</t>
  </si>
  <si>
    <t>Varian tropical dream , sunset</t>
  </si>
  <si>
    <t>1359372781</t>
  </si>
  <si>
    <t>Agus Sugianto (Jj)</t>
  </si>
  <si>
    <t>Jln. Belitung Darat Gg. Karya 2 RT 15 RW 01 Jln. Banjarmasin Kelurahan Kuin Cerucuk</t>
  </si>
  <si>
    <t>1359549966</t>
  </si>
  <si>
    <t>Maryono ( Di)</t>
  </si>
  <si>
    <t>Ponjong</t>
  </si>
  <si>
    <t>Susukan 4 Rt 1 Rw 11 kelurahan Genjahan, Kec Ponjong</t>
  </si>
  <si>
    <t>1359558122</t>
  </si>
  <si>
    <t>AUDY REGAR(ca)</t>
  </si>
  <si>
    <t>Desa Suluun satu jaga/Rt 2 ,(Patokan Rumah ,dekat Gereja Sion) Kec Suluun Tareran</t>
  </si>
  <si>
    <t>1359380254</t>
  </si>
  <si>
    <t>HERIYANTO (Hb)</t>
  </si>
  <si>
    <t>Penukal</t>
  </si>
  <si>
    <t>Warung bakso Albarokah depan Indomaret Desa Air Itam, Kec Penukal kab Pali</t>
  </si>
  <si>
    <t>1359231518</t>
  </si>
  <si>
    <t>Mistar Riesty (RM)</t>
  </si>
  <si>
    <t>Jln Tahi bonar Simatupang no 122 pinang baris desa sunggal, Kec medan sunggal</t>
  </si>
  <si>
    <t>1359554483</t>
  </si>
  <si>
    <t>JODIN ( Di)</t>
  </si>
  <si>
    <t>Tanjung Redeb</t>
  </si>
  <si>
    <t>Jln Raja Alam 1, KIlo 5, Belakang Kantor DISHUB, RT 03 RW 02, Kelurahan Sei Bedungun, Kecamatan Tanjung Redeb</t>
  </si>
  <si>
    <t>1359556304</t>
  </si>
  <si>
    <t>Dayat (Kin)</t>
  </si>
  <si>
    <t>Jln. Prona 1, Kelurahan Pemurus Baru, Kampung Limau No. 80 RT 01</t>
  </si>
  <si>
    <t>1359190288</t>
  </si>
  <si>
    <t>Andi (ca)</t>
  </si>
  <si>
    <t>Tonra</t>
  </si>
  <si>
    <t>JlPoros Bone-Sinjai Desa Muara ( patokan rumah, Dekat SD , 249 muara ) Kec Tonra</t>
  </si>
  <si>
    <t>1359579402</t>
  </si>
  <si>
    <t>Hermansyah (Fr)</t>
  </si>
  <si>
    <t>Desa Terbanggi Besar Dusun 1 Rt 002 Rw 02Gang Masjid Al Karim, Kec Terbanggi Besar</t>
  </si>
  <si>
    <t>1359582678</t>
  </si>
  <si>
    <t>Grace Regar ( Di)</t>
  </si>
  <si>
    <t>Desa Suluun Dua , Jaga 5 Complex Sekolah Smp ,Jln Siswa, Kecamatan Suluun Tareran</t>
  </si>
  <si>
    <t>1359587626</t>
  </si>
  <si>
    <t>Rufus Bie (Kin</t>
  </si>
  <si>
    <t>Kelurahan Lewoleba Timur RW 007 RT 035, Jln. Trans Lembata</t>
  </si>
  <si>
    <t>1359568111</t>
  </si>
  <si>
    <t>Kelurahan /Desa Labota Dusun Labota, Patokan rumah samping Rusun Kec. Bahodopi</t>
  </si>
  <si>
    <t>1359378201</t>
  </si>
  <si>
    <t>Rico Tamaka (Jj)</t>
  </si>
  <si>
    <t>Kelurahan /Desa Ranomuut Lingkungan 2 Jln. Manguni 1 Patokan depan Sekolah Emmanuel</t>
  </si>
  <si>
    <t>1357888873</t>
  </si>
  <si>
    <t>Tony bago (rz)</t>
  </si>
  <si>
    <t>Payung Sekaki</t>
  </si>
  <si>
    <t>Jln. Garuda No.14 Sigunggu ( Depan gereja pentakosta ) Kelurahan/Desa : Desa Bandarraya</t>
  </si>
  <si>
    <t>1359667534</t>
  </si>
  <si>
    <t>Eduward Parapat (PTR)</t>
  </si>
  <si>
    <t>Balige</t>
  </si>
  <si>
    <t>Desa Tambunan Lumban Gaol, Dusun 1 Huta Parapat, Kec Balige</t>
  </si>
  <si>
    <t>1359669561</t>
  </si>
  <si>
    <t>Selamat bin denan (Fr)</t>
  </si>
  <si>
    <t>Kelurahan Tanjung Uncangtoko Wijayaruko Taman Pesona Indahdeket Samping Masjid Agung, Kec Batu Aji</t>
  </si>
  <si>
    <t>1359669816</t>
  </si>
  <si>
    <t>Ngapak (ar)</t>
  </si>
  <si>
    <t>Bangun Rejo</t>
  </si>
  <si>
    <t>Dusun 4 Sidomulyo RT 001 RW 008 kelurahan Sidomulyo, Kecamatan Bangun Rejo</t>
  </si>
  <si>
    <t>1359647778</t>
  </si>
  <si>
    <t>Lidawati Sidebang (Bar)</t>
  </si>
  <si>
    <t>Purba</t>
  </si>
  <si>
    <t>Dusun Sayurma, Desa Pematang Purba, Kec Purba, No Hp ,62 813-6736-6393 (DIANTARKAN LANGSUNG KE PENERIMA)</t>
  </si>
  <si>
    <t>2 Topi Visor Anti UV (BLUE,HITAM)</t>
  </si>
  <si>
    <t>1359661684</t>
  </si>
  <si>
    <t>Nurradi (Kin)</t>
  </si>
  <si>
    <t>Desa Tirta Kencana RT 01 RW 01 Jl. Dua Sebelah Selatan Belakang Gereja GITU Sumber Rejo</t>
  </si>
  <si>
    <t>1359664983</t>
  </si>
  <si>
    <t>SalmanDg Rialla (Hb)</t>
  </si>
  <si>
    <t>Bajeng</t>
  </si>
  <si>
    <t>Jln Muhammadiyah no 14 gofan cara wash desa/kel kalebajeng, Kec Bajeng</t>
  </si>
  <si>
    <t>1359683544</t>
  </si>
  <si>
    <t>Sejahtra sinulingga (ca)</t>
  </si>
  <si>
    <t>Kabanjahe</t>
  </si>
  <si>
    <t>Komplek merga silima,lorong 2, Desa ketaren, ( patokan rumah, pagar cat kuning sama gerbang cat hitam ) Kec Kabanjahe</t>
  </si>
  <si>
    <t>1359691989</t>
  </si>
  <si>
    <t>Rony wastono (Hb)</t>
  </si>
  <si>
    <t>Rumdis paspampres desa/kel bojongnangka, Kec Gunung Putri</t>
  </si>
  <si>
    <t>1359259919</t>
  </si>
  <si>
    <t>Yohanes Dama Bulu (ib)</t>
  </si>
  <si>
    <t>Desa Dede Kadu,jln Cakrawala,RW:17,RT 03</t>
  </si>
  <si>
    <t>1359670736</t>
  </si>
  <si>
    <t>Nadya (Hb)</t>
  </si>
  <si>
    <t>Perumahan GPI jln lengkeng blok D no 31 desa/Kel kima atas, Kec Mapanget</t>
  </si>
  <si>
    <t>1359680374</t>
  </si>
  <si>
    <t>Muhadiyanto (Fr)</t>
  </si>
  <si>
    <t>Desa Manis Mataimplasmen Simpur Warung Pak Somat, Kec Manis Mata</t>
  </si>
  <si>
    <t>1359682407</t>
  </si>
  <si>
    <t>Karel Darman (Hb)</t>
  </si>
  <si>
    <t>Mireel futsal jln Pasar Bhayangkara no 14 desa/kel pasar bhayangkara, Kec Talang Ubi</t>
  </si>
  <si>
    <t>1359634804</t>
  </si>
  <si>
    <t>Maya Sari Puji Astuti/ Slamet Sulihadi (Kin)</t>
  </si>
  <si>
    <t>Sampung</t>
  </si>
  <si>
    <t>Desa Pohijo RT 4/1 (Bidan Mayasari) (LANGSUNG DIANTARKAN KE ALAMAT)</t>
  </si>
  <si>
    <t>1359612326</t>
  </si>
  <si>
    <t>Suparti (Jj)</t>
  </si>
  <si>
    <t>Sukoharjo</t>
  </si>
  <si>
    <t>Kleben RT 03 RW 03 Kelurahan /Desa Mandan Kec. Sukoharjo</t>
  </si>
  <si>
    <t>1359616974</t>
  </si>
  <si>
    <t>Feri (Rs)</t>
  </si>
  <si>
    <t>RT 7 RW 7, Gg H Buang, Kelurahan Ulujami</t>
  </si>
  <si>
    <t>1358410769</t>
  </si>
  <si>
    <t>Ahmad sahroni ( Di)</t>
  </si>
  <si>
    <t>Keluang</t>
  </si>
  <si>
    <t>Desa Mekar sari , sp 6 RT 001 RW 001 ( patokan rumah dekat kantor desa) Kec. Keluang</t>
  </si>
  <si>
    <t>1359605615</t>
  </si>
  <si>
    <t>Arif bahar (Kin)</t>
  </si>
  <si>
    <t>Murni Manis Jln. Husni Tamrin Dekat Masjid Kurnia Ilahi Kelurahan Limba U I</t>
  </si>
  <si>
    <t>1359610088</t>
  </si>
  <si>
    <t>Sri Kartawati ( Di)</t>
  </si>
  <si>
    <t>Jln Yos Sudarso 2 gang family no 21, Kelurahan Sangatta Utara (seberang rumah putih besar pagar seng) Kec Sangata Utara Telp0821-5797-2704</t>
  </si>
  <si>
    <t>1359610096</t>
  </si>
  <si>
    <t>Pulung (Bar)</t>
  </si>
  <si>
    <t>Candipuro</t>
  </si>
  <si>
    <t>Desa Rawa Selapan, Rt 001/Rw 002 Dusun 6 (Dekat Lapangan), Kec Candipuro, No Hp ,62 812-7972-4060 (DIANTARKAN LANGSUNG KE PENERIMA)</t>
  </si>
  <si>
    <t>1359628436</t>
  </si>
  <si>
    <t>Rato (BY)</t>
  </si>
  <si>
    <t>Desa/Kelurahan Banjarsari RT16/RW08 Perumahan Rumah Perusahaan Blok K-5 Devisi 3 Jl Metro, Kec Kendawangan</t>
  </si>
  <si>
    <t>1359630790</t>
  </si>
  <si>
    <t>Bian (IS)</t>
  </si>
  <si>
    <t>Pulau Punjung</t>
  </si>
  <si>
    <t>Kelurahan Sungai Dareh (Patokan Belakang Kfe Groge ,Depan Kantor Pu) Kec Pulau Punjung Kab Dharmasraya Provinsi Sumatra Barat</t>
  </si>
  <si>
    <t>1359631922</t>
  </si>
  <si>
    <t>M. Zali (Kin)</t>
  </si>
  <si>
    <t>Lubuk Kilangan</t>
  </si>
  <si>
    <t>Kelurahan Baringin RT 03 RW 01, Dekat Minimarket Agistira</t>
  </si>
  <si>
    <t>1359618313</t>
  </si>
  <si>
    <t>Hasan Safei (Kin)</t>
  </si>
  <si>
    <t>Wisma Amanah Jl. Kebon Kacang V No.33 Kelurahan Kebon Kacang</t>
  </si>
  <si>
    <t>1359621554</t>
  </si>
  <si>
    <t>Yansuhirman (Hb)</t>
  </si>
  <si>
    <t>Desa/kel situak ujung gading dekat masjid peninjauan, Kec Lembah Melintang</t>
  </si>
  <si>
    <t>1359624675</t>
  </si>
  <si>
    <t>Susatyo (Di)</t>
  </si>
  <si>
    <t>Desa Pulutan RT 01 RW 01 ( patokan rumah dekat kantor desa) Kec Ngombol</t>
  </si>
  <si>
    <t>1359293622</t>
  </si>
  <si>
    <t>Bahri STM (Kin)</t>
  </si>
  <si>
    <t>Sipispis</t>
  </si>
  <si>
    <t>Desa Silau Padang RT 01, Rumah Depan Musholla (LANGSUNG DIANTARKAN KE ALAMAT)</t>
  </si>
  <si>
    <t>1359481348</t>
  </si>
  <si>
    <t>Jonson Sitinjak (ca)</t>
  </si>
  <si>
    <t>Dolok Batu Nanggar</t>
  </si>
  <si>
    <t>jalan SD 2 , perumahan musa Simanjuntak no2 Desa serbelawan , Kec Dolok Batu Nanggar</t>
  </si>
  <si>
    <t>1359421138</t>
  </si>
  <si>
    <t>Ina ( Di)</t>
  </si>
  <si>
    <t>Sinjai Selatan</t>
  </si>
  <si>
    <t>(Kantor Kua Sinjai Selatan) Jln Poros Bulukumba-Sinjai , Kelurahan Sangianseri, Kec Sinjai Sel, Kab Sinjai, Sulawesi Selatan 92661</t>
  </si>
  <si>
    <t>1359291292</t>
  </si>
  <si>
    <t>Mulyadi (IS)</t>
  </si>
  <si>
    <t>Jln Gn Batu Karu Gg Graha Watu Gn 2 No 2 Desa/Kelurahan Pemecutan, Kec Denpasar Barat Kota/Kab Denpasar Provinsi Bali</t>
  </si>
  <si>
    <t>1358726336</t>
  </si>
  <si>
    <t>IRENIUS ABI (Jj)</t>
  </si>
  <si>
    <t>Jln. Sontoi RT 12 RW 03 Kelurahan /Desa Oenenu Selatan, Patokan dekat SD Sontoi</t>
  </si>
  <si>
    <t>1359473664</t>
  </si>
  <si>
    <t>Wili karel (AK)</t>
  </si>
  <si>
    <t>Jalan Cilik Riwut Km 16, Seberangan Rumah Makan Cr 16,Arah Pabrik Tahu, Satu Rumah Setelah Pabrik Tahu, Kelurahan Bukit Tunggal Kec Jekan Raya, Palangka Raya Kalteng</t>
  </si>
  <si>
    <t>1359305735</t>
  </si>
  <si>
    <t>Dinda (Ad)</t>
  </si>
  <si>
    <t>Banjit</t>
  </si>
  <si>
    <t>Suka Sari Kelurahan Juku Batu (Jika sudah sampai di kecamatan banjit customer akan mengambil paketnya sendiri)</t>
  </si>
  <si>
    <t>BELI 1 GRATIS 1 Rossa Beauty Fragrance Mist Varian Nightfall</t>
  </si>
  <si>
    <t>Varian Nightfall</t>
  </si>
  <si>
    <t>1359061428</t>
  </si>
  <si>
    <t>Mami Aiko (BY)</t>
  </si>
  <si>
    <t>jl rengas raya RT 4 RW 9 Desa/Kelurahan Rengas (depan masjid Darussalamah belakang rumah makan Padang) Kec Ciputat Timur</t>
  </si>
  <si>
    <t>1359068852</t>
  </si>
  <si>
    <t>Tinus Apui (Bar)</t>
  </si>
  <si>
    <t>Long Hubung</t>
  </si>
  <si>
    <t>Datah Bilang Baru, Kec Long Hubung, No Hp ,62 821-1704-3704 (DIANTARKAN LANGSUNG KE PENERIMA)</t>
  </si>
  <si>
    <t>1359484869</t>
  </si>
  <si>
    <t>ENGELIN KARUNDENG (Jj)</t>
  </si>
  <si>
    <t>Desa Dimembe Jaga 7 lorong Aspol Dimembe kec. Dimembe kab Minahasa Utara Sulawesi Utara.</t>
  </si>
  <si>
    <t>1358628804</t>
  </si>
  <si>
    <t>Triyo pramono ( Di)</t>
  </si>
  <si>
    <t>Ngadiluwih</t>
  </si>
  <si>
    <t>Jln Pendekar Ds Badal Pandean Rt 003 Rw 001 Kelurahan Badal Pandean, Kec Ngadiluwih</t>
  </si>
  <si>
    <t>1359304695</t>
  </si>
  <si>
    <t>Ipul (Kin)</t>
  </si>
  <si>
    <t>Buyasuri</t>
  </si>
  <si>
    <t>Jalan JB Desa Kalikur RT 001 RW 002, Rumah Pinggir Jalan</t>
  </si>
  <si>
    <t>1359428794</t>
  </si>
  <si>
    <t>Jumarlis (ar)</t>
  </si>
  <si>
    <t>Jln Pahlawan RT 07 RW 03 Kotalama Desa Kotalama, Kec Kunto Darussalam</t>
  </si>
  <si>
    <t>1359284191</t>
  </si>
  <si>
    <t>Rusdy (Kin)</t>
  </si>
  <si>
    <t>Kelurahan Naikolan RT 18 RW 07, Dekat SLTPN 3 Kpg</t>
  </si>
  <si>
    <t>1359451968</t>
  </si>
  <si>
    <t>Sri (Hb)</t>
  </si>
  <si>
    <t>Bathin II Pelayang</t>
  </si>
  <si>
    <t>Desa/kel pelayang, Bengkel Zilla Motor dumaring, Kec Bathin II Pelayang</t>
  </si>
  <si>
    <t>1358784169</t>
  </si>
  <si>
    <t>Ibu Mar (Jj)</t>
  </si>
  <si>
    <t>Sungai Serut</t>
  </si>
  <si>
    <t>Jln. Halmahera Simpang 4 Kelurahan Surabaya RT 07 Kec. Sungai Serut</t>
  </si>
  <si>
    <t>1358816523</t>
  </si>
  <si>
    <t>Gemini tarigan (Hb)</t>
  </si>
  <si>
    <t>Jln pintu air 4 lingkungan 20 desa/kel kwala bekala , no 09, Kec Medan Johor</t>
  </si>
  <si>
    <t>1359451276</t>
  </si>
  <si>
    <t>Helmi jandi ( Di)</t>
  </si>
  <si>
    <t>Jln mehra siram, rumah paling paling ujung, Desa Muara siram RT 06. Kec. Bongan</t>
  </si>
  <si>
    <t>1358820705</t>
  </si>
  <si>
    <t>Rose Amelia Maro (Jj)</t>
  </si>
  <si>
    <t>Papua Selatan</t>
  </si>
  <si>
    <t>Kab. Merauke</t>
  </si>
  <si>
    <t>Ulilin</t>
  </si>
  <si>
    <t>Jln. Trans Papua RT 02 RW 007 Kelurahan /Desa Kafyamke Dusun Muting 3, Jalur Belakang</t>
  </si>
  <si>
    <t>1359433317</t>
  </si>
  <si>
    <t>Ahmad Sayuti (IS)</t>
  </si>
  <si>
    <t>Jlnlintas Rt 1 Rw 1 Kelurahan Sengayam,Kec Pamukan Barat Kab Kota Baru Provinsi Kalimantan Selatan</t>
  </si>
  <si>
    <t>1359290720</t>
  </si>
  <si>
    <t>Ronald L Yimssi (Jj)</t>
  </si>
  <si>
    <t>Merauke</t>
  </si>
  <si>
    <t>Jln Sultan Syahrir Mopah Baru Kelurahan /Desa Kamundu RT 002 RW 001 Patokan Rumah belakang warung gado-gado</t>
  </si>
  <si>
    <t>1358993068</t>
  </si>
  <si>
    <t>Pak Agus (ar)</t>
  </si>
  <si>
    <t>Jln Abianbase Utara Pln Timur Dagang Patung Sblah Indomaret Kapal Kelurahan Kapal, Kec Mengwi</t>
  </si>
  <si>
    <t>1359287301</t>
  </si>
  <si>
    <t>Isman ( Di)</t>
  </si>
  <si>
    <t>Jln Palu Bangga Desa Bobo, Rt 02 Rw 02, ( Patokan Rumah Dekat Kantor Desa) Kecamatan Sigi</t>
  </si>
  <si>
    <t>1358771600</t>
  </si>
  <si>
    <t>Syahril Zainuddin (Jj)</t>
  </si>
  <si>
    <t>Komp. Royal Permata Hijau No. 6A Jl Guna Karya RT 02 RW 01 Kelurahan Tuah Karya</t>
  </si>
  <si>
    <t>1359437026</t>
  </si>
  <si>
    <t>Soraya ( Di)</t>
  </si>
  <si>
    <t>Desa Pampang , RT 001 /RW 002 JLN PAMPANG 4 (PATOKAN RUMAH DEKAT TOKO SEMBAKO SENJA BAROKAH) kecamatan Pakkukang</t>
  </si>
  <si>
    <t>1359524927</t>
  </si>
  <si>
    <t>Rapinus ginting (Bar)</t>
  </si>
  <si>
    <t>Tigapanah</t>
  </si>
  <si>
    <t>Bunuraya, Simpang Bunurara (Samping Rumah Makan Bohan, Bengkel Pinus), Kec Tiga Panah, No Hp ,62 813-7587-5825 (DIANTARKAN LANGSUNG KE PENERIMA)</t>
  </si>
  <si>
    <t>1359526352</t>
  </si>
  <si>
    <t>Hamdi Mamonto ( Di)</t>
  </si>
  <si>
    <t>Jln Transulawesi Desa Ibolian, Dusun Satu , Komplex Lapangan Kecamatan Dumoga Tengah</t>
  </si>
  <si>
    <t>1359130285</t>
  </si>
  <si>
    <t>Sareh (Hb)</t>
  </si>
  <si>
    <t>Jalan poros desa bumi etam rt 04 rw 01 Pas di kantor Travel Sareh kaubun mas, Kec Kaubun</t>
  </si>
  <si>
    <t>1359119806</t>
  </si>
  <si>
    <t>Ajeng (ib)</t>
  </si>
  <si>
    <t>Perum Pemda Way Hui Blok A kelengkeng 5 No.77/78 Desa Way Hui</t>
  </si>
  <si>
    <t>Beli 1 Botol Rossa Beauty Eau De Parfum Varian WHISPER</t>
  </si>
  <si>
    <t>Varian WHISPER</t>
  </si>
  <si>
    <t>1359393886</t>
  </si>
  <si>
    <t>Asep Tjahja (Jj)</t>
  </si>
  <si>
    <t>Bojongsoang</t>
  </si>
  <si>
    <t>Sapan Rancawaliwis Rt 02 RW 05 Ds Tegalluar Kec Bojongsoang Kab Bandung, Jawa Barat.</t>
  </si>
  <si>
    <t>1359523112</t>
  </si>
  <si>
    <t>Bambang yuliyanto (Bar)</t>
  </si>
  <si>
    <t>Pecangaan</t>
  </si>
  <si>
    <t>Troso, Rt 001/Rw 002, Kec Pecangaan (Titik Maps Mega Elektronik Troso, sebelah barat rumah Pak Petinggi Troso), No Hp ,62 895-4030-14354 (DIANTARKAN LANGSUNG KE PENERIMA)</t>
  </si>
  <si>
    <t>1358483357</t>
  </si>
  <si>
    <t>Herman lapas ( Di)</t>
  </si>
  <si>
    <t>Lubuk Linggau</t>
  </si>
  <si>
    <t>Lubuk Linggau Utara II</t>
  </si>
  <si>
    <t>Jln kenanga ll permai 16 RT 08 blok D1 no15 Kelurahan Batu Urip, kec lubuk Linggau Utara ll,</t>
  </si>
  <si>
    <t>1359352683</t>
  </si>
  <si>
    <t>Eduard Salhuteru (Kin)</t>
  </si>
  <si>
    <t>Jl. Hatiary RT 002 RW 011 Desa Latuhalat (LANGSUNG DIANTARKAN KE ALAMAT)</t>
  </si>
  <si>
    <t>1359547820</t>
  </si>
  <si>
    <t>Mariyani (Jj)</t>
  </si>
  <si>
    <t>Tidore Utara</t>
  </si>
  <si>
    <t>Kelurahan /Desa Sirongo Folaraha RT 02 RW 01, Poros Kanan Samping Kiri Lorong Popes TPQ Tanjakan Rumah kedua</t>
  </si>
  <si>
    <t>1357417228</t>
  </si>
  <si>
    <t>Maan (Hb)</t>
  </si>
  <si>
    <t>Ranomeeto Barat</t>
  </si>
  <si>
    <t>Desa Sindang kasih Dusun 2 Sukamulya Dekat mesjid NURUL HASANAH, Kec Ranomeeto Barat</t>
  </si>
  <si>
    <t>1359536400</t>
  </si>
  <si>
    <t>Ahmad (ca)</t>
  </si>
  <si>
    <t>Pamboang</t>
  </si>
  <si>
    <t>jalan poros majene mamuju ,(patokan rumah,Kios Nurul) , dusun bonde bonde, desa bonde utara, Kec Pamboang</t>
  </si>
  <si>
    <t>1359171675</t>
  </si>
  <si>
    <t>Asep Mastur (Jj)</t>
  </si>
  <si>
    <t>Jln. Ciburial Kelurahan Cileunyi Kulon RT 01 /21 masuk Bumi Panyawangan ada Masjid Al Hasan, ada pangkalan ojek rumah sebelah kiri warna hijau</t>
  </si>
  <si>
    <t>1359520444</t>
  </si>
  <si>
    <t>Zainuddin Saleh (Kin)</t>
  </si>
  <si>
    <t>Jl. Bajigau 4 No. 6 Kelurahan Bongaya, Samping SMP N 24 Makassar</t>
  </si>
  <si>
    <t>1359249949</t>
  </si>
  <si>
    <t>Yurri Julius (Rs)</t>
  </si>
  <si>
    <t>Desa Ranotongkor (Dekat jembatan), Kec Tombariri Timur Kab. Minahasa</t>
  </si>
  <si>
    <t>1359105530</t>
  </si>
  <si>
    <t>Sugianto (ar)</t>
  </si>
  <si>
    <t>Jl Sersan Zaini Lr Hzaini 3224 Rt 31 Rw 11 Kelurahan 2 Ilir, Kec Ilir Timur 2</t>
  </si>
  <si>
    <t>1359498975</t>
  </si>
  <si>
    <t>Syaifullah Arief (AK)</t>
  </si>
  <si>
    <t>Komplek Mustika Griya Permai ( Perumahan Seribu ) Blok J Nomor 109 Rt 22 Rw 01, Desa Sei Sipai, Kec Martapura Kota Kab Banjar</t>
  </si>
  <si>
    <t>1359070392</t>
  </si>
  <si>
    <t>Jamaris (rz)</t>
  </si>
  <si>
    <t>Pasir Penyu</t>
  </si>
  <si>
    <t>Jlnsuka Maju Rt 01 Rw 01 Dusun 1 Desa Jatirejo, Kec Pasir Penyu Kab. Indragiri Hulu</t>
  </si>
  <si>
    <t>1359309165</t>
  </si>
  <si>
    <t>H Haris (Kin)</t>
  </si>
  <si>
    <t>BTN Lepo2 Permai Blok B 11 No. 1 Kelurahan Wundudopi RT 03 RW 02</t>
  </si>
  <si>
    <t>1358607702</t>
  </si>
  <si>
    <t>Kriatiana (AK)</t>
  </si>
  <si>
    <t>Kong Kong Chinese , Seafood , Jln Kabupaten KM 01 Dusun Kepanjen Kelurahan Nogotirto</t>
  </si>
  <si>
    <t>BELI 1 GRATIS 1 Rossa Beauty Fragrance Mist Varian Sunrise , Tropical Dream</t>
  </si>
  <si>
    <t>Varian Sunrise , Tropical Dream</t>
  </si>
  <si>
    <t>1359504076</t>
  </si>
  <si>
    <t>Indra gunawan (RM)</t>
  </si>
  <si>
    <t>Sekayu</t>
  </si>
  <si>
    <t>Jln Merdeka rt 02 rw 01 No60 kelurahan kayuara, Kec Sekayu</t>
  </si>
  <si>
    <t>1359119579</t>
  </si>
  <si>
    <t>Badruzzaman (ib)</t>
  </si>
  <si>
    <t>Rti jln Sudirman desa srinanti</t>
  </si>
  <si>
    <t>1356722215</t>
  </si>
  <si>
    <t>Henri Simanjuntak(ca)</t>
  </si>
  <si>
    <t>Laguboti</t>
  </si>
  <si>
    <t>Dusun Sosor Pulo Desa Sibuea, Kec Laguboti</t>
  </si>
  <si>
    <t>1359327177</t>
  </si>
  <si>
    <t>Isamel Dilapanga (Jj)</t>
  </si>
  <si>
    <t>Dusun 1 Desa Motabang Kec.Lolak, rumah ke 2 belakang Indomaret</t>
  </si>
  <si>
    <t>1359112110</t>
  </si>
  <si>
    <t>Juarni (Kin)</t>
  </si>
  <si>
    <t>Batupoaro</t>
  </si>
  <si>
    <t>Jl. Panglima Polim Kelurahan Kaobula (Patokan Rumah Dekat Mesjid Al Manar Kaobula)</t>
  </si>
  <si>
    <t>1359504625</t>
  </si>
  <si>
    <t>Anna Markhamah AW (Yn)</t>
  </si>
  <si>
    <t>Margorejo</t>
  </si>
  <si>
    <t>Griya Kusuma Indah Blok-C No. 1 Kelurahan Muktiharjo</t>
  </si>
  <si>
    <t>Beli 1 Gratis 1 Rossa Beauty Fragrance Mist Varian Sunrise , Tropical Dream</t>
  </si>
  <si>
    <t>1359670459</t>
  </si>
  <si>
    <t>Yarudin (ps)</t>
  </si>
  <si>
    <t>Kab.  Kerinci</t>
  </si>
  <si>
    <t>Air Hangat</t>
  </si>
  <si>
    <t>Desa. Koto Majidin Hiliir RT 02  ( samping .masjid betul ihsan)</t>
  </si>
  <si>
    <t>WOHA</t>
  </si>
  <si>
    <t>EMPANG_TARANO</t>
  </si>
  <si>
    <t>RATOLINDO</t>
  </si>
  <si>
    <t>ADONARA</t>
  </si>
  <si>
    <t>ADONARA BARAT</t>
  </si>
  <si>
    <t>ALOK BARAT</t>
  </si>
  <si>
    <t>POASIA</t>
  </si>
  <si>
    <t>PENDOLO</t>
  </si>
  <si>
    <t>PAMONA SELATAN</t>
  </si>
  <si>
    <t>TASIK PAYAWAN</t>
  </si>
  <si>
    <t>LAD01A</t>
  </si>
  <si>
    <t>BULIK</t>
  </si>
  <si>
    <t>PARIGI-RAQ</t>
  </si>
  <si>
    <t>PAAL_DUA_01</t>
  </si>
  <si>
    <t>PAAL DUA</t>
  </si>
  <si>
    <t>GUSTI_SITUT_MAHMUD</t>
  </si>
  <si>
    <t>PONTIANAK UTARA</t>
  </si>
  <si>
    <t>KAMPUNG_BARU_1</t>
  </si>
  <si>
    <t>JOHOR</t>
  </si>
  <si>
    <t>SEI BALAI</t>
  </si>
  <si>
    <t>PONELO KEPULAUAN</t>
  </si>
  <si>
    <t>NALUMSARI</t>
  </si>
  <si>
    <t>TEGALSARI_4</t>
  </si>
  <si>
    <t>TEGALSARI-SUB</t>
  </si>
  <si>
    <t>TANGGUNGHARJO01</t>
  </si>
  <si>
    <t>TANGGUNGHARJO</t>
  </si>
  <si>
    <t>DC_CIBADUYUT_RAYA</t>
  </si>
  <si>
    <t>BOJONGLOA KIDUL</t>
  </si>
  <si>
    <t>PAMMANA</t>
  </si>
  <si>
    <t>SABBANG PARU</t>
  </si>
  <si>
    <t>TALANG_PADANG</t>
  </si>
  <si>
    <t>AIR NANINGAN</t>
  </si>
  <si>
    <t>BAGELEN</t>
  </si>
  <si>
    <t>NGOMBOL</t>
  </si>
  <si>
    <t>UNGARAN</t>
  </si>
  <si>
    <t>UNGARAN TIMUR</t>
  </si>
  <si>
    <t>LOHIA</t>
  </si>
  <si>
    <t>NP_PUTIH</t>
  </si>
  <si>
    <t>ULOK KUPAI</t>
  </si>
  <si>
    <t>TIKALA-MDC</t>
  </si>
  <si>
    <t>DC_CIJAGRA</t>
  </si>
  <si>
    <t>BOJONGSOANG</t>
  </si>
  <si>
    <t>GUNUNG_SARI</t>
  </si>
  <si>
    <t>GUNUNGSARI-GER</t>
  </si>
  <si>
    <t>APT_PRANOTO_SGT</t>
  </si>
  <si>
    <t>SOG11E</t>
  </si>
  <si>
    <t>CIPUTAT_TIMUR</t>
  </si>
  <si>
    <t>CIPUTAT TIMUR</t>
  </si>
  <si>
    <t>MEMPAWAH_KOTA</t>
  </si>
  <si>
    <t>MEMPAWAH HILIR</t>
  </si>
  <si>
    <t>PREMBUN</t>
  </si>
  <si>
    <t>PADURESO</t>
  </si>
  <si>
    <t>KUBU_BABUSSALAM_01</t>
  </si>
  <si>
    <t>KUBU-BAS</t>
  </si>
  <si>
    <t>NATAR</t>
  </si>
  <si>
    <t>PANNAMPU_RAYA</t>
  </si>
  <si>
    <t>BASIDONDO</t>
  </si>
  <si>
    <t>BACUKIKI BARAT</t>
  </si>
  <si>
    <t>LIRUNG</t>
  </si>
  <si>
    <t>SALIBABU</t>
  </si>
  <si>
    <t>ALAS</t>
  </si>
  <si>
    <t>BUER</t>
  </si>
  <si>
    <t>TAEBENU-KOE</t>
  </si>
  <si>
    <t>BANDAR_SERI_BENTAN</t>
  </si>
  <si>
    <t>BINTAN UTARA</t>
  </si>
  <si>
    <t>TAKALAR</t>
  </si>
  <si>
    <t>PATALLASSANG</t>
  </si>
  <si>
    <t>KULISUSU BARAT</t>
  </si>
  <si>
    <t>6282155570408</t>
  </si>
  <si>
    <t>6282142066179</t>
  </si>
  <si>
    <t>6282152156007</t>
  </si>
  <si>
    <t>6282191730470</t>
  </si>
  <si>
    <t>6282229002955</t>
  </si>
  <si>
    <t>6283866484819</t>
  </si>
  <si>
    <t>6281244131326</t>
  </si>
  <si>
    <t>6281265177999</t>
  </si>
  <si>
    <t>6285136857972</t>
  </si>
  <si>
    <t>6287729255520</t>
  </si>
  <si>
    <t>6281353696589</t>
  </si>
  <si>
    <t>6281238731376</t>
  </si>
  <si>
    <t>6289681599200</t>
  </si>
  <si>
    <t>6282189060302</t>
  </si>
  <si>
    <t>62882020201508</t>
  </si>
  <si>
    <t>6282195505605</t>
  </si>
  <si>
    <t>6285249754789</t>
  </si>
  <si>
    <t>6282395264066</t>
  </si>
  <si>
    <t>628126437777</t>
  </si>
  <si>
    <t>6281349603242</t>
  </si>
  <si>
    <t>6285348117133</t>
  </si>
  <si>
    <t>6285126790882</t>
  </si>
  <si>
    <t>paket anda adadi jnt panawuan</t>
  </si>
  <si>
    <t>6281369009237</t>
  </si>
  <si>
    <t>6282246541171</t>
  </si>
  <si>
    <t>6281397567888</t>
  </si>
  <si>
    <t>6285725275252</t>
  </si>
  <si>
    <t>6282238916174</t>
  </si>
  <si>
    <t>6281244490440</t>
  </si>
  <si>
    <t>6281281307190</t>
  </si>
  <si>
    <t>6281388527774</t>
  </si>
  <si>
    <t>6281161617215</t>
  </si>
  <si>
    <t>6281339080600</t>
  </si>
  <si>
    <t>6281805268448</t>
  </si>
  <si>
    <t>6282352467900</t>
  </si>
  <si>
    <t>6281330003380</t>
  </si>
  <si>
    <t>628218154062</t>
  </si>
  <si>
    <t>6281235553813</t>
  </si>
  <si>
    <t>6281279509898</t>
  </si>
  <si>
    <t>6281243949596</t>
  </si>
  <si>
    <t>6285242731570</t>
  </si>
  <si>
    <t>6281248330310</t>
  </si>
  <si>
    <t>6285823120758</t>
  </si>
  <si>
    <t>6282152722899</t>
  </si>
  <si>
    <t>6282292064479</t>
  </si>
  <si>
    <t>6281370946430</t>
  </si>
  <si>
    <t>62882006824136</t>
  </si>
  <si>
    <t>6282151519189</t>
  </si>
  <si>
    <t>6287701357898</t>
  </si>
  <si>
    <t>6281237380664</t>
  </si>
  <si>
    <t>6282151548433</t>
  </si>
  <si>
    <t>6285217580234</t>
  </si>
  <si>
    <t>6281378830728</t>
  </si>
  <si>
    <t>6282273284556</t>
  </si>
  <si>
    <t>6281520915516</t>
  </si>
  <si>
    <t>6282364710439</t>
  </si>
  <si>
    <t>6288242146046</t>
  </si>
  <si>
    <t>6282158346277</t>
  </si>
  <si>
    <t>628129846498</t>
  </si>
  <si>
    <t>6285868011869</t>
  </si>
  <si>
    <t>6281377447543</t>
  </si>
  <si>
    <t>6285696125718</t>
  </si>
  <si>
    <t>6285242392906</t>
  </si>
  <si>
    <t>6281342660437</t>
  </si>
  <si>
    <t>6285361692580</t>
  </si>
  <si>
    <t>6282393159122</t>
  </si>
  <si>
    <t>628216558053</t>
  </si>
  <si>
    <t>6285756781088</t>
  </si>
  <si>
    <t>6285339498459</t>
  </si>
  <si>
    <t>628125497099</t>
  </si>
  <si>
    <t>6285842488880</t>
  </si>
  <si>
    <t>6282379204209</t>
  </si>
  <si>
    <t>6281356748141</t>
  </si>
  <si>
    <t>6285342148820</t>
  </si>
  <si>
    <t>6282256560331</t>
  </si>
  <si>
    <t>6282273215633</t>
  </si>
  <si>
    <t>6282148284459</t>
  </si>
  <si>
    <t>6281261482477</t>
  </si>
  <si>
    <t>6281362765696</t>
  </si>
  <si>
    <t>6285345733425</t>
  </si>
  <si>
    <t>6282256683370</t>
  </si>
  <si>
    <t>6282112783176</t>
  </si>
  <si>
    <t>6282216898892</t>
  </si>
  <si>
    <t>6282188654526</t>
  </si>
  <si>
    <t>6282156200816</t>
  </si>
  <si>
    <t>6281239555900</t>
  </si>
  <si>
    <t>6285265635487</t>
  </si>
  <si>
    <t>6285355835131</t>
  </si>
  <si>
    <t>6282146356158</t>
  </si>
  <si>
    <t>6282375230686</t>
  </si>
  <si>
    <t>6281395994278</t>
  </si>
  <si>
    <t>6289673700521</t>
  </si>
  <si>
    <t>6285821858615</t>
  </si>
  <si>
    <t>62895402418144</t>
  </si>
  <si>
    <t>6281340891260</t>
  </si>
  <si>
    <t>6281364948133</t>
  </si>
  <si>
    <t>628131221750</t>
  </si>
  <si>
    <t>62882006527926</t>
  </si>
  <si>
    <t>6281263476711</t>
  </si>
  <si>
    <t>6289673407828</t>
  </si>
  <si>
    <t>6282138232294</t>
  </si>
  <si>
    <t>6282324479707</t>
  </si>
  <si>
    <t>6285279618858</t>
  </si>
  <si>
    <t>6282342444870</t>
  </si>
  <si>
    <t>6282194134169</t>
  </si>
  <si>
    <t>6287836442810</t>
  </si>
  <si>
    <t>6282340275699</t>
  </si>
  <si>
    <t>6282235384077</t>
  </si>
  <si>
    <t>6281255655146</t>
  </si>
  <si>
    <t>6287736000214</t>
  </si>
  <si>
    <t>6281341360669</t>
  </si>
  <si>
    <t>6285311151115</t>
  </si>
  <si>
    <t>6285325663723</t>
  </si>
  <si>
    <t>6282175814668</t>
  </si>
  <si>
    <t>6282176550553</t>
  </si>
  <si>
    <t>6285767959568</t>
  </si>
  <si>
    <t>6282211130563</t>
  </si>
  <si>
    <t>6282120158963</t>
  </si>
  <si>
    <t>6281234333110</t>
  </si>
  <si>
    <t>6285229315241</t>
  </si>
  <si>
    <t>6285243946380</t>
  </si>
  <si>
    <t>6281357816999</t>
  </si>
  <si>
    <t>6285248101404</t>
  </si>
  <si>
    <t>6282319025476</t>
  </si>
  <si>
    <t>628132128059</t>
  </si>
  <si>
    <t>6282292050916</t>
  </si>
  <si>
    <t>6285399040780</t>
  </si>
  <si>
    <t>6281253185059</t>
  </si>
  <si>
    <t>6281320593778</t>
  </si>
  <si>
    <t>6282194665353</t>
  </si>
  <si>
    <t>6282133457774</t>
  </si>
  <si>
    <t>6281352560969</t>
  </si>
  <si>
    <t>6287883672911</t>
  </si>
  <si>
    <t>6285656671128</t>
  </si>
  <si>
    <t>6281292703635</t>
  </si>
  <si>
    <t>628984720588</t>
  </si>
  <si>
    <t>6281339259983</t>
  </si>
  <si>
    <t>6285390667753</t>
  </si>
  <si>
    <t>6281342933955</t>
  </si>
  <si>
    <t>6281385226388</t>
  </si>
  <si>
    <t>6281344921381</t>
  </si>
  <si>
    <t>6281338455632</t>
  </si>
  <si>
    <t>6282114556763</t>
  </si>
  <si>
    <t>6281275176227</t>
  </si>
  <si>
    <t>6282354710064</t>
  </si>
  <si>
    <t>6285133682404</t>
  </si>
  <si>
    <t>6282214104865</t>
  </si>
  <si>
    <t>628126846882</t>
  </si>
  <si>
    <t>6282140392448</t>
  </si>
  <si>
    <t>6282395009660</t>
  </si>
  <si>
    <t>6282194912298</t>
  </si>
  <si>
    <t>6281904442068</t>
  </si>
  <si>
    <t>6281254897339</t>
  </si>
  <si>
    <t>6281927362183</t>
  </si>
  <si>
    <t>6285273720543</t>
  </si>
  <si>
    <t>6283119276721</t>
  </si>
  <si>
    <t>6285355758377</t>
  </si>
  <si>
    <t>6281248814356</t>
  </si>
  <si>
    <t>6281242940834</t>
  </si>
  <si>
    <t>6281214123844</t>
  </si>
  <si>
    <t>6285241739815</t>
  </si>
  <si>
    <t>6282256950671</t>
  </si>
  <si>
    <t>6281374555391</t>
  </si>
  <si>
    <t>6282366334118</t>
  </si>
  <si>
    <t>6282191433655</t>
  </si>
  <si>
    <t>6282171816148</t>
  </si>
  <si>
    <t>6282151363951</t>
  </si>
  <si>
    <t>6281253830877</t>
  </si>
  <si>
    <t>6285795579663</t>
  </si>
  <si>
    <t>6282292921387</t>
  </si>
  <si>
    <t>6285771245036</t>
  </si>
  <si>
    <t>6285825107931</t>
  </si>
  <si>
    <t>6283167151993</t>
  </si>
  <si>
    <t>628975312796</t>
  </si>
  <si>
    <t>6281242826801</t>
  </si>
  <si>
    <t>6281617695039</t>
  </si>
  <si>
    <t>6282314442674</t>
  </si>
  <si>
    <t>6281280070730</t>
  </si>
  <si>
    <t>6281220279378</t>
  </si>
  <si>
    <t>6287844383368</t>
  </si>
  <si>
    <t>6281255787799</t>
  </si>
  <si>
    <t>6281249494639</t>
  </si>
  <si>
    <t>6281337227204</t>
  </si>
  <si>
    <t>628218976949</t>
  </si>
  <si>
    <t>628125590240</t>
  </si>
  <si>
    <t>6281242722229</t>
  </si>
  <si>
    <t>6281363333367</t>
  </si>
  <si>
    <t>6282251549875</t>
  </si>
  <si>
    <t>6282386572670</t>
  </si>
  <si>
    <t>6285260834828</t>
  </si>
  <si>
    <t>6281393726669</t>
  </si>
  <si>
    <t>6281384190513</t>
  </si>
  <si>
    <t>6287711477803</t>
  </si>
  <si>
    <t>6281399765469</t>
  </si>
  <si>
    <t>6281255907021</t>
  </si>
  <si>
    <t>6281234540644</t>
  </si>
  <si>
    <t>6282262083984</t>
  </si>
  <si>
    <t>6281354753302</t>
  </si>
  <si>
    <t>6289617675738</t>
  </si>
  <si>
    <t>6281254133083</t>
  </si>
  <si>
    <t>6282260065679</t>
  </si>
  <si>
    <t>628213567421</t>
  </si>
  <si>
    <t>6281371346118</t>
  </si>
  <si>
    <t>6282272876589</t>
  </si>
  <si>
    <t>6287867614236</t>
  </si>
  <si>
    <t>6281930674879</t>
  </si>
  <si>
    <t>6281260849001</t>
  </si>
  <si>
    <t>6285282907153</t>
  </si>
  <si>
    <t>6282280266448</t>
  </si>
  <si>
    <t>6285257834673</t>
  </si>
  <si>
    <t>6282133173374</t>
  </si>
  <si>
    <t>6282192008782</t>
  </si>
  <si>
    <t>6287821055540</t>
  </si>
  <si>
    <t>6282121239466</t>
  </si>
  <si>
    <t>6285344162946</t>
  </si>
  <si>
    <t>6282112341952</t>
  </si>
  <si>
    <t>6281241307192</t>
  </si>
  <si>
    <t>6282292228878</t>
  </si>
  <si>
    <t>6281397858834</t>
  </si>
  <si>
    <t>6285352881393</t>
  </si>
  <si>
    <t>6281237453750</t>
  </si>
  <si>
    <t>6283129125787</t>
  </si>
  <si>
    <t>6281220689351</t>
  </si>
  <si>
    <t>6281349661356</t>
  </si>
  <si>
    <t>6289602517594</t>
  </si>
  <si>
    <t>6281337232618</t>
  </si>
  <si>
    <t>6285395279344</t>
  </si>
  <si>
    <t>6281248610923</t>
  </si>
  <si>
    <t>6285362791151</t>
  </si>
  <si>
    <t>6285272322548</t>
  </si>
  <si>
    <t>6282297765503</t>
  </si>
  <si>
    <t>6285241642157</t>
  </si>
  <si>
    <t>6281278171678</t>
  </si>
  <si>
    <t>6281311552599</t>
  </si>
  <si>
    <t>6281277225395</t>
  </si>
  <si>
    <t>6282397053792</t>
  </si>
  <si>
    <t>6282124781773</t>
  </si>
  <si>
    <t>62813705792160</t>
  </si>
  <si>
    <t>6285654089247</t>
  </si>
  <si>
    <t>6282190431748</t>
  </si>
  <si>
    <t>6282189063199</t>
  </si>
  <si>
    <t>6282370230413</t>
  </si>
  <si>
    <t>6287785768140</t>
  </si>
  <si>
    <t>6287850460686</t>
  </si>
  <si>
    <t>6282178254332</t>
  </si>
  <si>
    <t>6282291986819</t>
  </si>
  <si>
    <t>6282158887573</t>
  </si>
  <si>
    <t>6281358858882</t>
  </si>
  <si>
    <t>6282285849243</t>
  </si>
  <si>
    <t>6281389790963</t>
  </si>
  <si>
    <t>6285119029332</t>
  </si>
  <si>
    <t>6285361563143</t>
  </si>
  <si>
    <t>6285245777910</t>
  </si>
  <si>
    <t>6285241025799</t>
  </si>
  <si>
    <t>6287839597817</t>
  </si>
  <si>
    <t>6285755652660</t>
  </si>
  <si>
    <t>6282188632055</t>
  </si>
  <si>
    <t>6282252442975</t>
  </si>
  <si>
    <t>6282181600169</t>
  </si>
  <si>
    <t>6282268854293</t>
  </si>
  <si>
    <t>6281316432328</t>
  </si>
  <si>
    <t>6282229071450</t>
  </si>
  <si>
    <t>6281355316104</t>
  </si>
  <si>
    <t>6282340783315</t>
  </si>
  <si>
    <t>6287881645221</t>
  </si>
  <si>
    <t>6283193146125</t>
  </si>
  <si>
    <t>6282259415347</t>
  </si>
  <si>
    <t>62895328445704</t>
  </si>
  <si>
    <t>6281237144619</t>
  </si>
  <si>
    <t>6282160613766</t>
  </si>
  <si>
    <t>6281236007546</t>
  </si>
  <si>
    <t>6281558128635</t>
  </si>
  <si>
    <t>6281233926542</t>
  </si>
  <si>
    <t>6285338522216</t>
  </si>
  <si>
    <t>6283194152825</t>
  </si>
  <si>
    <t>6285823573023</t>
  </si>
  <si>
    <t>6281559854077</t>
  </si>
  <si>
    <t>6282266082026</t>
  </si>
  <si>
    <t>6281316068094</t>
  </si>
  <si>
    <t>6281235523938</t>
  </si>
  <si>
    <t>6285241463093</t>
  </si>
  <si>
    <t>628134527754</t>
  </si>
  <si>
    <t>62895397170382</t>
  </si>
  <si>
    <t>6285298116671</t>
  </si>
  <si>
    <t>6285157171226</t>
  </si>
  <si>
    <t>6282237420789</t>
  </si>
  <si>
    <t>6281243739496</t>
  </si>
  <si>
    <t>628999715528</t>
  </si>
  <si>
    <t>6281377448577</t>
  </si>
  <si>
    <t>6282254761769</t>
  </si>
  <si>
    <t>6285849887522</t>
  </si>
  <si>
    <t>6282347371488</t>
  </si>
  <si>
    <t>6285326850341</t>
  </si>
  <si>
    <t>6285278926219</t>
  </si>
  <si>
    <t>6282366495783</t>
  </si>
  <si>
    <t>6287829680405</t>
  </si>
  <si>
    <t>6281262600288</t>
  </si>
  <si>
    <t>6282283968604</t>
  </si>
  <si>
    <t>6285823021671</t>
  </si>
  <si>
    <t>6285218711792</t>
  </si>
  <si>
    <t>62882000891139</t>
  </si>
  <si>
    <t>6285343655565</t>
  </si>
  <si>
    <t>6285754398150</t>
  </si>
  <si>
    <t>6285126713087</t>
  </si>
  <si>
    <t>6285178546532</t>
  </si>
  <si>
    <t>6285242426974</t>
  </si>
  <si>
    <t>6281363919524</t>
  </si>
  <si>
    <t>6282197387148</t>
  </si>
  <si>
    <t>6285956715530</t>
  </si>
  <si>
    <t>6288994071256</t>
  </si>
  <si>
    <t>6285366075516</t>
  </si>
  <si>
    <t>6282189715177</t>
  </si>
  <si>
    <t>6285356526999</t>
  </si>
  <si>
    <t>6285733739690</t>
  </si>
  <si>
    <t>6282297275648</t>
  </si>
  <si>
    <t>6281243333650</t>
  </si>
  <si>
    <t>6285119431152</t>
  </si>
  <si>
    <t>6281238790174</t>
  </si>
  <si>
    <t>6281334461155</t>
  </si>
  <si>
    <t>6282228271263</t>
  </si>
  <si>
    <t>6285737518323</t>
  </si>
  <si>
    <t>6282261442099</t>
  </si>
  <si>
    <t>6285269955574</t>
  </si>
  <si>
    <t>6285256279659</t>
  </si>
  <si>
    <t>6285720815570</t>
  </si>
  <si>
    <t>62852524955977</t>
  </si>
  <si>
    <t>6289526334470</t>
  </si>
  <si>
    <t>6282174750772</t>
  </si>
  <si>
    <t>6282293524910</t>
  </si>
  <si>
    <t>6285720866137</t>
  </si>
  <si>
    <t>6285250743233</t>
  </si>
  <si>
    <t>6285261230735</t>
  </si>
  <si>
    <t>6285333010542</t>
  </si>
  <si>
    <t>6281241071346</t>
  </si>
  <si>
    <t>6285241518888</t>
  </si>
  <si>
    <t>6282340039364</t>
  </si>
  <si>
    <t>6282181409091</t>
  </si>
  <si>
    <t>6281374048065</t>
  </si>
  <si>
    <t>6281277387051</t>
  </si>
  <si>
    <t>6281274821955</t>
  </si>
  <si>
    <t>62085367748634</t>
  </si>
  <si>
    <t>6287874479668</t>
  </si>
  <si>
    <t>6281298713646</t>
  </si>
  <si>
    <t>6285783166782</t>
  </si>
  <si>
    <t>6281236491676</t>
  </si>
  <si>
    <t>6282156549119</t>
  </si>
  <si>
    <t>6281341856604</t>
  </si>
  <si>
    <t>6285719542297</t>
  </si>
  <si>
    <t>6285246458785</t>
  </si>
  <si>
    <t>6289522075432</t>
  </si>
  <si>
    <t>6285148161771</t>
  </si>
  <si>
    <t>6281337950593</t>
  </si>
  <si>
    <t>6285298938619</t>
  </si>
  <si>
    <t>6282191404926</t>
  </si>
  <si>
    <t>6285829071523</t>
  </si>
  <si>
    <t>6285245881903</t>
  </si>
  <si>
    <t>6282277056571</t>
  </si>
  <si>
    <t>6281319705852</t>
  </si>
  <si>
    <t>6282310832336</t>
  </si>
  <si>
    <t>6289674297794</t>
  </si>
  <si>
    <t>6285713854724</t>
  </si>
  <si>
    <t>628882544518</t>
  </si>
  <si>
    <t>6285395232013</t>
  </si>
  <si>
    <t>6282344676006</t>
  </si>
  <si>
    <t>6282214764604</t>
  </si>
  <si>
    <t>6282238156926</t>
  </si>
  <si>
    <t>6285251668799</t>
  </si>
  <si>
    <t>6282214223555</t>
  </si>
  <si>
    <t>6285961019579</t>
  </si>
  <si>
    <t>6281238867021</t>
  </si>
  <si>
    <t>6282372998920</t>
  </si>
  <si>
    <t>6282279097172</t>
  </si>
  <si>
    <t>6285779502283</t>
  </si>
  <si>
    <t>62811404546</t>
  </si>
  <si>
    <t>6281279413220</t>
  </si>
  <si>
    <t>6281255986822</t>
  </si>
  <si>
    <t>6285340001821</t>
  </si>
  <si>
    <t>6282160533717</t>
  </si>
  <si>
    <t>6282381153677</t>
  </si>
  <si>
    <t>6282130594999</t>
  </si>
  <si>
    <t>6281363734339</t>
  </si>
  <si>
    <t>6281246640262</t>
  </si>
  <si>
    <t>6281351715596</t>
  </si>
  <si>
    <t>6282352264602</t>
  </si>
  <si>
    <t>6281337643006</t>
  </si>
  <si>
    <t>628978978995</t>
  </si>
  <si>
    <t>6281999489090</t>
  </si>
  <si>
    <t>6285215181763</t>
  </si>
  <si>
    <t>6285349570175</t>
  </si>
  <si>
    <t>6285821566934</t>
  </si>
  <si>
    <t>6285280883266</t>
  </si>
  <si>
    <t>6281338325251</t>
  </si>
  <si>
    <t>6289603940994</t>
  </si>
  <si>
    <t>6282287411104</t>
  </si>
  <si>
    <t>6285255653040</t>
  </si>
  <si>
    <t>6281368884007</t>
  </si>
  <si>
    <t>6281332823693</t>
  </si>
  <si>
    <t>62881026739903</t>
  </si>
  <si>
    <t>6285849408018</t>
  </si>
  <si>
    <t>6281244754587</t>
  </si>
  <si>
    <t>6282154866078</t>
  </si>
  <si>
    <t>6285165780314</t>
  </si>
  <si>
    <t>6282164646789</t>
  </si>
  <si>
    <t>6282395947011</t>
  </si>
  <si>
    <t>6281365759146</t>
  </si>
  <si>
    <t>6281244456968</t>
  </si>
  <si>
    <t>628125267659</t>
  </si>
  <si>
    <t>6282274884515</t>
  </si>
  <si>
    <t>6281349793196</t>
  </si>
  <si>
    <t>6281339321080</t>
  </si>
  <si>
    <t>6281259481818</t>
  </si>
  <si>
    <t>6281356164345</t>
  </si>
  <si>
    <t>6282123372674</t>
  </si>
  <si>
    <t>6282254088531</t>
  </si>
  <si>
    <t>6282235527562</t>
  </si>
  <si>
    <t>6282191001957</t>
  </si>
  <si>
    <t>6282315335368</t>
  </si>
  <si>
    <t>6288292060039</t>
  </si>
  <si>
    <t>6282211375091</t>
  </si>
  <si>
    <t>6285336059044</t>
  </si>
  <si>
    <t>6281342049988</t>
  </si>
  <si>
    <t>6285822785244</t>
  </si>
  <si>
    <t>6282348989868</t>
  </si>
  <si>
    <t>6281317898916</t>
  </si>
  <si>
    <t>6281246923865</t>
  </si>
  <si>
    <t>6282148896846</t>
  </si>
  <si>
    <t>6285224044906</t>
  </si>
  <si>
    <t>6282334479919</t>
  </si>
  <si>
    <t>6285134404929</t>
  </si>
  <si>
    <t>6281397666618</t>
  </si>
  <si>
    <t>6285383819755</t>
  </si>
  <si>
    <t>6281273043446</t>
  </si>
  <si>
    <t>628134084430</t>
  </si>
  <si>
    <t>6283822050493</t>
  </si>
  <si>
    <t>6281376227122</t>
  </si>
  <si>
    <t>6281236457393</t>
  </si>
  <si>
    <t>6285311748047</t>
  </si>
  <si>
    <t>6289526344055</t>
  </si>
  <si>
    <t>6281349731850</t>
  </si>
  <si>
    <t>6281237683055</t>
  </si>
  <si>
    <t>6282191242845</t>
  </si>
  <si>
    <t>6282315064993</t>
  </si>
  <si>
    <t>6282252396027</t>
  </si>
  <si>
    <t>6282393869795</t>
  </si>
  <si>
    <t>6285389457079</t>
  </si>
  <si>
    <t>6281242723993</t>
  </si>
  <si>
    <t>6282388325999</t>
  </si>
  <si>
    <t>6285239157657</t>
  </si>
  <si>
    <t>628124405564</t>
  </si>
  <si>
    <t>6285828966096</t>
  </si>
  <si>
    <t>6282213556685</t>
  </si>
  <si>
    <t>6282344672626</t>
  </si>
  <si>
    <t>6281242875801</t>
  </si>
  <si>
    <t>6281340633321</t>
  </si>
  <si>
    <t>628127629097</t>
  </si>
  <si>
    <t>6285290362497</t>
  </si>
  <si>
    <t>6285241034476</t>
  </si>
  <si>
    <t>6281218611525</t>
  </si>
  <si>
    <t>6282291502112</t>
  </si>
  <si>
    <t>6282124743335</t>
  </si>
  <si>
    <t>6282252268886</t>
  </si>
  <si>
    <t>6282199069060</t>
  </si>
  <si>
    <t>6282148754816</t>
  </si>
  <si>
    <t>62882022281840</t>
  </si>
  <si>
    <t>6281334604128</t>
  </si>
  <si>
    <t>6281241603032</t>
  </si>
  <si>
    <t>6282190169576</t>
  </si>
  <si>
    <t>6282160625243</t>
  </si>
  <si>
    <t>6281310428051</t>
  </si>
  <si>
    <t>6285211224169</t>
  </si>
  <si>
    <t>6285837209880</t>
  </si>
  <si>
    <t>6285339298732</t>
  </si>
  <si>
    <t>6282348011122</t>
  </si>
  <si>
    <t>6281327283313</t>
  </si>
  <si>
    <t>6285668029997</t>
  </si>
  <si>
    <t>62081246736447</t>
  </si>
  <si>
    <t>6282251741076</t>
  </si>
  <si>
    <t>6282279055799</t>
  </si>
  <si>
    <t>6281215336582</t>
  </si>
  <si>
    <t>6289531752531</t>
  </si>
  <si>
    <t>6285330701615</t>
  </si>
  <si>
    <t>6285129464953</t>
  </si>
  <si>
    <t>6282131143831</t>
  </si>
  <si>
    <t>6281251007114</t>
  </si>
  <si>
    <t>6285787409189</t>
  </si>
  <si>
    <t>6281371836863</t>
  </si>
  <si>
    <t>6282292976854</t>
  </si>
  <si>
    <t>6283847003700</t>
  </si>
  <si>
    <t>6285266071108</t>
  </si>
  <si>
    <t>6285784343977</t>
  </si>
  <si>
    <t>6285378456522</t>
  </si>
  <si>
    <t>6285211234498</t>
  </si>
  <si>
    <t>6285795635027</t>
  </si>
  <si>
    <t>6285206690819</t>
  </si>
  <si>
    <t>6285275078903</t>
  </si>
  <si>
    <t>6281255979090</t>
  </si>
  <si>
    <t>6285298424476</t>
  </si>
  <si>
    <t>6285283890692</t>
  </si>
  <si>
    <t>628136196187</t>
  </si>
  <si>
    <t>6282296235272</t>
  </si>
  <si>
    <t>6282310523282</t>
  </si>
  <si>
    <t>6289521413161</t>
  </si>
  <si>
    <t>6283192536993</t>
  </si>
  <si>
    <t>6282150295993</t>
  </si>
  <si>
    <t>6282251901453</t>
  </si>
  <si>
    <t>6281291295175</t>
  </si>
  <si>
    <t>6282148299551</t>
  </si>
  <si>
    <t>6281264365214</t>
  </si>
  <si>
    <t>6281233785754</t>
  </si>
  <si>
    <t>6285341747750</t>
  </si>
  <si>
    <t>6281338636501</t>
  </si>
  <si>
    <t>6282193497272</t>
  </si>
  <si>
    <t>6285936112651</t>
  </si>
  <si>
    <t>6282113152455</t>
  </si>
  <si>
    <t>6285333193177</t>
  </si>
  <si>
    <t>6281354687901</t>
  </si>
  <si>
    <t>6281227217444</t>
  </si>
  <si>
    <t>6285375821919</t>
  </si>
  <si>
    <t>6285383852245</t>
  </si>
  <si>
    <t>6281339502985</t>
  </si>
  <si>
    <t>6281346676826</t>
  </si>
  <si>
    <t>6281271243189</t>
  </si>
  <si>
    <t>6282350613233</t>
  </si>
  <si>
    <t>6282237439121</t>
  </si>
  <si>
    <t>6282316621354</t>
  </si>
  <si>
    <t>628127647648</t>
  </si>
  <si>
    <t>6282189750911</t>
  </si>
  <si>
    <t>62281310777236</t>
  </si>
  <si>
    <t>6282190118901</t>
  </si>
  <si>
    <t>6285389081467</t>
  </si>
  <si>
    <t>6285393702728</t>
  </si>
  <si>
    <t>6281379250045</t>
  </si>
  <si>
    <t>6282197909099</t>
  </si>
  <si>
    <t>6281370277483</t>
  </si>
  <si>
    <t>6281320564166</t>
  </si>
  <si>
    <t>6285256252454</t>
  </si>
  <si>
    <t>6282225138378</t>
  </si>
  <si>
    <t>6281241682454</t>
  </si>
  <si>
    <t>6282144727527</t>
  </si>
  <si>
    <t>6281239667447</t>
  </si>
  <si>
    <t>6285133374973</t>
  </si>
  <si>
    <t>6282382336162</t>
  </si>
  <si>
    <t>6282154075069</t>
  </si>
  <si>
    <t>6282117855841</t>
  </si>
  <si>
    <t>6282235371823</t>
  </si>
  <si>
    <t>6285399445397</t>
  </si>
  <si>
    <t>6282236818212</t>
  </si>
  <si>
    <t>6282343821348</t>
  </si>
  <si>
    <t>628127653583</t>
  </si>
  <si>
    <t>6285290206696</t>
  </si>
  <si>
    <t>6281239644071</t>
  </si>
  <si>
    <t>62895384685059</t>
  </si>
  <si>
    <t>6285377331193</t>
  </si>
  <si>
    <t>6285189866394</t>
  </si>
  <si>
    <t>6287853091493</t>
  </si>
  <si>
    <t>6281341773007</t>
  </si>
  <si>
    <t>6282187221777</t>
  </si>
  <si>
    <t>6285705006373</t>
  </si>
  <si>
    <t>6281353027033</t>
  </si>
  <si>
    <t>6281287501292</t>
  </si>
  <si>
    <t>6281339397104</t>
  </si>
  <si>
    <t>6281342372026</t>
  </si>
  <si>
    <t>6285251979923</t>
  </si>
  <si>
    <t>6285857555226</t>
  </si>
  <si>
    <t>6282173461394</t>
  </si>
  <si>
    <t>6281243339999</t>
  </si>
  <si>
    <t>6281515314174</t>
  </si>
  <si>
    <t>6283832839466</t>
  </si>
  <si>
    <t>6282272300667</t>
  </si>
  <si>
    <t>6282167408321</t>
  </si>
  <si>
    <t>6285319222675</t>
  </si>
  <si>
    <t>6285244310646</t>
  </si>
  <si>
    <t>6282247065850</t>
  </si>
  <si>
    <t>6281355020444</t>
  </si>
  <si>
    <t>6285394474242</t>
  </si>
  <si>
    <t>6285391267648</t>
  </si>
  <si>
    <t>6282192127024</t>
  </si>
  <si>
    <t>6285696786174</t>
  </si>
  <si>
    <t>6282148271548</t>
  </si>
  <si>
    <t>6285656670334</t>
  </si>
  <si>
    <t>6281931920395</t>
  </si>
  <si>
    <t>6282160991739</t>
  </si>
  <si>
    <t>6285242958168</t>
  </si>
  <si>
    <t>6282191708340</t>
  </si>
  <si>
    <t>6282230117718</t>
  </si>
  <si>
    <t>6282165063788</t>
  </si>
  <si>
    <t>6282294185266</t>
  </si>
  <si>
    <t>6281276666263</t>
  </si>
  <si>
    <t>6281545980464</t>
  </si>
  <si>
    <t>6285820333890</t>
  </si>
  <si>
    <t>6281218895559</t>
  </si>
  <si>
    <t>6281356743619</t>
  </si>
  <si>
    <t>6282339580435</t>
  </si>
  <si>
    <t>6285249504405</t>
  </si>
  <si>
    <t>6281244025947</t>
  </si>
  <si>
    <t>6281237408068</t>
  </si>
  <si>
    <t>6285250737894</t>
  </si>
  <si>
    <t>6281353877840</t>
  </si>
  <si>
    <t>628213170829</t>
  </si>
  <si>
    <t>6281298654087</t>
  </si>
  <si>
    <t>6282339481898</t>
  </si>
  <si>
    <t>6282315558879</t>
  </si>
  <si>
    <t>6281292227537</t>
  </si>
  <si>
    <t>6285124866991</t>
  </si>
  <si>
    <t>6282144559662</t>
  </si>
  <si>
    <t>6282195011643</t>
  </si>
  <si>
    <t>6282142066284</t>
  </si>
  <si>
    <t>6282339847986</t>
  </si>
  <si>
    <t>6285750686064</t>
  </si>
  <si>
    <t>6281342667174</t>
  </si>
  <si>
    <t>62895390604466</t>
  </si>
  <si>
    <t>6281270264195</t>
  </si>
  <si>
    <t>6281263203555</t>
  </si>
  <si>
    <t>6281243938282</t>
  </si>
  <si>
    <t>628122880244</t>
  </si>
  <si>
    <t>6282199737358</t>
  </si>
  <si>
    <t>6281390542072</t>
  </si>
  <si>
    <t>6285252416747</t>
  </si>
  <si>
    <t>6282353314280</t>
  </si>
  <si>
    <t>6281366922838</t>
  </si>
  <si>
    <t>6282315852257</t>
  </si>
  <si>
    <t>6282379418704</t>
  </si>
  <si>
    <t>6285801176877</t>
  </si>
  <si>
    <t>6282147260845</t>
  </si>
  <si>
    <t>628123638179</t>
  </si>
  <si>
    <t>6282191759665</t>
  </si>
  <si>
    <t>6281322320108</t>
  </si>
  <si>
    <t>6282354696955</t>
  </si>
  <si>
    <t>6281320316452</t>
  </si>
  <si>
    <t>6282317262626</t>
  </si>
  <si>
    <t>6282285223609</t>
  </si>
  <si>
    <t>6285186657073</t>
  </si>
  <si>
    <t>62811486584</t>
  </si>
  <si>
    <t>6281383375533</t>
  </si>
  <si>
    <t>6281371459901</t>
  </si>
  <si>
    <t>6281342701525</t>
  </si>
  <si>
    <t>62895705800101</t>
  </si>
  <si>
    <t>6281266144322</t>
  </si>
  <si>
    <t>6281363409191</t>
  </si>
  <si>
    <t>6282247467139</t>
  </si>
  <si>
    <t>6281340344071</t>
  </si>
  <si>
    <t>62895333805197</t>
  </si>
  <si>
    <t>6281257770891</t>
  </si>
  <si>
    <t>6285338399945</t>
  </si>
  <si>
    <t>6281279749034</t>
  </si>
  <si>
    <t>6282121501252</t>
  </si>
  <si>
    <t>6285268086524</t>
  </si>
  <si>
    <t>6282174389212</t>
  </si>
  <si>
    <t>6281241155557</t>
  </si>
  <si>
    <t>6285651905832</t>
  </si>
  <si>
    <t>6281226206276</t>
  </si>
  <si>
    <t>6282256744109</t>
  </si>
  <si>
    <t>6281355001566</t>
  </si>
  <si>
    <t>6282338523838</t>
  </si>
  <si>
    <t>6282293808871</t>
  </si>
  <si>
    <t>6281222424772</t>
  </si>
  <si>
    <t>6281238531898</t>
  </si>
  <si>
    <t>6285947234915</t>
  </si>
  <si>
    <t>6281995605847</t>
  </si>
  <si>
    <t>6285229890980</t>
  </si>
  <si>
    <t>6281343683305</t>
  </si>
  <si>
    <t>6285230203450</t>
  </si>
  <si>
    <t>6285214089899</t>
  </si>
  <si>
    <t>6282118562795</t>
  </si>
  <si>
    <t>6282264578722</t>
  </si>
  <si>
    <t>628139654166</t>
  </si>
  <si>
    <t>6282244044404</t>
  </si>
  <si>
    <t>6281270105490</t>
  </si>
  <si>
    <t>6282123375752</t>
  </si>
  <si>
    <t>6285372554106</t>
  </si>
  <si>
    <t>6282171727695</t>
  </si>
  <si>
    <t>6282396608488</t>
  </si>
  <si>
    <t>6282248493240</t>
  </si>
  <si>
    <t>6282167487986</t>
  </si>
  <si>
    <t>6282213569477</t>
  </si>
  <si>
    <t>6285256702472</t>
  </si>
  <si>
    <t>6282288491100</t>
  </si>
  <si>
    <t>6282340731373</t>
  </si>
  <si>
    <t>6285343945578</t>
  </si>
  <si>
    <t>6281290277239</t>
  </si>
  <si>
    <t>6281325837470</t>
  </si>
  <si>
    <t>6281342123308</t>
  </si>
  <si>
    <t>6285119577738</t>
  </si>
  <si>
    <t>6281250213448</t>
  </si>
  <si>
    <t>6281361931155</t>
  </si>
  <si>
    <t>6282157543342</t>
  </si>
  <si>
    <t>6282299797456</t>
  </si>
  <si>
    <t>6282351330450</t>
  </si>
  <si>
    <t>6282211487655</t>
  </si>
  <si>
    <t>6289693361107</t>
  </si>
  <si>
    <t>6282348377545</t>
  </si>
  <si>
    <t>6282147483309</t>
  </si>
  <si>
    <t>62811444752</t>
  </si>
  <si>
    <t>6285333335060</t>
  </si>
  <si>
    <t>6282349837871</t>
  </si>
  <si>
    <t>6281399468488</t>
  </si>
  <si>
    <t>6281342084426</t>
  </si>
  <si>
    <t>6281522897720</t>
  </si>
  <si>
    <t>6285251439752</t>
  </si>
  <si>
    <t>6281355894091</t>
  </si>
  <si>
    <t>6285340864148</t>
  </si>
  <si>
    <t>6282383720438</t>
  </si>
  <si>
    <t>6282293557961</t>
  </si>
  <si>
    <t>6281222147864</t>
  </si>
  <si>
    <t>6282254390551</t>
  </si>
  <si>
    <t>6281234148685</t>
  </si>
  <si>
    <t>62895351502130</t>
  </si>
  <si>
    <t>62895348056285</t>
  </si>
  <si>
    <t>628129294241</t>
  </si>
  <si>
    <t>6281238274825</t>
  </si>
  <si>
    <t>6285191510812</t>
  </si>
  <si>
    <t>62882021705443</t>
  </si>
  <si>
    <t>6285399406489</t>
  </si>
  <si>
    <t>6285756825189</t>
  </si>
  <si>
    <t>6285393634069</t>
  </si>
  <si>
    <t>6282381396992</t>
  </si>
  <si>
    <t>6282284945615</t>
  </si>
  <si>
    <t>6281243889733</t>
  </si>
  <si>
    <t>6285353827042</t>
  </si>
  <si>
    <t>6281536054654</t>
  </si>
  <si>
    <t>6282296761036</t>
  </si>
  <si>
    <t>6285722159647</t>
  </si>
  <si>
    <t>6281284936777</t>
  </si>
  <si>
    <t>6285219172419</t>
  </si>
  <si>
    <t>6281371840545</t>
  </si>
  <si>
    <t>6285240191196</t>
  </si>
  <si>
    <t>6281245309306</t>
  </si>
  <si>
    <t>6282291178432</t>
  </si>
  <si>
    <t>6285137237349</t>
  </si>
  <si>
    <t>6281313271651</t>
  </si>
  <si>
    <t>6282342554038</t>
  </si>
  <si>
    <t>6285217719733</t>
  </si>
  <si>
    <t>6285123996790</t>
  </si>
  <si>
    <t>6282341581520</t>
  </si>
  <si>
    <t>6285640498897</t>
  </si>
  <si>
    <t>6281381005837</t>
  </si>
  <si>
    <t>6285281876286</t>
  </si>
  <si>
    <t>6281236835447</t>
  </si>
  <si>
    <t>6281253047004</t>
  </si>
  <si>
    <t>6282111252623</t>
  </si>
  <si>
    <t>6282144670925</t>
  </si>
  <si>
    <t>6281236105282</t>
  </si>
  <si>
    <t>6281342478068</t>
  </si>
  <si>
    <t>6282287587728</t>
  </si>
  <si>
    <t>6281373777929</t>
  </si>
  <si>
    <t>6281365090358</t>
  </si>
  <si>
    <t>6282155492003</t>
  </si>
  <si>
    <t>6287763887155</t>
  </si>
  <si>
    <t>6281213997404</t>
  </si>
  <si>
    <t>6281936351736</t>
  </si>
  <si>
    <t>6282156704086</t>
  </si>
  <si>
    <t>6285151022983</t>
  </si>
  <si>
    <t>6282233427166</t>
  </si>
  <si>
    <t>6285338241802</t>
  </si>
  <si>
    <t>6281293434716</t>
  </si>
  <si>
    <t>6285341688444</t>
  </si>
  <si>
    <t>6285397432380</t>
  </si>
  <si>
    <t>6281237511003</t>
  </si>
  <si>
    <t>6282269539232</t>
  </si>
  <si>
    <t>62895339375422</t>
  </si>
  <si>
    <t>6285245767183</t>
  </si>
  <si>
    <t>6281317646416</t>
  </si>
  <si>
    <t>6285362961000</t>
  </si>
  <si>
    <t>6282312779197</t>
  </si>
  <si>
    <t>6285242078977</t>
  </si>
  <si>
    <t>6281287327583</t>
  </si>
  <si>
    <t>6281547508334</t>
  </si>
  <si>
    <t>6285298377277</t>
  </si>
  <si>
    <t>62881026989754</t>
  </si>
  <si>
    <t>6285378468215</t>
  </si>
  <si>
    <t>6282120078711</t>
  </si>
  <si>
    <t>6281297507447</t>
  </si>
  <si>
    <t>6282358835618</t>
  </si>
  <si>
    <t>6281341687731</t>
  </si>
  <si>
    <t>6281337488359</t>
  </si>
  <si>
    <t>6282353259114</t>
  </si>
  <si>
    <t>6281277272434</t>
  </si>
  <si>
    <t>6282339522063</t>
  </si>
  <si>
    <t>6285239435367</t>
  </si>
  <si>
    <t>6282259566519</t>
  </si>
  <si>
    <t>6285271273059</t>
  </si>
  <si>
    <t>6282188512705</t>
  </si>
  <si>
    <t>6285355368950</t>
  </si>
  <si>
    <t>6281245793995</t>
  </si>
  <si>
    <t>6285283648442</t>
  </si>
  <si>
    <t>6282266553007</t>
  </si>
  <si>
    <t>6281343334013</t>
  </si>
  <si>
    <t>6282394940907</t>
  </si>
  <si>
    <t>6285331963698</t>
  </si>
  <si>
    <t>6282322762895</t>
  </si>
  <si>
    <t>6281355562623</t>
  </si>
  <si>
    <t>6287766606213</t>
  </si>
  <si>
    <t>6282125770562</t>
  </si>
  <si>
    <t>6282290814163</t>
  </si>
  <si>
    <t>6283136085351</t>
  </si>
  <si>
    <t>6289691605505</t>
  </si>
  <si>
    <t>Pket stuck bru dambl cust dikonfir seler</t>
  </si>
  <si>
    <t>6285119850247</t>
  </si>
  <si>
    <t>628125892114</t>
  </si>
  <si>
    <t>6288807047257</t>
  </si>
  <si>
    <t>6285217450208</t>
  </si>
  <si>
    <t>6282170992080</t>
  </si>
  <si>
    <t>6281372914444</t>
  </si>
  <si>
    <t>6285240318585</t>
  </si>
  <si>
    <t>6285756858471</t>
  </si>
  <si>
    <t>6285199086025</t>
  </si>
  <si>
    <t>6282124908553</t>
  </si>
  <si>
    <t>6282339152620</t>
  </si>
  <si>
    <t>6281370336400</t>
  </si>
  <si>
    <t>6285113001745</t>
  </si>
  <si>
    <t>6282188874055</t>
  </si>
  <si>
    <t>6285776905228</t>
  </si>
  <si>
    <t>6282192440322</t>
  </si>
  <si>
    <t>62895320797239</t>
  </si>
  <si>
    <t>6282299917570</t>
  </si>
  <si>
    <t>628529950657</t>
  </si>
  <si>
    <t>6282174557775</t>
  </si>
  <si>
    <t>6282339875551</t>
  </si>
  <si>
    <t>6282261369184</t>
  </si>
  <si>
    <t>6281315460334</t>
  </si>
  <si>
    <t>6282168218445</t>
  </si>
  <si>
    <t>6281337496771</t>
  </si>
  <si>
    <t>6281246324907</t>
  </si>
  <si>
    <t>6285191590285</t>
  </si>
  <si>
    <t>6281354516768</t>
  </si>
  <si>
    <t>62818884269</t>
  </si>
  <si>
    <t>6281341817092</t>
  </si>
  <si>
    <t>6282244514871</t>
  </si>
  <si>
    <t>6285387708978</t>
  </si>
  <si>
    <t>6282384745566</t>
  </si>
  <si>
    <t>6285705806781</t>
  </si>
  <si>
    <t>6285724743255</t>
  </si>
  <si>
    <t>6282313053997</t>
  </si>
  <si>
    <t>6281374500972</t>
  </si>
  <si>
    <t>6282211959926</t>
  </si>
  <si>
    <t>62895330489317</t>
  </si>
  <si>
    <t>628111282264</t>
  </si>
  <si>
    <t>6282290114447</t>
  </si>
  <si>
    <t>6285252841548</t>
  </si>
  <si>
    <t>6282144732552</t>
  </si>
  <si>
    <t>6281219939630</t>
  </si>
  <si>
    <t>6287846637485</t>
  </si>
  <si>
    <t>6282146315956</t>
  </si>
  <si>
    <t>6282146271593</t>
  </si>
  <si>
    <t>6281375689646</t>
  </si>
  <si>
    <t>6281379127989</t>
  </si>
  <si>
    <t>6289510408830</t>
  </si>
  <si>
    <t>6281545452368</t>
  </si>
  <si>
    <t>6283131070971</t>
  </si>
  <si>
    <t>6285338237784</t>
  </si>
  <si>
    <t>6282271087696</t>
  </si>
  <si>
    <t>6281268604696</t>
  </si>
  <si>
    <t>6282195595593</t>
  </si>
  <si>
    <t>62811834017</t>
  </si>
  <si>
    <t>6282190090934</t>
  </si>
  <si>
    <t>6281228194700</t>
  </si>
  <si>
    <t>6282339556588</t>
  </si>
  <si>
    <t>6285244597198</t>
  </si>
  <si>
    <t>6282178879331</t>
  </si>
  <si>
    <t>6288809783288</t>
  </si>
  <si>
    <t>6285240912711</t>
  </si>
  <si>
    <t>6281245129886</t>
  </si>
  <si>
    <t>6281369790229</t>
  </si>
  <si>
    <t>6281331492405</t>
  </si>
  <si>
    <t>6285320153778</t>
  </si>
  <si>
    <t>6281246917529</t>
  </si>
  <si>
    <t>6281264950643</t>
  </si>
  <si>
    <t>62881012279931</t>
  </si>
  <si>
    <t>6281337139783</t>
  </si>
  <si>
    <t>62085370394456</t>
  </si>
  <si>
    <t>6285168732271</t>
  </si>
  <si>
    <t>6282143955377</t>
  </si>
  <si>
    <t>6282239143311</t>
  </si>
  <si>
    <t>6289618634562</t>
  </si>
  <si>
    <t>6285299774624</t>
  </si>
  <si>
    <t>6282172298452</t>
  </si>
  <si>
    <t>6285122392036</t>
  </si>
  <si>
    <t>6282197924360</t>
  </si>
  <si>
    <t>6282253264262</t>
  </si>
  <si>
    <t>6281316052487</t>
  </si>
  <si>
    <t>6282143678344</t>
  </si>
  <si>
    <t>6282252743631</t>
  </si>
  <si>
    <t>6285781183885</t>
  </si>
  <si>
    <t>6282124140250</t>
  </si>
  <si>
    <t>6285346727769</t>
  </si>
  <si>
    <t>6282192375826</t>
  </si>
  <si>
    <t>6289502662648</t>
  </si>
  <si>
    <t>6281325850675</t>
  </si>
  <si>
    <t>6285240370046</t>
  </si>
  <si>
    <t>6285931990261</t>
  </si>
  <si>
    <t>6281348167289</t>
  </si>
  <si>
    <t>6289622430333</t>
  </si>
  <si>
    <t>6289525359581</t>
  </si>
  <si>
    <t>62895384335523</t>
  </si>
  <si>
    <t>6281323635588</t>
  </si>
  <si>
    <t>6285142981081</t>
  </si>
  <si>
    <t>6282235928266</t>
  </si>
  <si>
    <t>6282252365382</t>
  </si>
  <si>
    <t>6285204998534</t>
  </si>
  <si>
    <t>6281351183738</t>
  </si>
  <si>
    <t>6285293292540</t>
  </si>
  <si>
    <t>6281280349050</t>
  </si>
  <si>
    <t>6285256938446</t>
  </si>
  <si>
    <t>6282147861896</t>
  </si>
  <si>
    <t>62895400642180</t>
  </si>
  <si>
    <t>628112799075</t>
  </si>
  <si>
    <t>6288290036661</t>
  </si>
  <si>
    <t>6285383755933</t>
  </si>
  <si>
    <t>6281355303877</t>
  </si>
  <si>
    <t>6282191748580</t>
  </si>
  <si>
    <t>6281237900673</t>
  </si>
  <si>
    <t>6282236921367</t>
  </si>
  <si>
    <t>6285279455759</t>
  </si>
  <si>
    <t>6285323979857</t>
  </si>
  <si>
    <t>6281242242200</t>
  </si>
  <si>
    <t>6285240858333</t>
  </si>
  <si>
    <t>6282156014008</t>
  </si>
  <si>
    <t>6282342750403</t>
  </si>
  <si>
    <t>6281227247193</t>
  </si>
  <si>
    <t>6285894374017</t>
  </si>
  <si>
    <t>6281279194196</t>
  </si>
  <si>
    <t>6282145238266</t>
  </si>
  <si>
    <t>6289505663033</t>
  </si>
  <si>
    <t>6287798228736</t>
  </si>
  <si>
    <t>6281288965682</t>
  </si>
  <si>
    <t>6285890191966</t>
  </si>
  <si>
    <t>6285240282265</t>
  </si>
  <si>
    <t>6285320001962</t>
  </si>
  <si>
    <t>6282317366766</t>
  </si>
  <si>
    <t>6285858520961</t>
  </si>
  <si>
    <t>6281387897263</t>
  </si>
  <si>
    <t>6285603108586</t>
  </si>
  <si>
    <t>6285343525316</t>
  </si>
  <si>
    <t>6282339173645</t>
  </si>
  <si>
    <t>6285796154410</t>
  </si>
  <si>
    <t>6282310114954</t>
  </si>
  <si>
    <t>628114101721</t>
  </si>
  <si>
    <t>6288215757886</t>
  </si>
  <si>
    <t>6281239243678</t>
  </si>
  <si>
    <t>6285240240508</t>
  </si>
  <si>
    <t>6282152378543</t>
  </si>
  <si>
    <t>6285310001060</t>
  </si>
  <si>
    <t>6282358032747</t>
  </si>
  <si>
    <t>6285137986370</t>
  </si>
  <si>
    <t>6281350966584</t>
  </si>
  <si>
    <t>6281218156585</t>
  </si>
  <si>
    <t>6281377238126</t>
  </si>
  <si>
    <t>6285828842283</t>
  </si>
  <si>
    <t>6281245676767</t>
  </si>
  <si>
    <t>6285243527291</t>
  </si>
  <si>
    <t>6281332979468</t>
  </si>
  <si>
    <t>6282316508190</t>
  </si>
  <si>
    <t>6281339310318</t>
  </si>
  <si>
    <t>6281255388108</t>
  </si>
  <si>
    <t>6281254681737</t>
  </si>
  <si>
    <t>6281241825817</t>
  </si>
  <si>
    <t>628126446617</t>
  </si>
  <si>
    <t>6281247020318</t>
  </si>
  <si>
    <t>62818148614</t>
  </si>
  <si>
    <t>6281356775880</t>
  </si>
  <si>
    <t>6281247184044</t>
  </si>
  <si>
    <t>628567838414</t>
  </si>
  <si>
    <t>6282313424400</t>
  </si>
  <si>
    <t>6282352440586</t>
  </si>
  <si>
    <t>628970413806</t>
  </si>
  <si>
    <t>6282196204290</t>
  </si>
  <si>
    <t>6281352419240</t>
  </si>
  <si>
    <t>628213711928</t>
  </si>
  <si>
    <t>6282192406633</t>
  </si>
  <si>
    <t>6281246669248</t>
  </si>
  <si>
    <t>6282269506601</t>
  </si>
  <si>
    <t>6282285627450</t>
  </si>
  <si>
    <t>6283110436348</t>
  </si>
  <si>
    <t>6282312604628</t>
  </si>
  <si>
    <t>6282376823911</t>
  </si>
  <si>
    <t>6285945770722</t>
  </si>
  <si>
    <t>6282256771515</t>
  </si>
  <si>
    <t>6282313033956</t>
  </si>
  <si>
    <t>6282197086684</t>
  </si>
  <si>
    <t>6281250938484</t>
  </si>
  <si>
    <t>6281241564623</t>
  </si>
  <si>
    <t>6281339378338</t>
  </si>
  <si>
    <t>6285184375878</t>
  </si>
  <si>
    <t>6282364747370</t>
  </si>
  <si>
    <t>6285864445521</t>
  </si>
  <si>
    <t>6281809625418</t>
  </si>
  <si>
    <t>6281276189602</t>
  </si>
  <si>
    <t>6282156559989</t>
  </si>
  <si>
    <t>6285645134143</t>
  </si>
  <si>
    <t>6282396612881</t>
  </si>
  <si>
    <t>62817428811</t>
  </si>
  <si>
    <t>6282292213433</t>
  </si>
  <si>
    <t>6281356527780</t>
  </si>
  <si>
    <t>6282177235975</t>
  </si>
  <si>
    <t>6285145250113</t>
  </si>
  <si>
    <t>6281236201370</t>
  </si>
  <si>
    <t>6281364411567</t>
  </si>
  <si>
    <t>6282266020116</t>
  </si>
  <si>
    <t>6281353669633</t>
  </si>
  <si>
    <t>6285238806168</t>
  </si>
  <si>
    <t>6283149712069</t>
  </si>
  <si>
    <t>6282291688882</t>
  </si>
  <si>
    <t>6281242488568</t>
  </si>
  <si>
    <t>6282385812323</t>
  </si>
  <si>
    <t>6281230135369</t>
  </si>
  <si>
    <t>62895328345108</t>
  </si>
  <si>
    <t>6282229421928</t>
  </si>
  <si>
    <t>6281241858745</t>
  </si>
  <si>
    <t>6285332732549</t>
  </si>
  <si>
    <t>6282281674069</t>
  </si>
  <si>
    <t>6282390423383</t>
  </si>
  <si>
    <t>6282210847899</t>
  </si>
  <si>
    <t>6282158881717</t>
  </si>
  <si>
    <t>6285396537041</t>
  </si>
  <si>
    <t>6282299955835</t>
  </si>
  <si>
    <t>6282122324113</t>
  </si>
  <si>
    <t>6282133603759</t>
  </si>
  <si>
    <t>6281245223286</t>
  </si>
  <si>
    <t>6282197346709</t>
  </si>
  <si>
    <t>628159175137</t>
  </si>
  <si>
    <t>6281527873100</t>
  </si>
  <si>
    <t>6282259760619</t>
  </si>
  <si>
    <t>6282195092001</t>
  </si>
  <si>
    <t>6285298537233</t>
  </si>
  <si>
    <t>6282259693383</t>
  </si>
  <si>
    <t>6282268432240</t>
  </si>
  <si>
    <t>6282172363938</t>
  </si>
  <si>
    <t>6282362539810</t>
  </si>
  <si>
    <t>6287765539581</t>
  </si>
  <si>
    <t>6285340121119</t>
  </si>
  <si>
    <t>6285279903544</t>
  </si>
  <si>
    <t>628895763049</t>
  </si>
  <si>
    <t>6281322226193</t>
  </si>
  <si>
    <t>6285239357221</t>
  </si>
  <si>
    <t>6285268376342</t>
  </si>
  <si>
    <t>6287760192130</t>
  </si>
  <si>
    <t>6282188557824</t>
  </si>
  <si>
    <t>6281296512052</t>
  </si>
  <si>
    <t>6281230326101</t>
  </si>
  <si>
    <t>6282210131144</t>
  </si>
  <si>
    <t>6281770707130</t>
  </si>
  <si>
    <t>6282177740857</t>
  </si>
  <si>
    <t>6281353447216</t>
  </si>
  <si>
    <t>62882021545113</t>
  </si>
  <si>
    <t>6285349498787</t>
  </si>
  <si>
    <t>6282144081534</t>
  </si>
  <si>
    <t>6282297722477</t>
  </si>
  <si>
    <t>6281311343199</t>
  </si>
  <si>
    <t>6281253281266</t>
  </si>
  <si>
    <t>6282290534522</t>
  </si>
  <si>
    <t>6281362366963</t>
  </si>
  <si>
    <t>6282242888883</t>
  </si>
  <si>
    <t>6281239110726</t>
  </si>
  <si>
    <t>6282340774545</t>
  </si>
  <si>
    <t>6282144301767</t>
  </si>
  <si>
    <t>6287897661407</t>
  </si>
  <si>
    <t>6283826055165</t>
  </si>
  <si>
    <t>6281341524066</t>
  </si>
  <si>
    <t>6282273691315</t>
  </si>
  <si>
    <t>6281222873949</t>
  </si>
  <si>
    <t>6281311215558</t>
  </si>
  <si>
    <t>6285336849510</t>
  </si>
  <si>
    <t>6283180473331</t>
  </si>
  <si>
    <t>6282213628441</t>
  </si>
  <si>
    <t>6281356565652</t>
  </si>
  <si>
    <t>6281339636991</t>
  </si>
  <si>
    <t>6282340327911</t>
  </si>
  <si>
    <t>6282271052859</t>
  </si>
  <si>
    <t>6281340743502</t>
  </si>
  <si>
    <t>6281255676331</t>
  </si>
  <si>
    <t>6285820853899</t>
  </si>
  <si>
    <t>6282156261673</t>
  </si>
  <si>
    <t>628135088484</t>
  </si>
  <si>
    <t>6285721560095</t>
  </si>
  <si>
    <t>6281341566866</t>
  </si>
  <si>
    <t>628817648409</t>
  </si>
  <si>
    <t>628976450013</t>
  </si>
  <si>
    <t>6285214922188</t>
  </si>
  <si>
    <t>62895330165727</t>
  </si>
  <si>
    <t>628219749229</t>
  </si>
  <si>
    <t>6282298675792</t>
  </si>
  <si>
    <t>6285370609208</t>
  </si>
  <si>
    <t>6282194802505</t>
  </si>
  <si>
    <t>6281374459052</t>
  </si>
  <si>
    <t>6285124058304</t>
  </si>
  <si>
    <t>6285705408665</t>
  </si>
  <si>
    <t>62818856791</t>
  </si>
  <si>
    <t>6285822452795</t>
  </si>
  <si>
    <t>6285392207930</t>
  </si>
  <si>
    <t>6282150211014</t>
  </si>
  <si>
    <t>6282193568642</t>
  </si>
  <si>
    <t>62082276459837</t>
  </si>
  <si>
    <t>6282253169972</t>
  </si>
  <si>
    <t>6281338601979</t>
  </si>
  <si>
    <t>6285101645135</t>
  </si>
  <si>
    <t>6282292549295</t>
  </si>
  <si>
    <t>6285264853420</t>
  </si>
  <si>
    <t>6282183301954</t>
  </si>
  <si>
    <t>6281333150703</t>
  </si>
  <si>
    <t>6289510232928</t>
  </si>
  <si>
    <t>6282145181090</t>
  </si>
  <si>
    <t>628978082010</t>
  </si>
  <si>
    <t>6282292015188</t>
  </si>
  <si>
    <t>6285298710717</t>
  </si>
  <si>
    <t>6282210353583</t>
  </si>
  <si>
    <t>6283199926469</t>
  </si>
  <si>
    <t>6281246212682</t>
  </si>
  <si>
    <t>6285255634444</t>
  </si>
  <si>
    <t>6281250182786</t>
  </si>
  <si>
    <t>628134742025</t>
  </si>
  <si>
    <t>6285882482118</t>
  </si>
  <si>
    <t>6281337851886</t>
  </si>
  <si>
    <t>6281350182492</t>
  </si>
  <si>
    <t>6282291516211</t>
  </si>
  <si>
    <t>6285752516455</t>
  </si>
  <si>
    <t>6281396433618</t>
  </si>
  <si>
    <t>6281527994216</t>
  </si>
  <si>
    <t>6288976474167</t>
  </si>
  <si>
    <t>6285238402276</t>
  </si>
  <si>
    <t>6282152919616</t>
  </si>
  <si>
    <t>6285242946660</t>
  </si>
  <si>
    <t>6281238722416</t>
  </si>
  <si>
    <t>6282286976518</t>
  </si>
  <si>
    <t>6281246431904</t>
  </si>
  <si>
    <t>6282156010240</t>
  </si>
  <si>
    <t>6285893409534</t>
  </si>
  <si>
    <t>6282190365154</t>
  </si>
  <si>
    <t>628523463699</t>
  </si>
  <si>
    <t>6283837708286</t>
  </si>
  <si>
    <t>6289529011528</t>
  </si>
  <si>
    <t>6282125537582</t>
  </si>
  <si>
    <t>6285230417938</t>
  </si>
  <si>
    <t>6289505896156</t>
  </si>
  <si>
    <t>6281254908558</t>
  </si>
  <si>
    <t>6281236249110</t>
  </si>
  <si>
    <t>6282211463037</t>
  </si>
  <si>
    <t>6282152732188</t>
  </si>
  <si>
    <t>6282396872576</t>
  </si>
  <si>
    <t>6289660949290</t>
  </si>
  <si>
    <t>6281931679640</t>
  </si>
  <si>
    <t>6285394440413</t>
  </si>
  <si>
    <t>6282126039605</t>
  </si>
  <si>
    <t>6285341147034</t>
  </si>
  <si>
    <t>6282164749289</t>
  </si>
  <si>
    <t>6281293031346</t>
  </si>
  <si>
    <t>6281341022999</t>
  </si>
  <si>
    <t>6285394457645</t>
  </si>
  <si>
    <t>6282364851813</t>
  </si>
  <si>
    <t>6282379260143</t>
  </si>
  <si>
    <t>6281243622256</t>
  </si>
  <si>
    <t>6282211061983</t>
  </si>
  <si>
    <t>628123916862</t>
  </si>
  <si>
    <t>6281246844892</t>
  </si>
  <si>
    <t>6282393890883</t>
  </si>
  <si>
    <t>6285166693485</t>
  </si>
  <si>
    <t>6281337975272</t>
  </si>
  <si>
    <t>6281340701246</t>
  </si>
  <si>
    <t>6285264521110</t>
  </si>
  <si>
    <t>6283851158445</t>
  </si>
  <si>
    <t>6282196879553</t>
  </si>
  <si>
    <t>6282267879306</t>
  </si>
  <si>
    <t>6282188777463</t>
  </si>
  <si>
    <t>6285398385161</t>
  </si>
  <si>
    <t>6281266416489</t>
  </si>
  <si>
    <t>6282341669316</t>
  </si>
  <si>
    <t>6281377713598</t>
  </si>
  <si>
    <t>6281244782244</t>
  </si>
  <si>
    <t>6282291976443</t>
  </si>
  <si>
    <t>6285338193530</t>
  </si>
  <si>
    <t>6287887056917</t>
  </si>
  <si>
    <t>628127578185</t>
  </si>
  <si>
    <t>6282266049061</t>
  </si>
  <si>
    <t>6285767260921</t>
  </si>
  <si>
    <t>6281377427548</t>
  </si>
  <si>
    <t>6282152761441</t>
  </si>
  <si>
    <t>6282113702024</t>
  </si>
  <si>
    <t>6282393595334</t>
  </si>
  <si>
    <t>6285656414947</t>
  </si>
  <si>
    <t>628124173417</t>
  </si>
  <si>
    <t>6282194170204</t>
  </si>
  <si>
    <t>62887436456742</t>
  </si>
  <si>
    <t>6282344711222</t>
  </si>
  <si>
    <t>6285255425858</t>
  </si>
  <si>
    <t>6281343103690</t>
  </si>
  <si>
    <t>6282217044948</t>
  </si>
  <si>
    <t>6281392192204</t>
  </si>
  <si>
    <t>6282189391108</t>
  </si>
  <si>
    <t>6282144436360</t>
  </si>
  <si>
    <t>6285179741792</t>
  </si>
  <si>
    <t>6282190632009</t>
  </si>
  <si>
    <t>6285866503338</t>
  </si>
  <si>
    <t>6282349547397</t>
  </si>
  <si>
    <t>62895702453644</t>
  </si>
  <si>
    <t>6281342277644</t>
  </si>
  <si>
    <t>6281346402929</t>
  </si>
  <si>
    <t>6285205758057</t>
  </si>
  <si>
    <t>6282278555806</t>
  </si>
  <si>
    <t>62895346140209</t>
  </si>
  <si>
    <t>6285396118259</t>
  </si>
  <si>
    <t>6282188426203</t>
  </si>
  <si>
    <t>6285364198628</t>
  </si>
  <si>
    <t>6285218419870</t>
  </si>
  <si>
    <t>6285656455263</t>
  </si>
  <si>
    <t>62895370693030</t>
  </si>
  <si>
    <t>6281261383777</t>
  </si>
  <si>
    <t>6285367575717</t>
  </si>
  <si>
    <t>6282245007913</t>
  </si>
  <si>
    <t>6282187246066</t>
  </si>
  <si>
    <t>6281237421747</t>
  </si>
  <si>
    <t>6282249497223</t>
  </si>
  <si>
    <t>6282322108888</t>
  </si>
  <si>
    <t>6285377579987</t>
  </si>
  <si>
    <t>6285248459187</t>
  </si>
  <si>
    <t>6281341775588</t>
  </si>
  <si>
    <t>6285102500034</t>
  </si>
  <si>
    <t>6281264655150</t>
  </si>
  <si>
    <t>6282235397280</t>
  </si>
  <si>
    <t>6281361505186</t>
  </si>
  <si>
    <t>6285230819521</t>
  </si>
  <si>
    <t>6288242417353</t>
  </si>
  <si>
    <t>6281318835144</t>
  </si>
  <si>
    <t>6281399876716</t>
  </si>
  <si>
    <t>6287871394083</t>
  </si>
  <si>
    <t>6282316193057</t>
  </si>
  <si>
    <t>6282215270841</t>
  </si>
  <si>
    <t>6285241931999</t>
  </si>
  <si>
    <t>6285245568114</t>
  </si>
  <si>
    <t>6281244855627</t>
  </si>
  <si>
    <t>6285141591096</t>
  </si>
  <si>
    <t>6285325795829</t>
  </si>
  <si>
    <t>6285395619366</t>
  </si>
  <si>
    <t>6282187916211</t>
  </si>
  <si>
    <t>62817154198</t>
  </si>
  <si>
    <t>6281343605448</t>
  </si>
  <si>
    <t>6282131510279</t>
  </si>
  <si>
    <t>6281387059748</t>
  </si>
  <si>
    <t>6287882955142</t>
  </si>
  <si>
    <t>6281617220172</t>
  </si>
  <si>
    <t>6287770079205</t>
  </si>
  <si>
    <t>6285320315555</t>
  </si>
  <si>
    <t>6281320202999</t>
  </si>
  <si>
    <t>6285148416698</t>
  </si>
  <si>
    <t>6281339617972</t>
  </si>
  <si>
    <t>6285361139778</t>
  </si>
  <si>
    <t>6282197270131</t>
  </si>
  <si>
    <t>6281338739660</t>
  </si>
  <si>
    <t>6285385546077</t>
  </si>
  <si>
    <t>6281284331381</t>
  </si>
  <si>
    <t>6282180731816</t>
  </si>
  <si>
    <t>6282191551957</t>
  </si>
  <si>
    <t>6285258251866</t>
  </si>
  <si>
    <t>6281346712200</t>
  </si>
  <si>
    <t>6285724608702</t>
  </si>
  <si>
    <t>6281775041989</t>
  </si>
  <si>
    <t>6282254288210</t>
  </si>
  <si>
    <t>62082247171617</t>
  </si>
  <si>
    <t>6282122359719</t>
  </si>
  <si>
    <t>6285343875148</t>
  </si>
  <si>
    <t>62895331232321</t>
  </si>
  <si>
    <t>6285242534926</t>
  </si>
  <si>
    <t>6281345503976</t>
  </si>
  <si>
    <t>6282183089026</t>
  </si>
  <si>
    <t>6281280102936</t>
  </si>
  <si>
    <t>6282111550220</t>
  </si>
  <si>
    <t>6285138608787</t>
  </si>
  <si>
    <t>6282269222253</t>
  </si>
  <si>
    <t>6281253070761</t>
  </si>
  <si>
    <t>6281632161340</t>
  </si>
  <si>
    <t>6288225441354</t>
  </si>
  <si>
    <t>6282352813474</t>
  </si>
  <si>
    <t>6285697579705</t>
  </si>
  <si>
    <t>6281392945822</t>
  </si>
  <si>
    <t>6282210052346</t>
  </si>
  <si>
    <t>6281367774892</t>
  </si>
  <si>
    <t>6285715723314</t>
  </si>
  <si>
    <t>6281238302277</t>
  </si>
  <si>
    <t>6281239828073</t>
  </si>
  <si>
    <t>6285363187966</t>
  </si>
  <si>
    <t>6281241445759</t>
  </si>
  <si>
    <t>6285793614812</t>
  </si>
  <si>
    <t>6283875215313</t>
  </si>
  <si>
    <t>6285225448373</t>
  </si>
  <si>
    <t>6281239216823</t>
  </si>
  <si>
    <t>6285241382777</t>
  </si>
  <si>
    <t>6281351287148</t>
  </si>
  <si>
    <t>6285882811866</t>
  </si>
  <si>
    <t>6282190550845</t>
  </si>
  <si>
    <t>6287809232208</t>
  </si>
  <si>
    <t>6281213267844</t>
  </si>
  <si>
    <t>6282324126524</t>
  </si>
  <si>
    <t>6281348879733</t>
  </si>
  <si>
    <t>628999161221</t>
  </si>
  <si>
    <t>6282297693324</t>
  </si>
  <si>
    <t>6282352323368</t>
  </si>
  <si>
    <t>628139311445</t>
  </si>
  <si>
    <t>6282195026717</t>
  </si>
  <si>
    <t>6281340784033</t>
  </si>
  <si>
    <t>628134882396</t>
  </si>
  <si>
    <t>6281338710148</t>
  </si>
  <si>
    <t>6281260083594</t>
  </si>
  <si>
    <t>6282293352204</t>
  </si>
  <si>
    <t>6281335146674</t>
  </si>
  <si>
    <t>6281218978001</t>
  </si>
  <si>
    <t>6282227087717</t>
  </si>
  <si>
    <t>6282343951743</t>
  </si>
  <si>
    <t>6282299048251</t>
  </si>
  <si>
    <t>6282213185107</t>
  </si>
  <si>
    <t>6281339193635</t>
  </si>
  <si>
    <t>6285333982885</t>
  </si>
  <si>
    <t>6281238620469</t>
  </si>
  <si>
    <t>628382810579</t>
  </si>
  <si>
    <t>62895397236233</t>
  </si>
  <si>
    <t>628128033925</t>
  </si>
  <si>
    <t>62895630467232</t>
  </si>
  <si>
    <t>6282246243129</t>
  </si>
  <si>
    <t>6285244226899</t>
  </si>
  <si>
    <t>6282195904770</t>
  </si>
  <si>
    <t>6285341874743</t>
  </si>
  <si>
    <t>6282266110517</t>
  </si>
  <si>
    <t>6287753689236</t>
  </si>
  <si>
    <t>6283163222381</t>
  </si>
  <si>
    <t>628983901565</t>
  </si>
  <si>
    <t>6285395910873</t>
  </si>
  <si>
    <t>6282193056128</t>
  </si>
  <si>
    <t>6285238450272</t>
  </si>
  <si>
    <t>6285651057915</t>
  </si>
  <si>
    <t>6281339501493</t>
  </si>
  <si>
    <t>6281348822820</t>
  </si>
  <si>
    <t>6281265196777</t>
  </si>
  <si>
    <t>6282257019991</t>
  </si>
  <si>
    <t>6281294221406</t>
  </si>
  <si>
    <t>6282287123446</t>
  </si>
  <si>
    <t>6282168271168</t>
  </si>
  <si>
    <t>6285251612475</t>
  </si>
  <si>
    <t>62881011234244</t>
  </si>
  <si>
    <t>6285299125600</t>
  </si>
  <si>
    <t>621119084140</t>
  </si>
  <si>
    <t>6282395157264</t>
  </si>
  <si>
    <t>6281294550848</t>
  </si>
  <si>
    <t>6285828957257</t>
  </si>
  <si>
    <t>6281244829199</t>
  </si>
  <si>
    <t>6281803693946</t>
  </si>
  <si>
    <t>6281809985356</t>
  </si>
  <si>
    <t>6282177801893</t>
  </si>
  <si>
    <t>6281295951656</t>
  </si>
  <si>
    <t>628981324293</t>
  </si>
  <si>
    <t>6285375159858</t>
  </si>
  <si>
    <t>6283177005597</t>
  </si>
  <si>
    <t>6282381401354</t>
  </si>
  <si>
    <t>6285713535003</t>
  </si>
  <si>
    <t>6285346502666</t>
  </si>
  <si>
    <t>6285241175338</t>
  </si>
  <si>
    <t>6281371139913</t>
  </si>
  <si>
    <t>6281246312222</t>
  </si>
  <si>
    <t>6285396927175</t>
  </si>
  <si>
    <t>6282341342121</t>
  </si>
  <si>
    <t>6285241957199</t>
  </si>
  <si>
    <t>6281243232625</t>
  </si>
  <si>
    <t>6281352664060</t>
  </si>
  <si>
    <t>6289601037669</t>
  </si>
  <si>
    <t>6282145835386</t>
  </si>
  <si>
    <t>6282145032501</t>
  </si>
  <si>
    <t>6285774608622</t>
  </si>
  <si>
    <t>628125142141</t>
  </si>
  <si>
    <t>6285249525857</t>
  </si>
  <si>
    <t>6287739900566</t>
  </si>
  <si>
    <t>6282354179766</t>
  </si>
  <si>
    <t>6281244007837</t>
  </si>
  <si>
    <t>6281527632770</t>
  </si>
  <si>
    <t>6282145927262</t>
  </si>
  <si>
    <t>6285764026072</t>
  </si>
  <si>
    <t>6281310620057</t>
  </si>
  <si>
    <t>6281338431037</t>
  </si>
  <si>
    <t>6289530215465</t>
  </si>
  <si>
    <t>6281240569969</t>
  </si>
  <si>
    <t>6285283201969</t>
  </si>
  <si>
    <t>6282247529352</t>
  </si>
  <si>
    <t>6288287207617</t>
  </si>
  <si>
    <t>6282271558199</t>
  </si>
  <si>
    <t>62882020221794</t>
  </si>
  <si>
    <t>6281247971342</t>
  </si>
  <si>
    <t>6282339916482</t>
  </si>
  <si>
    <t>6283194085274</t>
  </si>
  <si>
    <t>6285240613373</t>
  </si>
  <si>
    <t>6282350474337</t>
  </si>
  <si>
    <t>6283854522145</t>
  </si>
  <si>
    <t>6282347677126</t>
  </si>
  <si>
    <t>6281289377727</t>
  </si>
  <si>
    <t>6285373712356</t>
  </si>
  <si>
    <t>6285187137897</t>
  </si>
  <si>
    <t>6282280597909</t>
  </si>
  <si>
    <t>6285826333088</t>
  </si>
  <si>
    <t>6281354507417</t>
  </si>
  <si>
    <t>6281266881734</t>
  </si>
  <si>
    <t>6281342090371</t>
  </si>
  <si>
    <t>6287861651641</t>
  </si>
  <si>
    <t>6282194881322</t>
  </si>
  <si>
    <t>6282190656445</t>
  </si>
  <si>
    <t>6285133061168</t>
  </si>
  <si>
    <t>6282298232749</t>
  </si>
  <si>
    <t>6282364060563</t>
  </si>
  <si>
    <t>6281255044571</t>
  </si>
  <si>
    <t>6282290330951</t>
  </si>
  <si>
    <t>6282396723991</t>
  </si>
  <si>
    <t>6289674529282</t>
  </si>
  <si>
    <t>6282144835302</t>
  </si>
  <si>
    <t>6285189398808</t>
  </si>
  <si>
    <t>6281247561654</t>
  </si>
  <si>
    <t>6282290551151</t>
  </si>
  <si>
    <t>6285240522121</t>
  </si>
  <si>
    <t>6282237814659</t>
  </si>
  <si>
    <t>6281339431066</t>
  </si>
  <si>
    <t>6289696470173</t>
  </si>
  <si>
    <t>6281287749605</t>
  </si>
  <si>
    <t>6281346321839</t>
  </si>
  <si>
    <t>6282154425091</t>
  </si>
  <si>
    <t>6285336434688</t>
  </si>
  <si>
    <t>6282215797007</t>
  </si>
  <si>
    <t>6282268998972</t>
  </si>
  <si>
    <t>6281310837649</t>
  </si>
  <si>
    <t>6282312146404</t>
  </si>
  <si>
    <t>6285822107184</t>
  </si>
  <si>
    <t>6285256215863</t>
  </si>
  <si>
    <t>6281242675537</t>
  </si>
  <si>
    <t>6282349602217</t>
  </si>
  <si>
    <t>6287761741946</t>
  </si>
  <si>
    <t>6283874573831</t>
  </si>
  <si>
    <t>6281220333691</t>
  </si>
  <si>
    <t>6289530488351</t>
  </si>
  <si>
    <t>6282355100978</t>
  </si>
  <si>
    <t>6282250770276</t>
  </si>
  <si>
    <t>6285705675730</t>
  </si>
  <si>
    <t>6282146959838</t>
  </si>
  <si>
    <t>6285231915872</t>
  </si>
  <si>
    <t>6281370068072</t>
  </si>
  <si>
    <t>6281227827833</t>
  </si>
  <si>
    <t>6282371190018</t>
  </si>
  <si>
    <t>6285253347898</t>
  </si>
  <si>
    <t>6282323338645</t>
  </si>
  <si>
    <t>6282145778650</t>
  </si>
  <si>
    <t>6282147210756</t>
  </si>
  <si>
    <t>6282235734518</t>
  </si>
  <si>
    <t>6285296424474</t>
  </si>
  <si>
    <t>6285183966016</t>
  </si>
  <si>
    <t>6282217031894</t>
  </si>
  <si>
    <t>6281356294612</t>
  </si>
  <si>
    <t>6285213173361</t>
  </si>
  <si>
    <t>6287891505690</t>
  </si>
  <si>
    <t>6282177594963</t>
  </si>
  <si>
    <t>6285211835370</t>
  </si>
  <si>
    <t>6281338541611</t>
  </si>
  <si>
    <t>6285836635846</t>
  </si>
  <si>
    <t>6281236779334</t>
  </si>
  <si>
    <t>6282155773743</t>
  </si>
  <si>
    <t>6285244925093</t>
  </si>
  <si>
    <t>6282214503100</t>
  </si>
  <si>
    <t>6285266287391</t>
  </si>
  <si>
    <t>6281252857800</t>
  </si>
  <si>
    <t>6282144288583</t>
  </si>
  <si>
    <t>6281365367628</t>
  </si>
  <si>
    <t>6282154344045</t>
  </si>
  <si>
    <t>6282277008100</t>
  </si>
  <si>
    <t>6287847124944</t>
  </si>
  <si>
    <t>6282313447113</t>
  </si>
  <si>
    <t>62811185600</t>
  </si>
  <si>
    <t>6282195095110</t>
  </si>
  <si>
    <t>6281236409242</t>
  </si>
  <si>
    <t>6285696084840</t>
  </si>
  <si>
    <t>6282259213436</t>
  </si>
  <si>
    <t>6281255254039</t>
  </si>
  <si>
    <t>6289669736356</t>
  </si>
  <si>
    <t>6285753450437</t>
  </si>
  <si>
    <t>6282372343758</t>
  </si>
  <si>
    <t>622181718474</t>
  </si>
  <si>
    <t>6285342209799</t>
  </si>
  <si>
    <t>6285878356122</t>
  </si>
  <si>
    <t>6283871139057</t>
  </si>
  <si>
    <t>6282214504459</t>
  </si>
  <si>
    <t>6282237275225</t>
  </si>
  <si>
    <t>6281327207765</t>
  </si>
  <si>
    <t>6281351570774</t>
  </si>
  <si>
    <t>6282146489409</t>
  </si>
  <si>
    <t>6288286284305</t>
  </si>
  <si>
    <t>6283897453642</t>
  </si>
  <si>
    <t>6282150545483</t>
  </si>
  <si>
    <t>6282288616316</t>
  </si>
  <si>
    <t>6285787152842</t>
  </si>
  <si>
    <t>6285348297460</t>
  </si>
  <si>
    <t>6285299646889</t>
  </si>
  <si>
    <t>6287763884124</t>
  </si>
  <si>
    <t>6282166995437</t>
  </si>
  <si>
    <t>6281286284280</t>
  </si>
  <si>
    <t>6285261647700</t>
  </si>
  <si>
    <t>6282267778004</t>
  </si>
  <si>
    <t>628136152366</t>
  </si>
  <si>
    <t>62895707865700</t>
  </si>
  <si>
    <t>6285136208711</t>
  </si>
  <si>
    <t>6282290087276</t>
  </si>
  <si>
    <t>6285863122778</t>
  </si>
  <si>
    <t>628128248562</t>
  </si>
  <si>
    <t>6281244363566</t>
  </si>
  <si>
    <t>6281273507520</t>
  </si>
  <si>
    <t>6282169761040</t>
  </si>
  <si>
    <t>6282396262358</t>
  </si>
  <si>
    <t>6281396294601</t>
  </si>
  <si>
    <t>6285394736898</t>
  </si>
  <si>
    <t>6285281136933</t>
  </si>
  <si>
    <t>6282292328874</t>
  </si>
  <si>
    <t>6282271157243</t>
  </si>
  <si>
    <t>6285243358884</t>
  </si>
  <si>
    <t>6282143369110</t>
  </si>
  <si>
    <t>6282190738843</t>
  </si>
  <si>
    <t>6282292055989</t>
  </si>
  <si>
    <t>6281347591853</t>
  </si>
  <si>
    <t>6281349145263</t>
  </si>
  <si>
    <t>6285343956395</t>
  </si>
  <si>
    <t>6282230493319</t>
  </si>
  <si>
    <t>6285223534638</t>
  </si>
  <si>
    <t>6281338300155</t>
  </si>
  <si>
    <t>6282397121736</t>
  </si>
  <si>
    <t>6282148336146</t>
  </si>
  <si>
    <t>6282388474324</t>
  </si>
  <si>
    <t>6285714379414</t>
  </si>
  <si>
    <t>6281340211551</t>
  </si>
  <si>
    <t>6282194854878</t>
  </si>
  <si>
    <t>6281219899199</t>
  </si>
  <si>
    <t>6285849756563</t>
  </si>
  <si>
    <t>6281348164017</t>
  </si>
  <si>
    <t>6282180846858</t>
  </si>
  <si>
    <t>6281241437837</t>
  </si>
  <si>
    <t>6281245310920</t>
  </si>
  <si>
    <t>6285240287598</t>
  </si>
  <si>
    <t>6281248920101</t>
  </si>
  <si>
    <t>6282268996703</t>
  </si>
  <si>
    <t>6282354878088</t>
  </si>
  <si>
    <t>6285349704662</t>
  </si>
  <si>
    <t>6282162345830</t>
  </si>
  <si>
    <t>6282157412178</t>
  </si>
  <si>
    <t>6282322931317</t>
  </si>
  <si>
    <t>6282118565788</t>
  </si>
  <si>
    <t>6285338218730</t>
  </si>
  <si>
    <t>6282254034761</t>
  </si>
  <si>
    <t>6282297707643</t>
  </si>
  <si>
    <t>6282388342867</t>
  </si>
  <si>
    <t>6285846097176</t>
  </si>
  <si>
    <t>6281281003321</t>
  </si>
  <si>
    <t>6281520985636</t>
  </si>
  <si>
    <t>6281574883074</t>
  </si>
  <si>
    <t>6285285801303</t>
  </si>
  <si>
    <t>62811292947</t>
  </si>
  <si>
    <t>6285214456432</t>
  </si>
  <si>
    <t>6281247110059</t>
  </si>
  <si>
    <t>6281270472630</t>
  </si>
  <si>
    <t>6288277347198</t>
  </si>
  <si>
    <t>6281222022231</t>
  </si>
  <si>
    <t>6287777152433</t>
  </si>
  <si>
    <t>6282128487264</t>
  </si>
  <si>
    <t>6283186980452</t>
  </si>
  <si>
    <t>6282254665722</t>
  </si>
  <si>
    <t>6285231799724</t>
  </si>
  <si>
    <t>6285272400629</t>
  </si>
  <si>
    <t>6282190914852</t>
  </si>
  <si>
    <t>6282224027791</t>
  </si>
  <si>
    <t>6282181951560</t>
  </si>
  <si>
    <t>6285215847676</t>
  </si>
  <si>
    <t>6281250926634</t>
  </si>
  <si>
    <t>6281253034500</t>
  </si>
  <si>
    <t>6282178642740</t>
  </si>
  <si>
    <t>6281246036977</t>
  </si>
  <si>
    <t>6282182823885</t>
  </si>
  <si>
    <t>6281222861781</t>
  </si>
  <si>
    <t>6281341394412</t>
  </si>
  <si>
    <t>6282340745328</t>
  </si>
  <si>
    <t>6281248917236</t>
  </si>
  <si>
    <t>6281228049125</t>
  </si>
  <si>
    <t>6281342516544</t>
  </si>
  <si>
    <t>6285399525252</t>
  </si>
  <si>
    <t>6282258234026</t>
  </si>
  <si>
    <t>6287794540827</t>
  </si>
  <si>
    <t>6285256211545</t>
  </si>
  <si>
    <t>6282290847449</t>
  </si>
  <si>
    <t>62811737448</t>
  </si>
  <si>
    <t>6281226439569</t>
  </si>
  <si>
    <t>6282287990248</t>
  </si>
  <si>
    <t>6281284613871</t>
  </si>
  <si>
    <t>6285217756221</t>
  </si>
  <si>
    <t>6285591639285</t>
  </si>
  <si>
    <t>6282279021863</t>
  </si>
  <si>
    <t>6281992277109</t>
  </si>
  <si>
    <t>6281932312199</t>
  </si>
  <si>
    <t>6287765431543</t>
  </si>
  <si>
    <t>6282358027849</t>
  </si>
  <si>
    <t>628165422521</t>
  </si>
  <si>
    <t>6281332258327</t>
  </si>
  <si>
    <t>628175771285</t>
  </si>
  <si>
    <t>62895330402065</t>
  </si>
  <si>
    <t>6282189335700</t>
  </si>
  <si>
    <t>6281347466190</t>
  </si>
  <si>
    <t>6281316633799</t>
  </si>
  <si>
    <t>6282211153654</t>
  </si>
  <si>
    <t>6285609108460</t>
  </si>
  <si>
    <t>6282190961027</t>
  </si>
  <si>
    <t>6282110869226</t>
  </si>
  <si>
    <t>6287711446877</t>
  </si>
  <si>
    <t>6285863082316</t>
  </si>
  <si>
    <t>6281235194712</t>
  </si>
  <si>
    <t>6282176591175</t>
  </si>
  <si>
    <t>6282134135387</t>
  </si>
  <si>
    <t>6282253796189</t>
  </si>
  <si>
    <t>6281805164212</t>
  </si>
  <si>
    <t>6285750673778</t>
  </si>
  <si>
    <t>6281337502150</t>
  </si>
  <si>
    <t>6287786528255</t>
  </si>
  <si>
    <t>6285823083442</t>
  </si>
  <si>
    <t>6281240356051</t>
  </si>
  <si>
    <t>6282162957836</t>
  </si>
  <si>
    <t>6285184587515</t>
  </si>
  <si>
    <t>6287838209459</t>
  </si>
  <si>
    <t>6281344303482</t>
  </si>
  <si>
    <t>6285378600214</t>
  </si>
  <si>
    <t>6281390068907</t>
  </si>
  <si>
    <t>6281291135750</t>
  </si>
  <si>
    <t>6282352014331</t>
  </si>
  <si>
    <t>6281253556803</t>
  </si>
  <si>
    <t>6288905757241</t>
  </si>
  <si>
    <t>6281321610139</t>
  </si>
  <si>
    <t>6281241564319</t>
  </si>
  <si>
    <t>6285237714608</t>
  </si>
  <si>
    <t>6282326240405</t>
  </si>
  <si>
    <t>628134011887</t>
  </si>
  <si>
    <t>6281334802624</t>
  </si>
  <si>
    <t>6281545527181</t>
  </si>
  <si>
    <t>628126409337</t>
  </si>
  <si>
    <t>6287711109163</t>
  </si>
  <si>
    <t>6282194791334</t>
  </si>
  <si>
    <t>6285252545516</t>
  </si>
  <si>
    <t>6281363466287</t>
  </si>
  <si>
    <t>6282159070344</t>
  </si>
  <si>
    <t>6281365256230</t>
  </si>
  <si>
    <t>628135782269</t>
  </si>
  <si>
    <t>6282230795167</t>
  </si>
  <si>
    <t>6282125487847</t>
  </si>
  <si>
    <t>6285235883020</t>
  </si>
  <si>
    <t>6281999409610</t>
  </si>
  <si>
    <t>6282262522871</t>
  </si>
  <si>
    <t>6281365320154</t>
  </si>
  <si>
    <t>6282321806181</t>
  </si>
  <si>
    <t>6282393997632</t>
  </si>
  <si>
    <t>6282211635079</t>
  </si>
  <si>
    <t>6281239952636</t>
  </si>
  <si>
    <t>62818400992</t>
  </si>
  <si>
    <t>6281339792818</t>
  </si>
  <si>
    <t>6285703136879</t>
  </si>
  <si>
    <t>6282322577214</t>
  </si>
  <si>
    <t>6285344442651</t>
  </si>
  <si>
    <t>6285215127931</t>
  </si>
  <si>
    <t>6281246854481</t>
  </si>
  <si>
    <t>6289506534796</t>
  </si>
  <si>
    <t>62895806188333</t>
  </si>
  <si>
    <t>6281253945988</t>
  </si>
  <si>
    <t>6282257254890</t>
  </si>
  <si>
    <t>6285821226411</t>
  </si>
  <si>
    <t>6285250305279</t>
  </si>
  <si>
    <t>6285654908147</t>
  </si>
  <si>
    <t>6281396747696</t>
  </si>
  <si>
    <t>6281338855031</t>
  </si>
  <si>
    <t>6285696737242</t>
  </si>
  <si>
    <t>6282362573378</t>
  </si>
  <si>
    <t>6281221776989</t>
  </si>
  <si>
    <t>6285299199182</t>
  </si>
  <si>
    <t>6281389138770</t>
  </si>
  <si>
    <t>6281258366040</t>
  </si>
  <si>
    <t>6285242661657</t>
  </si>
  <si>
    <t>6282293071368</t>
  </si>
  <si>
    <t>6285821677993</t>
  </si>
  <si>
    <t>6285559312542</t>
  </si>
  <si>
    <t>6285741343398</t>
  </si>
  <si>
    <t>6281212853873</t>
  </si>
  <si>
    <t>6282249220434</t>
  </si>
  <si>
    <t>628895605236</t>
  </si>
  <si>
    <t>6285277406058</t>
  </si>
  <si>
    <t>6289504844004</t>
  </si>
  <si>
    <t>6285705001684</t>
  </si>
  <si>
    <t>6281324584723</t>
  </si>
  <si>
    <t>6281384186995</t>
  </si>
  <si>
    <t>6281258812647</t>
  </si>
  <si>
    <t>6285242994649</t>
  </si>
  <si>
    <t>6282178868746</t>
  </si>
  <si>
    <t>6287728319970</t>
  </si>
  <si>
    <t>6282154909131</t>
  </si>
  <si>
    <t>6282324512613</t>
  </si>
  <si>
    <t>6282187312525</t>
  </si>
  <si>
    <t>6287846382005</t>
  </si>
  <si>
    <t>6281250599946</t>
  </si>
  <si>
    <t>6285256601662</t>
  </si>
  <si>
    <t>6281356378166</t>
  </si>
  <si>
    <t>6281354350458</t>
  </si>
  <si>
    <t>6285242473614</t>
  </si>
  <si>
    <t>6285964140887</t>
  </si>
  <si>
    <t>6282152406608</t>
  </si>
  <si>
    <t>6285793400843</t>
  </si>
  <si>
    <t>6285242581480</t>
  </si>
  <si>
    <t>6285752168928</t>
  </si>
  <si>
    <t>62887436166989</t>
  </si>
  <si>
    <t>6282191595552</t>
  </si>
  <si>
    <t>6285264427487</t>
  </si>
  <si>
    <t>6282382139995</t>
  </si>
  <si>
    <t>6285298206928</t>
  </si>
  <si>
    <t>6285250572067</t>
  </si>
  <si>
    <t>6282148967850</t>
  </si>
  <si>
    <t>628134057755</t>
  </si>
  <si>
    <t>6287865224242</t>
  </si>
  <si>
    <t>6285321590366</t>
  </si>
  <si>
    <t>6282376481557</t>
  </si>
  <si>
    <t>6282399151317</t>
  </si>
  <si>
    <t>6285346527929</t>
  </si>
  <si>
    <t>628119777120</t>
  </si>
  <si>
    <t>6281339447120</t>
  </si>
  <si>
    <t>6281229809657</t>
  </si>
  <si>
    <t>6282399902222</t>
  </si>
  <si>
    <t>6281338553461</t>
  </si>
  <si>
    <t>6282341978456</t>
  </si>
  <si>
    <t>6282157675604</t>
  </si>
  <si>
    <t>6282353494408</t>
  </si>
  <si>
    <t>6281247192360</t>
  </si>
  <si>
    <t>6282396023128</t>
  </si>
  <si>
    <t>628531623071</t>
  </si>
  <si>
    <t>6285383238787</t>
  </si>
  <si>
    <t>6282187042733</t>
  </si>
  <si>
    <t>6281343806071</t>
  </si>
  <si>
    <t>6281348045191</t>
  </si>
  <si>
    <t>6281236256446</t>
  </si>
  <si>
    <t>6281239748046</t>
  </si>
  <si>
    <t>6282393548395</t>
  </si>
  <si>
    <t>6285290653776</t>
  </si>
  <si>
    <t>6281245647686</t>
  </si>
  <si>
    <t>6285828246113</t>
  </si>
  <si>
    <t>6281284470355</t>
  </si>
  <si>
    <t>6281354777357</t>
  </si>
  <si>
    <t>6282177380204</t>
  </si>
  <si>
    <t>6281239844465</t>
  </si>
  <si>
    <t>6281524238897</t>
  </si>
  <si>
    <t>6281366427151</t>
  </si>
  <si>
    <t>6282295313625</t>
  </si>
  <si>
    <t>6281255594041</t>
  </si>
  <si>
    <t>6282382311768</t>
  </si>
  <si>
    <t>6281928268550</t>
  </si>
  <si>
    <t>6282297204325</t>
  </si>
  <si>
    <t>6285881687194</t>
  </si>
  <si>
    <t>6285325549299</t>
  </si>
  <si>
    <t>6282191323629</t>
  </si>
  <si>
    <t>6285215464125</t>
  </si>
  <si>
    <t>628126027171</t>
  </si>
  <si>
    <t>6282155691075</t>
  </si>
  <si>
    <t>6281273042935</t>
  </si>
  <si>
    <t>6282238711844</t>
  </si>
  <si>
    <t>628139175719</t>
  </si>
  <si>
    <t>6282259865987</t>
  </si>
  <si>
    <t>6281344629667</t>
  </si>
  <si>
    <t>62895622702500</t>
  </si>
  <si>
    <t>6281237711898</t>
  </si>
  <si>
    <t>6281236251575</t>
  </si>
  <si>
    <t>6281338762445</t>
  </si>
  <si>
    <t>6282156663973</t>
  </si>
  <si>
    <t>62818812050</t>
  </si>
  <si>
    <t>6281326588879</t>
  </si>
  <si>
    <t>6287831797405</t>
  </si>
  <si>
    <t>6285395088507</t>
  </si>
  <si>
    <t>6282148282389</t>
  </si>
  <si>
    <t>6287833327811</t>
  </si>
  <si>
    <t>6281316322711</t>
  </si>
  <si>
    <t>6281360520330</t>
  </si>
  <si>
    <t>6281356665293</t>
  </si>
  <si>
    <t>62895700535768</t>
  </si>
  <si>
    <t>6281281193574</t>
  </si>
  <si>
    <t>6281346573733</t>
  </si>
  <si>
    <t>6287727897457</t>
  </si>
  <si>
    <t>62085340542548</t>
  </si>
  <si>
    <t>6282143369922</t>
  </si>
  <si>
    <t>6281339999907</t>
  </si>
  <si>
    <t>6285253920851</t>
  </si>
  <si>
    <t>628134752352</t>
  </si>
  <si>
    <t>6282191433349</t>
  </si>
  <si>
    <t>628131122929</t>
  </si>
  <si>
    <t>6281246372164</t>
  </si>
  <si>
    <t>6285395858703</t>
  </si>
  <si>
    <t>6281460927628</t>
  </si>
  <si>
    <t>6285848610801</t>
  </si>
  <si>
    <t>6287716401853</t>
  </si>
  <si>
    <t>6281349901638</t>
  </si>
  <si>
    <t>6281374492735</t>
  </si>
  <si>
    <t>6285737007078</t>
  </si>
  <si>
    <t>6285141296893</t>
  </si>
  <si>
    <t>6281271744911</t>
  </si>
  <si>
    <t>6285249409605</t>
  </si>
  <si>
    <t>62082296824710</t>
  </si>
  <si>
    <t>6282276988834</t>
  </si>
  <si>
    <t>6285252950362</t>
  </si>
  <si>
    <t>6285281941665</t>
  </si>
  <si>
    <t>6285296837855</t>
  </si>
  <si>
    <t>6282346680933</t>
  </si>
  <si>
    <t>6285705645049</t>
  </si>
  <si>
    <t>6285255777339</t>
  </si>
  <si>
    <t>6285265679953</t>
  </si>
  <si>
    <t>6281549429141</t>
  </si>
  <si>
    <t>6281348520431</t>
  </si>
  <si>
    <t>6281236691441</t>
  </si>
  <si>
    <t>6283144083448</t>
  </si>
  <si>
    <t>6285141360845</t>
  </si>
  <si>
    <t>6285284006638</t>
  </si>
  <si>
    <t>6285264469373</t>
  </si>
  <si>
    <t>6281286618945</t>
  </si>
  <si>
    <t>6282161766990</t>
  </si>
  <si>
    <t>6281329476852</t>
  </si>
  <si>
    <t>6282221565971</t>
  </si>
  <si>
    <t>6285705869025</t>
  </si>
  <si>
    <t>6282351397200</t>
  </si>
  <si>
    <t>6281318261716</t>
  </si>
  <si>
    <t>6282261701789</t>
  </si>
  <si>
    <t>6281930215185</t>
  </si>
  <si>
    <t>6282160094828</t>
  </si>
  <si>
    <t>6281362009070</t>
  </si>
  <si>
    <t>6282118563775</t>
  </si>
  <si>
    <t>6282254753173</t>
  </si>
  <si>
    <t>62895402421159</t>
  </si>
  <si>
    <t>628111165488</t>
  </si>
  <si>
    <t>6282137601220</t>
  </si>
  <si>
    <t>6281370194377</t>
  </si>
  <si>
    <t>6282118985304</t>
  </si>
  <si>
    <t>6285249085199</t>
  </si>
  <si>
    <t>6282341391992</t>
  </si>
  <si>
    <t>6281353871000</t>
  </si>
  <si>
    <t>6282158030373</t>
  </si>
  <si>
    <t>628129503841</t>
  </si>
  <si>
    <t>6285796609352</t>
  </si>
  <si>
    <t>6282145221990</t>
  </si>
  <si>
    <t>6285178603827</t>
  </si>
  <si>
    <t>6285397239190</t>
  </si>
  <si>
    <t>6281246691728</t>
  </si>
  <si>
    <t>6281338705473</t>
  </si>
  <si>
    <t>6282256774108</t>
  </si>
  <si>
    <t>6282290116008</t>
  </si>
  <si>
    <t>6285828914623</t>
  </si>
  <si>
    <t>6282376646083</t>
  </si>
  <si>
    <t>6281341750001</t>
  </si>
  <si>
    <t>62895321195207</t>
  </si>
  <si>
    <t>6282143990751</t>
  </si>
  <si>
    <t>6281333249519</t>
  </si>
  <si>
    <t>6285282128889</t>
  </si>
  <si>
    <t>6288971245764</t>
  </si>
  <si>
    <t>6282396356374</t>
  </si>
  <si>
    <t>6281337274214</t>
  </si>
  <si>
    <t>6287866350235</t>
  </si>
  <si>
    <t>6282144448586</t>
  </si>
  <si>
    <t>6281245673973</t>
  </si>
  <si>
    <t>6282291351465</t>
  </si>
  <si>
    <t>628124100603</t>
  </si>
  <si>
    <t>6282211204733</t>
  </si>
  <si>
    <t>6281549304973</t>
  </si>
  <si>
    <t>6281341500588</t>
  </si>
  <si>
    <t>6281295940867</t>
  </si>
  <si>
    <t>62811420201</t>
  </si>
  <si>
    <t>6282310617679</t>
  </si>
  <si>
    <t>6281337759817</t>
  </si>
  <si>
    <t>6281586381177</t>
  </si>
  <si>
    <t>6282156944630</t>
  </si>
  <si>
    <t>628563801641</t>
  </si>
  <si>
    <t>6285199009270</t>
  </si>
  <si>
    <t>6282253442481</t>
  </si>
  <si>
    <t>6281257365594</t>
  </si>
  <si>
    <t>6281353921692</t>
  </si>
  <si>
    <t>6285711142845</t>
  </si>
  <si>
    <t>6282269956541</t>
  </si>
  <si>
    <t>6281270119658</t>
  </si>
  <si>
    <t>6282354791785</t>
  </si>
  <si>
    <t>6285142059801</t>
  </si>
  <si>
    <t>6282158021901</t>
  </si>
  <si>
    <t>6289514548690</t>
  </si>
  <si>
    <t>6281242440516</t>
  </si>
  <si>
    <t>6283129206227</t>
  </si>
  <si>
    <t>6282193111502</t>
  </si>
  <si>
    <t>6285280601590</t>
  </si>
  <si>
    <t>6285338843389</t>
  </si>
  <si>
    <t>6281339142133</t>
  </si>
  <si>
    <t>6281278717910</t>
  </si>
  <si>
    <t>628976516337</t>
  </si>
  <si>
    <t>628127628431</t>
  </si>
  <si>
    <t>6285247042517</t>
  </si>
  <si>
    <t>6285247789340</t>
  </si>
  <si>
    <t>6281231043745</t>
  </si>
  <si>
    <t>628976872244</t>
  </si>
  <si>
    <t>6285215179967</t>
  </si>
  <si>
    <t>6282383748588</t>
  </si>
  <si>
    <t>6282145299399</t>
  </si>
  <si>
    <t>6281241971707</t>
  </si>
  <si>
    <t>6282271594567</t>
  </si>
  <si>
    <t>6285137324355</t>
  </si>
  <si>
    <t>6285340620141</t>
  </si>
  <si>
    <t>6281327049267</t>
  </si>
  <si>
    <t>6282389301029</t>
  </si>
  <si>
    <t>6285246543401</t>
  </si>
  <si>
    <t>6285225907482</t>
  </si>
  <si>
    <t>6282216814415</t>
  </si>
  <si>
    <t>628122035228</t>
  </si>
  <si>
    <t>6282278335902</t>
  </si>
  <si>
    <t>6282153797870</t>
  </si>
  <si>
    <t>6285218552982</t>
  </si>
  <si>
    <t>6281216388447</t>
  </si>
  <si>
    <t>6281242489689</t>
  </si>
  <si>
    <t>6282377122998</t>
  </si>
  <si>
    <t>6285339177944</t>
  </si>
  <si>
    <t>6287715452000</t>
  </si>
  <si>
    <t>6281337347139</t>
  </si>
  <si>
    <t>6285245404935</t>
  </si>
  <si>
    <t>6285692424776</t>
  </si>
  <si>
    <t>6282144615229</t>
  </si>
  <si>
    <t>6281445814934</t>
  </si>
  <si>
    <t>6282146221763</t>
  </si>
  <si>
    <t>6281352440956</t>
  </si>
  <si>
    <t>6282122121029</t>
  </si>
  <si>
    <t>6281389846549</t>
  </si>
  <si>
    <t>62811928224</t>
  </si>
  <si>
    <t>6282237446647</t>
  </si>
  <si>
    <t>6281931951193</t>
  </si>
  <si>
    <t>6281229315217</t>
  </si>
  <si>
    <t>6285216062359</t>
  </si>
  <si>
    <t>6282187278328</t>
  </si>
  <si>
    <t>6285348339432</t>
  </si>
  <si>
    <t>6285801167944</t>
  </si>
  <si>
    <t>6287777474892</t>
  </si>
  <si>
    <t>6285936184008</t>
  </si>
  <si>
    <t>6285261730491</t>
  </si>
  <si>
    <t>62895806560129</t>
  </si>
  <si>
    <t>6281352520007</t>
  </si>
  <si>
    <t>6282291465683</t>
  </si>
  <si>
    <t>6281275757490</t>
  </si>
  <si>
    <t>6281229102648</t>
  </si>
  <si>
    <t>628139724377</t>
  </si>
  <si>
    <t>6285256281790</t>
  </si>
  <si>
    <t>6282267492856</t>
  </si>
  <si>
    <t>6282165661384</t>
  </si>
  <si>
    <t>6282293138975</t>
  </si>
  <si>
    <t>6285248178918</t>
  </si>
  <si>
    <t>6282348081161</t>
  </si>
  <si>
    <t>6281355702938</t>
  </si>
  <si>
    <t>6281128803334</t>
  </si>
  <si>
    <t>6281349825489</t>
  </si>
  <si>
    <t>6281248667939</t>
  </si>
  <si>
    <t>6285294500323</t>
  </si>
  <si>
    <t>6282347895568</t>
  </si>
  <si>
    <t>6282247276549</t>
  </si>
  <si>
    <t>6281254388447</t>
  </si>
  <si>
    <t>6287865637990</t>
  </si>
  <si>
    <t>6282396878379</t>
  </si>
  <si>
    <t>6282341665639</t>
  </si>
  <si>
    <t>6285273846849</t>
  </si>
  <si>
    <t>628175755187</t>
  </si>
  <si>
    <t>6281393955479</t>
  </si>
  <si>
    <t>6282283524507</t>
  </si>
  <si>
    <t>6282182453561</t>
  </si>
  <si>
    <t>6282195842620</t>
  </si>
  <si>
    <t>6289614446414</t>
  </si>
  <si>
    <t>6281244691500</t>
  </si>
  <si>
    <t>6285232323437</t>
  </si>
  <si>
    <t>6285246285671</t>
  </si>
  <si>
    <t>6281340000039</t>
  </si>
  <si>
    <t>6285290763626</t>
  </si>
  <si>
    <t>6281261097557</t>
  </si>
  <si>
    <t>628129115314</t>
  </si>
  <si>
    <t>628125600205</t>
  </si>
  <si>
    <t>6282286879970</t>
  </si>
  <si>
    <t>6285257204032</t>
  </si>
  <si>
    <t>6282269345069</t>
  </si>
  <si>
    <t>6282351931559</t>
  </si>
  <si>
    <t>6285777717545</t>
  </si>
  <si>
    <t>6282397985027</t>
  </si>
  <si>
    <t>6282384015672</t>
  </si>
  <si>
    <t>6287811696205</t>
  </si>
  <si>
    <t>6285979562522</t>
  </si>
  <si>
    <t>6281341222582</t>
  </si>
  <si>
    <t>6281339757700</t>
  </si>
  <si>
    <t>6282298176574</t>
  </si>
  <si>
    <t>6281248642815</t>
  </si>
  <si>
    <t>6285246712285</t>
  </si>
  <si>
    <t>6281324375251</t>
  </si>
  <si>
    <t>628176374388</t>
  </si>
  <si>
    <t>628125380808</t>
  </si>
  <si>
    <t>6285776472662</t>
  </si>
  <si>
    <t>6281266149497</t>
  </si>
  <si>
    <t>6285876023433</t>
  </si>
  <si>
    <t>6288709657398</t>
  </si>
  <si>
    <t>6287883471700</t>
  </si>
  <si>
    <t>6281298472426</t>
  </si>
  <si>
    <t>6285240310926</t>
  </si>
  <si>
    <t>6285240425363</t>
  </si>
  <si>
    <t>628116195919</t>
  </si>
  <si>
    <t>6281529849069</t>
  </si>
  <si>
    <t>6282247797387</t>
  </si>
  <si>
    <t>6282351052562</t>
  </si>
  <si>
    <t>6285394697553</t>
  </si>
  <si>
    <t>6285256923230</t>
  </si>
  <si>
    <t>6282292903822</t>
  </si>
  <si>
    <t>6282255066939</t>
  </si>
  <si>
    <t>6282196339839</t>
  </si>
  <si>
    <t>6285167522663</t>
  </si>
  <si>
    <t>6281341958430</t>
  </si>
  <si>
    <t>6281805386358</t>
  </si>
  <si>
    <t>6282190303337</t>
  </si>
  <si>
    <t>6281324563305</t>
  </si>
  <si>
    <t>6285369993241</t>
  </si>
  <si>
    <t>6281250144796</t>
  </si>
  <si>
    <t>6289619402465</t>
  </si>
  <si>
    <t>6285240174903</t>
  </si>
  <si>
    <t>6285239959787</t>
  </si>
  <si>
    <t>6285213200599</t>
  </si>
  <si>
    <t>6285344528338</t>
  </si>
  <si>
    <t>6282232232764</t>
  </si>
  <si>
    <t>628122897619</t>
  </si>
  <si>
    <t>6285398899955</t>
  </si>
  <si>
    <t>6282144794163</t>
  </si>
  <si>
    <t>6285751533213</t>
  </si>
  <si>
    <t>6283877484840</t>
  </si>
  <si>
    <t>6281242429969</t>
  </si>
  <si>
    <t>6282298760961</t>
  </si>
  <si>
    <t>6283191643370</t>
  </si>
  <si>
    <t>6282352361052</t>
  </si>
  <si>
    <t>6287742360112</t>
  </si>
  <si>
    <t>6282261693918</t>
  </si>
  <si>
    <t>6281275759858</t>
  </si>
  <si>
    <t>62366819902</t>
  </si>
  <si>
    <t>6285398588255</t>
  </si>
  <si>
    <t>6281246004871</t>
  </si>
  <si>
    <t>6282234554452</t>
  </si>
  <si>
    <t>6282199341585</t>
  </si>
  <si>
    <t>6282236912042</t>
  </si>
  <si>
    <t>6285396785649</t>
  </si>
  <si>
    <t>6285824700618</t>
  </si>
  <si>
    <t>6282190546566</t>
  </si>
  <si>
    <t>6282211870687</t>
  </si>
  <si>
    <t>6285342977256</t>
  </si>
  <si>
    <t>62811325438</t>
  </si>
  <si>
    <t>62882019293010</t>
  </si>
  <si>
    <t>6282136086327</t>
  </si>
  <si>
    <t>6282345013605</t>
  </si>
  <si>
    <t>6285315777555</t>
  </si>
  <si>
    <t>6281347234289</t>
  </si>
  <si>
    <t>6287839143004</t>
  </si>
  <si>
    <t>6285353590720</t>
  </si>
  <si>
    <t>6287866763087</t>
  </si>
  <si>
    <t>6282196826126</t>
  </si>
  <si>
    <t>6285333242559</t>
  </si>
  <si>
    <t>6285142993237</t>
  </si>
  <si>
    <t>6282198137993</t>
  </si>
  <si>
    <t>6285751740035</t>
  </si>
  <si>
    <t>6285243677188</t>
  </si>
  <si>
    <t>6281242672026</t>
  </si>
  <si>
    <t>6281274518041</t>
  </si>
  <si>
    <t>6285194838020</t>
  </si>
  <si>
    <t>6281329424629</t>
  </si>
  <si>
    <t>6285141297614</t>
  </si>
  <si>
    <t>6285796231115</t>
  </si>
  <si>
    <t>6285825302807</t>
  </si>
  <si>
    <t>628124217185</t>
  </si>
  <si>
    <t>6281250269828</t>
  </si>
  <si>
    <t>6285191415828</t>
  </si>
  <si>
    <t>6282116797314</t>
  </si>
  <si>
    <t>628884557720</t>
  </si>
  <si>
    <t>6283893952277</t>
  </si>
  <si>
    <t>6285752561346</t>
  </si>
  <si>
    <t>6282278834542</t>
  </si>
  <si>
    <t>6282154755397</t>
  </si>
  <si>
    <t>6285394308167</t>
  </si>
  <si>
    <t>6285849770255</t>
  </si>
  <si>
    <t>6282348371172</t>
  </si>
  <si>
    <t>6282237106473</t>
  </si>
  <si>
    <t>6282144689197</t>
  </si>
  <si>
    <t>6289682460480</t>
  </si>
  <si>
    <t>6285205467871</t>
  </si>
  <si>
    <t>6285849623898</t>
  </si>
  <si>
    <t>6282343526442</t>
  </si>
  <si>
    <t>6282144956539</t>
  </si>
  <si>
    <t>6285657454440</t>
  </si>
  <si>
    <t>6282258839302</t>
  </si>
  <si>
    <t>6281241671509</t>
  </si>
  <si>
    <t>6282154883774</t>
  </si>
  <si>
    <t>6285284392447</t>
  </si>
  <si>
    <t>6282353634870</t>
  </si>
  <si>
    <t>62895406874097</t>
  </si>
  <si>
    <t>6282333503848</t>
  </si>
  <si>
    <t>6281354267666</t>
  </si>
  <si>
    <t>6285299936447</t>
  </si>
  <si>
    <t>6281286426008</t>
  </si>
  <si>
    <t>6281242573686</t>
  </si>
  <si>
    <t>6285757869664</t>
  </si>
  <si>
    <t>6285725421341</t>
  </si>
  <si>
    <t>6287765182111</t>
  </si>
  <si>
    <t>6282163333500</t>
  </si>
  <si>
    <t>6281338037967</t>
  </si>
  <si>
    <t>6281235959999</t>
  </si>
  <si>
    <t>6282226412804</t>
  </si>
  <si>
    <t>6281284886793</t>
  </si>
  <si>
    <t>6281339779002</t>
  </si>
  <si>
    <t>628114354064</t>
  </si>
  <si>
    <t>6282111120835</t>
  </si>
  <si>
    <t>6285749535904</t>
  </si>
  <si>
    <t>6285337233330</t>
  </si>
  <si>
    <t>6282164460595</t>
  </si>
  <si>
    <t>6281398333552</t>
  </si>
  <si>
    <t>6285250979987</t>
  </si>
  <si>
    <t>6281337716759</t>
  </si>
  <si>
    <t>6285333422990</t>
  </si>
  <si>
    <t>628136167583</t>
  </si>
  <si>
    <t>6281250432442</t>
  </si>
  <si>
    <t>6287822442580</t>
  </si>
  <si>
    <t>6285268204143</t>
  </si>
  <si>
    <t>6285299894010</t>
  </si>
  <si>
    <t>6281558359885</t>
  </si>
  <si>
    <t>6282146607099</t>
  </si>
  <si>
    <t>6287896470580</t>
  </si>
  <si>
    <t>6281246163685</t>
  </si>
  <si>
    <t>6285601708860</t>
  </si>
  <si>
    <t>6282151555840</t>
  </si>
  <si>
    <t>6287843113464</t>
  </si>
  <si>
    <t>6282197660765</t>
  </si>
  <si>
    <t>6285394181309</t>
  </si>
  <si>
    <t>6281235376561</t>
  </si>
  <si>
    <t>6281392327507</t>
  </si>
  <si>
    <t>6285750014064</t>
  </si>
  <si>
    <t>6281265446662</t>
  </si>
  <si>
    <t>6281376601352</t>
  </si>
  <si>
    <t>6281257724364</t>
  </si>
  <si>
    <t>6282333777704</t>
  </si>
  <si>
    <t>6285654257794</t>
  </si>
  <si>
    <t>6281240244299</t>
  </si>
  <si>
    <t>6289694885310</t>
  </si>
  <si>
    <t>6281236005969</t>
  </si>
  <si>
    <t>6289523502828</t>
  </si>
  <si>
    <t>6285715948774</t>
  </si>
  <si>
    <t>6285376551389</t>
  </si>
  <si>
    <t>6282145530007</t>
  </si>
  <si>
    <t>6285960145092</t>
  </si>
  <si>
    <t>6285783652684</t>
  </si>
  <si>
    <t>6281335193366</t>
  </si>
  <si>
    <t>6282113739574</t>
  </si>
  <si>
    <t>6282127178809</t>
  </si>
  <si>
    <t>6282219222776</t>
  </si>
  <si>
    <t>6281246321201</t>
  </si>
  <si>
    <t>6289602722292</t>
  </si>
  <si>
    <t>6281253503679</t>
  </si>
  <si>
    <t>6295779117994</t>
  </si>
  <si>
    <t>6281352000660</t>
  </si>
  <si>
    <t>6282292831817</t>
  </si>
  <si>
    <t>6282375949404</t>
  </si>
  <si>
    <t>6281341504230</t>
  </si>
  <si>
    <t>6282352202399</t>
  </si>
  <si>
    <t>6282164894114</t>
  </si>
  <si>
    <t>6282169510415</t>
  </si>
  <si>
    <t>6285651244509</t>
  </si>
  <si>
    <t>6282298299679</t>
  </si>
  <si>
    <t>6282322592938</t>
  </si>
  <si>
    <t>6288705829548</t>
  </si>
  <si>
    <t>6281902424132</t>
  </si>
  <si>
    <t>6285830508109</t>
  </si>
  <si>
    <t>6282173935463</t>
  </si>
  <si>
    <t>6285738369133</t>
  </si>
  <si>
    <t>6281348370425</t>
  </si>
  <si>
    <t>6283872757940</t>
  </si>
  <si>
    <t>6281246292023</t>
  </si>
  <si>
    <t>6282291530356</t>
  </si>
  <si>
    <t>628216007179</t>
  </si>
  <si>
    <t>6281274741715</t>
  </si>
  <si>
    <t>62895630291440</t>
  </si>
  <si>
    <t>6282311312203</t>
  </si>
  <si>
    <t>6282345555549</t>
  </si>
  <si>
    <t>6285241608311</t>
  </si>
  <si>
    <t>6285806028610</t>
  </si>
  <si>
    <t>6282396501801</t>
  </si>
  <si>
    <t>6281237765189</t>
  </si>
  <si>
    <t>6282396567969</t>
  </si>
  <si>
    <t>6281310688824</t>
  </si>
  <si>
    <t>6281341966075</t>
  </si>
  <si>
    <t>6282247188583</t>
  </si>
  <si>
    <t>6282192227506</t>
  </si>
  <si>
    <t>6281347086334</t>
  </si>
  <si>
    <t>6283894237599</t>
  </si>
  <si>
    <t>6282170650568</t>
  </si>
  <si>
    <t>6285239341997</t>
  </si>
  <si>
    <t>6282344690868</t>
  </si>
  <si>
    <t>6281342311518</t>
  </si>
  <si>
    <t>6285183858834</t>
  </si>
  <si>
    <t>6282213359657</t>
  </si>
  <si>
    <t>6281239268356</t>
  </si>
  <si>
    <t>ybr</t>
  </si>
  <si>
    <t>6281341094449</t>
  </si>
  <si>
    <t>6281358882878</t>
  </si>
  <si>
    <t>6281997845001</t>
  </si>
  <si>
    <t>6281248884832</t>
  </si>
  <si>
    <t>6282136297845</t>
  </si>
  <si>
    <t>6285141377229</t>
  </si>
  <si>
    <t>6281246125564</t>
  </si>
  <si>
    <t>6282340165154</t>
  </si>
  <si>
    <t>6282151806708</t>
  </si>
  <si>
    <t>6285254766627</t>
  </si>
  <si>
    <t>6282135239365</t>
  </si>
  <si>
    <t>62895345134141</t>
  </si>
  <si>
    <t>6282393894345</t>
  </si>
  <si>
    <t>6285756602665</t>
  </si>
  <si>
    <t>6281258057602</t>
  </si>
  <si>
    <t>628139777628</t>
  </si>
  <si>
    <t>6287839210150</t>
  </si>
  <si>
    <t>6285394684362</t>
  </si>
  <si>
    <t>6285219473877</t>
  </si>
  <si>
    <t>628136802517</t>
  </si>
  <si>
    <t>6285397776664</t>
  </si>
  <si>
    <t>6285811441278</t>
  </si>
  <si>
    <t>6285311222752</t>
  </si>
  <si>
    <t>6285103618099</t>
  </si>
  <si>
    <t>6282315532154</t>
  </si>
  <si>
    <t>6281314453719</t>
  </si>
  <si>
    <t>6281525824124</t>
  </si>
  <si>
    <t>6282288171453</t>
  </si>
  <si>
    <t>6282151383814</t>
  </si>
  <si>
    <t>6282273526159</t>
  </si>
  <si>
    <t>6287827877798</t>
  </si>
  <si>
    <t>Rh</t>
  </si>
  <si>
    <t>6281310799318</t>
  </si>
  <si>
    <t>6281362817895</t>
  </si>
  <si>
    <t>6285799345673</t>
  </si>
  <si>
    <t>6281379104940</t>
  </si>
  <si>
    <t>6285122973900</t>
  </si>
  <si>
    <t>6289525600607</t>
  </si>
  <si>
    <t>6281353078323</t>
  </si>
  <si>
    <t>6285386206356</t>
  </si>
  <si>
    <t>6287842703596</t>
  </si>
  <si>
    <t>6285849523833</t>
  </si>
  <si>
    <t>6285890698648</t>
  </si>
  <si>
    <t>6281213320066</t>
  </si>
  <si>
    <t>6282152573108</t>
  </si>
  <si>
    <t>6285241237662</t>
  </si>
  <si>
    <t>6285237446747</t>
  </si>
  <si>
    <t>62882020064935</t>
  </si>
  <si>
    <t>6281337963329</t>
  </si>
  <si>
    <t>6282213619812</t>
  </si>
  <si>
    <t>6282322084185</t>
  </si>
  <si>
    <t>6285796815202</t>
  </si>
  <si>
    <t>6281366381170</t>
  </si>
  <si>
    <t>6282188334075</t>
  </si>
  <si>
    <t>6285241953488</t>
  </si>
  <si>
    <t>6281355604501</t>
  </si>
  <si>
    <t>6281324371624</t>
  </si>
  <si>
    <t>6282312789103</t>
  </si>
  <si>
    <t>6285358114562</t>
  </si>
  <si>
    <t>6282358128379</t>
  </si>
  <si>
    <t>6281261039995</t>
  </si>
  <si>
    <t>6281241379455</t>
  </si>
  <si>
    <t>6285757075406</t>
  </si>
  <si>
    <t>6285215246357</t>
  </si>
  <si>
    <t>6282345837039</t>
  </si>
  <si>
    <t>6282175255735</t>
  </si>
  <si>
    <t>6285711101974</t>
  </si>
  <si>
    <t>6282253000921</t>
  </si>
  <si>
    <t>6282195327155</t>
  </si>
  <si>
    <t>6281337318588</t>
  </si>
  <si>
    <t>6285756555447</t>
  </si>
  <si>
    <t>6282347795023</t>
  </si>
  <si>
    <t>6285123859461</t>
  </si>
  <si>
    <t>6285231168757</t>
  </si>
  <si>
    <t>6282339465037</t>
  </si>
  <si>
    <t>6281239310708</t>
  </si>
  <si>
    <t>6282136895565</t>
  </si>
  <si>
    <t>6282268221475</t>
  </si>
  <si>
    <t>6282333487979</t>
  </si>
  <si>
    <t>6281374383587</t>
  </si>
  <si>
    <t>6281532144102</t>
  </si>
  <si>
    <t>6282141725734</t>
  </si>
  <si>
    <t>6285737169987</t>
  </si>
  <si>
    <t>6285326751108</t>
  </si>
  <si>
    <t>628895674102</t>
  </si>
  <si>
    <t>6282197627717</t>
  </si>
  <si>
    <t>6285215276393</t>
  </si>
  <si>
    <t>6282151331017</t>
  </si>
  <si>
    <t>6282190255454</t>
  </si>
  <si>
    <t>6285339350479</t>
  </si>
  <si>
    <t>6282358120568</t>
  </si>
  <si>
    <t>6283114581512</t>
  </si>
  <si>
    <t>6282386113291</t>
  </si>
  <si>
    <t>6281265017325</t>
  </si>
  <si>
    <t>6289602606853</t>
  </si>
  <si>
    <t>6285381379163</t>
  </si>
  <si>
    <t>6285216123189</t>
  </si>
  <si>
    <t>6282326090278</t>
  </si>
  <si>
    <t>6287786374902</t>
  </si>
  <si>
    <t>6281362998809</t>
  </si>
  <si>
    <t>6282181751855</t>
  </si>
  <si>
    <t>6281246276085</t>
  </si>
  <si>
    <t>628124277715</t>
  </si>
  <si>
    <t>6285129347725</t>
  </si>
  <si>
    <t>6281292214789</t>
  </si>
  <si>
    <t>6285256105386</t>
  </si>
  <si>
    <t>6282188773174</t>
  </si>
  <si>
    <t>6285892089501</t>
  </si>
  <si>
    <t>6281337916558</t>
  </si>
  <si>
    <t>6282130610234</t>
  </si>
  <si>
    <t>6281262603570</t>
  </si>
  <si>
    <t>6281527040800</t>
  </si>
  <si>
    <t>6281246360748</t>
  </si>
  <si>
    <t>6282293055958</t>
  </si>
  <si>
    <t>6285787008597</t>
  </si>
  <si>
    <t>6282396827727</t>
  </si>
  <si>
    <t>6281326446361</t>
  </si>
  <si>
    <t>6281356482292</t>
  </si>
  <si>
    <t>6287740859925</t>
  </si>
  <si>
    <t>6285694401636</t>
  </si>
  <si>
    <t>6281586381515</t>
  </si>
  <si>
    <t>6281228113260</t>
  </si>
  <si>
    <t>6282143368400</t>
  </si>
  <si>
    <t>6282337008010</t>
  </si>
  <si>
    <t>6285298548739</t>
  </si>
  <si>
    <t>6281396370366</t>
  </si>
  <si>
    <t>6282290883788</t>
  </si>
  <si>
    <t>6281342706812</t>
  </si>
  <si>
    <t>6285752142928</t>
  </si>
  <si>
    <t>6285246044568</t>
  </si>
  <si>
    <t>6281272047333</t>
  </si>
  <si>
    <t>62818288756</t>
  </si>
  <si>
    <t>6285252034234</t>
  </si>
  <si>
    <t>6281230886822</t>
  </si>
  <si>
    <t>6285242102127</t>
  </si>
  <si>
    <t>6285726279463</t>
  </si>
  <si>
    <t>6281280198170</t>
  </si>
  <si>
    <t>6289531478122</t>
  </si>
  <si>
    <t>6282152421324</t>
  </si>
  <si>
    <t>6281339564488</t>
  </si>
  <si>
    <t>6282315061076</t>
  </si>
  <si>
    <t>6285348145576</t>
  </si>
  <si>
    <t>6281230125490</t>
  </si>
  <si>
    <t>6285356149994</t>
  </si>
  <si>
    <t>628211551049</t>
  </si>
  <si>
    <t>6281289099063</t>
  </si>
  <si>
    <t>6285347621989</t>
  </si>
  <si>
    <t>6285394112261</t>
  </si>
  <si>
    <t>6282349959503</t>
  </si>
  <si>
    <t>6285820426943</t>
  </si>
  <si>
    <t>6289675991390</t>
  </si>
  <si>
    <t>6285381399602</t>
  </si>
  <si>
    <t>6281329486216</t>
  </si>
  <si>
    <t>6281238425441</t>
  </si>
  <si>
    <t>6281385427267</t>
  </si>
  <si>
    <t>628117901682</t>
  </si>
  <si>
    <t>6285640540277</t>
  </si>
  <si>
    <t>6281398381099</t>
  </si>
  <si>
    <t>6288707761794</t>
  </si>
  <si>
    <t>6282333134822</t>
  </si>
  <si>
    <t>6281240325202</t>
  </si>
  <si>
    <t>6281807350181</t>
  </si>
  <si>
    <t>6281254624933</t>
  </si>
  <si>
    <t>6282269735253</t>
  </si>
  <si>
    <t>6282317705402</t>
  </si>
  <si>
    <t>6282211066780</t>
  </si>
  <si>
    <t>6287894177519</t>
  </si>
  <si>
    <t>628122591601</t>
  </si>
  <si>
    <t>628123990134</t>
  </si>
  <si>
    <t>6285389492460</t>
  </si>
  <si>
    <t>6285338625554</t>
  </si>
  <si>
    <t>6287865806904</t>
  </si>
  <si>
    <t>6285224299772</t>
  </si>
  <si>
    <t>6285240252600</t>
  </si>
  <si>
    <t>6281228925553</t>
  </si>
  <si>
    <t>6282333815337</t>
  </si>
  <si>
    <t>6282214338383</t>
  </si>
  <si>
    <t>6281218527072</t>
  </si>
  <si>
    <t>6282236019757</t>
  </si>
  <si>
    <t>6285272549916</t>
  </si>
  <si>
    <t>6281236340651</t>
  </si>
  <si>
    <t>62811443215</t>
  </si>
  <si>
    <t>6282215115879</t>
  </si>
  <si>
    <t>6285141453722</t>
  </si>
  <si>
    <t>6281316123887</t>
  </si>
  <si>
    <t>6285340119589</t>
  </si>
  <si>
    <t>6287717355312</t>
  </si>
  <si>
    <t>62882001677445</t>
  </si>
  <si>
    <t>6281370140699</t>
  </si>
  <si>
    <t>6283833060967</t>
  </si>
  <si>
    <t>6282191431909</t>
  </si>
  <si>
    <t>6282396014088</t>
  </si>
  <si>
    <t>6281364632302</t>
  </si>
  <si>
    <t>628179835865</t>
  </si>
  <si>
    <t>6281390093575</t>
  </si>
  <si>
    <t>6285966407066</t>
  </si>
  <si>
    <t>6282315418965</t>
  </si>
  <si>
    <t>6287885735830</t>
  </si>
  <si>
    <t>6281339435466</t>
  </si>
  <si>
    <t>6281548646455</t>
  </si>
  <si>
    <t>6283895354801</t>
  </si>
  <si>
    <t>6287738710291</t>
  </si>
  <si>
    <t>6282376180359</t>
  </si>
  <si>
    <t>6281280018887</t>
  </si>
  <si>
    <t>6282349422342</t>
  </si>
  <si>
    <t>6285232255645</t>
  </si>
  <si>
    <t>6285254403377</t>
  </si>
  <si>
    <t>6281515839786</t>
  </si>
  <si>
    <t>6281274158525</t>
  </si>
  <si>
    <t>6281346584710</t>
  </si>
  <si>
    <t>6285338554122</t>
  </si>
  <si>
    <t>6285845215207</t>
  </si>
  <si>
    <t>6282335407872</t>
  </si>
  <si>
    <t>Yosia</t>
  </si>
  <si>
    <t>6285237845575</t>
  </si>
  <si>
    <t>6281258830675</t>
  </si>
  <si>
    <t>6285217336658</t>
  </si>
  <si>
    <t>6285705923416</t>
  </si>
  <si>
    <t>6282133313317</t>
  </si>
  <si>
    <t>6282353401390</t>
  </si>
  <si>
    <t>6285840977971</t>
  </si>
  <si>
    <t>6282135627689</t>
  </si>
  <si>
    <t>6289694410622</t>
  </si>
  <si>
    <t>6285399871574</t>
  </si>
  <si>
    <t>6281246879534</t>
  </si>
  <si>
    <t>6282218145150</t>
  </si>
  <si>
    <t>6285942200459</t>
  </si>
  <si>
    <t>6282341484624</t>
  </si>
  <si>
    <t>6281341516355</t>
  </si>
  <si>
    <t>6289654059055</t>
  </si>
  <si>
    <t>628978757411</t>
  </si>
  <si>
    <t>6285787191884</t>
  </si>
  <si>
    <t>6282155873613</t>
  </si>
  <si>
    <t>6281330122199</t>
  </si>
  <si>
    <t>6282188101020</t>
  </si>
  <si>
    <t>6281246333282</t>
  </si>
  <si>
    <t>6287820997281</t>
  </si>
  <si>
    <t>6285256207372</t>
  </si>
  <si>
    <t>6281243566678</t>
  </si>
  <si>
    <t>6285396166393</t>
  </si>
  <si>
    <t>6281244999209</t>
  </si>
  <si>
    <t>6285742805425</t>
  </si>
  <si>
    <t>6281394705006</t>
  </si>
  <si>
    <t>6281256361360</t>
  </si>
  <si>
    <t>6285242148222</t>
  </si>
  <si>
    <t>62882021388556</t>
  </si>
  <si>
    <t>6281649034644</t>
  </si>
  <si>
    <t>6281241144021</t>
  </si>
  <si>
    <t>6281910000609</t>
  </si>
  <si>
    <t>6281297737751</t>
  </si>
  <si>
    <t>6289530263822</t>
  </si>
  <si>
    <t>6285239539056</t>
  </si>
  <si>
    <t>6282266073060</t>
  </si>
  <si>
    <t>6287739331157</t>
  </si>
  <si>
    <t>6281389582001</t>
  </si>
  <si>
    <t>6285211021134</t>
  </si>
  <si>
    <t>6281220010668</t>
  </si>
  <si>
    <t>6287898894630</t>
  </si>
  <si>
    <t>6281339404436</t>
  </si>
  <si>
    <t>6281237912469</t>
  </si>
  <si>
    <t>6285861275831</t>
  </si>
  <si>
    <t>6282145199996</t>
  </si>
  <si>
    <t>6282145554071</t>
  </si>
  <si>
    <t>6283854821977</t>
  </si>
  <si>
    <t>6285242081445</t>
  </si>
  <si>
    <t>6281336459111</t>
  </si>
  <si>
    <t>6282226212224</t>
  </si>
  <si>
    <t>6281211965695</t>
  </si>
  <si>
    <t>62818363544</t>
  </si>
  <si>
    <t>6281241284700</t>
  </si>
  <si>
    <t>6285394535749</t>
  </si>
  <si>
    <t>6282327376866</t>
  </si>
  <si>
    <t>6281214721760</t>
  </si>
  <si>
    <t>6281339113405</t>
  </si>
  <si>
    <t>6281376032681</t>
  </si>
  <si>
    <t>6281378399978</t>
  </si>
  <si>
    <t>6282396300500</t>
  </si>
  <si>
    <t>6281321970299</t>
  </si>
  <si>
    <t>6282385105437</t>
  </si>
  <si>
    <t>6282177619250</t>
  </si>
  <si>
    <t>6282214297538</t>
  </si>
  <si>
    <t>6282153466937</t>
  </si>
  <si>
    <t>6281243953332</t>
  </si>
  <si>
    <t>6283166350831</t>
  </si>
  <si>
    <t>62882020675830</t>
  </si>
  <si>
    <t>6285890055804</t>
  </si>
  <si>
    <t>6282197338665</t>
  </si>
  <si>
    <t>6285394242080</t>
  </si>
  <si>
    <t>6282233144511</t>
  </si>
  <si>
    <t>6289509397597</t>
  </si>
  <si>
    <t>628814064696</t>
  </si>
  <si>
    <t>6281329060199</t>
  </si>
  <si>
    <t>6285654155645</t>
  </si>
  <si>
    <t>6285175272591</t>
  </si>
  <si>
    <t>628980395249</t>
  </si>
  <si>
    <t>6282387819708</t>
  </si>
  <si>
    <t>6285241042648</t>
  </si>
  <si>
    <t>6281542757038</t>
  </si>
  <si>
    <t>6285119120525</t>
  </si>
  <si>
    <t>6285759007705</t>
  </si>
  <si>
    <t>6281242683742</t>
  </si>
  <si>
    <t>628157718914</t>
  </si>
  <si>
    <t>6282189549277</t>
  </si>
  <si>
    <t>62852463822</t>
  </si>
  <si>
    <t>6285119580425</t>
  </si>
  <si>
    <t>6282184878791</t>
  </si>
  <si>
    <t>6281273575692</t>
  </si>
  <si>
    <t>6281345782114</t>
  </si>
  <si>
    <t>6282172235999</t>
  </si>
  <si>
    <t>6281245699233</t>
  </si>
  <si>
    <t>6285253347945</t>
  </si>
  <si>
    <t>6282256943805</t>
  </si>
  <si>
    <t>6285399229926</t>
  </si>
  <si>
    <t>6287865008926</t>
  </si>
  <si>
    <t>6281269591563</t>
  </si>
  <si>
    <t>6281349549253</t>
  </si>
  <si>
    <t>6282159086462</t>
  </si>
  <si>
    <t>6281362008881</t>
  </si>
  <si>
    <t>6285211626638</t>
  </si>
  <si>
    <t>62811508445</t>
  </si>
  <si>
    <t>6282118885309</t>
  </si>
  <si>
    <t>6282296504643</t>
  </si>
  <si>
    <t>6282290081505</t>
  </si>
  <si>
    <t>6281355538868</t>
  </si>
  <si>
    <t>6282245026291</t>
  </si>
  <si>
    <t>6281375875825</t>
  </si>
  <si>
    <t>62895403014354</t>
  </si>
  <si>
    <t>6281376828485</t>
  </si>
  <si>
    <t>6285255266688</t>
  </si>
  <si>
    <t>6282372493756</t>
  </si>
  <si>
    <t>6281228006286</t>
  </si>
  <si>
    <t>6281276104333</t>
  </si>
  <si>
    <t>6281221318412</t>
  </si>
  <si>
    <t>62811430922</t>
  </si>
  <si>
    <t>6282164791724</t>
  </si>
  <si>
    <t>6285343683044</t>
  </si>
  <si>
    <t>6281265933973</t>
  </si>
  <si>
    <t>6281350293904</t>
  </si>
  <si>
    <t>6283198376024</t>
  </si>
  <si>
    <t>6282381219381</t>
  </si>
  <si>
    <t>6285389579374</t>
  </si>
  <si>
    <t>6289603707240</t>
  </si>
  <si>
    <t>6281362036211</t>
  </si>
  <si>
    <t>628124273355</t>
  </si>
  <si>
    <t>6285751489182</t>
  </si>
  <si>
    <t>6281341507086</t>
  </si>
  <si>
    <t>6282380759607</t>
  </si>
  <si>
    <t>6281341148112</t>
  </si>
  <si>
    <t>6281210015641</t>
  </si>
  <si>
    <t>6281276993988</t>
  </si>
  <si>
    <t>628135063277</t>
  </si>
  <si>
    <t>6281378585472</t>
  </si>
  <si>
    <t>6285268122573</t>
  </si>
  <si>
    <t>6281279724060</t>
  </si>
  <si>
    <t>6282157972704</t>
  </si>
  <si>
    <t>6282122178011</t>
  </si>
  <si>
    <t>6285601243291</t>
  </si>
  <si>
    <t>6282246436061</t>
  </si>
  <si>
    <t>6285710804065</t>
  </si>
  <si>
    <t>6281246093921</t>
  </si>
  <si>
    <t>628218163084</t>
  </si>
  <si>
    <t>6281367366393</t>
  </si>
  <si>
    <t>6285365034365</t>
  </si>
  <si>
    <t>6281343081343</t>
  </si>
  <si>
    <t>6281335425864</t>
  </si>
  <si>
    <t>Maya Sari Puji Astuti/ Slamet Sulihadi (</t>
  </si>
  <si>
    <t>6282182724388</t>
  </si>
  <si>
    <t>6281519689510</t>
  </si>
  <si>
    <t>6282253450952</t>
  </si>
  <si>
    <t>6285242486949</t>
  </si>
  <si>
    <t>6285669785406</t>
  </si>
  <si>
    <t>6282128102655</t>
  </si>
  <si>
    <t>6282171173972</t>
  </si>
  <si>
    <t>6285540561053</t>
  </si>
  <si>
    <t>6282117043704</t>
  </si>
  <si>
    <t>6282171653755</t>
  </si>
  <si>
    <t>6282144230827</t>
  </si>
  <si>
    <t>6285346319175</t>
  </si>
  <si>
    <t>6285255171264</t>
  </si>
  <si>
    <t>6285221857836</t>
  </si>
  <si>
    <t>6281526162309</t>
  </si>
  <si>
    <t>6282348795257</t>
  </si>
  <si>
    <t>6285261729750</t>
  </si>
  <si>
    <t>6282247238945</t>
  </si>
  <si>
    <t>6285720815048</t>
  </si>
  <si>
    <t>6287860220150</t>
  </si>
  <si>
    <t>6281915716006</t>
  </si>
  <si>
    <t>6281237738178</t>
  </si>
  <si>
    <t>6282211699442</t>
  </si>
  <si>
    <t>6285256001425</t>
  </si>
  <si>
    <t>6281266300869</t>
  </si>
  <si>
    <t>6282267166796</t>
  </si>
  <si>
    <t>628137002231</t>
  </si>
  <si>
    <t>6282136270409</t>
  </si>
  <si>
    <t>6282396507365</t>
  </si>
  <si>
    <t>628211832060</t>
  </si>
  <si>
    <t>6285234356810</t>
  </si>
  <si>
    <t>6282218549345</t>
  </si>
  <si>
    <t>6281236309281</t>
  </si>
  <si>
    <t>6281366242558</t>
  </si>
  <si>
    <t>1359898212</t>
  </si>
  <si>
    <t>Harita (ib)</t>
  </si>
  <si>
    <t>6282178791311</t>
  </si>
  <si>
    <t>Sungailiat</t>
  </si>
  <si>
    <t>Geteja, jl. Patimura, desa Air kenanga, sungai liat</t>
  </si>
  <si>
    <t>1359651855</t>
  </si>
  <si>
    <t>Reny Lengkong (Kin)</t>
  </si>
  <si>
    <t>6281312293411</t>
  </si>
  <si>
    <t>Maba</t>
  </si>
  <si>
    <t>Jl. Iyantoa Desa Buli, Patokan Samping Kantor Pos (LANGSUNG DIANTARKAN KE ALAMAT)</t>
  </si>
  <si>
    <t>1359646987</t>
  </si>
  <si>
    <t>Wulandari (PS)</t>
  </si>
  <si>
    <t>62882007582628</t>
  </si>
  <si>
    <t>Jaranan Banguntapan Bantul RT 10 Gang. Turonggo 1 no 396 Desa. Banguntapan (ANTRAKN LANGSUNG KE ALAMAT)</t>
  </si>
  <si>
    <t>1359681958</t>
  </si>
  <si>
    <t>Saini Akhmad Od.</t>
  </si>
  <si>
    <t>6282151072057</t>
  </si>
  <si>
    <t>Laung Tuhup</t>
  </si>
  <si>
    <t>Jln. Gajah Rt 14 Rw 07 Kelurahan Muara Laung 1 Kec Laung Tuhup Murung Raya (DIANTAR LANGSUNG KE ALAMAT PENERIMA).</t>
  </si>
  <si>
    <t>1359643450</t>
  </si>
  <si>
    <t>(ar) Yulia (wawak)</t>
  </si>
  <si>
    <t>6283173116776</t>
  </si>
  <si>
    <t>Spbu Km 7 Sukarami (depan punti kayu) Kelurahan Sukarami, Kecamatan Sukarami</t>
  </si>
  <si>
    <t>1359645665</t>
  </si>
  <si>
    <t>Atlie Od.</t>
  </si>
  <si>
    <t>6287716444935</t>
  </si>
  <si>
    <t>Banua Lima</t>
  </si>
  <si>
    <t>Kelurahan Pasar Panas / Taniran Rt 5 Rw 3 Kec Benua Lima (DIANTAR LANGSUNG KE ALAMAT PENERIMA).</t>
  </si>
  <si>
    <t>1359705606</t>
  </si>
  <si>
    <t>Basuki Sudarsono (ib)</t>
  </si>
  <si>
    <t>6283874881257</t>
  </si>
  <si>
    <t>Kemayoran</t>
  </si>
  <si>
    <t>Jln. Bungur Besar 19/1, RT.011/RW.01, Kel. Gn. Sahari Selatan, Kec. Kemayoran, Jakarta Pusat 10610</t>
  </si>
  <si>
    <t>1359889220</t>
  </si>
  <si>
    <t>Ruddy Burhanudin (PS)</t>
  </si>
  <si>
    <t>6282195060086</t>
  </si>
  <si>
    <t>Kauditan</t>
  </si>
  <si>
    <t>Jln. Arnold Mononutu Desa. Lembean (ada Indomart,depannya ada lorong msk 300 m, cet rumah warna cream)</t>
  </si>
  <si>
    <t>1359643160</t>
  </si>
  <si>
    <t>Rismauli Sianturi (Kin)</t>
  </si>
  <si>
    <t>628126528379</t>
  </si>
  <si>
    <t>Sukakarya</t>
  </si>
  <si>
    <t>Perum VKC Blok Ee 9 No. 1 Desa Sukajadi (LANGSUNG DIANTARKAN KE ALAMAT)</t>
  </si>
  <si>
    <t>1359707055</t>
  </si>
  <si>
    <t>Herlinda (PS)</t>
  </si>
  <si>
    <t>6282214925491</t>
  </si>
  <si>
    <t>Rupat Utara</t>
  </si>
  <si>
    <t>Desa. Tanjung Medang, pulau rupat utara RT/RW 07/04 (Cet rumah warna abu-abu, dibelakang tukang bakso)</t>
  </si>
  <si>
    <t>1359653513</t>
  </si>
  <si>
    <t>Simon Mausulu(Mar).</t>
  </si>
  <si>
    <t>RT 12RW05 kek sikumana kec maulafa kota kupang NTT</t>
  </si>
  <si>
    <t>1359671235</t>
  </si>
  <si>
    <t>Nurrahmi (Fr)</t>
  </si>
  <si>
    <t>6285752539133</t>
  </si>
  <si>
    <t>Jlnbone Malino Desa kabobonaRT 001 RW 002 Kecamatan Dolo</t>
  </si>
  <si>
    <t>1359893614</t>
  </si>
  <si>
    <t>Bpk silas/ibu Deborah mujiyah (ar)</t>
  </si>
  <si>
    <t>6283105314662</t>
  </si>
  <si>
    <t>Jln randu No.1 Mejing Wetan Kelurahan Ambar Ketawang RT 02 RW 04, Kecamatan Gamping</t>
  </si>
  <si>
    <t>1359685420</t>
  </si>
  <si>
    <t>Kristoforus Olla Od.</t>
  </si>
  <si>
    <t>6285253983836</t>
  </si>
  <si>
    <t>Jln. El Tari Sallu Eban, RT. 010, RW 005, Desa Sallu, Kecamatan Miomaffo Barat, Kabupaten Timor Tengah Utara, Propinsi Nusa Tenggara Timur.</t>
  </si>
  <si>
    <t>1359685164</t>
  </si>
  <si>
    <t>Hj. Nurkema (PS)</t>
  </si>
  <si>
    <t>6281353815763</t>
  </si>
  <si>
    <t>Dusun. Lito B RT/RW 02/03 Desa. Lito (Ada sungai di depan seberang jalan)</t>
  </si>
  <si>
    <t>1359672286</t>
  </si>
  <si>
    <t>Burhan kholik (Kin)</t>
  </si>
  <si>
    <t>6281322495778</t>
  </si>
  <si>
    <t>Desa Cikeusal RT 11 RW 04 Blok Lemahabang (LANGSUNG DIANTARKAN KE ALAMAT)</t>
  </si>
  <si>
    <t>1359664921</t>
  </si>
  <si>
    <t>Alik Suhara (Kin)</t>
  </si>
  <si>
    <t>6281316488209</t>
  </si>
  <si>
    <t>Sindang</t>
  </si>
  <si>
    <t>Perumahan Graha Sentosa Blok D.32 RT 17 RW 01 Desa Dermayu</t>
  </si>
  <si>
    <t>1359680589</t>
  </si>
  <si>
    <t>Nm, oparaju. (AK)</t>
  </si>
  <si>
    <t>6282131175030</t>
  </si>
  <si>
    <t>Depan Sekolah HKSN SD 4 Mangolo, Kelurahan Mangolo, Kecamatan Latambaga</t>
  </si>
  <si>
    <t>2 Spons Pembersih Kaca Mobil , 2 Lap Kain Microfiber</t>
  </si>
  <si>
    <t>1359668496</t>
  </si>
  <si>
    <t>Egy rahmadani (Is)</t>
  </si>
  <si>
    <t>6283131501807</t>
  </si>
  <si>
    <t>Jln Gatot Subroto, Warung Nyuknyang Gatsu Samping Fotocopy Alesa Desa/Kelurahan Besusu Tengah, Kec Palu Timur Kota/Kab Palu Sulawesi Tengah</t>
  </si>
  <si>
    <t>1359675351</t>
  </si>
  <si>
    <t>Arissuyanto (PS)</t>
  </si>
  <si>
    <t>6282133479460</t>
  </si>
  <si>
    <t>Penawangan</t>
  </si>
  <si>
    <t>Desa. Kluwan RT/RW 01/02 (Timur pasar kluwan kira50m, ANTRAKN LANGSUNG KE ALAMAT)</t>
  </si>
  <si>
    <t>1359668715</t>
  </si>
  <si>
    <t>Yan A (Jj)</t>
  </si>
  <si>
    <t>6282145587444</t>
  </si>
  <si>
    <t>Kantor Badan Perbatasan Jalan Eltari No. 1, Kelurahan Umanen, Kecamatan Atambua Barat, Kabupaten Belu, Nusa Tenggara Timur</t>
  </si>
  <si>
    <t>1359664138</t>
  </si>
  <si>
    <t>Samani (Jj)</t>
  </si>
  <si>
    <t>6282318699321</t>
  </si>
  <si>
    <t>Cintapuri Darussalam</t>
  </si>
  <si>
    <t>Jln. Simpang 3 Bawahan Selan Surian Hanyar RT 02 Kelurahan /Desa Benua Hanyar</t>
  </si>
  <si>
    <t>1359653849</t>
  </si>
  <si>
    <t>Feri (PS)</t>
  </si>
  <si>
    <t>6285657152681</t>
  </si>
  <si>
    <t>Kelurahan. Menteng RT/RW 03/02 NO. 88 (Dekat alfamart, ANTRAKN LANGSUNG KE ALAMAT)</t>
  </si>
  <si>
    <t>1359655155</t>
  </si>
  <si>
    <t>Jaya. (Ib)</t>
  </si>
  <si>
    <t>Btp Jl.keindahan 12Blok AA No. 165 Makassar kel.buntusu</t>
  </si>
  <si>
    <t>1359690392</t>
  </si>
  <si>
    <t>Nikson Nanono (Kin)</t>
  </si>
  <si>
    <t>6285178079662</t>
  </si>
  <si>
    <t>Kelurahan Singkil Dua, Lingkungan 3, Samping Gereja Bethany Indonesia/ Singkil</t>
  </si>
  <si>
    <t>1359664747</t>
  </si>
  <si>
    <t>wawan sunarya Od.</t>
  </si>
  <si>
    <t>628129309240</t>
  </si>
  <si>
    <t>Gedebage</t>
  </si>
  <si>
    <t>Jln. Riung Mungpulung Raya No. 2 Rt 08 Rw 9 Kelurahan Cisaranten Kidul Kec Gede Bage (DIANTAR LANGSUNG KE ALAMAT PENERIMA).</t>
  </si>
  <si>
    <t>1359893736</t>
  </si>
  <si>
    <t>Mustadi (PS)</t>
  </si>
  <si>
    <t>6281548750482</t>
  </si>
  <si>
    <t>Mojoagung</t>
  </si>
  <si>
    <t>Desa. Kedung Lumpang RT 01/RW 04  (Depan musholla thoriqussalam, ANTRAKN LANGSUNG KE ALAMAT)</t>
  </si>
  <si>
    <t>1359688504</t>
  </si>
  <si>
    <t>nangsiti (ib)</t>
  </si>
  <si>
    <t>6285398425568</t>
  </si>
  <si>
    <t>Dumoga</t>
  </si>
  <si>
    <t>desa dumoga rt1 dsn 1 jln akd.kompleks kantor.koramil.</t>
  </si>
  <si>
    <t>1359685517</t>
  </si>
  <si>
    <t>nyoman widiarka(ib)</t>
  </si>
  <si>
    <t>6285319127500</t>
  </si>
  <si>
    <t>Semendawai Timur</t>
  </si>
  <si>
    <t>RT05 RW 02 desa karang mulya kecamatan semendawai timur OKU timur Sumatra selatan</t>
  </si>
  <si>
    <t>1359885588</t>
  </si>
  <si>
    <t>Hasanudin, jayadi (iaa)</t>
  </si>
  <si>
    <t>6281345608825</t>
  </si>
  <si>
    <t>Paloh</t>
  </si>
  <si>
    <t>Desa matang danau dusun pantai RT 003 RW 002 Kecamatan Paloh kabupaten Sambas provinsi Kalimantan Barat (Rumah warna ungu)</t>
  </si>
  <si>
    <t>1359788116</t>
  </si>
  <si>
    <t>Iskandar (ib)</t>
  </si>
  <si>
    <t>6282184068068</t>
  </si>
  <si>
    <t>Sidomulyo</t>
  </si>
  <si>
    <t>Desa talang baru rt 1 rw 1</t>
  </si>
  <si>
    <t>1359858295</t>
  </si>
  <si>
    <t>Fachri. D (ib)</t>
  </si>
  <si>
    <t>6281936713839</t>
  </si>
  <si>
    <t>Galesong</t>
  </si>
  <si>
    <t>desa kalenna bontongape, dusun kamp. parang,</t>
  </si>
  <si>
    <t>1359858577</t>
  </si>
  <si>
    <t>Tedy Daryanyo (RM)</t>
  </si>
  <si>
    <t>6285247288071</t>
  </si>
  <si>
    <t>Desa Batu Kajang, RT 016 Jl Padat Karya RT 016 Batu Kajang, persis bersebelahan dengan Mushola Nurul Hidayah, Kec Batu Sopang</t>
  </si>
  <si>
    <t>1359787403</t>
  </si>
  <si>
    <t>Hasmawati Jaka (ib)</t>
  </si>
  <si>
    <t>6285166395004</t>
  </si>
  <si>
    <t>Kampung. Manunggal . RT. O2. Biatan</t>
  </si>
  <si>
    <t>1359787951</t>
  </si>
  <si>
    <t>Astawa. (Ib)</t>
  </si>
  <si>
    <t>6285737008962</t>
  </si>
  <si>
    <t>Jln p. Cemongkak, pecatu, kuta selatan, badung, bali.</t>
  </si>
  <si>
    <t>1359802859</t>
  </si>
  <si>
    <t>Kelvin (IR)</t>
  </si>
  <si>
    <t>6282237886774</t>
  </si>
  <si>
    <t>RT 003 RW 001 Blok b Kelurahan Manumutin Kec Atambua Kota</t>
  </si>
  <si>
    <t>1359807531</t>
  </si>
  <si>
    <t>Jegesh. (Ib)</t>
  </si>
  <si>
    <t>6285261754734</t>
  </si>
  <si>
    <t>Tanjungbalai</t>
  </si>
  <si>
    <t>Tanjungbalai Selatan</t>
  </si>
  <si>
    <t>Jl.ar.hakim kel.indra sakti Tanjung Balai sumut kedai tek an.</t>
  </si>
  <si>
    <t>1359796767</t>
  </si>
  <si>
    <t>Yohanes Ferdinandus (iaa)</t>
  </si>
  <si>
    <t>6281239025521</t>
  </si>
  <si>
    <t>Rt 15 Rw 04 Desa Pledo.kecamatan Witihama.Flores Timur NTT. (Patokan rumah.. belakang sekolah MIS witihama.)</t>
  </si>
  <si>
    <t>1359788422</t>
  </si>
  <si>
    <t>Mesias Obehetan (Jj)</t>
  </si>
  <si>
    <t>6282144235540</t>
  </si>
  <si>
    <t>Amarasi Barat</t>
  </si>
  <si>
    <t>Jln. Hr Koroh Kelurahan /Desa Tunbaun RT 12 RW 06, Patokan rumah depan Gereja Siloam Battuna</t>
  </si>
  <si>
    <t>1359791776</t>
  </si>
  <si>
    <t>Nanang Estiyuana (Kin)</t>
  </si>
  <si>
    <t>6281393711179</t>
  </si>
  <si>
    <t>Godean</t>
  </si>
  <si>
    <t>Dusun Ngawen Desa Sidokarto RT 02 RW 10 No. 46</t>
  </si>
  <si>
    <t>1359785974</t>
  </si>
  <si>
    <t>Gresia samosir (iaa)</t>
  </si>
  <si>
    <t>6282272570075</t>
  </si>
  <si>
    <t>Jalan Malindo Desa/Kelurahan Tanjung Mulia Simpang 4 depan Apotek dusun selatan beting rt, 09, (rumah warna biru) Kecamatan Kampung Rakyat Kabupaten Labuhan Batu selatan Provinsi Sumatera Utara</t>
  </si>
  <si>
    <t>1359864428</t>
  </si>
  <si>
    <t>Buce Tari Od.</t>
  </si>
  <si>
    <t>6281337717689</t>
  </si>
  <si>
    <t>Jl. Dalek Esa Rt 14 Rw 05 Desa Oesapa KM 10 Kec Kelapa Lima Kota Kupang (DIANTAR LANGSUNG KE ALAMAT PENERIMA)</t>
  </si>
  <si>
    <t>1359779065</t>
  </si>
  <si>
    <t>Kurniawan Prayitno (PS)</t>
  </si>
  <si>
    <t>628819976089</t>
  </si>
  <si>
    <t>Semarang Tengah</t>
  </si>
  <si>
    <t>PT. Asuransi Sinar Mas Cab Semarang, Rukan Pemuda Mas Blok A Kav A No 8 Jl. Pemuda No 150 Semarang Desa. Sekayu</t>
  </si>
  <si>
    <t>1359778582</t>
  </si>
  <si>
    <t>Sumardjo (Jj)</t>
  </si>
  <si>
    <t>6289601124585</t>
  </si>
  <si>
    <t>Demak</t>
  </si>
  <si>
    <t>Kenep RT 05 RW 03 Kelurahan /Desa Mangunjiwan Jln. Pangeran Demak, Patokan rumah samping Masjid LDII Kenep</t>
  </si>
  <si>
    <t>1359865364</t>
  </si>
  <si>
    <t>Efendi (iaa)</t>
  </si>
  <si>
    <t>6281367283667</t>
  </si>
  <si>
    <t>Jalan Durian RT 13 RW 03 Kelurahan Bumi Ayu Kecamatan Selebar Kota Bengkulu Provinsi Bengkulu  (Rumah warna putih pagar hitam )</t>
  </si>
  <si>
    <t>1359778480</t>
  </si>
  <si>
    <t>Nma, Rifan ritan(Mar).</t>
  </si>
  <si>
    <t>6281287966894</t>
  </si>
  <si>
    <t>Talibura</t>
  </si>
  <si>
    <t>kabupaten SIKKA Kecamatan Talibura Desa lewomada RT/ RW,,08/04 Lorong kapela</t>
  </si>
  <si>
    <t>1359784595</t>
  </si>
  <si>
    <t>John (PS)</t>
  </si>
  <si>
    <t>6281319368999</t>
  </si>
  <si>
    <t>Jl. Pantai Mutiara Blok A no 61 RT/RW 01/16 Kelurahan. Pluit (ANTRAKN LANGSUNG KE ALAMAT)</t>
  </si>
  <si>
    <t>1359785313</t>
  </si>
  <si>
    <t>Rio Od.</t>
  </si>
  <si>
    <t>6281375436386</t>
  </si>
  <si>
    <t>Lubuk Pakam</t>
  </si>
  <si>
    <t>Jln. Karya Agung Komplek Pemkab Deli Serdang Kelurahan Tanjung Garbus 1 Rt Rw 0101 Kec Lubuk Pakam (DIANTAR LANGSUNG KE ALAMAT PENERIMA).</t>
  </si>
  <si>
    <t>1359864277</t>
  </si>
  <si>
    <t>Syarif Od.</t>
  </si>
  <si>
    <t>6282283602682</t>
  </si>
  <si>
    <t>Jl. Trans Sulawesi Desa Towara Kec Petasia Timur Morowali (DIANTAR LANGSUNG KE ALAMAT PENERIMA) Rt 02</t>
  </si>
  <si>
    <t>1359779992</t>
  </si>
  <si>
    <t>Daniel Meha (IR)</t>
  </si>
  <si>
    <t>6285338389601</t>
  </si>
  <si>
    <t>Kelurahan Prailiu Kec Kambera (Kantor rumah sakit Kristen Lindimara)</t>
  </si>
  <si>
    <t>1359781886</t>
  </si>
  <si>
    <t>Ibu samsia (ca)</t>
  </si>
  <si>
    <t>6282148486305</t>
  </si>
  <si>
    <t>Desa rantau makmur jln Mulawarman RT 13, Kec Rantau Pulung</t>
  </si>
  <si>
    <t>1359810320</t>
  </si>
  <si>
    <t>Jumadi (ib)</t>
  </si>
  <si>
    <t>62895634664275</t>
  </si>
  <si>
    <t>Kasihan</t>
  </si>
  <si>
    <t>Jomegatan,RT 11, desa Ngestiharjo</t>
  </si>
  <si>
    <t>1359828782</t>
  </si>
  <si>
    <t>Restim ogen(Mar).</t>
  </si>
  <si>
    <t>6281346374599</t>
  </si>
  <si>
    <t>Kantor camat melak kelurahan melak ulu RT 18</t>
  </si>
  <si>
    <t>1359840623</t>
  </si>
  <si>
    <t>Elly Su (Jj)</t>
  </si>
  <si>
    <t>6285398013399</t>
  </si>
  <si>
    <t>Jl. Politehnik No. 129 Kelurahan Kairagi 2 Lingkungan 11, Patokan rumah dekat GPDI Elim</t>
  </si>
  <si>
    <t>1359827826</t>
  </si>
  <si>
    <t>Markus Markus ( Di )</t>
  </si>
  <si>
    <t>6285820433542</t>
  </si>
  <si>
    <t>Jln Sekumpai Rt 003/ Rw 001 Kelurahan Sebuduh , Kec Kembayan</t>
  </si>
  <si>
    <t>1359826560</t>
  </si>
  <si>
    <t>Selvi (AK)</t>
  </si>
  <si>
    <t>62895387170552</t>
  </si>
  <si>
    <t>Gang Pelangi No 99, Kp Sukamantri, Rt 06 / Rw 03, Desa Sukaraya, Kec Karangbahagia, Kab Bekasi, Jawa Barat</t>
  </si>
  <si>
    <t>1359842820</t>
  </si>
  <si>
    <t>Arul Dewang (ib)</t>
  </si>
  <si>
    <t>6281221222456</t>
  </si>
  <si>
    <t>Jln Opu dg MAPPUNNA lorong Islamic center kota Palopo Kel takkalala</t>
  </si>
  <si>
    <t>1359831492</t>
  </si>
  <si>
    <t>Imanuel taruk (AK)</t>
  </si>
  <si>
    <t>6282156249702</t>
  </si>
  <si>
    <t>Dusun Sangbua (Dekat Kantor Lembang Buntulobok), Lembang Buntulobok, Kec Sesean, Kab Toraja Utara, Sulawesi Selatan</t>
  </si>
  <si>
    <t>1359833616</t>
  </si>
  <si>
    <t>Roni (IR)</t>
  </si>
  <si>
    <t>6289530230114</t>
  </si>
  <si>
    <t>RT 02 RW 05 Kelurahan Bonto perak (SD 38 Bonto perak)</t>
  </si>
  <si>
    <t>1359829091</t>
  </si>
  <si>
    <t>Yohanis Pakiding (ib)</t>
  </si>
  <si>
    <t>6281227788808</t>
  </si>
  <si>
    <t>Perumahan Pasundan Permai blok 7F , jln Pasundan kelurahan jawa rt 39</t>
  </si>
  <si>
    <t>1359828809</t>
  </si>
  <si>
    <t>Mangasi.tinambunan Od.</t>
  </si>
  <si>
    <t>6282250984463</t>
  </si>
  <si>
    <t>Parlilitan</t>
  </si>
  <si>
    <t>Desa Sionom Hidon Selatan Kec Parlilitan (DIANTAR LANGSUNG KE ALAMAT PENERIMA) Patokan Rumah Dekat SD.</t>
  </si>
  <si>
    <t>1359836093</t>
  </si>
  <si>
    <t>Ramili (Fr)</t>
  </si>
  <si>
    <t>6281268892096</t>
  </si>
  <si>
    <t>Sipora Utara</t>
  </si>
  <si>
    <t>Desa Tuapejat deretan rumah ke 4 dari mesjid Alamin, Kec sipora utara</t>
  </si>
  <si>
    <t>1359825867</t>
  </si>
  <si>
    <t>Bush.myrsalim/pa.pikki Od.</t>
  </si>
  <si>
    <t>6287835260667</t>
  </si>
  <si>
    <t>Desa Pongko Kec Walenrang Utara (DIANTAR LANGSUNG KE ALAMAT PENERIMA) Pasar Salutubu.</t>
  </si>
  <si>
    <t>1359813503</t>
  </si>
  <si>
    <t>Atanasio Docarmo (PS)</t>
  </si>
  <si>
    <t>6281298700790</t>
  </si>
  <si>
    <t>Kakuluk Mesak</t>
  </si>
  <si>
    <t>Dusun. Fatukaduak RT/RW 12/05 Desa. Jenilu ( patokan rumah , kompleks gudang Bulog  jenilu.)</t>
  </si>
  <si>
    <t>1359813905</t>
  </si>
  <si>
    <t>Lukasumbu lodong Od.</t>
  </si>
  <si>
    <t>6281373106929</t>
  </si>
  <si>
    <t>Desa Rada Mata Lede Giring Kec Kota Tambolaka (DIANTAR LANGSUNG KE ALAMAT PENERIMA) Dekat Dengan Ruko Jembatan Kembar.</t>
  </si>
  <si>
    <t>1359856801</t>
  </si>
  <si>
    <t>Octovianus W Lomi (ib)</t>
  </si>
  <si>
    <t>6281236643322</t>
  </si>
  <si>
    <t>Jln Damai no.31 RT.04,RW.01 Kelurahan oebobo</t>
  </si>
  <si>
    <t>1359857776</t>
  </si>
  <si>
    <t>Martinus Mitan (Kin)</t>
  </si>
  <si>
    <t>6282231779245</t>
  </si>
  <si>
    <t>Jl. Skip Gang Pelopor II/2 Lingkungan Gatep Kelurahan Ampenan Selatan</t>
  </si>
  <si>
    <t>1359812323</t>
  </si>
  <si>
    <t>Oknobel Lande (ar)</t>
  </si>
  <si>
    <t>6282281072876</t>
  </si>
  <si>
    <t>Lembo</t>
  </si>
  <si>
    <t>Desa Korowou Depan tomorindah sebelah Polres Morowali Utara, Kecamatan Lembo</t>
  </si>
  <si>
    <t>1359851773</t>
  </si>
  <si>
    <t>Efi Mamadi(ib)</t>
  </si>
  <si>
    <t>6282194359482</t>
  </si>
  <si>
    <t>Suwawa Tengah</t>
  </si>
  <si>
    <t>Ibu Winda Basiru Sdn 1 Suwawa Tengah.Jln Pasar Minggu Desa Alale Kec.Suwawa Tengah Kab.Bone Bolango Prov.Gorontalo kompleks kantor Koramil</t>
  </si>
  <si>
    <t>1359825473</t>
  </si>
  <si>
    <t>Patrisius Bria (Kin)</t>
  </si>
  <si>
    <t>6282118614455</t>
  </si>
  <si>
    <t>Kelurahan Manuaman RT 2 RW 5, patokan Belakang SMEA (LANGSUNG DIANTARKAN KE ALAMAT)</t>
  </si>
  <si>
    <t>1359824465</t>
  </si>
  <si>
    <t>Warjono (PS)</t>
  </si>
  <si>
    <t>6281228200301</t>
  </si>
  <si>
    <t>Jalan. Moh. Besar Gang. Remaja RT/RW.01/02  Desa. Kutasari (ANTRAKN LANGSUNG KE ALAMAT)</t>
  </si>
  <si>
    <t>1359815061</t>
  </si>
  <si>
    <t>Muhammad Said (PS)</t>
  </si>
  <si>
    <t>6281141111962</t>
  </si>
  <si>
    <t>Tanasitolo</t>
  </si>
  <si>
    <t>BTN Danau Tempe Permai Jl. Gotong Royong Blok P no.4 Desa. Assorajang (ANTRAKN LANGSUNG KE ALAMAT)</t>
  </si>
  <si>
    <t>1359815186</t>
  </si>
  <si>
    <t>Oli (ib)</t>
  </si>
  <si>
    <t>6281354501134</t>
  </si>
  <si>
    <t>Jln : H.Alala lorong bougenvill no 109j kelurahan watu-watu/tipulun</t>
  </si>
  <si>
    <t>1359771950</t>
  </si>
  <si>
    <t>Nyoman wiyasa Od.</t>
  </si>
  <si>
    <t>6285185664442</t>
  </si>
  <si>
    <t>Bukal</t>
  </si>
  <si>
    <t>Jln. Gedung Walet Rt 1 Rw 2 Desa Mooyong Kec Bukal Buol (DIANTAR LANGSUNG KE ALAMAT PENERIMA).</t>
  </si>
  <si>
    <t>1359729099</t>
  </si>
  <si>
    <t>Asri (ib)</t>
  </si>
  <si>
    <t>6282287065468</t>
  </si>
  <si>
    <t>Ktr. Rindam XIV/Hsn Jl. Poros malino</t>
  </si>
  <si>
    <t>1359879520</t>
  </si>
  <si>
    <t>kusriansyah Od.</t>
  </si>
  <si>
    <t>6282239410356</t>
  </si>
  <si>
    <t>Muara Bengkal</t>
  </si>
  <si>
    <t>Desa Ngayau Rt 05 Jalan Muhammad Mansur Patokan Rumah Dekat Masjid Raudah Kec Muara Bengkal (DIANTAR LANGSUNG KE ALAMAT PENERIMA).</t>
  </si>
  <si>
    <t>Beli 1 Pembesar Layar Hp (Hitam)</t>
  </si>
  <si>
    <t>1359728458</t>
  </si>
  <si>
    <t>Istiono (PS)</t>
  </si>
  <si>
    <t>6282370160107</t>
  </si>
  <si>
    <t>Kota Kisaran Timur</t>
  </si>
  <si>
    <t>Jl. Prenjak no.1 Lingkungan 2 Kelurahan. Karang Anyer (ANTRAKN LANGSUNG KE ALAMAT)</t>
  </si>
  <si>
    <t>1359726869</t>
  </si>
  <si>
    <t>Rianto (Kin)</t>
  </si>
  <si>
    <t>6285704230829</t>
  </si>
  <si>
    <t>Ploso</t>
  </si>
  <si>
    <t>Dusun Cuwalang Desa Daditunggal RT/RW: 03/01 Jln. Brawijoyo</t>
  </si>
  <si>
    <t>1359883107</t>
  </si>
  <si>
    <t>Dida (AK)</t>
  </si>
  <si>
    <t>6281248506530</t>
  </si>
  <si>
    <t>Rt 03 / Rw 02 (Patokan Rumah Di Sebelah Bengkel), Desa Tindoli, Kec Pamona Tenggara, Kab Poso, Sulawesi Tengah</t>
  </si>
  <si>
    <t>1359732797</t>
  </si>
  <si>
    <t>Hasniati Nati (PS)</t>
  </si>
  <si>
    <t>6281330000623</t>
  </si>
  <si>
    <t>Jalan. Tahir RT 04 Kelurahan. Muara Jawa Pesisir (ANTRAKN LANGSUNG PAKET KE ALAMAT)</t>
  </si>
  <si>
    <t>1359734888</t>
  </si>
  <si>
    <t>Aswan Harahap (IR)</t>
  </si>
  <si>
    <t>6281263804924</t>
  </si>
  <si>
    <t>Kab. Padang Lawas Utara</t>
  </si>
  <si>
    <t>Batang Onang</t>
  </si>
  <si>
    <t>Desa morang (Dekat lapangan bola, Rumah polos kayu)</t>
  </si>
  <si>
    <t>1359877975</t>
  </si>
  <si>
    <t>Mince Bunga (PS)</t>
  </si>
  <si>
    <t>6281240584238</t>
  </si>
  <si>
    <t>Jl. Uki Toraja Kampus 2 Bolu/Desa. Tallunglipu Matallo (belakang Toarco Jaya Lorong Pakea Kios Amel )</t>
  </si>
  <si>
    <t>1359730111</t>
  </si>
  <si>
    <t>amq.zaen(Mar).</t>
  </si>
  <si>
    <t>6281990542460</t>
  </si>
  <si>
    <t>peraya timur kecamatan mujur desa semoyang dusun tanak awu RT. 1.jalan semoyang kabupaten lombok Tengah. NTB.</t>
  </si>
  <si>
    <t>1359731827</t>
  </si>
  <si>
    <t>EDUARD MASU (Jj)</t>
  </si>
  <si>
    <t>6282151327633</t>
  </si>
  <si>
    <t>Kelurahan /Desa Bakunase II RT 16 RW 05, Patokan rumah Gereja Alfa Omega Labat</t>
  </si>
  <si>
    <t>1359723026</t>
  </si>
  <si>
    <t>Ratnawati (Hb)</t>
  </si>
  <si>
    <t>6285299255852</t>
  </si>
  <si>
    <t>D/able abadi kel kolakaasi (depending indomaret kolakasi) Kec Latambaga</t>
  </si>
  <si>
    <t>1359714905</t>
  </si>
  <si>
    <t>PUTU SUKRAYADNYA (iaa)</t>
  </si>
  <si>
    <t>6285857289636</t>
  </si>
  <si>
    <t>Seririt</t>
  </si>
  <si>
    <t>Alamat,, desa joanyar banjar kajanan patokan,, perempatan pura subak Kec, seririt Kab, buleleng Prov,, bali,</t>
  </si>
  <si>
    <t>1359716660</t>
  </si>
  <si>
    <t>Awaludin Agusta Od.</t>
  </si>
  <si>
    <t>6289618213433</t>
  </si>
  <si>
    <t>Gemuh</t>
  </si>
  <si>
    <t>Desa Sedayu Rt 02 Rw 02 Kec Gemuh Kendal (DIANTAR LANGSUNG KE ALAMAT PENERIMA).</t>
  </si>
  <si>
    <t>1359713023</t>
  </si>
  <si>
    <t>H. Johansyah Rifai, ST (PS)</t>
  </si>
  <si>
    <t>628114442552</t>
  </si>
  <si>
    <t>BTN Taman Bonggoeya Lestari Blok B No.5 Kota Kendari RT/RW 16/04 Kelurahan. Bonggoeya (ANTRAKN LANGSUNG KE ALAMAT)</t>
  </si>
  <si>
    <t>1359708431</t>
  </si>
  <si>
    <t>Tarsisius Radja (Jj)</t>
  </si>
  <si>
    <t>6282236102720</t>
  </si>
  <si>
    <t>Kelurahan /Desa Pangmilang RT 07 RW 02 Jln. Air Merah Gang Famili 2 Kec. Singkawang Selatan</t>
  </si>
  <si>
    <t>1359710739</t>
  </si>
  <si>
    <t>Muharti (PS)</t>
  </si>
  <si>
    <t>6285291273899</t>
  </si>
  <si>
    <t>Madukara</t>
  </si>
  <si>
    <t>Desa. Kutayasa RT/RW 02/02 (Barat masjid arrofiq, ANTRAKN LANGSUNG KE ALAMAT)</t>
  </si>
  <si>
    <t>1359721485</t>
  </si>
  <si>
    <t>Suhanda (Jj)</t>
  </si>
  <si>
    <t>6289514749854</t>
  </si>
  <si>
    <t>Gang Majelis RT 03 RW 08 Kelurahan Srengseng Kembangan</t>
  </si>
  <si>
    <t>1359722355</t>
  </si>
  <si>
    <t>Ronaldi effendi (sp)</t>
  </si>
  <si>
    <t>6282269291380</t>
  </si>
  <si>
    <t>Pondok  permata blok i no 15 RT 03 RW 26 kelurahan tembesi</t>
  </si>
  <si>
    <t>AKSESORIS HP</t>
  </si>
  <si>
    <t>1359883896</t>
  </si>
  <si>
    <t>TRISNO NOKOT Od.</t>
  </si>
  <si>
    <t>6281239861953</t>
  </si>
  <si>
    <t>Kelurahan Pau Kec Langke Rembong (DIANTAR LANGSUNG KE ALAMAT PENERIMA) Terminal Puni, Saya Aktifitasnya Di Terminal</t>
  </si>
  <si>
    <t>1359717778</t>
  </si>
  <si>
    <t>Mardin (ib)</t>
  </si>
  <si>
    <t>6282136045266</t>
  </si>
  <si>
    <t>Desa awila , Dusun 03 RT 06</t>
  </si>
  <si>
    <t>1359718754</t>
  </si>
  <si>
    <t>Agus Karmuji (PS)</t>
  </si>
  <si>
    <t>6285751374799</t>
  </si>
  <si>
    <t>Jl. Mulyo Pranoto RT 06 DESA. LOH SUMBER (ANTRAKN LANGSUNG KE ALAMAT)</t>
  </si>
  <si>
    <t>1359735406</t>
  </si>
  <si>
    <t>Safi,i. H (Bar)</t>
  </si>
  <si>
    <t>6282234939674</t>
  </si>
  <si>
    <t>Tanjung Palas Barat</t>
  </si>
  <si>
    <t>Jl Kasimuddin, Gang Rambung, RT 01, KecTanjung Palas (Ditengah Gang Rambung Toko AJD), No Hp ,62 822-3493-9674 (DIANTARKAN LANGSUNG KE PENERIMA)</t>
  </si>
  <si>
    <t>1359874549</t>
  </si>
  <si>
    <t>A,Rais Od.</t>
  </si>
  <si>
    <t>6282339034004</t>
  </si>
  <si>
    <t>Jl Sultan Kaharuddin RT 03 RW 05 Kelurahan Berang Bara Kecamatan Sumbawa Kabupaten Sumbawa Propinsi Nusatenggara Barat (NTB) DIANTAR LANGSUNG KE ALAMAT PENERIMA.</t>
  </si>
  <si>
    <t>1359767688</t>
  </si>
  <si>
    <t>Mesdi Od.</t>
  </si>
  <si>
    <t>6282216855277</t>
  </si>
  <si>
    <t>Hatonduhan</t>
  </si>
  <si>
    <t>Huta 1 AFD 1 Tonduhan Nagori Parhundalian Jawadipar Kec Hatonduhan (DIANTAR LANGSUNG KE ALAMAT PENERIMA).</t>
  </si>
  <si>
    <t>1359767414</t>
  </si>
  <si>
    <t>Lizisekhi zebua (Rs)</t>
  </si>
  <si>
    <t>6281263999373</t>
  </si>
  <si>
    <t>Dolat Rayat</t>
  </si>
  <si>
    <t>Desa Sampun (Samping Kantor Desa) Kec Dolat Rayat</t>
  </si>
  <si>
    <t>1359763821</t>
  </si>
  <si>
    <t>Niko itranbey (Is)</t>
  </si>
  <si>
    <t>6282151300187</t>
  </si>
  <si>
    <t>Desa Kinilow Lingkungan: 5 Patokan Sinambe muka lapangan sinambei belakang rindam kinilauw, Kec Tomohon Utara Kab Tomohon</t>
  </si>
  <si>
    <t>1359764017</t>
  </si>
  <si>
    <t>Zulkarnain (Fr)</t>
  </si>
  <si>
    <t>6282340830033</t>
  </si>
  <si>
    <t>Desa samili dusunsakala RT 017RW 009, Kec Woha</t>
  </si>
  <si>
    <t>1359768171</t>
  </si>
  <si>
    <t>Nasar (Rs)</t>
  </si>
  <si>
    <t>6285298449539</t>
  </si>
  <si>
    <t>Banawa Tengah</t>
  </si>
  <si>
    <t>Rt 1 Rw 1, Desa Salubomba, Kec Banawa Tengah</t>
  </si>
  <si>
    <t>1359867470</t>
  </si>
  <si>
    <t>Markus Mboroh(Mar).</t>
  </si>
  <si>
    <t>6285253770912</t>
  </si>
  <si>
    <t>RT/RW.02/04 Desa.Nemnerala Kec.Rote Barat Kab.Rote Ndao Nusa Tenggara Timur (Gang vila Keong)</t>
  </si>
  <si>
    <t>1359767853</t>
  </si>
  <si>
    <t>Riswan (Hb)</t>
  </si>
  <si>
    <t>6281241762009</t>
  </si>
  <si>
    <t>Kompleks Griya Persada Kalukubula Jl Lando desa kalukubula patokan rumah dekat warung mbak rini lamongan, Kec Sigi Biromaru</t>
  </si>
  <si>
    <t>1359874105</t>
  </si>
  <si>
    <t>Alisa safitri ( Di)</t>
  </si>
  <si>
    <t>6285831865889</t>
  </si>
  <si>
    <t>Desa Blok Vl baru , dusun 2 ( patokan rumah Dekat kolam pamilih pak sariman) kec Gunung meriah</t>
  </si>
  <si>
    <t>1359869969</t>
  </si>
  <si>
    <t>Sulis setiawan (ib)</t>
  </si>
  <si>
    <t>6282320513542</t>
  </si>
  <si>
    <t>Muara Tabir</t>
  </si>
  <si>
    <t>desa sungai jernih jalan melati rumah paling ujung</t>
  </si>
  <si>
    <t>1359754848</t>
  </si>
  <si>
    <t>Ida bagus Rai Artha ( Di)</t>
  </si>
  <si>
    <t>628123811511</t>
  </si>
  <si>
    <t>Desa, kemenuh sukawati gianyar Bali Jln ir sutami99 Kec Sukawati</t>
  </si>
  <si>
    <t>1359876546</t>
  </si>
  <si>
    <t>Jufri ( Di)</t>
  </si>
  <si>
    <t>6282262500695</t>
  </si>
  <si>
    <t>Dusun Awasurabi , Desa Laburunci Rt 002 / Rw 001, Jln Syanawiah Kecamatan Pasar Wajo</t>
  </si>
  <si>
    <t>1359874565</t>
  </si>
  <si>
    <t>Darwis (Yn)</t>
  </si>
  <si>
    <t>6282344176517</t>
  </si>
  <si>
    <t>Jl. Maleo (LORONG KUDA) Dusun Macimpolong Desa Waemputang Kec Poleang Selatan Kab Bombana Rumah Warna Putih (DIANTAR LANGSUNG KE ALAMAT PENERIMA).</t>
  </si>
  <si>
    <t>1359834923</t>
  </si>
  <si>
    <t>Siswanto Sukarman (Kin)</t>
  </si>
  <si>
    <t>6282176529974</t>
  </si>
  <si>
    <t>Ratu Agung</t>
  </si>
  <si>
    <t>Restoran Empang Wisata Jln. Pariwisata No. 1 RT 001 RW 001 Kelurahan Lempuing</t>
  </si>
  <si>
    <t>1359736072</t>
  </si>
  <si>
    <t>Franky Tomi Imon (Kin)</t>
  </si>
  <si>
    <t>6282191762340</t>
  </si>
  <si>
    <t>Panin Bank, Komplek ITC Marina Plaza Blok B 24-26 Jl. Pierre Tendean Kelurahan Wenang Utara</t>
  </si>
  <si>
    <t>1359740443</t>
  </si>
  <si>
    <t>M Komarudin Komarudin (ib)</t>
  </si>
  <si>
    <t>6285839767156</t>
  </si>
  <si>
    <t>Cibitung</t>
  </si>
  <si>
    <t>kpng.sasak bakar.Rt.o1/01 Desa- kertamukti Kec- Cibitung Kab- Bekasi Jawa barat</t>
  </si>
  <si>
    <t>1359749870</t>
  </si>
  <si>
    <t>vinncent (Fr)</t>
  </si>
  <si>
    <t>6282240480435</t>
  </si>
  <si>
    <t>Ciparay</t>
  </si>
  <si>
    <t>Jln.laswe ciheulang di samping SD ciheulang Depan bidan Anis Desa Ciheulang, Kec Ciparay</t>
  </si>
  <si>
    <t>1359753893</t>
  </si>
  <si>
    <t>Yadiws Od.</t>
  </si>
  <si>
    <t>6281371368860</t>
  </si>
  <si>
    <t>Bonai Darussalam</t>
  </si>
  <si>
    <t>Desa Sontang Rt Rw 022 008 Kec Bonai Darussalam (DIANTAR LANGSUNG KE ALAMAT PENERIMA).</t>
  </si>
  <si>
    <t>1359749845</t>
  </si>
  <si>
    <t>Joni bubur ( Di)</t>
  </si>
  <si>
    <t>6281585833180</t>
  </si>
  <si>
    <t>Kelurahan Kedung badak RT 02 RW 07 no22 gang jarum Kecamatan Tanah sereal</t>
  </si>
  <si>
    <t>1359746458</t>
  </si>
  <si>
    <t>Irwan Prayoki (Kin)</t>
  </si>
  <si>
    <t>6281585741880</t>
  </si>
  <si>
    <t>Karawang Timur</t>
  </si>
  <si>
    <t>Perum Cluster Mutiara Blok Intan 8 No. 17 RT 05 RW 20 Kelurahan Palumbonsari</t>
  </si>
  <si>
    <t>1359746636</t>
  </si>
  <si>
    <t>Yatno Od.</t>
  </si>
  <si>
    <t>6285349565235</t>
  </si>
  <si>
    <t>Bukit Batu</t>
  </si>
  <si>
    <t>Jln. Padat Karya Rt 1 Rw 3 Kelurahan Banturung Kec Bukit Batu Palangka Raya (DIANTAR LANGSUNG KE ALAMAT PENERIMA).</t>
  </si>
  <si>
    <t>1359642339</t>
  </si>
  <si>
    <t>Johny sambow (ib)</t>
  </si>
  <si>
    <t>628980367444</t>
  </si>
  <si>
    <t>Pusomaen</t>
  </si>
  <si>
    <t>Desa minanga timur jaga 3. Dekat indomaret</t>
  </si>
  <si>
    <t>1359390461</t>
  </si>
  <si>
    <t>Vina (ib)</t>
  </si>
  <si>
    <t>6281343080071</t>
  </si>
  <si>
    <t>Alamat jln yohanis Fanggi Depan UPTD Asrama Mahasiswa  Lurang Kel Lasiana Kec Kelapa Lima Kab Kupang Propinsi NTT</t>
  </si>
  <si>
    <t>1358566488</t>
  </si>
  <si>
    <t>Nano Din (Kin)</t>
  </si>
  <si>
    <t>6282313869870</t>
  </si>
  <si>
    <t>Pengukiman Apung Desa Labuhan Lalar RT 04 RW 02</t>
  </si>
  <si>
    <t>1359378811</t>
  </si>
  <si>
    <t>Umar Syamsuddin Abdul (Jj)</t>
  </si>
  <si>
    <t>6281523978640</t>
  </si>
  <si>
    <t>Jln. Imam Bonjol Kelurahan /Desa Batui RT002 RW 02, Patokan rumah dekat SMPN 1 Batui</t>
  </si>
  <si>
    <t>1359390420</t>
  </si>
  <si>
    <t>Asus Suseno (Jj)</t>
  </si>
  <si>
    <t>6281319978433</t>
  </si>
  <si>
    <t>Jln. Lurah Ripan Gg. Alfirdausiyah No. 212 RT 003 RW 017 Kelurahan Cilangkap Kec. Tapos</t>
  </si>
  <si>
    <t>1358617349</t>
  </si>
  <si>
    <t>Musa (Jj)</t>
  </si>
  <si>
    <t>6285353844913</t>
  </si>
  <si>
    <t>Rantik PSHT Alak Kelurahan /Desa Alak RT 09 RW 12, Patokan rumah dekat Ranting Alak</t>
  </si>
  <si>
    <t>1359403939</t>
  </si>
  <si>
    <t>Yandi Od.</t>
  </si>
  <si>
    <t>62895334900199</t>
  </si>
  <si>
    <t>Nomer WhatsApp ,62 822-5893-6213 Jalan Gg. Utama Masjid Khaerul Huda Rt 06 Rw 09 Kelurahan Semanan Kec Kalideres (DIANTAR LANGSUNG KE ALAMAT PENERIMA) Pas Belokan Belakang Warung Logout Bapak Nanang.</t>
  </si>
  <si>
    <t>1359393679</t>
  </si>
  <si>
    <t>Benazir Makabori (PS)</t>
  </si>
  <si>
    <t>6285244081433</t>
  </si>
  <si>
    <t>Jetis</t>
  </si>
  <si>
    <t>Kelurahan. Cokrodiningratan RT/RW 22/05 NO. Rumah 322 (Cat rumah warna kuning ada merahnya)</t>
  </si>
  <si>
    <t>1358593780</t>
  </si>
  <si>
    <t>Ma2 Fian (ib)</t>
  </si>
  <si>
    <t>6285254539597</t>
  </si>
  <si>
    <t>Senen</t>
  </si>
  <si>
    <t>Jl H Murtado RT 007/06 kelurahan paseban kec Senen jkrta pusat</t>
  </si>
  <si>
    <t>1358347840</t>
  </si>
  <si>
    <t>Frederikus Ama Kae (ib)</t>
  </si>
  <si>
    <t>6281339456420</t>
  </si>
  <si>
    <t>SLB Negeri Bajawa,RT 002 RW 002 Kel Trikora,</t>
  </si>
  <si>
    <t>1359364015</t>
  </si>
  <si>
    <t>I Made Muditha (Jj)</t>
  </si>
  <si>
    <t>6282144590806</t>
  </si>
  <si>
    <t>Jln. Tibung Sari No. 15 Banjar Kwanji Kelurahan /Desa Dalung, (Quanji Laundry) Kec. Kuta Utara</t>
  </si>
  <si>
    <t>1358317097</t>
  </si>
  <si>
    <t>Putut ardiyanto (rz)</t>
  </si>
  <si>
    <t>6282283534356</t>
  </si>
  <si>
    <t>Mesuji Timur</t>
  </si>
  <si>
    <t>pasar ktm sp6 ( Warung Es teller Bilqis food ) Desa Tanjung mas makmur, Kec Mesuji Timur Kab. Mesuji</t>
  </si>
  <si>
    <t>1359002507</t>
  </si>
  <si>
    <t>Yosef L.wello (ib)</t>
  </si>
  <si>
    <t>62081316815005</t>
  </si>
  <si>
    <t>Jl. Sumba tuak sabu Kel. Lasiana.</t>
  </si>
  <si>
    <t>1358989910</t>
  </si>
  <si>
    <t>Wems (Jj)</t>
  </si>
  <si>
    <t>6285240399282</t>
  </si>
  <si>
    <t>Bolano Lambunu</t>
  </si>
  <si>
    <t>Jl. Trans Sulawesi Dusun 1 Kelurahan /Desa Lambunu Timur, Patokan rumah dekat pertigaan setelah Pladeker</t>
  </si>
  <si>
    <t>1359372177</t>
  </si>
  <si>
    <t>Maswayah (Hb)</t>
  </si>
  <si>
    <t>6285395810266</t>
  </si>
  <si>
    <t>Samaturu</t>
  </si>
  <si>
    <t>Dusun III kmp tengah samping pemancar desa/kel Konaweha, Kec Samaturu</t>
  </si>
  <si>
    <t>2 Topi Visor Anti UV (CREAM)</t>
  </si>
  <si>
    <t>1359364495</t>
  </si>
  <si>
    <t>Cici Alya (iaa)</t>
  </si>
  <si>
    <t>6287841574451</t>
  </si>
  <si>
    <t>Jln. Baru Batusaiki,Kelurahan Molas Lingkungan 004 (Patokan dekat Tower Telkomsel Rumah Cet Biru) Kecamatan Bunaken Kota Manado Provinsi Sulawesi Utara</t>
  </si>
  <si>
    <t>1358377520</t>
  </si>
  <si>
    <t>Sem nenabu(Mar).</t>
  </si>
  <si>
    <t>6282135406048</t>
  </si>
  <si>
    <t>desa kananta Kecamatan sarimandi kabupaten bima donggo ntb(Di gonggo jalur lewat lapangan sedikit)</t>
  </si>
  <si>
    <t>1359442351</t>
  </si>
  <si>
    <t>Laode sidin (Kin)</t>
  </si>
  <si>
    <t>6282346715569</t>
  </si>
  <si>
    <t>Jln. Paelangkuta, Kelurahan Tampo RT 1 RW 1</t>
  </si>
  <si>
    <t>1359446010</t>
  </si>
  <si>
    <t>Yohanes k (ib)</t>
  </si>
  <si>
    <t>6285299930085</t>
  </si>
  <si>
    <t>Kalawat perumnas blok A no 191 , jaga 9, Desa, Kalawat,</t>
  </si>
  <si>
    <t>1359425379</t>
  </si>
  <si>
    <t>Arnoldus Benediktus (PS)</t>
  </si>
  <si>
    <t>6285358227876</t>
  </si>
  <si>
    <t>Berdikari RT/RW 01/01 Desa. Lewoleba (Samping kantor lurah lewoleba, ANTRAKN LANGSUNG KE ALAMAT)</t>
  </si>
  <si>
    <t>1358729125</t>
  </si>
  <si>
    <t>Rahman ( Di)</t>
  </si>
  <si>
    <t>6282190251450</t>
  </si>
  <si>
    <t>Desa Maranatha,( patokan rumah samping gedung gereja ) RT 2 RW 3 Kecamatan Sigi kota ,62 857-0570-2970 no alternatif</t>
  </si>
  <si>
    <t>1359456242</t>
  </si>
  <si>
    <t>M .yamin (ib)</t>
  </si>
  <si>
    <t>6285273775384</t>
  </si>
  <si>
    <t>Tabir Selatan</t>
  </si>
  <si>
    <t>Jln. Kakak tua desa gading jaya, Alamat rumah, di seberangan masjid Nurul hidayah atau di ujung jln. Aspal beton desa gading jaya.</t>
  </si>
  <si>
    <t>1359456866</t>
  </si>
  <si>
    <t>Imanuel Tampani (IR)</t>
  </si>
  <si>
    <t>6281338019380</t>
  </si>
  <si>
    <t>Jalan Bung Tomo 3 No 8 Kelurahan Kelapa Lima</t>
  </si>
  <si>
    <t>1359449092</t>
  </si>
  <si>
    <t>Ahmad Imran (Is)</t>
  </si>
  <si>
    <t>6285787473479</t>
  </si>
  <si>
    <t>Desa/Kelurahan Tommo 4,Tamejarra Dusun Siamasei , Kec Tommo Kota/Kab Mamuju Sulawesi Barat</t>
  </si>
  <si>
    <t>1358738213</t>
  </si>
  <si>
    <t>Philipus Bala Od.</t>
  </si>
  <si>
    <t>6281229118719</t>
  </si>
  <si>
    <t>Pasar Pada Rt 37 Rw 11 Kelurahan Lewoleba Barat Kec Nubatukan Lembata (DIANTAR LANGSUNG KE ALAMAT PENERIMA) Patokan Rumah Terminal Pasar Pada Bagian Barat.</t>
  </si>
  <si>
    <t>1358693159</t>
  </si>
  <si>
    <t>Cyprianus Due Od.</t>
  </si>
  <si>
    <t>6281236464544</t>
  </si>
  <si>
    <t>Jln. Sarasedu Laja Kampung Ngorabolo Rt 02 Rw 01 Desa Takatunga Kec Golewa Selatan (DIANTAR LANGSUNG KE ALAMAT PENERIMA) Lokasi Sebelah Utara SDK Ngorabolo.</t>
  </si>
  <si>
    <t>1359414448</t>
  </si>
  <si>
    <t>Wahyu purwaningsih Od.</t>
  </si>
  <si>
    <t>6285640406229</t>
  </si>
  <si>
    <t>Jln parangtritis km16,butuh,patalan,hetis,bantul,yogyakarta</t>
  </si>
  <si>
    <t>1359406343</t>
  </si>
  <si>
    <t>Hafid (ib)</t>
  </si>
  <si>
    <t>6281355216961</t>
  </si>
  <si>
    <t>UD mitra makassar depo palopo jln.rasak poros SMA 5 lumandi kota palopo</t>
  </si>
  <si>
    <t>1358687840</t>
  </si>
  <si>
    <t>Cecep Ali Nurdin (Kin)</t>
  </si>
  <si>
    <t>6289526023515</t>
  </si>
  <si>
    <t>Salawu</t>
  </si>
  <si>
    <t>Desa Tanjungsari, Kp. Sukamaju RT 013 RW 003 (LANGSUNG DIANTARKAN KE ALAMAT)</t>
  </si>
  <si>
    <t>1359418047</t>
  </si>
  <si>
    <t>Azis baharudin ( Di)</t>
  </si>
  <si>
    <t>6281272041457</t>
  </si>
  <si>
    <t>Batanghari Nuban</t>
  </si>
  <si>
    <t>Desa Trisno Mulyo, Jl M Rosin 45 Dusun 02 Rt 007 Rw 005, Kec Batanghari nuban</t>
  </si>
  <si>
    <t>1358719897</t>
  </si>
  <si>
    <t>Sudarmin (ib)</t>
  </si>
  <si>
    <t>62878826888307</t>
  </si>
  <si>
    <t>Sengkang ,home tomodi pattirosompe</t>
  </si>
  <si>
    <t>1359416168</t>
  </si>
  <si>
    <t>Elisabeth lutuh (ib)</t>
  </si>
  <si>
    <t>6285253518740</t>
  </si>
  <si>
    <t>Cabang abadi jln kecipir gang pepaya desa Bakunase rt01 rw01</t>
  </si>
  <si>
    <t>1359417925</t>
  </si>
  <si>
    <t>Dewen (PS)</t>
  </si>
  <si>
    <t>6282284055531</t>
  </si>
  <si>
    <t>Jl. Trans Kalimantan RT 05 Desa. Jengan Danum (ANTRAKN LANGSUNG KE ALAMAT)</t>
  </si>
  <si>
    <t>1358269999</t>
  </si>
  <si>
    <t>Adiharsa Od.</t>
  </si>
  <si>
    <t>6285213938663</t>
  </si>
  <si>
    <t>Balinggi</t>
  </si>
  <si>
    <t>Jln tran sulawesi.Mekarsari. Suli indah. Kec. Balinggi. Kab. Parigi mautong</t>
  </si>
  <si>
    <t>1359173178</t>
  </si>
  <si>
    <t>Mas Sulhan Od.</t>
  </si>
  <si>
    <t>6285601672492</t>
  </si>
  <si>
    <t>Bantarsari</t>
  </si>
  <si>
    <t>Dusun Sidasari Rt Rw 005 012 Desa Bulaksari Kec Bantarsari Cilacap (DIANTAR LANGSUNG KE ALAMAT PENERIMA).</t>
  </si>
  <si>
    <t>1359161702</t>
  </si>
  <si>
    <t>Ali basrin (ib)</t>
  </si>
  <si>
    <t>6285378450008</t>
  </si>
  <si>
    <t>Alam Barajo</t>
  </si>
  <si>
    <t>Jln tp sriwijata perum baruga 16 blok d no 01 rt 11 kel Rawa sari kec alam barajo kota jambi</t>
  </si>
  <si>
    <t>1355873798</t>
  </si>
  <si>
    <t>Yahya Alopada(Mar).</t>
  </si>
  <si>
    <t>6281222904269</t>
  </si>
  <si>
    <t>Alor Tengah Utara</t>
  </si>
  <si>
    <t>Mabu RT 005/RW 003 Desa.Fung afeng Kec.Alor tengah utara Kab.Alor Nusa tenggara timur</t>
  </si>
  <si>
    <t>1359179149</t>
  </si>
  <si>
    <t>Fajar santosa Od.</t>
  </si>
  <si>
    <t>6285268935600</t>
  </si>
  <si>
    <t>Kab. Belitung</t>
  </si>
  <si>
    <t>Sijuk</t>
  </si>
  <si>
    <t>Perumahan Staf PT. AMA Desa Air Selumar No. A08 Kec Sijuk (DIANTAR LANGSUNG KE ALAMAT PENERIMA).</t>
  </si>
  <si>
    <t>1359123764</t>
  </si>
  <si>
    <t>Warnadi (iaa)</t>
  </si>
  <si>
    <t>6285536635075</t>
  </si>
  <si>
    <t>Wanasalam</t>
  </si>
  <si>
    <t>Alamat: Kampung Binuangeun RT 01 RW 02 Desa Muara Kecamatan Wanasalam Kabupaten Lebak Provinsi Banten (Belum di benahin jadi masih tembok bata ko)</t>
  </si>
  <si>
    <t>1359286860</t>
  </si>
  <si>
    <t>Ahmad somantri (Fr)</t>
  </si>
  <si>
    <t>6282128558968</t>
  </si>
  <si>
    <t>Cilaku</t>
  </si>
  <si>
    <t>Kp.Ciajag2 RT 003.RW 005 Desa Sirnagalih, Kec Cilaku</t>
  </si>
  <si>
    <t>1359132192</t>
  </si>
  <si>
    <t>Gatot SY Od.</t>
  </si>
  <si>
    <t>6285384268777</t>
  </si>
  <si>
    <t>Rt 4 Rw 4 Kelurahan Panaragan Jaya Kec Tulang Bawang Tengah (DIANTAR LANGSUNG KE ALAMAT PENERIMA).</t>
  </si>
  <si>
    <t>1359131396</t>
  </si>
  <si>
    <t>Tomi Mamonto ( Di)</t>
  </si>
  <si>
    <t>6285343573301</t>
  </si>
  <si>
    <t>Desa Kobo kecil, Rt1 RW 1 ( patokan Komples SDN 2 Kobo kecil Blakang skolah) kecamatan Kotamobagu timur</t>
  </si>
  <si>
    <t>1359234459</t>
  </si>
  <si>
    <t>Moh Idham (AK)</t>
  </si>
  <si>
    <t>6281235374130</t>
  </si>
  <si>
    <t>Palu Barat</t>
  </si>
  <si>
    <t>Jalan Teuku lorong Monteza, RT 001 RW 002, Kelurahan Baru, Kecamatan Palu Barat</t>
  </si>
  <si>
    <t>1359228930</t>
  </si>
  <si>
    <t>Ip Lobud (PS)</t>
  </si>
  <si>
    <t>6282196647986</t>
  </si>
  <si>
    <t>Dusun. 4 Lorong Paping Rape 1 Desa. Kopandakan 1 (Depan rumah ada pohon pisang cet rumah warna putih)</t>
  </si>
  <si>
    <t>Beli 1 Pembesar Layar Hp Warna: Hitam</t>
  </si>
  <si>
    <t>1359248731</t>
  </si>
  <si>
    <t>Dalton (ib)</t>
  </si>
  <si>
    <t>6282187406515</t>
  </si>
  <si>
    <t>Kabaruan</t>
  </si>
  <si>
    <t>Rt1 rw1 desa Rarange</t>
  </si>
  <si>
    <t>1359240764</t>
  </si>
  <si>
    <t>Eman sulaeman (ib)</t>
  </si>
  <si>
    <t>6285691780659</t>
  </si>
  <si>
    <t>Cilebar</t>
  </si>
  <si>
    <t>Dusun Pilar RT 03 RW 02 Desa Rawasari Kec. CILEBAR  KAB. KARAWANG.</t>
  </si>
  <si>
    <t>1359196057</t>
  </si>
  <si>
    <t>Asim tenda (iaa)</t>
  </si>
  <si>
    <t>6281321171951</t>
  </si>
  <si>
    <t>Pusakajaya</t>
  </si>
  <si>
    <t>Desa Bojong Tengah Dusun Bojong Sangkem RT 05 RW 01 (Patokan Dekat Bakso Piral Nopi) Kecamatan Pusakajaya Kabupaten Subang Provinsi Jawa Barat</t>
  </si>
  <si>
    <t>1355862361</t>
  </si>
  <si>
    <t>Najmuddin (Kin)</t>
  </si>
  <si>
    <t>6289523137925</t>
  </si>
  <si>
    <t>Dusun Sungai Soga RT 001 RW 002 Desa Karimunting (LANGSUNG DIANTARKAN KE ALAMAT)</t>
  </si>
  <si>
    <t>1359224063</t>
  </si>
  <si>
    <t>Bu Roziyah (Jj)</t>
  </si>
  <si>
    <t>6285751328280</t>
  </si>
  <si>
    <t>PT, Eaglehigh Plantation TBK/ PT.Bumihutani Lestari  Kantor Perwakilan Jln.RTA Milono Km.4/5 Ruko Jamrud No.1/2 Kel. Langkai Kec.Pahandut P.Raya Kalteng</t>
  </si>
  <si>
    <t>1359221997</t>
  </si>
  <si>
    <t>Roby surentu (ib)</t>
  </si>
  <si>
    <t>6282152535941</t>
  </si>
  <si>
    <t>Desa Kairagi satu , lingkungan tiga, ( depan pompa bensin)</t>
  </si>
  <si>
    <t>1359333960</t>
  </si>
  <si>
    <t>Ilham Kurniadi (Rs)</t>
  </si>
  <si>
    <t>6282351778155</t>
  </si>
  <si>
    <t>Belitang Hulu</t>
  </si>
  <si>
    <t>Jln Duwi Kora, Perumahan SDN 02 Balai Sepuak, Desa Balai Sepuak, Kec Belitang Hulu</t>
  </si>
  <si>
    <t>1 Spons Pembersih Kaca Mobil , 1 Lap Kain Microfiber</t>
  </si>
  <si>
    <t>1358044621</t>
  </si>
  <si>
    <t>Mardius ucok (ib)</t>
  </si>
  <si>
    <t>6282148821201</t>
  </si>
  <si>
    <t>Desa palem jaya Dusun layau RT 03</t>
  </si>
  <si>
    <t>1357909668</t>
  </si>
  <si>
    <t>Erik meo (ib)</t>
  </si>
  <si>
    <t>6285362032559</t>
  </si>
  <si>
    <t>Belakang biara Karmel Ocd Bogenga, Desa Wolohoo</t>
  </si>
  <si>
    <t>1359067797</t>
  </si>
  <si>
    <t>Budi bekti (iaa)</t>
  </si>
  <si>
    <t>628217882822</t>
  </si>
  <si>
    <t>Desa Gedung Ram (Rukun Kampung 3) Kecamatan Tanjung Raya Kabupaten Mesuji Provinsi Lampung (Rumah nya ada cet nya warna hitam separo badan)</t>
  </si>
  <si>
    <t>1358200206</t>
  </si>
  <si>
    <t>Haryono Od.</t>
  </si>
  <si>
    <t>6285342121643</t>
  </si>
  <si>
    <t>Jln. Perintis Dusun Jokka Desa Bontonyeleng Kec Gantarang (DIANTAR LANGSUNG KE ALAMAT PENERIMA) Dekat SD No. 39 Bontonyeleng.</t>
  </si>
  <si>
    <t>1359351972</t>
  </si>
  <si>
    <t>H. Ujun Od.</t>
  </si>
  <si>
    <t>6285720006112</t>
  </si>
  <si>
    <t>Jampangkulon</t>
  </si>
  <si>
    <t>Kp. Pasir Cabe Rt 08 09 Desa Nagraksari Kec Jampang Kulon Sukabumi (DIANTAR LANGSUNG KE ALAMAT PENERIMA).</t>
  </si>
  <si>
    <t>1359050059</t>
  </si>
  <si>
    <t>Rhim Aim (Jj)</t>
  </si>
  <si>
    <t>6285370010149</t>
  </si>
  <si>
    <t>Jln. G. Julu Tumpu RT 01 RW 01 Kph. Balantak Kelurahan /Desa Luwuk Kec. Luwuk</t>
  </si>
  <si>
    <t>1359049726</t>
  </si>
  <si>
    <t>Pooja (PS)</t>
  </si>
  <si>
    <t>6282382167041</t>
  </si>
  <si>
    <t>Sultan Massage Tunas Regency Ruko Blok D9 No. 02 Tg Uncang Sagulung Desa. Sungai Binti (Belakang plaza top 100 Regency)</t>
  </si>
  <si>
    <t>Beli 1 Gratis 1 Gelang Retro Terapi Batu Giok Varian: Scorpio</t>
  </si>
  <si>
    <t>1359111153</t>
  </si>
  <si>
    <t>Jordin (Jj)</t>
  </si>
  <si>
    <t>Jln. Raja Al 1 RT 03 RW 02 Kelurahan /Desa Sungai Bedungun, Patokan belakang Kantor Dishub Kilo 5</t>
  </si>
  <si>
    <t>1357373528</t>
  </si>
  <si>
    <t>Andi Musakkir (Kin)</t>
  </si>
  <si>
    <t>6282333322274</t>
  </si>
  <si>
    <t>Jalan Pallawa BTN Baruga Lestari Kelurahan Watubangga (TELPON NO WHATSAPP PENERIMA)</t>
  </si>
  <si>
    <t>1359115341</t>
  </si>
  <si>
    <t>Daniel Biantong (ib)</t>
  </si>
  <si>
    <t>6281236369999</t>
  </si>
  <si>
    <t>Perumahan Telkomas RT. 6, RW. 2, Kelurahan Berua,</t>
  </si>
  <si>
    <t>1359291665</t>
  </si>
  <si>
    <t>Kadir Lou (Jj)</t>
  </si>
  <si>
    <t>6281310322741</t>
  </si>
  <si>
    <t>Jln. Kemenjati Kelurahan /Desa Weri RT 06 RW 19 Kec. Larantuka</t>
  </si>
  <si>
    <t>1359316781</t>
  </si>
  <si>
    <t>Nisa (rz)</t>
  </si>
  <si>
    <t>6282171684968</t>
  </si>
  <si>
    <t>Jln Tiban taman sari hijau RT/RW 003/003 No rumah 18 Desa Tiban baru, Kec Sekupang</t>
  </si>
  <si>
    <t>1359324921</t>
  </si>
  <si>
    <t>Maruf (Kin)</t>
  </si>
  <si>
    <t>6282265455244</t>
  </si>
  <si>
    <t>Desa Ranteleda RT 04, Patokan Rumah Depan Masjid Ar Rahman</t>
  </si>
  <si>
    <t>1359081012</t>
  </si>
  <si>
    <t>Yamri Machmud (Kin)</t>
  </si>
  <si>
    <t>6285145883739</t>
  </si>
  <si>
    <t>Kelurahan Karame, Lingk. 5, Patokan Gereja GMIM Diaspora Karame</t>
  </si>
  <si>
    <t>1357616580</t>
  </si>
  <si>
    <t>Romi Arloji (PS)</t>
  </si>
  <si>
    <t>6281549319754</t>
  </si>
  <si>
    <t>Jl. Karya Baru Desa. Popaya (Rumah dipinggir masjid Baitul Rahim, ANTRAKN LANGSUNG KE ALAMAT)</t>
  </si>
  <si>
    <t>1359457351</t>
  </si>
  <si>
    <t>Herlina Siradjudin (cn)</t>
  </si>
  <si>
    <t>6285298972248</t>
  </si>
  <si>
    <t>Jln Sultan Muhamad Tahir Kelurahan Tomagoba ( Patokan : Dinas Kebudayaan Dan Pariwisata )</t>
  </si>
  <si>
    <t>BELI 2 GRATIS 2 Rossa Beauty Fragrance Mist varian Tropical dream (2) , Twilight , Nightfall</t>
  </si>
  <si>
    <t>varian Tropical dream (2) , Twilight , Nightfall</t>
  </si>
  <si>
    <t>1359577392</t>
  </si>
  <si>
    <t>Domi Usfinit (Jj)</t>
  </si>
  <si>
    <t>6281353936664</t>
  </si>
  <si>
    <t>Biboki Moenleu</t>
  </si>
  <si>
    <t>Kelurahan /Desa Oepuah Kec. Biboki Moenleu, Dikirim Ke Puskesmas Kaubele</t>
  </si>
  <si>
    <t>1359578390</t>
  </si>
  <si>
    <t>Sarimin (iaa)</t>
  </si>
  <si>
    <t>6281227072480</t>
  </si>
  <si>
    <t>Padokan RT 04 RW 05 Desa/Kelurahan Sawahan Kecamatan Ngemplak Kabupaten Boyolali Provinsi Jawa Tengah ( patokan Dekat bengkel SAR motor, Biru muda ada warung mie ayam)</t>
  </si>
  <si>
    <t>1359572784</t>
  </si>
  <si>
    <t>Pakto Rido/Raskita Sitakar (Rs)</t>
  </si>
  <si>
    <t>6282277552992</t>
  </si>
  <si>
    <t>Kab. Pakpak Bharat</t>
  </si>
  <si>
    <t>Kerajaan</t>
  </si>
  <si>
    <t>Dusun Talutuk, Desa Kuta Meriah (Dekat Mushola Dusun Talutuk Ramba) Kec Kerajaan</t>
  </si>
  <si>
    <t>1359576354</t>
  </si>
  <si>
    <t>Hendra simanjuntak (Fr)</t>
  </si>
  <si>
    <t>6282163565820</t>
  </si>
  <si>
    <t>Nibung Hangus</t>
  </si>
  <si>
    <t>Jln.posko dusun Xl pematang Desa Pematang rambai, Kec Nibung hangus</t>
  </si>
  <si>
    <t>1359585239</t>
  </si>
  <si>
    <t>Feri kaesmetan Od.</t>
  </si>
  <si>
    <t>6281237457462</t>
  </si>
  <si>
    <t>Desa Nunkurus Dusun Laus Rt 20 Rw 008 Kec Kupang Timur (DIANTAR LANGSUNG KE ALAMAT PENERIMA).</t>
  </si>
  <si>
    <t>1359600874</t>
  </si>
  <si>
    <t>N. Siti Hulaelah (Kin)</t>
  </si>
  <si>
    <t>6287865338805</t>
  </si>
  <si>
    <t>BTN Pengsong Indah, Jl. Gn. Agung No.3, Desa Perampuan</t>
  </si>
  <si>
    <t>1359578655</t>
  </si>
  <si>
    <t>Swady (AK)</t>
  </si>
  <si>
    <t>628135220226</t>
  </si>
  <si>
    <t>Jalan Abel Gawei Blok B No 1, Desa Anjir Pulang Pisau, Kec Kahayan Hilir, Kab Pulang Pisau</t>
  </si>
  <si>
    <t>1359579669</t>
  </si>
  <si>
    <t>Bambang hariadi (Fr)</t>
  </si>
  <si>
    <t>6285756805828</t>
  </si>
  <si>
    <t>Jln Frans Mamoto Jaga 6 Komplek Pamrumah Ke 13Jalur Kiri Desa Tumpaan, Kecamatantumpaan</t>
  </si>
  <si>
    <t>1359555780</t>
  </si>
  <si>
    <t>Malik Egam Od.</t>
  </si>
  <si>
    <t>Bilalang</t>
  </si>
  <si>
    <t>Desa Konarom Kec Dumoga Tenggara Rt 1 Dusun 1 (DIANTAR LANGSUNG KE ALAMAT PENERIMA) Samping Gilingan Padi</t>
  </si>
  <si>
    <t>1359559310</t>
  </si>
  <si>
    <t>Panerangan Harahap (PS)</t>
  </si>
  <si>
    <t>6282173649880</t>
  </si>
  <si>
    <t>Halongonan</t>
  </si>
  <si>
    <t>Jln.Lintas  Desa. Pangirkiran (Patokan Rumah Pondok Parsulukan Rahman Naoli.Pangirkiran )</t>
  </si>
  <si>
    <t>1359549191</t>
  </si>
  <si>
    <t>Nono Taryono (Jj)</t>
  </si>
  <si>
    <t>6281320729555</t>
  </si>
  <si>
    <t>Lemahsugih</t>
  </si>
  <si>
    <t>Blok Galumpit Kelurahan /Desa Sadawangi RT 01 RW 01, Patokan rumah pinggir jalan Provinsi</t>
  </si>
  <si>
    <t>1359550001</t>
  </si>
  <si>
    <t>ARDI PSM (PS)</t>
  </si>
  <si>
    <t>6285398098678</t>
  </si>
  <si>
    <t>Barru</t>
  </si>
  <si>
    <t>Dinas Kependudukan Dan Pencatatan Sipil (DUKCAPIL) Kabupaten Barru Lt. 3 Jl. H. Iskandar Unru Kelurahan. Sumpang Binangae (ANTRAKN LANGSUNG KE ALAMAT)</t>
  </si>
  <si>
    <t>Beli 1 Pembesar Layar Hp Warna: Merah</t>
  </si>
  <si>
    <t>1359568348</t>
  </si>
  <si>
    <t>Sutoro aji Od.</t>
  </si>
  <si>
    <t>6285718950842</t>
  </si>
  <si>
    <t>Kemangkon</t>
  </si>
  <si>
    <t>Kelurahan Gambarsari Rt 1 Rw 1 Kec Kemangkon Purbalingga (DIANTAR LANGSUNG KE ALAMAT PENERIMA).</t>
  </si>
  <si>
    <t>1359569962</t>
  </si>
  <si>
    <t>KANDAR. (PS)</t>
  </si>
  <si>
    <t>6282188110019</t>
  </si>
  <si>
    <t>Tiworo Tengah</t>
  </si>
  <si>
    <t>Jl. S Parman Barat RT/RW 01/04 Desa. Sukadamai (ANTRAKN LANGSUNG KE ALAMAT)</t>
  </si>
  <si>
    <t>1359563373</t>
  </si>
  <si>
    <t>Mustaming Mustaming (ib)</t>
  </si>
  <si>
    <t>6285824059293</t>
  </si>
  <si>
    <t>Ngapa</t>
  </si>
  <si>
    <t>Kelurahan lapai lingkungan 3 kec. Ngapa</t>
  </si>
  <si>
    <t>1359566934</t>
  </si>
  <si>
    <t>AINUR RAFIQ (IR)</t>
  </si>
  <si>
    <t>6281284347747</t>
  </si>
  <si>
    <t>Jl. P. Yapen 14 No. 214 Kelurahan Aren jaya</t>
  </si>
  <si>
    <t>1359631214</t>
  </si>
  <si>
    <t>Gabrie Posenti (Jj)</t>
  </si>
  <si>
    <t>6281237970363</t>
  </si>
  <si>
    <t>SDI PEDAK Kelurahan /Desa Mokel Kec. Kota Komba Utara</t>
  </si>
  <si>
    <t>1359634160</t>
  </si>
  <si>
    <t>Caca (iaa)</t>
  </si>
  <si>
    <t>62882002327096</t>
  </si>
  <si>
    <t>Gantar</t>
  </si>
  <si>
    <t>Blok karang sari RT 18 RW 05 (Patokan mesjid nurul hikmah) Desa Sanca Kecamatan Gantar Kabupaten Indramayu Provinsi Jawa Barat</t>
  </si>
  <si>
    <t>1359628450</t>
  </si>
  <si>
    <t>HajiPoniman Od.</t>
  </si>
  <si>
    <t>6287874650544</t>
  </si>
  <si>
    <t>Kab. Lumajang</t>
  </si>
  <si>
    <t>Jatiroto</t>
  </si>
  <si>
    <t>Perum Nyeoran Blok K2 Rt 65 Rw 16 Kelurahan Kaliboto Lor Kec Jatiroto Lumajang (DIANTAR LANGSUNG KE ALAMAT PENERIMA).</t>
  </si>
  <si>
    <t>1359629527</t>
  </si>
  <si>
    <t>Agus Triyanto (PS)</t>
  </si>
  <si>
    <t>6285325066931</t>
  </si>
  <si>
    <t>Karangrayung</t>
  </si>
  <si>
    <t>Kalak Tengah RT 02 RW 02 Desa. Karanganyar (ANTRAKN LANGSUNG PAKET KE ALAMAT)</t>
  </si>
  <si>
    <t>1359640795</t>
  </si>
  <si>
    <t>Ahmad Zudi (ar)</t>
  </si>
  <si>
    <t>6282342921139</t>
  </si>
  <si>
    <t>Wonosalam</t>
  </si>
  <si>
    <t>Desa Tlogodowo RT 01 RW 01 Patokan dekat toko fais, Kecamatan Wonosalam</t>
  </si>
  <si>
    <t>1359641119</t>
  </si>
  <si>
    <t>Charmin Herrinudin Yudha(ib)</t>
  </si>
  <si>
    <t>6282317066000</t>
  </si>
  <si>
    <t>Perumahan Taman Cileunyi Blok 2D2/26 RT09/RW22,Ds Cileunyi Kulon, Kab. Bandung.</t>
  </si>
  <si>
    <t>1359635403</t>
  </si>
  <si>
    <t>Nusa (Kin)</t>
  </si>
  <si>
    <t>6281319664839</t>
  </si>
  <si>
    <t>Jln. Katamso Lingkungan V No. 11 Kelurahan Bumi Beringin</t>
  </si>
  <si>
    <t>1359640104</t>
  </si>
  <si>
    <t>Dharmadi(ib)</t>
  </si>
  <si>
    <t>6282186898913</t>
  </si>
  <si>
    <t>Jln Pasir Putih 3 No.11A Ancol Timur Jakarta utara</t>
  </si>
  <si>
    <t>1359608898</t>
  </si>
  <si>
    <t>Henry Bangun Od.</t>
  </si>
  <si>
    <t>6282375839461</t>
  </si>
  <si>
    <t>Kuantan Mudik</t>
  </si>
  <si>
    <t>PT. KTBM Perumahan LC Bukit Payung Desa Pantai Kuantan Mudik Kec Kuantan Mudik (DIANTAR LANGSUNG KE ALAMAT PENERIMA).</t>
  </si>
  <si>
    <t>1359614198</t>
  </si>
  <si>
    <t>Irfan Sembiring Od.</t>
  </si>
  <si>
    <t>6289635574342</t>
  </si>
  <si>
    <t>Desa Raya Kec Berastagi Karo (DIANTAR LANGSUNG KE ALAMAT PENERIMA) Perumahan Kolpri, Belakang Rumah Sakit Amanda.</t>
  </si>
  <si>
    <t>1359606575</t>
  </si>
  <si>
    <t>Hadijah Hoho (AK)</t>
  </si>
  <si>
    <t>6282298377831</t>
  </si>
  <si>
    <t>Bandung Kulon</t>
  </si>
  <si>
    <t>Gang Pesantren, Rt 05 / Rw 06, Jalan Cijerah, Kelurahan Cibuntu, Kecamatan Bandung Kulon, Kota Bandung, Jawa Barat,</t>
  </si>
  <si>
    <t>1359608687</t>
  </si>
  <si>
    <t>Idris (Is)</t>
  </si>
  <si>
    <t>6282296025363</t>
  </si>
  <si>
    <t>Desa Tangkiang RT 1, Dusun 3 ,Jln Tengah samping sungai Tangkiang depan lapangan volly, Kec Kintom Kab Banggai Sulawesi Tengah</t>
  </si>
  <si>
    <t>1359623369</t>
  </si>
  <si>
    <t>Rizal A Kaluku Od.</t>
  </si>
  <si>
    <t>6282346477977</t>
  </si>
  <si>
    <t>Desa Leboto Dusun Tihengo Jln. Cemara Komplek SMK Kesehatan Kec Kwandang Gorontalo (DIANTAR LANGSUNG KE ALAMAT PENERIMA).</t>
  </si>
  <si>
    <t>1359625789</t>
  </si>
  <si>
    <t>Ulen(Mar).</t>
  </si>
  <si>
    <t>6285357933109</t>
  </si>
  <si>
    <t>Rt 03 jaku bawah jalan bukit jamur</t>
  </si>
  <si>
    <t>1359620679</t>
  </si>
  <si>
    <t>Bahari Efendi Nasution (ib)</t>
  </si>
  <si>
    <t>6281361483597</t>
  </si>
  <si>
    <t>Jln Murai 5 no 390.blkg SMP neg 5.kel.Kenangan baru.</t>
  </si>
  <si>
    <t>1359621698</t>
  </si>
  <si>
    <t>jujun ( Di)</t>
  </si>
  <si>
    <t>628980368088</t>
  </si>
  <si>
    <t>Kelurahan Paslaten satu ,RT 1 RW 2 , Jln kanisa,( patokan rumah kantor pos naik keatas tembusan jln maranata) kecamatan Tomohon timur</t>
  </si>
  <si>
    <t>1359546761</t>
  </si>
  <si>
    <t>Ovanliskomenaung (IR)</t>
  </si>
  <si>
    <t>6281342930489</t>
  </si>
  <si>
    <t>RT/RW 06 Link. 6 Desa Airmadidi Atas (Lorong samping perkuburan sarongsong)</t>
  </si>
  <si>
    <t>1359479308</t>
  </si>
  <si>
    <t>Rafli Prasetyo (Kin)</t>
  </si>
  <si>
    <t>6285711294649</t>
  </si>
  <si>
    <t>Cangkringan</t>
  </si>
  <si>
    <t>Dusun Balong RT 02 RW 012 Kel/Desa Umbulharjo (Bubur Ayam Jakarta)</t>
  </si>
  <si>
    <t>1359486134</t>
  </si>
  <si>
    <t>Dori Hendra (JJ)</t>
  </si>
  <si>
    <t>6281378264008</t>
  </si>
  <si>
    <t>Sutera</t>
  </si>
  <si>
    <t>Jln. Sutera Pasar Suranti Dsn. Kayuaro Kelurahan /Desa Ganting Mudiak Selatan, Patokan rumah dekat Masjid Ummarah Kayuaro</t>
  </si>
  <si>
    <t>1359476126</t>
  </si>
  <si>
    <t>Imansyah (Fr)</t>
  </si>
  <si>
    <t>628125891931</t>
  </si>
  <si>
    <t>Perum bukit batakan indah,Gg mahoni RT49 Blok H8 Desa Manggar, Kec Balikpapan Timur</t>
  </si>
  <si>
    <t>1358860183</t>
  </si>
  <si>
    <t>Roni wahyudi (Hb)</t>
  </si>
  <si>
    <t>6281378610010</t>
  </si>
  <si>
    <t>RMBATANG AGAMjln poros bandara -muara bungo kelurahan sungai mengkuang, Kec Rimbo Tengah</t>
  </si>
  <si>
    <t>1359491594</t>
  </si>
  <si>
    <t>HANAFI (Kin)</t>
  </si>
  <si>
    <t>6282341425222</t>
  </si>
  <si>
    <t>Monta</t>
  </si>
  <si>
    <t>Dusun Tanjung Mas RT 04 RW 02 Desa Wilamaci, Jl. Lintas Tente Laju</t>
  </si>
  <si>
    <t>1359494083</t>
  </si>
  <si>
    <t>Rudi priyanto Od.</t>
  </si>
  <si>
    <t>6281236072081</t>
  </si>
  <si>
    <t>Slawi</t>
  </si>
  <si>
    <t>Jln. Pemali Desa Dukuh Salam Rt 02 Rw 05 Kec Slawi Tegal (DIANTAR LANGSUNG KE ALAMAT PENERIMA).</t>
  </si>
  <si>
    <t>1358849909</t>
  </si>
  <si>
    <t>H.ujang(Mar).</t>
  </si>
  <si>
    <t>6282149678417</t>
  </si>
  <si>
    <t>Desa.Gurung senghiang.kec.serawai.kab.sintang.prov.kalbar.</t>
  </si>
  <si>
    <t>1359257024</t>
  </si>
  <si>
    <t>Niardina (ar)</t>
  </si>
  <si>
    <t>6281388044540</t>
  </si>
  <si>
    <t>Balaraja</t>
  </si>
  <si>
    <t>Jln Raya Tol Balaraja Barat RT 02 RW 02 tambal ban Kp Talaga Desa Talagasari, Kec Balaraja</t>
  </si>
  <si>
    <t>1358765150</t>
  </si>
  <si>
    <t>Tamrin Abdul Azis (Kin)</t>
  </si>
  <si>
    <t>6281356576902</t>
  </si>
  <si>
    <t>Dusun Teratai Desa Marisa Selatan, Komplek Koramil Pasar Tua Tumpukan Pasir (TELPON NO WHATSAPP PENERIMA)</t>
  </si>
  <si>
    <t>1359461434</t>
  </si>
  <si>
    <t>Ekawati (PS)</t>
  </si>
  <si>
    <t>6285241011740</t>
  </si>
  <si>
    <t>Kelurahan. Tondo RT/RW 01/07 (Hotel Bryski, turun kebawah, ANTRAKN LANGSUNG KE ALAMAT)</t>
  </si>
  <si>
    <t>1359459361</t>
  </si>
  <si>
    <t>Wanda Sari (IR)</t>
  </si>
  <si>
    <t>6282276150778</t>
  </si>
  <si>
    <t>Badiri</t>
  </si>
  <si>
    <t>Kelurahan Hutabalang Kec badiri (Simpang PT CPA Aep Hutabalang)</t>
  </si>
  <si>
    <t>1359460318</t>
  </si>
  <si>
    <t>Wa Kuasa Baka (Hb)</t>
  </si>
  <si>
    <t>628114090703</t>
  </si>
  <si>
    <t>Jl Jati Raya 3 no 4 , Kelurahan Wowawanngu RT/RW: 010/003, Kec Kadia</t>
  </si>
  <si>
    <t>1358785465</t>
  </si>
  <si>
    <t>Cikho anmal (ib)</t>
  </si>
  <si>
    <t>6285339088268</t>
  </si>
  <si>
    <t>kota:Kalabahi Desa:petleng RT:004 RW:002</t>
  </si>
  <si>
    <t>1359476109</t>
  </si>
  <si>
    <t>Yadi (ib)</t>
  </si>
  <si>
    <t>6282386207970</t>
  </si>
  <si>
    <t>Jln rambutan lrg delima kel. Raha 2</t>
  </si>
  <si>
    <t>1359464126</t>
  </si>
  <si>
    <t>Sridey Potutu (Jj)</t>
  </si>
  <si>
    <t>6285343772980</t>
  </si>
  <si>
    <t>Botumoito</t>
  </si>
  <si>
    <t>Jln. Trans Sulawesi Kelurahan /Desa Potanga, Patokan rumah samping Masjid Darul Zihad</t>
  </si>
  <si>
    <t>1358771113</t>
  </si>
  <si>
    <t>Kisman (ib),</t>
  </si>
  <si>
    <t>6282148383008</t>
  </si>
  <si>
    <t>Jl.batara lettu,kelurahan sabbamparu</t>
  </si>
  <si>
    <t>1359530180</t>
  </si>
  <si>
    <t>Tadius Tangnga (Is) Hitam</t>
  </si>
  <si>
    <t>6285242110530</t>
  </si>
  <si>
    <t>Perpustakaan Unhas It2 , Kirim Saat Jam Kerja Desa/Kelurahan Tamalanrea, Kec Biringkanaya Kab Makassar Provinsi Sulawesi Selatan</t>
  </si>
  <si>
    <t>1359530834</t>
  </si>
  <si>
    <t>Prasetyo (Rando) (ib)</t>
  </si>
  <si>
    <t>628124128480</t>
  </si>
  <si>
    <t>Jl. Yos Sudarso No. 28A, Kairagi Weru Kantor JNE Kairagi Weru Kec.Mapanget Kota Manado</t>
  </si>
  <si>
    <t>1359519275</t>
  </si>
  <si>
    <t>Herwanto (PS)</t>
  </si>
  <si>
    <t>6285255990907</t>
  </si>
  <si>
    <t>Jln. Provinsi RT 007 RW 002 Desa. Manis Mata (ANTRAKN LANGSUNG KE ALAMAT)</t>
  </si>
  <si>
    <t>1359519755</t>
  </si>
  <si>
    <t>Key Paca (PS)</t>
  </si>
  <si>
    <t>6285754517270</t>
  </si>
  <si>
    <t>Jalan. Trans Morowali Kendari. Desa. Makartijaya  (Pas pertigaan Mekarti. Di belakang Alfamidi super. Masuk gang sekitar 70 meter )</t>
  </si>
  <si>
    <t>Beli 2 Pembesar Layar Hp Warna: Hitam Dan Putih</t>
  </si>
  <si>
    <t>1359542410</t>
  </si>
  <si>
    <t>Cak Beryprimasakera Od.</t>
  </si>
  <si>
    <t>6281804166234</t>
  </si>
  <si>
    <t>Danurejan</t>
  </si>
  <si>
    <t>Tukangan DN2 734 Rt 37 Rw 07 Kelurahan Tegal Panggung Kec Danurejan (DIANTAR LANGSUNG KE ALAMAT PENERIMA).</t>
  </si>
  <si>
    <t>1359545115</t>
  </si>
  <si>
    <t>Andy Gunadi ( Di )</t>
  </si>
  <si>
    <t>Jln Tantina 3 No2 Rt19 Kelurahan Bandara ( Patokan Rumah Dekat Kantor Desa) Kecamatan Sungai Pinang</t>
  </si>
  <si>
    <t>1359537431</t>
  </si>
  <si>
    <t>Josef Subiono (ib)</t>
  </si>
  <si>
    <t>6289660431289</t>
  </si>
  <si>
    <t>Kios Kenn Pandu Kelurahan Pandu lingkungan 4 .GPS Kios Kenn Pandu.</t>
  </si>
  <si>
    <t>1359540622</t>
  </si>
  <si>
    <t>Frangky pangkey (Rs)</t>
  </si>
  <si>
    <t>6282344227755</t>
  </si>
  <si>
    <t>Jln. Siliwangi, RT 06, Kelurahan Tumobui (Belakang Cafe Stroberi) Kec Kotamobagu Timur</t>
  </si>
  <si>
    <t>1359499885</t>
  </si>
  <si>
    <t>Wayan sri Od.</t>
  </si>
  <si>
    <t>6285340299898</t>
  </si>
  <si>
    <t>Jln. Yusuf Hasiru DEPAN PIA BERKAH Kelurahan Tanggikiki Kec Sipatana (DIANTAR LANGSUNG KE ALAMAT PENERIMA).</t>
  </si>
  <si>
    <t>Beli 2 Gratis 2 Parfum Mobil (Osmanthus , Ocean)</t>
  </si>
  <si>
    <t>1359509798</t>
  </si>
  <si>
    <t>Armida Lamintu Od.</t>
  </si>
  <si>
    <t>6282395056209</t>
  </si>
  <si>
    <t>Poso Pesisir Utara</t>
  </si>
  <si>
    <t>Desa Kawenda Kec Poso Pesisir Utara (DIANTAR LANGSUNG KE ALAMAT PENERIMA) Jln. Trans Sulawesi No.101 RT 002 RW 002</t>
  </si>
  <si>
    <t>1358829647</t>
  </si>
  <si>
    <t>Haidar (Yn)</t>
  </si>
  <si>
    <t>6281290683558</t>
  </si>
  <si>
    <t>Jl. Sungai Wanggu ll / Jl. Masjid Yunus Kompleks Wawonii Desa Bende Kec Kadia Kota Kendari Patokan Rumah Jl. Masjid Yunus by pass depan Park Kendari Kantor Kredit Plus Kendari (DIANTAR LANGSUNG KE ALAMAT PENERIMA).</t>
  </si>
  <si>
    <t>1358833170</t>
  </si>
  <si>
    <t>Hismaida ( Di)</t>
  </si>
  <si>
    <t>6282343279955</t>
  </si>
  <si>
    <t>Nuhon</t>
  </si>
  <si>
    <t>Desa Pibombo , dusun 1 ( patokan rumah Dekat jembatan dusun 1) kec Nuhon</t>
  </si>
  <si>
    <t>1359513531</t>
  </si>
  <si>
    <t>Nahor Talan (PS)</t>
  </si>
  <si>
    <t>6282339986640</t>
  </si>
  <si>
    <t>Jl. Tidar 2 RT/RW 52/17 Kelurahan. Oesapa (ANTRAKN LANGSUNG KE ALAMAT)</t>
  </si>
  <si>
    <t>1359519004</t>
  </si>
  <si>
    <t>Maryani Maryani ( Di)</t>
  </si>
  <si>
    <t>6281378866956</t>
  </si>
  <si>
    <t>Jln Cipta karya ujung perumahan griya amanah sentosa blok h3 panam pekanbaru Kelurahan Sialangmungu (patokan tower telkomsel belok kanan) Kecamatan tuah madani</t>
  </si>
  <si>
    <t>1359509799</t>
  </si>
  <si>
    <t>Berty Alfariq Alfariq / Della Aprilia Od.</t>
  </si>
  <si>
    <t>6285845931994</t>
  </si>
  <si>
    <t>Balai</t>
  </si>
  <si>
    <t>D/A Desa Hilir Dusun Hulu Rt 2 Kec Balai Sanggau (DIANTAR LANGSUNG KE ALAMAT PENERIMA).</t>
  </si>
  <si>
    <t>1359511970</t>
  </si>
  <si>
    <t>Ando (Ps)</t>
  </si>
  <si>
    <t>6281287788153</t>
  </si>
  <si>
    <t>Desa. Sagulung Kota Rt/Rw : 013 /015 (Patokan Rumah: SMA negri 5 sebelah perumahan hutatap)</t>
  </si>
  <si>
    <t>Net Omzet</t>
  </si>
  <si>
    <t>Nilai Produk</t>
  </si>
  <si>
    <t>Cash Back Ongkir</t>
  </si>
  <si>
    <t>Biaya Kirim - Cust</t>
  </si>
  <si>
    <t>Biaya Kirim - Real</t>
  </si>
  <si>
    <t>Note</t>
  </si>
  <si>
    <t>Nilai COD = Total Biaya yang dibayarkan oleh konsumen ke pihak ekspedisi</t>
  </si>
  <si>
    <t>Nilai Produk = Harga Produk yang dijual</t>
  </si>
  <si>
    <t>Cash Back Ongkir = Selisih dari biaya kirim konsumen dan biaya kirim sebenarnya</t>
  </si>
  <si>
    <t>COD Fee = Biaya jasa untuk pengiriman metode COD</t>
  </si>
  <si>
    <t>Net Omzet = Pencairan bersih yang dikirimkan oleh ekspedisi ke pihak Toko (Nilai Produk + Cashback Ongkir - COD Fee)</t>
  </si>
  <si>
    <t>Biaya Kirim - Cust = Biaya Jasa kirim yang dibebankan kepada  konsumen</t>
  </si>
  <si>
    <t>Biaya Kirim - Real = Biaya Jasa kirim sebenarnya yang dibebankan ke toko</t>
  </si>
  <si>
    <t>Data 3 Juni 2026 - 24 Juni 2026</t>
  </si>
  <si>
    <t>BANJAR_SGA</t>
  </si>
  <si>
    <t>BANJAR-SGA</t>
  </si>
  <si>
    <t>PRAYA BARAT</t>
  </si>
  <si>
    <t>LEWA</t>
  </si>
  <si>
    <t>KUATNANA</t>
  </si>
  <si>
    <t>TRANS_BAHOMAKMUR</t>
  </si>
  <si>
    <t>KOTA_BANGUN</t>
  </si>
  <si>
    <t>KENOHAN</t>
  </si>
  <si>
    <t>POLI POLIA</t>
  </si>
  <si>
    <t>MJA22A</t>
  </si>
  <si>
    <t>LEMAHSUGIH</t>
  </si>
  <si>
    <t>HUTARAJA_TINGGI_02</t>
  </si>
  <si>
    <t>HUTA RAJA TINGGI</t>
  </si>
  <si>
    <t>PYW03A</t>
  </si>
  <si>
    <t>JANAPRIA</t>
  </si>
  <si>
    <t>MANARAP</t>
  </si>
  <si>
    <t>BANJARMASIN SELATAN</t>
  </si>
  <si>
    <t>KOTA WAISAI</t>
  </si>
  <si>
    <t>BAYUNG_LENCIR</t>
  </si>
  <si>
    <t>BAYUNG LENCIR</t>
  </si>
  <si>
    <t>BUNGKU TENGAH</t>
  </si>
  <si>
    <t>NELLE</t>
  </si>
  <si>
    <t>DORENG</t>
  </si>
  <si>
    <t>BULAGI UTARA</t>
  </si>
  <si>
    <t>RABA_SASAMBO</t>
  </si>
  <si>
    <t>RABA-BMU</t>
  </si>
  <si>
    <t>DC_BOJONG_KEMBAR</t>
  </si>
  <si>
    <t>CIKEMBAR</t>
  </si>
  <si>
    <t>PECANGAAN</t>
  </si>
  <si>
    <t>PAYUNG_SEKAKI_01</t>
  </si>
  <si>
    <t>MARPOYAN DAMAI</t>
  </si>
  <si>
    <t>JETIS</t>
  </si>
  <si>
    <t>SUKOHARJO-SUJ</t>
  </si>
  <si>
    <t>NGADILUWIH</t>
  </si>
  <si>
    <t>SAMPUNG</t>
  </si>
  <si>
    <t>KARANGMOJO</t>
  </si>
  <si>
    <t>PONJONG</t>
  </si>
  <si>
    <t>PANDU_01</t>
  </si>
  <si>
    <t>SIDOMULYO_2</t>
  </si>
  <si>
    <t>CANDIPURO-BKH</t>
  </si>
  <si>
    <t>YZ_LELILEF</t>
  </si>
  <si>
    <t>WEDA TENGAH</t>
  </si>
  <si>
    <t>SKY07A</t>
  </si>
  <si>
    <t>SEKAYU</t>
  </si>
  <si>
    <t>CP_CINDAI_ALUS</t>
  </si>
  <si>
    <t>BANGUN_REJO</t>
  </si>
  <si>
    <t>BANGUNREJO</t>
  </si>
  <si>
    <t>TERBANGGI_BESAR_2</t>
  </si>
  <si>
    <t>TERBANGGI BESAR</t>
  </si>
  <si>
    <t>BUMI_MAS</t>
  </si>
  <si>
    <t>BONTANG</t>
  </si>
  <si>
    <t>BONTANG SELATAN</t>
  </si>
  <si>
    <t>PRAYA_TENGAH</t>
  </si>
  <si>
    <t>PRAYA TIMUR</t>
  </si>
  <si>
    <t>LOBU</t>
  </si>
  <si>
    <t>KAMBERA</t>
  </si>
  <si>
    <t>POSO KOTA</t>
  </si>
  <si>
    <t>PANGEAN_01</t>
  </si>
  <si>
    <t>PANGEAN</t>
  </si>
  <si>
    <t>SUPIORI BARAT</t>
  </si>
  <si>
    <t>PRAYA</t>
  </si>
  <si>
    <t>ak</t>
  </si>
  <si>
    <t>KEMBANG JANGGUT</t>
  </si>
  <si>
    <t>CP_ANGGREK_2</t>
  </si>
  <si>
    <t>PUSAKARATU_4</t>
  </si>
  <si>
    <t>PUSAKAJAYA</t>
  </si>
  <si>
    <t>CANGKUDU</t>
  </si>
  <si>
    <t>BALARAJA</t>
  </si>
  <si>
    <t>CP_PLUIT_PERMAI</t>
  </si>
  <si>
    <t>IDM10C</t>
  </si>
  <si>
    <t>SINDANG-IDM</t>
  </si>
  <si>
    <t>SERANGMEKAR_2</t>
  </si>
  <si>
    <t>CIPARAY</t>
  </si>
  <si>
    <t>ADMIN JNT</t>
  </si>
  <si>
    <t>SUKAMARA_01</t>
  </si>
  <si>
    <t>BALAI RIAM</t>
  </si>
  <si>
    <t>NGGAHA ORIANGU</t>
  </si>
  <si>
    <t>MERAL</t>
  </si>
  <si>
    <t>KULISUSU</t>
  </si>
  <si>
    <t>NGEMPLAK</t>
  </si>
  <si>
    <t>NGEMPLAK-BYL</t>
  </si>
  <si>
    <t>DC_RANCASARI</t>
  </si>
  <si>
    <t>GEDE BAGE</t>
  </si>
  <si>
    <t>SUKAKARYA-CKR</t>
  </si>
  <si>
    <t>DP_MUKTIWARI_01</t>
  </si>
  <si>
    <t>CIBITUNG-BKI</t>
  </si>
  <si>
    <t>DC_PEGADUNGAN</t>
  </si>
  <si>
    <t>SIGALUH</t>
  </si>
  <si>
    <t>MADUKARA</t>
  </si>
  <si>
    <t>GEMUH</t>
  </si>
  <si>
    <t>KABUH</t>
  </si>
  <si>
    <t>PLOSO</t>
  </si>
  <si>
    <t>KEMANGKON01</t>
  </si>
  <si>
    <t>KEMANGKON</t>
  </si>
  <si>
    <t>aa</t>
  </si>
  <si>
    <t>1359984725</t>
  </si>
  <si>
    <t>Didik Murdiyono (Kin)</t>
  </si>
  <si>
    <t>6285640001507</t>
  </si>
  <si>
    <t>Perumahan Wijaya Kusuma Gg. Kenanga Indah Blok B No. B-21 RT 06 RW 06 Kelurahan Kutoharjo</t>
  </si>
  <si>
    <t>1359946852</t>
  </si>
  <si>
    <t>Oktovianus.Hibu (IR)</t>
  </si>
  <si>
    <t>6281246108882</t>
  </si>
  <si>
    <t>Jalan kelinci kelinci RT 14 RW 5 Kelurahan Kalabahi Tengah Kec Teluk Mutiara</t>
  </si>
  <si>
    <t>1359883581</t>
  </si>
  <si>
    <t>Gian(Mar).</t>
  </si>
  <si>
    <t>6283128591912</t>
  </si>
  <si>
    <t>Margasari RT 5 (rumah warna orange) kab.kutai kartanegara loa kulu kalimantan timur 75571</t>
  </si>
  <si>
    <t>1359191998</t>
  </si>
  <si>
    <t>Jufri,S.H. (PS)</t>
  </si>
  <si>
    <t>6285219169866</t>
  </si>
  <si>
    <t>Jl. Jendral Sudirman RT.007/RW.003 Kelurahan.Rabangodu Selatan (selatan Alfamart/sebelah timur masjid Multazam Rabangodu selatan)</t>
  </si>
  <si>
    <t>1359193267</t>
  </si>
  <si>
    <t>Mulyadi (rz)</t>
  </si>
  <si>
    <t>6285135337729</t>
  </si>
  <si>
    <t>Kalimanah</t>
  </si>
  <si>
    <t>Perum indah estate RT 2 RW 3 ( Riman pertama perum baru ) Desa Babakan, Kec Kalimanah</t>
  </si>
  <si>
    <t>1359988369</t>
  </si>
  <si>
    <t>BADRI (Rs)</t>
  </si>
  <si>
    <t>6281346205307</t>
  </si>
  <si>
    <t>Jln Adi Sucipto, Gg Tanggul, RT 34, Kel Rawa Makmur, Kec Palaran</t>
  </si>
  <si>
    <t>1359174016</t>
  </si>
  <si>
    <t>Uso cell ( Di)</t>
  </si>
  <si>
    <t>6285267044940</t>
  </si>
  <si>
    <t>Kelam Tengah</t>
  </si>
  <si>
    <t>( Toko Uso Cell)Jln Raya Kelam Tengah, Desa Darat Sawah Kec Kelam Tengah</t>
  </si>
  <si>
    <t>1359869957</t>
  </si>
  <si>
    <t>Mita wati ( Di)</t>
  </si>
  <si>
    <t>6283152652011</t>
  </si>
  <si>
    <t>Jln.kh.saman hudi no.30/ rt.03 Desa.Sungai pinang dalam , Kec. sungai pinang</t>
  </si>
  <si>
    <t>1359989742</t>
  </si>
  <si>
    <t>Dwiyanto (rz)</t>
  </si>
  <si>
    <t>6281365650112</t>
  </si>
  <si>
    <t>Jln Tawadhu RT 004 RW 001 ( Praktek Mandiri Perawat Ns Dwiyanyo Skep ) Desa Seresam, Kec Seberida</t>
  </si>
  <si>
    <t>2 Spons Pembersih Kaca Mobil 2 Lap Kain Microfiber</t>
  </si>
  <si>
    <t>1359987419</t>
  </si>
  <si>
    <t>Wempi Kwan (Jj)</t>
  </si>
  <si>
    <t>628114314819</t>
  </si>
  <si>
    <t>Jln. G. Hangkiho No. 23 Kelurahan/Desa Buol Kec. Biau Kab. Buol</t>
  </si>
  <si>
    <t>1359880699</t>
  </si>
  <si>
    <t>NORIZAN Od.</t>
  </si>
  <si>
    <t>6282284311003</t>
  </si>
  <si>
    <t>Jalan Pemuda Rt 2 Rw 5 Kelurahan Topang Kec Rangsang Kepulauan Meranti (DIANTAR LANGSUNG KE ALAMAT PENERIMA).</t>
  </si>
  <si>
    <t>1359996120</t>
  </si>
  <si>
    <t>Wiwifadli (ar)</t>
  </si>
  <si>
    <t>6281340066399</t>
  </si>
  <si>
    <t>Perumahan Nugraha Residence Blok H7i Kelurahan Bumi Harapan, Kecamatan Bacukiki barat</t>
  </si>
  <si>
    <t>1358914651</t>
  </si>
  <si>
    <t>6285377223191</t>
  </si>
  <si>
    <t>Jln kecubung dua sungai pinang RT 10 RW 04 kec Bungo Fani kan bungo</t>
  </si>
  <si>
    <t>1359858447</t>
  </si>
  <si>
    <t>Hasnawati (AK)</t>
  </si>
  <si>
    <t>62882019305838</t>
  </si>
  <si>
    <t>Bulukumpa</t>
  </si>
  <si>
    <t>Tamarellang, Lingkungan Sarajoko, Kel Ballasaraja (Sesudah SD 74 , Masjid Babul Khaer, dekat TK Nadiyah, depan rumah cor), Kec Bulukumpa, Kab Bulukumba, Sulawesi Selatan</t>
  </si>
  <si>
    <t>1359068132</t>
  </si>
  <si>
    <t>CHANDRA DHARMA(Mar).</t>
  </si>
  <si>
    <t>6289634756070</t>
  </si>
  <si>
    <t>Jalan raya tojan,Desa tojan, kecamatan blah batuh, kabupaten gianyar, privinsi bali(belakang rumah bidan sri)</t>
  </si>
  <si>
    <t>1359919300</t>
  </si>
  <si>
    <t>Hasanudin (rz)</t>
  </si>
  <si>
    <t>6281350919744</t>
  </si>
  <si>
    <t>Jln Kh Mas Mansyur Rt 25 Desa Loa Bakung ( Dekat Dengan Kantor Desa ) Kec Samarinda Ulu</t>
  </si>
  <si>
    <t>1359917904</t>
  </si>
  <si>
    <t>Serli Mamuntu (Jj)</t>
  </si>
  <si>
    <t>6285240859841</t>
  </si>
  <si>
    <t>Ibu</t>
  </si>
  <si>
    <t>Jln. Kie Ici RT 001 Kelurahan /Desa Kie Ici, Patokan rumah samping jalan</t>
  </si>
  <si>
    <t>1359927337</t>
  </si>
  <si>
    <t>Lita Pattiwael (Kin)</t>
  </si>
  <si>
    <t>6285335070069</t>
  </si>
  <si>
    <t>Dusun/Jln. Hila Tanah Putih, Desa Tawiri, Dekat Gereja Imanuel</t>
  </si>
  <si>
    <t>1359924107</t>
  </si>
  <si>
    <t>IHYA ULUMUDDIN Od.</t>
  </si>
  <si>
    <t>6287898321429</t>
  </si>
  <si>
    <t>Jalan Tengku Umar 24 Rt 05 Rw 04 Samping Cafe Balenta Kelurahan Selong Kec Selong (DIANTAR LANGSUNG KE ALAMAT PENERIMA).</t>
  </si>
  <si>
    <t>1359917577</t>
  </si>
  <si>
    <t>Anggoro Dwi Cahyo (ib)</t>
  </si>
  <si>
    <t>6285742464734</t>
  </si>
  <si>
    <t>Brebes</t>
  </si>
  <si>
    <t>Jln cempaka No.124 desa kaligangsa wetan</t>
  </si>
  <si>
    <t>1359965442</t>
  </si>
  <si>
    <t>Jihar s (rz)</t>
  </si>
  <si>
    <t>6282155541550</t>
  </si>
  <si>
    <t>Jln Aptpranoto Gang Volvo RT 35 No 113 Singakarti Desa Sangatta Utara, Kec Sangatta Utara</t>
  </si>
  <si>
    <t>1359916295</t>
  </si>
  <si>
    <t>Ibu Bergita (CN)</t>
  </si>
  <si>
    <t>6281338075135</t>
  </si>
  <si>
    <t>Mbeliling</t>
  </si>
  <si>
    <t>Kelurahan Tiwu Riwung Rt 01 Rw 01 Pampa</t>
  </si>
  <si>
    <t>BELI 1 GRATIS 1 Rossa Beauty Fragrance Mist Varian Aurora , Twilight</t>
  </si>
  <si>
    <t>Varian mist Aurora , Twilight</t>
  </si>
  <si>
    <t>1359959522</t>
  </si>
  <si>
    <t>NOCH TULUNG ( Di)</t>
  </si>
  <si>
    <t>6281356747424</t>
  </si>
  <si>
    <t>Kelurahan Manembo nembo atas, Perum sopir blok c2 no 1, Kec Matuari</t>
  </si>
  <si>
    <t>1359917003</t>
  </si>
  <si>
    <t>Muhammad Zainuddin (PS)</t>
  </si>
  <si>
    <t>6285692202414</t>
  </si>
  <si>
    <t>Babelan</t>
  </si>
  <si>
    <t>Kp. Tambun Tiga bagian, RT/RW 024/013, Desa. Bunibakti (ANTRAKN LANGSUNG KE ALAMAT)</t>
  </si>
  <si>
    <t>1359942060</t>
  </si>
  <si>
    <t>Vino Siar (Jj)</t>
  </si>
  <si>
    <t>6285361124131</t>
  </si>
  <si>
    <t>Jln. Siswa Sario Kotabaru Lingkungan 4 Kelurahan /Desa Sario Kotabaru, Patokan rumah warung Jerry</t>
  </si>
  <si>
    <t>1359955994</t>
  </si>
  <si>
    <t>Arifududin (iaa)</t>
  </si>
  <si>
    <t>6285252399446</t>
  </si>
  <si>
    <t>Desa Marsaoleh RT 04 RW 02 (patokan depan kantor dukcapil Bungku) Kecamatan Bungku Tengah Kabupaten Morowali Provinsi Sulawesi Tengah</t>
  </si>
  <si>
    <t>1359948570</t>
  </si>
  <si>
    <t>Pangki pjr (Fr)</t>
  </si>
  <si>
    <t>6287787654005</t>
  </si>
  <si>
    <t>Pesanggaran</t>
  </si>
  <si>
    <t>Jln ulujami raya RT 05RW 05 Kelurahan Ulujami raya, Kecamatan Pasanggrahan</t>
  </si>
  <si>
    <t>1359945043</t>
  </si>
  <si>
    <t>Rifan (CN)</t>
  </si>
  <si>
    <t>6281216629210</t>
  </si>
  <si>
    <t>Kelurahan Kusuri RT 02 RW 03 (Patokan : Depan Gereja)</t>
  </si>
  <si>
    <t>BELI 1 BOTOL Rossa Beauty Fragrance Mist Varian Tropical Dream</t>
  </si>
  <si>
    <t>Varian Tropical Dream</t>
  </si>
  <si>
    <t>1359940971</t>
  </si>
  <si>
    <t>Ahmad Mardani (ar)</t>
  </si>
  <si>
    <t>6282252355674</t>
  </si>
  <si>
    <t>Jln Manunggal RT11 Komplek Muhajirin Desa Tamiang Layang, Kec Dusun Timur</t>
  </si>
  <si>
    <t>1359937183</t>
  </si>
  <si>
    <t>Umiy Zulfa (ar)</t>
  </si>
  <si>
    <t>6285715501470</t>
  </si>
  <si>
    <t>Cisoka</t>
  </si>
  <si>
    <t>Kp lukun RT 01 RW 01 Gg butik depan toko Niceso Desa Cisoka, Kecamatan Cisoka</t>
  </si>
  <si>
    <t>1359936990</t>
  </si>
  <si>
    <t>Aron (Yn)</t>
  </si>
  <si>
    <t>6285237062773</t>
  </si>
  <si>
    <t>Desa Uzuramba Barat RT 02 RW 01 Dusun Redabei No. 06 Kec Ende Kab Ende Patokan Rumah Sebelah Kanan ciri-ciri Rumah Tembok (DIANTAR LANGSUNG KE ALAMAT PENERIMA).</t>
  </si>
  <si>
    <t>1359940549</t>
  </si>
  <si>
    <t>Nunang Koba Od.</t>
  </si>
  <si>
    <t>6287868555922</t>
  </si>
  <si>
    <t>Jln. Kuala Baru Rt 16 Kelurahan Arung Dalam Kec Koba Bangka Tengah (DIANTAR LANGSUNG KE ALAMAT PENERIMA).</t>
  </si>
  <si>
    <t>1359940002</t>
  </si>
  <si>
    <t>Sion Od.</t>
  </si>
  <si>
    <t>6281549432106</t>
  </si>
  <si>
    <t>Meliau</t>
  </si>
  <si>
    <t>Dusun Tanjung Iman Desa Melawi Makmur Rt 02 Kec Meliau (DIANTAR LANGSUNG KE ALAMAT PENERIMA).</t>
  </si>
  <si>
    <t>1359914449</t>
  </si>
  <si>
    <t>Samiran (ib)</t>
  </si>
  <si>
    <t>6281226587350</t>
  </si>
  <si>
    <t>Jln peternakan 1 RT 03 RW 07 Kelurahan Kapuk Kecamatan Cengkareng Jakarta Barat posisi Samping pos RW 07</t>
  </si>
  <si>
    <t>1359977968</t>
  </si>
  <si>
    <t>Gufran (Jj)</t>
  </si>
  <si>
    <t>6285253458594</t>
  </si>
  <si>
    <t>Mpunda</t>
  </si>
  <si>
    <t>PT.Berlian Cahaya  Bima  Jln. Sultan Salahudin No12 Kelurahan Dara Kec.Mpunda Kota Bima (NTB)</t>
  </si>
  <si>
    <t>1359897229</t>
  </si>
  <si>
    <t>Ketut suwena ( Di)</t>
  </si>
  <si>
    <t>6287778181453</t>
  </si>
  <si>
    <t>Atv Kutri Di Banjar Kutri ,Desa Singapadu , Kec Sukawati ,Kab Gianyar Bali</t>
  </si>
  <si>
    <t>1359973749</t>
  </si>
  <si>
    <t>Muhammad hartopo simbuang (ar)</t>
  </si>
  <si>
    <t>6285167662807</t>
  </si>
  <si>
    <t>Jln Griya Sawangan Viola blok B No97 Desa Sawangan, Kec Tombulu</t>
  </si>
  <si>
    <t>1359900029</t>
  </si>
  <si>
    <t>Putu Suweca (Jj)</t>
  </si>
  <si>
    <t>6285239763876</t>
  </si>
  <si>
    <t>Jln. Letda Arti Kelurahan /Desa Antiga Kelod Banjar Dinas Bengkel Kec. Manggis, Patokan rumah dekat bale Banjar</t>
  </si>
  <si>
    <t>1359979392</t>
  </si>
  <si>
    <t>Dian inayah (Fr)</t>
  </si>
  <si>
    <t>6287885448720</t>
  </si>
  <si>
    <t>Pinang</t>
  </si>
  <si>
    <t>Jlnseroja pinang griya permai no C7 RT 003/RW 006 Kelurahan Pinang, Kec Pinang</t>
  </si>
  <si>
    <t>1359096366</t>
  </si>
  <si>
    <t>Supriyanto/ Yanto Jalil ( Di) hitam</t>
  </si>
  <si>
    <t>62895322987771</t>
  </si>
  <si>
    <t>Tambun Selatan</t>
  </si>
  <si>
    <t>Jl Jatimayung 3 RT 01 RW 09 no 23 Kelurahan Jatimulya , Kec Tambun Selatan</t>
  </si>
  <si>
    <t>1359984553</t>
  </si>
  <si>
    <t>Sadan Wentken (Jj)</t>
  </si>
  <si>
    <t>6285246453157</t>
  </si>
  <si>
    <t>Pantai Timur Bagian Barat</t>
  </si>
  <si>
    <t>Jalan Trans Sarmi Jayapura RT 01 Kelurahan /Desa Vinyabor, Patokan rumah belakang Gereja Vanheslt Takar</t>
  </si>
  <si>
    <t>1359891176</t>
  </si>
  <si>
    <t>Rafandy (PS)</t>
  </si>
  <si>
    <t>6285641656373</t>
  </si>
  <si>
    <t>Jl. Darmaga RT 03 Desa. Long  Beleh Haloq (Samping musola al muhajirin, ANTRAKN LANGSUNG KE ALAMAT)</t>
  </si>
  <si>
    <t>1359984378</t>
  </si>
  <si>
    <t>Ismed tadu (iaa)</t>
  </si>
  <si>
    <t>6281355912582</t>
  </si>
  <si>
    <t>Alamat: Desa Mamasa patokan rumah belakang gereja banggo Kecamatan Mamasa Kabupaten Mamasa Provinsi Sulawesi Barat</t>
  </si>
  <si>
    <t>1359909043</t>
  </si>
  <si>
    <t>I putu kompiang sidi ( Di)</t>
  </si>
  <si>
    <t>628563702103</t>
  </si>
  <si>
    <t>Selemadeg Barat</t>
  </si>
  <si>
    <t>Jln Beji Br Nyuhgading , Desa Mundeh ( Patokan Rumah Dekat Kantor Desa) Kec Selemadeg</t>
  </si>
  <si>
    <t>1359967849</t>
  </si>
  <si>
    <t>oHmgoL (ar)</t>
  </si>
  <si>
    <t>62895412757218</t>
  </si>
  <si>
    <t>Desa Tompobalang depan apotik DIANRA suruh telfon saja/tanya tukang parkirnya rumahnya oHmgoL, Kecamatan Somba Opu</t>
  </si>
  <si>
    <t>1359911651</t>
  </si>
  <si>
    <t>Hermansyah (AK)</t>
  </si>
  <si>
    <t>6285237316587</t>
  </si>
  <si>
    <t>Ropang</t>
  </si>
  <si>
    <t>RT 01 / RW 01, Desa Ropang, Kec. Ropang, Kab. Sumbawa, Nusa Tenggara Barat</t>
  </si>
  <si>
    <t>1359910065</t>
  </si>
  <si>
    <t>Mama robi. (AK)</t>
  </si>
  <si>
    <t>6283871155898</t>
  </si>
  <si>
    <t>Tarumajaya</t>
  </si>
  <si>
    <t>Warteg Berkah Berhias, Jl Tanapit, RT 03 / RW 08, Desa Pusaka Rakyat, Kec Tarumajaya, Kab Bekasi, Jawa Barat</t>
  </si>
  <si>
    <t>1359908828</t>
  </si>
  <si>
    <t>De Nik (ib)</t>
  </si>
  <si>
    <t>Banjar silakarang, desa singapadu kaler,</t>
  </si>
  <si>
    <t>1359907111</t>
  </si>
  <si>
    <t>Ahmad Abdul (rz)</t>
  </si>
  <si>
    <t>6281347890099</t>
  </si>
  <si>
    <t>Jln Mulawarman Rt 3, Desa Sepaso ( Bengkel Raya Motor ) Kec Bengalon</t>
  </si>
  <si>
    <t>1359905760</t>
  </si>
  <si>
    <t>Daniel Ramba (Bar)</t>
  </si>
  <si>
    <t>6285705647400</t>
  </si>
  <si>
    <t>Daniel Ramba, Alamat. Jln. Bontang Samarinda km 24, Dusun wonorejo Rt 06, Desa Santan Ulu, Kec. Marangkayu, No Hp : ,62 857-0564-7400 ( DIKIRIM LANGSUNG KE ALAMAT PENERIMA)</t>
  </si>
  <si>
    <t>1359908682</t>
  </si>
  <si>
    <t>Umik Mawan (Fr)</t>
  </si>
  <si>
    <t>628133316423</t>
  </si>
  <si>
    <t>Gayungan</t>
  </si>
  <si>
    <t>Jln menanggal GG 7 No 10a RT 02RW 03 Desa Menanggal, Kec Gayungan</t>
  </si>
  <si>
    <t>1359908078</t>
  </si>
  <si>
    <t>Johanis koba ( Di)</t>
  </si>
  <si>
    <t>6281244128338</t>
  </si>
  <si>
    <t>Jl Krida 5 No21, Desa Malalayang 1 , Kec Malalayang</t>
  </si>
  <si>
    <t>1358838935</t>
  </si>
  <si>
    <t>N daeng bani (IR)</t>
  </si>
  <si>
    <t>6282193192723</t>
  </si>
  <si>
    <t>Jalan Hama RT 5 Desa Bontokassi Kec Galesong selatan (Masjid Nurul iman, atas nama Bani daeng sopir truk)</t>
  </si>
  <si>
    <t>1359719436</t>
  </si>
  <si>
    <t>Yasna Yonas (Jj)</t>
  </si>
  <si>
    <t>6282271583154</t>
  </si>
  <si>
    <t>Kelurahan /Desa Raku, Patokan Masjid Darul Arqam, Pertigaan Raku, Kec. Tabukan Utara</t>
  </si>
  <si>
    <t>1355412212</t>
  </si>
  <si>
    <t>Wawan H. (Yn)</t>
  </si>
  <si>
    <t>6282192902211</t>
  </si>
  <si>
    <t>Jl. Garuda No. 80 Desa Puuduria Kec Wonggeduku Kab Konawe Patokan Rumah Dekat Puskesmas Wonggeduku cat Rumah Warna Kuning (DIANTAR LANGSUNG KE ALAMAT PENERIMA).</t>
  </si>
  <si>
    <t>1359722963</t>
  </si>
  <si>
    <t>Eka (Jj)</t>
  </si>
  <si>
    <t>6287844536947</t>
  </si>
  <si>
    <t>Jln. Calabai Kelurahan /Desa Desa Soritatanga RT 01 RW 01, Patokan rumah depan Masjid Nurul Fitrah</t>
  </si>
  <si>
    <t>1359722097</t>
  </si>
  <si>
    <t>Julaim Paputungan  (sp)</t>
  </si>
  <si>
    <t>6285167664970</t>
  </si>
  <si>
    <t>Jln Gatot Subroto Kelurahan Mongkonai Barat Rt 01 Rw 01 (  patokan di depan Alfamidi mongkonai, samping variasi mobil )</t>
  </si>
  <si>
    <t>1359712764</t>
  </si>
  <si>
    <t>Suharman (Jj)</t>
  </si>
  <si>
    <t>6281369526956</t>
  </si>
  <si>
    <t>Tebo Tengah</t>
  </si>
  <si>
    <t>Jln. Lintas Tebo Bungo Km 4 RT 03 RW 03 Bogorejo Kelurahan Tebing Tinggi Kec. Tebo Tengah</t>
  </si>
  <si>
    <t>1359710379</t>
  </si>
  <si>
    <t>Roby Pangalila (PS)</t>
  </si>
  <si>
    <t>6282196057363</t>
  </si>
  <si>
    <t>Dusun. Empat Desa. Raringis Selatan (Depan Toko Trio el, cet rumah warna merah, ANTRAKN LANGSUNG KE ALAMAT)</t>
  </si>
  <si>
    <t>1359401096</t>
  </si>
  <si>
    <t>Herry perastya ( Di)</t>
  </si>
  <si>
    <t>6281329087902</t>
  </si>
  <si>
    <t>Jln Poros 3 sp pantun, Desa Sidomulyo RT 07 RW 02 ( patokan rumah depan jalan kahayan) Kec Kongbeng</t>
  </si>
  <si>
    <t>1359714743</t>
  </si>
  <si>
    <t>Morhen Urief ( Di)</t>
  </si>
  <si>
    <t>6281257361548</t>
  </si>
  <si>
    <t>JlA yani Desa Jaar Rt 07 No23, Kec Dusun timur</t>
  </si>
  <si>
    <t>1359389887</t>
  </si>
  <si>
    <t>Aulia (PS)</t>
  </si>
  <si>
    <t>6281230233888</t>
  </si>
  <si>
    <t>Mentaya Hilir Selatan</t>
  </si>
  <si>
    <t>Jl. Hm Arsad Km 43 Samuda Ujung Pandaran Kelurahan. Samuda Kota (Dekat RS Pratama Sanuda, ANTRAKN LANGSUNG KE ALAMAT)</t>
  </si>
  <si>
    <t>1359745454</t>
  </si>
  <si>
    <t>Yanto (ar)</t>
  </si>
  <si>
    <t>6282315152344</t>
  </si>
  <si>
    <t>Lamandau</t>
  </si>
  <si>
    <t>Desa Sekoban RT 03, Kecamatan Lamandau (hub via WhatsApp sebelum pengantaran paket)</t>
  </si>
  <si>
    <t>1359360476</t>
  </si>
  <si>
    <t>Poryen (Ad)</t>
  </si>
  <si>
    <t>6282315421609</t>
  </si>
  <si>
    <t>Makale</t>
  </si>
  <si>
    <t>Kel/Desa lamunan depan smp pelita bangsa, lingkungan lempangan, Kec Makale</t>
  </si>
  <si>
    <t>1357500031</t>
  </si>
  <si>
    <t>Saronitema gea (Yn)</t>
  </si>
  <si>
    <t>6285355208807</t>
  </si>
  <si>
    <t>Jl. Ridan RT 02 RW 03 Desa Siabu Kec Salo Kab Kampar/Kota Bangkinang Patokan Rumah Jl. Ridan Menuju PT Cindra Perkasa Cat Rumah Warna Biru (DIANTAR LANGSUNG KE ALAMAT PENERIMA).</t>
  </si>
  <si>
    <t>1359745483</t>
  </si>
  <si>
    <t>Dyah Listyorini (ar)</t>
  </si>
  <si>
    <t>6285219455160</t>
  </si>
  <si>
    <t>Jl Belida Raya No 71 RT 004 RW 010 PERUMNAS 2 BEKASI Kelurahan Kayuringin Jaya, Kecamatan Bekasi Selatan</t>
  </si>
  <si>
    <t>1359729047</t>
  </si>
  <si>
    <t>Ruin Ruin (Is)</t>
  </si>
  <si>
    <t>628981612448</t>
  </si>
  <si>
    <t>Dusun 4, belakan sekolah SD dua Polenga Desa Polenga,Kec Watubangga Kab Kaloka Sulawesi Tenggara</t>
  </si>
  <si>
    <t>1359382137</t>
  </si>
  <si>
    <t>Haswiro (ca)</t>
  </si>
  <si>
    <t>6281277333079</t>
  </si>
  <si>
    <t>Jln unanda no 1 desa. sampoddo (samping mesjid Al falah ) Kec Wara</t>
  </si>
  <si>
    <t>1359735760</t>
  </si>
  <si>
    <t>Gusti Nukerta (Fr)</t>
  </si>
  <si>
    <t>6285953714433</t>
  </si>
  <si>
    <t>Jlnraya kampus unudDesa Jimbarankedai putri Jimbaran, Kec kuta selatan</t>
  </si>
  <si>
    <t>1359732833</t>
  </si>
  <si>
    <t>Agustinus johan ( Di)</t>
  </si>
  <si>
    <t>6282322605939</t>
  </si>
  <si>
    <t>Kerambitan</t>
  </si>
  <si>
    <t>The royal griya loka E 10, Kelurahan Samsam, kec. Kerambitan</t>
  </si>
  <si>
    <t>1359539522</t>
  </si>
  <si>
    <t>Umar Simamora (Is)</t>
  </si>
  <si>
    <t>6285362611728</t>
  </si>
  <si>
    <t>Kelurahan bina raga Patokan rumah jln torpisang mata GG subur 11,Kec rantau Utara Kab Labuhan batu Sumatra Utara</t>
  </si>
  <si>
    <t>1359646442</t>
  </si>
  <si>
    <t>Thomas Bora Malo Od.</t>
  </si>
  <si>
    <t>6281237030010</t>
  </si>
  <si>
    <t>Desa Lombu Dusun 1 Rw 2 Rt 5 Kec Wewewa Tengah (DIANTAR LANGSUNG KE ALAMAT PENERIMA).</t>
  </si>
  <si>
    <t>1359666633</t>
  </si>
  <si>
    <t>Abdur Rahman (Kin)</t>
  </si>
  <si>
    <t>Desa Dolago, Jln. Trans Sulawesi RT 2 RW 2 No. 50</t>
  </si>
  <si>
    <t>1359663089</t>
  </si>
  <si>
    <t>Jubenhin ( Di)</t>
  </si>
  <si>
    <t>6281349774963</t>
  </si>
  <si>
    <t>Jln Danau Burung L No 03 , Rt 02 Rw 07 , Kelurahan Bukit Tunggal ( Patokan Tiang Pagar Cat Biru) Kec Jekan Raya</t>
  </si>
  <si>
    <t>1359560961</t>
  </si>
  <si>
    <t>Dayanto(Mar).</t>
  </si>
  <si>
    <t>6285252246111</t>
  </si>
  <si>
    <t>Dusun Utara</t>
  </si>
  <si>
    <t>Desa Bantai Bambure.RT.3.RW.1.Kec.Dusun Utara Kab.Barito selatan Kalimantan Tengah(dekat tuwer telkum sel,Indosat).</t>
  </si>
  <si>
    <t>1359596109</t>
  </si>
  <si>
    <t>Nancy Parea (Jj)</t>
  </si>
  <si>
    <t>6282198425918</t>
  </si>
  <si>
    <t>Jln. Sisingamangaraja RT 023 RW 005 Kelurahan /Desa Passo, Patokan rumah Samping Toko Kue Castera</t>
  </si>
  <si>
    <t>1359547326</t>
  </si>
  <si>
    <t>Nover Badjo (Yn)</t>
  </si>
  <si>
    <t>6283821564940</t>
  </si>
  <si>
    <t>Jl. Baru Desa Ratatotok Tenggara/Kanari Kec Ratatotok Kab Minahasa Tenggara Patokan Rumah di belakang Gereja Advent di Mess (DIANTAR LANGSUNG KE ALAMAT PENERIMA).</t>
  </si>
  <si>
    <t>1359641913</t>
  </si>
  <si>
    <t>DEBY CHRISTIN RANDANG (Kin)</t>
  </si>
  <si>
    <t>6285399684040</t>
  </si>
  <si>
    <t>PERUM AQUA ASRI DIDEPAN GEREJA MAHANAIM RT/RW: 001/015 KEL/DESA AIRMADIDI ATAS, SAMPING RUMAH ADA LAPANGAN BOLA KAKI</t>
  </si>
  <si>
    <t>1359506149</t>
  </si>
  <si>
    <t>Rozali Roy ( Di)</t>
  </si>
  <si>
    <t>6281278331013</t>
  </si>
  <si>
    <t>Kubu Babussalam</t>
  </si>
  <si>
    <t>RT 1/ RW 1 tanjung mesjid Kelurahan Rantau panjang kiri , Kecamatan kubu babussalam ,</t>
  </si>
  <si>
    <t>1359440887</t>
  </si>
  <si>
    <t>Julien Pungus (PS)</t>
  </si>
  <si>
    <t>628124545577</t>
  </si>
  <si>
    <t>Jln. Markapes Ling. 3 Kelurahan. Kakaskasen Tiga (ANTRAKN LANGSUNG KE ALAMAT)</t>
  </si>
  <si>
    <t>Beli 1 Gratis 1 Gelang Retro Terapi Batu Giok Warna Hitam semua</t>
  </si>
  <si>
    <t>1359687784</t>
  </si>
  <si>
    <t>Muhammad nurdin (Is)</t>
  </si>
  <si>
    <t>6282124156319</t>
  </si>
  <si>
    <t>Tebet barat dalam IX C no 14 komplek kejaksaan agung Jakarta Selatan Desa/Kelurahan Tebet, Kec Tebet Kab Jakarta Selatan DKI Jakarta, Patokan: Belakang Gelael Patung Pancoran</t>
  </si>
  <si>
    <t>1359706558</t>
  </si>
  <si>
    <t>Nurma Wan (AK)</t>
  </si>
  <si>
    <t>6282311560005</t>
  </si>
  <si>
    <t>Lopok</t>
  </si>
  <si>
    <t>Dusun Kadewa, RT 001 / RW 008, Desa Lopok, Kec Lopok, Kab Sumbawa, Nusa Tenggara Barat,</t>
  </si>
  <si>
    <t>1359692667</t>
  </si>
  <si>
    <t>Dedi Putra (Rs)</t>
  </si>
  <si>
    <t>6285381943312</t>
  </si>
  <si>
    <t>Jl. Sungai Binti, Ruko Tunas Regency  Kelurahan Tanjung Uncang (Rumah masakan padang)  Patokan : Blok A12 No. 7</t>
  </si>
  <si>
    <t>BELI 1 BOTOL Rossa Beauty Fragrance Mist Varian Sunset</t>
  </si>
  <si>
    <t>PERALATAN MAKE UP</t>
  </si>
  <si>
    <t>Varian Sunset</t>
  </si>
  <si>
    <t>1359487186</t>
  </si>
  <si>
    <t>Azis Rohman ( Di)</t>
  </si>
  <si>
    <t>628117450104</t>
  </si>
  <si>
    <t>Jl Kihajar Dewantara, Permata Hijau Blok A-36 Kelurahan Patunas , Kec Tungkal Ilir</t>
  </si>
  <si>
    <t>1359487205</t>
  </si>
  <si>
    <t>KISMAN (PS)</t>
  </si>
  <si>
    <t>6281354501963</t>
  </si>
  <si>
    <t>Jl. Cemara RT 01  RW 01  Desa. Binangga (ANTRAKN LANGSUNG KE ALAMAT)</t>
  </si>
  <si>
    <t>1359677699</t>
  </si>
  <si>
    <t>Abdullah (PS)</t>
  </si>
  <si>
    <t>6287876065609</t>
  </si>
  <si>
    <t>Sakra Barat</t>
  </si>
  <si>
    <t>Repok Dese Desa. Jerogunung (100 m dari kantor desa )</t>
  </si>
  <si>
    <t>1359676847</t>
  </si>
  <si>
    <t>Renny Silalahi Od.</t>
  </si>
  <si>
    <t>6289660333134</t>
  </si>
  <si>
    <t>Gunung Jati</t>
  </si>
  <si>
    <t>Villa Intan 1 Blok F 1 No. 10 Desa Jadi Mulya Kec Gunung Jati (DIANTAR LANGSUNG KE ALAMAT PENERIMA).</t>
  </si>
  <si>
    <t>1359813682</t>
  </si>
  <si>
    <t>nelsonsinaga ( Di)</t>
  </si>
  <si>
    <t>6282123591313</t>
  </si>
  <si>
    <t>Jln. Kenari 6 nomor 224 , perumnas Mandala. Kelurahan Kenangan, kec. Percut SEI tuan</t>
  </si>
  <si>
    <t>1359243093</t>
  </si>
  <si>
    <t>Marthin Emor (Kin)</t>
  </si>
  <si>
    <t>6285247625498</t>
  </si>
  <si>
    <t>Desa Kaasar, Jaga 8 (Patokan Ada baliho Nasi kepal 5000 depan Tugu slamat Datang Minut)</t>
  </si>
  <si>
    <t>1358735255</t>
  </si>
  <si>
    <t>Ida Yono (PS)</t>
  </si>
  <si>
    <t>6281379334488</t>
  </si>
  <si>
    <t>Jl. Pasirah Dul Kurdi RT 07 RW 03 Kelurahan. Betung Selatan (ANTRAKN LANGSUNG KE ALAMAT)</t>
  </si>
  <si>
    <t>1359814072</t>
  </si>
  <si>
    <t>Noor Kozim (PS)</t>
  </si>
  <si>
    <t>6281351047473</t>
  </si>
  <si>
    <t>Jln. Jend. Sudirman RT.35.no.69 Kelurahan. Damai,  (samping SMK pertiwi)</t>
  </si>
  <si>
    <t>1359804233</t>
  </si>
  <si>
    <t>Supianto (PS)</t>
  </si>
  <si>
    <t>6281270855307</t>
  </si>
  <si>
    <t>Jl. Engku Putri No. 3 Desa. Belian (Dekat kantor DPRD kota batam, ANTRAKN LANGSUNG KE ALAMAT)</t>
  </si>
  <si>
    <t>1359802483</t>
  </si>
  <si>
    <t>Henti kirioyan (AK)</t>
  </si>
  <si>
    <t>6285394498000</t>
  </si>
  <si>
    <t>Sari Kelapa RT 16 RW 003, Lorong Kiri, Kel Bitung Timur, Kec Maesa, Kota Bitung, Sulawesi Utara</t>
  </si>
  <si>
    <t>1359812869</t>
  </si>
  <si>
    <t>Muliani (ib)</t>
  </si>
  <si>
    <t>6283167785870</t>
  </si>
  <si>
    <t>Pangkalan Lesung</t>
  </si>
  <si>
    <t>PT SLS desa genduang</t>
  </si>
  <si>
    <t>1358725551</t>
  </si>
  <si>
    <t>Chendra Pantoiyo (ib)</t>
  </si>
  <si>
    <t>6282395256980</t>
  </si>
  <si>
    <t>Hulonthalangi</t>
  </si>
  <si>
    <t>Jln sansuit tubun kel tenda patokan pabrik ikan PT agas rumah kelima sebelah kiri</t>
  </si>
  <si>
    <t>1359819994</t>
  </si>
  <si>
    <t>Muh. Sukma Shaleh (Kin)</t>
  </si>
  <si>
    <t>6285333877799</t>
  </si>
  <si>
    <t>Kelurahan Bangkala RT/RW: 001/001 Jln. Tamangapa Raya III (Bumi Pratama Residence Blok C3 No. 9)</t>
  </si>
  <si>
    <t>1358802667</t>
  </si>
  <si>
    <t>Idham Khalid ( Di)</t>
  </si>
  <si>
    <t>6282251884847</t>
  </si>
  <si>
    <t>Jln Soekarno Hatta Km 4 Rt 25 Desa Loajanan Ulu, Kec Loajanan</t>
  </si>
  <si>
    <t>1359830611</t>
  </si>
  <si>
    <t>Haliming (Fr)</t>
  </si>
  <si>
    <t>6285822376241</t>
  </si>
  <si>
    <t>Sinoa</t>
  </si>
  <si>
    <t>Jlnporos loka samping lapangan bola takkan bassia sinoa Desa Bonto maccini RT 001RW 002, Kecamatan Sinoa</t>
  </si>
  <si>
    <t>1359843322</t>
  </si>
  <si>
    <t>Diana azzahra (AK)</t>
  </si>
  <si>
    <t>6281256854858</t>
  </si>
  <si>
    <t>Diana Azzahra (Klinik BGA 8A) , Kantor Perwakilan BGA No 165 C, Jl DI Panjaitan No 165 C, Desa Sukaharja, Kec Delta Pawan, Kab Ketapang</t>
  </si>
  <si>
    <t>1359835775</t>
  </si>
  <si>
    <t>Aksi Mandala (ib)</t>
  </si>
  <si>
    <t>6285602592928</t>
  </si>
  <si>
    <t>Wirosari</t>
  </si>
  <si>
    <t>Jl. Sunan Bonang no. 12 kelurahan kunden 2 RT 5</t>
  </si>
  <si>
    <t>1358754200</t>
  </si>
  <si>
    <t>Pak amar (Rs)</t>
  </si>
  <si>
    <t>6281354950579</t>
  </si>
  <si>
    <t>Lalabata</t>
  </si>
  <si>
    <t>Jln. Lakitta, Kelurahan Lalabata Rilau (Belakang Kantor Lurah Lalabata Rilau, Cat rumah warna Pink) Kec Lalabata</t>
  </si>
  <si>
    <t>1359823427</t>
  </si>
  <si>
    <t>Mak sum arsyad (IR)</t>
  </si>
  <si>
    <t>6285924912900</t>
  </si>
  <si>
    <t>RT 01 Gang Berlian Dasan Lian Desa Aikmel Utara Kec Aikmel</t>
  </si>
  <si>
    <t>1358786605</t>
  </si>
  <si>
    <t>Vera Veronika wowiling (ar)</t>
  </si>
  <si>
    <t>6282152716241</t>
  </si>
  <si>
    <t>Kelurahan Kolongan Lingkungan 2 Jalan Pondaag 2 Ditugu jam Tomohon lurus sebelum kantor lurah belok kiri ada wisma katolik lalu belok kanan jalan rumah paling bawah</t>
  </si>
  <si>
    <t>1358775546</t>
  </si>
  <si>
    <t>Agustina Mone (Jj)</t>
  </si>
  <si>
    <t>6285238539018</t>
  </si>
  <si>
    <t>Pandawai</t>
  </si>
  <si>
    <t>Jln. Waingapu Melolo RT 04 RW 01 Kelurahan /Desa Palakahembi, Pangkalan rumah Mess Guru SDK</t>
  </si>
  <si>
    <t>1359765351</t>
  </si>
  <si>
    <t>SAFRI Od.</t>
  </si>
  <si>
    <t>6281943310437</t>
  </si>
  <si>
    <t>Keruak</t>
  </si>
  <si>
    <t>Jln. Gang Masjid Nurul Ikhsan Bgk Gupung Desa Pijot Utara Kec Keruak Lombok Timur (DIANTAR LANGSUNG KE ALAMAT PENERIMA).</t>
  </si>
  <si>
    <t>1359760432</t>
  </si>
  <si>
    <t>Asrori (ib)</t>
  </si>
  <si>
    <t>6282225946425</t>
  </si>
  <si>
    <t>Kaliwungu</t>
  </si>
  <si>
    <t>Desa Sarimulyo rt 005/008.kl sarijo</t>
  </si>
  <si>
    <t>1359304161</t>
  </si>
  <si>
    <t>Rozikin (PS)</t>
  </si>
  <si>
    <t>6285357573748</t>
  </si>
  <si>
    <t>Seputih Banyak</t>
  </si>
  <si>
    <t>SB. 6 Desa. Tanjung Harapan RT 05 RW 12 (dekat musola nurul yakin depan warung mba asma. ANTRAKN LANGSUNG KE ALAMAT)</t>
  </si>
  <si>
    <t>1359307999</t>
  </si>
  <si>
    <t>Dematrius Bekamau (ib)</t>
  </si>
  <si>
    <t>6281237016052</t>
  </si>
  <si>
    <t>Kel.Loutapati rt 006/rw003 Desa Kafelulang</t>
  </si>
  <si>
    <t>1357727346</t>
  </si>
  <si>
    <t>Ali mukhid (Fr)</t>
  </si>
  <si>
    <t>6285274145296</t>
  </si>
  <si>
    <t>Desa Karang towo RT 003/RW 003, Kecamatan Karang tengah</t>
  </si>
  <si>
    <t>1359346961</t>
  </si>
  <si>
    <t>Arofik Saje (PS)</t>
  </si>
  <si>
    <t>6287701334073</t>
  </si>
  <si>
    <t>Perumahan Pesona Bukit Laguna THP 3 Blok i5 no15 Desa. Tanjung Piayu (ANTRAKN LANGSUNG KE ALAMAT)</t>
  </si>
  <si>
    <t>1359758951</t>
  </si>
  <si>
    <t>Julianto (Ad)</t>
  </si>
  <si>
    <t>6285255625279</t>
  </si>
  <si>
    <t>Kel/Desa Andonohu (Anduonohu) RT 10 RW 04 Belakang kampus Poltekes Rumah cet warna putih, Kec Poasia</t>
  </si>
  <si>
    <t>1359337946</t>
  </si>
  <si>
    <t>Anneke Toar (ar)</t>
  </si>
  <si>
    <t>6287780972373</t>
  </si>
  <si>
    <t>Desa Watutumou Dua Jaga 7 Patokan Rumah dekat bak air Pamsimas Warna Cat Rumah coklat, Kec Kalawat</t>
  </si>
  <si>
    <t>1358121945</t>
  </si>
  <si>
    <t>Alfian Husin (Jj)</t>
  </si>
  <si>
    <t>6283190254517</t>
  </si>
  <si>
    <t>Tinumbala Kelurahan /Desa Pateten Tiga Lorong 3, Rumah kayu paling ujung warna merah</t>
  </si>
  <si>
    <t>1359789270</t>
  </si>
  <si>
    <t>Sujasmin sanenek ( Di)</t>
  </si>
  <si>
    <t>6281270909467</t>
  </si>
  <si>
    <t>Desa Tuapejat ( Patokan Rumah Dekat Mesjid Cahaya) Kec Sipora Utara</t>
  </si>
  <si>
    <t>1358584443</t>
  </si>
  <si>
    <t>Acho (Cn)</t>
  </si>
  <si>
    <t>6285253815678</t>
  </si>
  <si>
    <t>Langgudu</t>
  </si>
  <si>
    <t>Kelurahan Karumbu Lingkungan Oilanco  Rt 02 ( Patokan : Perempatan Alkaramah  )</t>
  </si>
  <si>
    <t>BELI 1 GRATIS 1 Rossa Beauty Fragrance Mist Varian sunrise , aurora</t>
  </si>
  <si>
    <t>Varian sunrise , aurora</t>
  </si>
  <si>
    <t>1359797386</t>
  </si>
  <si>
    <t>Dominggus nggawu Od.</t>
  </si>
  <si>
    <t>6285230694387</t>
  </si>
  <si>
    <t>Dinas Pemberdayaan Masyarakat Dan Desa Kab Sumba Timur NTT Jln. Jendral Soeharto No. 45 Kec Kota Waingapu Kelurahan Hambala (DIANTAR LANGSUNG KE ALAMAT PENERIMA).</t>
  </si>
  <si>
    <t>1359791486</t>
  </si>
  <si>
    <t>ARTHUR (ar)</t>
  </si>
  <si>
    <t>6288804093401</t>
  </si>
  <si>
    <t>KOS MILA Jalan Sea Lorong BatuLamo Kelurahan Malalayang Satu, Kecamatan Malalayang</t>
  </si>
  <si>
    <t>1359779557</t>
  </si>
  <si>
    <t>Asnila (ar)</t>
  </si>
  <si>
    <t>6282385666386</t>
  </si>
  <si>
    <t>Kuala Cenaku</t>
  </si>
  <si>
    <t>Jllintas Rengat-tembilahan Dusun teluk pinang jaya RW 003 RT 005 Desa Kuala Cenaku, Kecamatan Kuala Cenaku</t>
  </si>
  <si>
    <t>1359613820</t>
  </si>
  <si>
    <t>Yorie Matindas (PS)</t>
  </si>
  <si>
    <t>6282197375277</t>
  </si>
  <si>
    <t>Desa. Teratai (Dekat kantor desa teratai, Cet rumah warna kuring/cream ANTRAKN LANGSUNG KE ALAMAT)</t>
  </si>
  <si>
    <t>1359785739</t>
  </si>
  <si>
    <t>Harun Zakaria (Ad)</t>
  </si>
  <si>
    <t>6281299585580</t>
  </si>
  <si>
    <t>Cilandak</t>
  </si>
  <si>
    <t>TAMAN BONA INDAH Kav A2 No.32 RT 01 RW 06 Kel/Desa Lebak Bulus</t>
  </si>
  <si>
    <t>1359779696</t>
  </si>
  <si>
    <t>Dito ( Di)</t>
  </si>
  <si>
    <t>6282256393420</t>
  </si>
  <si>
    <t>Landasan Ulin</t>
  </si>
  <si>
    <t>Desa Syamsudin Noor RT 013 RW 03 Perumahan kota santri, Kec Landasan Ulin</t>
  </si>
  <si>
    <t>PENERIMA</t>
  </si>
  <si>
    <t>fj</t>
  </si>
  <si>
    <t>yang bersangkutan</t>
  </si>
  <si>
    <t>kursi</t>
  </si>
  <si>
    <t>1360078780</t>
  </si>
  <si>
    <t>Danang ( Di )</t>
  </si>
  <si>
    <t>6282135218714</t>
  </si>
  <si>
    <t>Dadap RT 06 RW 15 Kelurahan Gayamharjo ( patokan rumah Selatan masjid) kecamatan Prambanan</t>
  </si>
  <si>
    <t>1360095388</t>
  </si>
  <si>
    <t>Asia Solman (Jj)</t>
  </si>
  <si>
    <t>6282345613734</t>
  </si>
  <si>
    <t>Kelurahan /Desa Botubilotahu, Patokan Masjid Al Hikmah lewat 3 rumah ada kios cat warna putih kuning</t>
  </si>
  <si>
    <t>1360022404</t>
  </si>
  <si>
    <t>Alci Menduru (Kin)</t>
  </si>
  <si>
    <t>628134089037</t>
  </si>
  <si>
    <t>Motoling</t>
  </si>
  <si>
    <t>Kel/Desa Motoling Dua, Jaga 1, Samping Depot Air Isi Ulang</t>
  </si>
  <si>
    <t>1360080117</t>
  </si>
  <si>
    <t>Rismauli Sianturi Od.</t>
  </si>
  <si>
    <t>Perum VOC blok Ee 9 no 1 Desa Sukajadi Kec Sukakarya Kab Bekasi Jawabarat beli 1 gratis 1</t>
  </si>
  <si>
    <t>1360054208</t>
  </si>
  <si>
    <t>Robby Umar (Jj)</t>
  </si>
  <si>
    <t>6282156006308</t>
  </si>
  <si>
    <t>Kelurahan /Desa Makawidey Lingkungan 3 Patokan rumah depan Kantor Lurah</t>
  </si>
  <si>
    <t>1359995354</t>
  </si>
  <si>
    <t>Noerdhin Nene,S.Pd.I Od.</t>
  </si>
  <si>
    <t>6285399597400</t>
  </si>
  <si>
    <t>Parangloe</t>
  </si>
  <si>
    <t>Dusun Kamp. Beru Desa Lonjoboko Kec Parangloe (DIANTAR LANGSUNG KE ALAMAT PENERIMA).</t>
  </si>
  <si>
    <t>1360004244</t>
  </si>
  <si>
    <t>Umay Yusup (PTR)</t>
  </si>
  <si>
    <t>6287788557699</t>
  </si>
  <si>
    <t>Jalan Swadaya 1, Gang Sail No. 24, RT. 10 / RW. 10, Kelurahan Pejaten Timur, Kec. Pasar Minggu</t>
  </si>
  <si>
    <t>1359938251</t>
  </si>
  <si>
    <t>Jefri Budiman Od.</t>
  </si>
  <si>
    <t>6285240739670</t>
  </si>
  <si>
    <t>Jalan Kalasuge Kampung Kalasuge Kec Tabukan Utara (DIANTAR LANGSUNG KE ALAMAT PENERIMA) Pastori Imanuel Kalasuge.</t>
  </si>
  <si>
    <t>1360098351</t>
  </si>
  <si>
    <t>Agustina Elisabeth (PS)</t>
  </si>
  <si>
    <t>6282319194065</t>
  </si>
  <si>
    <t>Buntu Kasisi, Lembang Barana Desa. Osango (Jl. Poros polres, ANTRAKN LANGSUNG KE ALAMAT)</t>
  </si>
  <si>
    <t>1359994045</t>
  </si>
  <si>
    <t>Jhon Silubun (Jj)</t>
  </si>
  <si>
    <t>6281291441746</t>
  </si>
  <si>
    <t>Mangkajang Km 03 RT 06 Jln. Poros Mangkajang Gang Umar No. 12 Kelurahan /Desa Pesayan</t>
  </si>
  <si>
    <t>1359986714</t>
  </si>
  <si>
    <t>Daf/Aiberdafman Od.</t>
  </si>
  <si>
    <t>6281266142527</t>
  </si>
  <si>
    <t>Tanjung Harapan</t>
  </si>
  <si>
    <t>Jln Tunas Bangsa No 24 Rt 003 Rw 03 Kel Nan Balimo Kec Tanjung Harapan Kota Solok Sumbar ( Depan Panti Asuhan Tunas Bamgsa )</t>
  </si>
  <si>
    <t>1360007255</t>
  </si>
  <si>
    <t>AgusTriyana (ib)</t>
  </si>
  <si>
    <t>628978225750</t>
  </si>
  <si>
    <t>Prenggan rt2,RW.16, sidokarto,Godean,Sleman Yk</t>
  </si>
  <si>
    <t>1360009243</t>
  </si>
  <si>
    <t>Roy (PS)</t>
  </si>
  <si>
    <t>6281339620590</t>
  </si>
  <si>
    <t>Ile Ape</t>
  </si>
  <si>
    <t>Dusun 4 Jln. Trans Ile Ape. Desa. Tagawiti (Lorong gereja naik terus ke lorong 3 belok kiri rumah kedua, HUBUNGI VIA WHATSAPP)</t>
  </si>
  <si>
    <t>1359938637</t>
  </si>
  <si>
    <t>Honorius Klau Seran (ib)</t>
  </si>
  <si>
    <t>6281316174240</t>
  </si>
  <si>
    <t>Rt 02 Rw 01 Kelurahan penfui</t>
  </si>
  <si>
    <t>1360076849</t>
  </si>
  <si>
    <t>Rohman Od.</t>
  </si>
  <si>
    <t>6282334080403</t>
  </si>
  <si>
    <t>Desa Rawa Bangun Sp 10 Rt 12 Gang Berkah Kec XIV Koto (DIANTAR LANGSUNG KE ALAMAT PENERIMA).</t>
  </si>
  <si>
    <t>1360058802</t>
  </si>
  <si>
    <t>Hanny Juli Poluan (Kin)</t>
  </si>
  <si>
    <t>6285340033219</t>
  </si>
  <si>
    <t>Griya Sea Lestari 1 Blok I No. 7 Kel/Desa Sea (LANGSUNG DIANTARKAN KE ALAMAT)</t>
  </si>
  <si>
    <t>1360070056</t>
  </si>
  <si>
    <t>Juan (sp)</t>
  </si>
  <si>
    <t>6282143131973</t>
  </si>
  <si>
    <t>Kampung Ujoh Bilang RT. 13</t>
  </si>
  <si>
    <t>1360087557</t>
  </si>
  <si>
    <t>saprudin (sp)</t>
  </si>
  <si>
    <t>6289668239220</t>
  </si>
  <si>
    <t>Jl. Raya Mataram , Kelurahan Pemenang Barat ( rumah belakang kantor desa pemenang barat ) Kec Pemenang</t>
  </si>
  <si>
    <t>1359990507</t>
  </si>
  <si>
    <t>Gerry Meka Apl (ib)</t>
  </si>
  <si>
    <t>6281251981345</t>
  </si>
  <si>
    <t>Jln ikan karper no 26 Soe, Kelurahan Nonohonis Oenasi</t>
  </si>
  <si>
    <t>1360002556</t>
  </si>
  <si>
    <t>Ketut Sudarna (Kin)</t>
  </si>
  <si>
    <t>6285904501166</t>
  </si>
  <si>
    <t>Payangan</t>
  </si>
  <si>
    <t>Br. Penginyahan Desa Puhu, Patokan Dari Gilded Palms Villa Ke Utara (TELPON NO WHATSAPP PENERIMA)</t>
  </si>
  <si>
    <t>1360070543</t>
  </si>
  <si>
    <t>Daud Bunga Od.</t>
  </si>
  <si>
    <t>6285215173798</t>
  </si>
  <si>
    <t>Lorong Balamba Desa Pendolo Kec Pamona Selatan (DIANTAR LANGSUNG KE ALAMAT PENERIMA) Dekat Gereja JM Sion.</t>
  </si>
  <si>
    <t>1359905711</t>
  </si>
  <si>
    <t>Sr Gabriella cp (Kin)</t>
  </si>
  <si>
    <t>6282187140963</t>
  </si>
  <si>
    <t>Pertapaan Getsemani Rubiah Passionis Jln. Raya Wairklau Maumere Flores Kelurahan Kota Uneng</t>
  </si>
  <si>
    <t>1359991045</t>
  </si>
  <si>
    <t>Yoppi Karundeng (ib)</t>
  </si>
  <si>
    <t>6282194439864</t>
  </si>
  <si>
    <t>Jaga 8 desa Watudambo</t>
  </si>
  <si>
    <t>1360074156</t>
  </si>
  <si>
    <t>Abdurrahman R. (PS)</t>
  </si>
  <si>
    <t>6285256324108</t>
  </si>
  <si>
    <t>Dusun 1 Desa. Yosonegoro (komplek lapangan golf Yosonegoro, ANTRAKN LANGSUNG KE ALAMAT)</t>
  </si>
  <si>
    <t>1360085388</t>
  </si>
  <si>
    <t>Sadam Dam (PS)</t>
  </si>
  <si>
    <t>6287742893319</t>
  </si>
  <si>
    <t>Jln. Tegalurung blok manggis RT/RW.14/04 Desa. Tegalurung   (ANTRAKN LANGSUNG KE ALAMAT)</t>
  </si>
  <si>
    <t>1359960671</t>
  </si>
  <si>
    <t>Bpk. Uppi Od.</t>
  </si>
  <si>
    <t>6281342440368</t>
  </si>
  <si>
    <t>Kelurahan Lagaligo Kec Wara Palopo (DIANTAR LANGSUNG KE ALAMAT PENERIMA) Jln. Nenas No. 30 Bengkel Ni,ang 2</t>
  </si>
  <si>
    <t>1359960641</t>
  </si>
  <si>
    <t>Shevie Indra (ib)</t>
  </si>
  <si>
    <t>628213705023</t>
  </si>
  <si>
    <t>Jl Ir hj Djuanda,RT 15,Ameaba,Kel Mbay 1,</t>
  </si>
  <si>
    <t>1359997798</t>
  </si>
  <si>
    <t>SyarifuddinAdy Ady (ib)</t>
  </si>
  <si>
    <t>6281235708621</t>
  </si>
  <si>
    <t>Seteluk</t>
  </si>
  <si>
    <t>Dhian Studio Poto Kilat.jln.Bda Rea No.20.Desa Seteluk Tengah</t>
  </si>
  <si>
    <t>1359997714</t>
  </si>
  <si>
    <t>Suparman az Od.</t>
  </si>
  <si>
    <t>6282307741717</t>
  </si>
  <si>
    <t>Rimbo Bujang</t>
  </si>
  <si>
    <t>Jln. 13 Unit 2 Kelurahan Mandiri Agung Kec Rimbo Bujang (DIANTAR LANGSUNG KE ALAMAT PENERIMA) Rt 02 Rw 05.</t>
  </si>
  <si>
    <t>1359972553</t>
  </si>
  <si>
    <t>Christian Frans Od.</t>
  </si>
  <si>
    <t>6285312382540</t>
  </si>
  <si>
    <t>RT 001 RW 001 Kelurahan Oesapa Barat Kec Kelapa Lima Kupang (DIANTAR LANGSUNG KE ALAMAT PENERIMA) Jln. Masuk Ekowisata Mangrof Belakang DUTALIA.</t>
  </si>
  <si>
    <t>1359894266</t>
  </si>
  <si>
    <t>Gustavo Abelio (Jj)</t>
  </si>
  <si>
    <t>6281339898865</t>
  </si>
  <si>
    <t>Kelurahan /Desa Gang Lewur RT 019 RW 004 No. 05 Kelurahan /Desa Labuhan Bajo Kec. Komodo</t>
  </si>
  <si>
    <t>1359988140</t>
  </si>
  <si>
    <t>Alimar (BY)</t>
  </si>
  <si>
    <t>6282384745651</t>
  </si>
  <si>
    <t>Pujud</t>
  </si>
  <si>
    <t>Jl. Sudirman pujud, Desa pujud dusun 2 kampung pinang rt 02 rw 01 (rumah dekat Capella honda) Kec Pujud</t>
  </si>
  <si>
    <t>1360003595</t>
  </si>
  <si>
    <t>Bu EndahAgus (ib)</t>
  </si>
  <si>
    <t>6282234569109</t>
  </si>
  <si>
    <t>Jl. Ceplok no. 25 desa Purwosari Lawean Solo</t>
  </si>
  <si>
    <t>1360047797</t>
  </si>
  <si>
    <t>Cyprianus Due (ib)</t>
  </si>
  <si>
    <t>Jln Sarasedu Laja,kampung Ngorabolo,RT 02,RW 01, desa Takatunga,  ,lokasi dekat SDK Ngorabolo</t>
  </si>
  <si>
    <t>1359966188</t>
  </si>
  <si>
    <t>Asep Itang.hidayat (ib)</t>
  </si>
  <si>
    <t>6287863651414</t>
  </si>
  <si>
    <t>Ciranjang</t>
  </si>
  <si>
    <t>Kp Bedan RT 03 RW 10 DS mekar galih</t>
  </si>
  <si>
    <t>1360043806</t>
  </si>
  <si>
    <t>Muhammad Idris Od.</t>
  </si>
  <si>
    <t>6282299758283</t>
  </si>
  <si>
    <t>Jln. Matahari TOKO RISWAN Kelurahan Caile Kec Ujung Bulu Bulukumba (DIANTAR LANGSUNG KE ALAMAT PENERIMA).</t>
  </si>
  <si>
    <t>1359989505</t>
  </si>
  <si>
    <t>Nefo (rz)</t>
  </si>
  <si>
    <t>62811857151</t>
  </si>
  <si>
    <t>Batuceper</t>
  </si>
  <si>
    <t>Komp Perumahan Arcadia Daanmogot, Jl Daan Mogot Rt006/Rw004 Blok B7 No 8 Desa Batuceper, Kec Batuceper</t>
  </si>
  <si>
    <t>1359508331</t>
  </si>
  <si>
    <t>Jantje Kumolontang (Jj)</t>
  </si>
  <si>
    <t>Jln. Sea Lorong Tuminting 1A Lingkungan 4 No. 106 Kelurahan /Desa Malalayang 1, Patokan rumah sebelum Alfamidi masuk ke kiri</t>
  </si>
  <si>
    <t>1359682613</t>
  </si>
  <si>
    <t>Sopyan Hadi Irwansyah (Jj)</t>
  </si>
  <si>
    <t>6282219131823</t>
  </si>
  <si>
    <t>Jln. Pahlawan No. 405 Arjawinangun Cirebon Kelurahan /Desa Jungjang, Plang Dr. Sopyan Hadi Irwansyah</t>
  </si>
  <si>
    <t>1359684332</t>
  </si>
  <si>
    <t>Mudi dulin (ib)</t>
  </si>
  <si>
    <t>62895803201873</t>
  </si>
  <si>
    <t>Desa telangkah rt 04 rw 01m</t>
  </si>
  <si>
    <t>1358160745</t>
  </si>
  <si>
    <t>Budi Hantana (BY)</t>
  </si>
  <si>
    <t>6281371766370</t>
  </si>
  <si>
    <t>Bangkinang</t>
  </si>
  <si>
    <t>jl. A.Rahman Saleh Bangkinang Kota RT 001 RW 008 Belakang Cucian Aleena, Kec Bangkinang</t>
  </si>
  <si>
    <t>1359662612</t>
  </si>
  <si>
    <t>Haji Ade (Is)</t>
  </si>
  <si>
    <t>6285282626196</t>
  </si>
  <si>
    <t>Kelurahan Sukamulya Rt Rw 3 / 5 Patokan Rumah Lesehan Kebuli H Ade, Kec Bungursari Kota Tasikmalaya Jawa Barat</t>
  </si>
  <si>
    <t>1359662999</t>
  </si>
  <si>
    <t>Zainal Nababan (Is)</t>
  </si>
  <si>
    <t>6285337633926</t>
  </si>
  <si>
    <t>Rt 04 Rw 05 Desa Aik Kangkung Senutuk, Kec Sekongkang, Kab Sumbawa Barat Provinsi Nusa Tenggara Barat</t>
  </si>
  <si>
    <t>1359665895</t>
  </si>
  <si>
    <t>Djasran (BY)</t>
  </si>
  <si>
    <t>6285191499778</t>
  </si>
  <si>
    <t>Jln Segar No 7A Rt 06 Rw 03 Kel Pondambea (Belakang Viarni Mark) Kec Kadia</t>
  </si>
  <si>
    <t>1359506938</t>
  </si>
  <si>
    <t>Ruth Nipi (ib)</t>
  </si>
  <si>
    <t>628124142469</t>
  </si>
  <si>
    <t>Sesean Suloara</t>
  </si>
  <si>
    <t>Tondoklitak(komplek perumahan), Landorundun</t>
  </si>
  <si>
    <t>1359560124</t>
  </si>
  <si>
    <t>Yosep Od.</t>
  </si>
  <si>
    <t>6282213341865</t>
  </si>
  <si>
    <t>Ile Ape Timur</t>
  </si>
  <si>
    <t>Jln. Trans Lembata Desa Lamau Kec Ile Ape Timur (DIANTAR LANGSUNG KE ALAMAT PENERIMA). RT03 Rw 02 Rumah Dekat Dengan SD N / Tk Kartini.</t>
  </si>
  <si>
    <t>1359454476</t>
  </si>
  <si>
    <t>Sarci Regina Nubatonis (PS)</t>
  </si>
  <si>
    <t>6285847017882</t>
  </si>
  <si>
    <t>Jl. Pana Nahu Desa. Basmuti (Di pinggir jln umum sesudah SD Inpres Basmuti HUBUNGI YBS SAAT PENGIRIMAN)</t>
  </si>
  <si>
    <t>1359230908</t>
  </si>
  <si>
    <t>BIR ALI (Kin)</t>
  </si>
  <si>
    <t>6282153535186</t>
  </si>
  <si>
    <t>SPN Polda Kaltim Jl. Bhayangkara Kelurahan Loa Ipuh Darat</t>
  </si>
  <si>
    <t>1359686166</t>
  </si>
  <si>
    <t>Fransiskus Xaverius (Kin)</t>
  </si>
  <si>
    <t>6285239012812</t>
  </si>
  <si>
    <t>Kantor PT.PLN UP3 FBT, Jln. Gajah Mada l No 12 Kelurahan Madawat</t>
  </si>
  <si>
    <t>1359691735</t>
  </si>
  <si>
    <t>Susanto(ca)</t>
  </si>
  <si>
    <t>6282266888808</t>
  </si>
  <si>
    <t>Jalan Ismail Desa Selatpanjang Selatan , Kampung Baru , (No.14) Kec Tebing Tinggi</t>
  </si>
  <si>
    <t>1359693399</t>
  </si>
  <si>
    <t>Amran Ismail ( Di)</t>
  </si>
  <si>
    <t>6281356997999</t>
  </si>
  <si>
    <t>Kelurahan Tuminting, Lingkungan 2 ( Patokan Rumah Belakang Kedai Surya) Kec Tuminting</t>
  </si>
  <si>
    <t>1358140758</t>
  </si>
  <si>
    <t>Rahman (ca)</t>
  </si>
  <si>
    <t>6285241537399</t>
  </si>
  <si>
    <t>Jln tenggiri btn tahoa( Rt.03/Rw.04 ) desa tahoa, Kec Kolaka</t>
  </si>
  <si>
    <t>1359268894</t>
  </si>
  <si>
    <t>Koswara (Rs)</t>
  </si>
  <si>
    <t>6281223200125</t>
  </si>
  <si>
    <t>Ibun</t>
  </si>
  <si>
    <t>Rt 01 Rw 11, Kp. Bongkok, Desa Dukuh (Dekat Bangsammpah) Kec Ibun</t>
  </si>
  <si>
    <t>1359629477</t>
  </si>
  <si>
    <t>Toriq Hidayat (PS)</t>
  </si>
  <si>
    <t>6288994323042</t>
  </si>
  <si>
    <t>Kadipaten</t>
  </si>
  <si>
    <t>Pesantren Jabal Toriq Kp. Cirando RT/RW 01/03 Desa. Kadipaten (ANTRAKN LANGSUNG KE ALAMAT)</t>
  </si>
  <si>
    <t>1359630728</t>
  </si>
  <si>
    <t>Setiyo harjono (ar)</t>
  </si>
  <si>
    <t>6285643026116</t>
  </si>
  <si>
    <t>Jalan Garuda 202 Pringwulung Desa Condongcatur Rt 07 Rw 40, Kecamatan Depok</t>
  </si>
  <si>
    <t>1359623226</t>
  </si>
  <si>
    <t>ERNI ALIE (Kin)</t>
  </si>
  <si>
    <t>62082147422645</t>
  </si>
  <si>
    <t>Kelurahan Pandang Pandang, Belakang Kantor Kodim 1409 RT 01 (LANGSUNG DIANTARKAN KE ALAMAT)</t>
  </si>
  <si>
    <t>1359612832</t>
  </si>
  <si>
    <t>Mathias M (Kin)</t>
  </si>
  <si>
    <t>6282144113571</t>
  </si>
  <si>
    <t>Jl. Kebauan RT 001 RW 013 Kelurahan Brang Biji</t>
  </si>
  <si>
    <t>1359622663</t>
  </si>
  <si>
    <t>ZUL,IDAH (Fr)</t>
  </si>
  <si>
    <t>6285231576162</t>
  </si>
  <si>
    <t>Dolo Barat</t>
  </si>
  <si>
    <t>Desa Pewunu Rt 001/Rw 001, Kec Dolo Barat</t>
  </si>
  <si>
    <t>1359623200</t>
  </si>
  <si>
    <t>Santike gambo (ib)</t>
  </si>
  <si>
    <t>6281244889618</t>
  </si>
  <si>
    <t>Komplek SMA katolik Jln. Bukit Tinggi No.136, Tontouan, Luwuk, Kabupaten Banggai, Sulawesi Tengah 94713</t>
  </si>
  <si>
    <t>1359644206</t>
  </si>
  <si>
    <t>Siti sarah (Hb)</t>
  </si>
  <si>
    <t>6281282891853</t>
  </si>
  <si>
    <t>Jln Cendrawasih rt 14 desa/kel karang anyar pantai dekat piting soka, Kec Tarakan Utara</t>
  </si>
  <si>
    <t>1359649434</t>
  </si>
  <si>
    <t>Kastilon Sirad (AK)</t>
  </si>
  <si>
    <t>6281278494337</t>
  </si>
  <si>
    <t>Kantor Disdukcapil Bengkulu Selatan, Jalan Padang Panjang, Kelurahan Pagar Dewa, Kec Kota Manna, Kab Bengkulu Selatan, Bengkulu</t>
  </si>
  <si>
    <t>1359650502</t>
  </si>
  <si>
    <t>Lia Amelia (Ad)</t>
  </si>
  <si>
    <t>6281336177066</t>
  </si>
  <si>
    <t>Jln Poncol 2 Rt 01 Rw 02 No.15 Kel/Desa Gandaria Selatan, Belakang Segeh Cell, Kec Cilandak</t>
  </si>
  <si>
    <t>1359637682</t>
  </si>
  <si>
    <t>Viktor Asone (AK)</t>
  </si>
  <si>
    <t>6282307663026</t>
  </si>
  <si>
    <t>Dusun Tembiruhan, Rt 001 / Rw 001, Desa Tebing Berseri, Kec Jelai Hulu, Kab Ketapang</t>
  </si>
  <si>
    <t>1359630763</t>
  </si>
  <si>
    <t>Johan Tubulau (Kin)</t>
  </si>
  <si>
    <t>Jl. Pemuda RT/RW: 3/1, Kel/Desa Boronubaen (Berbatasan sama puskesmas dan berhadapan sama Kantor Camat Biboki Utara)</t>
  </si>
  <si>
    <t>1359512757</t>
  </si>
  <si>
    <t>YUSMINA AFLIAN (Jj)</t>
  </si>
  <si>
    <t>6285253390855</t>
  </si>
  <si>
    <t>Kelurahan/Desa Nunumeu, Patokan samping SMPN 2 Soe Mebel Om Dedi Nenabu</t>
  </si>
  <si>
    <t>1359636512</t>
  </si>
  <si>
    <t>Lenson (Rs)</t>
  </si>
  <si>
    <t>62895428584735</t>
  </si>
  <si>
    <t>Jln Sutan Syahrir, Rt 20 Rw 07, Kelurahan Beringin, Kec Kapuas (Sanggau Kapuas)</t>
  </si>
  <si>
    <t>1359409544</t>
  </si>
  <si>
    <t>Tigormanalu (PTR)</t>
  </si>
  <si>
    <t>62813840777359</t>
  </si>
  <si>
    <t>Jl. Rancho Indah, Kelurahan Tanjung Barat, RT. 008 / RW. 002, Patokan Rumah SDN Tanjung Barat 03 Pagi, Jagakarsa. (No. Hp Lain : ,62 821-2301-7100)</t>
  </si>
  <si>
    <t>1 Paket Pembersih Kerak</t>
  </si>
  <si>
    <t>1359837081</t>
  </si>
  <si>
    <t>Cyprianus Cypri (ib)</t>
  </si>
  <si>
    <t>6281236537379</t>
  </si>
  <si>
    <t>Kelimutu</t>
  </si>
  <si>
    <t>Kantor Desa Nuamuri, RT 001/RW 001,DESA NUAMURI</t>
  </si>
  <si>
    <t>1359841918</t>
  </si>
  <si>
    <t>Muhson T (AK)</t>
  </si>
  <si>
    <t>6282188853042</t>
  </si>
  <si>
    <t>Jl Slamet Riyadi, Desa Slametharjo (Depan Bakso Goyang Lidah), Kec Moilong, Kab Banggai, Sulawesi Tengah,</t>
  </si>
  <si>
    <t>1358689677</t>
  </si>
  <si>
    <t>Anton (SP)</t>
  </si>
  <si>
    <t>628125242369</t>
  </si>
  <si>
    <t>Rungkut</t>
  </si>
  <si>
    <t>Rungkut Mejoyo Selatan IV/45 Blok P/23 Kelurahan Kali Rungkut, Kec Rungkut</t>
  </si>
  <si>
    <t>1359812148</t>
  </si>
  <si>
    <t>Rosidi Travel ( Di)</t>
  </si>
  <si>
    <t>6281274734070</t>
  </si>
  <si>
    <t>Desa Pajar Bulan ,( Patokan Rumah Depan Bangunan Koperasi Merah Putih) Kecamatan Kisam Tinggi</t>
  </si>
  <si>
    <t>1359814262</t>
  </si>
  <si>
    <t>Karin Baesanot (PS)</t>
  </si>
  <si>
    <t>6281330264071</t>
  </si>
  <si>
    <t>Sadang</t>
  </si>
  <si>
    <t>Jl.Raya Sadang, RT.01 RW.01 Desa. Seboro  (ANTRAKN LANGSUNG KE ALAMAT)</t>
  </si>
  <si>
    <t>1359817051</t>
  </si>
  <si>
    <t>Mr. Laba /Muhammad Untung (Jj)</t>
  </si>
  <si>
    <t>6285356717700</t>
  </si>
  <si>
    <t>Jln. A Seroja Kelurahan /Desa Sialang Kulim RT 02 RW 02 Patokan rumah depan SDN 186</t>
  </si>
  <si>
    <t>1359326105</t>
  </si>
  <si>
    <t>Wayan Suteja. (Ib)</t>
  </si>
  <si>
    <t>6287860437355</t>
  </si>
  <si>
    <t>Jln laksmana 39, Br Perang alas, lukluk,</t>
  </si>
  <si>
    <t>1359879928</t>
  </si>
  <si>
    <t>I Wayan Sukarta (PS)</t>
  </si>
  <si>
    <t>6287860578157</t>
  </si>
  <si>
    <t>Jl. Nuansa Hijau Utama, Banjar Tegal Kori Kaja Desa. Ubung Kaja (ANTRAKN LANGSUNG KE ALAMAT)</t>
  </si>
  <si>
    <t>1359883660</t>
  </si>
  <si>
    <t>Come Dominggus Od.</t>
  </si>
  <si>
    <t>6281246973977</t>
  </si>
  <si>
    <t>Jln. Basuki Rahmat Desa Kalembukuni Kec Kota Waikabubak (DIANTAR LANGSUNG KE ALAMAT PENERIMA) Patokan 25 Meter Dari Ksnt Desa Kslkun</t>
  </si>
  <si>
    <t>1359149979</t>
  </si>
  <si>
    <t>Johny Umbu Lado (ib)</t>
  </si>
  <si>
    <t>6281237962393</t>
  </si>
  <si>
    <t>Jl. Adam Malik. KM5, KEL.  KAMBAJAWA,  KEC.  Kota Waingapu,  Waingapu,  Sumba Timur</t>
  </si>
  <si>
    <t>1359331046</t>
  </si>
  <si>
    <t>Lindo Da Costa (PS)</t>
  </si>
  <si>
    <t>6281339825993</t>
  </si>
  <si>
    <t>Jln. El Tari nomor 1 Atambua Kelurahan. Umanen (ANTRAKN LANGSUNG KE ALAMAT)</t>
  </si>
  <si>
    <t>1359858512</t>
  </si>
  <si>
    <t>Zeth Saleppa (rz)</t>
  </si>
  <si>
    <t>6281342379369</t>
  </si>
  <si>
    <t>Jln Kaluku Km 7 Dusun Tengan ( Samping Gereja Pantekosta ) Desa Tengan, Kec Mengkendek</t>
  </si>
  <si>
    <t>1358560087</t>
  </si>
  <si>
    <t>Putra Tapin (Jj)</t>
  </si>
  <si>
    <t>6285251166268</t>
  </si>
  <si>
    <t>Jln. Jendral Sudirman Km 86 Kelurahan /Desa Sebabi RT 10 RW 03, Patokan rumah ada pohon jambu depan rumah</t>
  </si>
  <si>
    <t>1359798344</t>
  </si>
  <si>
    <t>Suharjo Makalalag ( Di)</t>
  </si>
  <si>
    <t>6285397269891</t>
  </si>
  <si>
    <t>Jalan Hi Zakaria Imban, Lorong Mokoit Poyowa Kecil RT10 Dusun 4 ,Desa Poyowa Kecil, Kecamatan Kotamobagu Selatan</t>
  </si>
  <si>
    <t>1359752451</t>
  </si>
  <si>
    <t>ILONA AMING (Jj)</t>
  </si>
  <si>
    <t>6282339977369</t>
  </si>
  <si>
    <t>Jln. Kelimutu RT 29 RW 10 Kelurahan /Desa Kelimutu, Patokan rumah Belakang Kantor KPPN Ende</t>
  </si>
  <si>
    <t>1358670223</t>
  </si>
  <si>
    <t>Yuliana Nubatonis Od.</t>
  </si>
  <si>
    <t>628113826645</t>
  </si>
  <si>
    <t>Jln. Batu Tulis Rt 02 Rw 8 Kelurahan Fatululi Kec Oebobo Kupang (DIANTAR LANGSUNG KE ALAMAT PENERIMA) Belakang Gereja Maranatha II.</t>
  </si>
  <si>
    <t>1359725425</t>
  </si>
  <si>
    <t>Apih Rohmat S Od.</t>
  </si>
  <si>
    <t>6282218269227</t>
  </si>
  <si>
    <t>Margaasih</t>
  </si>
  <si>
    <t>Pangkalan Truk Jln. Mahmud Sindang Palay No. 1 Rt 0101 Desa Rahayu Kec Margaasih Bandung (DIANTAR LANGSUNG KE ALAMAT PENERIMA).</t>
  </si>
  <si>
    <t>1359735472</t>
  </si>
  <si>
    <t>Joppy M (Fr)</t>
  </si>
  <si>
    <t>6285240945991</t>
  </si>
  <si>
    <t>Perumahan Pertamina Blok A42 Desa Madidir Unet, Kec Madidir</t>
  </si>
  <si>
    <t>1359127424</t>
  </si>
  <si>
    <t>Nama supan ( Di)</t>
  </si>
  <si>
    <t>6281377594333</t>
  </si>
  <si>
    <t>Airgegas</t>
  </si>
  <si>
    <t>Jln Raya Bencah, Desa Bencah Rw 09 ( No Hp Customer 081377594333) Kec Air Gegas</t>
  </si>
  <si>
    <t>1359414643</t>
  </si>
  <si>
    <t>H. Umar Ridwan (PS)</t>
  </si>
  <si>
    <t>6283148011064</t>
  </si>
  <si>
    <t>Desa. Tegal Sembadra RT/RW 09/01 (Depan masjid At-Taqwa)</t>
  </si>
  <si>
    <t>1359772140</t>
  </si>
  <si>
    <t>Dg. Nabi (PS)</t>
  </si>
  <si>
    <t>6282192875551</t>
  </si>
  <si>
    <t>Bangkala Barat</t>
  </si>
  <si>
    <t>Dusun. Tanaeja Desa. Beroangin (Cat rumah warna coklat, ANTRAKN LANGSUNG KE ALAMAT)</t>
  </si>
  <si>
    <t>1359795103</t>
  </si>
  <si>
    <t>Ardi Susi (PS)</t>
  </si>
  <si>
    <t>6287850195814</t>
  </si>
  <si>
    <t>RSUD Praya Jl. H. Lalu Hasim Desa. Tiwu Galih (ANTRAKN LANGSUNG KE ALAMAT)</t>
  </si>
  <si>
    <t>1359765346</t>
  </si>
  <si>
    <t>Laguna lahadi .(ib)</t>
  </si>
  <si>
    <t>6282357352891</t>
  </si>
  <si>
    <t>Mawasangka Tengah</t>
  </si>
  <si>
    <t>Dusun bulawampore desa lalibo</t>
  </si>
  <si>
    <t>1359176774</t>
  </si>
  <si>
    <t>Nama:ismail (ib)</t>
  </si>
  <si>
    <t>6282339147774</t>
  </si>
  <si>
    <t>Woja</t>
  </si>
  <si>
    <t>Alamat:RT:12Rw:00.Dusun:Mpuri.Desa:Baka jaya.</t>
  </si>
  <si>
    <t>1360017140</t>
  </si>
  <si>
    <t>Busairi Leme (PS)</t>
  </si>
  <si>
    <t>6285237197426</t>
  </si>
  <si>
    <t>Dusun. Lemer Desa. Buwun Mas (Dekat masjid Lemer Utara, ANTRAKN LANGSUNG KE ALAMAT)</t>
  </si>
  <si>
    <t>1360005279</t>
  </si>
  <si>
    <t>Siti hawa (Fr)</t>
  </si>
  <si>
    <t>6285337706022</t>
  </si>
  <si>
    <t>Dusun Malilidesa Beraredepan Pohon Glodok, Kec Moyo Hilir</t>
  </si>
  <si>
    <t>1360012236</t>
  </si>
  <si>
    <t>Ukky Ottoluwa (IR)</t>
  </si>
  <si>
    <t>6282260534141</t>
  </si>
  <si>
    <t>Jl. Baruga No 6 Kelurahan Tanamodindi kec Mantikulore (Baruga Homestay)</t>
  </si>
  <si>
    <t>1360008344</t>
  </si>
  <si>
    <t>Lukman Topu (AK)</t>
  </si>
  <si>
    <t>6285166105772</t>
  </si>
  <si>
    <t>Jl Trans Sulawesi, Rt 04 (Depan Pagar Tembok), Desa Tiwa,A, Kec Poso Pesisir, Kab Poso, Sulawesi Tengah</t>
  </si>
  <si>
    <t>1360013867</t>
  </si>
  <si>
    <t>Kurdi (ca)</t>
  </si>
  <si>
    <t>6285864267277</t>
  </si>
  <si>
    <t>Arahan</t>
  </si>
  <si>
    <t>Desa Sukadadi RT 07 RW02 ( patokan Tanya aja rumah Kurdi samping bos Catam ) Kec Arahan</t>
  </si>
  <si>
    <t>1358057890</t>
  </si>
  <si>
    <t>Entin supriyatin (ar)</t>
  </si>
  <si>
    <t>6281296522338</t>
  </si>
  <si>
    <t>Jl. Waru No.25 RT 04 RW 07 Kelurahan Rawamangun, Kecamatan Pulogadung</t>
  </si>
  <si>
    <t>1360013047</t>
  </si>
  <si>
    <t>Samsul bahri (ib)</t>
  </si>
  <si>
    <t>6281339180889</t>
  </si>
  <si>
    <t>Rt 01 dusun muharjirin.desa labuhan lalar.kecamatan taliwang.kabupaten sumbawa barat.NTB.</t>
  </si>
  <si>
    <t>1356782687</t>
  </si>
  <si>
    <t>6281282332261</t>
  </si>
  <si>
    <t>Desa Dungun laut ,( RT.07/RW. 14 , no 102 ) Patokan rumah, Dekat SDN.03, Kec Jawai</t>
  </si>
  <si>
    <t>1360073573</t>
  </si>
  <si>
    <t>Hari anggara (Rs)</t>
  </si>
  <si>
    <t>62882001954287</t>
  </si>
  <si>
    <t>Kawung Sari Girang, RT 06 RW 07, Kel Wargamekar, kec Baleendah</t>
  </si>
  <si>
    <t>1359080006</t>
  </si>
  <si>
    <t>Wayan Ariana (Bar)</t>
  </si>
  <si>
    <t>6285956441279</t>
  </si>
  <si>
    <t>Perumahan Banjar Tusan, Kel. Blahbatuh, Kec. Blahbatuh (Tepat di depan Balai Banjar Tusan), No Hp : ,6285956441279 ( DIKIRIM LANGSUNG KE ALAMAT PENERIMA)</t>
  </si>
  <si>
    <t>2 Topi Visor Anti UV (BLACK,BLUE)</t>
  </si>
  <si>
    <t>1360070725</t>
  </si>
  <si>
    <t>Eton01 (AK)</t>
  </si>
  <si>
    <t>6283835523331</t>
  </si>
  <si>
    <t>Jl Melati No 15, Martapura, Rt 01 (Smpn 5 Martapura)Kec Martapura Kota, Banjar, Kalimantan Selatan</t>
  </si>
  <si>
    <t>1360072435</t>
  </si>
  <si>
    <t>Ferry (RM)</t>
  </si>
  <si>
    <t>62895326874361</t>
  </si>
  <si>
    <t>Cikupa</t>
  </si>
  <si>
    <t>Rt 4 Rw 2 Nomor 110 Jalan Pasir Jaya Desa Pasir Jaya, Kecamatan Cikupa</t>
  </si>
  <si>
    <t>1358617700</t>
  </si>
  <si>
    <t>Saimin Patrol (Bar)</t>
  </si>
  <si>
    <t>6285795213308</t>
  </si>
  <si>
    <t>Patrol</t>
  </si>
  <si>
    <t>Desa Sukahaji, Rt 002/Rw 002, Remang (Samping Masjid Al Ittihad), Kec. Patrol, No Hp : ,6285795213308 ( DIKIRIM LANGSUNG KE ALAMAT PENERIMA)</t>
  </si>
  <si>
    <t>1358593728</t>
  </si>
  <si>
    <t>Roy Novri Od.</t>
  </si>
  <si>
    <t>62895360773900</t>
  </si>
  <si>
    <t>Kelurahan Mogolaing Kec Kotamobagu Barat (DIANTAR LANGSUNG KE ALAMAT PENERIMA) Toko Paris Superstor.</t>
  </si>
  <si>
    <t>1359137138</t>
  </si>
  <si>
    <t>Luther Nathan (Hb)</t>
  </si>
  <si>
    <t>6285395736705</t>
  </si>
  <si>
    <t>Jln Hasanuddin No 298 (Gori Indah) Desa/Kel Wasuponda, Kec Wasuponda</t>
  </si>
  <si>
    <t>1360081022</t>
  </si>
  <si>
    <t>BADI (Fr)</t>
  </si>
  <si>
    <t>6281242218884</t>
  </si>
  <si>
    <t>Pulau Gebe</t>
  </si>
  <si>
    <t>Desa Kacepi RT 002 Depan pangkas rambut, Kecamatan Pulau Gebe</t>
  </si>
  <si>
    <t>1360087708</t>
  </si>
  <si>
    <t>Indiantii (Fr)</t>
  </si>
  <si>
    <t>6282191189749</t>
  </si>
  <si>
    <t>Jln Singgosari Blok B RT 002Lorong MTSN Konda Desa Lambusa, Kacamatan Konda</t>
  </si>
  <si>
    <t>1360023517</t>
  </si>
  <si>
    <t>Abdullah (Fr)</t>
  </si>
  <si>
    <t>6281227002379</t>
  </si>
  <si>
    <t>Gg Dewi Sri, Pedungan, Kec Denpasar Selatan,</t>
  </si>
  <si>
    <t>1360048995</t>
  </si>
  <si>
    <t>Sunarto ( Lead Rescue PT. KPB ) (ca)</t>
  </si>
  <si>
    <t>6281327456222</t>
  </si>
  <si>
    <t>Jalan Yos Sudarso No 1 - Mekarsari Gedung Modif Lt 1, Kec Balikpapan Tengah</t>
  </si>
  <si>
    <t>1360019036</t>
  </si>
  <si>
    <t>Darwin Darwin (Bar)</t>
  </si>
  <si>
    <t>6281318216058</t>
  </si>
  <si>
    <t>Perumahan Puri Gading, Blok C1 No. 5, RT 01/RW 010, Kel. Jatimelati, Kec. Pondok Melati, No Hp : ,62 813-1821-6058 ( DIKIRIM LANGSUNG KE ALAMAT PENERIMA) Kalau saya tidak di rumah, titip security saja. Bilang buat pak torus</t>
  </si>
  <si>
    <t>1360022189</t>
  </si>
  <si>
    <t>Abdurahman mamonto (ib)</t>
  </si>
  <si>
    <t>6282344960848</t>
  </si>
  <si>
    <t>Desa Kotabunan dusun tiga</t>
  </si>
  <si>
    <t>1360050018</t>
  </si>
  <si>
    <t>George Engelen (Fr)</t>
  </si>
  <si>
    <t>6289503679512</t>
  </si>
  <si>
    <t>Desa Bontoala tua RT.005/RW.002.dekat mesjid Bontoala.Jln.Lamuru lorong.118A No. 03, Kec Bontoala</t>
  </si>
  <si>
    <t>1360066115</t>
  </si>
  <si>
    <t>Muhammad Anas (IR)</t>
  </si>
  <si>
    <t>6285298230367</t>
  </si>
  <si>
    <t>Dusun 2 Tabang Desa Todang Todang Kec Limboro (Samping Kantor Desa Todang Todang)</t>
  </si>
  <si>
    <t>1358804416</t>
  </si>
  <si>
    <t>Dian intan (Fr)</t>
  </si>
  <si>
    <t>6285333593603</t>
  </si>
  <si>
    <t>Maluk</t>
  </si>
  <si>
    <t>Desa Pasir putih RT 013/RW 003, Kecamatan Maluk</t>
  </si>
  <si>
    <t>1360057178</t>
  </si>
  <si>
    <t>Husain (ca)</t>
  </si>
  <si>
    <t>6282192466884</t>
  </si>
  <si>
    <t>Permata Sudiang Raya Blok K8 No 14 Sudiang , Desa Laikang, Kec Biring Kanaya</t>
  </si>
  <si>
    <t>1358308247</t>
  </si>
  <si>
    <t>ABDULLAH (ar)</t>
  </si>
  <si>
    <t>6285773655672</t>
  </si>
  <si>
    <t>Jln Gerilya Gg H Rasidi No 57 Kelurahan Mugirejo, Kecamatan Sungai Pinang</t>
  </si>
  <si>
    <t>1359918680</t>
  </si>
  <si>
    <t>Pailin bonggalayuk (Bar)</t>
  </si>
  <si>
    <t>6285256373912</t>
  </si>
  <si>
    <t>Pamona Utara</t>
  </si>
  <si>
    <t>Kelurahan Tendeadongi,Rt 008, Kec. Pamona Utara (Didepan Rumah Ada Penjual Gorengan), No Hp : ,62 852-5637-3912 ( DIKIRIM LANGSUNG KE ALAMAT PENERIMA)</t>
  </si>
  <si>
    <t>2 Dapat 4 Kacamata Autofokus ,2.00</t>
  </si>
  <si>
    <t>1359745643</t>
  </si>
  <si>
    <t>Enchy Kosong Tiga (iaa)</t>
  </si>
  <si>
    <t>6282311612684</t>
  </si>
  <si>
    <t>Dusun Tondok, Lembang Marante(desa), Kecamatan Sopai, Kab. Toraja Utara, Sulawesi Selatan</t>
  </si>
  <si>
    <t>1359755097</t>
  </si>
  <si>
    <t>ABAH KARTIKA (PS)</t>
  </si>
  <si>
    <t>6285251918922</t>
  </si>
  <si>
    <t>Kab. Tabalong</t>
  </si>
  <si>
    <t>Murung Pudak</t>
  </si>
  <si>
    <t>Jln .Mufakat.RT.003 Rumah no.40.B Desa. Kapar (ANTRAKN LANGSUNG KE ALAMAT)</t>
  </si>
  <si>
    <t>1359752772</t>
  </si>
  <si>
    <t>NAJIULLAH Od.</t>
  </si>
  <si>
    <t>6285939369045</t>
  </si>
  <si>
    <t>Cipocok Jaya</t>
  </si>
  <si>
    <t>Puri Serang Hijau Blok L4No. 16 Kelurahan Banjarsari Kec Cipocok Jaya Kota Serang Banten Kode Pos 42123 (DIANTAR LANGSUNG KE ALAMAT PENERIMA).</t>
  </si>
  <si>
    <t>1359932120</t>
  </si>
  <si>
    <t>Anjelika (Kin)</t>
  </si>
  <si>
    <t>6282145503317</t>
  </si>
  <si>
    <t>Bikomi Utara</t>
  </si>
  <si>
    <t>Desa Napan, Jln. Pantai Makasar RT/RW: 006/003 (LANGSUNG DIANTARKAN KE ALAMAT)</t>
  </si>
  <si>
    <t>1359722041</t>
  </si>
  <si>
    <t>Sajuri (ca)</t>
  </si>
  <si>
    <t>6285136945368</t>
  </si>
  <si>
    <t>Ulujami</t>
  </si>
  <si>
    <t>Desa Botekan Rw 01 , No 40, Kec Ulujami</t>
  </si>
  <si>
    <t>1359927475</t>
  </si>
  <si>
    <t>Efendi s (Hb)</t>
  </si>
  <si>
    <t>6282275869299</t>
  </si>
  <si>
    <t>Jalan wilieam Iskandar GG rukun no 3 desa/kel mutiara, Kec Kisaran Timur Kota</t>
  </si>
  <si>
    <t>1359929345</t>
  </si>
  <si>
    <t>Irfan (PS)</t>
  </si>
  <si>
    <t>6285657271735</t>
  </si>
  <si>
    <t>Kelurahan. Sempan RT 02  (bengkel mobil CV Bles, ANTRAKN LANGSUNG KE ALAMAT)</t>
  </si>
  <si>
    <t>Beli 1 Pembesar Layar Hp Warna. Merah</t>
  </si>
  <si>
    <t>1359761466</t>
  </si>
  <si>
    <t>Hartati ano (Fr)</t>
  </si>
  <si>
    <t>6282195031338</t>
  </si>
  <si>
    <t>Kelurahan Calaca di pasar bersehati hebat, Kecamatan Wenang</t>
  </si>
  <si>
    <t>1359874898</t>
  </si>
  <si>
    <t>Masudin (Fr)</t>
  </si>
  <si>
    <t>6288214645700</t>
  </si>
  <si>
    <t>Kpcayur Desa Sindang Sono Rt 004/Rw 001 Dekat Mesjid Almuklisin, Kec Sindang Jaya</t>
  </si>
  <si>
    <t>1359873419</t>
  </si>
  <si>
    <t>Aries Od.</t>
  </si>
  <si>
    <t>6285211856875</t>
  </si>
  <si>
    <t>Tegalrejo Rt 06 Rw 01 Kelurahan Beji Kec Ngawen (DIANTAR LANGSUNG KE ALAMAT PENERIMA).</t>
  </si>
  <si>
    <t>Beli 1 Pembesar Layar Hp (Hitam )</t>
  </si>
  <si>
    <t>1359889328</t>
  </si>
  <si>
    <t>Hamdani Salomo (AK)</t>
  </si>
  <si>
    <t>6282194088581</t>
  </si>
  <si>
    <t>Jl. Ahmad Yani (Pongtiku) No. 52 (Depan Kantor BPS), Kec. Rantepao, Kab. Toraja Utara</t>
  </si>
  <si>
    <t>1359878939</t>
  </si>
  <si>
    <t>Athy Rauf (Hb)</t>
  </si>
  <si>
    <t>6282396162550</t>
  </si>
  <si>
    <t>Desa/Kel Kayowa Dusun 2 Dekat Brilink, Kec Batui</t>
  </si>
  <si>
    <t>1359832465</t>
  </si>
  <si>
    <t>Wani Papautungan (Kin)</t>
  </si>
  <si>
    <t>6285343567104</t>
  </si>
  <si>
    <t>Kel/Desa Tanoyan Selatan, Lorong Bulawan RT 2 Dusun 1</t>
  </si>
  <si>
    <t>1359831456</t>
  </si>
  <si>
    <t>Zainul Irfan (PS)</t>
  </si>
  <si>
    <t>6285333786830</t>
  </si>
  <si>
    <t>Jl. Manggis No. 27 Kelurahan. Umat Sima (bengkel las serbaguna, jalan baru)</t>
  </si>
  <si>
    <t>1359860746</t>
  </si>
  <si>
    <t>Nano/Suparno Od.</t>
  </si>
  <si>
    <t>6285743687262</t>
  </si>
  <si>
    <t>Dk Karanganyar Rt 7 Rw 1 Kelurahan Ngebung Kec Kalijambe (DIANTAR LANGSUNG KE ALAMAT PENERIMA).</t>
  </si>
  <si>
    <t>1359850960</t>
  </si>
  <si>
    <t>Nusa (AK)</t>
  </si>
  <si>
    <t>Jln Katamso, Lingkungan V No 11, Bumi Beringin, Kec Wenang, Kota Manado</t>
  </si>
  <si>
    <t>1359937021</t>
  </si>
  <si>
    <t>Ivanni Mangundap (Rs)</t>
  </si>
  <si>
    <t>6289527888612</t>
  </si>
  <si>
    <t>Jl Bethesda 5 No 78, Kelurahan Ranotana, Kec Sario</t>
  </si>
  <si>
    <t>1359497134</t>
  </si>
  <si>
    <t>Mariana Dima Pa (Kin)</t>
  </si>
  <si>
    <t>6281279723928</t>
  </si>
  <si>
    <t>Desa Kujiratu RT 04 RW 02 Dusun 1, Dekat SMP 1 Atap Kujiratu</t>
  </si>
  <si>
    <t>1359489845</t>
  </si>
  <si>
    <t>Safara (Bar)</t>
  </si>
  <si>
    <t>6285212567901</t>
  </si>
  <si>
    <t>Tayan Hulu</t>
  </si>
  <si>
    <t>Jl. Pasar Sayur Sosok, Dusun Tahan, Rt 006, Desa Sosok, Kec. Tayan Hulu, No Hp : ,62 852-1256-7901 ( DIKIRIM LANGSUNG KE ALAMAT PENERIMA)</t>
  </si>
  <si>
    <t>1359539292</t>
  </si>
  <si>
    <t>Maksimus Bere (ib)</t>
  </si>
  <si>
    <t>6285362055802</t>
  </si>
  <si>
    <t>Dusun Foholulik, RT/RW:001/001,Desa LUTHARATO,kec.Lamaknen Selatan.Kab.Belu NTT</t>
  </si>
  <si>
    <t>1359511364</t>
  </si>
  <si>
    <t>mira (Bar)</t>
  </si>
  <si>
    <t>6285756176519</t>
  </si>
  <si>
    <t>Bakung, RT 006/RW 003, Kec. Batui ( Rumah Samping Bengkel Mobil), No Hp : ,6285756176519 ( DIKIRIM LANGSUNG KE ALAMAT PENERIMA)</t>
  </si>
  <si>
    <t>2 Topi Visor Anti UV (CREAM,BLUE)</t>
  </si>
  <si>
    <t>1360002605</t>
  </si>
  <si>
    <t>Arpan masti (Bar)</t>
  </si>
  <si>
    <t>6282196890383</t>
  </si>
  <si>
    <t>Jl Trans Sulawesi, Desa Uwedaka, Dusun 1 (Samping Posko), Kec Pagimana, No Hp ,6282196890383 ( Dikirim Langsung Ke Penerima)</t>
  </si>
  <si>
    <t>1358916114</t>
  </si>
  <si>
    <t>Donata Lado (PS)</t>
  </si>
  <si>
    <t>6281314649408</t>
  </si>
  <si>
    <t>Puskesmas Oepoi, Jln. Thamrin no 5, Kelurahan Oebufu (ANTRAKN LANGSUNG KE ALAMAT)</t>
  </si>
  <si>
    <t>Beli 1 Gratis 1 Parfum Mobil Varian : Lemon Dan Cologne</t>
  </si>
  <si>
    <t>1359438014</t>
  </si>
  <si>
    <t>Haliah Haliah ( Di)</t>
  </si>
  <si>
    <t>6281342006780</t>
  </si>
  <si>
    <t>Perum Dosen Unhas, Jl Thomas A Edison, Blok Ac Baru No 17 Kelurahan Tamalanrea, Kec Tamalanrea</t>
  </si>
  <si>
    <t>1359997206</t>
  </si>
  <si>
    <t>Jueni (iaa)</t>
  </si>
  <si>
    <t>6281325948238</t>
  </si>
  <si>
    <t>Miri</t>
  </si>
  <si>
    <t>Jalan raya solo-purwodadi km, 25,dk Sambirejo, Desa Soko RT 03 Rw 01 (Klinik Pratama Asy-Syifa) Kecamatan Miri Kabupaten Sragen Provinsi Jawa Tengah Kode pos</t>
  </si>
  <si>
    <t>1359586438</t>
  </si>
  <si>
    <t>Jamaludin (ca)</t>
  </si>
  <si>
    <t>6283817030376</t>
  </si>
  <si>
    <t>kampung,cikowak Rt.05/Rw.01 Desa murnisari ( patokan rumah , Raka Jaya Motor (copral) ) Kec Mande</t>
  </si>
  <si>
    <t>1359679347</t>
  </si>
  <si>
    <t>Thomas sembiring (Bar)</t>
  </si>
  <si>
    <t>6282115429998</t>
  </si>
  <si>
    <t>Perum Siriaon Indah, Blok D No 3, Kelurahan Patam Lestari, Kec Sekupang, No Hp ,6282115429998 ( Dikirim Langsung Ke Penerima)</t>
  </si>
  <si>
    <t>1359670696</t>
  </si>
  <si>
    <t>Edi (ca)</t>
  </si>
  <si>
    <t>6289676522909</t>
  </si>
  <si>
    <t>Losarang</t>
  </si>
  <si>
    <t>Jalan Jangga Terisi Blok Cilogog Kulon Rt01Rw01 Desa Pegagan, Kec Losarang</t>
  </si>
  <si>
    <t>1359701511</t>
  </si>
  <si>
    <t>jayak kibot (ar)</t>
  </si>
  <si>
    <t>6283196418750</t>
  </si>
  <si>
    <t>Bilah Hulu</t>
  </si>
  <si>
    <t>Siluang 2 Desa Gunung Selamat RT 01 RW 02 dekat pam pertama sblm mesjit takwa, Kecamatan bilah hulu</t>
  </si>
  <si>
    <t>1359941564</t>
  </si>
  <si>
    <t>Aldy Lumingkewas (hb)</t>
  </si>
  <si>
    <t>6285397323916</t>
  </si>
  <si>
    <t>Pastori Gereja GMIM Betani Sindulang Singkil Jl. Hasanuddin No.72, desa/kel Sindulang Satu, Kec Tuminiting</t>
  </si>
  <si>
    <t>1359976285</t>
  </si>
  <si>
    <t>Fatriani (sp)</t>
  </si>
  <si>
    <t>6282394507428</t>
  </si>
  <si>
    <t>Tojo Barat</t>
  </si>
  <si>
    <t>Lorong Pante Dusun 4 Kelurahan Tombiano ( depan kantor camat ) Kec Tojo Barat</t>
  </si>
  <si>
    <t>1359979084</t>
  </si>
  <si>
    <t>Made Mustika (Is)</t>
  </si>
  <si>
    <t>6282145631728</t>
  </si>
  <si>
    <t>Jln Leko No 16 Br Purwekerta Desa Abiansemal Kec Abiansemal Kab Badung Bali</t>
  </si>
  <si>
    <t>1359956640</t>
  </si>
  <si>
    <t>Nur Endang (AK)</t>
  </si>
  <si>
    <t>6285166195725</t>
  </si>
  <si>
    <t>H Agus Salim, Lorong Flamboyan 2, Rt 02 / Rw 03, Kelurahan Baru, Kec Palu Barat, Kota Palu</t>
  </si>
  <si>
    <t>1359966629</t>
  </si>
  <si>
    <t>Rohman (ib)</t>
  </si>
  <si>
    <t>6285939092731</t>
  </si>
  <si>
    <t>Jatiuwung</t>
  </si>
  <si>
    <t>PT sinar daku jln manis 5 no 9 RT 01 RW 03 klurahan manis jaya, jatiuwung</t>
  </si>
  <si>
    <t>KARAWANG_WETAN</t>
  </si>
  <si>
    <t>KARAWANG TIMUR</t>
  </si>
  <si>
    <t>SALAWU_2</t>
  </si>
  <si>
    <t>SALAWU</t>
  </si>
  <si>
    <t>SUNGAI SERUT</t>
  </si>
  <si>
    <t>LUBUK LINGGAU UTARA 2</t>
  </si>
  <si>
    <t>BATANGHARI NUBAN</t>
  </si>
  <si>
    <t>KARANGRAYUNG</t>
  </si>
  <si>
    <t>SLM03A</t>
  </si>
  <si>
    <t>ALANG_ALANG_LEBAR</t>
  </si>
  <si>
    <t>MESUJI TIMUR</t>
  </si>
  <si>
    <t>CILAKU</t>
  </si>
  <si>
    <t>WANASALAM</t>
  </si>
  <si>
    <t>TEMPURAN</t>
  </si>
  <si>
    <t>CILEBAR</t>
  </si>
  <si>
    <t>DUMOGA</t>
  </si>
  <si>
    <t>DUMOGA TENGAH</t>
  </si>
  <si>
    <t>DC_HOLIS</t>
  </si>
  <si>
    <t>BANDUNG KULON</t>
  </si>
  <si>
    <t>KELUANG</t>
  </si>
  <si>
    <t>SMB40A</t>
  </si>
  <si>
    <t>GUNUNG JATI CIREBON UTARA</t>
  </si>
  <si>
    <t>PURBA</t>
  </si>
  <si>
    <t>SENEN</t>
  </si>
  <si>
    <t>TOMBARIRI TIMUR</t>
  </si>
  <si>
    <t>TALIWANG</t>
  </si>
  <si>
    <t>PAMONA TIMUR</t>
  </si>
  <si>
    <t>SINGKAWANG TIMUR</t>
  </si>
  <si>
    <t>GODEAN</t>
  </si>
  <si>
    <t>MOJOAGUNG</t>
  </si>
  <si>
    <t>JETIS-JOG</t>
  </si>
  <si>
    <t>BULI</t>
  </si>
  <si>
    <t>MABA TENGAH</t>
  </si>
  <si>
    <t>PENAWANGAN</t>
  </si>
  <si>
    <t>SEKONGKANG</t>
  </si>
  <si>
    <t>MENTAWAI</t>
  </si>
  <si>
    <t>PAGAI UTARA</t>
  </si>
  <si>
    <t>KENTUNGAN</t>
  </si>
  <si>
    <t>CANGKRINGAN</t>
  </si>
  <si>
    <t>LAEN MANEN-BET</t>
  </si>
  <si>
    <t>BNL02A</t>
  </si>
  <si>
    <t>UJUNG_GADING_01</t>
  </si>
  <si>
    <t>LEMBAH MELINTANG</t>
  </si>
  <si>
    <t>LUBUK KILANGAN</t>
  </si>
  <si>
    <t>DANUREJAN</t>
  </si>
  <si>
    <t>KASIHAN</t>
  </si>
  <si>
    <t>KABANJAHE</t>
  </si>
  <si>
    <t>BANJIT</t>
  </si>
  <si>
    <t>TIGA PANAH</t>
  </si>
  <si>
    <t>DOBO</t>
  </si>
  <si>
    <t>PULAU-PULAU ARU</t>
  </si>
  <si>
    <t>SAI01B</t>
  </si>
  <si>
    <t>SUNGAI LIAT</t>
  </si>
  <si>
    <t>TARUMAJAYA_02</t>
  </si>
  <si>
    <t>TARUMA JAYA</t>
  </si>
  <si>
    <t>DP_BABELAN_KOTA_01</t>
  </si>
  <si>
    <t>BABELAN</t>
  </si>
  <si>
    <t>PER17A</t>
  </si>
  <si>
    <t>JAMPANG KULON</t>
  </si>
  <si>
    <t>IBUN</t>
  </si>
  <si>
    <t>KALIWUNGU</t>
  </si>
  <si>
    <t>KALIWUNGU-KNL</t>
  </si>
  <si>
    <t>BREBES</t>
  </si>
  <si>
    <t>INDIHIANG_2</t>
  </si>
  <si>
    <t>BUNGURSARI-TSK</t>
  </si>
  <si>
    <t>MANGGAR_CENTER</t>
  </si>
  <si>
    <t>TIDORE UTARA</t>
  </si>
  <si>
    <t>SIDOMULYO</t>
  </si>
  <si>
    <t>KAWUNGANTEN</t>
  </si>
  <si>
    <t>BANTARSARI</t>
  </si>
  <si>
    <t>CP_PAMUKAN_BARAT</t>
  </si>
  <si>
    <t>PAMUKAN BARAT</t>
  </si>
  <si>
    <t>CP_LEBAK_BULUS</t>
  </si>
  <si>
    <t>CILANDAK</t>
  </si>
  <si>
    <t>PAYUNG SEKAKI-PKU</t>
  </si>
  <si>
    <t>JEMPANG</t>
  </si>
  <si>
    <t>BONGAN</t>
  </si>
  <si>
    <t>DC_TAMBUN</t>
  </si>
  <si>
    <t>TAMBUN SELATAN</t>
  </si>
  <si>
    <t>BUNAKEN</t>
  </si>
  <si>
    <t>MUARA BENGKAL</t>
  </si>
  <si>
    <t>IDM28B</t>
  </si>
  <si>
    <t>LOSARANG</t>
  </si>
  <si>
    <t>RATU AGUNG</t>
  </si>
  <si>
    <t>IDM15E</t>
  </si>
  <si>
    <t>PATROL</t>
  </si>
  <si>
    <t>LAURA-TAM</t>
  </si>
  <si>
    <t>LASOLO</t>
  </si>
  <si>
    <t>MOLAWE</t>
  </si>
  <si>
    <t>BARRU</t>
  </si>
  <si>
    <t>LAUNG TUHUP</t>
  </si>
  <si>
    <t>SERIRIT_1</t>
  </si>
  <si>
    <t>SERIRIT</t>
  </si>
  <si>
    <t>WEWEWA BARAT</t>
  </si>
  <si>
    <t>KUANTAN_MUDIK</t>
  </si>
  <si>
    <t>KUANTAN MUDIK</t>
  </si>
  <si>
    <t>BELITANG_MULYA</t>
  </si>
  <si>
    <t>SEMENDAWAI TIMUR</t>
  </si>
  <si>
    <t>TANJUNG RAYA-MSJ</t>
  </si>
  <si>
    <t>ambil di gudang long hubung</t>
  </si>
  <si>
    <t>LONG HUBUNG</t>
  </si>
  <si>
    <t>LIMBUNG</t>
  </si>
  <si>
    <t>BAJENG</t>
  </si>
  <si>
    <t>KERAMBITAN_04</t>
  </si>
  <si>
    <t>KERAMBITAN</t>
  </si>
  <si>
    <t>DUMBO_RAYA_01</t>
  </si>
  <si>
    <t>MARISA</t>
  </si>
  <si>
    <t>SIMPANG_RANDU</t>
  </si>
  <si>
    <t>SEPUTIH BANYAK</t>
  </si>
  <si>
    <t>GEJAYAN</t>
  </si>
  <si>
    <t>KADIPATEN-SIN</t>
  </si>
  <si>
    <t>LALABATA</t>
  </si>
  <si>
    <t>SUNGAI RAYA KEPULAUAN</t>
  </si>
  <si>
    <t>DC_MARGAASIH</t>
  </si>
  <si>
    <t>MARGA ASIH</t>
  </si>
  <si>
    <t>Sulistiyono Satpam</t>
  </si>
  <si>
    <t>Satpam</t>
  </si>
  <si>
    <t>Target Net</t>
  </si>
  <si>
    <t>Target Resi</t>
  </si>
  <si>
    <t>Target Hari</t>
  </si>
  <si>
    <t>Resi Per Hari</t>
  </si>
  <si>
    <t>Net Per Hari</t>
  </si>
  <si>
    <t>Liquid</t>
  </si>
  <si>
    <t>HPP</t>
  </si>
  <si>
    <t>Order</t>
  </si>
  <si>
    <t>Ave HPP</t>
  </si>
  <si>
    <t>Leads</t>
  </si>
  <si>
    <t>CPL</t>
  </si>
  <si>
    <t>Modal Iklan Per Hari</t>
  </si>
  <si>
    <t>Modal HPP Per Hari</t>
  </si>
  <si>
    <t>Profit Per Hari</t>
  </si>
  <si>
    <t>Profit 30 Hari</t>
  </si>
  <si>
    <t>Paid Ratio</t>
  </si>
  <si>
    <t>Modal</t>
  </si>
  <si>
    <t>Iklan</t>
  </si>
  <si>
    <t>Produk</t>
  </si>
  <si>
    <t>jn</t>
  </si>
  <si>
    <t>paket anda adadi jnt paawuanw</t>
  </si>
  <si>
    <t>tuntung</t>
  </si>
  <si>
    <t>pemilik</t>
  </si>
  <si>
    <t>ppp</t>
  </si>
  <si>
    <t>1360168633</t>
  </si>
  <si>
    <t>Evi (Is)</t>
  </si>
  <si>
    <t>6282117528825</t>
  </si>
  <si>
    <t>Cibingbin</t>
  </si>
  <si>
    <t>Rt 01 Rw 02 Desa Suka Maju Dusun Dukuh Asem Provinsi Jawa Barat Patokan Rumah Di Belakang Glosir Dukuh Asem, Kec Cibingbin Kab Kuningan</t>
  </si>
  <si>
    <t>1360172327</t>
  </si>
  <si>
    <t>Agus Riwayanto ( Di)</t>
  </si>
  <si>
    <t>6281254739481</t>
  </si>
  <si>
    <t>( Toko Herlambang) Desa Baru Raya 1 Kec Gunung Timang</t>
  </si>
  <si>
    <t>1360171937</t>
  </si>
  <si>
    <t>Wahid (PTR)</t>
  </si>
  <si>
    <t>6288289647477</t>
  </si>
  <si>
    <t>Lebak Wangi</t>
  </si>
  <si>
    <t>Kp. Lebak Wangi, Desa Lebak Wangi, RT. 03 / RW. 02, (Patokan Masjid Al Awwabin Belok Kanan), Kec. Lebak Wangi</t>
  </si>
  <si>
    <t>1360025447</t>
  </si>
  <si>
    <t>P,rkobun Nabolak Kobun Od.</t>
  </si>
  <si>
    <t>6281378020921</t>
  </si>
  <si>
    <t>Perumahan Grand Evenue Park Cluster Azalea Blok A 4 16 Kelurahan Kibing Kec Batu Aji Batam (DIANTAR LANGSUNG KE ALAMAT PENERIMA)</t>
  </si>
  <si>
    <t>1360024558</t>
  </si>
  <si>
    <t>ilham (sp)</t>
  </si>
  <si>
    <t>6282177776161</t>
  </si>
  <si>
    <t>Colomadu</t>
  </si>
  <si>
    <t>Jln jambu , sapira town house No 1 Kelurahan paulan, Kec Colomadu</t>
  </si>
  <si>
    <t>1360022711</t>
  </si>
  <si>
    <t>Kartono (Kin)</t>
  </si>
  <si>
    <t>6285264218000</t>
  </si>
  <si>
    <t>Komp. Taman Putri Indah Blok B No. 47 Kelurahan Taman Baloi</t>
  </si>
  <si>
    <t>1360137921</t>
  </si>
  <si>
    <t>Maman (Jj)</t>
  </si>
  <si>
    <t>6282194412200</t>
  </si>
  <si>
    <t>Kelurahan /Desa Pamona RT 18 RW 19 Pasar Siwagilemba Jln. Poros Tentena Kec. Pamona Puselemba</t>
  </si>
  <si>
    <t>1360028341</t>
  </si>
  <si>
    <t>Abuber Pontoh (ib)</t>
  </si>
  <si>
    <t>6285656729106</t>
  </si>
  <si>
    <t>Poso Kota Selatan</t>
  </si>
  <si>
    <t>Kelurahan bukit bambu , Patokan naik dari Lawanga jalan utama lurus ketemu tower lurus Gereja Pantekosta kurang lebih 20m rumah warna Putih kanan jalan</t>
  </si>
  <si>
    <t>1360138616</t>
  </si>
  <si>
    <t>Addali (PS)</t>
  </si>
  <si>
    <t>6282199261438</t>
  </si>
  <si>
    <t>Kantor Camat Lamasi Timur, Desa. To Lemo (ANTRAKN LANGSUNG KE ALAMAT)</t>
  </si>
  <si>
    <t>Beli 1 Gratis 1 Parfum Mobil Varian: Lemon dan Cologne</t>
  </si>
  <si>
    <t>1360026080</t>
  </si>
  <si>
    <t>Vitalis (Kin)</t>
  </si>
  <si>
    <t>628998205291</t>
  </si>
  <si>
    <t>Jalan Kios Claudia Mangge Desa Meler (LANGSUNG DIANTARKAN KE ALAMAT)</t>
  </si>
  <si>
    <t>1360155632</t>
  </si>
  <si>
    <t>Fonny Sulangi Od.</t>
  </si>
  <si>
    <t>6285397935287</t>
  </si>
  <si>
    <t>Dinas Tenaga kerja Kota Tomohon Kelurahan Wailan Lingkungan IX Kec Tomohon Utara (DIANTAR LANGSUNG KE ALAMAT PENERIMA) Jln. Totoozen Rumah Tinggi Warna Hijau.</t>
  </si>
  <si>
    <t>1360155161</t>
  </si>
  <si>
    <t>Mariono (ib)</t>
  </si>
  <si>
    <t>6281241249280</t>
  </si>
  <si>
    <t>Jln. Soekarno Hatta Rumah Atap sen biru Disampin sekolah asrama MAn  (madrasyah Aliyah  negeri mamuju) Desa karema</t>
  </si>
  <si>
    <t>1360157044</t>
  </si>
  <si>
    <t>H.SYAFRIN AM. (Is)</t>
  </si>
  <si>
    <t>628133121958</t>
  </si>
  <si>
    <t>Dompu</t>
  </si>
  <si>
    <t>Jln Syech Muhammad No 89 Rt12 Rw05 Kelurahan Bali, Kec Dompu Kab Dompu Nusa Tenggara Barat</t>
  </si>
  <si>
    <t>1 PCS TOPI KOMANDO (HITAM)</t>
  </si>
  <si>
    <t>1360156658</t>
  </si>
  <si>
    <t>Idrus Latif (Is)</t>
  </si>
  <si>
    <t>6281241224668</t>
  </si>
  <si>
    <t>RT 03 RW 01 Desa Lampoko Dusun Buku Lampoko, Kec Balusu Kab Barru Sulawesi Selatan</t>
  </si>
  <si>
    <t>1360155153</t>
  </si>
  <si>
    <t>Sugianto (Jj)</t>
  </si>
  <si>
    <t>6285251114522</t>
  </si>
  <si>
    <t>Tarakan Barat</t>
  </si>
  <si>
    <t>Jln. Akibabu RT 01 No 152 Kelurahan Karang Harapan Kec. Tarakan Barat</t>
  </si>
  <si>
    <t>1360152628</t>
  </si>
  <si>
    <t>Hen Restu Od.</t>
  </si>
  <si>
    <t>628114327964</t>
  </si>
  <si>
    <t>Jl. Raja Wadipalapa Desa Bulila Kec Telaga (DIANTAR LANGSUNG KE ALAMAT PENERIMA) Depan Kantor Desa Bulila.</t>
  </si>
  <si>
    <t>1360006006</t>
  </si>
  <si>
    <t>Wilhelmus Awa Od.</t>
  </si>
  <si>
    <t>6281339448843</t>
  </si>
  <si>
    <t>RSUD BAJAWA Jln. Diponegoro No. 5 Kelurahan Trikora Kec Bajawa Ngada (DIANTAR LANGSUNG KE ALAMAT PENERIMA).</t>
  </si>
  <si>
    <t>1360170348</t>
  </si>
  <si>
    <t>Lailatul Qadar (Jj)</t>
  </si>
  <si>
    <t>6285658647190</t>
  </si>
  <si>
    <t>Situjuah Limo Nagari</t>
  </si>
  <si>
    <t>Jorong Sungai Jilatang Nagari/Desa Situjuah Banda Dalam, Patokan dekat Mushola Baitul Ikhmah Jln. Batu Godang</t>
  </si>
  <si>
    <t>1360004642</t>
  </si>
  <si>
    <t>Eddy Sepang Od.</t>
  </si>
  <si>
    <t>6282393587601</t>
  </si>
  <si>
    <t>Jln. Pumorow Kelurahan Teling Atas GEDUNG GRAHA WENANG Kec Wenang Manado (DIANTAR LANGSUNG KE ALAMAT PENERIMA).</t>
  </si>
  <si>
    <t>1360166256</t>
  </si>
  <si>
    <t>Yong deng Od.</t>
  </si>
  <si>
    <t>6281351256486</t>
  </si>
  <si>
    <t>Kelurahan Kuaro Rw 03 Rt 01 Kec Kuaro (DIANTAR LANGSUNG KE ALAMAT PENERIMA).</t>
  </si>
  <si>
    <t>1360165147</t>
  </si>
  <si>
    <t>Tok Ramli (Jj)</t>
  </si>
  <si>
    <t>6282155983017</t>
  </si>
  <si>
    <t>Jalan Paret Paalang Umar RT 58 RW 19 Desa Punggur Kecil Kec. Sungai Kakap</t>
  </si>
  <si>
    <t>1360166763</t>
  </si>
  <si>
    <t>Mardianto (AK)</t>
  </si>
  <si>
    <t>6281293924889</t>
  </si>
  <si>
    <t>Bojonggede</t>
  </si>
  <si>
    <t>Desa Rawa panjang gg pesantren rt 01/01 no 10, Kec Bj Gede Kab Bogor jawabarat</t>
  </si>
  <si>
    <t>1360166514</t>
  </si>
  <si>
    <t>Tatang Sofyan (ib)</t>
  </si>
  <si>
    <t>628976334836</t>
  </si>
  <si>
    <t>Banjaran</t>
  </si>
  <si>
    <t>Bagus rangin g,2 no,116  kampung bunut dangdeur,desa kiangroke</t>
  </si>
  <si>
    <t>1360002584</t>
  </si>
  <si>
    <t>Ucep yusup (AK)</t>
  </si>
  <si>
    <t>6285322987538</t>
  </si>
  <si>
    <t>Pancatengah</t>
  </si>
  <si>
    <t>Ciranca, Rt 004 / Rw 005, Desa Tawang, Kec Pancatengah, Kab Tasikmalaya</t>
  </si>
  <si>
    <t>1360161572</t>
  </si>
  <si>
    <t>Indra Goh (rz)</t>
  </si>
  <si>
    <t>6285777777798</t>
  </si>
  <si>
    <t>Ruko plaza lumina Blok B No15A Desa Duri Kosambi, Kec Cengkareng</t>
  </si>
  <si>
    <t>1360160269</t>
  </si>
  <si>
    <t>Stenli Rambi (Jj)</t>
  </si>
  <si>
    <t>6285256738644</t>
  </si>
  <si>
    <t>Perum Griya Lestari 5 Sterling 26 Kelurahan Sea kec Pineleng Manado sulut</t>
  </si>
  <si>
    <t>1360164957</t>
  </si>
  <si>
    <t>Abdul Muis (Kin)</t>
  </si>
  <si>
    <t>6281345162754</t>
  </si>
  <si>
    <t>Desa Hilir Tengah, Gang Cidayu Samping Satlit Mart (LANGSUNG DIANTARKAN KE ALAMAT)</t>
  </si>
  <si>
    <t>1360162221</t>
  </si>
  <si>
    <t>Syahminarlis (PS)</t>
  </si>
  <si>
    <t>Jorong Koto Gadang Hilir Desa. Padang Ganting (Dekat kantor bpr , cet rumah warna hijau)</t>
  </si>
  <si>
    <t>1360020195</t>
  </si>
  <si>
    <t>Vitalis Lon (Jj)</t>
  </si>
  <si>
    <t>6281329465925</t>
  </si>
  <si>
    <t>Jln. Ruteng - Labuan Bajo Kelurahan /Desa Bulan, Patokan rumah dekat SMAN 1 Ruteng Anam</t>
  </si>
  <si>
    <t>1360021734</t>
  </si>
  <si>
    <t>Dee Paruntu (Kin)</t>
  </si>
  <si>
    <t>6281388325379</t>
  </si>
  <si>
    <t>Jln. Pinaesaan Depan Damai Motor Tondano Kel/Desa Watulambot</t>
  </si>
  <si>
    <t>1360146192</t>
  </si>
  <si>
    <t>Ferderika Taka Logo Od.</t>
  </si>
  <si>
    <t>6282235778077</t>
  </si>
  <si>
    <t>Jl. Oebolifo 1 Rt 30 Rw 12 Kelurahan Sikumana Kec Maulafa Kupang NTT (DIANTAR LANGSUNG KE ALAMAT PENERIMA).</t>
  </si>
  <si>
    <t>1360145537</t>
  </si>
  <si>
    <t>Yudhi (Is)</t>
  </si>
  <si>
    <t>6289504521211</t>
  </si>
  <si>
    <t>Cilegon</t>
  </si>
  <si>
    <t>Pulomerak</t>
  </si>
  <si>
    <t>Jln Kp Bumi Waras, No39 Desa/Kelurahan Tamansari Patokan Dekat Warung Mama Gina, Kec Pulau Merak Kota/Kab Cilegon Banten</t>
  </si>
  <si>
    <t>1360144457</t>
  </si>
  <si>
    <t>Agus (BY)</t>
  </si>
  <si>
    <t>6285394048064</t>
  </si>
  <si>
    <t>desa/Kelurahan :berua rt 02 rw o4, jl lanraki lr 5 no 31 (rumah pertama kiri kalau masuk lr 5)</t>
  </si>
  <si>
    <t>1360142687</t>
  </si>
  <si>
    <t>H. M. Nuri (AK)</t>
  </si>
  <si>
    <t>6281366550228</t>
  </si>
  <si>
    <t>Tiumang</t>
  </si>
  <si>
    <t>Jl Simpang Pengairan Miso Blok E, Jorong 1, Kec Tiumang, Kab Dharmasraya, Sumatera Barat,</t>
  </si>
  <si>
    <t>1360142223</t>
  </si>
  <si>
    <t>Sucipto (Bar)</t>
  </si>
  <si>
    <t>6285776236083</t>
  </si>
  <si>
    <t>Mersam</t>
  </si>
  <si>
    <t>Sucipto, Alamat. Desa Simpang Rantau Gedang, RT 09, Kec. Mersam, No Hp : ,6285776236083 ( DIKIRIM LANGSUNG KE ALAMAT PENERIMA) (Usia pemakai 74 tahun, ukuran plus/minus tidak diketahui, mohon dibantu sesuaikan.)</t>
  </si>
  <si>
    <t>1360143226</t>
  </si>
  <si>
    <t>Ryan (Jj)</t>
  </si>
  <si>
    <t>6281355149480</t>
  </si>
  <si>
    <t>Jln Ratulangi Kelurahan /Desa Salobulo RT 01 RW 01 Patokan rumah dekat Hyper Mart</t>
  </si>
  <si>
    <t>1360021975</t>
  </si>
  <si>
    <t>Keputkelep (rz)</t>
  </si>
  <si>
    <t>6287742480906</t>
  </si>
  <si>
    <t>Desa Tewang Tampang RT 005 RW 002 ( Di depan ada plang/papan pengumuman ) Kec Tasik Payawan</t>
  </si>
  <si>
    <t>1360006973</t>
  </si>
  <si>
    <t>Jelly Legi (Kin)</t>
  </si>
  <si>
    <t>Perumahan Griya Paniki Indah Jln. Mawar B No. 14B Kelurahan Paniki Bawah</t>
  </si>
  <si>
    <t>1360007033</t>
  </si>
  <si>
    <t>Allan (PS)</t>
  </si>
  <si>
    <t>6285399948109</t>
  </si>
  <si>
    <t>Jl. Paving Mla Komplex Kost,an Kelurahan. Tingkulu, lk 8 (ANTRAKN LANGSUNG KE ALAMAT)</t>
  </si>
  <si>
    <t>1360152533</t>
  </si>
  <si>
    <t>Erfin (Is)</t>
  </si>
  <si>
    <t>6281344260230</t>
  </si>
  <si>
    <t>Desa/Kelurahan Tambu Dusun Lorong Katambo Patokan Rumah Bqrber (Gunting Rambut) Kec Balaesang Kota/Kab Donggala Provinsi Sulawesi Tengah</t>
  </si>
  <si>
    <t>1360151588</t>
  </si>
  <si>
    <t>Heinpadu (ar)</t>
  </si>
  <si>
    <t>6285298110049</t>
  </si>
  <si>
    <t>Tampan' Amma</t>
  </si>
  <si>
    <t>Desa Ganalo Dusun 3 lewat jembatan masuk lorong sebelah pantai, Kecamatan Tampan Amma</t>
  </si>
  <si>
    <t>1360148780</t>
  </si>
  <si>
    <t>Igst ngr gde bambang s Od.</t>
  </si>
  <si>
    <t>6282146219499</t>
  </si>
  <si>
    <t>Jln. Majapahit Perum Multi Bintang Mutiara Blok C No. 3 Den Batas Kelurahan Kediri Kec Kediri Tabanan (DIANTAR LANGSUNG KE ALAMAT PENERIMA).</t>
  </si>
  <si>
    <t>1360146609</t>
  </si>
  <si>
    <t>Kiswanto (hb)</t>
  </si>
  <si>
    <t>6281225392425</t>
  </si>
  <si>
    <t>Grabag</t>
  </si>
  <si>
    <t>Desa Harjobinangun RT 2, Rw 5 sebelah timur masjid al Ikhlas</t>
  </si>
  <si>
    <t>1360016480</t>
  </si>
  <si>
    <t>DL DENNY (AK)</t>
  </si>
  <si>
    <t>6282254649389</t>
  </si>
  <si>
    <t>Jl Lintas Utara, No 17, Rt 04 / Rw 01, Desa Pala Pulau, Kec Putussibau Utara, Kab Kapuas Hulu, Kalimantan Barat</t>
  </si>
  <si>
    <t>1360147219</t>
  </si>
  <si>
    <t>Femmy Poluan (ca)</t>
  </si>
  <si>
    <t>6285241041955</t>
  </si>
  <si>
    <t>Desa Lalumpe jaga 1 (patokan rumah samping kiri gereja GSPDI Hanya antara 1 rumah dr gereja)</t>
  </si>
  <si>
    <t>1360147031</t>
  </si>
  <si>
    <t>Asdin (iaa)</t>
  </si>
  <si>
    <t>6282296971588</t>
  </si>
  <si>
    <t>Kokalukuna</t>
  </si>
  <si>
    <t>Alamat : Lorong Skb Gunung Kelor Kelurahan Kadolo RT/RW 02/02 (Samping Mesjid Gunung Kelor) Kecamatan Kokalukuna Kota Bau-bau Provinsi Sulawesi Tenggara</t>
  </si>
  <si>
    <t>1360028575</t>
  </si>
  <si>
    <t>Abun Abun (BY)</t>
  </si>
  <si>
    <t>6285845940305</t>
  </si>
  <si>
    <t>Mandor</t>
  </si>
  <si>
    <t>Dusun Paser. Desa Mengkunyit rt 003/rw 002 (Ujung gereja)</t>
  </si>
  <si>
    <t>1360065187</t>
  </si>
  <si>
    <t>Yudir (Kin)</t>
  </si>
  <si>
    <t>628127908564</t>
  </si>
  <si>
    <t>Labuhan Ratu</t>
  </si>
  <si>
    <t>Jl. Untung Suropati GG. Familly 6 No. 35 RT 03 Kelurahan Labuhan Ratu</t>
  </si>
  <si>
    <t>1360065235</t>
  </si>
  <si>
    <t>Al Zikri (Jj)</t>
  </si>
  <si>
    <t>6285656151746</t>
  </si>
  <si>
    <t>Kelurahan /Desa Molinow Jaga 2 Komplek Masjid Kec. Tenga</t>
  </si>
  <si>
    <t>1360109390</t>
  </si>
  <si>
    <t>Olivio moises(Mar).</t>
  </si>
  <si>
    <t>6282154275282</t>
  </si>
  <si>
    <t>Mimi shop Jln.G Obos 14 Gang biru blok B No 13 Kel.Menteng Kec.Jekan raya kota Palangkaraya Kalimantan Tengah</t>
  </si>
  <si>
    <t>1360192519</t>
  </si>
  <si>
    <t>Mirwan(Mar).</t>
  </si>
  <si>
    <t>6283129017331</t>
  </si>
  <si>
    <t>Hu'u</t>
  </si>
  <si>
    <t>desa daha dusun daha kec hu,u kab Dompu Nusa Tenggara Barat</t>
  </si>
  <si>
    <t>1360183856</t>
  </si>
  <si>
    <t>Silvanus Abson (PS)</t>
  </si>
  <si>
    <t>6281338899925</t>
  </si>
  <si>
    <t>Desa. Magepanda RT/RW 014/004 (Rumah dekat toko usaha bersama, ANTRAKN LANGSUNG KE ALAMAT)</t>
  </si>
  <si>
    <t>1360107805</t>
  </si>
  <si>
    <t>ADEODATUS BUANG DA CUNHA (PS)</t>
  </si>
  <si>
    <t>6282342813678</t>
  </si>
  <si>
    <t>Jl. Pati Rangga RT/RW 06/02 Kelurahan. Kota Baru (ANTRAKN LANGSUNG KE ALAMAT)</t>
  </si>
  <si>
    <t>1360066477</t>
  </si>
  <si>
    <t>I Gusti Ketut Sunara Od.</t>
  </si>
  <si>
    <t>6281995034157</t>
  </si>
  <si>
    <t>Tabanan</t>
  </si>
  <si>
    <t>Dusun / Br. Cengolo No. 26 Desa Sudimara Kec Tabanan Tabanan (DIANTAR LANGSUNG KE ALAMAT PENERIMA).</t>
  </si>
  <si>
    <t>1360108699</t>
  </si>
  <si>
    <t>BAMBANG GUNAWAN (PS)</t>
  </si>
  <si>
    <t>6282240140440</t>
  </si>
  <si>
    <t>Cibeunying Kaler</t>
  </si>
  <si>
    <t>Jln. Klimatologi No.1 RT3 RW 8 Kelurahan. Cigadung  (Depan BUMINARAYA)</t>
  </si>
  <si>
    <t>Beli 1 Gratis 1 Sikat Punggug Warna: Biru</t>
  </si>
  <si>
    <t>1360109215</t>
  </si>
  <si>
    <t>i made sumiada (Fr)</t>
  </si>
  <si>
    <t>6282145234967</t>
  </si>
  <si>
    <t>Jln Buana Sari Pecatu (Made Chef Bike Rental) Desa Pecatu, Kec Kuta Selatan</t>
  </si>
  <si>
    <t>1360108887</t>
  </si>
  <si>
    <t>Toyo Od.</t>
  </si>
  <si>
    <t>6285866704858</t>
  </si>
  <si>
    <t>Desa Prawoto Rt 3 Rw 3 Kampung Domasan Kec Sukolilo Pati (DIANTAR LANGSUNG KE ALAMAT PENERIMA).</t>
  </si>
  <si>
    <t>1360060587</t>
  </si>
  <si>
    <t>Sairin (Bar)</t>
  </si>
  <si>
    <t>6285669371377</t>
  </si>
  <si>
    <t>Sindang Beliti Ulu</t>
  </si>
  <si>
    <t>Desa Lawang Agung,Rt 002 (Rumah Samping Jalan Depan rumah  Tembok Warna Ijo Toska), Kec. Sindang Baliti ulu</t>
  </si>
  <si>
    <t>1360057697</t>
  </si>
  <si>
    <t>Ilham (Rs)</t>
  </si>
  <si>
    <t>6282254632313</t>
  </si>
  <si>
    <t>Tanah Paser Mas Rt 9, Kelurahan Kuaro, Kec Kuaro</t>
  </si>
  <si>
    <t>1360114409</t>
  </si>
  <si>
    <t>Agarto sutok (Bar)</t>
  </si>
  <si>
    <t>6285849150571</t>
  </si>
  <si>
    <t>Toho</t>
  </si>
  <si>
    <t>Agarto Sutok, Alamat. Sibo Hulu, RT 010/RW 004, Desa Pak Utan, Kec. Toho, No Hp : ,6285849150571 ( DIKIRIM LANGSUNG KE ALAMAT PENERIMA)</t>
  </si>
  <si>
    <t>1360115262</t>
  </si>
  <si>
    <t>Opa Farell (PS)</t>
  </si>
  <si>
    <t>6285159911949</t>
  </si>
  <si>
    <t>Jln. Kota Bambu Utara ll No 21 RT / RW 04/ 05 Kelurahan. Kota Bambu Utara ( tepatnya di sebelah rumah Alquran )</t>
  </si>
  <si>
    <t>Beli 1 Gratis 1 Sikat Punggug Warna: Biru dan Pink</t>
  </si>
  <si>
    <t>1360057323</t>
  </si>
  <si>
    <t>Ucak Parmana (PS)</t>
  </si>
  <si>
    <t>6282352603659</t>
  </si>
  <si>
    <t>Kotawaringin Lama</t>
  </si>
  <si>
    <t>Jln. Demung Cingka RT 01/RW 01 Desa. Tempayung  (Patokan rumah nomor 3 dari SMP tempayung, ANTRAKN LANGSUNG KE ALAMAT )</t>
  </si>
  <si>
    <t>1360057474</t>
  </si>
  <si>
    <t>Bondan (Kin)</t>
  </si>
  <si>
    <t>6282188077414</t>
  </si>
  <si>
    <t>Kelurahan Penanggo Jaya, Samping Pasar Penanggo Jaya Blok l (Toko Karima)</t>
  </si>
  <si>
    <t>1360111401</t>
  </si>
  <si>
    <t>Henry Susilo (ar)</t>
  </si>
  <si>
    <t>62816660008</t>
  </si>
  <si>
    <t>Kalimas Barat A3/V Tanahmas Semarang Kelurahan Panggung Lor, Kecamatan Semarang Utara</t>
  </si>
  <si>
    <t>1360060070</t>
  </si>
  <si>
    <t>Djasran Od.</t>
  </si>
  <si>
    <t>Jln segar no 7A RT 06 RW 03 Kel Pondambea Kec Kadia Kota Kendari Sulawesi tenggara</t>
  </si>
  <si>
    <t>1360111436</t>
  </si>
  <si>
    <t>Eva (Jj)</t>
  </si>
  <si>
    <t>6285378730884</t>
  </si>
  <si>
    <t>Sungai Manau</t>
  </si>
  <si>
    <t>Pasar Sungai Manau Kelurahan /Desa Sungai Manau kecamatan Sungai Manau kabupaten Merangin</t>
  </si>
  <si>
    <t>1360057885</t>
  </si>
  <si>
    <t>Apolos alow (rz)</t>
  </si>
  <si>
    <t>6282195063323</t>
  </si>
  <si>
    <t>Jln Pariwisata Danau Linow Lingkungan 8 Lahendong ( Dekat Kantor Desa Hubungi Terlebih Dahulu ) Desa Lahendong, Kec Tomohon Selatan</t>
  </si>
  <si>
    <t>1360113884</t>
  </si>
  <si>
    <t>Fransiskus Od.</t>
  </si>
  <si>
    <t>6282158439122</t>
  </si>
  <si>
    <t>Jl. Bajawa Oepoy Lorong Jati 2 Rt Rw 44 11 Kelurahan Oebufu Kec Oebobo Kupang (DIANTAR LANGSUNG KE ALAMAT PENERIMA).</t>
  </si>
  <si>
    <t>1360106803</t>
  </si>
  <si>
    <t>Bpk sarno ( Di)</t>
  </si>
  <si>
    <t>6285249040668</t>
  </si>
  <si>
    <t>Pangkalan Lada</t>
  </si>
  <si>
    <t>Desa Pandu Sanjaya , gas komplek Polsek simpang Runtu km 33 Depan nya persis Kecamatan Pangakalan lada</t>
  </si>
  <si>
    <t>1360083479</t>
  </si>
  <si>
    <t>Arya mahabahu parantopo (ca)</t>
  </si>
  <si>
    <t>6281227365046</t>
  </si>
  <si>
    <t>Gajahmungkur</t>
  </si>
  <si>
    <t>Jalan Menoreh (Rt:5/rw:5 ), nomer rumah 78, Desa, sampangan</t>
  </si>
  <si>
    <t>1360077267</t>
  </si>
  <si>
    <t>Jamasri ( Di)</t>
  </si>
  <si>
    <t>6281393230699</t>
  </si>
  <si>
    <t>Sambi</t>
  </si>
  <si>
    <t>Dk Mojo , Desa Nglembu, Rt 01/Rw 02 jalan Simo -Ampel km 1,5, (Patokan rumah depan masjid Laa Roiba ) Kec Sambi</t>
  </si>
  <si>
    <t>1360075622</t>
  </si>
  <si>
    <t>Yusep ari dodo (ar)</t>
  </si>
  <si>
    <t>6282159930178</t>
  </si>
  <si>
    <t>Kelurahan Panarung Jln Wortel Induk Nomor 23 Rumah Tingkat Bersebelahan Dgn Kantor Pln, Kec Pahandut</t>
  </si>
  <si>
    <t>1360087666</t>
  </si>
  <si>
    <t>Ahyari Yari (Hb)</t>
  </si>
  <si>
    <t>6282223035486</t>
  </si>
  <si>
    <t>Sukorejo</t>
  </si>
  <si>
    <t>Jalan penambahan agus sakti kenjuran desa/kel purwosari Rt 13 Rw 04</t>
  </si>
  <si>
    <t>1360086558</t>
  </si>
  <si>
    <t>I nyoman sugantara (Is)</t>
  </si>
  <si>
    <t>628123943667</t>
  </si>
  <si>
    <t>Ubud</t>
  </si>
  <si>
    <t>Br Banjar ,Br Mawang Kaja Desa/Kelurahan Lodtunduh Patokan Di Samping Coffee Luwak Lumbung Sari, Kec Ubud Kota/Kab Gianyar Bali</t>
  </si>
  <si>
    <t>1360186267</t>
  </si>
  <si>
    <t>Revonal Gosal (PS)</t>
  </si>
  <si>
    <t>6285295740063</t>
  </si>
  <si>
    <t>Komplek Gereja Pantekosta Rahmat Tombatu Jaga 5 Desa. Tombatu Satu (ANTRAKN LANGSUNG KE ALAMAT)</t>
  </si>
  <si>
    <t>1360078883</t>
  </si>
  <si>
    <t>RUDDY SAPUTRA (Rs)</t>
  </si>
  <si>
    <t>628552108286</t>
  </si>
  <si>
    <t>Jl Kuta Kencana Tengah 15, Komplek Singasana Pradana, Kelurahan Cibaduyut Wetan, Kec Bojongloa Kidul</t>
  </si>
  <si>
    <t>1360082732</t>
  </si>
  <si>
    <t>Eka sokasi (Is)</t>
  </si>
  <si>
    <t>6281338592113</t>
  </si>
  <si>
    <t>Jln Nusantara, Kintamani, Br bangklet Desa/Kelurahan Kayubihi, Kec Bangli Kab Bangli</t>
  </si>
  <si>
    <t>1360077509</t>
  </si>
  <si>
    <t>Made Sumantre (PS)</t>
  </si>
  <si>
    <t>6283867213130</t>
  </si>
  <si>
    <t>Tamban Catur</t>
  </si>
  <si>
    <t>Komplek Bali Kolam Kanan RT/RW 01/01 Desa.  Sidorejo (ANTRAKN LANGSUNG KE ALAMAT)</t>
  </si>
  <si>
    <t>1360078097</t>
  </si>
  <si>
    <t>Rendy (PS)</t>
  </si>
  <si>
    <t>Rumah di gereja GPdI Sion Perum Asabri Blok A no rumah 24 Kelurahan. Wawalintoan (ANTRAKN LANGSUNG KE ALAMAT)</t>
  </si>
  <si>
    <t>Beli 1 Gratis 1 Parfum Mobil Varian: Osmantus Dan Cologne</t>
  </si>
  <si>
    <t>1360088150</t>
  </si>
  <si>
    <t>Frans (Hb)</t>
  </si>
  <si>
    <t>6281949039789</t>
  </si>
  <si>
    <t>Kahayan Hulu Utara</t>
  </si>
  <si>
    <t>Kantor pos kecamatan kahayan hulu utara kelurahan Tumbang miri</t>
  </si>
  <si>
    <t>1360068021</t>
  </si>
  <si>
    <t>Alex yusak Lumeno (rz)</t>
  </si>
  <si>
    <t>6285299488712</t>
  </si>
  <si>
    <t>Jln Kh M Asad no 7 Palopo (dekat bakso lumayan) Desa Amassangan, Kec Wara</t>
  </si>
  <si>
    <t>1360069594</t>
  </si>
  <si>
    <t>Adrianus Sapa (Jj)</t>
  </si>
  <si>
    <t>6281246046712</t>
  </si>
  <si>
    <t>Jln. Kakatua Kelurahan /Desa Nunumeu RT 04 RW 02 Kec. Kota Soe</t>
  </si>
  <si>
    <t>1360103435</t>
  </si>
  <si>
    <t>H ANWAR (ib)</t>
  </si>
  <si>
    <t>6281339558272</t>
  </si>
  <si>
    <t>JLN PELABUHAN SAPE RT 8 RW 4 DESA BUGIS</t>
  </si>
  <si>
    <t>1360184582</t>
  </si>
  <si>
    <t>Arman Tanggela (Kin)</t>
  </si>
  <si>
    <t>6281337776175</t>
  </si>
  <si>
    <t>Dinas Pendidikan Kab. Sumba Timur Kelurahan Hambala</t>
  </si>
  <si>
    <t>1360103681</t>
  </si>
  <si>
    <t>Krisman (Is)</t>
  </si>
  <si>
    <t>6281882876706</t>
  </si>
  <si>
    <t>Teweh Baru</t>
  </si>
  <si>
    <t>Jl Poros Banangen Muara Teweh Simpang 3 Tugu Malawaken Rt 6 Desa / Kelurahan Malawaken, Kec Teweh Baru Kota / Kab Barito Utara Kalimantan Tengah</t>
  </si>
  <si>
    <t>1360070143</t>
  </si>
  <si>
    <t>6281350060888</t>
  </si>
  <si>
    <t>Tarakan Timur</t>
  </si>
  <si>
    <t>Jl. Yos Sudarso No. 16 Rt 13 Rw 01 Kelurahan Lingkas Ujung Kec Tarakan Timur (DIANTAR LANGSUNG KE ALAMAT PENERIMA).</t>
  </si>
  <si>
    <t>1360095364</t>
  </si>
  <si>
    <t>Abdurahan Aji (PS)</t>
  </si>
  <si>
    <t>6282339795502</t>
  </si>
  <si>
    <t>Jln. Adipura RT 06/ RW 03.Kelurahan Rontu (ANTRAKN LANGSUNG KE ALAMAT)</t>
  </si>
  <si>
    <t>1360096331</t>
  </si>
  <si>
    <t>Muh. Nasir (Jj)</t>
  </si>
  <si>
    <t>6281354368444</t>
  </si>
  <si>
    <t>Cibeunying Kidul</t>
  </si>
  <si>
    <t>Jl. Cikutra Baru Vi Manna Rasa Bakery Kel. Neglasari Kec. Cibeunying Kaler Kota Bandung</t>
  </si>
  <si>
    <t>1360186462</t>
  </si>
  <si>
    <t>Sukarman (AK)</t>
  </si>
  <si>
    <t>6282153632481</t>
  </si>
  <si>
    <t>Komplek Griya Ulin Permai, Jl Camar 21, RT 03 / RW 04, Kel Landasan Ulin Timur, Kec Landasan Ulin, Kota Banjarbaru,</t>
  </si>
  <si>
    <t>1360096396</t>
  </si>
  <si>
    <t>Ismail (AK)</t>
  </si>
  <si>
    <t>6285764180523</t>
  </si>
  <si>
    <t>Jl Sriwijaya No22, Lubuk Baja Kota (Hotel Asialink Prasyanti), Kec Lubuk Baja, Kota Batam, Kepulauan Riau</t>
  </si>
  <si>
    <t>1360056151</t>
  </si>
  <si>
    <t>Mieke momuat (Is)</t>
  </si>
  <si>
    <t>6285849353656</t>
  </si>
  <si>
    <t>Desa Toundanow satu Patokan Rumah ke 3 dari gereja Pantekosta, Solagratia, Toundanow 1, Kec Toluaan Kab Minahasa tenggara Sulawesi Utara</t>
  </si>
  <si>
    <t>1360131574</t>
  </si>
  <si>
    <t>Tjatja suhendar ( H Caca ) Od.</t>
  </si>
  <si>
    <t>6289520211477</t>
  </si>
  <si>
    <t>Palimanan</t>
  </si>
  <si>
    <t>Blok Zhondol Rt 04 Rw 04 Desa Pegagan Kec Palimanan (DIANTAR LANGSUNG KE ALAMAT PENERIMA).</t>
  </si>
  <si>
    <t>1360131154</t>
  </si>
  <si>
    <t>Pk Komang (Jj)</t>
  </si>
  <si>
    <t>6287865945277</t>
  </si>
  <si>
    <t>Jln. Ciko Maria Kelurahan /Desa Peguyangan, Patokan rumah yang Toko Roko dan Warung Madura, rumah warna putih</t>
  </si>
  <si>
    <t>1360131864</t>
  </si>
  <si>
    <t>Asepmuhamadnurdin (RM)</t>
  </si>
  <si>
    <t>6288214193933</t>
  </si>
  <si>
    <t>Citeureup</t>
  </si>
  <si>
    <t>Jln.atengilyas dekat Sindoro cell RT 01 RW 07 kampung muhara desa citeureup kecamatan citeureup</t>
  </si>
  <si>
    <t>1360037405</t>
  </si>
  <si>
    <t>Darman Taluhumala (Jj)</t>
  </si>
  <si>
    <t>6285398200253</t>
  </si>
  <si>
    <t>Kelurahan /Desa Tolinggula Pantai Dusun Kotajin, Patokan rumah dekat Wisata Pantai Ceria</t>
  </si>
  <si>
    <t>1360038374</t>
  </si>
  <si>
    <t>Ekosiregar (Fr)</t>
  </si>
  <si>
    <t>6285381385141</t>
  </si>
  <si>
    <t>Perumahan Ricci Tahap 3 Blok J4 No 12, RWA Batam, Tj Riau, Kec Sekupang</t>
  </si>
  <si>
    <t>1360128290</t>
  </si>
  <si>
    <t>Aco R Ranta (PS)</t>
  </si>
  <si>
    <t>6281355101458</t>
  </si>
  <si>
    <t>Tobadak</t>
  </si>
  <si>
    <t>Dusun. Manurung RT 01 Desa. Tobadak (Belakang kantor kementerian Agama, ANTRAKN LANGSUNG KE ALAMAT)</t>
  </si>
  <si>
    <t>1360128203</t>
  </si>
  <si>
    <t>Umar (PS)</t>
  </si>
  <si>
    <t>6281220069107</t>
  </si>
  <si>
    <t>Cikaum</t>
  </si>
  <si>
    <t>Kampung. Sukajaya RT 02/RW 01 Desa. Cikaum Barat (ANTRAKN LANGSUNG PAKET KE ALAMAT)</t>
  </si>
  <si>
    <t>1360128926</t>
  </si>
  <si>
    <t>Rofiko Mukmin (Kin)</t>
  </si>
  <si>
    <t>6285268393603</t>
  </si>
  <si>
    <t>Pangkal Pinang</t>
  </si>
  <si>
    <t>Taman Sari</t>
  </si>
  <si>
    <t>Jalan Sumedang No. 56 Kelurahan Kejaksaan RT 4 RW 3</t>
  </si>
  <si>
    <t>1360040165</t>
  </si>
  <si>
    <t>Stephanus (Ad)</t>
  </si>
  <si>
    <t>6281289277766</t>
  </si>
  <si>
    <t>Kel/Desa Pegangsaan dua, perumahan Pegangsaan indah blok G1 No.31</t>
  </si>
  <si>
    <t>1360130932</t>
  </si>
  <si>
    <t>Edo Tampu (Kin)</t>
  </si>
  <si>
    <t>6281382220263</t>
  </si>
  <si>
    <t>Kel/Desa Sei/Sungai Lama, Kampung Pardomuan Samping Gereja Katolik, Dekat Tower Telkomsel</t>
  </si>
  <si>
    <t>1360193168</t>
  </si>
  <si>
    <t>Wayan Tembau (PS)</t>
  </si>
  <si>
    <t>6282237336968</t>
  </si>
  <si>
    <t>Jl. Astina Timur Desa. Samplangan (Depan kantor Kelurahan samplangan, warung sembako)</t>
  </si>
  <si>
    <t>1360133401</t>
  </si>
  <si>
    <t>Nurjanna Ibrahim Od.</t>
  </si>
  <si>
    <t>6282192475240</t>
  </si>
  <si>
    <t>Jln. Arung Tarumpu Rw 002 Rt 003 Kelurahan Lumpue Kec Bacukiki Barat (DIANTAR LANGSUNG KE ALAMAT PENERIMA).</t>
  </si>
  <si>
    <t>1360133336</t>
  </si>
  <si>
    <t>Anye ( Di)</t>
  </si>
  <si>
    <t>6285347471147</t>
  </si>
  <si>
    <t>Desa Long Sam, Pinggir Jln Pu Rt1 ( Patokan Rumah, 250 M Dari Gereja Gpdi Long Sam) Kec Tanjung Palas Barat</t>
  </si>
  <si>
    <t>2 PCS TOPI KOMANDO (COKELAT)</t>
  </si>
  <si>
    <t>1360133907</t>
  </si>
  <si>
    <t>Yosef loin (Kin)</t>
  </si>
  <si>
    <t>6282151780604</t>
  </si>
  <si>
    <t>Jagoi Babang</t>
  </si>
  <si>
    <t>Dusun Belida RT 8 RW 6 Desa Sekida, Dekat Kantor Desa (LANGSUNG DIANTARKAN KE ALAMAT)</t>
  </si>
  <si>
    <t>1360029808</t>
  </si>
  <si>
    <t>yoel murutana (IR)</t>
  </si>
  <si>
    <t>6281339110065</t>
  </si>
  <si>
    <t>Loku Mara RT 007 RW 004 Desa Umamanu Kec Lewa Tidahu</t>
  </si>
  <si>
    <t>1360134061</t>
  </si>
  <si>
    <t>Karolina Sintia Devi (Kin)</t>
  </si>
  <si>
    <t>6281239313711</t>
  </si>
  <si>
    <t>Lingkar Luar, Lorena RT 30 RW 006 Kelurahan Kota Baru</t>
  </si>
  <si>
    <t>1360036472</t>
  </si>
  <si>
    <t>Jene Ponto (rz)</t>
  </si>
  <si>
    <t>62895370506578</t>
  </si>
  <si>
    <t>Dusun 3 ( Dekat Kantor Desa ) Desa Tirta Kencana, Kec Bengkayang</t>
  </si>
  <si>
    <t>1360131983</t>
  </si>
  <si>
    <t>Abdul Rahman (PS)</t>
  </si>
  <si>
    <t>6285398894567</t>
  </si>
  <si>
    <t>Beloparang, Kelurahan. Bonto Lebang, RT 02 RW 01 ( depan mesjid nurul amin, ANTRAKN LANGSUNG KE ALAMAT)</t>
  </si>
  <si>
    <t>Beli 1 Gratis 1 Sikat Punggug Warna: Ungu dan Pink</t>
  </si>
  <si>
    <t>1360033990</t>
  </si>
  <si>
    <t>Alianto (Is)</t>
  </si>
  <si>
    <t>6282252801869</t>
  </si>
  <si>
    <t>Simpang Hulu</t>
  </si>
  <si>
    <t>Rt 02 Kalam, Balai Berkuak Rumah Ada Walet 2 Pintu Desa Merawa, Kec Simpang Hulu Kota/Kab Ketapang Kalimantan Barat</t>
  </si>
  <si>
    <t>1360030082</t>
  </si>
  <si>
    <t>Om tupuk Od.</t>
  </si>
  <si>
    <t>6281392620101</t>
  </si>
  <si>
    <t>Desa Jumapolo Rt 03 1 Kec Jumapolo (DIANTAR LANGSUNG KE ALAMAT PENERIMA).</t>
  </si>
  <si>
    <t>1360033649</t>
  </si>
  <si>
    <t>Mansur Mansur (Fr)</t>
  </si>
  <si>
    <t>6282197003517</t>
  </si>
  <si>
    <t>Kelurahan Mamboro Rt003 Rw003, Kec Palu Utara</t>
  </si>
  <si>
    <t>2 PCS TOPI KOMANDO (HITAM)</t>
  </si>
  <si>
    <t>1360123789</t>
  </si>
  <si>
    <t>6282299922045</t>
  </si>
  <si>
    <t>Cempaka Putih</t>
  </si>
  <si>
    <t>Jl. Sayuuti III No. 7A RT/RW 06/06 Kelurahan. Rawasari (ANTRAKN LANGSUNG KE ALAMAT)</t>
  </si>
  <si>
    <t>1360051534</t>
  </si>
  <si>
    <t>Cokro (ib) ,6281261827373</t>
  </si>
  <si>
    <t>6281261837373</t>
  </si>
  <si>
    <t>Jl karanb anyar 1 no.89 rt 05 rw 03 kel air jamban kec mandau kab bgkalis duri riau</t>
  </si>
  <si>
    <t>1360053047</t>
  </si>
  <si>
    <t>Hendra / Subahan Od.</t>
  </si>
  <si>
    <t>6289531179731</t>
  </si>
  <si>
    <t>Jalan Budi Utomo Darma Putra Rt 02 Rw 03 Kelurahan Siantan Hilir Kec Pontianak Utara (DIANTAR LANGSUNG KE ALAMAT PENERIMA).</t>
  </si>
  <si>
    <t>1360051476</t>
  </si>
  <si>
    <t>Rusli Mamonto (PTR)</t>
  </si>
  <si>
    <t>6282189962516</t>
  </si>
  <si>
    <t>Jl. Raya Desa Poyowa Besar Satu RT.03 / RW.03, Kompleks Masjid Nurul Iman, Kec. Kotamobagu Selatan</t>
  </si>
  <si>
    <t>BELI 1  , Warna: BLACK Topi Visor Anti UV</t>
  </si>
  <si>
    <t>1360181444</t>
  </si>
  <si>
    <t>Ronald Rumbiak (cn)</t>
  </si>
  <si>
    <t>6282189693696</t>
  </si>
  <si>
    <t>Jalan Gurabesi No 11 Kelurahan Remu utara ( Patokan : Dekat Usaha Pabrik Tahu Tempe )</t>
  </si>
  <si>
    <t>2 Rossa Beauty Fragrance Mist - ADD (Mist Tropical Dream , Aurora)</t>
  </si>
  <si>
    <t>Mist Tropical Dream , Aurora</t>
  </si>
  <si>
    <t>1360051191</t>
  </si>
  <si>
    <t>Muhajir Hajir (Di)</t>
  </si>
  <si>
    <t>6285240420203</t>
  </si>
  <si>
    <t>Perum 4 Airmadidi Atas, Blok J 20 Kelurahan Airmadidi Atas , Lingkungan 15, Kec Airmadidi</t>
  </si>
  <si>
    <t>1360054692</t>
  </si>
  <si>
    <t>Jolly Soputan (Jj)</t>
  </si>
  <si>
    <t>6281234922288</t>
  </si>
  <si>
    <t>Kelurahan /Desa Poopo Utara Dusun 1, Komplek Bengkel Paul Londa</t>
  </si>
  <si>
    <t>1360055623</t>
  </si>
  <si>
    <t>Yosep Buyanaya (Yn)</t>
  </si>
  <si>
    <t>6282342320170</t>
  </si>
  <si>
    <t>Jl. Muh Lodan RT 13 RW 05 No. 3 Desa Selandoro Kec Nubatukan Kab Lembata Patokan Rumah didepan Rumah Bapak John Hobamatang Purn. TNI AD ciri-ciri Rumah Tembok Abu-abu (DIANTAR LANGSUNG KE ALAMAT PENERIMA).</t>
  </si>
  <si>
    <t>1360115328</t>
  </si>
  <si>
    <t>Tini Od.</t>
  </si>
  <si>
    <t>6285341980252</t>
  </si>
  <si>
    <t>Desa Soe Kec Pamona Puselemba (DIANTAR LANGSUNG KE ALAMAT PENERIMA) Rt 03 Rw 02 Patokan Rumah Belakang Kantor Desa Soe Lorong Kanan Depan Lapangan Volly</t>
  </si>
  <si>
    <t>1360053452</t>
  </si>
  <si>
    <t>Sodikin ( Di)</t>
  </si>
  <si>
    <t>6281567781831</t>
  </si>
  <si>
    <t>Jln raya Jatibarang, Desa Buaran RT 1 RW 1 ( patokan rumah dekat bengkel motor anugrah motor samping masjid al ikhsan ds buaran) kecamatan Jatibarang</t>
  </si>
  <si>
    <t>1360053610</t>
  </si>
  <si>
    <t>Imawan (rz)</t>
  </si>
  <si>
    <t>6281234503807</t>
  </si>
  <si>
    <t>Parongpong</t>
  </si>
  <si>
    <t>Jln Panorama 3 No 27 Blok C Komplek Gumil TNI AD RT 02 RW 04 Desa Sariwangi, Kec Parongpong</t>
  </si>
  <si>
    <t>1360180363</t>
  </si>
  <si>
    <t>Guharjo Guharjo (Fr)</t>
  </si>
  <si>
    <t>6281351898023</t>
  </si>
  <si>
    <t>Jln Soekarno Hatta No 8 Rt 004 Desa Sababilah, Kec Dusun Selatan</t>
  </si>
  <si>
    <t>1360043901</t>
  </si>
  <si>
    <t>Servasius Lusianus Loe Mau (iaa)</t>
  </si>
  <si>
    <t>6281236077418</t>
  </si>
  <si>
    <t>Alamat : Lookun Desa Dirun RT/RW 001/001 (Rumahnya dekat posyandu Lookun, rumah cat biru mudah kombinasi putih) Kecamatan Lamaknen Kabupaten Belu Provinsi NTT</t>
  </si>
  <si>
    <t>1360119335</t>
  </si>
  <si>
    <t>Sartomo (Is)</t>
  </si>
  <si>
    <t>6282151368140</t>
  </si>
  <si>
    <t>Sejangkung</t>
  </si>
  <si>
    <t>RT 06 RW 03 , Dusun parit arung Desa / Kelurahan Penakalan Patokan Depan warung jaitun, Kec Sejangkung Kota / Kab Sambas Provinsi Kalimantan Barat</t>
  </si>
  <si>
    <t>1360120658</t>
  </si>
  <si>
    <t>Keenan Ken (PS)</t>
  </si>
  <si>
    <t>6281242424138</t>
  </si>
  <si>
    <t>BTN ASABRI Blok B 4 no 21 Desa. Moncongloe Lappara (ANTRAKN LANGSUNG KE ALAMAT)</t>
  </si>
  <si>
    <t>1360042408</t>
  </si>
  <si>
    <t>Mansur (Ad)</t>
  </si>
  <si>
    <t>6285591913134</t>
  </si>
  <si>
    <t>Jl jati 2 RT. 002/05 No. 48 mitra gang PLN, kelurahan sungai bambu</t>
  </si>
  <si>
    <t>1360043107</t>
  </si>
  <si>
    <t>Titik (Fr)</t>
  </si>
  <si>
    <t>6289519782376</t>
  </si>
  <si>
    <t>Gebog</t>
  </si>
  <si>
    <t>Desa Gondosari RT002/RW007 Gang19 dekat mesjid almuttagin rumah warna kuning, Kec Gebog</t>
  </si>
  <si>
    <t>1360047671</t>
  </si>
  <si>
    <t>Catherine S (Kin)</t>
  </si>
  <si>
    <t>6282119801160</t>
  </si>
  <si>
    <t>Tawang</t>
  </si>
  <si>
    <t>Jln. Tentara Pelajar Gg.Daya Rasa No. 49 RT 03 RW 07 Kelurahan Empangsari</t>
  </si>
  <si>
    <t>1360049061</t>
  </si>
  <si>
    <t>Igi Wela (Jj)</t>
  </si>
  <si>
    <t>6285183859242</t>
  </si>
  <si>
    <t>Kelurahan /Desa Lebijaga RT 05 Jln. Trans Bajawa Riung, Patokan rumah dekat Kantor Desa</t>
  </si>
  <si>
    <t>1360044567</t>
  </si>
  <si>
    <t>aji (sp)</t>
  </si>
  <si>
    <t>6281902650371</t>
  </si>
  <si>
    <t>Balapulang</t>
  </si>
  <si>
    <t>Desa Batuagung Rt 20 Rw 04 (  patokan : Jl raya samping masjid baeturohman )</t>
  </si>
  <si>
    <t>1360175083</t>
  </si>
  <si>
    <t>Lantiti Lantiti (PS)</t>
  </si>
  <si>
    <t>6281245885850</t>
  </si>
  <si>
    <t>Perumahan Telkomas Jl. Telepon III Blok B3/135 Kelurahan. Berua (ANTRAKN LANGSUNG KE ALAMAT)</t>
  </si>
  <si>
    <t>1360118709</t>
  </si>
  <si>
    <t>Kiswanto alias tris genduuut (Bar)</t>
  </si>
  <si>
    <t>6283190056701</t>
  </si>
  <si>
    <t>Bulakamba</t>
  </si>
  <si>
    <t>Kiswanto Alias Tris Gendut , Alamat. Desa Cipelem, Gg. Kemuning III, Komplek BP. Wartono, RT 01/RW 07, Kec. Bulakamba, No Hp : ,62 831-9005-6701 ( DIKIRIM LANGSUNG KE ALAMAT PENERIMA)</t>
  </si>
  <si>
    <t>1359108146</t>
  </si>
  <si>
    <t>johan Lim (Fr)</t>
  </si>
  <si>
    <t>6281240814634</t>
  </si>
  <si>
    <t>Jln Pelita Rt 007 Desa Jingah, Kec Teweh Baru</t>
  </si>
  <si>
    <t>1359726482</t>
  </si>
  <si>
    <t>I made agus suardika (ca)</t>
  </si>
  <si>
    <t>6282144931813</t>
  </si>
  <si>
    <t>Jalan tukad balian gang 22 no.6  desa renon</t>
  </si>
  <si>
    <t>1359713274</t>
  </si>
  <si>
    <t>Ahmad Busro (Yn)</t>
  </si>
  <si>
    <t>6281349621049</t>
  </si>
  <si>
    <t>Jl. Raya Lumbang Penyengat RT 01 RW 02 Desa Lumbang Penyengat Kab Sambas Kec Sambas Patokan Rumah Simpang 4 Bundaran Sambas ciri-ciri Rumah Ruko (Metro Jepara) (DIANTAR LANGSUNG KE ALAMAT PENERIMA).</t>
  </si>
  <si>
    <t>1359722258</t>
  </si>
  <si>
    <t>Kaune (PS)</t>
  </si>
  <si>
    <t>6282291358945</t>
  </si>
  <si>
    <t>Taluditi</t>
  </si>
  <si>
    <t>Jl. Transmigrasi (Lapak biru depan smp 04 taluditi ) Desa. Makarti Jaya</t>
  </si>
  <si>
    <t>1357077939</t>
  </si>
  <si>
    <t>Andi Dewi (Fr)</t>
  </si>
  <si>
    <t>6281342781321</t>
  </si>
  <si>
    <t>Tanete Riattang</t>
  </si>
  <si>
    <t>Desa Biru Rt 002 Rw002, Kec Tanete Riattang</t>
  </si>
  <si>
    <t>1357607429</t>
  </si>
  <si>
    <t>Dodi haryadi ( Di)</t>
  </si>
  <si>
    <t>628134355239</t>
  </si>
  <si>
    <t>Jl poros RT 1 RW 1 Desa Kuala boayan ( patokan rumah Depan rumah ada sepaduk mitra pom mini digital) Kec Meliau</t>
  </si>
  <si>
    <t>1359751977</t>
  </si>
  <si>
    <t>Hendrik Djira (Jj)</t>
  </si>
  <si>
    <t>6287723314646</t>
  </si>
  <si>
    <t>Jln.Bumi 2 gang virgo RT 07 RW 03 Kelurahan Oesapa Selatan Kecamatan Kelapa Lima Kota Kupang Provinsi NTT.</t>
  </si>
  <si>
    <t>1359097982</t>
  </si>
  <si>
    <t>Adam (Jj)</t>
  </si>
  <si>
    <t>6282361164495</t>
  </si>
  <si>
    <t>Teluk Mengkudu</t>
  </si>
  <si>
    <t>Kelurahan /Desa Bogak Besar Dusun 3 Patokan rumah dekat SD Cat rumah warna Hijau</t>
  </si>
  <si>
    <t>1359730867</t>
  </si>
  <si>
    <t>Tiya (Rs)</t>
  </si>
  <si>
    <t>62882019505879</t>
  </si>
  <si>
    <t>Cilacap Utara</t>
  </si>
  <si>
    <t>Jl Rawa Bendungan, Bendungan, Mertasinga (Dekat Tempat Fotocopy Asstro Media) Kec Cilacap Utara</t>
  </si>
  <si>
    <t>1359712833</t>
  </si>
  <si>
    <t>Rohimat (Fr)</t>
  </si>
  <si>
    <t>6281997183964</t>
  </si>
  <si>
    <t>Villa Aurea Balangan, Off, Jl Pantai Balangan, Jimbaran, Kec Kuta Selatan</t>
  </si>
  <si>
    <t>1359693532</t>
  </si>
  <si>
    <t>Edi (ar)</t>
  </si>
  <si>
    <t>6281314169619</t>
  </si>
  <si>
    <t>Desa Mobui RT 04 Dusun Mobui Samping kantor Desa, Kec Kembayan</t>
  </si>
  <si>
    <t>1359696799</t>
  </si>
  <si>
    <t>Ibu Umrah (Kin)</t>
  </si>
  <si>
    <t>6282339982695</t>
  </si>
  <si>
    <t>Desa Tolotangga RT 05 RW 03, Dekat Kantor Desa Tolotangga (TELPON NO WHATSAPP PENERIMA)</t>
  </si>
  <si>
    <t>1359165987</t>
  </si>
  <si>
    <t>Marilah (PS)</t>
  </si>
  <si>
    <t>6281347962553</t>
  </si>
  <si>
    <t>Jln. PT BFI RT 11 Desa. Sotek ( toko puput, ANTRAKN LANGSUNG KE ALAMAT)</t>
  </si>
  <si>
    <t>1359159536</t>
  </si>
  <si>
    <t>Hotman Sirait (Hb)</t>
  </si>
  <si>
    <t>6281258271259</t>
  </si>
  <si>
    <t>Tanah Grogot</t>
  </si>
  <si>
    <t>Jln. Gaja Mada Gg Dahlia Rt/Rw. 07/03 desa/kel Tanah Grogot</t>
  </si>
  <si>
    <t>BELI 2  , Warna: BLACK Topi Visor Anti UV</t>
  </si>
  <si>
    <t>1359700689</t>
  </si>
  <si>
    <t>Husna Z (Is)</t>
  </si>
  <si>
    <t>6281364655420</t>
  </si>
  <si>
    <t>Klinik dan Apotek Bunda Jln Bunga Raya No.17 A Desa/Kelurahan Lubuk Baja Kec Lubuk Baja Kota/Kab Batam Kepulauan Riau</t>
  </si>
  <si>
    <t>1359145199</t>
  </si>
  <si>
    <t>H NANO (PS)</t>
  </si>
  <si>
    <t>6281219033579</t>
  </si>
  <si>
    <t>Jln. Raya Gabus Karangsinom (sebelah villa parfum ) Desa. Karang Anyar (ANTRAKN LANGSUNG KE ALAMAT)</t>
  </si>
  <si>
    <t>Beli 2 Gratis 2 Sikat Punggug Warna Campur/Mix</t>
  </si>
  <si>
    <t>1356944947</t>
  </si>
  <si>
    <t>Syafrida Akbar (Kin)</t>
  </si>
  <si>
    <t>62081574597047</t>
  </si>
  <si>
    <t>Menteng</t>
  </si>
  <si>
    <t>Jl. Cisadane No. 21 RT 003 RW 04 Kelurahan Cikini (Jl. Cisadane Samping Hotel IBIS, Seberang RS Primaya PGI)</t>
  </si>
  <si>
    <t>1359704663</t>
  </si>
  <si>
    <t>Andi Mardiana Anwar Od.</t>
  </si>
  <si>
    <t>6282395675343</t>
  </si>
  <si>
    <t>Desa Lakomea Kec Moramo (DIANTAR LANGSUNG KE ALAMAT PENERIMA) Rumah Dekat Kedai Inces Jual Ayam Geprek Es Teller Sultan Jalan Poros Air Terjun Moramo Dusun 2.</t>
  </si>
  <si>
    <t>1359705792</t>
  </si>
  <si>
    <t>Yas Dedi (PS)</t>
  </si>
  <si>
    <t>6281241503850</t>
  </si>
  <si>
    <t>Jl. Trans Dusun. Sumberejo RT 46 Desa. Sandai (ANTRAKN LANGSUNG KE ALAMAT)</t>
  </si>
  <si>
    <t>1358990666</t>
  </si>
  <si>
    <t>6281326712685</t>
  </si>
  <si>
    <t>Pesantren Nizamudin Jln Wiratama No 1 Kelurahan Candi Rejo Kecamatan Modayag Kabupaten Bolaang Mongondow Timur Provinsi Sulawesi Utara</t>
  </si>
  <si>
    <t>1359792400</t>
  </si>
  <si>
    <t>Hartawan ( Di)</t>
  </si>
  <si>
    <t>6285652242944</t>
  </si>
  <si>
    <t>Desa Pendreh , RT003 , Jln Adji nihin desa pendreh, Kecamatan Teweh tengah</t>
  </si>
  <si>
    <t>1359785656</t>
  </si>
  <si>
    <t>Lukas Hartono (PS)</t>
  </si>
  <si>
    <t>6285642404798</t>
  </si>
  <si>
    <t>Semarang Barat</t>
  </si>
  <si>
    <t>Jl. Yos Sudarso Kav1 (sebelah pom bensin puri , dpn rumah duka Tionghoa iwan) Kelurahan. Tawangsari</t>
  </si>
  <si>
    <t>1358286004</t>
  </si>
  <si>
    <t>I Wayan Sarjana (Jj)</t>
  </si>
  <si>
    <t>6281237370854</t>
  </si>
  <si>
    <t>Jln. Gunung Tangkuban Perahu Gang Gagak No. 01 Kelurahan /Desa Padangsambian</t>
  </si>
  <si>
    <t>1359796541</t>
  </si>
  <si>
    <t>Yustus Benu Od.</t>
  </si>
  <si>
    <t>6282339761050</t>
  </si>
  <si>
    <t>Rt Rw 001001 Desa Oinlasi Kec Amanatun Selatan (DIANTAR LANGSUNG KE ALAMAT PENERIMA).</t>
  </si>
  <si>
    <t>1359804354</t>
  </si>
  <si>
    <t>Djeni Siar (PS)</t>
  </si>
  <si>
    <t>6281241436496</t>
  </si>
  <si>
    <t>Jln. Rayun 1 Link. 1  Kelurahan. Walian (Kafe.Rotar, ANTRAKN LANGSUNG KE ALAMAT)</t>
  </si>
  <si>
    <t>1359806706</t>
  </si>
  <si>
    <t>Muhajir (Is)</t>
  </si>
  <si>
    <t>6285754080168</t>
  </si>
  <si>
    <t>Belitang</t>
  </si>
  <si>
    <t>Rt 05 Rw 00 Desa/Kelurahan Menua Pratama Patokan Sebelah Ram Sawit Prima Jasa (Pj) Kec Belitang Kab Sekadau Kalimantan Barat</t>
  </si>
  <si>
    <t>1359802581</t>
  </si>
  <si>
    <t>H. Ony Sutisna (Kin)</t>
  </si>
  <si>
    <t>6287811882214</t>
  </si>
  <si>
    <t>Jl.Regensi Lestari IX Blok D9/1 Puri Botanical Resident Kelurahan Meruya Selatan</t>
  </si>
  <si>
    <t>1358986548</t>
  </si>
  <si>
    <t>Yunus Tonapa (Jj)</t>
  </si>
  <si>
    <t>6285213979588</t>
  </si>
  <si>
    <t>Jln. Cor coran Samping Polsek, pas ujung arah BTN Aulia, Kelurahan /Desa Bahodopi, belakang Penjual sayur</t>
  </si>
  <si>
    <t>1359782276</t>
  </si>
  <si>
    <t>Eil galby (AK)</t>
  </si>
  <si>
    <t>6281339780441</t>
  </si>
  <si>
    <t>RT 05 / RW 02, Desa Mokong, Kec Moyo Hulu, Kab Sumbawa, Nusa Tenggara Barat</t>
  </si>
  <si>
    <t>1359755175</t>
  </si>
  <si>
    <t>Donny Od.</t>
  </si>
  <si>
    <t>6282220567771</t>
  </si>
  <si>
    <t>Banyudono</t>
  </si>
  <si>
    <t>Sinar Gorden Jln. Pengging Cikalan Rt 01 Rw 01 Desa Ngaru Aru Kec Banyudono (DIANTAR LANGSUNG KE ALAMAT PENERIMA).</t>
  </si>
  <si>
    <t>1359757118</t>
  </si>
  <si>
    <t>Ahmad Abubakar (Bar)</t>
  </si>
  <si>
    <t>6285246214045</t>
  </si>
  <si>
    <t>Ahmad Abubakar, Alamat. Jl. Dato Iba, Gg. Bhinneka 1, RT 06 No. 43, Kel. Sei Keledang, Kec. Samarinda Seberang, No Hp : ,62 852-4621-4045 ( DIKIRIM LANGSUNG KE ALAMAT PENERIMA)</t>
  </si>
  <si>
    <t>BELI 2 DAPAT 4 Kacamata Autofokus Ukuran ,2.00</t>
  </si>
  <si>
    <t>1357960332</t>
  </si>
  <si>
    <t>Yahezkiel (ca)</t>
  </si>
  <si>
    <t>6285250788985</t>
  </si>
  <si>
    <t>Tanduk Kalua</t>
  </si>
  <si>
    <t>Desa sindagamanik jln poros mambi ( Patokan rumah, dekat SMK ARMAJAYA )</t>
  </si>
  <si>
    <t>1359755051</t>
  </si>
  <si>
    <t>Welly Paath (Jj)</t>
  </si>
  <si>
    <t>6281340655789</t>
  </si>
  <si>
    <t>Desa Tatelu Jaga 2 Patokan rumah samping MBG Kec. Dimembe Minahasa Utara</t>
  </si>
  <si>
    <t>1359041998</t>
  </si>
  <si>
    <t>Aldy (ar)</t>
  </si>
  <si>
    <t>6281342550854</t>
  </si>
  <si>
    <t>Perumahan To,Lauro garden NoJ 8 Kelurahan Songka, Kecamatan Wara Selatan</t>
  </si>
  <si>
    <t>1359033262</t>
  </si>
  <si>
    <t>Yothan Saijuna (Jj)</t>
  </si>
  <si>
    <t>6285253987164</t>
  </si>
  <si>
    <t>Jl. Rantai Damai 4, RT.28/RW.08, Kel. Tuak Daun Merah, Kec. Oebobo Kupang</t>
  </si>
  <si>
    <t>1359022350</t>
  </si>
  <si>
    <t>Teddy Suleman (PS)</t>
  </si>
  <si>
    <t>6281339443829</t>
  </si>
  <si>
    <t>Jl. Tini Atambua, Kantor Prudential Atambua Timor NTT Kelurahan. Manuaman (ANTRAKN LANGSUNG KE ALAMAT)</t>
  </si>
  <si>
    <t>1359037425</t>
  </si>
  <si>
    <t>Silvester Eben (Kin)</t>
  </si>
  <si>
    <t>6281363242017</t>
  </si>
  <si>
    <t>Desa Fatoin RT 05 RW 02, Patokan Gereja Katolik Kiupukan Terus Cabang SD 1 Lurus Tikungan Pertama Bagian Kiri Ada Pohon Kelapa</t>
  </si>
  <si>
    <t>1359770452</t>
  </si>
  <si>
    <t>Erlan Heri (AK)</t>
  </si>
  <si>
    <t>6281374019975</t>
  </si>
  <si>
    <t>Pangkal Balam</t>
  </si>
  <si>
    <t>Jl Rejosari, Rt 08 / Rw 03, Kelurahan Rejosari, Kec Pangkal Balam, Kota Pangkal Pinang, Kepulauan Bangka Belitung,</t>
  </si>
  <si>
    <t>1356742982</t>
  </si>
  <si>
    <t>Tasik (AK)</t>
  </si>
  <si>
    <t>6281549299435</t>
  </si>
  <si>
    <t>Jl Poros 02 Perum Batang Raya, RT 05 RW 02, Desa Pasir Putih, Kec Mentawa Baru Ketapang, Kab Kota Waringin Timur</t>
  </si>
  <si>
    <t>1359462642</t>
  </si>
  <si>
    <t>selvi liwe Od.</t>
  </si>
  <si>
    <t>6281340255532</t>
  </si>
  <si>
    <t>Jalan Raya Manado Tomohon Lorong Paving Sebelah Honda Kmg Manado Rumah Ke 4 Kec Pineleng (DIANTAR LANGSUNG KE ALAMAT PENERIMA).</t>
  </si>
  <si>
    <t>1359451703</t>
  </si>
  <si>
    <t>rimawati kadir ( Di)</t>
  </si>
  <si>
    <t>6282195639726</t>
  </si>
  <si>
    <t>Desa Kalasey Satu, Jaga 2 ( Patokan Kios Sembako Samping Lorong Pantai Siomay Kalasey) ( No Alternatif,62 823-5340-7463) Kec Mandolang</t>
  </si>
  <si>
    <t>1359574410</t>
  </si>
  <si>
    <t>Kendin setiadin (ca)</t>
  </si>
  <si>
    <t>6281324572339</t>
  </si>
  <si>
    <t>Dusun cigobang rt 03 rw 07 desa padarek</t>
  </si>
  <si>
    <t>1359469865</t>
  </si>
  <si>
    <t>Zaitun Atun3119 ( Di )</t>
  </si>
  <si>
    <t>6285849786107</t>
  </si>
  <si>
    <t>Jln Dupa 1 , Kelurahan Layana Rt 2 Rw 1 ( Patokan Rumah Dekat Kantor Desa) Kec Mantikulore</t>
  </si>
  <si>
    <t>1359588134</t>
  </si>
  <si>
    <t>Riri citra sari ( Di )</t>
  </si>
  <si>
    <t>6281244730307</t>
  </si>
  <si>
    <t>Jln Yos Sudarso kilometer 2 kelurahan Sidoarjo ( patokan Rumah sudut pas pertigaan jalan potong ke jln baru Lorong gereja bukit zaitun) Kec Baolan</t>
  </si>
  <si>
    <t>1359443985</t>
  </si>
  <si>
    <t>Mansius lariunaung (rz)</t>
  </si>
  <si>
    <t>6285242384622</t>
  </si>
  <si>
    <t>Komplek Gereja Kanaan Mahena RT 1 Desa Mahena, Kec Tahuna</t>
  </si>
  <si>
    <t>1359439481</t>
  </si>
  <si>
    <t>Katiman Katiman (Hb)</t>
  </si>
  <si>
    <t>6281543290588</t>
  </si>
  <si>
    <t>Rt/rw: 1/1 dusun 1 Desa/ kelurahan: bumi harapan (hubungi via whatsapp)</t>
  </si>
  <si>
    <t>1359446231</t>
  </si>
  <si>
    <t>Flora Pontoh (Is)</t>
  </si>
  <si>
    <t>6282346549380</t>
  </si>
  <si>
    <t>Kelurahan Ratatotok Patokan Rumah samping gilingan batu, Kec Ratatotok Kab Minahasa tenggara Provinsi Sulawesi Utara</t>
  </si>
  <si>
    <t>1359591415</t>
  </si>
  <si>
    <t>Ahmad Sunaryo (PS)</t>
  </si>
  <si>
    <t>6281292368243</t>
  </si>
  <si>
    <t>Desa. Suka Damai SP 9 RT 05 RW 02 (ANTRAKN LANGSUNG KE ALAMAT)</t>
  </si>
  <si>
    <t>1359574071</t>
  </si>
  <si>
    <t>Yohanes gelang (rz)</t>
  </si>
  <si>
    <t>6281350191401</t>
  </si>
  <si>
    <t>Jln H Bakran Blok F No16 Desa Loa Bakung, Kec Samarinda Ulu</t>
  </si>
  <si>
    <t>1359526766</t>
  </si>
  <si>
    <t>HoWo Lang (Kin)</t>
  </si>
  <si>
    <t>6287840196714</t>
  </si>
  <si>
    <t>JL.AESNASUTION GG.VI NO.22 RT/RW:010/002 KELURAHAN GADANG</t>
  </si>
  <si>
    <t>1359525125</t>
  </si>
  <si>
    <t>Karrama Od.</t>
  </si>
  <si>
    <t>6285399054989</t>
  </si>
  <si>
    <t>Toddopuli Empat Stp 3 No. 7 Kelurahan Pandang Kec Panakkukang Makassar (DIANTAR LANGSUNG KE ALAMAT PENERIMA)</t>
  </si>
  <si>
    <t>1359531364</t>
  </si>
  <si>
    <t>Anhar Anhar (Yn)</t>
  </si>
  <si>
    <t>6281339335554</t>
  </si>
  <si>
    <t>Jl. Jupiter Raya Dusun Perumahan Bumi Permai Blok A No. 18 RT 01 RW 01 Desa Telagawaru Kec Labuapi Kab Lombok Barat (DIANTAR LANGSUNG KE ALAMAT PENERIMA).</t>
  </si>
  <si>
    <t>1359532462</t>
  </si>
  <si>
    <t>Adi Od.</t>
  </si>
  <si>
    <t>628123838046</t>
  </si>
  <si>
    <t>Jln. Kerta Dalem Sari 1 B Blok Liva No. 6 Kelurahan Sidakarya Kec Denpasar Selatan (DIANTAR LANGSUNG KE ALAMAT PENERIMA).</t>
  </si>
  <si>
    <t>Beli 2 Gratis 2 Parfum Mobil (Osmanthus, lamonade, peach dan ocean)</t>
  </si>
  <si>
    <t>1359539401</t>
  </si>
  <si>
    <t>kristomas (AK)</t>
  </si>
  <si>
    <t>6285250747476</t>
  </si>
  <si>
    <t>Selat Bone No 26, Rt 19, Kelurahan Tanjung Laut, Kec Bontang Selatan, Kota Bontang</t>
  </si>
  <si>
    <t>1359496111</t>
  </si>
  <si>
    <t>Adrie mokalu(Mar).</t>
  </si>
  <si>
    <t>6285341076253</t>
  </si>
  <si>
    <t>Jalan kantor desa maliku kec.Amurang kab.Minahasa Selatan Sulawesi Utara(Dekat sd inpres maliku atau rdg)</t>
  </si>
  <si>
    <t>1359561388</t>
  </si>
  <si>
    <t>Bambang Surijadi Od.</t>
  </si>
  <si>
    <t>6281346229624</t>
  </si>
  <si>
    <t>Babulu</t>
  </si>
  <si>
    <t>Jln. Hapco Rt 019 Desa Babulu Darat Kec Babulu (DIANTAR LANGSUNG KE ALAMAT PENERIMA).</t>
  </si>
  <si>
    <t>1359539644</t>
  </si>
  <si>
    <t>Labora N ( Di)</t>
  </si>
  <si>
    <t>6287820908673</t>
  </si>
  <si>
    <t>Duren Sawit</t>
  </si>
  <si>
    <t>Jl Delima 4 gg 10no136 kelurahan Mallaka Sari kecamatan Duren Sawit</t>
  </si>
  <si>
    <t>1359514420</t>
  </si>
  <si>
    <t>Anto Od.</t>
  </si>
  <si>
    <t>6282395082139</t>
  </si>
  <si>
    <t>Jln. Budaya Kelurahan Madatte Kec Polewali (DIANTAR LANGSUNG KE ALAMAT PENERIMA) Jl Budaya Toko Darmi</t>
  </si>
  <si>
    <t>1359652074</t>
  </si>
  <si>
    <t>Sahran Saalia (Bar)</t>
  </si>
  <si>
    <t>6282210698827</t>
  </si>
  <si>
    <t>Sahran Saalia, Alamat. Jl. Tuna, Rt 001/Rw 002, Kel. Bukit Mambual, Kec. Luwuk Selatan (Tidak Ajuh Dari All Swalayan Puge), No Hp : ,62 822-1069-8827 ( DIKIRIM LANGSUNG KE ALAMAT PENERIMA)</t>
  </si>
  <si>
    <t>1359295674</t>
  </si>
  <si>
    <t>Muhammad Kumaidi (Fr)</t>
  </si>
  <si>
    <t>6281545745174</t>
  </si>
  <si>
    <t>Perum bukit pinang bahari Blok D8 RT.36 No.3 Kelurahan Sungai keledang, Kec. Samarinda seberang</t>
  </si>
  <si>
    <t>1359307470</t>
  </si>
  <si>
    <t>H Mislan (PS)</t>
  </si>
  <si>
    <t>6281543191555</t>
  </si>
  <si>
    <t>Jln. Korban 40.000 Jiwa lr 1a no 11 RT 04 RW 02 Kelurahan. Rappojawa (ANTRAKN LANGSUNG KE ALAMAT)</t>
  </si>
  <si>
    <t>1359296108</t>
  </si>
  <si>
    <t>Ismu Sartono (Kin)</t>
  </si>
  <si>
    <t>628122610113</t>
  </si>
  <si>
    <t>Lebaksiu</t>
  </si>
  <si>
    <t>Desa Lebakgowah RT 02 RW 09 Blok Monas, Sebelah Timur Kantor Desa</t>
  </si>
  <si>
    <t>1359654940</t>
  </si>
  <si>
    <t>Januis (PS)</t>
  </si>
  <si>
    <t>6281274317621</t>
  </si>
  <si>
    <t>Jln. Srisudewi MS Ruko no. 4 (samping Hotel AW Syariah) Kelurahan. Sungainibung</t>
  </si>
  <si>
    <t>1359230581</t>
  </si>
  <si>
    <t>Lusia Emy Sriwati Od.</t>
  </si>
  <si>
    <t>6281250492748</t>
  </si>
  <si>
    <t>Jln. Tangguk Yunus Gg. Pengayoman Desa Baning Kota Sungai Ana Rt 14 Kec Sintang (DIANTAR LANGSUNG KE ALAMAT PENERIMA) Samping Kost-Kostan.</t>
  </si>
  <si>
    <t>1359198806</t>
  </si>
  <si>
    <t>Fredy Pires (Kin)</t>
  </si>
  <si>
    <t>6281237155588</t>
  </si>
  <si>
    <t>Jln. Akper Haliwen RT/RW: 002/001 Desa Kabuna (LANGSUNG DIANTARKAN KE ALAMAT)</t>
  </si>
  <si>
    <t>1359656028</t>
  </si>
  <si>
    <t>Muhammad syauqi arsjad (Bar)</t>
  </si>
  <si>
    <t>6285183051068</t>
  </si>
  <si>
    <t>Muhammad Syauqi Arsjad, Alamat. Jl. Karper, Lingkungan II, Kel. Mahawu, Kec. Tuminting, No Hp : ,62 851-8305-1068 ( DIKIRIM LANGSUNG KE ALAMAT PENERIMA)</t>
  </si>
  <si>
    <t>BELI 1 DAPAT 2 Kacamata Autofokus Ukuran ,1.00</t>
  </si>
  <si>
    <t>1359257099</t>
  </si>
  <si>
    <t>Manase Simangunsong (BY)</t>
  </si>
  <si>
    <t>6282174139370</t>
  </si>
  <si>
    <t>Pintu Pohan Meranti</t>
  </si>
  <si>
    <t>Dusun parsanggarahan. desa pintu Pohan (dekat kantor pos atau kantor pln)</t>
  </si>
  <si>
    <t>1359644443</t>
  </si>
  <si>
    <t>Karzi (Yn)</t>
  </si>
  <si>
    <t>6285384748507</t>
  </si>
  <si>
    <t>Buay Pemaca</t>
  </si>
  <si>
    <t>Jl. Akagani Sinar Napalan Dusun 1 Desa Sinar Napalan Kec Buay Pemaca Kab Ogan Komering Ulu Selatan Patokan Rumah Kades Sinarpalan (DIAMBIL LANGSUNG KE GUDANG EKSPEDISI).</t>
  </si>
  <si>
    <t>1359619196</t>
  </si>
  <si>
    <t>Nyoman Lendra Od.</t>
  </si>
  <si>
    <t>6282236028093</t>
  </si>
  <si>
    <t>Jl. Tukad Banyusari Gg. Anggrek Merah No. 21 Kelurahan Sesetan Kec Denpasar Selatan (DIANTAR LANGSUNG KE ALAMAT PENERIMA).</t>
  </si>
  <si>
    <t>1359624178</t>
  </si>
  <si>
    <t>Suherman (Ad)</t>
  </si>
  <si>
    <t>6281213685805</t>
  </si>
  <si>
    <t>Pamulang</t>
  </si>
  <si>
    <t>Kel/Desa Benda baru RT 09 RW 09 JLN Inpres Pamulang 2 Benda Baru Pamulang Tanggerang Selatan patokan depan kompleks ada Alfamart</t>
  </si>
  <si>
    <t>1359437782</t>
  </si>
  <si>
    <t>Slamet Siswanto (Kin)</t>
  </si>
  <si>
    <t>6285876772059</t>
  </si>
  <si>
    <t>Dusun Siroto RT 01 RW 05 Desa Pagersari (LANGSUNG DIANTARKAN KE ALAMAT)</t>
  </si>
  <si>
    <t>1359608889</t>
  </si>
  <si>
    <t>Fransiskus Sadipun (Kin)</t>
  </si>
  <si>
    <t>Desa Nelle Lorang RT 01 RW 01 Komplex SDK Nelle 1 (LANGSUNG DIANTARKAN KE ALAMAT)</t>
  </si>
  <si>
    <t>1359385739</t>
  </si>
  <si>
    <t>Maria (ib)</t>
  </si>
  <si>
    <t>6289691363409</t>
  </si>
  <si>
    <t>Perum CBA Gold blok E no 4 Mapanget</t>
  </si>
  <si>
    <t>1359358055</t>
  </si>
  <si>
    <t>Yayang Bachtiar Od.</t>
  </si>
  <si>
    <t>6289521692999</t>
  </si>
  <si>
    <t>Villa Mutiara Gading 3 Blok H 3 No. 27 Rt 02 Rw 018 Kelurahan Babelan Kec Babelan (DIANTAR LANGSUNG KE ALAMAT PENERIMA).</t>
  </si>
  <si>
    <t>1359636653</t>
  </si>
  <si>
    <t>Cuciani (Jj)</t>
  </si>
  <si>
    <t>6282138690081</t>
  </si>
  <si>
    <t>Banyumanik</t>
  </si>
  <si>
    <t>Jl Durian Utara lll RT 02 RW 02 Kelurahan Pedalangan Kec. Banyumanik Semarang</t>
  </si>
  <si>
    <t>1359379219</t>
  </si>
  <si>
    <t>SOETOPO. (ar)</t>
  </si>
  <si>
    <t>6281222612425</t>
  </si>
  <si>
    <t>Pagerageung</t>
  </si>
  <si>
    <t>Jl mayana Pagerageung Kidul RT 01 RW 04 Desa Pagerageung, Kec Pagerageung</t>
  </si>
  <si>
    <t>1359630459</t>
  </si>
  <si>
    <t>Ketut Sudi (PS)</t>
  </si>
  <si>
    <t>6287865372299</t>
  </si>
  <si>
    <t>Hotel Sudi Inn Jln. Alengka no 10 Desa. Cakranegara Timur (ANTRAKN LANGSUNG KE ALAMAT)</t>
  </si>
  <si>
    <t>1359912862</t>
  </si>
  <si>
    <t>Can Agung(Mar).</t>
  </si>
  <si>
    <t>6282123776654</t>
  </si>
  <si>
    <t>Desa penopa Kab Lamandau kec Nanga Bulik(PT. Trieka Afro Nusantara )</t>
  </si>
  <si>
    <t>1359913627</t>
  </si>
  <si>
    <t>Heri Pratiti (PS)</t>
  </si>
  <si>
    <t>6287836865878</t>
  </si>
  <si>
    <t>Jl. Slamet Gang. Muria RT 04/ RW 01 no 12 Desa. Panggung Tegal (ANTRAKN LANGSUNG KE ALAMAT)</t>
  </si>
  <si>
    <t>1359902854</t>
  </si>
  <si>
    <t>Marthen sirappa (Kin)</t>
  </si>
  <si>
    <t>6281355402410</t>
  </si>
  <si>
    <t>Sabbang Selatan</t>
  </si>
  <si>
    <t>Gereja Toraja Jemaat Piniel Pompaniki Jln. Pakka Manurun Desa Pompaniki</t>
  </si>
  <si>
    <t>1359900754</t>
  </si>
  <si>
    <t>Herry Djafar (sp)</t>
  </si>
  <si>
    <t>6282196776860</t>
  </si>
  <si>
    <t>Batudaa</t>
  </si>
  <si>
    <t>Dusun Hungayo Desa Barakati ( kompleks rumah d depan pasar Barakati )</t>
  </si>
  <si>
    <t>1359901103</t>
  </si>
  <si>
    <t>Joli Pondaag (Yn)</t>
  </si>
  <si>
    <t>6282195659037</t>
  </si>
  <si>
    <t>Jl. Stadion RT 02 RW 03 Blok B No. 18 Desa Manembo Nembo Tengah Kec Matuari (Bitung Barat) Kota Bitung Patokan Rumah Belakang Stadion ciri-ciri Rumah Tembok (DIANTAR LANGSUNG KE ALAMAT PENERIMA).</t>
  </si>
  <si>
    <t>1359932703</t>
  </si>
  <si>
    <t>Nazillah (PS)</t>
  </si>
  <si>
    <t>6282371473987</t>
  </si>
  <si>
    <t>Jln. Poros Mamosalato.  RT 04 Dusun 2 Desa. Tanasumpu (ANTRAKN LANGSUNG KE ALAMAT)</t>
  </si>
  <si>
    <t>1360198830</t>
  </si>
  <si>
    <t>Farianus Gori Od.</t>
  </si>
  <si>
    <t>6282261509617</t>
  </si>
  <si>
    <t>Ulugawo</t>
  </si>
  <si>
    <t>Desa Fatodano Kec Ulugawo (DIANTAR LANGSUNG KE ALAMAT PENERIMA) Rt Rw 01 Dusun 1, Patokan Rumah Tepat DI Depan Gedung Gereja BNKP Jemaat Fatodano DENGAN warna Cat Rumah Warna Pink.</t>
  </si>
  <si>
    <t>1360198881</t>
  </si>
  <si>
    <t>Noldy T ( Di)</t>
  </si>
  <si>
    <t>6285849603712</t>
  </si>
  <si>
    <t>Desa Tumpaan baru , jaga 3 , komplek kost kostan, Kecamatan Tumpaan</t>
  </si>
  <si>
    <t>1359918424</t>
  </si>
  <si>
    <t>Hasniati Daude (Jj)</t>
  </si>
  <si>
    <t>6285255167291</t>
  </si>
  <si>
    <t>Jl. A. Mauraga dalam 2, Kelurahan Tumampua Kec. Pangkajene, Pangkajene dan Kepulauan</t>
  </si>
  <si>
    <t>1359923138</t>
  </si>
  <si>
    <t>Habib Simatupang (Rs)</t>
  </si>
  <si>
    <t>6282121916298</t>
  </si>
  <si>
    <t>Taman Kutabumi 2 Blok B2, No 12, Rt 04 Rw 021, Kelurahan Kutabumi (Samping Warteg) Kec Pasar Kemis</t>
  </si>
  <si>
    <t>1 PCS TOPI KOMANDO (COKELAT)</t>
  </si>
  <si>
    <t>1359872716</t>
  </si>
  <si>
    <t>Rahmin (iaa)</t>
  </si>
  <si>
    <t>6282131111890</t>
  </si>
  <si>
    <t>Jalan Pieret Tendean Rt 06 Rw 03 Kelurahan Genggulang Kecamatan Kotamobagu Utara Kota Kotamobagu Provinsi Sulawesi Utara ( pertigaan depan kipan c 713 Masuk lorong Masjid An Namira)</t>
  </si>
  <si>
    <t>1359877399</t>
  </si>
  <si>
    <t>Gori (Jj)</t>
  </si>
  <si>
    <t>6285350577224</t>
  </si>
  <si>
    <t>Jln. Mamahak Besar Kelurahan /Desa Mamahak Besar RT 03 No. Rumah 41 Kec. Long Bagun</t>
  </si>
  <si>
    <t>1359862196</t>
  </si>
  <si>
    <t>Ine Manumpahi (ca)</t>
  </si>
  <si>
    <t>6285395706471</t>
  </si>
  <si>
    <t>singkil lingkungan 2 kompleks SD impres 27 gunung potong/Bak air Desa . Singkil satu</t>
  </si>
  <si>
    <t>1359860032</t>
  </si>
  <si>
    <t>gunawan wibisono (ar)</t>
  </si>
  <si>
    <t>6281399220942</t>
  </si>
  <si>
    <t>Cikarang Pusat</t>
  </si>
  <si>
    <t>Desa Jaya Mukti Jl Antilip 2a f 4 No14 RT 007 RW 007, Kecamatan cikarang pusat</t>
  </si>
  <si>
    <t>1359861794</t>
  </si>
  <si>
    <t>Arifyanto (Jj)</t>
  </si>
  <si>
    <t>6282350744801</t>
  </si>
  <si>
    <t>Jln. Pom Bensin RT 01 RW 01 Kelurahan /Desa Bigung Baru Kutai Barat</t>
  </si>
  <si>
    <t>1359897499</t>
  </si>
  <si>
    <t>Budihermanto (ca)</t>
  </si>
  <si>
    <t>6282188640046</t>
  </si>
  <si>
    <t>Desa karang anyar (Rt./Rw.01) patokan rumah, Belakang pasar .kanyar depan rumh adat toraja</t>
  </si>
  <si>
    <t>1359899196</t>
  </si>
  <si>
    <t>AHMAT LATIF (Yn)</t>
  </si>
  <si>
    <t>6285358941173</t>
  </si>
  <si>
    <t>Jl. Tangkahan Batu Kubah Terbang Dusun 1 Desa Sigara Gara Kec Patumbak Kab Deli Serdang Patokan Rumah Sebelum Mushola Terapung Belakang Warung Kopi (DIANTAR LANGSUNG KE ALAMAT PENERIMA).</t>
  </si>
  <si>
    <t>1359894731</t>
  </si>
  <si>
    <t>Dede yana (Fr)</t>
  </si>
  <si>
    <t>6288218661810</t>
  </si>
  <si>
    <t>Dayeuhkolot</t>
  </si>
  <si>
    <t>Jln Terusan Jalan Cibaduyut Rt001/Rw001 Desa Cangkuang Kulon, Kec Dayeuhkolot</t>
  </si>
  <si>
    <t>1359889426</t>
  </si>
  <si>
    <t>Hans Hamba Pulu (Kin)</t>
  </si>
  <si>
    <t>6285333906777</t>
  </si>
  <si>
    <t>Kanatang</t>
  </si>
  <si>
    <t>Kel/Desa Kuta RT 05 RW 03, Dekat SDK Londa Lima (LANGSUNG DIANTARKAN KE ALAMAT)</t>
  </si>
  <si>
    <t>1359996437</t>
  </si>
  <si>
    <t>Drs H Aminuddin (Bar)</t>
  </si>
  <si>
    <t>6285395411011</t>
  </si>
  <si>
    <t>Drs H Aminuddin, Alamat. Jl. S. Musi, BTN Timurama B2 No. 16, Kel. Ta, Kec. Tanete Riattang, No Hp : ,62 853-9541-1011 ( DIKIRIM LANGSUNG KE ALAMAT PENERIMA)</t>
  </si>
  <si>
    <t>1359963783</t>
  </si>
  <si>
    <t>Andarias Randan (PS)</t>
  </si>
  <si>
    <t>6282292366020</t>
  </si>
  <si>
    <t>Jln. Jurusan Palopo Bolu Rantepao PT. Toarco jaya Kelurahan. Tallunglipu (ANTRAKN LANGSUNG KE ALAMAT)</t>
  </si>
  <si>
    <t>1359966545</t>
  </si>
  <si>
    <t>Tanto Olla (PS)</t>
  </si>
  <si>
    <t>6281238136094</t>
  </si>
  <si>
    <t>Desa. Kiuoni RT/RW 06/03 (Dekat sekolah SD NEGERI 3 Fatuoni, ANTRAKN LANGSUNG KE ALAMAT)</t>
  </si>
  <si>
    <t>1359963687</t>
  </si>
  <si>
    <t>H. Gumay (Rs)</t>
  </si>
  <si>
    <t>628129277234</t>
  </si>
  <si>
    <t>Jl Masjid RT 002 RW 04, No 44, Bulak Sereh, Kel Cibubur, Kec Ciracas</t>
  </si>
  <si>
    <t>1359961686</t>
  </si>
  <si>
    <t>Masrun Lubis Od.</t>
  </si>
  <si>
    <t>6282289279336</t>
  </si>
  <si>
    <t>Tanjung Pinang Kota</t>
  </si>
  <si>
    <t>Sungai Timun Simpang Empat Lurus Senggarang Warung No. 1 Kiri Kelurahan Kampung Bugis Kec Tanjung Pinang Kota (DIANTAR LANGSUNG KE ALAMAT PENERIMA).</t>
  </si>
  <si>
    <t>1360197164</t>
  </si>
  <si>
    <t>Villa Emba Od.</t>
  </si>
  <si>
    <t>6282156768788</t>
  </si>
  <si>
    <t>Kelurahan Sindulang Satu Lingkungan 3 Kec Tumininting (DIANTAR LANGSUNG KE ALAMAT PENERIMA) Gereja Sion.</t>
  </si>
  <si>
    <t>1359990744</t>
  </si>
  <si>
    <t>Saptopitoyo K (PS)</t>
  </si>
  <si>
    <t>6285235255264</t>
  </si>
  <si>
    <t>Kota</t>
  </si>
  <si>
    <t>Jln.Sawah Besar Perum Ngronggo Kota G 5 Kelurahan. Ngronggo (ANTRAKN LANGSUNG KE ALAMAT)</t>
  </si>
  <si>
    <t>1359993322</t>
  </si>
  <si>
    <t>Steven Araw (Rs)</t>
  </si>
  <si>
    <t>6285218456432</t>
  </si>
  <si>
    <t>Lindongan 2, Desa Tulusan (Belakang Gedung Gereja) Kec Tagulandang</t>
  </si>
  <si>
    <t>1359986066</t>
  </si>
  <si>
    <t>Leko Pul (ar)</t>
  </si>
  <si>
    <t>6281266226679</t>
  </si>
  <si>
    <t>Kelurahan Baloi Indah Komplek pantai permata blok B No.19, Kecamatan Lubuk Baja</t>
  </si>
  <si>
    <t>1359969967</t>
  </si>
  <si>
    <t>Meidy sugeha (IR)</t>
  </si>
  <si>
    <t>6282195319008</t>
  </si>
  <si>
    <t>Jln raya moyak RT 01 RW 01 Desa Moyag Kec Kotamobagu Timur (Belakang warung berkah Abila)</t>
  </si>
  <si>
    <t>1359971939</t>
  </si>
  <si>
    <t>Asmiati Figal (Rs)</t>
  </si>
  <si>
    <t>6285241028880</t>
  </si>
  <si>
    <t>RT 01 RW 02, Desa Karya Bhakti (Rumah cat kuning, dekat kantor desa) Kec Kulisusu Barat</t>
  </si>
  <si>
    <t>1359945288</t>
  </si>
  <si>
    <t>I Wayan Kota Wijaya (PS)</t>
  </si>
  <si>
    <t>6281338340149</t>
  </si>
  <si>
    <t>Jln. Bimasena No 7 Kelurahan. Banjar Tengah (ANTRAKN LANGSUNG KE ALAMAT)</t>
  </si>
  <si>
    <t>1359950649</t>
  </si>
  <si>
    <t>Asri (Jj)</t>
  </si>
  <si>
    <t>6281253821221</t>
  </si>
  <si>
    <t>BTN Sarinda Blok 5R No 35 Kelurahan Simboro Mamuju</t>
  </si>
  <si>
    <t>1359943201</t>
  </si>
  <si>
    <t>Endang kusumaningrum (RM)</t>
  </si>
  <si>
    <t>6281328673666</t>
  </si>
  <si>
    <t>Jln Merbau 1 no 22 rt 05 rw 07 Kelurahan Padangsari kecamatan Banyumanik</t>
  </si>
  <si>
    <t>1359939962</t>
  </si>
  <si>
    <t>Richard Wong (IR)</t>
  </si>
  <si>
    <t>6285355570316</t>
  </si>
  <si>
    <t>Kawasan Industri 2 Lot 602 Indostar Bulkbags Technology, Jln Brigjen Katamso Kelurahan Tanjung Uncang</t>
  </si>
  <si>
    <t>1360198336</t>
  </si>
  <si>
    <t>Paulus (PS)</t>
  </si>
  <si>
    <t>6281343924785</t>
  </si>
  <si>
    <t>Jln. Petintis Kemerdekaan 14 No. 10 Kelurahan. Tamalanrea  (ANTRAKN LANGSUNG KE ALAMAT)</t>
  </si>
  <si>
    <t>1359958382</t>
  </si>
  <si>
    <t>Haba Gea Od.</t>
  </si>
  <si>
    <t>6285337951158</t>
  </si>
  <si>
    <t>Desa Babae Rt 09 Rw 05 Kec Sabu Tengah (DIANTAR LANGSUNG KE ALAMAT PENERIMA).</t>
  </si>
  <si>
    <t>1359959570</t>
  </si>
  <si>
    <t>TINI JAYADI Od.</t>
  </si>
  <si>
    <t>6281228446402</t>
  </si>
  <si>
    <t>Krikilan Rt 06 Rw 11 Kelurahan Tegal Tirto Kec Berbah Sleman (DIANTAR LANGSUNG KE ALAMAT PENERIMA).</t>
  </si>
  <si>
    <t>1359956220</t>
  </si>
  <si>
    <t>Lek Nor (ca)</t>
  </si>
  <si>
    <t>6289512227770</t>
  </si>
  <si>
    <t>Sedan</t>
  </si>
  <si>
    <t>Desa.sedan RT.03/RW 02 kajoran sedan ,bengkel timur PS.sedan/dp.mandiri sedan</t>
  </si>
  <si>
    <t>1359953336</t>
  </si>
  <si>
    <t>Stefanus Yulianus (Kin)</t>
  </si>
  <si>
    <t>6281238812417</t>
  </si>
  <si>
    <t>Paga</t>
  </si>
  <si>
    <t>Desa Begu RT 07 RW 06 Jalan Eltari Paga (LANGSUNG DIANTARKAN KE ALAMAT)</t>
  </si>
  <si>
    <t>1359955444</t>
  </si>
  <si>
    <t>ALTJE (PS)</t>
  </si>
  <si>
    <t>6281218591002</t>
  </si>
  <si>
    <t>Jl .Baruk no 2.  Kelurahan. Bangka Nekang.  RT/RW 003 / 001. (Rumah dekat kantor Lurah, ANTRAKN LANGSUNG KE ALAMAT)</t>
  </si>
  <si>
    <t>1359837614</t>
  </si>
  <si>
    <t>Syamsudin (AK)</t>
  </si>
  <si>
    <t>6283822291301</t>
  </si>
  <si>
    <t>Pengaron</t>
  </si>
  <si>
    <t>Jl Pahlawan, No 66, Rt 01 / Rw 01 (Seberang Smp Negeri 1 Pengaron), Desa Pengaron, Kec Pengaron, Kab Banjar, Kalimantan Selatan</t>
  </si>
  <si>
    <t>1358704503</t>
  </si>
  <si>
    <t>Jolly langi Od.</t>
  </si>
  <si>
    <t>6283153778771</t>
  </si>
  <si>
    <t>Kelurahan Wawali Lingkungan 1 Kec Ratahan (DIANTAR LANGSUNG KE ALAMAT PENERIMA) Di Depan Alfamidi Wawali.</t>
  </si>
  <si>
    <t>1358898073</t>
  </si>
  <si>
    <t>masdin (iaa)</t>
  </si>
  <si>
    <t>6285338646823</t>
  </si>
  <si>
    <t>Jalan raya lintas sumbawa dusun made oi u,a RT/RW 01/01 Desa Mada prama Kecamatan woja Kabupaten Dompu Provinsi NTB</t>
  </si>
  <si>
    <t>1359835861</t>
  </si>
  <si>
    <t>Ibos (ca)</t>
  </si>
  <si>
    <t>6281281568560</t>
  </si>
  <si>
    <t>Jl. Siliwangi Gg. Ke bembem Rt. 002/Rw 005 Desa,Sepanjang jaya</t>
  </si>
  <si>
    <t>1359842944</t>
  </si>
  <si>
    <t>Misdawati (Hb)</t>
  </si>
  <si>
    <t>6282180850653</t>
  </si>
  <si>
    <t>Desa/kel kampung seraya rt 05 rw 01, masjid nurul ikhsan</t>
  </si>
  <si>
    <t>ALAT MEMASAK</t>
  </si>
  <si>
    <t>1359848394</t>
  </si>
  <si>
    <t>Iwayan bawa (Rs)</t>
  </si>
  <si>
    <t>6281246197530</t>
  </si>
  <si>
    <t>Jl Raya Kaba-Kaba No16, Ds Kaba-Kaba,Kec Kediri</t>
  </si>
  <si>
    <t>1359850136</t>
  </si>
  <si>
    <t>John Bororing (PS)</t>
  </si>
  <si>
    <t>6281527686870</t>
  </si>
  <si>
    <t>Kawangkoan</t>
  </si>
  <si>
    <t>Kelurahan. Sendangan Tengah Link 1 (Patokannya Rumah kopi Toronata, ANTRAKN LANGSUNG KE ALAMAT)</t>
  </si>
  <si>
    <t>Beli 2 Gratis 2 Sikat Punggug Warna Campur</t>
  </si>
  <si>
    <t>1359844365</t>
  </si>
  <si>
    <t>Boni luntungan (Kin)</t>
  </si>
  <si>
    <t>6285340623411</t>
  </si>
  <si>
    <t>Kelurahan Manembo-Nembo, Jln. Efraim Lengkong, Samping Gereja Pantekosta</t>
  </si>
  <si>
    <t>1359846288</t>
  </si>
  <si>
    <t>Andri Nugraha (AK)</t>
  </si>
  <si>
    <t>6285692512285</t>
  </si>
  <si>
    <t>Nyalindung</t>
  </si>
  <si>
    <t>Kampung Cijoho, Rt 03 / Rw 03 (Depan Ponpes An-Nur), Desa Bojongkalong, Kec Nyalindung, Kab Sukabumi</t>
  </si>
  <si>
    <t>1358898739</t>
  </si>
  <si>
    <t>Ruston Pakaya (Jj)</t>
  </si>
  <si>
    <t>Jln Trans Sulawesi desa Rejonegoro kecamatan Paguyaman kabupaten Boalemo provinsi Gorontalo km 69 komplek Fotocopy Santiago</t>
  </si>
  <si>
    <t>1359813231</t>
  </si>
  <si>
    <t>Ridwan Widjaja Od.</t>
  </si>
  <si>
    <t>6289678857019</t>
  </si>
  <si>
    <t>Perumahan Kosambi Baru Blok Dext 2 No. 29 Rt 008 Rw 015 Kelurahan Duri Kosambi Kec Cengkareng Jakarta Barat 11750 (DIANTAR LANGSUNG KE ALAMAT PENERIMA).</t>
  </si>
  <si>
    <t>1359814574</t>
  </si>
  <si>
    <t>Martias RN (Fr)</t>
  </si>
  <si>
    <t>6285362307182</t>
  </si>
  <si>
    <t>Jln Raya Padang Painan, Samping Penginapan Rumah Mama, Desa Salido, Kec Lv Jurai</t>
  </si>
  <si>
    <t>1359810051</t>
  </si>
  <si>
    <t>ABD. HAKIM (PS)</t>
  </si>
  <si>
    <t>6281342499740</t>
  </si>
  <si>
    <t>Jlan. Jabal Nur  Kampung. Batangrappe  RT 04 / RW 05 Kelurahan: Tirosompe  (ANTRAKN LANGSUNG KE ALAMAT)</t>
  </si>
  <si>
    <t>1358425815</t>
  </si>
  <si>
    <t>Meki Posumah (ca)</t>
  </si>
  <si>
    <t>62895352613700</t>
  </si>
  <si>
    <t>Desa.liningaan lingkungan 4 ( patokan rumah, di belakang SD liningan)</t>
  </si>
  <si>
    <t>BELI 1 DAPAT 2 Kacamata Autofokus (gagang warna biru )</t>
  </si>
  <si>
    <t>1359822231</t>
  </si>
  <si>
    <t>Abraham (Evie rumah kue) (Jj)</t>
  </si>
  <si>
    <t>6281225394336</t>
  </si>
  <si>
    <t>Jln. Kihajar Dewantoro No. 36 Palu Kelurahan Besusu Timur RT 02 RW 02 Kec. Palu Timur</t>
  </si>
  <si>
    <t>1358899186</t>
  </si>
  <si>
    <t>Nurdin ( Di)</t>
  </si>
  <si>
    <t>6282251890428</t>
  </si>
  <si>
    <t>Jl Wr Supratman, Desa Nanga Bulik,( Patokan Rumah Depan Dem Pizza) Kec Bulik, Kab Lamandau, Kalimantan Tengah 74162</t>
  </si>
  <si>
    <t>1359831452</t>
  </si>
  <si>
    <t>Hairuddin Lapuka (Jj)</t>
  </si>
  <si>
    <t>6281251645367</t>
  </si>
  <si>
    <t>Jl.R.A Kartini Kelurahan Tanah Grogot Kec Tanah Grogot Kab Paser ( Kal-Tim) Patokan depan toko amat cakar Gg sempurna</t>
  </si>
  <si>
    <t>1359824863</t>
  </si>
  <si>
    <t>arnol simbuang (Is)</t>
  </si>
  <si>
    <t>Jln Griya Sawangan Viola, Blok B No97 Desa/Kelurahan Sawangan, Kec Tombulu Kab Minahasa Sulawesi Utara</t>
  </si>
  <si>
    <t>1358919490</t>
  </si>
  <si>
    <t>Eman R Imato (BY)</t>
  </si>
  <si>
    <t>6281356012134</t>
  </si>
  <si>
    <t>desa/Kelurahan : Tingkulu /Teling Lingkungan 7 (depan Poskesdes Tingkulu Lembah no 6 kotak pos 95117 Manado)</t>
  </si>
  <si>
    <t>1358886049</t>
  </si>
  <si>
    <t>Rizal (Fr)</t>
  </si>
  <si>
    <t>6281233910405</t>
  </si>
  <si>
    <t>Desa Moramo Lorong Sd Moramo, Kec Moramo</t>
  </si>
  <si>
    <t>1359858098</t>
  </si>
  <si>
    <t>Kisman RUMU Od.</t>
  </si>
  <si>
    <t>6281241251622</t>
  </si>
  <si>
    <t>Jalan Meranti No. 5 Rt 1 Rw 1 Kelurahan Nunu Kec Tatanga (DIANTAR LANGSUNG KE ALAMAT PENERIMA).</t>
  </si>
  <si>
    <t>1359856627</t>
  </si>
  <si>
    <t>Lus / Irene Mambu (PS)</t>
  </si>
  <si>
    <t>6285240467173</t>
  </si>
  <si>
    <t>Jl. Kampus Unima Kelurahan. Tataaran II (Dekat Jembatan merah. ANTRAKN LANGSUNG KE ALAMAT)</t>
  </si>
  <si>
    <t>1358710547</t>
  </si>
  <si>
    <t>H ridwan (ca)</t>
  </si>
  <si>
    <t>6285714674476</t>
  </si>
  <si>
    <t>Jalan Pramuka (Rt.001/Rw.017 ). Perumahan TRE RESIDENCE Desa.pengasinan</t>
  </si>
  <si>
    <t>BELI 1 DAPAT 2 Kacamata Autofokus Ukuran 1</t>
  </si>
  <si>
    <t>1359859449</t>
  </si>
  <si>
    <t>Maria Marselina Belak Od.</t>
  </si>
  <si>
    <t>6282147591838</t>
  </si>
  <si>
    <t>Lasiolat</t>
  </si>
  <si>
    <t>RT 001/RW 001 Raman Desa Fatulotu Kec Lasiolat Kab. Belu (DIANTAR LANGSUNG KE ALAMAT PENERIMA).</t>
  </si>
  <si>
    <t>1358716609</t>
  </si>
  <si>
    <t>VIKTOR TUGU (Kin)</t>
  </si>
  <si>
    <t>6285337536796</t>
  </si>
  <si>
    <t>Kelubagolit</t>
  </si>
  <si>
    <t>Desa Redontena RT/RW : 010/005, Patokan Dekat Rumah Ketua RT (Tetanggaan Dengan Ketua RT)</t>
  </si>
  <si>
    <t>1360183610</t>
  </si>
  <si>
    <t>Suardi (Hb)</t>
  </si>
  <si>
    <t>6285394471856</t>
  </si>
  <si>
    <t>Jl.monginsidi talambung riawa buttu-buttu desa rajang  Patokan dekat sekolah SDN.186 pinrang masuk lorong</t>
  </si>
  <si>
    <t>1360226479</t>
  </si>
  <si>
    <t>Darlin / Pk Gilang Od.</t>
  </si>
  <si>
    <t>Kedungmiyo Rt 2 Rw 4 Kelurahan Tinapan Kec Todanan Blora (DIANTAR LANGSUNG KE ALAMAT PENERIMA).</t>
  </si>
  <si>
    <t>1360226587</t>
  </si>
  <si>
    <t>Jang dur (sp)</t>
  </si>
  <si>
    <t>6281350346699</t>
  </si>
  <si>
    <t>Putussibau Selatan</t>
  </si>
  <si>
    <t>Jln kalimantan Rt 004 Rw 002 Kelurahan Kedamin hulu</t>
  </si>
  <si>
    <t>1360288350</t>
  </si>
  <si>
    <t>Darwis Ponse (Hb)</t>
  </si>
  <si>
    <t>6285319175406</t>
  </si>
  <si>
    <t>Desa/kel Pengalihan dusun baru parit cahaya bone</t>
  </si>
  <si>
    <t>1360289220</t>
  </si>
  <si>
    <t>Sugiyarto (Jj)</t>
  </si>
  <si>
    <t>62895375066226</t>
  </si>
  <si>
    <t>Jln Medoho Raya No. 46 Kelurahan Sambirejo RT 06 RW 06 Kec. Gayamsari</t>
  </si>
  <si>
    <t>1360287981</t>
  </si>
  <si>
    <t>Binsar Sihite (ib)</t>
  </si>
  <si>
    <t>6281375517516</t>
  </si>
  <si>
    <t>Comp Gereja GPI jln Garudah raya Perum Mandala Medan desa tegal sari mandala II</t>
  </si>
  <si>
    <t>1360275793</t>
  </si>
  <si>
    <t>Albert Nicodemus Tobing S.Th (Jj)</t>
  </si>
  <si>
    <t>6282165350855</t>
  </si>
  <si>
    <t>Sibolga Kota</t>
  </si>
  <si>
    <t>Jl.Tongkol No 6 Kelurahan Pancuran Gerobak, Kecamatan Sibolga Kota, Kantor Kementerian Agama Kota Sibolga</t>
  </si>
  <si>
    <t>1360216560</t>
  </si>
  <si>
    <t>Gm.siagian (Hb)</t>
  </si>
  <si>
    <t>6281397269270</t>
  </si>
  <si>
    <t>Perumahan dl.sitorus simarkaluang blok.f.no.8 desa/kel kota pinang</t>
  </si>
  <si>
    <t>1360196237</t>
  </si>
  <si>
    <t>I Made Budhi (Hb)</t>
  </si>
  <si>
    <t>62818551338</t>
  </si>
  <si>
    <t>Jln.pulau Roti no.22 kelurahan pedungan</t>
  </si>
  <si>
    <t>1360279958</t>
  </si>
  <si>
    <t>Krisman Ambarita (Kin)</t>
  </si>
  <si>
    <t>6281348781969</t>
  </si>
  <si>
    <t>Jl. Karang Rejo RT 001 RW 001 No. 15 Kelurahan Guntung Manggis</t>
  </si>
  <si>
    <t>1360279727</t>
  </si>
  <si>
    <t>IRHAM (ar)</t>
  </si>
  <si>
    <t>6287812553009</t>
  </si>
  <si>
    <t>Permas Desa Darek Jln Darek Ungga (Daffa Cell) 200M Utara Nya Masjid,Kec Praya Barat Daya</t>
  </si>
  <si>
    <t>1360170020</t>
  </si>
  <si>
    <t>Jimi(Mar).</t>
  </si>
  <si>
    <t>628996484328</t>
  </si>
  <si>
    <t>Kotabumi Selatan</t>
  </si>
  <si>
    <t>Desa.kelapa tujuh  Rt.02 Prov.Lampung (bengkel las mutiara las)</t>
  </si>
  <si>
    <t>1360212742</t>
  </si>
  <si>
    <t>Dahrin Mungkur, (Bar)</t>
  </si>
  <si>
    <t>6282174063848</t>
  </si>
  <si>
    <t>Manduamas</t>
  </si>
  <si>
    <t>Jalan Lintas Barat Saragih, Desa Saragih (Rumah Depan Loket Himpak), Kec. Manduamas (DIANTAR LANGSUNG KE ALAMAT PENERIMA)</t>
  </si>
  <si>
    <t>1360293938</t>
  </si>
  <si>
    <t>Hen perak (ib)</t>
  </si>
  <si>
    <t>6285379030596</t>
  </si>
  <si>
    <t>Karang Jaya</t>
  </si>
  <si>
    <t>Desa muaratiku, kadus 5</t>
  </si>
  <si>
    <t>1360220754</t>
  </si>
  <si>
    <t>Agnes Wolang (Jj)</t>
  </si>
  <si>
    <t>Jln. Aes Nasution Gg. VI No. 22 RT 010 RW 02 Kelurahan Gadang Kec. Banjarmasin Tengah</t>
  </si>
  <si>
    <t>1360213082</t>
  </si>
  <si>
    <t>I made gita (ar)</t>
  </si>
  <si>
    <t>6287861645559</t>
  </si>
  <si>
    <t>Br.padang Linjong Desa Canggu Jln Padang Linjong No.43 C, Kecamatan Kuta Utara</t>
  </si>
  <si>
    <t>1360295437</t>
  </si>
  <si>
    <t>Ahmad Lelng (Is)</t>
  </si>
  <si>
    <t>6285288880666</t>
  </si>
  <si>
    <t>Konawe</t>
  </si>
  <si>
    <t>Jln Abu Nawas, Kota Unaha Desa Sanggona Dusun 2, Kec Konawe Kab Konawe Sulawesi Utara</t>
  </si>
  <si>
    <t>1360246087</t>
  </si>
  <si>
    <t>Ya,ati Telaumbanua (Yn)</t>
  </si>
  <si>
    <t>6281375490382</t>
  </si>
  <si>
    <t>Gunungsitoli Selatan</t>
  </si>
  <si>
    <t>Jl. Taman Doa Dusun Satu Desa Fodo Kec Gunungsitoli Selatan Kota Gunungsitoli Patokan Rumah Gedung KPA Fodo (DIANTAR LANGSUNG KE ALAMAT PENERIMA).</t>
  </si>
  <si>
    <t>1360207977</t>
  </si>
  <si>
    <t>Syahrir (Kin)</t>
  </si>
  <si>
    <t>6288242282604</t>
  </si>
  <si>
    <t>Jl.Kandea 2 Lorong 118B No.23 Kelurahan Bontoala Tua</t>
  </si>
  <si>
    <t>1360206979</t>
  </si>
  <si>
    <t>Aulia (Hb)</t>
  </si>
  <si>
    <t>6282275826882</t>
  </si>
  <si>
    <t>Kab. Mandailing Natal</t>
  </si>
  <si>
    <t>Ranto Baek</t>
  </si>
  <si>
    <t>Desa muara bangko Dekat mesjid sebelum SMP 2negeri Ranto Baek</t>
  </si>
  <si>
    <t>1360229538</t>
  </si>
  <si>
    <t>Esman sinaga (ib)</t>
  </si>
  <si>
    <t>6285363421747</t>
  </si>
  <si>
    <t>Jln durian rt5 rw10 10. Kelurahan ujung batu</t>
  </si>
  <si>
    <t>1360280458</t>
  </si>
  <si>
    <t>Ali muksim (Is)</t>
  </si>
  <si>
    <t>6281995418573</t>
  </si>
  <si>
    <t>Kantor Kementerian Agama Bangka Tengah Desa / Kelurahan Padang Mulya Patokan Pemda Bateng, Kec Koba Kab Bangka Tengah Bangka Belitung</t>
  </si>
  <si>
    <t>1360266979</t>
  </si>
  <si>
    <t>Achtung Riadi (AK)</t>
  </si>
  <si>
    <t>6285246502318</t>
  </si>
  <si>
    <t>Jalan Rapen, Kelurahan Lanjas, Kec Teweh Tengah, Kab Barito Utara, Kalimantan Tengah</t>
  </si>
  <si>
    <t>1360194130</t>
  </si>
  <si>
    <t>TOYIB SARIFUDDIN (Fr)</t>
  </si>
  <si>
    <t>6285291439338</t>
  </si>
  <si>
    <t>Bruno</t>
  </si>
  <si>
    <t>Desa Brunorejo Rt01/Rw09 Singojoyo Ngabean Kidul, Kec Bruno</t>
  </si>
  <si>
    <t>1360247433</t>
  </si>
  <si>
    <t>Risda Purba (Jj)</t>
  </si>
  <si>
    <t>6281262556246</t>
  </si>
  <si>
    <t>Jln. Tirtosari Gg. Same No. 3 Kelurahan Banten Kec. Medan Tembung</t>
  </si>
  <si>
    <t>1360264680</t>
  </si>
  <si>
    <t>Dana (Is)</t>
  </si>
  <si>
    <t>6281290760228</t>
  </si>
  <si>
    <t>Kelurahan Cicadas RT/ RW 04/14 Patokan rumah: Lapangan bulutangkis PB damai, Kec Gunung putri Kab Bogor Jawa barat</t>
  </si>
  <si>
    <t>1360199404</t>
  </si>
  <si>
    <t>Pius (PTR)</t>
  </si>
  <si>
    <t>6281349695051</t>
  </si>
  <si>
    <t>Long Ikis</t>
  </si>
  <si>
    <t>Jl. Jurusan Simpang Pait-Perkuin, Desa Belimbing RT.01, Kec. Long Ikis</t>
  </si>
  <si>
    <t>BELI 1 TOPI VISOR ANTI UV Warna: BLUE</t>
  </si>
  <si>
    <t>1360227398</t>
  </si>
  <si>
    <t>Swingly Lintong (PTR)</t>
  </si>
  <si>
    <t>6285394899550</t>
  </si>
  <si>
    <t>Desa Tenga, Jaga 8, Jl. Matuari, Kec. Tenga. (No. Hp : ,62 853-9489-9550)</t>
  </si>
  <si>
    <t>1360269129</t>
  </si>
  <si>
    <t>Ged Taus (PS)</t>
  </si>
  <si>
    <t>6282339491353</t>
  </si>
  <si>
    <t>Jln. Apodeti Sukabiren, Kelurahan. Rinbesi (Rumahnya dekat dgn polindes lama)</t>
  </si>
  <si>
    <t>Beli 1 Gratis 1 Parfum Mobil Varian: Osmantus</t>
  </si>
  <si>
    <t>1360226180</t>
  </si>
  <si>
    <t>ahmad di bucinri (ib)</t>
  </si>
  <si>
    <t>6285242331726</t>
  </si>
  <si>
    <t>jalan jambu kelurahan mappasaile</t>
  </si>
  <si>
    <t>1360186052</t>
  </si>
  <si>
    <t>Syahril (PS)</t>
  </si>
  <si>
    <t>62895351572120</t>
  </si>
  <si>
    <t>Jl. Kelurahan Desa. Sidodadi (Belakang pabrik amin 1 , ANTRAKN LANGSUNG KE ALAMAT)</t>
  </si>
  <si>
    <t>1360282207</t>
  </si>
  <si>
    <t>Musliadi (Fr)</t>
  </si>
  <si>
    <t>6281365350710</t>
  </si>
  <si>
    <t>Rambah Samo</t>
  </si>
  <si>
    <t>Desa Sei salak RT.01/RW.01.Kadus 1, Kec. Rambah samo</t>
  </si>
  <si>
    <t>1360172348</t>
  </si>
  <si>
    <t>Abdillah Od.</t>
  </si>
  <si>
    <t>6285770672682</t>
  </si>
  <si>
    <t>Jl. Kp. Jawa Malang No5B Rt15 Rw07 Kel. Keagungan Kec. TamanSari Jakarta Barat 11130 (DIANTAR LANGSUNG KE ALAMAT PENERIMA)</t>
  </si>
  <si>
    <t>1360226367</t>
  </si>
  <si>
    <t>Erfin  kadae (Ad)</t>
  </si>
  <si>
    <t>6282188873255</t>
  </si>
  <si>
    <t>Lamala</t>
  </si>
  <si>
    <t>Kel/Desa bonebobakal dusun 3 patokan rumah dekat Tambak udang PT Tanjung Jaya Bone Berkah</t>
  </si>
  <si>
    <t>1360280310</t>
  </si>
  <si>
    <t>Marzuki Od.</t>
  </si>
  <si>
    <t>6285189184489</t>
  </si>
  <si>
    <t>Kelurahan Sungai Bengkal Kec Tebo Ilir Rt 08 Air Panas Depan Lapangan Sepak Bola (DIANTAR LANGSUNG KE ALAMAT PENERIMA).</t>
  </si>
  <si>
    <t>1360209469</t>
  </si>
  <si>
    <t>H.Hairus sodikun (Rs)</t>
  </si>
  <si>
    <t>6281997899348</t>
  </si>
  <si>
    <t>Labuhan Haji</t>
  </si>
  <si>
    <t>RT 15 RW 05, Karang Sukun, Kel. Tanjung</t>
  </si>
  <si>
    <t>1359751127</t>
  </si>
  <si>
    <t>Dolvie (Kin)</t>
  </si>
  <si>
    <t>6285240228334</t>
  </si>
  <si>
    <t>Sonder</t>
  </si>
  <si>
    <t>Desa Talikuran Satu, Dusun II Jl. Mangga Belakang Gereja GMIM Nazaret Talikuran</t>
  </si>
  <si>
    <t>1359776782</t>
  </si>
  <si>
    <t>Nesli Sirait (PS)</t>
  </si>
  <si>
    <t>6285262228251</t>
  </si>
  <si>
    <t>Paranginan</t>
  </si>
  <si>
    <t>Jln. Pariwisata Wisata Sipinsur RT 03 Desa. Pearung (Sebelah SD negeri pearung silo, ANTRAKN LANGSUNG KE ALAMAT)</t>
  </si>
  <si>
    <t>1358218756</t>
  </si>
  <si>
    <t>Muhammad rizal akgani (AK)</t>
  </si>
  <si>
    <t>6285651026840</t>
  </si>
  <si>
    <t>Jalan Sei Batu Mapan, Rt 03 (Simpang Amal), Kelurahan Mamburungan, Kec Tarakan Timur, Kota Tarakan, Kalimantan Utara,</t>
  </si>
  <si>
    <t>1357645737</t>
  </si>
  <si>
    <t>Fikirman (iaa)</t>
  </si>
  <si>
    <t>6282136796014</t>
  </si>
  <si>
    <t>Lambu</t>
  </si>
  <si>
    <t>Desa sumi RT/RW 003/002 (Dekat Kantor Desa Sumi, Rumah blum di cat , rumah batako) Kecamatan Lambu Kabupaten Bima Provinsi NTB</t>
  </si>
  <si>
    <t>1359748913</t>
  </si>
  <si>
    <t>Taufik (rz)</t>
  </si>
  <si>
    <t>628127385551</t>
  </si>
  <si>
    <t>Padang Ulak Tanding</t>
  </si>
  <si>
    <t>Jln. Lintas Curup-Lubuk Linggau Simpang Blumai No.18 RT 02 RW 01 Desa Pasar Padang Ulak Tanding, Kec Padang Ulak Tanding</t>
  </si>
  <si>
    <t>1359749324</t>
  </si>
  <si>
    <t>Herawati Menda (Hb)</t>
  </si>
  <si>
    <t>6285281630900</t>
  </si>
  <si>
    <t>BTN gojeng permai A12 kelurahan biringere</t>
  </si>
  <si>
    <t>1359011954</t>
  </si>
  <si>
    <t>Helmi Tigau (Fr)</t>
  </si>
  <si>
    <t>6281243549101</t>
  </si>
  <si>
    <t>Poigar</t>
  </si>
  <si>
    <t>Desa Mariri Lama Dusun 1 Depan Gereja Gpdi Elohim, Kec Poigar</t>
  </si>
  <si>
    <t>1359863526</t>
  </si>
  <si>
    <t>Suparman U Sagana ( Di)</t>
  </si>
  <si>
    <t>6282151528721</t>
  </si>
  <si>
    <t>Karamat</t>
  </si>
  <si>
    <t>Jln Trans Sulawesi, Desa Busak 1 ( Patokan Rumah Depan Smp Negeri 1 Karamat) Kec Karamat</t>
  </si>
  <si>
    <t>1359868176</t>
  </si>
  <si>
    <t>Abd Razak Yusuf (BY)</t>
  </si>
  <si>
    <t>6281140202158</t>
  </si>
  <si>
    <t>BTN UNHALU BLOK. I NO. 14 KEL. KAMBU KEC. KAMBU KOTA KENDARI SULAWESI TENGGARA</t>
  </si>
  <si>
    <t>1358769898</t>
  </si>
  <si>
    <t>Firdhan (PS)</t>
  </si>
  <si>
    <t>6281253399696</t>
  </si>
  <si>
    <t>Kab. Balangan</t>
  </si>
  <si>
    <t>Paringin Selatan</t>
  </si>
  <si>
    <t>Komp. Perumahan Balangan Risedin. Bungin RT 05 no 171 balangan Kelurahan. Batu Piring (ANTRAKN LANGSUNG KE ALAMAT)</t>
  </si>
  <si>
    <t>Beli 1 Gratis 1 Parfum Mobil Varian: Osmantus dan Cologne</t>
  </si>
  <si>
    <t>1359850306</t>
  </si>
  <si>
    <t>Al Amin (ar)</t>
  </si>
  <si>
    <t>6282259405647</t>
  </si>
  <si>
    <t>Jl.Nipah No.62 RT.04 RW.08 Perumahan Panakkukang 3 Kelurahan Kassi-Kassi, Kecamatan Rappocini</t>
  </si>
  <si>
    <t>1359857788</t>
  </si>
  <si>
    <t>Franky(ca)</t>
  </si>
  <si>
    <t>6281340325220</t>
  </si>
  <si>
    <t>Desa.Buyungon (patokan rumah,Cat rumah putih merah), lokasi bantaran sungai ranoyapo</t>
  </si>
  <si>
    <t>BELI 2 TOPI VISOR ANTI UV warna gray semua</t>
  </si>
  <si>
    <t>1358881378</t>
  </si>
  <si>
    <t>Syamsul Hadi (PS)</t>
  </si>
  <si>
    <t>6285647422272</t>
  </si>
  <si>
    <t>Jl. Cermai 163B, Mundu Rt.04 Rw.02, Tempel, Desa. Caturtunggal (ANTRAKN LANGSUNG KE ALAMAT)</t>
  </si>
  <si>
    <t>1359582714</t>
  </si>
  <si>
    <t>Slamet haryanto (iaa)</t>
  </si>
  <si>
    <t>6282324993193</t>
  </si>
  <si>
    <t>Banyuputih</t>
  </si>
  <si>
    <t>Kebonsari jalan petaman limpung bengkel las arpro desa dlimas Kecamatan Banyuputih Kabupaten Batang Provinsi Jawa Tengah</t>
  </si>
  <si>
    <t>1359584772</t>
  </si>
  <si>
    <t>Gerardus Tompunu (Kin)</t>
  </si>
  <si>
    <t>6281340129599</t>
  </si>
  <si>
    <t>Desa Tontalete, Jaga 1, Patokan Batas Tontalete Dengan Kema 1 (TELPON NO WHATSAPP PENERIMA)</t>
  </si>
  <si>
    <t>1359404765</t>
  </si>
  <si>
    <t>Nabila oktarina/,62 895-6345-11850 (ib)</t>
  </si>
  <si>
    <t>62895627145451</t>
  </si>
  <si>
    <t>Gandus</t>
  </si>
  <si>
    <t>Jalan Sido ing kenayan kecamatan gandus 36 ilir RW 37 RT 14 karang anyar Tanga buntung (Hubungi ke no ,62 895-6345-11850 ketika paket di antarkan kurir)</t>
  </si>
  <si>
    <t>Beli 1 Pembesar Layar Hp Warna hitam</t>
  </si>
  <si>
    <t>1359504922</t>
  </si>
  <si>
    <t>Tri Agus Tiarso (Jj)</t>
  </si>
  <si>
    <t>6282223473741</t>
  </si>
  <si>
    <t>Sumbernayu RT.02 RW.06 No.57 Kelurahan Joglo, Banjarsari, Surakarta 57136 Jateng.</t>
  </si>
  <si>
    <t>1359564832</t>
  </si>
  <si>
    <t>Suci Artini (PTR)</t>
  </si>
  <si>
    <t>6281337850006</t>
  </si>
  <si>
    <t>Cookies Bar Pantai, Jl. Padma, Desa Legian, Kec. Kuta</t>
  </si>
  <si>
    <t>1359466265</t>
  </si>
  <si>
    <t>Slametcahyono (Is)</t>
  </si>
  <si>
    <t>6285845231673</t>
  </si>
  <si>
    <t>Gg Depan Kantor Desa, Rt 13 Rw 05 Desa/Kelurahan Sumber Agung, Kec Pangkalan Lada Kab Kotawaringin Barat Kalimantan Tengah</t>
  </si>
  <si>
    <t>1359647371</t>
  </si>
  <si>
    <t>Hanik maslaha Od.</t>
  </si>
  <si>
    <t>6282232943209</t>
  </si>
  <si>
    <t>Ampelgading</t>
  </si>
  <si>
    <t>Kelurahan Tirtomoyo Kec Ampelgading Malang (DIANTAR LANGSUNG KE ALAMAT PENERIMA) Rt 28 Rw 7.</t>
  </si>
  <si>
    <t>1359719670</t>
  </si>
  <si>
    <t>Goriss buu (sp)</t>
  </si>
  <si>
    <t>6285221394841</t>
  </si>
  <si>
    <t>SD Katolik Majamere Rt 03 Rw 02 Desa Waloede</t>
  </si>
  <si>
    <t>1357490921</t>
  </si>
  <si>
    <t>Musa Ismail (Fr)</t>
  </si>
  <si>
    <t>628127405039</t>
  </si>
  <si>
    <t>Jambi Selatan</t>
  </si>
  <si>
    <t>Jln H Adam Malik Lrg Mawar No 80 Rt 19 Kel Thehok, Kec Jambi Selatan</t>
  </si>
  <si>
    <t>1359744898</t>
  </si>
  <si>
    <t>Mukhammad mudrik (sp)</t>
  </si>
  <si>
    <t>6285715104804</t>
  </si>
  <si>
    <t>Pajangan</t>
  </si>
  <si>
    <t>Iroyudan Rt 06 Kelurahan Guwosari ( patokan : Barat jembatan sindon/mushola pinggir jalan ) Kec Pajangan</t>
  </si>
  <si>
    <t>1359660380</t>
  </si>
  <si>
    <t>Masyhur M Od.</t>
  </si>
  <si>
    <t>6282151845351</t>
  </si>
  <si>
    <t>Jl. Durian No.8, Kelurahan Anduonohu, Kec. Poasia, Kota Kendari, Sulawesi Tenggara 93231 (DIANTAR LANGSUNG KE ALAMAT PENERIMA) Rumah Mantan Walikota Kendari</t>
  </si>
  <si>
    <t>Beli 1 Gratis 1 Parfum Mobil (Osmanthus , Ocean)</t>
  </si>
  <si>
    <t>1359691155</t>
  </si>
  <si>
    <t>Dominggus Tamo Ama  (sp)</t>
  </si>
  <si>
    <t>6285333222248</t>
  </si>
  <si>
    <t>Wewewa Utara</t>
  </si>
  <si>
    <t>jln.Palla desa mataloko ( depan kantor polisi sektor Wewewa Utara  )</t>
  </si>
  <si>
    <t>Beli 1 Pembesar Layar Hp warna merah</t>
  </si>
  <si>
    <t>1359126986</t>
  </si>
  <si>
    <t>Slamet (PTR)</t>
  </si>
  <si>
    <t>6281903544042</t>
  </si>
  <si>
    <t>Komplek Uni Garden, Jl. Selamat, Kelurahan Labuh Baru Timur, Kec. Payung Sekaki</t>
  </si>
  <si>
    <t>1359901570</t>
  </si>
  <si>
    <t>Alexander Mellese (ib)</t>
  </si>
  <si>
    <t>6282348734097</t>
  </si>
  <si>
    <t>Kos Cilla, Jalan Wiracakti 38 (Belakang SMU Rex Mundi Manado),,</t>
  </si>
  <si>
    <t>1360115641</t>
  </si>
  <si>
    <t>Pelipus lying (ar)</t>
  </si>
  <si>
    <t>6285299329719</t>
  </si>
  <si>
    <t>Baruppu</t>
  </si>
  <si>
    <t>Bubuk Atas Kakendekan Desa Baruppu Utara Dekat Gereja Toraja Jemaat Bu,Buk Kakemdekan Baruppu Utara , Kec Baruppu</t>
  </si>
  <si>
    <t>1360116634</t>
  </si>
  <si>
    <t>I Made Suparta (ar)</t>
  </si>
  <si>
    <t>6287826380935</t>
  </si>
  <si>
    <t>Klinik Vidyan Medika Jln Baypas Dharmagiri No88 Desa Buruan, Kec Blahbatuh</t>
  </si>
  <si>
    <t>1360117615</t>
  </si>
  <si>
    <t>UEF SAEPUDIN ( Di)</t>
  </si>
  <si>
    <t>6285754805351</t>
  </si>
  <si>
    <t>Kelurahan Beringin Jln Munggu Barang Gang Mandiri 1 Nomor Rumah 45, Kec Kapuas</t>
  </si>
  <si>
    <t>1360103913</t>
  </si>
  <si>
    <t>Syaifuddin Juhri (IR)</t>
  </si>
  <si>
    <t>6281338893878</t>
  </si>
  <si>
    <t>Kp Baru Dusun Tente RT 03 RW 03 Desa Calabai Kec Pekat (Depan Pasar Harian Desa Calabai)</t>
  </si>
  <si>
    <t>1360106517</t>
  </si>
  <si>
    <t>I Wayan Seniartha Od.</t>
  </si>
  <si>
    <t>6285238398777</t>
  </si>
  <si>
    <t>Jl. Tukad Pakerisn Gg. XII / 1 B Kelurahan Panjer Kec Denpasar Selatan Denpasar 80225 (DIANTAR LANGSUNG KE ALAMAT PENERIMA).</t>
  </si>
  <si>
    <t>1360110263</t>
  </si>
  <si>
    <t>Telma Tondatuon (Rs)</t>
  </si>
  <si>
    <t>6281242695506</t>
  </si>
  <si>
    <t>Dusun Jaga 4, Desa Buku (Dekat Sekolah Smp) Kec Belang</t>
  </si>
  <si>
    <t>1 KEPALA SEMPROTAN SERBAGUNA</t>
  </si>
  <si>
    <t>1360119248</t>
  </si>
  <si>
    <t>H Zainal Razak (ar)</t>
  </si>
  <si>
    <t>628114105044</t>
  </si>
  <si>
    <t>Btn Bungoro Indah Baru Blok B6/15 Kelurahan Samalewa, Kec Bungoro</t>
  </si>
  <si>
    <t>1360153382</t>
  </si>
  <si>
    <t>Abdullah (rz)</t>
  </si>
  <si>
    <t>6281245813410</t>
  </si>
  <si>
    <t>Hanau</t>
  </si>
  <si>
    <t>Jln. Abdul Rasyid Gang Kalimantan No.477 Desa Pembuang Hulu II, Kec Hanau</t>
  </si>
  <si>
    <t>1360164004</t>
  </si>
  <si>
    <t>Ariance Lebo (ib)</t>
  </si>
  <si>
    <t>6285238310734</t>
  </si>
  <si>
    <t>RT/RW,002/004,Desa Olais,Kec Kuanfatu,Kab TTS/SoE,Provinsi NTT</t>
  </si>
  <si>
    <t>1360167019</t>
  </si>
  <si>
    <t>Junaidi (PS)</t>
  </si>
  <si>
    <t>6285383205320</t>
  </si>
  <si>
    <t>Jl.sejahtera RT 05 no 05 Kelurahan. Padang Kapuk (ANTRAKN LANGSUNG KE ALAMAT)</t>
  </si>
  <si>
    <t>1360130552</t>
  </si>
  <si>
    <t>Edy Marpaung Od.</t>
  </si>
  <si>
    <t>6285265616076</t>
  </si>
  <si>
    <t>Torgamba</t>
  </si>
  <si>
    <t>Jln. Pendidikan Cikampak Pekan Kec Torgamba (DIANTAR LANGSUNG KE ALAMAT PENERIMA) SPBU Kuda Putih Cikampak Komplek SMK Budaya.</t>
  </si>
  <si>
    <t>1360135191</t>
  </si>
  <si>
    <t>Arlis Od.</t>
  </si>
  <si>
    <t>6285220368376</t>
  </si>
  <si>
    <t>Kantor Perpustakaan Kota Bau-Bau Jalan Dayanu Ihsanudin Kelurahan Lipu Kec Betoambari (DIANTAR LANGSUNG KE ALAMAT PENERIMA).</t>
  </si>
  <si>
    <t>1360141095</t>
  </si>
  <si>
    <t>Hendra Potabuga ( Di)</t>
  </si>
  <si>
    <t>6289509794111</t>
  </si>
  <si>
    <t>( Warung anggrek ) Jln. Tran Sulawesi Desa Langagon, Kec. Bolaang</t>
  </si>
  <si>
    <t>1359928959</t>
  </si>
  <si>
    <t>Suyanto (sp)</t>
  </si>
  <si>
    <t>6285943542611</t>
  </si>
  <si>
    <t>kavling bida kabil blok G no 20 Rt 04 Rw 21 Kelurahan Kabil</t>
  </si>
  <si>
    <t>1359938881</t>
  </si>
  <si>
    <t>Absen Daeli (Kin)</t>
  </si>
  <si>
    <t>628126401932</t>
  </si>
  <si>
    <t>Peranap</t>
  </si>
  <si>
    <t>Jln. Napal Loket Bus PMH RT 01 RW 01 Kel/Desa Semelinang Tebing</t>
  </si>
  <si>
    <t>1359943182</t>
  </si>
  <si>
    <t>Karolus Donggo (ib)</t>
  </si>
  <si>
    <t>6281237964629</t>
  </si>
  <si>
    <t>Jln. Adisucipto RT 11 RW 05 Kel. Penfui Kec. Maulafa kota Kupang NTT</t>
  </si>
  <si>
    <t>1359917699</t>
  </si>
  <si>
    <t>Syamsudin Zakaria (Hb)</t>
  </si>
  <si>
    <t>6281374019248</t>
  </si>
  <si>
    <t>Pondok modern Daarul Abror putri putri jln mntok de desa/kel kace</t>
  </si>
  <si>
    <t>1359927678</t>
  </si>
  <si>
    <t>Darlan (BY)</t>
  </si>
  <si>
    <t>6285330169396</t>
  </si>
  <si>
    <t>Jln poros palu bangga desa rarampadene rt 08 rw 02 (Dekat Tower</t>
  </si>
  <si>
    <t>1359928604</t>
  </si>
  <si>
    <t>I kt sukita Od.</t>
  </si>
  <si>
    <t>6281999928433</t>
  </si>
  <si>
    <t>Br. Canggu Desa Canggu Kec Kuta Utara Jln. Pantai Batu Bolong No Rumah 56A Canggu (DIANTAR LANGSUNG KE ALAMAT PENERIMA)</t>
  </si>
  <si>
    <t>1359962430</t>
  </si>
  <si>
    <t>Mamesah Irma(ib)</t>
  </si>
  <si>
    <t>6285298343266</t>
  </si>
  <si>
    <t>Perum Pineleng Permai Blok G no.5 desa pineleng dua</t>
  </si>
  <si>
    <t>1360062283</t>
  </si>
  <si>
    <t>Finsensius Od.</t>
  </si>
  <si>
    <t>6282146024189</t>
  </si>
  <si>
    <t>Kelurahan Woewutu Rt 05 Kec Nangaroro (DIANTAR LANGSUNG KE ALAMAT PENERIMA).</t>
  </si>
  <si>
    <t>1360069655</t>
  </si>
  <si>
    <t>Mba Mimin/Bu Sukma (Bar)</t>
  </si>
  <si>
    <t>6285603106511</t>
  </si>
  <si>
    <t>Nama .mba Mimin /Bu sukma, Alamat. Perumahan Royal Gading Mansion, RG 05 No. 05, Kel. Kelapa Gading, Kec. Kelapa Gading (DIANTAR LANGSUNG KE ALAMAT PENERIMA)</t>
  </si>
  <si>
    <t>1360078782</t>
  </si>
  <si>
    <t>Iwan (PTR)</t>
  </si>
  <si>
    <t>6285798401453</t>
  </si>
  <si>
    <t>Kabandungan</t>
  </si>
  <si>
    <t>Kp. Cihamerang RT. 04 / RW. 04, Desa Cihamerang, Kec. Kabandungan</t>
  </si>
  <si>
    <t>1359986870</t>
  </si>
  <si>
    <t>ULFA PAGAU (Kin)</t>
  </si>
  <si>
    <t>6282197394404</t>
  </si>
  <si>
    <t>Desa Molombulahe, Jalan Trans Sulawesi Komplek Apotik Albarokah (TELPON NO WHATSAPP PENERIMA)</t>
  </si>
  <si>
    <t>1360032131</t>
  </si>
  <si>
    <t>Ali (rz)</t>
  </si>
  <si>
    <t>6285705213394</t>
  </si>
  <si>
    <t>Desa Derangga Rt 1 Rw 1 ( Dekat Sekolah Smp Sd ) Kec Hanau</t>
  </si>
  <si>
    <t>1360036995</t>
  </si>
  <si>
    <t>Candra(Mar).</t>
  </si>
  <si>
    <t>6281354644931</t>
  </si>
  <si>
    <t>Kel tuweley jln kelapa dua RT V RW V kab toli toli kec baolan prepinsi sulawesi tengah</t>
  </si>
  <si>
    <t>jjh</t>
  </si>
  <si>
    <t>keluarga pi</t>
  </si>
  <si>
    <t>hubungi 0895350250007</t>
  </si>
  <si>
    <t>1360227432</t>
  </si>
  <si>
    <t>Hi NUR.Rasiamag (ib)</t>
  </si>
  <si>
    <t>6282194512755</t>
  </si>
  <si>
    <t>Tinombo</t>
  </si>
  <si>
    <t>Dusun dua desa Sidoan selatan  KEC Sidoan kab parigimoutong sulteng</t>
  </si>
  <si>
    <t>1360229373</t>
  </si>
  <si>
    <t>Majinet (RM)</t>
  </si>
  <si>
    <t>6281204858871</t>
  </si>
  <si>
    <t>Tarakan Tengah</t>
  </si>
  <si>
    <t>Jln .Gunung blankon RT.16.no.98 Kelurahan Skip Tarakan kecamatan Tarakan tengah</t>
  </si>
  <si>
    <t>1360238760</t>
  </si>
  <si>
    <t>Hj. nane mulyani Od.</t>
  </si>
  <si>
    <t>6285694586610</t>
  </si>
  <si>
    <t>Cilograng</t>
  </si>
  <si>
    <t>Desa Cijengkol Rt 001 Rw 001 Kec Cilograng Lebak Banten (DIANTAR LANGSUNG KE ALAMAT PENERIMA).</t>
  </si>
  <si>
    <t>Beli 1 Gratis 1 Gelang Retro Terapi Batu Giok (Hitam , Merah Hitam Campur Sumur Kuning)</t>
  </si>
  <si>
    <t>1360226418</t>
  </si>
  <si>
    <t>Zainal Abidin Od.</t>
  </si>
  <si>
    <t>6281317380008</t>
  </si>
  <si>
    <t>Jln. Pengadegan Utara Rt 005 Rw 07 No. 05 Pancoran Jaksel Kelurahan Pengadegan Kec Pancoran Kode Pos 12770 (DIANTAR LANGSUNG KE ALAMAT PENERIMA)</t>
  </si>
  <si>
    <t>1360218141</t>
  </si>
  <si>
    <t>Samsuri Cbf (IR)</t>
  </si>
  <si>
    <t>6282174778461</t>
  </si>
  <si>
    <t>Jalan Usman Binol Kelurahan Baru Kec Baolan (Belakang Sari laut haji Muklis)</t>
  </si>
  <si>
    <t>1360224595</t>
  </si>
  <si>
    <t>Leman (Kin)</t>
  </si>
  <si>
    <t>6281246089740</t>
  </si>
  <si>
    <t>PT Mondira Cargo Bandar Udara Eltari Jl. adi Sucipto Kelurahan Penfui</t>
  </si>
  <si>
    <t>1360225386</t>
  </si>
  <si>
    <t>Supriyanto ( Pray ) Od.</t>
  </si>
  <si>
    <t>62816626967</t>
  </si>
  <si>
    <t>Flamboyan Suites Jln. Flamboyan No. 41 Karangasem Kelurahan Caturtunggal Kec Depok (DIANTAR LANGSUNG KE ALAMAT PENERIMA).</t>
  </si>
  <si>
    <t>1360248269</t>
  </si>
  <si>
    <t>Syapri (Jj)</t>
  </si>
  <si>
    <t>6282173559832</t>
  </si>
  <si>
    <t>Tanjung Medan</t>
  </si>
  <si>
    <t>Jln. Lintas Mahato RT 02 RW 01 Pasar Los Tanjung Medan Kelurahan /Desa Tanjung Medan</t>
  </si>
  <si>
    <t>1360266210</t>
  </si>
  <si>
    <t>Techo (CN)</t>
  </si>
  <si>
    <t>6281247359224</t>
  </si>
  <si>
    <t>Jalan Netar No.6 Abepura RT 005 RW 002, Desa / Kelurahan Kota Baru, Kec Abepura</t>
  </si>
  <si>
    <t>2 Rossa Beauty Fragrance Mist - ADD (Mist Sunrise, Sunset)</t>
  </si>
  <si>
    <t>Mist Sunrise, Sunset</t>
  </si>
  <si>
    <t>1360269470</t>
  </si>
  <si>
    <t>Andyka Adytia (ar)</t>
  </si>
  <si>
    <t>6287711962362</t>
  </si>
  <si>
    <t>Jl Lekatu No70 Palu RT 01 RW 03 Kelurahan Tawanjuka, Kecamatan Tatanga</t>
  </si>
  <si>
    <t>1360271773</t>
  </si>
  <si>
    <t>Tibun (AK)</t>
  </si>
  <si>
    <t>6281258463159</t>
  </si>
  <si>
    <t>Perumahan Pasundan, Blok G, RT 39 / RW 09, No. 8G, Kampung Jawa, Kecamatan Samarinda Ulu, Kalimantan Timur</t>
  </si>
  <si>
    <t>1360262292</t>
  </si>
  <si>
    <t>Tjetjep Djunaedi (Jj)</t>
  </si>
  <si>
    <t>62811131340</t>
  </si>
  <si>
    <t>Jln. Cipinang Baru No. 34 RT 09 RW 03 Kelurahan Cipinang Kec. Pulo Gadung</t>
  </si>
  <si>
    <t>1360251352</t>
  </si>
  <si>
    <t>Ismail Riyadi Od.</t>
  </si>
  <si>
    <t>6285936658999</t>
  </si>
  <si>
    <t>Cibeber</t>
  </si>
  <si>
    <t>Jl. Raya Cibeber Kp. Pasir Kalapa Rt 004 Rw 006 Desa Peuteuy Condong Kec Cibeber Cianjur (DIANTAR LANGSUNG KE ALAMAT PENERIMA).</t>
  </si>
  <si>
    <t>1360257387</t>
  </si>
  <si>
    <t>Indra Nyaru Back Cuingska (Jj)</t>
  </si>
  <si>
    <t>6285650850080</t>
  </si>
  <si>
    <t>Kelurahan /Desa Monterado RT 01 RW 01 Jl. Raya Nyempen Komplek Nyaru Black</t>
  </si>
  <si>
    <t>1360257734</t>
  </si>
  <si>
    <t>Jajang (Kin)</t>
  </si>
  <si>
    <t>6281257100212</t>
  </si>
  <si>
    <t>Jalan Purnama Agung 7 Komplek Citra Purnama No. 8 Kelurahan Parit Tokaya</t>
  </si>
  <si>
    <t>1360145838</t>
  </si>
  <si>
    <t>Julia Nita (PS)</t>
  </si>
  <si>
    <t>6285240379999</t>
  </si>
  <si>
    <t>Tomohon Barat</t>
  </si>
  <si>
    <t>Jl. Popowatu Lingk. 3 Kelurahan. Taratara II (ANTRAKN LANGSUNG KE ALAMAT)</t>
  </si>
  <si>
    <t>1360146102</t>
  </si>
  <si>
    <t>Masye lendesang (AK)</t>
  </si>
  <si>
    <t>6285398943792</t>
  </si>
  <si>
    <t>Kios Naura, Desa Kalasey 1, RT 00 RW 00, Kecamatan Pineleng, Kabupaten Minahasa, Sulawesi Utara</t>
  </si>
  <si>
    <t>1360150390</t>
  </si>
  <si>
    <t>Frisandian (Di)</t>
  </si>
  <si>
    <t>6281255769797</t>
  </si>
  <si>
    <t>Jln Merbabu no 08 Rt 06 Kelurahan Jawa ( patokan rumah Samping Ktr Lurah Jawa) Kecamatan Samarinda Ulu</t>
  </si>
  <si>
    <t>2 TOPI KOMANDO (H,C)</t>
  </si>
  <si>
    <t>1360144880</t>
  </si>
  <si>
    <t>Agus Korianto (RM)</t>
  </si>
  <si>
    <t>6282237753473</t>
  </si>
  <si>
    <t>Sausu</t>
  </si>
  <si>
    <t>Dusun 1 Rumah dekat pustu (Puskesmas pembantu) Desa Sausu tambu kecamatan Sausu</t>
  </si>
  <si>
    <t>1360127343</t>
  </si>
  <si>
    <t>Muhammad Nur Huseng (Kin)</t>
  </si>
  <si>
    <t>628114131425</t>
  </si>
  <si>
    <t>Perumahan Bumi Tirta Nusantara II Blok H No. 5 Kelurahan Tello Baru</t>
  </si>
  <si>
    <t>1360128455</t>
  </si>
  <si>
    <t>Markus Rante (Kin)</t>
  </si>
  <si>
    <t>6281355478694</t>
  </si>
  <si>
    <t>Sangalla' Utara</t>
  </si>
  <si>
    <t>GPdI Elshaday Rantelabi, Jln. Rantelabi Desa Rantela,bi Kambisa</t>
  </si>
  <si>
    <t>1360134316</t>
  </si>
  <si>
    <t>Elias Rihi Riwu (Jj)</t>
  </si>
  <si>
    <t>6281238913710</t>
  </si>
  <si>
    <t>Kelurahan /Desa Wadumaddi RT 11 RW 06 Dusun 03 Gang Masuk SDN Gelanalalu Jln. Nabelu Mahara</t>
  </si>
  <si>
    <t>1360172226</t>
  </si>
  <si>
    <t>Yulvriva zola pillisyia ( Di)</t>
  </si>
  <si>
    <t>6282285975745</t>
  </si>
  <si>
    <t>Perumnas belimbing Kuranji Padang blok H RT 003 RW 012 , jln Manggis xx/ 20 nomer 429 Kelurahan Kuranji , kec Kuranji</t>
  </si>
  <si>
    <t>1360204599</t>
  </si>
  <si>
    <t>Wihelmus Yance Boy, S.T. Od.</t>
  </si>
  <si>
    <t>6281230228454</t>
  </si>
  <si>
    <t>SMKN 1 Maumere Jl. Wairklau Kel. Kota Uneng Kec. Alok 86113 (DIANTAR LANGSUNG KE ALAMAT PENERIMA)</t>
  </si>
  <si>
    <t>1360211350</t>
  </si>
  <si>
    <t>Seselia ko (RM)</t>
  </si>
  <si>
    <t>62895377879646</t>
  </si>
  <si>
    <t>Jln raya Ledo dekat AKR sangkup desa dayung kecamatan Ledo</t>
  </si>
  <si>
    <t>1360212829</t>
  </si>
  <si>
    <t>Sofyan Andin (ib)</t>
  </si>
  <si>
    <t>6281347279390</t>
  </si>
  <si>
    <t>kompleks kantor desa buntuliautara lorong ko weli depan bengkel.desa buntulia utara</t>
  </si>
  <si>
    <t>1360201580</t>
  </si>
  <si>
    <t>Rita Abas (Jj)</t>
  </si>
  <si>
    <t>6282245264694</t>
  </si>
  <si>
    <t>Tomilito</t>
  </si>
  <si>
    <t>Kelurahan /Desa Dambalo Dusun KM 5 Lapak Marita Kec. Tomolito</t>
  </si>
  <si>
    <t>1360192382</t>
  </si>
  <si>
    <t>Hasan (kin)</t>
  </si>
  <si>
    <t>6281805746371</t>
  </si>
  <si>
    <t>Desa Kuta, Jln. Sawe Batu Riti Depan Hery Home Stay (LANGSUNG DIANTARKAN KE ALAMAT)</t>
  </si>
  <si>
    <t>1360195332</t>
  </si>
  <si>
    <t>Veity (ar)</t>
  </si>
  <si>
    <t>6281356551052</t>
  </si>
  <si>
    <t>Jln Mangga Lingkungan 2 kelurahan Walian Dua dekat kantor kelurahan, Kecamatan Tomohon Selatan</t>
  </si>
  <si>
    <t>1360201487</t>
  </si>
  <si>
    <t>Om Madon Od.</t>
  </si>
  <si>
    <t>6283161641071</t>
  </si>
  <si>
    <t>Kelurahan Tanjung Uban Utara Rt 01 Rw 02 Kec Bintan Utara (DIANTAR LANGSUNG KE ALAMAT PENERIMA).</t>
  </si>
  <si>
    <t>1360365681</t>
  </si>
  <si>
    <t>A.Rudadi (rz)</t>
  </si>
  <si>
    <t>6281219895919</t>
  </si>
  <si>
    <t>Medansatria</t>
  </si>
  <si>
    <t>Jln Komando raya C386 RT 03 RW 012 Perumahan Pejuang Jaya Desa Pejuang, Kec Medan Satria</t>
  </si>
  <si>
    <t>1360378282</t>
  </si>
  <si>
    <t>Bahri Saeful (PS)</t>
  </si>
  <si>
    <t>62895622289968</t>
  </si>
  <si>
    <t>Desa. Kedungsana   blok. Sampurna   RT 04/RW 02  no.229   (Patokan rumah: dekat warung mbok su)</t>
  </si>
  <si>
    <t>1360380199</t>
  </si>
  <si>
    <t>Frans asmoko (Ad)</t>
  </si>
  <si>
    <t>6282211619688</t>
  </si>
  <si>
    <t>Kel/Desa kasongan lama RT 13 RW 03 JLN pahlawan</t>
  </si>
  <si>
    <t>1360357817</t>
  </si>
  <si>
    <t>Wildan (PTR)</t>
  </si>
  <si>
    <t>Desa Keurea, RT. 12 / 13, Patokan : Depan SMPN 1 Bahodopi, Kec. Bahodopi</t>
  </si>
  <si>
    <t>1360346253</t>
  </si>
  <si>
    <t>Muhamad kodri (Is)</t>
  </si>
  <si>
    <t>6281313056932</t>
  </si>
  <si>
    <t>RT 03 Konter erix khomarull Desa/Kelurahan Hajran, Kec Batin XXIV Kab Batang hari Jambi</t>
  </si>
  <si>
    <t>1360352941</t>
  </si>
  <si>
    <t>Betsy Pinontoan (Hb)</t>
  </si>
  <si>
    <t>6281325925282</t>
  </si>
  <si>
    <t>Jl. Kahoi 2A  R 35/60. Kel. Karang anyar</t>
  </si>
  <si>
    <t>BELI 1 DAPAT 2 Kacamata Autofokus Ukuran ,3.50</t>
  </si>
  <si>
    <t>1360354748</t>
  </si>
  <si>
    <t>Lalu Sukardi (PS)</t>
  </si>
  <si>
    <t>6281287917151</t>
  </si>
  <si>
    <t>Jl. Anusapati VIII No. 6 RT. 004 RW. 017 Kelurahan. Uwung Jaya</t>
  </si>
  <si>
    <t>1360387326</t>
  </si>
  <si>
    <t>Muzi Od.</t>
  </si>
  <si>
    <t>6282296421507</t>
  </si>
  <si>
    <t>Batauga</t>
  </si>
  <si>
    <t>Jln. Gajahmada, Lingkungan Konde, Kelurahan Laompo, Kecamatan Batauga, Kabupaten Buton Selatan, Provinsi Sulawesi Tenggara kode pos 93752</t>
  </si>
  <si>
    <t>1360396233</t>
  </si>
  <si>
    <t>Nariyah /mm Anjar (PS)</t>
  </si>
  <si>
    <t>6281999069606</t>
  </si>
  <si>
    <t>Jln. Pedongkelan RT 02 RW 09 No. Rumah 3B Kelurahan. Cilincing  (ANTRAKN LANGSUNG KE ALAMAT)</t>
  </si>
  <si>
    <t>1360396696</t>
  </si>
  <si>
    <t>Karim (PS)</t>
  </si>
  <si>
    <t>6282198050518</t>
  </si>
  <si>
    <t>Jln. Stapak ke 2. Sulawesi tenggara. Lorong Bendungan Kelurahan. Balandete (disamping stadion gelora)</t>
  </si>
  <si>
    <t>1360399100</t>
  </si>
  <si>
    <t>Husain Ressa (ib)</t>
  </si>
  <si>
    <t>6282348629345</t>
  </si>
  <si>
    <t>Cempa</t>
  </si>
  <si>
    <t>Wakka Desa Tadang Palie RT 002/RW 02 dekat masjid Al Madinah</t>
  </si>
  <si>
    <t>1360395450</t>
  </si>
  <si>
    <t>Ririn Ayu (Rs)</t>
  </si>
  <si>
    <t>6282190738054</t>
  </si>
  <si>
    <t>Gg Karya, RT 02, Desa Sangatta Utara, Kec Sangatta Utara</t>
  </si>
  <si>
    <t>1360387874</t>
  </si>
  <si>
    <t>Martha Abislom (Fr)</t>
  </si>
  <si>
    <t>6281355800725</t>
  </si>
  <si>
    <t>Desa Picuan baru.Jaga 4 di walet, Kecamatan Motoling</t>
  </si>
  <si>
    <t>1360393320</t>
  </si>
  <si>
    <t>6285174172104</t>
  </si>
  <si>
    <t>Bolangitang Barat</t>
  </si>
  <si>
    <t>Desa Iyok Kec Bolang Itang Barat (DIANTAR LANGSUNG KE ALAMAT PENERIMA) Jalan Trans Sulawesi Depan Kantor BP3K Bolmut.</t>
  </si>
  <si>
    <t>1360394709</t>
  </si>
  <si>
    <t>Andreas Mutholib (PS)</t>
  </si>
  <si>
    <t>6281110031908</t>
  </si>
  <si>
    <t>Cipondoh</t>
  </si>
  <si>
    <t>Perumahan Banjar Wijaya Blok 12 No. 26 Jl.Lili Paris Cipondoh RT/RW 001/010 Kelurahan. Poris Plawad Indah (ANTRAKN LANGSUNG KE ALAMAT)</t>
  </si>
  <si>
    <t>1360284364</t>
  </si>
  <si>
    <t>Muh ferdinan (Ib)</t>
  </si>
  <si>
    <t>6282177766681</t>
  </si>
  <si>
    <t>Kelurahan tomba jalan ahmat Yani belakang dokter agus nama BPK isna</t>
  </si>
  <si>
    <t>1360290907</t>
  </si>
  <si>
    <t>Fildzah Ajrina (Bar)</t>
  </si>
  <si>
    <t>628114500607</t>
  </si>
  <si>
    <t>Jl. Elang, Lorong Bengkel Motor Mandiri, RT 003/RW 003, Kel. Birobuli Selatan (Rumah putih paling ujung sebelah kiri, dekat lahan kosong), Kec. Palu Selatan (DIANTAR LANGSUNG KE ALAMAT PENERIMA)</t>
  </si>
  <si>
    <t>1360295284</t>
  </si>
  <si>
    <t>Mieke Assa (PS)</t>
  </si>
  <si>
    <t>6281315315388</t>
  </si>
  <si>
    <t>ASPOL Jaga 8 Desa. Kauditan 2 (ANTRAKN LANGSUNG KE ALAMAT)</t>
  </si>
  <si>
    <t>1360281866</t>
  </si>
  <si>
    <t>Peleyin labi (Kin)</t>
  </si>
  <si>
    <t>6282245985277</t>
  </si>
  <si>
    <t>Kesu</t>
  </si>
  <si>
    <t>Jln. Poros Batan Pangga, Samping Gereja Batu Piak, Kelurahan Ba,tan</t>
  </si>
  <si>
    <t>1360277728</t>
  </si>
  <si>
    <t>Apak D. E (Ad)</t>
  </si>
  <si>
    <t>6287715952641</t>
  </si>
  <si>
    <t>Jln RTA Milono masuk jln pasendeng Kel/Desa sabaru RT 02, RW II PATOKAN masuk jln pasendeng perumahan pasendeng baru</t>
  </si>
  <si>
    <t>1360280881</t>
  </si>
  <si>
    <t>Zamil Fredi Candra Od.</t>
  </si>
  <si>
    <t>6283183392812</t>
  </si>
  <si>
    <t>Samarinda Ilir</t>
  </si>
  <si>
    <t>Jalan Damai Sidodami Gang Wia Sejahtera Kec Samarinda Ilir (DIANTAR LANGSUNG KE ALAMAT PENERIMA) Kelurahan Sidomulyo.</t>
  </si>
  <si>
    <t>1360281799</t>
  </si>
  <si>
    <t>Samidi (PTR)</t>
  </si>
  <si>
    <t>62895339279499</t>
  </si>
  <si>
    <t>Babadan Kadipolo, RT. 04 / RW. 36, Kelurahan Sendangtirto, Kec. Berbah</t>
  </si>
  <si>
    <t>1360296781</t>
  </si>
  <si>
    <t>Sarwono (PS)</t>
  </si>
  <si>
    <t>6282273041515</t>
  </si>
  <si>
    <t>Jl. Lintas Timur Km 18 Desa. Kulim (Warung pecel lele mbak wulan , depan pabrik spring bed )</t>
  </si>
  <si>
    <t>1360328494</t>
  </si>
  <si>
    <t>Zunaidy/Netty Hastuti (PS)</t>
  </si>
  <si>
    <t>6285349333321</t>
  </si>
  <si>
    <t>Kab. Hulu Sungai Selatan</t>
  </si>
  <si>
    <t>Angkinang</t>
  </si>
  <si>
    <t>Desa. Taniran Kubah RT/RW 01/01 (Dekat balai desa, ANTRAKN LANGSUNG KE ALAMAT)</t>
  </si>
  <si>
    <t>1360332883</t>
  </si>
  <si>
    <t>Nurfia hakim (Bar)</t>
  </si>
  <si>
    <t>6285210402743</t>
  </si>
  <si>
    <t>Jl. Raya Mamboro No. 86, RT 04/RW 01, Kelurahan Mamboro (Depan Masjid Islamic Center Nurul Yaqin Mamboro), Kec. Palu Utara (DIANTAR LANGSUNG KE ALAMAT PENERIMA)</t>
  </si>
  <si>
    <t>1360339101</t>
  </si>
  <si>
    <t>Minar (ar)</t>
  </si>
  <si>
    <t>6281314537564</t>
  </si>
  <si>
    <t>Rumpin</t>
  </si>
  <si>
    <t>Kampung Muncang RT 003 RW 007 Desa Kampung Sawah, Kecamatan Rumpin (No alternatif 081314311322)</t>
  </si>
  <si>
    <t>1360326580</t>
  </si>
  <si>
    <t>Nia (BY)</t>
  </si>
  <si>
    <t>6285866081970</t>
  </si>
  <si>
    <t>Cilacap Tengah</t>
  </si>
  <si>
    <t>Jln baleng RT 8 RW 12, desa Sidakaya (Pinggir jalan)</t>
  </si>
  <si>
    <t>1360301196</t>
  </si>
  <si>
    <t>Aimar Od.</t>
  </si>
  <si>
    <t>62817781304</t>
  </si>
  <si>
    <t>Kesambi</t>
  </si>
  <si>
    <t>Karyamulya Rt 001 Rw 006 Kelurahan Harapan Mulya Kec Kesambi Cirebon (DIANTAR LANGSUNG KE ALAMAT PENERIMA).</t>
  </si>
  <si>
    <t>1360304650</t>
  </si>
  <si>
    <t>Umar charis ( Di)</t>
  </si>
  <si>
    <t>6281272808322</t>
  </si>
  <si>
    <t>Jabung</t>
  </si>
  <si>
    <t>Desa Gunung mekar RT 01 RW 05 ,Komplek Pon.Pes Miftahul Huda Jl. Kupang, Kecamatan Jabung</t>
  </si>
  <si>
    <t>1360310157</t>
  </si>
  <si>
    <t>Heru Prasetyo (Bar)</t>
  </si>
  <si>
    <t>6281215375643</t>
  </si>
  <si>
    <t>Perumahan Fajar Indah, Jl. Fajar Indah 2 No. 29, Kelurahan Jajar, Kec. Laweyan (DIANTAR LANGSUNG KE ALAMAT PENERIMA)</t>
  </si>
  <si>
    <t>1359625470</t>
  </si>
  <si>
    <t>H Uho Muslim (Kin)</t>
  </si>
  <si>
    <t>62811237413</t>
  </si>
  <si>
    <t>Cijerah 1 RT 3 RW 5 No. 8 Kelurahan Cijerah, Dekat Masjid Al - Hikmah</t>
  </si>
  <si>
    <t>1359667467</t>
  </si>
  <si>
    <t>Yohanes k.joma (ib)</t>
  </si>
  <si>
    <t>6281337238833</t>
  </si>
  <si>
    <t>Jln Borong- Waiing ,Lidi, desa Gurung Liwut Kec Borong Kabupaten Manggarai Timur</t>
  </si>
  <si>
    <t>1359684800</t>
  </si>
  <si>
    <t>M syarief neldy (ib)</t>
  </si>
  <si>
    <t>6287779627265</t>
  </si>
  <si>
    <t>Desa saibinti, jln.palma patokan PT.PALMA PROGSES SHIPYARD</t>
  </si>
  <si>
    <t>1359610764</t>
  </si>
  <si>
    <t>Rauf Abd Azis (Kin)</t>
  </si>
  <si>
    <t>6285255483166</t>
  </si>
  <si>
    <t>Kota Barat</t>
  </si>
  <si>
    <t>Simpang 3 Jln. Raja Eyato Dan Jln. Delima, Tepatnya Toko Bangunan Mandarin Kelurahan Molosipat W</t>
  </si>
  <si>
    <t>1359562948</t>
  </si>
  <si>
    <t>Idi Widodo (Fr)</t>
  </si>
  <si>
    <t>6281802732755</t>
  </si>
  <si>
    <t>Wonosari</t>
  </si>
  <si>
    <t>Desa Karangrejek RT02/RW01, Kec Wonosari</t>
  </si>
  <si>
    <t>1359563555</t>
  </si>
  <si>
    <t>Muhammad Aldi (Rs)</t>
  </si>
  <si>
    <t>6285364477110</t>
  </si>
  <si>
    <t>Jln. Ronggowarsito No. 58f, Kelurahan Cinta Raja, Kec Sail</t>
  </si>
  <si>
    <t>1359600139</t>
  </si>
  <si>
    <t>Afit salili Od.</t>
  </si>
  <si>
    <t>628976518204</t>
  </si>
  <si>
    <t>Desa Sea Jaga 6 Kec Pineleng (DIANTAR LANGSUNG KE ALAMAT PENERIMA) Lapangan Bola Titiknya Kios Ita Bualo</t>
  </si>
  <si>
    <t>1359694543</t>
  </si>
  <si>
    <t>Sumali (BY)</t>
  </si>
  <si>
    <t>6285708789360</t>
  </si>
  <si>
    <t>Jetis jalan aster RT 03rw1 Kel Klari (Dekat Laundry)</t>
  </si>
  <si>
    <t>1359834745</t>
  </si>
  <si>
    <t>Djoni Suhendro (PS)</t>
  </si>
  <si>
    <t>6282245029933</t>
  </si>
  <si>
    <t>Kebonarum</t>
  </si>
  <si>
    <t>Dk. Kebonarum RT 04 RW 10 Desa. Basin (ANTRAKN LANGSUNG KE ALAMAT)</t>
  </si>
  <si>
    <t>1359855370</t>
  </si>
  <si>
    <t>Daniel Mege (Kin)</t>
  </si>
  <si>
    <t>62895601074471</t>
  </si>
  <si>
    <t>Jl. Abubakar Lambogo 3 No. 36 RT 005 RW 006 Kelurahan Bara-Baraya Timur</t>
  </si>
  <si>
    <t>1359917654</t>
  </si>
  <si>
    <t>Mufid (PS)</t>
  </si>
  <si>
    <t>628161885453</t>
  </si>
  <si>
    <t>Jl. Penggilingan Baru l Dalam no.9 RT.10 RW.04 Kelurahan. Dukuh (ANTRAKN LANGSUNG KE ALAMAT)</t>
  </si>
  <si>
    <t>1359794295</t>
  </si>
  <si>
    <t>Arnol Lumanuo (Kin)</t>
  </si>
  <si>
    <t>6282251340179</t>
  </si>
  <si>
    <t>Dusun Tanjung Harapan, Desa Lelato (Depan SDN 12 Lelato)</t>
  </si>
  <si>
    <t>1359735022</t>
  </si>
  <si>
    <t>Ajai Sape (PS)</t>
  </si>
  <si>
    <t>6282324171112</t>
  </si>
  <si>
    <t>Dusun. Padolo Desa. Rai O,i (Patokan rumah depan inpres raioi, ANTRAKN LANGSUNG KE ALAMAT)</t>
  </si>
  <si>
    <t>1359738950</t>
  </si>
  <si>
    <t>imam santoso (Fr)</t>
  </si>
  <si>
    <t>6282130007868</t>
  </si>
  <si>
    <t>Kedokan Bunder</t>
  </si>
  <si>
    <t>Desa Kedokan agung RT12/RW03, Kec Kedokan bunder</t>
  </si>
  <si>
    <t>1359743401</t>
  </si>
  <si>
    <t>Arya (Jj)</t>
  </si>
  <si>
    <t>6282191568071</t>
  </si>
  <si>
    <t>Tanralili</t>
  </si>
  <si>
    <t>Perum. D,QUEEN BLOK C1 / 81 Kelurahan Damai Kec. Tanralili Maros Sulawesi Selatan</t>
  </si>
  <si>
    <t>1359040581</t>
  </si>
  <si>
    <t>Arifin (ib)</t>
  </si>
  <si>
    <t>6285754341488</t>
  </si>
  <si>
    <t>RT 11 kelurahan karang ambun</t>
  </si>
  <si>
    <t>1359101938</t>
  </si>
  <si>
    <t>Ketut Widiarma (kin)</t>
  </si>
  <si>
    <t>6287745438282</t>
  </si>
  <si>
    <t>Melaya</t>
  </si>
  <si>
    <t>Banjar Mekarsari, Desa Manistutu Tempek 3 No. 01 (TELPON NO WHATSAPP PENERIMA)</t>
  </si>
  <si>
    <t>1359245346</t>
  </si>
  <si>
    <t>Dedih Suryadi (Fr)</t>
  </si>
  <si>
    <t>6287722048043</t>
  </si>
  <si>
    <t>Jln Rancawaliswis RT05/RW12 Desa Tegalluar, Kec Bojongsoang</t>
  </si>
  <si>
    <t>1358775792</t>
  </si>
  <si>
    <t>Thomas (ib)</t>
  </si>
  <si>
    <t>6281347630836</t>
  </si>
  <si>
    <t>Jln. Pelita. G. 3. Rt., 39, No. 59. Kel. Sungai pinang dalam</t>
  </si>
  <si>
    <t>1358515017</t>
  </si>
  <si>
    <t>Mamad (rz)</t>
  </si>
  <si>
    <t>62895405761260</t>
  </si>
  <si>
    <t>Jln Budi Utomo Gg Mandiri 2 RT 01 RW 04 Desa Siantan Hilir, Kec Pontianak Utara</t>
  </si>
  <si>
    <t>1358550324</t>
  </si>
  <si>
    <t>Satri Sinauru (Kin)</t>
  </si>
  <si>
    <t>6282290948832</t>
  </si>
  <si>
    <t>Desa Tompira, Jln. Trans Sulawesi Arah Kolonodale Dusun 5 RT 01 (TELPON NO WHATSAPP PENERIMA)</t>
  </si>
  <si>
    <t>1358743373</t>
  </si>
  <si>
    <t>Bahnut (RM)</t>
  </si>
  <si>
    <t>6285222951256</t>
  </si>
  <si>
    <t>Uepai</t>
  </si>
  <si>
    <t>RT 02 RW 02 depan balai desa tamesandi kelurahan tamesandi kecamatan uepai</t>
  </si>
  <si>
    <t>1359343911</t>
  </si>
  <si>
    <t>Mang Cece Od.</t>
  </si>
  <si>
    <t>628157041931</t>
  </si>
  <si>
    <t>Jl. Gandaria 1 Gg. Hj. Anom Rt 01 08 Kec Kebayoran Baru Kelurahan Kramat Pela (DIANTAR LANGSUNG KE ALAMAT PENERIMA).</t>
  </si>
  <si>
    <t>1359451438</t>
  </si>
  <si>
    <t>Damuji (Fr)</t>
  </si>
  <si>
    <t>6282329206118</t>
  </si>
  <si>
    <t>Ajibarang</t>
  </si>
  <si>
    <t>Desa Ciberungwanatara RT02/RW01, Kec Ajibarang</t>
  </si>
  <si>
    <t>1359509953</t>
  </si>
  <si>
    <t>Ahmadiah Diah (RM)</t>
  </si>
  <si>
    <t>6285385409214</t>
  </si>
  <si>
    <t>Jln gunung lompobattang lorong 96 RT 1 RW 1 no 5 kelurahan pisang utara kecamatan ujung pandang</t>
  </si>
  <si>
    <t>1359512067</t>
  </si>
  <si>
    <t>Sukiyat (Kin)</t>
  </si>
  <si>
    <t>6282285347799</t>
  </si>
  <si>
    <t>Desa Karya Mukti Sp 4 RT06, Lorong Masjid Al Mutaqin, Bisa Restu Niken Sulistiawati (Rumah Pagar Besi Warna Hitam)</t>
  </si>
  <si>
    <t>1359427488</t>
  </si>
  <si>
    <t>Sukamto (PS)</t>
  </si>
  <si>
    <t>6281935561297</t>
  </si>
  <si>
    <t>Pekalongan</t>
  </si>
  <si>
    <t>Pekalongan Utara</t>
  </si>
  <si>
    <t>Jln Kusuma Bangsa Boyong Sari GG. 2 RT 04 RW 05 Desa. Panjang Baru (ANTRAKN LANGSUNG KE ALAMAT)</t>
  </si>
  <si>
    <t>1359399470</t>
  </si>
  <si>
    <t>Andy Setiyawan (PS)</t>
  </si>
  <si>
    <t>62895323805522</t>
  </si>
  <si>
    <t>Mojolaban</t>
  </si>
  <si>
    <t>Gendengan RT/RW 04/03 Desa. Wirun (patokan. Rumah makan padang kawan lamo mojolaban. ANTRAKN LANGSUNG KE ALAMAT)</t>
  </si>
  <si>
    <t>1359402580</t>
  </si>
  <si>
    <t>Tonni nababan/Sosor Pelean (Rs)</t>
  </si>
  <si>
    <t>6282161867226</t>
  </si>
  <si>
    <t>Lintong Nihuta</t>
  </si>
  <si>
    <t>Jalan Damai, Dusun III, Desa Nagasaribu I, Kec Lintong Nihuta</t>
  </si>
  <si>
    <t>1 TOPI KOMANDO (H)</t>
  </si>
  <si>
    <t>1359420359</t>
  </si>
  <si>
    <t>Rahmat Hidayat Od.</t>
  </si>
  <si>
    <t>6282218014368</t>
  </si>
  <si>
    <t>Jl rancamalang Rt 01/Rw 11 no 41 Ds. Margaasih, kec. Margaasih, kab. Bandung</t>
  </si>
  <si>
    <t>1360060543</t>
  </si>
  <si>
    <t>Yuslan (Jj)</t>
  </si>
  <si>
    <t>6285256254456</t>
  </si>
  <si>
    <t>Jln. Poros Moramo - Kendari Kelurahan /Desa Tambosupa RT 06 Patokan rumah dekat Mushola Annur</t>
  </si>
  <si>
    <t>1360060633</t>
  </si>
  <si>
    <t>Abd.Rasyid.s Od.</t>
  </si>
  <si>
    <t>6282128971936</t>
  </si>
  <si>
    <t>Jl. Mesjid Raya Sungguminasa Komplek Duta Mas Pertiwi Blok D No. 1 Rt 02 Rw 02 Kelurahan Tombolo Kec Somba Opu (DIANTAR LANGSUNG KE ALAMAT PENERIMA).</t>
  </si>
  <si>
    <t>1360075977</t>
  </si>
  <si>
    <t>Saparuddin Djuraidj Od.</t>
  </si>
  <si>
    <t>6282187656454</t>
  </si>
  <si>
    <t>Desa Kawangkoan Baru Jaga 5 Kec Kalawat (DIANTAR LANGSUNG KE ALAMAT PENERIMA).</t>
  </si>
  <si>
    <t>1360058126</t>
  </si>
  <si>
    <t>YOSINA TIRONY (cn)</t>
  </si>
  <si>
    <t>6281344073625</t>
  </si>
  <si>
    <t>Jalan Merdeka No. 72 Kelurahan Padarni ( Patokan : Depan Toko Perdana Lorong Kiri Naik ) Kec Manokwari Barat</t>
  </si>
  <si>
    <t>3 Rossa Beauty Fragrance Mist - ADD (Mist Nightfall, Twilight, Aurora)</t>
  </si>
  <si>
    <t>Mist Nightfall, Twilight, Aurora</t>
  </si>
  <si>
    <t>1360033901</t>
  </si>
  <si>
    <t>Zakaria (ib)</t>
  </si>
  <si>
    <t>Dusun hakanggapu Desa sopura</t>
  </si>
  <si>
    <t>1360044315</t>
  </si>
  <si>
    <t>Anto Usman Od.</t>
  </si>
  <si>
    <t>6281356848822</t>
  </si>
  <si>
    <t>Perum Balinda Bakti Blok H No. 3 Jln. Belimbing Kelurahan Libuo Kec Dungingi (DIANTAR LANGSUNG KE ALAMAT PENERIMA).</t>
  </si>
  <si>
    <t>1360045477</t>
  </si>
  <si>
    <t>Ujang Suherman Od.</t>
  </si>
  <si>
    <t>62895636632929</t>
  </si>
  <si>
    <t>Kota Baru</t>
  </si>
  <si>
    <t>Kp. Sukamulya Rt 01 Rw 06 Bayur Desa Jomin Barat Kec Kotabaru Karawang (DIANTAR LANGSUNG KE ALAMAT PENERIMA).</t>
  </si>
  <si>
    <t>1360076684</t>
  </si>
  <si>
    <t>Batarudin Rosna (Jj)</t>
  </si>
  <si>
    <t>6282146420357</t>
  </si>
  <si>
    <t>Jln. Adisucipto RT 02 RW 05 Kelurahan Penfui, Patokan rumah dekat Pasar Penfui</t>
  </si>
  <si>
    <t>1360106673</t>
  </si>
  <si>
    <t>Valdi (Kin)</t>
  </si>
  <si>
    <t>6281380494455</t>
  </si>
  <si>
    <t>Jl. W.J. Lalamentik No. 102 Samping Bank NTT Pusat Belakang Ratu Sari Kelurahan Oebobo</t>
  </si>
  <si>
    <t>1360113329</t>
  </si>
  <si>
    <t>Amat Syafi,i Od.</t>
  </si>
  <si>
    <t>6282285804332</t>
  </si>
  <si>
    <t>Kelurahan Sukajadi Rt 01 02 Depan Kantor Desa Sukajadi Kec Pujud Rokan Hilir (DIANTAR LANGSUNG KE ALAMAT PENERIMA).</t>
  </si>
  <si>
    <t>1360125967</t>
  </si>
  <si>
    <t>Edy Marpaung (Kin)</t>
  </si>
  <si>
    <t>Cikampak Pekan Jln. Pendidikan Kompl. SMK Budaya Desa Aek Batu</t>
  </si>
  <si>
    <t>1360094987</t>
  </si>
  <si>
    <t>Alvino (iaa)</t>
  </si>
  <si>
    <t>6281337790469</t>
  </si>
  <si>
    <t>Kelurahan.hambala Rt17rw8 (Patokan Rumah nya dekat kelurahan hambala, tembok warna putih) Kec.kota waingapu Kab.sumba timur Pro.nusa tenggara timur</t>
  </si>
  <si>
    <t>1360078115</t>
  </si>
  <si>
    <t>Neneng Fauziah Od.</t>
  </si>
  <si>
    <t>6285799330813</t>
  </si>
  <si>
    <t>Tegalrejo RT 04 RW 06 Ngesrep Ngemplak Boyolali 57375 (DIANTAR LANGSUNG KE ALAMAT PENERIMA)</t>
  </si>
  <si>
    <t>1360080398</t>
  </si>
  <si>
    <t>Abdul Hamid Bs (PS)</t>
  </si>
  <si>
    <t>6282339009633</t>
  </si>
  <si>
    <t>Jalan. Kebayan Gang. Tambora 3 no7 RT 02 RW 09 Kelurahan. Brang Biji (ANTRAKN LANGSUNG KE ALAMAT)</t>
  </si>
  <si>
    <t>1360082387</t>
  </si>
  <si>
    <t>Joko santoso (BY)</t>
  </si>
  <si>
    <t>6281527711231</t>
  </si>
  <si>
    <t>Desa sidoharjo Rt1/Rw1 (SD Negeri Sidoharjo</t>
  </si>
  <si>
    <t>1359946198</t>
  </si>
  <si>
    <t>ROFIK Od.</t>
  </si>
  <si>
    <t>6285385897444</t>
  </si>
  <si>
    <t>Jepara</t>
  </si>
  <si>
    <t>DESA KEDUNGCINO RT 13 RW 05.. KECAMATAN JEPARA.. KAB. JEPARA.. PROV.. JATENG (DIANTAR LANGSUNG KE ALAMAT PENERIMA)</t>
  </si>
  <si>
    <t>1359950472</t>
  </si>
  <si>
    <t>Yustin Lagoari (PS)</t>
  </si>
  <si>
    <t>6285396671173</t>
  </si>
  <si>
    <t>Jl. Raya Wori Desa. Buha (Rumah dekat kantor lurah buha)</t>
  </si>
  <si>
    <t>1359964273</t>
  </si>
  <si>
    <t>PUTRA TANDO (ib)</t>
  </si>
  <si>
    <t>6281356600616</t>
  </si>
  <si>
    <t>Sendana</t>
  </si>
  <si>
    <t>Dusun poniang tenga. RT 02 RW 02.BELAKAN TOKO NURFAIZA . RUMAH 2 TINGKAT.DESA TALLU BANUA.</t>
  </si>
  <si>
    <t>1359942509</t>
  </si>
  <si>
    <t>Martinus Simbage (ar)</t>
  </si>
  <si>
    <t>6282292221797</t>
  </si>
  <si>
    <t>Desa Malik Makmur RT 02 Rumah samping Rental Om Unjo, Kecamatan Bualemo</t>
  </si>
  <si>
    <t>1359928542</t>
  </si>
  <si>
    <t>Purwatiningsih (Fr)</t>
  </si>
  <si>
    <t>6287739837712</t>
  </si>
  <si>
    <t>Kleggotan RT 001 Desa Srimulyo, Kecamatan Piyungan</t>
  </si>
  <si>
    <t>1359934256</t>
  </si>
  <si>
    <t>Yati Sugiarti (ib)</t>
  </si>
  <si>
    <t>6281324095052</t>
  </si>
  <si>
    <t>Jln.Ketilang II No.22 Perumnas  RT.04/RW.16 Kelurahan Larangan, Kecamatan Harjamukti Kota Cirebon, 45141</t>
  </si>
  <si>
    <t>1359938177</t>
  </si>
  <si>
    <t>Badar Rudin (Kin)</t>
  </si>
  <si>
    <t>6282153848610</t>
  </si>
  <si>
    <t>Tanjung Palas</t>
  </si>
  <si>
    <t>Penjahit Darussalam, Jalan Kasimuddin RT 3 Kelurahan Tanjung Palas Tengah</t>
  </si>
  <si>
    <t>1359967324</t>
  </si>
  <si>
    <t>Cak Hamdi (PTR)</t>
  </si>
  <si>
    <t>6282299809149</t>
  </si>
  <si>
    <t>Desa Kumasari, Dusun Sidomukti, Lorong 4, Jl. Poros, Kec. Sarudu</t>
  </si>
  <si>
    <t>1359998523</t>
  </si>
  <si>
    <t>Asep Aziz ( Di)</t>
  </si>
  <si>
    <t>6281932308392</t>
  </si>
  <si>
    <t>Komplek graha Indah blok.D.XI. Jl.melon Raya.no.21.Rt.6.Rw.10. ( patokan depan TK.DELIMA. Dari depan mesjid Annur lurus) kelurahan Jaka Mulya, kecamatan Bekasi Selatan</t>
  </si>
  <si>
    <t>1360007542</t>
  </si>
  <si>
    <t>Sudirman Mandiangan (Kin)</t>
  </si>
  <si>
    <t>6285213572398</t>
  </si>
  <si>
    <t>Anggrek</t>
  </si>
  <si>
    <t>Asrama Brigif 22/Om, Desa Popalo (LANGSUNG DIANTARKAN KE ALAMAT)</t>
  </si>
  <si>
    <t>1360027500</t>
  </si>
  <si>
    <t>Wyn Mudita (Ad)</t>
  </si>
  <si>
    <t>6287852744117</t>
  </si>
  <si>
    <t>BR. Saraseda Kel/Desa Tampaksiring, Banjar Sareda, Tampaksiring Patokan jln Ir.soekarno Tampaksiring warung sikim ketimur</t>
  </si>
  <si>
    <t>1359995397</t>
  </si>
  <si>
    <t>Rahmi Dewanti (Kin)</t>
  </si>
  <si>
    <t>Kelurahan Bantaya RT 07 RW 14 Jln. Nani Wartabone Atas</t>
  </si>
  <si>
    <t>1359969784</t>
  </si>
  <si>
    <t>Len Harnis (PS)</t>
  </si>
  <si>
    <t>6281374803556</t>
  </si>
  <si>
    <t>Jl. Perintis Kemerdekaan Kelurahan. Painan Timur Painan (Dekat SD 10 Painan Timur)</t>
  </si>
  <si>
    <t>1359971245</t>
  </si>
  <si>
    <t>Masduki ( Di)</t>
  </si>
  <si>
    <t>628122623325</t>
  </si>
  <si>
    <t>Jebres</t>
  </si>
  <si>
    <t>Tegal Arum RT 01 RW 31 Kelurahan Mojosongo, Kecamatan Jebres</t>
  </si>
  <si>
    <t>1359985407</t>
  </si>
  <si>
    <t>Asdod benyamin talan(Mar).</t>
  </si>
  <si>
    <t>6285847226179</t>
  </si>
  <si>
    <t>Desa bello Rt 02 .rw 08 Kec.maulafa Kab. kota kupang Prov.nusa tenggara timur(Belakang Terminal Bello)</t>
  </si>
  <si>
    <t>SIMPANG_DUA</t>
  </si>
  <si>
    <t>HATONDUHAN</t>
  </si>
  <si>
    <t>TOMOHON TIMUR</t>
  </si>
  <si>
    <t>PULAU_RUPAT</t>
  </si>
  <si>
    <t>RUPAT UTARA</t>
  </si>
  <si>
    <t>NAPABALANO</t>
  </si>
  <si>
    <t>SELEMADEG_1</t>
  </si>
  <si>
    <t>SELEMADEG BARAT</t>
  </si>
  <si>
    <t>TELKOMAS</t>
  </si>
  <si>
    <t>BIRING KANAYA</t>
  </si>
  <si>
    <t>BAO22</t>
  </si>
  <si>
    <t>TABIR SELATAN</t>
  </si>
  <si>
    <t>MARANG KAYU</t>
  </si>
  <si>
    <t>MUARA TABIR</t>
  </si>
  <si>
    <t>JUJUHAN</t>
  </si>
  <si>
    <t>BATHIN II PELAYANG</t>
  </si>
  <si>
    <t>BIKERU</t>
  </si>
  <si>
    <t>SINJAI SELATAN</t>
  </si>
  <si>
    <t>AMUNTAI_TENGAH</t>
  </si>
  <si>
    <t>SUNGAI TABUKAN</t>
  </si>
  <si>
    <t>TOILI_BARAT</t>
  </si>
  <si>
    <t>TOILI BARAT</t>
  </si>
  <si>
    <t>KAMBANG_01</t>
  </si>
  <si>
    <t>SUTERA</t>
  </si>
  <si>
    <t>SIU12A</t>
  </si>
  <si>
    <t>AIR HANGAT</t>
  </si>
  <si>
    <t>LENTARAI JAYA</t>
  </si>
  <si>
    <t>WAIKABUBAK</t>
  </si>
  <si>
    <t>KATIKUTANA</t>
  </si>
  <si>
    <t>BONGGO</t>
  </si>
  <si>
    <t>WAYAME</t>
  </si>
  <si>
    <t>TELUK AMBON</t>
  </si>
  <si>
    <t>PRAMBANAN-SLM</t>
  </si>
  <si>
    <t>KBM02A</t>
  </si>
  <si>
    <t>SADANG</t>
  </si>
  <si>
    <t>TANA SITOLO</t>
  </si>
  <si>
    <t>POROS_MALINO</t>
  </si>
  <si>
    <t>BONTOMARANNU</t>
  </si>
  <si>
    <t>PAYANGAN_1</t>
  </si>
  <si>
    <t>PAYANGAN</t>
  </si>
  <si>
    <t>PINANG_CIPONDOH</t>
  </si>
  <si>
    <t>PINANG</t>
  </si>
  <si>
    <t>GEMOLONG</t>
  </si>
  <si>
    <t>MIRI</t>
  </si>
  <si>
    <t>AMBOKULON</t>
  </si>
  <si>
    <t>ULUJAMI</t>
  </si>
  <si>
    <t>TALAGA_PASGAD</t>
  </si>
  <si>
    <t>CIKUPA</t>
  </si>
  <si>
    <t>POLEANG SELATAN</t>
  </si>
  <si>
    <t>CIPOCOK_JAYA</t>
  </si>
  <si>
    <t>CIPOCOK JAYA</t>
  </si>
  <si>
    <t>ARCADIA_BATUCEPER</t>
  </si>
  <si>
    <t>BATU CEPER</t>
  </si>
  <si>
    <t>TANJUNG_PIAYU</t>
  </si>
  <si>
    <t>SUNGAI BEDUK</t>
  </si>
  <si>
    <t>RENGAT</t>
  </si>
  <si>
    <t>KUALA CENAKU</t>
  </si>
  <si>
    <t>KELAM TENGAH</t>
  </si>
  <si>
    <t>PERANG</t>
  </si>
  <si>
    <t>TALISAYAN</t>
  </si>
  <si>
    <t>BIATAN</t>
  </si>
  <si>
    <t>NIBUNG HANGUS</t>
  </si>
  <si>
    <t>TIWORO TENGAH</t>
  </si>
  <si>
    <t>BANAWA TENGAH</t>
  </si>
  <si>
    <t>SUWAWA_01</t>
  </si>
  <si>
    <t>SUWAWA TENGAH</t>
  </si>
  <si>
    <t>TANJUNG PALAS BARAT</t>
  </si>
  <si>
    <t>ISIMU_01</t>
  </si>
  <si>
    <t>LIMBOTO BARAT-LBO</t>
  </si>
  <si>
    <t>SESEAN SULOARA</t>
  </si>
  <si>
    <t>TANJUNG_TABALONG</t>
  </si>
  <si>
    <t>MURUNG PUDAK</t>
  </si>
  <si>
    <t>NGLIPAR</t>
  </si>
  <si>
    <t>NGAWEN-WNO</t>
  </si>
  <si>
    <t>GOA_RIA</t>
  </si>
  <si>
    <t>CP_RAYA_KELAPA</t>
  </si>
  <si>
    <t>JAWAI_01</t>
  </si>
  <si>
    <t>JAWAI</t>
  </si>
  <si>
    <t>SENTRA_JATIUWUNG</t>
  </si>
  <si>
    <t>JATIUWUNG</t>
  </si>
  <si>
    <t>CP_HAJI_NAMAN_1</t>
  </si>
  <si>
    <t>DUREN SAWIT</t>
  </si>
  <si>
    <t>PAKANSARI_2</t>
  </si>
  <si>
    <t>CITEUREUP</t>
  </si>
  <si>
    <t>CIGANITRI</t>
  </si>
  <si>
    <t>DAYEUHKOLOT</t>
  </si>
  <si>
    <t>DC_CIKARANG_PUSAT</t>
  </si>
  <si>
    <t>CIKARANG PUSAT</t>
  </si>
  <si>
    <t>WITIHAMA</t>
  </si>
  <si>
    <t>PALIMANAN</t>
  </si>
  <si>
    <t>IDM19C</t>
  </si>
  <si>
    <t>KANDANGHAUR</t>
  </si>
  <si>
    <t>KNG26</t>
  </si>
  <si>
    <t>CIBINGBIN</t>
  </si>
  <si>
    <t>BELILAS</t>
  </si>
  <si>
    <t>SEBERIDA</t>
  </si>
  <si>
    <t>PANGKALAN LESUNG</t>
  </si>
  <si>
    <t>TEBO TENGAH</t>
  </si>
  <si>
    <t>AIKMEL</t>
  </si>
  <si>
    <t>DC_SARIWANGI</t>
  </si>
  <si>
    <t>PARONGPONG</t>
  </si>
  <si>
    <t>MENTAYA HILIR SELATAN</t>
  </si>
  <si>
    <t>KAUDITAN</t>
  </si>
  <si>
    <t>MARAWOLA</t>
  </si>
  <si>
    <t>Total Total Resi</t>
  </si>
  <si>
    <t>Total Tgl Terima</t>
  </si>
  <si>
    <t>Tgl Terima</t>
  </si>
  <si>
    <t>PAGERAGEUNG</t>
  </si>
  <si>
    <t>SMI09B</t>
  </si>
  <si>
    <t>NYALINDUNG</t>
  </si>
  <si>
    <t>CIKATOMAS</t>
  </si>
  <si>
    <t>PANCA TENGAH</t>
  </si>
  <si>
    <t>MENTENG</t>
  </si>
  <si>
    <t>BABELAN_02</t>
  </si>
  <si>
    <t>KUTABUMI_RAYA</t>
  </si>
  <si>
    <t>CP_DANAUSUNTER_UTARA</t>
  </si>
  <si>
    <t>SETELUK</t>
  </si>
  <si>
    <t>RIMBO BUJANG</t>
  </si>
  <si>
    <t>BANGKALA BARAT</t>
  </si>
  <si>
    <t>MANTIKULORE_02</t>
  </si>
  <si>
    <t>KRAGILAN</t>
  </si>
  <si>
    <t>LEBAK WANGI</t>
  </si>
  <si>
    <t>SEDAN</t>
  </si>
  <si>
    <t>BULAKAMBA</t>
  </si>
  <si>
    <t>ANJASMORO</t>
  </si>
  <si>
    <t>SEMARANG BARAT</t>
  </si>
  <si>
    <t>SUKOREJO</t>
  </si>
  <si>
    <t>SUKOREJO-KNL</t>
  </si>
  <si>
    <t>GUNUNG_PUTRI_4</t>
  </si>
  <si>
    <t>BANYUMANIK</t>
  </si>
  <si>
    <t>TIRTO_UDAN</t>
  </si>
  <si>
    <t>KEDIRI KOTA</t>
  </si>
  <si>
    <t>BALAPULANG</t>
  </si>
  <si>
    <t>LEBAKSIU</t>
  </si>
  <si>
    <t>KEDUNG_HALANG</t>
  </si>
  <si>
    <t>BOJONGGEDE</t>
  </si>
  <si>
    <t>TERAS</t>
  </si>
  <si>
    <t>BANYUDONO</t>
  </si>
  <si>
    <t>SUKOLILO</t>
  </si>
  <si>
    <t>SUKOLILO-PTI</t>
  </si>
  <si>
    <t>JATIBARANG_KIDUL</t>
  </si>
  <si>
    <t>JATIBARANG-BRB</t>
  </si>
  <si>
    <t>TANJUNG REDEB</t>
  </si>
  <si>
    <t>BUKAL</t>
  </si>
  <si>
    <t>LEMBO-KND</t>
  </si>
  <si>
    <t>MEDAN_BARAT_1</t>
  </si>
  <si>
    <t>KERUAK</t>
  </si>
  <si>
    <t>BUOL_01</t>
  </si>
  <si>
    <t>SUNGAI_PINANG_LUAR</t>
  </si>
  <si>
    <t>BALINGGI</t>
  </si>
  <si>
    <t>BELITANG HULU</t>
  </si>
  <si>
    <t>WULANDONI</t>
  </si>
  <si>
    <t>SOLOK_02</t>
  </si>
  <si>
    <t>TANJUNG HARAPAN</t>
  </si>
  <si>
    <t>TEBING</t>
  </si>
  <si>
    <t>KISAM</t>
  </si>
  <si>
    <t>KISAM TINGGI</t>
  </si>
  <si>
    <t>POSO PESISIR UTARA</t>
  </si>
  <si>
    <t>MANNA</t>
  </si>
  <si>
    <t>KOTA MANNA</t>
  </si>
  <si>
    <t>RAPAK_DALAM</t>
  </si>
  <si>
    <t>BABULU</t>
  </si>
  <si>
    <t>PANJER</t>
  </si>
  <si>
    <t>BARELANG</t>
  </si>
  <si>
    <t>SOG31E</t>
  </si>
  <si>
    <t>DC_JATIASIH</t>
  </si>
  <si>
    <t>DC_KOTABARU</t>
  </si>
  <si>
    <t>KOTABARU-KRW</t>
  </si>
  <si>
    <t>IDM06D</t>
  </si>
  <si>
    <t>KEDOKAN BUNDER</t>
  </si>
  <si>
    <t>CRN02C</t>
  </si>
  <si>
    <t>KESAMBI</t>
  </si>
  <si>
    <t>SUMBER_BANJARSARI</t>
  </si>
  <si>
    <t>BANJARSARI-SOC</t>
  </si>
  <si>
    <t>PELIATAN_1</t>
  </si>
  <si>
    <t>UBUD</t>
  </si>
  <si>
    <t>PKN03A</t>
  </si>
  <si>
    <t>PANGKALAN LADA</t>
  </si>
  <si>
    <t>PGK02A</t>
  </si>
  <si>
    <t>TAMAN SARI-PGK</t>
  </si>
  <si>
    <t>PENGARON</t>
  </si>
  <si>
    <t>SEWON</t>
  </si>
  <si>
    <t>PAJANGAN</t>
  </si>
  <si>
    <t>UPG_SALES</t>
  </si>
  <si>
    <t>BONTOALA</t>
  </si>
  <si>
    <t>SEDANG</t>
  </si>
  <si>
    <t>LAPE</t>
  </si>
  <si>
    <t>LOPOK</t>
  </si>
  <si>
    <t>RANTEPAO</t>
  </si>
  <si>
    <t>TABANAN</t>
  </si>
  <si>
    <t>DC_SAMOJA</t>
  </si>
  <si>
    <t>CIBEUNYING KALER</t>
  </si>
  <si>
    <t>DENPASAR_SELATAN_2</t>
  </si>
  <si>
    <t>CIKAUM</t>
  </si>
  <si>
    <t>TUGU_BOTO</t>
  </si>
  <si>
    <t>penerima</t>
  </si>
  <si>
    <t>AJIBARANG</t>
  </si>
  <si>
    <t>ferianto</t>
  </si>
  <si>
    <t>WONOSARI-WNO</t>
  </si>
  <si>
    <t>MOJOLABAN</t>
  </si>
  <si>
    <t>JAGALAN</t>
  </si>
  <si>
    <t>JEBRES</t>
  </si>
  <si>
    <t>PANJANG01</t>
  </si>
  <si>
    <t>PEKALONGAN UTARA</t>
  </si>
  <si>
    <t>MODANG_GROGOT</t>
  </si>
  <si>
    <t>TANAH GROGOT</t>
  </si>
  <si>
    <t>BANGLI</t>
  </si>
  <si>
    <t>BENUA_ANYAR</t>
  </si>
  <si>
    <t>COLOMADU</t>
  </si>
  <si>
    <t>LUBUK BAJA</t>
  </si>
  <si>
    <t>1360339568</t>
  </si>
  <si>
    <t>Herman (AK)</t>
  </si>
  <si>
    <t>KAPETAKAN</t>
  </si>
  <si>
    <t>1360238246</t>
  </si>
  <si>
    <t>Petra Pasaribu (Kin)</t>
  </si>
  <si>
    <t>KAPUAS_TIMUR</t>
  </si>
  <si>
    <t>TAMBAH CATUR</t>
  </si>
  <si>
    <t>LOA_BAKUNG</t>
  </si>
  <si>
    <t>SAMARINDA ULU-SRI</t>
  </si>
  <si>
    <t>SMI20A</t>
  </si>
  <si>
    <t>KABANDUNGAN</t>
  </si>
  <si>
    <t>SENGGARANG</t>
  </si>
  <si>
    <t>TANJUNG PINANG KOTA</t>
  </si>
  <si>
    <t>TIUMANG</t>
  </si>
  <si>
    <t>TABANANAN_01</t>
  </si>
  <si>
    <t>WIRUN</t>
  </si>
  <si>
    <t>BRUNO</t>
  </si>
  <si>
    <t>DC_MEDAN_SATRIA</t>
  </si>
  <si>
    <t>MEDAN SATRIA</t>
  </si>
  <si>
    <t>DC_KALIBATA_UTARA</t>
  </si>
  <si>
    <t>PANCORAN</t>
  </si>
  <si>
    <t>SADAMAYA</t>
  </si>
  <si>
    <t>CIBEBER-CJR</t>
  </si>
  <si>
    <t>CIPONDOH</t>
  </si>
  <si>
    <t>RUMPIN_1</t>
  </si>
  <si>
    <t>RUMPIN</t>
  </si>
  <si>
    <t>KUNDURAN</t>
  </si>
  <si>
    <t>TODANAN</t>
  </si>
  <si>
    <t>PULAU_MOYO_2</t>
  </si>
  <si>
    <t>CEMPEDAK</t>
  </si>
  <si>
    <t>KOTABUMI SELATAN</t>
  </si>
  <si>
    <t>DC_KUTA_1</t>
  </si>
  <si>
    <t>BATU_BOLONG</t>
  </si>
  <si>
    <t>PUJUD_01</t>
  </si>
  <si>
    <t>PUJUD</t>
  </si>
  <si>
    <t>KALIJAMBE</t>
  </si>
  <si>
    <t>GUNUNG MALELA</t>
  </si>
  <si>
    <t>SIPORA UTARA</t>
  </si>
  <si>
    <t>DENPASAR_UTARA_1</t>
  </si>
  <si>
    <t>ROPANG</t>
  </si>
  <si>
    <t>DOLO BARAT</t>
  </si>
  <si>
    <t>PAMONA UTARA</t>
  </si>
  <si>
    <t>SUMBAWA</t>
  </si>
  <si>
    <t>MABA</t>
  </si>
  <si>
    <t>BAYAH</t>
  </si>
  <si>
    <t>CILOGRANG</t>
  </si>
  <si>
    <t>TRIKORA</t>
  </si>
  <si>
    <t>LANDASAN ULIN</t>
  </si>
  <si>
    <t>MAWASANGKA TENGAH</t>
  </si>
  <si>
    <t>RANGKUI</t>
  </si>
  <si>
    <t>LABUHAN RATU</t>
  </si>
  <si>
    <t>1359890468</t>
  </si>
  <si>
    <t>CIL05B</t>
  </si>
  <si>
    <t>JOMBANG-CIL</t>
  </si>
  <si>
    <t>1359943392</t>
  </si>
  <si>
    <t>Sustinon Susti (Kin)</t>
  </si>
  <si>
    <t>1360269954</t>
  </si>
  <si>
    <t>Sudarta (Fr)</t>
  </si>
  <si>
    <t>PUNDONG</t>
  </si>
  <si>
    <t>1359974080</t>
  </si>
  <si>
    <t>Suprat (Kin)</t>
  </si>
  <si>
    <t>TUNJUNGAN</t>
  </si>
  <si>
    <t>TUNJANGAN</t>
  </si>
  <si>
    <t>1360388364</t>
  </si>
  <si>
    <t>Lizvy Revina (Kin)</t>
  </si>
  <si>
    <t>1360264397</t>
  </si>
  <si>
    <t>Ace sutarman (sp)</t>
  </si>
  <si>
    <t>BABAKAN_CIPARAY_2</t>
  </si>
  <si>
    <t>BABAKAN CIPARAY</t>
  </si>
  <si>
    <t>1359980394</t>
  </si>
  <si>
    <t>Anur ( Di)</t>
  </si>
  <si>
    <t>LENGKONG-BDO</t>
  </si>
  <si>
    <t>1360314337</t>
  </si>
  <si>
    <t>Madi/Ahmadi (PS)</t>
  </si>
  <si>
    <t>DC_CIMAHI_SELATAN</t>
  </si>
  <si>
    <t>CIMAHI SELATAN</t>
  </si>
  <si>
    <t>1360375998</t>
  </si>
  <si>
    <t>Umar (Fr)</t>
  </si>
  <si>
    <t>1360089359</t>
  </si>
  <si>
    <t>Irwansyah Chaniago (Jj)</t>
  </si>
  <si>
    <t>PWK01B</t>
  </si>
  <si>
    <t>BABAKANCIKAO</t>
  </si>
  <si>
    <t>1360237198</t>
  </si>
  <si>
    <t>Moch Kamal (Jj)</t>
  </si>
  <si>
    <t>SUPRIYADI_FNC</t>
  </si>
  <si>
    <t>PEDURUNGAN</t>
  </si>
  <si>
    <t>SIMPANG EMPAT-ASH</t>
  </si>
  <si>
    <t>ANTASARI_SAMARINDA</t>
  </si>
  <si>
    <t>SABU TIMUR</t>
  </si>
  <si>
    <t>POLEWALI</t>
  </si>
  <si>
    <t>1360298480</t>
  </si>
  <si>
    <t>hub agung 085877120482</t>
  </si>
  <si>
    <t>SALATIGA</t>
  </si>
  <si>
    <t>SIDOREJO-SLT</t>
  </si>
  <si>
    <t>HANAU</t>
  </si>
  <si>
    <t>GUNUNG_TIMANG</t>
  </si>
  <si>
    <t>GUNUNG TIMANG</t>
  </si>
  <si>
    <t>GIANYAR_1</t>
  </si>
  <si>
    <t>GIANYAR</t>
  </si>
  <si>
    <t>TANDUK KALUA</t>
  </si>
  <si>
    <t>MANDOLONG</t>
  </si>
  <si>
    <t>TONDANO BARAT</t>
  </si>
  <si>
    <t>TARAKAN BARAT</t>
  </si>
  <si>
    <t>TARAKAN_TIMUR</t>
  </si>
  <si>
    <t>TARAKAN TIMUR</t>
  </si>
  <si>
    <t>LARANTUKA</t>
  </si>
  <si>
    <t>ILE MANDIRI</t>
  </si>
  <si>
    <t>DAYA</t>
  </si>
  <si>
    <t>PADANG_ULANG_TANDING</t>
  </si>
  <si>
    <t>PADANG ULAK TANDING</t>
  </si>
  <si>
    <t>KANATANG</t>
  </si>
  <si>
    <t>MBN05A</t>
  </si>
  <si>
    <t>MERSAM</t>
  </si>
  <si>
    <t>1360464821</t>
  </si>
  <si>
    <t>Sri Yayuk (iaa)</t>
  </si>
  <si>
    <t>KADEMANGAN</t>
  </si>
  <si>
    <t>PANGGUNGREJO-WLG</t>
  </si>
  <si>
    <t>1360435907</t>
  </si>
  <si>
    <t>Suwarni Sudarno (rz)</t>
  </si>
  <si>
    <t>1360094445</t>
  </si>
  <si>
    <t>Yanti (ib)</t>
  </si>
  <si>
    <t>1360362607</t>
  </si>
  <si>
    <t>Rahman Riyadi (Jj)</t>
  </si>
  <si>
    <t>1359899912</t>
  </si>
  <si>
    <t>I made dartayasa (Hb)</t>
  </si>
  <si>
    <t>KELAN_1</t>
  </si>
  <si>
    <t>TEWEH BARU</t>
  </si>
  <si>
    <t>1360385452</t>
  </si>
  <si>
    <t>Mulyadi (AK)</t>
  </si>
  <si>
    <t>PURBALINGGA_LOR</t>
  </si>
  <si>
    <t>KALIMANAH</t>
  </si>
  <si>
    <t>1360340197</t>
  </si>
  <si>
    <t>Ningsih (Rs)</t>
  </si>
  <si>
    <t>1360328335</t>
  </si>
  <si>
    <t>Muntasil ( Di)</t>
  </si>
  <si>
    <t>KEPULAUAN_SERIBU</t>
  </si>
  <si>
    <t>KEPULAUAN SERIBU SELATAN</t>
  </si>
  <si>
    <t>1360291866</t>
  </si>
  <si>
    <t>murbantan tandirerung Od.</t>
  </si>
  <si>
    <t>1359420396</t>
  </si>
  <si>
    <t>Wanafie La (Jj)</t>
  </si>
  <si>
    <t>SMI22B</t>
  </si>
  <si>
    <t>CICURUG</t>
  </si>
  <si>
    <t>1360008103</t>
  </si>
  <si>
    <t>Rusli Od.</t>
  </si>
  <si>
    <t>TAMAN_SARI_PKP</t>
  </si>
  <si>
    <t>1359793138</t>
  </si>
  <si>
    <t>Iwan(Mar).</t>
  </si>
  <si>
    <t>TOPOYO</t>
  </si>
  <si>
    <t>TOBADAK</t>
  </si>
  <si>
    <t>CIKAMPAK_03</t>
  </si>
  <si>
    <t>TORGAMBA</t>
  </si>
  <si>
    <t>SONDER</t>
  </si>
  <si>
    <t>LEMBANG-PRR</t>
  </si>
  <si>
    <t>UJUNG BATU</t>
  </si>
  <si>
    <t>TOMOLITO</t>
  </si>
  <si>
    <t>1360190142</t>
  </si>
  <si>
    <t>Sunarto Sunarto (Fr)</t>
  </si>
  <si>
    <t>SKY11</t>
  </si>
  <si>
    <t>TUNGKAL JAYA</t>
  </si>
  <si>
    <t>MELAYA_1</t>
  </si>
  <si>
    <t>MELAYA</t>
  </si>
  <si>
    <t>KANDANGAN_2</t>
  </si>
  <si>
    <t>ANGKINANG</t>
  </si>
  <si>
    <t>BUAY PEMACA</t>
  </si>
  <si>
    <t>TENGA</t>
  </si>
  <si>
    <t>SAPE</t>
  </si>
  <si>
    <t>JAGOI BABANG</t>
  </si>
  <si>
    <t>SINGKUP_CEMERLANG</t>
  </si>
  <si>
    <t>KENDAWANGAN</t>
  </si>
  <si>
    <t>KAKULUK MASA</t>
  </si>
  <si>
    <t>SABBANG SELATAN</t>
  </si>
  <si>
    <t>1360152311</t>
  </si>
  <si>
    <t>L. Saroinsong (Jj)</t>
  </si>
  <si>
    <t>1360193546</t>
  </si>
  <si>
    <t>Moch Muchlisuddin (Jj)</t>
  </si>
  <si>
    <t>DC_CIKOLE</t>
  </si>
  <si>
    <t>SUKABUMI-SMI</t>
  </si>
  <si>
    <t>1359306018</t>
  </si>
  <si>
    <t>Slamet (Jj)</t>
  </si>
  <si>
    <t>1360074361</t>
  </si>
  <si>
    <t>M Gandhi (Kin)</t>
  </si>
  <si>
    <t>1360439231</t>
  </si>
  <si>
    <t>Erna(Mar).</t>
  </si>
  <si>
    <t>1360481146</t>
  </si>
  <si>
    <t>Rudianto (rz)</t>
  </si>
  <si>
    <t>CP_PINANGSIA_RAYA</t>
  </si>
  <si>
    <t>TAMAN SARI-JKT</t>
  </si>
  <si>
    <t>1360109138</t>
  </si>
  <si>
    <t>ARIFIN (IR)</t>
  </si>
  <si>
    <t>SUKAHARJA_KRW</t>
  </si>
  <si>
    <t>TELUK JAMBE TIMUR</t>
  </si>
  <si>
    <t>1359355989</t>
  </si>
  <si>
    <t>Erick joenaidi (Fr)</t>
  </si>
  <si>
    <t>1360103306</t>
  </si>
  <si>
    <t>Mustopa (PS)</t>
  </si>
  <si>
    <t>1360120361</t>
  </si>
  <si>
    <t>Jalil Tama ( Di)</t>
  </si>
  <si>
    <t>GALUH_SER</t>
  </si>
  <si>
    <t>PEGAJAHAN</t>
  </si>
  <si>
    <t>1360354772</t>
  </si>
  <si>
    <t>Fadilah Rifani (Jj)</t>
  </si>
  <si>
    <t>PAGATAN</t>
  </si>
  <si>
    <t>KUSAN HILIR</t>
  </si>
  <si>
    <t>TANRALILI</t>
  </si>
  <si>
    <t>1360389509</t>
  </si>
  <si>
    <t>kusriansyah(Mar).</t>
  </si>
  <si>
    <t>1360318742</t>
  </si>
  <si>
    <t>Junaidi salam (Kin)</t>
  </si>
  <si>
    <t>LANGSA</t>
  </si>
  <si>
    <t>LANGSA BARO</t>
  </si>
  <si>
    <t>1360308965</t>
  </si>
  <si>
    <t>Syamsul (Rs)</t>
  </si>
  <si>
    <t>1359831038</t>
  </si>
  <si>
    <t>Andang Taruna (rz)</t>
  </si>
  <si>
    <t>1360174291</t>
  </si>
  <si>
    <t>Ambronimus dondong (IR)</t>
  </si>
  <si>
    <t>1360151039</t>
  </si>
  <si>
    <t>Samadi (Rs)</t>
  </si>
  <si>
    <t>1360266621</t>
  </si>
  <si>
    <t>asti (iaa)</t>
  </si>
  <si>
    <t>PURWOREJO</t>
  </si>
  <si>
    <t>PURWOREJO-PWJ</t>
  </si>
  <si>
    <t>1360122799</t>
  </si>
  <si>
    <t>Cheles Morga (Yn)</t>
  </si>
  <si>
    <t>1358341057</t>
  </si>
  <si>
    <t>Otto Prayoga (Jj)</t>
  </si>
  <si>
    <t>1359642610</t>
  </si>
  <si>
    <t>Hendri Od.</t>
  </si>
  <si>
    <t>1360406016</t>
  </si>
  <si>
    <t>Ujang Benhur (ar)</t>
  </si>
  <si>
    <t>TEGALWARU</t>
  </si>
  <si>
    <t>1359759549</t>
  </si>
  <si>
    <t>Sutikno Sutikno (ib)</t>
  </si>
  <si>
    <t>PLEMAHAN_3</t>
  </si>
  <si>
    <t>PAPAR</t>
  </si>
  <si>
    <t>1360025575</t>
  </si>
  <si>
    <t>Kuat (Fr)</t>
  </si>
  <si>
    <t>PEJAWARAN</t>
  </si>
  <si>
    <t>BATUR</t>
  </si>
  <si>
    <t>1359257249</t>
  </si>
  <si>
    <t>Mastur (PS)</t>
  </si>
  <si>
    <t>TEMPURAN-MUG</t>
  </si>
  <si>
    <t>1360409009</t>
  </si>
  <si>
    <t>Djoko Sariyanto (Kin)</t>
  </si>
  <si>
    <t>TUBAN_1</t>
  </si>
  <si>
    <t>1360332541</t>
  </si>
  <si>
    <t>Mina A. Syani (iaa)</t>
  </si>
  <si>
    <t>TKG19B</t>
  </si>
  <si>
    <t>TELUK BETUNG UTARA</t>
  </si>
  <si>
    <t>1360338657</t>
  </si>
  <si>
    <t>I Wayan Gatra (iaa)</t>
  </si>
  <si>
    <t>1360030944</t>
  </si>
  <si>
    <t>Gazal (AK)</t>
  </si>
  <si>
    <t>SEKANAK</t>
  </si>
  <si>
    <t>ILIR BARAT I</t>
  </si>
  <si>
    <t>1360405508</t>
  </si>
  <si>
    <t>Susilawati (ar)</t>
  </si>
  <si>
    <t>TLU02A</t>
  </si>
  <si>
    <t>PENUKAL</t>
  </si>
  <si>
    <t>1360377245</t>
  </si>
  <si>
    <t>Dade (Rz)</t>
  </si>
  <si>
    <t>TKG19C</t>
  </si>
  <si>
    <t>TELUK BETUNG BARAT</t>
  </si>
  <si>
    <t>1360376857</t>
  </si>
  <si>
    <t>Toni (rz)</t>
  </si>
  <si>
    <t>ILIR_TIMUR_II</t>
  </si>
  <si>
    <t>ILIR TIMUR TIGA</t>
  </si>
  <si>
    <t>1360403361</t>
  </si>
  <si>
    <t>Edi supono (ib)</t>
  </si>
  <si>
    <t>WAY_TUBA</t>
  </si>
  <si>
    <t>BAHUGA</t>
  </si>
  <si>
    <t>1359983677</t>
  </si>
  <si>
    <t>Budiarto(Mar).</t>
  </si>
  <si>
    <t>1359147099</t>
  </si>
  <si>
    <t>Teguh Imanulloh (Kin)</t>
  </si>
  <si>
    <t>1360277473</t>
  </si>
  <si>
    <t>Suradjihadiwiyono (Fr)</t>
  </si>
  <si>
    <t>KLENDER</t>
  </si>
  <si>
    <t>1360245822</t>
  </si>
  <si>
    <t>Karyana pangkalan Od.</t>
  </si>
  <si>
    <t>BOGOR_UTARA</t>
  </si>
  <si>
    <t>BOGOR UTARA</t>
  </si>
  <si>
    <t>PANGKEP</t>
  </si>
  <si>
    <t>DAUH_PEKEN_05</t>
  </si>
  <si>
    <t>KUANFATU</t>
  </si>
  <si>
    <t>PARINGIN_SELATAN</t>
  </si>
  <si>
    <t>PARINGIN SELATAN</t>
  </si>
  <si>
    <t>CP_MURU_KUARO</t>
  </si>
  <si>
    <t>KUARO</t>
  </si>
  <si>
    <t>LONG IKIS</t>
  </si>
  <si>
    <t>LAMBU</t>
  </si>
  <si>
    <t>MONPA</t>
  </si>
  <si>
    <t>BARUPPU</t>
  </si>
  <si>
    <t>ANGGREK</t>
  </si>
  <si>
    <t>TAMPAN AMMA</t>
  </si>
  <si>
    <t>LOLAK</t>
  </si>
  <si>
    <t>BOLAANG</t>
  </si>
  <si>
    <t>1359893961</t>
  </si>
  <si>
    <t>LULU</t>
  </si>
  <si>
    <t>1360379185</t>
  </si>
  <si>
    <t>ZAKIATUN Od.</t>
  </si>
  <si>
    <t>PAKANSARI_3</t>
  </si>
  <si>
    <t>BABAKAN MADANG</t>
  </si>
  <si>
    <t>1359988459</t>
  </si>
  <si>
    <t>Misdidusu (Kin)</t>
  </si>
  <si>
    <t>BWI_GENTENG</t>
  </si>
  <si>
    <t>GENTENG-BWI</t>
  </si>
  <si>
    <t>1359300500</t>
  </si>
  <si>
    <t>Hengki Julius (PS)</t>
  </si>
  <si>
    <t>1360495987</t>
  </si>
  <si>
    <t>Sri kuwati (Rs)</t>
  </si>
  <si>
    <t>PENGALENGAN_CIPINANG</t>
  </si>
  <si>
    <t>CIMAUNG</t>
  </si>
  <si>
    <t>1360558779</t>
  </si>
  <si>
    <t>Kusmayadi (Kin)</t>
  </si>
  <si>
    <t>CILEUNGSI_2</t>
  </si>
  <si>
    <t>KLAPA NUNGGAL</t>
  </si>
  <si>
    <t>1360423842</t>
  </si>
  <si>
    <t>Nenny Toni ( Di)</t>
  </si>
  <si>
    <t>1359579568</t>
  </si>
  <si>
    <t>Yayan sumarna ( Di )</t>
  </si>
  <si>
    <t>TALAGASARI</t>
  </si>
  <si>
    <t>1360548630</t>
  </si>
  <si>
    <t>Yono medi (Kin)</t>
  </si>
  <si>
    <t>CIWARINGIN</t>
  </si>
  <si>
    <t>BALUSU</t>
  </si>
  <si>
    <t>1360405211</t>
  </si>
  <si>
    <t>Nyoman Gde Suardana (Jj)</t>
  </si>
  <si>
    <t>1359728531</t>
  </si>
  <si>
    <t>I Nyoman Sugita (ib)</t>
  </si>
  <si>
    <t>1360406502</t>
  </si>
  <si>
    <t>Endah Anggraeni (rz)</t>
  </si>
  <si>
    <t>GRT37C</t>
  </si>
  <si>
    <t>MALANGBONG</t>
  </si>
  <si>
    <t>1360110946</t>
  </si>
  <si>
    <t>Syaifuddin (ib)</t>
  </si>
  <si>
    <t>PANCENG</t>
  </si>
  <si>
    <t>UJUNG PANGKAH</t>
  </si>
  <si>
    <t>1360235620</t>
  </si>
  <si>
    <t>Vijay (AK)</t>
  </si>
  <si>
    <t>DC_BANDUNG_SELATAN</t>
  </si>
  <si>
    <t>BANJARAN-SOG</t>
  </si>
  <si>
    <t>1360171543</t>
  </si>
  <si>
    <t>I ketut wirawan (IR)</t>
  </si>
  <si>
    <t>1360183932</t>
  </si>
  <si>
    <t>Erwin Mustapa (ar)</t>
  </si>
  <si>
    <t>TANAH_BARU</t>
  </si>
  <si>
    <t>BEJI-DPK</t>
  </si>
  <si>
    <t>1360245642</t>
  </si>
  <si>
    <t>Nadzir Sadikin (Kin)</t>
  </si>
  <si>
    <t>SNT07A</t>
  </si>
  <si>
    <t>SUNGAI BAHAR</t>
  </si>
  <si>
    <t>1358901054</t>
  </si>
  <si>
    <t>Faisal Yusuf (Jj)</t>
  </si>
  <si>
    <t>1359667686</t>
  </si>
  <si>
    <t>Mariam Abaidata (Kin)</t>
  </si>
  <si>
    <t>BULANGO SELATAN</t>
  </si>
  <si>
    <t>1360380558</t>
  </si>
  <si>
    <t>DONNIE AMOUR (Kin)</t>
  </si>
  <si>
    <t>PGK06A</t>
  </si>
  <si>
    <t>GABEK</t>
  </si>
  <si>
    <t>1360284220</t>
  </si>
  <si>
    <t>AHMAD LEZO Od.</t>
  </si>
  <si>
    <t>RIUNG</t>
  </si>
  <si>
    <t>1360267233</t>
  </si>
  <si>
    <t>L.munarim (rz)</t>
  </si>
  <si>
    <t>BATU KLIANG UTARA</t>
  </si>
  <si>
    <t>1360276898</t>
  </si>
  <si>
    <t>Muchtar Mansyur (Kin)</t>
  </si>
  <si>
    <t>1358173876</t>
  </si>
  <si>
    <t>Aswin (ib)</t>
  </si>
  <si>
    <t>KEMA</t>
  </si>
  <si>
    <t>1360084231</t>
  </si>
  <si>
    <t>Weta arsana Od.</t>
  </si>
  <si>
    <t>1360284325</t>
  </si>
  <si>
    <t>I Komang Suastika (Yn)</t>
  </si>
  <si>
    <t>JEPARA</t>
  </si>
  <si>
    <t>1360342212</t>
  </si>
  <si>
    <t>Mujiono (Rs)</t>
  </si>
  <si>
    <t>RUKO_BANDAR</t>
  </si>
  <si>
    <t>1360328331</t>
  </si>
  <si>
    <t>Rosmauli sirait (ib)</t>
  </si>
  <si>
    <t>DJB09A</t>
  </si>
  <si>
    <t>ALAM BARAJO</t>
  </si>
  <si>
    <t>1360333402</t>
  </si>
  <si>
    <t>Iwayan sujana (rz)</t>
  </si>
  <si>
    <t>1359196701</t>
  </si>
  <si>
    <t>Hasanuddin ( Di)</t>
  </si>
  <si>
    <t>PENAJAM</t>
  </si>
  <si>
    <t>POSO KOTA SELATAN</t>
  </si>
  <si>
    <t>1360416368</t>
  </si>
  <si>
    <t>Apriandi sembiring (IR)</t>
  </si>
  <si>
    <t>SIBOLANGIT</t>
  </si>
  <si>
    <t>1360486838</t>
  </si>
  <si>
    <t>Muhamad anwar (IR)</t>
  </si>
  <si>
    <t>BANDING AGUNG</t>
  </si>
  <si>
    <t>1360309295</t>
  </si>
  <si>
    <t>Anin Dyasumardi (Rs)</t>
  </si>
  <si>
    <t>1360257265</t>
  </si>
  <si>
    <t>I Wayan Sukanrayasa (Fr)</t>
  </si>
  <si>
    <t>SUMALATA</t>
  </si>
  <si>
    <t>1360498873</t>
  </si>
  <si>
    <t>Yulifanhar (rz)</t>
  </si>
  <si>
    <t>1360338085</t>
  </si>
  <si>
    <t>Arifin lubis (Rs)</t>
  </si>
  <si>
    <t>1359764920</t>
  </si>
  <si>
    <t>Mila Lestari (Rs)</t>
  </si>
  <si>
    <t>1359701502</t>
  </si>
  <si>
    <t>Tugino Permadi (ar)</t>
  </si>
  <si>
    <t>1360354921</t>
  </si>
  <si>
    <t>Sutini (Jj)</t>
  </si>
  <si>
    <t>6281377741761</t>
  </si>
  <si>
    <t>Jln. Palembang Jambi Kelurahan /Desa Betung, Patokan rumah depan Tugu Polwan Showroom Jr. Motor</t>
  </si>
  <si>
    <t>1360373664</t>
  </si>
  <si>
    <t>Amin Rais Od.</t>
  </si>
  <si>
    <t>6287885616658</t>
  </si>
  <si>
    <t>Jl. Gatot Subroto Kelurahan Se,i Bedungun Tepat Di Pangkas Rambut Sahabat Kec Tanjung Redeb Berau (DIANTAR LANGSUNG KE ALAMAT PENERIMA).</t>
  </si>
  <si>
    <t>1360367349</t>
  </si>
  <si>
    <t>Prai Pusop(Mar).</t>
  </si>
  <si>
    <t>6282397976790</t>
  </si>
  <si>
    <t>Ubahak</t>
  </si>
  <si>
    <t>Jln Otto kobak di distrik dekai sosomikma rt.000/000 desa.sosomikma kec.ubahak kab.yahukimo papua pegunungan</t>
  </si>
  <si>
    <t>1360150320</t>
  </si>
  <si>
    <t>Yacobus Nahak (Kin)</t>
  </si>
  <si>
    <t>6282285224012</t>
  </si>
  <si>
    <t>Desa Bereliku, Dusun Marobo RT 001 RW 001 (LANGSUNG DIANTARKAN KE ALAMAT)</t>
  </si>
  <si>
    <t>1360362861</t>
  </si>
  <si>
    <t>Pak eku (sp)</t>
  </si>
  <si>
    <t>6281340648551</t>
  </si>
  <si>
    <t>komplek masjid al-iman dusun 2 kelurahan  hutamonu</t>
  </si>
  <si>
    <t>1360373556</t>
  </si>
  <si>
    <t>Inal mokoagow (Rs)</t>
  </si>
  <si>
    <t>6285757781880</t>
  </si>
  <si>
    <t>RT 24, Kelurahan Gogagoman (Depan pabrik Coca cola) Kec Kotamobagu Barat</t>
  </si>
  <si>
    <t>6281317230398</t>
  </si>
  <si>
    <t>Jln Bintaro raya tanah kusir No 7 Kebayoran lama RT02/RW10 mesjid Nurul hidayah, Kec Kebayoran lama</t>
  </si>
  <si>
    <t>1360359096</t>
  </si>
  <si>
    <t>RENO MORENA (Jj)</t>
  </si>
  <si>
    <t>6282255737122</t>
  </si>
  <si>
    <t>Jln. Bougenvill Kelurahan /Desa Batu Cermin RT 01 RW 02, Rumah samping Vila Tanjung 5</t>
  </si>
  <si>
    <t>desa ngayau RT 05 jalan Muhamad Mansur patokan rumah dekat masjid raudah kecamatan muara bengkal kabupaten Kutai Timur Kalimantan Timur</t>
  </si>
  <si>
    <t>1360389516</t>
  </si>
  <si>
    <t>Syawal Rizam (Rs)</t>
  </si>
  <si>
    <t>6281352094261</t>
  </si>
  <si>
    <t>Pengkadan</t>
  </si>
  <si>
    <t>Dusun Repun, Rt01/Rw03, No104, Desa Pinang Laka, Kec Pengkadan (Batu Datu)</t>
  </si>
  <si>
    <t>Ari M Wibowo ( Di)</t>
  </si>
  <si>
    <t>6285642058860</t>
  </si>
  <si>
    <t>Sidorejo</t>
  </si>
  <si>
    <t>Jln Jl Osamaliki no 28 RT 04 RW 02 kelurahan Siderejolor ( patokan rumah Sebelah Apotij Putra) kec Sidorejo</t>
  </si>
  <si>
    <t>6208118288177</t>
  </si>
  <si>
    <t>Pesona Gintung Residence Blok BB No.2 Kelurahan Rempoa (LANGSUNG DIANTARKAN KE ALAMAT)</t>
  </si>
  <si>
    <t>628128204884</t>
  </si>
  <si>
    <t>Jl. Lb. Bulus III No.11 RT 9 RW 7 Kelurahan Pondok Labu</t>
  </si>
  <si>
    <t>1360056707</t>
  </si>
  <si>
    <t>Oni Pontolawokang (PS)</t>
  </si>
  <si>
    <t>6281311552573</t>
  </si>
  <si>
    <t>Lingkungan. 3 RT 05 Kelurahan. Lesa (ANTRAKN LANGSUNG KE ALAMAT)</t>
  </si>
  <si>
    <t>1360051278</t>
  </si>
  <si>
    <t>Syaefulloh (PS)</t>
  </si>
  <si>
    <t>6281244191717</t>
  </si>
  <si>
    <t>BTN Banua Tadolako Indah Blok F no 9 Jl. Sukarno Hatta Desa. Tondo (ANTRAKN LANGSUNG KE ALAMAT)</t>
  </si>
  <si>
    <t>1360062018</t>
  </si>
  <si>
    <t>Gunarto DH (Bar)</t>
  </si>
  <si>
    <t>6281310766089</t>
  </si>
  <si>
    <t>Komplek PTB, Jl. Duren Sawit Timur VII, Blok P3 No. 7, RT 13/RW 08, Kel. Duren Sawit, Kec. Duren Sawit, No Hp : 081310766089 (DIANTAR LANGSUNG KE ALAMAT PENERIMA)</t>
  </si>
  <si>
    <t>1360059915</t>
  </si>
  <si>
    <t>Syahrial mansyah Od.</t>
  </si>
  <si>
    <t>6281250729532</t>
  </si>
  <si>
    <t>Kaltim kabupaten berau kecamatan segah kampung bukut makmur jln seroja RT 4 RW 2</t>
  </si>
  <si>
    <t>1360381371</t>
  </si>
  <si>
    <t>Syamsul Bahri Od.</t>
  </si>
  <si>
    <t>6285255186394</t>
  </si>
  <si>
    <t>Keera</t>
  </si>
  <si>
    <t>Dusun Duppa Walie Desa Keera Kec Keera Rt 1 Rw 1 (DIANTAR LANGSUNG KE ALAMAT PENERIMA).</t>
  </si>
  <si>
    <t>1360381550</t>
  </si>
  <si>
    <t>Ata (RM)</t>
  </si>
  <si>
    <t>6285391739612</t>
  </si>
  <si>
    <t>Jalan tambun2 km4 jalan raya Nanga pinoh kota baru desa tanjung niaga kecamatan Nanga pinoh</t>
  </si>
  <si>
    <t>6281361109606</t>
  </si>
  <si>
    <t>Pegajahan</t>
  </si>
  <si>
    <t>Desa Karang anyar, dusun 2 ( patokan rumah sebelah dapur mbg) kecamatan Pegajahan</t>
  </si>
  <si>
    <t>6285279447291</t>
  </si>
  <si>
    <t>Gabek</t>
  </si>
  <si>
    <t>Jl. M. Saleh Zainudin RT 004 RW 002 Kelurahan Air Salemba</t>
  </si>
  <si>
    <t>6282282020444</t>
  </si>
  <si>
    <t>BTN Bukit Permata Hijau Blok D2 No 24 Kelurahan. Lepo Lepo (ANTRAKN LANGSUNG KE ALAMAT)</t>
  </si>
  <si>
    <t>1360084716</t>
  </si>
  <si>
    <t>agus wi (AK)</t>
  </si>
  <si>
    <t>6281369046300</t>
  </si>
  <si>
    <t>Sukarame</t>
  </si>
  <si>
    <t>Jln Bawean 2 Gg Cikal No 35 Samping Warung Ahmad, Kelurahan Sukarame, Kec Sukarame, Kota L Bandarlampung</t>
  </si>
  <si>
    <t>6281353086542</t>
  </si>
  <si>
    <t>Br. Bunyuh Dl Titi Desa Perean Kec Baturiti Tabanan (DIANTAR LANGSUNG KE ALAMAT PENERIMA).</t>
  </si>
  <si>
    <t>Desa Perum Babakan, Rt 10 Rw 40, Kec Kalimanah Kota Purbalingga Jawa Tengah</t>
  </si>
  <si>
    <t>6285759191014</t>
  </si>
  <si>
    <t>Babakancikao</t>
  </si>
  <si>
    <t>Kelurahan /Desa Cigelam Jln. Alternatif BIC RT 08 RW 02, Sebrang Indomaret Cigelam Tegal Sereh</t>
  </si>
  <si>
    <t>6281361118323</t>
  </si>
  <si>
    <t>Langsa</t>
  </si>
  <si>
    <t>Langsa Baro</t>
  </si>
  <si>
    <t>Jln. T. Yahya, Dusun Utama Lr. C Desa Paya Bujok Tunong (Paya Bujuk Tunong) (TELPON NO WHATSAPP PENERIMA)</t>
  </si>
  <si>
    <t>6281368951115</t>
  </si>
  <si>
    <t>Jalur 2 Blok B RT 11/4, No.366, Kel/Desa Panca Mulya</t>
  </si>
  <si>
    <t>1360256975</t>
  </si>
  <si>
    <t>Jack Tuerah (PS)</t>
  </si>
  <si>
    <t>6282353407070</t>
  </si>
  <si>
    <t>Perumahan Palm Highland Village Resident Blok D nomor 13 Manado Kelurahan. Sea II (ANTRAKN LANGSUNG KE ALAMAT)</t>
  </si>
  <si>
    <t>6281346461577</t>
  </si>
  <si>
    <t>Jl Pemuda Batakan Asri 2, RT 88, Blok C1A No 2, Kel Manggar, Kec Balikpapan Timur</t>
  </si>
  <si>
    <t>1360309655</t>
  </si>
  <si>
    <t>Ventle Od.</t>
  </si>
  <si>
    <t>6285281211145</t>
  </si>
  <si>
    <t>Kelurahan Teling Atas Lingkungan 1 Kec Wanea (DIANTAR LANGSUNG KE ALAMAT PENERIMA) Samping Klinik Braca Kota Manado.</t>
  </si>
  <si>
    <t>1360320538</t>
  </si>
  <si>
    <t>Dilla Od.</t>
  </si>
  <si>
    <t>6282339157562</t>
  </si>
  <si>
    <t>BTN Lanteko Depan Indomaret Samping Kompi Kelurahan Jatiwangi Kec Asakota Bima (DIANTAR LANGSUNG KE ALAMAT PENERIMA).</t>
  </si>
  <si>
    <t>1360320585</t>
  </si>
  <si>
    <t>alfian koli (rz)</t>
  </si>
  <si>
    <t>6282217376050</t>
  </si>
  <si>
    <t>Jln Garuda Dusun 1 ( Bengkel Ule ) Desa Ranoyapo, Kec Amurang</t>
  </si>
  <si>
    <t>1360228155</t>
  </si>
  <si>
    <t>muh llyas (Rs)</t>
  </si>
  <si>
    <t>6282194673495</t>
  </si>
  <si>
    <t>Jl Dgn Regge No 65 A, Kelurahan Wala-Walaya, Kec Tallo</t>
  </si>
  <si>
    <t>1360230369</t>
  </si>
  <si>
    <t>Matthew Seran (Yn)</t>
  </si>
  <si>
    <t>6282147474280</t>
  </si>
  <si>
    <t>Jl. Sudirman Timur RT 07 No. 1 Desa Dauh Puri Kec Denpasar Barat Kota Denpasar Patokan Rumah Belakang Rumah Sakit Angkatan Darat (RSAD) Ciri-ciri Rumah ada Charger Mobil Listrik disamping (DIANTAR LANGSUNG KE ALAMAT PENERIMA).</t>
  </si>
  <si>
    <t>6285960199066</t>
  </si>
  <si>
    <t>(Mhs FITB 24) Gang Virgo No. 12 Kelurahan Sekeloa (NO WHATSAPP ALTERNATIF ,6281364730132)</t>
  </si>
  <si>
    <t>6281228121276</t>
  </si>
  <si>
    <t>Pedurungan</t>
  </si>
  <si>
    <t>Perum Pesona Asri 3 No. 90 Rt 03 Rw 13 Kelurahan Pedurungan Tengah Kota Semarang</t>
  </si>
  <si>
    <t>1360279717</t>
  </si>
  <si>
    <t>gustin (Fr)</t>
  </si>
  <si>
    <t>6281347227486</t>
  </si>
  <si>
    <t>Desa Pinokalan rumah belakang Greja, Kecamatan Ranowulu</t>
  </si>
  <si>
    <t>6285237641914</t>
  </si>
  <si>
    <t>Lingkungan Galung, Kelurahan Galung, Jln. Poros Makassar Mamuju RT 01</t>
  </si>
  <si>
    <t>1360287293</t>
  </si>
  <si>
    <t>Bambang s  (Hb)</t>
  </si>
  <si>
    <t>628124446456</t>
  </si>
  <si>
    <t>Desa/kel Dendengan dalam lingkungan 4 no 7 depan Rs Awalui</t>
  </si>
  <si>
    <t>6281262353288</t>
  </si>
  <si>
    <t>Jl. Ketug-Selat Desa Antiga Kec Manggis Kab Karangasem Patokan Rumah Sebelah Utara Br. Dinas Ketug ada banyak Bonsai (DIANTAR LANGSUNG KE ALAMAT PENERIMA).</t>
  </si>
  <si>
    <t>6281337423067</t>
  </si>
  <si>
    <t>Jln. Baburrahman Golokutu Rt 08 Rw 03 Kelurahan Benteng Tengah Kec Riung (DIANTAR LANGSUNG KE ALAMAT PENERIMA).</t>
  </si>
  <si>
    <t>6285868164339</t>
  </si>
  <si>
    <t>Pundong</t>
  </si>
  <si>
    <t>Kelurahan Panjangrejo Rt005, Kec Pundong</t>
  </si>
  <si>
    <t>1360260466</t>
  </si>
  <si>
    <t>SANAPIAH (ar)</t>
  </si>
  <si>
    <t>6285239782233</t>
  </si>
  <si>
    <t>Kantor Desa Berora, Kecamatan Lopok</t>
  </si>
  <si>
    <t>1360307738</t>
  </si>
  <si>
    <t>James Sihombing (Kin)</t>
  </si>
  <si>
    <t>6281212639917</t>
  </si>
  <si>
    <t>Kompl. Karang Tengah Permai TW III/5 Kelurahan Karang Timur RT 002 RW 013</t>
  </si>
  <si>
    <t>1360303294</t>
  </si>
  <si>
    <t>Arman (ib)</t>
  </si>
  <si>
    <t>6285215050589</t>
  </si>
  <si>
    <t>Jln Cendana,Kel wundudop, BTN Aliya residen blok G 8</t>
  </si>
  <si>
    <t>1360298828</t>
  </si>
  <si>
    <t>St. Syarah (Kin)</t>
  </si>
  <si>
    <t>6285643129158</t>
  </si>
  <si>
    <t>Jln. Lapangan Putih Sangia RT 008 RW 004 Dusun Sangaji, Kel/Desa Sangia</t>
  </si>
  <si>
    <t>6281803449142</t>
  </si>
  <si>
    <t>Batukliang Utara</t>
  </si>
  <si>
    <t>Jln KBN belek colok dusun racem ( depan kios Aulia grosir ) Desa Bujak, Kec Batukliang</t>
  </si>
  <si>
    <t>1360174255</t>
  </si>
  <si>
    <t>Abd Wahab Badry (Jj)</t>
  </si>
  <si>
    <t>6282194840234</t>
  </si>
  <si>
    <t>BTN Palupi Permai Blok D 21 Kelurahan Palupi Kecamatan Tatanga kota Palu Propinsi Sulawesi Tengah</t>
  </si>
  <si>
    <t>1360173351</t>
  </si>
  <si>
    <t>Ruslan S (Jj)</t>
  </si>
  <si>
    <t>6282218114077</t>
  </si>
  <si>
    <t>Kelurahan /Desa Dadakitan Kec. Baolan, Patokan lapangan sepak bola Dadakitan</t>
  </si>
  <si>
    <t>6285349829042</t>
  </si>
  <si>
    <t>Desa sungai daka Kec Sungai Kaur (Gereja St Petrus , Paulus)</t>
  </si>
  <si>
    <t>1360191937</t>
  </si>
  <si>
    <t>Rafiyanus Od.</t>
  </si>
  <si>
    <t>6282149891067</t>
  </si>
  <si>
    <t>Kantor Pos Detusoko 7QM6,VFF, Kel. Detusoko, Detusoko, Kabupaten Ende, Nusa Tenggara Tim. (DIANTAR LANGSUNG KE ALAMAT PENERIMA).</t>
  </si>
  <si>
    <t>6281395642826</t>
  </si>
  <si>
    <t>Tungkal Jaya</t>
  </si>
  <si>
    <t>Jlnlintas timur Palembang - Jambi Desa PeninggalanDepan Bank BRI, Kecamatan Tungkal jaya</t>
  </si>
  <si>
    <t>1360172518</t>
  </si>
  <si>
    <t>Kanisius Tau (Jj)</t>
  </si>
  <si>
    <t>6281239092051</t>
  </si>
  <si>
    <t>Wolojita</t>
  </si>
  <si>
    <t>Jl. Wolowaru- Nggela, SD Katolik Wolojita, Kelurahan Wolojita, Kecamatan Wolojita, Kabupaten Ende, Provinsi Nusa Tenggara Timur</t>
  </si>
  <si>
    <t>6281250737979</t>
  </si>
  <si>
    <t>Perum Pasraman Unud, Jln Kampus Unud, Blok B24, Kelurahan Jimbaran, Kec Kuta Selatan</t>
  </si>
  <si>
    <t>6282358606662</t>
  </si>
  <si>
    <t>Kusan Hilir - Kusan Tengah</t>
  </si>
  <si>
    <t>Jln HM. Nurung Gg AtTaqwa RT 08 RW 00 Kelurahan Kota Pagatan, Kecamatan Kusan Hilir ,Kabupaten Tanah Bumbu, Provinsi Kalimantan Selatan. 72273.</t>
  </si>
  <si>
    <t>6289509884575</t>
  </si>
  <si>
    <t>Kelurahan Kairagi Dua Lingkungan 11 Perum Dipenda Mas depan gereja GPDI IMANUEL Kec. Mapanget kota Manado</t>
  </si>
  <si>
    <t>1360350395</t>
  </si>
  <si>
    <t>Oma Ida (Jj)</t>
  </si>
  <si>
    <t>6287774022838</t>
  </si>
  <si>
    <t>Kelapa Dua</t>
  </si>
  <si>
    <t>Cluster Beryl Jln. Taman Beryl No. 07 Summarecon Serpong Kelurahan Pakulonan Barat</t>
  </si>
  <si>
    <t>1360163094</t>
  </si>
  <si>
    <t>G,Usman Od.</t>
  </si>
  <si>
    <t>6285752780154</t>
  </si>
  <si>
    <t>Matan Hilir Utara</t>
  </si>
  <si>
    <t>Desa Seiputri Rt 01 Rw 01 Kec Matan Hilir Utara (DIANTAR LANGSUNG KE ALAMAT PENERIMA).</t>
  </si>
  <si>
    <t>1360324903</t>
  </si>
  <si>
    <t>Gatot Sugondo (sp)</t>
  </si>
  <si>
    <t>6282287385301</t>
  </si>
  <si>
    <t>Ujung Baru RT 01  RW 08 Desa Teluk radang</t>
  </si>
  <si>
    <t>1360206444</t>
  </si>
  <si>
    <t>Muh asri (AK)</t>
  </si>
  <si>
    <t>6282393160890</t>
  </si>
  <si>
    <t>Jl Padangoge, RT 02, Desa Kalepadang, Kec Bontoharu, Kab Kepulauan Selayar, Sulawesi Selatan</t>
  </si>
  <si>
    <t>1360324860</t>
  </si>
  <si>
    <t>Firman tarigan (rz)</t>
  </si>
  <si>
    <t>6283821625234</t>
  </si>
  <si>
    <t>Biru-Biru</t>
  </si>
  <si>
    <t>Jln Deli tua dusun 4 nomor rumah 47 Desa Aji baho, Kec Biru-Biru</t>
  </si>
  <si>
    <t>1360323638</t>
  </si>
  <si>
    <t>Nurdin (JJ)</t>
  </si>
  <si>
    <t>6285238943633</t>
  </si>
  <si>
    <t>Kompleks Masjid Nurul Qalbi Rt.004/Rw.002 Kelurahan Monggonao Kec. Mpunda ( Belakang Plresta) Kota Bima.</t>
  </si>
  <si>
    <t>1360223730</t>
  </si>
  <si>
    <t>Wandi Wandi (rz)</t>
  </si>
  <si>
    <t>6282312070715</t>
  </si>
  <si>
    <t>Desa Bojong Rawalumbu RT 002 RW 30 ( Belakang Indo Mart ) Kec Rawalumbu</t>
  </si>
  <si>
    <t>1360205052</t>
  </si>
  <si>
    <t>Inyoman Seriasa (Kin)</t>
  </si>
  <si>
    <t>6287860182757</t>
  </si>
  <si>
    <t>Lariang</t>
  </si>
  <si>
    <t>Jln. Gst Ngurahrai RT 03 Dusun Wirabuana Desa Parabu</t>
  </si>
  <si>
    <t>6285863335544</t>
  </si>
  <si>
    <t>Jl.Mayor HM.Machfud Kp.Babakan Kiara RT.23/09 Desa Sukajaya Kec.Sukabumi Kab.Sukabumi</t>
  </si>
  <si>
    <t>628131395821</t>
  </si>
  <si>
    <t>Kepetakan</t>
  </si>
  <si>
    <t>Desa Dukuh, Blok Siblung, Rt 001 / Rw 006, Kec Kapetakan, Kab Cirebon</t>
  </si>
  <si>
    <t>1360337197</t>
  </si>
  <si>
    <t>Asnita Merny Laberu (Rs)</t>
  </si>
  <si>
    <t>6282187406658</t>
  </si>
  <si>
    <t>Lindungan 2, Desa Taduna (Depan depot aqua) Kec Kabaruan</t>
  </si>
  <si>
    <t>1360201619</t>
  </si>
  <si>
    <t>Bopal putra (Fr)</t>
  </si>
  <si>
    <t>62882022187711</t>
  </si>
  <si>
    <t>Pondok Asyifa Jlnh Baso Ella Kelurahan Tamalanrea Indah, Kec Tamalanrea</t>
  </si>
  <si>
    <t>1360337061</t>
  </si>
  <si>
    <t>Gratiana Esi (PS)</t>
  </si>
  <si>
    <t>6281238185926</t>
  </si>
  <si>
    <t>Pasar Sayur Nduaria RT/RW 01/02 Desa. Nduaria (ANTRAKN LANGSUNG KE ALAMAT)</t>
  </si>
  <si>
    <t>1358904718</t>
  </si>
  <si>
    <t>Daniel taku bessi Od.</t>
  </si>
  <si>
    <t>6281236009696</t>
  </si>
  <si>
    <t>Kelurahan Oepura Jln. Sikun 2 Kec Maulafa Kodya Kupang (DIANTAR LANGSUNG KE ALAMAT PENERIMA) Rt 004 Rw 009.</t>
  </si>
  <si>
    <t>1359918818</t>
  </si>
  <si>
    <t>Tommy Sanjaya (rz)</t>
  </si>
  <si>
    <t>6282255658005</t>
  </si>
  <si>
    <t>Jln Pongtiku Rt 17 ( Dekat Kantor Desa Hubungi Terlebih Dahulu ) Desa Nunukan Tengah, Kec Nunukan</t>
  </si>
  <si>
    <t>2 TOPI KOMANDO (H)</t>
  </si>
  <si>
    <t>1359464306</t>
  </si>
  <si>
    <t>Lorens Wuwur (Kin)</t>
  </si>
  <si>
    <t>6281337638540</t>
  </si>
  <si>
    <t>Desa Idalolong, Jln. Trans Naga Wutung, Rumah Dekat Lapangan Bolo</t>
  </si>
  <si>
    <t>1359744005</t>
  </si>
  <si>
    <t>AHMAD SANUSI (Jj)</t>
  </si>
  <si>
    <t>6281543393065</t>
  </si>
  <si>
    <t>Kelurahan/Desa Bahomakmur Blok D, Patokan rumah depan Ayam Goreng HI Sana, Kec. Bahodopi</t>
  </si>
  <si>
    <t>1359926847</t>
  </si>
  <si>
    <t>Usman (IR)</t>
  </si>
  <si>
    <t>6282245447777</t>
  </si>
  <si>
    <t>Bacukiki</t>
  </si>
  <si>
    <t>Jl. H. Jend. M. Yusuf LEMOE RT/RW: 01/02, Kelurahan Lemoe Kec Bacukiki</t>
  </si>
  <si>
    <t>1359914155</t>
  </si>
  <si>
    <t>Agus Salim (Jj)</t>
  </si>
  <si>
    <t>6285725820075</t>
  </si>
  <si>
    <t>Jln. Tohjoyo RT 06 RW 01 Langensari Barat Kelurahan /Desa Langensari Kec. Ungaran Barat</t>
  </si>
  <si>
    <t>62087861142299</t>
  </si>
  <si>
    <t>Jl beringin ayu no 8 keringanan. Desa/kel kedonganan</t>
  </si>
  <si>
    <t>1359478423</t>
  </si>
  <si>
    <t>Asnik Hali (ar)</t>
  </si>
  <si>
    <t>6281245663683</t>
  </si>
  <si>
    <t>Nambo</t>
  </si>
  <si>
    <t>Jln Poros Trans Sulawesi Kelurahan Lontio RT 01 Komplek Mesjid Al Ihwan, kecamatan Nambo</t>
  </si>
  <si>
    <t>628124168241</t>
  </si>
  <si>
    <t>Jl. Daeng Tata Komp. Hartako Blok 4 Ab No. 24 Kelurahan Parang Tambung kec. Tamalate</t>
  </si>
  <si>
    <t>1359849238</t>
  </si>
  <si>
    <t>Elny Honny (Kin)</t>
  </si>
  <si>
    <t>6285399733333</t>
  </si>
  <si>
    <t>Toko Super Motor, Jln. Masanda, RT/RW: 02/01 Kel/Desa Lompio</t>
  </si>
  <si>
    <t>1359977420</t>
  </si>
  <si>
    <t>Yoseph Od.</t>
  </si>
  <si>
    <t>6285338359446</t>
  </si>
  <si>
    <t>Rt 12 Rw 05 Kelurahan Wae Belang Kec Ruteng Manggarai (DIANTAR LANGSUNG KE ALAMAT PENERIMA).</t>
  </si>
  <si>
    <t>1359823984</t>
  </si>
  <si>
    <t>Meity Adelheid Od.</t>
  </si>
  <si>
    <t>628974826260</t>
  </si>
  <si>
    <t>Kelurahan Batu Kota Lingkungan 2 Kec Malalayang Kota Manado (DIANTAR LANGSUNG KE ALAMAT PENERIMA) Dekat Wartel Palapa Atau Samping Rumah Kepala Lingkungan 2.</t>
  </si>
  <si>
    <t>1359780144</t>
  </si>
  <si>
    <t>Tanti Damopolii Od.</t>
  </si>
  <si>
    <t>6285705386994</t>
  </si>
  <si>
    <t>D/A Desa Bintau Kec Passi Barat (DIANTAR LANGSUNG KE ALAMAT PENERIMA) Dusun 2 Lorong Depan TK Mualimin.</t>
  </si>
  <si>
    <t>1359781703</t>
  </si>
  <si>
    <t>Umbu Puda Od.</t>
  </si>
  <si>
    <t>6281237663820</t>
  </si>
  <si>
    <t>Jln. Umbu Remusamapati Kel Anakalang Kec Katikutana (DIANTAR LANGSUNG KE ALAMAT PENERIMA) Rumah Dekat Kantor Pos Anakalang.</t>
  </si>
  <si>
    <t>1359816824</t>
  </si>
  <si>
    <t>Wandi Dodok Od.</t>
  </si>
  <si>
    <t>6289672691283</t>
  </si>
  <si>
    <t>Kelurahan Anjungan Dalam Kec Anjongan (DIANTAR LANGSUNG KE ALAMAT PENERIMA) Di Antar Ke Kantor Desa Anjungan Dalam.</t>
  </si>
  <si>
    <t>1359433797</t>
  </si>
  <si>
    <t>Rafael Cakal  (ib)</t>
  </si>
  <si>
    <t>6281214187607</t>
  </si>
  <si>
    <t>Cancar kelurahan waebelang</t>
  </si>
  <si>
    <t>6208213620180</t>
  </si>
  <si>
    <t>Jl. Kol Sudiarto Gg. 4 RT 6 RW 4 Kelurahan Panggung</t>
  </si>
  <si>
    <t>6281349410018</t>
  </si>
  <si>
    <t>Jln Sabirin Muchtar No01 Rt 12 Rw 04 ( Samping Rsud Kuala Kurun/Samping Taman Bundaran Kota Kuala Kurun ) Desa Kuala Kurun, Kec Kurun</t>
  </si>
  <si>
    <t>1359362835</t>
  </si>
  <si>
    <t>Stien powa (Kin)</t>
  </si>
  <si>
    <t>6285298116721</t>
  </si>
  <si>
    <t>Desa Tatengesan RT 01, Dekat Gereja GMIM Imanuel Tatengesan</t>
  </si>
  <si>
    <t>6281225818690</t>
  </si>
  <si>
    <t>Tunjungan</t>
  </si>
  <si>
    <t>Dukuh Bokerto RT 03 Kel/Desa Kedungrejo (LANGSUNG DIANTARKAN KE ALAMAT)</t>
  </si>
  <si>
    <t>1359763602</t>
  </si>
  <si>
    <t>Aldy (Kin)</t>
  </si>
  <si>
    <t>6282319115848</t>
  </si>
  <si>
    <t>Kampung/Desa Long Bagun Ulu, Jln. Liah Dong RT 1, Dekat Balai Adat</t>
  </si>
  <si>
    <t>1359619466</t>
  </si>
  <si>
    <t>MAX HONTONG(Mar).</t>
  </si>
  <si>
    <t>6281354841842</t>
  </si>
  <si>
    <t>Wasile Tengah</t>
  </si>
  <si>
    <t>Provinsi Maluku Utara. Kab. Halmahera Timur,. Kec  Wasile  Tengah. Desa Foli. RT 4, RW 002. Lorong Gereja Efata Foli. Rumah  Depan Gereja Efata Foli.</t>
  </si>
  <si>
    <t>6281952111744</t>
  </si>
  <si>
    <t>Kelurahan /Desa Banjarsari Kidul RT 01 RW 02, Patokan Gapura kampung KB masuk, sebelah Masjid Al Hidayah</t>
  </si>
  <si>
    <t>1360015867</t>
  </si>
  <si>
    <t>Abh Wawan (Kin)</t>
  </si>
  <si>
    <t>6282351502335</t>
  </si>
  <si>
    <t>Batu Mandi</t>
  </si>
  <si>
    <t>Desa Bakung RT 3 RW 01, Patokan Dekat Kantor Desa Bakung</t>
  </si>
  <si>
    <t>1359557392</t>
  </si>
  <si>
    <t>Robertus (IR)</t>
  </si>
  <si>
    <t>6285705591535</t>
  </si>
  <si>
    <t>Lumar</t>
  </si>
  <si>
    <t>Desa Magmagan Karya Kecamatan Lumar (Simpang PLN Magmagan)</t>
  </si>
  <si>
    <t>62895339193013</t>
  </si>
  <si>
    <t>Chrusher. Jln. KemaLansot. Desa kema dua. Patokan memasuki gunung potong</t>
  </si>
  <si>
    <t>1359881200</t>
  </si>
  <si>
    <t>HATANI Od.</t>
  </si>
  <si>
    <t>Jl. Merantai Rt 04 Desa Menamang Kiri Kec Muara Kaman (DIANTAR LANGSUNG KE ALAMAT PENERIMA).</t>
  </si>
  <si>
    <t>1360024073</t>
  </si>
  <si>
    <t>Iputu sidia (Rs)</t>
  </si>
  <si>
    <t>6282318250930</t>
  </si>
  <si>
    <t>Jln Poros Morowali Bungku, Dsn Tiga Bangun, Kp Bali, RT 03, Desa Salindu, Kec Pamona Tenggara</t>
  </si>
  <si>
    <t>1359639428</t>
  </si>
  <si>
    <t>Nursain Welfridus Od.</t>
  </si>
  <si>
    <t>6282182292096</t>
  </si>
  <si>
    <t>Kantor BPBD Kab Manggarai Barat Jalan Frans Nala Desa Batu Cermin Kec Komodo (DIANTAR LANGSUNG KE ALAMAT PENERIMA).</t>
  </si>
  <si>
    <t>6285165055375</t>
  </si>
  <si>
    <t>Jln. Rukun no.1 Kelurahan. Oebufu (Jln rukun  itu gereja Benyamin oebufu.)</t>
  </si>
  <si>
    <t>Lie Kian Od.</t>
  </si>
  <si>
    <t>6282114311846</t>
  </si>
  <si>
    <t>Jombang</t>
  </si>
  <si>
    <t>Tk. Anugerah Motor Jln. Piere Tendean Jombang Cemara Kelurahan Jombang Wetan Kec Jombang Cilegon Banten (DIANTAR LANGSUNG KE ALAMAT PENERIMA).</t>
  </si>
  <si>
    <t>6281321208855</t>
  </si>
  <si>
    <t>Rangkui</t>
  </si>
  <si>
    <t>Jln. Veteran Rt 02 Rw 01 Gg. Duku No. 56 Kelurahan Parit Lalang Kec Rangkui Kota Pangkal Pinang (DIANTAR LANGSUNG KE ALAMAT PENERIMA).</t>
  </si>
  <si>
    <t>6285256678585</t>
  </si>
  <si>
    <t>Bulango Selatan</t>
  </si>
  <si>
    <t>Jln. Irigasi Lomaya Desa Huntu Barat (Mekar Jaya), Samping Toko Nur Yahya Depan Mesjid Alfalah</t>
  </si>
  <si>
    <t>1360023418</t>
  </si>
  <si>
    <t>I Wayan (Jj)</t>
  </si>
  <si>
    <t>6285241210866</t>
  </si>
  <si>
    <t>Jln. Desa Kilongan RT 01 RW 03 Kelurahan /Desa Kilongan Kec. Luwuk Utara</t>
  </si>
  <si>
    <t>1359509619</t>
  </si>
  <si>
    <t>Joni(Mar).</t>
  </si>
  <si>
    <t>6285246772540</t>
  </si>
  <si>
    <t>Kampung mwndika Rt.01 jl Martha uwai kec. Damai Kab. Kutai Barat Provinsi Kaltim(Dipinggir sungat ada tandon air jln smenisasi nelusuri sungai)</t>
  </si>
  <si>
    <t>1360009047</t>
  </si>
  <si>
    <t>Tatang Sofyan (Yn)</t>
  </si>
  <si>
    <t>Jl. Bagus Rangin Gang 2 RT 05 RW 07 No. 116 Desa Lebak Gede Kec Coblong Kota Bandung Patokan Rumah depan Gedung Telkom Lapang Gasibu Jl. Surapati dekat Masjid At-Taqwa (DIANTAR LANGSUNG KE ALAMAT PENERIMA).</t>
  </si>
  <si>
    <t>1360218473</t>
  </si>
  <si>
    <t>Endang Winarni (ar)</t>
  </si>
  <si>
    <t>6282385325565</t>
  </si>
  <si>
    <t>Abung Semuli</t>
  </si>
  <si>
    <t>Desa Semuli Jaya Jln Elang Jaya Rt 003 Rw 006, Kecamatan Abung Semuli</t>
  </si>
  <si>
    <t>1359394215</t>
  </si>
  <si>
    <t>Fitri (Rs)</t>
  </si>
  <si>
    <t>Desa Blok Vi Baru (Dekat Kolam Renang Pamilih Pak Sariman) Kec Gunung Meriah (Mariah)</t>
  </si>
  <si>
    <t>6281379144235</t>
  </si>
  <si>
    <t>Banding Agung</t>
  </si>
  <si>
    <t>Kampung 1 Desa Talang Merbau Kec Banding agung</t>
  </si>
  <si>
    <t>1360486895</t>
  </si>
  <si>
    <t>Wagiono (Jj)</t>
  </si>
  <si>
    <t>6281361238818</t>
  </si>
  <si>
    <t>Siantar</t>
  </si>
  <si>
    <t>Jln. Mawar Kelurahan /Desa Pematang Simalungun RT 004 RW 004 Cat rumah warna pink</t>
  </si>
  <si>
    <t>1359823340</t>
  </si>
  <si>
    <t>H muslimin (ib)</t>
  </si>
  <si>
    <t>6281347888789</t>
  </si>
  <si>
    <t>desa jone RT 1 jln untung suroh Pati pas samping gang Alif dua warna rumah kuning</t>
  </si>
  <si>
    <t>6281277759812</t>
  </si>
  <si>
    <t>Jln. Warakas 4 Gg. 14 No. 58 B Rt 10 Rw 13 Kelurahan Warakas Kec Tanjung Priok (DIANTAR LANGSUNG KE ALAMAT PENERIMA)</t>
  </si>
  <si>
    <t>1360224205</t>
  </si>
  <si>
    <t>Dimran (ar)</t>
  </si>
  <si>
    <t>6281350388220</t>
  </si>
  <si>
    <t>Jln Dg Hayo No.17 RT 04 RW 02 Kelurahan Antang, Kecamatan Manggala</t>
  </si>
  <si>
    <t>6281319019711</t>
  </si>
  <si>
    <t>Cicurug</t>
  </si>
  <si>
    <t>Perum Alam Berkah Cicatih Blok G No 10 Kelurahan Bangbayang Kec. Cicirug</t>
  </si>
  <si>
    <t>1359812219</t>
  </si>
  <si>
    <t>Asrudin toondu Od.</t>
  </si>
  <si>
    <t>6285385497682</t>
  </si>
  <si>
    <t>Desa Aosole Dusun 1 Kec Palangga (DIANTAR LANGSUNG KE ALAMAT PENERIMA) Rumah Dekat Lapangan Volly</t>
  </si>
  <si>
    <t>6285737000157</t>
  </si>
  <si>
    <t>Jln Raya Singapadu Tengah Banjar Kutri ( Dekat Pabrik Air Minum Ne Bali ) Desa Singapadu Tengah, Kec Sukawati</t>
  </si>
  <si>
    <t>6287882892029</t>
  </si>
  <si>
    <t>Kab. Administrasi Kepulauan Seribu</t>
  </si>
  <si>
    <t>Kepulauan Seribu Selatan</t>
  </si>
  <si>
    <t>Pulau Untung Jawa Rt 002/Rw 01 Kelurahan Pulau Untung Jawa, Kec Kepulauan Seribu Selatan</t>
  </si>
  <si>
    <t>6281397406070</t>
  </si>
  <si>
    <t>jln Bayangkara Kel.cipocok jaya Kec.Cipocok Kota.Serang Prov.Banten(Perum Pengadilan Tinggi )</t>
  </si>
  <si>
    <t>1360207033</t>
  </si>
  <si>
    <t>H. Tukiran (Kin)</t>
  </si>
  <si>
    <t>6282182769952</t>
  </si>
  <si>
    <t>Bandar Pasir Mandoge</t>
  </si>
  <si>
    <t>Pondok G2 Emplasemen Desa Bandar Pasir Mandoge (TELPON NO WHATSAPP PENERIMA)</t>
  </si>
  <si>
    <t>1360202240</t>
  </si>
  <si>
    <t>Zulni Asri Od.</t>
  </si>
  <si>
    <t>6281363239737</t>
  </si>
  <si>
    <t>Jorong Galogandang Nagari III/Tigo Koto Kec Rambatan (DIANTAR LANGSUNG KE ALAMAT PENERIMA) Jalan Pojok Jambu Setiba Di Galogandang Tlf Aja.</t>
  </si>
  <si>
    <t>1360203693</t>
  </si>
  <si>
    <t>6282154425550</t>
  </si>
  <si>
    <t>Jalan Balai Kelurahan Kendis, Lingkungan 3, Dekat Balai Kelurahan</t>
  </si>
  <si>
    <t>Beli 2 Pembesar Layar Hp WARNA HITAM DAN MERAH</t>
  </si>
  <si>
    <t>1360489645</t>
  </si>
  <si>
    <t>Pak Long/Hengki (PS)</t>
  </si>
  <si>
    <t>6282156464106</t>
  </si>
  <si>
    <t>Jl. Budi Utomo Komplek Terminal Agto Bisnis Kelurahan. Siantan Hulu (dpan SPBU budi utomo)</t>
  </si>
  <si>
    <t>1360489364</t>
  </si>
  <si>
    <t>Eliasar Tandung (Yn)</t>
  </si>
  <si>
    <t>6282293182583</t>
  </si>
  <si>
    <t>Jl. Objek Tebing Batu Kumila No. 01 Desa Lambanan Kec Mamasa Kab Mamasa Patokan Rumah dekat TK Harapan Pembu (DIANTAR LANGSUNG KE ALAMAT PENERIMA).</t>
  </si>
  <si>
    <t>6282311193387</t>
  </si>
  <si>
    <t>Jln Sunter Hijau 8 Blok Ad19 Komplek Sunter Hijau Desa Sunter Jaya, Kec Tanjung Priok</t>
  </si>
  <si>
    <t>1360289637</t>
  </si>
  <si>
    <t>DONAL EFENDI (Jj)</t>
  </si>
  <si>
    <t>6282285194293</t>
  </si>
  <si>
    <t>Kelurahan /Desa Kampuang Tanjuang Koto Mambang Sungai, dikirim ke Polindes Lubuk Panggai</t>
  </si>
  <si>
    <t>6285720185452</t>
  </si>
  <si>
    <t>Perumahan Rosewood Garden Jln Serua Raya Serua Indah Blok H Nomor 5 Desa Serua Indah, Kec Ciputat</t>
  </si>
  <si>
    <t>1360209496</t>
  </si>
  <si>
    <t>Alexander Nainggolan (AK)</t>
  </si>
  <si>
    <t>6281366453525</t>
  </si>
  <si>
    <t>Dusun Iii Bukit Kesuma, Rt 04 / Rw 011, Desa Kesuma, Kec Pangkalan Kuras, Kab Pelalawan, Riau</t>
  </si>
  <si>
    <t>628127315929</t>
  </si>
  <si>
    <t>RM Daynatabo jln. Lingkar barat kel bagan pete</t>
  </si>
  <si>
    <t>1360211610</t>
  </si>
  <si>
    <t>Rifki iki raden ( Di)</t>
  </si>
  <si>
    <t>6282299686149</t>
  </si>
  <si>
    <t>(Toko Sumber Air) Pasar, Desa Ratatotok Tenggara, Kec Ratatotok, Kab Minahasa Tenggara</t>
  </si>
  <si>
    <t>1360484813</t>
  </si>
  <si>
    <t>Alexander (RM)</t>
  </si>
  <si>
    <t>6281241527777</t>
  </si>
  <si>
    <t>Jalan ir Soekarno depan mesjid babusallam stq unaaha kelurahan tumpas kecamatan unaaha</t>
  </si>
  <si>
    <t>1360443681</t>
  </si>
  <si>
    <t>Alfian (ib)</t>
  </si>
  <si>
    <t>6285299466376</t>
  </si>
  <si>
    <t>Taopa</t>
  </si>
  <si>
    <t>Desa:Nunurantai ,patokan rumah pas pertigaan dekat konter dusun 4</t>
  </si>
  <si>
    <t>1360267246</t>
  </si>
  <si>
    <t>PAUD HOREB (ib)</t>
  </si>
  <si>
    <t>6281237050727</t>
  </si>
  <si>
    <t>Jln. Sekolah tani kererobbo, RT 01/RW 01. Desa Wee Londa. Kecamatan Kota Tambolaka. Kabupaten Sumba Barat Daya. Provinsi NTT</t>
  </si>
  <si>
    <t>6281355132531</t>
  </si>
  <si>
    <t>Panggungrejo</t>
  </si>
  <si>
    <t>Dusun Purwodadi RT 02 RW 01 Desa Kalitengah (300 meter dari lapangan volly ada pos ronda belok kiri 200 meter rumah sebelah kanan pagar cat biru abu2 ada mobil Daihatsu Senia warnah putih)</t>
  </si>
  <si>
    <t>1360304907</t>
  </si>
  <si>
    <t>Amir Hamzah (PS)</t>
  </si>
  <si>
    <t>6285297088579</t>
  </si>
  <si>
    <t>Jalan. Pendidikan Atas, Komplek SMA Negeri 1 Parapat Desa.  Parapat (ANTRAKN LANGSUNG KE ALAMAT)</t>
  </si>
  <si>
    <t>6282226442119</t>
  </si>
  <si>
    <t>Purworejo</t>
  </si>
  <si>
    <t>perumahan paramedis mranti no 105 rt 03 rw 05 kel. mranti kec. purworejo kab. purworejo prop. jawa tengah kode pos 54112 patokan, belakang toko putri pagar biru</t>
  </si>
  <si>
    <t>6285266054831</t>
  </si>
  <si>
    <t>Desa Suka Makmur Samping TK Negeri 24 jalur 3A, Kecamatan Sungai Bahar</t>
  </si>
  <si>
    <t>1360260644</t>
  </si>
  <si>
    <t>Hasnawati (PS)</t>
  </si>
  <si>
    <t>6285246327917</t>
  </si>
  <si>
    <t>Kampung. Pegat Bukur RT 05 Desa. Pegat Bukur (Patokan samping dermagabuma, ANTRAKN LANGSUNG KE ALAMAT)</t>
  </si>
  <si>
    <t>6285765449593</t>
  </si>
  <si>
    <t>Dusun Pinang Baris, Rt 03, Desa Aburan Batang Tebo, Kec Tebo Tengah</t>
  </si>
  <si>
    <t>6289676178056</t>
  </si>
  <si>
    <t>Babakan Ciparay</t>
  </si>
  <si>
    <t>Jln. Sumber sari GG Hasan / Mayasari RT 2 RW 11 kelurahan babakan, Kec Babakan Ciparay</t>
  </si>
  <si>
    <t>1360454966</t>
  </si>
  <si>
    <t>Bahrum (Hb)</t>
  </si>
  <si>
    <t>6281275357613</t>
  </si>
  <si>
    <t>Desa/kel sungai sigajah, Parit Karto,dekat musholla istiqomah</t>
  </si>
  <si>
    <t>1359569768</t>
  </si>
  <si>
    <t>Dahliana Br Manik (PS)</t>
  </si>
  <si>
    <t>6285263625698</t>
  </si>
  <si>
    <t>Jl. Lingkar Karo Indah, kelurahan m padang mass (rumah dekat indah tower tempel ban)</t>
  </si>
  <si>
    <t>1360295241</t>
  </si>
  <si>
    <t>Usman (PTR)</t>
  </si>
  <si>
    <t>6281355485243</t>
  </si>
  <si>
    <t>Kelurahan Waliabuku, Jalan Anoa RT. 3/ RW. 3, Kec. Bungi</t>
  </si>
  <si>
    <t>BELI 1 DAPAT 2 Kacamata Autofokus Ukuran ,1,00 dan  ,1,25</t>
  </si>
  <si>
    <t>1359601672</t>
  </si>
  <si>
    <t>salampak (ib)</t>
  </si>
  <si>
    <t>6281212256486</t>
  </si>
  <si>
    <t>Jln less gg sepakat RT 015 Rw 003 kec. Parenggean kab. Korim provinsi kaleng</t>
  </si>
  <si>
    <t>1359625236</t>
  </si>
  <si>
    <t>Bambang Muharto (rz)</t>
  </si>
  <si>
    <t>6281335807507</t>
  </si>
  <si>
    <t>Jln Raya Klampok Perumahan Singhasari Reciden Blok A15 Nomer 4 Desa Purwosari, Kec Singosari</t>
  </si>
  <si>
    <t>2 TOPI KOMANDO (C)</t>
  </si>
  <si>
    <t>1360446267</t>
  </si>
  <si>
    <t>Simon maliti (IR)</t>
  </si>
  <si>
    <t>6282145397832</t>
  </si>
  <si>
    <t>Mainang RT 02 RW 01 Desa Welai Selatan Kec Alor Tengah Utara</t>
  </si>
  <si>
    <t>1360273444</t>
  </si>
  <si>
    <t>Heru Sasmito (Rs)</t>
  </si>
  <si>
    <t>6281225650473</t>
  </si>
  <si>
    <t>Jl Poros Samarinda Balikpapan, Kel Sungai Merdeka (Di Kilometer 38, Kedai Sate Kaconk Madura)</t>
  </si>
  <si>
    <t>1360281250</t>
  </si>
  <si>
    <t>Sabarudin Od.</t>
  </si>
  <si>
    <t>6282350173984</t>
  </si>
  <si>
    <t>Kelurahan Mutus Darussalam Rt 11 Rw 6 Kec Jawai Sambas (DIANTAR LANGSUNG KE ALAMAT PENERIMA).</t>
  </si>
  <si>
    <t>1359565704</t>
  </si>
  <si>
    <t>Armi Od.</t>
  </si>
  <si>
    <t>6285379243367</t>
  </si>
  <si>
    <t>Kab. Pesisir Barat</t>
  </si>
  <si>
    <t>Bangkunat</t>
  </si>
  <si>
    <t>Pekon Pagar Bukit Induk Kec Bengkunat (DIANTAR LANGSUNG KE ALAMAT PENERIMA) Rumah Warna Orange Ada Plang LKSA</t>
  </si>
  <si>
    <t>1360474905</t>
  </si>
  <si>
    <t>Edy aslam(Mar).</t>
  </si>
  <si>
    <t>6281354539642</t>
  </si>
  <si>
    <t>Jl. Waduk tunggu Pampang perumahan Castell premium blok F.15 Kel. Bangkala kec. Manggala kota Makassar prov. Sulawesi selatan</t>
  </si>
  <si>
    <t>1360230788</t>
  </si>
  <si>
    <t>Hendra (AK)</t>
  </si>
  <si>
    <t>6281229085252</t>
  </si>
  <si>
    <t>Jl Sukajadi 3, Gg Hangjebat, Desa Tambusai Batang Dui, Kec Bathin Solapan, Kab Bengkalis, Riau</t>
  </si>
  <si>
    <t>6285753475758</t>
  </si>
  <si>
    <t>Jl Kh Harun Nafsi, Rt 25, Kelurahan Rapak Dalam, Kec Loa Janan Ilir</t>
  </si>
  <si>
    <t>1360473590</t>
  </si>
  <si>
    <t>Erwin Sariza (AK)</t>
  </si>
  <si>
    <t>6285348570043</t>
  </si>
  <si>
    <t>Kalinilam, Rt 05 Rw 03, Perumahan Palem Vista 2, Kec Delta Pawan, Kab Ketapang, Kalimantan Barat</t>
  </si>
  <si>
    <t>Kp.cihamerang RT 04 RW 04 Desa.cihamerang Kec.kabandungan Kab.sukabumi</t>
  </si>
  <si>
    <t>1360225860</t>
  </si>
  <si>
    <t>Jidron edu finit(Mar).</t>
  </si>
  <si>
    <t>6282297225763</t>
  </si>
  <si>
    <t>Kuafeu Rt.012/006 Desa.Kuanfatu Kec.Kuanfatu Kab.Timor Tengah Selatan NTT</t>
  </si>
  <si>
    <t>1359422870</t>
  </si>
  <si>
    <t>Kosoro (Jj)</t>
  </si>
  <si>
    <t>6285391816697</t>
  </si>
  <si>
    <t>Dedai</t>
  </si>
  <si>
    <t>Kelurahan /Desa Baras Dusun Limbau Sari RT 003 RW 005 Kec. Dedai</t>
  </si>
  <si>
    <t>1359458644</t>
  </si>
  <si>
    <t>Teny (AK)</t>
  </si>
  <si>
    <t>6289531742309</t>
  </si>
  <si>
    <t>Padalarang</t>
  </si>
  <si>
    <t>Kp Cijeungjing Rt 001/Rw 024, Desa Kertamulya, Kec Padalarang, Kab Bandung Barat</t>
  </si>
  <si>
    <t>628128132897</t>
  </si>
  <si>
    <t>Jln Pinangsia Dalam 1 Gg Macan No 24 Desa Pinangsia, Kec Taman Sari</t>
  </si>
  <si>
    <t>1360258130</t>
  </si>
  <si>
    <t>Kadek Hartawan (Pak Dika) (Kin)</t>
  </si>
  <si>
    <t>6281338480026</t>
  </si>
  <si>
    <t>Perumahan Kori Nuansa Ungasan Gang 12 No. 3 Kel/Desa Ungasan</t>
  </si>
  <si>
    <t>6285738047103</t>
  </si>
  <si>
    <t>Jln Mt Haryono Gang Vl No7 Dangincarik Desa Dajan Peken, Kec Tabanan</t>
  </si>
  <si>
    <t>1360467952</t>
  </si>
  <si>
    <t>Krismantio(Mar).</t>
  </si>
  <si>
    <t>6285258212552</t>
  </si>
  <si>
    <t>Dusun batu menang desa.suka karya kec.Marau kab.ketapang prov.kalimantan barat(Dekat lapangan bola)</t>
  </si>
  <si>
    <t>1360258718</t>
  </si>
  <si>
    <t>Bd Hj Salma Od.</t>
  </si>
  <si>
    <t>628126630259</t>
  </si>
  <si>
    <t>Kamang Magek</t>
  </si>
  <si>
    <t>Jorong joho Kamang hilir ,kecamatan kamang magek. Kabupaten Agam SmBar.</t>
  </si>
  <si>
    <t>1360469847</t>
  </si>
  <si>
    <t>Suhirman (PS)</t>
  </si>
  <si>
    <t>6281348447116</t>
  </si>
  <si>
    <t>Jln. Trans Muara Leka 1No.22 RT. 09  Desa. Muara Leka (ANTRAKN LANGSUNG KE ALAMAT)</t>
  </si>
  <si>
    <t>6282321537401</t>
  </si>
  <si>
    <t>Cimahi Selatan</t>
  </si>
  <si>
    <t>Komplek Pemda 1 blok E No 54 , Kesehatan, Desa. Cibeber (ANTRAKN LANGSUNG KE ALAMAT)</t>
  </si>
  <si>
    <t>1360239733</t>
  </si>
  <si>
    <t>Syaman Mursy (ar)</t>
  </si>
  <si>
    <t>6281251170060</t>
  </si>
  <si>
    <t>Jln Wonorejo RT 30 A RW 8 kelurahan Melayu, kecamatan Teweh Tengah</t>
  </si>
  <si>
    <t>1359744833</t>
  </si>
  <si>
    <t>Asmawi (Jj)</t>
  </si>
  <si>
    <t>6281341113372</t>
  </si>
  <si>
    <t>Bolano</t>
  </si>
  <si>
    <t>Jln. Kihajar Dewantara Kelurahan /Desa Anutapura RW 02 Patokan rumah dekat SDN Anutapura</t>
  </si>
  <si>
    <t>1360470249</t>
  </si>
  <si>
    <t>Jhoni Od.</t>
  </si>
  <si>
    <t>6281352498611</t>
  </si>
  <si>
    <t>Malinau Utara</t>
  </si>
  <si>
    <t>Desa Lubuk Manis Rt 03 Kec Malinau Utara (DIANTAR LANGSUNG KE ALAMAT PENERIMA).</t>
  </si>
  <si>
    <t>1360117396</t>
  </si>
  <si>
    <t>Akbarul Muhammad (PS)</t>
  </si>
  <si>
    <t>6282274146185</t>
  </si>
  <si>
    <t>Aek Kuasan</t>
  </si>
  <si>
    <t>Dusun. 4 Desa. Aek Loba, afd 1 (Kantor desa belok kiri simpang kiri lagi rumah warna oren)</t>
  </si>
  <si>
    <t>1360365759</t>
  </si>
  <si>
    <t>Demianus lefumonay (Di)</t>
  </si>
  <si>
    <t>6285255438002</t>
  </si>
  <si>
    <t>Alamat. Jln. Bandara lama. Desa. Keurea ( Patokan rumah depan lampu merah jalan bandara lama) kecamatan. Bahodopi</t>
  </si>
  <si>
    <t>1360120807</t>
  </si>
  <si>
    <t>Yan Sampe (Jj)</t>
  </si>
  <si>
    <t>6282399893499</t>
  </si>
  <si>
    <t>Bittuang</t>
  </si>
  <si>
    <t>Toko Cahaya Tujuh Kelurahan /Desa Bittuang, depan Pasar Bittuang, Kec. Bittuang</t>
  </si>
  <si>
    <t>6285167890750</t>
  </si>
  <si>
    <t>Ilir Timur Tiga</t>
  </si>
  <si>
    <t>Jln Segaran Lr Kebangkan Rt 12 Nomer 553 Desa 9 Ilir, Kec Ilir Timur Iii</t>
  </si>
  <si>
    <t>1360376284</t>
  </si>
  <si>
    <t>Matias Juma Od.</t>
  </si>
  <si>
    <t>6281246155130</t>
  </si>
  <si>
    <t>Desa Randotonda Rt 06 Rw 012 Kec Ende (DIANTAR LANGSUNG KE ALAMAT PENERIMA).</t>
  </si>
  <si>
    <t>6289604607255</t>
  </si>
  <si>
    <t>Perumnas Bumi Telukjambe blok A no 44B RT 08 RW 011 Kelurahan Telukjambe Timur Kec Telukjambe (Rumahnya paling pojok jln buntu)</t>
  </si>
  <si>
    <t>1359165991</t>
  </si>
  <si>
    <t>Ma2 Advan (IR)</t>
  </si>
  <si>
    <t>6282111848805</t>
  </si>
  <si>
    <t>Warudoyong</t>
  </si>
  <si>
    <t>Jl.Arief Rahman Hakim Komplek Perbata No.12 RT.06/RW.04 Kelurahan Benteng</t>
  </si>
  <si>
    <t>1360415701</t>
  </si>
  <si>
    <t>Deitje Yacobus (PTR)</t>
  </si>
  <si>
    <t>6282199869422</t>
  </si>
  <si>
    <t>Kelurahan Paal Dua Atas, Lingkungan 4, Kec. Paal Dua</t>
  </si>
  <si>
    <t>1360144269</t>
  </si>
  <si>
    <t>ROPINUS LOPING (ar)</t>
  </si>
  <si>
    <t>6285849083543</t>
  </si>
  <si>
    <t>Desa Sendoreng Blk C RT 04 RW 01, Kecamatan Monterado</t>
  </si>
  <si>
    <t>6288286316693</t>
  </si>
  <si>
    <t>Jl.Pagar Alam Gang Cinde No. 37 Kelurahan /Desa Kedaton RT 06 RW 01, Patokan rumah depan PAUD Babul Ilmi</t>
  </si>
  <si>
    <t>1360362530</t>
  </si>
  <si>
    <t>Kucap(Mar).</t>
  </si>
  <si>
    <t>6281253729986</t>
  </si>
  <si>
    <t>Jln.Perintis,Rt.20 Tumbang Lembaing,Depan Puskesmas Tewah,Kec.Tewah,Kab.Gunung Mas</t>
  </si>
  <si>
    <t>1360410799</t>
  </si>
  <si>
    <t>Bahruji Muji (rz)</t>
  </si>
  <si>
    <t>6283159603801</t>
  </si>
  <si>
    <t>Batang Alai Selatan</t>
  </si>
  <si>
    <t>Jalan Irigasi Intangan 07 Rw 03 Desa Cukan Lipai ( Patokan Di Depan Rumah Ada Paan Nama Rt 07 ) Kec Batang Alai Selatan</t>
  </si>
  <si>
    <t>1360398712</t>
  </si>
  <si>
    <t>Darwis (AK)</t>
  </si>
  <si>
    <t>6285278236684</t>
  </si>
  <si>
    <t>Dumai Selatan</t>
  </si>
  <si>
    <t>Jl M Husni Thamrin, Gang Sakura, Kelurahan Ratu Sima, Kec Dumai Selatan</t>
  </si>
  <si>
    <t>1356952122</t>
  </si>
  <si>
    <t>Irpan (Kin)</t>
  </si>
  <si>
    <t>6285184900415</t>
  </si>
  <si>
    <t>Labakkang</t>
  </si>
  <si>
    <t>Kampung Teppoe Desa Taraweang RT 01, Dekat Rel Kereta Api</t>
  </si>
  <si>
    <t>1360068544</t>
  </si>
  <si>
    <t>Charles Ratu ( Di)</t>
  </si>
  <si>
    <t>6285921410673</t>
  </si>
  <si>
    <t>Jl Letda Made Putra Gang Banjar Batumas Gang Ii No9E Yang Batu Kauh Desa Dangin Puri, Kec Denpasar Timur</t>
  </si>
  <si>
    <t>6281369112018</t>
  </si>
  <si>
    <t>Ilir Barat Satu</t>
  </si>
  <si>
    <t>Jl Puding No 1245, Rt 19 Rw 07, Kelurahan 20 Ilir D Iii, Kecamatan Ilir Timur I, Kota Palembang</t>
  </si>
  <si>
    <t>1360029764</t>
  </si>
  <si>
    <t>Fardi Fardi (Fr)</t>
  </si>
  <si>
    <t>6287888432665</t>
  </si>
  <si>
    <t>Jln Buhung Patu Rt001 Dusun Abumpungen Desa Arallae, Kec Kahu</t>
  </si>
  <si>
    <t>1358593379</t>
  </si>
  <si>
    <t>Muhamad kodri, (Fr)</t>
  </si>
  <si>
    <t>Desa Hajran RT.003 konter erix khomarull, Kecamatan Batin xxlv</t>
  </si>
  <si>
    <t>6285135161400</t>
  </si>
  <si>
    <t>Jln Lengkong Kecil 32 Pos Rw 02 Kelurahan Paledang , Kec Lengkong</t>
  </si>
  <si>
    <t>6281373405846</t>
  </si>
  <si>
    <t>Desa Sungai Langan Kampung 4 Jalan Pertamina Depan Rumah Ada Pom Mini, Kec Penukal</t>
  </si>
  <si>
    <t>6285269094876</t>
  </si>
  <si>
    <t>Telukbetung Barat</t>
  </si>
  <si>
    <t>Perum citra garden cluster diamond hill blok b 15 No 3 Kelurahan/Desa : Desa Negeri Olok Gading</t>
  </si>
  <si>
    <t>1360074382</t>
  </si>
  <si>
    <t>Haerul (RM)</t>
  </si>
  <si>
    <t>6282214683892</t>
  </si>
  <si>
    <t>jln elang 4 samping kantor gerindra kelurahan birobuli utara kecamatan palu selatan</t>
  </si>
  <si>
    <t>BELI 1 , Warna: Hijau army Topi Visor Anti UV</t>
  </si>
  <si>
    <t>6282282781153</t>
  </si>
  <si>
    <t>Bahuga</t>
  </si>
  <si>
    <t>Desa Sukabumi kelurahan Sukabumi RT 01 RW 02</t>
  </si>
  <si>
    <t>1359986078</t>
  </si>
  <si>
    <t>Darman taluhumala Od.</t>
  </si>
  <si>
    <t>Tolinggula Pantai Dusun Kotajin Kec Tolinggula (DIANTAR LANGSUNG KE ALAMAT PENERIMA) Patokan Wisata Tolinggula Pante.</t>
  </si>
  <si>
    <t>6282182146807</t>
  </si>
  <si>
    <t>Sibolangit</t>
  </si>
  <si>
    <t>Dusun 1 desa rumah kinangkung kecamatan Sibolangit (Dekat Kantor Desa Rumah Kinangkung)</t>
  </si>
  <si>
    <t>1360353163</t>
  </si>
  <si>
    <t>Dominggus Od.</t>
  </si>
  <si>
    <t>6285255623841</t>
  </si>
  <si>
    <t>Salupputti</t>
  </si>
  <si>
    <t>Kelurahan Rea Tulaklangi Kec Saluputti (DIANTAR LANGSUNG KE ALAMAT PENERIMA) Depan Gereja Golgota Rea.</t>
  </si>
  <si>
    <t>6282143738217</t>
  </si>
  <si>
    <t>Jln. Prapatan dalam 18, RT 35, Kel. Prapatan</t>
  </si>
  <si>
    <t>1359279903</t>
  </si>
  <si>
    <t>LUKMAN HAKIM (iaa)</t>
  </si>
  <si>
    <t>6281353720923</t>
  </si>
  <si>
    <t>Kantor camat buer jalan lintas sumbawa tano km. 62 RT.02 RW.02 Dusun Brang Loka Desa Buin Baru Kec.Buer Kab.Sumbawa Provinsi NTB kode pos 84353</t>
  </si>
  <si>
    <t>6282162621916</t>
  </si>
  <si>
    <t>Jln. Letda Sujono Gg Kase No. 15, Kel. Bandar Selamat</t>
  </si>
  <si>
    <t>1360339007</t>
  </si>
  <si>
    <t>Marlina Od.</t>
  </si>
  <si>
    <t>6281527694388</t>
  </si>
  <si>
    <t>Jln. Perkutut No. 8 Br Gerang Pasekan Rt Rw 000 Desa Dajan Peken Kec Tabanan (DIANTAR LANGSUNG KE ALAMAT PENERIMA).</t>
  </si>
  <si>
    <t>1360423580</t>
  </si>
  <si>
    <t>I Nengah Murni (PS)</t>
  </si>
  <si>
    <t>6287745032084</t>
  </si>
  <si>
    <t>Jl. Kubu Anyar Gang. Sada Sari No. 19 Kelurahan. Kuta (Dekat sekolah, ANTRAKN LANGSUNG KE ALAMAT)</t>
  </si>
  <si>
    <t>1360348560</t>
  </si>
  <si>
    <t>imen/ardiwati (ib)</t>
  </si>
  <si>
    <t>6282261653549</t>
  </si>
  <si>
    <t>Koto VII</t>
  </si>
  <si>
    <t>Jalan adinegoro muaro sijunjung di bawah SD 28</t>
  </si>
  <si>
    <t>1360354118</t>
  </si>
  <si>
    <t>Wawan buamona (rz)</t>
  </si>
  <si>
    <t>6285129527147</t>
  </si>
  <si>
    <t>Dusun Gelora ( Rumah Dekat Masjid Raya ) Desa Waha, Kec Wangi-Wangi</t>
  </si>
  <si>
    <t>1360494556</t>
  </si>
  <si>
    <t>Safarudin(Mar).</t>
  </si>
  <si>
    <t>6282280530070</t>
  </si>
  <si>
    <t>Pelepat</t>
  </si>
  <si>
    <t>Nama:Safarudi RT 10. JL. LOGING Simpang kuamang kuning perbatasan bungo/merangin, GEOPARK MERANGIN Dusun dwi karya bakti(DKB) Kec. Pelepat kab bungo prov. Jambi</t>
  </si>
  <si>
    <t>6282372105426</t>
  </si>
  <si>
    <t>Desa Tanjung Lama ( Ruko 3 Depan Rumah Makan Berkat Yakin ) Kec Muara Kelingi</t>
  </si>
  <si>
    <t>1360422770</t>
  </si>
  <si>
    <t>Atut (PS)</t>
  </si>
  <si>
    <t>6281350594083</t>
  </si>
  <si>
    <t>Toko Fumin Balai 4, Desa. Balai Karangan (ANTRAKN LANGSUNG KE ALAMAT)</t>
  </si>
  <si>
    <t>6282157864444</t>
  </si>
  <si>
    <t>Penajam</t>
  </si>
  <si>
    <t>Perumahan Korpri Blok C 17 Rt07 Kelurahan Sungai Patit, Kec Penajam</t>
  </si>
  <si>
    <t>6285880530887</t>
  </si>
  <si>
    <t>Jl Kelapa Hijau, Blok Q4 No 1B, Kelurahan Pondok Kelapa, Kec Duren Sawit</t>
  </si>
  <si>
    <t>1360307253</t>
  </si>
  <si>
    <t>Zainab (IR)</t>
  </si>
  <si>
    <t>6281338240808</t>
  </si>
  <si>
    <t>Bua Ponrang</t>
  </si>
  <si>
    <t>Kelurahan Noling Kec BuaPonrang (Indomaret belok kiri 4 rumah dari Indomaret, Rumah Panggung)</t>
  </si>
  <si>
    <t>1360401561</t>
  </si>
  <si>
    <t>Sinar (Rs)</t>
  </si>
  <si>
    <t>6282154969360</t>
  </si>
  <si>
    <t>RT 02 RW 01, Desa Muara Bengalon (Rumah dekat kantor desa lama) Kec Bengalon</t>
  </si>
  <si>
    <t>1360434405</t>
  </si>
  <si>
    <t>Haluddin Panjaitan (Jj)</t>
  </si>
  <si>
    <t>6281235073854</t>
  </si>
  <si>
    <t>Jl. Pelajar Timur Gg. Mestika No 16 Kelurahan Binjai Kec. Medan Denai</t>
  </si>
  <si>
    <t>1360400694</t>
  </si>
  <si>
    <t>Patabang Nurpa Od.</t>
  </si>
  <si>
    <t>6281354632967</t>
  </si>
  <si>
    <t>Desa Lilikira / Balusu Ao Gading Kec Balusu (DIANTAR LANGSUNG KE ALAMAT PENERIMA) Di Kantor Desa Saya Kerja Disitu.</t>
  </si>
  <si>
    <t>628176574548</t>
  </si>
  <si>
    <t>Perumahan DurenJaya blok C 169 Jalan Akasia 5 Kelurahan DurenJaya RT 4 RW 10 Kecamatan Bekasi Timur Kota Bekasi Provinsi Jawa Barat</t>
  </si>
  <si>
    <t>1360305300</t>
  </si>
  <si>
    <t>Tiarma (ib)</t>
  </si>
  <si>
    <t>6282166792377</t>
  </si>
  <si>
    <t>Merek</t>
  </si>
  <si>
    <t>Desa merek  alamat rumah ud lingga jaya tani</t>
  </si>
  <si>
    <t>1360384604</t>
  </si>
  <si>
    <t>Samirin Rin (AK)</t>
  </si>
  <si>
    <t>6281378517777</t>
  </si>
  <si>
    <t>Tapung Hilir</t>
  </si>
  <si>
    <t>Jl Poros Toko Bangunan, Desa Cinta Damai, RT 01 RT 02, Kec Tapung Hilir, Kab Kampar</t>
  </si>
  <si>
    <t>6283186603586</t>
  </si>
  <si>
    <t>Kp Cibayat RT 10 RW 06 Desa Kutamaneuh, Kecamatan Tegalwaru</t>
  </si>
  <si>
    <t>1358966182</t>
  </si>
  <si>
    <t>Riska akbar (iaa)</t>
  </si>
  <si>
    <t>6281245573394</t>
  </si>
  <si>
    <t>Dusun Pertamina Desa Pontolo (Pas depan pertamina lama pontolo, cet kuning) Kecamatan Kwandang Kabupaten Gorontalo Utara Provinsi Gorontalo</t>
  </si>
  <si>
    <t>6281337019393</t>
  </si>
  <si>
    <t>Kelurahan /Desa Sading Jln. Kerebanlangit No. 02 Kec. Mengwi</t>
  </si>
  <si>
    <t>1360308133</t>
  </si>
  <si>
    <t>Jonim (iaa)</t>
  </si>
  <si>
    <t>6282213673298</t>
  </si>
  <si>
    <t>kelurahan lembomawo rt6 rw2,(kompleks pos kapolmas kelurahan lembomawo, Sebelah ad pangkalan elpiji,atas nama Ibu mia.),Kecamatan poso kota selatan,kabupaten poso,propinsi sulawesi tengah</t>
  </si>
  <si>
    <t>1360382415</t>
  </si>
  <si>
    <t>Masrani Adnan (IR)</t>
  </si>
  <si>
    <t>6282197324374</t>
  </si>
  <si>
    <t>JLN MANUNTUNG 1BLOK B RT14-NO40 Kelurahan Sepinggan Baru Kec Balikpapan Selatan (Cafe Luke)</t>
  </si>
  <si>
    <t>1359471814</t>
  </si>
  <si>
    <t>Imanuel Kant (PS)</t>
  </si>
  <si>
    <t>6285349462161</t>
  </si>
  <si>
    <t>Jln. Sendawar Raya RT 03 Kelurahan. Melak Ulu (Royog GEREJA cabang melak Kutai barat Kaltim)</t>
  </si>
  <si>
    <t>1360396155</t>
  </si>
  <si>
    <t>Dradjat(Mar).</t>
  </si>
  <si>
    <t>62817166319</t>
  </si>
  <si>
    <t>Banuhampu</t>
  </si>
  <si>
    <t>Jl. Cingkariang Ateh no.45 - Jorong Cingkariang. Kec.Banuhampu. Kab. Agam. Sumatera Barat</t>
  </si>
  <si>
    <t>1360393501</t>
  </si>
  <si>
    <t>Buala Zega (IR)</t>
  </si>
  <si>
    <t>628126594117</t>
  </si>
  <si>
    <t>Jl.Sech Zainal Abidin Desa Pudun Julu Kecamatan Padangsimpuan Batunadua (Dekat gedung bertingkat 3 warna biru Depan Merek SALUT)</t>
  </si>
  <si>
    <t>1360390304</t>
  </si>
  <si>
    <t>AHMAD DJ NGGOLI (ib)</t>
  </si>
  <si>
    <t>6282297200630</t>
  </si>
  <si>
    <t>Ling roji  RT 01 RW 01 Kel buol ,kec Biau,kab Buol  SULAWES TENGAHI</t>
  </si>
  <si>
    <t>1360392244</t>
  </si>
  <si>
    <t>Desy rara (ib)</t>
  </si>
  <si>
    <t>6282393107468</t>
  </si>
  <si>
    <t>Makale Utara</t>
  </si>
  <si>
    <t>Lokasi objek wisata lemo kel.lemo.</t>
  </si>
  <si>
    <t>62818242549</t>
  </si>
  <si>
    <t>Jl. Karangrejo Selatan No 22 RT 01 RW 08, Kelurahan Tinjomoyo, Kec Banyumanik, Kota Semarang, Jawa Tengah.</t>
  </si>
  <si>
    <t>1360290563</t>
  </si>
  <si>
    <t>Murniati (Kin)</t>
  </si>
  <si>
    <t>6285255709873</t>
  </si>
  <si>
    <t>Bulupoddo</t>
  </si>
  <si>
    <t>Dusun Sereng Desa Duampanuae RT 3 RW 3 (LANGSUNG DIANTARKAN KE ALAMAT)</t>
  </si>
  <si>
    <t>1360436334</t>
  </si>
  <si>
    <t>Kandidus Aries (Kin)</t>
  </si>
  <si>
    <t>6281236240903</t>
  </si>
  <si>
    <t>Desa Kamanasa RT 01 (Patokan Rumah Dibelakang Kantor Desa Kamanasa)</t>
  </si>
  <si>
    <t>1360292171</t>
  </si>
  <si>
    <t>Fahri ntoma Od.</t>
  </si>
  <si>
    <t>6285256555669</t>
  </si>
  <si>
    <t>Desa Belang Jaga 4 Kec Belang (DIANTAR LANGSUNG KE ALAMAT PENERIMA) Lorong Pegadaian.</t>
  </si>
  <si>
    <t>1360456190</t>
  </si>
  <si>
    <t>EVI ib)</t>
  </si>
  <si>
    <t>6281319863389</t>
  </si>
  <si>
    <t>Genteng</t>
  </si>
  <si>
    <t>Jl. P. Diponegoro 9 Genteng ,desa genteng kulon</t>
  </si>
  <si>
    <t>1360448949</t>
  </si>
  <si>
    <t>Yus Nani Od.</t>
  </si>
  <si>
    <t>6281374421553</t>
  </si>
  <si>
    <t>Lintau Buo Utara</t>
  </si>
  <si>
    <t>Jl. Simpang Brunai Apar RUMAH CAT HIJAU PUTIH PAGAR HITAM Alua Tengah Kelurahan Batu Bulek Kec Lintau Buo Utara (DIANTAR LANGSUNG KE ALAMAT PENERIMA).</t>
  </si>
  <si>
    <t>1358840742</t>
  </si>
  <si>
    <t>Marthen Longdong (ar)</t>
  </si>
  <si>
    <t>Jln Perkebunan Werot Atas Desa Tatelu Rondor jaga 2, Kecamatan Dimembe</t>
  </si>
  <si>
    <t>6285384208457</t>
  </si>
  <si>
    <t>Telukbetung Utara</t>
  </si>
  <si>
    <t>Jl. Drs Waristo nomor 59 LK 01 RT 02 Kelurahan Kupang Kota (Kantor notaris Andry Yulian, depan makam anugerah pagar hitam) Kecamatan Telukbetung Utara Kabupaten Bandar Lampung Provinsi Lampung 35211</t>
  </si>
  <si>
    <t>1360444413</t>
  </si>
  <si>
    <t>Sri Handoko Od.</t>
  </si>
  <si>
    <t>62895402018200</t>
  </si>
  <si>
    <t>Wonosobo</t>
  </si>
  <si>
    <t>Jl. Kh. Ahmad Dahlan No. 9 Rt 06 Rw 11 Kelurahan Wonosobo Kec Wonosobo  ,,,,,,,,,,,,,,,,  ,,,,,,,,,,,,  ,,,,,,,,,,,,,,,,  .(DIANTAR LANGSUNG KE ALAMAT PENERIMA).</t>
  </si>
  <si>
    <t>1359497175</t>
  </si>
  <si>
    <t>Rudianto (ar)</t>
  </si>
  <si>
    <t>6282386426915</t>
  </si>
  <si>
    <t>Pangkalan Koto Baru</t>
  </si>
  <si>
    <t>Rumah makan cita simpang balung Desa Tanjuang Balik, Kecamatan pangkalan koto baru</t>
  </si>
  <si>
    <t>1360397695</t>
  </si>
  <si>
    <t>Kum Antu (Jj)</t>
  </si>
  <si>
    <t>6285242955194</t>
  </si>
  <si>
    <t>Jln. Muh Thaib Gobel No. 65 Kelurahan Tapa RT 01 RW 02, Patokan rumah samping Masjid Taubatan Nashuha rumah ke 5 samping kiri</t>
  </si>
  <si>
    <t>1358691697</t>
  </si>
  <si>
    <t>Suster Magdalena Pij (Jj)</t>
  </si>
  <si>
    <t>6281338976674</t>
  </si>
  <si>
    <t>Demon Pagong</t>
  </si>
  <si>
    <t>Susteran Sang Timur Wolo Jln. Trans Larantuka - Maumere Kelurahan /Desa Watotika Ile Kec. Demon Pagong</t>
  </si>
  <si>
    <t>1360430270</t>
  </si>
  <si>
    <t>Usman saleh (ib)</t>
  </si>
  <si>
    <t>6281324631714</t>
  </si>
  <si>
    <t>Jln cenderawasih selatan samping kiri masjid generasi Rabbani kelurahan.manding 91311 kec Polewali kab.polewali mandar prop.sulawrsi barat.</t>
  </si>
  <si>
    <t>1358736084</t>
  </si>
  <si>
    <t>Ida isel (ar)</t>
  </si>
  <si>
    <t>Komplek Tirta Lestari Blok G7 Kenten Jln MP Mangkunegara Kelurahan 8 Ilir, kecamatan Ilir Timur lll</t>
  </si>
  <si>
    <t>1360389407</t>
  </si>
  <si>
    <t>Yenmuriadi (ib)</t>
  </si>
  <si>
    <t>6285273229123</t>
  </si>
  <si>
    <t>Siulak</t>
  </si>
  <si>
    <t>Desa pasar siulak gedang</t>
  </si>
  <si>
    <t>1360439604</t>
  </si>
  <si>
    <t>Muhammad AD (Kin)</t>
  </si>
  <si>
    <t>6285237076648</t>
  </si>
  <si>
    <t>Lape</t>
  </si>
  <si>
    <t>Desa Dete RT 01 RW 04, Patokan Rumah Belakang Alfamart</t>
  </si>
  <si>
    <t>1360409734</t>
  </si>
  <si>
    <t>Ricky (Jj)</t>
  </si>
  <si>
    <t>6281340266767</t>
  </si>
  <si>
    <t>Perum Gritma Blok B V No 11 Kelurahan Paniki Bawah Kec.Mapanget Kota Manado</t>
  </si>
  <si>
    <t>1360439403</t>
  </si>
  <si>
    <t>Halim Od.</t>
  </si>
  <si>
    <t>6282112764091</t>
  </si>
  <si>
    <t>Jln. Hm. Mayakub Gayam No. 26 Rt 04 Kelurahan Karang Ambun Kec Tanjung Redeb Berau (DIANTAR LANGSUNG KE ALAMAT PENERIMA).</t>
  </si>
  <si>
    <t>1360363330</t>
  </si>
  <si>
    <t>Amar (Jj)</t>
  </si>
  <si>
    <t>6285338888199</t>
  </si>
  <si>
    <t>Kelurahan /Desa Oi Tui Jln. Lintas Sape, Tambak Udang Anugerah Laut Kec. Wera</t>
  </si>
  <si>
    <t>1360364347</t>
  </si>
  <si>
    <t>Chairil Anwar Od.</t>
  </si>
  <si>
    <t>6288262540092</t>
  </si>
  <si>
    <t>Jalan Lembaga Dusun IV Lorong Mulia Desa Tanjung Rejo Kec Percut Sei Tuan Deli Serdang (DIANTAR LANGSUNG KE ALAMAT PENERIMA) Warna Rumah Dinding Keramik Hitam.</t>
  </si>
  <si>
    <t>1360440662</t>
  </si>
  <si>
    <t>I Ketut Aman (PS)</t>
  </si>
  <si>
    <t>6282311119596</t>
  </si>
  <si>
    <t>Sungai Loban</t>
  </si>
  <si>
    <t>Jalan. Poros Desa. Sari Utama (Samping lapangan bola, ANTRAKN LANGSUNG KE ALAMAT)</t>
  </si>
  <si>
    <t>6285721225573</t>
  </si>
  <si>
    <t>Tempuran</t>
  </si>
  <si>
    <t>Dusun. Pakeron RT/RW 01/07 Desa. Sumberarum (ANTRAKN LANGSUNG KE ALAMAT)</t>
  </si>
  <si>
    <t>1360364443</t>
  </si>
  <si>
    <t>Dasmawi (Fr)</t>
  </si>
  <si>
    <t>6282376618031</t>
  </si>
  <si>
    <t>Desa Sinar danau dusun tigawarung Bu murni air putih, Kec Buana pemaca</t>
  </si>
  <si>
    <t>1359143284</t>
  </si>
  <si>
    <t>OKTOVIANUS BENU (Kin)</t>
  </si>
  <si>
    <t>6281239340968</t>
  </si>
  <si>
    <t>Kelurahan Liliba RT 041 RW 01, Depan AMO Kupang (LANGSUNG DIANTARKAN KE ALAMAT)</t>
  </si>
  <si>
    <t>628987454919</t>
  </si>
  <si>
    <t>Kampung Lio RT 015/03 No.36 Kelurahan Jatinegara</t>
  </si>
  <si>
    <t>1359192107</t>
  </si>
  <si>
    <t>Decole (Jj)</t>
  </si>
  <si>
    <t>6285396481819</t>
  </si>
  <si>
    <t>Kelurahan /Desa Amohola Kec. Moramo Patokan rumah depan Masjid Quba</t>
  </si>
  <si>
    <t>1360323470</t>
  </si>
  <si>
    <t>Joni Abineno (Kin)</t>
  </si>
  <si>
    <t>6281237215658</t>
  </si>
  <si>
    <t>PT DSN Desa Muara Wahau Sp 2 (TELPON NO WHATSAPP PENERIMA)</t>
  </si>
  <si>
    <t>1360357249</t>
  </si>
  <si>
    <t>Azzam (PS)</t>
  </si>
  <si>
    <t>628114098812</t>
  </si>
  <si>
    <t>Lorong Perintis No 01 Jl. Sapati Manjawari Kelurahan. Katobengke (ANTRAKN LANGSUNG PAKET KE ALAMAT)</t>
  </si>
  <si>
    <t>1360357357</t>
  </si>
  <si>
    <t>Margarida Soares (ib)</t>
  </si>
  <si>
    <t>6282187447441</t>
  </si>
  <si>
    <t>Jln Hati Mulia VI/10, Kel:Oebobo Kec:Oebobo Kota Kupang NTT</t>
  </si>
  <si>
    <t>Beli 1 Gratis 1 Sikat Punggug Warna hijau dan biru</t>
  </si>
  <si>
    <t>1360323196</t>
  </si>
  <si>
    <t>Marthinus (Kin)</t>
  </si>
  <si>
    <t>6282148383886</t>
  </si>
  <si>
    <t>Mappedeceng</t>
  </si>
  <si>
    <t>Dusun Kumila, Desa Uraso, Patokan Lokasi Bengkel Tomodachi/TOKO NN</t>
  </si>
  <si>
    <t>1360360842</t>
  </si>
  <si>
    <t>Yosef jehata(Mar).</t>
  </si>
  <si>
    <t>6281239085155</t>
  </si>
  <si>
    <t>KEC. LANGKEREMBONG KAB. MANGGARAI NTT (DEPAN KAMPUS UNIKA ST. PAULUS RUTENG)KIRIM KR DINAS PPO SAJA</t>
  </si>
  <si>
    <t>1360350700</t>
  </si>
  <si>
    <t>Syahferi Nur (PS)</t>
  </si>
  <si>
    <t>6282269280124</t>
  </si>
  <si>
    <t>Tanjungkarang Pusat</t>
  </si>
  <si>
    <t>Jl. H. Agus Salim Gang. Darma Bakti Bawah RT 05 Lk 1 no 41 Kelurahan. Kaliawi Persada  (rumah didepan depo air minum isi ulang pagar warna merah)</t>
  </si>
  <si>
    <t>1360414368</t>
  </si>
  <si>
    <t>Wayan Elik (ib)</t>
  </si>
  <si>
    <t>6282211146780</t>
  </si>
  <si>
    <t>desa Padalembara dekat lapangan dan sekolah SDN</t>
  </si>
  <si>
    <t>1360322271</t>
  </si>
  <si>
    <t>Helena (sp)</t>
  </si>
  <si>
    <t>6282192033171</t>
  </si>
  <si>
    <t>Jln ganogo lorong 1 Kelurahan bayoge ( rumah dekat mesjid nuryahya ) Kec Tatanga</t>
  </si>
  <si>
    <t>1360317541</t>
  </si>
  <si>
    <t>Anto (ib)</t>
  </si>
  <si>
    <t>6282284900354</t>
  </si>
  <si>
    <t>Jln kpg tanjung RT 1 rw5 kel Kuranji kec Kuranji kota Padang Sumatra Barat</t>
  </si>
  <si>
    <t>1360344881</t>
  </si>
  <si>
    <t>Antonius Erwinas (Jj)</t>
  </si>
  <si>
    <t>6285138817520</t>
  </si>
  <si>
    <t>Jln. Lakatola Kelurahan /Desa Bahinga RT 03 RW 01, masuk lorong depan jalan raya ada gardu, paling ujung</t>
  </si>
  <si>
    <t>1360310987</t>
  </si>
  <si>
    <t>Daniel Daniel (IR)</t>
  </si>
  <si>
    <t>628125557758</t>
  </si>
  <si>
    <t>Jl. Rangge sentap Rt/RW 034/004 Kelurahan sukaharja Kec. Delta Pawan</t>
  </si>
  <si>
    <t>1360406760</t>
  </si>
  <si>
    <t>M Alniadi(Mar).</t>
  </si>
  <si>
    <t>628127451786</t>
  </si>
  <si>
    <t>Akabiluru</t>
  </si>
  <si>
    <t>PLTA Batang Agam, Simpang Batu Ampar, Kec Akabiluru, Kab Lima Puluh Kota. Payakumbuh. SUMBAR   26252</t>
  </si>
  <si>
    <t>1360311917</t>
  </si>
  <si>
    <t>Dausmar(Mar).</t>
  </si>
  <si>
    <t>6282371491857</t>
  </si>
  <si>
    <t>Sijunjung</t>
  </si>
  <si>
    <t>Wisma Indah blok U/3 Muaro Gambok kec. Sijunjung Kab. Sinunjung Sumatera Barat</t>
  </si>
  <si>
    <t>1360310840</t>
  </si>
  <si>
    <t>Paian Simanungkalit (Rs)</t>
  </si>
  <si>
    <t>6281373599615</t>
  </si>
  <si>
    <t>Gg Melati, RT 005, Desa Rama Agung (Fotocopy subur) Kec Arga Makmur</t>
  </si>
  <si>
    <t>1359461800</t>
  </si>
  <si>
    <t>Rons Sumelung (Jj)</t>
  </si>
  <si>
    <t>6282278949364</t>
  </si>
  <si>
    <t>Siau Timur Selatan</t>
  </si>
  <si>
    <t>Kelurahan /Desa Bandil Lingkungan 3, Kompleks Kantor Desa, Kec. Siau Timur Selatan</t>
  </si>
  <si>
    <t>1360406128</t>
  </si>
  <si>
    <t>Mustafa(Mar).</t>
  </si>
  <si>
    <t>6285348923176</t>
  </si>
  <si>
    <t>Jln.Purwosari Gg3 no75 rt06 rw04 Semayap . Kec. Pulau laut utara. KAB..Kotabaru .Kalsel.</t>
  </si>
  <si>
    <t>1360356341</t>
  </si>
  <si>
    <t>Nelfi Emi(Mar).</t>
  </si>
  <si>
    <t>6281366480526</t>
  </si>
  <si>
    <t>Muara Bulian</t>
  </si>
  <si>
    <t>Jl.Sulthan Taha No.16 RT.10 RW.03 Kompleks Air Panas Kel.Rengas Condong Kec.Muara Bulian Kab. Batang Hari-Jambi Kode Pos 36613</t>
  </si>
  <si>
    <t>1360328244</t>
  </si>
  <si>
    <t>HARANI,S.Pd (Kin)</t>
  </si>
  <si>
    <t>6285396717575</t>
  </si>
  <si>
    <t>Jln. Toparuni Lingk. 2 Meriri Kelurahan Ulu Wolo, Patokan Pas Belakang Lapangan Sepak Bola Konggoasa</t>
  </si>
  <si>
    <t>Beli 1 Gratis 1 Sikat Punggug WARNA PINK DAN BIRU</t>
  </si>
  <si>
    <t>1360408051</t>
  </si>
  <si>
    <t>Mama Nurma Hani Od.</t>
  </si>
  <si>
    <t>6281549138226</t>
  </si>
  <si>
    <t>Jln. Tritura Simpang 3 Kelurahan Mentebah Rt 2 Rw 1 Kec Mentebah (DIANTAR LANGSUNG KE ALAMAT PENERIMA)</t>
  </si>
  <si>
    <t>1360440991</t>
  </si>
  <si>
    <t>Edy Dwi Aryani (ar)</t>
  </si>
  <si>
    <t>6282373471254</t>
  </si>
  <si>
    <t>Kikim Selatan</t>
  </si>
  <si>
    <t>Desa Banu Ayu patokan lewat rumah sekolah SD Banu Ayu ada gang belok kiri, Kecamatan Kikim selatan</t>
  </si>
  <si>
    <t>1360316643</t>
  </si>
  <si>
    <t>H.Haeruddin Syam (Jj)</t>
  </si>
  <si>
    <t>62083136042698</t>
  </si>
  <si>
    <t>Jl.Pramuka no.14 Kamara Kel.Tuwung Kec/Kab.Barru Prov.Sulawesi Selatan Patokan Rumah Samping Timur SD Inpres 17 Barru</t>
  </si>
  <si>
    <t>1360327814</t>
  </si>
  <si>
    <t>B.SIBARANI (Jj)</t>
  </si>
  <si>
    <t>6281316385384</t>
  </si>
  <si>
    <t>Komplek Polri Ex Brimob Gg. Rajawali 1 No. 14 Kelurahan Pejaten Barat Kec. Pasar Minggu</t>
  </si>
  <si>
    <t>1360366090</t>
  </si>
  <si>
    <t>Risnawati (Rs)</t>
  </si>
  <si>
    <t>62895402424480</t>
  </si>
  <si>
    <t>Sangir Balai Janggo</t>
  </si>
  <si>
    <t>Perumahan PT Ksi/Pasar Ksi, Desa Sungai Kunyit, Kec Sangir Balai Janggo</t>
  </si>
  <si>
    <t>1360422616</t>
  </si>
  <si>
    <t>Mokhamad Sonata (IR)</t>
  </si>
  <si>
    <t>6281339512181</t>
  </si>
  <si>
    <t>Jln Sultan Sirajuddin no 40 Dompu Link Sigi RT/RW 007/003 Kelurahan Karijawa Kec Dompu (Toko putra Kediri)</t>
  </si>
  <si>
    <t>1360369180</t>
  </si>
  <si>
    <t>Ahmad dani (IR)</t>
  </si>
  <si>
    <t>6285382718115</t>
  </si>
  <si>
    <t>RT 1 RW 2 Desa Tanjung Serupa Kec Pakuan Ratu (Timur Lapangan bola bibit ikan)</t>
  </si>
  <si>
    <t>1360315042</t>
  </si>
  <si>
    <t>Yustina Luet (Jj)</t>
  </si>
  <si>
    <t>6282146203294</t>
  </si>
  <si>
    <t>Kelurahan /Desa Satar Peot Jln. Kihajar Dewantara, Patokan rumah Belakang SMP 11 Borong</t>
  </si>
  <si>
    <t>6285733225757</t>
  </si>
  <si>
    <t>Kel/Desa Kutorejo, Jl. Sunan Bonang Gang 4 No. 411 (LANGSUNG DIANTARKAN KE ALAMAT)</t>
  </si>
  <si>
    <t>1360315250</t>
  </si>
  <si>
    <t>Ading (Rs)</t>
  </si>
  <si>
    <t>6289530223312</t>
  </si>
  <si>
    <t>Desa Poyowa Kecil (Samping toko glori) Kec Kotamobagu Selatan</t>
  </si>
  <si>
    <t>1360499104</t>
  </si>
  <si>
    <t>6281340148567</t>
  </si>
  <si>
    <t>Lingkungan 3, RT 09 Kelurahan. Kumersot (ANTRAKN LANGSUNG KE ALAMAT)</t>
  </si>
  <si>
    <t>1360152626</t>
  </si>
  <si>
    <t>H Multazam (ib)</t>
  </si>
  <si>
    <t>6287763024257</t>
  </si>
  <si>
    <t>DS aikdarek kembang kerang RT 1 depan masjid Nurul yakin</t>
  </si>
  <si>
    <t>1359939610</t>
  </si>
  <si>
    <t>Sipri Ngongo (IR)</t>
  </si>
  <si>
    <t>6281246249366</t>
  </si>
  <si>
    <t>Jalan Bhayangkara Kelurahan Komerda Kec Kota Waikabubak (Gang Polres depan gereja katolik, rumah 2 air lesplang biru)</t>
  </si>
  <si>
    <t>6287761497725</t>
  </si>
  <si>
    <t>Banjar baler pasar GG Jepun Bali no 11 Desa Darmasaba Kec Abiansemal</t>
  </si>
  <si>
    <t>1360167157</t>
  </si>
  <si>
    <t>Kahar (Jj)</t>
  </si>
  <si>
    <t>6282252078973</t>
  </si>
  <si>
    <t>RM Porlang Kelurahan /Desa Limbung Dusun Sungai Durian, Depan Makam Muslim Sungai Durian</t>
  </si>
  <si>
    <t>1360162154</t>
  </si>
  <si>
    <t>Diana Butarbutar (IR)</t>
  </si>
  <si>
    <t>6281282713399</t>
  </si>
  <si>
    <t>Tiban koperasi blok s No 7a RT 04 RW 05 Kelurahan Tiban Baru Kec Sekupang</t>
  </si>
  <si>
    <t>1359945886</t>
  </si>
  <si>
    <t>Edy Rosidi (ib)</t>
  </si>
  <si>
    <t>628567500039</t>
  </si>
  <si>
    <t>Kp. Gaga Rt006/09 Semanan  kali deres  jln. Arti salah no 7</t>
  </si>
  <si>
    <t>1360143558</t>
  </si>
  <si>
    <t>Andre (Jj)</t>
  </si>
  <si>
    <t>6282343303831</t>
  </si>
  <si>
    <t>Kelurahan /Desa Amboyo Selatan RT 02 RW 02 Kec. Ngabang, Patokan rumah dekat Jalan, rumah warna putih</t>
  </si>
  <si>
    <t>1360140806</t>
  </si>
  <si>
    <t>Gidion Layuk (iaa)</t>
  </si>
  <si>
    <t>6281342441180</t>
  </si>
  <si>
    <t>Dusun Nusa Kelurahan Marobo Kecamatan Sabbang Kabupaten Luwu Utara Provinsi Sulawesi Selatan (Penjual Jagung)</t>
  </si>
  <si>
    <t>1359943504</t>
  </si>
  <si>
    <t>Abdul Hadi (Kin)</t>
  </si>
  <si>
    <t>6285389047754</t>
  </si>
  <si>
    <t>Amuntai Tengah</t>
  </si>
  <si>
    <t>Jl. Danau Terati RT 02 No.20 Kel/Desa Tangga Ulin Hulu</t>
  </si>
  <si>
    <t>1359943884</t>
  </si>
  <si>
    <t>Agus (ar)</t>
  </si>
  <si>
    <t>6281243479376</t>
  </si>
  <si>
    <t>Kelurahan Kambu Belakang kantor Lurah Kambu RT 05 RW 05, Kecamatan Kambu</t>
  </si>
  <si>
    <t>1360145704</t>
  </si>
  <si>
    <t>Sandro Sapotuk (Fr)</t>
  </si>
  <si>
    <t>6281261736643</t>
  </si>
  <si>
    <t>Siberut Utara</t>
  </si>
  <si>
    <t>Desa Muara Sikabaluan Kedai malik, Kecamatan Siberut utara</t>
  </si>
  <si>
    <t>1360490237</t>
  </si>
  <si>
    <t>Diden Tambunan (Kin)</t>
  </si>
  <si>
    <t>6281376883634</t>
  </si>
  <si>
    <t>Siantar Selatan</t>
  </si>
  <si>
    <t>Kelurahan/Kampung Kristen, Jln. Toba 2 No. 76, Patokan Lokasinya Artha Kos 76</t>
  </si>
  <si>
    <t>1360490382</t>
  </si>
  <si>
    <t>ROLAND E BOLLA (Kin)</t>
  </si>
  <si>
    <t>6281339259565</t>
  </si>
  <si>
    <t>Kompleks Perkantoran, Kel/Desa Lekunik (Samping Kantor Perizinan)</t>
  </si>
  <si>
    <t>1359871427</t>
  </si>
  <si>
    <t>Susana Rachmat Od.</t>
  </si>
  <si>
    <t>6285129864752</t>
  </si>
  <si>
    <t>Villa Bogor Indah 5 Blok CE 12 No. 4 Cluster Pelilan Kelurahan Pasir Jambu Kec Sukaraja Bogor (DIANTAR LANGSUNG KE ALAMAT PENERIMA).</t>
  </si>
  <si>
    <t>1359857271</t>
  </si>
  <si>
    <t>Suharman (Rs)</t>
  </si>
  <si>
    <t>6285148143075</t>
  </si>
  <si>
    <t>Jln Ketapang Sukadana KM 45, RT 01 RW 01, Desa Tanjung Baik Budi, Kec Matan Hilir Utara</t>
  </si>
  <si>
    <t>1359863247</t>
  </si>
  <si>
    <t>Ampe Od.</t>
  </si>
  <si>
    <t>6282378932695</t>
  </si>
  <si>
    <t>Alla</t>
  </si>
  <si>
    <t>Kelurahan Buntusugi Kec Alla Enrekang (DIANTAR LANGSUNG KE ALAMAT PENERIMA) Belakang Toko Parlis Sudu/Rumah Puti.</t>
  </si>
  <si>
    <t>1359870020</t>
  </si>
  <si>
    <t>Mari Nus(Mar).</t>
  </si>
  <si>
    <t>6282191364182</t>
  </si>
  <si>
    <t>Rt 08 Rw 04 KAB. KUPANG. KEC. AMARASI BARAT DESA MERBAUN NTT (Dekat kantor desa Merbaun)</t>
  </si>
  <si>
    <t>1360495517</t>
  </si>
  <si>
    <t>Bongot Simamora (ar)</t>
  </si>
  <si>
    <t>6282236132451</t>
  </si>
  <si>
    <t>Dolok Sanggul</t>
  </si>
  <si>
    <t>Dusun Sibaragas Desa Saitnihuta Rumah warna hijau Samping Gereja GPKB, Kecamatan Dolok Sanggul</t>
  </si>
  <si>
    <t>Lulu Kusuma (Jj)</t>
  </si>
  <si>
    <t>6285856039365</t>
  </si>
  <si>
    <t>Perum Guwasari Blok 6 Jln. Arim Biaya No. 72 Kelurahan /Desa Guwasari Kec. Pajangan</t>
  </si>
  <si>
    <t>1359899712</t>
  </si>
  <si>
    <t>I NYOMAN SADI (ib)</t>
  </si>
  <si>
    <t>6281907027821</t>
  </si>
  <si>
    <t>Jl. Pantai Malimbu no. 2 BTN Griya Pagutan Indah RT. 04 Kelurahan Pagutan Barat</t>
  </si>
  <si>
    <t>1359876844</t>
  </si>
  <si>
    <t>Ambros deri (ib)</t>
  </si>
  <si>
    <t>6281246904416</t>
  </si>
  <si>
    <t>SMAS Katolik Santa Maria Rubit-Romanduru-Desa Rubit-Kec. Hewokloang-Kab. Sikka 86181</t>
  </si>
  <si>
    <t>1359885710</t>
  </si>
  <si>
    <t>Yonathan rantepasang Od.</t>
  </si>
  <si>
    <t>6281275105449</t>
  </si>
  <si>
    <t>Tiban satu blok D 150 RT 01 rw03 kelurahan patam lestari kec. Sekupang pulau Batam</t>
  </si>
  <si>
    <t>1360185781</t>
  </si>
  <si>
    <t>Frederik Tandiama (ib)</t>
  </si>
  <si>
    <t>6281342443887</t>
  </si>
  <si>
    <t>BTN Pepabri blok A6 no.11 kelurahan Buntudatu</t>
  </si>
  <si>
    <t>1359992336</t>
  </si>
  <si>
    <t>St Juriati Od.</t>
  </si>
  <si>
    <t>6285343638635</t>
  </si>
  <si>
    <t>Bontoramba desa Bontoramba kec Pallangga Kab Gowa</t>
  </si>
  <si>
    <t>1360005327</t>
  </si>
  <si>
    <t>Mandatan Paputingan (Jj)</t>
  </si>
  <si>
    <t>6282189302645</t>
  </si>
  <si>
    <t>Kelurahan /Desa Lolak Dusun 6 Jln. Pantai Losari Depan SDN 03 Lolak</t>
  </si>
  <si>
    <t>1360063440</t>
  </si>
  <si>
    <t>Ronal Taruk allo (ib)</t>
  </si>
  <si>
    <t>6281356494155</t>
  </si>
  <si>
    <t>Awan Rante Karua</t>
  </si>
  <si>
    <t>Desa lembang batu lotong rumah sang polo</t>
  </si>
  <si>
    <t>1359983134</t>
  </si>
  <si>
    <t>Albert Tarigan Od.</t>
  </si>
  <si>
    <t>6282371462358</t>
  </si>
  <si>
    <t>Jl. Suka Karya Gg. Ramin Indah No. 5 Kelurahan Tuah Karya Kec Tuah Madani (DIANTAR LANGSUNG KE ALAMAT PENERIMA) Di Belakang BERKAH MART.</t>
  </si>
  <si>
    <t>6281288188450</t>
  </si>
  <si>
    <t>Jl Raya Kp Sawah, Gg Budi (buntu) Kel. Jatimurni RT 004 RW 002 No. 4 Kec Pondok Melati, Kota Bekasi, Jawa Barat</t>
  </si>
  <si>
    <t>6285331873175</t>
  </si>
  <si>
    <t>Dusun Kaliputih RT 01 RW 02 Desa Kembiritan (LANGSUNG DIANTARKAN KE ALAMAT)</t>
  </si>
  <si>
    <t>6285259864557</t>
  </si>
  <si>
    <t>Batur</t>
  </si>
  <si>
    <t>Desa Bakal RT04/RW03, Kecamatan Batur</t>
  </si>
  <si>
    <t>1360028589</t>
  </si>
  <si>
    <t>Catrien Rumondor (PS)</t>
  </si>
  <si>
    <t>6281347741980</t>
  </si>
  <si>
    <t>Lingkungan 7 home Kelurahan. Woloan III (rumah ke 2sebelum masuk  jalan sayap kasih  sebelah kanan jln raya )</t>
  </si>
  <si>
    <t>1360029868</t>
  </si>
  <si>
    <t>Meiwati Sianturi (Kin)</t>
  </si>
  <si>
    <t>6281364128161</t>
  </si>
  <si>
    <t>Plamo Garden Blok B No. 16 Kelurahan Baloi Permai</t>
  </si>
  <si>
    <t>1360060818</t>
  </si>
  <si>
    <t>Yanus Panda (Jj)</t>
  </si>
  <si>
    <t>6281353205120</t>
  </si>
  <si>
    <t>Jln. Umbu Remu SH RT 15 Kelurahan/Desa Matawai, Patokan rumah samping SDN 2 Waingapu</t>
  </si>
  <si>
    <t>1360058742</t>
  </si>
  <si>
    <t>Sahwaludin (Kin)</t>
  </si>
  <si>
    <t>6281290558954</t>
  </si>
  <si>
    <t>Hamparan Perak</t>
  </si>
  <si>
    <t>Dusun 3 Desa Kota Datar, Patokan Depan Musholla Ar Rahman</t>
  </si>
  <si>
    <t>1360058485</t>
  </si>
  <si>
    <t>Marlia (Kin)</t>
  </si>
  <si>
    <t>6282344684155</t>
  </si>
  <si>
    <t>Tanete Rilau</t>
  </si>
  <si>
    <t>Jln. Tenri Sessu No.60 Desa Pancana, Patokan Sebelah Utara SD No. 64</t>
  </si>
  <si>
    <t>6282239411666</t>
  </si>
  <si>
    <t>Jl. Wahid Hasyim No. 129 Kost Mecmata House KM No. C/Atas Dusun Dabag Desa Condong Catur Kec Depok Kab Sleman (DIANTAR LANGSUNG KE ALAMAT PENERIMA).</t>
  </si>
  <si>
    <t>1359968546</t>
  </si>
  <si>
    <t>Zodiq Hastariksa (Kin)</t>
  </si>
  <si>
    <t>6285196941423</t>
  </si>
  <si>
    <t>Gunung Anyar</t>
  </si>
  <si>
    <t>Jl. Raya Wiguna Timur 1/21 RT 1 RW 4 Kelurahan Gunung Anyar Tambak</t>
  </si>
  <si>
    <t>1360114817</t>
  </si>
  <si>
    <t>Muhammad Jon (IR)</t>
  </si>
  <si>
    <t>6285271928447</t>
  </si>
  <si>
    <t>Koto Tangah</t>
  </si>
  <si>
    <t>Jln Tabek Batu Rt 02 Rw 09 kelurahan Air Pacah Kec Koto Tangah</t>
  </si>
  <si>
    <t>1360132824</t>
  </si>
  <si>
    <t>Butet Gorga Harahap (ib) ,62 851-9980-2963</t>
  </si>
  <si>
    <t>628815345974</t>
  </si>
  <si>
    <t>Jln. Hang lekir 1 no. 5 Rt. 04 Rw. 06 Kelurahan Gunung. Kebayoran Baru. Jakarta Selatan. Letak rumah, persis di depan POM. Bensin.</t>
  </si>
  <si>
    <t>1360128372</t>
  </si>
  <si>
    <t>Marianus Boli(Mar).</t>
  </si>
  <si>
    <t>6281346542055</t>
  </si>
  <si>
    <t>Jalan lintas lapas RT 09 tanjung harapan Nunukan selatan Kel. Tanjung harapan Kec. Nunukan selatan Kab. Nunukan Kaltara(belakang lapas)</t>
  </si>
  <si>
    <t>1360123331</t>
  </si>
  <si>
    <t>Barly Barulloh (PS)</t>
  </si>
  <si>
    <t>6287797746126</t>
  </si>
  <si>
    <t>Cikole</t>
  </si>
  <si>
    <t>Gang. Karimin RT 01 RW 08 Kelurahan. Selabatu (ANTRAKN LANGSUNG KE ALAMAT)</t>
  </si>
  <si>
    <t>1359978651</t>
  </si>
  <si>
    <t>.Andreas nong gedo (iaa)</t>
  </si>
  <si>
    <t>6285792811516</t>
  </si>
  <si>
    <t>Jln fetor Foenai gang putri malu 1 RT 36 RW 14 Kel.Oepura kec Maulafa kota Kupang Prov.NTT</t>
  </si>
  <si>
    <t>6282129476795</t>
  </si>
  <si>
    <t>Taman kopo indah Blok B no 83  desa margahayu tengah</t>
  </si>
  <si>
    <t>1359982840</t>
  </si>
  <si>
    <t>Muhammad Arif Usadha (Jj)</t>
  </si>
  <si>
    <t>6288222110568</t>
  </si>
  <si>
    <t>Tirto</t>
  </si>
  <si>
    <t>Jln. KH. Ahmad Dahlan Gg. 14 No. 142 RT 003 RW 007 Kelurahan Tanjung Kec. Tirto</t>
  </si>
  <si>
    <t>6282331063524</t>
  </si>
  <si>
    <t>Ujungpangkah</t>
  </si>
  <si>
    <t>Jln.Kramat Barat RT 2 RW 6 no 4 Pangkahkulon Ujungpangkah Gresik pagar putih dekat musholla Al Huda</t>
  </si>
  <si>
    <t>1360107723</t>
  </si>
  <si>
    <t>Wiklif (Rs)</t>
  </si>
  <si>
    <t>6282187707135</t>
  </si>
  <si>
    <t>Baebunta</t>
  </si>
  <si>
    <t>RW 01, Kel. Salassa (Samping Kantor Kelurahan Salassa) Kec Baebunta</t>
  </si>
  <si>
    <t>1360102937</t>
  </si>
  <si>
    <t>Irene Rapar Od.</t>
  </si>
  <si>
    <t>6281340064422</t>
  </si>
  <si>
    <t>Desa Tambun Rt 1 Rw 1 Kec Dumoga Timur (DIANTAR LANGSUNG KE ALAMAT PENERIMA).</t>
  </si>
  <si>
    <t>1360466903</t>
  </si>
  <si>
    <t>Muh Syarif (PS)</t>
  </si>
  <si>
    <t>6285823393720</t>
  </si>
  <si>
    <t>Jalan. Poros Allu Kelurahan. Karatuang (Rumah sekitar 100 meter sebelum mesjid)</t>
  </si>
  <si>
    <t>1360289458</t>
  </si>
  <si>
    <t>Komang Kayun (ib)</t>
  </si>
  <si>
    <t>6287762924659</t>
  </si>
  <si>
    <t>Narmada</t>
  </si>
  <si>
    <t>Yat Kandel, desa Suranadi, Jln. lapangan Golf.barat Hotel Mawar,Penjahit ENI.</t>
  </si>
  <si>
    <t>6281338685131</t>
  </si>
  <si>
    <t>Jl. Hayam Wuruk 133 desa sumerta kelod</t>
  </si>
  <si>
    <t>1360264931</t>
  </si>
  <si>
    <t>Danny Tondo/Daniel Dektos (Rs)</t>
  </si>
  <si>
    <t>6285249612777</t>
  </si>
  <si>
    <t>Jl RE Martadinata No 38, RT 65, Kelurahan Gunung Sari Ilir, Kec Balikpapan Tengah</t>
  </si>
  <si>
    <t>ibu yuli</t>
  </si>
  <si>
    <t>Ibu Rumah Tangga</t>
  </si>
  <si>
    <t>1360267412</t>
  </si>
  <si>
    <t>Husni Thamrin (ar)</t>
  </si>
  <si>
    <t>6282269939616</t>
  </si>
  <si>
    <t>Jl Lorong Artis RT 24 kelurahan bukit tigo, Kecamatan Singkut</t>
  </si>
  <si>
    <t>1359691528</t>
  </si>
  <si>
    <t>Kido h Bartim (Jj)</t>
  </si>
  <si>
    <t>6285252710039</t>
  </si>
  <si>
    <t>Jl. Hentak RT 6 No. 06 Kelurahan /Desa Tewah Kec. Tewah Kab. Gunung Mas</t>
  </si>
  <si>
    <t>1359700120</t>
  </si>
  <si>
    <t>Tarpemi Lajir (IR)</t>
  </si>
  <si>
    <t>6282388432766</t>
  </si>
  <si>
    <t>Jorong Koman Kacik Nagari Pematang Panjang Kec Sijunjung</t>
  </si>
  <si>
    <t>6282125466695</t>
  </si>
  <si>
    <t>Bogor Utara</t>
  </si>
  <si>
    <t>Rt 04 Rw 02 Kelurahan Cibuluh Kec Bogor Utara (DIANTAR LANGSUNG KE ALAMAT PENERIMA).</t>
  </si>
  <si>
    <t>1360472532</t>
  </si>
  <si>
    <t>Mursidah (iaa)</t>
  </si>
  <si>
    <t>6285705708706</t>
  </si>
  <si>
    <t>Gang jembatan bom No 092 Kelurahan Teluk Bayur RT 04 (Hijau tosca, Pinggir sungai paling ujung) Kecamatan Teluk Bayur Kabupaten Berau Provinsi Kalimantan Timur</t>
  </si>
  <si>
    <t>1360238444</t>
  </si>
  <si>
    <t>Iskandar (Kin)</t>
  </si>
  <si>
    <t>6281385248182</t>
  </si>
  <si>
    <t>JL. Gading Raya III No. 34 RT 003/014, Kelurahan Pisangan Timur</t>
  </si>
  <si>
    <t>6285749757558</t>
  </si>
  <si>
    <t>Papar</t>
  </si>
  <si>
    <t>Ds.pehwetan,rt.03,rw.01</t>
  </si>
  <si>
    <t>1359744699</t>
  </si>
  <si>
    <t>Brando tarigan (ib)</t>
  </si>
  <si>
    <t>6282161343166</t>
  </si>
  <si>
    <t>Jln jamin gingting lingkungan satu gang gembira kelurahan kemenangan tani</t>
  </si>
  <si>
    <t>1360255912</t>
  </si>
  <si>
    <t>Ais Tuasela (ib)</t>
  </si>
  <si>
    <t>6281242752233</t>
  </si>
  <si>
    <t>Kelurahan Paniki Satu, RUMAH TUA RISAKOTTA.(titiknya).</t>
  </si>
  <si>
    <t>1360469870</t>
  </si>
  <si>
    <t>AHMAD LEZO (iaa)</t>
  </si>
  <si>
    <t>Jln. Baburrahman Golokutu, Rt. 08. Rw. 03, Kelurahan Benteng Tengah kecamatan Riung kabupaten Ngada NTT. (Madjid Baburrahman Golokutu)</t>
  </si>
  <si>
    <t>1360459778</t>
  </si>
  <si>
    <t>GUSNEWAR (PS)</t>
  </si>
  <si>
    <t>6282386452464</t>
  </si>
  <si>
    <t>Baso</t>
  </si>
  <si>
    <t>JLN. RAYA BUKIT TINGGI  PAYAKUMBUH KM 17. LAPAU NASI LABUAH LURUIH  UJUNG GUGUK DESA. PADANG TAROK (ANTRAKN LANGSUNG KE ALAMAT)</t>
  </si>
  <si>
    <t>Beli 2 Gratis 2 Sikat Punggug Warna Campur Berbeda</t>
  </si>
  <si>
    <t>1360281482</t>
  </si>
  <si>
    <t>Fadhillah (Rs)</t>
  </si>
  <si>
    <t>6283842473011</t>
  </si>
  <si>
    <t>Jl. Raja Imbang, Desa Huta Lombang (Dekat dengan rumah makan Pak Suman) Kec Padang Sidempuan Tenggara</t>
  </si>
  <si>
    <t>1360461713</t>
  </si>
  <si>
    <t>Dian(Mar).</t>
  </si>
  <si>
    <t>6285386338978</t>
  </si>
  <si>
    <t>Graha indah PGRI RT 9 blok u no 20 kelurahan Graha indah kecamatan Balikpapan Utara dekat lapangan Bulutangkis RT 9 Balikpapan</t>
  </si>
  <si>
    <t>1360459390</t>
  </si>
  <si>
    <t>Agus Herman Sayang (AK)</t>
  </si>
  <si>
    <t>6281349616343</t>
  </si>
  <si>
    <t>Jalan Garuda Induk Samping Garuda II No04A, RT002, RW025, Kel Palangka, Kec Jekan Raya Kota Palangka Raya, Kalimantan Tengah</t>
  </si>
  <si>
    <t>1359576162</t>
  </si>
  <si>
    <t>Ayu Rika(Mar).</t>
  </si>
  <si>
    <t>6282146813792</t>
  </si>
  <si>
    <t>Red Rice Warung Jln rsi markandya bangkiang sidem .Keliki  Kec.Tegallalang Kab.Gianyar Bali</t>
  </si>
  <si>
    <t>1360459322</t>
  </si>
  <si>
    <t>A.Rosudin(Mar).</t>
  </si>
  <si>
    <t>6281279182772</t>
  </si>
  <si>
    <t>Jl gotong royong no.361 Rt.02/05desa.tanjung aman kec.kotabumi Selatan Kab. Lampung utara Lampung</t>
  </si>
  <si>
    <t>1359582908</t>
  </si>
  <si>
    <t>HM. Sutiman (Kin)</t>
  </si>
  <si>
    <t>6281346368968</t>
  </si>
  <si>
    <t>Jl. Jakarta Blok V (Victor) No.05 RT 43, Kelurahan Loa Bakung</t>
  </si>
  <si>
    <t>1360465298</t>
  </si>
  <si>
    <t>H Mulkani (PS)</t>
  </si>
  <si>
    <t>62887435411169</t>
  </si>
  <si>
    <t>Jln. Tanjung Rema Gg. Erlangga no.24 RT 08/RW 02 Kelurahan. Tanjung Rema (ANTRAKN LANGSUNG KE ALAMAT)</t>
  </si>
  <si>
    <t>1359679515</t>
  </si>
  <si>
    <t>Pi TOyo (iaa)</t>
  </si>
  <si>
    <t>6285841731974</t>
  </si>
  <si>
    <t>Kelurahan Sribhawono rk 11 RT/RW 022/043, (Patokan rmh jalan sutami Panjang sribahwono ada rmh sakit hk arah barat-,500m ada toko bangunan belok kanan-,400m ada spanduk pitoyo taylor)</t>
  </si>
  <si>
    <t>1359682678</t>
  </si>
  <si>
    <t>Damianus Djanuri Djawa(Mar).</t>
  </si>
  <si>
    <t>6281339336078</t>
  </si>
  <si>
    <t>RT 01 RW 01 kelurahan Bardao kecamatan Atambua Barat kabupaten Belu NTT  depan rumah makan Jontor Tulamalae Atambua</t>
  </si>
  <si>
    <t>1360272089</t>
  </si>
  <si>
    <t>Opung hans(Mar).</t>
  </si>
  <si>
    <t>6285358830162</t>
  </si>
  <si>
    <t>Medan Perjuangan</t>
  </si>
  <si>
    <t>Jln.dewikora no.28 .kel.tegal rejo kec.medan perjuangan medan 20237.(Pagar hitam tembok hijau)</t>
  </si>
  <si>
    <t>628886346507</t>
  </si>
  <si>
    <t>Kampung Asam Bebelaan Kota Rt 14 Rw 06 Kelurahan Babelankota Kec Babelan Bekasi (DIANTAR LANGSUNG KE ALAMAT PENERIMA).</t>
  </si>
  <si>
    <t>6281532850612</t>
  </si>
  <si>
    <t>Jln naga raya3 RT007/RW003 No36 Desa Duren sawit, Kecamatan Duren sawit</t>
  </si>
  <si>
    <t>1360273717</t>
  </si>
  <si>
    <t>Petrus dobai (Rs)</t>
  </si>
  <si>
    <t>6281257560378</t>
  </si>
  <si>
    <t>Jln Pancasila No 13, RT 2 RW 2, Kel Putussibau Kota, Kec Putussibau Utara</t>
  </si>
  <si>
    <t>1359811692</t>
  </si>
  <si>
    <t>M. Hasan(Mar).</t>
  </si>
  <si>
    <t>6282337173443</t>
  </si>
  <si>
    <t>Jl. Jalurgaza no. 3 RT.002/001 Kel. Kabonena. Kec. Ulujadi. Kota Palu. Sulawesi Tengah</t>
  </si>
  <si>
    <t>1360477616</t>
  </si>
  <si>
    <t>Kholil Udin (ib)</t>
  </si>
  <si>
    <t>6283169897309</t>
  </si>
  <si>
    <t>Banjarharjo</t>
  </si>
  <si>
    <t>Ds Kertasari RT 02/ RW 01 kec.Banjarharjo kab .Brebes Jateng</t>
  </si>
  <si>
    <t>1360236418</t>
  </si>
  <si>
    <t>Ulmiati (Rs)</t>
  </si>
  <si>
    <t>6285185630147</t>
  </si>
  <si>
    <t>Sidoan</t>
  </si>
  <si>
    <t>Dusun 2 Wu,u, Desa Bondoyong, Kec Sidoan</t>
  </si>
  <si>
    <t>1360225584</t>
  </si>
  <si>
    <t>Udin Ahmad (Jj)</t>
  </si>
  <si>
    <t>6285397699142</t>
  </si>
  <si>
    <t>Jln. Trans Sulawesi KM 156 Kelurahan /Desa Maleo, Patokan rumah depan Pertigaan PLTG Kios Warna Hijau</t>
  </si>
  <si>
    <t>1360481179</t>
  </si>
  <si>
    <t>Imanuel Mamo (IR)</t>
  </si>
  <si>
    <t>6281236867588</t>
  </si>
  <si>
    <t>Tobu</t>
  </si>
  <si>
    <t>Dusun Bestobe RT/RW 020/010 Desa Tune Kec Tobu (50 meter dari Gereja Bestobe arah ke Eban)</t>
  </si>
  <si>
    <t>1360480060</t>
  </si>
  <si>
    <t>I Wayan Supatra (PS)</t>
  </si>
  <si>
    <t>6281227855223</t>
  </si>
  <si>
    <t>Jalan. Pulau Maluku III Gang. 1 Nomor 7 Denpasar Kelurahan. Dauh Puri (ANTRAKN LANGSUNG KE ALAMAT)</t>
  </si>
  <si>
    <t>1360220307</t>
  </si>
  <si>
    <t>Robby Ngongoloy (Jj)</t>
  </si>
  <si>
    <t>6287860614514</t>
  </si>
  <si>
    <t>Jln. Sion No. 93 Kelurahan Sario Utara Lingkungan 1 (Scosh Laundry) Kec. Sario</t>
  </si>
  <si>
    <t>1360216659</t>
  </si>
  <si>
    <t>Suradin A(Mar).</t>
  </si>
  <si>
    <t>6285338870403</t>
  </si>
  <si>
    <t>ling Polo Desa.Kandai II 04/02 Kec.Woja Kab.Dompu Provinsi NTB</t>
  </si>
  <si>
    <t>1360222918</t>
  </si>
  <si>
    <t>Sarlota Lorina Mau (ib)</t>
  </si>
  <si>
    <t>6281339107474</t>
  </si>
  <si>
    <t>Jl. Shopping Centre RT. 020 RW. 07 Kelurahan Fatululi, Kecamatan Oebobo Kota Kupang , Provinsi Nusa Tenggara Timur</t>
  </si>
  <si>
    <t>1360207930</t>
  </si>
  <si>
    <t>Ms VERO (CN)</t>
  </si>
  <si>
    <t>6282233333219</t>
  </si>
  <si>
    <t>Jalan Raya Kedung Baruk RT112 RW114 Kelurahan Penjaringan Sari (Patokan Setelah Universitas Dinamika), Kecamatan Rungkut</t>
  </si>
  <si>
    <t>3 Rossa Beauty Fragrance Mist - ADD (Mist Sunrise, Twilight, Aurora)</t>
  </si>
  <si>
    <t>Mist Sunrise, Twilight, Aurora</t>
  </si>
  <si>
    <t>1359842318</t>
  </si>
  <si>
    <t>Edwin Soru (IR)</t>
  </si>
  <si>
    <t>628113838660</t>
  </si>
  <si>
    <t>Jl. Kecapi No. 54 Kelurahan Nunbaun Delha Kec Alak (Pangkalan Minyak Tanah Nehemia Soru)</t>
  </si>
  <si>
    <t>1359771325</t>
  </si>
  <si>
    <t>Hasanah Dai (ib)</t>
  </si>
  <si>
    <t>62895416926655</t>
  </si>
  <si>
    <t>Tabongo</t>
  </si>
  <si>
    <t>Dusun basulapa desa tabongo timur, Samping toko hones depan sekolah taman kanak kanak Mawar 2.</t>
  </si>
  <si>
    <t>Beli 1 Gratis 1 Sikat Punggug Warna pink</t>
  </si>
  <si>
    <t>6285324516606</t>
  </si>
  <si>
    <t>Kp Cirumampa Rt 06 Rw 04 Desa Cihaurkuning ( Masjid Ke Bawah ) Kec Malangbong</t>
  </si>
  <si>
    <t>1360565854</t>
  </si>
  <si>
    <t>Ansar (Rs)</t>
  </si>
  <si>
    <t>6282254635204</t>
  </si>
  <si>
    <t>Rt 12, Kelurahan Juata Laut, Kec Tarakan Utara</t>
  </si>
  <si>
    <t>1360493066</t>
  </si>
  <si>
    <t>Tamzil md. (AK)</t>
  </si>
  <si>
    <t>6281272339397</t>
  </si>
  <si>
    <t>Jl Jurusan Muara Enim, Rt 05 (Masuk Jl Phl/Simpang Batubara, Sebelum Kec Gelumbang), Desa Kemang Bejalu, Kec Rambutan, Kab Banyuasin, Sumatera Selatan</t>
  </si>
  <si>
    <t>1 TOPI KOMANDO (C)</t>
  </si>
  <si>
    <t>1360401649</t>
  </si>
  <si>
    <t>Maman Anong (Jj)</t>
  </si>
  <si>
    <t>6281312905562</t>
  </si>
  <si>
    <t>Sobang</t>
  </si>
  <si>
    <t>Kelurahan /Desa Pangkalan Kec. Sobang, Patokan rumah belakang Toko Salamah</t>
  </si>
  <si>
    <t>1360427669</t>
  </si>
  <si>
    <t>Wifnu Subekti (Kin)</t>
  </si>
  <si>
    <t>6282210118122</t>
  </si>
  <si>
    <t>Pamulang 2, Jln. Benda Timur 8 Blok f1/21 RT 01/015, Kelurahan Pondok Benda</t>
  </si>
  <si>
    <t>1360464661</t>
  </si>
  <si>
    <t>Muhammad Amin Hasibuan (Jj)</t>
  </si>
  <si>
    <t>6282172961160</t>
  </si>
  <si>
    <t>Jln. Aek Paing Bawah 2 Kelurahan /Desa Aek Paing, Patokan rumah depan Posyandu Melur</t>
  </si>
  <si>
    <t>6281328120114</t>
  </si>
  <si>
    <t>Klapanunggal</t>
  </si>
  <si>
    <t>Griya Pmi Asri Blok D1 No.2 RT 5 RW 14 Kelurahan Cikahuripan</t>
  </si>
  <si>
    <t>1360487075</t>
  </si>
  <si>
    <t>Komang Yutini (PS)</t>
  </si>
  <si>
    <t>6281238959335</t>
  </si>
  <si>
    <t>Jl. A Yani Utara GG. Merpati II no.7 Kelurahan. Paguyangan (ANTRAKN LANGSUNG KE ALAMAT)</t>
  </si>
  <si>
    <t>1360464423</t>
  </si>
  <si>
    <t>Rio Adi putra (Rs)</t>
  </si>
  <si>
    <t>6285136856856</t>
  </si>
  <si>
    <t>Kelurahan Sukabangun (Bakso Tunas Baru Simpang Y Lorong Tribata) Kec Sukarami</t>
  </si>
  <si>
    <t>1360488072</t>
  </si>
  <si>
    <t>SUMADI(Mar).</t>
  </si>
  <si>
    <t>6285741199845</t>
  </si>
  <si>
    <t>Sragen</t>
  </si>
  <si>
    <t>RT 22/RW 07 SIDOREJO SRAGEN WETAN KEC SRAGEN KOTA TEPATNYA DEPAN PDAM TIRTA NEGORO</t>
  </si>
  <si>
    <t>1360458339</t>
  </si>
  <si>
    <t>Tri Murti (Rs)</t>
  </si>
  <si>
    <t>6281385543496</t>
  </si>
  <si>
    <t>Visar Indah Pratama 1, Jln Wijaya Kusuma 5, Vb 5, No 2, Rt 5 Rw 12, Kelurahan Cibinong, Kec Cibinong</t>
  </si>
  <si>
    <t>1360577323</t>
  </si>
  <si>
    <t>Miko (Kin)</t>
  </si>
  <si>
    <t>6281228062277</t>
  </si>
  <si>
    <t>Kampung Combong RT 4 RW 1 Kelurahan Kadipiro (LANGSUNG DIANTARKAN KE ALAMAT)</t>
  </si>
  <si>
    <t>1360577241</t>
  </si>
  <si>
    <t>Sakri 5 ( Di)</t>
  </si>
  <si>
    <t>6281355721367</t>
  </si>
  <si>
    <t>Jln Poros Majene Mamuju, Lingkungan Pao Pao, Kelurahan Lamungan Batu ( Patokan Rumah Depan Sma 1 Malunda),Kec Malunda</t>
  </si>
  <si>
    <t>1360589989</t>
  </si>
  <si>
    <t>Usman gumanti (ib)</t>
  </si>
  <si>
    <t>628129140315</t>
  </si>
  <si>
    <t>Jl. Korma V No. 15 Perumahan Islamic Village Kelapa Dua tange4ang Banten</t>
  </si>
  <si>
    <t>1360409754</t>
  </si>
  <si>
    <t>Sorip Sianturi (rz)</t>
  </si>
  <si>
    <t>6285346310423</t>
  </si>
  <si>
    <t>Jl Agathis Rt 008 ( Dekat Gereja Katolik ) Desa Long Loreh, Kec Malinau Selatan</t>
  </si>
  <si>
    <t>1360599025</t>
  </si>
  <si>
    <t>Rasul (Fr)</t>
  </si>
  <si>
    <t>6282350848055</t>
  </si>
  <si>
    <t>Desa Baras Rt003/Rw005 Simpang Terusan Dusun Limbau Sari, Kec Dedai</t>
  </si>
  <si>
    <t>1360595326</t>
  </si>
  <si>
    <t>Aniyah / Ani  (sp)</t>
  </si>
  <si>
    <t>6283190978292</t>
  </si>
  <si>
    <t>Koto Salak</t>
  </si>
  <si>
    <t>Kanagarian pulau mainan II Rt 04 Kelurahan koto salak</t>
  </si>
  <si>
    <t>1360488422</t>
  </si>
  <si>
    <t>Rangga Saputra (Fr)</t>
  </si>
  <si>
    <t>6285930345501</t>
  </si>
  <si>
    <t>Simpang</t>
  </si>
  <si>
    <t>Desa Karang agung Dusun satu depan koramil simpang di sebelah PT dua muara, Kec Simpang</t>
  </si>
  <si>
    <t>1360574629</t>
  </si>
  <si>
    <t>Nurhidayati / ustadz Sarimin ( Di)</t>
  </si>
  <si>
    <t>6287861730443</t>
  </si>
  <si>
    <t>Bubuk Gatep , Bagek Daya Desa Lenek Pesiraman Rw 9, Kec Lenek</t>
  </si>
  <si>
    <t>1360568453</t>
  </si>
  <si>
    <t>Oktovianus ( Di)</t>
  </si>
  <si>
    <t>6285342189371</t>
  </si>
  <si>
    <t>Jln Poros Lariang, Pt Letawa Afdeling India 1 No Pintu Ke 6 Rumah Kayu Kelurahan Lariang, Kec Tikke Raya</t>
  </si>
  <si>
    <t>1360575135</t>
  </si>
  <si>
    <t>Manto Alias Ompong (ar)</t>
  </si>
  <si>
    <t>6282363505045</t>
  </si>
  <si>
    <t>Dusun Tanjung Kelingking Kelurahan Rempang Cate patokan Dekat Puskesmas, kalau dah d puskesmas telfon, Kecamatan Galang</t>
  </si>
  <si>
    <t>1360490113</t>
  </si>
  <si>
    <t>nitanitan973 (AK)</t>
  </si>
  <si>
    <t>6281254457333</t>
  </si>
  <si>
    <t>Jl Perjuangan 9, Blok D, Rumah Beton Cat Abu-Abu, Pagar Putih, Kel Sempaja Selatan, Kec Samarinda Ulu, Kota Samarinda, Kalimantan Timur</t>
  </si>
  <si>
    <t>1360575681</t>
  </si>
  <si>
    <t>Erna herman (Fr)</t>
  </si>
  <si>
    <t>6285767100516</t>
  </si>
  <si>
    <t>Buay Madang</t>
  </si>
  <si>
    <t>Desa Sukaraja Tuha Rt01/Rw01, Kec Buay Madang</t>
  </si>
  <si>
    <t>1360437821</t>
  </si>
  <si>
    <t>Ranto (Jj)</t>
  </si>
  <si>
    <t>6285881194551</t>
  </si>
  <si>
    <t>Jln. Lagoa Terusan Gang 2 C No. 17 RT 011 RW 01 Kelurahan Lagoa Kec. Koja</t>
  </si>
  <si>
    <t>1360558667</t>
  </si>
  <si>
    <t>Dwiarifianto (Rs)</t>
  </si>
  <si>
    <t>6282191844969</t>
  </si>
  <si>
    <t>Lembo Raya</t>
  </si>
  <si>
    <t>Jln Poros, Desa Pontangoa (Depan Sekolah Sd) Kec Lembo Raya</t>
  </si>
  <si>
    <t>1360515304</t>
  </si>
  <si>
    <t>Kariono/Sev (Kin)</t>
  </si>
  <si>
    <t>6281316622778</t>
  </si>
  <si>
    <t>Jl. Trans Kalimantan, Simpang Empat Bayur (Ram Bu Lili), Desa Merimbang Jaya</t>
  </si>
  <si>
    <t>1360511676</t>
  </si>
  <si>
    <t>Winarko (Jj)</t>
  </si>
  <si>
    <t>6285268620366</t>
  </si>
  <si>
    <t>Jln Husni Thamrin No 329 Simpang Empat Kelurahan Sukaraya RT 009 RW 003</t>
  </si>
  <si>
    <t>1360476565</t>
  </si>
  <si>
    <t>Sukiyo (Rs)</t>
  </si>
  <si>
    <t>6282113838639</t>
  </si>
  <si>
    <t>Jln SMAN 99, RT 02 RW 03, No 212, Bulak Ringin, Kelurahan Cibubur, kec Ciracas</t>
  </si>
  <si>
    <t>1360518893</t>
  </si>
  <si>
    <t>Asrul (Jj)</t>
  </si>
  <si>
    <t>6282147537704</t>
  </si>
  <si>
    <t>Kab. Kepulauan Sula</t>
  </si>
  <si>
    <t>Mangoli Utara</t>
  </si>
  <si>
    <t>Jln. Pekuburan Kelurahan /Desa Pastabulu RT 05 RW 02 Kec. Mangoli Utara</t>
  </si>
  <si>
    <t>1360499086</t>
  </si>
  <si>
    <t>Dien ayu Tiusman (Fr)</t>
  </si>
  <si>
    <t>6282213502070</t>
  </si>
  <si>
    <t>Jln Baru Bakaldesa Tualang Timur Rt02/Rw04, Kec Tualang</t>
  </si>
  <si>
    <t>1360412962</t>
  </si>
  <si>
    <t>Ida Bagus Hawa Antara(Mar).</t>
  </si>
  <si>
    <t>6289686102396</t>
  </si>
  <si>
    <t>Jalan Raya Mas no.178 A ( Banjar Batanancak - Mas-Ubud-Gianyar-BALI) depan liga warung sebrang toko kaca</t>
  </si>
  <si>
    <t>1360522058</t>
  </si>
  <si>
    <t>Daud Sarira (Jj)</t>
  </si>
  <si>
    <t>6281355066201</t>
  </si>
  <si>
    <t>Rantetayo</t>
  </si>
  <si>
    <t>Jln Poros Tapparan Rembon, Kelurahan /Desa Tapparan Kios Adel Tombang</t>
  </si>
  <si>
    <t>1360505867</t>
  </si>
  <si>
    <t>Ruben.t.(rz)</t>
  </si>
  <si>
    <t>6283121907931</t>
  </si>
  <si>
    <t>Desa Girian permai RT 08 RW 03 ( di samping gereja anugrah ) Kec Girian</t>
  </si>
  <si>
    <t>1360419606</t>
  </si>
  <si>
    <t>H. Sjsfrizal, S.Sos (IR)</t>
  </si>
  <si>
    <t>628127854051</t>
  </si>
  <si>
    <t>Jln. Mahidin RT 03 RW 01 Kelurahan Pasar Sarolangun Kec. Sarolangun</t>
  </si>
  <si>
    <t>1360420699</t>
  </si>
  <si>
    <t>Manginar Br (Jj)</t>
  </si>
  <si>
    <t>62882015599475</t>
  </si>
  <si>
    <t>Dusun 1 Martubung Kelurahan /Desa Lubuk Hulu, Patokan rumah dekat Sakinah Azahra</t>
  </si>
  <si>
    <t>1360421014</t>
  </si>
  <si>
    <t>UDIN (PS)</t>
  </si>
  <si>
    <t>6281241115552</t>
  </si>
  <si>
    <t>Paser Belengkong</t>
  </si>
  <si>
    <t>Jl. Pangeran Mas RT/RW 10 Desa. Pasir Belengkong (ANTRAKN LANGSUNG PAKET KE ALAMAT)</t>
  </si>
  <si>
    <t>1360502783</t>
  </si>
  <si>
    <t>Parman Panggabean (AK)</t>
  </si>
  <si>
    <t>Jl Adonia Ht Galung, Lorong 2, Kelurahan Sibuluan Nauli, Kec Pandan, Kab Tapanuli Tengah</t>
  </si>
  <si>
    <t>1360416803</t>
  </si>
  <si>
    <t>Darmo Nababan (AK)</t>
  </si>
  <si>
    <t>6282261207489</t>
  </si>
  <si>
    <t>Naga Saribu Iii (Simpang Kawat), Kec Lintong Nihuta, Kab Humbang Hasundutan, Sumatera Utara</t>
  </si>
  <si>
    <t>1360417066</t>
  </si>
  <si>
    <t>Adi Adrianus (PS)</t>
  </si>
  <si>
    <t>6282256909661</t>
  </si>
  <si>
    <t>Desa. Bukit Sawit RT 07 Blok TU (Belakang pasar baru, ANTRAKN LANGSUNG KE ALAMAT)</t>
  </si>
  <si>
    <t>1360525740</t>
  </si>
  <si>
    <t>Jala Luddin (AK)</t>
  </si>
  <si>
    <t>6285821817395</t>
  </si>
  <si>
    <t>Pt Barat Cipta Karya, 6439,Jv8, Bahodopi, Kec Bahodopi, Kab Morowali, Sulawesi Tengah</t>
  </si>
  <si>
    <t>1360408267</t>
  </si>
  <si>
    <t>Hadiyanto Yanto ( Di)</t>
  </si>
  <si>
    <t>6282226691773</t>
  </si>
  <si>
    <t>Karimunjawa</t>
  </si>
  <si>
    <t>Desa Karimun jawa Rt 02 Rw 06 Jln Dermaga no 10, Kecamatan Karimun Jawa</t>
  </si>
  <si>
    <t>1360486327</t>
  </si>
  <si>
    <t>helmy mangkialo (sp)</t>
  </si>
  <si>
    <t>6281241607531</t>
  </si>
  <si>
    <t>Kelurahan kema III,  jaga 8 ( rumah samping kios nasi kuning om badar )</t>
  </si>
  <si>
    <t>6285793392849</t>
  </si>
  <si>
    <t>Cimaung</t>
  </si>
  <si>
    <t>Perumahan Graha Arthaloka, Blok D No 37, Desa Pasirhuni, Kec Cimaung</t>
  </si>
  <si>
    <t>1360549127</t>
  </si>
  <si>
    <t>Firdaus (Kin)</t>
  </si>
  <si>
    <t>6282289527151</t>
  </si>
  <si>
    <t>Jalan Lintas Pku Dumai Kulim Km. 08 PT VADHANA INTERNASIONAL, Kel/Desa Airkulim (Air Kulim)</t>
  </si>
  <si>
    <t>6281389906990</t>
  </si>
  <si>
    <t>Kp Baru Ilir RT 12/RW 02 Gg H Nafsin No 38 Klender Kelurahan Jatinegara, Kec Cakung</t>
  </si>
  <si>
    <t>1360552205</t>
  </si>
  <si>
    <t>Nani Ariwani Rachman (rz)</t>
  </si>
  <si>
    <t>6285828456883</t>
  </si>
  <si>
    <t>Jln Adipati No 9 ( Di Depan Sd Negeri 5 Raja Pangkalan Bun ) Desa Raja, Kec Arut Selatan</t>
  </si>
  <si>
    <t>1360406791</t>
  </si>
  <si>
    <t>Lindawati (Rs)</t>
  </si>
  <si>
    <t>6288270896487</t>
  </si>
  <si>
    <t>Indralaya</t>
  </si>
  <si>
    <t>Komplek Serumpun Indah Blok A1 No 7, Rt 6 Rw 3, Kelurahan Indralaya Raya, Kec Indralaya</t>
  </si>
  <si>
    <t>1360534239</t>
  </si>
  <si>
    <t>Sahrul maharannu (Rs)</t>
  </si>
  <si>
    <t>6281347420111</t>
  </si>
  <si>
    <t>Jl Murung Raya 35, Desa Sangatta Utara, Kec Sangatta Utara</t>
  </si>
  <si>
    <t>1360526949</t>
  </si>
  <si>
    <t>marni murduka ( Di)</t>
  </si>
  <si>
    <t>6283846349534</t>
  </si>
  <si>
    <t>Jln Lando Desa Kalukubula ( Patokan Rumah Tidak Jauh Dari Sd 4 Kalukubula Di Belakang Panti Asuhan Jl Lando) Kec Sigi Biromaru</t>
  </si>
  <si>
    <t>1360526639</t>
  </si>
  <si>
    <t>Wilson Lantang (ar)</t>
  </si>
  <si>
    <t>6285825110284</t>
  </si>
  <si>
    <t>Wasian Jaga 10 Desa Wasian Patokan Jln Trans Likupang sebelum masuk lorong ada bangunan Gereja Gpsi rumah ke 3 sebelah kanan, Kecamatan Dimembe</t>
  </si>
  <si>
    <t>1360535149</t>
  </si>
  <si>
    <t>okta t (AK)</t>
  </si>
  <si>
    <t>6287872207617</t>
  </si>
  <si>
    <t>Kolongan Jaga, Fx53,C3W (Dinda Home Patokan Pertigaan Dekat Jj Kios), Suwaan, Kec Kalawat, Kab Minahasa Utara, Sulawesi Utara</t>
  </si>
  <si>
    <t>6281222152233</t>
  </si>
  <si>
    <t>Ciwaringin</t>
  </si>
  <si>
    <t>Blok 1 Karanglumu RT 1 RW 1 Jl.Cipasar Gotrok Dekat Jembatan Besi, Desa Bringin</t>
  </si>
  <si>
    <t>1360537594</t>
  </si>
  <si>
    <t>Rifi Chaniago (IR)</t>
  </si>
  <si>
    <t>6285729824943</t>
  </si>
  <si>
    <t>Jalan Tuamang Kelurahan Sidorejo Hilir Kec Medan Tembung (Depan Masjid Al Ikhlasiah)</t>
  </si>
  <si>
    <t>1360496517</t>
  </si>
  <si>
    <t>Sugeng mulyono (rz)</t>
  </si>
  <si>
    <t>6281525898236</t>
  </si>
  <si>
    <t>Tanjungpandan</t>
  </si>
  <si>
    <t>Perumahan Pelangi Residence Jln Geografi Kav 147 Desa Dukong, Kec Tanjung Pandan</t>
  </si>
  <si>
    <t>1360188122</t>
  </si>
  <si>
    <t>purwanto (Fr)</t>
  </si>
  <si>
    <t>6285126279478</t>
  </si>
  <si>
    <t>Desa Bukit Bualjorong Koto Mudik, Kec Koto Vll</t>
  </si>
  <si>
    <t>1359311678</t>
  </si>
  <si>
    <t>Sulastri (Jj)</t>
  </si>
  <si>
    <t>62895321131863</t>
  </si>
  <si>
    <t>Kotabumi</t>
  </si>
  <si>
    <t>Jl. Arjuna gang Sadewa RT/RW 001/002 Kelurahan Rejosari, Kotabumi Lampung Utara</t>
  </si>
  <si>
    <t>628129421174</t>
  </si>
  <si>
    <t>Jalan Rawa Pule I No98 RT 03 RW 02 Kelurahan Kukusan, Kec Beji</t>
  </si>
  <si>
    <t>1360186706</t>
  </si>
  <si>
    <t>Tetiray Kheus (rz)</t>
  </si>
  <si>
    <t>6282195645870</t>
  </si>
  <si>
    <t>Jln Raya Bitung Manado Rt 001 Rw 002 ( Dekat Smp 6 Sagrat ) Desa Sagerat, Kec Matuari (Bitung Barat)</t>
  </si>
  <si>
    <t>1360327970</t>
  </si>
  <si>
    <t>Firmansyah (Kin)</t>
  </si>
  <si>
    <t>6285338589966</t>
  </si>
  <si>
    <t>Jl. Andi Mapaodang No 28. Kampus STIEM BONGAYA, Kelurahan Bongaya</t>
  </si>
  <si>
    <t>1360319530</t>
  </si>
  <si>
    <t>Nicolas (AK)</t>
  </si>
  <si>
    <t>6282347500135</t>
  </si>
  <si>
    <t>Jl Mekar No 4, Rt 01 / Rw 05 (Patokan Kost Orens, Pagar Stainless), Kel Kadia, Kec Kadia, Kota Kendari, Sulawesi Tenggara,</t>
  </si>
  <si>
    <t>1360331633</t>
  </si>
  <si>
    <t>Meisyah (rz)</t>
  </si>
  <si>
    <t>6282154879605</t>
  </si>
  <si>
    <t>Desa Long Beleh Haloq Rt 007 ( Dekat Masjid ) Kec Kembang Janggut</t>
  </si>
  <si>
    <t>1359825434</t>
  </si>
  <si>
    <t>Liem LieLie (cn)</t>
  </si>
  <si>
    <t>6281265904684</t>
  </si>
  <si>
    <t>Jln Dazam Raya no 31 Eye mazing beauty salon , Kelurahan Petisah tengah ( patokan : Eye mazing beauty salon )</t>
  </si>
  <si>
    <t>BELI 1 GRATIS 1 Rossa Beauty Fragrance Mist varian aurora dan twilight</t>
  </si>
  <si>
    <t>varian aurora dan twilight</t>
  </si>
  <si>
    <t>1359256968</t>
  </si>
  <si>
    <t>Paulus Megu (Yn)</t>
  </si>
  <si>
    <t>6282236302511</t>
  </si>
  <si>
    <t>Jl. Terans Ende Bajwa RT 03 RW 01 Desa Malanuza Kec Golewa Kan Ngada Patokan Rumah Dekat Kantor Desa Malanuza Cst Warna Hijau Muda (DIANTAR LANGSUNG KE ALAMAT PENERIMA).</t>
  </si>
  <si>
    <t>1360345598</t>
  </si>
  <si>
    <t>Prihmartana Mbah (Fr)</t>
  </si>
  <si>
    <t>6285135310377</t>
  </si>
  <si>
    <t>Desa Kemangkon Rt002/Rw005 Dusun Kemojing, Kec Kemangkon</t>
  </si>
  <si>
    <t>1359219383</t>
  </si>
  <si>
    <t>Ujang manundar (Di)</t>
  </si>
  <si>
    <t>6285338927590</t>
  </si>
  <si>
    <t>Manunggal 2 Desa Loa Janan Ulu, Rt 022 Rw 000 ( Patokan Rumah Depan Gang Cahaya) Kec Loajanan</t>
  </si>
  <si>
    <t>1359935018</t>
  </si>
  <si>
    <t>Hardi Siswanto Od.</t>
  </si>
  <si>
    <t>6281230610844</t>
  </si>
  <si>
    <t>Mojoanyar</t>
  </si>
  <si>
    <t>Jatikulon RT.05/RW. 01Desa Lengkong, Kec. Mojoanyar, Mojokerto (DIANTAR LANGSUNG KE ALAMAT PENERIMA).</t>
  </si>
  <si>
    <t>1359301216</t>
  </si>
  <si>
    <t>Mustikawaty (ar)</t>
  </si>
  <si>
    <t>6285241015515</t>
  </si>
  <si>
    <t>Samarinda Kota</t>
  </si>
  <si>
    <t>Jln Abul hasan No.53 RT 14 kelurahan pasar pagi, kecamatan Samarinda Kota</t>
  </si>
  <si>
    <t>1360171970</t>
  </si>
  <si>
    <t>HARJO(Mar).</t>
  </si>
  <si>
    <t>6282358468485</t>
  </si>
  <si>
    <t>JL JAYA WIJAYA 7 Kel.BAAMANG TENGAH RT RW:07_03 NMOR 37 Kec.BAAMANG TENGAH Kab.BAAMANG Prov.KALIMANTAN TENGAH</t>
  </si>
  <si>
    <t>1360340747</t>
  </si>
  <si>
    <t>Eti Rohaeti (AK)</t>
  </si>
  <si>
    <t>6282112718210</t>
  </si>
  <si>
    <t>Permata Depok Regency, Cluster Ruby D 26/15, Kel Ratu Jaya, Kec Cipayung, Kota Depok</t>
  </si>
  <si>
    <t>1360339322</t>
  </si>
  <si>
    <t>Frans S.B(Mar).</t>
  </si>
  <si>
    <t>6281241441655</t>
  </si>
  <si>
    <t>Jln. Denpasar. RT.12. No.32 Kec.Bontang Barat Kota.Bontang Prov.Kaltim</t>
  </si>
  <si>
    <t>1359808644</t>
  </si>
  <si>
    <t>Sarfia (Fr)</t>
  </si>
  <si>
    <t>6282234944264</t>
  </si>
  <si>
    <t>Desa Laju Rt011, Kec Langgudu, Kec Langgudu</t>
  </si>
  <si>
    <t>6282295514011</t>
  </si>
  <si>
    <t>Komplek Panca Puri, Blok F3, No 1, Jl Sindang Panon (Patokan Noy Mart) Kec Banjaran, Kab Bandung</t>
  </si>
  <si>
    <t>1360283424</t>
  </si>
  <si>
    <t>Yudis Tirra (Jj)</t>
  </si>
  <si>
    <t>6282330233892</t>
  </si>
  <si>
    <t>Ngasem</t>
  </si>
  <si>
    <t>Dusun Sambirejo Desa Setren RT 19 RW 08 Kec. Ngasem Kab. Bojonegoro</t>
  </si>
  <si>
    <t>1359809624</t>
  </si>
  <si>
    <t>Nuraini (Kin)</t>
  </si>
  <si>
    <t>6287864490939</t>
  </si>
  <si>
    <t>Pesisir Selatan</t>
  </si>
  <si>
    <t>Pekon/Desa Paku Negara, Jln. Kapten Yazid Aziz, Disamping Rumah (Dapoer Sriwidz)</t>
  </si>
  <si>
    <t>1360248939</t>
  </si>
  <si>
    <t>Ijak (AK)</t>
  </si>
  <si>
    <t>Desa Megasari, Rt 05 (Patokan Depan/Muka Bengkel Sepeda), Kec Pulau Laut Utara, Kab Kota Baru</t>
  </si>
  <si>
    <t>1360252938</t>
  </si>
  <si>
    <t>Eti sunarsih (Rs)</t>
  </si>
  <si>
    <t>6287891884778</t>
  </si>
  <si>
    <t>Kp. Caringin Lor, RT 013 RW 004 Desa Caringin (Samping Indomaret Caringin (depan coconoy Island), depot air minum caringin) Kec Labuan</t>
  </si>
  <si>
    <t>1360237863</t>
  </si>
  <si>
    <t>christiano Simbala ( Di)</t>
  </si>
  <si>
    <t>6281344337003</t>
  </si>
  <si>
    <t>Perum Malalayang Indah Blok B10 Kelurahan Malalayang 1 Titik Maps Megumi Tours N Travel, Kec Malalayang</t>
  </si>
  <si>
    <t>1360272265</t>
  </si>
  <si>
    <t>Anwar Sadat (Kin)</t>
  </si>
  <si>
    <t>6281320648811</t>
  </si>
  <si>
    <t>Sumber</t>
  </si>
  <si>
    <t>Jl. Pangeran Kejaksan No. 38 RT 03 RW 06 Kel/Desa Sumber</t>
  </si>
  <si>
    <t>1360304749</t>
  </si>
  <si>
    <t>Darwin (Jj)</t>
  </si>
  <si>
    <t>6281365016539</t>
  </si>
  <si>
    <t>Perum Mutiara Kerinci Indah Jalan Anggur No. 12 RT 01 RW 09 Kelurahan /Desa Makmur Sp 6 Kec. Pangkalan Kerinci</t>
  </si>
  <si>
    <t>1359551580</t>
  </si>
  <si>
    <t>Gito (rz)</t>
  </si>
  <si>
    <t>6285271584680</t>
  </si>
  <si>
    <t>Bangun Purba</t>
  </si>
  <si>
    <t>Desa Pasir Intan Rt 20 Rw 20 ( Dekat Kantor Desa Hubungi Terlebih Dahulu ) Kec Bangun Purba</t>
  </si>
  <si>
    <t>1360317498</t>
  </si>
  <si>
    <t>Akhmad Riduan (rz)</t>
  </si>
  <si>
    <t>6281333060147</t>
  </si>
  <si>
    <t>Jln Kemangi Permkarpotek Blok Ee No5 Sei Kunjang Desa Karang Asam, Kec Sungai Kunjang</t>
  </si>
  <si>
    <t>1360307901</t>
  </si>
  <si>
    <t>jeckson (sp)</t>
  </si>
  <si>
    <t>6285359968423</t>
  </si>
  <si>
    <t>Jln. Mutiara Raya , Ruko modren Mutiara Karawaci Blok B No. 36 Kelurahan Bencongan indah, Kec Kelapa Dua</t>
  </si>
  <si>
    <t>1360225433</t>
  </si>
  <si>
    <t>Yolanda A (Rs)</t>
  </si>
  <si>
    <t>6281245383500</t>
  </si>
  <si>
    <t>Perumahan Green River View, Jln Fresia Avenua No 26, Kelurahan Barombong, Kec Tamalate</t>
  </si>
  <si>
    <t>6285778001191</t>
  </si>
  <si>
    <t>Telagasari</t>
  </si>
  <si>
    <t>Jln Pramuka Desa Pasir Mukti Rt08/Rw02 ( Patokan Rumah Samping Mukti Mart) Kec Telagasari</t>
  </si>
  <si>
    <t>1360297126</t>
  </si>
  <si>
    <t>Sarbini Beni (Rs)</t>
  </si>
  <si>
    <t>6285338512654</t>
  </si>
  <si>
    <t>Dusun Semelam, Rt 03 Rw 02, Desa Sekongkang Atas, Kec Sekongkang</t>
  </si>
  <si>
    <t>1360224683</t>
  </si>
  <si>
    <t>Yulius Rengku (Fr)</t>
  </si>
  <si>
    <t>6281549287525</t>
  </si>
  <si>
    <t>Desa Pambarea Rt05 Rw04 Rumah Baliho Tahu Palu, Kec Mori Atas</t>
  </si>
  <si>
    <t>1358982824</t>
  </si>
  <si>
    <t>Suradi ( Di)</t>
  </si>
  <si>
    <t>6281348485662</t>
  </si>
  <si>
    <t>Jelai</t>
  </si>
  <si>
    <t>Jl Ayani Uptsp 1 Pulau Nibung Rt04 Kelurahan Kuala Jelai, Kec Jelai</t>
  </si>
  <si>
    <t>1359959745</t>
  </si>
  <si>
    <t>Marsita ( Di)</t>
  </si>
  <si>
    <t>6287724661488</t>
  </si>
  <si>
    <t>Komplek Jati Junction No Gs-1 , Jln Perintis Kemerdekaan Medan 20218 ( Pt T Gaharu) Kelurahan Perintis , Kec Medan Timur</t>
  </si>
  <si>
    <t>1360058355</t>
  </si>
  <si>
    <t>Abang Herman (Jj)</t>
  </si>
  <si>
    <t>6283193235626</t>
  </si>
  <si>
    <t>Jln. Pemuda Kelurahan /Desa Sungai Rengas RT 003 RW 014, Patokan rumah dekat Toko Iwan simpang empat Kampung Baru</t>
  </si>
  <si>
    <t>1359950898</t>
  </si>
  <si>
    <t>Saida (Kin)</t>
  </si>
  <si>
    <t>6282347470661</t>
  </si>
  <si>
    <t>Kelurahan Besusu Timur RT 03 RW 04 Jln. Juanda 77, Patokan Sebelah Geus Haus Asni</t>
  </si>
  <si>
    <t>1360039397</t>
  </si>
  <si>
    <t>Zuikili (AK)</t>
  </si>
  <si>
    <t>6282171117783</t>
  </si>
  <si>
    <t>Pekanbaru Kota</t>
  </si>
  <si>
    <t>Jl Tengku Zainal Abidin No 55, Kec Pekanbaru Kota, Kota Pekanbaru, Riau</t>
  </si>
  <si>
    <t>1360097790</t>
  </si>
  <si>
    <t>Hendri Zain (ib)</t>
  </si>
  <si>
    <t>628123902895</t>
  </si>
  <si>
    <t>Jl wirasatya 1 no 12 suwung kangin desa sidakarya denpasar</t>
  </si>
  <si>
    <t>1360058151</t>
  </si>
  <si>
    <t>Rubiyanto (AK)</t>
  </si>
  <si>
    <t>6281393567789</t>
  </si>
  <si>
    <t>Blora</t>
  </si>
  <si>
    <t>Desa Ngadipurwo, RT 1 RW 1, Kec Blora, Kab Blora</t>
  </si>
  <si>
    <t>1360120588</t>
  </si>
  <si>
    <t>Sudiyono (AK)</t>
  </si>
  <si>
    <t>6282291001849</t>
  </si>
  <si>
    <t>Jl Gapura Rt14, Desa Bunga Jadi, Kec Muara Kaman, Kab Kutai Kartanegara, Kalimantan Timur</t>
  </si>
  <si>
    <t>1360045221</t>
  </si>
  <si>
    <t>Usman sultan (Fr)</t>
  </si>
  <si>
    <t>6285122558054</t>
  </si>
  <si>
    <t>Dondo</t>
  </si>
  <si>
    <t>Desa Malomba Dusun Janja Rumah Dekat Bengkel Motor Burhan, Kec Dondo</t>
  </si>
  <si>
    <t>1360121780</t>
  </si>
  <si>
    <t>Fakur (Rs)</t>
  </si>
  <si>
    <t>6285215714242</t>
  </si>
  <si>
    <t>Rt 01 Rw 02, Desa Cikedokan (Patokan Danau Angklung) Kec Cikarang Barat</t>
  </si>
  <si>
    <t>1360378396</t>
  </si>
  <si>
    <t>Nirwana (cn)</t>
  </si>
  <si>
    <t>6282399137788</t>
  </si>
  <si>
    <t>Jalan Abepantai No. 38 Abepura RT 001 RW 001 Kelurahan awiyo ( Patokan : Toko Kasih Bunda )</t>
  </si>
  <si>
    <t>BELI 1 GRATIS 1 Rossa Beauty Fragrance Mist varian twilight , aurora</t>
  </si>
  <si>
    <t>varian twilight , aurora</t>
  </si>
  <si>
    <t>1358751775</t>
  </si>
  <si>
    <t>Ali (AK)</t>
  </si>
  <si>
    <t>6282279542702</t>
  </si>
  <si>
    <t>Sungai Tiram Rt 011, Kec Tungkal Ilir, Kab Tanjung Jabung Barat, Jambi</t>
  </si>
  <si>
    <t>6282310079985</t>
  </si>
  <si>
    <t>Babakan Madang</t>
  </si>
  <si>
    <t>Jln. Taman Besakih 1 No. 58 Sentul City Kelurahan Bojong Koneng Kec Babakan Madang (DIANTAR LANGSUNG KE ALAMAT PENERIMA).</t>
  </si>
  <si>
    <t>1359078221</t>
  </si>
  <si>
    <t>Suma (rz)</t>
  </si>
  <si>
    <t>6282342666312</t>
  </si>
  <si>
    <t>Delitua Pamah Gg Amri No 96 Lingkungan 1 Desa Deli Tua, Kec Deli Tua</t>
  </si>
  <si>
    <t>1360394274</t>
  </si>
  <si>
    <t>Fazyhaalma41 alma (AK)</t>
  </si>
  <si>
    <t>6285246097901</t>
  </si>
  <si>
    <t>Dapoer Ceria, 5Xv2,7Cj, Miau Baru, Kec Kongbeng, Kab Kutai Timur, Kalimantan Timur</t>
  </si>
  <si>
    <t>1358398081</t>
  </si>
  <si>
    <t>Wasinton Sipayung (Kin)</t>
  </si>
  <si>
    <t>6282168733133</t>
  </si>
  <si>
    <t>Dolok Pardamean</t>
  </si>
  <si>
    <t>Desa Tanjung Saribu, Patokan Simpang 3 Dekat Gereja GKPS</t>
  </si>
  <si>
    <t>1360060970</t>
  </si>
  <si>
    <t>Artati Sulastri Od.</t>
  </si>
  <si>
    <t>6281350685401</t>
  </si>
  <si>
    <t>Batang Kapas</t>
  </si>
  <si>
    <t>Kelurahan IV Koto Hilie Kec Batang Kapas (DIANTAR LANGSUNG KE ALAMAT PENERIMA) Air Terjun Gadih Basanai.</t>
  </si>
  <si>
    <t>1360142852</t>
  </si>
  <si>
    <t>Alian Doni (Jj)</t>
  </si>
  <si>
    <t>6282177960331</t>
  </si>
  <si>
    <t>Jln. KH. M. Asik Lorong Sawah No. 85 RT 030 RW 009 Kelurahan 3-4 Ulu Kec. Seberang Ulu 1</t>
  </si>
  <si>
    <t>1360361318</t>
  </si>
  <si>
    <t>Hamdi Pamudji (Kin)</t>
  </si>
  <si>
    <t>62817875706</t>
  </si>
  <si>
    <t>Kelurahan Petogogan, Jl. Cililin IV No. 59 RT 012 RW 06, Depan Warung Biru/Depan Ada Pohon Mangga</t>
  </si>
  <si>
    <t>1359113732</t>
  </si>
  <si>
    <t>Ramli Ramli (IR)</t>
  </si>
  <si>
    <t>6282393446850</t>
  </si>
  <si>
    <t>Dusun batu loe RT 001/001 Kelurahan Dannuang Kec Ujung Loe  (SMU 9 Bulukumba , SMP 10 Bulukumba pagar abu-abu)</t>
  </si>
  <si>
    <t>1360388984</t>
  </si>
  <si>
    <t>Marali Simarmata (AK)</t>
  </si>
  <si>
    <t>6282276264817</t>
  </si>
  <si>
    <t>Depan Terminal Onan Baru Pangururan, Danau Toba, Kec Pangururan, Kab Samosir, Sumatera Utara</t>
  </si>
  <si>
    <t>1359113126</t>
  </si>
  <si>
    <t>Hj Rita (IR)</t>
  </si>
  <si>
    <t>6282189978779</t>
  </si>
  <si>
    <t>Papalang</t>
  </si>
  <si>
    <t>Lorong 2 Nusantara Desa Toabo Kec Papalang (Depan Musollah)</t>
  </si>
  <si>
    <t>1360213961</t>
  </si>
  <si>
    <t>M Asdar Od.</t>
  </si>
  <si>
    <t>6281356397251</t>
  </si>
  <si>
    <t>Jalan Poros Makassar Depan Warung Makan Dg Siga Ada Idepang Lampu Merah Kelurahan Balang Toa Kec Binamu (DIANTAR LANGSUNG KE ALAMAT PENERIMA).</t>
  </si>
  <si>
    <t>1360588872</t>
  </si>
  <si>
    <t>Laurensius boli ( Di)</t>
  </si>
  <si>
    <t>6285133818169</t>
  </si>
  <si>
    <t>Jln Ganda Mayu ( Toko Kirana Mart) Banjar Pegiasan Desa Mengwi , Kecamatan Mengwi</t>
  </si>
  <si>
    <t>1360012892</t>
  </si>
  <si>
    <t>Sruni (ar)</t>
  </si>
  <si>
    <t>6282252932379</t>
  </si>
  <si>
    <t>Tenggarong Seberang</t>
  </si>
  <si>
    <t>Dusun Karya Jaya Rt 02 Rw 01 Desa Mulawarman, Kecamatan Tenggarong Seberang</t>
  </si>
  <si>
    <t>1360509611</t>
  </si>
  <si>
    <t>Dirga sibarani (ib)</t>
  </si>
  <si>
    <t>6281361549104</t>
  </si>
  <si>
    <t>Tarutung</t>
  </si>
  <si>
    <t>Jln.s.dis.sitompul,simaung-maung Dolok.Gg.Hutamatondang.kelurahan,XI.kecamatan ,Tarutung.kabupaten,Tapanuli Utara.propinsi Sumatra Utara.</t>
  </si>
  <si>
    <t>1360631307</t>
  </si>
  <si>
    <t>Sardi (Kin)</t>
  </si>
  <si>
    <t>6285266218074</t>
  </si>
  <si>
    <t>Desa Rantau Api, Dusun Niam Ulu RT 17 Sp Niam (DIANTARKAN LANGSUNG KE ALAMAT)</t>
  </si>
  <si>
    <t>1360641475</t>
  </si>
  <si>
    <t>EDIh SAIN(Mar).</t>
  </si>
  <si>
    <t>6287722096383</t>
  </si>
  <si>
    <t>Jln.kubis 3 no 11 A Rt 002/ 05 Pd.Cabe Ilir Pamulang Tangerang Selatan Banten</t>
  </si>
  <si>
    <t>1360645914</t>
  </si>
  <si>
    <t>S, ARDIANSYAH (Rs)</t>
  </si>
  <si>
    <t>6285821374391</t>
  </si>
  <si>
    <t>Suhaid</t>
  </si>
  <si>
    <t>Jln Muhammad Amin, Desa Tanjung Kapuas, Kec Suhaid</t>
  </si>
  <si>
    <t>1360543458</t>
  </si>
  <si>
    <t>Sodiq Hatariksa(Mar).</t>
  </si>
  <si>
    <t>Jalan Wiguna Timur 1 Nomer 20 Kel.Gunung Anyar Tambak Kec.Gunung Anyar Kota.Surabaya Prov.Jawa Timur(Dekat Rumah Kost)</t>
  </si>
  <si>
    <t>1360646285</t>
  </si>
  <si>
    <t>Soepriyana Soepriyana (Rs)</t>
  </si>
  <si>
    <t>6285771772480</t>
  </si>
  <si>
    <t>Perum Kalater Permata, Rt 15 Rw 08, Blok C No 6, Desa Telaga Asih, Kec Cikarang Barat</t>
  </si>
  <si>
    <t>1360537762</t>
  </si>
  <si>
    <t>Zulanwar sirait(Mar).</t>
  </si>
  <si>
    <t>6281277132984</t>
  </si>
  <si>
    <t>Perum Griya Surya kahrisma blok G1 no 04 Desa.kibing RT003 RW:003 Kec.batu aji Kota.batam Prov.Kepulauan Riau</t>
  </si>
  <si>
    <t>1360604387</t>
  </si>
  <si>
    <t>I Bede Partha (IR)</t>
  </si>
  <si>
    <t>6281907232322</t>
  </si>
  <si>
    <t>Gerung</t>
  </si>
  <si>
    <t>Jalan Anggrek 2 Lingkungan Babakan Kelurahan Gerung Utara Kec Gerung</t>
  </si>
  <si>
    <t>1360158961</t>
  </si>
  <si>
    <t>Hamdani (Fr)</t>
  </si>
  <si>
    <t>6285281629521</t>
  </si>
  <si>
    <t>Kerumutan</t>
  </si>
  <si>
    <t>Desa Kerumutan Rt21/007Depan Pam Tangki Air, Kecamatan Kerumutan</t>
  </si>
  <si>
    <t>1360038744</t>
  </si>
  <si>
    <t>Ade erlangga(Mar).</t>
  </si>
  <si>
    <t>6287741951569</t>
  </si>
  <si>
    <t>lingkungan rato kelurahan karijawa. Kecamatan Dompu. Kabupaten Dompu. Provinsi NTB. RT 01rw 04</t>
  </si>
  <si>
    <t>1360138519</t>
  </si>
  <si>
    <t>Bpk wandy (ib)</t>
  </si>
  <si>
    <t>6285781101370</t>
  </si>
  <si>
    <t>Jln karya  gang swadaya 2 RT 0011/01 kelurahan tengah Kramat jati</t>
  </si>
  <si>
    <t>1360604525</t>
  </si>
  <si>
    <t>Achmadi (Yn)</t>
  </si>
  <si>
    <t>6288221127776</t>
  </si>
  <si>
    <t>Kartasura</t>
  </si>
  <si>
    <t>Purbayan RT 02 RW 01 Desa Singopuran Kec Kartasura Kab Sukoharjo Patokan Rumah Samping Belakang Warung Soto Dahiman (DIANTAR LANGSUNG KE ALAMAT PENERIMA).</t>
  </si>
  <si>
    <t>1360606056</t>
  </si>
  <si>
    <t>Abd Rasyid (JJ)</t>
  </si>
  <si>
    <t>6288242899578</t>
  </si>
  <si>
    <t>Barombong</t>
  </si>
  <si>
    <t>Kelurahan /Desa Tamannyeleng, Patokan rumah 100 Meter dari Kantor Desa, Kec. Barombong</t>
  </si>
  <si>
    <t>1360611208</t>
  </si>
  <si>
    <t>Deddi h (Ak)</t>
  </si>
  <si>
    <t>6283173933083</t>
  </si>
  <si>
    <t>Desa Kace Jl Masjid Assalam Air Tebet, Kec Mendo Barat Kab Bangka Induk Prop Bangka Belitung</t>
  </si>
  <si>
    <t>1360610710</t>
  </si>
  <si>
    <t>Ronny.(Mar).</t>
  </si>
  <si>
    <t>6285212683879</t>
  </si>
  <si>
    <t>Alamat spbu malalayang jln Wolter Monginsidi kelurahan malalayang kec. Malalayang kota Manado Sulut.sidi</t>
  </si>
  <si>
    <t>1360621546</t>
  </si>
  <si>
    <t>Kardian Letirin (AK)</t>
  </si>
  <si>
    <t>6282158594500</t>
  </si>
  <si>
    <t>Jl Kolonel Soetadji, Kelurahan Tanjung Selor Hilir / Hulu (Kantor Gubernur) Kec Tanjung Selor, Kab Bulungan</t>
  </si>
  <si>
    <t>1360630073</t>
  </si>
  <si>
    <t>Helmi Saputra Od.</t>
  </si>
  <si>
    <t>6285377499666</t>
  </si>
  <si>
    <t>Jln. Sp 5 Simpang Wk Samping Musholla Desa Tirta Makmur Kec Air Manjuto (DIANTAR LANGSUNG KE ALAMAT PENERIMA).</t>
  </si>
  <si>
    <t>1360487919</t>
  </si>
  <si>
    <t>Khairul ( Di)</t>
  </si>
  <si>
    <t>6285363612709</t>
  </si>
  <si>
    <t>Tembilahan Hulu</t>
  </si>
  <si>
    <t>Jl gerilya ,Lr Binjai Rt 003 Rw 004 Kelurahan Tembilahan, Kecamatan Tembilahan Hulu</t>
  </si>
  <si>
    <t>1360630242</t>
  </si>
  <si>
    <t>Ir wanto (Rs)</t>
  </si>
  <si>
    <t>6285832937348</t>
  </si>
  <si>
    <t>Abab</t>
  </si>
  <si>
    <t>Jl Raya Desa Karang Agung, Ds Betung, Kec Abab, Kab Penukal Abab Lematang Ilir, Prov Sumatera Selatan</t>
  </si>
  <si>
    <t>1359966244</t>
  </si>
  <si>
    <t>Anita saskia Tamuntuan (Rs)</t>
  </si>
  <si>
    <t>6282156014609</t>
  </si>
  <si>
    <t>Desa Ratatotok (Dekat Gereja Anugra) Kec Ratatotok</t>
  </si>
  <si>
    <t>1360627768</t>
  </si>
  <si>
    <t>Andi Od.</t>
  </si>
  <si>
    <t>6282114062470</t>
  </si>
  <si>
    <t>Nanggalo</t>
  </si>
  <si>
    <t>Perumahan Griya Durian Ratud F12 Kelurahan Kurao Pagang Kec Nanggalo (DIANTAR LANGSUNG KE ALAMAT PENERIMA).</t>
  </si>
  <si>
    <t>1360623482</t>
  </si>
  <si>
    <t>Nyoman sumatra Od.</t>
  </si>
  <si>
    <t>628218731374</t>
  </si>
  <si>
    <t>Tomoni Timur</t>
  </si>
  <si>
    <t>Dusun Tampaksiring Desa Margomulyo Kec Tomoni Timur (DIANTAR LANGSUNG KE ALAMAT PENERIMA) Rumah Dekat Posyandu.</t>
  </si>
  <si>
    <t>1359965318</t>
  </si>
  <si>
    <t>R. I wardani bangun (ar)</t>
  </si>
  <si>
    <t>6282168129992</t>
  </si>
  <si>
    <t>Jln Pln Kombih 2 Desa Perduhapen Dusun Perduhapen, Kecamatan Kerajaan</t>
  </si>
  <si>
    <t>1360213116</t>
  </si>
  <si>
    <t>Aswad Alfariz ( Di)</t>
  </si>
  <si>
    <t>6281242098010</t>
  </si>
  <si>
    <t>Dusun Sila Sila , Desa Rappang Barat ( Patokan Rumah Sebelum Sdn Sila Sila ) Kecamatan Mapili</t>
  </si>
  <si>
    <t>1360662118</t>
  </si>
  <si>
    <t>Ina Ruki (Yn)</t>
  </si>
  <si>
    <t>6282146017036</t>
  </si>
  <si>
    <t>Jl. Air Langga - Padadita RT 17 RW 04 Desa Kambaniru Kec Kambera Kab Sumba Timur Patokan Rumah Dekat MYZE Hotel (DIANTAR LANGSUNG KE ALAMAT PENERIMA).</t>
  </si>
  <si>
    <t>1360329093</t>
  </si>
  <si>
    <t>Muji (IR)</t>
  </si>
  <si>
    <t>6285879186350</t>
  </si>
  <si>
    <t>Gg mawar no 02 RT 01 RW 01 Desa Ngasem Kec Colomadu (Catering Lina)</t>
  </si>
  <si>
    <t>1360665395</t>
  </si>
  <si>
    <t>Rahmalihawa (Ak)</t>
  </si>
  <si>
    <t>628134081471</t>
  </si>
  <si>
    <t>Sindulang Di Maps Kos Ibu Iin, Kec Tumintingting Kab Manado</t>
  </si>
  <si>
    <t>1360664406</t>
  </si>
  <si>
    <t>Degek.s9 (rz)</t>
  </si>
  <si>
    <t>6281237367636</t>
  </si>
  <si>
    <t>Jln Nangka Gang Cendrawasih No 4 Banjar Umasari Kelurahan/Desa Dangin Puri Kaja, Kec Denpasar Utara</t>
  </si>
  <si>
    <t>1358902779</t>
  </si>
  <si>
    <t>Pak Nadeak (PS)</t>
  </si>
  <si>
    <t>6282269478488</t>
  </si>
  <si>
    <t>Kualuh Hulu</t>
  </si>
  <si>
    <t>Dusun. Tapian Nauli Desa. Parpaudangan (Patokan rumah: pagar batu, ANTRAKN LANGSUNG KE ALAMAT)</t>
  </si>
  <si>
    <t>Beli 1 Pembesar Layar Hp Warna. Hitam</t>
  </si>
  <si>
    <t>1360689344</t>
  </si>
  <si>
    <t>Aprilia/Mama Varo (PS)</t>
  </si>
  <si>
    <t>6282250442787</t>
  </si>
  <si>
    <t>Sepang</t>
  </si>
  <si>
    <t>Jln. Lintas Palangka Raya Kuala Kurun RT/RW 02/01 Desa. Pematang Limau (ada tandon air stalis ,sebelah kiri ke arah Palangka, diatas bukit talali)</t>
  </si>
  <si>
    <t>1360451284</t>
  </si>
  <si>
    <t>Ikbal Maruli (Ak)</t>
  </si>
  <si>
    <t>6282379083342</t>
  </si>
  <si>
    <t>Jh Rawa No99 Tegal Sari Mandala 2 Medan, Kec Medan Denai</t>
  </si>
  <si>
    <t>1360684406</t>
  </si>
  <si>
    <t>Hendri (ar)</t>
  </si>
  <si>
    <t>6285770492883</t>
  </si>
  <si>
    <t>Jalan raya mauk Desa Buaran Jati RT 02 RW 02 No rumah 104 Patokan dekat sekolahan Darul Muqimein gang solo 2, Kecamatan Sukadiri</t>
  </si>
  <si>
    <t>1360319096</t>
  </si>
  <si>
    <t>TARONI (IR)</t>
  </si>
  <si>
    <t>6281279022290</t>
  </si>
  <si>
    <t>Way Halim</t>
  </si>
  <si>
    <t>Jln Urepsumoharjo Gg sunga 8 no 61 kelurahan gunung sulah Kec way halim</t>
  </si>
  <si>
    <t>1360672906</t>
  </si>
  <si>
    <t>Adi Siswanto ( Di)</t>
  </si>
  <si>
    <t>628813515211</t>
  </si>
  <si>
    <t>Kunjang</t>
  </si>
  <si>
    <t>Dusun Sambong , Desa Juwet, Rt 4 Rw 2 Utara Masjid Depan Toko Depan Rumah Ada Pohon Belimbing, Kecamatan Kunjang</t>
  </si>
  <si>
    <t>1360674819</t>
  </si>
  <si>
    <t>Warindo (Rs)</t>
  </si>
  <si>
    <t>6281347844345</t>
  </si>
  <si>
    <t>Pakisaji</t>
  </si>
  <si>
    <t>Jln Garuda Rt 01 Rw 03, No 33, Desa Permanu, Kec Pakisaji</t>
  </si>
  <si>
    <t>1360672866</t>
  </si>
  <si>
    <t>Sriwati Tobuhu (Rs)</t>
  </si>
  <si>
    <t>6285147675974</t>
  </si>
  <si>
    <t>Ampana Tete</t>
  </si>
  <si>
    <t>Dusun 2, Desa Tampabatu (Dekat Kantor Desa) Kec Ampana Tete</t>
  </si>
  <si>
    <t>1360672483</t>
  </si>
  <si>
    <t>Pontianus Ra Bero (PS)</t>
  </si>
  <si>
    <t>6281237095244</t>
  </si>
  <si>
    <t>Kodi Utara</t>
  </si>
  <si>
    <t>Jl. SMPN 1 Dusun. 1 RT/RW 01/01 Desa. Mangganipi (ANTRAKN LANGSUNG KE ALAMAT)</t>
  </si>
  <si>
    <t>Beli 1 Pembesar Layar Hp  Warna. Hitam</t>
  </si>
  <si>
    <t>1360670248</t>
  </si>
  <si>
    <t>Samsia.R (IR)</t>
  </si>
  <si>
    <t>6285299304053</t>
  </si>
  <si>
    <t>Jalan Poros Makassar Palopo Desa Lengkong Kec Bua (Depan SMP 2 Bua)</t>
  </si>
  <si>
    <t>1360424937</t>
  </si>
  <si>
    <t>Banir (IR)</t>
  </si>
  <si>
    <t>6282111025923</t>
  </si>
  <si>
    <t>Portibi</t>
  </si>
  <si>
    <t>Pesantren Almukhtariyah sungai Dua Jln. Gunungtua - Binanga Km. 14 Desa Portibi Jae Kec Portibi</t>
  </si>
  <si>
    <t>1360678938</t>
  </si>
  <si>
    <t>Esafons Elisa sira (sp)</t>
  </si>
  <si>
    <t>6282296907366</t>
  </si>
  <si>
    <t>Desa Kuanheum Rt 15 Rw 08  ( patokan dekat kantor desa kuanheum / SMK Negeri 1 amabi oefeto )</t>
  </si>
  <si>
    <t>1360362185</t>
  </si>
  <si>
    <t>Cherlie Datundelang (PS)</t>
  </si>
  <si>
    <t>6282195292400</t>
  </si>
  <si>
    <t>Bahu Lingkungan 1 Kelurahan. Bahu (Masuk lorong Bolduzer, samping kiri Kost Esther. ANTRAKN LANGSUNG KE ALAMAT)</t>
  </si>
  <si>
    <t>1360678803</t>
  </si>
  <si>
    <t>Kusnadi (Yn)</t>
  </si>
  <si>
    <t>628979391420</t>
  </si>
  <si>
    <t>Jl. Karang Asem Cilik Blok Karang Asem Cilik Desa Bodesari Kec Plumbon Kab Cirebon Patokan Rumah di Gudang Rotan (DIANTAR LANGSUNG KE ALAMAT PENERIMA).</t>
  </si>
  <si>
    <t>1360649818</t>
  </si>
  <si>
    <t>Moddi Musa Kowal (ar)</t>
  </si>
  <si>
    <t>6281340266653</t>
  </si>
  <si>
    <t>Desa Kalasuge Patokan Rumah Pastori Gpdi Elshaday Lingkungan 3, Kecamatan Tabukan Utara</t>
  </si>
  <si>
    <t>1360282821</t>
  </si>
  <si>
    <t>Herman Kondi (Kin)</t>
  </si>
  <si>
    <t>6282122081497</t>
  </si>
  <si>
    <t>Jl. Wairklau No.1 86113, Kel/Desa Kota Uneng, Samping RSUD Tc Hillers Maumere  Belakang Kantor PMI</t>
  </si>
  <si>
    <t>1360571143</t>
  </si>
  <si>
    <t>Ketut Erix (rz)</t>
  </si>
  <si>
    <t>6282144448128</t>
  </si>
  <si>
    <t>Jln Danau Beratan No 73 Banjar Sanur Kelurahan/Desa Sanur Kaja/Sanur, Kec Denpasar Selatan</t>
  </si>
  <si>
    <t>1359669047</t>
  </si>
  <si>
    <t>Joni Ronaldo (PS)</t>
  </si>
  <si>
    <t>6287864808363</t>
  </si>
  <si>
    <t>Bulu Taba</t>
  </si>
  <si>
    <t>Jl. Nusalontar Desa. Lelejae (Rumah samping kolam renang tirta baras, baras 6 )</t>
  </si>
  <si>
    <t>1360646545</t>
  </si>
  <si>
    <t>JEFFRY SETIAWAN ( Di)</t>
  </si>
  <si>
    <t>6281266828077</t>
  </si>
  <si>
    <t>Jl golden Land Perumahan Eden Park/Ruli Eden Park Blok A87Batam Kelurahan Taman Baloi, Kec Batam Kota</t>
  </si>
  <si>
    <t>1360399544</t>
  </si>
  <si>
    <t>yuliana s (Fr)</t>
  </si>
  <si>
    <t>6281257594090</t>
  </si>
  <si>
    <t>Desa Makmur Jaya Rt12/Rw03 Rumah Beton Warna Biru, Kecamatan Kongbeg</t>
  </si>
  <si>
    <t>1360599465</t>
  </si>
  <si>
    <t>Y.S.Rory.- (ib)</t>
  </si>
  <si>
    <t>628126530335</t>
  </si>
  <si>
    <t>Jalan Dahlia II no. 274 Lk.VIII Komplek Pemda Tk.I. Tanjung Sari. Kel.Simpang Selayang, Kec.Medan Tuntungan, Kota Medan (20135), Prop.Sumut.</t>
  </si>
  <si>
    <t>1360704086</t>
  </si>
  <si>
    <t>Ibu Enab (ar)</t>
  </si>
  <si>
    <t>6285341341578</t>
  </si>
  <si>
    <t>Perumda Klapa 2 Jl. P.lembe No.D25 Kelurahan Simpong, Kecamatan Luwuk Selatan</t>
  </si>
  <si>
    <t>1360678188</t>
  </si>
  <si>
    <t>Artd Glenn Mailuhu/Bang Ambon (Jj)</t>
  </si>
  <si>
    <t>628126711270</t>
  </si>
  <si>
    <t>Sawah Siluak Arah Banca /Moto Aia, Kelurahan /Desa Muara Labuh, Patokan rumah depan Bengkel Mokas 5 Putra Kec. Sungai Pagu</t>
  </si>
  <si>
    <t>1360576227</t>
  </si>
  <si>
    <t>Hasiholan Marbun (Jj)</t>
  </si>
  <si>
    <t>6282168241118</t>
  </si>
  <si>
    <t>Sinunukan</t>
  </si>
  <si>
    <t>Kelurahan /Desa Widodaren RT 03 RW 02 No. Rumah 166 Kec. Sinunukan</t>
  </si>
  <si>
    <t>1360703195</t>
  </si>
  <si>
    <t>Hj Mastiar (ar)</t>
  </si>
  <si>
    <t>6281250084059</t>
  </si>
  <si>
    <t>Kelurahan Landasan Ulin Timur Jln Sidomolyo raya No.27 RT 02 RW 09, Kecamatan Landasan Ulin</t>
  </si>
  <si>
    <t>1360756354</t>
  </si>
  <si>
    <t>Ruslani. SH.MSi (ar)</t>
  </si>
  <si>
    <t>6285224121481</t>
  </si>
  <si>
    <t>MPP INDRAMAYU Jl Gatot Subroto No 413 Desa Pekandangan, Kecamatan Indramayu</t>
  </si>
  <si>
    <t>1360592745</t>
  </si>
  <si>
    <t>Mariaty (Rs)</t>
  </si>
  <si>
    <t>6281265674388</t>
  </si>
  <si>
    <t>Medan Helvetia</t>
  </si>
  <si>
    <t>Perum Helvetia Blok 2, Kelurahan Helvetia (Depan Bank Sumut) Kec Medan Helvetia</t>
  </si>
  <si>
    <t>1360673657</t>
  </si>
  <si>
    <t>Rosa Tumewu Od.</t>
  </si>
  <si>
    <t>6281328312329</t>
  </si>
  <si>
    <t>Desa Lolah Tiga Jaga 4 Kec Tombariri Timur (DIANTAR LANGSUNG KE ALAMAT PENERIMA) Sekitar Pertigaan Lolah 3.</t>
  </si>
  <si>
    <t>1360692270</t>
  </si>
  <si>
    <t>Buk Ges (rz)</t>
  </si>
  <si>
    <t>6285263547450</t>
  </si>
  <si>
    <t>Harau</t>
  </si>
  <si>
    <t>Simpang empat tanjung Pati ( Depan Kantor PLN Rayon ) Desa Koto Tuo, Kec Harau</t>
  </si>
  <si>
    <t>1360063549</t>
  </si>
  <si>
    <t>Nama .Siprianus Roman(Mar).</t>
  </si>
  <si>
    <t>6281353918202</t>
  </si>
  <si>
    <t>Kobalima</t>
  </si>
  <si>
    <t>Dusun Tualaran,Desa Babulu RT/RW.001/001Selatan,Kecamatan Kobalima ,Kabupaten Malaka ,propinsi NTT (depan SDI BAUKBETE)</t>
  </si>
  <si>
    <t>1360695494</t>
  </si>
  <si>
    <t>Sem Nenabu (PS)</t>
  </si>
  <si>
    <t>Jl. Nangka Desa. Oeba (Samping Alfamart, ANTRAKN LANGSUNG KE ALAMAT)</t>
  </si>
  <si>
    <t>1360591367</t>
  </si>
  <si>
    <t>Arsyad (ib)</t>
  </si>
  <si>
    <t>6285764564765</t>
  </si>
  <si>
    <t>Desa ogan .jaya RT O2 RWo2. KC Abung pekurun  kb kota bumi  lampung</t>
  </si>
  <si>
    <t>1360584959</t>
  </si>
  <si>
    <t>HARRY ALFARAISY/ANAK BAPAK MUJIANTO SOPIR (ar)</t>
  </si>
  <si>
    <t>6281264130563</t>
  </si>
  <si>
    <t>Dusun 2 Desa sumber padi RT 001 RW 002 Samping depot isi ulang air minum ,bundo water, Kec lima puluh</t>
  </si>
  <si>
    <t>1360693506</t>
  </si>
  <si>
    <t>Budi soebakti(Mar).</t>
  </si>
  <si>
    <t>6282397733021</t>
  </si>
  <si>
    <t>Bintauna</t>
  </si>
  <si>
    <t>Kantor desa bintauna pantai, kec  :  bintauna,  kab  :  bolmut,  prov  :  sulut.</t>
  </si>
  <si>
    <t>1360580152</t>
  </si>
  <si>
    <t>Herman (Jj)</t>
  </si>
  <si>
    <t>6281398009269</t>
  </si>
  <si>
    <t>Johar Baru</t>
  </si>
  <si>
    <t>Jln Narada No 12 RT 01 RW 07 Kelurahan Tanah Tinggi Kec. Johar Baru</t>
  </si>
  <si>
    <t>1360579252</t>
  </si>
  <si>
    <t>Agung strawberi Od.</t>
  </si>
  <si>
    <t>6281805301844</t>
  </si>
  <si>
    <t>Klungkung</t>
  </si>
  <si>
    <t>Jln. Cut Nyak Din Klungkung Bali Kelurahan Semarapura Tengah Kec Klungkung Klungkung (DIANTAR LANGSUNG KE ALAMAT PENERIMA) Depan Tower.</t>
  </si>
  <si>
    <t>Beli 1 Gratis 1 Sikat Punggug Warna Biru</t>
  </si>
  <si>
    <t>1360591853</t>
  </si>
  <si>
    <t>Sumardi (Jj)</t>
  </si>
  <si>
    <t>6281362225577</t>
  </si>
  <si>
    <t>Sunggal</t>
  </si>
  <si>
    <t>Jln Pala Dusun IV Anggrek No. 11 Desa Sei Mencirim, Patokan Masjid Darussalam Kec. Sunggal Kab. Deli Serdang Prov. Sumatera Utara</t>
  </si>
  <si>
    <t>1360681148</t>
  </si>
  <si>
    <t>Seno (Jj)</t>
  </si>
  <si>
    <t>6281545431796</t>
  </si>
  <si>
    <t>Nanga Tayap</t>
  </si>
  <si>
    <t>Batu Mas Kelurahan /Desa Kayong Hulu Kec. Nanga Tayap, dikirim ke Mess Alas Tanjung Asam</t>
  </si>
  <si>
    <t>1360680607</t>
  </si>
  <si>
    <t>Sesilia da soge (ib)</t>
  </si>
  <si>
    <t>6281338525368</t>
  </si>
  <si>
    <t>Kewapante</t>
  </si>
  <si>
    <t>SMAS St Petrus Kewapante Depan kantor camat Kewapante jalan raya geliting watublapo kecamatan kewapante- Sikka.</t>
  </si>
  <si>
    <t>1360687719</t>
  </si>
  <si>
    <t>Sobry Zulham Nasution(Mar).</t>
  </si>
  <si>
    <t>6281360580402</t>
  </si>
  <si>
    <t>Jl. Syech Ismail l no 33 D Kel. Teladan. Kab. Asahan  Sumatera Utara.</t>
  </si>
  <si>
    <t>1360682099</t>
  </si>
  <si>
    <t>Fernandes Udi (IR)</t>
  </si>
  <si>
    <t>6281338081532</t>
  </si>
  <si>
    <t>Dusun 3 RT 011 RW 008 Kelurahan Boronubaen Timur Kec Biboki Utara (Mess Guru SDN Bakan)</t>
  </si>
  <si>
    <t>1360585337</t>
  </si>
  <si>
    <t>Nursamsi Od.</t>
  </si>
  <si>
    <t>6281233768607</t>
  </si>
  <si>
    <t>Jln. Ekapraya Gg. 03 No. 02 Dinas Pekerjaan Umum dan Penataan Ruang Kabupaten Kudus 5VW5,9P9, Kel Rendeng, Kec. Kota Kudus, Kabupaten Kudus, Jawa Tengah 59311 (DIANTAR LANGSUNG KE ALAMAT PENERIMA).</t>
  </si>
  <si>
    <t>1360631875</t>
  </si>
  <si>
    <t>Ida Pdt Mpu Nabe Agnijaya (Jj)</t>
  </si>
  <si>
    <t>6285398182789</t>
  </si>
  <si>
    <t>Mowila</t>
  </si>
  <si>
    <t>Griya Siwa Lingga Buana Ashram Kelurahan /Desa Ranoaopa Blok E. 15 Kec. Mowila</t>
  </si>
  <si>
    <t>1360631620</t>
  </si>
  <si>
    <t>Ros Rosalyn (IR)</t>
  </si>
  <si>
    <t>6285252139583</t>
  </si>
  <si>
    <t>Kelurahan Atakkae Kecamatan Tempe (RSUD Lamaddukelleng)</t>
  </si>
  <si>
    <t>1360632349</t>
  </si>
  <si>
    <t>Tatit Kuswandono(ib)</t>
  </si>
  <si>
    <t>6285655559186</t>
  </si>
  <si>
    <t>Karangawen</t>
  </si>
  <si>
    <t>Karang pacing wetan Rt 01,Rw 12 Desa Rejosari Kecamatan Karangawen kabupaten Demak.Jateng</t>
  </si>
  <si>
    <t>1360651825</t>
  </si>
  <si>
    <t>Goinpeace Tumbel(Mar).</t>
  </si>
  <si>
    <t>6281244543443</t>
  </si>
  <si>
    <t>Jl. Teluk Tomini No. 182 Lingk. I Kelurahan Kleak Kec. Malalayang Kita kota.Manado sulawesi utara</t>
  </si>
  <si>
    <t>1360657057</t>
  </si>
  <si>
    <t>I Nengah Kirana (Kin)</t>
  </si>
  <si>
    <t>6285337018843</t>
  </si>
  <si>
    <t>Dawan</t>
  </si>
  <si>
    <t>Dusun Sangging, Desa Dawan Klod, Jl.  Sawo Kabeh (TELPON NO WHATSAPP PENERIMA)</t>
  </si>
  <si>
    <t>1360657120</t>
  </si>
  <si>
    <t>Priyatno SH Od.</t>
  </si>
  <si>
    <t>628170000063</t>
  </si>
  <si>
    <t>Kemang Pratama Regency Bekasi Jl. Pirus No.19 F, RT.009/RW.035, Bojong Rawalumbu, Kec. Rawalumbu, Kota Bks, Jawa Barat 17116 (DIANTAR LANGSUNG KE ALAMAT PENERIMA).</t>
  </si>
  <si>
    <t>1360655653</t>
  </si>
  <si>
    <t>Artana (Jj)</t>
  </si>
  <si>
    <t>6285238712388</t>
  </si>
  <si>
    <t>Jln. Tangkuban Perahu Gg. Ganesa 96 Banjar Tegalbuah Kelurahan /Desa Padangsambian Kelod</t>
  </si>
  <si>
    <t>1360656202</t>
  </si>
  <si>
    <t>Damaris Tanggu(Mar).</t>
  </si>
  <si>
    <t>6281338234734</t>
  </si>
  <si>
    <t>Kodi Bangedo</t>
  </si>
  <si>
    <t>Jln Waipaddi no. 04 RT 02 RW 01 Desa WallaNdimu (Dari samping kiri kantor kecamatan Kodi Bangedo ada jln simpang dari simpang ada 100 meter ada rumah no .4 da yang ada kubur di samping rumahnya)</t>
  </si>
  <si>
    <t>1360645627</t>
  </si>
  <si>
    <t>Bu Titin (Jj)</t>
  </si>
  <si>
    <t>628886371924</t>
  </si>
  <si>
    <t>Garut Kota</t>
  </si>
  <si>
    <t>Kmp. Babakan Kelurahan /Desa Cimuncang RT 01 RW 02, Patokan Warung Bu Titin</t>
  </si>
  <si>
    <t>1360648916</t>
  </si>
  <si>
    <t>Lius siagian (Rs)</t>
  </si>
  <si>
    <t>62895325981428</t>
  </si>
  <si>
    <t>Lingkungan 4, Kelurahan Paslaten Dua, Kec Tomohon Timur</t>
  </si>
  <si>
    <t>1360647287</t>
  </si>
  <si>
    <t>Jonang (Kin)</t>
  </si>
  <si>
    <t>6285340859528</t>
  </si>
  <si>
    <t>Jl. Pramuka No. 41, Kel/Desa Lamokato, Lokasinya Depan Mesjid Hidayatullah</t>
  </si>
  <si>
    <t>1360648396</t>
  </si>
  <si>
    <t>Hj. Suyarti (ib)</t>
  </si>
  <si>
    <t>6285260790373</t>
  </si>
  <si>
    <t>Silangkitang</t>
  </si>
  <si>
    <t>Suhud Desa Rintis kec. Silangkitang kab Labusel</t>
  </si>
  <si>
    <t>1360635993</t>
  </si>
  <si>
    <t>RSD Man Abbas se(Mar).</t>
  </si>
  <si>
    <t>6282171087244</t>
  </si>
  <si>
    <t>Pariaman</t>
  </si>
  <si>
    <t>Pariaman Selatan</t>
  </si>
  <si>
    <t>Jln kompi bakipeh SP4 Marabau Desa marabau kec.Pariaman selatan kota Pariaman Sumatera Barat.(Potakannya SP4 Marabau)</t>
  </si>
  <si>
    <t>1360632790</t>
  </si>
  <si>
    <t>Shofiyyah Assyauqi/Isti faizah isnaeni (ar)</t>
  </si>
  <si>
    <t>6288973677738</t>
  </si>
  <si>
    <t>Cikarang Selatan</t>
  </si>
  <si>
    <t>Perumahan pondok indah Gempol 1 blok G 4 No.23 Desa Sukadami, Kecamatan Cikarang Selatan</t>
  </si>
  <si>
    <t>1360649468</t>
  </si>
  <si>
    <t>Yacobus Kalla (ib)</t>
  </si>
  <si>
    <t>6281341452553</t>
  </si>
  <si>
    <t>jl maleo no 85 kel lasoani kec mantikulore kota Palu</t>
  </si>
  <si>
    <t>1360636118</t>
  </si>
  <si>
    <t>Mulyadi Mulyadi (ib)</t>
  </si>
  <si>
    <t>6281329501179</t>
  </si>
  <si>
    <t>Kayen</t>
  </si>
  <si>
    <t>Desa purwokerto 03/01 kec Kayen kab Pati Jawa tengah</t>
  </si>
  <si>
    <t>1360669890</t>
  </si>
  <si>
    <t>Marwati(Mar).</t>
  </si>
  <si>
    <t>6285334105067</t>
  </si>
  <si>
    <t>Dua Pitue</t>
  </si>
  <si>
    <t>Depan Poskesdes Kalosi Alau Pros Sengkang Kec. Dua Pirue Kab. Sidrap(Sebelah barat jembatan Awakaluku dusun 2  kalosi Alau)</t>
  </si>
  <si>
    <t>1360614084</t>
  </si>
  <si>
    <t>Restika (ib)</t>
  </si>
  <si>
    <t>6282340310303</t>
  </si>
  <si>
    <t>Desa Buruan , Banjar Buruan Kaja, kecamatan Penebel , Kabupaten Tabanan , Prop Bali</t>
  </si>
  <si>
    <t>1360616868</t>
  </si>
  <si>
    <t>Hudi Wardoyo(Mar).</t>
  </si>
  <si>
    <t>6281328439222</t>
  </si>
  <si>
    <t>Magelang Selatan</t>
  </si>
  <si>
    <t>Jl.Sunan Ampel no.27 Ganten RT 03 RW 01 Kel. Jurang Ombo selatan Kec. Magelang selatan Kota Magelang Prop.jawa tengah (Samping MASJID FADKUL HUDA)</t>
  </si>
  <si>
    <t>1360616194</t>
  </si>
  <si>
    <t>Frans Pemerintah (Jj)</t>
  </si>
  <si>
    <t>6282259935645</t>
  </si>
  <si>
    <t>Kelurahan /Desa Tompira Kec. Petasia Timur, Masuk Lorong Balai desa, dekat Balai Desa</t>
  </si>
  <si>
    <t>1360672224</t>
  </si>
  <si>
    <t>Herland Nababan (rz)</t>
  </si>
  <si>
    <t>6282182433436</t>
  </si>
  <si>
    <t>Panjang</t>
  </si>
  <si>
    <t>Jln Teluk Ambon Gg Gelatik No 33/16 RT 08 Desa Pidada, Kec Panjang</t>
  </si>
  <si>
    <t>1360608854</t>
  </si>
  <si>
    <t>Sugiyarto(Mar).</t>
  </si>
  <si>
    <t>6282125888795</t>
  </si>
  <si>
    <t>Pesona Cilebut 2 blok DB1 No.21 (depan masjid Al Muhajirin) Cilebut Barat, Sukaraja, Bogor</t>
  </si>
  <si>
    <t>1360612028</t>
  </si>
  <si>
    <t>Frans (Jj)</t>
  </si>
  <si>
    <t>6282259809364</t>
  </si>
  <si>
    <t>Desa Malitu RT 05. Dusun 02. Kecamatan Poso Pesisir Selatan. Kabupaten Poso. Sulawesi Tengah. Patokan rumah dari lapangan voli ball, ada sekitar 30 meter rumah</t>
  </si>
  <si>
    <t>1360672068</t>
  </si>
  <si>
    <t>HH.NURMA (Kin)</t>
  </si>
  <si>
    <t>6282145468172</t>
  </si>
  <si>
    <t>Lingk. Sawete Barat RT 11 RW 5 Kelurahan Bali (DIANTARKAN LANGSUNG KE ALAMAT)</t>
  </si>
  <si>
    <t>1360622988</t>
  </si>
  <si>
    <t>Ahmad malwani (IR)</t>
  </si>
  <si>
    <t>Jalan Kirap Remaja RT 01 RW 05 Kelurahan Air lintang Kec Muara enim</t>
  </si>
  <si>
    <t>1360621086</t>
  </si>
  <si>
    <t>Liston Bery (Kin)</t>
  </si>
  <si>
    <t>6281353137980</t>
  </si>
  <si>
    <t>Kelurahan Kabir RT 09 RW 05, Patokan Sebelah Timur Kantor Lurah Lama Ada Pohon Mangga Di depan Rumah</t>
  </si>
  <si>
    <t>1360657825</t>
  </si>
  <si>
    <t>Joike nandey (Rs)</t>
  </si>
  <si>
    <t>6282345524648</t>
  </si>
  <si>
    <t>Desa Sea (Pas di muka kantor hukum tua ada gardu turun rumah ke 4 kanan) Kec Pineleng</t>
  </si>
  <si>
    <t>1360657925</t>
  </si>
  <si>
    <t>ABDIWIJAYA RAHMAN (Rs)</t>
  </si>
  <si>
    <t>6285222222957</t>
  </si>
  <si>
    <t>Jln Bugis, Gg Remaja No 83, RT 16 RW 6, Kost Efanop B3 (Kamar No 18 Lantai 2), Kelurahan Kebon Bawang, Kec Tanjung Priok</t>
  </si>
  <si>
    <t>1360668875</t>
  </si>
  <si>
    <t>Anriani ini(Mar).</t>
  </si>
  <si>
    <t>6282238251581</t>
  </si>
  <si>
    <t>Desa Sabang dusun 2 RT.04 Kec.Dampelas Kab.Donggala Sulteng(SDN 1 Dampelas d belakang kantor kecamatan)</t>
  </si>
  <si>
    <t>1360618593</t>
  </si>
  <si>
    <t>Imanuel Mamo (ib)</t>
  </si>
  <si>
    <t>Jalan Bestobe jurusan ke kota Eban,Desa Tune,RT 020,RW 010</t>
  </si>
  <si>
    <t>1360619249</t>
  </si>
  <si>
    <t>Samsudin Intam (Jj)</t>
  </si>
  <si>
    <t>6285199061131</t>
  </si>
  <si>
    <t>Jln. Sedap Malam Kompleks Kantor PLN Leok Kelurahan Leok 1 Kec. Biau</t>
  </si>
  <si>
    <t>1360666774</t>
  </si>
  <si>
    <t>Sugimin (Kin)</t>
  </si>
  <si>
    <t>6281329506359</t>
  </si>
  <si>
    <t>Kerjo</t>
  </si>
  <si>
    <t>Dusun Majan RT 03 RW 04 Kelurahan Kwadungan</t>
  </si>
  <si>
    <t>1360438579</t>
  </si>
  <si>
    <t>Sukirno ---(Mar).</t>
  </si>
  <si>
    <t>6281282112922</t>
  </si>
  <si>
    <t>Jln. Alfa 1 no. 19 RT 005 RW 07 Perumahan Cimone Permai - Tangerang kota, Kel. Cimone, Kec. Karawaci, Prov. Banten, kode POS 15114.</t>
  </si>
  <si>
    <t>1359331894</t>
  </si>
  <si>
    <t>DIMAR ROBARA (ib)</t>
  </si>
  <si>
    <t>6283830117123</t>
  </si>
  <si>
    <t>Lembah Sorik Marapi</t>
  </si>
  <si>
    <t>PONDOK GORENGAN RAJAWALI DEPAN SD NEGERI NO 159 JLN LINTAS SUMATRA, PURBA BARU KEC LEMBAH SORIK MARAPI</t>
  </si>
  <si>
    <t>1360317718</t>
  </si>
  <si>
    <t>Nata not (Kin)</t>
  </si>
  <si>
    <t>6281377815754</t>
  </si>
  <si>
    <t>Tanjung Raja</t>
  </si>
  <si>
    <t>Dusun 2 Laut, Desa Skonjing (No. Rumah 295), Patokan Rumah Belakang Alfamart Skonjing</t>
  </si>
  <si>
    <t>1359570852</t>
  </si>
  <si>
    <t>Semi Hano (Kin)</t>
  </si>
  <si>
    <t>6285847112644</t>
  </si>
  <si>
    <t>Desa Fatuteta RT 06 RW 03, Patokan Dekat Kantor Desa Fatuteta</t>
  </si>
  <si>
    <t>1360442349</t>
  </si>
  <si>
    <t>Boy (Kin)</t>
  </si>
  <si>
    <t>6281779099084</t>
  </si>
  <si>
    <t>Jl. Tukad Yeh Aya No. 231 Kelurahan Renon, Depan ACI (LANGSUNG DIANTARKAN KE ALAMAT)</t>
  </si>
  <si>
    <t>1360329621</t>
  </si>
  <si>
    <t>Yusril L Od.</t>
  </si>
  <si>
    <t>6285397215790</t>
  </si>
  <si>
    <t>Jln. P. Batam Lorong Lumba Kelurahan Moengko Rt 6 Rw 2 Depan SPBU Moengko Kec Poso Kota (DIANTAR LANGSUNG KE ALAMAT PENERIMA).</t>
  </si>
  <si>
    <t>1360427239</t>
  </si>
  <si>
    <t>Eres/Bah Oban (ar)</t>
  </si>
  <si>
    <t>6285282947356</t>
  </si>
  <si>
    <t>Cariu</t>
  </si>
  <si>
    <t>Kp Palahlar RT 05 RW 02 Kutamekar, Kecamatan Cariu</t>
  </si>
  <si>
    <t>1360352397</t>
  </si>
  <si>
    <t>Sulaiman(Mar).</t>
  </si>
  <si>
    <t>6282184888588</t>
  </si>
  <si>
    <t>Simpang raja,,handayani mulya,, kec. Talang ubi,, kab. PALI,,, Palembang,,, Sum sel,, rt 21 rw 05(100 m dari mesjid Attaubah)</t>
  </si>
  <si>
    <t>1360427608</t>
  </si>
  <si>
    <t>M.Tigan Od.</t>
  </si>
  <si>
    <t>6282294596669</t>
  </si>
  <si>
    <t>Jln. Jamin Ginting No. 118 Kel Sim Selayang Kec Medan Tuntungan Medan 20135 (DIANTAR LANGSUNG KE ALAMAT PENERIMA) Dekat Sekolah Lentera Nusa.</t>
  </si>
  <si>
    <t>Beli 1 Gratis 1 Sikat Punggug Warna Biru.</t>
  </si>
  <si>
    <t>1360429284</t>
  </si>
  <si>
    <t>Jefry Saduk (PS)</t>
  </si>
  <si>
    <t>6281239260406</t>
  </si>
  <si>
    <t>Jln. Timor Raya no 44 A, Asrama Brimob Desa. Pasir Panjang (ANTRAKN LANGSUNG KE ALAMAT)</t>
  </si>
  <si>
    <t>Beli 1 Gratis 1 Parfum Mobil Varian: Osmanthus dan Cologne</t>
  </si>
  <si>
    <t>1360335575</t>
  </si>
  <si>
    <t>Mahyuddin Syah</t>
  </si>
  <si>
    <t>6285360766299</t>
  </si>
  <si>
    <t>Jalan bakti luhur Gg Mangun No 115 C Kelurahan Dwikora Kec Medan Helvetia</t>
  </si>
  <si>
    <t>1359707170</t>
  </si>
  <si>
    <t>John Fahik (Yn)</t>
  </si>
  <si>
    <t>6281281013550</t>
  </si>
  <si>
    <t>Jl. Naibeta RT 01 RW 01 Kampung Sungkaen Desa Naimata Kec Maulafa Kota Kupang Patokan Rumah Ada Bengkel Mobil (DIANTAR LANGSUNG KE ALAMAT PENERIMA).</t>
  </si>
  <si>
    <t>1360263308</t>
  </si>
  <si>
    <t>6281523775893</t>
  </si>
  <si>
    <t>Lingkungan II RT/RW . 003/003 Kelurahan. Dendengan Luar (DEPAN SD NEGERI 33 MANADO, ANTRAKN LANGSUNG KE ALAMAT)</t>
  </si>
  <si>
    <t>1360250141</t>
  </si>
  <si>
    <t>Sjenny Untu (IR)</t>
  </si>
  <si>
    <t>6285256156996</t>
  </si>
  <si>
    <t>Kelurahan Malalayang Satu Barat Kec Malalayang (Rumah ke 8 dari Gereja Agatosh Malalayang)</t>
  </si>
  <si>
    <t>1360473623</t>
  </si>
  <si>
    <t>Nyoman Kawi (Jj)</t>
  </si>
  <si>
    <t>6285857474405</t>
  </si>
  <si>
    <t>Pasar Barang Bajera Jln. Ngurah Rai No. 35 Kelurahan /Desa Bajera Kec. Selemadeg</t>
  </si>
  <si>
    <t>1360244879</t>
  </si>
  <si>
    <t>MENU NURJAYA (IR)</t>
  </si>
  <si>
    <t>6282144039568</t>
  </si>
  <si>
    <t>Jln Masjid Agung Ende RT 005 RW 024 Lorong III Kelurahan Kelimutu Kec Ende Tengah</t>
  </si>
  <si>
    <t>1360274783</t>
  </si>
  <si>
    <t>IMANUEL UJI (Jj)</t>
  </si>
  <si>
    <t>6285251749474</t>
  </si>
  <si>
    <t>Karau Kuala</t>
  </si>
  <si>
    <t>Kelurahan /DESA TALIO RT 06 RW 03 KEC KARAU KUALA, KAB. BARITO SELATAN, PROPINSI KALIMANTAN TENGAH</t>
  </si>
  <si>
    <t>1360286740</t>
  </si>
  <si>
    <t>Jefrian Tando (ib)</t>
  </si>
  <si>
    <t>6281325262557</t>
  </si>
  <si>
    <t>Jln Poros bahodopi samping Alfamidi super.desa bahodopi</t>
  </si>
  <si>
    <t>1359571864</t>
  </si>
  <si>
    <t>Magritje Tumiwa (PS)</t>
  </si>
  <si>
    <t>628134753949</t>
  </si>
  <si>
    <t>Lrg Agoan, RT. 001, RW.001 Desa. Kotamobagu (ANTRAKN LANGSUNG KE ALAMAT)</t>
  </si>
  <si>
    <t>1360460377</t>
  </si>
  <si>
    <t>,,,,,,,,,,(Mar).</t>
  </si>
  <si>
    <t>6281549226563</t>
  </si>
  <si>
    <t>Desa, wana mukti, Rt1 Rw3, kec bolano lambunu, Kab, parigi moutong, sul, teng, palu(,,,,,,,,,,,,,, ,,,,,,,,,,, ,,,,,,,,,,,,,, ,,,,,,,,,,,,, ,,,,,,,,,,, ,,,,,,,,,, ,,,,,,,,,,, ,,,,,1 ,,,,, 3)</t>
  </si>
  <si>
    <t>1360277930</t>
  </si>
  <si>
    <t>Ishak Od.</t>
  </si>
  <si>
    <t>6282291692075</t>
  </si>
  <si>
    <t>Kios Naura Pasar Lamekongga Kelurahan Ngapa Kec Wundulako (DIANTAR LANGSUNG KE ALAMAT PENERIMA).</t>
  </si>
  <si>
    <t>1359635662</t>
  </si>
  <si>
    <t>ketut artana(Mar).</t>
  </si>
  <si>
    <t>6281246536266</t>
  </si>
  <si>
    <t>jln pulau nias gang 4 no 6 pesiapan tabanan bali Desa.dauh peken Kec.tabanan Kota.tabanan Prov.bali(blkng pom bensin)</t>
  </si>
  <si>
    <t>1359248045</t>
  </si>
  <si>
    <t>Yanti (Fr)</t>
  </si>
  <si>
    <t>6287742300866</t>
  </si>
  <si>
    <t>Duruka</t>
  </si>
  <si>
    <t>Jln sultan Syahrir RT01/dusun 1 depan PLN baru Desa Lasunapa, Kec Duruka</t>
  </si>
  <si>
    <t>1360384793</t>
  </si>
  <si>
    <t>Syamsul jafar (Fr)</t>
  </si>
  <si>
    <t>6281355207234</t>
  </si>
  <si>
    <t>Banjarmasin Timur</t>
  </si>
  <si>
    <t>Jln A yani km 55 Komplek perumahan bulog no 6 di belakang toko kopi mae Kelurahan pemurus luar, Kec Banjarmasin</t>
  </si>
  <si>
    <t>1358853269</t>
  </si>
  <si>
    <t>Zainuddin (ib)</t>
  </si>
  <si>
    <t>6281286415980</t>
  </si>
  <si>
    <t>Jl. PERCETAKAN NEGARA 4B/19  Rt./Rw  09  Kel./Kect.  JOHAR BARU  Jak.Pusat  (dekat BPOM) 9</t>
  </si>
  <si>
    <t>1360384149</t>
  </si>
  <si>
    <t>Agung prasetyo (Rs)</t>
  </si>
  <si>
    <t>6281390146606</t>
  </si>
  <si>
    <t>Wirobrajan</t>
  </si>
  <si>
    <t>Jln Sadewo 28 A, Kelurahan Wirobrajan, Kec Wirobrajan</t>
  </si>
  <si>
    <t>1360379680</t>
  </si>
  <si>
    <t>Waryati(Mar).</t>
  </si>
  <si>
    <t>6282297207695</t>
  </si>
  <si>
    <t>Belitang Jaya</t>
  </si>
  <si>
    <t>Kecamatan belitang jaya kabupaten ogan komering ulu  timur desa  windusari  blok B RT 02 RW 02(no  sembilan  masuk  daerah  sidodadi  dusun  2)</t>
  </si>
  <si>
    <t>1360380360</t>
  </si>
  <si>
    <t>Tya Pak Long (Jj)</t>
  </si>
  <si>
    <t>6281258207909</t>
  </si>
  <si>
    <t>Entikong</t>
  </si>
  <si>
    <t>Jln. Raya Lintas Malindo, Kelurahan /Desa Entikong RT003 RW 00, Patokan rumah depan Laundry Tina</t>
  </si>
  <si>
    <t>1360387014</t>
  </si>
  <si>
    <t>Ismet Usman (ib)</t>
  </si>
  <si>
    <t>6282390539637</t>
  </si>
  <si>
    <t>Suwawa</t>
  </si>
  <si>
    <t>Depan kos an tsaqib Ds Huluduotamo Kec Suwawa Bone Bolango</t>
  </si>
  <si>
    <t>1358328208</t>
  </si>
  <si>
    <t>Syahril (Jj)</t>
  </si>
  <si>
    <t>628126640412</t>
  </si>
  <si>
    <t>Toko Varent Sport Jln. Permindo No 55 B Kelurahan Kampung Jao Kec Padang Barat</t>
  </si>
  <si>
    <t>1358349801</t>
  </si>
  <si>
    <t>Saleh(Mar).</t>
  </si>
  <si>
    <t>6285758775802</t>
  </si>
  <si>
    <t>Kertapati</t>
  </si>
  <si>
    <t>Jln ki kemas rindo rt41.rw07.kel.ogan baru.kec.kertapati.kota.palembang.prov.sumsel(Bedeng kuburan)</t>
  </si>
  <si>
    <t>1360397350</t>
  </si>
  <si>
    <t>Deky Arikalang Od.</t>
  </si>
  <si>
    <t>6282347604761</t>
  </si>
  <si>
    <t>Tombatu Utara</t>
  </si>
  <si>
    <t>Desa Tombatu Dua Barat Jaga IV Komplek Gereja Galilea DEKAT MARLON MOTOR Kec Tombatu Utara (DIANTAR LANGSUNG KE ALAMAT PENERIMA).</t>
  </si>
  <si>
    <t>1360398617</t>
  </si>
  <si>
    <t>MUS FANGGIDAE(Mar).</t>
  </si>
  <si>
    <t>6281339421234</t>
  </si>
  <si>
    <t>DEPOT MANNA.   JL W J LALAMENTIK 95 J KUPANG NTT(RUMAHH MAKAN DEPOT MANNA)</t>
  </si>
  <si>
    <t>1360388236</t>
  </si>
  <si>
    <t>H. Syafruddin .SE (ib)</t>
  </si>
  <si>
    <t>6281371174422</t>
  </si>
  <si>
    <t>Pangkalan Gas LPG Jln Tengku Kerjaan No. 87 Sungai Rumbai, Kecamatan Sungai Rumbai, Kab Dharmasraya, Sumatera Barat</t>
  </si>
  <si>
    <t>1360357931</t>
  </si>
  <si>
    <t>Alya Saifana (Kin)</t>
  </si>
  <si>
    <t>6281341718550</t>
  </si>
  <si>
    <t>Jl.Ronga No. 1 (Perempatan BTN SATRIA) Kelurahan Asambu</t>
  </si>
  <si>
    <t>1360415049</t>
  </si>
  <si>
    <t>I Made Sudiawan (PS)</t>
  </si>
  <si>
    <t>6287763441512</t>
  </si>
  <si>
    <t>Jl. Setiabudi 90 Singaraja Kelurahan. Penarukan (Bengkel sepeda motor sebelah dragel seluler, ANTRAKN LANGSUNG KE ALAMAT)</t>
  </si>
  <si>
    <t>1360356963</t>
  </si>
  <si>
    <t>Elinaryon (Kin)</t>
  </si>
  <si>
    <t>6285278132346</t>
  </si>
  <si>
    <t>Batang Cenaku</t>
  </si>
  <si>
    <t>Desa Puntianai RT 02 RW 01, Jln. Lintas Selatan, Dekat Klinik Azzahra</t>
  </si>
  <si>
    <t>1360418175</t>
  </si>
  <si>
    <t>Nia (IR)</t>
  </si>
  <si>
    <t>6285256331970</t>
  </si>
  <si>
    <t>Lorong Penggadaian Jalan Tedong Balian Kelurahan Rantepaku Kec Tallung Lipu (Dekat Pondok Jaya, Pasar Bolu Rantepao)</t>
  </si>
  <si>
    <t>1359235184</t>
  </si>
  <si>
    <t>Mada purba(Mar).</t>
  </si>
  <si>
    <t>6281389503251</t>
  </si>
  <si>
    <t>jl Dewi Sartika 2 GG Arus no 116 Kel.Cawang RT04 RW:02 Kec.Kramat jati Kab.Kramat jati Prov.DKI Jakarta</t>
  </si>
  <si>
    <t>1360360310</t>
  </si>
  <si>
    <t>Achmad balle (rz)</t>
  </si>
  <si>
    <t>6288808910924</t>
  </si>
  <si>
    <t>Jl Dr Saharjo Gg Sawo 1 No 21 RT 007 RW 010 Desa Manggarai Selatan, Kec Tebet</t>
  </si>
  <si>
    <t>1360375150</t>
  </si>
  <si>
    <t>Abd Asis Od.</t>
  </si>
  <si>
    <t>6285340354541</t>
  </si>
  <si>
    <t>Bonto Tiro</t>
  </si>
  <si>
    <t>Dusun Bontomonro Desa Batang Kec Bontotiro (DIANTAR LANGSUNG KE ALAMAT PENERIMA) Rt 01 Rw 01 Dekat Masjid Almunawwarah Bontomonro Desa Batang.</t>
  </si>
  <si>
    <t>1358971873</t>
  </si>
  <si>
    <t>Abd Haris (Jj)</t>
  </si>
  <si>
    <t>6285696739522</t>
  </si>
  <si>
    <t>Polongbangkeng Utara - Polongbangkeng Timur</t>
  </si>
  <si>
    <t>Kelurahan /Desa Towata Dusun Jene Tallasa RT 002 RW 002 Takalar</t>
  </si>
  <si>
    <t>1360407232</t>
  </si>
  <si>
    <t>Wayan Suardi (Jj)</t>
  </si>
  <si>
    <t>6281339685009</t>
  </si>
  <si>
    <t>Jln. Bougenvill No. 106 Perumnas Baler Bale Agung, Kelurahan /Desa Baler Bale Agung, Kec. Negara</t>
  </si>
  <si>
    <t>1360360467</t>
  </si>
  <si>
    <t>Lalu Ridwan (IR)</t>
  </si>
  <si>
    <t>6281917175004</t>
  </si>
  <si>
    <t>Praya Tengah</t>
  </si>
  <si>
    <t>Desa Beraim Kecamatan Praya Tengah (Selatan Masjid Jorong)</t>
  </si>
  <si>
    <t>1360364123</t>
  </si>
  <si>
    <t>Ibu yuli (ib)</t>
  </si>
  <si>
    <t>6282392870412</t>
  </si>
  <si>
    <t>Perum.green.laguna b1 no 2..trans barelang batam</t>
  </si>
  <si>
    <t>KEPERLUAN KOSMETIK</t>
  </si>
  <si>
    <t>1360232335</t>
  </si>
  <si>
    <t>Yohanis landumarada (IR)</t>
  </si>
  <si>
    <t>6281237053112</t>
  </si>
  <si>
    <t>RT 06 RW 02 Kelurahan Lewa Paku Kec Lewa</t>
  </si>
  <si>
    <t>1360534797</t>
  </si>
  <si>
    <t>Ega sigandi (ib)</t>
  </si>
  <si>
    <t>62895364404654</t>
  </si>
  <si>
    <t>Jln.ki kemas Umar 124 RT 8.  Rw 4 Kel 19 Ilir kecamatan bukit kecil, Palembang</t>
  </si>
  <si>
    <t>1360532366</t>
  </si>
  <si>
    <t>Manotar FS(Mar).</t>
  </si>
  <si>
    <t>6281279930783</t>
  </si>
  <si>
    <t>Jln Perindustrian 2 Rt 060 rw 001 kel kebun bunga kec sukarami Palembang sunselbang</t>
  </si>
  <si>
    <t>1360123748</t>
  </si>
  <si>
    <t>dahirin bpk(Mar).</t>
  </si>
  <si>
    <t>6285382440971</t>
  </si>
  <si>
    <t>Runjung Agung</t>
  </si>
  <si>
    <t>Desa Air Baru,KC Runjung Agung kab.ogan komering ulu selatan (dpan masjid Baiturrahman desa air baru)</t>
  </si>
  <si>
    <t>1360540292</t>
  </si>
  <si>
    <t>Op Juliana br Manurung (ib)</t>
  </si>
  <si>
    <t>6281372598805</t>
  </si>
  <si>
    <t>Lumban Julu</t>
  </si>
  <si>
    <t>Lumbanrang desa SIONGGANG Utara kec Lumbanjulu  kab Toba. Samosir rumah dekat Gereja H KI Lumbanrang</t>
  </si>
  <si>
    <t>1360535472</t>
  </si>
  <si>
    <t>Abang ale (IR)</t>
  </si>
  <si>
    <t>6282145725222</t>
  </si>
  <si>
    <t>Jln selat sawu Rt 05 Rw 01 kelurahan pasir panjang Kec kelapa lima</t>
  </si>
  <si>
    <t>1360132575</t>
  </si>
  <si>
    <t>Wayan KP (Kin)</t>
  </si>
  <si>
    <t>628175701030</t>
  </si>
  <si>
    <t>Jalan Beaq Ganggas 15 Kelurahan Cakranegara Timur, Patokan Di Sebelah Tyana Guest House</t>
  </si>
  <si>
    <t>1360511662</t>
  </si>
  <si>
    <t>Zaianal./ mamak ALAN (Rs)</t>
  </si>
  <si>
    <t>6282173637948</t>
  </si>
  <si>
    <t>Jln Serasi Psr 8, Perumahan Krio Lestari Blok B 01, Desa Sei Semayang (Disamping tanah kosong, depan jualan toko sembako) Kec Sunggal</t>
  </si>
  <si>
    <t>1360509527</t>
  </si>
  <si>
    <t>Ni Luh Supartini (Kin)</t>
  </si>
  <si>
    <t>6281338187887</t>
  </si>
  <si>
    <t>Jln. Raya Ulakan, Timur Pasar Ulakan, Sebelah Timur Foto Copy Sambas, Kel/Desa Ulakan</t>
  </si>
  <si>
    <t>1360514426</t>
  </si>
  <si>
    <t>Sukardi Mokoagow (Kin)</t>
  </si>
  <si>
    <t>6285242116380</t>
  </si>
  <si>
    <t>Kel/Desa Ratatotok, Jaga 2 Ada Depot Air (Aditia) Lorong Siswa</t>
  </si>
  <si>
    <t>1360136537</t>
  </si>
  <si>
    <t>Ninda (IR)</t>
  </si>
  <si>
    <t>6281284509871</t>
  </si>
  <si>
    <t>Jl. Pemetikarata RT 11 RW 04 Kelurahan Lewa Paku Kec Lewa</t>
  </si>
  <si>
    <t>1360517403</t>
  </si>
  <si>
    <t>Welmi Katiandagho (Kin)</t>
  </si>
  <si>
    <t>6281298266756</t>
  </si>
  <si>
    <t>Siau Barat Selatan</t>
  </si>
  <si>
    <t>Jln. Pantei Singkaha, Depan GPDI Talawid Lindongan 1, Kampung/Desa Mahuneni</t>
  </si>
  <si>
    <t>1360565205</t>
  </si>
  <si>
    <t>R Tati Hendrawati Ningsih (Jj)</t>
  </si>
  <si>
    <t>6282187134448</t>
  </si>
  <si>
    <t>Jln. Tikala Ares No. 25 Kost Leilem Jaya Manado Kelurahan /Desa Tikala Ares</t>
  </si>
  <si>
    <t>1360561867</t>
  </si>
  <si>
    <t>Hidayat (Kin)</t>
  </si>
  <si>
    <t>6281264809690</t>
  </si>
  <si>
    <t>Huta Sirogos Desa Huta Gurgur, Jalan Bakara, Patokan  Gereja HKBP</t>
  </si>
  <si>
    <t>1359995122</t>
  </si>
  <si>
    <t>Endang Rutiani (Kin)</t>
  </si>
  <si>
    <t>6282225577673</t>
  </si>
  <si>
    <t>Gedangan</t>
  </si>
  <si>
    <t>Jl. R Wijaya GG 2 No. 14 RT 01 Desa Sawotratap (LANGSUNG DIANTARKAN KE ALAMAT)</t>
  </si>
  <si>
    <t>1360074330</t>
  </si>
  <si>
    <t>Mahdi Asmawi (ib)</t>
  </si>
  <si>
    <t>6285266660600</t>
  </si>
  <si>
    <t>Perumnas Lestari Permai Blok I No.139 Kelurahan Sukadana Kec.Kota Kayuagung KAB.OKI Sumsel 30612</t>
  </si>
  <si>
    <t>1360566950</t>
  </si>
  <si>
    <t>Laila Abdullah(Mar).</t>
  </si>
  <si>
    <t>6282347743301</t>
  </si>
  <si>
    <t>Mondonun , kec Kintom, kab Banggai Sulawesi  Tengahi(Rumah diantara mesjid besar dg mesjid kecil , berada di sebelah kiri k arah kintom dg cat dinding warna merah  delima ,Cat cendela warna kuning)</t>
  </si>
  <si>
    <t>1359976407</t>
  </si>
  <si>
    <t>Gusty Tulasi (Kin)</t>
  </si>
  <si>
    <t>6282289951890</t>
  </si>
  <si>
    <t>Jln. Banteni RT 029 RW 001 Kelurahan Tubuhue (LANGSUNG DIANTARKAN KE ALAMAT)</t>
  </si>
  <si>
    <t>1360551905</t>
  </si>
  <si>
    <t>Mas No Od.</t>
  </si>
  <si>
    <t>6285772399398</t>
  </si>
  <si>
    <t>Jalan Pluit Dalam Rt 10 Rw 08 Kelurahan Penjaringan Kecamatan Penjaringan Jakarta Utara (DIANTAR LANGSUNG KE ALAMAT PENERIMA).</t>
  </si>
  <si>
    <t>1360110445</t>
  </si>
  <si>
    <t>Heri Suheri (ar)</t>
  </si>
  <si>
    <t>6289510099038</t>
  </si>
  <si>
    <t>Waringinkurung</t>
  </si>
  <si>
    <t>Kp.Gegeneng RT 01 RW 01 Desa Sukadalem Dekat Masjid, Kecamatan Waringinkurung</t>
  </si>
  <si>
    <t>1360109985</t>
  </si>
  <si>
    <t>Gusnil (Kin)</t>
  </si>
  <si>
    <t>6281363866234</t>
  </si>
  <si>
    <t>Komplek Wisma Indah 2 Jl. Mangga Blok B No.12 Kelurahan Kampung Lapai</t>
  </si>
  <si>
    <t>1360558325</t>
  </si>
  <si>
    <t>Sumarni Malik (Kin)</t>
  </si>
  <si>
    <t>6281316583056</t>
  </si>
  <si>
    <t>Gerogol</t>
  </si>
  <si>
    <t>Perumahan Argabajapura Jln. Arga Papandayan D7 No. 17 RT 03 RW 04 Kelurahan Kotasari</t>
  </si>
  <si>
    <t>1360557071</t>
  </si>
  <si>
    <t>H Cipto (Jj)</t>
  </si>
  <si>
    <t>6285710191269</t>
  </si>
  <si>
    <t>Jln. Trogong 3 RT 09 RW 10 Kelurahan Cilandak Barat Kec. Cilandak</t>
  </si>
  <si>
    <t>1360509095</t>
  </si>
  <si>
    <t>Suhadi (Rs)</t>
  </si>
  <si>
    <t>62882008320552</t>
  </si>
  <si>
    <t>Bendosari</t>
  </si>
  <si>
    <t>Jombor Indah Gang Kresna No 23, Kelurahan Jombor, Kec Bendosari</t>
  </si>
  <si>
    <t>1360213560</t>
  </si>
  <si>
    <t>Meykel Sony (Fr)</t>
  </si>
  <si>
    <t>6282271168060</t>
  </si>
  <si>
    <t>Desa Gunung RT01dekat pertigaan samulukang bas jual bensin, Kec Tabukan tengah</t>
  </si>
  <si>
    <t>1360216312</t>
  </si>
  <si>
    <t>Ibu Saragih (Kin)</t>
  </si>
  <si>
    <t>6282162533362</t>
  </si>
  <si>
    <t>Jln. Pintu Air IV Gang Nauli 2 No.10 Kelurahan Kwala Bekala</t>
  </si>
  <si>
    <t>1360487761</t>
  </si>
  <si>
    <t>Sariaman Haloho(Mar).</t>
  </si>
  <si>
    <t>6281371815131</t>
  </si>
  <si>
    <t>Kandis</t>
  </si>
  <si>
    <t>Jln:Dalia/Setia.Rt:03.Rw:05.Kandis Kota.  Kcamatan:Kandis. Kabupaten :Siak Propinsi:Riau.</t>
  </si>
  <si>
    <t>1360205638</t>
  </si>
  <si>
    <t>Maufiq arifin (Fr)</t>
  </si>
  <si>
    <t>6289515630546</t>
  </si>
  <si>
    <t>Desa Gondosari RT001/RW007, Kec Gebog</t>
  </si>
  <si>
    <t>1360209090</t>
  </si>
  <si>
    <t>Hidayat.Dawali (ib)</t>
  </si>
  <si>
    <t>6285256525282</t>
  </si>
  <si>
    <t>jln rajaeyato kota barat kota Gorontalo d/a PT.Togojaya Gorontalo kelurahan molosipat W</t>
  </si>
  <si>
    <t>1360486145</t>
  </si>
  <si>
    <t>HairiL (Rs)</t>
  </si>
  <si>
    <t>6281247992990</t>
  </si>
  <si>
    <t>Desa Tateli Dua (Lorong Mesjid Tateli 2) Kec Mandolang</t>
  </si>
  <si>
    <t>1360479972</t>
  </si>
  <si>
    <t>Amir HS (IR)</t>
  </si>
  <si>
    <t>628127559977</t>
  </si>
  <si>
    <t>Komp Taman Rempoa Indah Blok J no. 9 Kelurahan Rempoa Kec Ciputat Timur ( Dari Pos Security Perumahan Langsung Belok Kiri)</t>
  </si>
  <si>
    <t>1360229020</t>
  </si>
  <si>
    <t>Ahmad d (Kin)</t>
  </si>
  <si>
    <t>6282287312956</t>
  </si>
  <si>
    <t>Singingi</t>
  </si>
  <si>
    <t>Jln. Anggrek RT 02 RW 01 Desa Sungai Keranji (LANGSUNG DIANTARKAN KE ALAMAT)</t>
  </si>
  <si>
    <t>1360225951</t>
  </si>
  <si>
    <t>Dede (PS)</t>
  </si>
  <si>
    <t>6281339421380</t>
  </si>
  <si>
    <t>Amanuban Tengah</t>
  </si>
  <si>
    <t>Dusun. 4 RT/RW 15/08 Desa. Nobi-Nobi (ANTRAKN LANGSUNG KE ALAMAT)</t>
  </si>
  <si>
    <t>1360485748</t>
  </si>
  <si>
    <t>Nawawi Yaulani (ib)</t>
  </si>
  <si>
    <t>6281272017813</t>
  </si>
  <si>
    <t>Jl Lintas Sumatra RT 11 Kel Pasar zmuara Beliti Kec Muara Beliti Kab  Musi Rawas aprop SUM SEL</t>
  </si>
  <si>
    <t>1360483822</t>
  </si>
  <si>
    <t>S.lubis (IR)</t>
  </si>
  <si>
    <t>Jln. Sisingamaraja no 10 Desa Kampung Solok Kec Barus</t>
  </si>
  <si>
    <t>1360502625</t>
  </si>
  <si>
    <t>Ritilian Tamauka (ib)</t>
  </si>
  <si>
    <t>6282344818653</t>
  </si>
  <si>
    <t>Kel.Tataaran 2 lingkungan 4 Sowe amin kac.Tondano selatan kab.Minahasa pro.sulawesi utara</t>
  </si>
  <si>
    <t>1360167786</t>
  </si>
  <si>
    <t>Putu Ardana (Jj)</t>
  </si>
  <si>
    <t>6282313741474</t>
  </si>
  <si>
    <t>Jalan Setibudi No.104 Singaraja Kelurahan /Desa Penarukan, Patokan sebelah Toko Entrick Musik</t>
  </si>
  <si>
    <t>1360502632</t>
  </si>
  <si>
    <t>Darsini (Rs)</t>
  </si>
  <si>
    <t>62895336460310</t>
  </si>
  <si>
    <t>Jln Perum Raya, Griya Utama Permai Blok K 11A, RT 05 RW 05, Desa Kabongan Kidul, Kec Rembang</t>
  </si>
  <si>
    <t>1360505762</t>
  </si>
  <si>
    <t>Bukariyanto(Mar).</t>
  </si>
  <si>
    <t>6282245479309</t>
  </si>
  <si>
    <t>Kab. Jember</t>
  </si>
  <si>
    <t>Kencong</t>
  </si>
  <si>
    <t>Dusun :Kedunglangkap RT:05 RW :10 Desa:Kraton Kec: Kencong Kab :Jember Jatim</t>
  </si>
  <si>
    <t>1360156185</t>
  </si>
  <si>
    <t>Arie Kaunang (ib)</t>
  </si>
  <si>
    <t>6205215326781</t>
  </si>
  <si>
    <t>Desa Tenga jaga 5</t>
  </si>
  <si>
    <t>1359891907</t>
  </si>
  <si>
    <t>Dalia (Kin)</t>
  </si>
  <si>
    <t>Jl. Libra 50m dr Home Stay Satria Kelurahan Liliba</t>
  </si>
  <si>
    <t>1359864107</t>
  </si>
  <si>
    <t>Solihin (Jj)</t>
  </si>
  <si>
    <t>6282190803633</t>
  </si>
  <si>
    <t>Jln. Lintas Kabupaten RT 05 Kelurahan Kotawaringin Hilir No. Rumah 033 Kec. Kotawaringin Lama</t>
  </si>
  <si>
    <t>1360490027</t>
  </si>
  <si>
    <t>Nurhayati(Mar).</t>
  </si>
  <si>
    <t>6282155950090</t>
  </si>
  <si>
    <t>Kecamatan Nanga Pinoh kabupaten Melawi jln pantai Desa Baru RT RW 01 (patokan rumah dekat toko Ajo)</t>
  </si>
  <si>
    <t>1360198320</t>
  </si>
  <si>
    <t>Gustaf Matau (PS)</t>
  </si>
  <si>
    <t>6285253325861</t>
  </si>
  <si>
    <t>Gang. Merapati Km. 2 RT/RW 25/04 Desa. Lidak</t>
  </si>
  <si>
    <t>1360179073</t>
  </si>
  <si>
    <t>Ridwan E (Jj)</t>
  </si>
  <si>
    <t>6281253913956</t>
  </si>
  <si>
    <t>dikirim ke PT. ABM Kelurahan /Desa Parenggean, Kec. Parenggean</t>
  </si>
  <si>
    <t>1360196935</t>
  </si>
  <si>
    <t>Subur Jaya (JJ)</t>
  </si>
  <si>
    <t>6281375443508</t>
  </si>
  <si>
    <t>Kualuh Selatan</t>
  </si>
  <si>
    <t>Kampung Banjar Kelurahan /Desa Tanjung Pasir, Patokan rumah samping Depot Isi Ulang air, Dekat Apotik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</si>
</sst>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p&quot;* #,##0_-;\-&quot;Rp&quot;* #,##0_-;_-&quot;Rp&quot;* &quot;-&quot;_-;_-@_-"/>
    <numFmt numFmtId="44" formatCode="_-&quot;Rp&quot;* #,##0.00_-;\-&quot;Rp&quot;* #,##0.00_-;_-&quot;Rp&quot;* &quot;-&quot;??_-;_-@_-"/>
    <numFmt numFmtId="164" formatCode="[$-F800]dddd\,\ mmmm\ dd\,\ yyyy"/>
    <numFmt numFmtId="165" formatCode="_-&quot;Rp&quot;* #,##0_-;\-&quot;Rp&quot;* #,##0_-;_-&quot;Rp&quot;* &quot;-&quot;??_-;_-@_-"/>
  </numFmts>
  <fonts count="6" x14ac:knownFonts="1">
    <font>
      <sz val="11"/>
      <color theme="1"/>
      <name val="Calibri"/>
      <family val="2"/>
      <charset val="1"/>
      <scheme val="minor"/>
    </font>
    <font>
      <sz val="11"/>
      <color theme="0"/>
      <name val="Calibri"/>
      <family val="2"/>
      <charset val="1"/>
      <scheme val="minor"/>
    </font>
    <font>
      <b/>
      <sz val="11"/>
      <color theme="1"/>
      <name val="Calibri"/>
      <family val="2"/>
      <scheme val="minor"/>
    </font>
    <font>
      <i/>
      <sz val="10"/>
      <color theme="1"/>
      <name val="Calibri"/>
      <family val="2"/>
      <scheme val="minor"/>
    </font>
    <font>
      <b/>
      <i/>
      <sz val="10"/>
      <color theme="1"/>
      <name val="Calibri"/>
      <family val="2"/>
      <scheme val="minor"/>
    </font>
    <font>
      <sz val="11"/>
      <color theme="1"/>
      <name val="Calibri"/>
      <family val="2"/>
      <charset val="1"/>
      <scheme val="minor"/>
    </font>
  </fonts>
  <fills count="7">
    <fill>
      <patternFill patternType="none"/>
    </fill>
    <fill>
      <patternFill patternType="gray125"/>
    </fill>
    <fill>
      <patternFill patternType="solid">
        <fgColor theme="9" tint="0.59999389629810485"/>
        <bgColor indexed="64"/>
      </patternFill>
    </fill>
    <fill>
      <patternFill patternType="solid">
        <fgColor rgb="FFFF9999"/>
        <bgColor indexed="64"/>
      </patternFill>
    </fill>
    <fill>
      <patternFill patternType="solid">
        <fgColor theme="5"/>
        <bgColor indexed="64"/>
      </patternFill>
    </fill>
    <fill>
      <patternFill patternType="solid">
        <fgColor theme="9" tint="0.79998168889431442"/>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s>
  <cellStyleXfs count="2">
    <xf numFmtId="0" fontId="0" fillId="0" borderId="0"/>
    <xf numFmtId="44" fontId="5" fillId="0" borderId="0" applyFont="0" applyFill="0" applyBorder="0" applyAlignment="0" applyProtection="0"/>
  </cellStyleXfs>
  <cellXfs count="3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42" fontId="0" fillId="0" borderId="0" xfId="0" applyNumberFormat="1"/>
    <xf numFmtId="0" fontId="0" fillId="2" borderId="0" xfId="0" applyFill="1"/>
    <xf numFmtId="0" fontId="0" fillId="3" borderId="0" xfId="0" applyFill="1"/>
    <xf numFmtId="0" fontId="0" fillId="0" borderId="0" xfId="0" applyAlignment="1">
      <alignment horizontal="center" vertical="center"/>
    </xf>
    <xf numFmtId="0" fontId="1" fillId="4" borderId="0" xfId="0" applyFont="1" applyFill="1" applyAlignment="1">
      <alignment horizontal="center" vertical="center"/>
    </xf>
    <xf numFmtId="0" fontId="0" fillId="0" borderId="1" xfId="0" applyBorder="1" applyAlignment="1">
      <alignment horizontal="left" vertical="center"/>
    </xf>
    <xf numFmtId="0" fontId="0" fillId="0" borderId="1" xfId="0" applyNumberFormat="1" applyBorder="1" applyAlignment="1">
      <alignment vertical="center"/>
    </xf>
    <xf numFmtId="42" fontId="0" fillId="5" borderId="0" xfId="0" applyNumberFormat="1" applyFill="1"/>
    <xf numFmtId="22" fontId="0" fillId="0" borderId="0" xfId="0" applyNumberFormat="1"/>
    <xf numFmtId="0" fontId="0" fillId="0" borderId="0" xfId="0" applyFill="1"/>
    <xf numFmtId="0" fontId="0" fillId="0" borderId="2" xfId="0" applyBorder="1"/>
    <xf numFmtId="0" fontId="0" fillId="0" borderId="2" xfId="0" pivotButton="1" applyBorder="1"/>
    <xf numFmtId="0" fontId="0" fillId="0" borderId="2" xfId="0" applyBorder="1" applyAlignment="1">
      <alignment horizontal="left"/>
    </xf>
    <xf numFmtId="0" fontId="0" fillId="0" borderId="2" xfId="0" applyNumberFormat="1" applyBorder="1"/>
    <xf numFmtId="42" fontId="0" fillId="0" borderId="2" xfId="0" applyNumberFormat="1" applyBorder="1"/>
    <xf numFmtId="0" fontId="2" fillId="0" borderId="2" xfId="0" applyFont="1" applyBorder="1" applyAlignment="1">
      <alignment horizontal="left"/>
    </xf>
    <xf numFmtId="0" fontId="3" fillId="0" borderId="2" xfId="0" applyFont="1" applyBorder="1" applyAlignment="1">
      <alignment horizontal="left"/>
    </xf>
    <xf numFmtId="0" fontId="4" fillId="0" borderId="3" xfId="0" applyFont="1" applyFill="1" applyBorder="1" applyAlignment="1">
      <alignment horizontal="left"/>
    </xf>
    <xf numFmtId="164" fontId="0" fillId="0" borderId="0" xfId="0" applyNumberFormat="1" applyAlignment="1">
      <alignment horizontal="left" indent="1"/>
    </xf>
    <xf numFmtId="164" fontId="0" fillId="0" borderId="0" xfId="0" applyNumberFormat="1"/>
    <xf numFmtId="164" fontId="0" fillId="0" borderId="0" xfId="0" pivotButton="1" applyNumberFormat="1"/>
    <xf numFmtId="164" fontId="0" fillId="0" borderId="0" xfId="0" applyNumberFormat="1" applyAlignment="1">
      <alignment horizontal="left"/>
    </xf>
    <xf numFmtId="44" fontId="0" fillId="0" borderId="0" xfId="1" applyFont="1"/>
    <xf numFmtId="165" fontId="0" fillId="0" borderId="0" xfId="1" applyNumberFormat="1" applyFont="1"/>
    <xf numFmtId="3" fontId="0" fillId="0" borderId="0" xfId="0" applyNumberFormat="1"/>
    <xf numFmtId="44" fontId="0" fillId="0" borderId="0" xfId="0" applyNumberFormat="1"/>
    <xf numFmtId="165" fontId="0" fillId="0" borderId="0" xfId="0" applyNumberFormat="1"/>
    <xf numFmtId="165" fontId="0" fillId="0" borderId="0" xfId="0" applyNumberFormat="1" applyAlignment="1">
      <alignment horizontal="center" vertical="center"/>
    </xf>
    <xf numFmtId="0" fontId="2" fillId="0" borderId="0" xfId="0" applyFont="1" applyAlignment="1">
      <alignment horizontal="center" vertical="center"/>
    </xf>
    <xf numFmtId="9" fontId="0" fillId="0" borderId="0" xfId="0" applyNumberFormat="1"/>
    <xf numFmtId="0" fontId="0" fillId="6" borderId="0" xfId="0" applyNumberFormat="1" applyFill="1"/>
    <xf numFmtId="14" fontId="0" fillId="6" borderId="0" xfId="0" applyNumberFormat="1" applyFill="1"/>
    <xf numFmtId="0" fontId="0" fillId="6" borderId="0" xfId="0" applyFill="1"/>
    <xf numFmtId="14" fontId="0" fillId="0" borderId="0" xfId="0" applyNumberFormat="1" applyAlignment="1">
      <alignment horizontal="left" indent="1"/>
    </xf>
  </cellXfs>
  <cellStyles count="2">
    <cellStyle name="Currency" xfId="1" builtinId="4"/>
    <cellStyle name="Normal" xfId="0" builtinId="0"/>
  </cellStyles>
  <dxfs count="108">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fill>
        <patternFill patternType="solid">
          <bgColor theme="9" tint="0.59999389629810485"/>
        </patternFill>
      </fill>
    </dxf>
    <dxf>
      <fill>
        <patternFill patternType="solid">
          <bgColor rgb="FFFF9999"/>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fill>
        <patternFill patternType="solid">
          <bgColor theme="9" tint="0.79998168889431442"/>
        </patternFill>
      </fill>
    </dxf>
    <dxf>
      <fill>
        <patternFill patternType="solid">
          <bgColor theme="9" tint="0.79998168889431442"/>
        </patternFill>
      </fill>
    </dxf>
    <dxf>
      <numFmt numFmtId="164" formatCode="[$-F800]dddd\,\ mmmm\ dd\,\ yyyy"/>
    </dxf>
    <dxf>
      <numFmt numFmtId="164" formatCode="[$-F800]dddd\,\ mmmm\ dd\,\ yyyy"/>
    </dxf>
    <dxf>
      <fill>
        <patternFill patternType="solid">
          <bgColor theme="9" tint="0.79998168889431442"/>
        </patternFill>
      </fill>
    </dxf>
    <dxf>
      <fill>
        <patternFill patternType="solid">
          <bgColor theme="9" tint="0.79998168889431442"/>
        </patternFill>
      </fill>
    </dxf>
    <dxf>
      <numFmt numFmtId="164" formatCode="[$-F800]dddd\,\ mmmm\ dd\,\ yyyy"/>
    </dxf>
    <dxf>
      <fill>
        <patternFill patternType="solid">
          <bgColor theme="9" tint="0.79998168889431442"/>
        </patternFill>
      </fill>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color theme="0"/>
      </font>
    </dxf>
    <dxf>
      <font>
        <color theme="0"/>
      </font>
    </dxf>
    <dxf>
      <fill>
        <patternFill patternType="solid">
          <bgColor theme="5"/>
        </patternFill>
      </fill>
    </dxf>
    <dxf>
      <fill>
        <patternFill patternType="solid">
          <bgColor theme="5"/>
        </patternFill>
      </fill>
    </dxf>
    <dxf>
      <numFmt numFmtId="32" formatCode="_-&quot;Rp&quot;* #,##0_-;\-&quot;Rp&quot;* #,##0_-;_-&quot;Rp&quot;* &quot;-&quot;_-;_-@_-"/>
    </dxf>
    <dxf>
      <alignment horizontal="center"/>
    </dxf>
    <dxf>
      <alignment horizontal="center"/>
    </dxf>
    <dxf>
      <alignment vertical="center"/>
    </dxf>
    <dxf>
      <alignment vertical="center"/>
    </dxf>
    <dxf>
      <fill>
        <patternFill patternType="solid">
          <bgColor rgb="FFFF9999"/>
        </patternFill>
      </fill>
    </dxf>
    <dxf>
      <fill>
        <patternFill patternType="solid">
          <bgColor theme="9" tint="0.59999389629810485"/>
        </patternFill>
      </fil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pivotCacheDefinition" Target="pivotCache/pivotCacheDefinition3.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ad Cakra Dwi Putra" refreshedDate="46212.554589583335" createdVersion="5" refreshedVersion="7" minRefreshableVersion="3" recordCount="0" supportSubquery="1" supportAdvancedDrill="1" xr:uid="{4A20830E-C23D-49EF-B08C-C3F611E58BBD}">
  <cacheSource type="external" connectionId="16"/>
  <cacheFields count="9">
    <cacheField name="[all_resi].[Tanda TTD].[Tanda TTD]" caption="Tanda TTD" numFmtId="0" hierarchy="36" level="1">
      <sharedItems count="2">
        <s v="Belum Diterima"/>
        <s v="Sampai Tujuan"/>
      </sharedItems>
    </cacheField>
    <cacheField name="[Measures].[Sum of Nilai COD]" caption="Sum of Nilai COD" numFmtId="0" hierarchy="66" level="32767"/>
    <cacheField name="[Measures].[Sum of COD Fee]" caption="Sum of COD Fee" numFmtId="0" hierarchy="67" level="32767"/>
    <cacheField name="[Measures].[Sum of Total Biaya Setelah Diskon]" caption="Sum of Total Biaya Setelah Diskon" numFmtId="0" hierarchy="68" level="32767"/>
    <cacheField name="[Measures].[Sum of Proyeksi_Net]" caption="Sum of Proyeksi_Net" numFmtId="0" hierarchy="69" level="32767"/>
    <cacheField name="[Measures].[Count of No. Waybill]" caption="Count of No. Waybill" numFmtId="0" hierarchy="70" level="32767"/>
    <cacheField name="[Measures].[Sum of Nilai Produk]" caption="Sum of Nilai Produk" numFmtId="0" hierarchy="71" level="32767"/>
    <cacheField name="[Measures].[Sum of Biaya Diskon]" caption="Sum of Biaya Diskon" numFmtId="0" hierarchy="72" level="32767"/>
    <cacheField name="[Measures].[Sum of Biaya Kirim]" caption="Sum of Biaya Kirim" numFmtId="0" hierarchy="73" level="32767"/>
  </cacheFields>
  <cacheHierarchies count="74">
    <cacheHierarchy uniqueName="[all_resi].[No. Waybill]" caption="No. Waybill" attribute="1" defaultMemberUniqueName="[all_resi].[No. Waybill].[All]" allUniqueName="[all_resi].[No. Waybill].[All]" dimensionUniqueName="[all_resi]" displayFolder="" count="0" memberValueDatatype="130" unbalanced="0"/>
    <cacheHierarchy uniqueName="[all_resi].[Tanggal Pengiriman]" caption="Tanggal Pengiriman" attribute="1" time="1" defaultMemberUniqueName="[all_resi].[Tanggal Pengiriman].[All]" allUniqueName="[all_resi].[Tanggal Pengiriman].[All]" dimensionUniqueName="[all_resi]" displayFolder="" count="0" memberValueDatatype="7" unbalanced="0"/>
    <cacheHierarchy uniqueName="[all_resi].[Klien Pengirim]" caption="Klien Pengirim" attribute="1" defaultMemberUniqueName="[all_resi].[Klien Pengirim].[All]" allUniqueName="[all_resi].[Klien Pengirim].[All]" dimensionUniqueName="[all_resi]" displayFolder="" count="0" memberValueDatatype="130" unbalanced="0"/>
    <cacheHierarchy uniqueName="[all_resi].[Nama Pengirim]" caption="Nama Pengirim" attribute="1" defaultMemberUniqueName="[all_resi].[Nama Pengirim].[All]" allUniqueName="[all_resi].[Nama Pengirim].[All]" dimensionUniqueName="[all_resi]" displayFolder="" count="0" memberValueDatatype="130" unbalanced="0"/>
    <cacheHierarchy uniqueName="[all_resi].[Telepon Pengirim]" caption="Telepon Pengirim" attribute="1" defaultMemberUniqueName="[all_resi].[Telepon Pengirim].[All]" allUniqueName="[all_resi].[Telepon Pengirim].[All]" dimensionUniqueName="[all_resi]" displayFolder="" count="0" memberValueDatatype="130" unbalanced="0"/>
    <cacheHierarchy uniqueName="[all_resi].[Kota Pengirim]" caption="Kota Pengirim" attribute="1" defaultMemberUniqueName="[all_resi].[Kota Pengirim].[All]" allUniqueName="[all_resi].[Kota Pengirim].[All]" dimensionUniqueName="[all_resi]" displayFolder="" count="0" memberValueDatatype="130" unbalanced="0"/>
    <cacheHierarchy uniqueName="[all_resi].[Kecamatan Pengirim]" caption="Kecamatan Pengirim" attribute="1" defaultMemberUniqueName="[all_resi].[Kecamatan Pengirim].[All]" allUniqueName="[all_resi].[Kecamatan Pengirim].[All]" dimensionUniqueName="[all_resi]" displayFolder="" count="0" memberValueDatatype="130" unbalanced="0"/>
    <cacheHierarchy uniqueName="[all_resi].[Alamat Pengirim]" caption="Alamat Pengirim" attribute="1" defaultMemberUniqueName="[all_resi].[Alamat Pengirim].[All]" allUniqueName="[all_resi].[Alamat Pengirim].[All]" dimensionUniqueName="[all_resi]" displayFolder="" count="0" memberValueDatatype="130" unbalanced="0"/>
    <cacheHierarchy uniqueName="[all_resi].[Penerima]" caption="Penerima" attribute="1" defaultMemberUniqueName="[all_resi].[Penerima].[All]" allUniqueName="[all_resi].[Penerima].[All]" dimensionUniqueName="[all_resi]" displayFolder="" count="0" memberValueDatatype="130" unbalanced="0"/>
    <cacheHierarchy uniqueName="[all_resi].[Telepon Penerima]" caption="Telepon Penerima" attribute="1" defaultMemberUniqueName="[all_resi].[Telepon Penerima].[All]" allUniqueName="[all_resi].[Telepon Penerima].[All]" dimensionUniqueName="[all_resi]" displayFolder="" count="0" memberValueDatatype="130" unbalanced="0"/>
    <cacheHierarchy uniqueName="[all_resi].[Provinsi Penerima]" caption="Provinsi Penerima" attribute="1" defaultMemberUniqueName="[all_resi].[Provinsi Penerima].[All]" allUniqueName="[all_resi].[Provinsi Penerima].[All]" dimensionUniqueName="[all_resi]" displayFolder="" count="0" memberValueDatatype="130" unbalanced="0"/>
    <cacheHierarchy uniqueName="[all_resi].[Kota Penerima]" caption="Kota Penerima" attribute="1" defaultMemberUniqueName="[all_resi].[Kota Penerima].[All]" allUniqueName="[all_resi].[Kota Penerima].[All]" dimensionUniqueName="[all_resi]" displayFolder="" count="0" memberValueDatatype="130" unbalanced="0"/>
    <cacheHierarchy uniqueName="[all_resi].[Kecamatan Penerima]" caption="Kecamatan Penerima" attribute="1" defaultMemberUniqueName="[all_resi].[Kecamatan Penerima].[All]" allUniqueName="[all_resi].[Kecamatan Penerima].[All]" dimensionUniqueName="[all_resi]" displayFolder="" count="0" memberValueDatatype="130" unbalanced="0"/>
    <cacheHierarchy uniqueName="[all_resi].[Alamat Penerima]" caption="Alamat Penerima" attribute="1" defaultMemberUniqueName="[all_resi].[Alamat Penerima].[All]" allUniqueName="[all_resi].[Alamat Penerima].[All]" dimensionUniqueName="[all_resi]" displayFolder="" count="0" memberValueDatatype="130" unbalanced="0"/>
    <cacheHierarchy uniqueName="[all_resi].[Jumlah Barang]" caption="Jumlah Barang" attribute="1" defaultMemberUniqueName="[all_resi].[Jumlah Barang].[All]" allUniqueName="[all_resi].[Jumlah Barang].[All]" dimensionUniqueName="[all_resi]" displayFolder="" count="0" memberValueDatatype="20" unbalanced="0"/>
    <cacheHierarchy uniqueName="[all_resi].[Tipe Barang]" caption="Tipe Barang" attribute="1" defaultMemberUniqueName="[all_resi].[Tipe Barang].[All]" allUniqueName="[all_resi].[Tipe Barang].[All]" dimensionUniqueName="[all_resi]" displayFolder="" count="0" memberValueDatatype="130" unbalanced="0"/>
    <cacheHierarchy uniqueName="[all_resi].[Berat]" caption="Berat" attribute="1" defaultMemberUniqueName="[all_resi].[Berat].[All]" allUniqueName="[all_resi].[Berat].[All]" dimensionUniqueName="[all_resi]" displayFolder="" count="0" memberValueDatatype="20" unbalanced="0"/>
    <cacheHierarchy uniqueName="[all_resi].[Nilai Barang]" caption="Nilai Barang" attribute="1" defaultMemberUniqueName="[all_resi].[Nilai Barang].[All]" allUniqueName="[all_resi].[Nilai Barang].[All]" dimensionUniqueName="[all_resi]" displayFolder="" count="0" memberValueDatatype="20" unbalanced="0"/>
    <cacheHierarchy uniqueName="[all_resi].[Layanan]" caption="Layanan" attribute="1" defaultMemberUniqueName="[all_resi].[Layanan].[All]" allUniqueName="[all_resi].[Layanan].[All]" dimensionUniqueName="[all_resi]" displayFolder="" count="0" memberValueDatatype="130" unbalanced="0"/>
    <cacheHierarchy uniqueName="[all_resi].[Metode Pembayaran]" caption="Metode Pembayaran" attribute="1" defaultMemberUniqueName="[all_resi].[Metode Pembayaran].[All]" allUniqueName="[all_resi].[Metode Pembayaran].[All]" dimensionUniqueName="[all_resi]" displayFolder="" count="0" memberValueDatatype="130" unbalanced="0"/>
    <cacheHierarchy uniqueName="[all_resi].[Nama Barang]" caption="Nama Barang" attribute="1" defaultMemberUniqueName="[all_resi].[Nama Barang].[All]" allUniqueName="[all_resi].[Nama Barang].[All]" dimensionUniqueName="[all_resi]" displayFolder="" count="0" memberValueDatatype="130" unbalanced="0"/>
    <cacheHierarchy uniqueName="[all_resi].[Kategori Barang]" caption="Kategori Barang" attribute="1" defaultMemberUniqueName="[all_resi].[Kategori Barang].[All]" allUniqueName="[all_resi].[Kategori Barang].[All]" dimensionUniqueName="[all_resi]" displayFolder="" count="0" memberValueDatatype="130" unbalanced="0"/>
    <cacheHierarchy uniqueName="[all_resi].[Biaya Kirim]" caption="Biaya Kirim" attribute="1" defaultMemberUniqueName="[all_resi].[Biaya Kirim].[All]" allUniqueName="[all_resi].[Biaya Kirim].[All]" dimensionUniqueName="[all_resi]" displayFolder="" count="0" memberValueDatatype="20" unbalanced="0"/>
    <cacheHierarchy uniqueName="[all_resi].[Biaya Asuransi]" caption="Biaya Asuransi" attribute="1" defaultMemberUniqueName="[all_resi].[Biaya Asuransi].[All]" allUniqueName="[all_resi].[Biaya Asuransi].[All]" dimensionUniqueName="[all_resi]" displayFolder="" count="0" memberValueDatatype="20" unbalanced="0"/>
    <cacheHierarchy uniqueName="[all_resi].[Biaya Lainnya]" caption="Biaya Lainnya" attribute="1" defaultMemberUniqueName="[all_resi].[Biaya Lainnya].[All]" allUniqueName="[all_resi].[Biaya Lainnya].[All]" dimensionUniqueName="[all_resi]" displayFolder="" count="0" memberValueDatatype="20" unbalanced="0"/>
    <cacheHierarchy uniqueName="[all_resi].[Total Biaya]" caption="Total Biaya" attribute="1" defaultMemberUniqueName="[all_resi].[Total Biaya].[All]" allUniqueName="[all_resi].[Total Biaya].[All]" dimensionUniqueName="[all_resi]" displayFolder="" count="0" memberValueDatatype="20" unbalanced="0"/>
    <cacheHierarchy uniqueName="[all_resi].[Nilai Voucher]" caption="Nilai Voucher" attribute="1" defaultMemberUniqueName="[all_resi].[Nilai Voucher].[All]" allUniqueName="[all_resi].[Nilai Voucher].[All]" dimensionUniqueName="[all_resi]" displayFolder="" count="0" memberValueDatatype="130" unbalanced="0"/>
    <cacheHierarchy uniqueName="[all_resi].[Tanda Diskon]" caption="Tanda Diskon" attribute="1" defaultMemberUniqueName="[all_resi].[Tanda Diskon].[All]" allUniqueName="[all_resi].[Tanda Diskon].[All]" dimensionUniqueName="[all_resi]" displayFolder="" count="0" memberValueDatatype="130" unbalanced="0"/>
    <cacheHierarchy uniqueName="[all_resi].[Biaya Diskon]" caption="Biaya Diskon" attribute="1" defaultMemberUniqueName="[all_resi].[Biaya Diskon].[All]" allUniqueName="[all_resi].[Biaya Diskon].[All]" dimensionUniqueName="[all_resi]" displayFolder="" count="0" memberValueDatatype="20" unbalanced="0"/>
    <cacheHierarchy uniqueName="[all_resi].[Total Biaya Setelah Diskon]" caption="Total Biaya Setelah Diskon" attribute="1" defaultMemberUniqueName="[all_resi].[Total Biaya Setelah Diskon].[All]" allUniqueName="[all_resi].[Total Biaya Setelah Diskon].[All]" dimensionUniqueName="[all_resi]" displayFolder="" count="0" memberValueDatatype="20" unbalanced="0"/>
    <cacheHierarchy uniqueName="[all_resi].[Nilai COD]" caption="Nilai COD" attribute="1" defaultMemberUniqueName="[all_resi].[Nilai COD].[All]" allUniqueName="[all_resi].[Nilai COD].[All]" dimensionUniqueName="[all_resi]" displayFolder="" count="0" memberValueDatatype="20" unbalanced="0"/>
    <cacheHierarchy uniqueName="[all_resi].[COD Fee]" caption="COD Fee" attribute="1" defaultMemberUniqueName="[all_resi].[COD Fee].[All]" allUniqueName="[all_resi].[COD Fee].[All]" dimensionUniqueName="[all_resi]" displayFolder="" count="0" memberValueDatatype="5" unbalanced="0"/>
    <cacheHierarchy uniqueName="[all_resi].[Diterima Oleh]" caption="Diterima Oleh" attribute="1" defaultMemberUniqueName="[all_resi].[Diterima Oleh].[All]" allUniqueName="[all_resi].[Diterima Oleh].[All]" dimensionUniqueName="[all_resi]" displayFolder="" count="0" memberValueDatatype="130" unbalanced="0"/>
    <cacheHierarchy uniqueName="[all_resi].[Hubungan]" caption="Hubungan" attribute="1" defaultMemberUniqueName="[all_resi].[Hubungan].[All]" allUniqueName="[all_resi].[Hubungan].[All]" dimensionUniqueName="[all_resi]" displayFolder="" count="0" memberValueDatatype="130" unbalanced="0"/>
    <cacheHierarchy uniqueName="[all_resi].[Waktu Terima]" caption="Waktu Terima" attribute="1" time="1" defaultMemberUniqueName="[all_resi].[Waktu Terima].[All]" allUniqueName="[all_resi].[Waktu Terima].[All]" dimensionUniqueName="[all_resi]" displayFolder="" count="0" memberValueDatatype="7" unbalanced="0"/>
    <cacheHierarchy uniqueName="[all_resi].[Keterangan]" caption="Keterangan" attribute="1" defaultMemberUniqueName="[all_resi].[Keterangan].[All]" allUniqueName="[all_resi].[Keterangan].[All]" dimensionUniqueName="[all_resi]" displayFolder="" count="0" memberValueDatatype="130" unbalanced="0"/>
    <cacheHierarchy uniqueName="[all_resi].[Tanda TTD]" caption="Tanda TTD" attribute="1" defaultMemberUniqueName="[all_resi].[Tanda TTD].[All]" allUniqueName="[all_resi].[Tanda TTD].[All]" dimensionUniqueName="[all_resi]" displayFolder="" count="2" memberValueDatatype="130" unbalanced="0">
      <fieldsUsage count="2">
        <fieldUsage x="-1"/>
        <fieldUsage x="0"/>
      </fieldsUsage>
    </cacheHierarchy>
    <cacheHierarchy uniqueName="[all_resi].[Alasan Void]" caption="Alasan Void" attribute="1" defaultMemberUniqueName="[all_resi].[Alasan Void].[All]" allUniqueName="[all_resi].[Alasan Void].[All]" dimensionUniqueName="[all_resi]" displayFolder="" count="0" memberValueDatatype="130" unbalanced="0"/>
    <cacheHierarchy uniqueName="[all_resi].[Sumber Order]" caption="Sumber Order" attribute="1" defaultMemberUniqueName="[all_resi].[Sumber Order].[All]" allUniqueName="[all_resi].[Sumber Order].[All]" dimensionUniqueName="[all_resi]" displayFolder="" count="0" memberValueDatatype="130" unbalanced="0"/>
    <cacheHierarchy uniqueName="[all_resi].[Catatan Pengirim untuk kurir]" caption="Catatan Pengirim untuk kurir" attribute="1" defaultMemberUniqueName="[all_resi].[Catatan Pengirim untuk kurir].[All]" allUniqueName="[all_resi].[Catatan Pengirim untuk kurir].[All]" dimensionUniqueName="[all_resi]" displayFolder="" count="0" memberValueDatatype="130" unbalanced="0"/>
    <cacheHierarchy uniqueName="[all_resi].[Catatan Penerima untuk Kurir]" caption="Catatan Penerima untuk Kurir" attribute="1" defaultMemberUniqueName="[all_resi].[Catatan Penerima untuk Kurir].[All]" allUniqueName="[all_resi].[Catatan Penerima untuk Kurir].[All]" dimensionUniqueName="[all_resi]" displayFolder="" count="0" memberValueDatatype="130" unbalanced="0"/>
    <cacheHierarchy uniqueName="[all_resi].[Apakah Paket Abnormal?]" caption="Apakah Paket Abnormal?" attribute="1" defaultMemberUniqueName="[all_resi].[Apakah Paket Abnormal?].[All]" allUniqueName="[all_resi].[Apakah Paket Abnormal?].[All]" dimensionUniqueName="[all_resi]" displayFolder="" count="0" memberValueDatatype="130" unbalanced="0"/>
    <cacheHierarchy uniqueName="[all_resi].[COD]" caption="COD" attribute="1" defaultMemberUniqueName="[all_resi].[COD].[All]" allUniqueName="[all_resi].[COD].[All]" dimensionUniqueName="[all_resi]" displayFolder="" count="0" memberValueDatatype="130" unbalanced="0"/>
    <cacheHierarchy uniqueName="[all_resi].[Nilai Produk]" caption="Nilai Produk" attribute="1" defaultMemberUniqueName="[all_resi].[Nilai Produk].[All]" allUniqueName="[all_resi].[Nilai Produk].[All]" dimensionUniqueName="[all_resi]" displayFolder="" count="0" memberValueDatatype="20" unbalanced="0"/>
    <cacheHierarchy uniqueName="[all_resi].[Rekon]" caption="Rekon" attribute="1" defaultMemberUniqueName="[all_resi].[Rekon].[All]" allUniqueName="[all_resi].[Rekon].[All]" dimensionUniqueName="[all_resi]" displayFolder="" count="0" memberValueDatatype="130" unbalanced="0"/>
    <cacheHierarchy uniqueName="[all_resi].[Proyeksi_Net]" caption="Proyeksi_Net" attribute="1" defaultMemberUniqueName="[all_resi].[Proyeksi_Net].[All]" allUniqueName="[all_resi].[Proyeksi_Net].[All]" dimensionUniqueName="[all_resi]" displayFolder="" count="0" memberValueDatatype="5" unbalanced="0"/>
    <cacheHierarchy uniqueName="[all_resi].[Durasi Kirim]" caption="Durasi Kirim" attribute="1" defaultMemberUniqueName="[all_resi].[Durasi Kirim].[All]" allUniqueName="[all_resi].[Durasi Kirim].[All]" dimensionUniqueName="[all_resi]" displayFolder="" count="0" memberValueDatatype="130" unbalanced="0"/>
    <cacheHierarchy uniqueName="[settle_reconcile].[No. Waybill]" caption="No. Waybill" attribute="1" defaultMemberUniqueName="[settle_reconcile].[No. Waybill].[All]" allUniqueName="[settle_reconcile].[No. Waybill].[All]" dimensionUniqueName="[settle_reconcile]" displayFolder="" count="0" memberValueDatatype="130" unbalanced="0"/>
    <cacheHierarchy uniqueName="[settle_reconcile].[Waktu TTD]" caption="Waktu TTD" attribute="1" time="1" defaultMemberUniqueName="[settle_reconcile].[Waktu TTD].[All]" allUniqueName="[settle_reconcile].[Waktu TTD].[All]" dimensionUniqueName="[settle_reconcile]" displayFolder="" count="0" memberValueDatatype="7" unbalanced="0"/>
    <cacheHierarchy uniqueName="[settle_reconcile].[TTD]" caption="TTD" attribute="1" defaultMemberUniqueName="[settle_reconcile].[TTD].[All]" allUniqueName="[settle_reconcile].[TTD].[All]" dimensionUniqueName="[settle_reconcile]" displayFolder="" count="0" memberValueDatatype="130" unbalanced="0"/>
    <cacheHierarchy uniqueName="[settle_reconcile].[Status Retur]" caption="Status Retur" attribute="1" defaultMemberUniqueName="[settle_reconcile].[Status Retur].[All]" allUniqueName="[settle_reconcile].[Status Retur].[All]" dimensionUniqueName="[settle_reconcile]" displayFolder="" count="0" memberValueDatatype="130" unbalanced="0"/>
    <cacheHierarchy uniqueName="[settle_reconcile].[Penerima]" caption="Penerima" attribute="1" defaultMemberUniqueName="[settle_reconcile].[Penerima].[All]" allUniqueName="[settle_reconcile].[Penerima].[All]" dimensionUniqueName="[settle_reconcile]" displayFolder="" count="0" memberValueDatatype="130" unbalanced="0"/>
    <cacheHierarchy uniqueName="[settle_reconcile].[DP TTD]" caption="DP TTD" attribute="1" defaultMemberUniqueName="[settle_reconcile].[DP TTD].[All]" allUniqueName="[settle_reconcile].[DP TTD].[All]" dimensionUniqueName="[settle_reconcile]" displayFolder="" count="0" memberValueDatatype="130" unbalanced="0"/>
    <cacheHierarchy uniqueName="[settle_reconcile].[COD]" caption="COD" attribute="1" defaultMemberUniqueName="[settle_reconcile].[COD].[All]" allUniqueName="[settle_reconcile].[COD].[All]" dimensionUniqueName="[settle_reconcile]" displayFolder="" count="0" memberValueDatatype="20" unbalanced="0"/>
    <cacheHierarchy uniqueName="[settle_reconcile].[Jenis Layanan]" caption="Jenis Layanan" attribute="1" defaultMemberUniqueName="[settle_reconcile].[Jenis Layanan].[All]" allUniqueName="[settle_reconcile].[Jenis Layanan].[All]" dimensionUniqueName="[settle_reconcile]" displayFolder="" count="0" memberValueDatatype="130" unbalanced="0"/>
    <cacheHierarchy uniqueName="[settle_reconcile].[Jenis Barang]" caption="Jenis Barang" attribute="1" defaultMemberUniqueName="[settle_reconcile].[Jenis Barang].[All]" allUniqueName="[settle_reconcile].[Jenis Barang].[All]" dimensionUniqueName="[settle_reconcile]" displayFolder="" count="0" memberValueDatatype="130" unbalanced="0"/>
    <cacheHierarchy uniqueName="[settle_reconcile].[Lokasi (Asal)]" caption="Lokasi (Asal)" attribute="1" defaultMemberUniqueName="[settle_reconcile].[Lokasi (Asal)].[All]" allUniqueName="[settle_reconcile].[Lokasi (Asal)].[All]" dimensionUniqueName="[settle_reconcile]" displayFolder="" count="0" memberValueDatatype="130" unbalanced="0"/>
    <cacheHierarchy uniqueName="[settle_reconcile].[Tujuan]" caption="Tujuan" attribute="1" defaultMemberUniqueName="[settle_reconcile].[Tujuan].[All]" allUniqueName="[settle_reconcile].[Tujuan].[All]" dimensionUniqueName="[settle_reconcile]" displayFolder="" count="0" memberValueDatatype="130" unbalanced="0"/>
    <cacheHierarchy uniqueName="[settle_reconcile].[Waktu TTD (Day)]" caption="Waktu TTD (Day)" attribute="1" defaultMemberUniqueName="[settle_reconcile].[Waktu TTD (Day)].[All]" allUniqueName="[settle_reconcile].[Waktu TTD (Day)].[All]" dimensionUniqueName="[settle_reconcile]" displayFolder="" count="0" memberValueDatatype="130" unbalanced="0"/>
    <cacheHierarchy uniqueName="[settle_reconcile].[Waktu TTD (Hour)]" caption="Waktu TTD (Hour)" attribute="1" defaultMemberUniqueName="[settle_reconcile].[Waktu TTD (Hour)].[All]" allUniqueName="[settle_reconcile].[Waktu TTD (Hour)].[All]" dimensionUniqueName="[settle_reconcile]" displayFolder="" count="0" memberValueDatatype="130" unbalanced="0"/>
    <cacheHierarchy uniqueName="[settle_reconcile].[Waktu TTD (Minute)]" caption="Waktu TTD (Minute)" attribute="1" defaultMemberUniqueName="[settle_reconcile].[Waktu TTD (Minute)].[All]" allUniqueName="[settle_reconcile].[Waktu TTD (Minute)].[All]" dimensionUniqueName="[settle_reconcile]" displayFolder="" count="0" memberValueDatatype="130" unbalanced="0"/>
    <cacheHierarchy uniqueName="[settle_reconcile].[Waktu TTD (Second)]" caption="Waktu TTD (Second)" attribute="1" defaultMemberUniqueName="[settle_reconcile].[Waktu TTD (Second)].[All]" allUniqueName="[settle_reconcile].[Waktu TTD (Second)].[All]" dimensionUniqueName="[settle_reconcile]" displayFolder="" count="0" memberValueDatatype="130" unbalanced="0"/>
    <cacheHierarchy uniqueName="[settle_reconcile].[Waktu TTD (Day Index)]" caption="Waktu TTD (Day Index)" attribute="1" defaultMemberUniqueName="[settle_reconcile].[Waktu TTD (Day Index)].[All]" allUniqueName="[settle_reconcile].[Waktu TTD (Day Index)].[All]" dimensionUniqueName="[settle_reconcile]" displayFolder="" count="0" memberValueDatatype="5" unbalanced="0" hidden="1"/>
    <cacheHierarchy uniqueName="[Measures].[__XL_Count settle_reconcile]" caption="__XL_Count settle_reconcile" measure="1" displayFolder="" measureGroup="settle_reconcile" count="0" hidden="1"/>
    <cacheHierarchy uniqueName="[Measures].[__XL_Count all_resi]" caption="__XL_Count all_resi" measure="1" displayFolder="" measureGroup="all_resi" count="0" hidden="1"/>
    <cacheHierarchy uniqueName="[Measures].[__No measures defined]" caption="__No measures defined" measure="1" displayFolder="" count="0" hidden="1"/>
    <cacheHierarchy uniqueName="[Measures].[Sum of Nilai COD]" caption="Sum of Nilai COD" measure="1" displayFolder="" measureGroup="all_resi"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COD Fee]" caption="Sum of COD Fee" measure="1" displayFolder="" measureGroup="all_resi"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Total Biaya Setelah Diskon]" caption="Sum of Total Biaya Setelah Diskon" measure="1" displayFolder="" measureGroup="all_resi"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Proyeksi_Net]" caption="Sum of Proyeksi_Net" measure="1" displayFolder="" measureGroup="all_resi"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No. Waybill]" caption="Count of No. Waybill" measure="1" displayFolder="" measureGroup="all_resi" count="0" oneField="1" hidden="1">
      <fieldsUsage count="1">
        <fieldUsage x="5"/>
      </fieldsUsage>
      <extLst>
        <ext xmlns:x15="http://schemas.microsoft.com/office/spreadsheetml/2010/11/main" uri="{B97F6D7D-B522-45F9-BDA1-12C45D357490}">
          <x15:cacheHierarchy aggregatedColumn="0"/>
        </ext>
      </extLst>
    </cacheHierarchy>
    <cacheHierarchy uniqueName="[Measures].[Sum of Nilai Produk]" caption="Sum of Nilai Produk" measure="1" displayFolder="" measureGroup="all_resi" count="0" oneField="1" hidden="1">
      <fieldsUsage count="1">
        <fieldUsage x="6"/>
      </fieldsUsage>
      <extLst>
        <ext xmlns:x15="http://schemas.microsoft.com/office/spreadsheetml/2010/11/main" uri="{B97F6D7D-B522-45F9-BDA1-12C45D357490}">
          <x15:cacheHierarchy aggregatedColumn="43"/>
        </ext>
      </extLst>
    </cacheHierarchy>
    <cacheHierarchy uniqueName="[Measures].[Sum of Biaya Diskon]" caption="Sum of Biaya Diskon" measure="1" displayFolder="" measureGroup="all_resi" count="0" oneField="1" hidden="1">
      <fieldsUsage count="1">
        <fieldUsage x="7"/>
      </fieldsUsage>
      <extLst>
        <ext xmlns:x15="http://schemas.microsoft.com/office/spreadsheetml/2010/11/main" uri="{B97F6D7D-B522-45F9-BDA1-12C45D357490}">
          <x15:cacheHierarchy aggregatedColumn="28"/>
        </ext>
      </extLst>
    </cacheHierarchy>
    <cacheHierarchy uniqueName="[Measures].[Sum of Biaya Kirim]" caption="Sum of Biaya Kirim" measure="1" displayFolder="" measureGroup="all_resi" count="0" oneField="1" hidden="1">
      <fieldsUsage count="1">
        <fieldUsage x="8"/>
      </fieldsUsage>
      <extLst>
        <ext xmlns:x15="http://schemas.microsoft.com/office/spreadsheetml/2010/11/main" uri="{B97F6D7D-B522-45F9-BDA1-12C45D357490}">
          <x15:cacheHierarchy aggregatedColumn="22"/>
        </ext>
      </extLst>
    </cacheHierarchy>
  </cacheHierarchies>
  <kpis count="0"/>
  <dimensions count="3">
    <dimension name="all_resi" uniqueName="[all_resi]" caption="all_resi"/>
    <dimension measure="1" name="Measures" uniqueName="[Measures]" caption="Measures"/>
    <dimension name="settle_reconcile" uniqueName="[settle_reconcile]" caption="settle_reconcile"/>
  </dimensions>
  <measureGroups count="2">
    <measureGroup name="all_resi" caption="all_resi"/>
    <measureGroup name="settle_reconcile" caption="settle_reconci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ad Cakra Dwi Putra" refreshedDate="46212.55459097222" createdVersion="5" refreshedVersion="7" minRefreshableVersion="3" recordCount="0" supportSubquery="1" supportAdvancedDrill="1" xr:uid="{105B9265-7A6D-4902-8723-7F5C8A34ADD5}">
  <cacheSource type="external" connectionId="16"/>
  <cacheFields count="8">
    <cacheField name="[all_resi].[Tanda TTD].[Tanda TTD]" caption="Tanda TTD" numFmtId="0" hierarchy="36" level="1">
      <sharedItems count="2">
        <s v="Belum Diterima"/>
        <s v="Sampai Tujuan"/>
      </sharedItems>
    </cacheField>
    <cacheField name="[Measures].[Sum of Nilai COD]" caption="Sum of Nilai COD" numFmtId="0" hierarchy="66" level="32767"/>
    <cacheField name="[Measures].[Sum of COD Fee]" caption="Sum of COD Fee" numFmtId="0" hierarchy="67" level="32767"/>
    <cacheField name="[Measures].[Sum of Total Biaya Setelah Diskon]" caption="Sum of Total Biaya Setelah Diskon" numFmtId="0" hierarchy="68" level="32767"/>
    <cacheField name="[all_resi].[Waktu Terima].[Waktu Terima]" caption="Waktu Terima" numFmtId="0" hierarchy="34" level="1">
      <sharedItems containsNonDate="0" containsDate="1" containsString="0" containsBlank="1" minDate="2026-06-03T00:00:00" maxDate="2026-07-10T00:00:00" count="38">
        <m/>
        <d v="2026-06-08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6-03T00:00:00"/>
        <d v="2026-06-04T00:00:00"/>
        <d v="2026-06-05T00:00:00"/>
        <d v="2026-06-06T00:00:00"/>
        <d v="2026-06-07T00:00:00"/>
        <d v="2026-06-09T00:00:00"/>
      </sharedItems>
    </cacheField>
    <cacheField name="[all_resi].[Rekon].[Rekon]" caption="Rekon" numFmtId="0" hierarchy="44" level="1">
      <sharedItems count="2">
        <s v="-"/>
        <s v="Recon"/>
      </sharedItems>
    </cacheField>
    <cacheField name="[Measures].[Sum of Proyeksi_Net]" caption="Sum of Proyeksi_Net" numFmtId="0" hierarchy="69" level="32767"/>
    <cacheField name="[Measures].[Count of No. Waybill]" caption="Count of No. Waybill" numFmtId="0" hierarchy="70" level="32767"/>
  </cacheFields>
  <cacheHierarchies count="74">
    <cacheHierarchy uniqueName="[all_resi].[No. Waybill]" caption="No. Waybill" attribute="1" defaultMemberUniqueName="[all_resi].[No. Waybill].[All]" allUniqueName="[all_resi].[No. Waybill].[All]" dimensionUniqueName="[all_resi]" displayFolder="" count="0" memberValueDatatype="130" unbalanced="0"/>
    <cacheHierarchy uniqueName="[all_resi].[Tanggal Pengiriman]" caption="Tanggal Pengiriman" attribute="1" time="1" defaultMemberUniqueName="[all_resi].[Tanggal Pengiriman].[All]" allUniqueName="[all_resi].[Tanggal Pengiriman].[All]" dimensionUniqueName="[all_resi]" displayFolder="" count="0" memberValueDatatype="7" unbalanced="0"/>
    <cacheHierarchy uniqueName="[all_resi].[Klien Pengirim]" caption="Klien Pengirim" attribute="1" defaultMemberUniqueName="[all_resi].[Klien Pengirim].[All]" allUniqueName="[all_resi].[Klien Pengirim].[All]" dimensionUniqueName="[all_resi]" displayFolder="" count="0" memberValueDatatype="130" unbalanced="0"/>
    <cacheHierarchy uniqueName="[all_resi].[Nama Pengirim]" caption="Nama Pengirim" attribute="1" defaultMemberUniqueName="[all_resi].[Nama Pengirim].[All]" allUniqueName="[all_resi].[Nama Pengirim].[All]" dimensionUniqueName="[all_resi]" displayFolder="" count="0" memberValueDatatype="130" unbalanced="0"/>
    <cacheHierarchy uniqueName="[all_resi].[Telepon Pengirim]" caption="Telepon Pengirim" attribute="1" defaultMemberUniqueName="[all_resi].[Telepon Pengirim].[All]" allUniqueName="[all_resi].[Telepon Pengirim].[All]" dimensionUniqueName="[all_resi]" displayFolder="" count="0" memberValueDatatype="130" unbalanced="0"/>
    <cacheHierarchy uniqueName="[all_resi].[Kota Pengirim]" caption="Kota Pengirim" attribute="1" defaultMemberUniqueName="[all_resi].[Kota Pengirim].[All]" allUniqueName="[all_resi].[Kota Pengirim].[All]" dimensionUniqueName="[all_resi]" displayFolder="" count="0" memberValueDatatype="130" unbalanced="0"/>
    <cacheHierarchy uniqueName="[all_resi].[Kecamatan Pengirim]" caption="Kecamatan Pengirim" attribute="1" defaultMemberUniqueName="[all_resi].[Kecamatan Pengirim].[All]" allUniqueName="[all_resi].[Kecamatan Pengirim].[All]" dimensionUniqueName="[all_resi]" displayFolder="" count="0" memberValueDatatype="130" unbalanced="0"/>
    <cacheHierarchy uniqueName="[all_resi].[Alamat Pengirim]" caption="Alamat Pengirim" attribute="1" defaultMemberUniqueName="[all_resi].[Alamat Pengirim].[All]" allUniqueName="[all_resi].[Alamat Pengirim].[All]" dimensionUniqueName="[all_resi]" displayFolder="" count="0" memberValueDatatype="130" unbalanced="0"/>
    <cacheHierarchy uniqueName="[all_resi].[Penerima]" caption="Penerima" attribute="1" defaultMemberUniqueName="[all_resi].[Penerima].[All]" allUniqueName="[all_resi].[Penerima].[All]" dimensionUniqueName="[all_resi]" displayFolder="" count="0" memberValueDatatype="130" unbalanced="0"/>
    <cacheHierarchy uniqueName="[all_resi].[Telepon Penerima]" caption="Telepon Penerima" attribute="1" defaultMemberUniqueName="[all_resi].[Telepon Penerima].[All]" allUniqueName="[all_resi].[Telepon Penerima].[All]" dimensionUniqueName="[all_resi]" displayFolder="" count="0" memberValueDatatype="130" unbalanced="0"/>
    <cacheHierarchy uniqueName="[all_resi].[Provinsi Penerima]" caption="Provinsi Penerima" attribute="1" defaultMemberUniqueName="[all_resi].[Provinsi Penerima].[All]" allUniqueName="[all_resi].[Provinsi Penerima].[All]" dimensionUniqueName="[all_resi]" displayFolder="" count="0" memberValueDatatype="130" unbalanced="0"/>
    <cacheHierarchy uniqueName="[all_resi].[Kota Penerima]" caption="Kota Penerima" attribute="1" defaultMemberUniqueName="[all_resi].[Kota Penerima].[All]" allUniqueName="[all_resi].[Kota Penerima].[All]" dimensionUniqueName="[all_resi]" displayFolder="" count="0" memberValueDatatype="130" unbalanced="0"/>
    <cacheHierarchy uniqueName="[all_resi].[Kecamatan Penerima]" caption="Kecamatan Penerima" attribute="1" defaultMemberUniqueName="[all_resi].[Kecamatan Penerima].[All]" allUniqueName="[all_resi].[Kecamatan Penerima].[All]" dimensionUniqueName="[all_resi]" displayFolder="" count="0" memberValueDatatype="130" unbalanced="0"/>
    <cacheHierarchy uniqueName="[all_resi].[Alamat Penerima]" caption="Alamat Penerima" attribute="1" defaultMemberUniqueName="[all_resi].[Alamat Penerima].[All]" allUniqueName="[all_resi].[Alamat Penerima].[All]" dimensionUniqueName="[all_resi]" displayFolder="" count="0" memberValueDatatype="130" unbalanced="0"/>
    <cacheHierarchy uniqueName="[all_resi].[Jumlah Barang]" caption="Jumlah Barang" attribute="1" defaultMemberUniqueName="[all_resi].[Jumlah Barang].[All]" allUniqueName="[all_resi].[Jumlah Barang].[All]" dimensionUniqueName="[all_resi]" displayFolder="" count="0" memberValueDatatype="20" unbalanced="0"/>
    <cacheHierarchy uniqueName="[all_resi].[Tipe Barang]" caption="Tipe Barang" attribute="1" defaultMemberUniqueName="[all_resi].[Tipe Barang].[All]" allUniqueName="[all_resi].[Tipe Barang].[All]" dimensionUniqueName="[all_resi]" displayFolder="" count="0" memberValueDatatype="130" unbalanced="0"/>
    <cacheHierarchy uniqueName="[all_resi].[Berat]" caption="Berat" attribute="1" defaultMemberUniqueName="[all_resi].[Berat].[All]" allUniqueName="[all_resi].[Berat].[All]" dimensionUniqueName="[all_resi]" displayFolder="" count="0" memberValueDatatype="20" unbalanced="0"/>
    <cacheHierarchy uniqueName="[all_resi].[Nilai Barang]" caption="Nilai Barang" attribute="1" defaultMemberUniqueName="[all_resi].[Nilai Barang].[All]" allUniqueName="[all_resi].[Nilai Barang].[All]" dimensionUniqueName="[all_resi]" displayFolder="" count="0" memberValueDatatype="20" unbalanced="0"/>
    <cacheHierarchy uniqueName="[all_resi].[Layanan]" caption="Layanan" attribute="1" defaultMemberUniqueName="[all_resi].[Layanan].[All]" allUniqueName="[all_resi].[Layanan].[All]" dimensionUniqueName="[all_resi]" displayFolder="" count="0" memberValueDatatype="130" unbalanced="0"/>
    <cacheHierarchy uniqueName="[all_resi].[Metode Pembayaran]" caption="Metode Pembayaran" attribute="1" defaultMemberUniqueName="[all_resi].[Metode Pembayaran].[All]" allUniqueName="[all_resi].[Metode Pembayaran].[All]" dimensionUniqueName="[all_resi]" displayFolder="" count="0" memberValueDatatype="130" unbalanced="0"/>
    <cacheHierarchy uniqueName="[all_resi].[Nama Barang]" caption="Nama Barang" attribute="1" defaultMemberUniqueName="[all_resi].[Nama Barang].[All]" allUniqueName="[all_resi].[Nama Barang].[All]" dimensionUniqueName="[all_resi]" displayFolder="" count="0" memberValueDatatype="130" unbalanced="0"/>
    <cacheHierarchy uniqueName="[all_resi].[Kategori Barang]" caption="Kategori Barang" attribute="1" defaultMemberUniqueName="[all_resi].[Kategori Barang].[All]" allUniqueName="[all_resi].[Kategori Barang].[All]" dimensionUniqueName="[all_resi]" displayFolder="" count="0" memberValueDatatype="130" unbalanced="0"/>
    <cacheHierarchy uniqueName="[all_resi].[Biaya Kirim]" caption="Biaya Kirim" attribute="1" defaultMemberUniqueName="[all_resi].[Biaya Kirim].[All]" allUniqueName="[all_resi].[Biaya Kirim].[All]" dimensionUniqueName="[all_resi]" displayFolder="" count="0" memberValueDatatype="20" unbalanced="0"/>
    <cacheHierarchy uniqueName="[all_resi].[Biaya Asuransi]" caption="Biaya Asuransi" attribute="1" defaultMemberUniqueName="[all_resi].[Biaya Asuransi].[All]" allUniqueName="[all_resi].[Biaya Asuransi].[All]" dimensionUniqueName="[all_resi]" displayFolder="" count="0" memberValueDatatype="20" unbalanced="0"/>
    <cacheHierarchy uniqueName="[all_resi].[Biaya Lainnya]" caption="Biaya Lainnya" attribute="1" defaultMemberUniqueName="[all_resi].[Biaya Lainnya].[All]" allUniqueName="[all_resi].[Biaya Lainnya].[All]" dimensionUniqueName="[all_resi]" displayFolder="" count="0" memberValueDatatype="20" unbalanced="0"/>
    <cacheHierarchy uniqueName="[all_resi].[Total Biaya]" caption="Total Biaya" attribute="1" defaultMemberUniqueName="[all_resi].[Total Biaya].[All]" allUniqueName="[all_resi].[Total Biaya].[All]" dimensionUniqueName="[all_resi]" displayFolder="" count="0" memberValueDatatype="20" unbalanced="0"/>
    <cacheHierarchy uniqueName="[all_resi].[Nilai Voucher]" caption="Nilai Voucher" attribute="1" defaultMemberUniqueName="[all_resi].[Nilai Voucher].[All]" allUniqueName="[all_resi].[Nilai Voucher].[All]" dimensionUniqueName="[all_resi]" displayFolder="" count="0" memberValueDatatype="130" unbalanced="0"/>
    <cacheHierarchy uniqueName="[all_resi].[Tanda Diskon]" caption="Tanda Diskon" attribute="1" defaultMemberUniqueName="[all_resi].[Tanda Diskon].[All]" allUniqueName="[all_resi].[Tanda Diskon].[All]" dimensionUniqueName="[all_resi]" displayFolder="" count="0" memberValueDatatype="130" unbalanced="0"/>
    <cacheHierarchy uniqueName="[all_resi].[Biaya Diskon]" caption="Biaya Diskon" attribute="1" defaultMemberUniqueName="[all_resi].[Biaya Diskon].[All]" allUniqueName="[all_resi].[Biaya Diskon].[All]" dimensionUniqueName="[all_resi]" displayFolder="" count="0" memberValueDatatype="20" unbalanced="0"/>
    <cacheHierarchy uniqueName="[all_resi].[Total Biaya Setelah Diskon]" caption="Total Biaya Setelah Diskon" attribute="1" defaultMemberUniqueName="[all_resi].[Total Biaya Setelah Diskon].[All]" allUniqueName="[all_resi].[Total Biaya Setelah Diskon].[All]" dimensionUniqueName="[all_resi]" displayFolder="" count="0" memberValueDatatype="20" unbalanced="0"/>
    <cacheHierarchy uniqueName="[all_resi].[Nilai COD]" caption="Nilai COD" attribute="1" defaultMemberUniqueName="[all_resi].[Nilai COD].[All]" allUniqueName="[all_resi].[Nilai COD].[All]" dimensionUniqueName="[all_resi]" displayFolder="" count="0" memberValueDatatype="20" unbalanced="0"/>
    <cacheHierarchy uniqueName="[all_resi].[COD Fee]" caption="COD Fee" attribute="1" defaultMemberUniqueName="[all_resi].[COD Fee].[All]" allUniqueName="[all_resi].[COD Fee].[All]" dimensionUniqueName="[all_resi]" displayFolder="" count="0" memberValueDatatype="5" unbalanced="0"/>
    <cacheHierarchy uniqueName="[all_resi].[Diterima Oleh]" caption="Diterima Oleh" attribute="1" defaultMemberUniqueName="[all_resi].[Diterima Oleh].[All]" allUniqueName="[all_resi].[Diterima Oleh].[All]" dimensionUniqueName="[all_resi]" displayFolder="" count="0" memberValueDatatype="130" unbalanced="0"/>
    <cacheHierarchy uniqueName="[all_resi].[Hubungan]" caption="Hubungan" attribute="1" defaultMemberUniqueName="[all_resi].[Hubungan].[All]" allUniqueName="[all_resi].[Hubungan].[All]" dimensionUniqueName="[all_resi]" displayFolder="" count="0" memberValueDatatype="130" unbalanced="0"/>
    <cacheHierarchy uniqueName="[all_resi].[Waktu Terima]" caption="Waktu Terima" attribute="1" time="1" defaultMemberUniqueName="[all_resi].[Waktu Terima].[All]" allUniqueName="[all_resi].[Waktu Terima].[All]" dimensionUniqueName="[all_resi]" displayFolder="" count="2" memberValueDatatype="7" unbalanced="0">
      <fieldsUsage count="2">
        <fieldUsage x="-1"/>
        <fieldUsage x="4"/>
      </fieldsUsage>
    </cacheHierarchy>
    <cacheHierarchy uniqueName="[all_resi].[Keterangan]" caption="Keterangan" attribute="1" defaultMemberUniqueName="[all_resi].[Keterangan].[All]" allUniqueName="[all_resi].[Keterangan].[All]" dimensionUniqueName="[all_resi]" displayFolder="" count="0" memberValueDatatype="130" unbalanced="0"/>
    <cacheHierarchy uniqueName="[all_resi].[Tanda TTD]" caption="Tanda TTD" attribute="1" defaultMemberUniqueName="[all_resi].[Tanda TTD].[All]" allUniqueName="[all_resi].[Tanda TTD].[All]" dimensionUniqueName="[all_resi]" displayFolder="" count="2" memberValueDatatype="130" unbalanced="0">
      <fieldsUsage count="2">
        <fieldUsage x="-1"/>
        <fieldUsage x="0"/>
      </fieldsUsage>
    </cacheHierarchy>
    <cacheHierarchy uniqueName="[all_resi].[Alasan Void]" caption="Alasan Void" attribute="1" defaultMemberUniqueName="[all_resi].[Alasan Void].[All]" allUniqueName="[all_resi].[Alasan Void].[All]" dimensionUniqueName="[all_resi]" displayFolder="" count="0" memberValueDatatype="130" unbalanced="0"/>
    <cacheHierarchy uniqueName="[all_resi].[Sumber Order]" caption="Sumber Order" attribute="1" defaultMemberUniqueName="[all_resi].[Sumber Order].[All]" allUniqueName="[all_resi].[Sumber Order].[All]" dimensionUniqueName="[all_resi]" displayFolder="" count="0" memberValueDatatype="130" unbalanced="0"/>
    <cacheHierarchy uniqueName="[all_resi].[Catatan Pengirim untuk kurir]" caption="Catatan Pengirim untuk kurir" attribute="1" defaultMemberUniqueName="[all_resi].[Catatan Pengirim untuk kurir].[All]" allUniqueName="[all_resi].[Catatan Pengirim untuk kurir].[All]" dimensionUniqueName="[all_resi]" displayFolder="" count="0" memberValueDatatype="130" unbalanced="0"/>
    <cacheHierarchy uniqueName="[all_resi].[Catatan Penerima untuk Kurir]" caption="Catatan Penerima untuk Kurir" attribute="1" defaultMemberUniqueName="[all_resi].[Catatan Penerima untuk Kurir].[All]" allUniqueName="[all_resi].[Catatan Penerima untuk Kurir].[All]" dimensionUniqueName="[all_resi]" displayFolder="" count="0" memberValueDatatype="130" unbalanced="0"/>
    <cacheHierarchy uniqueName="[all_resi].[Apakah Paket Abnormal?]" caption="Apakah Paket Abnormal?" attribute="1" defaultMemberUniqueName="[all_resi].[Apakah Paket Abnormal?].[All]" allUniqueName="[all_resi].[Apakah Paket Abnormal?].[All]" dimensionUniqueName="[all_resi]" displayFolder="" count="0" memberValueDatatype="130" unbalanced="0"/>
    <cacheHierarchy uniqueName="[all_resi].[COD]" caption="COD" attribute="1" defaultMemberUniqueName="[all_resi].[COD].[All]" allUniqueName="[all_resi].[COD].[All]" dimensionUniqueName="[all_resi]" displayFolder="" count="0" memberValueDatatype="130" unbalanced="0"/>
    <cacheHierarchy uniqueName="[all_resi].[Nilai Produk]" caption="Nilai Produk" attribute="1" defaultMemberUniqueName="[all_resi].[Nilai Produk].[All]" allUniqueName="[all_resi].[Nilai Produk].[All]" dimensionUniqueName="[all_resi]" displayFolder="" count="0" memberValueDatatype="20" unbalanced="0"/>
    <cacheHierarchy uniqueName="[all_resi].[Rekon]" caption="Rekon" attribute="1" defaultMemberUniqueName="[all_resi].[Rekon].[All]" allUniqueName="[all_resi].[Rekon].[All]" dimensionUniqueName="[all_resi]" displayFolder="" count="2" memberValueDatatype="130" unbalanced="0">
      <fieldsUsage count="2">
        <fieldUsage x="-1"/>
        <fieldUsage x="5"/>
      </fieldsUsage>
    </cacheHierarchy>
    <cacheHierarchy uniqueName="[all_resi].[Proyeksi_Net]" caption="Proyeksi_Net" attribute="1" defaultMemberUniqueName="[all_resi].[Proyeksi_Net].[All]" allUniqueName="[all_resi].[Proyeksi_Net].[All]" dimensionUniqueName="[all_resi]" displayFolder="" count="0" memberValueDatatype="5" unbalanced="0"/>
    <cacheHierarchy uniqueName="[all_resi].[Durasi Kirim]" caption="Durasi Kirim" attribute="1" defaultMemberUniqueName="[all_resi].[Durasi Kirim].[All]" allUniqueName="[all_resi].[Durasi Kirim].[All]" dimensionUniqueName="[all_resi]" displayFolder="" count="0" memberValueDatatype="130" unbalanced="0"/>
    <cacheHierarchy uniqueName="[settle_reconcile].[No. Waybill]" caption="No. Waybill" attribute="1" defaultMemberUniqueName="[settle_reconcile].[No. Waybill].[All]" allUniqueName="[settle_reconcile].[No. Waybill].[All]" dimensionUniqueName="[settle_reconcile]" displayFolder="" count="0" memberValueDatatype="130" unbalanced="0"/>
    <cacheHierarchy uniqueName="[settle_reconcile].[Waktu TTD]" caption="Waktu TTD" attribute="1" time="1" defaultMemberUniqueName="[settle_reconcile].[Waktu TTD].[All]" allUniqueName="[settle_reconcile].[Waktu TTD].[All]" dimensionUniqueName="[settle_reconcile]" displayFolder="" count="0" memberValueDatatype="7" unbalanced="0"/>
    <cacheHierarchy uniqueName="[settle_reconcile].[TTD]" caption="TTD" attribute="1" defaultMemberUniqueName="[settle_reconcile].[TTD].[All]" allUniqueName="[settle_reconcile].[TTD].[All]" dimensionUniqueName="[settle_reconcile]" displayFolder="" count="0" memberValueDatatype="130" unbalanced="0"/>
    <cacheHierarchy uniqueName="[settle_reconcile].[Status Retur]" caption="Status Retur" attribute="1" defaultMemberUniqueName="[settle_reconcile].[Status Retur].[All]" allUniqueName="[settle_reconcile].[Status Retur].[All]" dimensionUniqueName="[settle_reconcile]" displayFolder="" count="0" memberValueDatatype="130" unbalanced="0"/>
    <cacheHierarchy uniqueName="[settle_reconcile].[Penerima]" caption="Penerima" attribute="1" defaultMemberUniqueName="[settle_reconcile].[Penerima].[All]" allUniqueName="[settle_reconcile].[Penerima].[All]" dimensionUniqueName="[settle_reconcile]" displayFolder="" count="0" memberValueDatatype="130" unbalanced="0"/>
    <cacheHierarchy uniqueName="[settle_reconcile].[DP TTD]" caption="DP TTD" attribute="1" defaultMemberUniqueName="[settle_reconcile].[DP TTD].[All]" allUniqueName="[settle_reconcile].[DP TTD].[All]" dimensionUniqueName="[settle_reconcile]" displayFolder="" count="0" memberValueDatatype="130" unbalanced="0"/>
    <cacheHierarchy uniqueName="[settle_reconcile].[COD]" caption="COD" attribute="1" defaultMemberUniqueName="[settle_reconcile].[COD].[All]" allUniqueName="[settle_reconcile].[COD].[All]" dimensionUniqueName="[settle_reconcile]" displayFolder="" count="0" memberValueDatatype="20" unbalanced="0"/>
    <cacheHierarchy uniqueName="[settle_reconcile].[Jenis Layanan]" caption="Jenis Layanan" attribute="1" defaultMemberUniqueName="[settle_reconcile].[Jenis Layanan].[All]" allUniqueName="[settle_reconcile].[Jenis Layanan].[All]" dimensionUniqueName="[settle_reconcile]" displayFolder="" count="0" memberValueDatatype="130" unbalanced="0"/>
    <cacheHierarchy uniqueName="[settle_reconcile].[Jenis Barang]" caption="Jenis Barang" attribute="1" defaultMemberUniqueName="[settle_reconcile].[Jenis Barang].[All]" allUniqueName="[settle_reconcile].[Jenis Barang].[All]" dimensionUniqueName="[settle_reconcile]" displayFolder="" count="0" memberValueDatatype="130" unbalanced="0"/>
    <cacheHierarchy uniqueName="[settle_reconcile].[Lokasi (Asal)]" caption="Lokasi (Asal)" attribute="1" defaultMemberUniqueName="[settle_reconcile].[Lokasi (Asal)].[All]" allUniqueName="[settle_reconcile].[Lokasi (Asal)].[All]" dimensionUniqueName="[settle_reconcile]" displayFolder="" count="0" memberValueDatatype="130" unbalanced="0"/>
    <cacheHierarchy uniqueName="[settle_reconcile].[Tujuan]" caption="Tujuan" attribute="1" defaultMemberUniqueName="[settle_reconcile].[Tujuan].[All]" allUniqueName="[settle_reconcile].[Tujuan].[All]" dimensionUniqueName="[settle_reconcile]" displayFolder="" count="0" memberValueDatatype="130" unbalanced="0"/>
    <cacheHierarchy uniqueName="[settle_reconcile].[Waktu TTD (Day)]" caption="Waktu TTD (Day)" attribute="1" defaultMemberUniqueName="[settle_reconcile].[Waktu TTD (Day)].[All]" allUniqueName="[settle_reconcile].[Waktu TTD (Day)].[All]" dimensionUniqueName="[settle_reconcile]" displayFolder="" count="0" memberValueDatatype="130" unbalanced="0"/>
    <cacheHierarchy uniqueName="[settle_reconcile].[Waktu TTD (Hour)]" caption="Waktu TTD (Hour)" attribute="1" defaultMemberUniqueName="[settle_reconcile].[Waktu TTD (Hour)].[All]" allUniqueName="[settle_reconcile].[Waktu TTD (Hour)].[All]" dimensionUniqueName="[settle_reconcile]" displayFolder="" count="0" memberValueDatatype="130" unbalanced="0"/>
    <cacheHierarchy uniqueName="[settle_reconcile].[Waktu TTD (Minute)]" caption="Waktu TTD (Minute)" attribute="1" defaultMemberUniqueName="[settle_reconcile].[Waktu TTD (Minute)].[All]" allUniqueName="[settle_reconcile].[Waktu TTD (Minute)].[All]" dimensionUniqueName="[settle_reconcile]" displayFolder="" count="0" memberValueDatatype="130" unbalanced="0"/>
    <cacheHierarchy uniqueName="[settle_reconcile].[Waktu TTD (Second)]" caption="Waktu TTD (Second)" attribute="1" defaultMemberUniqueName="[settle_reconcile].[Waktu TTD (Second)].[All]" allUniqueName="[settle_reconcile].[Waktu TTD (Second)].[All]" dimensionUniqueName="[settle_reconcile]" displayFolder="" count="0" memberValueDatatype="130" unbalanced="0"/>
    <cacheHierarchy uniqueName="[settle_reconcile].[Waktu TTD (Day Index)]" caption="Waktu TTD (Day Index)" attribute="1" defaultMemberUniqueName="[settle_reconcile].[Waktu TTD (Day Index)].[All]" allUniqueName="[settle_reconcile].[Waktu TTD (Day Index)].[All]" dimensionUniqueName="[settle_reconcile]" displayFolder="" count="0" memberValueDatatype="5" unbalanced="0" hidden="1"/>
    <cacheHierarchy uniqueName="[Measures].[__XL_Count settle_reconcile]" caption="__XL_Count settle_reconcile" measure="1" displayFolder="" measureGroup="settle_reconcile" count="0" hidden="1"/>
    <cacheHierarchy uniqueName="[Measures].[__XL_Count all_resi]" caption="__XL_Count all_resi" measure="1" displayFolder="" measureGroup="all_resi" count="0" hidden="1"/>
    <cacheHierarchy uniqueName="[Measures].[__No measures defined]" caption="__No measures defined" measure="1" displayFolder="" count="0" hidden="1"/>
    <cacheHierarchy uniqueName="[Measures].[Sum of Nilai COD]" caption="Sum of Nilai COD" measure="1" displayFolder="" measureGroup="all_resi"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COD Fee]" caption="Sum of COD Fee" measure="1" displayFolder="" measureGroup="all_resi"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Total Biaya Setelah Diskon]" caption="Sum of Total Biaya Setelah Diskon" measure="1" displayFolder="" measureGroup="all_resi"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Proyeksi_Net]" caption="Sum of Proyeksi_Net" measure="1" displayFolder="" measureGroup="all_resi"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No. Waybill]" caption="Count of No. Waybill" measure="1" displayFolder="" measureGroup="all_resi" count="0" oneField="1" hidden="1">
      <fieldsUsage count="1">
        <fieldUsage x="7"/>
      </fieldsUsage>
      <extLst>
        <ext xmlns:x15="http://schemas.microsoft.com/office/spreadsheetml/2010/11/main" uri="{B97F6D7D-B522-45F9-BDA1-12C45D357490}">
          <x15:cacheHierarchy aggregatedColumn="0"/>
        </ext>
      </extLst>
    </cacheHierarchy>
    <cacheHierarchy uniqueName="[Measures].[Sum of Nilai Produk]" caption="Sum of Nilai Produk" measure="1" displayFolder="" measureGroup="all_resi" count="0" hidden="1">
      <extLst>
        <ext xmlns:x15="http://schemas.microsoft.com/office/spreadsheetml/2010/11/main" uri="{B97F6D7D-B522-45F9-BDA1-12C45D357490}">
          <x15:cacheHierarchy aggregatedColumn="43"/>
        </ext>
      </extLst>
    </cacheHierarchy>
    <cacheHierarchy uniqueName="[Measures].[Sum of Biaya Diskon]" caption="Sum of Biaya Diskon" measure="1" displayFolder="" measureGroup="all_resi" count="0" hidden="1">
      <extLst>
        <ext xmlns:x15="http://schemas.microsoft.com/office/spreadsheetml/2010/11/main" uri="{B97F6D7D-B522-45F9-BDA1-12C45D357490}">
          <x15:cacheHierarchy aggregatedColumn="28"/>
        </ext>
      </extLst>
    </cacheHierarchy>
    <cacheHierarchy uniqueName="[Measures].[Sum of Biaya Kirim]" caption="Sum of Biaya Kirim" measure="1" displayFolder="" measureGroup="all_resi" count="0" hidden="1">
      <extLst>
        <ext xmlns:x15="http://schemas.microsoft.com/office/spreadsheetml/2010/11/main" uri="{B97F6D7D-B522-45F9-BDA1-12C45D357490}">
          <x15:cacheHierarchy aggregatedColumn="22"/>
        </ext>
      </extLst>
    </cacheHierarchy>
  </cacheHierarchies>
  <kpis count="0"/>
  <dimensions count="3">
    <dimension name="all_resi" uniqueName="[all_resi]" caption="all_resi"/>
    <dimension measure="1" name="Measures" uniqueName="[Measures]" caption="Measures"/>
    <dimension name="settle_reconcile" uniqueName="[settle_reconcile]" caption="settle_reconcile"/>
  </dimensions>
  <measureGroups count="2">
    <measureGroup name="all_resi" caption="all_resi"/>
    <measureGroup name="settle_reconcile" caption="settle_reconci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ad Cakra Dwi Putra" refreshedDate="46212.555966550928" createdVersion="7" refreshedVersion="7" minRefreshableVersion="3" recordCount="4317" xr:uid="{92C494DF-8F4E-43A3-A665-DC792AD22CBF}">
  <cacheSource type="worksheet">
    <worksheetSource name="all_resi"/>
  </cacheSource>
  <cacheFields count="47">
    <cacheField name="No. Waybill" numFmtId="0">
      <sharedItems/>
    </cacheField>
    <cacheField name="Tanggal Pengiriman" numFmtId="14">
      <sharedItems containsSemiMixedTypes="0" containsNonDate="0" containsDate="1" containsString="0" minDate="2026-05-29T00:00:00" maxDate="2026-07-09T00:00:00"/>
    </cacheField>
    <cacheField name="Klien Pengirim" numFmtId="0">
      <sharedItems/>
    </cacheField>
    <cacheField name="Nama Pengirim" numFmtId="0">
      <sharedItems/>
    </cacheField>
    <cacheField name="Telepon Pengirim" numFmtId="0">
      <sharedItems/>
    </cacheField>
    <cacheField name="Kota Pengirim" numFmtId="0">
      <sharedItems/>
    </cacheField>
    <cacheField name="Kecamatan Pengirim" numFmtId="0">
      <sharedItems/>
    </cacheField>
    <cacheField name="Alamat Pengirim" numFmtId="0">
      <sharedItems/>
    </cacheField>
    <cacheField name="Penerima" numFmtId="0">
      <sharedItems/>
    </cacheField>
    <cacheField name="Telepon Penerima" numFmtId="0">
      <sharedItems/>
    </cacheField>
    <cacheField name="Provinsi Penerima" numFmtId="0">
      <sharedItems count="38">
        <s v="Sumatera Utara"/>
        <s v="Nusa Tenggara Timur"/>
        <s v="Nusa Tenggara Barat"/>
        <s v="Sulawesi Utara"/>
        <s v="Jambi"/>
        <s v="Kalimantan Barat"/>
        <s v="Sumatera Barat"/>
        <s v="Maluku"/>
        <s v="Sulawesi Tengah"/>
        <s v="Maluku Utara"/>
        <s v="Sumatera Selatan"/>
        <s v="Gorontalo"/>
        <s v="Bali"/>
        <s v="Kalimantan Tengah"/>
        <s v="Sulawesi Selatan"/>
        <s v="Jawa Tengah"/>
        <s v="Jawa Timur"/>
        <s v="Papua Barat Daya"/>
        <s v="Sulawesi Barat"/>
        <s v="Kalimantan Timur"/>
        <s v="Daerah Istimewa Yogyakarta"/>
        <s v="Kalimantan Selatan"/>
        <s v="Lampung"/>
        <s v="Sulawesi Tenggara"/>
        <s v="DKI Jakarta"/>
        <s v="Papua"/>
        <s v="Jawa Barat"/>
        <s v="Riau"/>
        <s v="Banten"/>
        <s v="Bengkulu"/>
        <s v="Papua Tengah"/>
        <s v="Kepulauan Riau"/>
        <s v="Kalimantan Utara"/>
        <s v="Aceh"/>
        <s v="Kepulauan Bangka Belitung"/>
        <s v="Papua Barat"/>
        <s v="Papua Pegunungan"/>
        <s v="Papua Selatan"/>
      </sharedItems>
    </cacheField>
    <cacheField name="Kota Penerima" numFmtId="0">
      <sharedItems/>
    </cacheField>
    <cacheField name="Kecamatan Penerima" numFmtId="0">
      <sharedItems/>
    </cacheField>
    <cacheField name="Alamat Penerima" numFmtId="0">
      <sharedItems/>
    </cacheField>
    <cacheField name="Jumlah Barang" numFmtId="0">
      <sharedItems containsSemiMixedTypes="0" containsString="0" containsNumber="1" containsInteger="1" minValue="1" maxValue="1"/>
    </cacheField>
    <cacheField name="Tipe Barang" numFmtId="0">
      <sharedItems/>
    </cacheField>
    <cacheField name="Berat" numFmtId="0">
      <sharedItems containsSemiMixedTypes="0" containsString="0" containsNumber="1" containsInteger="1" minValue="100" maxValue="222"/>
    </cacheField>
    <cacheField name="Nilai Barang" numFmtId="0">
      <sharedItems containsSemiMixedTypes="0" containsString="0" containsNumber="1" containsInteger="1" minValue="0" maxValue="12500000"/>
    </cacheField>
    <cacheField name="Layanan" numFmtId="0">
      <sharedItems/>
    </cacheField>
    <cacheField name="Metode Pembayaran" numFmtId="0">
      <sharedItems/>
    </cacheField>
    <cacheField name="Nama Barang" numFmtId="0">
      <sharedItems/>
    </cacheField>
    <cacheField name="Kategori Barang" numFmtId="0">
      <sharedItems containsBlank="1"/>
    </cacheField>
    <cacheField name="Biaya Kirim" numFmtId="0">
      <sharedItems containsSemiMixedTypes="0" containsString="0" containsNumber="1" containsInteger="1" minValue="7000" maxValue="174000"/>
    </cacheField>
    <cacheField name="Biaya Asuransi" numFmtId="0">
      <sharedItems containsSemiMixedTypes="0" containsString="0" containsNumber="1" containsInteger="1" minValue="0" maxValue="0"/>
    </cacheField>
    <cacheField name="Biaya Lainnya" numFmtId="0">
      <sharedItems containsSemiMixedTypes="0" containsString="0" containsNumber="1" containsInteger="1" minValue="0" maxValue="0"/>
    </cacheField>
    <cacheField name="Total Biaya" numFmtId="0">
      <sharedItems containsSemiMixedTypes="0" containsString="0" containsNumber="1" containsInteger="1" minValue="7000" maxValue="174000"/>
    </cacheField>
    <cacheField name="Nilai Voucher" numFmtId="0">
      <sharedItems containsBlank="1"/>
    </cacheField>
    <cacheField name="Tanda Diskon" numFmtId="0">
      <sharedItems/>
    </cacheField>
    <cacheField name="Biaya Diskon" numFmtId="0">
      <sharedItems containsSemiMixedTypes="0" containsString="0" containsNumber="1" containsInteger="1" minValue="2000" maxValue="69600"/>
    </cacheField>
    <cacheField name="Total Biaya Setelah Diskon" numFmtId="0">
      <sharedItems containsSemiMixedTypes="0" containsString="0" containsNumber="1" containsInteger="1" minValue="4800" maxValue="104400"/>
    </cacheField>
    <cacheField name="Nilai COD" numFmtId="0">
      <sharedItems containsSemiMixedTypes="0" containsString="0" containsNumber="1" containsInteger="1" minValue="0" maxValue="700009"/>
    </cacheField>
    <cacheField name="COD Fee" numFmtId="0">
      <sharedItems containsSemiMixedTypes="0" containsString="0" containsNumber="1" minValue="0" maxValue="10500.135"/>
    </cacheField>
    <cacheField name="Diterima Oleh" numFmtId="0">
      <sharedItems containsBlank="1"/>
    </cacheField>
    <cacheField name="Hubungan" numFmtId="0">
      <sharedItems containsBlank="1"/>
    </cacheField>
    <cacheField name="Waktu Terima" numFmtId="14">
      <sharedItems containsNonDate="0" containsDate="1" containsString="0" containsBlank="1" minDate="2026-06-03T00:00:00" maxDate="2026-07-10T00:00:00"/>
    </cacheField>
    <cacheField name="Keterangan" numFmtId="0">
      <sharedItems containsBlank="1"/>
    </cacheField>
    <cacheField name="Tanda TTD" numFmtId="0">
      <sharedItems count="2">
        <s v="Sampai Tujuan"/>
        <s v="Belum Diterima"/>
      </sharedItems>
    </cacheField>
    <cacheField name="Alasan Void" numFmtId="0">
      <sharedItems containsNonDate="0" containsString="0" containsBlank="1"/>
    </cacheField>
    <cacheField name="Sumber Order" numFmtId="0">
      <sharedItems/>
    </cacheField>
    <cacheField name="Catatan Pengirim untuk kurir " numFmtId="0">
      <sharedItems containsNonDate="0" containsString="0" containsBlank="1"/>
    </cacheField>
    <cacheField name="Catatan Penerima untuk Kurir" numFmtId="0">
      <sharedItems containsNonDate="0" containsString="0" containsBlank="1"/>
    </cacheField>
    <cacheField name="Apakah Paket Abnormal?" numFmtId="0">
      <sharedItems/>
    </cacheField>
    <cacheField name="COD" numFmtId="0">
      <sharedItems/>
    </cacheField>
    <cacheField name="Nilai Produk" numFmtId="0">
      <sharedItems containsSemiMixedTypes="0" containsString="0" containsNumber="1" containsInteger="1" minValue="-122000" maxValue="632009"/>
    </cacheField>
    <cacheField name="Rekon" numFmtId="0">
      <sharedItems/>
    </cacheField>
    <cacheField name="Proyeksi_Net" numFmtId="0">
      <sharedItems containsSemiMixedTypes="0" containsString="0" containsNumber="1" minValue="-73200" maxValue="648708.86499999999"/>
    </cacheField>
    <cacheField name="Durasi Kirim" numFmtId="0">
      <sharedItems containsMixedTypes="1" containsNumber="1" containsInteger="1" minValue="0" maxValue="35" count="36">
        <n v="8"/>
        <n v="16"/>
        <n v="12"/>
        <n v="7"/>
        <n v="23"/>
        <n v="30"/>
        <n v="19"/>
        <n v="5"/>
        <n v="15"/>
        <n v="6"/>
        <n v="10"/>
        <n v="18"/>
        <n v="11"/>
        <n v="25"/>
        <n v="4"/>
        <n v="2"/>
        <n v="13"/>
        <n v="14"/>
        <n v="3"/>
        <n v="9"/>
        <s v=""/>
        <n v="20"/>
        <n v="22"/>
        <n v="24"/>
        <n v="17"/>
        <n v="1"/>
        <n v="21"/>
        <n v="29"/>
        <n v="32"/>
        <n v="26"/>
        <n v="28"/>
        <n v="33"/>
        <n v="35"/>
        <n v="31"/>
        <n v="27"/>
        <n v="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17">
  <r>
    <s v="1358288542"/>
    <d v="2026-05-29T00:00:00"/>
    <s v="MEIKA-BERKARYA"/>
    <s v="Meika Berkarya"/>
    <s v="6287818525580"/>
    <s v="Kab. Kuningan"/>
    <s v="Cilimus"/>
    <s v="Jl. Panawuan Indrapatra, Panawuan"/>
    <s v="Gusmeni Waruwu (Kin)"/>
    <s v="6282312403001"/>
    <x v="0"/>
    <s v="Gunungsitoli"/>
    <s v="Gunungsitoli Idanoi"/>
    <s v="Jln. Pelud Binaka Desa Simanaere, Depan Pertamina No. 118"/>
    <n v="1"/>
    <s v="BARANG"/>
    <n v="100"/>
    <n v="0"/>
    <s v="EZ"/>
    <s v="Bulanan"/>
    <s v="Alat Cukur Alis Elektrik Beli 1"/>
    <m/>
    <n v="54000"/>
    <n v="0"/>
    <n v="0"/>
    <n v="54000"/>
    <m/>
    <s v="Diskon"/>
    <n v="21600"/>
    <n v="32400"/>
    <n v="125000"/>
    <n v="1875"/>
    <s v="Gusmeni Waruwu (Kin)"/>
    <m/>
    <d v="2026-06-06T00:00:00"/>
    <s v="272360147"/>
    <x v="0"/>
    <m/>
    <s v="VIP"/>
    <m/>
    <m/>
    <s v="Tidak"/>
    <s v="COD"/>
    <n v="71000"/>
    <s v="Recon"/>
    <n v="90725"/>
    <x v="0"/>
  </r>
  <r>
    <s v="1358259706"/>
    <d v="2026-05-29T00:00:00"/>
    <s v="MEIKA-BERKARYA"/>
    <s v="Meika Berkarya"/>
    <s v="6287818525580"/>
    <s v="Kab. Kuningan"/>
    <s v="Cilimus"/>
    <s v="Jl. Panawuan Indrapatra, Panawuan"/>
    <s v="Adriana Muti (Jj)"/>
    <s v="6281339720935"/>
    <x v="1"/>
    <s v="Kab. Belu"/>
    <s v="Atambua Barat"/>
    <s v="Kelurahan /Desa Umanen RT 12 RW 04, Patokan rumah dekat Pertamina Sesekoe pas jembatan kedua"/>
    <n v="1"/>
    <s v="BARANG"/>
    <n v="100"/>
    <n v="0"/>
    <s v="EZ"/>
    <s v="Bulanan"/>
    <s v="Alat Cukur Alis Elektrik Beli 1"/>
    <m/>
    <n v="80000"/>
    <n v="0"/>
    <n v="0"/>
    <n v="80000"/>
    <m/>
    <s v="Diskon"/>
    <n v="32000"/>
    <n v="48000"/>
    <n v="198000"/>
    <n v="2970"/>
    <s v="JNT"/>
    <s v="Atasan/Staf/Karyawan"/>
    <d v="2026-06-14T00:00:00"/>
    <s v="272384668"/>
    <x v="1"/>
    <m/>
    <s v="VIP"/>
    <m/>
    <m/>
    <s v="Tidak"/>
    <s v="COD"/>
    <n v="118000"/>
    <s v="-"/>
    <n v="147030"/>
    <x v="1"/>
  </r>
  <r>
    <s v="1358322813"/>
    <d v="2026-05-29T00:00:00"/>
    <s v="MEIKA-BERKARYA"/>
    <s v="Meika Berkarya"/>
    <s v="6287818525580"/>
    <s v="Kab. Kuningan"/>
    <s v="Cilimus"/>
    <s v="Jl. Panawuan Indrapatra, Panawuan"/>
    <s v="Sri Ernawati (PS)"/>
    <s v="6281935985090"/>
    <x v="2"/>
    <s v="Kab. Sumbawa"/>
    <s v="Sumbawa"/>
    <s v="Jln.  Cenderawasih.      GG. Transito RT 02 RW 06.           Kelurahan. Lempeh. (ANTRKAN LANGSUNG KE ALAMAT)"/>
    <n v="1"/>
    <s v="BARANG"/>
    <n v="100"/>
    <n v="0"/>
    <s v="EZ"/>
    <s v="Bulanan"/>
    <s v="Alat Cukur Alis Elektrik Beli 1"/>
    <m/>
    <n v="52000"/>
    <n v="0"/>
    <n v="0"/>
    <n v="52000"/>
    <m/>
    <s v="Diskon"/>
    <n v="20800"/>
    <n v="31200"/>
    <n v="139000"/>
    <n v="2085"/>
    <s v="PAKET ANDA ADA DI JNT PANAUWAN"/>
    <s v="Atasan/Staf/Karyawan"/>
    <d v="2026-06-10T00:00:00"/>
    <s v="272198709"/>
    <x v="1"/>
    <m/>
    <s v="VIP"/>
    <m/>
    <m/>
    <s v="Tidak"/>
    <s v="COD"/>
    <n v="87000"/>
    <s v="-"/>
    <n v="105715"/>
    <x v="2"/>
  </r>
  <r>
    <s v="1358337843"/>
    <d v="2026-05-29T00:00:00"/>
    <s v="MEIKA-BERKARYA"/>
    <s v="Meika Berkarya"/>
    <s v="6287818525580"/>
    <s v="Kab. Kuningan"/>
    <s v="Cilimus"/>
    <s v="Jln pajawan dusun kliwon desa kaliaren rt07 rw03"/>
    <s v="Ritter dachi (Hb)"/>
    <s v="6282211935823"/>
    <x v="0"/>
    <s v="Gunungsitoli"/>
    <s v="Gunungsitoli Utara"/>
    <s v="jl. Sukarno 22 Kelurahan pasar kota Gunungsitoli,Kec. Gunungsitoli Kota Gunungsitoli"/>
    <n v="1"/>
    <s v="BARANG"/>
    <n v="100"/>
    <n v="0"/>
    <s v="EZ"/>
    <s v="Bulanan"/>
    <s v="Topi Visor Anti UV 1 Pcs (BLACK)"/>
    <m/>
    <n v="54000"/>
    <n v="0"/>
    <n v="0"/>
    <n v="54000"/>
    <m/>
    <s v="Diskon"/>
    <n v="21600"/>
    <n v="32400"/>
    <n v="144000"/>
    <n v="2160"/>
    <s v="Ritter dachi (Hb)"/>
    <m/>
    <d v="2026-06-05T00:00:00"/>
    <s v="HUBUNGI PENERIMA (LANGSUNG ANTAR KE ALAMAT)"/>
    <x v="0"/>
    <m/>
    <s v="VIP"/>
    <m/>
    <m/>
    <s v="Tidak"/>
    <s v="COD"/>
    <n v="90000"/>
    <s v="Recon"/>
    <n v="109440"/>
    <x v="3"/>
  </r>
  <r>
    <s v="1358307043"/>
    <d v="2026-05-29T00:00:00"/>
    <s v="MEIKA-BERKARYA"/>
    <s v="Meika Berkarya"/>
    <s v="6287818525580"/>
    <s v="Kab. Kuningan"/>
    <s v="Cilimus"/>
    <s v="Jl. Panawuan Indrapatra, Panawuan"/>
    <s v="Aneke Sawotong (Jj)"/>
    <s v="6282246714638"/>
    <x v="3"/>
    <s v="Kab. Minahasa Selatan"/>
    <s v="Amurang Barat"/>
    <s v="Kelurahan Kawangkoan Bawah, Masuk Lorong Alfamart, rumah warna putih"/>
    <n v="1"/>
    <s v="BARANG"/>
    <n v="100"/>
    <n v="0"/>
    <s v="EZ"/>
    <s v="Bulanan"/>
    <s v="Alat Cukur Alis Elektrik Beli 1"/>
    <m/>
    <n v="102000"/>
    <n v="0"/>
    <n v="0"/>
    <n v="102000"/>
    <m/>
    <s v="Diskon"/>
    <n v="40800"/>
    <n v="61200"/>
    <n v="186000"/>
    <n v="2790"/>
    <s v="PAKET ANDA ADA DI JNT PANAUWAN"/>
    <s v="Atasan/Staf/Karyawan"/>
    <d v="2026-06-10T00:00:00"/>
    <s v="272405572"/>
    <x v="1"/>
    <m/>
    <s v="VIP"/>
    <m/>
    <m/>
    <s v="Tidak"/>
    <s v="COD"/>
    <n v="84000"/>
    <s v="-"/>
    <n v="122010"/>
    <x v="2"/>
  </r>
  <r>
    <s v="1358304864"/>
    <d v="2026-05-29T00:00:00"/>
    <s v="MEIKA-BERKARYA"/>
    <s v="Meika Berkarya"/>
    <s v="6287818525580"/>
    <s v="Kab. Kuningan"/>
    <s v="Cilimus"/>
    <s v="Jln pajawan dusun kliwon desa kaliaren rt07 rw03"/>
    <s v="Dede (Ad)"/>
    <s v="6282269809322"/>
    <x v="4"/>
    <s v="Kab. Bungo"/>
    <s v="Batin II Babeko"/>
    <s v="Desa/Kel Tuo sepunggur RT 04 Rumah sebelum lapangan futsal,Kec. Bathin II Babeko,Kab. Bungo"/>
    <n v="1"/>
    <s v="BARANG"/>
    <n v="100"/>
    <n v="0"/>
    <s v="EZ"/>
    <s v="Bulanan"/>
    <s v="Spray Pembersih Interior Mobil Beli 1"/>
    <m/>
    <n v="45000"/>
    <n v="0"/>
    <n v="0"/>
    <n v="45000"/>
    <m/>
    <s v="Diskon"/>
    <n v="18000"/>
    <n v="27000"/>
    <n v="137000"/>
    <n v="2055"/>
    <s v="DC PANAWUAN"/>
    <s v="Atasan/Staf/Karyawan"/>
    <d v="2026-06-21T00:00:00"/>
    <s v="HUBUNGI PENERIMA (LANGSUNG ANTAR KE ALAMAT)"/>
    <x v="1"/>
    <m/>
    <s v="VIP"/>
    <m/>
    <m/>
    <s v="Tidak"/>
    <s v="COD"/>
    <n v="92000"/>
    <s v="-"/>
    <n v="107945"/>
    <x v="4"/>
  </r>
  <r>
    <s v="1357774317"/>
    <d v="2026-05-29T00:00:00"/>
    <s v="MEIKA-BERKARYA"/>
    <s v="Meika Berkarya"/>
    <s v="6287818525580"/>
    <s v="Kab. Kuningan"/>
    <s v="Cilimus"/>
    <s v="Jln pajawan dusun kliwon desa kaliaren rt07 rw03"/>
    <s v="Rubanus g (Hb)"/>
    <s v="6282195107677"/>
    <x v="5"/>
    <s v="Kab. Ketapang"/>
    <s v="Jelai Hulu"/>
    <s v="Desa/kel periangan dekat kantor camat,Kec. Jelai Hulu, Kab. Ketapang"/>
    <n v="1"/>
    <s v="BARANG"/>
    <n v="100"/>
    <n v="0"/>
    <s v="EZ"/>
    <s v="Bulanan"/>
    <s v="Alat Peras Buah 1 Paket"/>
    <m/>
    <n v="74000"/>
    <n v="0"/>
    <n v="0"/>
    <n v="74000"/>
    <m/>
    <s v="Diskon"/>
    <n v="29600"/>
    <n v="44400"/>
    <n v="177000"/>
    <n v="2655"/>
    <s v="PAKET ANDA ADA DI JNT PANAUWAN"/>
    <s v="Atasan/Staf/Karyawan"/>
    <d v="2026-06-28T00:00:00"/>
    <s v="HUBUNGI PENERIMA (LANGSUNG ANTAR KE ALAMAT)"/>
    <x v="1"/>
    <m/>
    <s v="VIP"/>
    <m/>
    <m/>
    <s v="Tidak"/>
    <s v="COD"/>
    <n v="103000"/>
    <s v="-"/>
    <n v="129945"/>
    <x v="5"/>
  </r>
  <r>
    <s v="1357926083"/>
    <d v="2026-05-29T00:00:00"/>
    <s v="MEIKA-BERKARYA"/>
    <s v="Meika Berkarya"/>
    <s v="6287818525580"/>
    <s v="Kab. Kuningan"/>
    <s v="Cilimus"/>
    <s v="Jl. Panawuan Indrapatra, Panawuan"/>
    <s v="Nofi maku Od."/>
    <s v="6282147370844"/>
    <x v="1"/>
    <s v="Kupang"/>
    <s v="Alak"/>
    <s v="Kelurahan Namosain Kec Alak Kupang (DIANTAR LANGSUNG KE ALAMAT PENERIMA) Patokan Rumah Di Depan Angkatan Laut Di Belakang Alfamart."/>
    <n v="1"/>
    <s v="BARANG"/>
    <n v="100"/>
    <n v="0"/>
    <s v="EZ"/>
    <s v="Bulanan"/>
    <s v="Alat Cukur Alis Elektrik Beli 1"/>
    <m/>
    <n v="64000"/>
    <n v="0"/>
    <n v="0"/>
    <n v="64000"/>
    <m/>
    <s v="Diskon"/>
    <n v="25600"/>
    <n v="38400"/>
    <n v="230000"/>
    <n v="3450"/>
    <s v="DC PANAWUAN"/>
    <s v="Atasan/Staf/Karyawan"/>
    <d v="2026-06-17T00:00:00"/>
    <s v="272420649"/>
    <x v="1"/>
    <m/>
    <s v="VIP"/>
    <m/>
    <m/>
    <s v="Tidak"/>
    <s v="COD"/>
    <n v="166000"/>
    <s v="-"/>
    <n v="188150"/>
    <x v="6"/>
  </r>
  <r>
    <s v="1358057426"/>
    <d v="2026-05-29T00:00:00"/>
    <s v="MEIKA-BERKARYA"/>
    <s v="Meika Berkarya"/>
    <s v="6287818525580"/>
    <s v="Kab. Kuningan"/>
    <s v="Cilimus"/>
    <s v="Jln pajawan dusun kliwon desa kaliaren rt07 rw03"/>
    <s v="Heri Mustafa (ar)"/>
    <s v="6285184933194"/>
    <x v="3"/>
    <s v="Kab. Bolaang Mongondow Timur"/>
    <s v="Kotabunan"/>
    <s v="Desa Kotabunan Jln Trans RW 02 Depan Hotel Galaxzi, Kecamatan Kotabunan"/>
    <n v="1"/>
    <s v="BARANG"/>
    <n v="100"/>
    <n v="0"/>
    <s v="EZ"/>
    <s v="Bulanan"/>
    <s v="TOPI KOMANDO 1 PCS (HITAM)"/>
    <m/>
    <n v="114000"/>
    <n v="0"/>
    <n v="0"/>
    <n v="114000"/>
    <m/>
    <s v="Diskon"/>
    <n v="45600"/>
    <n v="68400"/>
    <n v="196000"/>
    <n v="2940"/>
    <s v="Heri Mustafa (ar)"/>
    <m/>
    <d v="2026-06-03T00:00:00"/>
    <s v="HUBUNGI PENERIMA (LANGSUNG ANTAR KE ALAMAT)"/>
    <x v="0"/>
    <m/>
    <s v="VIP"/>
    <m/>
    <m/>
    <s v="Tidak"/>
    <s v="COD"/>
    <n v="82000"/>
    <s v="Recon"/>
    <n v="124660"/>
    <x v="7"/>
  </r>
  <r>
    <s v="1358242870"/>
    <d v="2026-05-29T00:00:00"/>
    <s v="MEIKA-BERKARYA"/>
    <s v="Meika Berkarya"/>
    <s v="6287818525580"/>
    <s v="Kab. Kuningan"/>
    <s v="Cilimus"/>
    <s v="Jl. Panawuan Indrapatra, Panawuan"/>
    <s v="Munah (Kin)"/>
    <s v="6285705302681"/>
    <x v="5"/>
    <s v="Kab. Bengkayang"/>
    <s v="Sanggau Ledo"/>
    <s v="Sepinggan RT 2 RW 1 Desa Bange, Simpang SD 26 Sepinggan"/>
    <n v="1"/>
    <s v="BARANG"/>
    <n v="100"/>
    <n v="0"/>
    <s v="EZ"/>
    <s v="Bulanan"/>
    <s v="Kipas Lipat Turbo Portable Beli 1"/>
    <m/>
    <n v="74000"/>
    <n v="0"/>
    <n v="0"/>
    <n v="74000"/>
    <m/>
    <s v="Diskon"/>
    <n v="29600"/>
    <n v="44400"/>
    <n v="208000"/>
    <n v="3120"/>
    <s v="Munah (Kin)"/>
    <m/>
    <d v="2026-06-03T00:00:00"/>
    <s v="272549892"/>
    <x v="0"/>
    <m/>
    <s v="VIP"/>
    <m/>
    <m/>
    <s v="Tidak"/>
    <s v="COD"/>
    <n v="134000"/>
    <s v="Recon"/>
    <n v="160480"/>
    <x v="7"/>
  </r>
  <r>
    <s v="1358452219"/>
    <d v="2026-05-30T00:00:00"/>
    <s v="MEIKA-BERKARYA"/>
    <s v="Meika Berkarya"/>
    <s v="6287818525580"/>
    <s v="Kab. Kuningan"/>
    <s v="Cilimus"/>
    <s v="Jl. Panawuan Indrapatra, Panawuan, Kec. Cigandamekar, Kabupaten Kuningan, Jawa Barat"/>
    <s v="Alex Desa (PTR)"/>
    <s v="6282289311972"/>
    <x v="5"/>
    <s v="Kab. Ketapang"/>
    <s v="Air Upas"/>
    <s v="Desa Banda Sari RT.06 RW.02, Jl. Pekantoran F.U, Air Upas,Kec. Air Upas Kab. Ketapang"/>
    <n v="1"/>
    <s v="BARANG"/>
    <n v="100"/>
    <n v="0"/>
    <s v="EZ"/>
    <s v="Bulanan"/>
    <s v="Topi Visor Anti UV 1 Pcs (BLUE)"/>
    <m/>
    <n v="74000"/>
    <n v="0"/>
    <n v="0"/>
    <n v="74000"/>
    <m/>
    <s v="Diskon"/>
    <n v="29600"/>
    <n v="44400"/>
    <n v="167000"/>
    <n v="2505"/>
    <s v="PENERIMA.A"/>
    <m/>
    <d v="2026-06-06T00:00:00"/>
    <s v="HUBUNGI PENERIMA (LANGSUNG ANTAR KE ALAMAT)"/>
    <x v="0"/>
    <m/>
    <s v="VIP"/>
    <m/>
    <m/>
    <s v="Tidak"/>
    <s v="COD"/>
    <n v="93000"/>
    <s v="Recon"/>
    <n v="120095"/>
    <x v="3"/>
  </r>
  <r>
    <s v="1358426763"/>
    <d v="2026-05-30T00:00:00"/>
    <s v="MEIKA-BERKARYA"/>
    <s v="Meika Berkarya"/>
    <s v="6287818525580"/>
    <s v="Kab. Kuningan"/>
    <s v="Cilimus"/>
    <s v="Jl. Panawuan Indrapatra, Panawuan"/>
    <s v="Theresia Selviana (IR)"/>
    <s v="6281338060595"/>
    <x v="1"/>
    <s v="Kab. Flores Timur"/>
    <s v="Solor Selatan"/>
    <s v="RT 04 / RW 11 Dusun Lewahe Desa Sulengwaseng Kecamatan Solor Selatan (Samping nyong perfect)"/>
    <n v="1"/>
    <s v="BARANG"/>
    <n v="100"/>
    <n v="0"/>
    <s v="EZ"/>
    <s v="Bulanan"/>
    <s v="Alat Cukur Alis Elektrik Beli 1"/>
    <m/>
    <n v="100000"/>
    <n v="0"/>
    <n v="0"/>
    <n v="100000"/>
    <m/>
    <s v="Diskon"/>
    <n v="40000"/>
    <n v="60000"/>
    <n v="167000"/>
    <n v="2505"/>
    <s v="JNT"/>
    <s v="Atasan/Staf/Karyawan"/>
    <d v="2026-06-14T00:00:00"/>
    <m/>
    <x v="1"/>
    <m/>
    <s v="VIP"/>
    <m/>
    <m/>
    <s v="Tidak"/>
    <s v="COD"/>
    <n v="67000"/>
    <s v="-"/>
    <n v="104495"/>
    <x v="8"/>
  </r>
  <r>
    <s v="1358408793"/>
    <d v="2026-05-30T00:00:00"/>
    <s v="MEIKA-BERKARYA"/>
    <s v="Meika Berkarya"/>
    <s v="6287818525580"/>
    <s v="Kab. Kuningan"/>
    <s v="Cilimus"/>
    <s v="Jl. Panawuan Indrapatra, Panawuan"/>
    <s v="Bene bay (Kin)"/>
    <s v="6282123782896"/>
    <x v="1"/>
    <s v="Kab. Nagekeo"/>
    <s v="Boawae"/>
    <s v="Desa Rigi, Jl. Trans Ende Olaewa RT 01 RW 01, Olaewa Kios Hijau"/>
    <n v="1"/>
    <s v="BARANG"/>
    <n v="100"/>
    <n v="0"/>
    <s v="EZ"/>
    <s v="Bulanan"/>
    <s v="Penghitam Body Kendaraan Bonus Kain Lap Microfiber Beli 1"/>
    <m/>
    <n v="100000"/>
    <n v="0"/>
    <n v="0"/>
    <n v="100000"/>
    <m/>
    <s v="Diskon"/>
    <n v="40000"/>
    <n v="60000"/>
    <n v="182000"/>
    <n v="2730"/>
    <s v="Bene bay (Kin)"/>
    <m/>
    <d v="2026-06-06T00:00:00"/>
    <m/>
    <x v="0"/>
    <m/>
    <s v="VIP"/>
    <m/>
    <m/>
    <s v="Tidak"/>
    <s v="COD"/>
    <n v="82000"/>
    <s v="Recon"/>
    <n v="119270"/>
    <x v="3"/>
  </r>
  <r>
    <s v="1358425350"/>
    <d v="2026-05-30T00:00:00"/>
    <s v="MEIKA-BERKARYA"/>
    <s v="Meika Berkarya"/>
    <s v="6287818525580"/>
    <s v="Kab. Kuningan"/>
    <s v="Cilimus"/>
    <s v="Jl. Panawuan Indrapatra, Panawuan"/>
    <s v="Rahma jali (Kin)"/>
    <s v="6287895401130"/>
    <x v="2"/>
    <s v="Kab. Lombok Utara"/>
    <s v="Pemenang"/>
    <s v="Dusun Gili Meno, Desa Gili Indah, Patokan Rumah Pelabuhan Gili Meno"/>
    <n v="1"/>
    <s v="BARANG"/>
    <n v="100"/>
    <n v="0"/>
    <s v="EZ"/>
    <s v="Bulanan"/>
    <s v="Semprotan Noozle Beli 2 Gratis 1"/>
    <m/>
    <n v="58000"/>
    <n v="0"/>
    <n v="0"/>
    <n v="58000"/>
    <m/>
    <s v="Diskon"/>
    <n v="23200"/>
    <n v="34800"/>
    <n v="167000"/>
    <n v="2505"/>
    <s v="Rahma jali (Kin)"/>
    <m/>
    <d v="2026-06-04T00:00:00"/>
    <m/>
    <x v="0"/>
    <m/>
    <s v="VIP"/>
    <m/>
    <m/>
    <s v="Tidak"/>
    <s v="COD"/>
    <n v="109000"/>
    <s v="Recon"/>
    <n v="129695"/>
    <x v="7"/>
  </r>
  <r>
    <s v="1358354198"/>
    <d v="2026-05-30T00:00:00"/>
    <s v="MEIKA-BERKARYA"/>
    <s v="Meika Berkarya"/>
    <s v="6287818525580"/>
    <s v="Kab. Kuningan"/>
    <s v="Cilimus"/>
    <s v="Jl. Panawuan Indrapatra, Panawuan, Kec. Cigandamekar, Kabupaten Kuningan, Jawa Barat"/>
    <s v="Kamaruddin (BY)"/>
    <s v="6285393146798"/>
    <x v="5"/>
    <s v="Kab. Sanggau"/>
    <s v="Toba"/>
    <s v="jln A yani Rt03 Rw01 Desa Teraju (Ram depan futsal Teraju) (No HP satu nya ,62 851-2331-3992)Kec. Toba, Kab. Sanggau"/>
    <n v="1"/>
    <s v="BARANG"/>
    <n v="100"/>
    <n v="0"/>
    <s v="EZ"/>
    <s v="Bulanan"/>
    <s v="Alat Peras Buah 1 Paket"/>
    <m/>
    <n v="74000"/>
    <n v="0"/>
    <n v="0"/>
    <n v="74000"/>
    <m/>
    <s v="Diskon"/>
    <n v="29600"/>
    <n v="44400"/>
    <n v="170700"/>
    <n v="2560.5"/>
    <s v="Kamaruddin (BY)"/>
    <m/>
    <d v="2026-06-05T00:00:00"/>
    <s v="HUBUNGI PENERIMA (LANGSUNG ANTAR KE ALAMAT)"/>
    <x v="0"/>
    <m/>
    <s v="VIP"/>
    <m/>
    <m/>
    <s v="Tidak"/>
    <s v="COD"/>
    <n v="96700"/>
    <s v="Recon"/>
    <n v="123739.5"/>
    <x v="9"/>
  </r>
  <r>
    <s v="1358324334"/>
    <d v="2026-05-30T00:00:00"/>
    <s v="MEIKA-BERKARYA"/>
    <s v="Meika Berkarya"/>
    <s v="6287818525580"/>
    <s v="Kab. Kuningan"/>
    <s v="Cilimus"/>
    <s v="Jl. Panawuan Indrapatra, Panawuan, Kec. Cigandamekar, Kabupaten Kuningan, Jawa Barat"/>
    <s v="Kang Sar (Bar)"/>
    <s v="6281270365973"/>
    <x v="6"/>
    <s v="Kab. Sijunjung"/>
    <s v="Kamang Baru"/>
    <s v="Nagari muara takung jorong dusun tinggi 1, kec. kamang baru"/>
    <n v="1"/>
    <s v="BARANG"/>
    <n v="100"/>
    <n v="0"/>
    <s v="EZ"/>
    <s v="Bulanan"/>
    <s v="Spray Pembersih Interior Mobil Beli 1"/>
    <m/>
    <n v="50000"/>
    <n v="0"/>
    <n v="0"/>
    <n v="50000"/>
    <m/>
    <s v="Diskon"/>
    <n v="20000"/>
    <n v="30000"/>
    <n v="151000"/>
    <n v="2265"/>
    <s v="Kang Sar (Bar)"/>
    <m/>
    <d v="2026-06-06T00:00:00"/>
    <s v="HUBUNGI PENERIMA (LANGSUNG ANTAR KE ALAMAT)"/>
    <x v="0"/>
    <m/>
    <s v="VIP"/>
    <m/>
    <m/>
    <s v="Tidak"/>
    <s v="COD"/>
    <n v="101000"/>
    <s v="Recon"/>
    <n v="118735"/>
    <x v="3"/>
  </r>
  <r>
    <s v="1358099878"/>
    <d v="2026-05-30T00:00:00"/>
    <s v="MEIKA-BERKARYA"/>
    <s v="Meika Berkarya"/>
    <s v="6287818525580"/>
    <s v="Kab. Kuningan"/>
    <s v="Cilimus"/>
    <s v="Jl. Panawuan Indrapatra, Panawuan"/>
    <s v="Marcelus Moruk (PS)"/>
    <s v="6281338876067"/>
    <x v="1"/>
    <s v="Kab. Belu"/>
    <s v="Tasifeto Timur"/>
    <s v="Dusun. Aitaman RT 08/RW 04 Desa.Manleten (ANTRAKN LANGSUNG KE ALAMAT)"/>
    <n v="1"/>
    <s v="BARANG"/>
    <n v="100"/>
    <n v="0"/>
    <s v="EZ"/>
    <s v="Bulanan"/>
    <s v="Semprotan Noozle Beli 2 Gratis 1"/>
    <m/>
    <n v="80000"/>
    <n v="0"/>
    <n v="0"/>
    <n v="80000"/>
    <m/>
    <s v="Diskon"/>
    <n v="32000"/>
    <n v="48000"/>
    <n v="232000"/>
    <n v="3480"/>
    <s v="Marcelus Moruk (PS)"/>
    <m/>
    <d v="2026-06-09T00:00:00"/>
    <m/>
    <x v="0"/>
    <m/>
    <s v="VIP"/>
    <m/>
    <m/>
    <s v="Tidak"/>
    <s v="COD"/>
    <n v="152000"/>
    <s v="Recon"/>
    <n v="180520"/>
    <x v="10"/>
  </r>
  <r>
    <s v="1357613527"/>
    <d v="2026-05-30T00:00:00"/>
    <s v="MEIKA-BERKARYA"/>
    <s v="Meika Berkarya"/>
    <s v="6287818525580"/>
    <s v="Kab. Kuningan"/>
    <s v="Cilimus"/>
    <s v="Jl. Panawuan Indrapatra, Panawuan"/>
    <s v="Step Tannewa (Yn)"/>
    <s v="6285237979927"/>
    <x v="7"/>
    <s v="Kab. Maluku Barat Daya"/>
    <s v="Moa"/>
    <s v="Desa Tiakur Kec Moa Kab Maluku Barat Daya Patokan rumah dekat Bawaslu lama samping rumah almarhum Bapak Tein Paliaky (DIANTAR LANGSUNG KE ALAMAT PENERIMA)."/>
    <n v="1"/>
    <s v="BARANG"/>
    <n v="100"/>
    <n v="0"/>
    <s v="EZ"/>
    <s v="Bulanan"/>
    <s v="Alat Cukur Multifungsi Beli 1 Gratis 1"/>
    <m/>
    <n v="133000"/>
    <n v="0"/>
    <n v="0"/>
    <n v="133000"/>
    <m/>
    <s v="Diskon"/>
    <n v="53200"/>
    <n v="79800"/>
    <n v="277000"/>
    <n v="4155"/>
    <s v="JNT"/>
    <s v="Atasan/Staf/Karyawan"/>
    <d v="2026-06-17T00:00:00"/>
    <m/>
    <x v="1"/>
    <m/>
    <s v="VIP"/>
    <m/>
    <m/>
    <s v="Tidak"/>
    <s v="COD"/>
    <n v="144000"/>
    <s v="-"/>
    <n v="193045"/>
    <x v="11"/>
  </r>
  <r>
    <s v="1357247961"/>
    <d v="2026-05-30T00:00:00"/>
    <s v="MEIKA-BERKARYA"/>
    <s v="Meika Berkarya"/>
    <s v="6287818525580"/>
    <s v="Kab. Kuningan"/>
    <s v="Cilimus"/>
    <s v="Jl. Panawuan Indrapatra, Panawuan"/>
    <s v="Osye Lengkoan (PS)"/>
    <s v="6281328227835"/>
    <x v="3"/>
    <s v="Kab. Minahasa Tenggara"/>
    <s v="Pasan"/>
    <s v="Desa. Poniki Jaga,1 Komplex:Greja Advent (ANTRAKN LANGSUNG KE ALAMAT)"/>
    <n v="1"/>
    <s v="BARANG"/>
    <n v="100"/>
    <n v="0"/>
    <s v="EZ"/>
    <s v="Bulanan"/>
    <s v="Alat Cukur Alis Elektrik Beli 1"/>
    <m/>
    <n v="72000"/>
    <n v="0"/>
    <n v="0"/>
    <n v="72000"/>
    <m/>
    <s v="Diskon"/>
    <n v="28800"/>
    <n v="43200"/>
    <n v="185000"/>
    <n v="2775"/>
    <s v="PAKET ANDA ADA DI JNT PANAUWAN"/>
    <s v="Atasan/Staf/Karyawan"/>
    <d v="2026-06-10T00:00:00"/>
    <m/>
    <x v="1"/>
    <m/>
    <s v="VIP"/>
    <m/>
    <m/>
    <s v="Tidak"/>
    <s v="COD"/>
    <n v="113000"/>
    <s v="-"/>
    <n v="139025"/>
    <x v="12"/>
  </r>
  <r>
    <s v="1358312776"/>
    <d v="2026-05-30T00:00:00"/>
    <s v="MEIKA-BERKARYA"/>
    <s v="Meika Berkarya"/>
    <s v="6287818525580"/>
    <s v="Kab. Kuningan"/>
    <s v="Cilimus"/>
    <s v="Jl. Panawuan Indrapatra, Panawuan, Kec. Cigandamekar, Kabupaten Kuningan, Jawa Barat"/>
    <s v="Hasanuddin (Hb)"/>
    <s v="6285143740066"/>
    <x v="8"/>
    <s v="Kab. Donggala"/>
    <s v="Sojol"/>
    <s v="Dusun satu desa balukang jalan pelabuhan pantai rumah panggung warna hijau,zkec. Sojol Kab. Donggala"/>
    <n v="1"/>
    <s v="BARANG"/>
    <n v="100"/>
    <n v="0"/>
    <s v="EZ"/>
    <s v="Bulanan"/>
    <s v="Kacamata Autofokus 1 Dapat 2,Ukuran ,1.00"/>
    <m/>
    <n v="83000"/>
    <n v="0"/>
    <n v="0"/>
    <n v="83000"/>
    <m/>
    <s v="Diskon"/>
    <n v="33200"/>
    <n v="49800"/>
    <n v="183000"/>
    <n v="2745"/>
    <s v="Hasanuddin (Hb)"/>
    <m/>
    <d v="2026-06-06T00:00:00"/>
    <s v="HUBUNGI PENERIMA (LANGSUNG ANTAR KE ALAMAT)"/>
    <x v="0"/>
    <m/>
    <s v="VIP"/>
    <m/>
    <m/>
    <s v="Tidak"/>
    <s v="COD"/>
    <n v="100000"/>
    <s v="Recon"/>
    <n v="130455"/>
    <x v="3"/>
  </r>
  <r>
    <s v="1358293506"/>
    <d v="2026-05-30T00:00:00"/>
    <s v="MEIKA-BERKARYA"/>
    <s v="Meika Berkarya"/>
    <s v="6287818525580"/>
    <s v="Kab. Kuningan"/>
    <s v="Cilimus"/>
    <s v="Jl. Panawuan Indrapatra, Panawuan"/>
    <s v="Aris Tarkus Oba (Jj)"/>
    <s v="6281239791180"/>
    <x v="1"/>
    <s v="Kab. Kupang"/>
    <s v="Semau Selatan"/>
    <s v="Kios Parlin Kelurahan /Desa Utiuh Ana RT 018 RW 016 Kec. Semau Selatan"/>
    <n v="1"/>
    <s v="BARANG"/>
    <n v="100"/>
    <n v="0"/>
    <s v="EZ"/>
    <s v="Bulanan"/>
    <s v="Semprotan Noozle Beli 2 Gratis 1"/>
    <m/>
    <n v="78000"/>
    <n v="0"/>
    <n v="0"/>
    <n v="78000"/>
    <m/>
    <s v="Diskon"/>
    <n v="31200"/>
    <n v="46800"/>
    <n v="265000"/>
    <n v="3975"/>
    <s v="JNT"/>
    <s v="OB"/>
    <d v="2026-06-24T00:00:00"/>
    <m/>
    <x v="1"/>
    <m/>
    <s v="VIP"/>
    <m/>
    <m/>
    <s v="Tidak"/>
    <s v="COD"/>
    <n v="187000"/>
    <s v="-"/>
    <n v="214225"/>
    <x v="13"/>
  </r>
  <r>
    <s v="1358204826"/>
    <d v="2026-05-30T00:00:00"/>
    <s v="MEIKA-BERKARYA"/>
    <s v="Meika Berkarya"/>
    <s v="6287818525580"/>
    <s v="Kab. Kuningan"/>
    <s v="Cilimus"/>
    <s v="Jl. Panawuan Indrapatra, Panawuan"/>
    <s v="Munir Hi Gajal (Jj)"/>
    <s v="6282311807121"/>
    <x v="9"/>
    <s v="Kab. Halmahera Tengah"/>
    <s v="Patani Barat"/>
    <s v="Kelurahan /Desa Bobane Jaya Dusun 1 RT 01 RW 01, Patokan rumah samping Lapangan Voli rumah warna putih"/>
    <n v="1"/>
    <s v="BARANG"/>
    <n v="100"/>
    <n v="0"/>
    <s v="EZ"/>
    <s v="Bulanan"/>
    <s v="Alat Cukur Multifungsi Beli 1 Gratis 1"/>
    <m/>
    <n v="136000"/>
    <n v="0"/>
    <n v="0"/>
    <n v="136000"/>
    <m/>
    <s v="Diskon"/>
    <n v="54400"/>
    <n v="81600"/>
    <n v="265000"/>
    <n v="3975"/>
    <s v="Munir Hi Gajal (Jj)"/>
    <m/>
    <d v="2026-06-09T00:00:00"/>
    <m/>
    <x v="0"/>
    <m/>
    <s v="VIP"/>
    <m/>
    <m/>
    <s v="Tidak"/>
    <s v="COD"/>
    <n v="129000"/>
    <s v="Recon"/>
    <n v="179425"/>
    <x v="10"/>
  </r>
  <r>
    <s v="1358089197"/>
    <d v="2026-06-01T00:00:00"/>
    <s v="MEIKA-BERKARYA"/>
    <s v="Meika Berkarya"/>
    <s v="6287818525580"/>
    <s v="Kab. Kuningan"/>
    <s v="Cilimus"/>
    <s v="Jl. Panawuan Indrapatra, Panawuan"/>
    <s v="Bono (PS)"/>
    <s v="6282155570408"/>
    <x v="5"/>
    <s v="Kab. Ketapang"/>
    <s v="Sungai Melayu Rayak"/>
    <s v="Jl. Poros Desa. Piansak (Rumah dekat mushola Al-Hikmah)"/>
    <n v="1"/>
    <s v="BARANG"/>
    <n v="100"/>
    <n v="0"/>
    <s v="EZ"/>
    <s v="Bulanan"/>
    <s v="Alat Cukur Multifungsi Beli 1 Gratis 1"/>
    <m/>
    <n v="74000"/>
    <n v="0"/>
    <n v="0"/>
    <n v="74000"/>
    <m/>
    <s v="Diskon"/>
    <n v="29600"/>
    <n v="44400"/>
    <n v="187000"/>
    <n v="2805"/>
    <s v="Bono (PS)"/>
    <m/>
    <d v="2026-06-07T00:00:00"/>
    <m/>
    <x v="0"/>
    <m/>
    <s v="VIP"/>
    <m/>
    <m/>
    <s v="Tidak"/>
    <s v="COD"/>
    <n v="113000"/>
    <s v="Recon"/>
    <n v="139795"/>
    <x v="9"/>
  </r>
  <r>
    <s v="1357830927"/>
    <d v="2026-06-01T00:00:00"/>
    <s v="MEIKA-BERKARYA"/>
    <s v="Meika Berkarya"/>
    <s v="6287818525580"/>
    <s v="Kab. Kuningan"/>
    <s v="Cilimus"/>
    <s v="Jl. Panawuan Indrapatra, Panawuan"/>
    <s v="Marni Od"/>
    <s v="6283866484819"/>
    <x v="10"/>
    <s v="Kab. Ogan Komering Ilir"/>
    <s v="Tulung Selapan"/>
    <s v="Jln. Abd. Rahman Yahmad Dusun II Rt Rw 008000 Kelurahan Tulung Selapan Timur Kec Tulung Selapan (DIANTAR LANGSUNG KE ALAMAT PENERIMA)."/>
    <n v="1"/>
    <s v="BARANG"/>
    <n v="100"/>
    <n v="0"/>
    <s v="EZ"/>
    <s v="Bulanan"/>
    <s v="Semprotan Noozle Beli 2 Gratis 1"/>
    <m/>
    <n v="37000"/>
    <n v="0"/>
    <n v="0"/>
    <n v="37000"/>
    <m/>
    <s v="Diskon"/>
    <n v="14800"/>
    <n v="22200"/>
    <n v="150000"/>
    <n v="2250"/>
    <s v="JNT"/>
    <s v="Atasan/Staf/Karyawan"/>
    <d v="2026-06-08T00:00:00"/>
    <m/>
    <x v="1"/>
    <m/>
    <s v="VIP"/>
    <m/>
    <m/>
    <s v="Tidak"/>
    <s v="COD"/>
    <n v="113000"/>
    <s v="-"/>
    <n v="125550"/>
    <x v="3"/>
  </r>
  <r>
    <s v="1358357654"/>
    <d v="2026-06-01T00:00:00"/>
    <s v="MEIKA-BERKARYA"/>
    <s v="Meika Berkarya"/>
    <s v="6287818525580"/>
    <s v="Kab. Kuningan"/>
    <s v="Cilimus"/>
    <s v="Jl. Panawuan Indrapatra, Panawuan"/>
    <s v="Ibrahim (PS)"/>
    <s v="6281244131326"/>
    <x v="9"/>
    <s v="Tidore Kepulauan"/>
    <s v="Tidore"/>
    <s v="Kampus STMIK Tidore Jl. Sultan Zainal Abidin Syah No 1 Desa. Gamtufkange (ANTRA LANGSUNG KE ALAMAT)"/>
    <n v="1"/>
    <s v="BARANG"/>
    <n v="100"/>
    <n v="0"/>
    <s v="EZ"/>
    <s v="Bulanan"/>
    <s v="Alat Cukur Multifungsi Beli 1 Gratis 1"/>
    <m/>
    <n v="106000"/>
    <n v="0"/>
    <n v="0"/>
    <n v="106000"/>
    <m/>
    <s v="Diskon"/>
    <n v="42400"/>
    <n v="63600"/>
    <n v="264000"/>
    <n v="3960"/>
    <s v="Ibrahim (PS)"/>
    <m/>
    <d v="2026-06-09T00:00:00"/>
    <m/>
    <x v="0"/>
    <m/>
    <s v="VIP"/>
    <m/>
    <m/>
    <s v="Tidak"/>
    <s v="COD"/>
    <n v="158000"/>
    <s v="Recon"/>
    <n v="196440"/>
    <x v="0"/>
  </r>
  <r>
    <s v="1358509404"/>
    <d v="2026-06-01T00:00:00"/>
    <s v="MEIKA-BERKARYA"/>
    <s v="Meika Berkarya"/>
    <s v="6287818525580"/>
    <s v="Kab. Kuningan"/>
    <s v="Cilimus"/>
    <s v="Jl. Panawuan Indrapatra, Panawuan"/>
    <s v="Frederika Heo Od."/>
    <s v="6282142066179"/>
    <x v="1"/>
    <s v="Kab. Sumba Timur"/>
    <s v="Lewa Tidahu"/>
    <s v="Rt 07 Rw 03 Desa Kangeli Kec Lewa Tidahu (DIANTAR LANGSUNG KE ALAMAT PENERIMA)"/>
    <n v="1"/>
    <s v="BARANG"/>
    <n v="100"/>
    <n v="0"/>
    <s v="EZ"/>
    <s v="Bulanan"/>
    <s v="Semprotan Noozle Beli 2 Gratis 1"/>
    <m/>
    <n v="85000"/>
    <n v="0"/>
    <n v="0"/>
    <n v="85000"/>
    <m/>
    <s v="Diskon"/>
    <n v="34000"/>
    <n v="51000"/>
    <n v="309000"/>
    <n v="4635"/>
    <s v="JNT"/>
    <s v="OB"/>
    <d v="2026-06-24T00:00:00"/>
    <m/>
    <x v="1"/>
    <m/>
    <s v="VIP"/>
    <m/>
    <m/>
    <s v="Tidak"/>
    <s v="COD"/>
    <n v="224000"/>
    <s v="-"/>
    <n v="253365"/>
    <x v="4"/>
  </r>
  <r>
    <s v="1358416593"/>
    <d v="2026-06-01T00:00:00"/>
    <s v="MEIKA-BERKARYA"/>
    <s v="Meika Berkarya"/>
    <s v="6287818525580"/>
    <s v="Kab. Kuningan"/>
    <s v="Cilimus"/>
    <s v="Jl. Panawuan Indrapatra, Panawuan"/>
    <s v="Adriyanto Bin Yusup (IR)"/>
    <s v="6282191730470"/>
    <x v="11"/>
    <s v="Kab. Pohuwato"/>
    <s v="Paguat"/>
    <s v="RW 1 Ling teladan Kelurahan Pentadu Kecamatan Paguat (Komp Bank Sulutgo Capem Paguat)"/>
    <n v="1"/>
    <s v="BARANG"/>
    <n v="100"/>
    <n v="0"/>
    <s v="EZ"/>
    <s v="Bulanan"/>
    <s v="Gelang Retro Terapi Batu Giok Beli 1 Gratis 1"/>
    <m/>
    <n v="85000"/>
    <n v="0"/>
    <n v="0"/>
    <n v="85000"/>
    <m/>
    <s v="Diskon"/>
    <n v="34000"/>
    <n v="51000"/>
    <n v="155000"/>
    <n v="2325"/>
    <s v="JNT PANWAUAN"/>
    <s v="Atasan/Staf/Karyawan"/>
    <d v="2026-06-13T00:00:00"/>
    <m/>
    <x v="1"/>
    <m/>
    <s v="VIP"/>
    <m/>
    <m/>
    <s v="Tidak"/>
    <s v="COD"/>
    <n v="70000"/>
    <s v="-"/>
    <n v="101675"/>
    <x v="2"/>
  </r>
  <r>
    <s v="1358127509"/>
    <d v="2026-06-01T00:00:00"/>
    <s v="MEIKA-BERKARYA"/>
    <s v="Meika Berkarya"/>
    <s v="6287818525580"/>
    <s v="Kab. Kuningan"/>
    <s v="Cilimus"/>
    <s v="Jl. Panawuan Indrapatra, Panawuan"/>
    <s v="Adry Limba (PS)"/>
    <s v="6282229002955"/>
    <x v="7"/>
    <s v="Ambon"/>
    <s v="Nusaniwe"/>
    <s v="Kelurahan. Benteng RT/RW 02/04 (Benteng atas belakang asrama Intel tempat jualan bakso mas Ali)"/>
    <n v="1"/>
    <s v="BARANG"/>
    <n v="100"/>
    <n v="0"/>
    <s v="EZ"/>
    <s v="Bulanan"/>
    <s v="Paket Buku Lancar Membaca Tanpa Mengeja Beli 1 Dapat 6"/>
    <m/>
    <n v="84000"/>
    <n v="0"/>
    <n v="0"/>
    <n v="84000"/>
    <m/>
    <s v="Diskon"/>
    <n v="33600"/>
    <n v="50400"/>
    <n v="190000"/>
    <n v="2850"/>
    <s v="PAKET ANDA ADA DI JNT PANAWUAN"/>
    <s v="Atasan/Staf/Karyawan"/>
    <d v="2026-06-12T00:00:00"/>
    <m/>
    <x v="1"/>
    <m/>
    <s v="VIP"/>
    <m/>
    <m/>
    <s v="Tidak"/>
    <s v="COD"/>
    <n v="106000"/>
    <s v="-"/>
    <n v="136750"/>
    <x v="12"/>
  </r>
  <r>
    <s v="1358536422"/>
    <d v="2026-06-01T00:00:00"/>
    <s v="MEIKA-BERKARYA"/>
    <s v="Meika Berkarya"/>
    <s v="6287818525580"/>
    <s v="Kab. Kuningan"/>
    <s v="Cilimus"/>
    <s v="Jl. Panawuan Indrapatra, Panawuan"/>
    <s v="Igusti Made Wijaya (PS)"/>
    <s v="6282152156007"/>
    <x v="12"/>
    <s v="Kab. Buleleng"/>
    <s v="Buleleng"/>
    <s v="Jl. Angling FmDharma, Banjar Dharma Semadhi, Desa. Tukadmungga (ANTRAKN LANGSUNG KE ALAMAT)"/>
    <n v="1"/>
    <s v="BARANG"/>
    <n v="100"/>
    <n v="0"/>
    <s v="EZ"/>
    <s v="Bulanan"/>
    <s v="Gelang Retro Terapi Batu Giok Beli 1 Gratis 1"/>
    <m/>
    <n v="38000"/>
    <n v="0"/>
    <n v="0"/>
    <n v="38000"/>
    <m/>
    <s v="Diskon"/>
    <n v="15200"/>
    <n v="22800"/>
    <n v="116000"/>
    <n v="1740"/>
    <s v="Igusti Made Wijaya (PS)"/>
    <m/>
    <d v="2026-06-05T00:00:00"/>
    <m/>
    <x v="0"/>
    <m/>
    <s v="VIP"/>
    <m/>
    <m/>
    <s v="Tidak"/>
    <s v="COD"/>
    <n v="78000"/>
    <s v="Recon"/>
    <n v="91460"/>
    <x v="14"/>
  </r>
  <r>
    <s v="1358518156"/>
    <d v="2026-06-02T00:00:00"/>
    <s v="MEIKA-BERKARYA"/>
    <s v="Meika Berkarya"/>
    <s v="6287818525580"/>
    <s v="Kab. Kuningan"/>
    <s v="Cilimus"/>
    <s v="Jl. Panawuan Indrapatra, Panawuan"/>
    <s v="Lampatar gultom (Hb)"/>
    <s v="6282364710439"/>
    <x v="13"/>
    <s v="Kab. Seruyan"/>
    <s v="Danau Seluluk"/>
    <s v="Jln jendral Sudirman km 98 sampit- p.bun Desa rungau raya"/>
    <n v="1"/>
    <s v="BARANG"/>
    <n v="100"/>
    <n v="0"/>
    <s v="EZ"/>
    <s v="Bulanan"/>
    <s v="Spray Pembersih Interior Mobil Beli 2"/>
    <m/>
    <n v="69000"/>
    <n v="0"/>
    <n v="0"/>
    <n v="69000"/>
    <m/>
    <s v="Diskon"/>
    <n v="27600"/>
    <n v="41400"/>
    <n v="216000"/>
    <n v="3240"/>
    <s v="PENERIMA:(HUBUNGI 081313558861 WA CHAT)"/>
    <m/>
    <d v="2026-06-17T00:00:00"/>
    <m/>
    <x v="1"/>
    <m/>
    <s v="VIP"/>
    <m/>
    <m/>
    <s v="Tidak"/>
    <s v="COD"/>
    <n v="147000"/>
    <s v="-"/>
    <n v="171360"/>
    <x v="8"/>
  </r>
  <r>
    <s v="1358516040"/>
    <d v="2026-06-02T00:00:00"/>
    <s v="MEIKA-BERKARYA"/>
    <s v="Meika Berkarya"/>
    <s v="6287818525580"/>
    <s v="Kab. Kuningan"/>
    <s v="Cilimus"/>
    <s v="Jl. Panawuan Indrapatra, Panawuan"/>
    <s v="Muchtar Djaya (Hb)"/>
    <s v="6282151519189"/>
    <x v="14"/>
    <s v="Makassar"/>
    <s v="Rappocini"/>
    <s v="Jl. Toddopuli 1 stp 4 no. 89 Kelurahan Kassi Kassi"/>
    <n v="1"/>
    <s v="BARANG"/>
    <n v="100"/>
    <n v="0"/>
    <s v="EZ"/>
    <s v="Bulanan"/>
    <s v="BELI 1 Dongkrak Pemindah Barang"/>
    <m/>
    <n v="60000"/>
    <n v="0"/>
    <n v="0"/>
    <n v="60000"/>
    <m/>
    <s v="Diskon"/>
    <n v="24000"/>
    <n v="36000"/>
    <n v="155000"/>
    <n v="2325"/>
    <s v="Muchtar Djaya (Hb)"/>
    <m/>
    <d v="2026-06-06T00:00:00"/>
    <m/>
    <x v="0"/>
    <m/>
    <s v="VIP"/>
    <m/>
    <m/>
    <s v="Tidak"/>
    <s v="COD"/>
    <n v="95000"/>
    <s v="Recon"/>
    <n v="116675"/>
    <x v="14"/>
  </r>
  <r>
    <s v="1357917208"/>
    <d v="2026-06-02T00:00:00"/>
    <s v="MEIKA-BERKARYA"/>
    <s v="Meika Berkarya"/>
    <s v="6287818525580"/>
    <s v="Kab. Kuningan"/>
    <s v="Cilimus"/>
    <s v="Jl. Panawuan Indrapatra, Panawuan"/>
    <s v="Pendi Od."/>
    <s v="6282352467900"/>
    <x v="5"/>
    <s v="Kab. Mempawah"/>
    <s v="Anjongan"/>
    <s v="Montong Tinggi Rt 001 Rw 001 Kelurahan Anjungan Melancar Kec Anjongan (DIANTAR LANGSUNG KE ALAMAT PENERIMA)."/>
    <n v="1"/>
    <s v="BARANG"/>
    <n v="100"/>
    <n v="0"/>
    <s v="EZ"/>
    <s v="Bulanan"/>
    <s v="Beli 3 Penghitam Body Kendaraan Bonus Kain Lap Microfiber"/>
    <m/>
    <n v="63000"/>
    <n v="0"/>
    <n v="0"/>
    <n v="63000"/>
    <m/>
    <s v="Diskon"/>
    <n v="25200"/>
    <n v="37800"/>
    <n v="181000"/>
    <n v="2715"/>
    <s v="Pendi Od."/>
    <m/>
    <d v="2026-06-09T00:00:00"/>
    <m/>
    <x v="0"/>
    <m/>
    <s v="VIP"/>
    <m/>
    <m/>
    <s v="Tidak"/>
    <s v="COD"/>
    <n v="118000"/>
    <s v="Recon"/>
    <n v="140485"/>
    <x v="3"/>
  </r>
  <r>
    <s v="1357965622"/>
    <d v="2026-06-02T00:00:00"/>
    <s v="MEIKA-BERKARYA"/>
    <s v="Meika Berkarya"/>
    <s v="6287818525580"/>
    <s v="Kab. Kuningan"/>
    <s v="Cilimus"/>
    <s v="Jl. Panawuan Indrapatra, Panawuan"/>
    <s v="Haryono.(Ad)"/>
    <s v="6285725275252"/>
    <x v="15"/>
    <s v="Surakarta"/>
    <s v="Laweyan"/>
    <s v="Desa/kel Jajar RT 03 RW 06 Gang jambu 8, patokan rumah Sebelah timur lapangan voli cos Mbah wanti."/>
    <n v="1"/>
    <s v="BARANG"/>
    <n v="100"/>
    <n v="0"/>
    <s v="EZ"/>
    <s v="Bulanan"/>
    <s v="BELI 1  Topi Visor Anti UV , Warna: GRAY"/>
    <m/>
    <n v="20000"/>
    <n v="0"/>
    <n v="0"/>
    <n v="20000"/>
    <m/>
    <s v="Diskon"/>
    <n v="13000"/>
    <n v="7000"/>
    <n v="103000"/>
    <n v="1545"/>
    <s v="Haryono.(Ad)"/>
    <m/>
    <d v="2026-06-04T00:00:00"/>
    <m/>
    <x v="0"/>
    <m/>
    <s v="VIP"/>
    <m/>
    <m/>
    <s v="Tidak"/>
    <s v="COD"/>
    <n v="83000"/>
    <s v="Recon"/>
    <n v="94455"/>
    <x v="15"/>
  </r>
  <r>
    <s v="1358232529"/>
    <d v="2026-06-02T00:00:00"/>
    <s v="MEIKA-BERKARYA"/>
    <s v="Meika Berkarya"/>
    <s v="6287818525580"/>
    <s v="Kab. Kuningan"/>
    <s v="Cilimus"/>
    <s v="Jl. Panawuan Indrapatra, Panawuan"/>
    <s v="Hery Ayone (BY)"/>
    <s v="62882020201508"/>
    <x v="14"/>
    <s v="Makassar"/>
    <s v="Biringkanaya"/>
    <s v="BTN pondok asri 1 blok B 8 no 9 Kelurahan: Bakung"/>
    <n v="1"/>
    <s v="BARANG"/>
    <n v="100"/>
    <n v="0"/>
    <s v="EZ"/>
    <s v="Bulanan"/>
    <s v="BELI 1 DAPAT 3 PACK ISI 300 BUTIR Penambal Gigi"/>
    <m/>
    <n v="60000"/>
    <n v="0"/>
    <n v="0"/>
    <n v="60000"/>
    <m/>
    <s v="Diskon"/>
    <n v="24000"/>
    <n v="36000"/>
    <n v="131600"/>
    <n v="1974"/>
    <s v="JNT"/>
    <s v="Atasan/Staf/Karyawan"/>
    <d v="2026-06-15T00:00:00"/>
    <m/>
    <x v="1"/>
    <m/>
    <s v="VIP"/>
    <m/>
    <m/>
    <s v="Tidak"/>
    <s v="COD"/>
    <n v="71600"/>
    <s v="-"/>
    <n v="93626"/>
    <x v="16"/>
  </r>
  <r>
    <s v="1358256832"/>
    <d v="2026-06-02T00:00:00"/>
    <s v="MEIKA-BERKARYA"/>
    <s v="Meika Berkarya"/>
    <s v="6287818525580"/>
    <s v="Kab. Kuningan"/>
    <s v="Cilimus"/>
    <s v="Jl. Panawuan Indrapatra, Panawuan"/>
    <s v="Eli Susanti Od."/>
    <s v="6285136857972"/>
    <x v="6"/>
    <s v="Kab. Padang Pariaman"/>
    <s v="Koto Patamuan"/>
    <s v="Nagari Tandikek Selatan Kec Patamuan (DIANTAR LANGSUNG KE ALAMAT PENERIMA) Dekat Musholla Koto Gadang, Dekat Kantor Nagari."/>
    <n v="1"/>
    <s v="BARANG"/>
    <n v="100"/>
    <n v="0"/>
    <s v="EZ"/>
    <s v="Bulanan"/>
    <s v="Beli 2 Alat Cukur Multifungsi"/>
    <m/>
    <n v="50000"/>
    <n v="0"/>
    <n v="0"/>
    <n v="50000"/>
    <m/>
    <s v="Diskon"/>
    <n v="20000"/>
    <n v="30000"/>
    <n v="180000"/>
    <n v="2700"/>
    <s v="JNT"/>
    <s v="Atasan/Staf/Karyawan"/>
    <d v="2026-06-16T00:00:00"/>
    <m/>
    <x v="1"/>
    <m/>
    <s v="VIP"/>
    <m/>
    <m/>
    <s v="Tidak"/>
    <s v="COD"/>
    <n v="130000"/>
    <s v="-"/>
    <n v="147300"/>
    <x v="17"/>
  </r>
  <r>
    <s v="1357911253"/>
    <d v="2026-06-02T00:00:00"/>
    <s v="MEIKA-BERKARYA"/>
    <s v="Meika Berkarya"/>
    <s v="6287818525580"/>
    <s v="Kab. Kuningan"/>
    <s v="Cilimus"/>
    <s v="Jl. Panawuan Indrapatra, Panawuan, Kec. Cigandamekar, Kabupaten Kuningan, Jawa Barat"/>
    <s v="Sunarto (rz)"/>
    <s v="6281330003380"/>
    <x v="16"/>
    <s v="Kab. Bojonegoro"/>
    <s v="Bojonegoro"/>
    <s v="Jln. Mt. Hariyono no.2 RT 03 RW 1 Desa Jetak,Kec. Bojonegoro, Kab. Bojonegoro"/>
    <n v="1"/>
    <s v="BARANG"/>
    <n v="100"/>
    <n v="0"/>
    <s v="EZ"/>
    <s v="Bulanan"/>
    <s v="1 DAPAT 3 PENAMBAL GIGI"/>
    <m/>
    <n v="25000"/>
    <n v="0"/>
    <n v="0"/>
    <n v="25000"/>
    <m/>
    <s v="Diskon"/>
    <n v="16000"/>
    <n v="9000"/>
    <n v="102000"/>
    <n v="1530"/>
    <s v="Sunarto (rz)"/>
    <m/>
    <d v="2026-06-05T00:00:00"/>
    <s v="HUBUNGI PENERIMA (LANGSUNG ANTAR KE ALAMAT)"/>
    <x v="0"/>
    <m/>
    <s v="VIP"/>
    <m/>
    <m/>
    <s v="Tidak"/>
    <s v="COD"/>
    <n v="77000"/>
    <s v="Recon"/>
    <n v="91470"/>
    <x v="18"/>
  </r>
  <r>
    <s v="1357923885"/>
    <d v="2026-06-02T00:00:00"/>
    <s v="MEIKA-BERKARYA"/>
    <s v="Meika Berkarya"/>
    <s v="6287818525580"/>
    <s v="Kab. Kuningan"/>
    <s v="Cilimus"/>
    <s v="Jl. Panawuan Indrapatra, Panawuan"/>
    <s v="Jems Batlayar (Yn)"/>
    <s v="6282238916174"/>
    <x v="17"/>
    <s v="Sorong"/>
    <s v="Sorong"/>
    <s v="Jl. A Yani Komplek RRI Desa Klademak Kec Sorong Kab Kota Sorong Patokan Rumah di belakang kantor RRI samping tower RRI Rumah warna cream (DIANTAR LANGSUNG KE ALAMAT PENERIMA)."/>
    <n v="1"/>
    <s v="BARANG"/>
    <n v="100"/>
    <n v="0"/>
    <s v="EZ"/>
    <s v="Bulanan"/>
    <s v="Beli 2 Alat Cukur Multifungsi"/>
    <m/>
    <n v="115000"/>
    <n v="0"/>
    <n v="0"/>
    <n v="115000"/>
    <m/>
    <s v="Diskon"/>
    <n v="46000"/>
    <n v="69000"/>
    <n v="250000"/>
    <n v="3750"/>
    <s v="Jems Batlayar (Yn)"/>
    <m/>
    <d v="2026-06-11T00:00:00"/>
    <m/>
    <x v="0"/>
    <m/>
    <s v="VIP"/>
    <m/>
    <m/>
    <s v="Tidak"/>
    <s v="COD"/>
    <n v="135000"/>
    <s v="Recon"/>
    <n v="177250"/>
    <x v="19"/>
  </r>
  <r>
    <s v="1358524475"/>
    <d v="2026-06-02T00:00:00"/>
    <s v="MEIKA-BERKARYA"/>
    <s v="Meika Berkarya"/>
    <s v="6287818525580"/>
    <s v="Kab. Kuningan"/>
    <s v="Cilimus"/>
    <s v="Jl. Panawuan Indrapatra, Panawuan"/>
    <s v="Ahmad rezki (Bar)"/>
    <s v="6281378830728"/>
    <x v="6"/>
    <s v="Kab. Pasaman"/>
    <s v="Padang Gelugur"/>
    <s v="Ahmad Rezki, Nomor customer satu lagi: 082168983323, Alamat. Banjarmasin Tapus, Jorong Sentosa, Desa Sentosa, Kec. Padang Gelugur, Patokan: Masuk Simpang Tapus 50 meter, Pertamini Nomor 3. (DIANTARKAN LANGSUNG KE ALAMAT PENERIMA)"/>
    <n v="1"/>
    <s v="BARANG"/>
    <n v="100"/>
    <n v="0"/>
    <s v="EZ"/>
    <s v="Bulanan"/>
    <s v="Beli 2 Spray Pembersih Interior Mobil"/>
    <m/>
    <n v="50000"/>
    <n v="0"/>
    <n v="0"/>
    <n v="50000"/>
    <m/>
    <s v="Diskon"/>
    <n v="20000"/>
    <n v="30000"/>
    <n v="193640"/>
    <n v="2904.6"/>
    <s v="Ahmad rezki (Bar)"/>
    <m/>
    <d v="2026-06-07T00:00:00"/>
    <m/>
    <x v="0"/>
    <m/>
    <s v="VIP"/>
    <m/>
    <m/>
    <s v="Tidak"/>
    <s v="COD"/>
    <n v="143640"/>
    <s v="Recon"/>
    <n v="160735.4"/>
    <x v="7"/>
  </r>
  <r>
    <s v="1357910690"/>
    <d v="2026-06-02T00:00:00"/>
    <s v="MEIKA-BERKARYA"/>
    <s v="Meika Berkarya"/>
    <s v="6287818525580"/>
    <s v="Kab. Kuningan"/>
    <s v="Cilimus"/>
    <s v="Jl. Panawuan Indrapatra, Panawuan"/>
    <s v="Fatwa Graha Badiyanda Od."/>
    <s v="6281805268448"/>
    <x v="2"/>
    <s v="Kab. Lombok Barat"/>
    <s v="Labuapi"/>
    <s v="Jl Saturnus I Blok A/45 BTN Bumi Harapan Permai Kelurahan Telagawaru Kecamatan Labuapi Kabupaten Lombok Barat Provinsi Nusa Tenggara Barat (DIANTAR LANGSUNG KE ALAMAT PENERIMA)."/>
    <n v="1"/>
    <s v="BARANG"/>
    <n v="100"/>
    <n v="0"/>
    <s v="EZ"/>
    <s v="Bulanan"/>
    <s v="Beli 3 Pengkilap Body Kendaraan"/>
    <m/>
    <n v="48000"/>
    <n v="0"/>
    <n v="0"/>
    <n v="48000"/>
    <m/>
    <s v="Diskon"/>
    <n v="19200"/>
    <n v="28800"/>
    <n v="172000"/>
    <n v="2580"/>
    <s v="Fatwa Graha Badiyanda Od."/>
    <m/>
    <d v="2026-06-06T00:00:00"/>
    <m/>
    <x v="0"/>
    <m/>
    <s v="VIP"/>
    <m/>
    <m/>
    <s v="Tidak"/>
    <s v="COD"/>
    <n v="124000"/>
    <s v="Recon"/>
    <n v="140620"/>
    <x v="14"/>
  </r>
  <r>
    <s v="1358518912"/>
    <d v="2026-06-02T00:00:00"/>
    <s v="MEIKA-BERKARYA"/>
    <s v="Meika Berkarya"/>
    <s v="6287818525580"/>
    <s v="Kab. Kuningan"/>
    <s v="Cilimus"/>
    <s v="Jl. Panawuan Indrapatra, Panawuan"/>
    <s v="Fahri multazam (Ad)"/>
    <s v="6288242146046"/>
    <x v="14"/>
    <s v="Kab. Bantaeng"/>
    <s v="Bissappu"/>
    <s v="Desa/Kel Bonto sunggu, Jalan pahlawan sasayya, Patokan gak jauh dari Pertamina pas depan rumah mami badar yg viral di sekitar kampung"/>
    <n v="1"/>
    <s v="BARANG"/>
    <n v="100"/>
    <n v="0"/>
    <s v="EZ"/>
    <s v="Bulanan"/>
    <s v="Penambal Gigi BELI 1 DAPAT 3 PACK ISI 300 BUTIR"/>
    <m/>
    <n v="61000"/>
    <n v="0"/>
    <n v="0"/>
    <n v="61000"/>
    <m/>
    <s v="Diskon"/>
    <n v="24400"/>
    <n v="36600"/>
    <n v="155000"/>
    <n v="2325"/>
    <s v="PAKET ANDA ADA DI JNT PANAWUAN"/>
    <s v="Atasan/Staf/Karyawan"/>
    <d v="2026-06-18T00:00:00"/>
    <m/>
    <x v="1"/>
    <m/>
    <s v="VIP"/>
    <m/>
    <m/>
    <s v="Tidak"/>
    <s v="COD"/>
    <n v="94000"/>
    <s v="-"/>
    <n v="116075"/>
    <x v="1"/>
  </r>
  <r>
    <s v="1357909000"/>
    <d v="2026-06-02T00:00:00"/>
    <s v="MEIKA-BERKARYA"/>
    <s v="Meika Berkarya"/>
    <s v="6287818525580"/>
    <s v="Kab. Kuningan"/>
    <s v="Cilimus"/>
    <s v="Jl. Panawuan Indrapatra, Panawuan, Kec. Cigandamekar, Kabupaten Kuningan, Jawa Barat"/>
    <s v="Muhammad Arifin (ar)"/>
    <s v="6281161617215"/>
    <x v="0"/>
    <s v="Medan"/>
    <s v="Medan Timur"/>
    <s v="Jalan Kapten Muktar Basri No 3 Medan (Perpustakaan UMSU) Kelurahan Pulo Brayan Darat I, Kec. Medan Timur, Kota Medan"/>
    <n v="1"/>
    <s v="BARANG"/>
    <n v="100"/>
    <n v="0"/>
    <s v="EZ"/>
    <s v="Bulanan"/>
    <s v="1 SET POMPA SEDOT MANUAL (1 POMPA DAN 1 SELANG)"/>
    <m/>
    <n v="38000"/>
    <n v="0"/>
    <n v="0"/>
    <n v="38000"/>
    <m/>
    <s v="Diskon"/>
    <n v="15200"/>
    <n v="22800"/>
    <n v="111000"/>
    <n v="1665"/>
    <s v="Muhammad Arifin (ar)"/>
    <m/>
    <d v="2026-06-06T00:00:00"/>
    <s v="HUBUNGI PENERIMA (LANGSUNG ANTAR KE ALAMAT)"/>
    <x v="0"/>
    <m/>
    <s v="VIP"/>
    <m/>
    <m/>
    <s v="Tidak"/>
    <s v="COD"/>
    <n v="73000"/>
    <s v="Recon"/>
    <n v="86535"/>
    <x v="14"/>
  </r>
  <r>
    <s v="1358249425"/>
    <d v="2026-06-02T00:00:00"/>
    <s v="MEIKA-BERKARYA"/>
    <s v="Meika Berkarya"/>
    <s v="6287818525580"/>
    <s v="Kab. Kuningan"/>
    <s v="Cilimus"/>
    <s v="Jl. Panawuan Indrapatra, Panawuan, Kec. Cigandamekar, Kabupaten Kuningan, Jawa Barat"/>
    <s v="Muh.jafar (ar)"/>
    <s v="6282189060302"/>
    <x v="18"/>
    <s v="Kab. Mamuju"/>
    <s v="Tapalang"/>
    <s v="Jln Poros Majene Mamuju Desa Takandeang depan photo kopi Nayla Primah, Kecamatan Tapalang"/>
    <n v="1"/>
    <s v="BARANG"/>
    <n v="100"/>
    <n v="0"/>
    <s v="EZ"/>
    <s v="Bulanan"/>
    <s v="1 SET GIGI PALSU"/>
    <m/>
    <n v="75000"/>
    <n v="0"/>
    <n v="0"/>
    <n v="75000"/>
    <m/>
    <s v="Diskon"/>
    <n v="30000"/>
    <n v="45000"/>
    <n v="150000"/>
    <n v="2250"/>
    <s v="Muh.jafar (ar)"/>
    <m/>
    <d v="2026-06-08T00:00:00"/>
    <s v="HUBUNGI PENERIMA (LANGSUNG ANTAR KE ALAMAT)"/>
    <x v="0"/>
    <m/>
    <s v="VIP"/>
    <m/>
    <m/>
    <s v="Tidak"/>
    <s v="COD"/>
    <n v="75000"/>
    <s v="Recon"/>
    <n v="102750"/>
    <x v="9"/>
  </r>
  <r>
    <s v="1358515062"/>
    <d v="2026-06-02T00:00:00"/>
    <s v="MEIKA-BERKARYA"/>
    <s v="Meika Berkarya"/>
    <s v="6287818525580"/>
    <s v="Kab. Kuningan"/>
    <s v="Cilimus"/>
    <s v="Jl. Panawuan Indrapatra, Panawuan"/>
    <s v="Hijra wulan(Mar)."/>
    <s v="6281237380664"/>
    <x v="1"/>
    <s v="Kab. Ende"/>
    <s v="Ende"/>
    <s v="Jln.Lorong Mesjid Mujahidin Rt01 Rw01 Ropa Kel.Keliwumbu Kec.Ende Kab.Ende Nusa Tenggara Timur"/>
    <n v="1"/>
    <s v="BARANG"/>
    <n v="100"/>
    <n v="0"/>
    <s v="EZ"/>
    <s v="Bulanan"/>
    <s v="Beli 1 Semprotan Noozle"/>
    <m/>
    <n v="100000"/>
    <n v="0"/>
    <n v="0"/>
    <n v="100000"/>
    <m/>
    <s v="Diskon"/>
    <n v="40000"/>
    <n v="60000"/>
    <n v="191000"/>
    <n v="2865"/>
    <m/>
    <m/>
    <m/>
    <m/>
    <x v="1"/>
    <m/>
    <s v="VIP"/>
    <m/>
    <m/>
    <s v="Tidak"/>
    <s v="COD"/>
    <n v="91000"/>
    <s v="-"/>
    <n v="128135"/>
    <x v="20"/>
  </r>
  <r>
    <s v="1357597548"/>
    <d v="2026-06-02T00:00:00"/>
    <s v="MEIKA-BERKARYA"/>
    <s v="Meika Berkarya"/>
    <s v="6287818525580"/>
    <s v="Kab. Kuningan"/>
    <s v="Cilimus"/>
    <s v="Jl. Panawuan Indrapatra, Panawuan"/>
    <s v="Md sujata (hb)"/>
    <s v="6282146356158"/>
    <x v="12"/>
    <s v="Kab. Gianyar"/>
    <s v="Tampaksiring"/>
    <s v="Desa/kel tampak siring dekat pura no 2"/>
    <n v="1"/>
    <s v="BARANG"/>
    <n v="100"/>
    <n v="0"/>
    <s v="EZ"/>
    <s v="Bulanan"/>
    <s v="BELI 1 Aspal Anti Bocor GRATIS KUAS"/>
    <m/>
    <n v="38000"/>
    <n v="0"/>
    <n v="0"/>
    <n v="38000"/>
    <m/>
    <s v="Diskon"/>
    <n v="15200"/>
    <n v="22800"/>
    <n v="250000"/>
    <n v="3750"/>
    <s v="jnt"/>
    <s v="Atasan/Staf/Karyawan"/>
    <d v="2026-06-11T00:00:00"/>
    <m/>
    <x v="1"/>
    <m/>
    <s v="VIP"/>
    <m/>
    <m/>
    <s v="Tidak"/>
    <s v="COD"/>
    <n v="212000"/>
    <s v="-"/>
    <n v="223450"/>
    <x v="19"/>
  </r>
  <r>
    <s v="1358495401"/>
    <d v="2026-06-02T00:00:00"/>
    <s v="MEIKA-BERKARYA"/>
    <s v="Meika Berkarya"/>
    <s v="6287818525580"/>
    <s v="Kab. Kuningan"/>
    <s v="Cilimus"/>
    <s v="Jl. Panawuan Indrapatra, Panawuan"/>
    <s v="HERMANTO (Hb)"/>
    <s v="6282158346277"/>
    <x v="5"/>
    <s v="Kab. Landak"/>
    <s v="Ngabang"/>
    <s v="Desa/kel hilir tengah dusun pulau bendu Dekat jembatan lama. Pas samping tokoh idola photo."/>
    <n v="1"/>
    <s v="BARANG"/>
    <n v="100"/>
    <n v="0"/>
    <s v="EZ"/>
    <s v="Bulanan"/>
    <s v="Dongkrak Pemindah Barang BELI 1"/>
    <m/>
    <n v="60000"/>
    <n v="0"/>
    <n v="0"/>
    <n v="60000"/>
    <m/>
    <s v="Diskon"/>
    <n v="24000"/>
    <n v="36000"/>
    <n v="175000"/>
    <n v="2625"/>
    <s v="HERMANTO (Hb)"/>
    <m/>
    <d v="2026-06-08T00:00:00"/>
    <m/>
    <x v="0"/>
    <m/>
    <s v="VIP"/>
    <m/>
    <m/>
    <s v="Tidak"/>
    <s v="COD"/>
    <n v="115000"/>
    <s v="Recon"/>
    <n v="136375"/>
    <x v="9"/>
  </r>
  <r>
    <s v="1358290753"/>
    <d v="2026-06-02T00:00:00"/>
    <s v="MEIKA-BERKARYA"/>
    <s v="Meika Berkarya"/>
    <s v="6287818525580"/>
    <s v="Kab. Kuningan"/>
    <s v="Cilimus"/>
    <s v="Jl. Panawuan Indrapatra, Panawuan"/>
    <s v="Hamonangan J Gultom (BAR)"/>
    <s v="6281397567888"/>
    <x v="0"/>
    <s v="Kab. Deli Serdang"/>
    <s v="Labuhan Deli"/>
    <s v="Hamonangan Justinus Gultom, Alamat. PT. BPR DUTA PARAMARTA, Jl. Veteran No. 10 E, Desa Helvetia, Kec. Labuhan Deli (DIANTARKAN LANGSUNG KE ALAMAT PENERIMA)"/>
    <n v="1"/>
    <s v="BARANG"/>
    <n v="100"/>
    <n v="0"/>
    <s v="EZ"/>
    <s v="Bulanan"/>
    <s v="BELI 2 Topi Visor Anti UV  , Warna: GRAY"/>
    <m/>
    <n v="54000"/>
    <n v="0"/>
    <n v="0"/>
    <n v="54000"/>
    <m/>
    <s v="Diskon"/>
    <n v="21600"/>
    <n v="32400"/>
    <n v="196000"/>
    <n v="2940"/>
    <s v="Hamonangan J Gultom (BAR)"/>
    <m/>
    <d v="2026-06-08T00:00:00"/>
    <m/>
    <x v="0"/>
    <m/>
    <s v="VIP"/>
    <m/>
    <m/>
    <s v="Tidak"/>
    <s v="COD"/>
    <n v="142000"/>
    <s v="Recon"/>
    <n v="160660"/>
    <x v="9"/>
  </r>
  <r>
    <s v="1358303049"/>
    <d v="2026-06-02T00:00:00"/>
    <s v="MEIKA-BERKARYA"/>
    <s v="Meika Berkarya"/>
    <s v="6287818525580"/>
    <s v="Kab. Kuningan"/>
    <s v="Cilimus"/>
    <s v="Jl. Panawuan Indrapatra, Panawuan, Kec. Cigandamekar, Kabupaten Kuningan, Jawa Barat"/>
    <s v="ABDJAN LATIF (IS)"/>
    <s v="6282246541171"/>
    <x v="9"/>
    <s v="Kab. Halmahera Selatan"/>
    <s v="Obi"/>
    <s v="Desa Laiwui Patokan rumah samping musollah kempleks pelabuhan spit Desa Laiwui,Kec. Obi, Kab. Halmahera Selatan"/>
    <n v="1"/>
    <s v="BARANG"/>
    <n v="100"/>
    <n v="0"/>
    <s v="EZ"/>
    <s v="Bulanan"/>
    <s v="1 SET GIGI PALSU"/>
    <m/>
    <n v="116000"/>
    <n v="0"/>
    <n v="0"/>
    <n v="116000"/>
    <m/>
    <s v="Diskon"/>
    <n v="46400"/>
    <n v="69600"/>
    <n v="222000"/>
    <n v="3330"/>
    <s v="jnt"/>
    <s v="Atasan/Staf/Karyawan"/>
    <d v="2026-06-17T00:00:00"/>
    <s v="HUBUNGI PENERIMA (LANGSUNG ANTAR KE ALAMAT)"/>
    <x v="1"/>
    <m/>
    <s v="VIP"/>
    <m/>
    <m/>
    <s v="Tidak"/>
    <s v="COD"/>
    <n v="106000"/>
    <s v="-"/>
    <n v="149070"/>
    <x v="8"/>
  </r>
  <r>
    <s v="1358481290"/>
    <d v="2026-06-02T00:00:00"/>
    <s v="MEIKA-BERKARYA"/>
    <s v="Meika Berkarya"/>
    <s v="6287818525580"/>
    <s v="Kab. Kuningan"/>
    <s v="Cilimus"/>
    <s v="Jl. Panawuan Indrapatra, Panawuan, Kec. Cigandamekar, Kabupaten Kuningan, Jawa Barat"/>
    <s v="Parman pgbn (rz)"/>
    <s v="6281377447543"/>
    <x v="0"/>
    <s v="Kab. Tapanuli Tengah"/>
    <s v="Pandan"/>
    <s v="Jln. Adonia ht Galung lorong 2 ( Dekat Tugu ikan PLTA Sipan sihaporas.) Desa Sibuluan Nauli, Kec. Pandan, Kab. Tapanuli Tengah"/>
    <n v="1"/>
    <s v="BARANG"/>
    <n v="100"/>
    <n v="0"/>
    <s v="EZ"/>
    <s v="Bulanan"/>
    <s v="1 SET GIGI PALSU"/>
    <m/>
    <n v="47000"/>
    <n v="0"/>
    <n v="0"/>
    <n v="47000"/>
    <m/>
    <s v="Diskon"/>
    <n v="18800"/>
    <n v="28200"/>
    <n v="134000"/>
    <n v="2010"/>
    <s v="JNT"/>
    <s v="Atasan/Staf/Karyawan"/>
    <d v="2026-06-22T00:00:00"/>
    <s v="HUBUNGI PENERIMA (LANGSUNG ANTAR KE ALAMAT)"/>
    <x v="1"/>
    <m/>
    <s v="VIP"/>
    <m/>
    <m/>
    <s v="Tidak"/>
    <s v="COD"/>
    <n v="87000"/>
    <s v="-"/>
    <n v="103790"/>
    <x v="21"/>
  </r>
  <r>
    <s v="1358484544"/>
    <d v="2026-06-02T00:00:00"/>
    <s v="MEIKA-BERKARYA"/>
    <s v="Meika Berkarya"/>
    <s v="6287818525580"/>
    <s v="Kab. Kuningan"/>
    <s v="Cilimus"/>
    <s v="Jl. Panawuan Indrapatra, Panawuan, Kec. Cigandamekar, Kabupaten Kuningan, Jawa Barat"/>
    <s v="Andy Gunadi (Is)"/>
    <s v="6285868011869"/>
    <x v="19"/>
    <s v="Samarinda"/>
    <s v="Sungai Pinang"/>
    <s v="Andy Jln Tantina 3 no2 RT19 Kelurahan bandara Kec. Sungai pinang Kota Samarinda Kalimantan timur"/>
    <n v="1"/>
    <s v="BARANG"/>
    <n v="100"/>
    <n v="0"/>
    <s v="EZ"/>
    <s v="Bulanan"/>
    <s v="1 TOPI KOMANDO (HITAM)"/>
    <m/>
    <n v="57000"/>
    <n v="0"/>
    <n v="0"/>
    <n v="57000"/>
    <m/>
    <s v="Diskon"/>
    <n v="22800"/>
    <n v="34200"/>
    <n v="146000"/>
    <n v="2190"/>
    <s v="Andy Gunadi (Is)"/>
    <m/>
    <d v="2026-06-07T00:00:00"/>
    <s v="HUBUNGI PENERIMA (LANGSUNG ANTAR KE ALAMAT)"/>
    <x v="0"/>
    <m/>
    <s v="VIP"/>
    <m/>
    <m/>
    <s v="Tidak"/>
    <s v="COD"/>
    <n v="89000"/>
    <s v="Recon"/>
    <n v="109610"/>
    <x v="7"/>
  </r>
  <r>
    <s v="1357572208"/>
    <d v="2026-06-02T00:00:00"/>
    <s v="MEIKA-BERKARYA"/>
    <s v="Meika Berkarya"/>
    <s v="6287818525580"/>
    <s v="Kab. Kuningan"/>
    <s v="Cilimus"/>
    <s v="Jl. Panawuan Indrapatra, Panawuan, Kec. Cigandamekar, Kabupaten Kuningan, Jawa Barat"/>
    <s v="SITI ZUNIAH (Fr)"/>
    <s v="6289673700521"/>
    <x v="20"/>
    <s v="Kab. Bantul"/>
    <s v="Banguntapan"/>
    <s v="Kemasan rt 01,Singosaren, Banguntapan,Bantul, DIY"/>
    <n v="1"/>
    <s v="BARANG"/>
    <n v="100"/>
    <n v="0"/>
    <s v="EZ"/>
    <s v="Bulanan"/>
    <s v="1 SET GIGI PALSU"/>
    <m/>
    <n v="20000"/>
    <n v="0"/>
    <n v="0"/>
    <n v="20000"/>
    <m/>
    <s v="Diskon"/>
    <n v="13000"/>
    <n v="7000"/>
    <n v="82000"/>
    <n v="1230"/>
    <s v="customer"/>
    <m/>
    <d v="2026-06-04T00:00:00"/>
    <s v="HUBUNGI PENERIMA (LANGSUNG ANTAR KE ALAMAT)"/>
    <x v="0"/>
    <m/>
    <s v="VIP"/>
    <m/>
    <m/>
    <s v="Tidak"/>
    <s v="COD"/>
    <n v="62000"/>
    <s v="Recon"/>
    <n v="73770"/>
    <x v="15"/>
  </r>
  <r>
    <s v="1358286120"/>
    <d v="2026-06-02T00:00:00"/>
    <s v="MEIKA-BERKARYA"/>
    <s v="Meika Berkarya"/>
    <s v="6287818525580"/>
    <s v="Kab. Kuningan"/>
    <s v="Cilimus"/>
    <s v="Jl. Panawuan Indrapatra, Panawuan, Kec. Cigandamekar, Kabupaten Kuningan, Jawa Barat"/>
    <s v="Nasmin (RM)"/>
    <s v="6285126790882"/>
    <x v="8"/>
    <s v="Kab. Morowali Utara"/>
    <s v="Mamosalato"/>
    <s v="perapatan rumah sakit pandauke dusun 2 desa pandauke, Kec. mamosalato,Kab. Morowali"/>
    <n v="1"/>
    <s v="BARANG"/>
    <n v="100"/>
    <n v="0"/>
    <s v="EZ"/>
    <s v="Bulanan"/>
    <s v="1 SET GIGI PALSU"/>
    <m/>
    <n v="122000"/>
    <n v="0"/>
    <n v="0"/>
    <n v="122000"/>
    <m/>
    <s v="Diskon"/>
    <n v="48800"/>
    <n v="73200"/>
    <n v="178000"/>
    <n v="2670"/>
    <s v="paket anda adadi jnt panawuan"/>
    <s v="Atasan/Staf/Karyawan"/>
    <d v="2026-06-24T00:00:00"/>
    <s v="HUBUNGI PENERIMA (LANGSUNG ANTAR KE ALAMAT)"/>
    <x v="1"/>
    <m/>
    <s v="VIP"/>
    <m/>
    <m/>
    <s v="Tidak"/>
    <s v="COD"/>
    <n v="56000"/>
    <s v="-"/>
    <n v="102130"/>
    <x v="22"/>
  </r>
  <r>
    <s v="1357747401"/>
    <d v="2026-06-02T00:00:00"/>
    <s v="MEIKA-BERKARYA"/>
    <s v="Meika Berkarya"/>
    <s v="6287818525580"/>
    <s v="Kab. Kuningan"/>
    <s v="Cilimus"/>
    <s v="Jl. Panawuan Indrapatra, Panawuan"/>
    <s v="Iwayan Dana astika (iaa)"/>
    <s v="6281339080600"/>
    <x v="12"/>
    <s v="Kab. Karangasem"/>
    <s v="Manggis"/>
    <s v="Alamat, Desa Gegelang, Banjar pakel sebelah warung biru masuk gang , Kcam Manggis, Kab Karangasem, Prov Bali"/>
    <n v="1"/>
    <s v="BARANG"/>
    <n v="100"/>
    <n v="0"/>
    <s v="EZ"/>
    <s v="Bulanan"/>
    <s v="Beli 3 Semprotan Noozle"/>
    <m/>
    <n v="38000"/>
    <n v="0"/>
    <n v="0"/>
    <n v="38000"/>
    <m/>
    <s v="Diskon"/>
    <n v="15200"/>
    <n v="22800"/>
    <n v="147000"/>
    <n v="2205"/>
    <s v="Iwayan Dana astika (iaa)"/>
    <m/>
    <d v="2026-06-06T00:00:00"/>
    <m/>
    <x v="0"/>
    <m/>
    <s v="VIP"/>
    <m/>
    <m/>
    <s v="Tidak"/>
    <s v="COD"/>
    <n v="109000"/>
    <s v="Recon"/>
    <n v="121995"/>
    <x v="14"/>
  </r>
  <r>
    <s v="1358508043"/>
    <d v="2026-06-02T00:00:00"/>
    <s v="MEIKA-BERKARYA"/>
    <s v="Meika Berkarya"/>
    <s v="6287818525580"/>
    <s v="Kab. Kuningan"/>
    <s v="Cilimus"/>
    <s v="Jl. Panawuan Indrapatra, Panawuan"/>
    <s v="Syahrial Bjb (Kin)"/>
    <s v="6282151548433"/>
    <x v="21"/>
    <s v="Banjarbaru"/>
    <s v="Banjarbaru Utara"/>
    <s v="Jalan Intan IX No.50 RT 35 RW 09 Kelurahan Loktabat Utara"/>
    <n v="1"/>
    <s v="BARANG"/>
    <n v="100"/>
    <n v="0"/>
    <s v="EZ"/>
    <s v="Bulanan"/>
    <s v="Beli 3 Semprotan Noozle"/>
    <m/>
    <n v="51000"/>
    <n v="0"/>
    <n v="0"/>
    <n v="51000"/>
    <m/>
    <s v="Diskon"/>
    <n v="20400"/>
    <n v="30600"/>
    <n v="164000"/>
    <n v="2460"/>
    <s v="Syahrial Bjb (Kin)"/>
    <m/>
    <d v="2026-06-06T00:00:00"/>
    <m/>
    <x v="0"/>
    <m/>
    <s v="VIP"/>
    <m/>
    <m/>
    <s v="Tidak"/>
    <s v="COD"/>
    <n v="113000"/>
    <s v="Recon"/>
    <n v="130940"/>
    <x v="14"/>
  </r>
  <r>
    <s v="1358509074"/>
    <d v="2026-06-02T00:00:00"/>
    <s v="MEIKA-BERKARYA"/>
    <s v="Meika Berkarya"/>
    <s v="6287818525580"/>
    <s v="Kab. Kuningan"/>
    <s v="Cilimus"/>
    <s v="Jl. Panawuan Indrapatra, Panawuan"/>
    <s v="Buk yus (Hb)"/>
    <s v="6285217580234"/>
    <x v="0"/>
    <s v="Medan"/>
    <s v="Medan Area"/>
    <s v="Desa/kel kota matsum IV  depan gang Johar no 128"/>
    <n v="1"/>
    <s v="BARANG"/>
    <n v="100"/>
    <n v="0"/>
    <s v="EZ"/>
    <s v="Bulanan"/>
    <s v="Beli 1 Alat Peras Buah"/>
    <m/>
    <n v="38000"/>
    <n v="0"/>
    <n v="0"/>
    <n v="38000"/>
    <m/>
    <s v="Diskon"/>
    <n v="15200"/>
    <n v="22800"/>
    <n v="136000"/>
    <n v="2040"/>
    <s v="paket anda ada di jny panawuan"/>
    <s v="Atasan/Staf/Karyawan"/>
    <d v="2026-06-18T00:00:00"/>
    <m/>
    <x v="1"/>
    <m/>
    <s v="VIP"/>
    <m/>
    <m/>
    <s v="Tidak"/>
    <s v="COD"/>
    <n v="98000"/>
    <s v="-"/>
    <n v="111160"/>
    <x v="1"/>
  </r>
  <r>
    <s v="1358278122"/>
    <d v="2026-06-02T00:00:00"/>
    <s v="MEIKA-BERKARYA"/>
    <s v="Meika Berkarya"/>
    <s v="6287818525580"/>
    <s v="Kab. Kuningan"/>
    <s v="Cilimus"/>
    <s v="Jl. Panawuan Indrapatra, Panawuan"/>
    <s v="M Lumban Gaol (Jj)"/>
    <s v="6281265177999"/>
    <x v="0"/>
    <s v="Medan"/>
    <s v="Medan Selayang"/>
    <s v="Jln. B. Cempaka 9 No. 01 Kelurahan Padang Bulan Selayang 2, Dekat Bengkel Ucrit"/>
    <n v="1"/>
    <s v="BARANG"/>
    <n v="100"/>
    <n v="0"/>
    <s v="EZ"/>
    <s v="Bulanan"/>
    <s v="Beli 1 Semprotan Noozle"/>
    <m/>
    <n v="38000"/>
    <n v="0"/>
    <n v="0"/>
    <n v="38000"/>
    <m/>
    <s v="Diskon"/>
    <n v="15200"/>
    <n v="22800"/>
    <n v="96000"/>
    <n v="1440"/>
    <s v="JNT"/>
    <s v="Atasan/Staf/Karyawan"/>
    <d v="2026-06-15T00:00:00"/>
    <m/>
    <x v="1"/>
    <m/>
    <s v="VIP"/>
    <m/>
    <m/>
    <s v="Tidak"/>
    <s v="COD"/>
    <n v="58000"/>
    <s v="-"/>
    <n v="71760"/>
    <x v="16"/>
  </r>
  <r>
    <s v="1358282083"/>
    <d v="2026-06-02T00:00:00"/>
    <s v="MEIKA-BERKARYA"/>
    <s v="Meika Berkarya"/>
    <s v="6287818525580"/>
    <s v="Kab. Kuningan"/>
    <s v="Cilimus"/>
    <s v="Jl. Panawuan Indrapatra, Panawuan"/>
    <s v="Suhardi Od."/>
    <s v="6281369009237"/>
    <x v="22"/>
    <s v="Kab. Lampung Selatan"/>
    <s v="Jati Agung"/>
    <s v="Jl. Airan Raya Gg. Andalas No. 07 Kelurahan Way Huwi Kec Jati Agung Lampung Selatan (DIANTAR LANGSUNG KE ALAMAT PENERIMA)."/>
    <n v="1"/>
    <s v="BARANG"/>
    <n v="100"/>
    <n v="0"/>
    <s v="EZ"/>
    <s v="Bulanan"/>
    <s v="Beli 1 Semprotan Noozle"/>
    <m/>
    <n v="25000"/>
    <n v="0"/>
    <n v="0"/>
    <n v="25000"/>
    <m/>
    <s v="Diskon"/>
    <n v="10000"/>
    <n v="15000"/>
    <n v="90000"/>
    <n v="1350"/>
    <s v="Suhardi Od."/>
    <m/>
    <d v="2026-06-06T00:00:00"/>
    <m/>
    <x v="0"/>
    <m/>
    <s v="VIP"/>
    <m/>
    <m/>
    <s v="Tidak"/>
    <s v="COD"/>
    <n v="65000"/>
    <s v="Recon"/>
    <n v="73650"/>
    <x v="14"/>
  </r>
  <r>
    <s v="1358507018"/>
    <d v="2026-06-02T00:00:00"/>
    <s v="MEIKA-BERKARYA"/>
    <s v="Meika Berkarya"/>
    <s v="6287818525580"/>
    <s v="Kab. Kuningan"/>
    <s v="Cilimus"/>
    <s v="Jl. Panawuan Indrapatra, Panawuan"/>
    <s v="Bpkyosafat Banjarnahor Od."/>
    <s v="628216558053"/>
    <x v="0"/>
    <s v="Kab. Dairi"/>
    <s v="Sidikalang"/>
    <s v="Jln. Pasar Laepinang No. 300 Desa Bintang Dusun 1 Kec Sidikalang (DIANTAR LANGSUNG KE ALAMAT PENERIMA) Dekat Dengan Ledy Ponsell."/>
    <n v="1"/>
    <s v="BARANG"/>
    <n v="100"/>
    <n v="0"/>
    <s v="EZ"/>
    <s v="Bulanan"/>
    <s v="Beli 1 Semprotan Noozle"/>
    <m/>
    <n v="51000"/>
    <n v="0"/>
    <n v="0"/>
    <n v="51000"/>
    <m/>
    <s v="Diskon"/>
    <n v="20400"/>
    <n v="30600"/>
    <n v="114000"/>
    <n v="1710"/>
    <s v="Bpkyosafat Banjarnahor Od."/>
    <m/>
    <d v="2026-06-10T00:00:00"/>
    <m/>
    <x v="0"/>
    <m/>
    <s v="VIP"/>
    <m/>
    <m/>
    <s v="Tidak"/>
    <s v="COD"/>
    <n v="63000"/>
    <s v="Recon"/>
    <n v="81690"/>
    <x v="0"/>
  </r>
  <r>
    <s v="1358507036"/>
    <d v="2026-06-02T00:00:00"/>
    <s v="MEIKA-BERKARYA"/>
    <s v="Meika Berkarya"/>
    <s v="6287818525580"/>
    <s v="Kab. Kuningan"/>
    <s v="Cilimus"/>
    <s v="Jl. Panawuan Indrapatra, Panawuan, Kec. Cigandamekar, Kabupaten Kuningan, Jawa Barat"/>
    <s v="MADE DASTRA (Rs)"/>
    <s v="6285242392906"/>
    <x v="18"/>
    <s v="Kab. Mamuju"/>
    <s v="Tommo"/>
    <s v="Ds. Tommo, Kec. Tommo, Kab. Mamuju, Prov. Sulawesi Barat (Lorong 2 Desa Tommo, Rumah Lantai 4)"/>
    <n v="1"/>
    <s v="BARANG"/>
    <n v="100"/>
    <n v="0"/>
    <s v="EZ"/>
    <s v="Bulanan"/>
    <s v="1 SET GIGI PALSU"/>
    <m/>
    <n v="64000"/>
    <n v="0"/>
    <n v="0"/>
    <n v="64000"/>
    <m/>
    <s v="Diskon"/>
    <n v="25600"/>
    <n v="38400"/>
    <n v="149000"/>
    <n v="2235"/>
    <s v="MADE DASTRA (Rs)"/>
    <m/>
    <d v="2026-06-09T00:00:00"/>
    <s v="HUBUNGI PENERIMA (LANGSUNG ANTAR KE ALAMAT)"/>
    <x v="0"/>
    <m/>
    <s v="VIP"/>
    <m/>
    <m/>
    <s v="Tidak"/>
    <s v="COD"/>
    <n v="85000"/>
    <s v="Recon"/>
    <n v="108365"/>
    <x v="3"/>
  </r>
  <r>
    <s v="1358560500"/>
    <d v="2026-06-02T00:00:00"/>
    <s v="MEIKA-BERKARYA"/>
    <s v="Meika Berkarya"/>
    <s v="6287818525580"/>
    <s v="Kab. Kuningan"/>
    <s v="Cilimus"/>
    <s v="Jl. Panawuan Indrapatra, Panawuan"/>
    <s v="Reni marta Renimarta (Hb)"/>
    <s v="6282148284459"/>
    <x v="5"/>
    <s v="Kab. Sekadau"/>
    <s v="Nanga Mahap"/>
    <s v="Alamat kemoyuk  Desa sebabas Rt 01 rw 01 (hubungi via whatsapp)"/>
    <n v="1"/>
    <s v="BARANG"/>
    <n v="100"/>
    <n v="0"/>
    <s v="EZ"/>
    <s v="Bulanan"/>
    <s v="Dongkrak Pemindah Barang BELI 1"/>
    <m/>
    <n v="74000"/>
    <n v="0"/>
    <n v="0"/>
    <n v="74000"/>
    <m/>
    <s v="Diskon"/>
    <n v="29600"/>
    <n v="44400"/>
    <n v="187000"/>
    <n v="2805"/>
    <s v="Reni marta Renimarta (Hb)"/>
    <m/>
    <d v="2026-06-08T00:00:00"/>
    <m/>
    <x v="0"/>
    <m/>
    <s v="VIP"/>
    <m/>
    <m/>
    <s v="Tidak"/>
    <s v="COD"/>
    <n v="113000"/>
    <s v="Recon"/>
    <n v="139795"/>
    <x v="9"/>
  </r>
  <r>
    <s v="1358592721"/>
    <d v="2026-06-02T00:00:00"/>
    <s v="MEIKA-BERKARYA"/>
    <s v="Meika Berkarya"/>
    <s v="6287818525580"/>
    <s v="Kab. Kuningan"/>
    <s v="Cilimus"/>
    <s v="Jl. Panawuan Indrapatra, Panawuan, Kec. Cigandamekar, Kabupaten Kuningan, Jawa Barat"/>
    <s v="Azi Azi (rz)"/>
    <s v="6281349603242"/>
    <x v="21"/>
    <s v="Banjarmasin"/>
    <s v="Banjarmasin Utara"/>
    <s v="Jln. Perdagangan Komplek Perdagangan Jalur 5 RT 22 No.5 Desa Pangeran ,Kec. Banjarmasin Utara, Kota Banjarmasin"/>
    <n v="1"/>
    <s v="BARANG"/>
    <n v="100"/>
    <n v="0"/>
    <s v="EZ"/>
    <s v="Bulanan"/>
    <s v="1 SET PISAU DAPUR KATANA"/>
    <m/>
    <n v="45000"/>
    <n v="0"/>
    <n v="0"/>
    <n v="45000"/>
    <m/>
    <s v="Diskon"/>
    <n v="18000"/>
    <n v="27000"/>
    <n v="120000"/>
    <n v="1800"/>
    <s v="JNT"/>
    <s v="Atasan/Staf/Karyawan"/>
    <d v="2026-06-26T00:00:00"/>
    <s v="HUBUNGI PENERIMA (LANGSUNG ANTAR KE ALAMAT)"/>
    <x v="1"/>
    <m/>
    <s v="VIP"/>
    <m/>
    <m/>
    <s v="Tidak"/>
    <s v="COD"/>
    <n v="75000"/>
    <s v="-"/>
    <n v="91200"/>
    <x v="23"/>
  </r>
  <r>
    <s v="1358591231"/>
    <d v="2026-06-02T00:00:00"/>
    <s v="MEIKA-BERKARYA"/>
    <s v="Meika Berkarya"/>
    <s v="6287818525580"/>
    <s v="Kab. Kuningan"/>
    <s v="Cilimus"/>
    <s v="Jl. Panawuan Indrapatra, Panawuan, Kec. Cigandamekar, Kabupaten Kuningan, Jawa Barat"/>
    <s v="Herman Haslim ( Di)"/>
    <s v="628126437777"/>
    <x v="0"/>
    <s v="Medan"/>
    <s v="Medan Kota"/>
    <s v="(Ensem Group) Jln.Kalimantan no.1 H/I Kelurahan Pandau hulu1, Kec. medan kota, Kota Medan"/>
    <n v="1"/>
    <s v="BARANG"/>
    <n v="100"/>
    <n v="0"/>
    <s v="EZ"/>
    <s v="Bulanan"/>
    <s v="2 GELANG KESEHATAN"/>
    <m/>
    <n v="38000"/>
    <n v="0"/>
    <n v="0"/>
    <n v="38000"/>
    <m/>
    <s v="Diskon"/>
    <n v="15200"/>
    <n v="22800"/>
    <n v="0"/>
    <n v="0"/>
    <s v="Herman Haslim ( Di)"/>
    <m/>
    <d v="2026-06-06T00:00:00"/>
    <s v="HUBUNGI PENERIMA (LANGSUNG ANTAR KE ALAMAT)"/>
    <x v="0"/>
    <m/>
    <s v="VIP"/>
    <m/>
    <m/>
    <s v="Tidak"/>
    <s v="NONCOD"/>
    <n v="-38000"/>
    <s v="-"/>
    <n v="-22800"/>
    <x v="14"/>
  </r>
  <r>
    <s v="1358598094"/>
    <d v="2026-06-02T00:00:00"/>
    <s v="MEIKA-BERKARYA"/>
    <s v="Meika Berkarya"/>
    <s v="6287818525580"/>
    <s v="Kab. Kuningan"/>
    <s v="Cilimus"/>
    <s v="Jl. Panawuan Indrapatra, Panawuan, Kec. Cigandamekar, Kabupaten Kuningan, Jawa Barat"/>
    <s v="Sulastri (ar)"/>
    <s v="6285348117133"/>
    <x v="23"/>
    <s v="Kendari"/>
    <s v="Wua-Wua"/>
    <s v="Kantor Polresta Kendari Jl. DI Panjaitan No.1 Kelurahan Bonggoeya, Kec. Wua-Wua, Kota Kendari"/>
    <n v="1"/>
    <s v="BARANG"/>
    <n v="100"/>
    <n v="0"/>
    <s v="EZ"/>
    <s v="Bulanan"/>
    <s v="1 SET GIGI PALSU"/>
    <m/>
    <n v="68000"/>
    <n v="0"/>
    <n v="0"/>
    <n v="68000"/>
    <m/>
    <s v="Diskon"/>
    <n v="27200"/>
    <n v="40800"/>
    <n v="139000"/>
    <n v="2085"/>
    <s v="dc panawuan"/>
    <s v="Atasan/Staf/Karyawan"/>
    <d v="2026-06-17T00:00:00"/>
    <s v="HUBUNGI PENERIMA (LANGSUNG ANTAR KE ALAMAT)"/>
    <x v="1"/>
    <m/>
    <s v="VIP"/>
    <m/>
    <m/>
    <s v="Tidak"/>
    <s v="COD"/>
    <n v="71000"/>
    <s v="-"/>
    <n v="96115"/>
    <x v="8"/>
  </r>
  <r>
    <s v="1358558260"/>
    <d v="2026-06-02T00:00:00"/>
    <s v="MEIKA-BERKARYA"/>
    <s v="Meika Berkarya"/>
    <s v="6287818525580"/>
    <s v="Kab. Kuningan"/>
    <s v="Cilimus"/>
    <s v="Jl. Panawuan Indrapatra, Panawuan"/>
    <s v="Petrus Gojang (Hb)"/>
    <s v="628125497099"/>
    <x v="19"/>
    <s v="Samarinda"/>
    <s v="Loa Janan Ilir"/>
    <s v="Alamat Lengkap : jln Damai RT 07 Gang Mahkota rumah tingkat belakang gawang lapangan sepakbola komura Desa / Kelurahan : Rapak dalam"/>
    <n v="1"/>
    <s v="BARANG"/>
    <n v="100"/>
    <n v="0"/>
    <s v="EZ"/>
    <s v="Bulanan"/>
    <s v="Dongkrak Pemindah Barang BELI 1"/>
    <m/>
    <n v="70000"/>
    <n v="0"/>
    <n v="0"/>
    <n v="70000"/>
    <m/>
    <s v="Diskon"/>
    <n v="28000"/>
    <n v="42000"/>
    <n v="170000"/>
    <n v="2550"/>
    <s v="Petrus Gojang (Hb)"/>
    <m/>
    <d v="2026-06-09T00:00:00"/>
    <m/>
    <x v="0"/>
    <m/>
    <s v="VIP"/>
    <m/>
    <m/>
    <s v="Tidak"/>
    <s v="COD"/>
    <n v="100000"/>
    <s v="Recon"/>
    <n v="125450"/>
    <x v="3"/>
  </r>
  <r>
    <s v="1358069643"/>
    <d v="2026-06-02T00:00:00"/>
    <s v="MEIKA-BERKARYA"/>
    <s v="Meika Berkarya"/>
    <s v="6287818525580"/>
    <s v="Kab. Kuningan"/>
    <s v="Cilimus"/>
    <s v="Jl. Panawuan Indrapatra, Panawuan, Kec. Cigandamekar, Kabupaten Kuningan, Jawa Barat"/>
    <s v="Yuldian giu (rz)"/>
    <s v="6282152722899"/>
    <x v="11"/>
    <s v="Kab. Pohuwato"/>
    <s v="Marisa"/>
    <s v="Jln. Palopo dusun Pocin ( muka kos,an,jurusan kafe ) Desa Marisa Selatan,Kec. Marisa, Kab. Pohuwato"/>
    <n v="1"/>
    <s v="BARANG"/>
    <n v="100"/>
    <n v="0"/>
    <s v="EZ"/>
    <s v="Bulanan"/>
    <s v="1 DAPAT 3 PENAMBAL GIGI"/>
    <m/>
    <n v="85000"/>
    <n v="0"/>
    <n v="0"/>
    <n v="85000"/>
    <m/>
    <s v="Diskon"/>
    <n v="34000"/>
    <n v="51000"/>
    <n v="198000"/>
    <n v="2970"/>
    <s v="DC PANAWUAN"/>
    <s v="Atasan/Staf/Karyawan"/>
    <d v="2026-06-27T00:00:00"/>
    <s v="HUBUNGI PENERIMA (LANGSUNG ANTAR KE ALAMAT)"/>
    <x v="1"/>
    <m/>
    <s v="VIP"/>
    <m/>
    <m/>
    <s v="Tidak"/>
    <s v="COD"/>
    <n v="113000"/>
    <s v="-"/>
    <n v="144030"/>
    <x v="13"/>
  </r>
  <r>
    <s v="1358090444"/>
    <d v="2026-06-02T00:00:00"/>
    <s v="MEIKA-BERKARYA"/>
    <s v="Meika Berkarya"/>
    <s v="6287818525580"/>
    <s v="Kab. Kuningan"/>
    <s v="Cilimus"/>
    <s v="Jl. Panawuan Indrapatra, Panawuan"/>
    <s v="Abdul Wahab hrp (PS)"/>
    <s v="6281370946430"/>
    <x v="0"/>
    <s v="Medan"/>
    <s v="Medan Deli"/>
    <s v="Jalan. Kol Yos Sudarso Gang. Tape Lingkungan 1 (Samping lapangan futsal gg tape cat warna oren) Desa . Tanjung Mulia Hilir"/>
    <n v="1"/>
    <s v="BARANG"/>
    <n v="100"/>
    <n v="0"/>
    <s v="EZ"/>
    <s v="Bulanan"/>
    <s v="Beli 2 Gelang Retro Terapi Batu Giok"/>
    <m/>
    <n v="38000"/>
    <n v="0"/>
    <n v="0"/>
    <n v="38000"/>
    <m/>
    <s v="Diskon"/>
    <n v="15200"/>
    <n v="22800"/>
    <n v="112000"/>
    <n v="1680"/>
    <s v="Abdul Wahab hrp (PS)"/>
    <m/>
    <d v="2026-06-06T00:00:00"/>
    <m/>
    <x v="0"/>
    <m/>
    <s v="VIP"/>
    <m/>
    <m/>
    <s v="Tidak"/>
    <s v="COD"/>
    <n v="74000"/>
    <s v="Recon"/>
    <n v="87520"/>
    <x v="14"/>
  </r>
  <r>
    <s v="1358114390"/>
    <d v="2026-06-02T00:00:00"/>
    <s v="MEIKA-BERKARYA"/>
    <s v="Meika Berkarya"/>
    <s v="6287818525580"/>
    <s v="Kab. Kuningan"/>
    <s v="Cilimus"/>
    <s v="Jl. Panawuan Indrapatra, Panawuan"/>
    <s v="Elvi Manorek (Kin)"/>
    <s v="6282292064479"/>
    <x v="3"/>
    <s v="Kab. Bolaang Mongondow"/>
    <s v="Dumoga Timur"/>
    <s v="Desa Mogoyunggung, Kompleks Alfamart No. 01 (TELPON NO WHATSAPP PENERIMA)"/>
    <n v="1"/>
    <s v="BARANG"/>
    <n v="100"/>
    <n v="0"/>
    <s v="EZ"/>
    <s v="Bulanan"/>
    <s v="Beli 3 Semprotan Noozle"/>
    <m/>
    <n v="114000"/>
    <n v="0"/>
    <n v="0"/>
    <n v="114000"/>
    <m/>
    <s v="Diskon"/>
    <n v="45600"/>
    <n v="68400"/>
    <n v="229000"/>
    <n v="3435"/>
    <s v="DC PANAWUAN KNG07"/>
    <s v="Atasan/Staf/Karyawan"/>
    <d v="2026-06-19T00:00:00"/>
    <m/>
    <x v="1"/>
    <m/>
    <s v="VIP"/>
    <m/>
    <m/>
    <s v="Tidak"/>
    <s v="COD"/>
    <n v="115000"/>
    <s v="-"/>
    <n v="157165"/>
    <x v="24"/>
  </r>
  <r>
    <s v="1358568253"/>
    <d v="2026-06-02T00:00:00"/>
    <s v="MEIKA-BERKARYA"/>
    <s v="Meika Berkarya"/>
    <s v="6287818525580"/>
    <s v="Kab. Kuningan"/>
    <s v="Cilimus"/>
    <s v="Jl. Panawuan Indrapatra, Panawuan"/>
    <s v="Suandi (BY)"/>
    <s v="6282256560331"/>
    <x v="13"/>
    <s v="Kab. Kapuas"/>
    <s v="Kapuas Tengah"/>
    <s v="Desa bajuh, Rt 01 (sebelah sekolah TK desa bajuh)"/>
    <n v="1"/>
    <s v="BARANG"/>
    <n v="100"/>
    <n v="0"/>
    <s v="EZ"/>
    <s v="Bulanan"/>
    <s v="Spray Pembersih Interior Mobil Beli 2"/>
    <m/>
    <n v="69000"/>
    <n v="0"/>
    <n v="0"/>
    <n v="69000"/>
    <m/>
    <s v="Diskon"/>
    <n v="27600"/>
    <n v="41400"/>
    <n v="210600"/>
    <n v="3159"/>
    <s v="Suandi (BY)"/>
    <m/>
    <d v="2026-06-08T00:00:00"/>
    <m/>
    <x v="0"/>
    <m/>
    <s v="VIP"/>
    <m/>
    <m/>
    <s v="Tidak"/>
    <s v="COD"/>
    <n v="141600"/>
    <s v="Recon"/>
    <n v="166041"/>
    <x v="9"/>
  </r>
  <r>
    <s v="1358143172"/>
    <d v="2026-06-02T00:00:00"/>
    <s v="MEIKA-BERKARYA"/>
    <s v="Meika Berkarya"/>
    <s v="6287818525580"/>
    <s v="Kab. Kuningan"/>
    <s v="Cilimus"/>
    <s v="Jl. Panawuan Indrapatra, Panawuan, Kec. Cigandamekar, Kabupaten Kuningan, Jawa Barat"/>
    <s v="Iwan iwanil/ Iwan fatra (rz)"/>
    <s v="628218154062"/>
    <x v="10"/>
    <s v="Palembang"/>
    <s v="Ilir Timur Dua"/>
    <s v="Jln. Slawet Ryadi lorong kidul darat RT 18 RW 02 ( Depan Salon tin 6 Ilir ) Desa Lawang kidul,Kec. Ilir Timur II, Kota Palembang"/>
    <n v="1"/>
    <s v="BARANG"/>
    <n v="100"/>
    <n v="0"/>
    <s v="EZ"/>
    <s v="Bulanan"/>
    <s v="1 SET GIGI PALSU"/>
    <m/>
    <n v="29000"/>
    <n v="0"/>
    <n v="0"/>
    <n v="29000"/>
    <m/>
    <s v="Diskon"/>
    <n v="11600"/>
    <n v="17400"/>
    <n v="80000"/>
    <n v="1200"/>
    <s v="Iwan iwanil/ Iwan fatra (rz)"/>
    <m/>
    <d v="2026-06-05T00:00:00"/>
    <s v="HUBUNGI PENERIMA (LANGSUNG ANTAR KE ALAMAT)"/>
    <x v="0"/>
    <m/>
    <s v="VIP"/>
    <m/>
    <m/>
    <s v="Tidak"/>
    <s v="COD"/>
    <n v="51000"/>
    <s v="Recon"/>
    <n v="61400"/>
    <x v="18"/>
  </r>
  <r>
    <s v="1358577335"/>
    <d v="2026-06-02T00:00:00"/>
    <s v="MEIKA-BERKARYA"/>
    <s v="Meika Berkarya"/>
    <s v="6287818525580"/>
    <s v="Kab. Kuningan"/>
    <s v="Cilimus"/>
    <s v="Jl. Panawuan Indrapatra, Panawuan"/>
    <s v="Syafiuddin (Kin)"/>
    <s v="62882006824136"/>
    <x v="16"/>
    <s v="Surabaya"/>
    <s v="Semampir"/>
    <s v="Jln. Sidotopo Lor 4D Kelurahan Sidotopo RT 01"/>
    <n v="1"/>
    <s v="BARANG"/>
    <n v="100"/>
    <n v="0"/>
    <s v="EZ"/>
    <s v="Bulanan"/>
    <s v="Beli 1 Vacum Cleaner Mobil"/>
    <m/>
    <n v="21000"/>
    <n v="0"/>
    <n v="0"/>
    <n v="21000"/>
    <m/>
    <s v="Diskon"/>
    <n v="12000"/>
    <n v="9000"/>
    <n v="102000"/>
    <n v="1530"/>
    <s v="Syafiuddin (Kin)"/>
    <m/>
    <d v="2026-06-08T00:00:00"/>
    <m/>
    <x v="0"/>
    <m/>
    <s v="VIP"/>
    <m/>
    <m/>
    <s v="Tidak"/>
    <s v="COD"/>
    <n v="81000"/>
    <s v="Recon"/>
    <n v="91470"/>
    <x v="9"/>
  </r>
  <r>
    <s v="1358590017"/>
    <d v="2026-06-02T00:00:00"/>
    <s v="MEIKA-BERKARYA"/>
    <s v="Meika Berkarya"/>
    <s v="6287818525580"/>
    <s v="Kab. Kuningan"/>
    <s v="Cilimus"/>
    <s v="Jl. Panawuan Indrapatra, Panawuan"/>
    <s v="Ricki (ib)"/>
    <s v="6281353696589"/>
    <x v="1"/>
    <s v="Kab. Nagekeo"/>
    <s v="Nangaroro"/>
    <s v="Desa Kotakeo Dua, rumah pas pinggir jalan raja ma,unori"/>
    <n v="1"/>
    <s v="BARANG"/>
    <n v="100"/>
    <n v="0"/>
    <s v="EZ"/>
    <s v="Bulanan"/>
    <s v="Beli 1 Penghitam Body Kendaraan Bonus Kain Lap Microfiber"/>
    <m/>
    <n v="85000"/>
    <n v="0"/>
    <n v="0"/>
    <n v="85000"/>
    <m/>
    <s v="Diskon"/>
    <n v="34000"/>
    <n v="51000"/>
    <n v="163000"/>
    <n v="2445"/>
    <s v="Ricki (ib)"/>
    <m/>
    <d v="2026-06-09T00:00:00"/>
    <m/>
    <x v="0"/>
    <m/>
    <s v="VIP"/>
    <m/>
    <m/>
    <s v="Tidak"/>
    <s v="COD"/>
    <n v="78000"/>
    <s v="Recon"/>
    <n v="109555"/>
    <x v="3"/>
  </r>
  <r>
    <s v="1358591178"/>
    <d v="2026-06-02T00:00:00"/>
    <s v="MEIKA-BERKARYA"/>
    <s v="Meika Berkarya"/>
    <s v="6287818525580"/>
    <s v="Kab. Kuningan"/>
    <s v="Cilimus"/>
    <s v="Jl. Panawuan Indrapatra, Panawuan, Kec. Cigandamekar, Kabupaten Kuningan, Jawa Barat"/>
    <s v="Siti Saldah ( Di)"/>
    <s v="6287729255520"/>
    <x v="19"/>
    <s v="Balikpapan"/>
    <s v="Balikpapan Barat"/>
    <s v="Jln. Sepaku laut Rt 08 No 48. Kelurahan Margasari ( no alternatif ,62 859-6101-9579) Kec. Balikpapan barat, Kota Balikpapan"/>
    <n v="1"/>
    <s v="BARANG"/>
    <n v="100"/>
    <n v="0"/>
    <s v="EZ"/>
    <s v="Bulanan"/>
    <s v="1 SET GIGI PALSU"/>
    <m/>
    <n v="47000"/>
    <n v="0"/>
    <n v="0"/>
    <n v="47000"/>
    <m/>
    <s v="Diskon"/>
    <n v="18800"/>
    <n v="28200"/>
    <n v="114000"/>
    <n v="1710"/>
    <s v="Siti Saldah ( Di)"/>
    <m/>
    <d v="2026-06-07T00:00:00"/>
    <s v="HUBUNGI PENERIMA (LANGSUNG ANTAR KE ALAMAT)"/>
    <x v="0"/>
    <m/>
    <s v="VIP"/>
    <m/>
    <m/>
    <s v="Tidak"/>
    <s v="COD"/>
    <n v="67000"/>
    <s v="Recon"/>
    <n v="84090"/>
    <x v="7"/>
  </r>
  <r>
    <s v="1358117735"/>
    <d v="2026-06-02T00:00:00"/>
    <s v="MEIKA-BERKARYA"/>
    <s v="Meika Berkarya"/>
    <s v="6287818525580"/>
    <s v="Kab. Kuningan"/>
    <s v="Cilimus"/>
    <s v="Jl. Panawuan Indrapatra, Panawuan"/>
    <s v="Hartje Sandil Od."/>
    <s v="6281235553813"/>
    <x v="3"/>
    <s v="Kab. Kepulauan Sangihe"/>
    <s v="Tahuna"/>
    <s v="Kantor Advent Tahuna Kelurahan Bungalawang Kec Tahuna (DIANTAR LANGSUNG KE ALAMAT PENERIMA)."/>
    <n v="1"/>
    <s v="BARANG"/>
    <n v="100"/>
    <n v="0"/>
    <s v="EZ"/>
    <s v="Bulanan"/>
    <s v="Beli 2 Gratis 1 Penghitam Body Kendaraan Bonus Kain Lap Microfiber"/>
    <m/>
    <n v="102000"/>
    <n v="0"/>
    <n v="0"/>
    <n v="102000"/>
    <m/>
    <s v="Diskon"/>
    <n v="40800"/>
    <n v="61200"/>
    <n v="216000"/>
    <n v="3240"/>
    <s v="Hartje Sandil Od."/>
    <m/>
    <d v="2026-06-06T00:00:00"/>
    <m/>
    <x v="0"/>
    <m/>
    <s v="VIP"/>
    <m/>
    <m/>
    <s v="Tidak"/>
    <s v="COD"/>
    <n v="114000"/>
    <s v="Recon"/>
    <n v="151560"/>
    <x v="14"/>
  </r>
  <r>
    <s v="1358566181"/>
    <d v="2026-06-02T00:00:00"/>
    <s v="MEIKA-BERKARYA"/>
    <s v="Meika Berkarya"/>
    <s v="6287818525580"/>
    <s v="Kab. Kuningan"/>
    <s v="Cilimus"/>
    <s v="Jl. Panawuan Indrapatra, Panawuan"/>
    <s v="Rahman (Kin)"/>
    <s v="6285342148820"/>
    <x v="14"/>
    <s v="Makassar"/>
    <s v="Ujung Pandang"/>
    <s v="Jln. Pasar Ikan Dermaga Kayu Bangko Kelurahan Lae-Lae (Rahman Yancing Bentor)"/>
    <n v="1"/>
    <s v="BARANG"/>
    <n v="100"/>
    <n v="0"/>
    <s v="EZ"/>
    <s v="Bulanan"/>
    <s v="Beli 1 Penghitam Body Kendaraan Bonus Kain Lap Microfiber"/>
    <m/>
    <n v="60000"/>
    <n v="0"/>
    <n v="0"/>
    <n v="60000"/>
    <m/>
    <s v="Diskon"/>
    <n v="24000"/>
    <n v="36000"/>
    <n v="106000"/>
    <n v="1590"/>
    <s v="Rahman (Kin)"/>
    <m/>
    <d v="2026-06-07T00:00:00"/>
    <m/>
    <x v="0"/>
    <m/>
    <s v="VIP"/>
    <m/>
    <m/>
    <s v="Tidak"/>
    <s v="COD"/>
    <n v="46000"/>
    <s v="Recon"/>
    <n v="68410"/>
    <x v="7"/>
  </r>
  <r>
    <s v="1358165999"/>
    <d v="2026-06-02T00:00:00"/>
    <s v="MEIKA-BERKARYA"/>
    <s v="Meika Berkarya"/>
    <s v="6287818525580"/>
    <s v="Kab. Kuningan"/>
    <s v="Cilimus"/>
    <s v="Jl. Panawuan Indrapatra, Panawuan, Kec. Cigandamekar, Kabupaten Kuningan, Jawa Barat"/>
    <s v="Sumi Yati ( Di)"/>
    <s v="6281279509898"/>
    <x v="19"/>
    <s v="Kab. Penajam Paser Utara"/>
    <s v="Sepaku"/>
    <s v="Jln. Tani RT 3 Desa Bukit raya, Kec. Sepaku, Kab. Penajam Paser Utara"/>
    <n v="1"/>
    <s v="BARANG"/>
    <n v="100"/>
    <n v="0"/>
    <s v="EZ"/>
    <s v="Bulanan"/>
    <s v="1 SET GIGI PALSU"/>
    <m/>
    <n v="67000"/>
    <n v="0"/>
    <n v="0"/>
    <n v="67000"/>
    <m/>
    <s v="Diskon"/>
    <n v="26800"/>
    <n v="40200"/>
    <n v="139500"/>
    <n v="2092.5"/>
    <s v="JNT"/>
    <s v="Atasan/Staf/Karyawan"/>
    <d v="2026-06-22T00:00:00"/>
    <s v="HUBUNGI PENERIMA (LANGSUNG ANTAR KE ALAMAT)"/>
    <x v="1"/>
    <m/>
    <s v="VIP"/>
    <m/>
    <m/>
    <s v="Tidak"/>
    <s v="COD"/>
    <n v="72500"/>
    <s v="-"/>
    <n v="97207.5"/>
    <x v="21"/>
  </r>
  <r>
    <s v="1358204566"/>
    <d v="2026-06-02T00:00:00"/>
    <s v="MEIKA-BERKARYA"/>
    <s v="Meika Berkarya"/>
    <s v="6287818525580"/>
    <s v="Kab. Kuningan"/>
    <s v="Cilimus"/>
    <s v="Jl. Panawuan Indrapatra, Panawuan"/>
    <s v="Elim Od."/>
    <s v="6281238731376"/>
    <x v="1"/>
    <s v="Kab. Rote Ndao"/>
    <s v="Rote Barat Laut - Loaholu"/>
    <s v="Jln. D. Adu Desa Saindule Kec Rote Barat Laut (DIANTAR LANGSUNG KE ALAMAT PENERIMA) Rumah Samping Gereja Bethania Oemial."/>
    <n v="1"/>
    <s v="BARANG"/>
    <n v="100"/>
    <n v="0"/>
    <s v="EZ"/>
    <s v="Bulanan"/>
    <s v="Beli 3 Pengkilap Body Kendaraan"/>
    <m/>
    <n v="85000"/>
    <n v="0"/>
    <n v="0"/>
    <n v="85000"/>
    <m/>
    <s v="Diskon"/>
    <n v="34000"/>
    <n v="51000"/>
    <n v="217000"/>
    <n v="3255"/>
    <m/>
    <m/>
    <m/>
    <m/>
    <x v="1"/>
    <m/>
    <s v="VIP"/>
    <m/>
    <m/>
    <s v="Tidak"/>
    <s v="COD"/>
    <n v="132000"/>
    <s v="-"/>
    <n v="162745"/>
    <x v="20"/>
  </r>
  <r>
    <s v="1358198251"/>
    <d v="2026-06-02T00:00:00"/>
    <s v="MEIKA-BERKARYA"/>
    <s v="Meika Berkarya"/>
    <s v="6287818525580"/>
    <s v="Kab. Kuningan"/>
    <s v="Cilimus"/>
    <s v="Jl. Panawuan Indrapatra, Panawuan"/>
    <s v="om pawan (BY)"/>
    <s v="6281243949596"/>
    <x v="8"/>
    <s v="Kab. Morowali"/>
    <s v="Bahodopi"/>
    <s v="jl.bhayangkara, no.31 bahodopi. Desa / Kelurahan : bahodopi Rt.14,/07 (belakang SDn. IV bahodopi)"/>
    <n v="1"/>
    <s v="BARANG"/>
    <n v="100"/>
    <n v="0"/>
    <s v="EZ"/>
    <s v="Bulanan"/>
    <s v="Aspal Anti Bocor BELI 1 GRATIS KUAS"/>
    <m/>
    <n v="108000"/>
    <n v="0"/>
    <n v="0"/>
    <n v="108000"/>
    <m/>
    <s v="Diskon"/>
    <n v="43200"/>
    <n v="64800"/>
    <n v="175000"/>
    <n v="2625"/>
    <s v="PENERIMA:(HUBUNGI 081313558861 WA CHAT)"/>
    <m/>
    <d v="2026-06-17T00:00:00"/>
    <m/>
    <x v="1"/>
    <m/>
    <s v="VIP"/>
    <m/>
    <m/>
    <s v="Tidak"/>
    <s v="COD"/>
    <n v="67000"/>
    <s v="-"/>
    <n v="107575"/>
    <x v="8"/>
  </r>
  <r>
    <s v="1358034567"/>
    <d v="2026-06-02T00:00:00"/>
    <s v="MEIKA-BERKARYA"/>
    <s v="Meika Berkarya"/>
    <s v="6287818525580"/>
    <s v="Kab. Kuningan"/>
    <s v="Cilimus"/>
    <s v="Jl. Panawuan Indrapatra, Panawuan"/>
    <s v="Sudirman (Hb)"/>
    <s v="6281388527774"/>
    <x v="24"/>
    <s v="Jakarta Timur"/>
    <s v="Cipayung"/>
    <s v="Jln Buni GG Mangga RT 02 RW 04 no 18A Kelurahan Munjul"/>
    <n v="1"/>
    <s v="BARANG"/>
    <n v="100"/>
    <n v="0"/>
    <s v="EZ"/>
    <s v="Bulanan"/>
    <s v="BELI 1 Dongkrak Pemindah Barang"/>
    <m/>
    <n v="14000"/>
    <n v="0"/>
    <n v="0"/>
    <n v="14000"/>
    <m/>
    <s v="Diskon"/>
    <n v="5600"/>
    <n v="8400"/>
    <n v="0"/>
    <n v="0"/>
    <s v="Sudirman (Hb)"/>
    <m/>
    <d v="2026-06-04T00:00:00"/>
    <m/>
    <x v="0"/>
    <m/>
    <s v="VIP"/>
    <m/>
    <m/>
    <s v="Tidak"/>
    <s v="NONCOD"/>
    <n v="-14000"/>
    <s v="-"/>
    <n v="-8400"/>
    <x v="15"/>
  </r>
  <r>
    <s v="1358541371"/>
    <d v="2026-06-02T00:00:00"/>
    <s v="MEIKA-BERKARYA"/>
    <s v="Meika Berkarya"/>
    <s v="6287818525580"/>
    <s v="Kab. Kuningan"/>
    <s v="Cilimus"/>
    <s v="Jl. Panawuan Indrapatra, Panawuan"/>
    <s v="Benyamin Zala (Jj)"/>
    <s v="6281239555900"/>
    <x v="1"/>
    <s v="Kab. Ngada"/>
    <s v="Soa"/>
    <s v="Kelurahan /Desa Ngabheo Jln. Bandara Soa, Kantor KSP Obor Mas"/>
    <n v="1"/>
    <s v="BARANG"/>
    <n v="100"/>
    <n v="0"/>
    <s v="EZ"/>
    <s v="Bulanan"/>
    <s v="Beli 1 Penghitam Body Kendaraan Bonus Kain Lap Microfiber"/>
    <m/>
    <n v="100000"/>
    <n v="0"/>
    <n v="0"/>
    <n v="100000"/>
    <m/>
    <s v="Diskon"/>
    <n v="40000"/>
    <n v="60000"/>
    <n v="153000"/>
    <n v="2295"/>
    <s v="paket anda adadi jnt panawuan"/>
    <s v="Atasan/Staf/Karyawan"/>
    <d v="2026-06-24T00:00:00"/>
    <m/>
    <x v="1"/>
    <m/>
    <s v="VIP"/>
    <m/>
    <m/>
    <s v="Tidak"/>
    <s v="COD"/>
    <n v="53000"/>
    <s v="-"/>
    <n v="90705"/>
    <x v="22"/>
  </r>
  <r>
    <s v="1357969216"/>
    <d v="2026-06-02T00:00:00"/>
    <s v="MEIKA-BERKARYA"/>
    <s v="Meika Berkarya"/>
    <s v="6287818525580"/>
    <s v="Kab. Kuningan"/>
    <s v="Cilimus"/>
    <s v="Jl. Panawuan Indrapatra, Panawuan, Kec. Cigandamekar, Kabupaten Kuningan, Jawa Barat"/>
    <s v="Felly lesar (IS)"/>
    <s v="6281244490440"/>
    <x v="3"/>
    <s v="Kab. Minahasa Selatan"/>
    <s v="Amurang Barat"/>
    <s v="desa Tewasen Jln Tenga desa Tewasen Di pastory GPDI rajawali (rumah di pastori GPDI rajawali tawesan)Kec Amurang Barat , Kab. minahasa selatan"/>
    <n v="1"/>
    <s v="BARANG"/>
    <n v="100"/>
    <n v="0"/>
    <s v="EZ"/>
    <s v="Bulanan"/>
    <s v="1 SET GIGI PALSU"/>
    <m/>
    <n v="102000"/>
    <n v="0"/>
    <n v="0"/>
    <n v="102000"/>
    <m/>
    <s v="Diskon"/>
    <n v="40800"/>
    <n v="61200"/>
    <n v="171560"/>
    <n v="2573.4"/>
    <s v="Felly lesar (IS)"/>
    <m/>
    <d v="2026-06-08T00:00:00"/>
    <s v="HUBUNGI PENERIMA (LANGSUNG ANTAR KE ALAMAT)"/>
    <x v="0"/>
    <m/>
    <s v="VIP"/>
    <m/>
    <m/>
    <s v="Tidak"/>
    <s v="COD"/>
    <n v="69560"/>
    <s v="Recon"/>
    <n v="107786.6"/>
    <x v="9"/>
  </r>
  <r>
    <s v="1358532795"/>
    <d v="2026-06-02T00:00:00"/>
    <s v="MEIKA-BERKARYA"/>
    <s v="Meika Berkarya"/>
    <s v="6287818525580"/>
    <s v="Kab. Kuningan"/>
    <s v="Cilimus"/>
    <s v="Jl. Panawuan Indrapatra, Panawuan"/>
    <s v="JHON MUSAYABUN,alias chik jhon (Hb)"/>
    <s v="6285345733425"/>
    <x v="4"/>
    <s v="Kab. Sarolangun"/>
    <s v="Sarolangun"/>
    <s v="Desa/kel sarolangun kembang rt 19 pulau pinang"/>
    <n v="1"/>
    <s v="BARANG"/>
    <n v="100"/>
    <n v="0"/>
    <s v="EZ"/>
    <s v="Bulanan"/>
    <s v="BELI 1 Aspal Anti Bocor GRATIS KUAS"/>
    <m/>
    <n v="44000"/>
    <n v="0"/>
    <n v="0"/>
    <n v="44000"/>
    <m/>
    <s v="Diskon"/>
    <n v="17600"/>
    <n v="26400"/>
    <n v="132000"/>
    <n v="1980"/>
    <m/>
    <m/>
    <m/>
    <m/>
    <x v="1"/>
    <m/>
    <s v="VIP"/>
    <m/>
    <m/>
    <s v="Tidak"/>
    <s v="COD"/>
    <n v="88000"/>
    <s v="-"/>
    <n v="103620"/>
    <x v="20"/>
  </r>
  <r>
    <s v="1358218629"/>
    <d v="2026-06-02T00:00:00"/>
    <s v="MEIKA-BERKARYA"/>
    <s v="Meika Berkarya"/>
    <s v="6287818525580"/>
    <s v="Kab. Kuningan"/>
    <s v="Cilimus"/>
    <s v="Jl. Panawuan Indrapatra, Panawuan, Kec. Cigandamekar, Kabupaten Kuningan, Jawa Barat"/>
    <s v="Nice mare (rz)"/>
    <s v="6289681599200"/>
    <x v="3"/>
    <s v="Kab. Minahasa Tenggara"/>
    <s v="Ratatotok"/>
    <s v="Desa Basaan RT 02 ( Dri Greja katolik ke 5 rmh masuk lorong balimbing )Kec. Ratatotok Kab. Minahasa Tenggara"/>
    <n v="1"/>
    <s v="BARANG"/>
    <n v="100"/>
    <n v="0"/>
    <s v="EZ"/>
    <s v="Bulanan"/>
    <s v="1 SET GIGI PALSU"/>
    <m/>
    <n v="72000"/>
    <n v="0"/>
    <n v="0"/>
    <n v="72000"/>
    <m/>
    <s v="Diskon"/>
    <n v="28800"/>
    <n v="43200"/>
    <n v="176000"/>
    <n v="2640"/>
    <s v="DC PANAWUAN KNG07"/>
    <s v="Atasan/Staf/Karyawan"/>
    <d v="2026-06-19T00:00:00"/>
    <s v="HUBUNGI PENERIMA (LANGSUNG ANTAR KE ALAMAT)"/>
    <x v="1"/>
    <m/>
    <s v="VIP"/>
    <m/>
    <m/>
    <s v="Tidak"/>
    <s v="COD"/>
    <n v="104000"/>
    <s v="-"/>
    <n v="130160"/>
    <x v="24"/>
  </r>
  <r>
    <s v="1358543591"/>
    <d v="2026-06-02T00:00:00"/>
    <s v="MEIKA-BERKARYA"/>
    <s v="Meika Berkarya"/>
    <s v="6287818525580"/>
    <s v="Kab. Kuningan"/>
    <s v="Cilimus"/>
    <s v="Jl. Panawuan Indrapatra, Panawuan, Kec. Cigandamekar, Kabupaten Kuningan, Jawa Barat"/>
    <s v="Erni Matindas ( Di)"/>
    <s v="6282156200816"/>
    <x v="3"/>
    <s v="Manado"/>
    <s v="Sario"/>
    <s v="(An. Pingkan tangkau ) Jln. Mawar lorong seruni Kelurahan Sario ( patokan rumah samping rental Vina) kec. Sario, Kota Manado"/>
    <n v="1"/>
    <s v="BARANG"/>
    <n v="100"/>
    <n v="0"/>
    <s v="EZ"/>
    <s v="Bulanan"/>
    <s v="1 SET GIGI PALSU"/>
    <m/>
    <n v="64000"/>
    <n v="0"/>
    <n v="0"/>
    <n v="64000"/>
    <m/>
    <s v="Diskon"/>
    <n v="25600"/>
    <n v="38400"/>
    <n v="137000"/>
    <n v="2055"/>
    <s v="Erni Matindas ( Di)"/>
    <m/>
    <d v="2026-06-07T00:00:00"/>
    <s v="HUBUNGI PENERIMA (LANGSUNG ANTAR KE ALAMAT)"/>
    <x v="0"/>
    <m/>
    <s v="VIP"/>
    <m/>
    <m/>
    <s v="Tidak"/>
    <s v="COD"/>
    <n v="73000"/>
    <s v="Recon"/>
    <n v="96545"/>
    <x v="7"/>
  </r>
  <r>
    <s v="1358551443"/>
    <d v="2026-06-02T00:00:00"/>
    <s v="MEIKA-BERKARYA"/>
    <s v="Meika Berkarya"/>
    <s v="6287818525580"/>
    <s v="Kab. Kuningan"/>
    <s v="Cilimus"/>
    <s v="Jl. Panawuan Indrapatra, Panawuan"/>
    <s v="Rumanus Rudi (PS)"/>
    <s v="6281356748141"/>
    <x v="5"/>
    <s v="Kab. Sanggau"/>
    <s v="Sekayam"/>
    <s v="Jalan. Lintas Senanig Malengang RT 05  RW 08 Desa. Melenggang (ANTRAKN LANGSUNG KE ALAMAT)"/>
    <n v="1"/>
    <s v="BARANG"/>
    <n v="100"/>
    <n v="0"/>
    <s v="EZ"/>
    <s v="Bulanan"/>
    <s v="Beli 1 Semprotan Noozle"/>
    <m/>
    <n v="60000"/>
    <n v="0"/>
    <n v="0"/>
    <n v="60000"/>
    <m/>
    <s v="Diskon"/>
    <n v="24000"/>
    <n v="36000"/>
    <n v="126000"/>
    <n v="1890"/>
    <s v="dc panawuan"/>
    <s v="Atasan/Staf/Karyawan"/>
    <d v="2026-06-17T00:00:00"/>
    <m/>
    <x v="1"/>
    <m/>
    <s v="VIP"/>
    <m/>
    <m/>
    <s v="Tidak"/>
    <s v="COD"/>
    <n v="66000"/>
    <s v="-"/>
    <n v="88110"/>
    <x v="8"/>
  </r>
  <r>
    <s v="1358060949"/>
    <d v="2026-06-02T00:00:00"/>
    <s v="MEIKA-BERKARYA"/>
    <s v="Meika Berkarya"/>
    <s v="6287818525580"/>
    <s v="Kab. Kuningan"/>
    <s v="Cilimus"/>
    <s v="Jl. Panawuan Indrapatra, Panawuan"/>
    <s v="Nunu. Pattimukay, (IR)"/>
    <s v="6281248330310"/>
    <x v="25"/>
    <s v="Jayapura"/>
    <s v="Heram"/>
    <s v="Jalan Belut RT 01 / RW 14 Kelurahan Waena Kecamatan Heram (Rumah no. 4 sebelah kanan dari poros jalan Belut. Berhadapan dengan poros jalan Belut 01. Depan rumah ada kedai warna biru)"/>
    <n v="1"/>
    <s v="BARANG"/>
    <n v="100"/>
    <n v="0"/>
    <s v="EZ"/>
    <s v="Bulanan"/>
    <s v="Beli 2 Alat Cukur Multifungsi"/>
    <m/>
    <n v="109000"/>
    <n v="0"/>
    <n v="0"/>
    <n v="109000"/>
    <m/>
    <s v="Diskon"/>
    <n v="43600"/>
    <n v="65400"/>
    <n v="263000"/>
    <n v="3945"/>
    <s v="jnt panawuan"/>
    <s v="Atasan/Staf/Karyawan"/>
    <d v="2026-06-20T00:00:00"/>
    <m/>
    <x v="1"/>
    <m/>
    <s v="VIP"/>
    <m/>
    <m/>
    <s v="Tidak"/>
    <s v="COD"/>
    <n v="154000"/>
    <s v="-"/>
    <n v="193655"/>
    <x v="11"/>
  </r>
  <r>
    <s v="1358557557"/>
    <d v="2026-06-02T00:00:00"/>
    <s v="MEIKA-BERKARYA"/>
    <s v="Meika Berkarya"/>
    <s v="6287818525580"/>
    <s v="Kab. Kuningan"/>
    <s v="Cilimus"/>
    <s v="Jl. Panawuan Indrapatra, Panawuan"/>
    <s v="Elsiana Pedi Jola (PS)"/>
    <s v="6285339498459"/>
    <x v="1"/>
    <s v="Kab. Sumba Barat"/>
    <s v="Laboya Barat"/>
    <s v="Lara Gaura RT 02 /RW 04 No.085 Desa. Harona Kalla. (Patokan ruma, kantor desa harona kala)"/>
    <n v="1"/>
    <s v="BARANG"/>
    <n v="100"/>
    <n v="0"/>
    <s v="EZ"/>
    <s v="Bulanan"/>
    <s v="Beli 2 Gratis 1 Penghitam Body Kendaraan Bonus Kain Lap Microfiber"/>
    <m/>
    <n v="80000"/>
    <n v="0"/>
    <n v="0"/>
    <n v="80000"/>
    <m/>
    <s v="Diskon"/>
    <n v="32000"/>
    <n v="48000"/>
    <n v="231000"/>
    <n v="3465"/>
    <m/>
    <m/>
    <m/>
    <m/>
    <x v="1"/>
    <m/>
    <s v="VIP"/>
    <m/>
    <m/>
    <s v="Tidak"/>
    <s v="COD"/>
    <n v="151000"/>
    <s v="-"/>
    <n v="179535"/>
    <x v="20"/>
  </r>
  <r>
    <s v="1358179551"/>
    <d v="2026-06-02T00:00:00"/>
    <s v="MEIKA-BERKARYA"/>
    <s v="Meika Berkarya"/>
    <s v="6287818525580"/>
    <s v="Kab. Kuningan"/>
    <s v="Cilimus"/>
    <s v="Jl. Panawuan Indrapatra, Panawuan, Kec. Cigandamekar, Kabupaten Kuningan, Jawa Barat"/>
    <s v="M.arief muis (rz)"/>
    <s v="6285242731570"/>
    <x v="14"/>
    <s v="Kab. Gowa"/>
    <s v="Pallangga"/>
    <s v="Jln. Pelita tamanyeleng ( Masuk Lorong rumah pagar putih dan ada tower antena radio / Cari di google maps DAPOER NSR TAENG ) Desa Taeng,Kec. Pallangga, Kab. Gowa"/>
    <n v="1"/>
    <s v="BARANG"/>
    <n v="100"/>
    <n v="0"/>
    <s v="EZ"/>
    <s v="Bulanan"/>
    <s v="1 TOPI KOMANDO (COKELAT)"/>
    <m/>
    <n v="60000"/>
    <n v="0"/>
    <n v="0"/>
    <n v="60000"/>
    <m/>
    <s v="Diskon"/>
    <n v="24000"/>
    <n v="36000"/>
    <n v="153000"/>
    <n v="2295"/>
    <s v="M.arief muis (rz)"/>
    <m/>
    <d v="2026-06-07T00:00:00"/>
    <s v="HUBUNGI PENERIMA (LANGSUNG ANTAR KE ALAMAT)"/>
    <x v="0"/>
    <m/>
    <s v="VIP"/>
    <m/>
    <m/>
    <s v="Tidak"/>
    <s v="COD"/>
    <n v="93000"/>
    <s v="Recon"/>
    <n v="114705"/>
    <x v="7"/>
  </r>
  <r>
    <s v="1358545931"/>
    <d v="2026-06-02T00:00:00"/>
    <s v="MEIKA-BERKARYA"/>
    <s v="Meika Berkarya"/>
    <s v="6287818525580"/>
    <s v="Kab. Kuningan"/>
    <s v="Cilimus"/>
    <s v="Jl. Panawuan Indrapatra, Panawuan, Kec. Cigandamekar, Kabupaten Kuningan, Jawa Barat"/>
    <s v="Zainatun R ( Di)"/>
    <s v="6282379204209"/>
    <x v="26"/>
    <s v="Kab. Bogor"/>
    <s v="Gunungputri"/>
    <s v="Jl. Mahoni No.10 Blok i 7, kelurahan Cikeas Udik, Kec. Gn. Putri, Kab. Bogor, Jawa Barat 16966"/>
    <n v="1"/>
    <s v="BARANG"/>
    <n v="100"/>
    <n v="0"/>
    <s v="EZ"/>
    <s v="Bulanan"/>
    <s v="1 SET GIGI PALSU"/>
    <m/>
    <n v="15000"/>
    <n v="0"/>
    <n v="0"/>
    <n v="15000"/>
    <m/>
    <s v="Diskon"/>
    <n v="9000"/>
    <n v="6000"/>
    <n v="73500"/>
    <n v="1102.5"/>
    <s v="Zainatun R ( Di)"/>
    <m/>
    <d v="2026-06-03T00:00:00"/>
    <s v="HUBUNGI PENERIMA (LANGSUNG ANTAR KE ALAMAT)"/>
    <x v="0"/>
    <m/>
    <s v="VIP"/>
    <m/>
    <m/>
    <s v="Tidak"/>
    <s v="COD"/>
    <n v="58500"/>
    <s v="Recon"/>
    <n v="66397.5"/>
    <x v="25"/>
  </r>
  <r>
    <s v="1358046158"/>
    <d v="2026-06-02T00:00:00"/>
    <s v="MEIKA-BERKARYA"/>
    <s v="Meika Berkarya"/>
    <s v="6287818525580"/>
    <s v="Kab. Kuningan"/>
    <s v="Cilimus"/>
    <s v="Jl. Panawuan Indrapatra, Panawuan"/>
    <s v="Arianto (Kin)"/>
    <s v="6281281307190"/>
    <x v="23"/>
    <s v="Kab. Kolaka Timur"/>
    <s v="Loea"/>
    <s v="Desa Lalowura, Jl. Desa Lalowura (Rumah Pinggir Jalan Warna Cream)"/>
    <n v="1"/>
    <s v="BARANG"/>
    <n v="100"/>
    <n v="0"/>
    <s v="EZ"/>
    <s v="Bulanan"/>
    <s v="Beli 1 Semprotan Noozle"/>
    <m/>
    <n v="91000"/>
    <n v="0"/>
    <n v="0"/>
    <n v="91000"/>
    <m/>
    <s v="Diskon"/>
    <n v="36400"/>
    <n v="54600"/>
    <n v="179900"/>
    <n v="2698.5"/>
    <s v="Arianto (Kin)"/>
    <m/>
    <d v="2026-06-08T00:00:00"/>
    <m/>
    <x v="0"/>
    <m/>
    <s v="VIP"/>
    <m/>
    <m/>
    <s v="Tidak"/>
    <s v="COD"/>
    <n v="88900"/>
    <s v="Recon"/>
    <n v="122601.5"/>
    <x v="9"/>
  </r>
  <r>
    <s v="1358050169"/>
    <d v="2026-06-02T00:00:00"/>
    <s v="MEIKA-BERKARYA"/>
    <s v="Meika Berkarya"/>
    <s v="6287818525580"/>
    <s v="Kab. Kuningan"/>
    <s v="Cilimus"/>
    <s v="Jl. Panawuan Indrapatra, Panawuan"/>
    <s v="Hendrik Tambuwun(Mar)."/>
    <s v="6285823120758"/>
    <x v="3"/>
    <s v="Bitung"/>
    <s v="Matuari"/>
    <s v="Kelurahan Tendeki Rt 12 lingkungan 4 kecamatan matuari kota bitung sulawesi utara"/>
    <n v="1"/>
    <s v="BARANG"/>
    <n v="100"/>
    <n v="0"/>
    <s v="EZ"/>
    <s v="Bulanan"/>
    <s v="Beli 1 Semprotan Noozle"/>
    <m/>
    <n v="80000"/>
    <n v="0"/>
    <n v="0"/>
    <n v="80000"/>
    <m/>
    <s v="Diskon"/>
    <n v="32000"/>
    <n v="48000"/>
    <n v="171000"/>
    <n v="2565"/>
    <s v="PAKET ANDA ADA DI JNT PANAWUAN"/>
    <s v="Atasan/Staf/Karyawan"/>
    <d v="2026-06-22T00:00:00"/>
    <m/>
    <x v="1"/>
    <m/>
    <s v="VIP"/>
    <m/>
    <m/>
    <s v="Tidak"/>
    <s v="COD"/>
    <n v="91000"/>
    <s v="-"/>
    <n v="120435"/>
    <x v="21"/>
  </r>
  <r>
    <s v="1358418202"/>
    <d v="2026-06-02T00:00:00"/>
    <s v="MEIKA-BERKARYA"/>
    <s v="Meika Berkarya"/>
    <s v="6287818525580"/>
    <s v="Kab. Kuningan"/>
    <s v="Cilimus"/>
    <s v="Jl. Panawuan Indrapatra, Panawuan"/>
    <s v="Soehartomusa Musa/Papa (Jj)"/>
    <s v="6285756781088"/>
    <x v="3"/>
    <s v="Kotamobagu"/>
    <s v="Kotamobagu Timur"/>
    <s v="Kelurahan /Desa Sinindian RT 01 RW 02 Lorong Bougenville Kost 2 Tingkat"/>
    <n v="1"/>
    <s v="BARANG"/>
    <n v="100"/>
    <n v="0"/>
    <s v="EZ"/>
    <s v="Bulanan"/>
    <s v="Beli 2 Alat Cukur Multifungsi"/>
    <m/>
    <n v="87000"/>
    <n v="0"/>
    <n v="0"/>
    <n v="87000"/>
    <m/>
    <s v="Diskon"/>
    <n v="34800"/>
    <n v="52200"/>
    <n v="204000"/>
    <n v="3060"/>
    <s v="PENERIMA:(HUBUNGI 081313558861 WA CHAT)"/>
    <m/>
    <d v="2026-06-17T00:00:00"/>
    <m/>
    <x v="1"/>
    <m/>
    <s v="VIP"/>
    <m/>
    <m/>
    <s v="Tidak"/>
    <s v="COD"/>
    <n v="117000"/>
    <s v="-"/>
    <n v="148740"/>
    <x v="8"/>
  </r>
  <r>
    <s v="1358454640"/>
    <d v="2026-06-02T00:00:00"/>
    <s v="MEIKA-BERKARYA"/>
    <s v="Meika Berkarya"/>
    <s v="6287818525580"/>
    <s v="Kab. Kuningan"/>
    <s v="Cilimus"/>
    <s v="Jl. Panawuan Indrapatra, Panawuan"/>
    <s v="Bambang Atmoko (Hb)"/>
    <s v="628129846498"/>
    <x v="26"/>
    <s v="Kab. Bekasi"/>
    <s v="Cikarang Utara"/>
    <s v="Alamat Lengkap : perum graha asri jl Citanduy blok P no 37 Desa / Kelurahan : simpangan"/>
    <n v="1"/>
    <s v="BARANG"/>
    <n v="100"/>
    <n v="0"/>
    <s v="EZ"/>
    <s v="Bulanan"/>
    <s v="Beli 1 Buku Excel"/>
    <m/>
    <n v="15000"/>
    <n v="0"/>
    <n v="0"/>
    <n v="15000"/>
    <m/>
    <s v="Diskon"/>
    <n v="6000"/>
    <n v="9000"/>
    <n v="0"/>
    <n v="0"/>
    <s v="Bambang Atmoko (Hb)"/>
    <m/>
    <d v="2026-06-04T00:00:00"/>
    <m/>
    <x v="0"/>
    <m/>
    <s v="VIP"/>
    <m/>
    <m/>
    <s v="Tidak"/>
    <s v="NONCOD"/>
    <n v="-15000"/>
    <s v="-"/>
    <n v="-9000"/>
    <x v="15"/>
  </r>
  <r>
    <s v="1358417126"/>
    <d v="2026-06-02T00:00:00"/>
    <s v="MEIKA-BERKARYA"/>
    <s v="Meika Berkarya"/>
    <s v="6287818525580"/>
    <s v="Kab. Kuningan"/>
    <s v="Cilimus"/>
    <s v="Jl. Panawuan Indrapatra, Panawuan"/>
    <s v="Yoke Simatupang (Hb)"/>
    <s v="6282112783176"/>
    <x v="26"/>
    <s v="Bekasi"/>
    <s v="Pondokgede"/>
    <s v="Daramahkota no 207 desa/kel Jaticempaka"/>
    <n v="1"/>
    <s v="BARANG"/>
    <n v="100"/>
    <n v="0"/>
    <s v="EZ"/>
    <s v="Bulanan"/>
    <s v="Beli 1 Topi Pelindung Sinar UV"/>
    <m/>
    <n v="15000"/>
    <n v="0"/>
    <n v="0"/>
    <n v="15000"/>
    <m/>
    <s v="Diskon"/>
    <n v="9000"/>
    <n v="6000"/>
    <n v="90000"/>
    <n v="1350"/>
    <s v="Yoke Simatupang (Hb)"/>
    <m/>
    <d v="2026-06-05T00:00:00"/>
    <m/>
    <x v="0"/>
    <m/>
    <s v="VIP"/>
    <m/>
    <m/>
    <s v="Tidak"/>
    <s v="COD"/>
    <n v="75000"/>
    <s v="Recon"/>
    <n v="82650"/>
    <x v="18"/>
  </r>
  <r>
    <s v="1358480075"/>
    <d v="2026-06-02T00:00:00"/>
    <s v="MEIKA-BERKARYA"/>
    <s v="Meika Berkarya"/>
    <s v="6287818525580"/>
    <s v="Kab. Kuningan"/>
    <s v="Cilimus"/>
    <s v="Jl. Panawuan Indrapatra, Panawuan, Kec. Cigandamekar, Kabupaten Kuningan, Jawa Barat"/>
    <s v="Arianto (ar)"/>
    <s v="6285696125718"/>
    <x v="5"/>
    <s v="Kab. Sambas"/>
    <s v="Sambas"/>
    <s v="Desa Sungai Ramba RT 05 RW 02 Dusun sungai Pinang, Kecamatan Sambas,Kab. Sambas"/>
    <n v="1"/>
    <s v="BARANG"/>
    <n v="100"/>
    <n v="0"/>
    <s v="EZ"/>
    <s v="Bulanan"/>
    <s v="1 SET GIGI PALSU"/>
    <m/>
    <n v="74000"/>
    <n v="0"/>
    <n v="0"/>
    <n v="74000"/>
    <m/>
    <s v="Diskon"/>
    <n v="29600"/>
    <n v="44400"/>
    <n v="129000"/>
    <n v="1935"/>
    <s v="ttd k"/>
    <s v="OB"/>
    <d v="2026-06-08T00:00:00"/>
    <s v="HUBUNGI PENERIMA (LANGSUNG ANTAR KE ALAMAT)"/>
    <x v="0"/>
    <m/>
    <s v="VIP"/>
    <m/>
    <m/>
    <s v="Tidak"/>
    <s v="COD"/>
    <n v="55000"/>
    <s v="Recon"/>
    <n v="82665"/>
    <x v="9"/>
  </r>
  <r>
    <s v="1358447718"/>
    <d v="2026-06-02T00:00:00"/>
    <s v="MEIKA-BERKARYA"/>
    <s v="Meika Berkarya"/>
    <s v="6287818525580"/>
    <s v="Kab. Kuningan"/>
    <s v="Cilimus"/>
    <s v="Jl. Panawuan Indrapatra, Panawuan"/>
    <s v="Muh. Arham (BY)"/>
    <s v="6282393159122"/>
    <x v="14"/>
    <s v="Palopo"/>
    <s v="Mungkajang"/>
    <s v="Jl. Pongsimping, Kelurahan Murante (Depan Masjid Nurul Yamin)"/>
    <n v="1"/>
    <s v="BARANG"/>
    <n v="100"/>
    <n v="0"/>
    <s v="EZ"/>
    <s v="Bulanan"/>
    <s v="Kacamata Autofokus BELI 1 DAPAT 2"/>
    <m/>
    <n v="53000"/>
    <n v="0"/>
    <n v="0"/>
    <n v="53000"/>
    <m/>
    <s v="Diskon"/>
    <n v="21200"/>
    <n v="31800"/>
    <n v="108600"/>
    <n v="1629"/>
    <s v="Muh. Arham (BY)"/>
    <m/>
    <d v="2026-06-08T00:00:00"/>
    <m/>
    <x v="0"/>
    <m/>
    <s v="VIP"/>
    <m/>
    <m/>
    <s v="Tidak"/>
    <s v="COD"/>
    <n v="55600"/>
    <s v="Recon"/>
    <n v="75171"/>
    <x v="9"/>
  </r>
  <r>
    <s v="1358328734"/>
    <d v="2026-06-02T00:00:00"/>
    <s v="MEIKA-BERKARYA"/>
    <s v="Meika Berkarya"/>
    <s v="6287818525580"/>
    <s v="Kab. Kuningan"/>
    <s v="Cilimus"/>
    <s v="Jl. Panawuan Indrapatra, Panawuan"/>
    <s v="Samaruddin Samaruddin (BY)"/>
    <s v="6282195505605"/>
    <x v="14"/>
    <s v="Kab. Gowa"/>
    <s v="Bungaya"/>
    <s v="desa buakkang RT.001/RW.002 dusun biruppaya (depan masjid Al ikhlas biruppayia)"/>
    <n v="1"/>
    <s v="BARANG"/>
    <n v="100"/>
    <n v="0"/>
    <s v="EZ"/>
    <s v="Bulanan"/>
    <s v="Spray Pembersih Interior Mobil Beli 1"/>
    <m/>
    <n v="54000"/>
    <n v="0"/>
    <n v="0"/>
    <n v="54000"/>
    <m/>
    <s v="Diskon"/>
    <n v="21600"/>
    <n v="32400"/>
    <n v="170000"/>
    <n v="2550"/>
    <s v="PENERIMA:(HUBUNGI 081313558861 WA CHAT)"/>
    <m/>
    <d v="2026-06-17T00:00:00"/>
    <m/>
    <x v="1"/>
    <m/>
    <s v="VIP"/>
    <m/>
    <m/>
    <s v="Tidak"/>
    <s v="COD"/>
    <n v="116000"/>
    <s v="-"/>
    <n v="135050"/>
    <x v="8"/>
  </r>
  <r>
    <s v="1358324898"/>
    <d v="2026-06-02T00:00:00"/>
    <s v="MEIKA-BERKARYA"/>
    <s v="Meika Berkarya"/>
    <s v="6287818525580"/>
    <s v="Kab. Kuningan"/>
    <s v="Cilimus"/>
    <s v="Jl. Panawuan Indrapatra, Panawuan, Kec. Cigandamekar, Kabupaten Kuningan, Jawa Barat"/>
    <s v="Susan Von (rz)"/>
    <s v="6282395264066"/>
    <x v="3"/>
    <s v="Kab. Minahasa Selatan"/>
    <s v="Tumpaan"/>
    <s v="Jln. Trans Sulawesi Jaga 6 ( Masuk Lorong Dekat Kuala ) Desa Lelema,Kec. Tumpaan , Kab. Minahasa Selatan"/>
    <n v="1"/>
    <s v="BARANG"/>
    <n v="100"/>
    <n v="0"/>
    <s v="EZ"/>
    <s v="Bulanan"/>
    <s v="1 SET GIGI PALSU"/>
    <m/>
    <n v="102000"/>
    <n v="0"/>
    <n v="0"/>
    <n v="102000"/>
    <m/>
    <s v="Diskon"/>
    <n v="40800"/>
    <n v="61200"/>
    <n v="177000"/>
    <n v="2655"/>
    <s v="jnt"/>
    <s v="Atasan/Staf/Karyawan"/>
    <d v="2026-06-13T00:00:00"/>
    <s v="HUBUNGI PENERIMA (LANGSUNG ANTAR KE ALAMAT)"/>
    <x v="1"/>
    <m/>
    <s v="VIP"/>
    <m/>
    <m/>
    <s v="Tidak"/>
    <s v="COD"/>
    <n v="75000"/>
    <s v="-"/>
    <n v="113145"/>
    <x v="12"/>
  </r>
  <r>
    <s v="1358354794"/>
    <d v="2026-06-02T00:00:00"/>
    <s v="MEIKA-BERKARYA"/>
    <s v="Meika Berkarya"/>
    <s v="6287818525580"/>
    <s v="Kab. Kuningan"/>
    <s v="Cilimus"/>
    <s v="Jl. Panawuan Indrapatra, Panawuan"/>
    <s v="Liharman Silalahi (Kin)"/>
    <s v="6282273215633"/>
    <x v="0"/>
    <s v="Kab. Simalungun"/>
    <s v="Dolog Masagal"/>
    <s v="Dusun Tambun Marisi, Desa Dolog Huluan, Patokan Dekat GKPS Tambun Sari"/>
    <n v="1"/>
    <s v="BARANG"/>
    <n v="100"/>
    <n v="0"/>
    <s v="EZ"/>
    <s v="Bulanan"/>
    <s v="Beli 2 Gelang Retro Terapi Batu Giok"/>
    <m/>
    <n v="63000"/>
    <n v="0"/>
    <n v="0"/>
    <n v="63000"/>
    <m/>
    <s v="Diskon"/>
    <n v="25200"/>
    <n v="37800"/>
    <n v="146000"/>
    <n v="2190"/>
    <s v="Liharman Silalahi (Kin)"/>
    <m/>
    <d v="2026-06-06T00:00:00"/>
    <m/>
    <x v="0"/>
    <m/>
    <s v="VIP"/>
    <m/>
    <m/>
    <s v="Tidak"/>
    <s v="COD"/>
    <n v="83000"/>
    <s v="Recon"/>
    <n v="106010"/>
    <x v="14"/>
  </r>
  <r>
    <s v="1358412224"/>
    <d v="2026-06-02T00:00:00"/>
    <s v="MEIKA-BERKARYA"/>
    <s v="Meika Berkarya"/>
    <s v="6287818525580"/>
    <s v="Kab. Kuningan"/>
    <s v="Cilimus"/>
    <s v="Jl. Panawuan Indrapatra, Panawuan"/>
    <s v="Lusi (Hb)"/>
    <s v="6282256683370"/>
    <x v="19"/>
    <s v="Kab. Berau"/>
    <s v="Gunung Tabur"/>
    <s v="Desa/kel gunung tabur rt 13 Depn lpgn takrow"/>
    <n v="1"/>
    <s v="BARANG"/>
    <n v="100"/>
    <n v="0"/>
    <s v="EZ"/>
    <s v="Bulanan"/>
    <s v="Kunci Gembok Motor BELI 2"/>
    <m/>
    <n v="79000"/>
    <n v="0"/>
    <n v="0"/>
    <n v="79000"/>
    <m/>
    <s v="Diskon"/>
    <n v="31600"/>
    <n v="47400"/>
    <n v="258000"/>
    <n v="3870"/>
    <s v="jnt"/>
    <s v="Atasan/Staf/Karyawan"/>
    <d v="2026-06-17T00:00:00"/>
    <m/>
    <x v="1"/>
    <m/>
    <s v="VIP"/>
    <m/>
    <m/>
    <s v="Tidak"/>
    <s v="COD"/>
    <n v="179000"/>
    <s v="-"/>
    <n v="206730"/>
    <x v="8"/>
  </r>
  <r>
    <s v="1358416048"/>
    <d v="2026-06-02T00:00:00"/>
    <s v="MEIKA-BERKARYA"/>
    <s v="Meika Berkarya"/>
    <s v="6287818525580"/>
    <s v="Kab. Kuningan"/>
    <s v="Cilimus"/>
    <s v="Jl. Panawuan Indrapatra, Panawuan"/>
    <s v="Fransiskus Ulu (PS)"/>
    <s v="6282216898892"/>
    <x v="1"/>
    <s v="Kab. Timor Tengah Utara"/>
    <s v="Biboki Anleu"/>
    <s v="Desa. Kotafoun RT 10 RW 04 (Dekat dengan kantor desa, ANTRAKN LANGSUNG KE ALAMAT)"/>
    <n v="1"/>
    <s v="BARANG"/>
    <n v="100"/>
    <n v="0"/>
    <s v="EZ"/>
    <s v="Bulanan"/>
    <s v="Beli 3 Semprotan Noozle"/>
    <m/>
    <n v="82000"/>
    <n v="0"/>
    <n v="0"/>
    <n v="82000"/>
    <m/>
    <s v="Diskon"/>
    <n v="32800"/>
    <n v="49200"/>
    <n v="232000"/>
    <n v="3480"/>
    <m/>
    <m/>
    <m/>
    <m/>
    <x v="1"/>
    <m/>
    <s v="VIP"/>
    <m/>
    <m/>
    <s v="Tidak"/>
    <s v="COD"/>
    <n v="150000"/>
    <s v="-"/>
    <n v="179320"/>
    <x v="20"/>
  </r>
  <r>
    <s v="1358430923"/>
    <d v="2026-06-02T00:00:00"/>
    <s v="MEIKA-BERKARYA"/>
    <s v="Meika Berkarya"/>
    <s v="6287818525580"/>
    <s v="Kab. Kuningan"/>
    <s v="Cilimus"/>
    <s v="Jl. Panawuan Indrapatra, Panawuan"/>
    <s v="Wskinu (hb)"/>
    <s v="6281520915516"/>
    <x v="13"/>
    <s v="Kab. Lamandau"/>
    <s v="Menthobi Raya"/>
    <s v="Desa/kel sumber jaya H5 rt 8 re 2 (hubungi via whatsapp)"/>
    <n v="1"/>
    <s v="BARANG"/>
    <n v="100"/>
    <n v="0"/>
    <s v="EZ"/>
    <s v="Bulanan"/>
    <s v="Beli 1 Alat Peras Buah"/>
    <m/>
    <n v="74000"/>
    <n v="0"/>
    <n v="0"/>
    <n v="74000"/>
    <m/>
    <s v="Diskon"/>
    <n v="29600"/>
    <n v="44400"/>
    <n v="186000"/>
    <n v="2790"/>
    <s v="ybs"/>
    <m/>
    <d v="2026-07-02T00:00:00"/>
    <m/>
    <x v="1"/>
    <m/>
    <s v="VIP"/>
    <m/>
    <m/>
    <s v="Tidak"/>
    <s v="COD"/>
    <n v="112000"/>
    <s v="-"/>
    <n v="138810"/>
    <x v="5"/>
  </r>
  <r>
    <s v="1358358777"/>
    <d v="2026-06-02T00:00:00"/>
    <s v="MEIKA-BERKARYA"/>
    <s v="Meika Berkarya"/>
    <s v="6287818525580"/>
    <s v="Kab. Kuningan"/>
    <s v="Cilimus"/>
    <s v="Jl. Panawuan Indrapatra, Panawuan"/>
    <s v="Lono (ca)"/>
    <s v="6281261482477"/>
    <x v="27"/>
    <s v="Kab. Kampar"/>
    <s v="Tapung"/>
    <s v="Desa, Tanjung sawit pasar plamboyan 9 Rt.15"/>
    <n v="1"/>
    <s v="BARANG"/>
    <n v="100"/>
    <n v="0"/>
    <s v="EZ"/>
    <s v="Bulanan"/>
    <s v="Spray Pembersih Interior Mobil Beli 1"/>
    <m/>
    <n v="53000"/>
    <n v="0"/>
    <n v="0"/>
    <n v="53000"/>
    <m/>
    <s v="Diskon"/>
    <n v="21200"/>
    <n v="31800"/>
    <n v="146000"/>
    <n v="2190"/>
    <s v="PAKET ANDA ADA DI JNT PANAWUAN"/>
    <s v="Atasan/Staf/Karyawan"/>
    <d v="2026-06-22T00:00:00"/>
    <m/>
    <x v="1"/>
    <m/>
    <s v="VIP"/>
    <m/>
    <m/>
    <s v="Tidak"/>
    <s v="COD"/>
    <n v="93000"/>
    <s v="-"/>
    <n v="112010"/>
    <x v="21"/>
  </r>
  <r>
    <s v="1358410888"/>
    <d v="2026-06-02T00:00:00"/>
    <s v="MEIKA-BERKARYA"/>
    <s v="Meika Berkarya"/>
    <s v="6287818525580"/>
    <s v="Kab. Kuningan"/>
    <s v="Cilimus"/>
    <s v="Jl. Panawuan Indrapatra, Panawuan"/>
    <s v="Sugie Od."/>
    <s v="6281362765696"/>
    <x v="27"/>
    <s v="Pekanbaru"/>
    <s v="Binawidya - Tuahmadani"/>
    <s v="Jl. Delima VIII No. 5 Kelurahan Tobek Godang Kec Tampan (DIANTAR LANGSUNG KE ALAMAT PENERIMA)."/>
    <n v="1"/>
    <s v="BARANG"/>
    <n v="100"/>
    <n v="0"/>
    <s v="EZ"/>
    <s v="Bulanan"/>
    <s v="Beli 3 Pengkilap Body Kendaraan"/>
    <m/>
    <n v="43000"/>
    <n v="0"/>
    <n v="0"/>
    <n v="43000"/>
    <m/>
    <s v="Diskon"/>
    <n v="17200"/>
    <n v="25800"/>
    <n v="145000"/>
    <n v="2175"/>
    <s v="Sugie Od."/>
    <m/>
    <d v="2026-06-08T00:00:00"/>
    <m/>
    <x v="0"/>
    <m/>
    <s v="VIP"/>
    <m/>
    <m/>
    <s v="Tidak"/>
    <s v="COD"/>
    <n v="102000"/>
    <s v="Recon"/>
    <n v="117025"/>
    <x v="9"/>
  </r>
  <r>
    <s v="1356983712"/>
    <d v="2026-06-02T00:00:00"/>
    <s v="MEIKA-BERKARYA"/>
    <s v="Meika Berkarya"/>
    <s v="6287818525580"/>
    <s v="Kab. Kuningan"/>
    <s v="Cilimus"/>
    <s v="Jl. Panawuan Indrapatra, Panawuan, Kec. Cigandamekar, Kabupaten Kuningan, Jawa Barat"/>
    <s v="Done ( Di)"/>
    <s v="6281395994278"/>
    <x v="26"/>
    <s v="Bandung"/>
    <s v="Ujungberung"/>
    <s v="S77 motor, Jln. AH. Nasution no 45, kelurahan Cigending( sebelah rumah makan ayam penyet surabaya) kec. Ujung Berung,Kec. Kota Bandung"/>
    <n v="1"/>
    <s v="BARANG"/>
    <n v="100"/>
    <n v="0"/>
    <s v="EZ"/>
    <s v="Bulanan"/>
    <s v="1 SET GIGI PALSU"/>
    <m/>
    <n v="12000"/>
    <n v="0"/>
    <n v="0"/>
    <n v="12000"/>
    <m/>
    <s v="Diskon"/>
    <n v="7000"/>
    <n v="5000"/>
    <n v="73500"/>
    <n v="1102.5"/>
    <s v="Done ( Di)"/>
    <m/>
    <d v="2026-06-04T00:00:00"/>
    <s v="HUBUNGI PENERIMA (LANGSUNG ANTAR KE ALAMAT)"/>
    <x v="0"/>
    <m/>
    <s v="VIP"/>
    <m/>
    <m/>
    <s v="Tidak"/>
    <s v="COD"/>
    <n v="61500"/>
    <s v="Recon"/>
    <n v="67397.5"/>
    <x v="15"/>
  </r>
  <r>
    <s v="1358327231"/>
    <d v="2026-06-02T00:00:00"/>
    <s v="MEIKA-BERKARYA"/>
    <s v="Meika Berkarya"/>
    <s v="6287818525580"/>
    <s v="Kab. Kuningan"/>
    <s v="Cilimus"/>
    <s v="Jl. Panawuan Indrapatra, Panawuan"/>
    <s v="Jarmindari (ca)"/>
    <s v="6285249754789"/>
    <x v="21"/>
    <s v="Banjarmasin"/>
    <s v="Banjarmasin Barat"/>
    <s v="Jalan Belitung Darat Gang Keluarga (Rt./Rw. : 008/001 No.16)Desa ,Belitung Selatan"/>
    <n v="1"/>
    <s v="BARANG"/>
    <n v="100"/>
    <n v="0"/>
    <s v="EZ"/>
    <s v="Bulanan"/>
    <s v="Penambal Gigi BELI 2 DAPAT 6 PACK ISI 600 BUTIR"/>
    <m/>
    <n v="45000"/>
    <n v="0"/>
    <n v="0"/>
    <n v="45000"/>
    <m/>
    <s v="Diskon"/>
    <n v="18000"/>
    <n v="27000"/>
    <n v="180000"/>
    <n v="2700"/>
    <s v="Jarmindari (ca)"/>
    <m/>
    <d v="2026-06-06T00:00:00"/>
    <m/>
    <x v="0"/>
    <m/>
    <s v="VIP"/>
    <m/>
    <m/>
    <s v="Tidak"/>
    <s v="COD"/>
    <n v="135000"/>
    <s v="Recon"/>
    <n v="150300"/>
    <x v="14"/>
  </r>
  <r>
    <s v="1358392281"/>
    <d v="2026-06-02T00:00:00"/>
    <s v="MEIKA-BERKARYA"/>
    <s v="Meika Berkarya"/>
    <s v="6287818525580"/>
    <s v="Kab. Kuningan"/>
    <s v="Cilimus"/>
    <s v="Jl. Panawuan Indrapatra, Panawuan, Kec. Cigandamekar, Kabupaten Kuningan, Jawa Barat"/>
    <s v="MK firman (ar)"/>
    <s v="6285355835131"/>
    <x v="0"/>
    <s v="Kab. Batu Bara"/>
    <s v="Lima Puluh - Datuk Lima Puluh"/>
    <s v="Jln Cinta Damai dekat sekolah SD 02 Dusun 2 Balai Desa Pematang Tengah, Kec. lima puluh pesisir, Kab. Batu Bara"/>
    <n v="1"/>
    <s v="BARANG"/>
    <n v="100"/>
    <n v="0"/>
    <s v="EZ"/>
    <s v="Bulanan"/>
    <s v="1 DAPAT 3 PENAMBAL GIGI"/>
    <m/>
    <n v="54000"/>
    <n v="0"/>
    <n v="0"/>
    <n v="54000"/>
    <m/>
    <s v="Diskon"/>
    <n v="21600"/>
    <n v="32400"/>
    <n v="142000"/>
    <n v="2130"/>
    <s v="MK firman (ar)"/>
    <m/>
    <d v="2026-06-11T00:00:00"/>
    <s v="HUBUNGI PENERIMA (LANGSUNG ANTAR KE ALAMAT)"/>
    <x v="0"/>
    <m/>
    <s v="VIP"/>
    <m/>
    <m/>
    <s v="Tidak"/>
    <s v="COD"/>
    <n v="88000"/>
    <s v="Recon"/>
    <n v="107470"/>
    <x v="19"/>
  </r>
  <r>
    <s v="1358446374"/>
    <d v="2026-06-02T00:00:00"/>
    <s v="MEIKA-BERKARYA"/>
    <s v="Meika Berkarya"/>
    <s v="6287818525580"/>
    <s v="Kab. Kuningan"/>
    <s v="Cilimus"/>
    <s v="Jl. Panawuan Indrapatra, Panawuan"/>
    <s v="Idham jaya (BY)"/>
    <s v="6281342660437"/>
    <x v="14"/>
    <s v="Makassar"/>
    <s v="Rappocini"/>
    <s v="Jl. Mapala A3 No 1, Desa / Kelurahan :  Tidung, RT/RW 004/004 (di belakang gedung UNM)"/>
    <n v="1"/>
    <s v="BARANG"/>
    <n v="100"/>
    <n v="0"/>
    <s v="EZ"/>
    <s v="Bulanan"/>
    <s v="BELI 1  Topi Visor Anti UV , Warna: BLACK"/>
    <m/>
    <n v="60000"/>
    <n v="0"/>
    <n v="0"/>
    <n v="60000"/>
    <m/>
    <s v="Diskon"/>
    <n v="24000"/>
    <n v="36000"/>
    <n v="125000"/>
    <n v="1875"/>
    <s v="jnt"/>
    <s v="Atasan/Staf/Karyawan"/>
    <d v="2026-06-11T00:00:00"/>
    <m/>
    <x v="1"/>
    <m/>
    <s v="VIP"/>
    <m/>
    <m/>
    <s v="Tidak"/>
    <s v="COD"/>
    <n v="65000"/>
    <s v="-"/>
    <n v="87125"/>
    <x v="19"/>
  </r>
  <r>
    <s v="1358432351"/>
    <d v="2026-06-02T00:00:00"/>
    <s v="MEIKA-BERKARYA"/>
    <s v="Meika Berkarya"/>
    <s v="6287818525580"/>
    <s v="Kab. Kuningan"/>
    <s v="Cilimus"/>
    <s v="Jl. Panawuan Indrapatra, Panawuan"/>
    <s v="Sarifuddin (Kin)"/>
    <s v="6287701357898"/>
    <x v="2"/>
    <s v="Kab. Dompu"/>
    <s v="Manggalewa"/>
    <s v="Kel/Desa Banggo RT/RW: 001/001 Dusun Mpongge"/>
    <n v="1"/>
    <s v="BARANG"/>
    <n v="100"/>
    <n v="0"/>
    <s v="EZ"/>
    <s v="Bulanan"/>
    <s v="Beli 3 Semprotan Noozle"/>
    <m/>
    <n v="52000"/>
    <n v="0"/>
    <n v="0"/>
    <n v="52000"/>
    <m/>
    <s v="Diskon"/>
    <n v="20800"/>
    <n v="31200"/>
    <n v="174000"/>
    <n v="2610"/>
    <s v="Sarifuddin (Kin)"/>
    <m/>
    <d v="2026-06-10T00:00:00"/>
    <m/>
    <x v="0"/>
    <m/>
    <s v="VIP"/>
    <m/>
    <m/>
    <s v="Tidak"/>
    <s v="COD"/>
    <n v="122000"/>
    <s v="Recon"/>
    <n v="140190"/>
    <x v="0"/>
  </r>
  <r>
    <s v="1357084824"/>
    <d v="2026-06-02T00:00:00"/>
    <s v="MEIKA-BERKARYA"/>
    <s v="Meika Berkarya"/>
    <s v="6287818525580"/>
    <s v="Kab. Kuningan"/>
    <s v="Cilimus"/>
    <s v="Jl. Panawuan Indrapatra, Panawuan, Kec. Cigandamekar, Kabupaten Kuningan, Jawa Barat"/>
    <s v="Gugun Gunawan (rz)"/>
    <s v="6282375230686"/>
    <x v="10"/>
    <s v="Kab. Lahat"/>
    <s v="Lahat"/>
    <s v="Jln. Sentral RT 09 RW 03 gang Rofi green no 37 ( Depan Masjid Baiturrahim,) Desa talang Jawa Selatan,Kec. Lahat, Kab. Lahat"/>
    <n v="1"/>
    <s v="BARANG"/>
    <n v="100"/>
    <n v="0"/>
    <s v="EZ"/>
    <s v="Bulanan"/>
    <s v="1 SET GIGI PALSU"/>
    <m/>
    <n v="37000"/>
    <n v="0"/>
    <n v="0"/>
    <n v="37000"/>
    <m/>
    <s v="Diskon"/>
    <n v="14800"/>
    <n v="22200"/>
    <n v="100000"/>
    <n v="1500"/>
    <s v="Gugun Gunawan (rz)"/>
    <m/>
    <d v="2026-06-07T00:00:00"/>
    <s v="HUBUNGI PENERIMA (LANGSUNG ANTAR KE ALAMAT)"/>
    <x v="0"/>
    <m/>
    <s v="VIP"/>
    <m/>
    <m/>
    <s v="Tidak"/>
    <s v="COD"/>
    <n v="63000"/>
    <s v="Recon"/>
    <n v="76300"/>
    <x v="7"/>
  </r>
  <r>
    <s v="1358387573"/>
    <d v="2026-06-02T00:00:00"/>
    <s v="MEIKA-BERKARYA"/>
    <s v="Meika Berkarya"/>
    <s v="6287818525580"/>
    <s v="Kab. Kuningan"/>
    <s v="Cilimus"/>
    <s v="Jl. Panawuan Indrapatra, Panawuan"/>
    <s v="FALUARDUS SERAN (PS)"/>
    <s v="6282188654526"/>
    <x v="1"/>
    <s v="Kab. Belu"/>
    <s v="Atambua Selatan"/>
    <s v="Lingkungan Lafaekfera RT/RW 014/003 Kelurahan. Lidak  (ANTRAKN LANGSUNG PAKET KE ALAMAT)"/>
    <n v="1"/>
    <s v="BARANG"/>
    <n v="100"/>
    <n v="0"/>
    <s v="EZ"/>
    <s v="Bulanan"/>
    <s v="Beli 1 Semprotan Noozle"/>
    <m/>
    <n v="80000"/>
    <n v="0"/>
    <n v="0"/>
    <n v="80000"/>
    <m/>
    <s v="Diskon"/>
    <n v="32000"/>
    <n v="48000"/>
    <n v="183000"/>
    <n v="2745"/>
    <m/>
    <m/>
    <m/>
    <m/>
    <x v="1"/>
    <m/>
    <s v="VIP"/>
    <m/>
    <m/>
    <s v="Tidak"/>
    <s v="COD"/>
    <n v="103000"/>
    <s v="-"/>
    <n v="132255"/>
    <x v="20"/>
  </r>
  <r>
    <s v="1358374552"/>
    <d v="2026-06-02T00:00:00"/>
    <s v="MEIKA-BERKARYA"/>
    <s v="Meika Berkarya"/>
    <s v="6287818525580"/>
    <s v="Kab. Kuningan"/>
    <s v="Cilimus"/>
    <s v="Jl. Panawuan Indrapatra, Panawuan"/>
    <s v="Eko Nugroho (Kin)"/>
    <s v="6285842488880"/>
    <x v="15"/>
    <s v="Kab. Klaten"/>
    <s v="Prambanan"/>
    <s v="Lingkungan Grejegan RT/RW: 02/01 Kelurahan Kebondalem Lor"/>
    <n v="1"/>
    <s v="BARANG"/>
    <n v="100"/>
    <n v="0"/>
    <s v="EZ"/>
    <s v="Bulanan"/>
    <s v="Beli 2 Alat Cukur Multifungsi"/>
    <m/>
    <n v="25000"/>
    <n v="0"/>
    <n v="0"/>
    <n v="25000"/>
    <m/>
    <s v="Diskon"/>
    <n v="18000"/>
    <n v="7000"/>
    <n v="126000"/>
    <n v="1890"/>
    <s v="Eko Nugroho (Kin)"/>
    <m/>
    <d v="2026-06-04T00:00:00"/>
    <m/>
    <x v="0"/>
    <m/>
    <s v="VIP"/>
    <m/>
    <m/>
    <s v="Tidak"/>
    <s v="COD"/>
    <n v="101000"/>
    <s v="Recon"/>
    <n v="117110"/>
    <x v="15"/>
  </r>
  <r>
    <s v="1358394290"/>
    <d v="2026-06-02T00:00:00"/>
    <s v="MEIKA-BERKARYA"/>
    <s v="Meika Berkarya"/>
    <s v="6287818525580"/>
    <s v="Kab. Kuningan"/>
    <s v="Cilimus"/>
    <s v="Jl. Panawuan Indrapatra, Panawuan"/>
    <s v="Nurzaini (Hb)"/>
    <s v="6285265635487"/>
    <x v="6"/>
    <s v="Padang"/>
    <s v="Kuranji"/>
    <s v="Alamat Tarok indah permai 1 blok L9 RT 04 RW 08 Kel,gunung sarik"/>
    <n v="1"/>
    <s v="BARANG"/>
    <n v="100"/>
    <n v="0"/>
    <s v="EZ"/>
    <s v="Bulanan"/>
    <s v="Alat Peras Buah Beli 1"/>
    <m/>
    <n v="38000"/>
    <n v="0"/>
    <n v="0"/>
    <n v="38000"/>
    <m/>
    <s v="Diskon"/>
    <n v="15200"/>
    <n v="22800"/>
    <n v="125000"/>
    <n v="1875"/>
    <s v="JNT"/>
    <s v="Atasan/Staf/Karyawan"/>
    <d v="2026-06-22T00:00:00"/>
    <m/>
    <x v="1"/>
    <m/>
    <s v="VIP"/>
    <m/>
    <m/>
    <s v="Tidak"/>
    <s v="COD"/>
    <n v="87000"/>
    <s v="-"/>
    <n v="100325"/>
    <x v="21"/>
  </r>
  <r>
    <s v="1357045473"/>
    <d v="2026-06-02T00:00:00"/>
    <s v="MEIKA-BERKARYA"/>
    <s v="Meika Berkarya"/>
    <s v="6287818525580"/>
    <s v="Kab. Kuningan"/>
    <s v="Cilimus"/>
    <s v="Jl. Panawuan Indrapatra, Panawuan"/>
    <s v="Andra (BY)"/>
    <s v="6285821858615"/>
    <x v="5"/>
    <s v="Kab. Sekadau"/>
    <s v="Nanga Mahap"/>
    <s v="Desa Nanga mahap RT 02/RW 02 jln sudirman no 22b (Samping Toko Bangunan Sinar Baru)"/>
    <n v="1"/>
    <s v="BARANG"/>
    <n v="100"/>
    <n v="0"/>
    <s v="EZ"/>
    <s v="Bulanan"/>
    <s v="Aspal Anti Bocor BELI 1 GRATIS KUAS"/>
    <m/>
    <n v="74000"/>
    <n v="0"/>
    <n v="0"/>
    <n v="74000"/>
    <m/>
    <s v="Diskon"/>
    <n v="29600"/>
    <n v="44400"/>
    <n v="168000"/>
    <n v="2520"/>
    <s v="PENERIMA:(HUBUNGI 081313558861 WA CHAT)"/>
    <m/>
    <d v="2026-06-17T00:00:00"/>
    <m/>
    <x v="1"/>
    <m/>
    <s v="VIP"/>
    <m/>
    <m/>
    <s v="Tidak"/>
    <s v="COD"/>
    <n v="94000"/>
    <s v="-"/>
    <n v="121080"/>
    <x v="8"/>
  </r>
  <r>
    <s v="1358422280"/>
    <d v="2026-06-02T00:00:00"/>
    <s v="MEIKA-BERKARYA"/>
    <s v="Meika Berkarya"/>
    <s v="6287818525580"/>
    <s v="Kab. Kuningan"/>
    <s v="Cilimus"/>
    <s v="Jl. Panawuan Indrapatra, Panawuan, Kec. Cigandamekar, Kabupaten Kuningan, Jawa Barat"/>
    <s v="Yanti (ar)"/>
    <s v="6282273284556"/>
    <x v="0"/>
    <s v="Medan"/>
    <s v="Medan Petisah"/>
    <s v="Jln Darussalam No.26 ABC/SMP Darussalam Kelurahan Sei Sekambing D, Kec Medan Petisah,Kota Medan"/>
    <n v="1"/>
    <s v="BARANG"/>
    <n v="100"/>
    <n v="0"/>
    <s v="EZ"/>
    <s v="Bulanan"/>
    <s v="1 SET GIGI PALSU"/>
    <m/>
    <n v="38000"/>
    <n v="0"/>
    <n v="0"/>
    <n v="38000"/>
    <m/>
    <s v="Diskon"/>
    <n v="15200"/>
    <n v="22800"/>
    <n v="102000"/>
    <n v="1530"/>
    <s v="Yanti (ar)"/>
    <m/>
    <d v="2026-06-08T00:00:00"/>
    <s v="HUBUNGI PENERIMA (LANGSUNG ANTAR KE ALAMAT)"/>
    <x v="0"/>
    <m/>
    <s v="VIP"/>
    <m/>
    <m/>
    <s v="Tidak"/>
    <s v="COD"/>
    <n v="64000"/>
    <s v="Recon"/>
    <n v="77670"/>
    <x v="9"/>
  </r>
  <r>
    <s v="1358446731"/>
    <d v="2026-06-02T00:00:00"/>
    <s v="MEIKA-BERKARYA"/>
    <s v="Meika Berkarya"/>
    <s v="6287818525580"/>
    <s v="Kab. Kuningan"/>
    <s v="Cilimus"/>
    <s v="Jl. Panawuan Indrapatra, Panawuan"/>
    <s v="Nining Kurniasih (Kin)"/>
    <s v="6285361692580"/>
    <x v="4"/>
    <s v="Kab. Tebo"/>
    <s v="Tengah Ilir"/>
    <s v="Desa Lubuk Mandarsah RT 32, Pademan (Bengkel Alda Motor)"/>
    <n v="1"/>
    <s v="BARANG"/>
    <n v="100"/>
    <n v="0"/>
    <s v="EZ"/>
    <s v="Bulanan"/>
    <s v="Beli 1 Dapat 6 Buku Lancar Membaca Tanpa Mengeja"/>
    <m/>
    <n v="52000"/>
    <n v="0"/>
    <n v="0"/>
    <n v="52000"/>
    <m/>
    <s v="Diskon"/>
    <n v="20800"/>
    <n v="31200"/>
    <n v="139000"/>
    <n v="2085"/>
    <s v="Nining Kurniasih (Kin)"/>
    <m/>
    <d v="2026-06-07T00:00:00"/>
    <m/>
    <x v="0"/>
    <m/>
    <s v="VIP"/>
    <m/>
    <m/>
    <s v="Tidak"/>
    <s v="COD"/>
    <n v="87000"/>
    <s v="Recon"/>
    <n v="105715"/>
    <x v="7"/>
  </r>
  <r>
    <s v="1358620452"/>
    <d v="2026-06-03T00:00:00"/>
    <s v="MEIKA-BERKARYA"/>
    <s v="Meika Berkarya"/>
    <s v="6287818525580"/>
    <s v="Kab. Kuningan"/>
    <s v="Cilimus"/>
    <s v="Jl. Panawuan Indrapatra, Panawuan, Kec. Cigandamekar, Kabupaten Kuningan, Jawa Barat"/>
    <s v="Abd. Rafin (Rs)"/>
    <s v="6281344921381"/>
    <x v="8"/>
    <s v="Palu"/>
    <s v="Palu Utara"/>
    <s v="Jl. Bayu, RT 04 RW 04, Kel. Mamboro, Kec. Palu Utara, Kota Palu, Prov. Sulawesi Tengah (0852 4256 6495)"/>
    <n v="1"/>
    <s v="BARANG"/>
    <n v="100"/>
    <n v="0"/>
    <s v="EZ"/>
    <s v="Bulanan"/>
    <s v="1 SET GIGI PALSU"/>
    <m/>
    <n v="68000"/>
    <n v="0"/>
    <n v="0"/>
    <n v="68000"/>
    <m/>
    <s v="Diskon"/>
    <n v="27200"/>
    <n v="40800"/>
    <n v="160000"/>
    <n v="2400"/>
    <s v="Abd. Rafin (Rs)"/>
    <m/>
    <d v="2026-06-08T00:00:00"/>
    <s v="HUBUNGI PENERIMA (LANGSUNG ANTAR KE ALAMAT)"/>
    <x v="0"/>
    <m/>
    <s v="VIP"/>
    <m/>
    <m/>
    <s v="Tidak"/>
    <s v="COD"/>
    <n v="92000"/>
    <s v="Recon"/>
    <n v="116800"/>
    <x v="7"/>
  </r>
  <r>
    <s v="1358541875"/>
    <d v="2026-06-03T00:00:00"/>
    <s v="MEIKA-BERKARYA"/>
    <s v="Meika Berkarya"/>
    <s v="6287818525580"/>
    <s v="Kab. Kuningan"/>
    <s v="Cilimus"/>
    <s v="Jl. Panawuan Indrapatra, Panawuan"/>
    <s v="Asriansyah (Hb)"/>
    <s v="6285311151115"/>
    <x v="19"/>
    <s v="Samarinda"/>
    <s v="Samarinda Utara"/>
    <s v="Jl. Wanyi 2 RT. 22 atau bisa juga Jl. Durian 1 rumah pagar Abu-abu sebelah Posko Borneo, seberang Aula Rumah Ketua RT. 22 desa/kel sempaja timur"/>
    <n v="1"/>
    <s v="BARANG"/>
    <n v="100"/>
    <n v="0"/>
    <s v="EZ"/>
    <s v="Bulanan"/>
    <s v="BELI 1 GRATIS KUAS Aspal Anti Bocor"/>
    <m/>
    <n v="57000"/>
    <n v="0"/>
    <n v="0"/>
    <n v="57000"/>
    <m/>
    <s v="Diskon"/>
    <n v="22800"/>
    <n v="34200"/>
    <n v="150000"/>
    <n v="2250"/>
    <s v="PENERIMA:(HUBUNGI 081313558861 WA CHAT)"/>
    <m/>
    <d v="2026-06-17T00:00:00"/>
    <m/>
    <x v="1"/>
    <m/>
    <s v="VIP"/>
    <m/>
    <m/>
    <s v="Tidak"/>
    <s v="COD"/>
    <n v="93000"/>
    <s v="-"/>
    <n v="113550"/>
    <x v="17"/>
  </r>
  <r>
    <s v="1358623851"/>
    <d v="2026-06-03T00:00:00"/>
    <s v="MEIKA-BERKARYA"/>
    <s v="Meika Berkarya"/>
    <s v="6287818525580"/>
    <s v="Kab. Kuningan"/>
    <s v="Cilimus"/>
    <s v="Jl. Panawuan Indrapatra, Panawuan"/>
    <s v="Bernadus Netu Ully (PS)"/>
    <s v="6282314442674"/>
    <x v="1"/>
    <s v="Kab. Sabu Raijua"/>
    <s v="Hawu Mehara"/>
    <s v="Dusun. Koloke RT/RW 05/03 Desa. Raemadia (Ramedue)  (dekat paud Kristus 2 )"/>
    <n v="1"/>
    <s v="BARANG"/>
    <n v="100"/>
    <n v="0"/>
    <s v="EZ"/>
    <s v="Bulanan"/>
    <s v="Beli 1 Penghitam Body Kendaraan Bonus Kain Lap Microfiber"/>
    <m/>
    <n v="85000"/>
    <n v="0"/>
    <n v="0"/>
    <n v="85000"/>
    <m/>
    <s v="Diskon"/>
    <n v="34000"/>
    <n v="51000"/>
    <n v="150000"/>
    <n v="2250"/>
    <s v="Bernadus Netu Ully (PS)"/>
    <m/>
    <d v="2026-06-10T00:00:00"/>
    <m/>
    <x v="0"/>
    <m/>
    <s v="VIP"/>
    <m/>
    <m/>
    <s v="Tidak"/>
    <s v="COD"/>
    <n v="65000"/>
    <s v="Recon"/>
    <n v="96750"/>
    <x v="3"/>
  </r>
  <r>
    <s v="1358623681"/>
    <d v="2026-06-03T00:00:00"/>
    <s v="MEIKA-BERKARYA"/>
    <s v="Meika Berkarya"/>
    <s v="6287818525580"/>
    <s v="Kab. Kuningan"/>
    <s v="Cilimus"/>
    <s v="Jl. Panawuan Indrapatra, Panawuan"/>
    <s v="Sumini Milla Sumartini (Hb)"/>
    <s v="6283167151993"/>
    <x v="16"/>
    <s v="Kab. Banyuwangi"/>
    <s v="Tegaldlimo"/>
    <s v="Pabrik Paving dan Batako Banyuwangi , CV. Sukses Bersama YK Jl. Raya Tegaldlimo, Sumberejo, desa/kel Tegaldlimo"/>
    <n v="1"/>
    <s v="BARANG"/>
    <n v="100"/>
    <n v="0"/>
    <s v="EZ"/>
    <s v="Bulanan"/>
    <s v="BELI 1 , Warna: BLUE Topi Visor Anti UV"/>
    <m/>
    <n v="31000"/>
    <n v="0"/>
    <n v="0"/>
    <n v="31000"/>
    <m/>
    <s v="Diskon"/>
    <n v="22000"/>
    <n v="9000"/>
    <n v="112000"/>
    <n v="1680"/>
    <s v="Sumini Milla Sumartini (Hb)"/>
    <m/>
    <d v="2026-06-07T00:00:00"/>
    <m/>
    <x v="0"/>
    <m/>
    <s v="VIP"/>
    <m/>
    <m/>
    <s v="Tidak"/>
    <s v="COD"/>
    <n v="81000"/>
    <s v="Recon"/>
    <n v="101320"/>
    <x v="14"/>
  </r>
  <r>
    <s v="1358538715"/>
    <d v="2026-06-03T00:00:00"/>
    <s v="MEIKA-BERKARYA"/>
    <s v="Meika Berkarya"/>
    <s v="6287818525580"/>
    <s v="Kab. Kuningan"/>
    <s v="Cilimus"/>
    <s v="Jl. Panawuan Indrapatra, Panawuan, Kec. Cigandamekar, Kabupaten Kuningan, Jawa Barat"/>
    <s v="muji priatno (rz)"/>
    <s v="6282194134169"/>
    <x v="23"/>
    <s v="Kab. Konawe Selatan"/>
    <s v="Moramo"/>
    <s v="Lorong pabrik Cleo RT 02 Dusun 03 ( Rumah Wrna putih )Desa Wonua jaya,Kec. Moramo, Kab. Konawe Selatan"/>
    <n v="1"/>
    <s v="BARANG"/>
    <n v="100"/>
    <n v="0"/>
    <s v="EZ"/>
    <s v="Bulanan"/>
    <s v="1 SET GIGI PALSU"/>
    <m/>
    <n v="100000"/>
    <n v="0"/>
    <n v="0"/>
    <n v="100000"/>
    <m/>
    <s v="Diskon"/>
    <n v="40000"/>
    <n v="60000"/>
    <n v="175000"/>
    <n v="2625"/>
    <s v="muji priatno (rz)"/>
    <m/>
    <d v="2026-06-08T00:00:00"/>
    <s v="HUBUNGI PENERIMA (LANGSUNG ANTAR KE ALAMAT)"/>
    <x v="0"/>
    <m/>
    <s v="VIP"/>
    <m/>
    <m/>
    <s v="Tidak"/>
    <s v="COD"/>
    <n v="75000"/>
    <s v="Recon"/>
    <n v="112375"/>
    <x v="7"/>
  </r>
  <r>
    <s v="1358619709"/>
    <d v="2026-06-03T00:00:00"/>
    <s v="MEIKA-BERKARYA"/>
    <s v="Meika Berkarya"/>
    <s v="6287818525580"/>
    <s v="Kab. Kuningan"/>
    <s v="Cilimus"/>
    <s v="Jl. Panawuan Indrapatra, Panawuan"/>
    <s v="Cang muhammad Od."/>
    <s v="6281385226388"/>
    <x v="28"/>
    <s v="Tangerang Selatan"/>
    <s v="Ciputat"/>
    <s v="Jln. Cimandiri II Rt 02/07 No. 98 Kelurahan Cipayung Kec Ciputat (DIANTAR LANGSUNG KE ALAMAT PENERIMA)."/>
    <n v="1"/>
    <s v="BARANG"/>
    <n v="100"/>
    <n v="0"/>
    <s v="EZ"/>
    <s v="Bulanan"/>
    <s v="Beli 1 Gratis 1 Sikat Punggug"/>
    <m/>
    <n v="15000"/>
    <n v="0"/>
    <n v="0"/>
    <n v="15000"/>
    <m/>
    <s v="Diskon"/>
    <n v="9000"/>
    <n v="6000"/>
    <n v="83000"/>
    <n v="1245"/>
    <s v="Cang muhammad Od."/>
    <m/>
    <d v="2026-06-05T00:00:00"/>
    <m/>
    <x v="0"/>
    <m/>
    <s v="VIP"/>
    <m/>
    <m/>
    <s v="Tidak"/>
    <s v="COD"/>
    <n v="68000"/>
    <s v="Recon"/>
    <n v="75755"/>
    <x v="15"/>
  </r>
  <r>
    <s v="1358539852"/>
    <d v="2026-06-03T00:00:00"/>
    <s v="MEIKA-BERKARYA"/>
    <s v="Meika Berkarya"/>
    <s v="6287818525580"/>
    <s v="Kab. Kuningan"/>
    <s v="Cilimus"/>
    <s v="Jl. Panawuan Indrapatra, Panawuan, Kec. Cigandamekar, Kabupaten Kuningan, Jawa Barat"/>
    <s v="SAHNAN (Rs)"/>
    <s v="6282342444870"/>
    <x v="2"/>
    <s v="Kab. Lombok Utara"/>
    <s v="Gangga"/>
    <s v="Monggal Bawah, RT 03, Ds. Genggelang, Kec. Gangga, Kab. Lombok Utara, Prov. Nusa Tenggara Barat (NTB)"/>
    <n v="1"/>
    <s v="BARANG"/>
    <n v="100"/>
    <n v="0"/>
    <s v="EZ"/>
    <s v="Bulanan"/>
    <s v="2 PCS TOPI KOMANDO (C)"/>
    <m/>
    <n v="58000"/>
    <n v="0"/>
    <n v="0"/>
    <n v="58000"/>
    <m/>
    <s v="Diskon"/>
    <n v="23200"/>
    <n v="34800"/>
    <n v="173000"/>
    <n v="2595"/>
    <s v="SAHNAN (Rs)"/>
    <m/>
    <d v="2026-06-09T00:00:00"/>
    <s v="HUBUNGI PENERIMA (LANGSUNG ANTAR KE ALAMAT)"/>
    <x v="0"/>
    <m/>
    <s v="VIP"/>
    <m/>
    <m/>
    <s v="Tidak"/>
    <s v="COD"/>
    <n v="115000"/>
    <s v="Recon"/>
    <n v="135605"/>
    <x v="9"/>
  </r>
  <r>
    <s v="1358623435"/>
    <d v="2026-06-03T00:00:00"/>
    <s v="MEIKA-BERKARYA"/>
    <s v="Meika Berkarya"/>
    <s v="6287818525580"/>
    <s v="Kab. Kuningan"/>
    <s v="Cilimus"/>
    <s v="Jl. Panawuan Indrapatra, Panawuan"/>
    <s v="Suharto Demanto Od."/>
    <s v="6285825107931"/>
    <x v="3"/>
    <s v="Manado"/>
    <s v="Singkil"/>
    <s v="Pondok Pesantren Karya Pembangunan Jln. ArieLasut Kelurahan Kombos Timur Kec Singkil (DIANTAR LANGSUNG KE ALAMAT PENERIMA)."/>
    <n v="1"/>
    <s v="BARANG"/>
    <n v="100"/>
    <n v="0"/>
    <s v="EZ"/>
    <s v="Bulanan"/>
    <s v="Beli 1 Gratis 1 Gelang Retro Terapi Batu Giok"/>
    <m/>
    <n v="64000"/>
    <n v="0"/>
    <n v="0"/>
    <n v="64000"/>
    <m/>
    <s v="Diskon"/>
    <n v="25600"/>
    <n v="38400"/>
    <n v="147000"/>
    <n v="2205"/>
    <s v="DC PANAWUAN"/>
    <s v="Atasan/Staf/Karyawan"/>
    <d v="2026-06-27T00:00:00"/>
    <m/>
    <x v="1"/>
    <m/>
    <s v="VIP"/>
    <m/>
    <m/>
    <s v="Tidak"/>
    <s v="COD"/>
    <n v="83000"/>
    <s v="-"/>
    <n v="106395"/>
    <x v="23"/>
  </r>
  <r>
    <s v="1357115153"/>
    <d v="2026-06-03T00:00:00"/>
    <s v="MEIKA-BERKARYA"/>
    <s v="Meika Berkarya"/>
    <s v="6287818525580"/>
    <s v="Kab. Kuningan"/>
    <s v="Cilimus"/>
    <s v="Jl. Panawuan Indrapatra, Panawuan"/>
    <s v="Nanang  M.Udien (IR)"/>
    <s v="6282324479707"/>
    <x v="15"/>
    <s v="Kab. Rembang"/>
    <s v="Rembang"/>
    <s v="RT 02 / RW 03 Desa Punjulharjo No. 8 KJB Karang Jahe Beach Kecamatan Rembang"/>
    <n v="1"/>
    <s v="BARANG"/>
    <n v="100"/>
    <n v="0"/>
    <s v="EZ"/>
    <s v="Bulanan"/>
    <s v="Beli 1 Gratis 1 Gelang Retro Terapi Batu Giok"/>
    <m/>
    <n v="26000"/>
    <n v="0"/>
    <n v="0"/>
    <n v="26000"/>
    <m/>
    <s v="Diskon"/>
    <n v="19000"/>
    <n v="7000"/>
    <n v="97000"/>
    <n v="1455"/>
    <s v="PAKET ANDA ADA DI JNT PANAUWAN"/>
    <s v="Atasan/Staf/Karyawan"/>
    <d v="2026-06-10T00:00:00"/>
    <m/>
    <x v="1"/>
    <m/>
    <s v="VIP"/>
    <m/>
    <m/>
    <s v="Tidak"/>
    <s v="COD"/>
    <n v="71000"/>
    <s v="-"/>
    <n v="88545"/>
    <x v="3"/>
  </r>
  <r>
    <s v="1358632859"/>
    <d v="2026-06-03T00:00:00"/>
    <s v="MEIKA-BERKARYA"/>
    <s v="Meika Berkarya"/>
    <s v="6287818525580"/>
    <s v="Kab. Kuningan"/>
    <s v="Cilimus"/>
    <s v="Jl. Panawuan Indrapatra, Panawuan"/>
    <s v="Dorly Delima Manik (Yn)"/>
    <s v="6285355758377"/>
    <x v="0"/>
    <s v="Kab. Tapanuli Utara"/>
    <s v="Garoga"/>
    <s v="Jl. Natumingka Desa Garoga Sibargot Kec Garoga Kab Tapanuli Utara Patokan Rumah dekat Gereja GKPI (DIANTAR LANGSUNG KE ALAMAT PENERIMA)."/>
    <n v="1"/>
    <s v="BARANG"/>
    <n v="100"/>
    <n v="0"/>
    <s v="EZ"/>
    <s v="Bulanan"/>
    <s v="Beli 1 Gratis 1 Gelang Retro Terapi Batu Giok"/>
    <m/>
    <n v="54000"/>
    <n v="0"/>
    <n v="0"/>
    <n v="54000"/>
    <m/>
    <s v="Diskon"/>
    <n v="21600"/>
    <n v="32400"/>
    <n v="172000"/>
    <n v="2580"/>
    <s v="Dorly Delima Manik (Yn)"/>
    <m/>
    <d v="2026-06-08T00:00:00"/>
    <m/>
    <x v="0"/>
    <m/>
    <s v="VIP"/>
    <m/>
    <m/>
    <s v="Tidak"/>
    <s v="COD"/>
    <n v="118000"/>
    <s v="Recon"/>
    <n v="137020"/>
    <x v="7"/>
  </r>
  <r>
    <s v="1357935398"/>
    <d v="2026-06-03T00:00:00"/>
    <s v="MEIKA-BERKARYA"/>
    <s v="Meika Berkarya"/>
    <s v="6287818525580"/>
    <s v="Kab. Kuningan"/>
    <s v="Cilimus"/>
    <s v="Jl. Panawuan Indrapatra, Panawuan"/>
    <s v="Alexander (Hb)"/>
    <s v="6282262083984"/>
    <x v="14"/>
    <s v="Palopo"/>
    <s v="Wara"/>
    <s v="Alamat Lengkap : jln tandipau lorong 1 blngkng perumahan nimrah permai Desa / Kelurahan : boting"/>
    <n v="1"/>
    <s v="BARANG"/>
    <n v="100"/>
    <n v="0"/>
    <s v="EZ"/>
    <s v="Bulanan"/>
    <s v="BELI 2 Kunci Gembok Motor"/>
    <m/>
    <n v="53000"/>
    <n v="0"/>
    <n v="0"/>
    <n v="53000"/>
    <m/>
    <s v="Diskon"/>
    <n v="21200"/>
    <n v="31800"/>
    <n v="242000"/>
    <n v="3630"/>
    <s v="Alexander (Hb)"/>
    <m/>
    <d v="2026-06-10T00:00:00"/>
    <m/>
    <x v="0"/>
    <m/>
    <s v="VIP"/>
    <m/>
    <m/>
    <s v="Tidak"/>
    <s v="COD"/>
    <n v="189000"/>
    <s v="Recon"/>
    <n v="206570"/>
    <x v="3"/>
  </r>
  <r>
    <s v="1358529708"/>
    <d v="2026-06-03T00:00:00"/>
    <s v="MEIKA-BERKARYA"/>
    <s v="Meika Berkarya"/>
    <s v="6287818525580"/>
    <s v="Kab. Kuningan"/>
    <s v="Cilimus"/>
    <s v="Jl. Panawuan Indrapatra, Panawuan"/>
    <s v="Marto (iaa)"/>
    <s v="6285248101404"/>
    <x v="13"/>
    <s v="Kab. Kotawaringin Barat"/>
    <s v="Arut Utara"/>
    <s v="Desa pangkut RT 05 jln Eden jeha depan puskesmas pangkut Arut Utara kec Arut Utara kab kobar prov kalteng"/>
    <n v="1"/>
    <s v="BARANG"/>
    <n v="100"/>
    <n v="0"/>
    <s v="EZ"/>
    <s v="Bulanan"/>
    <s v="Beli 2 Gratis 1 Pengkilap Body Kendaraan"/>
    <m/>
    <n v="61000"/>
    <n v="0"/>
    <n v="0"/>
    <n v="61000"/>
    <m/>
    <s v="Diskon"/>
    <n v="24400"/>
    <n v="36600"/>
    <n v="179000"/>
    <n v="2685"/>
    <s v="PAK JASTIP"/>
    <m/>
    <d v="2026-06-13T00:00:00"/>
    <m/>
    <x v="0"/>
    <m/>
    <s v="VIP"/>
    <m/>
    <m/>
    <s v="Tidak"/>
    <s v="COD"/>
    <n v="118000"/>
    <s v="Recon"/>
    <n v="139715"/>
    <x v="10"/>
  </r>
  <r>
    <s v="1358631685"/>
    <d v="2026-06-03T00:00:00"/>
    <s v="MEIKA-BERKARYA"/>
    <s v="Meika Berkarya"/>
    <s v="6287818525580"/>
    <s v="Kab. Kuningan"/>
    <s v="Cilimus"/>
    <s v="Jl. Panawuan Indrapatra, Panawuan"/>
    <s v="Johana Jacob (iaa)"/>
    <s v="6281242940834"/>
    <x v="3"/>
    <s v="Kab. Kep. Siau Tagulandang Biaro"/>
    <s v="Tagulandang"/>
    <s v="Alamat : RT 1 lingkungan 3 kelurahan Bahoi kecamatan Tagulandang kabupaten Siau Tagulandang Biaro Propinsi Sulawesi utara (Lorong PLN tagulandang)"/>
    <n v="1"/>
    <s v="BARANG"/>
    <n v="100"/>
    <n v="0"/>
    <s v="EZ"/>
    <s v="Bulanan"/>
    <s v="Beli 1 Gratis 1 Sikat Punggug"/>
    <m/>
    <n v="114000"/>
    <n v="0"/>
    <n v="0"/>
    <n v="114000"/>
    <m/>
    <s v="Diskon"/>
    <n v="45600"/>
    <n v="68400"/>
    <n v="191000"/>
    <n v="2865"/>
    <s v="DC PANAWUAN"/>
    <s v="Atasan/Staf/Karyawan"/>
    <d v="2026-06-21T00:00:00"/>
    <m/>
    <x v="1"/>
    <m/>
    <s v="VIP"/>
    <m/>
    <m/>
    <s v="Tidak"/>
    <s v="COD"/>
    <n v="77000"/>
    <s v="-"/>
    <n v="119735"/>
    <x v="11"/>
  </r>
  <r>
    <s v="1358633142"/>
    <d v="2026-06-03T00:00:00"/>
    <s v="MEIKA-BERKARYA"/>
    <s v="Meika Berkarya"/>
    <s v="6287818525580"/>
    <s v="Kab. Kuningan"/>
    <s v="Cilimus"/>
    <s v="Jl. Panawuan Indrapatra, Panawuan"/>
    <s v="Chano alatas Od."/>
    <s v="6281248814356"/>
    <x v="7"/>
    <s v="Kab. Seram Bagian Timur"/>
    <s v="Bula"/>
    <s v="Desa Kampung Gorom Kec Bula (DIANTAR LANGSUNG KE ALAMAT PENERIMA) Patokan Rumah Dekat Lapangan Volly Rumah Warna Putih."/>
    <n v="1"/>
    <s v="BARANG"/>
    <n v="100"/>
    <n v="0"/>
    <s v="EZ"/>
    <s v="Bulanan"/>
    <s v="Beli 1 Gratis 1 Alat Cukur Multifungsi"/>
    <m/>
    <n v="133000"/>
    <n v="0"/>
    <n v="0"/>
    <n v="133000"/>
    <m/>
    <s v="Diskon"/>
    <n v="53200"/>
    <n v="79800"/>
    <n v="270000"/>
    <n v="4050"/>
    <s v="jnt"/>
    <s v="OB"/>
    <d v="2026-06-24T00:00:00"/>
    <m/>
    <x v="1"/>
    <m/>
    <s v="VIP"/>
    <m/>
    <m/>
    <s v="Tidak"/>
    <s v="COD"/>
    <n v="137000"/>
    <s v="-"/>
    <n v="186150"/>
    <x v="26"/>
  </r>
  <r>
    <s v="1358243797"/>
    <d v="2026-06-03T00:00:00"/>
    <s v="MEIKA-BERKARYA"/>
    <s v="Meika Berkarya"/>
    <s v="6287818525580"/>
    <s v="Kab. Kuningan"/>
    <s v="Cilimus"/>
    <s v="Jl. Panawuan Indrapatra, Panawuan"/>
    <s v="MAMAN SURACHMAN (PS)"/>
    <s v="6285795579663"/>
    <x v="26"/>
    <s v="Sukabumi"/>
    <s v="Citamiang"/>
    <s v="Jln. Pelda Suryanta Gg.H.TArpi no 17. A blok Indomaret Desa. Nanggeleng (ANTRAKN LANGSUNG KE ALAMAT)"/>
    <n v="1"/>
    <s v="BARANG"/>
    <n v="100"/>
    <n v="0"/>
    <s v="EZ"/>
    <s v="Bulanan"/>
    <s v="Beli 2 Gratis 1 Semprotan Noozle"/>
    <m/>
    <n v="12000"/>
    <n v="0"/>
    <n v="0"/>
    <n v="12000"/>
    <m/>
    <s v="Diskon"/>
    <n v="7000"/>
    <n v="5000"/>
    <n v="118000"/>
    <n v="1770"/>
    <s v="MAMAN SURACHMAN (PS)"/>
    <m/>
    <d v="2026-06-05T00:00:00"/>
    <m/>
    <x v="0"/>
    <m/>
    <s v="VIP"/>
    <m/>
    <m/>
    <s v="Tidak"/>
    <s v="COD"/>
    <n v="106000"/>
    <s v="Recon"/>
    <n v="111230"/>
    <x v="15"/>
  </r>
  <r>
    <s v="1357265969"/>
    <d v="2026-06-03T00:00:00"/>
    <s v="MEIKA-BERKARYA"/>
    <s v="Meika Berkarya"/>
    <s v="6287818525580"/>
    <s v="Kab. Kuningan"/>
    <s v="Cilimus"/>
    <s v="Jl. Panawuan Indrapatra, Panawuan, Kec. Cigandamekar, Kabupaten Kuningan, Jawa Barat"/>
    <s v="Suherman (Rs)"/>
    <s v="6285241739815"/>
    <x v="23"/>
    <s v="Kab. Buton Selatan"/>
    <s v="Siompu"/>
    <s v="Dusun Urogo, Desa Tongali, Kec. Siompu, Kab. Buton, Prov. Sulawesi Tenggara (Dekat masjid Nur Yaqin, Pasar ikan)"/>
    <n v="1"/>
    <s v="BARANG"/>
    <n v="100"/>
    <n v="0"/>
    <s v="EZ"/>
    <s v="Bulanan"/>
    <s v="1 SET GIGI PALSU"/>
    <m/>
    <n v="91000"/>
    <n v="0"/>
    <n v="0"/>
    <n v="91000"/>
    <m/>
    <s v="Diskon"/>
    <n v="36400"/>
    <n v="54600"/>
    <n v="182000"/>
    <n v="2730"/>
    <s v="Suherman (Rs)"/>
    <m/>
    <d v="2026-06-19T00:00:00"/>
    <s v="HUBUNGI PENERIMA (LANGSUNG ANTAR KE ALAMAT)"/>
    <x v="0"/>
    <m/>
    <s v="VIP"/>
    <m/>
    <m/>
    <s v="Tidak"/>
    <s v="COD"/>
    <n v="91000"/>
    <s v="Recon"/>
    <n v="124670"/>
    <x v="1"/>
  </r>
  <r>
    <s v="1358633629"/>
    <d v="2026-06-03T00:00:00"/>
    <s v="MEIKA-BERKARYA"/>
    <s v="Meika Berkarya"/>
    <s v="6287818525580"/>
    <s v="Kab. Kuningan"/>
    <s v="Cilimus"/>
    <s v="Jl. Panawuan Indrapatra, Panawuan"/>
    <s v="Rosi Dahliya Wati (BY)"/>
    <s v="6282151363951"/>
    <x v="29"/>
    <s v="Bengkulu"/>
    <s v="Muara Bangka Hulu"/>
    <s v="Desa/Kelurahan : Bentiring, RT 4 RW 1 Gang Cahaya (Depan Tonang Ban (Warkop Acha)"/>
    <n v="1"/>
    <s v="BARANG"/>
    <n v="100"/>
    <n v="0"/>
    <s v="EZ"/>
    <s v="Bulanan"/>
    <s v="BELI 1 , Warna: BLUE Topi Visor Anti UV"/>
    <m/>
    <n v="41000"/>
    <n v="0"/>
    <n v="0"/>
    <n v="41000"/>
    <m/>
    <s v="Diskon"/>
    <n v="16400"/>
    <n v="24600"/>
    <n v="129000"/>
    <n v="1935"/>
    <s v="Rosi Dahliya Wati (BY)"/>
    <m/>
    <d v="2026-06-09T00:00:00"/>
    <m/>
    <x v="0"/>
    <m/>
    <s v="VIP"/>
    <m/>
    <m/>
    <s v="Tidak"/>
    <s v="COD"/>
    <n v="88000"/>
    <s v="Recon"/>
    <n v="102465"/>
    <x v="9"/>
  </r>
  <r>
    <s v="1357930710"/>
    <d v="2026-06-03T00:00:00"/>
    <s v="MEIKA-BERKARYA"/>
    <s v="Meika Berkarya"/>
    <s v="6287818525580"/>
    <s v="Kab. Kuningan"/>
    <s v="Cilimus"/>
    <s v="Jl. Panawuan Indrapatra, Panawuan, Kec. Cigandamekar, Kabupaten Kuningan, Jawa Barat"/>
    <s v="Yuli yulyawti (rz)"/>
    <s v="6287711477803"/>
    <x v="26"/>
    <s v="Kab. Purwakarta"/>
    <s v="Tegalwaru"/>
    <s v="Kp. Margasaluyu Jln. Marsal RT 01 RW 01 ( Warung Bi Uyun ) Desa Cisarua,Kec. Tegal Waru, Kab. Purwakarta"/>
    <n v="1"/>
    <s v="BARANG"/>
    <n v="100"/>
    <n v="0"/>
    <s v="EZ"/>
    <s v="Bulanan"/>
    <s v="1 SET GIGI PALSU"/>
    <m/>
    <n v="12000"/>
    <n v="0"/>
    <n v="0"/>
    <n v="12000"/>
    <m/>
    <s v="Diskon"/>
    <n v="7000"/>
    <n v="5000"/>
    <n v="74000"/>
    <n v="1110"/>
    <s v="PAKET ANDA ADA DI JNT PANAWUN"/>
    <s v="OB"/>
    <d v="2026-06-10T00:00:00"/>
    <s v="HUBUNGI PENERIMA (LANGSUNG ANTAR KE ALAMAT)"/>
    <x v="1"/>
    <m/>
    <s v="VIP"/>
    <m/>
    <m/>
    <s v="Tidak"/>
    <s v="COD"/>
    <n v="62000"/>
    <s v="-"/>
    <n v="67890"/>
    <x v="3"/>
  </r>
  <r>
    <s v="1358531683"/>
    <d v="2026-06-03T00:00:00"/>
    <s v="MEIKA-BERKARYA"/>
    <s v="Meika Berkarya"/>
    <s v="6287818525580"/>
    <s v="Kab. Kuningan"/>
    <s v="Cilimus"/>
    <s v="Jl. Panawuan Indrapatra, Panawuan"/>
    <s v="Aswandi (Jj)"/>
    <s v="6281352560969"/>
    <x v="5"/>
    <s v="Pontianak"/>
    <s v="Pontianak Kota"/>
    <s v="Pos Penjagaan Kantor Walikota Pontianak, Kantor Walikota Pontianak Jln. Rahadi Usman No. 3 Kelurahan Tengah (Diantar di hari , jam kerja)"/>
    <n v="1"/>
    <s v="BARANG"/>
    <n v="100"/>
    <n v="0"/>
    <s v="EZ"/>
    <s v="Bulanan"/>
    <s v="Beli 1 Gratis 1 Alat Cukur Multifungsi"/>
    <m/>
    <n v="44000"/>
    <n v="0"/>
    <n v="0"/>
    <n v="44000"/>
    <m/>
    <s v="Diskon"/>
    <n v="17600"/>
    <n v="26400"/>
    <n v="156000"/>
    <n v="2340"/>
    <s v="Aswandi (Jj)"/>
    <m/>
    <d v="2026-06-08T00:00:00"/>
    <m/>
    <x v="0"/>
    <m/>
    <s v="VIP"/>
    <m/>
    <m/>
    <s v="Tidak"/>
    <s v="COD"/>
    <n v="112000"/>
    <s v="Recon"/>
    <n v="127260"/>
    <x v="7"/>
  </r>
  <r>
    <s v="1358633771"/>
    <d v="2026-06-03T00:00:00"/>
    <s v="MEIKA-BERKARYA"/>
    <s v="Meika Berkarya"/>
    <s v="6287818525580"/>
    <s v="Kab. Kuningan"/>
    <s v="Cilimus"/>
    <s v="Jl. Panawuan Indrapatra, Panawuan"/>
    <s v="Julius Ering (IR)"/>
    <s v="6282191433655"/>
    <x v="3"/>
    <s v="Tomohon"/>
    <s v="Tomohon Selatan"/>
    <s v="Jalan raya Pinaras Kelurahan Pinaras kec Tomohon Selatan (Rumah ke 4 sebelum Gereja Katolik)"/>
    <n v="1"/>
    <s v="BARANG"/>
    <n v="100"/>
    <n v="0"/>
    <s v="EZ"/>
    <s v="Bulanan"/>
    <s v="Beli 1 Gratis 1 Alat Cukur Multifungsi"/>
    <m/>
    <n v="80000"/>
    <n v="0"/>
    <n v="0"/>
    <n v="80000"/>
    <m/>
    <s v="Diskon"/>
    <n v="32000"/>
    <n v="48000"/>
    <n v="220000"/>
    <n v="3300"/>
    <s v="PENERIMA:(HUBUNGI 081313558861 WA CHAT)"/>
    <m/>
    <d v="2026-06-17T00:00:00"/>
    <m/>
    <x v="1"/>
    <m/>
    <s v="VIP"/>
    <m/>
    <m/>
    <s v="Tidak"/>
    <s v="COD"/>
    <n v="140000"/>
    <s v="-"/>
    <n v="168700"/>
    <x v="17"/>
  </r>
  <r>
    <s v="1357134972"/>
    <d v="2026-06-03T00:00:00"/>
    <s v="MEIKA-BERKARYA"/>
    <s v="Meika Berkarya"/>
    <s v="6287818525580"/>
    <s v="Kab. Kuningan"/>
    <s v="Cilimus"/>
    <s v="Jl. Panawuan Indrapatra, Panawuan, Kec. Cigandamekar, Kabupaten Kuningan, Jawa Barat"/>
    <s v="Sari (ar)"/>
    <s v="6287736000214"/>
    <x v="13"/>
    <s v="Palangkaraya"/>
    <s v="Pahandut"/>
    <s v="Jln adonis SMT Badara utama 3 ada dua buah sukun toko Hn Kelurahan Pahandut, Kecamatan Pahandut, Kota Palangka Raya"/>
    <n v="1"/>
    <s v="BARANG"/>
    <n v="100"/>
    <n v="0"/>
    <s v="EZ"/>
    <s v="Bulanan"/>
    <s v="2 SET GIGI PALSU"/>
    <m/>
    <n v="44000"/>
    <n v="0"/>
    <n v="0"/>
    <n v="44000"/>
    <m/>
    <s v="Diskon"/>
    <n v="17600"/>
    <n v="26400"/>
    <n v="151000"/>
    <n v="2265"/>
    <s v="Sari (ar)"/>
    <m/>
    <d v="2026-06-09T00:00:00"/>
    <s v="HUBUNGI PENERIMA (LANGSUNG ANTAR KE ALAMAT)"/>
    <x v="0"/>
    <m/>
    <s v="VIP"/>
    <m/>
    <m/>
    <s v="Tidak"/>
    <s v="COD"/>
    <n v="107000"/>
    <s v="Recon"/>
    <n v="122335"/>
    <x v="9"/>
  </r>
  <r>
    <s v="1358533349"/>
    <d v="2026-06-03T00:00:00"/>
    <s v="MEIKA-BERKARYA"/>
    <s v="Meika Berkarya"/>
    <s v="6287818525580"/>
    <s v="Kab. Kuningan"/>
    <s v="Cilimus"/>
    <s v="Jl. Panawuan Indrapatra, Panawuan"/>
    <s v="Deisi Ense (Jj)"/>
    <s v="62895402418144"/>
    <x v="11"/>
    <s v="Kab. Boalemo"/>
    <s v="Mananggu"/>
    <s v="Kelurahan /Desa Tabulo Selatan Kec. Mananggu, Patokan rumah depan Gereja Advent"/>
    <n v="1"/>
    <s v="BARANG"/>
    <n v="100"/>
    <n v="0"/>
    <s v="EZ"/>
    <s v="Bulanan"/>
    <s v="Beli 1 Semprotan Noozle"/>
    <m/>
    <n v="85000"/>
    <n v="0"/>
    <n v="0"/>
    <n v="85000"/>
    <m/>
    <s v="Diskon"/>
    <n v="34000"/>
    <n v="51000"/>
    <n v="185000"/>
    <n v="2775"/>
    <s v="paket anda adadi jnt panawuan"/>
    <s v="Atasan/Staf/Karyawan"/>
    <d v="2026-06-24T00:00:00"/>
    <m/>
    <x v="1"/>
    <m/>
    <s v="VIP"/>
    <m/>
    <m/>
    <s v="Tidak"/>
    <s v="COD"/>
    <n v="100000"/>
    <s v="-"/>
    <n v="131225"/>
    <x v="26"/>
  </r>
  <r>
    <s v="1358432610"/>
    <d v="2026-06-03T00:00:00"/>
    <s v="MEIKA-BERKARYA"/>
    <s v="Meika Berkarya"/>
    <s v="6287818525580"/>
    <s v="Kab. Kuningan"/>
    <s v="Cilimus"/>
    <s v="Jl. Panawuan Indrapatra, Panawuan"/>
    <s v="KAUPIK WARUWU (IR)"/>
    <s v="6285260834828"/>
    <x v="0"/>
    <s v="Kab. Nias"/>
    <s v="Ma'u"/>
    <s v="RT/RW 07/05/07 Dusun Eho Desa Lasara Siwalu Banua Kec Ma,u (Nias, Gunungsitoli)"/>
    <n v="1"/>
    <s v="BARANG"/>
    <n v="100"/>
    <n v="0"/>
    <s v="EZ"/>
    <s v="Bulanan"/>
    <s v="Beli 1 Dapat 6 Paket Buku Lancar Membaca Tanpa Mengeja"/>
    <m/>
    <n v="62000"/>
    <n v="0"/>
    <n v="0"/>
    <n v="62000"/>
    <m/>
    <s v="Diskon"/>
    <n v="24800"/>
    <n v="37200"/>
    <n v="150000"/>
    <n v="2250"/>
    <s v="KAUPIK WARUWU (IR)"/>
    <m/>
    <d v="2026-06-12T00:00:00"/>
    <m/>
    <x v="0"/>
    <m/>
    <s v="VIP"/>
    <m/>
    <m/>
    <s v="Tidak"/>
    <s v="COD"/>
    <n v="88000"/>
    <s v="Recon"/>
    <n v="110550"/>
    <x v="19"/>
  </r>
  <r>
    <s v="1357955462"/>
    <d v="2026-06-03T00:00:00"/>
    <s v="MEIKA-BERKARYA"/>
    <s v="Meika Berkarya"/>
    <s v="6287818525580"/>
    <s v="Kab. Kuningan"/>
    <s v="Cilimus"/>
    <s v="Jl. Panawuan Indrapatra, Panawuan"/>
    <s v="Andreas Od."/>
    <s v="6281337227204"/>
    <x v="12"/>
    <s v="Denpasar"/>
    <s v="Denpasar Selatan"/>
    <s v="Desa Sanur Banjar Batang Pon Kec Denpasar Selatan (DIANTAR LANGSUNG KE ALAMAT PENERIMA) Rumah Warna Biru Patokan Nya."/>
    <n v="1"/>
    <s v="BARANG"/>
    <n v="100"/>
    <n v="0"/>
    <s v="EZ"/>
    <s v="Bulanan"/>
    <s v="Beli 1 Pengkilap Body Kendaraan"/>
    <m/>
    <n v="30000"/>
    <n v="0"/>
    <n v="0"/>
    <n v="30000"/>
    <m/>
    <s v="Diskon"/>
    <n v="12000"/>
    <n v="18000"/>
    <n v="81000"/>
    <n v="1215"/>
    <s v="PAKET ANDA ADA DI JNT PANAWUAN"/>
    <s v="Atasan/Staf/Karyawan"/>
    <d v="2026-06-22T00:00:00"/>
    <m/>
    <x v="1"/>
    <m/>
    <s v="VIP"/>
    <m/>
    <m/>
    <s v="Tidak"/>
    <s v="COD"/>
    <n v="51000"/>
    <s v="-"/>
    <n v="61785"/>
    <x v="6"/>
  </r>
  <r>
    <s v="1358530067"/>
    <d v="2026-06-03T00:00:00"/>
    <s v="MEIKA-BERKARYA"/>
    <s v="Meika Berkarya"/>
    <s v="6287818525580"/>
    <s v="Kab. Kuningan"/>
    <s v="Cilimus"/>
    <s v="Jl. Panawuan Indrapatra, Panawuan"/>
    <s v="SURYAN (Hb)"/>
    <s v="6285767959568"/>
    <x v="27"/>
    <s v="Kab. Bengkalis"/>
    <s v="Mandau"/>
    <s v="Jln Tegal Sari Gg Nuri No.5 RT2 RW20 KEL. AIR JAMBAN"/>
    <n v="1"/>
    <s v="BARANG"/>
    <n v="100"/>
    <n v="0"/>
    <s v="EZ"/>
    <s v="Bulanan"/>
    <s v="BELI 1 GRATIS KUAS Aspal Anti Bocor"/>
    <m/>
    <n v="50000"/>
    <n v="0"/>
    <n v="0"/>
    <n v="50000"/>
    <m/>
    <s v="Diskon"/>
    <n v="20000"/>
    <n v="30000"/>
    <n v="138000"/>
    <n v="2070"/>
    <s v="PAKET ANDA ADA DI JNT PANAWUAN"/>
    <s v="Atasan/Staf/Karyawan"/>
    <d v="2026-06-22T00:00:00"/>
    <m/>
    <x v="1"/>
    <m/>
    <s v="VIP"/>
    <m/>
    <m/>
    <s v="Tidak"/>
    <s v="COD"/>
    <n v="88000"/>
    <s v="-"/>
    <n v="105930"/>
    <x v="6"/>
  </r>
  <r>
    <s v="1358342395"/>
    <d v="2026-06-03T00:00:00"/>
    <s v="MEIKA-BERKARYA"/>
    <s v="Meika Berkarya"/>
    <s v="6287818525580"/>
    <s v="Kab. Kuningan"/>
    <s v="Cilimus"/>
    <s v="Jl. Panawuan Indrapatra, Panawuan"/>
    <s v="Munajat Munajat (Hb)"/>
    <s v="6282140392448"/>
    <x v="16"/>
    <s v="Surabaya"/>
    <s v="Sukolilo"/>
    <s v="Jln semolo waru raya no 49 rt 5rw 7 desa/kel semolowaru"/>
    <n v="1"/>
    <s v="BARANG"/>
    <n v="100"/>
    <n v="0"/>
    <s v="EZ"/>
    <s v="Bulanan"/>
    <s v="BELI 1 Dongkrak Pemindah Barang"/>
    <m/>
    <n v="21000"/>
    <n v="0"/>
    <n v="0"/>
    <n v="21000"/>
    <m/>
    <s v="Diskon"/>
    <n v="12000"/>
    <n v="9000"/>
    <n v="125000"/>
    <n v="1875"/>
    <s v="Munajat Munajat (Hb)"/>
    <m/>
    <d v="2026-06-05T00:00:00"/>
    <m/>
    <x v="0"/>
    <m/>
    <s v="VIP"/>
    <m/>
    <m/>
    <s v="Tidak"/>
    <s v="COD"/>
    <n v="104000"/>
    <s v="Recon"/>
    <n v="114125"/>
    <x v="15"/>
  </r>
  <r>
    <s v="1358530891"/>
    <d v="2026-06-03T00:00:00"/>
    <s v="MEIKA-BERKARYA"/>
    <s v="Meika Berkarya"/>
    <s v="6287818525580"/>
    <s v="Kab. Kuningan"/>
    <s v="Cilimus"/>
    <s v="Jl. Panawuan Indrapatra, Panawuan"/>
    <s v="P no (Hb)"/>
    <s v="6282133457774"/>
    <x v="20"/>
    <s v="Kab. Bantul"/>
    <s v="Sanden"/>
    <s v="Ngemplak rt 81 desa/kel srigading (hubungi via whatsapp)"/>
    <n v="1"/>
    <s v="BARANG"/>
    <n v="100"/>
    <n v="0"/>
    <s v="EZ"/>
    <s v="Bulanan"/>
    <s v="BELI 1 Dongkrak Pemindah Barang"/>
    <m/>
    <n v="20000"/>
    <n v="0"/>
    <n v="0"/>
    <n v="20000"/>
    <m/>
    <s v="Diskon"/>
    <n v="13000"/>
    <n v="7000"/>
    <n v="126000"/>
    <n v="1890"/>
    <s v="P no (Hb)"/>
    <m/>
    <d v="2026-06-05T00:00:00"/>
    <m/>
    <x v="0"/>
    <m/>
    <s v="VIP"/>
    <m/>
    <m/>
    <s v="Tidak"/>
    <s v="COD"/>
    <n v="106000"/>
    <s v="Recon"/>
    <n v="117110"/>
    <x v="15"/>
  </r>
  <r>
    <s v="1358106099"/>
    <d v="2026-06-03T00:00:00"/>
    <s v="MEIKA-BERKARYA"/>
    <s v="Meika Berkarya"/>
    <s v="6287818525580"/>
    <s v="Kab. Kuningan"/>
    <s v="Cilimus"/>
    <s v="Jl. Panawuan Indrapatra, Panawuan"/>
    <s v="BAHRUN (IR)"/>
    <s v="6282292050916"/>
    <x v="23"/>
    <s v="Kab. Konawe"/>
    <s v="Meluhu"/>
    <s v="Jalan Rosaria RT 02 RW 03 Desa Tudameaso Kecamatan Meluhu (Masjid Fastabiqul khairat Desa Tudameaso)"/>
    <n v="1"/>
    <s v="BARANG"/>
    <n v="100"/>
    <n v="0"/>
    <s v="EZ"/>
    <s v="Bulanan"/>
    <s v="Beli 1 Semprotan Noozle"/>
    <m/>
    <n v="85000"/>
    <n v="0"/>
    <n v="0"/>
    <n v="85000"/>
    <m/>
    <s v="Diskon"/>
    <n v="34000"/>
    <n v="51000"/>
    <n v="172900"/>
    <n v="2593.5"/>
    <s v="ybs"/>
    <m/>
    <d v="2026-07-02T00:00:00"/>
    <m/>
    <x v="1"/>
    <m/>
    <s v="VIP"/>
    <m/>
    <m/>
    <s v="Tidak"/>
    <s v="COD"/>
    <n v="87900"/>
    <s v="-"/>
    <n v="119306.5"/>
    <x v="27"/>
  </r>
  <r>
    <s v="1358405172"/>
    <d v="2026-06-03T00:00:00"/>
    <s v="MEIKA-BERKARYA"/>
    <s v="Meika Berkarya"/>
    <s v="6287818525580"/>
    <s v="Kab. Kuningan"/>
    <s v="Cilimus"/>
    <s v="Jl. Panawuan Indrapatra, Panawuan, Kec. Cigandamekar, Kabupaten Kuningan, Jawa Barat"/>
    <s v="Alin laurestabo (Rs)"/>
    <s v="6285399040780"/>
    <x v="3"/>
    <s v="Kab. Bolaang Mongondow"/>
    <s v="Lolak"/>
    <s v="Jl. Trans Sulawesi, RT 3, Ds. Diat, Kecamatan Lolak, Kab. Bolaang Mongondow, Prov. Sulawesi Utara (Kompleks Masjid Al Ikhlas)"/>
    <n v="1"/>
    <s v="BARANG"/>
    <n v="100"/>
    <n v="0"/>
    <s v="EZ"/>
    <s v="Bulanan"/>
    <s v="1 SET GIGI PALSU"/>
    <m/>
    <n v="114000"/>
    <n v="0"/>
    <n v="0"/>
    <n v="114000"/>
    <m/>
    <s v="Diskon"/>
    <n v="45600"/>
    <n v="68400"/>
    <n v="185000"/>
    <n v="2775"/>
    <m/>
    <m/>
    <m/>
    <s v="HUBUNGI PENERIMA (LANGSUNG ANTAR KE ALAMAT)"/>
    <x v="1"/>
    <m/>
    <s v="VIP"/>
    <m/>
    <m/>
    <s v="Tidak"/>
    <s v="COD"/>
    <n v="71000"/>
    <s v="-"/>
    <n v="113825"/>
    <x v="20"/>
  </r>
  <r>
    <s v="1358404759"/>
    <d v="2026-06-03T00:00:00"/>
    <s v="MEIKA-BERKARYA"/>
    <s v="Meika Berkarya"/>
    <s v="6287818525580"/>
    <s v="Kab. Kuningan"/>
    <s v="Cilimus"/>
    <s v="Jl. Panawuan Indrapatra, Panawuan"/>
    <s v="James (Ad)"/>
    <s v="6281263476711"/>
    <x v="0"/>
    <s v="Kab. Karo"/>
    <s v="Berastagi"/>
    <s v="Desa/Kel Rumah Brastagi/Berastagi Dusun 1 Jl.Jamin Ginting gang sibayak"/>
    <n v="1"/>
    <s v="BARANG"/>
    <n v="100"/>
    <n v="0"/>
    <s v="EZ"/>
    <s v="Bulanan"/>
    <s v="BELI 1 DAPAT 3 Penambal Gigi"/>
    <m/>
    <n v="51000"/>
    <n v="0"/>
    <n v="0"/>
    <n v="51000"/>
    <m/>
    <s v="Diskon"/>
    <n v="20400"/>
    <n v="30600"/>
    <n v="141000"/>
    <n v="2115"/>
    <s v="DC PANAWUAN"/>
    <s v="Atasan/Staf/Karyawan"/>
    <d v="2026-06-27T00:00:00"/>
    <m/>
    <x v="1"/>
    <m/>
    <s v="VIP"/>
    <m/>
    <m/>
    <s v="Tidak"/>
    <s v="COD"/>
    <n v="90000"/>
    <s v="-"/>
    <n v="108285"/>
    <x v="23"/>
  </r>
  <r>
    <s v="1358561887"/>
    <d v="2026-06-03T00:00:00"/>
    <s v="MEIKA-BERKARYA"/>
    <s v="Meika Berkarya"/>
    <s v="6287818525580"/>
    <s v="Kab. Kuningan"/>
    <s v="Cilimus"/>
    <s v="Jl. Panawuan Indrapatra, Panawuan"/>
    <s v="Oktovianus Tato Od."/>
    <s v="6282114556763"/>
    <x v="7"/>
    <s v="Kab. Maluku Tengah"/>
    <s v="Amahai"/>
    <s v="Mebel Rotan / Waipo Desa Haruru Kec Amahai (DIANTAR LANGSUNG KE ALAMAT PENERIMA)."/>
    <n v="1"/>
    <s v="BARANG"/>
    <n v="100"/>
    <n v="0"/>
    <s v="EZ"/>
    <s v="Bulanan"/>
    <s v="Beli 1 Gratis 1 Alat Cukur Multifungsi"/>
    <m/>
    <n v="115000"/>
    <n v="0"/>
    <n v="0"/>
    <n v="115000"/>
    <m/>
    <s v="Diskon"/>
    <n v="46000"/>
    <n v="69000"/>
    <n v="254000"/>
    <n v="3810"/>
    <s v="Oktovianus Tato Od."/>
    <m/>
    <d v="2026-06-10T00:00:00"/>
    <m/>
    <x v="0"/>
    <m/>
    <s v="VIP"/>
    <m/>
    <m/>
    <s v="Tidak"/>
    <s v="COD"/>
    <n v="139000"/>
    <s v="Recon"/>
    <n v="181190"/>
    <x v="3"/>
  </r>
  <r>
    <s v="1358410617"/>
    <d v="2026-06-03T00:00:00"/>
    <s v="MEIKA-BERKARYA"/>
    <s v="Meika Berkarya"/>
    <s v="6287818525580"/>
    <s v="Kab. Kuningan"/>
    <s v="Cilimus"/>
    <s v="Jl. Panawuan Indrapatra, Panawuan"/>
    <s v="Albinus Ho (Hb)"/>
    <s v="6281357816999"/>
    <x v="23"/>
    <s v="Kendari"/>
    <s v="Kendari"/>
    <s v="Blue stone G1/18 citra land kendari desa/kel anduonohu"/>
    <n v="1"/>
    <s v="BARANG"/>
    <n v="100"/>
    <n v="0"/>
    <s v="EZ"/>
    <s v="Bulanan"/>
    <s v="BELI 2 , Warna: BLACK Topi Visor Anti UV"/>
    <m/>
    <n v="68000"/>
    <n v="0"/>
    <n v="0"/>
    <n v="68000"/>
    <m/>
    <s v="Diskon"/>
    <n v="27200"/>
    <n v="40800"/>
    <n v="233000"/>
    <n v="3495"/>
    <s v="Albinus Ho (Hb)"/>
    <m/>
    <d v="2026-06-07T00:00:00"/>
    <m/>
    <x v="0"/>
    <m/>
    <s v="VIP"/>
    <m/>
    <m/>
    <s v="Tidak"/>
    <s v="COD"/>
    <n v="165000"/>
    <s v="Recon"/>
    <n v="188705"/>
    <x v="14"/>
  </r>
  <r>
    <s v="1358598575"/>
    <d v="2026-06-03T00:00:00"/>
    <s v="MEIKA-BERKARYA"/>
    <s v="Meika Berkarya"/>
    <s v="6287818525580"/>
    <s v="Kab. Kuningan"/>
    <s v="Cilimus"/>
    <s v="Jl. Panawuan Indrapatra, Panawuan"/>
    <s v="Along (PS)"/>
    <s v="6281927362183"/>
    <x v="8"/>
    <s v="Palu"/>
    <s v="Palu Timur"/>
    <s v="Jl. Tombolotutu,Desa. Talise (Dikirim ke Kifli Cuci Motor"/>
    <n v="1"/>
    <s v="BARANG"/>
    <n v="100"/>
    <n v="0"/>
    <s v="EZ"/>
    <s v="Bulanan"/>
    <s v="Beli 1 Penghitam Body Kendaraan Bonus Kain Lap Microfiber"/>
    <m/>
    <n v="68000"/>
    <n v="0"/>
    <n v="0"/>
    <n v="68000"/>
    <m/>
    <s v="Diskon"/>
    <n v="27200"/>
    <n v="40800"/>
    <n v="132000"/>
    <n v="1980"/>
    <s v="jnt"/>
    <s v="OB"/>
    <d v="2026-06-24T00:00:00"/>
    <m/>
    <x v="1"/>
    <m/>
    <s v="VIP"/>
    <m/>
    <m/>
    <s v="Tidak"/>
    <s v="COD"/>
    <n v="64000"/>
    <s v="-"/>
    <n v="89220"/>
    <x v="26"/>
  </r>
  <r>
    <s v="1358597660"/>
    <d v="2026-06-03T00:00:00"/>
    <s v="MEIKA-BERKARYA"/>
    <s v="Meika Berkarya"/>
    <s v="6287818525580"/>
    <s v="Kab. Kuningan"/>
    <s v="Cilimus"/>
    <s v="Jl. Panawuan Indrapatra, Panawuan, Kec. Cigandamekar, Kabupaten Kuningan, Jawa Barat"/>
    <s v="LA ODE INDARMAWAN BOLO (Rs)"/>
    <s v="6282395009660"/>
    <x v="23"/>
    <s v="Kab. Muna"/>
    <s v="Watopute"/>
    <s v="Kel. Wali, Kec. Watopute, Kab. Muna, Prov. Sulawesi Tenggara (Samping makam pahlawan Watopute)"/>
    <n v="1"/>
    <s v="BARANG"/>
    <n v="100"/>
    <n v="0"/>
    <s v="EZ"/>
    <s v="Bulanan"/>
    <s v="1 SET GIGI PALSU"/>
    <m/>
    <n v="91000"/>
    <n v="0"/>
    <n v="0"/>
    <n v="91000"/>
    <m/>
    <s v="Diskon"/>
    <n v="36400"/>
    <n v="54600"/>
    <n v="182000"/>
    <n v="2730"/>
    <s v="LA ODE INDARMAWAN BOLO (Rs)"/>
    <m/>
    <d v="2026-06-09T00:00:00"/>
    <s v="HUBUNGI PENERIMA (LANGSUNG ANTAR KE ALAMAT)"/>
    <x v="0"/>
    <m/>
    <s v="VIP"/>
    <m/>
    <m/>
    <s v="Tidak"/>
    <s v="COD"/>
    <n v="91000"/>
    <s v="Recon"/>
    <n v="124670"/>
    <x v="9"/>
  </r>
  <r>
    <s v="1358098998"/>
    <d v="2026-06-03T00:00:00"/>
    <s v="MEIKA-BERKARYA"/>
    <s v="Meika Berkarya"/>
    <s v="6287818525580"/>
    <s v="Kab. Kuningan"/>
    <s v="Cilimus"/>
    <s v="Jl. Panawuan Indrapatra, Panawuan"/>
    <s v="Sarjono Od."/>
    <s v="628132128059"/>
    <x v="26"/>
    <s v="Kab. Bekasi"/>
    <s v="Cikarang Barat"/>
    <s v="Perum Telaga Murni Blok A14 No. 14 Kelurahan Telagamurni Kec Cikarang Barat (DIANTAR LANGSUNG KE ALAMAT PENERIMA)."/>
    <n v="1"/>
    <s v="BARANG"/>
    <n v="100"/>
    <n v="0"/>
    <s v="EZ"/>
    <s v="Bulanan"/>
    <s v="Beli 2 Gratis 1 Pengkilap Body Kendaraan"/>
    <m/>
    <n v="15000"/>
    <n v="0"/>
    <n v="0"/>
    <n v="15000"/>
    <m/>
    <s v="Diskon"/>
    <n v="9000"/>
    <n v="6000"/>
    <n v="117000"/>
    <n v="1755"/>
    <s v="Sarjono Od."/>
    <m/>
    <d v="2026-06-05T00:00:00"/>
    <m/>
    <x v="0"/>
    <m/>
    <s v="VIP"/>
    <m/>
    <m/>
    <s v="Tidak"/>
    <s v="COD"/>
    <n v="102000"/>
    <s v="Recon"/>
    <n v="109245"/>
    <x v="15"/>
  </r>
  <r>
    <s v="1358400081"/>
    <d v="2026-06-03T00:00:00"/>
    <s v="MEIKA-BERKARYA"/>
    <s v="Meika Berkarya"/>
    <s v="6287818525580"/>
    <s v="Kab. Kuningan"/>
    <s v="Cilimus"/>
    <s v="Jl. Panawuan Indrapatra, Panawuan"/>
    <s v="Rosmina ohee (Yn)"/>
    <s v="6282138232294"/>
    <x v="30"/>
    <s v="Kab. Mimika"/>
    <s v="Mimika Baru"/>
    <s v="Jl. Sektoral RT 9 Desa Dingo Narama Kec Mimika Baru Kab Mimika Patokan Rumah belakang Gereja Katolik Sanggar seni siklop (DIANTAR LANGSUNG KE ALAMAT PENERIMA)."/>
    <n v="1"/>
    <s v="BARANG"/>
    <n v="100"/>
    <n v="0"/>
    <s v="EZ"/>
    <s v="Bulanan"/>
    <s v="Beli 1 Gratis 1 Alat Cukur Multifungsi"/>
    <m/>
    <n v="173000"/>
    <n v="0"/>
    <n v="0"/>
    <n v="173000"/>
    <m/>
    <s v="Diskon"/>
    <n v="69200"/>
    <n v="103800"/>
    <n v="391000"/>
    <n v="5865"/>
    <s v="Rosmina ohee (Yn)"/>
    <m/>
    <d v="2026-06-12T00:00:00"/>
    <m/>
    <x v="0"/>
    <m/>
    <s v="VIP"/>
    <m/>
    <m/>
    <s v="Tidak"/>
    <s v="COD"/>
    <n v="218000"/>
    <s v="Recon"/>
    <n v="281335"/>
    <x v="19"/>
  </r>
  <r>
    <s v="1358579419"/>
    <d v="2026-06-03T00:00:00"/>
    <s v="MEIKA-BERKARYA"/>
    <s v="Meika Berkarya"/>
    <s v="6287818525580"/>
    <s v="Kab. Kuningan"/>
    <s v="Cilimus"/>
    <s v="Jl. Panawuan Indrapatra, Panawuan, Kec. Cigandamekar, Kabupaten Kuningan, Jawa Barat"/>
    <s v="HENDRI (IS)"/>
    <s v="6282354710064"/>
    <x v="5"/>
    <s v="Kab. Kayong Utara"/>
    <s v="Sukadana"/>
    <s v="Kelurahan harapan mulia jln perintis dusun mentubang RT 08 RW 03 (stelah masjid Istiqomah mentubang dalam di persimpangan belok kiri) Kec. sukadana, Kab. Kayong Utara"/>
    <n v="1"/>
    <s v="BARANG"/>
    <n v="100"/>
    <n v="0"/>
    <s v="EZ"/>
    <s v="Bulanan"/>
    <s v="1 PCS LEM BESI SERBAGUNA"/>
    <m/>
    <n v="75000"/>
    <n v="0"/>
    <n v="0"/>
    <n v="75000"/>
    <m/>
    <s v="Diskon"/>
    <n v="30000"/>
    <n v="45000"/>
    <n v="153000"/>
    <n v="2295"/>
    <s v="PAKET ANDA ADA DI JNT PANAWUAN"/>
    <s v="Atasan/Staf/Karyawan"/>
    <d v="2026-06-18T00:00:00"/>
    <s v="HUBUNGI PENERIMA (LANGSUNG ANTAR KE ALAMAT)"/>
    <x v="1"/>
    <m/>
    <s v="VIP"/>
    <m/>
    <m/>
    <s v="Tidak"/>
    <s v="COD"/>
    <n v="78000"/>
    <s v="-"/>
    <n v="105705"/>
    <x v="8"/>
  </r>
  <r>
    <s v="1358581095"/>
    <d v="2026-06-03T00:00:00"/>
    <s v="MEIKA-BERKARYA"/>
    <s v="Meika Berkarya"/>
    <s v="6287818525580"/>
    <s v="Kab. Kuningan"/>
    <s v="Cilimus"/>
    <s v="Jl. Panawuan Indrapatra, Panawuan"/>
    <s v="AGUS (PS)"/>
    <s v="6282214104865"/>
    <x v="10"/>
    <s v="Kab. Banyuasin"/>
    <s v="Betung"/>
    <s v="Kelurahan. Betung RT 15 RW 06 (Patokan rumah. Di halaman ada tedmon warna biru)"/>
    <n v="1"/>
    <s v="BARANG"/>
    <n v="100"/>
    <n v="0"/>
    <s v="EZ"/>
    <s v="Bulanan"/>
    <s v="Beli 1 Vacum Cleaner Mobil"/>
    <m/>
    <n v="41000"/>
    <n v="0"/>
    <n v="0"/>
    <n v="41000"/>
    <m/>
    <s v="Diskon"/>
    <n v="16400"/>
    <n v="24600"/>
    <n v="125000"/>
    <n v="1875"/>
    <s v="PAKET ANDA ADA DI JNT PANAWUAN"/>
    <s v="Atasan/Staf/Karyawan"/>
    <d v="2026-06-12T00:00:00"/>
    <m/>
    <x v="1"/>
    <m/>
    <s v="VIP"/>
    <m/>
    <m/>
    <s v="Tidak"/>
    <s v="COD"/>
    <n v="84000"/>
    <s v="-"/>
    <n v="98525"/>
    <x v="19"/>
  </r>
  <r>
    <s v="1358136651"/>
    <d v="2026-06-03T00:00:00"/>
    <s v="MEIKA-BERKARYA"/>
    <s v="Meika Berkarya"/>
    <s v="6287818525580"/>
    <s v="Kab. Kuningan"/>
    <s v="Cilimus"/>
    <s v="Jl. Panawuan Indrapatra, Panawuan"/>
    <s v="Mardiy (Bar)"/>
    <s v="6285279618858"/>
    <x v="4"/>
    <s v="Kab. Tanjung Jabung Barat"/>
    <s v="Tungkal Ilir"/>
    <s v="Mardiy, Alamat. Manunggal 2, Ujung Pagar Wayang (Samping Puskesmas Pembantu), Desa Tungkal II, Kec. Tungkal Ilir (DIANTARKAN LANGSUNG KE ALAMAT PENERIMA)"/>
    <n v="1"/>
    <s v="BARANG"/>
    <n v="100"/>
    <n v="0"/>
    <s v="EZ"/>
    <s v="Bulanan"/>
    <s v="PROMO BELI 1 , Warna: BLUE Topi Visor Anti UV"/>
    <m/>
    <n v="50000"/>
    <n v="0"/>
    <n v="0"/>
    <n v="50000"/>
    <m/>
    <s v="Diskon"/>
    <n v="20000"/>
    <n v="30000"/>
    <n v="138000"/>
    <n v="2070"/>
    <s v="Mardiy (Bar)"/>
    <m/>
    <d v="2026-06-07T00:00:00"/>
    <m/>
    <x v="0"/>
    <m/>
    <s v="VIP"/>
    <m/>
    <m/>
    <s v="Tidak"/>
    <s v="COD"/>
    <n v="88000"/>
    <s v="Recon"/>
    <n v="105930"/>
    <x v="14"/>
  </r>
  <r>
    <s v="1358578577"/>
    <d v="2026-06-03T00:00:00"/>
    <s v="MEIKA-BERKARYA"/>
    <s v="Meika Berkarya"/>
    <s v="6287818525580"/>
    <s v="Kab. Kuningan"/>
    <s v="Cilimus"/>
    <s v="Jl. Panawuan Indrapatra, Panawuan"/>
    <s v="Oskar /Sowaldus Hela Tukan (Jj)"/>
    <s v="6285133682404"/>
    <x v="1"/>
    <s v="Kab. Flores Timur"/>
    <s v="Tanjung Bunga"/>
    <s v="Kelurahan /Desa Gekeng Deran RT 01 RW 01 Kec. Tanjung Bunga"/>
    <n v="1"/>
    <s v="BARANG"/>
    <n v="100"/>
    <n v="0"/>
    <s v="EZ"/>
    <s v="Bulanan"/>
    <s v="Beli 1 Semprotan Noozle"/>
    <m/>
    <n v="100000"/>
    <n v="0"/>
    <n v="0"/>
    <n v="100000"/>
    <m/>
    <s v="Diskon"/>
    <n v="40000"/>
    <n v="60000"/>
    <n v="152000"/>
    <n v="2280"/>
    <m/>
    <m/>
    <m/>
    <m/>
    <x v="1"/>
    <m/>
    <s v="VIP"/>
    <m/>
    <m/>
    <s v="Tidak"/>
    <s v="COD"/>
    <n v="52000"/>
    <s v="-"/>
    <n v="89720"/>
    <x v="20"/>
  </r>
  <r>
    <s v="1358375487"/>
    <d v="2026-06-03T00:00:00"/>
    <s v="MEIKA-BERKARYA"/>
    <s v="Meika Berkarya"/>
    <s v="6287818525580"/>
    <s v="Kab. Kuningan"/>
    <s v="Cilimus"/>
    <s v="Jl. Panawuan Indrapatra, Panawuan"/>
    <s v="Abah Katumbiri (PS)"/>
    <s v="6281280070730"/>
    <x v="26"/>
    <s v="Bandung"/>
    <s v="Bandung Kidul"/>
    <s v="Jalan. Waas Batununggal RT 01 RW 01 Kelurahan. Batununggal  (Kosan ibu Rt 01 waas Ibu Rosmawati)"/>
    <n v="1"/>
    <s v="BARANG"/>
    <n v="100"/>
    <n v="0"/>
    <s v="EZ"/>
    <s v="Bulanan"/>
    <s v="Beli 1 Gratis 1 Gelang Retro Terapi Batu Giok"/>
    <m/>
    <n v="12000"/>
    <n v="0"/>
    <n v="0"/>
    <n v="12000"/>
    <m/>
    <s v="Diskon"/>
    <n v="7000"/>
    <n v="5000"/>
    <n v="80000"/>
    <n v="1200"/>
    <s v="Abah Katumbiri (PS)"/>
    <m/>
    <d v="2026-06-04T00:00:00"/>
    <m/>
    <x v="0"/>
    <m/>
    <s v="VIP"/>
    <m/>
    <m/>
    <s v="Tidak"/>
    <s v="COD"/>
    <n v="68000"/>
    <s v="Recon"/>
    <n v="73800"/>
    <x v="25"/>
  </r>
  <r>
    <s v="1358375450"/>
    <d v="2026-06-03T00:00:00"/>
    <s v="MEIKA-BERKARYA"/>
    <s v="Meika Berkarya"/>
    <s v="6287818525580"/>
    <s v="Kab. Kuningan"/>
    <s v="Cilimus"/>
    <s v="Jl. Panawuan Indrapatra, Panawuan, Kec. Cigandamekar, Kabupaten Kuningan, Jawa Barat"/>
    <s v="Umi Halim (ar)"/>
    <s v="6281253830877"/>
    <x v="16"/>
    <s v="Kab. Banyuwangi"/>
    <s v="Kalipuro"/>
    <s v="Dusun Pekarangan RT 03 RW 01 Desa Kelir, Kec. Kalipuro, Kab. Banyuwangi"/>
    <n v="1"/>
    <s v="BARANG"/>
    <n v="100"/>
    <n v="0"/>
    <s v="EZ"/>
    <s v="Bulanan"/>
    <s v="1 SET GIGI PALSU"/>
    <m/>
    <n v="31000"/>
    <n v="0"/>
    <n v="0"/>
    <n v="31000"/>
    <m/>
    <s v="Diskon"/>
    <n v="22000"/>
    <n v="9000"/>
    <n v="88000"/>
    <n v="1320"/>
    <s v="Umi Halim (ar)"/>
    <m/>
    <d v="2026-06-06T00:00:00"/>
    <s v="HUBUNGI PENERIMA (LANGSUNG ANTAR KE ALAMAT)"/>
    <x v="0"/>
    <m/>
    <s v="VIP"/>
    <m/>
    <m/>
    <s v="Tidak"/>
    <s v="COD"/>
    <n v="57000"/>
    <s v="Recon"/>
    <n v="77680"/>
    <x v="18"/>
  </r>
  <r>
    <s v="1358126725"/>
    <d v="2026-06-03T00:00:00"/>
    <s v="MEIKA-BERKARYA"/>
    <s v="Meika Berkarya"/>
    <s v="6287818525580"/>
    <s v="Kab. Kuningan"/>
    <s v="Cilimus"/>
    <s v="Jl. Panawuan Indrapatra, Panawuan"/>
    <s v="Mono kelapa (IR)"/>
    <s v="62882006527926"/>
    <x v="15"/>
    <s v="Kab. Purbalingga"/>
    <s v="Kejobong"/>
    <s v="RT 15 RW 08 Desa Pangempon Kec Kejobong"/>
    <n v="1"/>
    <s v="BARANG"/>
    <n v="100"/>
    <n v="0"/>
    <s v="EZ"/>
    <s v="Bulanan"/>
    <s v="Beli 1 Penghitam Body Kendaraan Bonus Kain Lap Microfiber"/>
    <m/>
    <n v="25000"/>
    <n v="0"/>
    <n v="0"/>
    <n v="25000"/>
    <m/>
    <s v="Diskon"/>
    <n v="18000"/>
    <n v="7000"/>
    <n v="87000"/>
    <n v="1305"/>
    <s v="Mono kelapa (IR)"/>
    <m/>
    <d v="2026-06-05T00:00:00"/>
    <m/>
    <x v="0"/>
    <m/>
    <s v="VIP"/>
    <m/>
    <m/>
    <s v="Tidak"/>
    <s v="COD"/>
    <n v="62000"/>
    <s v="Recon"/>
    <n v="78695"/>
    <x v="15"/>
  </r>
  <r>
    <s v="1358152571"/>
    <d v="2026-06-03T00:00:00"/>
    <s v="MEIKA-BERKARYA"/>
    <s v="Meika Berkarya"/>
    <s v="6287818525580"/>
    <s v="Kab. Kuningan"/>
    <s v="Cilimus"/>
    <s v="Jl. Panawuan Indrapatra, Panawuan"/>
    <s v="Hesti Sinaga (iaa)"/>
    <s v="6281341360669"/>
    <x v="0"/>
    <s v="Kab. Tapanuli Tengah"/>
    <s v="Pasaribu Tobing"/>
    <s v="desa Pasaribu tobing, kec. Pasaribu tobing, kabupaten Tapanuli Tengah provinsi Sumatera utara"/>
    <n v="1"/>
    <s v="BARANG"/>
    <n v="100"/>
    <n v="0"/>
    <s v="EZ"/>
    <s v="Bulanan"/>
    <s v="Beli 1 Dapat 6 Paket Buku Lancar Membaca Tanpa Mengeja"/>
    <m/>
    <n v="47000"/>
    <n v="0"/>
    <n v="0"/>
    <n v="47000"/>
    <m/>
    <s v="Diskon"/>
    <n v="18800"/>
    <n v="28200"/>
    <n v="171000"/>
    <n v="2565"/>
    <s v="ybs"/>
    <m/>
    <d v="2026-07-05T00:00:00"/>
    <m/>
    <x v="1"/>
    <m/>
    <s v="VIP"/>
    <m/>
    <m/>
    <s v="Tidak"/>
    <s v="COD"/>
    <n v="124000"/>
    <s v="-"/>
    <n v="140235"/>
    <x v="28"/>
  </r>
  <r>
    <s v="1358609833"/>
    <d v="2026-06-03T00:00:00"/>
    <s v="MEIKA-BERKARYA"/>
    <s v="Meika Berkarya"/>
    <s v="6287818525580"/>
    <s v="Kab. Kuningan"/>
    <s v="Cilimus"/>
    <s v="Jl. Panawuan Indrapatra, Panawuan"/>
    <s v="echa (Hb)"/>
    <s v="628984720588"/>
    <x v="8"/>
    <s v="Kab. Sigi"/>
    <s v="Sigi Biromaru"/>
    <s v="ALAMAT :jln karanja lembah,biromaru. DESA :mpanau lorong tower,di samping warung Coto Makasar bangkit. rmh wrn orange di samping kos2n"/>
    <n v="1"/>
    <s v="BARANG"/>
    <n v="100"/>
    <n v="0"/>
    <s v="EZ"/>
    <s v="Bulanan"/>
    <s v="BELI 1 DAPAT 2 Ukuran ,1.00 Kacamata Autofokus"/>
    <m/>
    <n v="85000"/>
    <n v="0"/>
    <n v="0"/>
    <n v="85000"/>
    <m/>
    <s v="Diskon"/>
    <n v="34000"/>
    <n v="51000"/>
    <n v="158000"/>
    <n v="2370"/>
    <s v="dc panawuan"/>
    <s v="Atasan/Staf/Karyawan"/>
    <d v="2026-06-17T00:00:00"/>
    <m/>
    <x v="1"/>
    <m/>
    <s v="VIP"/>
    <m/>
    <m/>
    <s v="Tidak"/>
    <s v="COD"/>
    <n v="73000"/>
    <s v="-"/>
    <n v="104630"/>
    <x v="17"/>
  </r>
  <r>
    <s v="1358548915"/>
    <d v="2026-06-03T00:00:00"/>
    <s v="MEIKA-BERKARYA"/>
    <s v="Meika Berkarya"/>
    <s v="6287818525580"/>
    <s v="Kab. Kuningan"/>
    <s v="Cilimus"/>
    <s v="Jl. Panawuan Indrapatra, Panawuan"/>
    <s v="MAXI LALUS (IR)"/>
    <s v="6281214123844"/>
    <x v="1"/>
    <s v="Kupang"/>
    <s v="Alak"/>
    <s v="RT 003 RW 002 Kelurahan Alak Kecamatan Alak (SD Inpres Tenau)"/>
    <n v="1"/>
    <s v="BARANG"/>
    <n v="100"/>
    <n v="0"/>
    <s v="EZ"/>
    <s v="Bulanan"/>
    <s v="Beli 1 Semprotan Noozle"/>
    <m/>
    <n v="64000"/>
    <n v="0"/>
    <n v="0"/>
    <n v="64000"/>
    <m/>
    <s v="Diskon"/>
    <n v="25600"/>
    <n v="38400"/>
    <n v="214900"/>
    <n v="3223.5"/>
    <s v="PAKET ANDA ADA DI JNT PANAWUAN"/>
    <s v="Atasan/Staf/Karyawan"/>
    <d v="2026-06-18T00:00:00"/>
    <m/>
    <x v="1"/>
    <m/>
    <s v="VIP"/>
    <m/>
    <m/>
    <s v="Tidak"/>
    <s v="COD"/>
    <n v="150900"/>
    <s v="-"/>
    <n v="173276.5"/>
    <x v="8"/>
  </r>
  <r>
    <s v="1358550473"/>
    <d v="2026-06-03T00:00:00"/>
    <s v="MEIKA-BERKARYA"/>
    <s v="Meika Berkarya"/>
    <s v="6287818525580"/>
    <s v="Kab. Kuningan"/>
    <s v="Cilimus"/>
    <s v="Jl. Panawuan Indrapatra, Panawuan"/>
    <s v="Wiwin (Hb)"/>
    <s v="628975312796"/>
    <x v="28"/>
    <s v="Tangerang"/>
    <s v="Karang Tengah"/>
    <s v="Alamat perumahan palem ganda asri 2 cluster dd bok s nmor 21 desa/kel karang mulya"/>
    <n v="1"/>
    <s v="BARANG"/>
    <n v="100"/>
    <n v="0"/>
    <s v="EZ"/>
    <s v="Bulanan"/>
    <s v="BELI 1 Dongkrak Pemindah Barang"/>
    <m/>
    <n v="15000"/>
    <n v="0"/>
    <n v="0"/>
    <n v="15000"/>
    <m/>
    <s v="Diskon"/>
    <n v="9000"/>
    <n v="6000"/>
    <n v="117000"/>
    <n v="1755"/>
    <s v="Wiwin (Hb)"/>
    <m/>
    <d v="2026-06-05T00:00:00"/>
    <m/>
    <x v="0"/>
    <m/>
    <s v="VIP"/>
    <m/>
    <m/>
    <s v="Tidak"/>
    <s v="COD"/>
    <n v="102000"/>
    <s v="Recon"/>
    <n v="109245"/>
    <x v="15"/>
  </r>
  <r>
    <s v="1358550142"/>
    <d v="2026-06-03T00:00:00"/>
    <s v="MEIKA-BERKARYA"/>
    <s v="Meika Berkarya"/>
    <s v="6287818525580"/>
    <s v="Kab. Kuningan"/>
    <s v="Cilimus"/>
    <s v="Jl. Panawuan Indrapatra, Panawuan"/>
    <s v="Lina (BY)"/>
    <s v="6281242826801"/>
    <x v="14"/>
    <s v="Makassar"/>
    <s v="Tallo"/>
    <s v="Jl. Pontiku 1, Lorong 4 No.7 RT. H/RW. II Desa/Kelurahan : Lalatang (Dekat Masjid, Cet Rumah Warna putih)"/>
    <n v="1"/>
    <s v="BARANG"/>
    <n v="100"/>
    <n v="0"/>
    <s v="EZ"/>
    <s v="Bulanan"/>
    <s v="Beli 1 Spray Pembersih Interior Mobil"/>
    <m/>
    <n v="45000"/>
    <n v="0"/>
    <n v="0"/>
    <n v="45000"/>
    <m/>
    <s v="Diskon"/>
    <n v="18000"/>
    <n v="27000"/>
    <n v="135600"/>
    <n v="2034"/>
    <s v="PENERIMA:(HUBUNGI 081313558861 WA CHAT)"/>
    <m/>
    <d v="2026-06-17T00:00:00"/>
    <m/>
    <x v="1"/>
    <m/>
    <s v="VIP"/>
    <m/>
    <m/>
    <s v="Tidak"/>
    <s v="COD"/>
    <n v="90600"/>
    <s v="-"/>
    <n v="106566"/>
    <x v="17"/>
  </r>
  <r>
    <s v="1358195494"/>
    <d v="2026-06-03T00:00:00"/>
    <s v="MEIKA-BERKARYA"/>
    <s v="Meika Berkarya"/>
    <s v="6287818525580"/>
    <s v="Kab. Kuningan"/>
    <s v="Cilimus"/>
    <s v="Jl. Panawuan Indrapatra, Panawuan"/>
    <s v="Yuliansyah.RK (Bar)"/>
    <s v="6282256950671"/>
    <x v="19"/>
    <s v="Kab. Kutai Kartanegara"/>
    <s v="Kembang Janggut"/>
    <s v="Yuliansyah RK, Alamat. Muara Penoon, RT 02, Desa Long Beleh Modang, Kec. Kembang Janggut (DIANTARKAN LANGSUNG KE ALAMAT PENERIMA)"/>
    <n v="1"/>
    <s v="BARANG"/>
    <n v="100"/>
    <n v="0"/>
    <s v="EZ"/>
    <s v="Bulanan"/>
    <s v="Beli 2 Spray Pembersih Interior Mobil"/>
    <m/>
    <n v="71000"/>
    <n v="0"/>
    <n v="0"/>
    <n v="71000"/>
    <m/>
    <s v="Diskon"/>
    <n v="28400"/>
    <n v="42600"/>
    <n v="226000"/>
    <n v="3390"/>
    <s v="PENERIMA:(HUBUNGI 081313558861 WA CHAT)"/>
    <m/>
    <d v="2026-06-17T00:00:00"/>
    <m/>
    <x v="1"/>
    <m/>
    <s v="VIP"/>
    <m/>
    <m/>
    <s v="Tidak"/>
    <s v="COD"/>
    <n v="155000"/>
    <s v="-"/>
    <n v="180010"/>
    <x v="17"/>
  </r>
  <r>
    <s v="1358617653"/>
    <d v="2026-06-03T00:00:00"/>
    <s v="MEIKA-BERKARYA"/>
    <s v="Meika Berkarya"/>
    <s v="6287818525580"/>
    <s v="Kab. Kuningan"/>
    <s v="Cilimus"/>
    <s v="Jl. Panawuan Indrapatra, Panawuan, Kec. Cigandamekar, Kabupaten Kuningan, Jawa Barat"/>
    <s v="Az (IS)"/>
    <s v="6281275176227"/>
    <x v="31"/>
    <s v="Batam"/>
    <s v="Sagulung"/>
    <s v="Rt02 rw 17 no L35 lavender tunas regency Kelurahan sungai binti,Kec. Sagulung, Kota Batam"/>
    <n v="1"/>
    <s v="BARANG"/>
    <n v="100"/>
    <n v="5500000"/>
    <s v="EZ"/>
    <s v="Bulanan"/>
    <s v="1 SET GIGI PALSU"/>
    <s v="PASTA GIGI"/>
    <n v="37000"/>
    <n v="0"/>
    <n v="0"/>
    <n v="37000"/>
    <m/>
    <s v="Diskon"/>
    <n v="14800"/>
    <n v="22200"/>
    <n v="100000"/>
    <n v="1500"/>
    <s v="Az (IS)"/>
    <m/>
    <d v="2026-06-08T00:00:00"/>
    <s v="HUBUNGI PENERIMA (LANGSUNG ANTAR KE ALAMAT)"/>
    <x v="0"/>
    <m/>
    <s v="VIP"/>
    <m/>
    <m/>
    <s v="Tidak"/>
    <s v="COD"/>
    <n v="63000"/>
    <s v="Recon"/>
    <n v="76300"/>
    <x v="7"/>
  </r>
  <r>
    <s v="1358611160"/>
    <d v="2026-06-03T00:00:00"/>
    <s v="MEIKA-BERKARYA"/>
    <s v="Meika Berkarya"/>
    <s v="6287818525580"/>
    <s v="Kab. Kuningan"/>
    <s v="Cilimus"/>
    <s v="Jl. Panawuan Indrapatra, Panawuan, Kec. Cigandamekar, Kabupaten Kuningan, Jawa Barat"/>
    <s v="Hj.bau (ar)"/>
    <s v="6285656671128"/>
    <x v="14"/>
    <s v="Kab. Gowa"/>
    <s v="Pallangga"/>
    <s v="Dusun Borongkaramasa Desa Toddotoa Depan BidanMurni, Kec. Pallangga,Kab. Gowa"/>
    <n v="1"/>
    <s v="BARANG"/>
    <n v="100"/>
    <n v="0"/>
    <s v="EZ"/>
    <s v="Bulanan"/>
    <s v="1 PCS LEM BESI SERBAGUNA"/>
    <m/>
    <n v="60000"/>
    <n v="0"/>
    <n v="0"/>
    <n v="60000"/>
    <m/>
    <s v="Diskon"/>
    <n v="24000"/>
    <n v="36000"/>
    <n v="145000"/>
    <n v="2175"/>
    <s v="Hj.bau (ar)"/>
    <m/>
    <d v="2026-06-07T00:00:00"/>
    <s v="HUBUNGI PENERIMA (LANGSUNG ANTAR KE ALAMAT)"/>
    <x v="0"/>
    <m/>
    <s v="VIP"/>
    <m/>
    <m/>
    <s v="Tidak"/>
    <s v="COD"/>
    <n v="85000"/>
    <s v="Recon"/>
    <n v="106825"/>
    <x v="14"/>
  </r>
  <r>
    <s v="1358191206"/>
    <d v="2026-06-03T00:00:00"/>
    <s v="MEIKA-BERKARYA"/>
    <s v="Meika Berkarya"/>
    <s v="6287818525580"/>
    <s v="Kab. Kuningan"/>
    <s v="Cilimus"/>
    <s v="Jl. Panawuan Indrapatra, Panawuan"/>
    <s v="Mas(Mar)."/>
    <s v="6282171816148"/>
    <x v="6"/>
    <s v="Padang"/>
    <s v="Kuranji"/>
    <s v="Jln.Anggur 2 no 104 Perumnas Belimbing  Rt 03 Rw 18  Desa.Kuranji Kec.Kuranji Kab.Padang Prov.Sumatra Barat  (Mushalla Alhadid)"/>
    <n v="1"/>
    <s v="BARANG"/>
    <n v="100"/>
    <n v="0"/>
    <s v="EZ"/>
    <s v="Bulanan"/>
    <s v="Beli 1 Gratis 1 Gelang Retro Terapi Batu Giok"/>
    <m/>
    <n v="38000"/>
    <n v="0"/>
    <n v="0"/>
    <n v="38000"/>
    <m/>
    <s v="Diskon"/>
    <n v="15200"/>
    <n v="22800"/>
    <n v="111000"/>
    <n v="1665"/>
    <s v="Mas(Mar)."/>
    <m/>
    <d v="2026-06-07T00:00:00"/>
    <m/>
    <x v="0"/>
    <m/>
    <s v="VIP"/>
    <m/>
    <m/>
    <s v="Tidak"/>
    <s v="COD"/>
    <n v="73000"/>
    <s v="Recon"/>
    <n v="86535"/>
    <x v="14"/>
  </r>
  <r>
    <s v="1358608268"/>
    <d v="2026-06-03T00:00:00"/>
    <s v="MEIKA-BERKARYA"/>
    <s v="Meika Berkarya"/>
    <s v="6287818525580"/>
    <s v="Kab. Kuningan"/>
    <s v="Cilimus"/>
    <s v="Jl. Panawuan Indrapatra, Panawuan"/>
    <s v="Welem sayuna Od."/>
    <s v="6281339259983"/>
    <x v="1"/>
    <s v="Kupang"/>
    <s v="Alak"/>
    <s v="Kelurahan Manutapen Kec Alak Rt 22 Rw 07 (DIANTAR LANGSUNG KE ALAMAT PENERIMA) Belakang Paud Alfa Omega Dua PD. Hosana"/>
    <n v="1"/>
    <s v="BARANG"/>
    <n v="100"/>
    <n v="0"/>
    <s v="EZ"/>
    <s v="Bulanan"/>
    <s v="Beli 1 Gratis 1 Alat Cukur Multifungsi"/>
    <m/>
    <n v="64000"/>
    <n v="0"/>
    <n v="0"/>
    <n v="64000"/>
    <m/>
    <s v="Diskon"/>
    <n v="25600"/>
    <n v="38400"/>
    <n v="250000"/>
    <n v="3750"/>
    <s v="Welem sayuna Od."/>
    <m/>
    <d v="2026-06-07T00:00:00"/>
    <m/>
    <x v="0"/>
    <m/>
    <s v="VIP"/>
    <m/>
    <m/>
    <s v="Tidak"/>
    <s v="COD"/>
    <n v="186000"/>
    <s v="Recon"/>
    <n v="207850"/>
    <x v="14"/>
  </r>
  <r>
    <s v="1358080726"/>
    <d v="2026-06-03T00:00:00"/>
    <s v="MEIKA-BERKARYA"/>
    <s v="Meika Berkarya"/>
    <s v="6287818525580"/>
    <s v="Kab. Kuningan"/>
    <s v="Cilimus"/>
    <s v="Jl. Panawuan Indrapatra, Panawuan"/>
    <s v="Meiky Kaligis (PS)"/>
    <s v="6282194665353"/>
    <x v="3"/>
    <s v="Manado"/>
    <s v="Paal Dua"/>
    <s v="Desa / Kelurahan : Malendeng  Rt/RW: 005 (Patokan rumah:pagar marmer putih biru )"/>
    <n v="1"/>
    <s v="BARANG"/>
    <n v="100"/>
    <n v="0"/>
    <s v="EZ"/>
    <s v="Bulanan"/>
    <s v="Beli 2 Gratis 1 Pengkilap Body Kendaraan"/>
    <m/>
    <n v="64000"/>
    <n v="0"/>
    <n v="0"/>
    <n v="64000"/>
    <m/>
    <s v="Diskon"/>
    <n v="25600"/>
    <n v="38400"/>
    <n v="181000"/>
    <n v="2715"/>
    <s v="PENERIMA:(HUBUNGI 081313558861 WA CHAT)"/>
    <s v="Atasan/Staf/Karyawan"/>
    <d v="2026-06-22T00:00:00"/>
    <m/>
    <x v="1"/>
    <m/>
    <s v="VIP"/>
    <m/>
    <m/>
    <s v="Tidak"/>
    <s v="COD"/>
    <n v="117000"/>
    <s v="-"/>
    <n v="139885"/>
    <x v="6"/>
  </r>
  <r>
    <s v="1358164238"/>
    <d v="2026-06-03T00:00:00"/>
    <s v="MEIKA-BERKARYA"/>
    <s v="Meika Berkarya"/>
    <s v="6287818525580"/>
    <s v="Kab. Kuningan"/>
    <s v="Cilimus"/>
    <s v="Jl. Panawuan Indrapatra, Panawuan"/>
    <s v="Alan Od."/>
    <s v="6282340275699"/>
    <x v="1"/>
    <s v="Kab. Timor Tengah Utara"/>
    <s v="Kota Kefamenanu"/>
    <s v="Kelurahan Maubeli Rt Rw 38 05 Kec Kota Kefamenanu (DIANTAR LANGSUNG KE ALAMAT PENERIMA)."/>
    <n v="1"/>
    <s v="BARANG"/>
    <n v="100"/>
    <n v="0"/>
    <s v="EZ"/>
    <s v="Bulanan"/>
    <s v="Beli 1 Gratis 1 Gelang Retro Terapi Batu Giok"/>
    <m/>
    <n v="74000"/>
    <n v="0"/>
    <n v="0"/>
    <n v="74000"/>
    <m/>
    <s v="Diskon"/>
    <n v="29600"/>
    <n v="44400"/>
    <n v="198000"/>
    <n v="2970"/>
    <m/>
    <m/>
    <m/>
    <m/>
    <x v="1"/>
    <m/>
    <s v="VIP"/>
    <m/>
    <m/>
    <s v="Tidak"/>
    <s v="COD"/>
    <n v="124000"/>
    <s v="-"/>
    <n v="150630"/>
    <x v="20"/>
  </r>
  <r>
    <s v="1358600486"/>
    <d v="2026-06-03T00:00:00"/>
    <s v="MEIKA-BERKARYA"/>
    <s v="Meika Berkarya"/>
    <s v="6287818525580"/>
    <s v="Kab. Kuningan"/>
    <s v="Cilimus"/>
    <s v="Jl. Panawuan Indrapatra, Panawuan"/>
    <s v="Aep JS (iaa)"/>
    <s v="6285273720543"/>
    <x v="4"/>
    <s v="Kab. Sarolangun"/>
    <s v="Singkut"/>
    <s v="Jalan 9. Desa Bukit Bumi Raya Rt 24. Kecamatan Singkut. Kabupaten Sarolangun Provinsi JAMBI"/>
    <n v="1"/>
    <s v="BARANG"/>
    <n v="100"/>
    <n v="0"/>
    <s v="EZ"/>
    <s v="Bulanan"/>
    <s v="Beli 1 Semprotan Noozle"/>
    <m/>
    <n v="44000"/>
    <n v="0"/>
    <n v="0"/>
    <n v="44000"/>
    <m/>
    <s v="Diskon"/>
    <n v="17600"/>
    <n v="26400"/>
    <n v="103000"/>
    <n v="1545"/>
    <s v="Aep JS (iaa)"/>
    <m/>
    <d v="2026-06-07T00:00:00"/>
    <m/>
    <x v="0"/>
    <m/>
    <s v="VIP"/>
    <m/>
    <m/>
    <s v="Tidak"/>
    <s v="COD"/>
    <n v="59000"/>
    <s v="Recon"/>
    <n v="75055"/>
    <x v="14"/>
  </r>
  <r>
    <s v="1358083007"/>
    <d v="2026-06-03T00:00:00"/>
    <s v="MEIKA-BERKARYA"/>
    <s v="Meika Berkarya"/>
    <s v="6287818525580"/>
    <s v="Kab. Kuningan"/>
    <s v="Cilimus"/>
    <s v="Jl. Panawuan Indrapatra, Panawuan"/>
    <s v="Nawi (Hb)"/>
    <s v="6281320593778"/>
    <x v="26"/>
    <s v="Kab. Pangandaran"/>
    <s v="Parigi"/>
    <s v="Dekat klinik Ansena pisan Desa Karang benda"/>
    <n v="1"/>
    <s v="BARANG"/>
    <n v="100"/>
    <n v="0"/>
    <s v="EZ"/>
    <s v="Bulanan"/>
    <s v="BELI 1 GRATIS KUAS Aspal Anti Bocor"/>
    <m/>
    <n v="16000"/>
    <n v="0"/>
    <n v="0"/>
    <n v="16000"/>
    <m/>
    <s v="Diskon"/>
    <n v="11000"/>
    <n v="5000"/>
    <n v="100000"/>
    <n v="1500"/>
    <s v="Nawi (Hb)"/>
    <m/>
    <d v="2026-06-05T00:00:00"/>
    <m/>
    <x v="0"/>
    <m/>
    <s v="VIP"/>
    <m/>
    <m/>
    <s v="Tidak"/>
    <s v="COD"/>
    <n v="84000"/>
    <s v="Recon"/>
    <n v="93500"/>
    <x v="15"/>
  </r>
  <r>
    <s v="1358552414"/>
    <d v="2026-06-03T00:00:00"/>
    <s v="MEIKA-BERKARYA"/>
    <s v="Meika Berkarya"/>
    <s v="6287818525580"/>
    <s v="Kab. Kuningan"/>
    <s v="Cilimus"/>
    <s v="Jl. Panawuan Indrapatra, Panawuan, Kec. Cigandamekar, Kabupaten Kuningan, Jawa Barat"/>
    <s v="Irwansyah (AK)"/>
    <s v="6281617695039"/>
    <x v="24"/>
    <s v="Jakarta Selatan"/>
    <s v="Pasar Minggu"/>
    <s v="Jalan Pejaten Barat, Desa Pejaten 2 RT 05 RW 08 No 118, Kec. Pasar minggu Kab. Jakarta Selatan"/>
    <n v="1"/>
    <s v="BARANG"/>
    <n v="100"/>
    <n v="0"/>
    <s v="EZ"/>
    <s v="Bulanan"/>
    <s v="1 SET GIGI PALSU"/>
    <m/>
    <n v="14000"/>
    <n v="0"/>
    <n v="0"/>
    <n v="14000"/>
    <m/>
    <s v="Diskon"/>
    <n v="8000"/>
    <n v="6000"/>
    <n v="70000"/>
    <n v="1050"/>
    <s v="jnt"/>
    <s v="Atasan/Staf/Karyawan"/>
    <d v="2026-06-16T00:00:00"/>
    <s v="HUBUNGI PENERIMA (LANGSUNG ANTAR KE ALAMAT)"/>
    <x v="1"/>
    <m/>
    <s v="VIP"/>
    <m/>
    <m/>
    <s v="Tidak"/>
    <s v="COD"/>
    <n v="56000"/>
    <s v="-"/>
    <n v="62950"/>
    <x v="16"/>
  </r>
  <r>
    <s v="1358351927"/>
    <d v="2026-06-03T00:00:00"/>
    <s v="MEIKA-BERKARYA"/>
    <s v="Meika Berkarya"/>
    <s v="6287818525580"/>
    <s v="Kab. Kuningan"/>
    <s v="Cilimus"/>
    <s v="Jl. Panawuan Indrapatra, Panawuan"/>
    <s v="Yulistiyono Od."/>
    <s v="6281904442068"/>
    <x v="15"/>
    <s v="Kab. Kudus"/>
    <s v="Bae"/>
    <s v="Perumahan Graha Kencana A 3 Desa Dersalam Rt 04 Rw 04 Kec Bae Jl. UMK Kode Pos 59321 (DIANTAR LANGSUNG KE ALAMAT PENERIMA)."/>
    <n v="1"/>
    <s v="BARANG"/>
    <n v="100"/>
    <n v="0"/>
    <s v="EZ"/>
    <s v="Bulanan"/>
    <s v="Beli 2 Gratis 1 Pengkilap Body Kendaraan"/>
    <m/>
    <n v="25000"/>
    <n v="0"/>
    <n v="0"/>
    <n v="25000"/>
    <m/>
    <s v="Diskon"/>
    <n v="18000"/>
    <n v="7000"/>
    <n v="131000"/>
    <n v="1965"/>
    <s v="Yulistiyono Od."/>
    <m/>
    <d v="2026-06-05T00:00:00"/>
    <m/>
    <x v="0"/>
    <m/>
    <s v="VIP"/>
    <m/>
    <m/>
    <s v="Tidak"/>
    <s v="COD"/>
    <n v="106000"/>
    <s v="Recon"/>
    <n v="122035"/>
    <x v="15"/>
  </r>
  <r>
    <s v="1356801731"/>
    <d v="2026-06-03T00:00:00"/>
    <s v="MEIKA-BERKARYA"/>
    <s v="Meika Berkarya"/>
    <s v="6287818525580"/>
    <s v="Kab. Kuningan"/>
    <s v="Cilimus"/>
    <s v="Jl. Panawuan Indrapatra, Panawuan"/>
    <s v="Asnawati ahmad Od."/>
    <s v="6282386572670"/>
    <x v="27"/>
    <s v="Kab.  Rokan Hulu"/>
    <s v="Tandun"/>
    <s v="Rt 009 Rw 003 Desa Tandun Kec Tandun (DIANTAR LANGSUNG KE ALAMAT PENERIMA)."/>
    <n v="1"/>
    <s v="BARANG"/>
    <n v="100"/>
    <n v="0"/>
    <s v="EZ"/>
    <s v="Bulanan"/>
    <s v="Beli 1 Gratis 1 Sikat Punggung"/>
    <m/>
    <n v="51000"/>
    <n v="0"/>
    <n v="0"/>
    <n v="51000"/>
    <m/>
    <s v="Diskon"/>
    <n v="20400"/>
    <n v="30600"/>
    <n v="145000"/>
    <n v="2175"/>
    <s v="Asnawati ahmad Od."/>
    <m/>
    <d v="2026-06-09T00:00:00"/>
    <m/>
    <x v="0"/>
    <m/>
    <s v="VIP"/>
    <m/>
    <m/>
    <s v="Tidak"/>
    <s v="COD"/>
    <n v="94000"/>
    <s v="Recon"/>
    <n v="112225"/>
    <x v="9"/>
  </r>
  <r>
    <s v="1358353819"/>
    <d v="2026-06-03T00:00:00"/>
    <s v="MEIKA-BERKARYA"/>
    <s v="Meika Berkarya"/>
    <s v="6287818525580"/>
    <s v="Kab. Kuningan"/>
    <s v="Cilimus"/>
    <s v="Jl. Panawuan Indrapatra, Panawuan"/>
    <s v="Sardy yt (PS)"/>
    <s v="6281342933955"/>
    <x v="14"/>
    <s v="Kab. Luwu Timur"/>
    <s v="Wasuponda"/>
    <s v="Jln. Gunung Tinambo no.16 . Desa. Tabarano (ANTRAKN LANGSUNG KE ALAMAT)"/>
    <n v="1"/>
    <s v="BARANG"/>
    <n v="100"/>
    <n v="0"/>
    <s v="EZ"/>
    <s v="Bulanan"/>
    <s v="Beli 1 Gratis 1 Alat Cukur Multifungsi"/>
    <m/>
    <n v="64000"/>
    <n v="0"/>
    <n v="0"/>
    <n v="64000"/>
    <m/>
    <s v="Diskon"/>
    <n v="25600"/>
    <n v="38400"/>
    <n v="189000"/>
    <n v="2835"/>
    <s v="Sardy yt (PS)"/>
    <m/>
    <d v="2026-06-09T00:00:00"/>
    <m/>
    <x v="0"/>
    <m/>
    <s v="VIP"/>
    <m/>
    <m/>
    <s v="Tidak"/>
    <s v="COD"/>
    <n v="125000"/>
    <s v="Recon"/>
    <n v="147765"/>
    <x v="9"/>
  </r>
  <r>
    <s v="1357646354"/>
    <d v="2026-06-03T00:00:00"/>
    <s v="MEIKA-BERKARYA"/>
    <s v="Meika Berkarya"/>
    <s v="6287818525580"/>
    <s v="Kab. Kuningan"/>
    <s v="Cilimus"/>
    <s v="Jl. Panawuan Indrapatra, Panawuan"/>
    <s v="Metris Pomili Od."/>
    <s v="628218976949"/>
    <x v="11"/>
    <s v="Kab. Pohuwato"/>
    <s v="Marisa"/>
    <s v="Dusun Kramat Kelurahan Pohuwato Kec Marisa Gorontalo (DIANTAR LANGSUNG KE ALAMAT PENERIMA) Rumah Nya Di Muka Sekolah SD 2 Bakia Jl. K Pante."/>
    <n v="1"/>
    <s v="BARANG"/>
    <n v="100"/>
    <n v="0"/>
    <s v="EZ"/>
    <s v="Bulanan"/>
    <s v="Beli 1 Dapat 6 Paket Buku Lancar Membaca Tanpa Mengeja"/>
    <m/>
    <n v="85000"/>
    <n v="0"/>
    <n v="0"/>
    <n v="85000"/>
    <m/>
    <s v="Diskon"/>
    <n v="34000"/>
    <n v="51000"/>
    <n v="202000"/>
    <n v="3030"/>
    <s v="DC PANAWUAN"/>
    <s v="Atasan/Staf/Karyawan"/>
    <d v="2026-06-27T00:00:00"/>
    <m/>
    <x v="1"/>
    <m/>
    <s v="VIP"/>
    <m/>
    <m/>
    <s v="Tidak"/>
    <s v="COD"/>
    <n v="117000"/>
    <s v="-"/>
    <n v="147970"/>
    <x v="23"/>
  </r>
  <r>
    <s v="1358666251"/>
    <d v="2026-06-03T00:00:00"/>
    <s v="MEIKA-BERKARYA"/>
    <s v="Meika Berkarya"/>
    <s v="6287818525580"/>
    <s v="Kab. Kuningan"/>
    <s v="Cilimus"/>
    <s v="Jl. Panawuan Indrapatra, Panawuan"/>
    <s v="Rhea Elka (Bar)"/>
    <s v="6282175814668"/>
    <x v="24"/>
    <s v="Jakarta Barat"/>
    <s v="Grogol Petamburan"/>
    <s v="Rhea Elka, Alamat. Apartemen Madison Park, Lobby Magnolia 15BG, Jl. S. Parman No. 7, Kelurahan Tanjung Duren Selatan, Kec. Grogol Petamburan, (kalau mau dikirim barangnya tolong infokan via wa ini).  (DIANTARKAN LANGSUNG KE ALAMAT PENERIMA)"/>
    <n v="1"/>
    <s v="BARANG"/>
    <n v="100"/>
    <n v="0"/>
    <s v="EZ"/>
    <s v="Bulanan"/>
    <s v="BELI 1 Dongkrak Pemindah Barang"/>
    <m/>
    <n v="14000"/>
    <n v="0"/>
    <n v="0"/>
    <n v="14000"/>
    <m/>
    <s v="Diskon"/>
    <n v="8000"/>
    <n v="6000"/>
    <n v="116000"/>
    <n v="1740"/>
    <s v="Rhea Elka (Bar)"/>
    <m/>
    <d v="2026-06-05T00:00:00"/>
    <m/>
    <x v="0"/>
    <m/>
    <s v="VIP"/>
    <m/>
    <m/>
    <s v="Tidak"/>
    <s v="COD"/>
    <n v="102000"/>
    <s v="Recon"/>
    <n v="108260"/>
    <x v="15"/>
  </r>
  <r>
    <s v="1358505334"/>
    <d v="2026-06-03T00:00:00"/>
    <s v="MEIKA-BERKARYA"/>
    <s v="Meika Berkarya"/>
    <s v="6287818525580"/>
    <s v="Kab. Kuningan"/>
    <s v="Cilimus"/>
    <s v="Jl. Panawuan Indrapatra, Panawuan"/>
    <s v="Rendi Burju (IR)"/>
    <s v="6287867614236"/>
    <x v="12"/>
    <s v="Kab. Gianyar"/>
    <s v="Gianyar"/>
    <s v="Desa serongga Kecamatan Gianyar (Toko Matrial bintang baru lalapan Wak Toy)"/>
    <n v="1"/>
    <s v="BARANG"/>
    <n v="100"/>
    <n v="0"/>
    <s v="EZ"/>
    <s v="Bulanan"/>
    <s v="Beli 1 Gratis 1 Alat Cukur Multifungsi"/>
    <m/>
    <n v="38000"/>
    <n v="0"/>
    <n v="0"/>
    <n v="38000"/>
    <m/>
    <s v="Diskon"/>
    <n v="15200"/>
    <n v="22800"/>
    <n v="145000"/>
    <n v="2175"/>
    <s v="jnt"/>
    <s v="Atasan/Staf/Karyawan"/>
    <d v="2026-06-29T00:00:00"/>
    <m/>
    <x v="1"/>
    <m/>
    <s v="VIP"/>
    <m/>
    <m/>
    <s v="Tidak"/>
    <s v="COD"/>
    <n v="107000"/>
    <s v="-"/>
    <n v="120025"/>
    <x v="29"/>
  </r>
  <r>
    <s v="1358505139"/>
    <d v="2026-06-03T00:00:00"/>
    <s v="MEIKA-BERKARYA"/>
    <s v="Meika Berkarya"/>
    <s v="6287818525580"/>
    <s v="Kab. Kuningan"/>
    <s v="Cilimus"/>
    <s v="Jl. Panawuan Indrapatra, Panawuan"/>
    <s v="Fadli (PS)"/>
    <s v="6281242722229"/>
    <x v="8"/>
    <s v="Palu"/>
    <s v="Palu Utara"/>
    <s v="Jln. MH. Amin  Taipa Ramba RT 01 RW 02  Desa. Taipa (ANTRAKN LANGSUNG KE ALAMAT)"/>
    <n v="1"/>
    <s v="BARANG"/>
    <n v="100"/>
    <n v="0"/>
    <s v="EZ"/>
    <s v="Bulanan"/>
    <s v="Beli 2 Gratis 1 Pengkilap Body Kendaraan"/>
    <m/>
    <n v="68000"/>
    <n v="0"/>
    <n v="0"/>
    <n v="68000"/>
    <m/>
    <s v="Diskon"/>
    <n v="27200"/>
    <n v="40800"/>
    <n v="205000"/>
    <n v="3075"/>
    <s v="Fadli (PS)"/>
    <m/>
    <d v="2026-06-09T00:00:00"/>
    <m/>
    <x v="0"/>
    <m/>
    <s v="VIP"/>
    <m/>
    <m/>
    <s v="Tidak"/>
    <s v="COD"/>
    <n v="137000"/>
    <s v="Recon"/>
    <n v="161125"/>
    <x v="9"/>
  </r>
  <r>
    <s v="1358500695"/>
    <d v="2026-06-03T00:00:00"/>
    <s v="MEIKA-BERKARYA"/>
    <s v="Meika Berkarya"/>
    <s v="6287818525580"/>
    <s v="Kab. Kuningan"/>
    <s v="Cilimus"/>
    <s v="Jl. Panawuan Indrapatra, Panawuan"/>
    <s v="H.Sarifuddin Siga (IR)"/>
    <s v="6281393726669"/>
    <x v="14"/>
    <s v="Kab. Jeneponto"/>
    <s v="Binamu"/>
    <s v="BTN Hartaco Romanga Jalan Mualamah 2 No.17 Kelurahan Balang (Dekat Masjid Suhada 45)"/>
    <n v="1"/>
    <s v="BARANG"/>
    <n v="100"/>
    <n v="0"/>
    <s v="EZ"/>
    <s v="Bulanan"/>
    <s v="Beli 1 Gratis 1 Sikat Punggug"/>
    <m/>
    <n v="61000"/>
    <n v="0"/>
    <n v="0"/>
    <n v="61000"/>
    <m/>
    <s v="Diskon"/>
    <n v="24400"/>
    <n v="36600"/>
    <n v="155000"/>
    <n v="2325"/>
    <s v="H.Sarifuddin Siga (IR)"/>
    <m/>
    <d v="2026-06-07T00:00:00"/>
    <m/>
    <x v="0"/>
    <m/>
    <s v="VIP"/>
    <m/>
    <m/>
    <s v="Tidak"/>
    <s v="COD"/>
    <n v="94000"/>
    <s v="Recon"/>
    <n v="116075"/>
    <x v="14"/>
  </r>
  <r>
    <s v="1358295123"/>
    <d v="2026-06-03T00:00:00"/>
    <s v="MEIKA-BERKARYA"/>
    <s v="Meika Berkarya"/>
    <s v="6287818525580"/>
    <s v="Kab. Kuningan"/>
    <s v="Cilimus"/>
    <s v="Jl. Panawuan Indrapatra, Panawuan"/>
    <s v="Fey Lengkono Od."/>
    <s v="6285390667753"/>
    <x v="19"/>
    <s v="Balikpapan"/>
    <s v="Balikpapan Tengah"/>
    <s v="Jl.Soekarno Hatta KM 1, No.73 RT.75, Kelurahan Karang Rejo, Kecamatan Balikpapan Tengah, kota Balikpapan, Kaltim (Tk.Sinar Bangunan, Depan Masjid)."/>
    <n v="1"/>
    <s v="BARANG"/>
    <n v="100"/>
    <n v="0"/>
    <s v="EZ"/>
    <s v="Bulanan"/>
    <s v="Beli 1 Phone Holder Anti Slip"/>
    <m/>
    <n v="47000"/>
    <n v="0"/>
    <n v="0"/>
    <n v="47000"/>
    <m/>
    <s v="Diskon"/>
    <n v="18800"/>
    <n v="28200"/>
    <n v="0"/>
    <n v="0"/>
    <s v="Fey Lengkono Od."/>
    <m/>
    <d v="2026-06-08T00:00:00"/>
    <m/>
    <x v="0"/>
    <m/>
    <s v="VIP"/>
    <m/>
    <m/>
    <s v="Tidak"/>
    <s v="NONCOD"/>
    <n v="-47000"/>
    <s v="-"/>
    <n v="-28200"/>
    <x v="7"/>
  </r>
  <r>
    <s v="1358504245"/>
    <d v="2026-06-03T00:00:00"/>
    <s v="MEIKA-BERKARYA"/>
    <s v="Meika Berkarya"/>
    <s v="6287818525580"/>
    <s v="Kab. Kuningan"/>
    <s v="Cilimus"/>
    <s v="Jl. Panawuan Indrapatra, Panawuan, Kec. Cigandamekar, Kabupaten Kuningan, Jawa Barat"/>
    <s v="Bu Sinyo (rz)"/>
    <s v="6281249494639"/>
    <x v="16"/>
    <s v="Kab. Tuban"/>
    <s v="Semanding"/>
    <s v="jln Smanding Barat.3.( dpn polsek Smanding jln tsb masuk trus smpek ada JNE.20m dr JNE ada perempatan belok kiri /Selatan Rmh No.5 ) Desa Semanding,Kec. Semanding Kab. Tuban"/>
    <n v="1"/>
    <s v="BARANG"/>
    <n v="100"/>
    <n v="0"/>
    <s v="EZ"/>
    <s v="Bulanan"/>
    <s v="1 SET GIGI PALSU"/>
    <m/>
    <n v="29000"/>
    <n v="0"/>
    <n v="0"/>
    <n v="29000"/>
    <m/>
    <s v="Diskon"/>
    <n v="20000"/>
    <n v="9000"/>
    <n v="91000"/>
    <n v="1365"/>
    <s v="Bu Sinyo (rz)"/>
    <m/>
    <d v="2026-06-07T00:00:00"/>
    <s v="HUBUNGI PENERIMA (LANGSUNG ANTAR KE ALAMAT)"/>
    <x v="0"/>
    <m/>
    <s v="VIP"/>
    <m/>
    <m/>
    <s v="Tidak"/>
    <s v="COD"/>
    <n v="62000"/>
    <s v="Recon"/>
    <n v="80635"/>
    <x v="14"/>
  </r>
  <r>
    <s v="1358669206"/>
    <d v="2026-06-03T00:00:00"/>
    <s v="MEIKA-BERKARYA"/>
    <s v="Meika Berkarya"/>
    <s v="6287818525580"/>
    <s v="Kab. Kuningan"/>
    <s v="Cilimus"/>
    <s v="Jl. Panawuan Indrapatra, Panawuan"/>
    <s v="Hasanuddin,m,Crew MV,Meratus Gorontalo,D/a  (ca)"/>
    <s v="6282176550553"/>
    <x v="24"/>
    <s v="Jakarta Utara"/>
    <s v="Tanjung Priok"/>
    <s v="Enggano Megah Building jln.enggano .5N-50, Rt.08/Rw.16 ( Pt.Meratus LINE)"/>
    <n v="1"/>
    <s v="BARANG"/>
    <n v="100"/>
    <n v="0"/>
    <s v="EZ"/>
    <s v="Bulanan"/>
    <s v="BELI 1 DAPAT 3 Penambal Gigi"/>
    <m/>
    <n v="14000"/>
    <n v="0"/>
    <n v="0"/>
    <n v="14000"/>
    <m/>
    <s v="Diskon"/>
    <n v="5600"/>
    <n v="8400"/>
    <n v="0"/>
    <n v="0"/>
    <s v="Hasanuddin,m,Crew MV,Meratus Gorontalo,D"/>
    <m/>
    <d v="2026-06-05T00:00:00"/>
    <m/>
    <x v="0"/>
    <m/>
    <s v="VIP"/>
    <m/>
    <m/>
    <s v="Tidak"/>
    <s v="NONCOD"/>
    <n v="-14000"/>
    <s v="-"/>
    <n v="-8400"/>
    <x v="15"/>
  </r>
  <r>
    <s v="1358664693"/>
    <d v="2026-06-03T00:00:00"/>
    <s v="MEIKA-BERKARYA"/>
    <s v="Meika Berkarya"/>
    <s v="6287818525580"/>
    <s v="Kab. Kuningan"/>
    <s v="Cilimus"/>
    <s v="Jl. Panawuan Indrapatra, Panawuan, Kec. Cigandamekar, Kabupaten Kuningan, Jawa Barat"/>
    <s v="Manara (RM)"/>
    <s v="6282120158963"/>
    <x v="26"/>
    <s v="Bekasi"/>
    <s v="Bekasi Barat"/>
    <s v="puri bintara blok d no.9 rt.5 rw.13 Kelurahan bintara jaya, Kec. bekasi barat, Kota Bekasi"/>
    <n v="1"/>
    <s v="BARANG"/>
    <n v="100"/>
    <n v="0"/>
    <s v="EZ"/>
    <s v="Bulanan"/>
    <s v="2 PCS TOPI KOMANDO (H)"/>
    <m/>
    <n v="15000"/>
    <n v="0"/>
    <n v="0"/>
    <n v="15000"/>
    <m/>
    <s v="Diskon"/>
    <n v="9000"/>
    <n v="6000"/>
    <n v="118000"/>
    <n v="1770"/>
    <m/>
    <m/>
    <m/>
    <s v="HUBUNGI PENERIMA (LANGSUNG ANTAR KE ALAMAT)"/>
    <x v="1"/>
    <m/>
    <s v="VIP"/>
    <m/>
    <m/>
    <s v="Ya"/>
    <s v="COD"/>
    <n v="103000"/>
    <s v="-"/>
    <n v="110230"/>
    <x v="20"/>
  </r>
  <r>
    <s v="1358656664"/>
    <d v="2026-06-03T00:00:00"/>
    <s v="MEIKA-BERKARYA"/>
    <s v="Meika Berkarya"/>
    <s v="6287818525580"/>
    <s v="Kab. Kuningan"/>
    <s v="Cilimus"/>
    <s v="Jl. Panawuan Indrapatra, Panawuan"/>
    <s v="Rita Sulistyana (Hb)"/>
    <s v="6281253185059"/>
    <x v="13"/>
    <s v="Kab. Gunung Mas"/>
    <s v="Kurun"/>
    <s v="Alamat Lengkap :lintas desa tumbang  tariak  Dekat GBI tumbang tariak, posyandu tumbang tariak"/>
    <n v="1"/>
    <s v="BARANG"/>
    <n v="100"/>
    <n v="0"/>
    <s v="EZ"/>
    <s v="Bulanan"/>
    <s v="Beli 1 Spray Pembersih Interior Mobil"/>
    <m/>
    <n v="63000"/>
    <n v="0"/>
    <n v="0"/>
    <n v="63000"/>
    <m/>
    <s v="Diskon"/>
    <n v="25200"/>
    <n v="37800"/>
    <n v="160000"/>
    <n v="2400"/>
    <s v="PENERIMA:(HUBUNGI 081313558861 WA CHAT)"/>
    <m/>
    <d v="2026-06-17T00:00:00"/>
    <m/>
    <x v="1"/>
    <m/>
    <s v="VIP"/>
    <m/>
    <m/>
    <s v="Tidak"/>
    <s v="COD"/>
    <n v="97000"/>
    <s v="-"/>
    <n v="119800"/>
    <x v="17"/>
  </r>
  <r>
    <s v="1358281135"/>
    <d v="2026-06-03T00:00:00"/>
    <s v="MEIKA-BERKARYA"/>
    <s v="Meika Berkarya"/>
    <s v="6287818525580"/>
    <s v="Kab. Kuningan"/>
    <s v="Cilimus"/>
    <s v="Jl. Panawuan Indrapatra, Panawuan"/>
    <s v="Pendi (Jj)"/>
    <s v="6281292703635"/>
    <x v="5"/>
    <s v="Kab. Melawi"/>
    <s v="Nanga Pinoh"/>
    <s v="Terminal SDF Pasar Nanga Pinoh Kelurahan /Desa Tanjung Niaga"/>
    <n v="1"/>
    <s v="BARANG"/>
    <n v="100"/>
    <n v="0"/>
    <s v="EZ"/>
    <s v="Bulanan"/>
    <s v="Beli 1 Semprotan Noozle"/>
    <m/>
    <n v="74000"/>
    <n v="0"/>
    <n v="0"/>
    <n v="74000"/>
    <m/>
    <s v="Diskon"/>
    <n v="29600"/>
    <n v="44400"/>
    <n v="133000"/>
    <n v="1995"/>
    <s v="jastip"/>
    <m/>
    <d v="2026-06-09T00:00:00"/>
    <m/>
    <x v="0"/>
    <m/>
    <s v="VIP"/>
    <m/>
    <m/>
    <s v="Tidak"/>
    <s v="COD"/>
    <n v="59000"/>
    <s v="Recon"/>
    <n v="86605"/>
    <x v="9"/>
  </r>
  <r>
    <s v="1358651962"/>
    <d v="2026-06-03T00:00:00"/>
    <s v="MEIKA-BERKARYA"/>
    <s v="Meika Berkarya"/>
    <s v="6287818525580"/>
    <s v="Kab. Kuningan"/>
    <s v="Cilimus"/>
    <s v="Jl. Panawuan Indrapatra, Panawuan, Kec. Cigandamekar, Kabupaten Kuningan, Jawa Barat"/>
    <s v="Armin (Rs)"/>
    <s v="6289673407828"/>
    <x v="23"/>
    <s v="Kab. Kolaka"/>
    <s v="Wolo"/>
    <s v="Jln. Toparuni, RW 03, Kelurahan Ulu Wolo, Kec. Wolo, Kab. Kolaka, Sulawesi Tenggara"/>
    <n v="1"/>
    <s v="BARANG"/>
    <n v="100"/>
    <n v="0"/>
    <s v="EZ"/>
    <s v="Bulanan"/>
    <s v="1 PCS TOPI KOMANDO (H)"/>
    <m/>
    <n v="91000"/>
    <n v="0"/>
    <n v="0"/>
    <n v="91000"/>
    <m/>
    <s v="Diskon"/>
    <n v="36400"/>
    <n v="54600"/>
    <n v="202000"/>
    <n v="3030"/>
    <s v="Armin (Rs)"/>
    <m/>
    <d v="2026-06-08T00:00:00"/>
    <s v="HUBUNGI PENERIMA (LANGSUNG ANTAR KE ALAMAT)"/>
    <x v="0"/>
    <m/>
    <s v="VIP"/>
    <m/>
    <m/>
    <s v="Tidak"/>
    <s v="COD"/>
    <n v="111000"/>
    <s v="Recon"/>
    <n v="144370"/>
    <x v="7"/>
  </r>
  <r>
    <s v="1358654576"/>
    <d v="2026-06-03T00:00:00"/>
    <s v="MEIKA-BERKARYA"/>
    <s v="Meika Berkarya"/>
    <s v="6287818525580"/>
    <s v="Kab. Kuningan"/>
    <s v="Cilimus"/>
    <s v="Jl. Panawuan Indrapatra, Panawuan"/>
    <s v="Haeriati Hakim (Bar)"/>
    <s v="6285325663723"/>
    <x v="14"/>
    <s v="Kab. Kepulauan Selayar"/>
    <s v="Bontoharu"/>
    <s v="Haeriati Hakim, Alamat. Jl. Poros Bandara H. Aroepala, Komplek Pasar Padang, Toko Tiwi, Desa Bontosunggu, Kec. Bontoharu, (DIANTARKAN LANGSUNG KE ALAMAT PENERIMA)"/>
    <n v="1"/>
    <s v="BARANG"/>
    <n v="100"/>
    <n v="0"/>
    <s v="EZ"/>
    <s v="Bulanan"/>
    <s v="Beli 1 Spray Pembersih Interior Mobil"/>
    <m/>
    <n v="61000"/>
    <n v="0"/>
    <n v="0"/>
    <n v="61000"/>
    <m/>
    <s v="Diskon"/>
    <n v="24400"/>
    <n v="36600"/>
    <n v="158000"/>
    <n v="2370"/>
    <s v="Haeriati Hakim (Bar)"/>
    <m/>
    <d v="2026-06-08T00:00:00"/>
    <m/>
    <x v="0"/>
    <m/>
    <s v="VIP"/>
    <m/>
    <m/>
    <s v="Tidak"/>
    <s v="COD"/>
    <n v="97000"/>
    <s v="Recon"/>
    <n v="119030"/>
    <x v="7"/>
  </r>
  <r>
    <s v="1358480228"/>
    <d v="2026-06-03T00:00:00"/>
    <s v="MEIKA-BERKARYA"/>
    <s v="Meika Berkarya"/>
    <s v="6287818525580"/>
    <s v="Kab. Kuningan"/>
    <s v="Cilimus"/>
    <s v="Jl. Panawuan Indrapatra, Panawuan"/>
    <s v="Irfan (Jj)"/>
    <s v="6281371346118"/>
    <x v="27"/>
    <s v="Kab. Indragiri Hulu"/>
    <s v="Batang Peranap"/>
    <s v="Kelurahan /Desa Sungai Aur Jalur 4, dekat Kantor Desa, Kec. Batang Peranap"/>
    <n v="1"/>
    <s v="BARANG"/>
    <n v="100"/>
    <n v="0"/>
    <s v="EZ"/>
    <s v="Bulanan"/>
    <s v="Beli 1 Vacum Cleaner Mobil"/>
    <m/>
    <n v="53000"/>
    <n v="0"/>
    <n v="0"/>
    <n v="53000"/>
    <m/>
    <s v="Diskon"/>
    <n v="21200"/>
    <n v="31800"/>
    <n v="146000"/>
    <n v="2190"/>
    <s v="paket anda adadi jnt panawuan"/>
    <s v="Atasan/Staf/Karyawan"/>
    <d v="2026-06-24T00:00:00"/>
    <m/>
    <x v="1"/>
    <m/>
    <s v="VIP"/>
    <m/>
    <m/>
    <s v="Tidak"/>
    <s v="COD"/>
    <n v="93000"/>
    <s v="-"/>
    <n v="112010"/>
    <x v="26"/>
  </r>
  <r>
    <s v="1358662860"/>
    <d v="2026-06-03T00:00:00"/>
    <s v="MEIKA-BERKARYA"/>
    <s v="Meika Berkarya"/>
    <s v="6287818525580"/>
    <s v="Kab. Kuningan"/>
    <s v="Cilimus"/>
    <s v="Jl. Panawuan Indrapatra, Panawuan"/>
    <s v="Abd Rahman (PS)"/>
    <s v="6282211130563"/>
    <x v="8"/>
    <s v="Kab. Parigi Moutong"/>
    <s v="Parigi Selatan"/>
    <s v="Desa: Dolago. RT/RW: 02/02. (Patokan: Perempatan SDN DOLAGO.)"/>
    <n v="1"/>
    <s v="BARANG"/>
    <n v="100"/>
    <n v="0"/>
    <s v="EZ"/>
    <s v="Bulanan"/>
    <s v="Beli 1 Kipas Lipat Turbo Portable"/>
    <m/>
    <n v="85000"/>
    <n v="0"/>
    <n v="0"/>
    <n v="85000"/>
    <m/>
    <s v="Diskon"/>
    <n v="34000"/>
    <n v="51000"/>
    <n v="247000"/>
    <n v="3705"/>
    <s v="DC PANAWUAN KNG07"/>
    <s v="Atasan/Staf/Karyawan"/>
    <d v="2026-06-19T00:00:00"/>
    <m/>
    <x v="1"/>
    <m/>
    <s v="VIP"/>
    <m/>
    <m/>
    <s v="Tidak"/>
    <s v="COD"/>
    <n v="162000"/>
    <s v="-"/>
    <n v="192295"/>
    <x v="1"/>
  </r>
  <r>
    <s v="1358660179"/>
    <d v="2026-06-03T00:00:00"/>
    <s v="MEIKA-BERKARYA"/>
    <s v="Meika Berkarya"/>
    <s v="6287818525580"/>
    <s v="Kab. Kuningan"/>
    <s v="Cilimus"/>
    <s v="Jl. Panawuan Indrapatra, Panawuan, Kec. Cigandamekar, Kabupaten Kuningan, Jawa Barat"/>
    <s v="Dadan (Rs)"/>
    <s v="6282319025476"/>
    <x v="26"/>
    <s v="Kab. Bandung Barat"/>
    <s v="Cililin"/>
    <s v="RT 01 RW 04, Kp. Cipeuteuy, Desa Karyamukti, Kec. Cililin, Kab. Bandung Barat, (Warung uton / mushola darul ikhsan)"/>
    <n v="1"/>
    <s v="BARANG"/>
    <n v="100"/>
    <n v="0"/>
    <s v="EZ"/>
    <s v="Bulanan"/>
    <s v="1 SET GIGI PALSU"/>
    <m/>
    <n v="12000"/>
    <n v="0"/>
    <n v="0"/>
    <n v="12000"/>
    <m/>
    <s v="Diskon"/>
    <n v="7000"/>
    <n v="5000"/>
    <n v="73000"/>
    <n v="1095"/>
    <s v="customer"/>
    <m/>
    <d v="2026-06-05T00:00:00"/>
    <s v="HUBUNGI PENERIMA (LANGSUNG ANTAR KE ALAMAT)"/>
    <x v="0"/>
    <m/>
    <s v="VIP"/>
    <m/>
    <m/>
    <s v="Tidak"/>
    <s v="COD"/>
    <n v="61000"/>
    <s v="Recon"/>
    <n v="66905"/>
    <x v="15"/>
  </r>
  <r>
    <s v="1358662713"/>
    <d v="2026-06-03T00:00:00"/>
    <s v="MEIKA-BERKARYA"/>
    <s v="Meika Berkarya"/>
    <s v="6287818525580"/>
    <s v="Kab. Kuningan"/>
    <s v="Cilimus"/>
    <s v="Jl. Panawuan Indrapatra, Panawuan"/>
    <s v="SA,BANI Od."/>
    <s v="6287883672911"/>
    <x v="26"/>
    <s v="Bekasi"/>
    <s v="Mustikajaya"/>
    <s v="Kelurahan Mustikajaya Kec Mustikajaya Bekasi (DIANTAR LANGSUNG KE ALAMAT PENERIMA) Perumahan Mutiara Gading Timur Blok J 12 No. 37 Rt 06 Rw 025."/>
    <n v="1"/>
    <s v="BARANG"/>
    <n v="100"/>
    <n v="0"/>
    <s v="EZ"/>
    <s v="Bulanan"/>
    <s v="Beli 1 Gratis 1 Gelang Retro Terapi Batu Giok"/>
    <m/>
    <n v="15000"/>
    <n v="0"/>
    <n v="0"/>
    <n v="15000"/>
    <m/>
    <s v="Diskon"/>
    <n v="6000"/>
    <n v="9000"/>
    <n v="0"/>
    <n v="0"/>
    <s v="SA,BANI Od."/>
    <m/>
    <d v="2026-06-05T00:00:00"/>
    <m/>
    <x v="0"/>
    <m/>
    <s v="VIP"/>
    <m/>
    <m/>
    <s v="Tidak"/>
    <s v="NONCOD"/>
    <n v="-15000"/>
    <s v="-"/>
    <n v="-9000"/>
    <x v="15"/>
  </r>
  <r>
    <s v="1358695169"/>
    <d v="2026-06-03T00:00:00"/>
    <s v="MEIKA-BERKARYA"/>
    <s v="Meika Berkarya"/>
    <s v="6287818525580"/>
    <s v="Kab. Kuningan"/>
    <s v="Cilimus"/>
    <s v="Jl. Panawuan Indrapatra, Panawuan, Kec. Cigandamekar, Kabupaten Kuningan, Jawa Barat"/>
    <s v="Fahlawi (ar)"/>
    <s v="6281399765469"/>
    <x v="28"/>
    <s v="Kab. Serang"/>
    <s v="Ciruas"/>
    <s v="Kampung Karanganyar RT 02 RW 02 Desa Singamerta, Kec. Ciruas, Kab. Serang"/>
    <n v="1"/>
    <s v="BARANG"/>
    <n v="100"/>
    <n v="0"/>
    <s v="EZ"/>
    <s v="Bulanan"/>
    <s v="1 SET GIGI PALSU"/>
    <m/>
    <n v="18000"/>
    <n v="0"/>
    <n v="0"/>
    <n v="18000"/>
    <m/>
    <s v="Diskon"/>
    <n v="12000"/>
    <n v="6000"/>
    <n v="77000"/>
    <n v="1155"/>
    <s v="Fahlawi (ar)"/>
    <m/>
    <d v="2026-06-05T00:00:00"/>
    <s v="HUBUNGI PENERIMA (LANGSUNG ANTAR KE ALAMAT)"/>
    <x v="0"/>
    <m/>
    <s v="VIP"/>
    <m/>
    <m/>
    <s v="Tidak"/>
    <s v="COD"/>
    <n v="59000"/>
    <s v="Recon"/>
    <n v="69845"/>
    <x v="15"/>
  </r>
  <r>
    <s v="1357451681"/>
    <d v="2026-06-03T00:00:00"/>
    <s v="MEIKA-BERKARYA"/>
    <s v="Meika Berkarya"/>
    <s v="6287818525580"/>
    <s v="Kab. Kuningan"/>
    <s v="Cilimus"/>
    <s v="Jl. Panawuan Indrapatra, Panawuan"/>
    <s v="Zulfia Dunggio (IR)"/>
    <s v="6282292921387"/>
    <x v="8"/>
    <s v="Palu"/>
    <s v="Palu Selatan"/>
    <s v="Jalan Towua Perumahan Kantor P.U Kelurahan Tatura Selatan Kecamatan Palu Selatan"/>
    <n v="1"/>
    <s v="BARANG"/>
    <n v="100"/>
    <n v="0"/>
    <s v="EZ"/>
    <s v="Bulanan"/>
    <s v="Beli 1 Vacum Cleaner Mobil"/>
    <m/>
    <n v="68000"/>
    <n v="0"/>
    <n v="0"/>
    <n v="68000"/>
    <m/>
    <s v="Diskon"/>
    <n v="27200"/>
    <n v="40800"/>
    <n v="158000"/>
    <n v="2370"/>
    <s v="Zulfia Dunggio (IR)"/>
    <m/>
    <d v="2026-06-10T00:00:00"/>
    <m/>
    <x v="0"/>
    <m/>
    <s v="VIP"/>
    <m/>
    <m/>
    <s v="Tidak"/>
    <s v="COD"/>
    <n v="90000"/>
    <s v="Recon"/>
    <n v="114830"/>
    <x v="3"/>
  </r>
  <r>
    <s v="1358690626"/>
    <d v="2026-06-03T00:00:00"/>
    <s v="MEIKA-BERKARYA"/>
    <s v="Meika Berkarya"/>
    <s v="6287818525580"/>
    <s v="Kab. Kuningan"/>
    <s v="Cilimus"/>
    <s v="Jl. Panawuan Indrapatra, Panawuan"/>
    <s v="Tikno (PS)"/>
    <s v="6282272876589"/>
    <x v="0"/>
    <s v="Kab. Deli Serdang"/>
    <s v="Pancur Batu"/>
    <s v="Jl. Ginting Km. 20,5 No.  53  Desa / Kelurahan. Durin Simbelang (Patokan rumah: SD Karya Jaya)"/>
    <n v="1"/>
    <s v="BARANG"/>
    <n v="100"/>
    <n v="0"/>
    <s v="EZ"/>
    <s v="Bulanan"/>
    <s v="Beli 1 Semprotan Noozle"/>
    <m/>
    <n v="54000"/>
    <n v="0"/>
    <n v="0"/>
    <n v="54000"/>
    <m/>
    <s v="Diskon"/>
    <n v="21600"/>
    <n v="32400"/>
    <n v="97000"/>
    <n v="1455"/>
    <s v="Tikno (PS)"/>
    <m/>
    <d v="2026-06-07T00:00:00"/>
    <m/>
    <x v="0"/>
    <m/>
    <s v="VIP"/>
    <m/>
    <m/>
    <s v="Tidak"/>
    <s v="COD"/>
    <n v="43000"/>
    <s v="Recon"/>
    <n v="63145"/>
    <x v="14"/>
  </r>
  <r>
    <s v="1358693981"/>
    <d v="2026-06-03T00:00:00"/>
    <s v="MEIKA-BERKARYA"/>
    <s v="Meika Berkarya"/>
    <s v="6287818525580"/>
    <s v="Kab. Kuningan"/>
    <s v="Cilimus"/>
    <s v="Jl. Panawuan Indrapatra, Panawuan"/>
    <s v="H Muhammat Nor (PS)"/>
    <s v="6281255787799"/>
    <x v="13"/>
    <s v="Palangkaraya"/>
    <s v="Pahandut"/>
    <s v="Jl. RTA Milono No.km 6, RT/RW 02/15 Desa. Langkai (Samping Indomaret , Jualan buah palangkaraya)"/>
    <n v="1"/>
    <s v="BARANG"/>
    <n v="100"/>
    <n v="0"/>
    <s v="EZ"/>
    <s v="Bulanan"/>
    <s v="Beli 2 Gratis 1 Semprotan Noozle"/>
    <m/>
    <n v="44000"/>
    <n v="0"/>
    <n v="0"/>
    <n v="44000"/>
    <m/>
    <s v="Diskon"/>
    <n v="17600"/>
    <n v="26400"/>
    <n v="154000"/>
    <n v="2310"/>
    <s v="jnt"/>
    <s v="Atasan/Staf/Karyawan"/>
    <d v="2026-06-11T00:00:00"/>
    <m/>
    <x v="1"/>
    <m/>
    <s v="VIP"/>
    <m/>
    <m/>
    <s v="Tidak"/>
    <s v="COD"/>
    <n v="110000"/>
    <s v="-"/>
    <n v="125290"/>
    <x v="0"/>
  </r>
  <r>
    <s v="1358481597"/>
    <d v="2026-06-03T00:00:00"/>
    <s v="MEIKA-BERKARYA"/>
    <s v="Meika Berkarya"/>
    <s v="6287818525580"/>
    <s v="Kab. Kuningan"/>
    <s v="Cilimus"/>
    <s v="Jl. Panawuan Indrapatra, Panawuan"/>
    <s v="Irwan Effendi Od."/>
    <s v="6289617675738"/>
    <x v="6"/>
    <s v="Kab. Padang Pariaman"/>
    <s v="Sintuak Toboh Gadang"/>
    <s v="Jl. Raya Toboh Rawang Kelurahan Toboh Gadang Barat Kec Sintuk Toboh Gadang (DIANTAR LANGSUNG KE ALAMAT PENERIMA) Dekat Kedai Kopi Zahrani."/>
    <n v="1"/>
    <s v="BARANG"/>
    <n v="100"/>
    <n v="0"/>
    <s v="EZ"/>
    <s v="Bulanan"/>
    <s v="Beli 1 Gratis 1 Gelang Retro Terapi Batu Giok"/>
    <m/>
    <n v="50000"/>
    <n v="0"/>
    <n v="0"/>
    <n v="50000"/>
    <m/>
    <s v="Diskon"/>
    <n v="20000"/>
    <n v="30000"/>
    <n v="120000"/>
    <n v="1800"/>
    <s v="Irwan Effendi Od."/>
    <m/>
    <d v="2026-06-07T00:00:00"/>
    <m/>
    <x v="0"/>
    <m/>
    <s v="VIP"/>
    <m/>
    <m/>
    <s v="Tidak"/>
    <s v="COD"/>
    <n v="70000"/>
    <s v="Recon"/>
    <n v="88200"/>
    <x v="14"/>
  </r>
  <r>
    <s v="1358311877"/>
    <d v="2026-06-03T00:00:00"/>
    <s v="MEIKA-BERKARYA"/>
    <s v="Meika Berkarya"/>
    <s v="6287818525580"/>
    <s v="Kab. Kuningan"/>
    <s v="Cilimus"/>
    <s v="Jl. Panawuan Indrapatra, Panawuan"/>
    <s v="Dikin Sampit (iaa)"/>
    <s v="6281254897339"/>
    <x v="13"/>
    <s v="Kab. Kotawaringin Timur"/>
    <s v="Mentaya Hilir Utara"/>
    <s v="Desa: ramban RT 02 RW 01 (dekat warung) kelurahan:bagendang tengah kecamatan: Mentaya hilir Utara kota: Sampit kabupaten Kotawaringin Timur provinsi: Kalimantan Tengah"/>
    <n v="1"/>
    <s v="BARANG"/>
    <n v="100"/>
    <n v="0"/>
    <s v="EZ"/>
    <s v="Bulanan"/>
    <s v="Beli 1 Pengkilap Body Kendaraan"/>
    <m/>
    <n v="63000"/>
    <n v="0"/>
    <n v="0"/>
    <n v="63000"/>
    <m/>
    <s v="Diskon"/>
    <n v="25200"/>
    <n v="37800"/>
    <n v="128000"/>
    <n v="1920"/>
    <s v="Dikin Sampit (iaa)"/>
    <m/>
    <d v="2026-06-08T00:00:00"/>
    <m/>
    <x v="0"/>
    <m/>
    <s v="VIP"/>
    <m/>
    <m/>
    <s v="Tidak"/>
    <s v="COD"/>
    <n v="65000"/>
    <s v="Recon"/>
    <n v="88280"/>
    <x v="7"/>
  </r>
  <r>
    <s v="1357508636"/>
    <d v="2026-06-03T00:00:00"/>
    <s v="MEIKA-BERKARYA"/>
    <s v="Meika Berkarya"/>
    <s v="6287818525580"/>
    <s v="Kab. Kuningan"/>
    <s v="Cilimus"/>
    <s v="Jl. Panawuan Indrapatra, Panawuan"/>
    <s v="Riduwan (PS)"/>
    <s v="6282366334118"/>
    <x v="0"/>
    <s v="Kab. Deli Serdang"/>
    <s v="Kutalimbaru"/>
    <s v="Perumahan Bumi Tuntungan Sejahtra Blok B no.131 Dusun. VI Desa. Sampe Gita (ANTRAKN LANGSUNG KE ALAMAT)"/>
    <n v="1"/>
    <s v="BARANG"/>
    <n v="100"/>
    <n v="0"/>
    <s v="EZ"/>
    <s v="Bulanan"/>
    <s v="Beli 1 Semprotan Noozle"/>
    <m/>
    <n v="54000"/>
    <n v="0"/>
    <n v="0"/>
    <n v="54000"/>
    <m/>
    <s v="Diskon"/>
    <n v="21600"/>
    <n v="32400"/>
    <n v="109000"/>
    <n v="1635"/>
    <s v="Riduwan (PS)"/>
    <m/>
    <d v="2026-06-08T00:00:00"/>
    <m/>
    <x v="0"/>
    <m/>
    <s v="VIP"/>
    <m/>
    <m/>
    <s v="Tidak"/>
    <s v="COD"/>
    <n v="55000"/>
    <s v="Recon"/>
    <n v="74965"/>
    <x v="7"/>
  </r>
  <r>
    <s v="1358481933"/>
    <d v="2026-06-03T00:00:00"/>
    <s v="MEIKA-BERKARYA"/>
    <s v="Meika Berkarya"/>
    <s v="6287818525580"/>
    <s v="Kab. Kuningan"/>
    <s v="Cilimus"/>
    <s v="Jl. Panawuan Indrapatra, Panawuan"/>
    <s v="Pither Tangaguling(Mar)."/>
    <s v="6281254133083"/>
    <x v="14"/>
    <s v="Kab. Tana Toraja"/>
    <s v="Gandangbatu Sillanan"/>
    <s v="Kaloan lembang/Desa Sillanan Kec.Gandangbatu Sillanan Kab.Tana Toraja Prov.Sulawesi Selatan"/>
    <n v="1"/>
    <s v="BARANG"/>
    <n v="100"/>
    <n v="0"/>
    <s v="EZ"/>
    <s v="Bulanan"/>
    <s v="Beli 2 Gratis 1 Semprotan Noozle"/>
    <m/>
    <n v="61000"/>
    <n v="0"/>
    <n v="0"/>
    <n v="61000"/>
    <m/>
    <s v="Diskon"/>
    <n v="24400"/>
    <n v="36600"/>
    <n v="188000"/>
    <n v="2820"/>
    <s v="Pither Tangaguling(Mar)."/>
    <m/>
    <d v="2026-06-08T00:00:00"/>
    <m/>
    <x v="0"/>
    <m/>
    <s v="VIP"/>
    <m/>
    <m/>
    <s v="Tidak"/>
    <s v="COD"/>
    <n v="127000"/>
    <s v="Recon"/>
    <n v="148580"/>
    <x v="7"/>
  </r>
  <r>
    <s v="1358305726"/>
    <d v="2026-06-03T00:00:00"/>
    <s v="MEIKA-BERKARYA"/>
    <s v="Meika Berkarya"/>
    <s v="6287818525580"/>
    <s v="Kab. Kuningan"/>
    <s v="Cilimus"/>
    <s v="Jl. Panawuan Indrapatra, Panawuan"/>
    <s v="Jufardin Huntuo (PS)"/>
    <s v="6282194912298"/>
    <x v="11"/>
    <s v="Kab. Bone Bolango"/>
    <s v="Kabila"/>
    <s v="Perum Padengo Permai 4 blok A nmor 4 Lingkungan 2 Desa/kelurahan. Dutohe (ANTRAKN LANGSUNG KE ALAMAT)"/>
    <n v="1"/>
    <s v="BARANG"/>
    <n v="100"/>
    <n v="0"/>
    <s v="EZ"/>
    <s v="Bulanan"/>
    <s v="Beli 1 Pengkilap Body Kendaraan"/>
    <m/>
    <n v="85000"/>
    <n v="0"/>
    <n v="0"/>
    <n v="85000"/>
    <m/>
    <s v="Diskon"/>
    <n v="34000"/>
    <n v="51000"/>
    <n v="191000"/>
    <n v="2865"/>
    <s v="DC PANAWUAN KNG07"/>
    <s v="Atasan/Staf/Karyawan"/>
    <d v="2026-06-19T00:00:00"/>
    <m/>
    <x v="1"/>
    <m/>
    <s v="VIP"/>
    <m/>
    <m/>
    <s v="Tidak"/>
    <s v="COD"/>
    <n v="106000"/>
    <s v="-"/>
    <n v="137135"/>
    <x v="1"/>
  </r>
  <r>
    <s v="1358679618"/>
    <d v="2026-06-03T00:00:00"/>
    <s v="MEIKA-BERKARYA"/>
    <s v="Meika Berkarya"/>
    <s v="6287818525580"/>
    <s v="Kab. Kuningan"/>
    <s v="Cilimus"/>
    <s v="Jl. Panawuan Indrapatra, Panawuan"/>
    <s v="H. Pattola (iaa)"/>
    <s v="6281234333110"/>
    <x v="18"/>
    <s v="Kab. Mamuju"/>
    <s v="Mamuju"/>
    <s v="Alamat: Jl. Tintilingan. Kasiwa Mamuju belakan TK Al Quba Kel. Binanga,kec. Mamuju. Kab. Mamuju. Prov Sulwesi Barat"/>
    <n v="1"/>
    <s v="BARANG"/>
    <n v="100"/>
    <n v="0"/>
    <s v="EZ"/>
    <s v="Bulanan"/>
    <s v="Beli 1 Semprotan Noozle"/>
    <m/>
    <n v="75000"/>
    <n v="0"/>
    <n v="0"/>
    <n v="75000"/>
    <m/>
    <s v="Diskon"/>
    <n v="30000"/>
    <n v="45000"/>
    <n v="132000"/>
    <n v="1980"/>
    <s v="H. Pattola (iaa)"/>
    <m/>
    <d v="2026-06-10T00:00:00"/>
    <m/>
    <x v="0"/>
    <m/>
    <s v="VIP"/>
    <m/>
    <m/>
    <s v="Tidak"/>
    <s v="COD"/>
    <n v="57000"/>
    <s v="Recon"/>
    <n v="85020"/>
    <x v="3"/>
  </r>
  <r>
    <s v="1357576931"/>
    <d v="2026-06-03T00:00:00"/>
    <s v="MEIKA-BERKARYA"/>
    <s v="Meika Berkarya"/>
    <s v="6287818525580"/>
    <s v="Kab. Kuningan"/>
    <s v="Cilimus"/>
    <s v="Jl. Panawuan Indrapatra, Panawuan, Kec. Cigandamekar, Kabupaten Kuningan, Jawa Barat"/>
    <s v="erwin (Rs)"/>
    <s v="6287844383368"/>
    <x v="14"/>
    <s v="Palopo"/>
    <s v="Wara Timur"/>
    <s v="Jl. Jendral Suirman, RT 02 RW 02, Kel. Surutanga, Kec. Wara Timur, Kota Palopo, Prov. Sulawesi Selatan (pencucian mobil, depan SD Surutanga)"/>
    <n v="1"/>
    <s v="BARANG"/>
    <n v="100"/>
    <n v="0"/>
    <s v="EZ"/>
    <s v="Bulanan"/>
    <s v="1 SET GIGI PALSU"/>
    <m/>
    <n v="53000"/>
    <n v="0"/>
    <n v="0"/>
    <n v="53000"/>
    <m/>
    <s v="Diskon"/>
    <n v="21200"/>
    <n v="31800"/>
    <n v="128000"/>
    <n v="1920"/>
    <s v="JNT"/>
    <s v="Atasan/Staf/Karyawan"/>
    <d v="2026-06-25T00:00:00"/>
    <s v="HUBUNGI PENERIMA (LANGSUNG ANTAR KE ALAMAT)"/>
    <x v="1"/>
    <m/>
    <s v="VIP"/>
    <m/>
    <m/>
    <s v="Tidak"/>
    <s v="COD"/>
    <n v="75000"/>
    <s v="-"/>
    <n v="94280"/>
    <x v="22"/>
  </r>
  <r>
    <s v="1358499846"/>
    <d v="2026-06-03T00:00:00"/>
    <s v="MEIKA-BERKARYA"/>
    <s v="Meika Berkarya"/>
    <s v="6287818525580"/>
    <s v="Kab. Kuningan"/>
    <s v="Cilimus"/>
    <s v="Jl. Panawuan Indrapatra, Panawuan"/>
    <s v="Jefry Irawan Od."/>
    <s v="6281384190513"/>
    <x v="26"/>
    <s v="Bekasi"/>
    <s v="Mustikajaya"/>
    <s v="Dukuh Zamrud Blok F 7 No. 35 Kelurahan Padurenan Kec Mustikajaya Bekasi (DIANTAR LANGSUNG KE ALAMAT PENERIMA)."/>
    <n v="1"/>
    <s v="BARANG"/>
    <n v="100"/>
    <n v="0"/>
    <s v="EZ"/>
    <s v="Bulanan"/>
    <s v="Beli 1 Pengkilap Body Kendaraan"/>
    <m/>
    <n v="15000"/>
    <n v="0"/>
    <n v="0"/>
    <n v="15000"/>
    <m/>
    <s v="Diskon"/>
    <n v="6000"/>
    <n v="9000"/>
    <n v="0"/>
    <n v="0"/>
    <s v="Jefry Irawan Od."/>
    <m/>
    <d v="2026-06-05T00:00:00"/>
    <m/>
    <x v="0"/>
    <m/>
    <s v="VIP"/>
    <m/>
    <m/>
    <s v="Tidak"/>
    <s v="NONCOD"/>
    <n v="-15000"/>
    <s v="-"/>
    <n v="-9000"/>
    <x v="15"/>
  </r>
  <r>
    <s v="1358478236"/>
    <d v="2026-06-03T00:00:00"/>
    <s v="MEIKA-BERKARYA"/>
    <s v="Meika Berkarya"/>
    <s v="6287818525580"/>
    <s v="Kab. Kuningan"/>
    <s v="Cilimus"/>
    <s v="Jl. Panawuan Indrapatra, Panawuan, Kec. Cigandamekar, Kabupaten Kuningan, Jawa Barat"/>
    <s v="Nurdin Hardiyanto (AK)"/>
    <s v="628125590240"/>
    <x v="19"/>
    <s v="Kab. Kutai Barat"/>
    <s v="Melak"/>
    <s v="Jl. Pattimura RT. 29 Kelurahan Melak Ulu Kec. Melak Kab. Kutai Barat Prov. Kaltim"/>
    <n v="1"/>
    <s v="BARANG"/>
    <n v="100"/>
    <n v="0"/>
    <s v="EZ"/>
    <s v="Bulanan"/>
    <s v="1 SET POMPA SEDOT MANUAL (1 POMPA DAN 1 SELANG)"/>
    <m/>
    <n v="65000"/>
    <n v="0"/>
    <n v="0"/>
    <n v="65000"/>
    <m/>
    <s v="Diskon"/>
    <n v="26000"/>
    <n v="39000"/>
    <n v="0"/>
    <n v="0"/>
    <s v="Nurdin Hardiyanto (AK)"/>
    <m/>
    <d v="2026-06-08T00:00:00"/>
    <s v="HUBUNGI PENERIMA (LANGSUNG ANTAR KE ALAMAT)"/>
    <x v="0"/>
    <m/>
    <s v="VIP"/>
    <m/>
    <m/>
    <s v="Tidak"/>
    <s v="NONCOD"/>
    <n v="-65000"/>
    <s v="-"/>
    <n v="-39000"/>
    <x v="7"/>
  </r>
  <r>
    <s v="1357567757"/>
    <d v="2026-06-03T00:00:00"/>
    <s v="MEIKA-BERKARYA"/>
    <s v="Meika Berkarya"/>
    <s v="6287818525580"/>
    <s v="Kab. Kuningan"/>
    <s v="Cilimus"/>
    <s v="Jl. Panawuan Indrapatra, Panawuan"/>
    <s v="Ismail (PS)"/>
    <s v="6285243946380"/>
    <x v="23"/>
    <s v="Kendari"/>
    <s v="Mandonga"/>
    <s v="Jl. Malik 2 Kelurahan. Korumba ( dekat masjid Al-arip)"/>
    <n v="1"/>
    <s v="BARANG"/>
    <n v="100"/>
    <n v="0"/>
    <s v="EZ"/>
    <s v="Bulanan"/>
    <s v="Beli 1 Vacum Cleaner Mobil"/>
    <m/>
    <n v="68000"/>
    <n v="0"/>
    <n v="0"/>
    <n v="68000"/>
    <m/>
    <s v="Diskon"/>
    <n v="27200"/>
    <n v="40800"/>
    <n v="159000"/>
    <n v="2385"/>
    <s v="ybs"/>
    <m/>
    <d v="2026-07-01T00:00:00"/>
    <m/>
    <x v="1"/>
    <m/>
    <s v="VIP"/>
    <m/>
    <m/>
    <s v="Tidak"/>
    <s v="COD"/>
    <n v="91000"/>
    <s v="-"/>
    <n v="115815"/>
    <x v="30"/>
  </r>
  <r>
    <s v="1358687907"/>
    <d v="2026-06-03T00:00:00"/>
    <s v="MEIKA-BERKARYA"/>
    <s v="Meika Berkarya"/>
    <s v="6287818525580"/>
    <s v="Kab. Kuningan"/>
    <s v="Cilimus"/>
    <s v="Jl. Panawuan Indrapatra, Panawuan, Kec. Cigandamekar, Kabupaten Kuningan, Jawa Barat"/>
    <s v="Bunari ( Di)"/>
    <s v="6282260065679"/>
    <x v="27"/>
    <s v="Kab. Indragiri Hilir"/>
    <s v="Tembilahan"/>
    <s v="Jln. Sri Gemilang Rt 03/Rw 02 Kel. Pekan Arba ,depan Pondri Kec. Tembilahan Kab. Indragiri Hilir Prov. Riau"/>
    <n v="1"/>
    <s v="BARANG"/>
    <n v="100"/>
    <n v="0"/>
    <s v="EZ"/>
    <s v="Bulanan"/>
    <s v="1 PCS GELANG KESEHATAN"/>
    <m/>
    <n v="53000"/>
    <n v="0"/>
    <n v="0"/>
    <n v="53000"/>
    <m/>
    <s v="Diskon"/>
    <n v="21200"/>
    <n v="31800"/>
    <n v="122900"/>
    <n v="1843.5"/>
    <s v="Bunari ( Di)"/>
    <m/>
    <d v="2026-06-08T00:00:00"/>
    <s v="HUBUNGI PENERIMA (LANGSUNG ANTAR KE ALAMAT)"/>
    <x v="0"/>
    <m/>
    <s v="VIP"/>
    <m/>
    <m/>
    <s v="Tidak"/>
    <s v="COD"/>
    <n v="69900"/>
    <s v="Recon"/>
    <n v="89256.5"/>
    <x v="7"/>
  </r>
  <r>
    <s v="1358684827"/>
    <d v="2026-06-03T00:00:00"/>
    <s v="MEIKA-BERKARYA"/>
    <s v="Meika Berkarya"/>
    <s v="6287818525580"/>
    <s v="Kab. Kuningan"/>
    <s v="Cilimus"/>
    <s v="Jl. Panawuan Indrapatra, Panawuan"/>
    <s v="Ngadimin (IR)"/>
    <s v="6285229315241"/>
    <x v="15"/>
    <s v="Kab. Karanganyar"/>
    <s v="Karanganyar"/>
    <s v="ISLAMIC CENTER KARANGANYAR Desa Lalung Kec Karanganyar"/>
    <n v="1"/>
    <s v="BARANG"/>
    <n v="100"/>
    <n v="0"/>
    <s v="EZ"/>
    <s v="Bulanan"/>
    <s v="Beli 1 Vacum Cleaner Mobil"/>
    <m/>
    <n v="25000"/>
    <n v="0"/>
    <n v="0"/>
    <n v="25000"/>
    <m/>
    <s v="Diskon"/>
    <n v="18000"/>
    <n v="7000"/>
    <n v="107000"/>
    <n v="1605"/>
    <s v="Ngadimin (IR)"/>
    <m/>
    <d v="2026-06-05T00:00:00"/>
    <m/>
    <x v="0"/>
    <m/>
    <s v="VIP"/>
    <m/>
    <m/>
    <s v="Tidak"/>
    <s v="COD"/>
    <n v="82000"/>
    <s v="Recon"/>
    <n v="98395"/>
    <x v="15"/>
  </r>
  <r>
    <s v="1358494998"/>
    <d v="2026-06-03T00:00:00"/>
    <s v="MEIKA-BERKARYA"/>
    <s v="Meika Berkarya"/>
    <s v="6287818525580"/>
    <s v="Kab. Kuningan"/>
    <s v="Cilimus"/>
    <s v="Jl. Panawuan Indrapatra, Panawuan"/>
    <s v="Habdi (Ad)"/>
    <s v="6281354753302"/>
    <x v="23"/>
    <s v="Kendari"/>
    <s v="Mandonga"/>
    <s v="Kel/desa korumba patokan Samping mesjid  abdul jalil  pagar  warna  merah  puti"/>
    <n v="1"/>
    <s v="BARANG"/>
    <n v="100"/>
    <n v="0"/>
    <s v="EZ"/>
    <s v="Bulanan"/>
    <s v="Beli 1 Spray Pembersih Interior Mobil"/>
    <m/>
    <n v="68000"/>
    <n v="0"/>
    <n v="0"/>
    <n v="68000"/>
    <m/>
    <s v="Diskon"/>
    <n v="27200"/>
    <n v="40800"/>
    <n v="164000"/>
    <n v="2460"/>
    <s v="PENERIMA:(HUBUNGI 081313558861 WA CHAT)"/>
    <m/>
    <d v="2026-06-17T00:00:00"/>
    <m/>
    <x v="1"/>
    <m/>
    <s v="VIP"/>
    <m/>
    <m/>
    <s v="Tidak"/>
    <s v="COD"/>
    <n v="96000"/>
    <s v="-"/>
    <n v="120740"/>
    <x v="17"/>
  </r>
  <r>
    <s v="1357346231"/>
    <d v="2026-06-03T00:00:00"/>
    <s v="MEIKA-BERKARYA"/>
    <s v="Meika Berkarya"/>
    <s v="6287818525580"/>
    <s v="Kab. Kuningan"/>
    <s v="Cilimus"/>
    <s v="Jl. Panawuan Indrapatra, Panawuan"/>
    <s v="Haitjing Fan Od."/>
    <s v="628126846882"/>
    <x v="31"/>
    <s v="Batam"/>
    <s v="Batam Kota"/>
    <s v="Kauyti Orchid Park C2 No. 293 Batam Center Kec. Batam Kota Kelurahan Taman Baloi (Bisa Lewat Kembang Sari) 29432."/>
    <n v="1"/>
    <s v="BARANG"/>
    <n v="100"/>
    <n v="7500000"/>
    <s v="EZ"/>
    <s v="Bulanan"/>
    <s v="Beli 1 Vacum Cleaner Mobil"/>
    <s v="VAKUM"/>
    <n v="37000"/>
    <n v="0"/>
    <n v="0"/>
    <n v="37000"/>
    <m/>
    <s v="Diskon"/>
    <n v="14800"/>
    <n v="22200"/>
    <n v="100000"/>
    <n v="1500"/>
    <s v="Haitjing Fan Od."/>
    <m/>
    <d v="2026-06-06T00:00:00"/>
    <m/>
    <x v="0"/>
    <m/>
    <s v="VIP"/>
    <m/>
    <m/>
    <s v="Tidak"/>
    <s v="COD"/>
    <n v="63000"/>
    <s v="Recon"/>
    <n v="76300"/>
    <x v="18"/>
  </r>
  <r>
    <s v="1358270428"/>
    <d v="2026-06-03T00:00:00"/>
    <s v="MEIKA-BERKARYA"/>
    <s v="Meika Berkarya"/>
    <s v="6287818525580"/>
    <s v="Kab. Kuningan"/>
    <s v="Cilimus"/>
    <s v="Jl. Panawuan Indrapatra, Panawuan"/>
    <s v="Gusti Catur (Jj)"/>
    <s v="6281338455632"/>
    <x v="12"/>
    <s v="Kab. Karangasem"/>
    <s v="Karangasem"/>
    <s v="Perasi Jln. Tamansari G. Cempaka 2 Perbekel Kelurahan /Desa Pertima Kec. Karang Asem"/>
    <n v="1"/>
    <s v="BARANG"/>
    <n v="100"/>
    <n v="0"/>
    <s v="EZ"/>
    <s v="Bulanan"/>
    <s v="Beli 1 Penghitam Body Kendaraan Bonus Kain Lap Microfiber"/>
    <m/>
    <n v="38000"/>
    <n v="0"/>
    <n v="0"/>
    <n v="38000"/>
    <m/>
    <s v="Diskon"/>
    <n v="15200"/>
    <n v="22800"/>
    <n v="96000"/>
    <n v="1440"/>
    <s v="Gusti Catur (Jj)"/>
    <m/>
    <d v="2026-06-07T00:00:00"/>
    <m/>
    <x v="0"/>
    <m/>
    <s v="VIP"/>
    <m/>
    <m/>
    <s v="Tidak"/>
    <s v="COD"/>
    <n v="58000"/>
    <s v="Recon"/>
    <n v="71760"/>
    <x v="14"/>
  </r>
  <r>
    <s v="1358523916"/>
    <d v="2026-06-03T00:00:00"/>
    <s v="MEIKA-BERKARYA"/>
    <s v="Meika Berkarya"/>
    <s v="6287818525580"/>
    <s v="Kab. Kuningan"/>
    <s v="Cilimus"/>
    <s v="Jl. Panawuan Indrapatra, Panawuan"/>
    <s v="Suhar (Jj)"/>
    <s v="6281220279378"/>
    <x v="26"/>
    <s v="Kab. Cirebon"/>
    <s v="Plumbon"/>
    <s v="Blok Pekulen RT 011 RW 004 Kelurahan /Desa Plumbon Kec. Plumbon"/>
    <n v="1"/>
    <s v="BARANG"/>
    <n v="100"/>
    <n v="0"/>
    <s v="EZ"/>
    <s v="Bulanan"/>
    <s v="Beli 1 Semprotan Noozle"/>
    <m/>
    <n v="8000"/>
    <n v="0"/>
    <n v="0"/>
    <n v="8000"/>
    <m/>
    <s v="Diskon"/>
    <n v="3000"/>
    <n v="5000"/>
    <n v="62000"/>
    <n v="930"/>
    <s v="Suhar (Jj)"/>
    <m/>
    <d v="2026-06-05T00:00:00"/>
    <m/>
    <x v="0"/>
    <m/>
    <s v="VIP"/>
    <m/>
    <m/>
    <s v="Tidak"/>
    <s v="COD"/>
    <n v="54000"/>
    <s v="Recon"/>
    <n v="56070"/>
    <x v="15"/>
  </r>
  <r>
    <s v="1358646443"/>
    <d v="2026-06-03T00:00:00"/>
    <s v="MEIKA-BERKARYA"/>
    <s v="Meika Berkarya"/>
    <s v="6287818525580"/>
    <s v="Kab. Kuningan"/>
    <s v="Cilimus"/>
    <s v="Jl. Panawuan Indrapatra, Panawuan"/>
    <s v="Rudy Mang (PS)"/>
    <s v="6281340891260"/>
    <x v="8"/>
    <s v="Kab. Banggai"/>
    <s v="Luwuk Selatan"/>
    <s v="Jl. Pulo Lembek Komplek Perumda Kelurahan. Simpong (ANTARKAN LANGSUNG KE ALAMAT)"/>
    <n v="1"/>
    <s v="BARANG"/>
    <n v="100"/>
    <n v="0"/>
    <s v="EZ"/>
    <s v="Bulanan"/>
    <s v="Beli 1 Phone Holder Anti Slip"/>
    <m/>
    <n v="81000"/>
    <n v="0"/>
    <n v="0"/>
    <n v="81000"/>
    <m/>
    <s v="Diskon"/>
    <n v="32400"/>
    <n v="48600"/>
    <n v="160000"/>
    <n v="2400"/>
    <s v="Rudy Mang (PS)"/>
    <m/>
    <d v="2026-06-11T00:00:00"/>
    <m/>
    <x v="0"/>
    <m/>
    <s v="VIP"/>
    <m/>
    <m/>
    <s v="Tidak"/>
    <s v="COD"/>
    <n v="79000"/>
    <s v="Recon"/>
    <n v="109000"/>
    <x v="0"/>
  </r>
  <r>
    <s v="1358646075"/>
    <d v="2026-06-03T00:00:00"/>
    <s v="MEIKA-BERKARYA"/>
    <s v="Meika Berkarya"/>
    <s v="6287818525580"/>
    <s v="Kab. Kuningan"/>
    <s v="Cilimus"/>
    <s v="Jl. Panawuan Indrapatra, Panawuan"/>
    <s v="Irfan (iaa)"/>
    <s v="6281255655146"/>
    <x v="32"/>
    <s v="Kab. Bulungan"/>
    <s v="Sekatak"/>
    <s v="Kabupaten Bulungan kecamatan sekatak desa Sekatak buji RT 1 Provinsi Kalimantan Utara (Dekat balai adat)"/>
    <n v="1"/>
    <s v="BARANG"/>
    <n v="100"/>
    <n v="0"/>
    <s v="EZ"/>
    <s v="Bulanan"/>
    <s v="Beli 1 Gratis 1 Alat Cukur Multifungsi"/>
    <m/>
    <n v="72000"/>
    <n v="0"/>
    <n v="0"/>
    <n v="72000"/>
    <m/>
    <s v="Diskon"/>
    <n v="28800"/>
    <n v="43200"/>
    <n v="206000"/>
    <n v="3090"/>
    <s v="Irfan (iaa)"/>
    <m/>
    <d v="2026-06-10T00:00:00"/>
    <m/>
    <x v="0"/>
    <m/>
    <s v="VIP"/>
    <m/>
    <m/>
    <s v="Tidak"/>
    <s v="COD"/>
    <n v="134000"/>
    <s v="Recon"/>
    <n v="159710"/>
    <x v="3"/>
  </r>
  <r>
    <s v="1358639663"/>
    <d v="2026-06-03T00:00:00"/>
    <s v="MEIKA-BERKARYA"/>
    <s v="Meika Berkarya"/>
    <s v="6287818525580"/>
    <s v="Kab. Kuningan"/>
    <s v="Cilimus"/>
    <s v="Jl. Panawuan Indrapatra, Panawuan"/>
    <s v="Daniel Afandi (Jj)"/>
    <s v="6287836442810"/>
    <x v="2"/>
    <s v="Kab. Lombok Utara"/>
    <s v="Bayan"/>
    <s v="Jln. Raya Loloan Torean, Kelurahan /Desa Loloan, patokan Depan Masjid Nurul Yaqin Torean"/>
    <n v="1"/>
    <s v="BARANG"/>
    <n v="100"/>
    <n v="0"/>
    <s v="EZ"/>
    <s v="Bulanan"/>
    <s v="Beli 1 Semprotan Noozle"/>
    <m/>
    <n v="58000"/>
    <n v="0"/>
    <n v="0"/>
    <n v="58000"/>
    <m/>
    <s v="Diskon"/>
    <n v="23200"/>
    <n v="34800"/>
    <n v="117000"/>
    <n v="1755"/>
    <s v="Daniel Afandi (Jj)"/>
    <m/>
    <d v="2026-06-07T00:00:00"/>
    <m/>
    <x v="0"/>
    <m/>
    <s v="VIP"/>
    <m/>
    <m/>
    <s v="Tidak"/>
    <s v="COD"/>
    <n v="59000"/>
    <s v="Recon"/>
    <n v="80445"/>
    <x v="14"/>
  </r>
  <r>
    <s v="1358253832"/>
    <d v="2026-06-03T00:00:00"/>
    <s v="MEIKA-BERKARYA"/>
    <s v="Meika Berkarya"/>
    <s v="6287818525580"/>
    <s v="Kab. Kuningan"/>
    <s v="Cilimus"/>
    <s v="Jl. Panawuan Indrapatra, Panawuan"/>
    <s v="Edward Bonatua Hutagaol (Hb)"/>
    <s v="6285771245036"/>
    <x v="26"/>
    <s v="Kab. Karawang"/>
    <s v="Klari"/>
    <s v="Perum de griya blok D5 no 19 RT 9 RW 10 kelurahan cibalongsari"/>
    <n v="1"/>
    <s v="BARANG"/>
    <n v="100"/>
    <n v="0"/>
    <s v="EZ"/>
    <s v="Bulanan"/>
    <s v="BELI 1 DAPAT 2 Ukuran ,1.00 Kacamata Autofokus"/>
    <m/>
    <n v="12000"/>
    <n v="0"/>
    <n v="0"/>
    <n v="12000"/>
    <m/>
    <s v="Diskon"/>
    <n v="7000"/>
    <n v="5000"/>
    <n v="50000"/>
    <n v="750"/>
    <s v="Edward Bonatua Hutagaol (Hb)"/>
    <m/>
    <d v="2026-06-05T00:00:00"/>
    <m/>
    <x v="0"/>
    <m/>
    <s v="VIP"/>
    <m/>
    <m/>
    <s v="Tidak"/>
    <s v="COD"/>
    <n v="38000"/>
    <s v="Recon"/>
    <n v="44250"/>
    <x v="15"/>
  </r>
  <r>
    <s v="1358256476"/>
    <d v="2026-06-03T00:00:00"/>
    <s v="MEIKA-BERKARYA"/>
    <s v="Meika Berkarya"/>
    <s v="6287818525580"/>
    <s v="Kab. Kuningan"/>
    <s v="Cilimus"/>
    <s v="Jl. Panawuan Indrapatra, Panawuan"/>
    <s v="Kasiyanto (Hb)"/>
    <s v="6283119276721"/>
    <x v="16"/>
    <s v="Kab. Blitar"/>
    <s v="Kanigoro"/>
    <s v="Dsn nglaos RT 04 RW 01 Desa Jatinom"/>
    <n v="1"/>
    <s v="BARANG"/>
    <n v="100"/>
    <n v="0"/>
    <s v="EZ"/>
    <s v="Bulanan"/>
    <s v="BELI 1 DAPAT 3 Penambal Gigi"/>
    <m/>
    <n v="31000"/>
    <n v="0"/>
    <n v="0"/>
    <n v="31000"/>
    <m/>
    <s v="Diskon"/>
    <n v="22000"/>
    <n v="9000"/>
    <n v="113000"/>
    <n v="1695"/>
    <s v="Kasiyanto (Hb)"/>
    <m/>
    <d v="2026-06-06T00:00:00"/>
    <m/>
    <x v="0"/>
    <m/>
    <s v="VIP"/>
    <m/>
    <m/>
    <s v="Tidak"/>
    <s v="COD"/>
    <n v="82000"/>
    <s v="Recon"/>
    <n v="102305"/>
    <x v="18"/>
  </r>
  <r>
    <s v="1358449688"/>
    <d v="2026-06-03T00:00:00"/>
    <s v="MEIKA-BERKARYA"/>
    <s v="Meika Berkarya"/>
    <s v="6287818525580"/>
    <s v="Kab. Kuningan"/>
    <s v="Cilimus"/>
    <s v="Jl. Panawuan Indrapatra, Panawuan"/>
    <s v="Arong Arong Od."/>
    <s v="6282251549875"/>
    <x v="13"/>
    <s v="Kab. Kapuas"/>
    <s v="Kapuas Hulu"/>
    <s v="Kelurahan Sei Hanyo Rt 1 200 M Dari Kantor Desa Kec Kapuas Hulu (DIANTAR LANGSUNG KE ALAMAT PENERIMA)."/>
    <n v="1"/>
    <s v="BARANG"/>
    <n v="100"/>
    <n v="0"/>
    <s v="EZ"/>
    <s v="Bulanan"/>
    <s v="Beli 1 Vacum Cleaner Mobil"/>
    <m/>
    <n v="69000"/>
    <n v="0"/>
    <n v="0"/>
    <n v="69000"/>
    <m/>
    <s v="Diskon"/>
    <n v="27600"/>
    <n v="41400"/>
    <n v="171000"/>
    <n v="2565"/>
    <s v="Arong Arong Od."/>
    <m/>
    <d v="2026-06-09T00:00:00"/>
    <m/>
    <x v="0"/>
    <m/>
    <s v="VIP"/>
    <m/>
    <m/>
    <s v="Tidak"/>
    <s v="COD"/>
    <n v="102000"/>
    <s v="Recon"/>
    <n v="127035"/>
    <x v="9"/>
  </r>
  <r>
    <s v="1358451848"/>
    <d v="2026-06-03T00:00:00"/>
    <s v="MEIKA-BERKARYA"/>
    <s v="Meika Berkarya"/>
    <s v="6287818525580"/>
    <s v="Kab. Kuningan"/>
    <s v="Cilimus"/>
    <s v="Jl. Panawuan Indrapatra, Panawuan"/>
    <s v="Firdaus (IR)"/>
    <s v="6281363333367"/>
    <x v="6"/>
    <s v="Padang"/>
    <s v="Pauh"/>
    <s v="Komplek perumahan pesona Filano EE.6 No. 1 Kelurahan Pisang Kec Pauh"/>
    <n v="1"/>
    <s v="BARANG"/>
    <n v="100"/>
    <n v="0"/>
    <s v="EZ"/>
    <s v="Bulanan"/>
    <s v="Beli 1 Pengkilap Body Kendaraan"/>
    <m/>
    <n v="38000"/>
    <n v="0"/>
    <n v="0"/>
    <n v="38000"/>
    <m/>
    <s v="Diskon"/>
    <n v="15200"/>
    <n v="22800"/>
    <n v="95000"/>
    <n v="1425"/>
    <s v="Firdaus (IR)"/>
    <m/>
    <d v="2026-06-07T00:00:00"/>
    <m/>
    <x v="0"/>
    <m/>
    <s v="VIP"/>
    <m/>
    <m/>
    <s v="Tidak"/>
    <s v="COD"/>
    <n v="57000"/>
    <s v="Recon"/>
    <n v="70775"/>
    <x v="14"/>
  </r>
  <r>
    <s v="1358634262"/>
    <d v="2026-06-03T00:00:00"/>
    <s v="MEIKA-BERKARYA"/>
    <s v="Meika Berkarya"/>
    <s v="6287818525580"/>
    <s v="Kab. Kuningan"/>
    <s v="Cilimus"/>
    <s v="Jl. Panawuan Indrapatra, Panawuan"/>
    <s v="Nurman (ad)"/>
    <s v="6281374555391"/>
    <x v="27"/>
    <s v="Kab. Kampar"/>
    <s v="XIII Koto Kampar"/>
    <s v="Desa/Kel Gunung bungsu RT 01 RW 01 patokan Rumah makan 2 Putra"/>
    <n v="1"/>
    <s v="BARANG"/>
    <n v="100"/>
    <n v="0"/>
    <s v="EZ"/>
    <s v="Bulanan"/>
    <s v="BELI 2 , Warna: BLUE Topi Visor Anti UV"/>
    <m/>
    <n v="53000"/>
    <n v="0"/>
    <n v="0"/>
    <n v="53000"/>
    <m/>
    <s v="Diskon"/>
    <n v="21200"/>
    <n v="31800"/>
    <n v="231000"/>
    <n v="3465"/>
    <s v="Nurman (ad)"/>
    <m/>
    <d v="2026-06-09T00:00:00"/>
    <m/>
    <x v="0"/>
    <m/>
    <s v="VIP"/>
    <m/>
    <m/>
    <s v="Tidak"/>
    <s v="COD"/>
    <n v="178000"/>
    <s v="Recon"/>
    <n v="195735"/>
    <x v="9"/>
  </r>
  <r>
    <s v="1358646952"/>
    <d v="2026-06-03T00:00:00"/>
    <s v="MEIKA-BERKARYA"/>
    <s v="Meika Berkarya"/>
    <s v="6287818525580"/>
    <s v="Kab. Kuningan"/>
    <s v="Cilimus"/>
    <s v="Jl. Panawuan Indrapatra, Panawuan"/>
    <s v="Nia (Hb)"/>
    <s v="6281364948133"/>
    <x v="6"/>
    <s v="Kab. Solok"/>
    <s v="Lembah Gumanti"/>
    <s v="Jln Pasar jorong taratak pauh desa/kel sungai nanam (patokan rumah di tengah tengah pasar)"/>
    <n v="1"/>
    <s v="BARANG"/>
    <n v="100"/>
    <n v="0"/>
    <s v="EZ"/>
    <s v="Bulanan"/>
    <s v="BELI 1 DAPAT 3 Penambal Gigi"/>
    <m/>
    <n v="50000"/>
    <n v="0"/>
    <n v="0"/>
    <n v="50000"/>
    <m/>
    <s v="Diskon"/>
    <n v="20000"/>
    <n v="30000"/>
    <n v="144000"/>
    <n v="2160"/>
    <s v="JNTPANAWUAN"/>
    <s v="Atasan/Staf/Karyawan"/>
    <d v="2026-06-20T00:00:00"/>
    <m/>
    <x v="1"/>
    <m/>
    <s v="VIP"/>
    <m/>
    <m/>
    <s v="Tidak"/>
    <s v="COD"/>
    <n v="94000"/>
    <s v="-"/>
    <n v="111840"/>
    <x v="24"/>
  </r>
  <r>
    <s v="1358647338"/>
    <d v="2026-06-03T00:00:00"/>
    <s v="MEIKA-BERKARYA"/>
    <s v="Meika Berkarya"/>
    <s v="6287818525580"/>
    <s v="Kab. Kuningan"/>
    <s v="Cilimus"/>
    <s v="Jl. Panawuan Indrapatra, Panawuan"/>
    <s v="Emma oraplawal (IR)"/>
    <s v="628131221750"/>
    <x v="24"/>
    <s v="Jakarta Selatan"/>
    <s v="Pesanggrahan"/>
    <s v="Jalan Palem 8 No. 61 RT 01 RW 8 Kelurahan Petukangan Utara Kecamatan Pesanggrahan (Puskesmas Kec. Pesanggrahan)"/>
    <n v="1"/>
    <s v="BARANG"/>
    <n v="100"/>
    <n v="0"/>
    <s v="EZ"/>
    <s v="Bulanan"/>
    <s v="Beli 1 Gratis 1 Gelang Retro Terapi Batu Giok"/>
    <m/>
    <n v="14000"/>
    <n v="0"/>
    <n v="0"/>
    <n v="14000"/>
    <m/>
    <s v="Diskon"/>
    <n v="8000"/>
    <n v="6000"/>
    <n v="82500"/>
    <n v="1237.5"/>
    <s v="JNT"/>
    <s v="Atasan/Staf/Karyawan"/>
    <d v="2026-06-08T00:00:00"/>
    <m/>
    <x v="1"/>
    <m/>
    <s v="VIP"/>
    <m/>
    <m/>
    <s v="Tidak"/>
    <s v="COD"/>
    <n v="68500"/>
    <s v="-"/>
    <n v="75262.5"/>
    <x v="7"/>
  </r>
  <r>
    <s v="1357668629"/>
    <d v="2026-06-03T00:00:00"/>
    <s v="MEIKA-BERKARYA"/>
    <s v="Meika Berkarya"/>
    <s v="6287818525580"/>
    <s v="Kab. Kuningan"/>
    <s v="Cilimus"/>
    <s v="Jl. Panawuan Indrapatra, Panawuan"/>
    <s v="Mansyur (PS)"/>
    <s v="6281234540644"/>
    <x v="23"/>
    <s v="Kendari"/>
    <s v="Baruga"/>
    <s v="BTN PNS KENDARI blok 47 nomor 1 RT/RW: 018/ 008 Desa/kelurahan. Baruga (ANTRAKN LANGSUNG KE ALAMAT)"/>
    <n v="1"/>
    <s v="BARANG"/>
    <n v="100"/>
    <n v="0"/>
    <s v="EZ"/>
    <s v="Bulanan"/>
    <s v="Beli 2 Gratis 1 Penghitam Body Kendaraan Bonus Kain Lap Microfiber"/>
    <m/>
    <n v="68000"/>
    <n v="0"/>
    <n v="0"/>
    <n v="68000"/>
    <m/>
    <s v="Diskon"/>
    <n v="27200"/>
    <n v="40800"/>
    <n v="182000"/>
    <n v="2730"/>
    <s v="Mansyur (PS)"/>
    <m/>
    <d v="2026-06-07T00:00:00"/>
    <m/>
    <x v="0"/>
    <m/>
    <s v="VIP"/>
    <m/>
    <m/>
    <s v="Tidak"/>
    <s v="COD"/>
    <n v="114000"/>
    <s v="Recon"/>
    <n v="138470"/>
    <x v="14"/>
  </r>
  <r>
    <s v="1358442429"/>
    <d v="2026-06-03T00:00:00"/>
    <s v="MEIKA-BERKARYA"/>
    <s v="Meika Berkarya"/>
    <s v="6287818525580"/>
    <s v="Kab. Kuningan"/>
    <s v="Cilimus"/>
    <s v="Jl. Panawuan Indrapatra, Panawuan, Kec. Cigandamekar, Kabupaten Kuningan, Jawa Barat"/>
    <s v="Dian (Fr)"/>
    <s v="628213567421"/>
    <x v="16"/>
    <s v="Kab. Tuban"/>
    <s v="Tuban"/>
    <s v="Desa Mondokan RT 003 RW 004 dusun mondokan, Kec. tuban, Kab. Tuban"/>
    <n v="1"/>
    <s v="BARANG"/>
    <n v="100"/>
    <n v="0"/>
    <s v="EZ"/>
    <s v="Bulanan"/>
    <s v="1 SET GIGI PALSU"/>
    <m/>
    <n v="29000"/>
    <n v="0"/>
    <n v="0"/>
    <n v="29000"/>
    <m/>
    <s v="Diskon"/>
    <n v="20000"/>
    <n v="9000"/>
    <n v="91000"/>
    <n v="1365"/>
    <s v="JNT PANAWUAN"/>
    <s v="Atasan/Staf/Karyawan"/>
    <d v="2026-06-11T00:00:00"/>
    <s v="HUBUNGI PENERIMA (LANGSUNG ANTAR KE ALAMAT)"/>
    <x v="1"/>
    <m/>
    <s v="VIP"/>
    <m/>
    <m/>
    <s v="Tidak"/>
    <s v="COD"/>
    <n v="62000"/>
    <s v="-"/>
    <n v="80635"/>
    <x v="0"/>
  </r>
  <r>
    <s v="1358508790"/>
    <d v="2026-06-03T00:00:00"/>
    <s v="MEIKA-BERKARYA"/>
    <s v="Meika Berkarya"/>
    <s v="6287818525580"/>
    <s v="Kab. Kuningan"/>
    <s v="Cilimus"/>
    <s v="Jl. Panawuan Indrapatra, Panawuan"/>
    <s v="Doni  (Hb)"/>
    <s v="6281255907021"/>
    <x v="5"/>
    <s v="Kab. Bengkayang"/>
    <s v="Siding"/>
    <s v="Desa/kel siding Patok rumah saya di depan gereja Kristen protestan di dusun Merendeng"/>
    <n v="1"/>
    <s v="BARANG"/>
    <n v="100"/>
    <n v="0"/>
    <s v="EZ"/>
    <s v="Bulanan"/>
    <s v="BELI 2 , Warna: BLUE Topi Visor Anti UV"/>
    <m/>
    <n v="60000"/>
    <n v="0"/>
    <n v="0"/>
    <n v="60000"/>
    <m/>
    <s v="Diskon"/>
    <n v="24000"/>
    <n v="36000"/>
    <n v="237000"/>
    <n v="3555"/>
    <s v="Doni  (Hb)"/>
    <m/>
    <d v="2026-06-09T00:00:00"/>
    <m/>
    <x v="0"/>
    <m/>
    <s v="VIP"/>
    <m/>
    <m/>
    <s v="Tidak"/>
    <s v="COD"/>
    <n v="177000"/>
    <s v="Recon"/>
    <n v="197445"/>
    <x v="9"/>
  </r>
  <r>
    <s v="1358641384"/>
    <d v="2026-06-03T00:00:00"/>
    <s v="MEIKA-BERKARYA"/>
    <s v="Meika Berkarya"/>
    <s v="6287818525580"/>
    <s v="Kab. Kuningan"/>
    <s v="Cilimus"/>
    <s v="Jl. Panawuan Indrapatra, Panawuan"/>
    <s v="i made (ca)"/>
    <s v="6282235384077"/>
    <x v="12"/>
    <s v="Denpasar"/>
    <s v="Denpasar Barat"/>
    <s v="jl.subur gg. mirah delima no.18 ( patokan rumah dg kori tembok bata) desa pemecutan klod"/>
    <n v="1"/>
    <s v="BARANG"/>
    <n v="100"/>
    <n v="0"/>
    <s v="EZ"/>
    <s v="Bulanan"/>
    <s v="BELI 1 DAPAT 3 Penambal Gigi"/>
    <m/>
    <n v="30000"/>
    <n v="0"/>
    <n v="0"/>
    <n v="30000"/>
    <m/>
    <s v="Diskon"/>
    <n v="12000"/>
    <n v="18000"/>
    <n v="107000"/>
    <n v="1605"/>
    <s v="i made (ca)"/>
    <m/>
    <d v="2026-06-07T00:00:00"/>
    <m/>
    <x v="0"/>
    <m/>
    <s v="VIP"/>
    <m/>
    <m/>
    <s v="Tidak"/>
    <s v="COD"/>
    <n v="77000"/>
    <s v="Recon"/>
    <n v="87395"/>
    <x v="14"/>
  </r>
  <r>
    <s v="1358305092"/>
    <d v="2026-06-04T00:00:00"/>
    <s v="MEIKA-BERKARYA"/>
    <s v="Meika Berkarya"/>
    <s v="6287818525580"/>
    <s v="Kab. Kuningan"/>
    <s v="Cilimus"/>
    <s v="Jl. Panawuan Indrapatra, Panawuan"/>
    <s v="Yesnie (Hb)"/>
    <s v="6281233926542"/>
    <x v="13"/>
    <s v="Kab. Gunung Mas"/>
    <s v="Kurun"/>
    <s v="Alamat Lengkap : jln sumber rejeki satu Desa / Kelurahan : tumbang anjir Belakang gereja GBI Shalom"/>
    <n v="1"/>
    <s v="BARANG"/>
    <n v="100"/>
    <n v="0"/>
    <s v="EZ"/>
    <s v="Bulanan"/>
    <s v="BELI 1 Dongkrak Pemindah Barang"/>
    <m/>
    <n v="63000"/>
    <n v="0"/>
    <n v="0"/>
    <n v="63000"/>
    <m/>
    <s v="Diskon"/>
    <n v="25200"/>
    <n v="37800"/>
    <n v="173000"/>
    <n v="2595"/>
    <s v="Yesnie (Hb)"/>
    <m/>
    <d v="2026-06-08T00:00:00"/>
    <m/>
    <x v="0"/>
    <m/>
    <s v="VIP"/>
    <m/>
    <m/>
    <s v="Tidak"/>
    <s v="COD"/>
    <n v="110000"/>
    <s v="Recon"/>
    <n v="132605"/>
    <x v="14"/>
  </r>
  <r>
    <s v="1358491563"/>
    <d v="2026-06-04T00:00:00"/>
    <s v="MEIKA-BERKARYA"/>
    <s v="Meika Berkarya"/>
    <s v="6287818525580"/>
    <s v="Kab. Kuningan"/>
    <s v="Cilimus"/>
    <s v="Jl. Panawuan Indrapatra, Panawuan, Kec. Cigandamekar, Kabupaten Kuningan, Jawa Barat"/>
    <s v="Adrian Locit (rz)"/>
    <s v="6283194152825"/>
    <x v="5"/>
    <s v="Kab. Sekadau"/>
    <s v="Sekadau Hilir"/>
    <s v="Jln. Pelajar RT 03 RW 13 Desa Seberang Kapuas,Kec. Sekadau Hilir Kab. Sekadau"/>
    <n v="1"/>
    <s v="BARANG"/>
    <n v="100"/>
    <n v="0"/>
    <s v="EZ"/>
    <s v="Bulanan"/>
    <s v="1 SET GIGI PALSU"/>
    <m/>
    <n v="60000"/>
    <n v="0"/>
    <n v="0"/>
    <n v="60000"/>
    <m/>
    <s v="Diskon"/>
    <n v="24000"/>
    <n v="36000"/>
    <n v="138000"/>
    <n v="2070"/>
    <s v="PAKET ANDA ADA DI JNT PANAUWAN"/>
    <s v="Atasan/Staf/Karyawan"/>
    <d v="2026-06-28T00:00:00"/>
    <s v="HUBUNGI PENERIMA (LANGSUNG ANTAR KE ALAMAT)"/>
    <x v="1"/>
    <m/>
    <s v="VIP"/>
    <m/>
    <m/>
    <s v="Tidak"/>
    <s v="COD"/>
    <n v="78000"/>
    <s v="-"/>
    <n v="99930"/>
    <x v="23"/>
  </r>
  <r>
    <s v="1358371011"/>
    <d v="2026-06-04T00:00:00"/>
    <s v="MEIKA-BERKARYA"/>
    <s v="Meika Berkarya"/>
    <s v="6287818525580"/>
    <s v="Kab. Kuningan"/>
    <s v="Cilimus"/>
    <s v="Jl. Panawuan Indrapatra, Panawuan"/>
    <s v="Moh Asyik (PTR)"/>
    <s v="6287821055540"/>
    <x v="28"/>
    <s v="Kab. Lebak"/>
    <s v="Rangkasbitung"/>
    <s v="Kamp. Tutul RT.01/ RW.03, Jl. Prop Dr Ir Sutami, Desa Citera, (Depan Rumah Ada Pabrik Karung, Disamping Rumah Ada Bengkel Motor Deden, Samping Kanan Ada Ruko), Rangkasbitung"/>
    <n v="1"/>
    <s v="BARANG"/>
    <n v="100"/>
    <n v="0"/>
    <s v="EZ"/>
    <s v="Bulanan"/>
    <s v="BELI 1 DAPAT 2 Kacamata Autofokus"/>
    <m/>
    <n v="23000"/>
    <n v="0"/>
    <n v="0"/>
    <n v="23000"/>
    <m/>
    <s v="Diskon"/>
    <n v="17000"/>
    <n v="6000"/>
    <n v="66450"/>
    <n v="996.75"/>
    <s v="Moh Asyik (PTR)"/>
    <m/>
    <d v="2026-06-06T00:00:00"/>
    <m/>
    <x v="0"/>
    <m/>
    <s v="VIP"/>
    <m/>
    <m/>
    <s v="Tidak"/>
    <s v="COD"/>
    <n v="43450"/>
    <s v="Recon"/>
    <n v="59453.25"/>
    <x v="15"/>
  </r>
  <r>
    <s v="1358311811"/>
    <d v="2026-06-04T00:00:00"/>
    <s v="MEIKA-BERKARYA"/>
    <s v="Meika Berkarya"/>
    <s v="6287818525580"/>
    <s v="Kab. Kuningan"/>
    <s v="Cilimus"/>
    <s v="Jl. Panawuan Indrapatra, Panawuan, Kec. Cigandamekar, Kabupaten Kuningan, Jawa Barat"/>
    <s v="Maria yursi ana ner (IS)"/>
    <s v="6281358858882"/>
    <x v="14"/>
    <s v="Makassar"/>
    <s v="Makassar"/>
    <s v="Desa Barombong, Tamalate Jalan, Marigold, Cross, No,59. Perumahan Marigold Residence, Green River View Tanjung Bunga Lewati Jembatan Barombong, Kec. Makassar, Kota Makassar"/>
    <n v="1"/>
    <s v="BARANG"/>
    <n v="100"/>
    <n v="0"/>
    <s v="EZ"/>
    <s v="Bulanan"/>
    <s v="1 SET GIGI PALSU"/>
    <m/>
    <n v="60000"/>
    <n v="0"/>
    <n v="0"/>
    <n v="60000"/>
    <m/>
    <s v="Diskon"/>
    <n v="24000"/>
    <n v="36000"/>
    <n v="106000"/>
    <n v="1590"/>
    <s v="Maria yursi ana ner (IS)"/>
    <m/>
    <d v="2026-06-08T00:00:00"/>
    <s v="HUBUNGI PENERIMA (LANGSUNG ANTAR KE ALAMAT)"/>
    <x v="0"/>
    <m/>
    <s v="VIP"/>
    <m/>
    <m/>
    <s v="Tidak"/>
    <s v="COD"/>
    <n v="46000"/>
    <s v="Recon"/>
    <n v="68410"/>
    <x v="14"/>
  </r>
  <r>
    <s v="1358558909"/>
    <d v="2026-06-04T00:00:00"/>
    <s v="MEIKA-BERKARYA"/>
    <s v="Meika Berkarya"/>
    <s v="6287818525580"/>
    <s v="Kab. Kuningan"/>
    <s v="Cilimus"/>
    <s v="Jl. Panawuan Indrapatra, Panawuan, Kec. Cigandamekar, Kabupaten Kuningan, Jawa Barat"/>
    <s v="Jefman mamentiwalo (Rs)"/>
    <s v="6281241307192"/>
    <x v="3"/>
    <s v="Kab. Kepulauan Talaud"/>
    <s v="Salibabu"/>
    <s v="Jl. Lapis Dua, Dsn. 2, Desa Salibabu, Kec. Salibabu, Kab. Talaud, Prov. Sulawesi Utara (Depan Kantor Desa Salibabu)"/>
    <n v="1"/>
    <s v="BARANG"/>
    <n v="100"/>
    <n v="0"/>
    <s v="EZ"/>
    <s v="Bulanan"/>
    <s v="1 SET GIGI PALSU"/>
    <m/>
    <n v="114000"/>
    <n v="0"/>
    <n v="0"/>
    <n v="114000"/>
    <m/>
    <s v="Diskon"/>
    <n v="45600"/>
    <n v="68400"/>
    <n v="177000"/>
    <n v="2655"/>
    <s v="DC PANAWUAN KNG07"/>
    <s v="Atasan/Staf/Karyawan"/>
    <d v="2026-06-19T00:00:00"/>
    <s v="HUBUNGI PENERIMA (LANGSUNG ANTAR KE ALAMAT)"/>
    <x v="1"/>
    <m/>
    <s v="VIP"/>
    <m/>
    <m/>
    <s v="Tidak"/>
    <s v="COD"/>
    <n v="63000"/>
    <s v="-"/>
    <n v="105945"/>
    <x v="8"/>
  </r>
  <r>
    <s v="1358163958"/>
    <d v="2026-06-04T00:00:00"/>
    <s v="MEIKA-BERKARYA"/>
    <s v="Meika Berkarya"/>
    <s v="6287818525580"/>
    <s v="Kab. Kuningan"/>
    <s v="Cilimus"/>
    <s v="Jl. Panawuan Indrapatra, Panawuan"/>
    <s v="Ana Mariani (PTR)"/>
    <s v="6285246458785"/>
    <x v="5"/>
    <s v="Kab. Ketapang"/>
    <s v="Jelai Hulu"/>
    <s v="Desa Teluk Runjai, RT. 1 RW. 1, Jl. Simpang 4 Holling, Bengkel Bimbi Tanjung, Jelai Hulu"/>
    <n v="1"/>
    <s v="BARANG"/>
    <n v="100"/>
    <n v="0"/>
    <s v="EZ"/>
    <s v="Bulanan"/>
    <s v="Beli 2 Spray Pembersih Interior Mobil"/>
    <m/>
    <n v="74000"/>
    <n v="0"/>
    <n v="0"/>
    <n v="74000"/>
    <m/>
    <s v="Diskon"/>
    <n v="29600"/>
    <n v="44400"/>
    <n v="208000"/>
    <n v="3120"/>
    <s v="Ana Mariani (PTR)"/>
    <m/>
    <d v="2026-06-16T00:00:00"/>
    <m/>
    <x v="0"/>
    <m/>
    <s v="VIP"/>
    <m/>
    <m/>
    <s v="Tidak"/>
    <s v="COD"/>
    <n v="134000"/>
    <s v="Recon"/>
    <n v="160480"/>
    <x v="2"/>
  </r>
  <r>
    <s v="1358256161"/>
    <d v="2026-06-04T00:00:00"/>
    <s v="MEIKA-BERKARYA"/>
    <s v="Meika Berkarya"/>
    <s v="6287818525580"/>
    <s v="Kab. Kuningan"/>
    <s v="Cilimus"/>
    <s v="Jl. Panawuan Indrapatra, Panawuan"/>
    <s v="Agusni (Jj)"/>
    <s v="6281278171678"/>
    <x v="10"/>
    <s v="Kab. Muara Enim"/>
    <s v="Semende Darat Laut"/>
    <s v="Talang Beringin Kampung 5 Kelurahan /Desa Pulau Panggung No. 108, rumah warna ping rolling door ungu"/>
    <n v="1"/>
    <s v="BARANG"/>
    <n v="100"/>
    <n v="0"/>
    <s v="EZ"/>
    <s v="Bulanan"/>
    <s v="Beli 1 Semprotan Noozle"/>
    <m/>
    <n v="37000"/>
    <n v="0"/>
    <n v="0"/>
    <n v="37000"/>
    <m/>
    <s v="Diskon"/>
    <n v="14800"/>
    <n v="22200"/>
    <n v="95000"/>
    <n v="1425"/>
    <s v="Agusni (Jj)"/>
    <m/>
    <d v="2026-06-08T00:00:00"/>
    <m/>
    <x v="0"/>
    <m/>
    <s v="VIP"/>
    <m/>
    <m/>
    <s v="Tidak"/>
    <s v="COD"/>
    <n v="58000"/>
    <s v="Recon"/>
    <n v="71375"/>
    <x v="14"/>
  </r>
  <r>
    <s v="1358494373"/>
    <d v="2026-06-04T00:00:00"/>
    <s v="MEIKA-BERKARYA"/>
    <s v="Meika Berkarya"/>
    <s v="6287818525580"/>
    <s v="Kab. Kuningan"/>
    <s v="Cilimus"/>
    <s v="Jl. Panawuan Indrapatra, Panawuan"/>
    <s v="jumadi (RM)"/>
    <s v="6281235523938"/>
    <x v="16"/>
    <s v="Kediri"/>
    <s v="Mojoroto"/>
    <s v="kelurahan bujel gg tengah no 24 rt 2 rw 3 kecamatan mojoroto  belakang balai kelurahan bujel ada rombong nasgor"/>
    <n v="1"/>
    <s v="BARANG"/>
    <n v="100"/>
    <n v="0"/>
    <s v="EZ"/>
    <s v="Bulanan"/>
    <s v="BELI 1 DAPAT 2 Kacamata Autofokus"/>
    <m/>
    <n v="27000"/>
    <n v="0"/>
    <n v="0"/>
    <n v="27000"/>
    <m/>
    <s v="Diskon"/>
    <n v="18000"/>
    <n v="9000"/>
    <n v="64000"/>
    <n v="960"/>
    <s v="jumadi (RM)"/>
    <m/>
    <d v="2026-06-07T00:00:00"/>
    <m/>
    <x v="0"/>
    <m/>
    <s v="VIP"/>
    <m/>
    <m/>
    <s v="Tidak"/>
    <s v="COD"/>
    <n v="37000"/>
    <s v="Recon"/>
    <n v="54040"/>
    <x v="18"/>
  </r>
  <r>
    <s v="1358242713"/>
    <d v="2026-06-04T00:00:00"/>
    <s v="MEIKA-BERKARYA"/>
    <s v="Meika Berkarya"/>
    <s v="6287818525580"/>
    <s v="Kab. Kuningan"/>
    <s v="Cilimus"/>
    <s v="Jl. Panawuan Indrapatra, Panawuan"/>
    <s v="Kamto Sukamto (RM)"/>
    <s v="6281337232618"/>
    <x v="19"/>
    <s v="Balikpapan"/>
    <s v="Balikpapan Tengah"/>
    <s v="karang jati dalam RT 19 no 01  Desa  karang jati Kecamatan balikpapan tengah"/>
    <n v="1"/>
    <s v="BARANG"/>
    <n v="100"/>
    <n v="0"/>
    <s v="EZ"/>
    <s v="Bulanan"/>
    <s v="BELI 1 DAPAT 2 Kacamata Autofokus"/>
    <m/>
    <n v="47000"/>
    <n v="0"/>
    <n v="0"/>
    <n v="47000"/>
    <m/>
    <s v="Diskon"/>
    <n v="18800"/>
    <n v="28200"/>
    <n v="94000"/>
    <n v="1410"/>
    <s v="Kamto Sukamto (RM)"/>
    <m/>
    <d v="2026-06-07T00:00:00"/>
    <m/>
    <x v="0"/>
    <m/>
    <s v="VIP"/>
    <m/>
    <m/>
    <s v="Tidak"/>
    <s v="COD"/>
    <n v="47000"/>
    <s v="Recon"/>
    <n v="64390"/>
    <x v="18"/>
  </r>
  <r>
    <s v="1358337624"/>
    <d v="2026-06-04T00:00:00"/>
    <s v="MEIKA-BERKARYA"/>
    <s v="Meika Berkarya"/>
    <s v="6287818525580"/>
    <s v="Kab. Kuningan"/>
    <s v="Cilimus"/>
    <s v="Jl. Panawuan Indrapatra, Panawuan"/>
    <s v="Epel Montera (PTR)"/>
    <s v="6285245777910"/>
    <x v="5"/>
    <s v="Kab. Bengkayang"/>
    <s v="Monterado"/>
    <s v="Jl. Siaga, Dusun Taepi, RT. 01/ RW.01, Desa Monterado"/>
    <n v="1"/>
    <s v="BARANG"/>
    <n v="100"/>
    <n v="0"/>
    <s v="EZ"/>
    <s v="Bulanan"/>
    <s v="BELI 1 , Warna: CREAM Topi Visor Anti UV"/>
    <m/>
    <n v="74000"/>
    <n v="0"/>
    <n v="0"/>
    <n v="74000"/>
    <m/>
    <s v="Diskon"/>
    <n v="29600"/>
    <n v="44400"/>
    <n v="162000"/>
    <n v="2430"/>
    <s v="Epel Montera (PTR)"/>
    <m/>
    <d v="2026-06-07T00:00:00"/>
    <m/>
    <x v="0"/>
    <m/>
    <s v="VIP"/>
    <m/>
    <m/>
    <s v="Tidak"/>
    <s v="COD"/>
    <n v="88000"/>
    <s v="Recon"/>
    <n v="115170"/>
    <x v="18"/>
  </r>
  <r>
    <s v="1358442858"/>
    <d v="2026-06-04T00:00:00"/>
    <s v="MEIKA-BERKARYA"/>
    <s v="Meika Berkarya"/>
    <s v="6287818525580"/>
    <s v="Kab. Kuningan"/>
    <s v="Cilimus"/>
    <s v="Jl. Panawuan Indrapatra, Panawuan"/>
    <s v="Usman Agus tina (Yn)"/>
    <s v="6289522075432"/>
    <x v="5"/>
    <s v="Kab. Kubu Raya"/>
    <s v="Sungai Kakap"/>
    <s v="Jl. Tanjung Pasir Desa Sungai Kupah RT 03 RW 03 Kec Sungai Kakap Kab Kubu Raya patokan rumah dekat Kantor Desa Sungai Kupah rumah warna kuning (DIANTAR LANGSUNG KE ALAMAT PENERIMA)."/>
    <n v="1"/>
    <s v="BARANG"/>
    <n v="100"/>
    <n v="0"/>
    <s v="EZ"/>
    <s v="Bulanan"/>
    <s v="Beli 1 Semprotan Noozle"/>
    <m/>
    <n v="53000"/>
    <n v="0"/>
    <n v="0"/>
    <n v="53000"/>
    <m/>
    <s v="Diskon"/>
    <n v="21200"/>
    <n v="31800"/>
    <n v="105900"/>
    <n v="1588.5"/>
    <s v="JNTPANAWUAN"/>
    <s v="Atasan/Staf/Karyawan"/>
    <d v="2026-06-20T00:00:00"/>
    <m/>
    <x v="1"/>
    <m/>
    <s v="VIP"/>
    <m/>
    <m/>
    <s v="Tidak"/>
    <s v="COD"/>
    <n v="52900"/>
    <s v="-"/>
    <n v="72511.5"/>
    <x v="1"/>
  </r>
  <r>
    <s v="1358441989"/>
    <d v="2026-06-04T00:00:00"/>
    <s v="MEIKA-BERKARYA"/>
    <s v="Meika Berkarya"/>
    <s v="6287818525580"/>
    <s v="Kab. Kuningan"/>
    <s v="Cilimus"/>
    <s v="Jl. Panawuan Indrapatra, Panawuan"/>
    <s v="ellung (Hb)"/>
    <s v="6282254761769"/>
    <x v="19"/>
    <s v="Kab. Kutai Kartanegara"/>
    <s v="Muara Badak"/>
    <s v="alamat jln kapitan toko lima rt 5 ggasoka pas konter sakila sel muara badak ilir  desa muara badak ilir"/>
    <n v="1"/>
    <s v="BARANG"/>
    <n v="100"/>
    <n v="0"/>
    <s v="EZ"/>
    <s v="Bulanan"/>
    <s v="BELI 1 Dongkrak Pemindah Barang"/>
    <m/>
    <n v="84000"/>
    <n v="0"/>
    <n v="0"/>
    <n v="84000"/>
    <m/>
    <s v="Diskon"/>
    <n v="33600"/>
    <n v="50400"/>
    <n v="184000"/>
    <n v="2760"/>
    <s v="ellung (Hb)"/>
    <m/>
    <d v="2026-06-09T00:00:00"/>
    <m/>
    <x v="0"/>
    <m/>
    <s v="VIP"/>
    <m/>
    <m/>
    <s v="Tidak"/>
    <s v="COD"/>
    <n v="100000"/>
    <s v="Recon"/>
    <n v="130840"/>
    <x v="7"/>
  </r>
  <r>
    <s v="1358572602"/>
    <d v="2026-06-04T00:00:00"/>
    <s v="MEIKA-BERKARYA"/>
    <s v="Meika Berkarya"/>
    <s v="6287818525580"/>
    <s v="Kab. Kuningan"/>
    <s v="Cilimus"/>
    <s v="Jl. Panawuan Indrapatra, Panawuan"/>
    <s v="Imade suyasa (ib)"/>
    <s v="6287850460686"/>
    <x v="12"/>
    <s v="Kab. Tabanan"/>
    <s v="Selemadeg"/>
    <s v="Banjar delod sema desa lumbung selemadeg"/>
    <n v="1"/>
    <s v="BARANG"/>
    <n v="100"/>
    <n v="0"/>
    <s v="EZ"/>
    <s v="Bulanan"/>
    <s v="Beli 1 Gratis 1 Gelang Retro Terapi Batu Giok"/>
    <m/>
    <n v="38000"/>
    <n v="0"/>
    <n v="0"/>
    <n v="38000"/>
    <m/>
    <s v="Diskon"/>
    <n v="15200"/>
    <n v="22800"/>
    <n v="119000"/>
    <n v="1785"/>
    <s v="DC PANAWUAN"/>
    <s v="Atasan/Staf/Karyawan"/>
    <d v="2026-06-27T00:00:00"/>
    <m/>
    <x v="1"/>
    <m/>
    <s v="VIP"/>
    <m/>
    <m/>
    <s v="Tidak"/>
    <s v="COD"/>
    <n v="81000"/>
    <s v="-"/>
    <n v="94415"/>
    <x v="4"/>
  </r>
  <r>
    <s v="1358568411"/>
    <d v="2026-06-04T00:00:00"/>
    <s v="MEIKA-BERKARYA"/>
    <s v="Meika Berkarya"/>
    <s v="6287818525580"/>
    <s v="Kab. Kuningan"/>
    <s v="Cilimus"/>
    <s v="Jl. Panawuan Indrapatra, Panawuan, Kec. Cigandamekar, Kabupaten Kuningan, Jawa Barat"/>
    <s v="Sandoyo (IS)"/>
    <s v="6281559854077"/>
    <x v="16"/>
    <s v="Kab. Mojokerto"/>
    <s v="Kemlagi"/>
    <s v="Desa Kedungsari Dsn kemiri RT 3 RW 1 Kec. Kemlagi Kab mojokerto Provinsi Jawa Timur"/>
    <n v="1"/>
    <s v="BARANG"/>
    <n v="100"/>
    <n v="0"/>
    <s v="EZ"/>
    <s v="Bulanan"/>
    <s v="1 SET POMPA SEDOT MANUAL (1 POMPA DAN 1 SELANG)"/>
    <m/>
    <n v="25000"/>
    <n v="0"/>
    <n v="0"/>
    <n v="25000"/>
    <m/>
    <s v="Diskon"/>
    <n v="16000"/>
    <n v="9000"/>
    <n v="103000"/>
    <n v="1545"/>
    <s v="DC PANAWUAN"/>
    <s v="Atasan/Staf/Karyawan"/>
    <d v="2026-06-27T00:00:00"/>
    <s v="HUBUNGI PENERIMA (LANGSUNG ANTAR KE ALAMAT)"/>
    <x v="1"/>
    <m/>
    <s v="VIP"/>
    <m/>
    <m/>
    <s v="Tidak"/>
    <s v="COD"/>
    <n v="78000"/>
    <s v="-"/>
    <n v="92455"/>
    <x v="4"/>
  </r>
  <r>
    <s v="1358388038"/>
    <d v="2026-06-04T00:00:00"/>
    <s v="MEIKA-BERKARYA"/>
    <s v="Meika Berkarya"/>
    <s v="6287818525580"/>
    <s v="Kab. Kuningan"/>
    <s v="Cilimus"/>
    <s v="Jl. Panawuan Indrapatra, Panawuan"/>
    <s v="JOHANA KOLOAY (Bar)"/>
    <s v="6282156549119"/>
    <x v="3"/>
    <s v="Kab. Minahasa Utara"/>
    <s v="Dimembe"/>
    <s v="Johana Koloay, Alamat. Laikit Jaga II, Toko Monika, Belok Kanan, Rumah Cat Putih, Buka Pintu Pagar, Kec. Dimembe (95373) (DIANTARKAN LANGSUNG KE ALAMAT PENERIMA)"/>
    <n v="1"/>
    <s v="BARANG"/>
    <n v="100"/>
    <n v="0"/>
    <s v="EZ"/>
    <s v="Bulanan"/>
    <s v="Beli 2 Alat Peras Buah"/>
    <m/>
    <n v="87000"/>
    <n v="0"/>
    <n v="0"/>
    <n v="87000"/>
    <m/>
    <s v="Diskon"/>
    <n v="34800"/>
    <n v="52200"/>
    <n v="291000"/>
    <n v="4365"/>
    <s v="JOHANA KOLOAY (Bar)"/>
    <m/>
    <d v="2026-06-08T00:00:00"/>
    <m/>
    <x v="0"/>
    <m/>
    <s v="VIP"/>
    <m/>
    <m/>
    <s v="Tidak"/>
    <s v="COD"/>
    <n v="204000"/>
    <s v="Recon"/>
    <n v="234435"/>
    <x v="14"/>
  </r>
  <r>
    <s v="1358145576"/>
    <d v="2026-06-04T00:00:00"/>
    <s v="MEIKA-BERKARYA"/>
    <s v="Meika Berkarya"/>
    <s v="6287818525580"/>
    <s v="Kab. Kuningan"/>
    <s v="Cilimus"/>
    <s v="Jl. Panawuan Indrapatra, Panawuan"/>
    <s v="Sadiman Sadik ( Sp )"/>
    <s v="62085367748634"/>
    <x v="4"/>
    <s v="Kab. Tebo"/>
    <s v="VII Koto Ilir"/>
    <s v="Desa Cermin Alam Dusun Suka Maju Rt 20  ( Rumah sebelum pasar jengkol , dekat mushola )"/>
    <n v="1"/>
    <s v="BARANG"/>
    <n v="100"/>
    <n v="0"/>
    <s v="EZ"/>
    <s v="Bulanan"/>
    <s v="BELI 1 DAPAT 2 Kacamata Autofokus"/>
    <m/>
    <n v="52000"/>
    <n v="0"/>
    <n v="0"/>
    <n v="52000"/>
    <m/>
    <s v="Diskon"/>
    <n v="20800"/>
    <n v="31200"/>
    <n v="99800"/>
    <n v="1497"/>
    <s v="Sadiman Sadik ( Sp )"/>
    <m/>
    <d v="2026-06-09T00:00:00"/>
    <m/>
    <x v="0"/>
    <m/>
    <s v="VIP"/>
    <m/>
    <m/>
    <s v="Tidak"/>
    <s v="COD"/>
    <n v="47800"/>
    <s v="Recon"/>
    <n v="67103"/>
    <x v="7"/>
  </r>
  <r>
    <s v="1358152259"/>
    <d v="2026-06-04T00:00:00"/>
    <s v="MEIKA-BERKARYA"/>
    <s v="Meika Berkarya"/>
    <s v="6287818525580"/>
    <s v="Kab. Kuningan"/>
    <s v="Cilimus"/>
    <s v="Jl. Panawuan Indrapatra, Panawuan"/>
    <s v="Maxi Fanu Rakmeniz (PS)"/>
    <s v="6287874479668"/>
    <x v="1"/>
    <s v="Kab. Kupang"/>
    <s v="Amarasi"/>
    <s v="Desa. Ponain RT/RW 10/06 (Belakang gereja advent poti )"/>
    <n v="1"/>
    <s v="BARANG"/>
    <n v="100"/>
    <n v="0"/>
    <s v="EZ"/>
    <s v="Bulanan"/>
    <s v="Beli 2 Gratis 1 Semprotan Noozle"/>
    <m/>
    <n v="78000"/>
    <n v="0"/>
    <n v="0"/>
    <n v="78000"/>
    <m/>
    <s v="Diskon"/>
    <n v="31200"/>
    <n v="46800"/>
    <n v="264000"/>
    <n v="3960"/>
    <s v="jn"/>
    <s v="Atasan/Staf/Karyawan"/>
    <d v="2026-06-30T00:00:00"/>
    <m/>
    <x v="1"/>
    <m/>
    <s v="VIP"/>
    <m/>
    <m/>
    <s v="Tidak"/>
    <s v="COD"/>
    <n v="186000"/>
    <s v="-"/>
    <n v="213240"/>
    <x v="29"/>
  </r>
  <r>
    <s v="1358153824"/>
    <d v="2026-06-04T00:00:00"/>
    <s v="MEIKA-BERKARYA"/>
    <s v="Meika Berkarya"/>
    <s v="6287818525580"/>
    <s v="Kab. Kuningan"/>
    <s v="Cilimus"/>
    <s v="Jl. Panawuan Indrapatra, Panawuan"/>
    <s v="I Gusti Lanang Marsama (Jj)"/>
    <s v="6282340039364"/>
    <x v="2"/>
    <s v="Mataram"/>
    <s v="Cakranegara"/>
    <s v="Kelurahan /Desa Mayura Jln. Selaparang Gang Nenas Lingkungan Sweta Barat"/>
    <n v="1"/>
    <s v="BARANG"/>
    <n v="100"/>
    <n v="0"/>
    <s v="EZ"/>
    <s v="Bulanan"/>
    <s v="Beli 2 Gratis 1 Penghitam Body Kendaraan Bonus Kain Lap Microfiber"/>
    <m/>
    <n v="39000"/>
    <n v="0"/>
    <n v="0"/>
    <n v="39000"/>
    <m/>
    <s v="Diskon"/>
    <n v="15600"/>
    <n v="23400"/>
    <n v="150000"/>
    <n v="2250"/>
    <s v="I Gusti Lanang Marsama (Jj)"/>
    <m/>
    <d v="2026-06-08T00:00:00"/>
    <m/>
    <x v="0"/>
    <m/>
    <s v="VIP"/>
    <m/>
    <m/>
    <s v="Tidak"/>
    <s v="COD"/>
    <n v="111000"/>
    <s v="Recon"/>
    <n v="124350"/>
    <x v="14"/>
  </r>
  <r>
    <s v="1358445484"/>
    <d v="2026-06-04T00:00:00"/>
    <s v="MEIKA-BERKARYA"/>
    <s v="Meika Berkarya"/>
    <s v="6287818525580"/>
    <s v="Kab. Kuningan"/>
    <s v="Cilimus"/>
    <s v="Jl. Panawuan Indrapatra, Panawuan"/>
    <s v="H.M.Yunus (Kin)"/>
    <s v="6281241071346"/>
    <x v="14"/>
    <s v="Kab. Pinrang"/>
    <s v="Duampanua"/>
    <s v="Kelurahan Pekkabata, Jln. Talitti RT 01 (Rumah H.M Yunus)"/>
    <n v="1"/>
    <s v="BARANG"/>
    <n v="100"/>
    <n v="0"/>
    <s v="EZ"/>
    <s v="Bulanan"/>
    <s v="Beli 2 Gratis 1 Semprotan Noozle"/>
    <m/>
    <n v="61000"/>
    <n v="0"/>
    <n v="0"/>
    <n v="61000"/>
    <m/>
    <s v="Diskon"/>
    <n v="24400"/>
    <n v="36600"/>
    <n v="167000"/>
    <n v="2505"/>
    <s v="H.M.Yunus (Kin)"/>
    <m/>
    <d v="2026-06-08T00:00:00"/>
    <m/>
    <x v="0"/>
    <m/>
    <s v="VIP"/>
    <m/>
    <m/>
    <s v="Tidak"/>
    <s v="COD"/>
    <n v="106000"/>
    <s v="Recon"/>
    <n v="127895"/>
    <x v="14"/>
  </r>
  <r>
    <s v="1358491088"/>
    <d v="2026-06-04T00:00:00"/>
    <s v="MEIKA-BERKARYA"/>
    <s v="Meika Berkarya"/>
    <s v="6287818525580"/>
    <s v="Kab. Kuningan"/>
    <s v="Cilimus"/>
    <s v="Jl. Panawuan Indrapatra, Panawuan"/>
    <s v="Asep Mustafa (PS)"/>
    <s v="6282158887573"/>
    <x v="23"/>
    <s v="Kab. Konawe"/>
    <s v="Padangguni"/>
    <s v="Jalan. Ambon Dusun. 2 RT/RW 02/02 Desa. Padangguni (rumah pinggir sawah.)"/>
    <n v="1"/>
    <s v="BARANG"/>
    <n v="100"/>
    <n v="0"/>
    <s v="EZ"/>
    <s v="Bulanan"/>
    <s v="Promo Beli 1 Vacum Cleaner Mobil"/>
    <m/>
    <n v="85000"/>
    <n v="0"/>
    <n v="0"/>
    <n v="85000"/>
    <m/>
    <s v="Diskon"/>
    <n v="34000"/>
    <n v="51000"/>
    <n v="192000"/>
    <n v="2880"/>
    <s v="Asep Mustafa (PS)"/>
    <m/>
    <d v="2026-06-08T00:00:00"/>
    <m/>
    <x v="0"/>
    <m/>
    <s v="VIP"/>
    <m/>
    <m/>
    <s v="Tidak"/>
    <s v="COD"/>
    <n v="107000"/>
    <s v="Recon"/>
    <n v="138120"/>
    <x v="14"/>
  </r>
  <r>
    <s v="1358441419"/>
    <d v="2026-06-04T00:00:00"/>
    <s v="MEIKA-BERKARYA"/>
    <s v="Meika Berkarya"/>
    <s v="6287818525580"/>
    <s v="Kab. Kuningan"/>
    <s v="Cilimus"/>
    <s v="Jl. Panawuan Indrapatra, Panawuan, Kec. Cigandamekar, Kabupaten Kuningan, Jawa Barat"/>
    <s v="Hakiki (Rs)"/>
    <s v="6285278926219"/>
    <x v="6"/>
    <s v="Kab. Dharmasraya"/>
    <s v="Koto Baru"/>
    <s v="Desa Koto Padang, Kecamatan Koto Baru, Kabupaten Dharmasraya, Provinsi Sumatera Barat (Dekat SMK)"/>
    <n v="1"/>
    <s v="BARANG"/>
    <n v="100"/>
    <n v="0"/>
    <s v="EZ"/>
    <s v="Bulanan"/>
    <s v="1 SET POMPA SEDOT MANUAL (1 POMPA DAN 1 SELANG)"/>
    <m/>
    <n v="50000"/>
    <n v="0"/>
    <n v="0"/>
    <n v="50000"/>
    <m/>
    <s v="Diskon"/>
    <n v="20000"/>
    <n v="30000"/>
    <n v="142000"/>
    <n v="2130"/>
    <s v="Hakiki (Rs)"/>
    <m/>
    <d v="2026-06-10T00:00:00"/>
    <s v="HUBUNGI PENERIMA (LANGSUNG ANTAR KE ALAMAT)"/>
    <x v="0"/>
    <m/>
    <s v="VIP"/>
    <m/>
    <m/>
    <s v="Tidak"/>
    <s v="COD"/>
    <n v="92000"/>
    <s v="Recon"/>
    <n v="109870"/>
    <x v="9"/>
  </r>
  <r>
    <s v="1358490927"/>
    <d v="2026-06-04T00:00:00"/>
    <s v="MEIKA-BERKARYA"/>
    <s v="Meika Berkarya"/>
    <s v="6287818525580"/>
    <s v="Kab. Kuningan"/>
    <s v="Cilimus"/>
    <s v="Jl. Panawuan Indrapatra, Panawuan, Kec. Cigandamekar, Kabupaten Kuningan, Jawa Barat"/>
    <s v="Safrudin Assagaf (Rs)"/>
    <s v="6282190431748"/>
    <x v="23"/>
    <s v="Bau Bau"/>
    <s v="Wolio"/>
    <s v="Jl. Tanggul, RT 002 RW 008, Kel. Bataraguru, Kec. Wolio, Kota Baubau, Prov. Sulawesi Tenggara"/>
    <n v="1"/>
    <s v="BARANG"/>
    <n v="100"/>
    <n v="0"/>
    <s v="EZ"/>
    <s v="Bulanan"/>
    <s v="1 SET GIGI PALSU"/>
    <m/>
    <n v="91000"/>
    <n v="0"/>
    <n v="0"/>
    <n v="91000"/>
    <m/>
    <s v="Diskon"/>
    <n v="36400"/>
    <n v="54600"/>
    <n v="161000"/>
    <n v="2415"/>
    <s v="DC PANAWUAN"/>
    <s v="Atasan/Staf/Karyawan"/>
    <d v="2026-06-27T00:00:00"/>
    <s v="HUBUNGI PENERIMA (LANGSUNG ANTAR KE ALAMAT)"/>
    <x v="1"/>
    <m/>
    <s v="VIP"/>
    <m/>
    <m/>
    <s v="Tidak"/>
    <s v="COD"/>
    <n v="70000"/>
    <s v="-"/>
    <n v="103985"/>
    <x v="4"/>
  </r>
  <r>
    <s v="1358385851"/>
    <d v="2026-06-04T00:00:00"/>
    <s v="MEIKA-BERKARYA"/>
    <s v="Meika Berkarya"/>
    <s v="6287818525580"/>
    <s v="Kab. Kuningan"/>
    <s v="Cilimus"/>
    <s v="Jl. Panawuan Indrapatra, Panawuan"/>
    <s v="Batsya (RM)"/>
    <s v="6281930674879"/>
    <x v="23"/>
    <s v="Kendari"/>
    <s v="Baruga"/>
    <s v="Lorong Hombis BTN Baruga Regency blok F 120(paling Ujung) Desa watubangga kecamatan baruga"/>
    <n v="1"/>
    <s v="BARANG"/>
    <n v="100"/>
    <n v="0"/>
    <s v="EZ"/>
    <s v="Bulanan"/>
    <s v="BELI 3 , Warna: GRAY 2 Black 1 Topi Visor Anti UV"/>
    <m/>
    <n v="68000"/>
    <n v="0"/>
    <n v="0"/>
    <n v="68000"/>
    <m/>
    <s v="Diskon"/>
    <n v="27200"/>
    <n v="40800"/>
    <n v="318000"/>
    <n v="4770"/>
    <s v="dc panawuan"/>
    <s v="Atasan/Staf/Karyawan"/>
    <d v="2026-06-17T00:00:00"/>
    <m/>
    <x v="1"/>
    <m/>
    <s v="VIP"/>
    <m/>
    <m/>
    <s v="Tidak"/>
    <s v="COD"/>
    <n v="250000"/>
    <s v="-"/>
    <n v="272430"/>
    <x v="16"/>
  </r>
  <r>
    <s v="1358327225"/>
    <d v="2026-06-04T00:00:00"/>
    <s v="MEIKA-BERKARYA"/>
    <s v="Meika Berkarya"/>
    <s v="6287818525580"/>
    <s v="Kab. Kuningan"/>
    <s v="Cilimus"/>
    <s v="Jl. Panawuan Indrapatra, Panawuan, Kec. Cigandamekar, Kabupaten Kuningan, Jawa Barat"/>
    <s v="Trinia (ar)"/>
    <s v="6285755652660"/>
    <x v="16"/>
    <s v="Kab. Gresik"/>
    <s v="Manyar"/>
    <s v="Jln. Diponegoro RT 02 RW 01 No.13 Desa Gumeno, Kecamatan manyar, Kab. Gresik"/>
    <n v="1"/>
    <s v="BARANG"/>
    <n v="100"/>
    <n v="0"/>
    <s v="EZ"/>
    <s v="Bulanan"/>
    <s v="1 SET GIGI PALSU"/>
    <m/>
    <n v="24000"/>
    <n v="0"/>
    <n v="0"/>
    <n v="24000"/>
    <m/>
    <s v="Diskon"/>
    <n v="15000"/>
    <n v="9000"/>
    <n v="91000"/>
    <n v="1365"/>
    <s v="Trinia (ar)"/>
    <m/>
    <d v="2026-06-08T00:00:00"/>
    <s v="HUBUNGI PENERIMA (LANGSUNG ANTAR KE ALAMAT)"/>
    <x v="0"/>
    <m/>
    <s v="VIP"/>
    <m/>
    <m/>
    <s v="Tidak"/>
    <s v="COD"/>
    <n v="67000"/>
    <s v="Recon"/>
    <n v="80635"/>
    <x v="14"/>
  </r>
  <r>
    <s v="1358349075"/>
    <d v="2026-06-04T00:00:00"/>
    <s v="MEIKA-BERKARYA"/>
    <s v="Meika Berkarya"/>
    <s v="6287818525580"/>
    <s v="Kab. Kuningan"/>
    <s v="Cilimus"/>
    <s v="Jl. Panawuan Indrapatra, Panawuan, Kec. Cigandamekar, Kabupaten Kuningan, Jawa Barat"/>
    <s v="Reni (rz)"/>
    <s v="6285654089247"/>
    <x v="31"/>
    <s v="Batam"/>
    <s v="Sagulung"/>
    <s v="Desa Tembesi ( dekat perempatan, rumah warna coklat )Kec. Sagulung, Kota Batam"/>
    <n v="1"/>
    <s v="BARANG"/>
    <n v="100"/>
    <n v="5500000"/>
    <s v="EZ"/>
    <s v="Bulanan"/>
    <s v="1 SET GIGI PALSU"/>
    <s v="ALAT KESEHATAN"/>
    <n v="37000"/>
    <n v="0"/>
    <n v="0"/>
    <n v="37000"/>
    <m/>
    <s v="Diskon"/>
    <n v="14800"/>
    <n v="22200"/>
    <n v="100000"/>
    <n v="1500"/>
    <s v="jnt"/>
    <s v="Atasan/Staf/Karyawan"/>
    <d v="2026-07-04T00:00:00"/>
    <s v="HUBUNGI PENERIMA (LANGSUNG ANTAR KE ALAMAT)"/>
    <x v="1"/>
    <m/>
    <s v="VIP"/>
    <m/>
    <m/>
    <s v="Tidak"/>
    <s v="COD"/>
    <n v="63000"/>
    <s v="-"/>
    <n v="76300"/>
    <x v="5"/>
  </r>
  <r>
    <s v="1358278754"/>
    <d v="2026-06-04T00:00:00"/>
    <s v="MEIKA-BERKARYA"/>
    <s v="Meika Berkarya"/>
    <s v="6287818525580"/>
    <s v="Kab. Kuningan"/>
    <s v="Cilimus"/>
    <s v="Jl. Panawuan Indrapatra, Panawuan"/>
    <s v="Mochamas subur (RM)"/>
    <s v="62895328445704"/>
    <x v="26"/>
    <s v="Bandung"/>
    <s v="Kiaracondong"/>
    <s v="jalan mekarsari blk no 85 kelurhan Babakansari Kecamatan Kiaracondong Depan sman 16 Bandung"/>
    <n v="1"/>
    <s v="BARANG"/>
    <n v="100"/>
    <n v="0"/>
    <s v="EZ"/>
    <s v="Bulanan"/>
    <s v="BELI 1 GRATIS KUAS Aspal Anti Bocor"/>
    <m/>
    <n v="12000"/>
    <n v="0"/>
    <n v="0"/>
    <n v="12000"/>
    <m/>
    <s v="Diskon"/>
    <n v="7000"/>
    <n v="5000"/>
    <n v="97500"/>
    <n v="1462.5"/>
    <s v="Mochamas subur (RM)"/>
    <m/>
    <d v="2026-06-11T00:00:00"/>
    <m/>
    <x v="0"/>
    <m/>
    <s v="VIP"/>
    <m/>
    <m/>
    <s v="Tidak"/>
    <s v="COD"/>
    <n v="85500"/>
    <s v="Recon"/>
    <n v="91037.5"/>
    <x v="3"/>
  </r>
  <r>
    <s v="1358284530"/>
    <d v="2026-06-04T00:00:00"/>
    <s v="MEIKA-BERKARYA"/>
    <s v="Meika Berkarya"/>
    <s v="6287818525580"/>
    <s v="Kab. Kuningan"/>
    <s v="Cilimus"/>
    <s v="Jl. Panawuan Indrapatra, Panawuan, Kec. Cigandamekar, Kabupaten Kuningan, Jawa Barat"/>
    <s v="Gunawan (Rs)"/>
    <s v="6282229071450"/>
    <x v="0"/>
    <s v="Kab. Asahan"/>
    <s v="Pulo Bandring"/>
    <s v="RT 01 RW 01, Ds. Perhutaan Silau, Kec. Pulo Bandring, Kab. Asahan, Prov. Sumatera Utara"/>
    <n v="1"/>
    <s v="BARANG"/>
    <n v="100"/>
    <n v="0"/>
    <s v="EZ"/>
    <s v="Bulanan"/>
    <s v="2 SET GIGI PALSU"/>
    <m/>
    <n v="54000"/>
    <n v="0"/>
    <n v="0"/>
    <n v="54000"/>
    <m/>
    <s v="Diskon"/>
    <n v="21600"/>
    <n v="32400"/>
    <n v="167000"/>
    <n v="2505"/>
    <s v="Gunawan (Rs)"/>
    <m/>
    <d v="2026-06-09T00:00:00"/>
    <s v="HUBUNGI PENERIMA (LANGSUNG ANTAR KE ALAMAT)"/>
    <x v="0"/>
    <m/>
    <s v="VIP"/>
    <m/>
    <m/>
    <s v="Tidak"/>
    <s v="COD"/>
    <n v="113000"/>
    <s v="Recon"/>
    <n v="132095"/>
    <x v="7"/>
  </r>
  <r>
    <s v="1358510586"/>
    <d v="2026-06-04T00:00:00"/>
    <s v="MEIKA-BERKARYA"/>
    <s v="Meika Berkarya"/>
    <s v="6287818525580"/>
    <s v="Kab. Kuningan"/>
    <s v="Cilimus"/>
    <s v="Jl. Panawuan Indrapatra, Panawuan"/>
    <s v="Entis sutisna (IR)"/>
    <s v="628999715528"/>
    <x v="28"/>
    <s v="Kab. Serang"/>
    <s v="Baros"/>
    <s v="Kp Nyodor Kidul RT 006 RW 003 Desa Padasuka kec Baros (Depan Masjid Jami Almunawaroh)"/>
    <n v="1"/>
    <s v="BARANG"/>
    <n v="100"/>
    <n v="0"/>
    <s v="EZ"/>
    <s v="Bulanan"/>
    <s v="Beli 1 Gratis 1 Gelang Retro Terapi Batu Giok"/>
    <m/>
    <n v="18000"/>
    <n v="0"/>
    <n v="0"/>
    <n v="18000"/>
    <m/>
    <s v="Diskon"/>
    <n v="12000"/>
    <n v="6000"/>
    <n v="87000"/>
    <n v="1305"/>
    <s v="Entis sutisna (IR)"/>
    <m/>
    <d v="2026-06-07T00:00:00"/>
    <m/>
    <x v="0"/>
    <m/>
    <s v="VIP"/>
    <m/>
    <m/>
    <s v="Tidak"/>
    <s v="COD"/>
    <n v="69000"/>
    <s v="Recon"/>
    <n v="79695"/>
    <x v="18"/>
  </r>
  <r>
    <s v="1358509576"/>
    <d v="2026-06-04T00:00:00"/>
    <s v="MEIKA-BERKARYA"/>
    <s v="Meika Berkarya"/>
    <s v="6287818525580"/>
    <s v="Kab. Kuningan"/>
    <s v="Cilimus"/>
    <s v="Jl. Panawuan Indrapatra, Panawuan"/>
    <s v="Fatmawati Korompot (PS)"/>
    <s v="6285298116671"/>
    <x v="3"/>
    <s v="Kotamobagu"/>
    <s v="Kotamobagu Utara"/>
    <s v="Kelurahan. Genggulang  RT 01 RW 01 No Rumah 36 (Depan gilingan padi)"/>
    <n v="1"/>
    <s v="BARANG"/>
    <n v="100"/>
    <n v="0"/>
    <s v="EZ"/>
    <s v="Bulanan"/>
    <s v="Beli 1 Gratis 1 Sikat Punggug"/>
    <m/>
    <n v="72000"/>
    <n v="0"/>
    <n v="0"/>
    <n v="72000"/>
    <m/>
    <s v="Diskon"/>
    <n v="28800"/>
    <n v="43200"/>
    <n v="176000"/>
    <n v="2640"/>
    <s v="Fatmawati Korompot (PS)"/>
    <m/>
    <d v="2026-06-09T00:00:00"/>
    <m/>
    <x v="0"/>
    <m/>
    <s v="VIP"/>
    <m/>
    <m/>
    <s v="Tidak"/>
    <s v="COD"/>
    <n v="104000"/>
    <s v="Recon"/>
    <n v="130160"/>
    <x v="7"/>
  </r>
  <r>
    <s v="1358454543"/>
    <d v="2026-06-04T00:00:00"/>
    <s v="MEIKA-BERKARYA"/>
    <s v="Meika Berkarya"/>
    <s v="6287818525580"/>
    <s v="Kab. Kuningan"/>
    <s v="Cilimus"/>
    <s v="Jl. Panawuan Indrapatra, Panawuan"/>
    <s v="Parenta simatupang (RM)"/>
    <s v="62813705792160"/>
    <x v="0"/>
    <s v="Kab. Deli Serdang"/>
    <s v="Tanjung Morawa"/>
    <s v="Patokan depan pabrik kacamata rumah pendeta simatupang kelurahan ujung serdang kecamatan  tanjung morawa"/>
    <n v="1"/>
    <s v="BARANG"/>
    <n v="100"/>
    <n v="0"/>
    <s v="EZ"/>
    <s v="Bulanan"/>
    <s v="BELI 1 Kunci Gembok Motor"/>
    <m/>
    <n v="54000"/>
    <n v="0"/>
    <n v="0"/>
    <n v="54000"/>
    <m/>
    <s v="Diskon"/>
    <n v="21600"/>
    <n v="32400"/>
    <n v="133000"/>
    <n v="1995"/>
    <s v="Parenta simatupang (RM)"/>
    <m/>
    <d v="2026-06-10T00:00:00"/>
    <m/>
    <x v="0"/>
    <m/>
    <s v="VIP"/>
    <m/>
    <m/>
    <s v="Tidak"/>
    <s v="COD"/>
    <n v="79000"/>
    <s v="Recon"/>
    <n v="98605"/>
    <x v="9"/>
  </r>
  <r>
    <s v="1358429656"/>
    <d v="2026-06-04T00:00:00"/>
    <s v="MEIKA-BERKARYA"/>
    <s v="Meika Berkarya"/>
    <s v="6287818525580"/>
    <s v="Kab. Kuningan"/>
    <s v="Cilimus"/>
    <s v="Jl. Panawuan Indrapatra, Panawuan"/>
    <s v="Ambo enre (ca)"/>
    <s v="6285218711792"/>
    <x v="8"/>
    <s v="Kab. Banggai Laut"/>
    <s v="Banggai"/>
    <s v="Desa tinakin laut  ( patokan nya di samping pabrik es )"/>
    <n v="1"/>
    <s v="BARANG"/>
    <n v="100"/>
    <n v="0"/>
    <s v="EZ"/>
    <s v="Bulanan"/>
    <s v="BELI 1 DAPAT 3 Penambal Gigi"/>
    <m/>
    <n v="77000"/>
    <n v="0"/>
    <n v="0"/>
    <n v="77000"/>
    <m/>
    <s v="Diskon"/>
    <n v="30800"/>
    <n v="46200"/>
    <n v="171000"/>
    <n v="2565"/>
    <s v="Ambo enre (ca)"/>
    <m/>
    <d v="2026-06-16T00:00:00"/>
    <m/>
    <x v="0"/>
    <m/>
    <s v="VIP"/>
    <m/>
    <m/>
    <s v="Tidak"/>
    <s v="COD"/>
    <n v="94000"/>
    <s v="Recon"/>
    <n v="122235"/>
    <x v="2"/>
  </r>
  <r>
    <s v="1358347800"/>
    <d v="2026-06-04T00:00:00"/>
    <s v="MEIKA-BERKARYA"/>
    <s v="Meika Berkarya"/>
    <s v="6287818525580"/>
    <s v="Kab. Kuningan"/>
    <s v="Cilimus"/>
    <s v="Jl. Panawuan Indrapatra, Panawuan"/>
    <s v="Jemmy (Bar)"/>
    <s v="6282285849243"/>
    <x v="0"/>
    <s v="Kab. Karo"/>
    <s v="Simpang Empat"/>
    <s v="Jemmy, Alamat. Jl. Kiras Bangun No. 68 (Kantor Koramil 04), Desa/ Kelurah Ndokum Siroga, Kec. Simpang Empat (DIANTARKAN LANGSUNG KE ALAMAT PENERIMA)"/>
    <n v="1"/>
    <s v="BARANG"/>
    <n v="100"/>
    <n v="0"/>
    <s v="EZ"/>
    <s v="Bulanan"/>
    <s v="Beli 2 Spray Pembersih Interior Mobil"/>
    <m/>
    <n v="54000"/>
    <n v="0"/>
    <n v="0"/>
    <n v="54000"/>
    <m/>
    <s v="Diskon"/>
    <n v="21600"/>
    <n v="32400"/>
    <n v="192000"/>
    <n v="2880"/>
    <s v="PENERIMA:(HUBUNGI 081313558861 WA CHAT)"/>
    <m/>
    <d v="2026-06-17T00:00:00"/>
    <m/>
    <x v="1"/>
    <m/>
    <s v="VIP"/>
    <m/>
    <m/>
    <s v="Tidak"/>
    <s v="COD"/>
    <n v="138000"/>
    <s v="-"/>
    <n v="156720"/>
    <x v="16"/>
  </r>
  <r>
    <s v="1358507564"/>
    <d v="2026-06-04T00:00:00"/>
    <s v="MEIKA-BERKARYA"/>
    <s v="Meika Berkarya"/>
    <s v="6287818525580"/>
    <s v="Kab. Kuningan"/>
    <s v="Cilimus"/>
    <s v="Jl. Panawuan Indrapatra, Panawuan"/>
    <s v="Aderina Perabu (BY)"/>
    <s v="6282293524910"/>
    <x v="8"/>
    <s v="Kab. Poso"/>
    <s v="Pamona Puselemba"/>
    <s v="Jl uedatu, Desa / Kelurahan : Pamona (depan Poskesdes)"/>
    <n v="1"/>
    <s v="BARANG"/>
    <n v="100"/>
    <n v="0"/>
    <s v="EZ"/>
    <s v="Bulanan"/>
    <s v="BELI 1 GRATIS KUAS Aspal Anti Bocor"/>
    <m/>
    <n v="85000"/>
    <n v="0"/>
    <n v="0"/>
    <n v="85000"/>
    <m/>
    <s v="Diskon"/>
    <n v="34000"/>
    <n v="51000"/>
    <n v="211500"/>
    <n v="3172.5"/>
    <m/>
    <m/>
    <m/>
    <m/>
    <x v="1"/>
    <m/>
    <s v="VIP"/>
    <m/>
    <m/>
    <s v="Tidak"/>
    <s v="COD"/>
    <n v="126500"/>
    <s v="-"/>
    <n v="157327.5"/>
    <x v="20"/>
  </r>
  <r>
    <s v="1358277938"/>
    <d v="2026-06-04T00:00:00"/>
    <s v="MEIKA-BERKARYA"/>
    <s v="Meika Berkarya"/>
    <s v="6287818525580"/>
    <s v="Kab. Kuningan"/>
    <s v="Cilimus"/>
    <s v="Jl. Panawuan Indrapatra, Panawuan"/>
    <s v="Eta Lauso (Jj)"/>
    <s v="6282259415347"/>
    <x v="23"/>
    <s v="Kab. Kolaka"/>
    <s v="Pomalaa"/>
    <s v="Kelurahan Dawi Dawi Jln. Korapu, patokan rumah dekat SaD Trapung Kampung Bajo"/>
    <n v="1"/>
    <s v="BARANG"/>
    <n v="100"/>
    <n v="0"/>
    <s v="EZ"/>
    <s v="Bulanan"/>
    <s v="Beli 2 Gratis 1 Penghitam Body Kendaraan Bonus Kain Lap Microfiber"/>
    <m/>
    <n v="85000"/>
    <n v="0"/>
    <n v="0"/>
    <n v="85000"/>
    <m/>
    <s v="Diskon"/>
    <n v="34000"/>
    <n v="51000"/>
    <n v="225000"/>
    <n v="3375"/>
    <m/>
    <m/>
    <m/>
    <m/>
    <x v="1"/>
    <m/>
    <s v="VIP"/>
    <m/>
    <m/>
    <s v="Tidak"/>
    <s v="COD"/>
    <n v="140000"/>
    <s v="-"/>
    <n v="170625"/>
    <x v="20"/>
  </r>
  <r>
    <s v="1358459352"/>
    <d v="2026-06-04T00:00:00"/>
    <s v="MEIKA-BERKARYA"/>
    <s v="Meika Berkarya"/>
    <s v="6287818525580"/>
    <s v="Kab. Kuningan"/>
    <s v="Cilimus"/>
    <s v="Jl. Panawuan Indrapatra, Panawuan"/>
    <s v="Paryono (PS)"/>
    <s v="6281311552599"/>
    <x v="19"/>
    <s v="Kab. Kutai Timur"/>
    <s v="Bengalon"/>
    <s v="Kalindo RT 005 RW 001 Desa. Sepaso Barat"/>
    <n v="1"/>
    <s v="BARANG"/>
    <n v="100"/>
    <n v="0"/>
    <s v="EZ"/>
    <s v="Bulanan"/>
    <s v="Beli 1 Semprotan Noozle"/>
    <m/>
    <n v="93000"/>
    <n v="0"/>
    <n v="0"/>
    <n v="93000"/>
    <m/>
    <s v="Diskon"/>
    <n v="37200"/>
    <n v="55800"/>
    <n v="139000"/>
    <n v="2085"/>
    <s v="Paryono (PS)"/>
    <m/>
    <d v="2026-06-08T00:00:00"/>
    <m/>
    <x v="0"/>
    <m/>
    <s v="VIP"/>
    <m/>
    <m/>
    <s v="Tidak"/>
    <s v="COD"/>
    <n v="46000"/>
    <s v="Recon"/>
    <n v="81115"/>
    <x v="14"/>
  </r>
  <r>
    <s v="1358203211"/>
    <d v="2026-06-04T00:00:00"/>
    <s v="MEIKA-BERKARYA"/>
    <s v="Meika Berkarya"/>
    <s v="6287818525580"/>
    <s v="Kab. Kuningan"/>
    <s v="Cilimus"/>
    <s v="Jl. Panawuan Indrapatra, Panawuan"/>
    <s v="Abraham Kabey (Kin)"/>
    <s v="6285344162946"/>
    <x v="25"/>
    <s v="Kab. Jayapura"/>
    <s v="Sentani"/>
    <s v="Desa Hobong RT 01 RW 01 Jalan Dunlop Samping Bandara"/>
    <n v="1"/>
    <s v="BARANG"/>
    <n v="100"/>
    <n v="0"/>
    <s v="EZ"/>
    <s v="Bulanan"/>
    <s v="Beli 1 Gratis 1 Alat Cukur Multifungsi"/>
    <m/>
    <n v="126000"/>
    <n v="0"/>
    <n v="0"/>
    <n v="126000"/>
    <m/>
    <s v="Diskon"/>
    <n v="50400"/>
    <n v="75600"/>
    <n v="279000"/>
    <n v="4185"/>
    <s v="JNT"/>
    <s v="Atasan/Staf/Karyawan"/>
    <d v="2026-06-19T00:00:00"/>
    <m/>
    <x v="1"/>
    <m/>
    <s v="VIP"/>
    <m/>
    <m/>
    <s v="Tidak"/>
    <s v="COD"/>
    <n v="153000"/>
    <s v="-"/>
    <n v="199215"/>
    <x v="8"/>
  </r>
  <r>
    <s v="1358203710"/>
    <d v="2026-06-04T00:00:00"/>
    <s v="MEIKA-BERKARYA"/>
    <s v="Meika Berkarya"/>
    <s v="6287818525580"/>
    <s v="Kab. Kuningan"/>
    <s v="Cilimus"/>
    <s v="Jl. Panawuan Indrapatra, Panawuan, Kec. Cigandamekar, Kabupaten Kuningan, Jawa Barat"/>
    <s v="Sukardi, S.M ( Di)"/>
    <s v="6285250743233"/>
    <x v="5"/>
    <s v="Kab. Kapuas Hulu"/>
    <s v="Putussibau Utara"/>
    <s v="Rmh Dinas Wabup Kapuas Hulu/Putussibau, Jln. Pasar Impres, Kelurahan Putussibau Kota, Kec.Putussibau Utara, Kab. Kapuas Hulu"/>
    <n v="1"/>
    <s v="BARANG"/>
    <n v="100"/>
    <n v="0"/>
    <s v="EZ"/>
    <s v="Bulanan"/>
    <s v="1 PCS TOPI KOMANDO (H)"/>
    <m/>
    <n v="74000"/>
    <n v="0"/>
    <n v="0"/>
    <n v="74000"/>
    <m/>
    <s v="Diskon"/>
    <n v="29600"/>
    <n v="44400"/>
    <n v="151500"/>
    <n v="2272.5"/>
    <s v="Sukardi, S.M ( Di)"/>
    <m/>
    <d v="2026-06-09T00:00:00"/>
    <s v="HUBUNGI PENERIMA (LANGSUNG ANTAR KE ALAMAT)"/>
    <x v="0"/>
    <m/>
    <s v="VIP"/>
    <m/>
    <m/>
    <s v="Tidak"/>
    <s v="COD"/>
    <n v="77500"/>
    <s v="Recon"/>
    <n v="104827.5"/>
    <x v="7"/>
  </r>
  <r>
    <s v="1358511837"/>
    <d v="2026-06-04T00:00:00"/>
    <s v="MEIKA-BERKARYA"/>
    <s v="Meika Berkarya"/>
    <s v="6287818525580"/>
    <s v="Kab. Kuningan"/>
    <s v="Cilimus"/>
    <s v="Jl. Panawuan Indrapatra, Panawuan"/>
    <s v="Arep GT (BY)"/>
    <s v="6285366075516"/>
    <x v="29"/>
    <s v="Kab. Seluma"/>
    <s v="Semidang Alas"/>
    <s v="Desa Cugung Langgu, (Dekat Balai Desa, Tanya Aja Nama Arep)"/>
    <n v="1"/>
    <s v="BARANG"/>
    <n v="100"/>
    <n v="0"/>
    <s v="EZ"/>
    <s v="Bulanan"/>
    <s v="BELI 1 DAPAT 2 Kacamata Autofokus"/>
    <m/>
    <n v="60000"/>
    <n v="0"/>
    <n v="0"/>
    <n v="60000"/>
    <m/>
    <s v="Diskon"/>
    <n v="24000"/>
    <n v="36000"/>
    <n v="109700"/>
    <n v="1645.5"/>
    <s v="dc panawuan"/>
    <s v="Atasan/Staf/Karyawan"/>
    <d v="2026-06-17T00:00:00"/>
    <m/>
    <x v="1"/>
    <m/>
    <s v="VIP"/>
    <m/>
    <m/>
    <s v="Tidak"/>
    <s v="COD"/>
    <n v="49700"/>
    <s v="-"/>
    <n v="72054.5"/>
    <x v="16"/>
  </r>
  <r>
    <s v="1358323240"/>
    <d v="2026-06-04T00:00:00"/>
    <s v="MEIKA-BERKARYA"/>
    <s v="Meika Berkarya"/>
    <s v="6287818525580"/>
    <s v="Kab. Kuningan"/>
    <s v="Cilimus"/>
    <s v="Jl. Panawuan Indrapatra, Panawuan, Kec. Cigandamekar, Kabupaten Kuningan, Jawa Barat"/>
    <s v="Hamsah (Fr)"/>
    <s v="6282189063199"/>
    <x v="14"/>
    <s v="Kab. Gowa"/>
    <s v="Somba Opu"/>
    <s v="Desa tamarunang Lorong mapa Rt1 Rw2 Dusun bate salapan padendean,Kec. Somba Opu (Upu), Kab. Gowa"/>
    <n v="1"/>
    <s v="BARANG"/>
    <n v="100"/>
    <n v="0"/>
    <s v="EZ"/>
    <s v="Bulanan"/>
    <s v="1 SET GIGI PALSU"/>
    <m/>
    <n v="60000"/>
    <n v="0"/>
    <n v="0"/>
    <n v="60000"/>
    <m/>
    <s v="Diskon"/>
    <n v="24000"/>
    <n v="36000"/>
    <n v="133000"/>
    <n v="1995"/>
    <s v="jnt"/>
    <s v="Atasan/Staf/Karyawan"/>
    <d v="2026-06-15T00:00:00"/>
    <s v="HUBUNGI PENERIMA (LANGSUNG ANTAR KE ALAMAT)"/>
    <x v="1"/>
    <m/>
    <s v="VIP"/>
    <m/>
    <m/>
    <s v="Tidak"/>
    <s v="COD"/>
    <n v="73000"/>
    <s v="-"/>
    <n v="95005"/>
    <x v="12"/>
  </r>
  <r>
    <s v="1358529710"/>
    <d v="2026-06-04T00:00:00"/>
    <s v="MEIKA-BERKARYA"/>
    <s v="Meika Berkarya"/>
    <s v="6287818525580"/>
    <s v="Kab. Kuningan"/>
    <s v="Cilimus"/>
    <s v="Jl. Panawuan Indrapatra, Panawuan, Kec. Cigandamekar, Kabupaten Kuningan, Jawa Barat"/>
    <s v="Nunung Sunarni Laloman (ar)"/>
    <s v="6285823021671"/>
    <x v="3"/>
    <s v="Kotamobagu"/>
    <s v="Kotamobagu Selatan"/>
    <s v="Desa Kopandakan 1 RT 10 RW 04 Lorong blakang Bank BRI, Kecamatan Kotamobagu Selatan, Kota Kotamobagu"/>
    <n v="1"/>
    <s v="BARANG"/>
    <n v="100"/>
    <n v="0"/>
    <s v="EZ"/>
    <s v="Bulanan"/>
    <s v="1 SET GIGI PALSU"/>
    <m/>
    <n v="87000"/>
    <n v="0"/>
    <n v="0"/>
    <n v="87000"/>
    <m/>
    <s v="Diskon"/>
    <n v="34800"/>
    <n v="52200"/>
    <n v="206000"/>
    <n v="3090"/>
    <s v="Nunung Sunarni Laloman (ar)"/>
    <m/>
    <d v="2026-06-08T00:00:00"/>
    <s v="HUBUNGI PENERIMA (LANGSUNG ANTAR KE ALAMAT)"/>
    <x v="0"/>
    <m/>
    <s v="VIP"/>
    <m/>
    <m/>
    <s v="Tidak"/>
    <s v="COD"/>
    <n v="119000"/>
    <s v="Recon"/>
    <n v="150710"/>
    <x v="14"/>
  </r>
  <r>
    <s v="1358258748"/>
    <d v="2026-06-04T00:00:00"/>
    <s v="MEIKA-BERKARYA"/>
    <s v="Meika Berkarya"/>
    <s v="6287818525580"/>
    <s v="Kab. Kuningan"/>
    <s v="Cilimus"/>
    <s v="Jl. Panawuan Indrapatra, Panawuan"/>
    <s v="DINMARTIN SALIM (PTR)"/>
    <s v="6282280266448"/>
    <x v="29"/>
    <s v="Kab. Kaur"/>
    <s v="Kaur Selatan"/>
    <s v="Desa Pasar Lama, (Patokan Rumah Tepat Didepan Bengkel Senapan Rezki Pasar Lama), Kec. Kaur Selatan"/>
    <n v="1"/>
    <s v="BARANG"/>
    <n v="100"/>
    <n v="0"/>
    <s v="EZ"/>
    <s v="Bulanan"/>
    <s v="BELI 1 , Warna: CREAM Topi Visor Anti UV"/>
    <m/>
    <n v="54000"/>
    <n v="0"/>
    <n v="0"/>
    <n v="54000"/>
    <m/>
    <s v="Diskon"/>
    <n v="21600"/>
    <n v="32400"/>
    <n v="139650"/>
    <n v="2094.75"/>
    <s v="DINMARTIN SALIM (PTR)"/>
    <m/>
    <d v="2026-06-10T00:00:00"/>
    <m/>
    <x v="0"/>
    <m/>
    <s v="VIP"/>
    <m/>
    <m/>
    <s v="Tidak"/>
    <s v="COD"/>
    <n v="85650"/>
    <s v="Recon"/>
    <n v="105155.25"/>
    <x v="9"/>
  </r>
  <r>
    <s v="1358334820"/>
    <d v="2026-06-04T00:00:00"/>
    <s v="MEIKA-BERKARYA"/>
    <s v="Meika Berkarya"/>
    <s v="6287818525580"/>
    <s v="Kab. Kuningan"/>
    <s v="Cilimus"/>
    <s v="Jl. Panawuan Indrapatra, Panawuan"/>
    <s v="Daryono (ca)"/>
    <s v="6281389790963"/>
    <x v="15"/>
    <s v="Kab. Semarang"/>
    <s v="Suruh"/>
    <s v="patokan rmh, patung kuda pasar karanggede Boyolali belok kiri arah dari suruh kira , 1 kilo sblm pasar sapi ada toko ubi Cilembu, singoprono msk gang pulutan sblh kiri lurus 500 m, arah dusun mejing , kampung  perbatasan kab Boyolali dgn Semarang ( R"/>
    <n v="1"/>
    <s v="BARANG"/>
    <n v="100"/>
    <n v="0"/>
    <s v="EZ"/>
    <s v="Bulanan"/>
    <s v="BELI 1 Dongkrak Pemindah Barang"/>
    <m/>
    <n v="25000"/>
    <n v="0"/>
    <n v="0"/>
    <n v="25000"/>
    <m/>
    <s v="Diskon"/>
    <n v="18000"/>
    <n v="7000"/>
    <n v="122000"/>
    <n v="1830"/>
    <s v="ybs"/>
    <s v="Atasan/Staf/Karyawan"/>
    <d v="2026-06-06T00:00:00"/>
    <m/>
    <x v="0"/>
    <m/>
    <s v="VIP"/>
    <m/>
    <m/>
    <s v="Tidak"/>
    <s v="COD"/>
    <n v="97000"/>
    <s v="Recon"/>
    <n v="113170"/>
    <x v="15"/>
  </r>
  <r>
    <s v="1358527573"/>
    <d v="2026-06-04T00:00:00"/>
    <s v="MEIKA-BERKARYA"/>
    <s v="Meika Berkarya"/>
    <s v="6287818525580"/>
    <s v="Kab. Kuningan"/>
    <s v="Cilimus"/>
    <s v="Jl. Panawuan Indrapatra, Panawuan"/>
    <s v="Mike Garing (BY)"/>
    <s v="62895397170382"/>
    <x v="3"/>
    <s v="Manado"/>
    <s v="Bunaken"/>
    <s v="Kelurahan Bailang, Lingkungan 2 (Dekat Gereja Baitel Indonesia, Prise Centre)"/>
    <n v="1"/>
    <s v="BARANG"/>
    <n v="100"/>
    <n v="0"/>
    <s v="EZ"/>
    <s v="Bulanan"/>
    <s v="BELI 1 GRATIS KUAS Aspal Anti Bocor"/>
    <m/>
    <n v="64000"/>
    <n v="0"/>
    <n v="0"/>
    <n v="64000"/>
    <m/>
    <s v="Diskon"/>
    <n v="25600"/>
    <n v="38400"/>
    <n v="161000"/>
    <n v="2415"/>
    <s v="YBS"/>
    <s v="Tetangga"/>
    <d v="2026-06-20T00:00:00"/>
    <m/>
    <x v="1"/>
    <m/>
    <s v="VIP"/>
    <m/>
    <m/>
    <s v="Tidak"/>
    <s v="COD"/>
    <n v="97000"/>
    <s v="-"/>
    <n v="120185"/>
    <x v="1"/>
  </r>
  <r>
    <s v="1358478802"/>
    <d v="2026-06-04T00:00:00"/>
    <s v="MEIKA-BERKARYA"/>
    <s v="Meika Berkarya"/>
    <s v="6287818525580"/>
    <s v="Kab. Kuningan"/>
    <s v="Cilimus"/>
    <s v="Jl. Panawuan Indrapatra, Panawuan"/>
    <s v="Hidayat, (Hb)"/>
    <s v="6287785768140"/>
    <x v="0"/>
    <s v="Kab. Simalungun"/>
    <s v="Girsang Sipangan Bolon"/>
    <s v="Masjid raya taqwa parapat,Jln sm raja ,kel.parapat"/>
    <n v="1"/>
    <s v="BARANG"/>
    <n v="100"/>
    <n v="0"/>
    <s v="EZ"/>
    <s v="Bulanan"/>
    <s v="BELI 1 , Warna: GRAY Topi Visor Anti UV"/>
    <m/>
    <n v="63000"/>
    <n v="0"/>
    <n v="0"/>
    <n v="63000"/>
    <m/>
    <s v="Diskon"/>
    <n v="25200"/>
    <n v="37800"/>
    <n v="160000"/>
    <n v="2400"/>
    <s v="paket anda ada di jny panawuan"/>
    <s v="Atasan/Staf/Karyawan"/>
    <d v="2026-06-18T00:00:00"/>
    <m/>
    <x v="1"/>
    <m/>
    <s v="VIP"/>
    <m/>
    <m/>
    <s v="Tidak"/>
    <s v="COD"/>
    <n v="97000"/>
    <s v="-"/>
    <n v="119800"/>
    <x v="17"/>
  </r>
  <r>
    <s v="1358527981"/>
    <d v="2026-06-04T00:00:00"/>
    <s v="MEIKA-BERKARYA"/>
    <s v="Meika Berkarya"/>
    <s v="6287818525580"/>
    <s v="Kab. Kuningan"/>
    <s v="Cilimus"/>
    <s v="Jl. Panawuan Indrapatra, Panawuan"/>
    <s v="Muhammad indra ( Sp )"/>
    <s v="6285241463093"/>
    <x v="8"/>
    <s v="Palu"/>
    <s v="Mantikulore"/>
    <s v="Jln. Rusa no 39 Kelurahan Talise (  Rumah depan kantor perdagangan kota palu )"/>
    <n v="1"/>
    <s v="BARANG"/>
    <n v="100"/>
    <n v="0"/>
    <s v="EZ"/>
    <s v="Bulanan"/>
    <s v="BELI 1 DAPAT 3 Penambal Gigi"/>
    <m/>
    <n v="68000"/>
    <n v="0"/>
    <n v="0"/>
    <n v="68000"/>
    <m/>
    <s v="Diskon"/>
    <n v="27200"/>
    <n v="40800"/>
    <n v="0"/>
    <n v="0"/>
    <s v="Muhammad indra ( Sp )"/>
    <m/>
    <d v="2026-06-12T00:00:00"/>
    <m/>
    <x v="0"/>
    <m/>
    <s v="VIP"/>
    <m/>
    <m/>
    <s v="Tidak"/>
    <s v="NONCOD"/>
    <n v="-68000"/>
    <s v="-"/>
    <n v="-40800"/>
    <x v="0"/>
  </r>
  <r>
    <s v="1358166939"/>
    <d v="2026-06-04T00:00:00"/>
    <s v="MEIKA-BERKARYA"/>
    <s v="Meika Berkarya"/>
    <s v="6287818525580"/>
    <s v="Kab. Kuningan"/>
    <s v="Cilimus"/>
    <s v="Jl. Panawuan Indrapatra, Panawuan"/>
    <s v="Burhan (BY)"/>
    <s v="6281341856604"/>
    <x v="23"/>
    <s v="Bau Bau"/>
    <s v="Lea-Lea"/>
    <s v="Jl. Sultan Marhum RT.03/RW.01 Kelurahan Lowu Lowu (Dekat Lapangan Sepak Bola)"/>
    <n v="1"/>
    <s v="BARANG"/>
    <n v="100"/>
    <n v="0"/>
    <s v="EZ"/>
    <s v="Bulanan"/>
    <s v="Beli 1 Spray Pembersih Interior Mobil"/>
    <m/>
    <n v="91000"/>
    <n v="0"/>
    <n v="0"/>
    <n v="91000"/>
    <m/>
    <s v="Diskon"/>
    <n v="36400"/>
    <n v="54600"/>
    <n v="180000"/>
    <n v="2700"/>
    <s v="PENERIMA:(HUBUNGI 081313558861 WA CHAT)"/>
    <s v="Atasan/Staf/Karyawan"/>
    <d v="2026-06-22T00:00:00"/>
    <m/>
    <x v="1"/>
    <m/>
    <s v="VIP"/>
    <m/>
    <m/>
    <s v="Tidak"/>
    <s v="COD"/>
    <n v="89000"/>
    <s v="-"/>
    <n v="122700"/>
    <x v="11"/>
  </r>
  <r>
    <s v="1358531030"/>
    <d v="2026-06-04T00:00:00"/>
    <s v="MEIKA-BERKARYA"/>
    <s v="Meika Berkarya"/>
    <s v="6287818525580"/>
    <s v="Kab. Kuningan"/>
    <s v="Cilimus"/>
    <s v="Jl. Panawuan Indrapatra, Panawuan, Kec. Cigandamekar, Kabupaten Kuningan, Jawa Barat"/>
    <s v="Rahmad ( Di)"/>
    <s v="6285849887522"/>
    <x v="13"/>
    <s v="Palangkaraya"/>
    <s v="Sabangau"/>
    <s v="Jl. RTA Milono, kelurahan Langkai, ( patokan rumah dekat Bakmi Ayam 88) Kec. Sebangau, Kota Palangka Raya, Kalimantan Tengah 74874"/>
    <n v="1"/>
    <s v="BARANG"/>
    <n v="100"/>
    <n v="0"/>
    <s v="EZ"/>
    <s v="Bulanan"/>
    <s v="1 SET GIGI PALSU"/>
    <m/>
    <n v="53000"/>
    <n v="0"/>
    <n v="0"/>
    <n v="53000"/>
    <m/>
    <s v="Diskon"/>
    <n v="21200"/>
    <n v="31800"/>
    <n v="121000"/>
    <n v="1815"/>
    <s v="JNT"/>
    <s v="Atasan/Staf/Karyawan"/>
    <d v="2026-06-28T00:00:00"/>
    <s v="HUBUNGI PENERIMA (LANGSUNG ANTAR KE ALAMAT)"/>
    <x v="1"/>
    <m/>
    <s v="VIP"/>
    <m/>
    <m/>
    <s v="Tidak"/>
    <s v="COD"/>
    <n v="68000"/>
    <s v="-"/>
    <n v="87385"/>
    <x v="23"/>
  </r>
  <r>
    <s v="1358462154"/>
    <d v="2026-06-04T00:00:00"/>
    <s v="MEIKA-BERKARYA"/>
    <s v="Meika Berkarya"/>
    <s v="6287818525580"/>
    <s v="Kab. Kuningan"/>
    <s v="Cilimus"/>
    <s v="Jl. Panawuan Indrapatra, Panawuan"/>
    <s v="Munawir  ( Sp )"/>
    <s v="6283193146125"/>
    <x v="20"/>
    <s v="Kab. Bantul"/>
    <s v="Pandak"/>
    <s v="Dusun karanggede Rt 06 Kelurahan  Gilangharjo"/>
    <n v="1"/>
    <s v="BARANG"/>
    <n v="100"/>
    <n v="0"/>
    <s v="EZ"/>
    <s v="Bulanan"/>
    <s v="BELI 1 DAPAT 2 Kacamata Autofokus"/>
    <m/>
    <n v="20000"/>
    <n v="0"/>
    <n v="0"/>
    <n v="20000"/>
    <m/>
    <s v="Diskon"/>
    <n v="13000"/>
    <n v="7000"/>
    <n v="59000"/>
    <n v="885"/>
    <s v="Munawir  ( Sp )"/>
    <m/>
    <d v="2026-06-06T00:00:00"/>
    <m/>
    <x v="0"/>
    <m/>
    <s v="VIP"/>
    <m/>
    <m/>
    <s v="Tidak"/>
    <s v="COD"/>
    <n v="39000"/>
    <s v="Recon"/>
    <n v="51115"/>
    <x v="15"/>
  </r>
  <r>
    <s v="1358503932"/>
    <d v="2026-06-04T00:00:00"/>
    <s v="MEIKA-BERKARYA"/>
    <s v="Meika Berkarya"/>
    <s v="6287818525580"/>
    <s v="Kab. Kuningan"/>
    <s v="Cilimus"/>
    <s v="Jl. Panawuan Indrapatra, Panawuan"/>
    <s v="Nm. RAWANI (PTR)"/>
    <s v="6281277225395"/>
    <x v="6"/>
    <s v="Kab. Agam"/>
    <s v="Tanjung Raya"/>
    <s v="Koto Baru Jorong Mudiak, RT.000/ RW.000, Kelurahan Duo Koto, Tanjung Raya"/>
    <n v="1"/>
    <s v="BARANG"/>
    <n v="100"/>
    <n v="0"/>
    <s v="EZ"/>
    <s v="Bulanan"/>
    <s v="Beli 1 Alat Peras Buah"/>
    <m/>
    <n v="50000"/>
    <n v="0"/>
    <n v="0"/>
    <n v="50000"/>
    <m/>
    <s v="Diskon"/>
    <n v="20000"/>
    <n v="30000"/>
    <n v="157000"/>
    <n v="2355"/>
    <s v="Nm. RAWANI (PTR)"/>
    <m/>
    <d v="2026-06-10T00:00:00"/>
    <m/>
    <x v="0"/>
    <m/>
    <s v="VIP"/>
    <m/>
    <m/>
    <s v="Tidak"/>
    <s v="COD"/>
    <n v="107000"/>
    <s v="Recon"/>
    <n v="124645"/>
    <x v="9"/>
  </r>
  <r>
    <s v="1358165469"/>
    <d v="2026-06-04T00:00:00"/>
    <s v="MEIKA-BERKARYA"/>
    <s v="Meika Berkarya"/>
    <s v="6287818525580"/>
    <s v="Kab. Kuningan"/>
    <s v="Cilimus"/>
    <s v="Jl. Panawuan Indrapatra, Panawuan, Kec. Cigandamekar, Kabupaten Kuningan, Jawa Barat"/>
    <s v="Bintang R (ar)"/>
    <s v="6285148161771"/>
    <x v="8"/>
    <s v="Kab. Banggai Laut"/>
    <s v="Banggai Utara"/>
    <s v="Muka Jembatan RT 06 Desa Tolise tubono, Kec. Banggai utara, Kab. Banggai Kepulauan"/>
    <n v="1"/>
    <s v="BARANG"/>
    <n v="100"/>
    <n v="0"/>
    <s v="EZ"/>
    <s v="Bulanan"/>
    <s v="1 SET GIGI PALSU"/>
    <m/>
    <n v="85000"/>
    <n v="0"/>
    <n v="0"/>
    <n v="85000"/>
    <m/>
    <s v="Diskon"/>
    <n v="34000"/>
    <n v="51000"/>
    <n v="176000"/>
    <n v="2640"/>
    <m/>
    <m/>
    <m/>
    <s v="HUBUNGI PENERIMA (LANGSUNG ANTAR KE ALAMAT)"/>
    <x v="1"/>
    <m/>
    <s v="VIP"/>
    <m/>
    <m/>
    <s v="Tidak"/>
    <s v="COD"/>
    <n v="91000"/>
    <s v="-"/>
    <n v="122360"/>
    <x v="20"/>
  </r>
  <r>
    <s v="1358469051"/>
    <d v="2026-06-04T00:00:00"/>
    <s v="MEIKA-BERKARYA"/>
    <s v="Meika Berkarya"/>
    <s v="6287818525580"/>
    <s v="Kab. Kuningan"/>
    <s v="Cilimus"/>
    <s v="Jl. Panawuan Indrapatra, Panawuan"/>
    <s v="Dodi lengkong (RM)"/>
    <s v="6285823573023"/>
    <x v="8"/>
    <s v="Palu"/>
    <s v="Ulujadi"/>
    <s v="Watusampu RT 02 RW 02 dekat masjid nurul iman Desa Watusampu Kecamatan  ulujadi"/>
    <n v="1"/>
    <s v="BARANG"/>
    <n v="100"/>
    <n v="0"/>
    <s v="EZ"/>
    <s v="Bulanan"/>
    <s v="BELI 1 DAPAT 3 Penambal Gigi"/>
    <m/>
    <n v="68000"/>
    <n v="0"/>
    <n v="0"/>
    <n v="68000"/>
    <m/>
    <s v="Diskon"/>
    <n v="27200"/>
    <n v="40800"/>
    <n v="174000"/>
    <n v="2610"/>
    <s v="Meika Berkarya"/>
    <m/>
    <d v="2026-07-07T00:00:00"/>
    <m/>
    <x v="1"/>
    <m/>
    <s v="VIP"/>
    <m/>
    <m/>
    <s v="Tidak"/>
    <s v="COD"/>
    <n v="106000"/>
    <s v="-"/>
    <n v="130590"/>
    <x v="31"/>
  </r>
  <r>
    <s v="1358260279"/>
    <d v="2026-06-04T00:00:00"/>
    <s v="MEIKA-BERKARYA"/>
    <s v="Meika Berkarya"/>
    <s v="6287818525580"/>
    <s v="Kab. Kuningan"/>
    <s v="Cilimus"/>
    <s v="Jl. Panawuan Indrapatra, Panawuan"/>
    <s v="AZIS . L (PTR)"/>
    <s v="6282292228878"/>
    <x v="8"/>
    <s v="Palu"/>
    <s v="Palu Selatan"/>
    <s v="Kelurahan Petobo Jl. Pue Sula/ Tondei, RT. 01 / RW. 003 , Lokasi LIKUIFAKSI, Palu Selatan"/>
    <n v="1"/>
    <s v="BARANG"/>
    <n v="100"/>
    <n v="0"/>
    <s v="EZ"/>
    <s v="Bulanan"/>
    <s v="BELI 1 DAPAT 3 Penambal Gigi"/>
    <m/>
    <n v="68000"/>
    <n v="0"/>
    <n v="0"/>
    <n v="68000"/>
    <m/>
    <s v="Diskon"/>
    <n v="27200"/>
    <n v="40800"/>
    <n v="158000"/>
    <n v="2370"/>
    <s v="DC PANAWUAN"/>
    <s v="Atasan/Staf/Karyawan"/>
    <d v="2026-06-21T00:00:00"/>
    <m/>
    <x v="1"/>
    <m/>
    <s v="VIP"/>
    <m/>
    <m/>
    <s v="Tidak"/>
    <s v="COD"/>
    <n v="90000"/>
    <s v="-"/>
    <n v="114830"/>
    <x v="24"/>
  </r>
  <r>
    <s v="1358641053"/>
    <d v="2026-06-04T00:00:00"/>
    <s v="MEIKA-BERKARYA"/>
    <s v="Meika Berkarya"/>
    <s v="6287818525580"/>
    <s v="Kab. Kuningan"/>
    <s v="Cilimus"/>
    <s v="Jl. Panawuan Indrapatra, Panawuan"/>
    <s v="Adimuklis (Hb)"/>
    <s v="6281374048065"/>
    <x v="6"/>
    <s v="Kab. Kepulauan Mentawai"/>
    <s v="Sipora Selatan"/>
    <s v="Desa/kel bosua dusun amumunen Patokan rumah,di belakang SMP simpang kiri rurus rumah no,2 sebelah kanan,cat rumah warna coklat."/>
    <n v="1"/>
    <s v="BARANG"/>
    <n v="100"/>
    <n v="0"/>
    <s v="EZ"/>
    <s v="Bulanan"/>
    <s v="BELI 1 , Warna: BLUE Topi Visor Anti UV"/>
    <m/>
    <n v="50000"/>
    <n v="0"/>
    <n v="0"/>
    <n v="50000"/>
    <m/>
    <s v="Diskon"/>
    <n v="20000"/>
    <n v="30000"/>
    <n v="150000"/>
    <n v="2250"/>
    <s v="jnt"/>
    <s v="Atasan/Staf/Karyawan"/>
    <d v="2026-06-25T00:00:00"/>
    <m/>
    <x v="1"/>
    <m/>
    <s v="VIP"/>
    <m/>
    <m/>
    <s v="Tidak"/>
    <s v="COD"/>
    <n v="100000"/>
    <s v="-"/>
    <n v="117750"/>
    <x v="26"/>
  </r>
  <r>
    <s v="1358746373"/>
    <d v="2026-06-04T00:00:00"/>
    <s v="MEIKA-BERKARYA"/>
    <s v="Meika Berkarya"/>
    <s v="6287818525580"/>
    <s v="Kab. Kuningan"/>
    <s v="Cilimus"/>
    <s v="Jl. Panawuan Indrapatra, Panawuan"/>
    <s v="0,Pangaribuan (Hb)"/>
    <s v="6282370230413"/>
    <x v="0"/>
    <s v="Kab. Asahan"/>
    <s v="Bandar Pulau"/>
    <s v="SMPN 1 bandarpulau desa/kel bandarpulau pekan"/>
    <n v="1"/>
    <s v="BARANG"/>
    <n v="100"/>
    <n v="0"/>
    <s v="EZ"/>
    <s v="Bulanan"/>
    <s v="Beli 1 Spray Pembersih Interior Mobil"/>
    <m/>
    <n v="54000"/>
    <n v="0"/>
    <n v="0"/>
    <n v="54000"/>
    <m/>
    <s v="Diskon"/>
    <n v="21600"/>
    <n v="32400"/>
    <n v="156000"/>
    <n v="2340"/>
    <s v="jn"/>
    <s v="Atasan/Staf/Karyawan"/>
    <d v="2026-06-30T00:00:00"/>
    <m/>
    <x v="1"/>
    <m/>
    <s v="VIP"/>
    <m/>
    <m/>
    <s v="Tidak"/>
    <s v="COD"/>
    <n v="102000"/>
    <s v="-"/>
    <n v="121260"/>
    <x v="29"/>
  </r>
  <r>
    <s v="1358645799"/>
    <d v="2026-06-04T00:00:00"/>
    <s v="MEIKA-BERKARYA"/>
    <s v="Meika Berkarya"/>
    <s v="6287818525580"/>
    <s v="Kab. Kuningan"/>
    <s v="Cilimus"/>
    <s v="Jl. Panawuan Indrapatra, Panawuan"/>
    <s v="Prio prambudi(Mar)."/>
    <s v="6285326850341"/>
    <x v="4"/>
    <s v="Kab. Tanjung Jabung Barat"/>
    <s v="Muara Papalik"/>
    <s v="Jln. liktas timur km 85 Rt 12 Rw 03 Desa  dusun mudo Kec   muara papalik Kab  tanjabar Prov. jambi (depan kantor pos polisis tutup)"/>
    <n v="1"/>
    <s v="BARANG"/>
    <n v="100"/>
    <n v="0"/>
    <s v="EZ"/>
    <s v="Bulanan"/>
    <s v="Beli 1 Gratis 1 Gelang Retro Terapi Batu Giok"/>
    <m/>
    <n v="50000"/>
    <n v="0"/>
    <n v="0"/>
    <n v="50000"/>
    <m/>
    <s v="Diskon"/>
    <n v="20000"/>
    <n v="30000"/>
    <n v="127000"/>
    <n v="1905"/>
    <s v="Prio prambudi(Mar)."/>
    <m/>
    <d v="2026-06-08T00:00:00"/>
    <m/>
    <x v="0"/>
    <m/>
    <s v="VIP"/>
    <m/>
    <m/>
    <s v="Tidak"/>
    <s v="COD"/>
    <n v="77000"/>
    <s v="Recon"/>
    <n v="95095"/>
    <x v="14"/>
  </r>
  <r>
    <s v="1357845736"/>
    <d v="2026-06-04T00:00:00"/>
    <s v="MEIKA-BERKARYA"/>
    <s v="Meika Berkarya"/>
    <s v="6287818525580"/>
    <s v="Kab. Kuningan"/>
    <s v="Cilimus"/>
    <s v="Jl. Panawuan Indrapatra, Panawuan"/>
    <s v="sumarto (BY)"/>
    <s v="6285333010542"/>
    <x v="23"/>
    <s v="Kendari"/>
    <s v="Kambu"/>
    <s v="BTN Kendari Permai Blok J2 No.2 Kelurahan Padaleu"/>
    <n v="1"/>
    <s v="BARANG"/>
    <n v="100"/>
    <n v="0"/>
    <s v="EZ"/>
    <s v="Bulanan"/>
    <s v="BELI 1 Dongkrak Pemindah Barang"/>
    <m/>
    <n v="68000"/>
    <n v="0"/>
    <n v="0"/>
    <n v="68000"/>
    <m/>
    <s v="Diskon"/>
    <n v="27200"/>
    <n v="40800"/>
    <n v="183000"/>
    <n v="2745"/>
    <s v="sumarto (BY)"/>
    <m/>
    <d v="2026-06-07T00:00:00"/>
    <m/>
    <x v="0"/>
    <m/>
    <s v="VIP"/>
    <m/>
    <m/>
    <s v="Tidak"/>
    <s v="COD"/>
    <n v="115000"/>
    <s v="Recon"/>
    <n v="139455"/>
    <x v="18"/>
  </r>
  <r>
    <s v="1357836137"/>
    <d v="2026-06-04T00:00:00"/>
    <s v="MEIKA-BERKARYA"/>
    <s v="Meika Berkarya"/>
    <s v="6287818525580"/>
    <s v="Kab. Kuningan"/>
    <s v="Cilimus"/>
    <s v="Jl. Panawuan Indrapatra, Panawuan, Kec. Cigandamekar, Kabupaten Kuningan, Jawa Barat"/>
    <s v="Andika jaya (Rs)"/>
    <s v="6289526334470"/>
    <x v="0"/>
    <s v="Kab. Deli Serdang"/>
    <s v="Deli Tua"/>
    <s v="Jl. Stasiun, Gg Awang, RT 001 RW 001, Ds. Suka Makmur, Kec. Deli Tua, Kab. Deli Serdang, Prov. Sumatera Utara (Dekat kuburan Cina)"/>
    <n v="1"/>
    <s v="BARANG"/>
    <n v="100"/>
    <n v="0"/>
    <s v="EZ"/>
    <s v="Bulanan"/>
    <s v="1 PCS LEM BESI SERBAGUNA"/>
    <m/>
    <n v="54000"/>
    <n v="0"/>
    <n v="0"/>
    <n v="54000"/>
    <m/>
    <s v="Diskon"/>
    <n v="21600"/>
    <n v="32400"/>
    <n v="112000"/>
    <n v="1680"/>
    <s v="Andika jaya (Rs)"/>
    <m/>
    <d v="2026-06-08T00:00:00"/>
    <s v="HUBUNGI PENERIMA (LANGSUNG ANTAR KE ALAMAT)"/>
    <x v="0"/>
    <m/>
    <s v="VIP"/>
    <m/>
    <m/>
    <s v="Tidak"/>
    <s v="COD"/>
    <n v="58000"/>
    <s v="Recon"/>
    <n v="77920"/>
    <x v="14"/>
  </r>
  <r>
    <s v="1357835747"/>
    <d v="2026-06-04T00:00:00"/>
    <s v="MEIKA-BERKARYA"/>
    <s v="Meika Berkarya"/>
    <s v="6287818525580"/>
    <s v="Kab. Kuningan"/>
    <s v="Cilimus"/>
    <s v="Jl. Panawuan Indrapatra, Panawuan"/>
    <s v="Sadiman Arbani(Mar)."/>
    <s v="62852524955977"/>
    <x v="13"/>
    <s v="Kab. Barito Utara"/>
    <s v="Gunung Timang"/>
    <s v="Malungai kec Gunung Timang,kab Barito Utara.Prov Kalimantan Tengah.(sebelum Gereja GKE.)"/>
    <n v="1"/>
    <s v="BARANG"/>
    <n v="100"/>
    <n v="0"/>
    <s v="EZ"/>
    <s v="Bulanan"/>
    <s v="Beli 1 Semprotan Noozle"/>
    <m/>
    <n v="63000"/>
    <n v="0"/>
    <n v="0"/>
    <n v="63000"/>
    <m/>
    <s v="Diskon"/>
    <n v="25200"/>
    <n v="37800"/>
    <n v="137000"/>
    <n v="2055"/>
    <m/>
    <m/>
    <m/>
    <m/>
    <x v="1"/>
    <m/>
    <s v="VIP"/>
    <m/>
    <m/>
    <s v="Tidak"/>
    <s v="COD"/>
    <n v="74000"/>
    <s v="-"/>
    <n v="97145"/>
    <x v="20"/>
  </r>
  <r>
    <s v="1357277872"/>
    <d v="2026-06-04T00:00:00"/>
    <s v="MEIKA-BERKARYA"/>
    <s v="Meika Berkarya"/>
    <s v="6287818525580"/>
    <s v="Kab. Kuningan"/>
    <s v="Cilimus"/>
    <s v="Jl. Panawuan Indrapatra, Panawuan"/>
    <s v="Jaliluddin (Jj)"/>
    <s v="6281397858834"/>
    <x v="0"/>
    <s v="Kab. Labuhanbatu"/>
    <s v="Rantau Utara"/>
    <s v="Perumahan Puri Kampung Baru Blok C No. 30 Kelurahan /Desa Rantauprapat"/>
    <n v="1"/>
    <s v="BARANG"/>
    <n v="100"/>
    <n v="0"/>
    <s v="EZ"/>
    <s v="Bulanan"/>
    <s v="Promo Beli 1 Vacum Cleaner Mobil"/>
    <m/>
    <n v="60000"/>
    <n v="0"/>
    <n v="0"/>
    <n v="60000"/>
    <m/>
    <s v="Diskon"/>
    <n v="24000"/>
    <n v="36000"/>
    <n v="150000"/>
    <n v="2250"/>
    <s v="Jaliluddin (Jj)"/>
    <m/>
    <d v="2026-06-10T00:00:00"/>
    <m/>
    <x v="0"/>
    <m/>
    <s v="VIP"/>
    <m/>
    <m/>
    <s v="Tidak"/>
    <s v="COD"/>
    <n v="90000"/>
    <s v="Recon"/>
    <n v="111750"/>
    <x v="9"/>
  </r>
  <r>
    <s v="1358656143"/>
    <d v="2026-06-04T00:00:00"/>
    <s v="MEIKA-BERKARYA"/>
    <s v="Meika Berkarya"/>
    <s v="6287818525580"/>
    <s v="Kab. Kuningan"/>
    <s v="Cilimus"/>
    <s v="Jl. Panawuan Indrapatra, Panawuan"/>
    <s v="Djamilah (BY)"/>
    <s v="6285733739690"/>
    <x v="16"/>
    <s v="Kab. Madiun"/>
    <s v="Dagangan"/>
    <s v="Desa Prambon rt.01/rw.02 (Rumah Cet Biru Selatan Jalan)"/>
    <n v="1"/>
    <s v="BARANG"/>
    <n v="100"/>
    <n v="0"/>
    <s v="EZ"/>
    <s v="Bulanan"/>
    <s v="BELI 1 DAPAT 2 Kacamata Autofokus"/>
    <m/>
    <n v="27000"/>
    <n v="0"/>
    <n v="0"/>
    <n v="27000"/>
    <m/>
    <s v="Diskon"/>
    <n v="10800"/>
    <n v="16200"/>
    <n v="0"/>
    <n v="0"/>
    <s v="Djamilah (BY)"/>
    <m/>
    <d v="2026-06-06T00:00:00"/>
    <m/>
    <x v="0"/>
    <m/>
    <s v="VIP"/>
    <m/>
    <m/>
    <s v="Tidak"/>
    <s v="NONCOD"/>
    <n v="-27000"/>
    <s v="-"/>
    <n v="-16200"/>
    <x v="15"/>
  </r>
  <r>
    <s v="1358656500"/>
    <d v="2026-06-04T00:00:00"/>
    <s v="MEIKA-BERKARYA"/>
    <s v="Meika Berkarya"/>
    <s v="6287818525580"/>
    <s v="Kab. Kuningan"/>
    <s v="Cilimus"/>
    <s v="Jl. Panawuan Indrapatra, Panawuan"/>
    <s v="ANDI MANDENG (PS)"/>
    <s v="6285343655565"/>
    <x v="14"/>
    <s v="Kab. Luwu Utara"/>
    <s v="Malangke Barat"/>
    <s v="Jl. Poros Malangke Barat, Pattimang, Belawa Baru Desa . Arusu (Rumah Hj. Rencong, ANTARKAN LANGSUNG KE ALAMAT)"/>
    <n v="1"/>
    <s v="BARANG"/>
    <n v="100"/>
    <n v="0"/>
    <s v="EZ"/>
    <s v="Bulanan"/>
    <s v="Beli 1 Phone Holder Anti Slip"/>
    <m/>
    <n v="61000"/>
    <n v="0"/>
    <n v="0"/>
    <n v="61000"/>
    <m/>
    <s v="Diskon"/>
    <n v="24400"/>
    <n v="36600"/>
    <n v="149000"/>
    <n v="2235"/>
    <s v="JNT"/>
    <s v="Atasan/Staf/Karyawan"/>
    <d v="2026-06-28T00:00:00"/>
    <m/>
    <x v="1"/>
    <m/>
    <s v="VIP"/>
    <m/>
    <m/>
    <s v="Tidak"/>
    <s v="COD"/>
    <n v="88000"/>
    <s v="-"/>
    <n v="110165"/>
    <x v="23"/>
  </r>
  <r>
    <s v="1358659060"/>
    <d v="2026-06-04T00:00:00"/>
    <s v="MEIKA-BERKARYA"/>
    <s v="Meika Berkarya"/>
    <s v="6287818525580"/>
    <s v="Kab. Kuningan"/>
    <s v="Cilimus"/>
    <s v="Jl. Panawuan Indrapatra, Panawuan"/>
    <s v="aslima masnudin (Ad)"/>
    <s v="6285242426974"/>
    <x v="8"/>
    <s v="Palu"/>
    <s v="Palu Timur"/>
    <s v="Kel/Desa besusu barat Jalan,Panglima Polem No.19b Rt. 001, Rw. 004 Patokan cet pagar rmh warna merah"/>
    <n v="1"/>
    <s v="BARANG"/>
    <n v="100"/>
    <n v="0"/>
    <s v="EZ"/>
    <s v="Bulanan"/>
    <s v="BELI 1 DAPAT 3 Penambal Gigi"/>
    <m/>
    <n v="68000"/>
    <n v="0"/>
    <n v="0"/>
    <n v="68000"/>
    <m/>
    <s v="Diskon"/>
    <n v="27200"/>
    <n v="40800"/>
    <n v="158000"/>
    <n v="2370"/>
    <s v="JNT"/>
    <s v="Atasan/Staf/Karyawan"/>
    <d v="2026-06-26T00:00:00"/>
    <m/>
    <x v="1"/>
    <m/>
    <s v="VIP"/>
    <m/>
    <m/>
    <s v="Tidak"/>
    <s v="COD"/>
    <n v="90000"/>
    <s v="-"/>
    <n v="114830"/>
    <x v="22"/>
  </r>
  <r>
    <s v="1357761797"/>
    <d v="2026-06-04T00:00:00"/>
    <s v="MEIKA-BERKARYA"/>
    <s v="Meika Berkarya"/>
    <s v="6287818525580"/>
    <s v="Kab. Kuningan"/>
    <s v="Cilimus"/>
    <s v="Jl. Panawuan Indrapatra, Panawuan, Kec. Cigandamekar, Kabupaten Kuningan, Jawa Barat"/>
    <s v="Edi Kurniawan Ginting (IS)"/>
    <s v="6285362791151"/>
    <x v="0"/>
    <s v="Medan"/>
    <s v="Medan Selayang"/>
    <s v="Jalan bunga raya lingkungan V gang bersama Kelurahan Asam kumbang, Kec. Medan Selayang Kota Medan"/>
    <n v="1"/>
    <s v="BARANG"/>
    <n v="100"/>
    <n v="0"/>
    <s v="EZ"/>
    <s v="Bulanan"/>
    <s v="2 SET GIGI PALSU"/>
    <m/>
    <n v="38000"/>
    <n v="0"/>
    <n v="0"/>
    <n v="38000"/>
    <m/>
    <s v="Diskon"/>
    <n v="15200"/>
    <n v="22800"/>
    <n v="142000"/>
    <n v="2130"/>
    <s v="jnt"/>
    <s v="Atasan/Staf/Karyawan"/>
    <d v="2026-06-17T00:00:00"/>
    <s v="HUBUNGI PENERIMA (LANGSUNG ANTAR KE ALAMAT)"/>
    <x v="1"/>
    <m/>
    <s v="VIP"/>
    <m/>
    <m/>
    <s v="Tidak"/>
    <s v="COD"/>
    <n v="104000"/>
    <s v="-"/>
    <n v="117070"/>
    <x v="16"/>
  </r>
  <r>
    <s v="1358651982"/>
    <d v="2026-06-04T00:00:00"/>
    <s v="MEIKA-BERKARYA"/>
    <s v="Meika Berkarya"/>
    <s v="6287818525580"/>
    <s v="Kab. Kuningan"/>
    <s v="Cilimus"/>
    <s v="Jl. Panawuan Indrapatra, Panawuan, Kec. Cigandamekar, Kabupaten Kuningan, Jawa Barat"/>
    <s v="Ricky (AK)"/>
    <s v="6282197387148"/>
    <x v="13"/>
    <s v="Kab. Murung Raya"/>
    <s v="Tanah Siang"/>
    <s v="Desa Tino Talih, (Jalan kurung pajan desa tino tali RT 1 , Rumah paling ujung kiri) Kec Tanah Siang, Kab Murung Raya"/>
    <n v="1"/>
    <s v="BARANG"/>
    <n v="100"/>
    <n v="0"/>
    <s v="EZ"/>
    <s v="Bulanan"/>
    <s v="1 SET GIGI PALSU"/>
    <m/>
    <n v="59000"/>
    <n v="0"/>
    <n v="0"/>
    <n v="59000"/>
    <m/>
    <s v="Diskon"/>
    <n v="23600"/>
    <n v="35400"/>
    <n v="105000"/>
    <n v="1575"/>
    <s v="Ricky (AK)"/>
    <m/>
    <d v="2026-06-08T00:00:00"/>
    <s v="HUBUNGI PENERIMA (LANGSUNG ANTAR KE ALAMAT)"/>
    <x v="0"/>
    <m/>
    <s v="VIP"/>
    <m/>
    <m/>
    <s v="Tidak"/>
    <s v="COD"/>
    <n v="46000"/>
    <s v="Recon"/>
    <n v="68025"/>
    <x v="14"/>
  </r>
  <r>
    <s v="1358653985"/>
    <d v="2026-06-04T00:00:00"/>
    <s v="MEIKA-BERKARYA"/>
    <s v="Meika Berkarya"/>
    <s v="6287818525580"/>
    <s v="Kab. Kuningan"/>
    <s v="Cilimus"/>
    <s v="Jl. Panawuan Indrapatra, Panawuan"/>
    <s v="Romi S, Mappa(Mar)"/>
    <s v="6282189715177"/>
    <x v="8"/>
    <s v="Kab. Banggai Laut"/>
    <s v="Banggai"/>
    <s v="Banggai Desa Lompio,Lonas Kec.Banggai Kab.Banggai Laut Provi.Sulawesi Tengah  (Depan Koramil)"/>
    <n v="1"/>
    <s v="BARANG"/>
    <n v="100"/>
    <n v="0"/>
    <s v="EZ"/>
    <s v="Bulanan"/>
    <s v="Beli 1 Gratis 1 Gelang Retro Terapi Batu Giok"/>
    <m/>
    <n v="77000"/>
    <n v="0"/>
    <n v="0"/>
    <n v="77000"/>
    <m/>
    <s v="Diskon"/>
    <n v="30800"/>
    <n v="46200"/>
    <n v="166000"/>
    <n v="2490"/>
    <s v="Pk"/>
    <m/>
    <d v="2026-06-14T00:00:00"/>
    <m/>
    <x v="0"/>
    <m/>
    <s v="VIP"/>
    <m/>
    <m/>
    <s v="Tidak"/>
    <s v="COD"/>
    <n v="89000"/>
    <s v="Recon"/>
    <n v="117310"/>
    <x v="10"/>
  </r>
  <r>
    <s v="1358752960"/>
    <d v="2026-06-04T00:00:00"/>
    <s v="MEIKA-BERKARYA"/>
    <s v="Meika Berkarya"/>
    <s v="6287818525580"/>
    <s v="Kab. Kuningan"/>
    <s v="Cilimus"/>
    <s v="Jl. Panawuan Indrapatra, Panawuan"/>
    <s v="Jasmiadi Adi (Bar)"/>
    <s v="6282366495783"/>
    <x v="0"/>
    <s v="Medan"/>
    <s v="Medan Timur"/>
    <s v="Jasmiadi Alamat. Jl. Jemadi No 10 Gang Gembira, PBD 2, Kec Medan Timur (DIANTARKAN LANGSUNG KE ALAMAT PENERIMA)"/>
    <n v="1"/>
    <s v="BARANG"/>
    <n v="100"/>
    <n v="0"/>
    <s v="EZ"/>
    <s v="Bulanan"/>
    <s v="BELI 1 DAPAT 2 Kacamata Autofokus"/>
    <m/>
    <n v="38000"/>
    <n v="0"/>
    <n v="0"/>
    <n v="38000"/>
    <m/>
    <s v="Diskon"/>
    <n v="15200"/>
    <n v="22800"/>
    <n v="82000"/>
    <n v="1230"/>
    <s v="DC PANAWUAN"/>
    <s v="Atasan/Staf/Karyawan"/>
    <d v="2026-06-21T00:00:00"/>
    <m/>
    <x v="1"/>
    <m/>
    <s v="VIP"/>
    <m/>
    <m/>
    <s v="Tidak"/>
    <s v="COD"/>
    <n v="44000"/>
    <s v="-"/>
    <n v="57970"/>
    <x v="24"/>
  </r>
  <r>
    <s v="1358631051"/>
    <d v="2026-06-04T00:00:00"/>
    <s v="MEIKA-BERKARYA"/>
    <s v="Meika Berkarya"/>
    <s v="6287818525580"/>
    <s v="Kab. Kuningan"/>
    <s v="Cilimus"/>
    <s v="Jl. Panawuan Indrapatra, Panawuan"/>
    <s v="Wagino (iaa)"/>
    <s v="6289602517594"/>
    <x v="0"/>
    <s v="Kab. Asahan"/>
    <s v="Pulo Bandring"/>
    <s v="Alamat: Jalan lintas sumatra Km 55 Desa sidomulyo Kec pulo bandring Kisaran/Asahan Sumatra Utara"/>
    <n v="1"/>
    <s v="BARANG"/>
    <n v="100"/>
    <n v="0"/>
    <s v="EZ"/>
    <s v="Bulanan"/>
    <s v="Beli 1 Semprotan Noozle"/>
    <m/>
    <n v="54000"/>
    <n v="0"/>
    <n v="0"/>
    <n v="54000"/>
    <m/>
    <s v="Diskon"/>
    <n v="21600"/>
    <n v="32400"/>
    <n v="123000"/>
    <n v="1845"/>
    <s v="Wagino (iaa)"/>
    <m/>
    <d v="2026-06-09T00:00:00"/>
    <m/>
    <x v="0"/>
    <m/>
    <s v="VIP"/>
    <m/>
    <m/>
    <s v="Tidak"/>
    <s v="COD"/>
    <n v="69000"/>
    <s v="Recon"/>
    <n v="88755"/>
    <x v="7"/>
  </r>
  <r>
    <s v="1358633107"/>
    <d v="2026-06-04T00:00:00"/>
    <s v="MEIKA-BERKARYA"/>
    <s v="Meika Berkarya"/>
    <s v="6287818525580"/>
    <s v="Kab. Kuningan"/>
    <s v="Cilimus"/>
    <s v="Jl. Panawuan Indrapatra, Panawuan"/>
    <s v="Erna(Ib) (Ib)"/>
    <s v="6282397053792"/>
    <x v="25"/>
    <s v="Kab. Jayapura"/>
    <s v="Waibu"/>
    <s v="Perumahan trend doyo baru , jalur 15a tanya saja erna"/>
    <n v="1"/>
    <s v="BARANG"/>
    <n v="100"/>
    <n v="0"/>
    <s v="EZ"/>
    <s v="Bulanan"/>
    <s v="Beli 1 Dapat 6 Paket Buku Lancar Membaca Tanpa Mengeja"/>
    <m/>
    <n v="126000"/>
    <n v="0"/>
    <n v="0"/>
    <n v="126000"/>
    <m/>
    <s v="Diskon"/>
    <n v="50400"/>
    <n v="75600"/>
    <n v="258000"/>
    <n v="3870"/>
    <s v="JNT"/>
    <s v="Atasan/Staf/Karyawan"/>
    <d v="2026-06-19T00:00:00"/>
    <m/>
    <x v="1"/>
    <m/>
    <s v="VIP"/>
    <m/>
    <m/>
    <s v="Tidak"/>
    <s v="COD"/>
    <n v="132000"/>
    <s v="-"/>
    <n v="178530"/>
    <x v="8"/>
  </r>
  <r>
    <s v="1358633656"/>
    <d v="2026-06-04T00:00:00"/>
    <s v="MEIKA-BERKARYA"/>
    <s v="Meika Berkarya"/>
    <s v="6287818525580"/>
    <s v="Kab. Kuningan"/>
    <s v="Cilimus"/>
    <s v="Jl. Panawuan Indrapatra, Panawuan"/>
    <s v="Junaidi (BY)"/>
    <s v="6285261230735"/>
    <x v="27"/>
    <s v="Kab. Kampar"/>
    <s v="Tapung"/>
    <s v="Desa/Kelurahan : Sumber Makmur, Jalur 2 Rt.020/rw.009 (Dekat Toko Herman)"/>
    <n v="1"/>
    <s v="BARANG"/>
    <n v="100"/>
    <n v="0"/>
    <s v="EZ"/>
    <s v="Bulanan"/>
    <s v="BELI 1 DAPAT 3 Penambal Gigi"/>
    <m/>
    <n v="53000"/>
    <n v="0"/>
    <n v="0"/>
    <n v="53000"/>
    <m/>
    <s v="Diskon"/>
    <n v="21200"/>
    <n v="31800"/>
    <n v="142000"/>
    <n v="2130"/>
    <s v="Junaidi (BY)"/>
    <m/>
    <d v="2026-06-08T00:00:00"/>
    <m/>
    <x v="0"/>
    <m/>
    <s v="VIP"/>
    <m/>
    <m/>
    <s v="Tidak"/>
    <s v="COD"/>
    <n v="89000"/>
    <s v="Recon"/>
    <n v="108070"/>
    <x v="14"/>
  </r>
  <r>
    <s v="1358626011"/>
    <d v="2026-06-04T00:00:00"/>
    <s v="MEIKA-BERKARYA"/>
    <s v="Meika Berkarya"/>
    <s v="6287818525580"/>
    <s v="Kab. Kuningan"/>
    <s v="Cilimus"/>
    <s v="Jl. Panawuan Indrapatra, Panawuan"/>
    <s v="Yulius dama (ib)"/>
    <s v="6281237453750"/>
    <x v="1"/>
    <s v="Kab. Sumba Barat Daya"/>
    <s v="Wewewa Tengah"/>
    <s v="Jln masuk simpang ombarade dekat gereja pusat ombarade Desa ombarade"/>
    <n v="1"/>
    <s v="BARANG"/>
    <n v="100"/>
    <n v="0"/>
    <s v="EZ"/>
    <s v="Bulanan"/>
    <s v="Beli 1 Semprotan Noozle"/>
    <m/>
    <n v="81000"/>
    <n v="0"/>
    <n v="0"/>
    <n v="81000"/>
    <m/>
    <s v="Diskon"/>
    <n v="32400"/>
    <n v="48600"/>
    <n v="160000"/>
    <n v="2400"/>
    <s v="Yulius dama (ib)"/>
    <m/>
    <d v="2026-06-13T00:00:00"/>
    <m/>
    <x v="0"/>
    <m/>
    <s v="VIP"/>
    <m/>
    <m/>
    <s v="Tidak"/>
    <s v="COD"/>
    <n v="79000"/>
    <s v="Recon"/>
    <n v="109000"/>
    <x v="19"/>
  </r>
  <r>
    <s v="1358627301"/>
    <d v="2026-06-04T00:00:00"/>
    <s v="MEIKA-BERKARYA"/>
    <s v="Meika Berkarya"/>
    <s v="6287818525580"/>
    <s v="Kab. Kuningan"/>
    <s v="Cilimus"/>
    <s v="Jl. Panawuan Indrapatra, Panawuan"/>
    <s v="Endalit tarigan  ( Sp )"/>
    <s v="6281260849001"/>
    <x v="0"/>
    <s v="Medan"/>
    <s v="Medan Baru"/>
    <s v="Jln. Jamin Ginting Gg. Sarmin 17 Kelurahan Padang Bulan"/>
    <n v="1"/>
    <s v="BARANG"/>
    <n v="100"/>
    <n v="0"/>
    <s v="EZ"/>
    <s v="Bulanan"/>
    <s v="BELI 1 , Warna: GRAY Topi Visor Anti UV"/>
    <m/>
    <n v="38000"/>
    <n v="0"/>
    <n v="0"/>
    <n v="38000"/>
    <m/>
    <s v="Diskon"/>
    <n v="15200"/>
    <n v="22800"/>
    <n v="122430"/>
    <n v="1836.45"/>
    <s v="Endalit tarigan  ( Sp )"/>
    <m/>
    <d v="2026-06-07T00:00:00"/>
    <m/>
    <x v="0"/>
    <m/>
    <s v="VIP"/>
    <m/>
    <m/>
    <s v="Tidak"/>
    <s v="COD"/>
    <n v="84430"/>
    <s v="Recon"/>
    <n v="97793.55"/>
    <x v="18"/>
  </r>
  <r>
    <s v="1358765743"/>
    <d v="2026-06-04T00:00:00"/>
    <s v="MEIKA-BERKARYA"/>
    <s v="Meika Berkarya"/>
    <s v="6287818525580"/>
    <s v="Kab. Kuningan"/>
    <s v="Cilimus"/>
    <s v="Jl. Panawuan Indrapatra, Panawuan"/>
    <s v="feibe Soputan (Hb)"/>
    <s v="6282347371488"/>
    <x v="3"/>
    <s v="Kab. Minahasa"/>
    <s v="Pineleng"/>
    <s v="Perum seamitra desa/kel seamitra blok Ak no 13 patokan bak air rumah ke 3 dari bak air"/>
    <n v="1"/>
    <s v="BARANG"/>
    <n v="100"/>
    <n v="0"/>
    <s v="EZ"/>
    <s v="Bulanan"/>
    <s v="BELI 1 DAPAT 3 Penambal Gigi"/>
    <m/>
    <n v="80000"/>
    <n v="0"/>
    <n v="0"/>
    <n v="80000"/>
    <m/>
    <s v="Diskon"/>
    <n v="32000"/>
    <n v="48000"/>
    <n v="188000"/>
    <n v="2820"/>
    <s v="feibe Soputan (Hb)"/>
    <m/>
    <d v="2026-06-09T00:00:00"/>
    <m/>
    <x v="0"/>
    <m/>
    <s v="VIP"/>
    <m/>
    <m/>
    <s v="Tidak"/>
    <s v="COD"/>
    <n v="108000"/>
    <s v="Recon"/>
    <n v="137180"/>
    <x v="7"/>
  </r>
  <r>
    <s v="1357920672"/>
    <d v="2026-06-04T00:00:00"/>
    <s v="MEIKA-BERKARYA"/>
    <s v="Meika Berkarya"/>
    <s v="6287818525580"/>
    <s v="Kab. Kuningan"/>
    <s v="Cilimus"/>
    <s v="Jl. Panawuan Indrapatra, Panawuan"/>
    <s v="Eks sariati (Hb)"/>
    <s v="6285157171226"/>
    <x v="12"/>
    <s v="Kab. Badung"/>
    <s v="Kuta Utara"/>
    <s v="Perumahan dalung permai blok ff 6,br Camas Kangin desa/kel dalung"/>
    <n v="1"/>
    <s v="BARANG"/>
    <n v="100"/>
    <n v="0"/>
    <s v="EZ"/>
    <s v="Bulanan"/>
    <s v="Beli 1 Alat Peras Buah"/>
    <m/>
    <n v="30000"/>
    <n v="0"/>
    <n v="0"/>
    <n v="30000"/>
    <m/>
    <s v="Diskon"/>
    <n v="12000"/>
    <n v="18000"/>
    <n v="121000"/>
    <n v="1815"/>
    <s v="Eks sariati (Hb)"/>
    <m/>
    <d v="2026-06-08T00:00:00"/>
    <m/>
    <x v="0"/>
    <m/>
    <s v="VIP"/>
    <m/>
    <m/>
    <s v="Tidak"/>
    <s v="COD"/>
    <n v="91000"/>
    <s v="Recon"/>
    <n v="101185"/>
    <x v="14"/>
  </r>
  <r>
    <s v="1358634760"/>
    <d v="2026-06-04T00:00:00"/>
    <s v="MEIKA-BERKARYA"/>
    <s v="Meika Berkarya"/>
    <s v="6287818525580"/>
    <s v="Kab. Kuningan"/>
    <s v="Cilimus"/>
    <s v="Jl. Panawuan Indrapatra, Panawuan"/>
    <s v="Danto (ib)"/>
    <s v="6285269955574"/>
    <x v="10"/>
    <s v="Pagar Alam"/>
    <s v="Dempo Utara"/>
    <s v="ds.Pagardin kel.Pagar Wangi"/>
    <n v="1"/>
    <s v="BARANG"/>
    <n v="100"/>
    <n v="0"/>
    <s v="EZ"/>
    <s v="Bulanan"/>
    <s v="Beli 2 Gratis 1 Semprotan Noozle"/>
    <m/>
    <n v="37000"/>
    <n v="0"/>
    <n v="0"/>
    <n v="37000"/>
    <m/>
    <s v="Diskon"/>
    <n v="14800"/>
    <n v="22200"/>
    <n v="154000"/>
    <n v="2310"/>
    <s v="Danto (ib)"/>
    <m/>
    <d v="2026-06-07T00:00:00"/>
    <m/>
    <x v="0"/>
    <m/>
    <s v="VIP"/>
    <m/>
    <m/>
    <s v="Tidak"/>
    <s v="COD"/>
    <n v="117000"/>
    <s v="Recon"/>
    <n v="129490"/>
    <x v="18"/>
  </r>
  <r>
    <s v="1358636745"/>
    <d v="2026-06-04T00:00:00"/>
    <s v="MEIKA-BERKARYA"/>
    <s v="Meika Berkarya"/>
    <s v="6287818525580"/>
    <s v="Kab. Kuningan"/>
    <s v="Cilimus"/>
    <s v="Jl. Panawuan Indrapatra, Panawuan"/>
    <s v="yulianus aronggear(Mar)."/>
    <s v="6282261442099"/>
    <x v="25"/>
    <s v="Kab. Kepulauan Yapen"/>
    <s v="Yapen Selatan"/>
    <s v="Nama : Yulianus Aronggear Alamat Jln Padat Karya Depan SD Inpres Newi Kelurahan Tarau Distrik Kec.Yapen Selatan Kabupaten Kepulauan Yapen Serui Provinsi Papua"/>
    <n v="1"/>
    <s v="BARANG"/>
    <n v="100"/>
    <n v="0"/>
    <s v="EZ"/>
    <s v="Bulanan"/>
    <s v="Beli 1 Gratis 1 Alat Cukur Multifungsi"/>
    <m/>
    <n v="145000"/>
    <n v="0"/>
    <n v="0"/>
    <n v="145000"/>
    <m/>
    <s v="Diskon"/>
    <n v="58000"/>
    <n v="87000"/>
    <n v="303000"/>
    <n v="4545"/>
    <s v="ybs"/>
    <m/>
    <d v="2026-07-02T00:00:00"/>
    <m/>
    <x v="1"/>
    <m/>
    <s v="VIP"/>
    <m/>
    <m/>
    <s v="Tidak"/>
    <s v="COD"/>
    <n v="158000"/>
    <s v="-"/>
    <n v="211455"/>
    <x v="30"/>
  </r>
  <r>
    <s v="1357879656"/>
    <d v="2026-06-04T00:00:00"/>
    <s v="MEIKA-BERKARYA"/>
    <s v="Meika Berkarya"/>
    <s v="6287818525580"/>
    <s v="Kab. Kuningan"/>
    <s v="Cilimus"/>
    <s v="Jl. Panawuan Indrapatra, Panawuan"/>
    <s v="Idham mawardi(Mar)"/>
    <s v="6285783166782"/>
    <x v="10"/>
    <s v="Kab. Musi Rawas"/>
    <s v="Muara Kelingi"/>
    <s v="Desa Mangan jaya sp7 jalur4 Kec. muara kelingi Kab.musi Rawas."/>
    <n v="1"/>
    <s v="BARANG"/>
    <n v="100"/>
    <n v="0"/>
    <s v="EZ"/>
    <s v="Bulanan"/>
    <s v="Beli 1 Semprotan Noozle"/>
    <m/>
    <n v="37000"/>
    <n v="0"/>
    <n v="0"/>
    <n v="37000"/>
    <m/>
    <s v="Diskon"/>
    <n v="14800"/>
    <n v="22200"/>
    <n v="104000"/>
    <n v="1560"/>
    <s v="JNTPANAWUAN"/>
    <s v="Atasan/Staf/Karyawan"/>
    <d v="2026-06-20T00:00:00"/>
    <m/>
    <x v="1"/>
    <m/>
    <s v="VIP"/>
    <m/>
    <m/>
    <s v="Tidak"/>
    <s v="COD"/>
    <n v="67000"/>
    <s v="-"/>
    <n v="80240"/>
    <x v="1"/>
  </r>
  <r>
    <s v="1358634073"/>
    <d v="2026-06-04T00:00:00"/>
    <s v="MEIKA-BERKARYA"/>
    <s v="Meika Berkarya"/>
    <s v="6287818525580"/>
    <s v="Kab. Kuningan"/>
    <s v="Cilimus"/>
    <s v="Jl. Panawuan Indrapatra, Panawuan"/>
    <s v="Dede Saepudin (Hb)"/>
    <s v="6285720866137"/>
    <x v="26"/>
    <s v="Kab. Sukabumi"/>
    <s v="Palabuhanratu"/>
    <s v="Kp Benteng RT 02 RW 05 Desa/kel Jayanti"/>
    <n v="1"/>
    <s v="BARANG"/>
    <n v="100"/>
    <n v="0"/>
    <s v="EZ"/>
    <s v="Bulanan"/>
    <s v="BELI 1 DAPAT 2 Ukuran ,1.00 Kacamata Autofokus"/>
    <m/>
    <n v="16000"/>
    <n v="0"/>
    <n v="0"/>
    <n v="16000"/>
    <m/>
    <s v="Diskon"/>
    <n v="11000"/>
    <n v="5000"/>
    <n v="50000"/>
    <n v="750"/>
    <s v="JNT PANAWUAN"/>
    <s v="Atasan/Staf/Karyawan"/>
    <d v="2026-06-11T00:00:00"/>
    <m/>
    <x v="1"/>
    <m/>
    <s v="VIP"/>
    <m/>
    <m/>
    <s v="Tidak"/>
    <s v="COD"/>
    <n v="34000"/>
    <s v="-"/>
    <n v="44250"/>
    <x v="3"/>
  </r>
  <r>
    <s v="1358758474"/>
    <d v="2026-06-04T00:00:00"/>
    <s v="MEIKA-BERKARYA"/>
    <s v="Meika Berkarya"/>
    <s v="6287818525580"/>
    <s v="Kab. Kuningan"/>
    <s v="Cilimus"/>
    <s v="Jl. Panawuan Indrapatra, Panawuan"/>
    <s v="Gunawan (Hb)"/>
    <s v="6285241518888"/>
    <x v="23"/>
    <s v="Kab. Kolaka"/>
    <s v="Kolaka"/>
    <s v="Jl.khairil anwar 17(Holy inn), kelurahan Lamokato,"/>
    <n v="1"/>
    <s v="BARANG"/>
    <n v="100"/>
    <n v="0"/>
    <s v="EZ"/>
    <s v="Bulanan"/>
    <s v="BELI 1 Dongkrak Pemindah Barang"/>
    <m/>
    <n v="91000"/>
    <n v="0"/>
    <n v="0"/>
    <n v="91000"/>
    <m/>
    <s v="Diskon"/>
    <n v="36400"/>
    <n v="54600"/>
    <n v="205000"/>
    <n v="3075"/>
    <s v="Gunawan (Hb)"/>
    <m/>
    <d v="2026-06-08T00:00:00"/>
    <m/>
    <x v="0"/>
    <m/>
    <s v="VIP"/>
    <m/>
    <m/>
    <s v="Tidak"/>
    <s v="COD"/>
    <n v="114000"/>
    <s v="Recon"/>
    <n v="147325"/>
    <x v="14"/>
  </r>
  <r>
    <s v="1357901808"/>
    <d v="2026-06-04T00:00:00"/>
    <s v="MEIKA-BERKARYA"/>
    <s v="Meika Berkarya"/>
    <s v="6287818525580"/>
    <s v="Kab. Kuningan"/>
    <s v="Cilimus"/>
    <s v="Jl. Panawuan Indrapatra, Panawuan"/>
    <s v="Manti Jayanti (Ad)"/>
    <s v="6281277387051"/>
    <x v="22"/>
    <s v="Bandar Lampung"/>
    <s v="Tanjungkarang Barat"/>
    <s v="Kel/Desa segala minder (segala minder)Asrama Korem TNI No.56 Jln .Pagar Alam,  Sagala Mider, Kedaton, Bandar Lampung"/>
    <n v="1"/>
    <s v="BARANG"/>
    <n v="100"/>
    <n v="0"/>
    <s v="EZ"/>
    <s v="Bulanan"/>
    <s v="BELI 1 Dongkrak Pemindah Barang"/>
    <m/>
    <n v="22000"/>
    <n v="0"/>
    <n v="0"/>
    <n v="22000"/>
    <m/>
    <s v="Diskon"/>
    <n v="8800"/>
    <n v="13200"/>
    <n v="126000"/>
    <n v="1890"/>
    <s v="Manti Jayanti (Ad)"/>
    <m/>
    <d v="2026-06-08T00:00:00"/>
    <m/>
    <x v="0"/>
    <m/>
    <s v="VIP"/>
    <m/>
    <m/>
    <s v="Tidak"/>
    <s v="COD"/>
    <n v="104000"/>
    <s v="Recon"/>
    <n v="110910"/>
    <x v="14"/>
  </r>
  <r>
    <s v="1358662036"/>
    <d v="2026-06-04T00:00:00"/>
    <s v="MEIKA-BERKARYA"/>
    <s v="Meika Berkarya"/>
    <s v="6287818525580"/>
    <s v="Kab. Kuningan"/>
    <s v="Cilimus"/>
    <s v="Jl. Panawuan Indrapatra, Panawuan"/>
    <s v="Albar sahabuddin (Ad)"/>
    <s v="6287829680405"/>
    <x v="8"/>
    <s v="Kab. Donggala"/>
    <s v="Dampelas"/>
    <s v="Desa/Kel sioyong, penginapan palaimo jln poros palu toli toli dusun 2, patokan 50 meter dari lapangan bola labanda sioyong"/>
    <n v="1"/>
    <s v="BARANG"/>
    <n v="100"/>
    <n v="0"/>
    <s v="EZ"/>
    <s v="Bulanan"/>
    <s v="BELI 1 , Warna: BLUE Topi Visor Anti UV"/>
    <m/>
    <n v="83000"/>
    <n v="0"/>
    <n v="0"/>
    <n v="83000"/>
    <m/>
    <s v="Diskon"/>
    <n v="33200"/>
    <n v="49800"/>
    <n v="208000"/>
    <n v="3120"/>
    <s v="jnt"/>
    <s v="Atasan/Staf/Karyawan"/>
    <d v="2026-06-25T00:00:00"/>
    <m/>
    <x v="1"/>
    <m/>
    <s v="VIP"/>
    <m/>
    <m/>
    <s v="Tidak"/>
    <s v="COD"/>
    <n v="125000"/>
    <s v="-"/>
    <n v="155080"/>
    <x v="26"/>
  </r>
  <r>
    <s v="1358698155"/>
    <d v="2026-06-04T00:00:00"/>
    <s v="MEIKA-BERKARYA"/>
    <s v="Meika Berkarya"/>
    <s v="6287818525580"/>
    <s v="Kab. Kuningan"/>
    <s v="Cilimus"/>
    <s v="Jl. Panawuan Indrapatra, Panawuan, Kec. Cigandamekar, Kabupaten Kuningan, Jawa Barat"/>
    <s v="Andika Alfandi (IS)"/>
    <s v="6285178546532"/>
    <x v="33"/>
    <s v="Kab. Aceh Singkil"/>
    <s v="Gunung Meriah"/>
    <s v="desa sukamakmur jalan PT astera Patokan Belakang SD Sukamakmur, Kec. Gunung Meriah (Mariah), Kab. Aceh Singkil"/>
    <n v="1"/>
    <s v="BARANG"/>
    <n v="100"/>
    <n v="0"/>
    <s v="EZ"/>
    <s v="Bulanan"/>
    <s v="1 SET GIGI PALSU"/>
    <m/>
    <n v="64000"/>
    <n v="0"/>
    <n v="0"/>
    <n v="64000"/>
    <m/>
    <s v="Diskon"/>
    <n v="25600"/>
    <n v="38400"/>
    <n v="146000"/>
    <n v="2190"/>
    <s v="Andika Alfandi (IS)"/>
    <m/>
    <d v="2026-06-08T00:00:00"/>
    <s v="HUBUNGI PENERIMA (LANGSUNG ANTAR KE ALAMAT)"/>
    <x v="0"/>
    <m/>
    <s v="VIP"/>
    <m/>
    <m/>
    <s v="Tidak"/>
    <s v="COD"/>
    <n v="82000"/>
    <s v="Recon"/>
    <n v="105410"/>
    <x v="14"/>
  </r>
  <r>
    <s v="1357369091"/>
    <d v="2026-06-04T00:00:00"/>
    <s v="MEIKA-BERKARYA"/>
    <s v="Meika Berkarya"/>
    <s v="6287818525580"/>
    <s v="Kab. Kuningan"/>
    <s v="Cilimus"/>
    <s v="Jl. Panawuan Indrapatra, Panawuan"/>
    <s v="Gomal/heidar Yunus (ib)"/>
    <s v="6282188632055"/>
    <x v="3"/>
    <s v="Bitung"/>
    <s v="Girian"/>
    <s v="Perum rizky aer ujang, girian permai/ tanya saja heidar Yunus"/>
    <n v="1"/>
    <s v="BARANG"/>
    <n v="100"/>
    <n v="0"/>
    <s v="EZ"/>
    <s v="Bulanan"/>
    <s v="Beli 1 Semprotan Noozle"/>
    <m/>
    <n v="80000"/>
    <n v="0"/>
    <n v="0"/>
    <n v="80000"/>
    <m/>
    <s v="Diskon"/>
    <n v="32000"/>
    <n v="48000"/>
    <n v="150000"/>
    <n v="2250"/>
    <s v="Gomal/heidar Yunus (ib)"/>
    <m/>
    <d v="2026-06-10T00:00:00"/>
    <m/>
    <x v="0"/>
    <m/>
    <s v="VIP"/>
    <m/>
    <m/>
    <s v="Tidak"/>
    <s v="COD"/>
    <n v="70000"/>
    <s v="Recon"/>
    <n v="99750"/>
    <x v="9"/>
  </r>
  <r>
    <s v="1357369299"/>
    <d v="2026-06-04T00:00:00"/>
    <s v="MEIKA-BERKARYA"/>
    <s v="Meika Berkarya"/>
    <s v="6287818525580"/>
    <s v="Kab. Kuningan"/>
    <s v="Cilimus"/>
    <s v="Jl. Panawuan Indrapatra, Panawuan, Kec. Cigandamekar, Kabupaten Kuningan, Jawa Barat"/>
    <s v="Masyudi (AK)"/>
    <s v="6287839597817"/>
    <x v="20"/>
    <s v="Kab. Gunungkidul"/>
    <s v="Semanu"/>
    <s v="Kuwon lor RT.01/RW.12 Kelurahan Pacarejo, Kec. Semanu, Kab. Gunungkidul, Provinsi DI. Yogyakarta."/>
    <n v="1"/>
    <s v="BARANG"/>
    <n v="100"/>
    <n v="0"/>
    <s v="EZ"/>
    <s v="Bulanan"/>
    <s v="1 SET GIGI PALSU"/>
    <m/>
    <n v="23000"/>
    <n v="0"/>
    <n v="0"/>
    <n v="23000"/>
    <m/>
    <s v="Diskon"/>
    <n v="16000"/>
    <n v="7000"/>
    <n v="83000"/>
    <n v="1245"/>
    <s v="ybs"/>
    <m/>
    <d v="2026-06-06T00:00:00"/>
    <s v="HUBUNGI PENERIMA (LANGSUNG ANTAR KE ALAMAT)"/>
    <x v="0"/>
    <m/>
    <s v="VIP"/>
    <m/>
    <m/>
    <s v="Tidak"/>
    <s v="COD"/>
    <n v="60000"/>
    <s v="Recon"/>
    <n v="74755"/>
    <x v="15"/>
  </r>
  <r>
    <s v="1357548825"/>
    <d v="2026-06-04T00:00:00"/>
    <s v="MEIKA-BERKARYA"/>
    <s v="Meika Berkarya"/>
    <s v="6287818525580"/>
    <s v="Kab. Kuningan"/>
    <s v="Cilimus"/>
    <s v="Jl. Panawuan Indrapatra, Panawuan, Kec. Cigandamekar, Kabupaten Kuningan, Jawa Barat"/>
    <s v="Diki Dimyati (AK)"/>
    <s v="62882000891139"/>
    <x v="26"/>
    <s v="Kab. Bandung"/>
    <s v="Baleendah"/>
    <s v="Kampung Cipicung RT 02 RW 02 No 17, Kec. Baleendah Kab. Bandung"/>
    <n v="1"/>
    <s v="BARANG"/>
    <n v="100"/>
    <n v="0"/>
    <s v="EZ"/>
    <s v="Bulanan"/>
    <s v="1 SET GIGI PALSU"/>
    <m/>
    <n v="12000"/>
    <n v="0"/>
    <n v="0"/>
    <n v="12000"/>
    <m/>
    <s v="Diskon"/>
    <n v="7000"/>
    <n v="5000"/>
    <n v="71000"/>
    <n v="1065"/>
    <s v="Diki Dimyati (AK)"/>
    <m/>
    <d v="2026-06-06T00:00:00"/>
    <s v="HUBUNGI PENERIMA (LANGSUNG ANTAR KE ALAMAT)"/>
    <x v="0"/>
    <m/>
    <s v="VIP"/>
    <m/>
    <m/>
    <s v="Tidak"/>
    <s v="COD"/>
    <n v="59000"/>
    <s v="Recon"/>
    <n v="64935"/>
    <x v="15"/>
  </r>
  <r>
    <s v="1358688952"/>
    <d v="2026-06-04T00:00:00"/>
    <s v="MEIKA-BERKARYA"/>
    <s v="Meika Berkarya"/>
    <s v="6287818525580"/>
    <s v="Kab. Kuningan"/>
    <s v="Cilimus"/>
    <s v="Jl. Panawuan Indrapatra, Panawuan"/>
    <s v="Daniel (IR)"/>
    <s v="6282283968604"/>
    <x v="1"/>
    <s v="Kab. Sumba Barat Daya"/>
    <s v="Wewewa Tengah"/>
    <s v="Dusun Lete Dapina Desa Omba Rade Kec Wewewa tengah"/>
    <n v="1"/>
    <s v="BARANG"/>
    <n v="100"/>
    <n v="0"/>
    <s v="EZ"/>
    <s v="Bulanan"/>
    <s v="Beli 1 Gratis 1 Alat Cukur Multifungsi"/>
    <m/>
    <n v="81000"/>
    <n v="0"/>
    <n v="0"/>
    <n v="81000"/>
    <m/>
    <s v="Diskon"/>
    <n v="32400"/>
    <n v="48600"/>
    <n v="209000"/>
    <n v="3135"/>
    <s v="Daniel (IR)"/>
    <m/>
    <d v="2026-06-13T00:00:00"/>
    <m/>
    <x v="0"/>
    <m/>
    <s v="VIP"/>
    <m/>
    <m/>
    <s v="Tidak"/>
    <s v="COD"/>
    <n v="128000"/>
    <s v="Recon"/>
    <n v="157265"/>
    <x v="19"/>
  </r>
  <r>
    <s v="1358690633"/>
    <d v="2026-06-04T00:00:00"/>
    <s v="MEIKA-BERKARYA"/>
    <s v="Meika Berkarya"/>
    <s v="6287818525580"/>
    <s v="Kab. Kuningan"/>
    <s v="Cilimus"/>
    <s v="Jl. Panawuan Indrapatra, Panawuan, Kec. Cigandamekar, Kabupaten Kuningan, Jawa Barat"/>
    <s v="Stanis Suroto (AK)"/>
    <s v="6282237420789"/>
    <x v="15"/>
    <s v="Kab. Semarang"/>
    <s v="Pringapus"/>
    <s v="Dusun Sambeng RT 01 RW 07 desa Wonoyoso Kec. Pringapus Kab.semarang Prov Jawa Tengah"/>
    <n v="1"/>
    <s v="BARANG"/>
    <n v="100"/>
    <n v="0"/>
    <s v="EZ"/>
    <s v="Bulanan"/>
    <s v="1 SET GIGI PALSU"/>
    <m/>
    <n v="20000"/>
    <n v="0"/>
    <n v="0"/>
    <n v="20000"/>
    <m/>
    <s v="Diskon"/>
    <n v="13000"/>
    <n v="7000"/>
    <n v="83000"/>
    <n v="1245"/>
    <s v="Stanis Suroto (AK)"/>
    <m/>
    <d v="2026-06-06T00:00:00"/>
    <s v="HUBUNGI PENERIMA (LANGSUNG ANTAR KE ALAMAT)"/>
    <x v="0"/>
    <m/>
    <s v="VIP"/>
    <m/>
    <m/>
    <s v="Tidak"/>
    <s v="COD"/>
    <n v="63000"/>
    <s v="Recon"/>
    <n v="74755"/>
    <x v="15"/>
  </r>
  <r>
    <s v="1357496701"/>
    <d v="2026-06-04T00:00:00"/>
    <s v="MEIKA-BERKARYA"/>
    <s v="Meika Berkarya"/>
    <s v="6287818525580"/>
    <s v="Kab. Kuningan"/>
    <s v="Cilimus"/>
    <s v="Jl. Panawuan Indrapatra, Panawuan"/>
    <s v="Onco (Kin)"/>
    <s v="6282192008782"/>
    <x v="9"/>
    <s v="Kab. Halmahera Utara"/>
    <s v="Tobelo"/>
    <s v="Jln. Pekuburan Cina Tobelo, Samping Kantor Desa Gosoma RT 02 RW 03"/>
    <n v="1"/>
    <s v="BARANG"/>
    <n v="100"/>
    <n v="0"/>
    <s v="EZ"/>
    <s v="Bulanan"/>
    <s v="Beli 1 Dapat 6 Paket Buku Lancar Membaca Tanpa Mengeja"/>
    <m/>
    <n v="106000"/>
    <n v="0"/>
    <n v="0"/>
    <n v="106000"/>
    <m/>
    <s v="Diskon"/>
    <n v="42400"/>
    <n v="63600"/>
    <n v="264000"/>
    <n v="3960"/>
    <s v="Onco (Kin)"/>
    <m/>
    <d v="2026-06-13T00:00:00"/>
    <m/>
    <x v="0"/>
    <m/>
    <s v="VIP"/>
    <m/>
    <m/>
    <s v="Tidak"/>
    <s v="COD"/>
    <n v="158000"/>
    <s v="Recon"/>
    <n v="196440"/>
    <x v="19"/>
  </r>
  <r>
    <s v="1358710448"/>
    <d v="2026-06-04T00:00:00"/>
    <s v="MEIKA-BERKARYA"/>
    <s v="Meika Berkarya"/>
    <s v="6287818525580"/>
    <s v="Kab. Kuningan"/>
    <s v="Cilimus"/>
    <s v="Jl. Panawuan Indrapatra, Panawuan, Kec. Cigandamekar, Kabupaten Kuningan, Jawa Barat"/>
    <s v="Hahlia ( Di)"/>
    <s v="6282228271263"/>
    <x v="5"/>
    <s v="Kab. Ketapang"/>
    <s v="Benua Kayong"/>
    <s v="Desa pelang RT 18 ( patokan rumah Dari simpang tiga pelang tu lurus sekitar seratus MTR ada sebelah kiri teras nya ada Pila 2 tu) kec. Benua Kayong, Kab. Ketapang"/>
    <n v="1"/>
    <s v="BARANG"/>
    <n v="100"/>
    <n v="0"/>
    <s v="EZ"/>
    <s v="Bulanan"/>
    <s v="1 SET GIGI PALSU"/>
    <m/>
    <n v="74000"/>
    <n v="0"/>
    <n v="0"/>
    <n v="74000"/>
    <m/>
    <s v="Diskon"/>
    <n v="29600"/>
    <n v="44400"/>
    <n v="130000"/>
    <n v="1950"/>
    <s v="PAKET ANDA ADA DI JNT PANAWUAN"/>
    <s v="Atasan/Staf/Karyawan"/>
    <d v="2026-06-18T00:00:00"/>
    <s v="HUBUNGI PENERIMA (LANGSUNG ANTAR KE ALAMAT)"/>
    <x v="1"/>
    <m/>
    <s v="VIP"/>
    <m/>
    <m/>
    <s v="Tidak"/>
    <s v="COD"/>
    <n v="56000"/>
    <s v="-"/>
    <n v="83650"/>
    <x v="17"/>
  </r>
  <r>
    <s v="1358710819"/>
    <d v="2026-06-04T00:00:00"/>
    <s v="MEIKA-BERKARYA"/>
    <s v="Meika Berkarya"/>
    <s v="6287818525580"/>
    <s v="Kab. Kuningan"/>
    <s v="Cilimus"/>
    <s v="Jl. Panawuan Indrapatra, Panawuan"/>
    <s v="Mansur Rohimi (Hb)"/>
    <s v="6282112341952"/>
    <x v="26"/>
    <s v="Bekasi"/>
    <s v="Jatisampurna"/>
    <s v="Jln.Setiawarga 1 B RT002/02 no 69. Depan Mushola AnNur.  Kelurahan Jatiranggon."/>
    <n v="1"/>
    <s v="BARANG"/>
    <n v="100"/>
    <n v="0"/>
    <s v="EZ"/>
    <s v="Bulanan"/>
    <s v="BELI 1 GRATIS KUAS Aspal Anti Bocor"/>
    <m/>
    <n v="15000"/>
    <n v="0"/>
    <n v="0"/>
    <n v="15000"/>
    <m/>
    <s v="Diskon"/>
    <n v="9000"/>
    <n v="6000"/>
    <n v="97000"/>
    <n v="1455"/>
    <s v="Mansur Rohimi (Hb)"/>
    <m/>
    <d v="2026-06-06T00:00:00"/>
    <m/>
    <x v="0"/>
    <m/>
    <s v="VIP"/>
    <m/>
    <m/>
    <s v="Tidak"/>
    <s v="COD"/>
    <n v="82000"/>
    <s v="Recon"/>
    <n v="89545"/>
    <x v="15"/>
  </r>
  <r>
    <s v="1358712286"/>
    <d v="2026-06-04T00:00:00"/>
    <s v="MEIKA-BERKARYA"/>
    <s v="Meika Berkarya"/>
    <s v="6287818525580"/>
    <s v="Kab. Kuningan"/>
    <s v="Cilimus"/>
    <s v="Jl. Panawuan Indrapatra, Panawuan"/>
    <s v="Doy Madir (Kin)"/>
    <s v="6285272322548"/>
    <x v="31"/>
    <s v="Batam"/>
    <s v="Sekupang"/>
    <s v="Tiban housing Blok C3 No. 12 Kelurahan Tiban Baru"/>
    <n v="1"/>
    <s v="BARANG"/>
    <n v="100"/>
    <n v="4990000"/>
    <s v="EZ"/>
    <s v="Bulanan"/>
    <s v="Beli 1 Semprotan Noozle"/>
    <s v="PERALATAN RUMAH TANGGA"/>
    <n v="37000"/>
    <n v="0"/>
    <n v="0"/>
    <n v="37000"/>
    <m/>
    <s v="Diskon"/>
    <n v="14800"/>
    <n v="22200"/>
    <n v="94900"/>
    <n v="1423.5"/>
    <s v="Doy Madir (Kin)"/>
    <m/>
    <d v="2026-06-07T00:00:00"/>
    <m/>
    <x v="0"/>
    <m/>
    <s v="VIP"/>
    <m/>
    <m/>
    <s v="Tidak"/>
    <s v="COD"/>
    <n v="57900"/>
    <s v="Recon"/>
    <n v="71276.5"/>
    <x v="18"/>
  </r>
  <r>
    <s v="1358708646"/>
    <d v="2026-06-04T00:00:00"/>
    <s v="MEIKA-BERKARYA"/>
    <s v="Meika Berkarya"/>
    <s v="6287818525580"/>
    <s v="Kab. Kuningan"/>
    <s v="Cilimus"/>
    <s v="Jl. Panawuan Indrapatra, Panawuan, Kec. Cigandamekar, Kabupaten Kuningan, Jawa Barat"/>
    <s v="Alamsyah (rz)"/>
    <s v="6282181409091"/>
    <x v="10"/>
    <s v="Kab. Musi Banyuasin"/>
    <s v="Lawan Wetan"/>
    <s v="Dusun 1 ( Jln laut dekat masjid attaqwa ) Desa Ulak Teberau, Kec. Lawang Wetan Kab. Musi Banyuasin"/>
    <n v="1"/>
    <s v="BARANG"/>
    <n v="100"/>
    <n v="0"/>
    <s v="EZ"/>
    <s v="Bulanan"/>
    <s v="1 SET POMPA SEDOT MANUAL (1 POMPA DAN 1 SELANG)"/>
    <m/>
    <n v="37000"/>
    <n v="0"/>
    <n v="0"/>
    <n v="37000"/>
    <m/>
    <s v="Diskon"/>
    <n v="14800"/>
    <n v="22200"/>
    <n v="112000"/>
    <n v="1680"/>
    <s v="dc panawuan"/>
    <s v="Atasan/Staf/Karyawan"/>
    <d v="2026-06-17T00:00:00"/>
    <s v="HUBUNGI PENERIMA (LANGSUNG ANTAR KE ALAMAT)"/>
    <x v="1"/>
    <m/>
    <s v="VIP"/>
    <m/>
    <m/>
    <s v="Tidak"/>
    <s v="COD"/>
    <n v="75000"/>
    <s v="-"/>
    <n v="88120"/>
    <x v="16"/>
  </r>
  <r>
    <s v="1358710423"/>
    <d v="2026-06-04T00:00:00"/>
    <s v="MEIKA-BERKARYA"/>
    <s v="Meika Berkarya"/>
    <s v="6287818525580"/>
    <s v="Kab. Kuningan"/>
    <s v="Cilimus"/>
    <s v="Jl. Panawuan Indrapatra, Panawuan"/>
    <s v="M Alfonsa Pabe Rade Od."/>
    <s v="6285737518323"/>
    <x v="1"/>
    <s v="Kab. Ngada"/>
    <s v="Bajawa"/>
    <s v="Jln. Wolter Monginsidi Watutura Rt 01 Rw 01 Desa Susu Kec Bajawa Ngada (DIANTAR LANGSUNG KE ALAMAT PENERIMA)"/>
    <n v="1"/>
    <s v="BARANG"/>
    <n v="100"/>
    <n v="0"/>
    <s v="EZ"/>
    <s v="Bulanan"/>
    <s v="Beli 1 Gratis 1 Semprotan Noozle"/>
    <m/>
    <n v="100000"/>
    <n v="0"/>
    <n v="0"/>
    <n v="100000"/>
    <m/>
    <s v="Diskon"/>
    <n v="40000"/>
    <n v="60000"/>
    <n v="202000"/>
    <n v="3030"/>
    <s v="M Alfonsa Pabe Rade Od."/>
    <m/>
    <d v="2026-06-11T00:00:00"/>
    <m/>
    <x v="0"/>
    <m/>
    <s v="VIP"/>
    <m/>
    <m/>
    <s v="Tidak"/>
    <s v="COD"/>
    <n v="102000"/>
    <s v="Recon"/>
    <n v="138970"/>
    <x v="3"/>
  </r>
  <r>
    <s v="1357432708"/>
    <d v="2026-06-04T00:00:00"/>
    <s v="MEIKA-BERKARYA"/>
    <s v="Meika Berkarya"/>
    <s v="6287818525580"/>
    <s v="Kab. Kuningan"/>
    <s v="Cilimus"/>
    <s v="Jl. Panawuan Indrapatra, Panawuan"/>
    <s v="Syafrizal (PTR)"/>
    <s v="6282268854293"/>
    <x v="6"/>
    <s v="Solok"/>
    <s v="Lubuk Sikarah"/>
    <s v="Jl. Rajin Palm Griya No.14, RT.002/ RW.001, Kelurahan Tanah Garam, Lubuk Sikarah. (No Hp Lain : ,62 851-9431-6802)"/>
    <n v="1"/>
    <s v="BARANG"/>
    <n v="100"/>
    <n v="0"/>
    <s v="EZ"/>
    <s v="Bulanan"/>
    <s v="BELI 1 DAPAT 3 Penambal Gigi"/>
    <m/>
    <n v="47000"/>
    <n v="0"/>
    <n v="0"/>
    <n v="47000"/>
    <m/>
    <s v="Diskon"/>
    <n v="18800"/>
    <n v="28200"/>
    <n v="130000"/>
    <n v="1950"/>
    <s v="JNTPANAWUAN"/>
    <s v="Atasan/Staf/Karyawan"/>
    <d v="2026-06-20T00:00:00"/>
    <m/>
    <x v="1"/>
    <m/>
    <s v="VIP"/>
    <m/>
    <m/>
    <s v="Tidak"/>
    <s v="COD"/>
    <n v="83000"/>
    <s v="-"/>
    <n v="99850"/>
    <x v="1"/>
  </r>
  <r>
    <s v="1358688091"/>
    <d v="2026-06-04T00:00:00"/>
    <s v="MEIKA-BERKARYA"/>
    <s v="Meika Berkarya"/>
    <s v="6287818525580"/>
    <s v="Kab. Kuningan"/>
    <s v="Cilimus"/>
    <s v="Jl. Panawuan Indrapatra, Panawuan, Kec. Cigandamekar, Kabupaten Kuningan, Jawa Barat"/>
    <s v="Agustan (AK)"/>
    <s v="6285256279659"/>
    <x v="23"/>
    <s v="Kab. Konawe Utara"/>
    <s v="Wiwirano"/>
    <s v="Desa Wawaoheo (No Rumah 06) RT 01 RW 02 Jalan Mawar, Kelurahan Lamonae, Kec. Wiwirano Kab. Konawe Utara Kota Kendari"/>
    <n v="1"/>
    <s v="BARANG"/>
    <n v="100"/>
    <n v="0"/>
    <s v="EZ"/>
    <s v="Bulanan"/>
    <s v="1 DAPAT 3 PENAMBAL GIGI"/>
    <m/>
    <n v="122000"/>
    <n v="0"/>
    <n v="0"/>
    <n v="122000"/>
    <m/>
    <s v="Diskon"/>
    <n v="48800"/>
    <n v="73200"/>
    <n v="188000"/>
    <n v="2820"/>
    <s v="PAKET ANDA ADA DI JNT PANWUAN"/>
    <s v="Atasan/Staf/Karyawan"/>
    <d v="2026-06-23T00:00:00"/>
    <s v="HUBUNGI PENERIMA (LANGSUNG ANTAR KE ALAMAT)"/>
    <x v="1"/>
    <m/>
    <s v="VIP"/>
    <m/>
    <m/>
    <s v="Tidak"/>
    <s v="COD"/>
    <n v="66000"/>
    <s v="-"/>
    <n v="111980"/>
    <x v="6"/>
  </r>
  <r>
    <s v="1358667496"/>
    <d v="2026-06-04T00:00:00"/>
    <s v="MEIKA-BERKARYA"/>
    <s v="Meika Berkarya"/>
    <s v="6287818525580"/>
    <s v="Kab. Kuningan"/>
    <s v="Cilimus"/>
    <s v="Jl. Panawuan Indrapatra, Panawuan"/>
    <s v="Jans Wilianto Nasila Od."/>
    <s v="6281243333650"/>
    <x v="11"/>
    <s v="Gorontalo"/>
    <s v="Dungingi"/>
    <s v="Jln. Durian No. 1 Kelurahan Tomulabutao Selatan Kec Dungingi Gorontalo (DIANTAR LANGSUNG KE ALAMAT PENERIMA)"/>
    <n v="1"/>
    <s v="BARANG"/>
    <n v="100"/>
    <n v="0"/>
    <s v="EZ"/>
    <s v="Bulanan"/>
    <s v="Beli 1 Gratis 1 Sikat Punggug"/>
    <m/>
    <n v="68000"/>
    <n v="0"/>
    <n v="0"/>
    <n v="68000"/>
    <m/>
    <s v="Diskon"/>
    <n v="27200"/>
    <n v="40800"/>
    <n v="151000"/>
    <n v="2265"/>
    <s v="Jans Wilianto Nasila Od."/>
    <m/>
    <d v="2026-06-08T00:00:00"/>
    <m/>
    <x v="0"/>
    <m/>
    <s v="VIP"/>
    <m/>
    <m/>
    <s v="Tidak"/>
    <s v="COD"/>
    <n v="83000"/>
    <s v="Recon"/>
    <n v="107935"/>
    <x v="14"/>
  </r>
  <r>
    <s v="1358668450"/>
    <d v="2026-06-04T00:00:00"/>
    <s v="MEIKA-BERKARYA"/>
    <s v="Meika Berkarya"/>
    <s v="6287818525580"/>
    <s v="Kab. Kuningan"/>
    <s v="Cilimus"/>
    <s v="Jl. Panawuan Indrapatra, Panawuan"/>
    <s v="Sugioni (Hb)"/>
    <s v="6288994071256"/>
    <x v="16"/>
    <s v="Surabaya"/>
    <s v="Sambikerep"/>
    <s v="Desa/kel lontar, 1 mi nurul Huda no 5"/>
    <n v="1"/>
    <s v="BARANG"/>
    <n v="100"/>
    <n v="0"/>
    <s v="EZ"/>
    <s v="Bulanan"/>
    <s v="BELI 1 DAPAT 2 Ukuran ,1.50 Kacamata Autofokus"/>
    <m/>
    <n v="21000"/>
    <n v="0"/>
    <n v="0"/>
    <n v="21000"/>
    <m/>
    <s v="Diskon"/>
    <n v="12000"/>
    <n v="9000"/>
    <n v="60000"/>
    <n v="900"/>
    <s v="Sugioni (Hb)"/>
    <m/>
    <d v="2026-06-07T00:00:00"/>
    <m/>
    <x v="0"/>
    <m/>
    <s v="VIP"/>
    <m/>
    <m/>
    <s v="Tidak"/>
    <s v="COD"/>
    <n v="39000"/>
    <s v="Recon"/>
    <n v="50100"/>
    <x v="18"/>
  </r>
  <r>
    <s v="1358722159"/>
    <d v="2026-06-04T00:00:00"/>
    <s v="MEIKA-BERKARYA"/>
    <s v="Meika Berkarya"/>
    <s v="6287818525580"/>
    <s v="Kab. Kuningan"/>
    <s v="Cilimus"/>
    <s v="Jl. Panawuan Indrapatra, Panawuan"/>
    <s v="Kelik Wahyu (Hb)"/>
    <s v="6282133173374"/>
    <x v="20"/>
    <s v="Kab. Kulon Progo"/>
    <s v="Pengasih"/>
    <s v="Alamat lengkap:  Jln Harto Wiyono no 6 Mrunggi RT 25 rw14 Desa / Kelurahan : Sendangsari"/>
    <n v="1"/>
    <s v="BARANG"/>
    <n v="100"/>
    <n v="0"/>
    <s v="EZ"/>
    <s v="Bulanan"/>
    <s v="BELI 1 DAPAT 2 Ukuran ,1.00 Kacamata Autofokus"/>
    <m/>
    <n v="21000"/>
    <n v="0"/>
    <n v="0"/>
    <n v="21000"/>
    <m/>
    <s v="Diskon"/>
    <n v="14000"/>
    <n v="7000"/>
    <n v="60000"/>
    <n v="900"/>
    <s v="Kelik Wahyu (Hb)"/>
    <m/>
    <d v="2026-06-06T00:00:00"/>
    <m/>
    <x v="0"/>
    <m/>
    <s v="VIP"/>
    <m/>
    <m/>
    <s v="Tidak"/>
    <s v="COD"/>
    <n v="39000"/>
    <s v="Recon"/>
    <n v="52100"/>
    <x v="15"/>
  </r>
  <r>
    <s v="1357681880"/>
    <d v="2026-06-04T00:00:00"/>
    <s v="MEIKA-BERKARYA"/>
    <s v="Meika Berkarya"/>
    <s v="6287818525580"/>
    <s v="Kab. Kuningan"/>
    <s v="Cilimus"/>
    <s v="Jl. Panawuan Indrapatra, Panawuan"/>
    <s v="Mama Kurnia f. (RM)"/>
    <s v="6281355316104"/>
    <x v="14"/>
    <s v="Kab. Luwu"/>
    <s v="Walenrang Timur"/>
    <s v="Patokan rumah Ats belakang kantor desa seba seba kecamatan Walenrang timur"/>
    <n v="1"/>
    <s v="BARANG"/>
    <n v="100"/>
    <n v="0"/>
    <s v="EZ"/>
    <s v="Bulanan"/>
    <s v="Beli 1 Alat Peras Buah"/>
    <m/>
    <n v="75000"/>
    <n v="0"/>
    <n v="0"/>
    <n v="75000"/>
    <m/>
    <s v="Diskon"/>
    <n v="30000"/>
    <n v="45000"/>
    <n v="169000"/>
    <n v="2535"/>
    <s v="Mama Kurnia f. (RM)"/>
    <m/>
    <d v="2026-06-11T00:00:00"/>
    <m/>
    <x v="0"/>
    <m/>
    <s v="VIP"/>
    <m/>
    <m/>
    <s v="Tidak"/>
    <s v="COD"/>
    <n v="94000"/>
    <s v="Recon"/>
    <n v="121465"/>
    <x v="3"/>
  </r>
  <r>
    <s v="1358665973"/>
    <d v="2026-06-04T00:00:00"/>
    <s v="MEIKA-BERKARYA"/>
    <s v="Meika Berkarya"/>
    <s v="6287818525580"/>
    <s v="Kab. Kuningan"/>
    <s v="Cilimus"/>
    <s v="Jl. Panawuan Indrapatra, Panawuan"/>
    <s v="Mansyur Dg (BY)"/>
    <s v="6281298713646"/>
    <x v="18"/>
    <s v="Kab. Mamuju Tengah"/>
    <s v="Karossa"/>
    <s v="Desa/Kelurahan : Tasokko (Ada kios d depan,kios parel,pas baku hadapan,tasokko,cat rumah hitam putih teras,)"/>
    <n v="1"/>
    <s v="BARANG"/>
    <n v="100"/>
    <n v="0"/>
    <s v="EZ"/>
    <s v="Bulanan"/>
    <s v="BELI 1 , Warna: BLUE Topi Visor Anti UV"/>
    <m/>
    <n v="71000"/>
    <n v="0"/>
    <n v="0"/>
    <n v="71000"/>
    <m/>
    <s v="Diskon"/>
    <n v="28400"/>
    <n v="42600"/>
    <n v="177500"/>
    <n v="2662.5"/>
    <s v="jnt"/>
    <s v="Atasan/Staf/Karyawan"/>
    <d v="2026-06-17T00:00:00"/>
    <m/>
    <x v="1"/>
    <m/>
    <s v="VIP"/>
    <m/>
    <m/>
    <s v="Tidak"/>
    <s v="COD"/>
    <n v="106500"/>
    <s v="-"/>
    <n v="132237.5"/>
    <x v="16"/>
  </r>
  <r>
    <s v="1358666071"/>
    <d v="2026-06-04T00:00:00"/>
    <s v="MEIKA-BERKARYA"/>
    <s v="Meika Berkarya"/>
    <s v="6287818525580"/>
    <s v="Kab. Kuningan"/>
    <s v="Cilimus"/>
    <s v="Jl. Panawuan Indrapatra, Panawuan, Kec. Cigandamekar, Kabupaten Kuningan, Jawa Barat"/>
    <s v="Icas minatul (ar)"/>
    <s v="6285956715530"/>
    <x v="2"/>
    <s v="Kab. Lombok Timur"/>
    <s v="Sembalun"/>
    <s v="Desa Sembalun Bumbung bawah taman Bunga Green Forest jembatan bukit pancing, Kecamatan Sembalun, Kab. Lombok Timur"/>
    <n v="1"/>
    <s v="BARANG"/>
    <n v="100"/>
    <n v="0"/>
    <s v="EZ"/>
    <s v="Bulanan"/>
    <s v="1 SET POMPA SEDOT MANUAL (1 POMPA DAN 1 SELANG)"/>
    <m/>
    <n v="56000"/>
    <n v="0"/>
    <n v="0"/>
    <n v="56000"/>
    <m/>
    <s v="Diskon"/>
    <n v="22400"/>
    <n v="33600"/>
    <n v="140000"/>
    <n v="2100"/>
    <s v="Icas minatul (ar)"/>
    <m/>
    <d v="2026-06-09T00:00:00"/>
    <s v="HUBUNGI PENERIMA (LANGSUNG ANTAR KE ALAMAT)"/>
    <x v="0"/>
    <m/>
    <s v="VIP"/>
    <m/>
    <m/>
    <s v="Tidak"/>
    <s v="COD"/>
    <n v="84000"/>
    <s v="Recon"/>
    <n v="104300"/>
    <x v="7"/>
  </r>
  <r>
    <s v="1358673356"/>
    <d v="2026-06-04T00:00:00"/>
    <s v="MEIKA-BERKARYA"/>
    <s v="Meika Berkarya"/>
    <s v="6287818525580"/>
    <s v="Kab. Kuningan"/>
    <s v="Cilimus"/>
    <s v="Jl. Panawuan Indrapatra, Panawuan"/>
    <s v="Zulkodri (Ad)"/>
    <s v="6281274821955"/>
    <x v="10"/>
    <s v="Kab. Muara Enim"/>
    <s v="Lawang Kidul"/>
    <s v="Desa/Kel lingga, Irg Melati RT 2 Dusun 5"/>
    <n v="1"/>
    <s v="BARANG"/>
    <n v="100"/>
    <n v="0"/>
    <s v="EZ"/>
    <s v="Bulanan"/>
    <s v="BELI 1 , Warna: BLUE Topi Visor Anti UV"/>
    <m/>
    <n v="37000"/>
    <n v="0"/>
    <n v="0"/>
    <n v="37000"/>
    <m/>
    <s v="Diskon"/>
    <n v="14800"/>
    <n v="22200"/>
    <n v="124000"/>
    <n v="1860"/>
    <s v="Zulkodri (Ad)"/>
    <m/>
    <d v="2026-06-07T00:00:00"/>
    <m/>
    <x v="0"/>
    <m/>
    <s v="VIP"/>
    <m/>
    <m/>
    <s v="Tidak"/>
    <s v="COD"/>
    <n v="87000"/>
    <s v="Recon"/>
    <n v="99940"/>
    <x v="18"/>
  </r>
  <r>
    <s v="1358678709"/>
    <d v="2026-06-04T00:00:00"/>
    <s v="MEIKA-BERKARYA"/>
    <s v="Meika Berkarya"/>
    <s v="6287818525580"/>
    <s v="Kab. Kuningan"/>
    <s v="Cilimus"/>
    <s v="Jl. Panawuan Indrapatra, Panawuan"/>
    <s v="Supriyanto Ahmadkb (IR)"/>
    <s v="6281238790174"/>
    <x v="1"/>
    <s v="Kab. Manggarai"/>
    <s v="Reok"/>
    <s v="RT 01 RW 02 Kelurahan Reo Kec Reok"/>
    <n v="1"/>
    <s v="BARANG"/>
    <n v="100"/>
    <n v="0"/>
    <s v="EZ"/>
    <s v="Bulanan"/>
    <s v="Beli 1 Vacum Cleaner Mobil"/>
    <m/>
    <n v="100000"/>
    <n v="0"/>
    <n v="0"/>
    <n v="100000"/>
    <m/>
    <s v="Diskon"/>
    <n v="40000"/>
    <n v="60000"/>
    <n v="208000"/>
    <n v="3120"/>
    <s v="Supriyanto Ahmadkb (IR)"/>
    <m/>
    <d v="2026-06-08T00:00:00"/>
    <m/>
    <x v="0"/>
    <m/>
    <s v="VIP"/>
    <m/>
    <m/>
    <s v="Tidak"/>
    <s v="COD"/>
    <n v="108000"/>
    <s v="Recon"/>
    <n v="144880"/>
    <x v="14"/>
  </r>
  <r>
    <s v="1358681557"/>
    <d v="2026-06-04T00:00:00"/>
    <s v="MEIKA-BERKARYA"/>
    <s v="Meika Berkarya"/>
    <s v="6287818525580"/>
    <s v="Kab. Kuningan"/>
    <s v="Cilimus"/>
    <s v="Jl. Panawuan Indrapatra, Panawuan, Kec. Cigandamekar, Kabupaten Kuningan, Jawa Barat"/>
    <s v="Abdul dede (IS)"/>
    <s v="6285119431152"/>
    <x v="0"/>
    <s v="Medan"/>
    <s v="Medan Denai"/>
    <s v="jalan rawa gg karya no 5 Desa tegal sari mandala 2, Kec. medan denai, kota medan"/>
    <n v="1"/>
    <s v="BARANG"/>
    <n v="100"/>
    <n v="0"/>
    <s v="EZ"/>
    <s v="Bulanan"/>
    <s v="1 DAPAT 3 PENAMBAL GIGI"/>
    <m/>
    <n v="38000"/>
    <n v="0"/>
    <n v="0"/>
    <n v="38000"/>
    <m/>
    <s v="Diskon"/>
    <n v="15200"/>
    <n v="22800"/>
    <n v="122000"/>
    <n v="1830"/>
    <s v="paket anda ada di jny panawuan"/>
    <s v="Atasan/Staf/Karyawan"/>
    <d v="2026-06-18T00:00:00"/>
    <s v="HUBUNGI PENERIMA (LANGSUNG ANTAR KE ALAMAT)"/>
    <x v="1"/>
    <m/>
    <s v="VIP"/>
    <m/>
    <m/>
    <s v="Tidak"/>
    <s v="COD"/>
    <n v="84000"/>
    <s v="-"/>
    <n v="97370"/>
    <x v="17"/>
  </r>
  <r>
    <s v="1358686639"/>
    <d v="2026-06-04T00:00:00"/>
    <s v="MEIKA-BERKARYA"/>
    <s v="Meika Berkarya"/>
    <s v="6287818525580"/>
    <s v="Kab. Kuningan"/>
    <s v="Cilimus"/>
    <s v="Jl. Panawuan Indrapatra, Panawuan"/>
    <s v="Ardi (Hb)"/>
    <s v="6285720815570"/>
    <x v="26"/>
    <s v="Kab. Karawang"/>
    <s v="Tirtajaya"/>
    <s v="Desa/kel pisang Sambo rt 10 rw 04 gg matrial sapitri masjid al mujahidin"/>
    <n v="1"/>
    <s v="BARANG"/>
    <n v="100"/>
    <n v="0"/>
    <s v="EZ"/>
    <s v="Bulanan"/>
    <s v="BELI 1 Kunci Gembok Motor"/>
    <m/>
    <n v="12000"/>
    <n v="0"/>
    <n v="0"/>
    <n v="12000"/>
    <m/>
    <s v="Diskon"/>
    <n v="7000"/>
    <n v="5000"/>
    <n v="107000"/>
    <n v="1605"/>
    <s v="Ardi (Hb)"/>
    <m/>
    <d v="2026-06-06T00:00:00"/>
    <m/>
    <x v="0"/>
    <m/>
    <s v="VIP"/>
    <m/>
    <m/>
    <s v="Tidak"/>
    <s v="COD"/>
    <n v="95000"/>
    <s v="Recon"/>
    <n v="100395"/>
    <x v="15"/>
  </r>
  <r>
    <s v="1358676709"/>
    <d v="2026-06-04T00:00:00"/>
    <s v="MEIKA-BERKARYA"/>
    <s v="Meika Berkarya"/>
    <s v="6287818525580"/>
    <s v="Kab. Kuningan"/>
    <s v="Cilimus"/>
    <s v="Jl. Panawuan Indrapatra, Panawuan"/>
    <s v="RT.Opul / Suryatna Od."/>
    <s v="6285719542297"/>
    <x v="28"/>
    <s v="Kab. Tangerang"/>
    <s v="Sukadiri"/>
    <s v="Kelurahan Pekayon Rt 02 05 Gg. Wara Wiri Kec Sukadiri (DIANTAR LANGSUNG KE ALAMAT PENERIMA) Jembatan Pelangi"/>
    <n v="1"/>
    <s v="BARANG"/>
    <n v="100"/>
    <n v="0"/>
    <s v="EZ"/>
    <s v="Bulanan"/>
    <s v="Beli 1 Gratis 1 Gelang Retro Terapi Batu Giok"/>
    <m/>
    <n v="15000"/>
    <n v="0"/>
    <n v="0"/>
    <n v="15000"/>
    <m/>
    <s v="Diskon"/>
    <n v="9000"/>
    <n v="6000"/>
    <n v="83000"/>
    <n v="1245"/>
    <s v="RT.Opul / Suryatna Od."/>
    <m/>
    <d v="2026-06-06T00:00:00"/>
    <m/>
    <x v="0"/>
    <m/>
    <s v="VIP"/>
    <m/>
    <m/>
    <s v="Tidak"/>
    <s v="COD"/>
    <n v="68000"/>
    <s v="Recon"/>
    <n v="75755"/>
    <x v="15"/>
  </r>
  <r>
    <s v="1357337721"/>
    <d v="2026-06-04T00:00:00"/>
    <s v="MEIKA-BERKARYA"/>
    <s v="Meika Berkarya"/>
    <s v="6287818525580"/>
    <s v="Kab. Kuningan"/>
    <s v="Cilimus"/>
    <s v="Jl. Panawuan Indrapatra, Panawuan"/>
    <s v="Rosidi Hasibuan (Jj)"/>
    <s v="6282160613766"/>
    <x v="0"/>
    <s v="Kab. Padang Lawas"/>
    <s v="Barumun - Barumun Baru"/>
    <s v="Jln. KH. Dewantara, Kelurahan /Desa Pasar Sibuhuan, rumah pas simpang PLN"/>
    <n v="1"/>
    <s v="BARANG"/>
    <n v="100"/>
    <n v="0"/>
    <s v="EZ"/>
    <s v="Bulanan"/>
    <s v="Beli 2 Gratis 1 Pengkilap Body Kendaraan"/>
    <m/>
    <n v="58000"/>
    <n v="0"/>
    <n v="0"/>
    <n v="58000"/>
    <m/>
    <s v="Diskon"/>
    <n v="23200"/>
    <n v="34800"/>
    <n v="179000"/>
    <n v="2685"/>
    <s v="Rosidi Hasibuan (Jj)"/>
    <m/>
    <d v="2026-06-11T00:00:00"/>
    <m/>
    <x v="0"/>
    <m/>
    <s v="VIP"/>
    <m/>
    <m/>
    <s v="Tidak"/>
    <s v="COD"/>
    <n v="121000"/>
    <s v="Recon"/>
    <n v="141515"/>
    <x v="3"/>
  </r>
  <r>
    <s v="1357345611"/>
    <d v="2026-06-04T00:00:00"/>
    <s v="MEIKA-BERKARYA"/>
    <s v="Meika Berkarya"/>
    <s v="6287818525580"/>
    <s v="Kab. Kuningan"/>
    <s v="Cilimus"/>
    <s v="Jl. Panawuan Indrapatra, Panawuan"/>
    <s v="wildan (Hb)"/>
    <s v="6282291986819"/>
    <x v="8"/>
    <s v="Kab. Morowali"/>
    <s v="Bahodopi"/>
    <s v="desa keurea jln pegalua 3 depan  smp negri 1 bahodopi"/>
    <n v="1"/>
    <s v="BARANG"/>
    <n v="100"/>
    <n v="0"/>
    <s v="EZ"/>
    <s v="Bulanan"/>
    <s v="Beli 1 Spray Pembersih Interior Mobil"/>
    <m/>
    <n v="108000"/>
    <n v="0"/>
    <n v="0"/>
    <n v="108000"/>
    <m/>
    <s v="Diskon"/>
    <n v="43200"/>
    <n v="64800"/>
    <n v="185000"/>
    <n v="2775"/>
    <m/>
    <m/>
    <m/>
    <m/>
    <x v="1"/>
    <m/>
    <s v="VIP"/>
    <m/>
    <m/>
    <s v="Tidak"/>
    <s v="COD"/>
    <n v="77000"/>
    <s v="-"/>
    <n v="117425"/>
    <x v="20"/>
  </r>
  <r>
    <s v="1358624720"/>
    <d v="2026-06-04T00:00:00"/>
    <s v="MEIKA-BERKARYA"/>
    <s v="Meika Berkarya"/>
    <s v="6287818525580"/>
    <s v="Kab. Kuningan"/>
    <s v="Cilimus"/>
    <s v="Jl. Panawuan Indrapatra, Panawuan, Kec. Cigandamekar, Kabupaten Kuningan, Jawa Barat"/>
    <s v="HASNA (IS)"/>
    <s v="6285241642157"/>
    <x v="23"/>
    <s v="Kab. Kolaka"/>
    <s v="Wolo"/>
    <s v="Desa Lapao Pao Patokan Depan SMA 1 wolo, Kec. wolo Kab. Kolaka Sultra"/>
    <n v="1"/>
    <s v="BARANG"/>
    <n v="100"/>
    <n v="0"/>
    <s v="EZ"/>
    <s v="Bulanan"/>
    <s v="1 SET POMPA SEDOT MANUAL (1 POMPA DAN 1 SELANG)"/>
    <m/>
    <n v="91000"/>
    <n v="0"/>
    <n v="0"/>
    <n v="91000"/>
    <m/>
    <s v="Diskon"/>
    <n v="36400"/>
    <n v="54600"/>
    <n v="171000"/>
    <n v="2565"/>
    <s v="HASNA (IS)"/>
    <m/>
    <d v="2026-06-15T00:00:00"/>
    <s v="HUBUNGI PENERIMA (LANGSUNG ANTAR KE ALAMAT)"/>
    <x v="0"/>
    <m/>
    <s v="VIP"/>
    <m/>
    <m/>
    <s v="Tidak"/>
    <s v="COD"/>
    <n v="80000"/>
    <s v="Recon"/>
    <n v="113835"/>
    <x v="12"/>
  </r>
  <r>
    <s v="1358613087"/>
    <d v="2026-06-04T00:00:00"/>
    <s v="MEIKA-BERKARYA"/>
    <s v="Meika Berkarya"/>
    <s v="6287818525580"/>
    <s v="Kab. Kuningan"/>
    <s v="Cilimus"/>
    <s v="Jl. Panawuan Indrapatra, Panawuan"/>
    <s v="Gede sukarton (BY)"/>
    <s v="6281237144619"/>
    <x v="12"/>
    <s v="Kab. Tabanan"/>
    <s v="Baturiti"/>
    <s v="Restoran Babi Guling Golden. Jl. Denpasar Singaraja, Desa Perean Tengah"/>
    <n v="1"/>
    <s v="BARANG"/>
    <n v="100"/>
    <n v="0"/>
    <s v="EZ"/>
    <s v="Bulanan"/>
    <s v="BELI 1 GRATIS 1 Sikat Punggung Kekinian"/>
    <m/>
    <n v="38000"/>
    <n v="0"/>
    <n v="0"/>
    <n v="38000"/>
    <m/>
    <s v="Diskon"/>
    <n v="15200"/>
    <n v="22800"/>
    <n v="118000"/>
    <n v="1770"/>
    <s v="Gede sukarton (BY)"/>
    <m/>
    <d v="2026-06-08T00:00:00"/>
    <m/>
    <x v="0"/>
    <m/>
    <s v="VIP"/>
    <m/>
    <m/>
    <s v="Tidak"/>
    <s v="COD"/>
    <n v="80000"/>
    <s v="Recon"/>
    <n v="93430"/>
    <x v="14"/>
  </r>
  <r>
    <s v="1358794016"/>
    <d v="2026-06-04T00:00:00"/>
    <s v="MEIKA-BERKARYA"/>
    <s v="Meika Berkarya"/>
    <s v="6287818525580"/>
    <s v="Kab. Kuningan"/>
    <s v="Cilimus"/>
    <s v="Jl. Panawuan Indrapatra, Panawuan"/>
    <s v="Amiruddin (Hb)"/>
    <s v="6285395279344"/>
    <x v="23"/>
    <s v="Kab. Kolaka Timur"/>
    <s v="Lambandia"/>
    <s v="Depan permandian dusun 2 desa Onemanu"/>
    <n v="1"/>
    <s v="BARANG"/>
    <n v="100"/>
    <n v="0"/>
    <s v="EZ"/>
    <s v="Bulanan"/>
    <s v="BELI 1 GRATIS KUAS Aspal Anti Bocor"/>
    <m/>
    <n v="85000"/>
    <n v="0"/>
    <n v="0"/>
    <n v="85000"/>
    <m/>
    <s v="Diskon"/>
    <n v="34000"/>
    <n v="51000"/>
    <n v="206000"/>
    <n v="3090"/>
    <s v="PENERIMA:(HUBUNGI 081313558861 WA CHAT)"/>
    <m/>
    <d v="2026-06-17T00:00:00"/>
    <m/>
    <x v="1"/>
    <m/>
    <s v="VIP"/>
    <m/>
    <m/>
    <s v="Tidak"/>
    <s v="COD"/>
    <n v="121000"/>
    <s v="-"/>
    <n v="151910"/>
    <x v="16"/>
  </r>
  <r>
    <s v="1358611997"/>
    <d v="2026-06-04T00:00:00"/>
    <s v="MEIKA-BERKARYA"/>
    <s v="Meika Berkarya"/>
    <s v="6287818525580"/>
    <s v="Kab. Kuningan"/>
    <s v="Cilimus"/>
    <s v="Jl. Panawuan Indrapatra, Panawuan"/>
    <s v="A . Djayadi . (Bar)"/>
    <s v="6281316432328"/>
    <x v="26"/>
    <s v="Bekasi"/>
    <s v="Pondokgede"/>
    <s v="A. Djayadi, Alamat. Gamprit taruna 3 Rt 05/Rw 02 Jati waringin, Kec. Pondok Gede (DIANTARKAN LANGSUNG KE ALAMAT PENERIMA)"/>
    <n v="1"/>
    <s v="BARANG"/>
    <n v="100"/>
    <n v="0"/>
    <s v="EZ"/>
    <s v="Bulanan"/>
    <s v="BELI 1 Kunci Gembok Motor"/>
    <m/>
    <n v="15000"/>
    <n v="0"/>
    <n v="0"/>
    <n v="15000"/>
    <m/>
    <s v="Diskon"/>
    <n v="9000"/>
    <n v="6000"/>
    <n v="107000"/>
    <n v="1605"/>
    <s v="A . Djayadi . (Bar)"/>
    <m/>
    <d v="2026-06-06T00:00:00"/>
    <m/>
    <x v="0"/>
    <m/>
    <s v="VIP"/>
    <m/>
    <m/>
    <s v="Tidak"/>
    <s v="COD"/>
    <n v="92000"/>
    <s v="Recon"/>
    <n v="99395"/>
    <x v="15"/>
  </r>
  <r>
    <s v="1356738712"/>
    <d v="2026-06-04T00:00:00"/>
    <s v="MEIKA-BERKARYA"/>
    <s v="Meika Berkarya"/>
    <s v="6287818525580"/>
    <s v="Kab. Kuningan"/>
    <s v="Cilimus"/>
    <s v="Jl. Panawuan Indrapatra, Panawuan, Kec. Cigandamekar, Kabupaten Kuningan, Jawa Barat"/>
    <s v="Teori Waruwu (Fr)"/>
    <s v="6281262600288"/>
    <x v="0"/>
    <s v="Kab. Nias Barat"/>
    <s v="Mandrehe Barat"/>
    <s v="Desa,lraonogeba di kantor desa lraonogeba,warna cet kantor hijau kec. madrehe, Kab. Nias Barat"/>
    <n v="1"/>
    <s v="BARANG"/>
    <n v="100"/>
    <n v="0"/>
    <s v="EZ"/>
    <s v="Bulanan"/>
    <s v="1 PCS BUKU PINTAR EXCEL"/>
    <m/>
    <n v="62000"/>
    <n v="0"/>
    <n v="0"/>
    <n v="62000"/>
    <m/>
    <s v="Diskon"/>
    <n v="24800"/>
    <n v="37200"/>
    <n v="163000"/>
    <n v="2445"/>
    <s v="Teori Waruwu (Fr)"/>
    <m/>
    <d v="2026-06-10T00:00:00"/>
    <s v="HUBUNGI PENERIMA (LANGSUNG ANTAR KE ALAMAT)"/>
    <x v="0"/>
    <m/>
    <s v="VIP"/>
    <m/>
    <m/>
    <s v="Tidak"/>
    <s v="COD"/>
    <n v="101000"/>
    <s v="Recon"/>
    <n v="123355"/>
    <x v="9"/>
  </r>
  <r>
    <s v="1356046544"/>
    <d v="2026-06-04T00:00:00"/>
    <s v="MEIKA-BERKARYA"/>
    <s v="Meika Berkarya"/>
    <s v="6287818525580"/>
    <s v="Kab. Kuningan"/>
    <s v="Cilimus"/>
    <s v="Jl. Panawuan Indrapatra, Panawuan"/>
    <s v="Ita sepatkora (ib)"/>
    <s v="6281248610923"/>
    <x v="7"/>
    <s v="Kab. Maluku Barat Daya"/>
    <s v="Moa"/>
    <s v="Kantor inspektorat kab. Maluku barat daya Desa Wakarleli/tiakur"/>
    <n v="1"/>
    <s v="BARANG"/>
    <n v="100"/>
    <n v="0"/>
    <s v="EZ"/>
    <s v="Bulanan"/>
    <s v="Beli 1 Dapat 6 Paket Buku Lancar Membaca Tanpa Mengeja"/>
    <m/>
    <n v="133000"/>
    <n v="0"/>
    <n v="0"/>
    <n v="133000"/>
    <m/>
    <s v="Diskon"/>
    <n v="53200"/>
    <n v="79800"/>
    <n v="243000"/>
    <n v="3645"/>
    <s v="jnt"/>
    <s v="Atasan/Staf/Karyawan"/>
    <d v="2026-06-25T00:00:00"/>
    <m/>
    <x v="1"/>
    <m/>
    <s v="VIP"/>
    <m/>
    <m/>
    <s v="Tidak"/>
    <s v="COD"/>
    <n v="110000"/>
    <s v="-"/>
    <n v="159555"/>
    <x v="26"/>
  </r>
  <r>
    <s v="1358590624"/>
    <d v="2026-06-04T00:00:00"/>
    <s v="MEIKA-BERKARYA"/>
    <s v="Meika Berkarya"/>
    <s v="6287818525580"/>
    <s v="Kab. Kuningan"/>
    <s v="Cilimus"/>
    <s v="Jl. Panawuan Indrapatra, Panawuan"/>
    <s v="Drs. Muhdar Od."/>
    <s v="6282252442975"/>
    <x v="5"/>
    <s v="Kab. Sambas"/>
    <s v="Subah"/>
    <s v="Desa Sempurna Rt 05 Rw 007 Kec Subah Sambas (DIANTAR LANGSUNG KE ALAMAT PENERIMA)."/>
    <n v="1"/>
    <s v="BARANG"/>
    <n v="100"/>
    <n v="0"/>
    <s v="EZ"/>
    <s v="Bulanan"/>
    <s v="Beli 1 Gratis 1 Parfum Mobil"/>
    <m/>
    <n v="74000"/>
    <n v="0"/>
    <n v="0"/>
    <n v="74000"/>
    <m/>
    <s v="Diskon"/>
    <n v="29600"/>
    <n v="44400"/>
    <n v="190000"/>
    <n v="2850"/>
    <s v="JNT"/>
    <s v="Atasan/Staf/Karyawan"/>
    <d v="2026-06-25T00:00:00"/>
    <m/>
    <x v="1"/>
    <m/>
    <s v="VIP"/>
    <m/>
    <m/>
    <s v="Tidak"/>
    <s v="COD"/>
    <n v="116000"/>
    <s v="-"/>
    <n v="142750"/>
    <x v="26"/>
  </r>
  <r>
    <s v="1358584988"/>
    <d v="2026-06-04T00:00:00"/>
    <s v="MEIKA-BERKARYA"/>
    <s v="Meika Berkarya"/>
    <s v="6287818525580"/>
    <s v="Kab. Kuningan"/>
    <s v="Cilimus"/>
    <s v="Jl. Panawuan Indrapatra, Panawuan"/>
    <s v="TAHIR (IR)"/>
    <s v="6285282907153"/>
    <x v="18"/>
    <s v="Kab. Pasangkayu"/>
    <s v="Tikke Raya"/>
    <s v="Sumber Sawit Desa Pajalele Kec Tikke Raya (PT Mamuang afdeling Juliet 2 AAL)"/>
    <n v="1"/>
    <s v="BARANG"/>
    <n v="100"/>
    <n v="0"/>
    <s v="EZ"/>
    <s v="Bulanan"/>
    <s v="Beli 1 Penghitam Body Kendaraan Bonus Kain Lap Microfiber"/>
    <m/>
    <n v="61000"/>
    <n v="0"/>
    <n v="0"/>
    <n v="61000"/>
    <m/>
    <s v="Diskon"/>
    <n v="24400"/>
    <n v="36600"/>
    <n v="140000"/>
    <n v="2100"/>
    <s v="TAHIR (IR)"/>
    <m/>
    <d v="2026-06-09T00:00:00"/>
    <m/>
    <x v="0"/>
    <m/>
    <s v="VIP"/>
    <m/>
    <m/>
    <s v="Tidak"/>
    <s v="COD"/>
    <n v="79000"/>
    <s v="Recon"/>
    <n v="101300"/>
    <x v="7"/>
  </r>
  <r>
    <s v="1358584178"/>
    <d v="2026-06-04T00:00:00"/>
    <s v="MEIKA-BERKARYA"/>
    <s v="Meika Berkarya"/>
    <s v="6287818525580"/>
    <s v="Kab. Kuningan"/>
    <s v="Cilimus"/>
    <s v="Jl. Panawuan Indrapatra, Panawuan"/>
    <s v="Siti (RM)"/>
    <s v="6285361563143"/>
    <x v="0"/>
    <s v="Kab. Simalungun"/>
    <s v="Bandar Huluan"/>
    <s v="RT 00 RW 00 Dusun 7 Desa Bandar Betsy II Kecamatan Bandar Huluan"/>
    <n v="1"/>
    <s v="BARANG"/>
    <n v="100"/>
    <n v="0"/>
    <s v="EZ"/>
    <s v="Bulanan"/>
    <s v="BELI 1 DAPAT 2 Kacamata Autofokus"/>
    <m/>
    <n v="63000"/>
    <n v="0"/>
    <n v="0"/>
    <n v="63000"/>
    <m/>
    <s v="Diskon"/>
    <n v="25200"/>
    <n v="37800"/>
    <n v="116000"/>
    <n v="1740"/>
    <s v="Siti (RM)"/>
    <m/>
    <d v="2026-06-10T00:00:00"/>
    <m/>
    <x v="0"/>
    <m/>
    <s v="VIP"/>
    <m/>
    <m/>
    <s v="Tidak"/>
    <s v="COD"/>
    <n v="53000"/>
    <s v="Recon"/>
    <n v="76460"/>
    <x v="9"/>
  </r>
  <r>
    <s v="1358589942"/>
    <d v="2026-06-04T00:00:00"/>
    <s v="MEIKA-BERKARYA"/>
    <s v="Meika Berkarya"/>
    <s v="6287818525580"/>
    <s v="Kab. Kuningan"/>
    <s v="Cilimus"/>
    <s v="Jl. Panawuan Indrapatra, Panawuan"/>
    <s v="Made Adi (Ad)"/>
    <s v="6285241025799"/>
    <x v="8"/>
    <s v="Kab. Parigi Moutong"/>
    <s v="Torue"/>
    <s v="Desa/Kel tolai barat Dusun 4, Kantor Desa Tolai Barat."/>
    <n v="1"/>
    <s v="BARANG"/>
    <n v="100"/>
    <n v="0"/>
    <s v="EZ"/>
    <s v="Bulanan"/>
    <s v="BELI 2 , Warna: BLACK Topi Visor Anti UV"/>
    <m/>
    <n v="85000"/>
    <n v="0"/>
    <n v="0"/>
    <n v="85000"/>
    <m/>
    <s v="Diskon"/>
    <n v="34000"/>
    <n v="51000"/>
    <n v="276000"/>
    <n v="4140"/>
    <s v="JNT"/>
    <s v="Atasan/Staf/Karyawan"/>
    <d v="2026-06-28T00:00:00"/>
    <m/>
    <x v="1"/>
    <m/>
    <s v="VIP"/>
    <m/>
    <m/>
    <s v="Tidak"/>
    <s v="COD"/>
    <n v="191000"/>
    <s v="-"/>
    <n v="220860"/>
    <x v="23"/>
  </r>
  <r>
    <s v="1358025452"/>
    <d v="2026-06-04T00:00:00"/>
    <s v="MEIKA-BERKARYA"/>
    <s v="Meika Berkarya"/>
    <s v="6287818525580"/>
    <s v="Kab. Kuningan"/>
    <s v="Cilimus"/>
    <s v="Jl. Panawuan Indrapatra, Panawuan"/>
    <s v="Matheus Gilo Od"/>
    <s v="6281236491676"/>
    <x v="1"/>
    <s v="Kab. Lembata"/>
    <s v="Wulandoni"/>
    <s v="Desa Lamalera B Kec Wulandoni Rt 011 Rw 04 (DIANTAR LANGSUNG KE ALAMAT PENERIMA)."/>
    <n v="1"/>
    <s v="BARANG"/>
    <n v="100"/>
    <n v="0"/>
    <s v="EZ"/>
    <s v="Bulanan"/>
    <s v="Beli 1 Gratis 1 Semprotan Noozle"/>
    <m/>
    <n v="84000"/>
    <n v="0"/>
    <n v="0"/>
    <n v="84000"/>
    <m/>
    <s v="Diskon"/>
    <n v="33600"/>
    <n v="50400"/>
    <n v="178000"/>
    <n v="2670"/>
    <s v="Meika Berkarya"/>
    <m/>
    <d v="2026-07-09T00:00:00"/>
    <m/>
    <x v="1"/>
    <m/>
    <s v="VIP"/>
    <m/>
    <m/>
    <s v="Tidak"/>
    <s v="COD"/>
    <n v="94000"/>
    <s v="-"/>
    <n v="124930"/>
    <x v="32"/>
  </r>
  <r>
    <s v="1358121741"/>
    <d v="2026-06-04T00:00:00"/>
    <s v="MEIKA-BERKARYA"/>
    <s v="Meika Berkarya"/>
    <s v="6287818525580"/>
    <s v="Kab. Kuningan"/>
    <s v="Cilimus"/>
    <s v="Jl. Panawuan Indrapatra, Panawuan"/>
    <s v="Lena purba (Ad)"/>
    <s v="6282297275648"/>
    <x v="27"/>
    <s v="Kab.  Rokan Hulu"/>
    <s v="Tambusai"/>
    <s v="Desa/Kel sungai Komango RT 005 RW 003 simpang marihat"/>
    <n v="1"/>
    <s v="BARANG"/>
    <n v="100"/>
    <n v="0"/>
    <s v="EZ"/>
    <s v="Bulanan"/>
    <s v="Beli 2 Spray Pembersih Interior Mobil"/>
    <m/>
    <n v="61000"/>
    <n v="0"/>
    <n v="0"/>
    <n v="61000"/>
    <m/>
    <s v="Diskon"/>
    <n v="24400"/>
    <n v="36600"/>
    <n v="200000"/>
    <n v="3000"/>
    <s v="Lena purba (Ad)"/>
    <m/>
    <d v="2026-06-09T00:00:00"/>
    <m/>
    <x v="0"/>
    <m/>
    <s v="VIP"/>
    <m/>
    <m/>
    <s v="Tidak"/>
    <s v="COD"/>
    <n v="139000"/>
    <s v="Recon"/>
    <n v="160400"/>
    <x v="7"/>
  </r>
  <r>
    <s v="1356374999"/>
    <d v="2026-06-04T00:00:00"/>
    <s v="MEIKA-BERKARYA"/>
    <s v="Meika Berkarya"/>
    <s v="6287818525580"/>
    <s v="Kab. Kuningan"/>
    <s v="Cilimus"/>
    <s v="Jl. Panawuan Indrapatra, Panawuan"/>
    <s v="Ranto aman (IR)"/>
    <s v="6281220689351"/>
    <x v="0"/>
    <s v="Kab. Labuhanbatu Utara"/>
    <s v="Marbau"/>
    <s v="Dusun v desa Sumber Mulyo Kec Marbau (Gereja Methodis)"/>
    <n v="1"/>
    <s v="BARANG"/>
    <n v="100"/>
    <n v="0"/>
    <s v="EZ"/>
    <s v="Bulanan"/>
    <s v="Beli 1 Vacum Cleaner Mobil"/>
    <m/>
    <n v="62000"/>
    <n v="0"/>
    <n v="0"/>
    <n v="62000"/>
    <m/>
    <s v="Diskon"/>
    <n v="24800"/>
    <n v="37200"/>
    <n v="149000"/>
    <n v="2235"/>
    <s v="DC PANAWUAN"/>
    <s v="Atasan/Staf/Karyawan"/>
    <d v="2026-06-21T00:00:00"/>
    <m/>
    <x v="1"/>
    <m/>
    <s v="VIP"/>
    <m/>
    <m/>
    <s v="Tidak"/>
    <s v="COD"/>
    <n v="87000"/>
    <s v="-"/>
    <n v="109565"/>
    <x v="24"/>
  </r>
  <r>
    <s v="1356593510"/>
    <d v="2026-06-04T00:00:00"/>
    <s v="MEIKA-BERKARYA"/>
    <s v="Meika Berkarya"/>
    <s v="6287818525580"/>
    <s v="Kab. Kuningan"/>
    <s v="Cilimus"/>
    <s v="Jl. Panawuan Indrapatra, Panawuan"/>
    <s v="Hasim Hasim (Ad)"/>
    <s v="6283129125787"/>
    <x v="14"/>
    <s v="Kab. Bantaeng"/>
    <s v="Bantaeng"/>
    <s v="Desa/Kel karatuang, kamp batu kanreang Dekat cekdam"/>
    <n v="1"/>
    <s v="BARANG"/>
    <n v="100"/>
    <n v="0"/>
    <s v="EZ"/>
    <s v="Bulanan"/>
    <s v="BELI 1 DAPAT 3 Penambal Gigi"/>
    <m/>
    <n v="53000"/>
    <n v="0"/>
    <n v="0"/>
    <n v="53000"/>
    <m/>
    <s v="Diskon"/>
    <n v="21200"/>
    <n v="31800"/>
    <n v="147000"/>
    <n v="2205"/>
    <s v="Hasim Hasim (Ad)"/>
    <m/>
    <d v="2026-06-07T00:00:00"/>
    <m/>
    <x v="0"/>
    <m/>
    <s v="VIP"/>
    <m/>
    <m/>
    <s v="Tidak"/>
    <s v="COD"/>
    <n v="94000"/>
    <s v="Recon"/>
    <n v="112995"/>
    <x v="18"/>
  </r>
  <r>
    <s v="1358602316"/>
    <d v="2026-06-04T00:00:00"/>
    <s v="MEIKA-BERKARYA"/>
    <s v="Meika Berkarya"/>
    <s v="6287818525580"/>
    <s v="Kab. Kuningan"/>
    <s v="Cilimus"/>
    <s v="Jl. Panawuan Indrapatra, Panawuan"/>
    <s v="Inyoman Budiana (PTR)"/>
    <s v="6285338522216"/>
    <x v="12"/>
    <s v="Kab. Badung"/>
    <s v="Abiansemal"/>
    <s v="Banjar Karang Dalem II, Gang Dewi Parwati, Kelurahan Bongkasa Pertiwi, Abiansemal"/>
    <n v="1"/>
    <s v="BARANG"/>
    <n v="100"/>
    <n v="0"/>
    <s v="EZ"/>
    <s v="Bulanan"/>
    <s v="BELI 1 DAPAT 2 Kacamata Autofokus"/>
    <m/>
    <n v="30000"/>
    <n v="0"/>
    <n v="0"/>
    <n v="30000"/>
    <m/>
    <s v="Diskon"/>
    <n v="12000"/>
    <n v="18000"/>
    <n v="74500"/>
    <n v="1117.5"/>
    <s v="Inyoman Budiana (PTR)"/>
    <m/>
    <d v="2026-06-10T00:00:00"/>
    <m/>
    <x v="0"/>
    <m/>
    <s v="VIP"/>
    <m/>
    <m/>
    <s v="Tidak"/>
    <s v="COD"/>
    <n v="44500"/>
    <s v="Recon"/>
    <n v="55382.5"/>
    <x v="9"/>
  </r>
  <r>
    <s v="1358602752"/>
    <d v="2026-06-04T00:00:00"/>
    <s v="MEIKA-BERKARYA"/>
    <s v="Meika Berkarya"/>
    <s v="6287818525580"/>
    <s v="Kab. Kuningan"/>
    <s v="Cilimus"/>
    <s v="Jl. Panawuan Indrapatra, Panawuan"/>
    <s v="Dhem johannis (Yn)"/>
    <s v="6281236007546"/>
    <x v="1"/>
    <s v="Kab. Rote Ndao"/>
    <s v="Landu Leko"/>
    <s v="Jl. Landu Leko RT 01 RW 01 Dus 1 Desa Daeurendale Kec Landu Leko Kab Rote Ndao patokan rumah samping SDN Sotimori (DIANTAR LANGSUNG KE ALAMAT PENERIMA)."/>
    <n v="1"/>
    <s v="BARANG"/>
    <n v="100"/>
    <n v="0"/>
    <s v="EZ"/>
    <s v="Bulanan"/>
    <s v="Beli 1 Gratis 1 Alat Cukur Multifungsi"/>
    <m/>
    <n v="85000"/>
    <n v="0"/>
    <n v="0"/>
    <n v="85000"/>
    <m/>
    <s v="Diskon"/>
    <n v="34000"/>
    <n v="51000"/>
    <n v="218000"/>
    <n v="3270"/>
    <m/>
    <m/>
    <m/>
    <m/>
    <x v="1"/>
    <m/>
    <s v="VIP"/>
    <m/>
    <m/>
    <s v="Tidak"/>
    <s v="COD"/>
    <n v="133000"/>
    <s v="-"/>
    <n v="163730"/>
    <x v="20"/>
  </r>
  <r>
    <s v="1358602911"/>
    <d v="2026-06-04T00:00:00"/>
    <s v="MEIKA-BERKARYA"/>
    <s v="Meika Berkarya"/>
    <s v="6287818525580"/>
    <s v="Kab. Kuningan"/>
    <s v="Cilimus"/>
    <s v="Jl. Panawuan Indrapatra, Panawuan, Kec. Cigandamekar, Kabupaten Kuningan, Jawa Barat"/>
    <s v="Nyoma.n rena ( Di)"/>
    <s v="6281558128635"/>
    <x v="12"/>
    <s v="Kab. Badung"/>
    <s v="Kuta Selatan"/>
    <s v="Jl Uluwatu Banjar dinas suluban, Kelurahan Pecatu, Gang dauh rurung pura kulat, Kec. Kuta selatan, Kab. Badung"/>
    <n v="1"/>
    <s v="BARANG"/>
    <n v="100"/>
    <n v="0"/>
    <s v="EZ"/>
    <s v="Bulanan"/>
    <s v="1 SET POMPA SEDOT MANUAL (1 POMPA DAN 1 SELANG)"/>
    <m/>
    <n v="30000"/>
    <n v="0"/>
    <n v="0"/>
    <n v="30000"/>
    <m/>
    <s v="Diskon"/>
    <n v="12000"/>
    <n v="18000"/>
    <n v="97000"/>
    <n v="1455"/>
    <s v="Nyoma.n rena ( Di)"/>
    <m/>
    <d v="2026-06-08T00:00:00"/>
    <s v="HUBUNGI PENERIMA (LANGSUNG ANTAR KE ALAMAT)"/>
    <x v="0"/>
    <m/>
    <s v="VIP"/>
    <m/>
    <m/>
    <s v="Tidak"/>
    <s v="COD"/>
    <n v="67000"/>
    <s v="Recon"/>
    <n v="77545"/>
    <x v="14"/>
  </r>
  <r>
    <s v="1358607936"/>
    <d v="2026-06-04T00:00:00"/>
    <s v="MEIKA-BERKARYA"/>
    <s v="Meika Berkarya"/>
    <s v="6287818525580"/>
    <s v="Kab. Kuningan"/>
    <s v="Cilimus"/>
    <s v="Jl. Panawuan Indrapatra, Panawuan"/>
    <s v="slamet Yadi (IR)"/>
    <s v="6281316068094"/>
    <x v="23"/>
    <s v="Kab. Muna Barat"/>
    <s v="Kusambi"/>
    <s v="RT 02 RW 02 Desa Lakawoghe Kec Kusambi (Tugu Ayam)"/>
    <n v="1"/>
    <s v="BARANG"/>
    <n v="100"/>
    <n v="0"/>
    <s v="EZ"/>
    <s v="Bulanan"/>
    <s v="Beli 1 Gratis 1 Sikat Punggug"/>
    <m/>
    <n v="91000"/>
    <n v="0"/>
    <n v="0"/>
    <n v="91000"/>
    <m/>
    <s v="Diskon"/>
    <n v="36400"/>
    <n v="54600"/>
    <n v="192000"/>
    <n v="2880"/>
    <s v="ybs"/>
    <m/>
    <d v="2026-06-08T00:00:00"/>
    <m/>
    <x v="0"/>
    <m/>
    <s v="VIP"/>
    <m/>
    <m/>
    <s v="Tidak"/>
    <s v="COD"/>
    <n v="101000"/>
    <s v="Recon"/>
    <n v="134520"/>
    <x v="14"/>
  </r>
  <r>
    <s v="1358602278"/>
    <d v="2026-06-04T00:00:00"/>
    <s v="MEIKA-BERKARYA"/>
    <s v="Meika Berkarya"/>
    <s v="6287818525580"/>
    <s v="Kab. Kuningan"/>
    <s v="Cilimus"/>
    <s v="Jl. Panawuan Indrapatra, Panawuan, Kec. Cigandamekar, Kabupaten Kuningan, Jawa Barat"/>
    <s v="Gohandi Simanungkalit (Rs)"/>
    <s v="6282178254332"/>
    <x v="10"/>
    <s v="Kab. Penukal Abab LematangIlir"/>
    <s v="Talang Ubi"/>
    <s v="RT 017 RW 04, Kel. Handayani Mulya, Kec. Talang Ubi, Kab. Penukal Abab Lematang Ilir (PALI), (Dekat Kantor Bupati Kab. PALI)"/>
    <n v="1"/>
    <s v="BARANG"/>
    <n v="100"/>
    <n v="0"/>
    <s v="EZ"/>
    <s v="Bulanan"/>
    <s v="1 SET GIGI PALSU"/>
    <m/>
    <n v="45000"/>
    <n v="0"/>
    <n v="0"/>
    <n v="45000"/>
    <m/>
    <s v="Diskon"/>
    <n v="18000"/>
    <n v="27000"/>
    <n v="106000"/>
    <n v="1590"/>
    <s v="DC PANAWUAN KNG07"/>
    <s v="Atasan/Staf/Karyawan"/>
    <d v="2026-06-19T00:00:00"/>
    <s v="HUBUNGI PENERIMA (LANGSUNG ANTAR KE ALAMAT)"/>
    <x v="1"/>
    <m/>
    <s v="VIP"/>
    <m/>
    <m/>
    <s v="Tidak"/>
    <s v="COD"/>
    <n v="61000"/>
    <s v="-"/>
    <n v="77410"/>
    <x v="8"/>
  </r>
  <r>
    <s v="1358100656"/>
    <d v="2026-06-04T00:00:00"/>
    <s v="MEIKA-BERKARYA"/>
    <s v="Meika Berkarya"/>
    <s v="6287818525580"/>
    <s v="Kab. Kuningan"/>
    <s v="Cilimus"/>
    <s v="Jl. Panawuan Indrapatra, Panawuan"/>
    <s v="Bp, ucok, ssilaen (IR)"/>
    <s v="6281363919524"/>
    <x v="27"/>
    <s v="Kab. Kampar"/>
    <s v="Tapung Hulu"/>
    <s v="Jalan Kasikan RT 07 RW 01 Dusun 01 Desa Sukaramai Kec Tapung Hulu (Lapangan bola / Puskesmas)"/>
    <n v="1"/>
    <s v="BARANG"/>
    <n v="100"/>
    <n v="0"/>
    <s v="EZ"/>
    <s v="Bulanan"/>
    <s v="Beli 1 Semprotan Noozle"/>
    <m/>
    <n v="53000"/>
    <n v="0"/>
    <n v="0"/>
    <n v="53000"/>
    <m/>
    <s v="Diskon"/>
    <n v="21200"/>
    <n v="31800"/>
    <n v="121400"/>
    <n v="1821"/>
    <s v="dc panawuan"/>
    <s v="Atasan/Staf/Karyawan"/>
    <d v="2026-06-17T00:00:00"/>
    <m/>
    <x v="1"/>
    <m/>
    <s v="VIP"/>
    <m/>
    <m/>
    <s v="Tidak"/>
    <s v="COD"/>
    <n v="68400"/>
    <s v="-"/>
    <n v="87779"/>
    <x v="16"/>
  </r>
  <r>
    <s v="1358610717"/>
    <d v="2026-06-04T00:00:00"/>
    <s v="MEIKA-BERKARYA"/>
    <s v="Meika Berkarya"/>
    <s v="6287818525580"/>
    <s v="Kab. Kuningan"/>
    <s v="Cilimus"/>
    <s v="Jl. Panawuan Indrapatra, Panawuan, Kec. Cigandamekar, Kabupaten Kuningan, Jawa Barat"/>
    <s v="Jero w sudiarta (Rs)"/>
    <s v="6282340783315"/>
    <x v="12"/>
    <s v="Kab. Gianyar"/>
    <s v="Tampaksiring"/>
    <s v="Jl. Ayudia br Tegalsaat, Ds. Pejeng Kangin, Kec. Tampaksiring, Kab. Gianyar, Prov. Bali (Bakai Banjar Tegalsaat Keselatan)"/>
    <n v="1"/>
    <s v="BARANG"/>
    <n v="100"/>
    <n v="0"/>
    <s v="EZ"/>
    <s v="Bulanan"/>
    <s v="1 PCS BUKU PINTAR EXCEL"/>
    <m/>
    <n v="38000"/>
    <n v="0"/>
    <n v="0"/>
    <n v="38000"/>
    <m/>
    <s v="Diskon"/>
    <n v="15200"/>
    <n v="22800"/>
    <n v="125000"/>
    <n v="1875"/>
    <s v="Jero w sudiarta (Rs)"/>
    <m/>
    <d v="2026-06-08T00:00:00"/>
    <s v="HUBUNGI PENERIMA (LANGSUNG ANTAR KE ALAMAT)"/>
    <x v="0"/>
    <m/>
    <s v="VIP"/>
    <m/>
    <m/>
    <s v="Tidak"/>
    <s v="COD"/>
    <n v="87000"/>
    <s v="Recon"/>
    <n v="100325"/>
    <x v="14"/>
  </r>
  <r>
    <s v="1358051084"/>
    <d v="2026-06-04T00:00:00"/>
    <s v="MEIKA-BERKARYA"/>
    <s v="Meika Berkarya"/>
    <s v="6287818525580"/>
    <s v="Kab. Kuningan"/>
    <s v="Cilimus"/>
    <s v="Jl. Panawuan Indrapatra, Panawuan"/>
    <s v="Ahmad Yani (RM)"/>
    <s v="6281243739496"/>
    <x v="8"/>
    <s v="Kab. Parigi Moutong"/>
    <s v="Parigi Selatan"/>
    <s v="Dusun 6  Lorong Bonesompe  Samping sekolah SD Desa/kelurahan Tindaki Kecamatan Parigi selatan"/>
    <n v="1"/>
    <s v="BARANG"/>
    <n v="100"/>
    <n v="0"/>
    <s v="EZ"/>
    <s v="Bulanan"/>
    <s v="BELI 1 DAPAT 2 Kacamata Autofokus"/>
    <m/>
    <n v="85000"/>
    <n v="0"/>
    <n v="0"/>
    <n v="85000"/>
    <m/>
    <s v="Diskon"/>
    <n v="34000"/>
    <n v="51000"/>
    <n v="162000"/>
    <n v="2430"/>
    <s v="Ahmad Yani (RM)"/>
    <m/>
    <d v="2026-06-13T00:00:00"/>
    <m/>
    <x v="0"/>
    <m/>
    <s v="VIP"/>
    <m/>
    <m/>
    <s v="Tidak"/>
    <s v="COD"/>
    <n v="77000"/>
    <s v="Recon"/>
    <n v="108570"/>
    <x v="19"/>
  </r>
  <r>
    <s v="1358056006"/>
    <d v="2026-06-04T00:00:00"/>
    <s v="MEIKA-BERKARYA"/>
    <s v="Meika Berkarya"/>
    <s v="6287818525580"/>
    <s v="Kab. Kuningan"/>
    <s v="Cilimus"/>
    <s v="Jl. Panawuan Indrapatra, Panawuan"/>
    <s v="Andi isdar(Mar)"/>
    <s v="6285356526999"/>
    <x v="31"/>
    <s v="Batam"/>
    <s v="Batu Ampar"/>
    <s v="Desa.Sungai jodoh Batam kpri Kecamatan batu ampar Kota Batam Nagoya sguare (Patokan pas diBelakang hotel Batam star)"/>
    <n v="1"/>
    <s v="BARANG"/>
    <n v="100"/>
    <n v="4900000"/>
    <s v="EZ"/>
    <s v="Bulanan"/>
    <s v="Beli 1 Penghitam Body Kendaraan Bonus Kain Lap Microfiber"/>
    <s v="KAIN LAP"/>
    <n v="37000"/>
    <n v="0"/>
    <n v="0"/>
    <n v="37000"/>
    <m/>
    <s v="Diskon"/>
    <n v="14800"/>
    <n v="22200"/>
    <n v="94000"/>
    <n v="1410"/>
    <s v="Andi isdar(Mar)"/>
    <m/>
    <d v="2026-06-09T00:00:00"/>
    <m/>
    <x v="0"/>
    <m/>
    <s v="VIP"/>
    <m/>
    <m/>
    <s v="Tidak"/>
    <s v="COD"/>
    <n v="57000"/>
    <s v="Recon"/>
    <n v="70390"/>
    <x v="7"/>
  </r>
  <r>
    <s v="1358608579"/>
    <d v="2026-06-04T00:00:00"/>
    <s v="MEIKA-BERKARYA"/>
    <s v="Meika Berkarya"/>
    <s v="6287818525580"/>
    <s v="Kab. Kuningan"/>
    <s v="Cilimus"/>
    <s v="Jl. Panawuan Indrapatra, Panawuan"/>
    <s v="SILVESTER BE (Jj)"/>
    <s v="6282266082026"/>
    <x v="1"/>
    <s v="Kab. Timor Tengah Utara"/>
    <s v="Insana"/>
    <s v="Kelurahan /Desa Botof RT 06 RW 03 Dusun 4, rumah deket Perbatasan Desa Munanain B, Kios cat warna hijau muda"/>
    <n v="1"/>
    <s v="BARANG"/>
    <n v="100"/>
    <n v="0"/>
    <s v="EZ"/>
    <s v="Bulanan"/>
    <s v="Beli 2 Gratis 1 Semprotan Noozle"/>
    <m/>
    <n v="82000"/>
    <n v="0"/>
    <n v="0"/>
    <n v="82000"/>
    <m/>
    <s v="Diskon"/>
    <n v="32800"/>
    <n v="49200"/>
    <n v="233000"/>
    <n v="3495"/>
    <s v="jnt"/>
    <s v="OB"/>
    <d v="2026-06-24T00:00:00"/>
    <m/>
    <x v="1"/>
    <m/>
    <s v="VIP"/>
    <m/>
    <m/>
    <s v="Tidak"/>
    <s v="COD"/>
    <n v="151000"/>
    <s v="-"/>
    <n v="180305"/>
    <x v="21"/>
  </r>
  <r>
    <s v="1358624554"/>
    <d v="2026-06-04T00:00:00"/>
    <s v="MEIKA-BERKARYA"/>
    <s v="Meika Berkarya"/>
    <s v="6287818525580"/>
    <s v="Kab. Kuningan"/>
    <s v="Cilimus"/>
    <s v="Jl. Panawuan Indrapatra, Panawuan"/>
    <s v="Abdurrachman (Bar)"/>
    <s v="6281349661356"/>
    <x v="21"/>
    <s v="Banjarmasin"/>
    <s v="Banjarmasin Tengah"/>
    <s v="Abdurrachman, Alamat. Jln Antasan Kecil Barat no.48- Rt.12-Rw.02 Kelurahan Pasar Lama ,Kec. Banjarmasin Tengah Wa. ,62.85100121724 Tlp. ,62.81349661356 (DIANTARKAN LANGSUNG KE ALAMAT PENERIMA)"/>
    <n v="1"/>
    <s v="BARANG"/>
    <n v="100"/>
    <n v="0"/>
    <s v="EZ"/>
    <s v="Bulanan"/>
    <s v="BELI 1 Dongkrak Pemindah Barang"/>
    <m/>
    <n v="45000"/>
    <n v="0"/>
    <n v="0"/>
    <n v="45000"/>
    <m/>
    <s v="Diskon"/>
    <n v="18000"/>
    <n v="27000"/>
    <n v="0"/>
    <n v="0"/>
    <s v="Abdurrachman (Bar)"/>
    <m/>
    <d v="2026-06-07T00:00:00"/>
    <m/>
    <x v="0"/>
    <m/>
    <s v="VIP"/>
    <m/>
    <m/>
    <s v="Tidak"/>
    <s v="NONCOD"/>
    <n v="-45000"/>
    <s v="-"/>
    <n v="-27000"/>
    <x v="18"/>
  </r>
  <r>
    <s v="1358773505"/>
    <d v="2026-06-04T00:00:00"/>
    <s v="MEIKA-BERKARYA"/>
    <s v="Meika Berkarya"/>
    <s v="6287818525580"/>
    <s v="Kab. Kuningan"/>
    <s v="Cilimus"/>
    <s v="Jl. Panawuan Indrapatra, Panawuan"/>
    <s v="Siti haniyah (RM)"/>
    <s v="6285257834673"/>
    <x v="8"/>
    <s v="Kab. Banggai"/>
    <s v="Simpang Raya"/>
    <s v="Perempatan mesjid Al-Muhajirin belok kanan dari arah bunta Desa beringin jaya Kecamatan simpang raya"/>
    <n v="1"/>
    <s v="BARANG"/>
    <n v="100"/>
    <n v="0"/>
    <s v="EZ"/>
    <s v="Bulanan"/>
    <s v="Beli 2 Spray Pembersih Interior Mobil"/>
    <m/>
    <n v="85000"/>
    <n v="0"/>
    <n v="0"/>
    <n v="85000"/>
    <m/>
    <s v="Diskon"/>
    <n v="34000"/>
    <n v="51000"/>
    <n v="246000"/>
    <n v="3690"/>
    <m/>
    <m/>
    <m/>
    <m/>
    <x v="1"/>
    <m/>
    <s v="VIP"/>
    <m/>
    <m/>
    <s v="Tidak"/>
    <s v="COD"/>
    <n v="161000"/>
    <s v="-"/>
    <n v="191310"/>
    <x v="20"/>
  </r>
  <r>
    <s v="1357986928"/>
    <d v="2026-06-04T00:00:00"/>
    <s v="MEIKA-BERKARYA"/>
    <s v="Meika Berkarya"/>
    <s v="6287818525580"/>
    <s v="Kab. Kuningan"/>
    <s v="Cilimus"/>
    <s v="Jl. Panawuan Indrapatra, Panawuan"/>
    <s v="Samsul Gultom (RM)"/>
    <s v="6281377448577"/>
    <x v="31"/>
    <s v="Batam"/>
    <s v="Nongsa"/>
    <s v="RT 02  Rw 05,kavling bukit indah no 12 blok f3 dekat mesjid Nurul Huda Desa / Kelurahan kabil Kecamatan Nongsa"/>
    <n v="1"/>
    <s v="BARANG"/>
    <n v="100"/>
    <n v="5500000"/>
    <s v="EZ"/>
    <s v="Bulanan"/>
    <s v="BELI 2 GRATIS 1 Kacamata Autofokus"/>
    <s v="KACAMATA"/>
    <n v="37000"/>
    <n v="0"/>
    <n v="0"/>
    <n v="37000"/>
    <m/>
    <s v="Diskon"/>
    <n v="14800"/>
    <n v="22200"/>
    <n v="100000"/>
    <n v="1500"/>
    <s v="Samsul Gultom (RM)"/>
    <m/>
    <d v="2026-06-07T00:00:00"/>
    <m/>
    <x v="0"/>
    <m/>
    <s v="VIP"/>
    <m/>
    <m/>
    <s v="Tidak"/>
    <s v="COD"/>
    <n v="63000"/>
    <s v="Recon"/>
    <n v="76300"/>
    <x v="18"/>
  </r>
  <r>
    <s v="1358622108"/>
    <d v="2026-06-04T00:00:00"/>
    <s v="MEIKA-BERKARYA"/>
    <s v="Meika Berkarya"/>
    <s v="6287818525580"/>
    <s v="Kab. Kuningan"/>
    <s v="Cilimus"/>
    <s v="Jl. Panawuan Indrapatra, Panawuan"/>
    <s v="A. Jenni (PS)"/>
    <s v="6282297765503"/>
    <x v="14"/>
    <s v="Kab. Bulukumba"/>
    <s v="Ujung Bulu"/>
    <s v="BTN Graha Fuad, Dusun. Bintarore Kelurahan. Bintarore ( patokan rumah Kantor Lurah Bintarore , ANTRAKN LANGSUNG KE ALAMAT SEGERA)"/>
    <n v="1"/>
    <s v="BARANG"/>
    <n v="100"/>
    <n v="0"/>
    <s v="EZ"/>
    <s v="Bulanan"/>
    <s v="Beli 1 Kipas Lipat Turbo Portable"/>
    <m/>
    <n v="61000"/>
    <n v="0"/>
    <n v="0"/>
    <n v="61000"/>
    <m/>
    <s v="Diskon"/>
    <n v="24400"/>
    <n v="36600"/>
    <n v="205000"/>
    <n v="3075"/>
    <s v="PAKET ANDA ADA DI JNT PANAWUAN"/>
    <s v="Atasan/Staf/Karyawan"/>
    <d v="2026-06-18T00:00:00"/>
    <m/>
    <x v="1"/>
    <m/>
    <s v="VIP"/>
    <m/>
    <m/>
    <s v="Tidak"/>
    <s v="COD"/>
    <n v="144000"/>
    <s v="-"/>
    <n v="165325"/>
    <x v="17"/>
  </r>
  <r>
    <s v="1358622234"/>
    <d v="2026-06-04T00:00:00"/>
    <s v="MEIKA-BERKARYA"/>
    <s v="Meika Berkarya"/>
    <s v="6287818525580"/>
    <s v="Kab. Kuningan"/>
    <s v="Cilimus"/>
    <s v="Jl. Panawuan Indrapatra, Panawuan"/>
    <s v="F Baidowi (Hb)"/>
    <s v="6282124781773"/>
    <x v="24"/>
    <s v="Jakarta Selatan"/>
    <s v="Pasar Minggu"/>
    <s v="Kantor Direktorat jenderal kependudukan dan pencatatan sipil gd.A Jl.Raya pasar minggu KM.19 Desa/kel Pejaten Barat pasar Minggu Jakarta Selatan patokan Depan hotel fiducia pasar Minggu Jakarta Selatan."/>
    <n v="1"/>
    <s v="BARANG"/>
    <n v="100"/>
    <n v="0"/>
    <s v="EZ"/>
    <s v="Bulanan"/>
    <s v="BELI 1 DAPAT 2 Ukuran ,1.00 Kacamata Autofokus"/>
    <m/>
    <n v="14000"/>
    <n v="0"/>
    <n v="0"/>
    <n v="14000"/>
    <m/>
    <s v="Diskon"/>
    <n v="8000"/>
    <n v="6000"/>
    <n v="50000"/>
    <n v="750"/>
    <s v="F Baidowi (Hb)"/>
    <m/>
    <d v="2026-06-07T00:00:00"/>
    <m/>
    <x v="0"/>
    <m/>
    <s v="VIP"/>
    <m/>
    <m/>
    <s v="Tidak"/>
    <s v="COD"/>
    <n v="36000"/>
    <s v="Recon"/>
    <n v="43250"/>
    <x v="18"/>
  </r>
  <r>
    <s v="1358659046"/>
    <d v="2026-06-04T00:00:00"/>
    <s v="MEIKA-BERKARYA"/>
    <s v="Meika Berkarya"/>
    <s v="6287818525580"/>
    <s v="Kab. Kuningan"/>
    <s v="Cilimus"/>
    <s v="Jl. Panawuan Indrapatra, Panawuan, Kec. Cigandamekar, Kabupaten Kuningan, Jawa Barat"/>
    <s v="Andi Asnawi Hamzah (Rs)"/>
    <s v="6285754398150"/>
    <x v="18"/>
    <s v="Kab. Mamuju"/>
    <s v="Mamuju"/>
    <s v="Jln. Kaswari, RT 02, Kelurahan Karema, Kec. Mamuju, Kab. Mamuju, Prov. Sulawesi Barat (Lingkungan Tahaya Haya)"/>
    <n v="1"/>
    <s v="BARANG"/>
    <n v="100"/>
    <n v="0"/>
    <s v="EZ"/>
    <s v="Bulanan"/>
    <s v="1 SET GIGI PALSU"/>
    <m/>
    <n v="75000"/>
    <n v="0"/>
    <n v="0"/>
    <n v="75000"/>
    <m/>
    <s v="Diskon"/>
    <n v="30000"/>
    <n v="45000"/>
    <n v="137000"/>
    <n v="2055"/>
    <s v="jnt"/>
    <s v="Atasan/Staf/Karyawan"/>
    <d v="2026-06-17T00:00:00"/>
    <s v="HUBUNGI PENERIMA (LANGSUNG ANTAR KE ALAMAT)"/>
    <x v="1"/>
    <m/>
    <s v="VIP"/>
    <m/>
    <m/>
    <s v="Tidak"/>
    <s v="COD"/>
    <n v="62000"/>
    <s v="-"/>
    <n v="89945"/>
    <x v="16"/>
  </r>
  <r>
    <s v="1358791065"/>
    <d v="2026-06-04T00:00:00"/>
    <s v="MEIKA-BERKARYA"/>
    <s v="Meika Berkarya"/>
    <s v="6287818525580"/>
    <s v="Kab. Kuningan"/>
    <s v="Cilimus"/>
    <s v="Jl. Panawuan Indrapatra, Panawuan"/>
    <s v="Arifin Subang (RM)"/>
    <s v="6287881645221"/>
    <x v="26"/>
    <s v="Kab. Sumedang"/>
    <s v="Sumedang Utara"/>
    <s v="Asabri blok b 16 rt 6/5 desa jatimulya kecamatan sumedang utara"/>
    <n v="1"/>
    <s v="BARANG"/>
    <n v="100"/>
    <n v="0"/>
    <s v="EZ"/>
    <s v="Bulanan"/>
    <s v="BELI 1 , Warna: BLUE Topi Visor Anti UV"/>
    <m/>
    <n v="15000"/>
    <n v="0"/>
    <n v="0"/>
    <n v="15000"/>
    <m/>
    <s v="Diskon"/>
    <n v="10000"/>
    <n v="5000"/>
    <n v="90500"/>
    <n v="1357.5"/>
    <m/>
    <m/>
    <m/>
    <m/>
    <x v="1"/>
    <m/>
    <s v="VIP"/>
    <m/>
    <m/>
    <s v="Ya"/>
    <s v="COD"/>
    <n v="75500"/>
    <s v="-"/>
    <n v="84142.5"/>
    <x v="20"/>
  </r>
  <r>
    <s v="1357981062"/>
    <d v="2026-06-04T00:00:00"/>
    <s v="MEIKA-BERKARYA"/>
    <s v="Meika Berkarya"/>
    <s v="6287818525580"/>
    <s v="Kab. Kuningan"/>
    <s v="Cilimus"/>
    <s v="Jl. Panawuan Indrapatra, Panawuan"/>
    <s v="Syahrimal (Bar)"/>
    <s v="6282174750772"/>
    <x v="6"/>
    <s v="Kab. Pesisir Selatan"/>
    <s v="Bayang"/>
    <s v="Syahrimal, Alamat. Desa Karang Pauh, Kenagarian Gurun Panjang Selatan, Kecamatan Bayang (samping SD 28).  (DIANTARKAN LANGSUNG KE ALAMAT PENERIMA)"/>
    <n v="1"/>
    <s v="BARANG"/>
    <n v="100"/>
    <n v="0"/>
    <s v="EZ"/>
    <s v="Bulanan"/>
    <s v="BELI 1 , Warna: BLUE Topi Visor Anti UV"/>
    <m/>
    <n v="50000"/>
    <n v="0"/>
    <n v="0"/>
    <n v="50000"/>
    <m/>
    <s v="Diskon"/>
    <n v="20000"/>
    <n v="30000"/>
    <n v="149000"/>
    <n v="2235"/>
    <s v="PAKET ANDA ADA DI JNT PANAWUAN"/>
    <s v="Atasan/Staf/Karyawan"/>
    <d v="2026-06-18T00:00:00"/>
    <m/>
    <x v="1"/>
    <m/>
    <s v="VIP"/>
    <m/>
    <m/>
    <s v="Tidak"/>
    <s v="COD"/>
    <n v="99000"/>
    <s v="-"/>
    <n v="116765"/>
    <x v="17"/>
  </r>
  <r>
    <s v="1357982992"/>
    <d v="2026-06-04T00:00:00"/>
    <s v="MEIKA-BERKARYA"/>
    <s v="Meika Berkarya"/>
    <s v="6287818525580"/>
    <s v="Kab. Kuningan"/>
    <s v="Cilimus"/>
    <s v="Jl. Panawuan Indrapatra, Panawuan, Kec. Cigandamekar, Kabupaten Kuningan, Jawa Barat"/>
    <s v="Asrul Amsir (ar)"/>
    <s v="6285126713087"/>
    <x v="8"/>
    <s v="Kab. Banggai"/>
    <s v="Bualemo"/>
    <s v="Desa Binsil ch, patokan Rumah Makan Dua Putra Binsil, Kec. Bualemo, Kab. Banggai"/>
    <n v="1"/>
    <s v="BARANG"/>
    <n v="100"/>
    <n v="0"/>
    <s v="EZ"/>
    <s v="Bulanan"/>
    <s v="1 SET GIGI PALSU"/>
    <m/>
    <n v="85000"/>
    <n v="0"/>
    <n v="0"/>
    <n v="85000"/>
    <m/>
    <s v="Diskon"/>
    <n v="34000"/>
    <n v="51000"/>
    <n v="181000"/>
    <n v="2715"/>
    <s v="jnt"/>
    <s v="Atasan/Staf/Karyawan"/>
    <d v="2026-06-25T00:00:00"/>
    <s v="HUBUNGI PENERIMA (LANGSUNG ANTAR KE ALAMAT)"/>
    <x v="1"/>
    <m/>
    <s v="VIP"/>
    <m/>
    <m/>
    <s v="Tidak"/>
    <s v="COD"/>
    <n v="96000"/>
    <s v="-"/>
    <n v="127285"/>
    <x v="26"/>
  </r>
  <r>
    <s v="1358131081"/>
    <d v="2026-06-04T00:00:00"/>
    <s v="MEIKA-BERKARYA"/>
    <s v="Meika Berkarya"/>
    <s v="6287818525580"/>
    <s v="Kab. Kuningan"/>
    <s v="Cilimus"/>
    <s v="Jl. Panawuan Indrapatra, Panawuan"/>
    <s v="Rahman bokingo (Ad)"/>
    <s v="628134527754"/>
    <x v="3"/>
    <s v="Kab. Bolaang Mongondow Timur"/>
    <s v="Kotabunan"/>
    <s v="Desa bulawan satu dusun dua kompleks jembatan Tenga warung bakso Mba Una"/>
    <n v="1"/>
    <s v="BARANG"/>
    <n v="100"/>
    <n v="0"/>
    <s v="EZ"/>
    <s v="Bulanan"/>
    <s v="Beli 2 Spray Pembersih Interior Mobil"/>
    <m/>
    <n v="114000"/>
    <n v="0"/>
    <n v="0"/>
    <n v="114000"/>
    <m/>
    <s v="Diskon"/>
    <n v="45600"/>
    <n v="68400"/>
    <n v="241000"/>
    <n v="3615"/>
    <s v="PENERIMA:(HUBUNGI 081313558861 WA CHAT)"/>
    <s v="Atasan/Staf/Karyawan"/>
    <d v="2026-06-22T00:00:00"/>
    <m/>
    <x v="1"/>
    <m/>
    <s v="VIP"/>
    <m/>
    <m/>
    <s v="Tidak"/>
    <s v="COD"/>
    <n v="127000"/>
    <s v="-"/>
    <n v="168985"/>
    <x v="11"/>
  </r>
  <r>
    <s v="1358618512"/>
    <d v="2026-06-04T00:00:00"/>
    <s v="MEIKA-BERKARYA"/>
    <s v="Meika Berkarya"/>
    <s v="6287818525580"/>
    <s v="Kab. Kuningan"/>
    <s v="Cilimus"/>
    <s v="Jl. Panawuan Indrapatra, Panawuan, Kec. Cigandamekar, Kabupaten Kuningan, Jawa Barat"/>
    <s v="Ibu Ani hznomo ( Di)"/>
    <s v="6285352881393"/>
    <x v="26"/>
    <s v="Kab. Tasikmalaya"/>
    <s v="Parungponteng"/>
    <s v="Desa Baru makmur, kampung jareged RT 04 RW 04, Kec. Parung pontengg, Kab. Tasikmalaya"/>
    <n v="1"/>
    <s v="BARANG"/>
    <n v="100"/>
    <n v="0"/>
    <s v="EZ"/>
    <s v="Bulanan"/>
    <s v="1 SET GIGI PALSU"/>
    <m/>
    <n v="15000"/>
    <n v="0"/>
    <n v="0"/>
    <n v="15000"/>
    <m/>
    <s v="Diskon"/>
    <n v="10000"/>
    <n v="5000"/>
    <n v="77500"/>
    <n v="1162.5"/>
    <s v="Ibu Ani hznomo ( Di)"/>
    <m/>
    <d v="2026-06-06T00:00:00"/>
    <s v="HUBUNGI PENERIMA (LANGSUNG ANTAR KE ALAMAT)"/>
    <x v="0"/>
    <m/>
    <s v="VIP"/>
    <m/>
    <m/>
    <s v="Tidak"/>
    <s v="COD"/>
    <n v="62500"/>
    <s v="Recon"/>
    <n v="71337.5"/>
    <x v="15"/>
  </r>
  <r>
    <s v="1358004659"/>
    <d v="2026-06-04T00:00:00"/>
    <s v="MEIKA-BERKARYA"/>
    <s v="Meika Berkarya"/>
    <s v="6287818525580"/>
    <s v="Kab. Kuningan"/>
    <s v="Cilimus"/>
    <s v="Jl. Panawuan Indrapatra, Panawuan, Kec. Cigandamekar, Kabupaten Kuningan, Jawa Barat"/>
    <s v="Nengah Sudiarna(AK)"/>
    <s v="6281334461155"/>
    <x v="12"/>
    <s v="Denpasar"/>
    <s v="Denpasar Selatan"/>
    <s v="Kelurahan Pamongan, Kec. Denpasar Selatan,Kota Denpasar"/>
    <n v="1"/>
    <s v="BARANG"/>
    <n v="100"/>
    <n v="0"/>
    <s v="EZ"/>
    <s v="Bulanan"/>
    <s v="2 SET POMPA SEDOT MANUAL (2 POMPA DAN 2 SELANG)"/>
    <m/>
    <n v="30000"/>
    <n v="0"/>
    <n v="0"/>
    <n v="30000"/>
    <m/>
    <s v="Diskon"/>
    <n v="12000"/>
    <n v="18000"/>
    <n v="143000"/>
    <n v="2145"/>
    <s v="Nengah Sudiarna(AK)"/>
    <m/>
    <d v="2026-06-08T00:00:00"/>
    <s v="HUBUNGI PENERIMA (LANGSUNG ANTAR KE ALAMAT)"/>
    <x v="0"/>
    <m/>
    <s v="VIP"/>
    <m/>
    <m/>
    <s v="Tidak"/>
    <s v="COD"/>
    <n v="113000"/>
    <s v="Recon"/>
    <n v="122855"/>
    <x v="14"/>
  </r>
  <r>
    <s v="1358582748"/>
    <d v="2026-06-04T00:00:00"/>
    <s v="MEIKA-BERKARYA"/>
    <s v="Meika Berkarya"/>
    <s v="6287818525580"/>
    <s v="Kab. Kuningan"/>
    <s v="Cilimus"/>
    <s v="Jl. Panawuan Indrapatra, Panawuan, Kec. Cigandamekar, Kabupaten Kuningan, Jawa Barat"/>
    <s v="Sitiherluna (ar)"/>
    <s v="6282181600169"/>
    <x v="27"/>
    <s v="Kab. Kampar"/>
    <s v="Tambang"/>
    <s v="Jalan Rimbo panjang Kantor Blatnas Perumahan Gibran cahaya sepakat blok CC 18 Desa Rimba Panjang, Kec. Tambang, Kab. Kampar"/>
    <n v="1"/>
    <s v="BARANG"/>
    <n v="100"/>
    <n v="0"/>
    <s v="EZ"/>
    <s v="Bulanan"/>
    <s v="1 SET GIGI PALSU"/>
    <m/>
    <n v="53000"/>
    <n v="0"/>
    <n v="0"/>
    <n v="53000"/>
    <m/>
    <s v="Diskon"/>
    <n v="21200"/>
    <n v="31800"/>
    <n v="115000"/>
    <n v="1725"/>
    <s v="Sitiherluna (ar)"/>
    <m/>
    <d v="2026-06-09T00:00:00"/>
    <s v="HUBUNGI PENERIMA (LANGSUNG ANTAR KE ALAMAT)"/>
    <x v="0"/>
    <m/>
    <s v="VIP"/>
    <m/>
    <m/>
    <s v="Tidak"/>
    <s v="COD"/>
    <n v="62000"/>
    <s v="Recon"/>
    <n v="81475"/>
    <x v="7"/>
  </r>
  <r>
    <s v="1358583762"/>
    <d v="2026-06-04T00:00:00"/>
    <s v="MEIKA-BERKARYA"/>
    <s v="Meika Berkarya"/>
    <s v="6287818525580"/>
    <s v="Kab. Kuningan"/>
    <s v="Cilimus"/>
    <s v="Jl. Panawuan Indrapatra, Panawuan"/>
    <s v="Ayah Ain (BY)"/>
    <s v="6285119029332"/>
    <x v="27"/>
    <s v="Kab. Indragiri Hulu"/>
    <s v="Batang Gansal"/>
    <s v="Jl. Lintas Timur, Dusun Kerampal, Desa/Kelurahan : Seberida RT.09 (Dekat Lapangan Futsal)"/>
    <n v="1"/>
    <s v="BARANG"/>
    <n v="100"/>
    <n v="0"/>
    <s v="EZ"/>
    <s v="Bulanan"/>
    <s v="BELI 1 DAPAT 2 Kacamata Autofokus"/>
    <m/>
    <n v="53000"/>
    <n v="0"/>
    <n v="0"/>
    <n v="53000"/>
    <m/>
    <s v="Diskon"/>
    <n v="21200"/>
    <n v="31800"/>
    <n v="112000"/>
    <n v="1680"/>
    <s v="PAKET ANDA ADA DI JNT PANAWUAN"/>
    <s v="Atasan/Staf/Karyawan"/>
    <d v="2026-06-22T00:00:00"/>
    <m/>
    <x v="1"/>
    <m/>
    <s v="VIP"/>
    <m/>
    <m/>
    <s v="Tidak"/>
    <s v="COD"/>
    <n v="59000"/>
    <s v="-"/>
    <n v="78520"/>
    <x v="11"/>
  </r>
  <r>
    <s v="1358618409"/>
    <d v="2026-06-04T00:00:00"/>
    <s v="MEIKA-BERKARYA"/>
    <s v="Meika Berkarya"/>
    <s v="6287818525580"/>
    <s v="Kab. Kuningan"/>
    <s v="Cilimus"/>
    <s v="Jl. Panawuan Indrapatra, Panawuan"/>
    <s v="Siprianus Bria Saku (Jj)"/>
    <s v="6282121239466"/>
    <x v="1"/>
    <s v="Kab. Belu"/>
    <s v="Raimanuk"/>
    <s v="Dusun Webaha B RT 001 RW 001 Kelurahan /Desa Faturika Kec. Raimanuk"/>
    <n v="1"/>
    <s v="BARANG"/>
    <n v="100"/>
    <n v="0"/>
    <s v="EZ"/>
    <s v="Bulanan"/>
    <s v="Beli 1 Gratis 1 Alat Cukur Multifungsi"/>
    <m/>
    <n v="80000"/>
    <n v="0"/>
    <n v="0"/>
    <n v="80000"/>
    <m/>
    <s v="Diskon"/>
    <n v="32000"/>
    <n v="48000"/>
    <n v="202000"/>
    <n v="3030"/>
    <m/>
    <m/>
    <m/>
    <m/>
    <x v="1"/>
    <m/>
    <s v="VIP"/>
    <m/>
    <m/>
    <s v="Tidak"/>
    <s v="COD"/>
    <n v="122000"/>
    <s v="-"/>
    <n v="150970"/>
    <x v="20"/>
  </r>
  <r>
    <s v="1358796303"/>
    <d v="2026-06-05T00:00:00"/>
    <s v="MEIKA-BERKARYA"/>
    <s v="Meika Berkarya"/>
    <s v="6287818525580"/>
    <s v="Kab. Kuningan"/>
    <s v="Cilimus"/>
    <s v="Jl. Panawuan Indrapatra, Panawuan, Kec. Cigandamekar, Kabupaten Kuningan, Jawa Barat"/>
    <s v="Drs.Laode Tahana (rz)"/>
    <s v="6285395232013"/>
    <x v="23"/>
    <s v="Kendari"/>
    <s v="Baruga"/>
    <s v="Jln. Jendral Panjaitan No.339B Desa Lepo-lepo ( Samping Kiri Hotel Srikandi masuk lrg, terowongan apotik Fathian )Kec. Baruga, Kota Kendari"/>
    <n v="1"/>
    <s v="BARANG"/>
    <n v="100"/>
    <n v="0"/>
    <s v="EZ"/>
    <s v="Bulanan"/>
    <s v="1 SET GIGI PALSU"/>
    <m/>
    <n v="68000"/>
    <n v="0"/>
    <n v="0"/>
    <n v="68000"/>
    <m/>
    <s v="Diskon"/>
    <n v="27200"/>
    <n v="40800"/>
    <n v="139000"/>
    <n v="2085"/>
    <s v="jnt"/>
    <s v="Atasan/Staf/Karyawan"/>
    <d v="2026-06-16T00:00:00"/>
    <s v="HUBUNGI PENERIMA (LANGSUNG ANTAR KE ALAMAT)"/>
    <x v="1"/>
    <m/>
    <s v="VIP"/>
    <m/>
    <m/>
    <s v="Tidak"/>
    <s v="COD"/>
    <n v="71000"/>
    <s v="-"/>
    <n v="96115"/>
    <x v="12"/>
  </r>
  <r>
    <s v="1358798221"/>
    <d v="2026-06-05T00:00:00"/>
    <s v="MEIKA-BERKARYA"/>
    <s v="Meika Berkarya"/>
    <s v="6287818525580"/>
    <s v="Kab. Kuningan"/>
    <s v="Cilimus"/>
    <s v="Jl. Panawuan Indrapatra, Panawuan, Kec. Cigandamekar, Kabupaten Kuningan, Jawa Barat"/>
    <s v="Ahmad yamin (Rs)"/>
    <s v="6282238156926"/>
    <x v="13"/>
    <s v="Kab. Murung Raya"/>
    <s v="Murung"/>
    <s v="RT 01, Desa Muara Untu,Kec. Murung, Kab. Murung Raya"/>
    <n v="1"/>
    <s v="BARANG"/>
    <n v="100"/>
    <n v="0"/>
    <s v="EZ"/>
    <s v="Bulanan"/>
    <s v="1 BOTOL BLACK MAGIC , 1 LAP MICROFIBER"/>
    <m/>
    <n v="59000"/>
    <n v="0"/>
    <n v="0"/>
    <n v="59000"/>
    <m/>
    <s v="Diskon"/>
    <n v="23600"/>
    <n v="35400"/>
    <n v="131000"/>
    <n v="1965"/>
    <s v="Ahmad yamin (Rs)"/>
    <m/>
    <d v="2026-06-13T00:00:00"/>
    <s v="HUBUNGI PENERIMA (LANGSUNG ANTAR KE ALAMAT)"/>
    <x v="0"/>
    <m/>
    <s v="VIP"/>
    <m/>
    <m/>
    <s v="Tidak"/>
    <s v="COD"/>
    <n v="72000"/>
    <s v="Recon"/>
    <n v="93635"/>
    <x v="0"/>
  </r>
  <r>
    <s v="1358714722"/>
    <d v="2026-06-05T00:00:00"/>
    <s v="MEIKA-BERKARYA"/>
    <s v="Meika Berkarya"/>
    <s v="6287818525580"/>
    <s v="Kab. Kuningan"/>
    <s v="Cilimus"/>
    <s v="Jl. Panawuan Indrapatra, Panawuan, Kec. Cigandamekar, Kabupaten Kuningan, Jawa Barat"/>
    <s v="Felistik Mebinta (rz)"/>
    <s v="6283822050493"/>
    <x v="8"/>
    <s v="Kab. Poso"/>
    <s v="Poso Pesisir Selatan"/>
    <s v="Jln. Lorong lapangan RT 4 ( Sebelah kiri sudut lapangan )Desa Malitu,Kec. Poso Pesisir Selatan, Kab. Poso"/>
    <n v="1"/>
    <s v="BARANG"/>
    <n v="100"/>
    <n v="0"/>
    <s v="EZ"/>
    <s v="Bulanan"/>
    <s v="2 SET GIGI PALSU"/>
    <m/>
    <n v="85000"/>
    <n v="0"/>
    <n v="0"/>
    <n v="85000"/>
    <m/>
    <s v="Diskon"/>
    <n v="34000"/>
    <n v="51000"/>
    <n v="228000"/>
    <n v="3420"/>
    <s v="Felistik Mebinta (rz)"/>
    <m/>
    <d v="2026-06-15T00:00:00"/>
    <s v="HUBUNGI PENERIMA (LANGSUNG ANTAR KE ALAMAT)"/>
    <x v="0"/>
    <m/>
    <s v="VIP"/>
    <m/>
    <m/>
    <s v="Tidak"/>
    <s v="COD"/>
    <n v="143000"/>
    <s v="Recon"/>
    <n v="173580"/>
    <x v="10"/>
  </r>
  <r>
    <s v="1358714714"/>
    <d v="2026-06-05T00:00:00"/>
    <s v="MEIKA-BERKARYA"/>
    <s v="Meika Berkarya"/>
    <s v="6287818525580"/>
    <s v="Kab. Kuningan"/>
    <s v="Cilimus"/>
    <s v="Jl. Panawuan Indrapatra, Panawuan"/>
    <s v="Inna Samany/Kuba atta samanya (ib)"/>
    <s v="6282211375091"/>
    <x v="1"/>
    <s v="Kab. Sumba Tengah"/>
    <s v="Mamboro"/>
    <s v="Desa wendewa timur. Sangumata. RT/ 01. RW 01. Jalan sangumata."/>
    <n v="1"/>
    <s v="BARANG"/>
    <n v="100"/>
    <n v="0"/>
    <s v="EZ"/>
    <s v="Bulanan"/>
    <s v="Beli 1 Pembesar Layar Hp"/>
    <m/>
    <n v="85000"/>
    <n v="0"/>
    <n v="0"/>
    <n v="85000"/>
    <m/>
    <s v="Diskon"/>
    <n v="34000"/>
    <n v="51000"/>
    <n v="155000"/>
    <n v="2325"/>
    <m/>
    <m/>
    <m/>
    <m/>
    <x v="1"/>
    <m/>
    <s v="VIP"/>
    <m/>
    <m/>
    <s v="Tidak"/>
    <s v="COD"/>
    <n v="70000"/>
    <s v="-"/>
    <n v="101675"/>
    <x v="20"/>
  </r>
  <r>
    <s v="1358461745"/>
    <d v="2026-06-05T00:00:00"/>
    <s v="MEIKA-BERKARYA"/>
    <s v="Meika Berkarya"/>
    <s v="6287818525580"/>
    <s v="Kab. Kuningan"/>
    <s v="Cilimus"/>
    <s v="Jl. Panawuan Indrapatra, Panawuan"/>
    <s v="Yosafat Leo (PS)"/>
    <s v="6281337643006"/>
    <x v="1"/>
    <s v="Kupang"/>
    <s v="Oebobo"/>
    <s v="Jl. Manafe no. 17 Desa / Kelurahan : Kayu Putih (Patokan rumah: depan STIKOM UYELINDO)"/>
    <n v="1"/>
    <s v="BARANG"/>
    <n v="100"/>
    <n v="0"/>
    <s v="EZ"/>
    <s v="Bulanan"/>
    <s v="Beli 2 Gratis 1 Penghitam Body Kendaraan Bonus Kain Lap Microfiber"/>
    <m/>
    <n v="64000"/>
    <n v="0"/>
    <n v="0"/>
    <n v="64000"/>
    <m/>
    <s v="Diskon"/>
    <n v="25600"/>
    <n v="38400"/>
    <n v="253000"/>
    <n v="3795"/>
    <s v="jn"/>
    <s v="Atasan/Staf/Karyawan"/>
    <d v="2026-06-30T00:00:00"/>
    <m/>
    <x v="1"/>
    <m/>
    <s v="VIP"/>
    <m/>
    <m/>
    <s v="Tidak"/>
    <s v="COD"/>
    <n v="189000"/>
    <s v="-"/>
    <n v="210805"/>
    <x v="13"/>
  </r>
  <r>
    <s v="1358717074"/>
    <d v="2026-06-05T00:00:00"/>
    <s v="MEIKA-BERKARYA"/>
    <s v="Meika Berkarya"/>
    <s v="6287818525580"/>
    <s v="Kab. Kuningan"/>
    <s v="Cilimus"/>
    <s v="Jl. Panawuan Indrapatra, Panawuan"/>
    <s v="Sukirno (PS)"/>
    <s v="6285383819755"/>
    <x v="22"/>
    <s v="Kab. Way Kanan"/>
    <s v="Pakuan Ratu"/>
    <s v="Desa. Negara Harja RT/RW 03/01 (Dekat toko matrial)"/>
    <n v="1"/>
    <s v="BARANG"/>
    <n v="100"/>
    <n v="0"/>
    <s v="EZ"/>
    <s v="Bulanan"/>
    <s v="Beli 2 Gratis 1 Pengkilap Body Kendaraan"/>
    <m/>
    <n v="32000"/>
    <n v="0"/>
    <n v="0"/>
    <n v="32000"/>
    <m/>
    <s v="Diskon"/>
    <n v="12800"/>
    <n v="19200"/>
    <n v="155000"/>
    <n v="2325"/>
    <s v="Sukirno (PS)"/>
    <m/>
    <d v="2026-06-10T00:00:00"/>
    <m/>
    <x v="0"/>
    <m/>
    <s v="VIP"/>
    <m/>
    <m/>
    <s v="Tidak"/>
    <s v="COD"/>
    <n v="123000"/>
    <s v="Recon"/>
    <n v="133475"/>
    <x v="7"/>
  </r>
  <r>
    <s v="1358794436"/>
    <d v="2026-06-05T00:00:00"/>
    <s v="MEIKA-BERKARYA"/>
    <s v="Meika Berkarya"/>
    <s v="6287818525580"/>
    <s v="Kab. Kuningan"/>
    <s v="Cilimus"/>
    <s v="Jl. Panawuan Indrapatra, Panawuan"/>
    <s v="Amirwahid (Bar)"/>
    <s v="62811404546"/>
    <x v="23"/>
    <s v="Kab. Kolaka"/>
    <s v="Kolaka"/>
    <s v="Amirwahid, Alamat. Belibis no 6, kelurahan Laloeha, Kec. Kolaka  (DIANTARKAN LANGSUNG KE ALAMAT PENERIMA)"/>
    <n v="1"/>
    <s v="BARANG"/>
    <n v="100"/>
    <n v="0"/>
    <s v="EZ"/>
    <s v="Bulanan"/>
    <s v="BELI 1 Dongkrak Pemindah Barang"/>
    <m/>
    <n v="91000"/>
    <n v="0"/>
    <n v="0"/>
    <n v="91000"/>
    <m/>
    <s v="Diskon"/>
    <n v="36400"/>
    <n v="54600"/>
    <n v="0"/>
    <n v="0"/>
    <s v="Amirwahid (Bar)"/>
    <m/>
    <d v="2026-06-10T00:00:00"/>
    <m/>
    <x v="0"/>
    <m/>
    <s v="VIP"/>
    <m/>
    <m/>
    <s v="Tidak"/>
    <s v="NONCOD"/>
    <n v="-91000"/>
    <s v="-"/>
    <n v="-54600"/>
    <x v="7"/>
  </r>
  <r>
    <s v="1358714424"/>
    <d v="2026-06-05T00:00:00"/>
    <s v="MEIKA-BERKARYA"/>
    <s v="Meika Berkarya"/>
    <s v="6287818525580"/>
    <s v="Kab. Kuningan"/>
    <s v="Cilimus"/>
    <s v="Jl. Panawuan Indrapatra, Panawuan"/>
    <s v="Karmila Ahmad (PS)"/>
    <s v="6285336059044"/>
    <x v="11"/>
    <s v="Gorontalo"/>
    <s v="Kota Selatan"/>
    <s v="Jln. Imam Bonjol RT 03 RW 01 Kelurahan. Limba B  (Patokan  belakang toko milos  bakery)"/>
    <n v="1"/>
    <s v="BARANG"/>
    <n v="100"/>
    <n v="0"/>
    <s v="EZ"/>
    <s v="Bulanan"/>
    <s v="Beli 1 Kipas Lipat Turbo Portable"/>
    <m/>
    <n v="68000"/>
    <n v="0"/>
    <n v="0"/>
    <n v="68000"/>
    <m/>
    <s v="Diskon"/>
    <n v="27200"/>
    <n v="40800"/>
    <n v="212000"/>
    <n v="3180"/>
    <s v="PENERIMA:(HUBUNGI 081313558861 WA CHAT)"/>
    <m/>
    <d v="2026-06-17T00:00:00"/>
    <m/>
    <x v="1"/>
    <m/>
    <s v="VIP"/>
    <m/>
    <m/>
    <s v="Tidak"/>
    <s v="COD"/>
    <n v="144000"/>
    <s v="-"/>
    <n v="168020"/>
    <x v="2"/>
  </r>
  <r>
    <s v="1358794728"/>
    <d v="2026-06-05T00:00:00"/>
    <s v="MEIKA-BERKARYA"/>
    <s v="Meika Berkarya"/>
    <s v="6287818525580"/>
    <s v="Kab. Kuningan"/>
    <s v="Cilimus"/>
    <s v="Jl. Panawuan Indrapatra, Panawuan"/>
    <s v="Maslur hadi (ib)"/>
    <s v="6282372998920"/>
    <x v="15"/>
    <s v="Kab. Demak"/>
    <s v="Sayung"/>
    <s v="Pondok Raden patah M1 no 10 Sunan Kalijaga Baru No.99, Pondokradenpatah Tiga, Sriwulan, Kec. Sayung, Kabupaten Demak, Jawa Tengah 59563"/>
    <n v="1"/>
    <s v="BARANG"/>
    <n v="100"/>
    <n v="0"/>
    <s v="EZ"/>
    <s v="Bulanan"/>
    <s v="Beli 1 Semprotan Noozle"/>
    <m/>
    <n v="25000"/>
    <n v="0"/>
    <n v="0"/>
    <n v="25000"/>
    <m/>
    <s v="Diskon"/>
    <n v="18000"/>
    <n v="7000"/>
    <n v="77000"/>
    <n v="1155"/>
    <s v="Maslur hadi (ib)"/>
    <m/>
    <d v="2026-06-07T00:00:00"/>
    <m/>
    <x v="0"/>
    <m/>
    <s v="VIP"/>
    <m/>
    <m/>
    <s v="Tidak"/>
    <s v="COD"/>
    <n v="52000"/>
    <s v="Recon"/>
    <n v="68845"/>
    <x v="15"/>
  </r>
  <r>
    <s v="1358795008"/>
    <d v="2026-06-05T00:00:00"/>
    <s v="MEIKA-BERKARYA"/>
    <s v="Meika Berkarya"/>
    <s v="6287818525580"/>
    <s v="Kab. Kuningan"/>
    <s v="Cilimus"/>
    <s v="Jl. Panawuan Indrapatra, Panawuan"/>
    <s v="Eva puji lestari (Hb)"/>
    <s v="628882544518"/>
    <x v="15"/>
    <s v="Kab. Brebes"/>
    <s v="Wanasari"/>
    <s v="Alamat lengkap:Jln kenanga RT/RW 005/008 klampok.wanasari Brebes Desa/kelurahan: klampok"/>
    <n v="1"/>
    <s v="BARANG"/>
    <n v="100"/>
    <n v="0"/>
    <s v="EZ"/>
    <s v="Bulanan"/>
    <s v="BELI 1 DAPAT 2 Ukuran ,1.50  Kacamata Autofokus"/>
    <m/>
    <n v="25000"/>
    <n v="0"/>
    <n v="0"/>
    <n v="25000"/>
    <m/>
    <s v="Diskon"/>
    <n v="18000"/>
    <n v="7000"/>
    <n v="60000"/>
    <n v="900"/>
    <s v="jnt"/>
    <s v="Atasan/Staf/Karyawan"/>
    <d v="2026-06-16T00:00:00"/>
    <m/>
    <x v="1"/>
    <m/>
    <s v="VIP"/>
    <m/>
    <m/>
    <s v="Tidak"/>
    <s v="COD"/>
    <n v="35000"/>
    <s v="-"/>
    <n v="52100"/>
    <x v="12"/>
  </r>
  <r>
    <s v="1358399722"/>
    <d v="2026-06-05T00:00:00"/>
    <s v="MEIKA-BERKARYA"/>
    <s v="Meika Berkarya"/>
    <s v="6287818525580"/>
    <s v="Kab. Kuningan"/>
    <s v="Cilimus"/>
    <s v="Jl. Panawuan Indrapatra, Panawuan"/>
    <s v="NURMAN Od."/>
    <s v="628978978995"/>
    <x v="26"/>
    <s v="Kab. Cirebon"/>
    <s v="Plered"/>
    <s v="Blok Sibenda No. 10 / 19 RT 11 Rw 04 Kelurahan Trusmi Wetan Kec Plered (DIANTAR LANGSUNG KE ALAMAT PENERIMA)."/>
    <n v="1"/>
    <s v="BARANG"/>
    <n v="100"/>
    <n v="0"/>
    <s v="EZ"/>
    <s v="Bulanan"/>
    <s v="Beli 1 Gratis 1 Gelang Retro Terapi Batu Giok"/>
    <m/>
    <n v="8000"/>
    <n v="0"/>
    <n v="0"/>
    <n v="8000"/>
    <m/>
    <s v="Diskon"/>
    <n v="3000"/>
    <n v="5000"/>
    <n v="78000"/>
    <n v="1170"/>
    <s v="NURMAN Od."/>
    <m/>
    <d v="2026-06-07T00:00:00"/>
    <m/>
    <x v="0"/>
    <m/>
    <s v="VIP"/>
    <m/>
    <m/>
    <s v="Tidak"/>
    <s v="COD"/>
    <n v="70000"/>
    <s v="Recon"/>
    <n v="71830"/>
    <x v="15"/>
  </r>
  <r>
    <s v="1358460199"/>
    <d v="2026-06-05T00:00:00"/>
    <s v="MEIKA-BERKARYA"/>
    <s v="Meika Berkarya"/>
    <s v="6287818525580"/>
    <s v="Kab. Kuningan"/>
    <s v="Cilimus"/>
    <s v="Jl. Panawuan Indrapatra, Panawuan"/>
    <s v="Martin bahy (IR)"/>
    <s v="6282214764604"/>
    <x v="1"/>
    <s v="Kab. Flores Timur"/>
    <s v="Witihama"/>
    <s v="RT 09 Dusun lewoblolong Desa Tuwagoetobi Kec Witihama (Belakang pondok baca)"/>
    <n v="1"/>
    <s v="BARANG"/>
    <n v="100"/>
    <n v="0"/>
    <s v="EZ"/>
    <s v="Bulanan"/>
    <s v="Beli 1 Pembesar Layar Hp"/>
    <m/>
    <n v="100000"/>
    <n v="0"/>
    <n v="0"/>
    <n v="100000"/>
    <m/>
    <s v="Diskon"/>
    <n v="40000"/>
    <n v="60000"/>
    <n v="167000"/>
    <n v="2505"/>
    <s v="ybs"/>
    <m/>
    <d v="2026-07-06T00:00:00"/>
    <m/>
    <x v="1"/>
    <m/>
    <s v="VIP"/>
    <m/>
    <m/>
    <s v="Tidak"/>
    <s v="COD"/>
    <n v="67000"/>
    <s v="-"/>
    <n v="104495"/>
    <x v="33"/>
  </r>
  <r>
    <s v="1358732704"/>
    <d v="2026-06-05T00:00:00"/>
    <s v="MEIKA-BERKARYA"/>
    <s v="Meika Berkarya"/>
    <s v="6287818525580"/>
    <s v="Kab. Kuningan"/>
    <s v="Cilimus"/>
    <s v="Jl. Panawuan Indrapatra, Panawuan, Kec. Cigandamekar, Kabupaten Kuningan, Jawa Barat"/>
    <s v="Lukas Uvot (Fr)"/>
    <s v="6282287411104"/>
    <x v="19"/>
    <s v="Kab. Mahakam Ulu"/>
    <s v="Long Bagun"/>
    <s v="kampung long bagun ilir rt 2, no 52. Kec, long bagun. Kab, mahakam ulu. Prov,kaltim."/>
    <n v="1"/>
    <s v="BARANG"/>
    <n v="100"/>
    <n v="0"/>
    <s v="EZ"/>
    <s v="Bulanan"/>
    <s v="1 PCS TOPI KOMANDO (H)"/>
    <m/>
    <n v="85000"/>
    <n v="0"/>
    <n v="0"/>
    <n v="85000"/>
    <m/>
    <s v="Diskon"/>
    <n v="34000"/>
    <n v="51000"/>
    <n v="194000"/>
    <n v="2910"/>
    <s v="Lukas Uvot (Fr)"/>
    <m/>
    <d v="2026-06-12T00:00:00"/>
    <s v="HUBUNGI PENERIMA (LANGSUNG ANTAR KE ALAMAT)"/>
    <x v="0"/>
    <m/>
    <s v="VIP"/>
    <m/>
    <m/>
    <s v="Tidak"/>
    <s v="COD"/>
    <n v="109000"/>
    <s v="Recon"/>
    <n v="140090"/>
    <x v="3"/>
  </r>
  <r>
    <s v="1358774859"/>
    <d v="2026-06-05T00:00:00"/>
    <s v="MEIKA-BERKARYA"/>
    <s v="Meika Berkarya"/>
    <s v="6287818525580"/>
    <s v="Kab. Kuningan"/>
    <s v="Cilimus"/>
    <s v="Jl. Panawuan Indrapatra, Panawuan"/>
    <s v="Umar (ca)"/>
    <s v="6281218611525"/>
    <x v="6"/>
    <s v="Kab. Kepulauan Mentawai"/>
    <s v="Pagai Utara"/>
    <s v="Jalan besar dekat TK teratai ( dusun mapaddat ) bu Desa.saumanganya"/>
    <n v="1"/>
    <s v="BARANG"/>
    <n v="100"/>
    <n v="0"/>
    <s v="EZ"/>
    <s v="Bulanan"/>
    <s v="BELI 1 , Warna: GRAY Topi Visor Anti UV"/>
    <m/>
    <n v="50000"/>
    <n v="0"/>
    <n v="0"/>
    <n v="50000"/>
    <m/>
    <s v="Diskon"/>
    <n v="20000"/>
    <n v="30000"/>
    <n v="150000"/>
    <n v="2250"/>
    <s v="PENERIMA"/>
    <m/>
    <d v="2026-06-26T00:00:00"/>
    <m/>
    <x v="0"/>
    <m/>
    <s v="VIP"/>
    <m/>
    <m/>
    <s v="Tidak"/>
    <s v="COD"/>
    <n v="100000"/>
    <s v="Recon"/>
    <n v="117750"/>
    <x v="26"/>
  </r>
  <r>
    <s v="1358773923"/>
    <d v="2026-06-05T00:00:00"/>
    <s v="MEIKA-BERKARYA"/>
    <s v="Meika Berkarya"/>
    <s v="6287818525580"/>
    <s v="Kab. Kuningan"/>
    <s v="Cilimus"/>
    <s v="Jl. Panawuan Indrapatra, Panawuan"/>
    <s v="Petrus Kofi (IR)"/>
    <s v="6281237683055"/>
    <x v="1"/>
    <s v="Kab. Timor Tengah Utara"/>
    <s v="Insana"/>
    <s v="RT/RW 06/03 Desa Botof Kec Insana"/>
    <n v="1"/>
    <s v="BARANG"/>
    <n v="100"/>
    <n v="0"/>
    <s v="EZ"/>
    <s v="Bulanan"/>
    <s v="Semprotan Noozle Beli 1"/>
    <m/>
    <n v="82000"/>
    <n v="0"/>
    <n v="0"/>
    <n v="82000"/>
    <m/>
    <s v="Diskon"/>
    <n v="32800"/>
    <n v="49200"/>
    <n v="182900"/>
    <n v="2743.5"/>
    <s v="JNT"/>
    <s v="Atasan/Staf/Karyawan"/>
    <d v="2026-06-25T00:00:00"/>
    <m/>
    <x v="1"/>
    <m/>
    <s v="VIP"/>
    <m/>
    <m/>
    <s v="Tidak"/>
    <s v="COD"/>
    <n v="100900"/>
    <s v="-"/>
    <n v="130956.5"/>
    <x v="21"/>
  </r>
  <r>
    <s v="1358758904"/>
    <d v="2026-06-05T00:00:00"/>
    <s v="MEIKA-BERKARYA"/>
    <s v="Meika Berkarya"/>
    <s v="6287818525580"/>
    <s v="Kab. Kuningan"/>
    <s v="Cilimus"/>
    <s v="Jl. Panawuan Indrapatra, Panawuan"/>
    <s v="Heni (RM)"/>
    <s v="62881026739903"/>
    <x v="16"/>
    <s v="Kab. Mojokerto"/>
    <s v="Dlanggu"/>
    <s v="Dusun.juwono/MIE AYAM RT.004/002, desa ngembeh kecamatan dlanggu"/>
    <n v="1"/>
    <s v="BARANG"/>
    <n v="100"/>
    <n v="0"/>
    <s v="EZ"/>
    <s v="Bulanan"/>
    <s v="BELI 1 DAPAT 2 Kacamata Autofokus"/>
    <m/>
    <n v="25000"/>
    <n v="0"/>
    <n v="0"/>
    <n v="25000"/>
    <m/>
    <s v="Diskon"/>
    <n v="16000"/>
    <n v="9000"/>
    <n v="70000"/>
    <n v="1050"/>
    <s v="Heni (RM)"/>
    <m/>
    <d v="2026-06-07T00:00:00"/>
    <m/>
    <x v="0"/>
    <m/>
    <s v="VIP"/>
    <m/>
    <m/>
    <s v="Tidak"/>
    <s v="COD"/>
    <n v="45000"/>
    <s v="Recon"/>
    <n v="59950"/>
    <x v="15"/>
  </r>
  <r>
    <s v="1358756615"/>
    <d v="2026-06-05T00:00:00"/>
    <s v="MEIKA-BERKARYA"/>
    <s v="Meika Berkarya"/>
    <s v="6287818525580"/>
    <s v="Kab. Kuningan"/>
    <s v="Cilimus"/>
    <s v="Jl. Panawuan Indrapatra, Panawuan"/>
    <s v="Didi Od."/>
    <s v="6281246923865"/>
    <x v="1"/>
    <s v="Kab. Alor"/>
    <s v="Teluk Mutiara"/>
    <s v="Watatuku Rt 01 Rw 01 Kelurahan Welai Timur Kec Teluk Mutiara Alor (DIANTAR LANGSUNG KE ALAMAT PENERIMA)."/>
    <n v="1"/>
    <s v="BARANG"/>
    <n v="100"/>
    <n v="0"/>
    <s v="EZ"/>
    <s v="Bulanan"/>
    <s v="Beli 1 Pembesar Layar Hp"/>
    <m/>
    <n v="80000"/>
    <n v="0"/>
    <n v="0"/>
    <n v="80000"/>
    <m/>
    <s v="Diskon"/>
    <n v="32000"/>
    <n v="48000"/>
    <n v="198000"/>
    <n v="2970"/>
    <s v="jn"/>
    <s v="Atasan/Staf/Karyawan"/>
    <d v="2026-06-30T00:00:00"/>
    <m/>
    <x v="1"/>
    <m/>
    <s v="VIP"/>
    <m/>
    <m/>
    <s v="Tidak"/>
    <s v="COD"/>
    <n v="118000"/>
    <s v="-"/>
    <n v="147030"/>
    <x v="13"/>
  </r>
  <r>
    <s v="1358781292"/>
    <d v="2026-06-05T00:00:00"/>
    <s v="MEIKA-BERKARYA"/>
    <s v="Meika Berkarya"/>
    <s v="6287818525580"/>
    <s v="Kab. Kuningan"/>
    <s v="Cilimus"/>
    <s v="Jl. Panawuan Indrapatra, Panawuan"/>
    <s v="Noldy Wijaya(ib)"/>
    <s v="6282344672626"/>
    <x v="3"/>
    <s v="Kab. Minahasa Tenggara"/>
    <s v="Ratahan Timur"/>
    <s v="jln Lontaan 1 no 45 kec Ratahan Timur Kel Wawali"/>
    <n v="1"/>
    <s v="BARANG"/>
    <n v="100"/>
    <n v="0"/>
    <s v="EZ"/>
    <s v="Bulanan"/>
    <s v="Sikat Punggug Beli 2 Gratis 2"/>
    <m/>
    <n v="72000"/>
    <n v="0"/>
    <n v="0"/>
    <n v="72000"/>
    <m/>
    <s v="Diskon"/>
    <n v="28800"/>
    <n v="43200"/>
    <n v="230000"/>
    <n v="3450"/>
    <m/>
    <m/>
    <m/>
    <m/>
    <x v="1"/>
    <m/>
    <s v="VIP"/>
    <m/>
    <m/>
    <s v="Tidak"/>
    <s v="COD"/>
    <n v="158000"/>
    <s v="-"/>
    <n v="183350"/>
    <x v="20"/>
  </r>
  <r>
    <s v="1358780391"/>
    <d v="2026-06-05T00:00:00"/>
    <s v="MEIKA-BERKARYA"/>
    <s v="Meika Berkarya"/>
    <s v="6287818525580"/>
    <s v="Kab. Kuningan"/>
    <s v="Cilimus"/>
    <s v="Jl. Panawuan Indrapatra, Panawuan"/>
    <s v="Hendry Od."/>
    <s v="6282252268886"/>
    <x v="5"/>
    <s v="Kab. Kapuas Hulu"/>
    <s v="Seberuang"/>
    <s v="Desa Beluis Harum Dusun Kersik Kec Seberuang (DIANTAR LANGSUNG KE ALAMAT PENERIMA) DI Depan Toko Perintis Usaha."/>
    <n v="1"/>
    <s v="BARANG"/>
    <n v="100"/>
    <n v="0"/>
    <s v="EZ"/>
    <s v="Bulanan"/>
    <s v="Beli 1 Pembesar Layar Hp"/>
    <m/>
    <n v="74000"/>
    <n v="0"/>
    <n v="0"/>
    <n v="74000"/>
    <m/>
    <s v="Diskon"/>
    <n v="29600"/>
    <n v="44400"/>
    <n v="146000"/>
    <n v="2190"/>
    <s v="JNT"/>
    <s v="Atasan/Staf/Karyawan"/>
    <d v="2026-06-19T00:00:00"/>
    <m/>
    <x v="1"/>
    <m/>
    <s v="VIP"/>
    <m/>
    <m/>
    <s v="Tidak"/>
    <s v="COD"/>
    <n v="72000"/>
    <s v="-"/>
    <n v="99410"/>
    <x v="17"/>
  </r>
  <r>
    <s v="1358431179"/>
    <d v="2026-06-05T00:00:00"/>
    <s v="MEIKA-BERKARYA"/>
    <s v="Meika Berkarya"/>
    <s v="6287818525580"/>
    <s v="Kab. Kuningan"/>
    <s v="Cilimus"/>
    <s v="Jl. Panawuan Indrapatra, Panawuan"/>
    <s v="Trisno rahmat Od."/>
    <s v="6281255986822"/>
    <x v="1"/>
    <s v="Kab. Manggarai"/>
    <s v="Langke Rembong"/>
    <s v="Kelurahan Wali Kec Langke Rembong (DIANTAR LANGSUNG KE ALAMAT PENERIMA) RUMAH Depan GEREJA Ka Redong."/>
    <n v="1"/>
    <s v="BARANG"/>
    <n v="100"/>
    <n v="0"/>
    <s v="EZ"/>
    <s v="Bulanan"/>
    <s v="Sikat Punggug Beli 1 Gratis 1"/>
    <m/>
    <n v="83000"/>
    <n v="0"/>
    <n v="0"/>
    <n v="83000"/>
    <m/>
    <s v="Diskon"/>
    <n v="33200"/>
    <n v="49800"/>
    <n v="198000"/>
    <n v="2970"/>
    <s v="JNT"/>
    <s v="Atasan/Staf/Karyawan"/>
    <d v="2026-06-26T00:00:00"/>
    <m/>
    <x v="1"/>
    <m/>
    <s v="VIP"/>
    <m/>
    <m/>
    <s v="Tidak"/>
    <s v="COD"/>
    <n v="115000"/>
    <s v="-"/>
    <n v="145230"/>
    <x v="26"/>
  </r>
  <r>
    <s v="1358417264"/>
    <d v="2026-06-05T00:00:00"/>
    <s v="MEIKA-BERKARYA"/>
    <s v="Meika Berkarya"/>
    <s v="6287818525580"/>
    <s v="Kab. Kuningan"/>
    <s v="Cilimus"/>
    <s v="Jl. Panawuan Indrapatra, Panawuan"/>
    <s v="Adrian(Mar)."/>
    <s v="6281337950593"/>
    <x v="1"/>
    <s v="Kab. Sabu Raijua"/>
    <s v="Sabu Tengah"/>
    <s v="Kami Kado NTT kabupaten sabu raijua kecamatan sabu tengah desa eimau"/>
    <n v="1"/>
    <s v="BARANG"/>
    <n v="100"/>
    <n v="0"/>
    <s v="EZ"/>
    <s v="Bulanan"/>
    <s v="Beli 1 Penghitam Body Kendaraan Bonus Kain Lap Microfiber"/>
    <m/>
    <n v="85000"/>
    <n v="0"/>
    <n v="0"/>
    <n v="85000"/>
    <m/>
    <s v="Diskon"/>
    <n v="34000"/>
    <n v="51000"/>
    <n v="150000"/>
    <n v="2250"/>
    <s v="jn"/>
    <s v="Atasan/Staf/Karyawan"/>
    <d v="2026-06-30T00:00:00"/>
    <m/>
    <x v="1"/>
    <m/>
    <s v="VIP"/>
    <m/>
    <m/>
    <s v="Tidak"/>
    <s v="COD"/>
    <n v="65000"/>
    <s v="-"/>
    <n v="96750"/>
    <x v="13"/>
  </r>
  <r>
    <s v="1358416685"/>
    <d v="2026-06-05T00:00:00"/>
    <s v="MEIKA-BERKARYA"/>
    <s v="Meika Berkarya"/>
    <s v="6287818525580"/>
    <s v="Kab. Kuningan"/>
    <s v="Cilimus"/>
    <s v="Jl. Panawuan Indrapatra, Panawuan"/>
    <s v="Sucepto (PS)"/>
    <s v="6285298938619"/>
    <x v="3"/>
    <s v="Kab. Bolaang Mongondow Timur"/>
    <s v="Modayag"/>
    <s v="Desa. Sumber Rejo (belakang kantor pengamatan gunung api, Cet rumah warna biru putih)"/>
    <n v="1"/>
    <s v="BARANG"/>
    <n v="100"/>
    <n v="0"/>
    <s v="EZ"/>
    <s v="Bulanan"/>
    <s v="Beli 1 Vacum Cleaner Mobil"/>
    <m/>
    <n v="114000"/>
    <n v="0"/>
    <n v="0"/>
    <n v="114000"/>
    <m/>
    <s v="Diskon"/>
    <n v="45600"/>
    <n v="68400"/>
    <n v="188000"/>
    <n v="2820"/>
    <s v="Sucepto (PS)"/>
    <m/>
    <d v="2026-06-10T00:00:00"/>
    <m/>
    <x v="0"/>
    <m/>
    <s v="VIP"/>
    <m/>
    <m/>
    <s v="Tidak"/>
    <s v="COD"/>
    <n v="74000"/>
    <s v="Recon"/>
    <n v="116780"/>
    <x v="7"/>
  </r>
  <r>
    <s v="1358771285"/>
    <d v="2026-06-05T00:00:00"/>
    <s v="MEIKA-BERKARYA"/>
    <s v="Meika Berkarya"/>
    <s v="6287818525580"/>
    <s v="Kab. Kuningan"/>
    <s v="Cilimus"/>
    <s v="Jl. Panawuan Indrapatra, Panawuan, Kec. Cigandamekar, Kabupaten Kuningan, Jawa Barat"/>
    <s v="Mamak riski (Rs)"/>
    <s v="6282160625243"/>
    <x v="0"/>
    <s v="Padangsidimpuan"/>
    <s v="Padangsidimpuan Batunadua"/>
    <s v="Jl. Baru Kota Padang Sidempuan, Desa Baruas (Dekat gudang Unilever) Kec. Padangsidimpuan Batunadua, Kota Pdangsidimpuan"/>
    <n v="1"/>
    <s v="BARANG"/>
    <n v="100"/>
    <n v="0"/>
    <s v="EZ"/>
    <s v="Bulanan"/>
    <s v="1 SET GIGI PALSU"/>
    <m/>
    <n v="47000"/>
    <n v="0"/>
    <n v="0"/>
    <n v="47000"/>
    <m/>
    <s v="Diskon"/>
    <n v="18800"/>
    <n v="28200"/>
    <n v="121000"/>
    <n v="1815"/>
    <s v="paket anda adadi jnt panawuan"/>
    <s v="Atasan/Staf/Karyawan"/>
    <d v="2026-06-24T00:00:00"/>
    <s v="HUBUNGI PENERIMA (LANGSUNG ANTAR KE ALAMAT)"/>
    <x v="1"/>
    <m/>
    <s v="VIP"/>
    <m/>
    <m/>
    <s v="Tidak"/>
    <s v="COD"/>
    <n v="74000"/>
    <s v="-"/>
    <n v="90985"/>
    <x v="6"/>
  </r>
  <r>
    <s v="1358421860"/>
    <d v="2026-06-05T00:00:00"/>
    <s v="MEIKA-BERKARYA"/>
    <s v="Meika Berkarya"/>
    <s v="6287818525580"/>
    <s v="Kab. Kuningan"/>
    <s v="Cilimus"/>
    <s v="Jl. Panawuan Indrapatra, Panawuan"/>
    <s v="Kornelius Od."/>
    <s v="6285829071523"/>
    <x v="12"/>
    <s v="Kab. Badung"/>
    <s v="Mengwi"/>
    <s v="Perum Grahalia Srigading Blok 4 No. 2 Mengwi Badung Bali (DIANTAR LANGSUNG KE ALAMAT PENERIMA) Desa Buduk."/>
    <n v="1"/>
    <s v="BARANG"/>
    <n v="100"/>
    <n v="0"/>
    <s v="EZ"/>
    <s v="Bulanan"/>
    <s v="Beli 1 Vacum Cleaner Mobil"/>
    <m/>
    <n v="30000"/>
    <n v="0"/>
    <n v="0"/>
    <n v="30000"/>
    <m/>
    <s v="Diskon"/>
    <n v="12000"/>
    <n v="18000"/>
    <n v="107000"/>
    <n v="1605"/>
    <s v="Kornelius Od."/>
    <m/>
    <d v="2026-06-11T00:00:00"/>
    <m/>
    <x v="0"/>
    <m/>
    <s v="VIP"/>
    <m/>
    <m/>
    <s v="Tidak"/>
    <s v="COD"/>
    <n v="77000"/>
    <s v="Recon"/>
    <n v="87395"/>
    <x v="9"/>
  </r>
  <r>
    <s v="1358426958"/>
    <d v="2026-06-05T00:00:00"/>
    <s v="MEIKA-BERKARYA"/>
    <s v="Meika Berkarya"/>
    <s v="6287818525580"/>
    <s v="Kab. Kuningan"/>
    <s v="Cilimus"/>
    <s v="Jl. Panawuan Indrapatra, Panawuan"/>
    <s v="Pihring (Hb)"/>
    <s v="6282130594999"/>
    <x v="19"/>
    <s v="Kab. Kutai Kartanegara"/>
    <s v="Marang Kayu"/>
    <s v="Alamat jln simpati rt30 no47 Desa sebuntal"/>
    <n v="1"/>
    <s v="BARANG"/>
    <n v="100"/>
    <n v="0"/>
    <s v="EZ"/>
    <s v="Bulanan"/>
    <s v="BELI 1 , Warna: BLACK Topi Visor Anti UV"/>
    <m/>
    <n v="84000"/>
    <n v="0"/>
    <n v="0"/>
    <n v="84000"/>
    <m/>
    <s v="Diskon"/>
    <n v="33600"/>
    <n v="50400"/>
    <n v="180000"/>
    <n v="2700"/>
    <s v="jnt"/>
    <s v="Atasan/Staf/Karyawan"/>
    <d v="2026-06-17T00:00:00"/>
    <m/>
    <x v="1"/>
    <m/>
    <s v="VIP"/>
    <m/>
    <m/>
    <s v="Tidak"/>
    <s v="COD"/>
    <n v="96000"/>
    <s v="-"/>
    <n v="126900"/>
    <x v="2"/>
  </r>
  <r>
    <s v="1358759020"/>
    <d v="2026-06-05T00:00:00"/>
    <s v="MEIKA-BERKARYA"/>
    <s v="Meika Berkarya"/>
    <s v="6287818525580"/>
    <s v="Kab. Kuningan"/>
    <s v="Cilimus"/>
    <s v="Jl. Panawuan Indrapatra, Panawuan"/>
    <s v="Misa Lestari (ca)"/>
    <s v="6285165780314"/>
    <x v="27"/>
    <s v="Kab. Kepulauan Meranti"/>
    <s v="Rangsang Pesisir"/>
    <s v="jaln . pelabuhan( Rt.01 /Rw.01 ) Desa bungur/ kalau kurirnya mau nganter di SD 5 bungur aja ,"/>
    <n v="1"/>
    <s v="BARANG"/>
    <n v="100"/>
    <n v="0"/>
    <s v="EZ"/>
    <s v="Bulanan"/>
    <s v="BELI 1 DAPAT 3 Penambal Gigi"/>
    <m/>
    <n v="61000"/>
    <n v="0"/>
    <n v="0"/>
    <n v="61000"/>
    <m/>
    <s v="Diskon"/>
    <n v="24400"/>
    <n v="36600"/>
    <n v="151000"/>
    <n v="2265"/>
    <s v="ybs"/>
    <m/>
    <d v="2026-06-30T00:00:00"/>
    <m/>
    <x v="1"/>
    <m/>
    <s v="VIP"/>
    <m/>
    <m/>
    <s v="Tidak"/>
    <s v="COD"/>
    <n v="90000"/>
    <s v="-"/>
    <n v="112135"/>
    <x v="13"/>
  </r>
  <r>
    <s v="1358760428"/>
    <d v="2026-06-05T00:00:00"/>
    <s v="MEIKA-BERKARYA"/>
    <s v="Meika Berkarya"/>
    <s v="6287818525580"/>
    <s v="Kab. Kuningan"/>
    <s v="Cilimus"/>
    <s v="Jl. Panawuan Indrapatra, Panawuan"/>
    <s v="Jeni Bawole (Hb)"/>
    <s v="6281244754587"/>
    <x v="3"/>
    <s v="Manado"/>
    <s v="Malalayang"/>
    <s v="Desa/kel malalayang1 timur lingk1 no.12"/>
    <n v="1"/>
    <s v="BARANG"/>
    <n v="100"/>
    <n v="0"/>
    <s v="EZ"/>
    <s v="Bulanan"/>
    <s v="BELI 1 GRATIS KUAS Aspal Anti Bocor"/>
    <m/>
    <n v="64000"/>
    <n v="0"/>
    <n v="0"/>
    <n v="64000"/>
    <m/>
    <s v="Diskon"/>
    <n v="25600"/>
    <n v="38400"/>
    <n v="160000"/>
    <n v="2400"/>
    <s v="PENERIMA:(HUBUNGI 081313558861 WA CHAT)"/>
    <m/>
    <d v="2026-06-17T00:00:00"/>
    <m/>
    <x v="1"/>
    <m/>
    <s v="VIP"/>
    <m/>
    <m/>
    <s v="Tidak"/>
    <s v="COD"/>
    <n v="96000"/>
    <s v="-"/>
    <n v="119200"/>
    <x v="2"/>
  </r>
  <r>
    <s v="1358768534"/>
    <d v="2026-06-05T00:00:00"/>
    <s v="MEIKA-BERKARYA"/>
    <s v="Meika Berkarya"/>
    <s v="6287818525580"/>
    <s v="Kab. Kuningan"/>
    <s v="Cilimus"/>
    <s v="Jl. Panawuan Indrapatra, Panawuan"/>
    <s v="Kamto Kamto (IR)"/>
    <s v="6285211224169"/>
    <x v="22"/>
    <s v="Kab. Mesuji"/>
    <s v="Simpang Pematang"/>
    <s v="RT 01 RW 01 Dusun Budiaji Desa Budiaji Kec Simpang Pematang ( Jln. Poros Budiaji / jln. Jend Sudirman, Samping warung pecel , bude sus)"/>
    <n v="1"/>
    <s v="BARANG"/>
    <n v="100"/>
    <n v="0"/>
    <s v="EZ"/>
    <s v="Bulanan"/>
    <s v="Beli 1 Pengkilap Body Kendaraan"/>
    <m/>
    <n v="40000"/>
    <n v="0"/>
    <n v="0"/>
    <n v="40000"/>
    <m/>
    <s v="Diskon"/>
    <n v="16000"/>
    <n v="24000"/>
    <n v="115000"/>
    <n v="1725"/>
    <s v="Kamto Kamto (IR)"/>
    <m/>
    <d v="2026-06-08T00:00:00"/>
    <m/>
    <x v="0"/>
    <m/>
    <s v="VIP"/>
    <m/>
    <m/>
    <s v="Tidak"/>
    <s v="COD"/>
    <n v="75000"/>
    <s v="Recon"/>
    <n v="89275"/>
    <x v="18"/>
  </r>
  <r>
    <s v="1358790372"/>
    <d v="2026-06-05T00:00:00"/>
    <s v="MEIKA-BERKARYA"/>
    <s v="Meika Berkarya"/>
    <s v="6287818525580"/>
    <s v="Kab. Kuningan"/>
    <s v="Cilimus"/>
    <s v="Jl. Panawuan Indrapatra, Panawuan"/>
    <s v="Syafi,i Od."/>
    <s v="6281999489090"/>
    <x v="2"/>
    <s v="Kab. Lombok Timur"/>
    <s v="Selong"/>
    <s v="Kantor Pengadilan Agama Selong Kelas 1B Jl. Dr. Cipto Mangunkusumo No.200, Khusus Kota Selong, Kec. Selong, Kabupaten Lombok Timur, Nusa Tenggara Bar. 83611(DIANTAR LANGSUNG KE ALAMAT PENERIMA)."/>
    <n v="1"/>
    <s v="BARANG"/>
    <n v="100"/>
    <n v="0"/>
    <s v="EZ"/>
    <s v="Bulanan"/>
    <s v="Beli 1 Pembesar Layar Hp"/>
    <m/>
    <n v="48000"/>
    <n v="0"/>
    <n v="0"/>
    <n v="48000"/>
    <m/>
    <s v="Diskon"/>
    <n v="19200"/>
    <n v="28800"/>
    <n v="140000"/>
    <n v="2100"/>
    <s v="Syafi,i Od."/>
    <m/>
    <d v="2026-06-09T00:00:00"/>
    <m/>
    <x v="0"/>
    <m/>
    <s v="VIP"/>
    <m/>
    <m/>
    <s v="Tidak"/>
    <s v="COD"/>
    <n v="92000"/>
    <s v="Recon"/>
    <n v="109100"/>
    <x v="14"/>
  </r>
  <r>
    <s v="1358735642"/>
    <d v="2026-06-05T00:00:00"/>
    <s v="MEIKA-BERKARYA"/>
    <s v="Meika Berkarya"/>
    <s v="6287818525580"/>
    <s v="Kab. Kuningan"/>
    <s v="Cilimus"/>
    <s v="Jl. Panawuan Indrapatra, Panawuan"/>
    <s v="Tan malik karim (iaa)"/>
    <s v="6285129464953"/>
    <x v="3"/>
    <s v="Kab. Kepulauan Sangihe"/>
    <s v="Nusa Tabukan"/>
    <s v="Alamat Lengkap : depan masjid Ar-Rahim  Desa / Kelurahan : nusa Kecamatan : Nusa Tabukan Kota / Kabupaten : Kepulauan Sangihe Provinsi : Sulawesi Utara"/>
    <n v="1"/>
    <s v="BARANG"/>
    <n v="100"/>
    <n v="0"/>
    <s v="EZ"/>
    <s v="Bulanan"/>
    <s v="Beli 1 Pembesar Layar Hp"/>
    <m/>
    <n v="102000"/>
    <n v="0"/>
    <n v="0"/>
    <n v="102000"/>
    <m/>
    <s v="Diskon"/>
    <n v="40800"/>
    <n v="61200"/>
    <n v="196000"/>
    <n v="2940"/>
    <s v="DC PANAWUAN"/>
    <s v="Atasan/Staf/Karyawan"/>
    <d v="2026-06-21T00:00:00"/>
    <m/>
    <x v="1"/>
    <m/>
    <s v="VIP"/>
    <m/>
    <m/>
    <s v="Tidak"/>
    <s v="COD"/>
    <n v="94000"/>
    <s v="-"/>
    <n v="131860"/>
    <x v="1"/>
  </r>
  <r>
    <s v="1358735111"/>
    <d v="2026-06-05T00:00:00"/>
    <s v="MEIKA-BERKARYA"/>
    <s v="Meika Berkarya"/>
    <s v="6287818525580"/>
    <s v="Kab. Kuningan"/>
    <s v="Cilimus"/>
    <s v="Jl. Panawuan Indrapatra, Panawuan, Kec. Cigandamekar, Kabupaten Kuningan, Jawa Barat"/>
    <s v="Asrianto. (IS)"/>
    <s v="6282190169576"/>
    <x v="8"/>
    <s v="Kab. Parigi Moutong"/>
    <s v="Parigi Barat"/>
    <s v="Desa Kayu boko RT 02 Jln.tarende Patokan Samping bengkel motor rumah, Kec. Parigi Barat, Kab. Parigi Moutong"/>
    <n v="1"/>
    <s v="BARANG"/>
    <n v="100"/>
    <n v="0"/>
    <s v="EZ"/>
    <s v="Bulanan"/>
    <s v="1 SET POMPA SEDOT MANUAL (1 POMPA DAN 1 SELANG)"/>
    <m/>
    <n v="85000"/>
    <n v="0"/>
    <n v="0"/>
    <n v="85000"/>
    <m/>
    <s v="Diskon"/>
    <n v="34000"/>
    <n v="51000"/>
    <n v="192000"/>
    <n v="2880"/>
    <s v="Asrianto. (IS)"/>
    <m/>
    <d v="2026-06-13T00:00:00"/>
    <s v="HUBUNGI PENERIMA (LANGSUNG ANTAR KE ALAMAT)"/>
    <x v="0"/>
    <m/>
    <s v="VIP"/>
    <m/>
    <m/>
    <s v="Tidak"/>
    <s v="COD"/>
    <n v="107000"/>
    <s v="Recon"/>
    <n v="138120"/>
    <x v="0"/>
  </r>
  <r>
    <s v="1358734309"/>
    <d v="2026-06-05T00:00:00"/>
    <s v="MEIKA-BERKARYA"/>
    <s v="Meika Berkarya"/>
    <s v="6287818525580"/>
    <s v="Kab. Kuningan"/>
    <s v="Cilimus"/>
    <s v="Jl. Panawuan Indrapatra, Panawuan"/>
    <s v="Edik mokodongan (ib)"/>
    <s v="6282395947011"/>
    <x v="3"/>
    <s v="Kab. Bolaang Mongondow"/>
    <s v="Sang Tombolang"/>
    <s v="desa Domisil moonow  Dusun 3 lorong paping"/>
    <n v="1"/>
    <s v="BARANG"/>
    <n v="100"/>
    <n v="0"/>
    <s v="EZ"/>
    <s v="Bulanan"/>
    <s v="Semprotan Noozle Beli 1"/>
    <m/>
    <n v="114000"/>
    <n v="0"/>
    <n v="0"/>
    <n v="114000"/>
    <m/>
    <s v="Diskon"/>
    <n v="45600"/>
    <n v="68400"/>
    <n v="180000"/>
    <n v="2700"/>
    <s v="DC PANAWUAN"/>
    <s v="Atasan/Staf/Karyawan"/>
    <d v="2026-06-21T00:00:00"/>
    <m/>
    <x v="1"/>
    <m/>
    <s v="VIP"/>
    <m/>
    <m/>
    <s v="Tidak"/>
    <s v="COD"/>
    <n v="66000"/>
    <s v="-"/>
    <n v="108900"/>
    <x v="1"/>
  </r>
  <r>
    <s v="1358792907"/>
    <d v="2026-06-05T00:00:00"/>
    <s v="MEIKA-BERKARYA"/>
    <s v="Meika Berkarya"/>
    <s v="6287818525580"/>
    <s v="Kab. Kuningan"/>
    <s v="Cilimus"/>
    <s v="Jl. Panawuan Indrapatra, Panawuan"/>
    <s v="RUDIYANTO (Kin)"/>
    <s v="6281279413220"/>
    <x v="22"/>
    <s v="Kab. Way Kanan"/>
    <s v="Gunung Labuhan"/>
    <s v="Jln. Hi ABDURACHMAN  Dekat 2  Tower INDOSAT Dan DMT Dusun 1, Inpres Kamp. WAYTUBA No : 015 Desa Way Tuba"/>
    <n v="1"/>
    <s v="BARANG"/>
    <n v="100"/>
    <n v="0"/>
    <s v="EZ"/>
    <s v="Bulanan"/>
    <s v="Beli 1 Gratis 1 Gelang Retro Terapi Batu Giok"/>
    <m/>
    <n v="32000"/>
    <n v="0"/>
    <n v="0"/>
    <n v="32000"/>
    <m/>
    <s v="Diskon"/>
    <n v="12800"/>
    <n v="19200"/>
    <n v="118000"/>
    <n v="1770"/>
    <s v="RUDIYANTO (Kin)"/>
    <m/>
    <d v="2026-06-08T00:00:00"/>
    <m/>
    <x v="0"/>
    <m/>
    <s v="VIP"/>
    <m/>
    <m/>
    <s v="Tidak"/>
    <s v="COD"/>
    <n v="86000"/>
    <s v="Recon"/>
    <n v="97030"/>
    <x v="18"/>
  </r>
  <r>
    <s v="1358734719"/>
    <d v="2026-06-05T00:00:00"/>
    <s v="MEIKA-BERKARYA"/>
    <s v="Meika Berkarya"/>
    <s v="6287818525580"/>
    <s v="Kab. Kuningan"/>
    <s v="Cilimus"/>
    <s v="Jl. Panawuan Indrapatra, Panawuan"/>
    <s v="Freya  Tjeleni (iaa)"/>
    <s v="62882022281840"/>
    <x v="3"/>
    <s v="Kab. Minahasa Utara"/>
    <s v="Kema"/>
    <s v="Desa Kema satu jaga 8. Kec.kema Kab Minahasa Utara. Prop.Sulawesi Utara. (Dekat gereja Kanisah.)"/>
    <n v="1"/>
    <s v="BARANG"/>
    <n v="100"/>
    <n v="0"/>
    <s v="EZ"/>
    <s v="Bulanan"/>
    <s v="Beli 1 Penghitam Body Kendaraan Bonus Kain Lap Microfiber"/>
    <m/>
    <n v="87000"/>
    <n v="0"/>
    <n v="0"/>
    <n v="87000"/>
    <m/>
    <s v="Diskon"/>
    <n v="34800"/>
    <n v="52200"/>
    <n v="172000"/>
    <n v="2580"/>
    <s v="ybs"/>
    <m/>
    <d v="2026-07-02T00:00:00"/>
    <m/>
    <x v="1"/>
    <m/>
    <s v="VIP"/>
    <m/>
    <m/>
    <s v="Tidak"/>
    <s v="COD"/>
    <n v="85000"/>
    <s v="-"/>
    <n v="117220"/>
    <x v="34"/>
  </r>
  <r>
    <s v="1358748261"/>
    <d v="2026-06-05T00:00:00"/>
    <s v="MEIKA-BERKARYA"/>
    <s v="Meika Berkarya"/>
    <s v="6287818525580"/>
    <s v="Kab. Kuningan"/>
    <s v="Cilimus"/>
    <s v="Jl. Panawuan Indrapatra, Panawuan"/>
    <s v="Petrus ecen (ib)"/>
    <s v="6289531752531"/>
    <x v="5"/>
    <s v="Kab. Ketapang"/>
    <s v="Tumbang Titi"/>
    <s v="Rt004 Rw002 jalan kengkayas Desa:Batu tajam satu"/>
    <n v="1"/>
    <s v="BARANG"/>
    <n v="100"/>
    <n v="0"/>
    <s v="EZ"/>
    <s v="Bulanan"/>
    <s v="Beli 1 Gratis 1 Alat Cukur Multifungsi"/>
    <m/>
    <n v="74000"/>
    <n v="0"/>
    <n v="0"/>
    <n v="74000"/>
    <m/>
    <s v="Diskon"/>
    <n v="29600"/>
    <n v="44400"/>
    <n v="182000"/>
    <n v="2730"/>
    <s v="Petrus ecen (ib)"/>
    <m/>
    <d v="2026-06-11T00:00:00"/>
    <m/>
    <x v="0"/>
    <m/>
    <s v="VIP"/>
    <m/>
    <m/>
    <s v="Tidak"/>
    <s v="COD"/>
    <n v="108000"/>
    <s v="Recon"/>
    <n v="134870"/>
    <x v="9"/>
  </r>
  <r>
    <s v="1358749032"/>
    <d v="2026-06-05T00:00:00"/>
    <s v="MEIKA-BERKARYA"/>
    <s v="Meika Berkarya"/>
    <s v="6287818525580"/>
    <s v="Kab. Kuningan"/>
    <s v="Cilimus"/>
    <s v="Jl. Panawuan Indrapatra, Panawuan"/>
    <s v="Handoko (Hb)"/>
    <s v="6282315335368"/>
    <x v="26"/>
    <s v="Kab. Cirebon"/>
    <s v="Weru"/>
    <s v="Desa/kel setu kulon rt 04 rw 09, no. A1 Dekat relay RRI weru Setu kulon"/>
    <n v="1"/>
    <s v="BARANG"/>
    <n v="100"/>
    <n v="0"/>
    <s v="EZ"/>
    <s v="Bulanan"/>
    <s v="BELI 1 , Warna: GRAY Topi Visor Anti UV"/>
    <m/>
    <n v="8000"/>
    <n v="0"/>
    <n v="0"/>
    <n v="8000"/>
    <m/>
    <s v="Diskon"/>
    <n v="3000"/>
    <n v="5000"/>
    <n v="92000"/>
    <n v="1380"/>
    <s v="Handoko (Hb)"/>
    <m/>
    <d v="2026-06-08T00:00:00"/>
    <m/>
    <x v="0"/>
    <m/>
    <s v="VIP"/>
    <m/>
    <m/>
    <s v="Tidak"/>
    <s v="COD"/>
    <n v="84000"/>
    <s v="Recon"/>
    <n v="85620"/>
    <x v="18"/>
  </r>
  <r>
    <s v="1358781917"/>
    <d v="2026-06-05T00:00:00"/>
    <s v="MEIKA-BERKARYA"/>
    <s v="Meika Berkarya"/>
    <s v="6287818525580"/>
    <s v="Kab. Kuningan"/>
    <s v="Cilimus"/>
    <s v="Jl. Panawuan Indrapatra, Panawuan, Kec. Cigandamekar, Kabupaten Kuningan, Jawa Barat"/>
    <s v="Guusye runtukahu (Fr)"/>
    <s v="6282191242845"/>
    <x v="3"/>
    <s v="Kab. Minahasa Utara"/>
    <s v="Airmadidi"/>
    <s v="Desa Sawangan Jaga 1,Kec.Airmadidi, Kab. Minahasa Utara"/>
    <n v="1"/>
    <s v="BARANG"/>
    <n v="100"/>
    <n v="0"/>
    <s v="EZ"/>
    <s v="Bulanan"/>
    <s v="1 SET POMPA SEDOT MANUAL (1 POMPA DAN 1 SELANG)"/>
    <m/>
    <n v="87000"/>
    <n v="0"/>
    <n v="0"/>
    <n v="87000"/>
    <m/>
    <s v="Diskon"/>
    <n v="34800"/>
    <n v="52200"/>
    <n v="0"/>
    <n v="0"/>
    <s v="Guusye runtukahu (Fr)"/>
    <m/>
    <d v="2026-06-09T00:00:00"/>
    <s v="HUBUNGI PENERIMA (LANGSUNG ANTAR KE ALAMAT)"/>
    <x v="0"/>
    <m/>
    <s v="VIP"/>
    <m/>
    <m/>
    <s v="Tidak"/>
    <s v="NONCOD"/>
    <n v="-87000"/>
    <s v="-"/>
    <n v="-52200"/>
    <x v="14"/>
  </r>
  <r>
    <s v="1358747881"/>
    <d v="2026-06-05T00:00:00"/>
    <s v="MEIKA-BERKARYA"/>
    <s v="Meika Berkarya"/>
    <s v="6287818525580"/>
    <s v="Kab. Kuningan"/>
    <s v="Cilimus"/>
    <s v="Jl. Panawuan Indrapatra, Panawuan"/>
    <s v="Abdul Fari (PS)"/>
    <s v="6282213556685"/>
    <x v="23"/>
    <s v="Kab. Wakatobi"/>
    <s v="Tomia Timur"/>
    <s v="Dusun. Toliewatu  Kelurahan. Pati Pelong  (rumah bersampingan dgn warung mas yogi )"/>
    <n v="1"/>
    <s v="BARANG"/>
    <n v="100"/>
    <n v="0"/>
    <s v="EZ"/>
    <s v="Bulanan"/>
    <s v="Beli 1 Gratis 1 Alat Cukur Multifungsi"/>
    <m/>
    <n v="98000"/>
    <n v="0"/>
    <n v="0"/>
    <n v="98000"/>
    <m/>
    <s v="Diskon"/>
    <n v="39200"/>
    <n v="58800"/>
    <n v="214000"/>
    <n v="3210"/>
    <s v="Abdul Fari (PS)"/>
    <m/>
    <d v="2026-06-13T00:00:00"/>
    <m/>
    <x v="0"/>
    <m/>
    <s v="VIP"/>
    <m/>
    <m/>
    <s v="Tidak"/>
    <s v="COD"/>
    <n v="116000"/>
    <s v="Recon"/>
    <n v="151990"/>
    <x v="0"/>
  </r>
  <r>
    <s v="1358785472"/>
    <d v="2026-06-05T00:00:00"/>
    <s v="MEIKA-BERKARYA"/>
    <s v="Meika Berkarya"/>
    <s v="6287818525580"/>
    <s v="Kab. Kuningan"/>
    <s v="Cilimus"/>
    <s v="Jl. Panawuan Indrapatra, Panawuan"/>
    <s v="Indrev Sembel Od."/>
    <s v="6285340001821"/>
    <x v="3"/>
    <s v="Manado"/>
    <s v="Malalayang"/>
    <s v="Lingkungan VII Kelurahan Malalayang II Kec Malalayang Manado (DIANTAR LANGSUNG KE ALAMAT PENERIMA) Rumah Di Samping Gereja GMIM Gakilea Malalayang Dua."/>
    <n v="1"/>
    <s v="BARANG"/>
    <n v="100"/>
    <n v="0"/>
    <s v="EZ"/>
    <s v="Bulanan"/>
    <s v="Sikat Punggug Beli 1 Gratis 1"/>
    <m/>
    <n v="64000"/>
    <n v="0"/>
    <n v="0"/>
    <n v="64000"/>
    <m/>
    <s v="Diskon"/>
    <n v="25600"/>
    <n v="38400"/>
    <n v="147000"/>
    <n v="2205"/>
    <s v="Indrev Sembel Od."/>
    <m/>
    <d v="2026-06-09T00:00:00"/>
    <m/>
    <x v="0"/>
    <m/>
    <s v="VIP"/>
    <m/>
    <m/>
    <s v="Tidak"/>
    <s v="COD"/>
    <n v="83000"/>
    <s v="Recon"/>
    <n v="106395"/>
    <x v="14"/>
  </r>
  <r>
    <s v="1358743597"/>
    <d v="2026-06-05T00:00:00"/>
    <s v="MEIKA-BERKARYA"/>
    <s v="Meika Berkarya"/>
    <s v="6287818525580"/>
    <s v="Kab. Kuningan"/>
    <s v="Cilimus"/>
    <s v="Jl. Panawuan Indrapatra, Panawuan"/>
    <s v="Teddy Sindoro (Hb)"/>
    <s v="6282388325999"/>
    <x v="31"/>
    <s v="Kab. Karimun"/>
    <s v="Kundur Utara"/>
    <s v="Desa/kel tanjung berlian patokan rumah masjid"/>
    <n v="1"/>
    <s v="BARANG"/>
    <n v="100"/>
    <n v="0"/>
    <s v="EZ"/>
    <s v="Bulanan"/>
    <s v="Beli 1 Spray Pembersih Interior Mobil"/>
    <m/>
    <n v="60000"/>
    <n v="0"/>
    <n v="0"/>
    <n v="60000"/>
    <m/>
    <s v="Diskon"/>
    <n v="24000"/>
    <n v="36000"/>
    <n v="156000"/>
    <n v="2340"/>
    <m/>
    <m/>
    <m/>
    <m/>
    <x v="1"/>
    <m/>
    <s v="VIP"/>
    <m/>
    <m/>
    <s v="Tidak"/>
    <s v="COD"/>
    <n v="96000"/>
    <s v="-"/>
    <n v="117660"/>
    <x v="20"/>
  </r>
  <r>
    <s v="1358782801"/>
    <d v="2026-06-05T00:00:00"/>
    <s v="MEIKA-BERKARYA"/>
    <s v="Meika Berkarya"/>
    <s v="6287818525580"/>
    <s v="Kab. Kuningan"/>
    <s v="Cilimus"/>
    <s v="Jl. Panawuan Indrapatra, Panawuan"/>
    <s v="Muhammad Anwar (Hb)"/>
    <s v="6285389457079"/>
    <x v="21"/>
    <s v="Kab. Banjar"/>
    <s v="Martapura"/>
    <s v="Alamat Lengkap : jln Rahayu sei paring martapura Penjahit Hatta. Samping Gg kebun  Bunga.  Desa / Kelurahan : sei paring"/>
    <n v="1"/>
    <s v="BARANG"/>
    <n v="100"/>
    <n v="0"/>
    <s v="EZ"/>
    <s v="Bulanan"/>
    <s v="BELI 1 DAPAT 2 Ukuran ,1.50 Kacamata Autofokus"/>
    <m/>
    <n v="59000"/>
    <n v="0"/>
    <n v="0"/>
    <n v="59000"/>
    <m/>
    <s v="Diskon"/>
    <n v="23600"/>
    <n v="35400"/>
    <n v="107000"/>
    <n v="1605"/>
    <s v="Muhammad Anwar (Hb)"/>
    <m/>
    <d v="2026-06-08T00:00:00"/>
    <m/>
    <x v="0"/>
    <m/>
    <s v="VIP"/>
    <m/>
    <m/>
    <s v="Tidak"/>
    <s v="COD"/>
    <n v="48000"/>
    <s v="Recon"/>
    <n v="69995"/>
    <x v="18"/>
  </r>
  <r>
    <s v="1358619843"/>
    <d v="2026-06-05T00:00:00"/>
    <s v="MEIKA-BERKARYA"/>
    <s v="Meika Berkarya"/>
    <s v="6287818525580"/>
    <s v="Kab. Kuningan"/>
    <s v="Cilimus"/>
    <s v="Jl. Panawuan Indrapatra, Panawuan"/>
    <s v="Husen (PS)"/>
    <s v="6282279055799"/>
    <x v="29"/>
    <s v="Kab. Seluma"/>
    <s v="Talo Kecil"/>
    <s v="Dusun. Satu Desa. Pering Baru (50M dari kantor desa, ANTRAKN LANGSUNG KE ALAMAT)"/>
    <n v="1"/>
    <s v="BARANG"/>
    <n v="100"/>
    <n v="0"/>
    <s v="EZ"/>
    <s v="Bulanan"/>
    <s v="Semprotan Noozle Beli 1"/>
    <m/>
    <n v="60000"/>
    <n v="0"/>
    <n v="0"/>
    <n v="60000"/>
    <m/>
    <s v="Diskon"/>
    <n v="24000"/>
    <n v="36000"/>
    <n v="125000"/>
    <n v="1875"/>
    <s v="jnt"/>
    <s v="OB"/>
    <d v="2026-06-24T00:00:00"/>
    <m/>
    <x v="1"/>
    <m/>
    <s v="VIP"/>
    <m/>
    <m/>
    <s v="Tidak"/>
    <s v="COD"/>
    <n v="65000"/>
    <s v="-"/>
    <n v="87125"/>
    <x v="6"/>
  </r>
  <r>
    <s v="1358541027"/>
    <d v="2026-06-05T00:00:00"/>
    <s v="MEIKA-BERKARYA"/>
    <s v="Meika Berkarya"/>
    <s v="6287818525580"/>
    <s v="Kab. Kuningan"/>
    <s v="Cilimus"/>
    <s v="Jl. Panawuan Indrapatra, Panawuan"/>
    <s v="Nor aziz (Bar)"/>
    <s v="6285713854724"/>
    <x v="15"/>
    <s v="Kab. Kudus"/>
    <s v="Jekulo"/>
    <s v="Nor Aziz, Alamat. Hadipolo Rt 01/Rw 05, Kec. Jekulo Kudus (DIANTARKAN LANGSUNG KE ALAMAT PENERIMA)"/>
    <n v="1"/>
    <s v="BARANG"/>
    <n v="100"/>
    <n v="0"/>
    <s v="EZ"/>
    <s v="Bulanan"/>
    <s v="BELI 1 DAPAT 2 Kacamata Autofokus"/>
    <m/>
    <n v="25000"/>
    <n v="0"/>
    <n v="0"/>
    <n v="25000"/>
    <m/>
    <s v="Diskon"/>
    <n v="18000"/>
    <n v="7000"/>
    <n v="66000"/>
    <n v="990"/>
    <s v="Nor aziz (Bar)"/>
    <m/>
    <d v="2026-06-07T00:00:00"/>
    <m/>
    <x v="0"/>
    <m/>
    <s v="VIP"/>
    <m/>
    <m/>
    <s v="Tidak"/>
    <s v="COD"/>
    <n v="41000"/>
    <s v="Recon"/>
    <n v="58010"/>
    <x v="15"/>
  </r>
  <r>
    <s v="1358534351"/>
    <d v="2026-06-05T00:00:00"/>
    <s v="MEIKA-BERKARYA"/>
    <s v="Meika Berkarya"/>
    <s v="6287818525580"/>
    <s v="Kab. Kuningan"/>
    <s v="Cilimus"/>
    <s v="Jl. Panawuan Indrapatra, Panawuan, Kec. Cigandamekar, Kabupaten Kuningan, Jawa Barat"/>
    <s v="Aisa Mamonto (Rs)"/>
    <s v="6282344676006"/>
    <x v="3"/>
    <s v="Kab. Bolaang Mongondow Timur"/>
    <s v="Motongkad"/>
    <s v="Lorong Matoa, Kompleks Jalur 02, Dsn. 03, Desa Motongkad, Kec. Motongkad"/>
    <n v="1"/>
    <s v="BARANG"/>
    <n v="100"/>
    <n v="0"/>
    <s v="EZ"/>
    <s v="Bulanan"/>
    <s v="1 PCS LEM BESI SERBAGUNA"/>
    <m/>
    <n v="114000"/>
    <n v="0"/>
    <n v="0"/>
    <n v="114000"/>
    <m/>
    <s v="Diskon"/>
    <n v="45600"/>
    <n v="68400"/>
    <n v="185000"/>
    <n v="2775"/>
    <s v="DC PANAWUAN KNG07"/>
    <s v="Atasan/Staf/Karyawan"/>
    <d v="2026-06-19T00:00:00"/>
    <s v="HUBUNGI PENERIMA (LANGSUNG ANTAR KE ALAMAT)"/>
    <x v="1"/>
    <m/>
    <s v="VIP"/>
    <m/>
    <m/>
    <s v="Tidak"/>
    <s v="COD"/>
    <n v="71000"/>
    <s v="-"/>
    <n v="113825"/>
    <x v="17"/>
  </r>
  <r>
    <s v="1358618122"/>
    <d v="2026-06-05T00:00:00"/>
    <s v="MEIKA-BERKARYA"/>
    <s v="Meika Berkarya"/>
    <s v="6287818525580"/>
    <s v="Kab. Kuningan"/>
    <s v="Cilimus"/>
    <s v="Jl. Panawuan Indrapatra, Panawuan"/>
    <s v="Meike tumewum (Hb)"/>
    <s v="6281242723993"/>
    <x v="3"/>
    <s v="Kab. Minahasa Tenggara"/>
    <s v="Ratatotok"/>
    <s v="jln raya Ratahan belang desa Ratatotok timur jg 5 toko sumber mitra bangunan"/>
    <n v="1"/>
    <s v="BARANG"/>
    <n v="100"/>
    <n v="0"/>
    <s v="EZ"/>
    <s v="Bulanan"/>
    <s v="Beli 1 Alat Peras Buah"/>
    <m/>
    <n v="72000"/>
    <n v="0"/>
    <n v="0"/>
    <n v="72000"/>
    <m/>
    <s v="Diskon"/>
    <n v="28800"/>
    <n v="43200"/>
    <n v="209000"/>
    <n v="3135"/>
    <s v="m"/>
    <m/>
    <d v="2026-06-09T00:00:00"/>
    <m/>
    <x v="0"/>
    <m/>
    <s v="VIP"/>
    <m/>
    <m/>
    <s v="Tidak"/>
    <s v="COD"/>
    <n v="137000"/>
    <s v="Recon"/>
    <n v="162665"/>
    <x v="14"/>
  </r>
  <r>
    <s v="1358613284"/>
    <d v="2026-06-05T00:00:00"/>
    <s v="MEIKA-BERKARYA"/>
    <s v="Meika Berkarya"/>
    <s v="6287818525580"/>
    <s v="Kab. Kuningan"/>
    <s v="Cilimus"/>
    <s v="Jl. Panawuan Indrapatra, Panawuan, Kec. Cigandamekar, Kabupaten Kuningan, Jawa Barat"/>
    <s v="Marthens Parera (IS)"/>
    <s v="628124405564"/>
    <x v="3"/>
    <s v="Bitung"/>
    <s v="Girian"/>
    <s v="RT 19, RW 06, jln duren lorong depan klinik rilan Kelurahan Girian atas, Kec. Girian, Kota Bitung"/>
    <n v="1"/>
    <s v="BARANG"/>
    <n v="100"/>
    <n v="0"/>
    <s v="EZ"/>
    <s v="Bulanan"/>
    <s v="1 SET GIGI PALSU"/>
    <m/>
    <n v="80000"/>
    <n v="0"/>
    <n v="0"/>
    <n v="80000"/>
    <m/>
    <s v="Diskon"/>
    <n v="32000"/>
    <n v="48000"/>
    <n v="155000"/>
    <n v="2325"/>
    <s v="Marthens Parera (IS)"/>
    <m/>
    <d v="2026-06-09T00:00:00"/>
    <s v="HUBUNGI PENERIMA (LANGSUNG ANTAR KE ALAMAT)"/>
    <x v="0"/>
    <m/>
    <s v="VIP"/>
    <m/>
    <m/>
    <s v="Tidak"/>
    <s v="COD"/>
    <n v="75000"/>
    <s v="Recon"/>
    <n v="104675"/>
    <x v="14"/>
  </r>
  <r>
    <s v="1358614752"/>
    <d v="2026-06-05T00:00:00"/>
    <s v="MEIKA-BERKARYA"/>
    <s v="Meika Berkarya"/>
    <s v="6287818525580"/>
    <s v="Kab. Kuningan"/>
    <s v="Cilimus"/>
    <s v="Jl. Panawuan Indrapatra, Panawuan"/>
    <s v="Key key (Bar)"/>
    <s v="6285828966096"/>
    <x v="5"/>
    <s v="Kab. Melawi"/>
    <s v="Nanga Pinoh"/>
    <s v="Key Key, Alamat. Sidomulyo, Sertu 1, arah masuk Jl. Pak Igor, tidak jauh dari Somel, Kec. Nanga Pinoh (DIANTARKAN LANGSUNG KE ALAMAT PENERIMA)"/>
    <n v="1"/>
    <s v="BARANG"/>
    <n v="100"/>
    <n v="0"/>
    <s v="EZ"/>
    <s v="Bulanan"/>
    <s v="BELI 1 Kunci Gembok Motor"/>
    <m/>
    <n v="74000"/>
    <n v="0"/>
    <n v="0"/>
    <n v="74000"/>
    <m/>
    <s v="Diskon"/>
    <n v="29600"/>
    <n v="44400"/>
    <n v="199000"/>
    <n v="2985"/>
    <s v="JNT"/>
    <s v="Atasan/Staf/Karyawan"/>
    <d v="2026-06-25T00:00:00"/>
    <m/>
    <x v="1"/>
    <m/>
    <s v="VIP"/>
    <m/>
    <m/>
    <s v="Tidak"/>
    <s v="COD"/>
    <n v="125000"/>
    <s v="-"/>
    <n v="151615"/>
    <x v="21"/>
  </r>
  <r>
    <s v="1358542374"/>
    <d v="2026-06-05T00:00:00"/>
    <s v="MEIKA-BERKARYA"/>
    <s v="Meika Berkarya"/>
    <s v="6287818525580"/>
    <s v="Kab. Kuningan"/>
    <s v="Cilimus"/>
    <s v="Jl. Panawuan Indrapatra, Panawuan"/>
    <s v="Suhaimi (Bar)"/>
    <s v="6282214223555"/>
    <x v="19"/>
    <s v="Kab. Kutai Kartanegara"/>
    <s v="Muara Jawa"/>
    <s v="Suhaimi, Alamat. Jl. M. Hatta/Handi 3 RT 38, Kel. Muara Jawa, Kec. Muara Jawa Ulu (DIANTARKAN LANGSUNG KE ALAMAT PENERIMA)"/>
    <n v="1"/>
    <s v="BARANG"/>
    <n v="100"/>
    <n v="0"/>
    <s v="EZ"/>
    <s v="Bulanan"/>
    <s v="Beli 2 Spray Pembersih Interior Mobil"/>
    <m/>
    <n v="71000"/>
    <n v="0"/>
    <n v="0"/>
    <n v="71000"/>
    <m/>
    <s v="Diskon"/>
    <n v="28400"/>
    <n v="42600"/>
    <n v="200000"/>
    <n v="3000"/>
    <s v="YBS"/>
    <s v="Tetangga"/>
    <d v="2026-06-20T00:00:00"/>
    <m/>
    <x v="1"/>
    <m/>
    <s v="VIP"/>
    <m/>
    <m/>
    <s v="Tidak"/>
    <s v="COD"/>
    <n v="129000"/>
    <s v="-"/>
    <n v="154400"/>
    <x v="8"/>
  </r>
  <r>
    <s v="1358629160"/>
    <d v="2026-06-05T00:00:00"/>
    <s v="MEIKA-BERKARYA"/>
    <s v="Meika Berkarya"/>
    <s v="6287818525580"/>
    <s v="Kab. Kuningan"/>
    <s v="Cilimus"/>
    <s v="Jl. Panawuan Indrapatra, Panawuan"/>
    <s v="Ade sulaiman (iaa)"/>
    <s v="6285339298732"/>
    <x v="2"/>
    <s v="Kab. Sumbawa"/>
    <s v="Moyo Hulu"/>
    <s v="alamat: jln melati RT 03rw03  kelurahan sebasang Dusun ketanga kec moyo hulu kabupaten Sumbawa NTB (dekat dengan tempat jual kaca)"/>
    <n v="1"/>
    <s v="BARANG"/>
    <n v="100"/>
    <n v="0"/>
    <s v="EZ"/>
    <s v="Bulanan"/>
    <s v="Semprotan Noozle Beli 2 Gratis 1"/>
    <m/>
    <n v="52000"/>
    <n v="0"/>
    <n v="0"/>
    <n v="52000"/>
    <m/>
    <s v="Diskon"/>
    <n v="20800"/>
    <n v="31200"/>
    <n v="173000"/>
    <n v="2595"/>
    <s v="Ade sulaiman (iaa)"/>
    <m/>
    <d v="2026-06-14T00:00:00"/>
    <m/>
    <x v="0"/>
    <m/>
    <s v="VIP"/>
    <m/>
    <m/>
    <s v="Tidak"/>
    <s v="COD"/>
    <n v="121000"/>
    <s v="Recon"/>
    <n v="139205"/>
    <x v="19"/>
  </r>
  <r>
    <s v="1358629959"/>
    <d v="2026-06-05T00:00:00"/>
    <s v="MEIKA-BERKARYA"/>
    <s v="Meika Berkarya"/>
    <s v="6287818525580"/>
    <s v="Kab. Kuningan"/>
    <s v="Cilimus"/>
    <s v="Jl. Panawuan Indrapatra, Panawuan"/>
    <s v="Dani Rawis (BY)"/>
    <s v="6282348011122"/>
    <x v="3"/>
    <s v="Manado"/>
    <s v="Malalayang"/>
    <s v="Desa/Kelurahan : Malalayang 1 Timur, Lingkungan 6 (GBI Taman Asri Malalayang, Cek Di Maps)"/>
    <n v="1"/>
    <s v="BARANG"/>
    <n v="100"/>
    <n v="0"/>
    <s v="EZ"/>
    <s v="Bulanan"/>
    <s v="Beli 1 Spray Pembersih Interior Mobil"/>
    <m/>
    <n v="64000"/>
    <n v="0"/>
    <n v="0"/>
    <n v="64000"/>
    <m/>
    <s v="Diskon"/>
    <n v="25600"/>
    <n v="38400"/>
    <n v="161000"/>
    <n v="2415"/>
    <s v="PENERIMA:(HUBUNGI 081313558861 WA CHAT)"/>
    <m/>
    <d v="2026-06-17T00:00:00"/>
    <m/>
    <x v="1"/>
    <m/>
    <s v="VIP"/>
    <m/>
    <m/>
    <s v="Tidak"/>
    <s v="COD"/>
    <n v="97000"/>
    <s v="-"/>
    <n v="120185"/>
    <x v="2"/>
  </r>
  <r>
    <s v="1358630033"/>
    <d v="2026-06-05T00:00:00"/>
    <s v="MEIKA-BERKARYA"/>
    <s v="Meika Berkarya"/>
    <s v="6287818525580"/>
    <s v="Kab. Kuningan"/>
    <s v="Cilimus"/>
    <s v="Jl. Panawuan Indrapatra, Panawuan"/>
    <s v="Didik (ib)"/>
    <s v="6281327283313"/>
    <x v="15"/>
    <s v="Kab. Sukoharjo"/>
    <s v="Grogol"/>
    <s v="Desa grogol  rt5  rw5"/>
    <n v="1"/>
    <s v="BARANG"/>
    <n v="100"/>
    <n v="0"/>
    <s v="EZ"/>
    <s v="Bulanan"/>
    <s v="Sikat Punggug Beli 1 Gratis 1"/>
    <m/>
    <n v="25000"/>
    <n v="0"/>
    <n v="0"/>
    <n v="25000"/>
    <m/>
    <s v="Diskon"/>
    <n v="18000"/>
    <n v="7000"/>
    <n v="340009"/>
    <n v="5100.1350000000002"/>
    <s v="PAKET ANDA ADA DI JNT PANAUWAN"/>
    <s v="Atasan/Staf/Karyawan"/>
    <d v="2026-06-10T00:00:00"/>
    <m/>
    <x v="1"/>
    <m/>
    <s v="VIP"/>
    <m/>
    <m/>
    <s v="Tidak"/>
    <s v="COD"/>
    <n v="315009"/>
    <s v="-"/>
    <n v="327908.86499999999"/>
    <x v="7"/>
  </r>
  <r>
    <s v="1358627334"/>
    <d v="2026-06-05T00:00:00"/>
    <s v="MEIKA-BERKARYA"/>
    <s v="Meika Berkarya"/>
    <s v="6287818525580"/>
    <s v="Kab. Kuningan"/>
    <s v="Cilimus"/>
    <s v="Jl. Panawuan Indrapatra, Panawuan"/>
    <s v="Hidayanto (Yn)"/>
    <s v="6282148754816"/>
    <x v="5"/>
    <s v="Kab. Sanggau"/>
    <s v="Parindu"/>
    <s v="Jl. Kalimantan Desa Suka Mulya RT 05 RW 03 Kec Parindu Kab Sanggau patokan Rumah belakang SD Suka Mulya cat Rumah warna Hijau (DIANTAR LANGSUNG KE ALAMAT PENERIMA)."/>
    <n v="1"/>
    <s v="BARANG"/>
    <n v="100"/>
    <n v="0"/>
    <s v="EZ"/>
    <s v="Bulanan"/>
    <s v="Vacum Cleaner Mobil Beli 1"/>
    <m/>
    <n v="74000"/>
    <n v="0"/>
    <n v="0"/>
    <n v="74000"/>
    <m/>
    <s v="Diskon"/>
    <n v="29600"/>
    <n v="44400"/>
    <n v="152000"/>
    <n v="2280"/>
    <s v="dc panawuan"/>
    <s v="Atasan/Staf/Karyawan"/>
    <d v="2026-06-17T00:00:00"/>
    <m/>
    <x v="1"/>
    <m/>
    <s v="VIP"/>
    <m/>
    <m/>
    <s v="Tidak"/>
    <s v="COD"/>
    <n v="78000"/>
    <s v="-"/>
    <n v="105320"/>
    <x v="2"/>
  </r>
  <r>
    <s v="1358532308"/>
    <d v="2026-06-05T00:00:00"/>
    <s v="MEIKA-BERKARYA"/>
    <s v="Meika Berkarya"/>
    <s v="6287818525580"/>
    <s v="Kab. Kuningan"/>
    <s v="Cilimus"/>
    <s v="Jl. Panawuan Indrapatra, Panawuan"/>
    <s v="Kamarudin (Yn)"/>
    <s v="6285821566934"/>
    <x v="32"/>
    <s v="Tarakan"/>
    <s v="Tarakan Utara"/>
    <s v="Jl. Bengawan Desa Juata Permai Kec Tarakan Utara Kota Tarakan Patokan Rumah Lorong Satelit Satria (DIANTAR LANGSUNG KE ALAMAT PENERIMA)."/>
    <n v="1"/>
    <s v="BARANG"/>
    <n v="100"/>
    <n v="0"/>
    <s v="EZ"/>
    <s v="Bulanan"/>
    <s v="Semprotan Noozle Beli 2 Gratis 1"/>
    <m/>
    <n v="59000"/>
    <n v="0"/>
    <n v="0"/>
    <n v="59000"/>
    <m/>
    <s v="Diskon"/>
    <n v="23600"/>
    <n v="35400"/>
    <n v="192000"/>
    <n v="2880"/>
    <s v="Kamarudin (Yn)"/>
    <m/>
    <d v="2026-06-11T00:00:00"/>
    <m/>
    <x v="0"/>
    <m/>
    <s v="VIP"/>
    <m/>
    <m/>
    <s v="Tidak"/>
    <s v="COD"/>
    <n v="133000"/>
    <s v="Recon"/>
    <n v="153720"/>
    <x v="9"/>
  </r>
  <r>
    <s v="1358531923"/>
    <d v="2026-06-05T00:00:00"/>
    <s v="MEIKA-BERKARYA"/>
    <s v="Meika Berkarya"/>
    <s v="6287818525580"/>
    <s v="Kab. Kuningan"/>
    <s v="Cilimus"/>
    <s v="Jl. Panawuan Indrapatra, Panawuan, Kec. Cigandamekar, Kabupaten Kuningan, Jawa Barat"/>
    <s v="Abdul halik ( Di)"/>
    <s v="6281351715596"/>
    <x v="21"/>
    <s v="Kab. Kotabaru"/>
    <s v="Pulau Laut Barat"/>
    <s v="Jln. Poros lontar , RT 3 /RW 2, kelurahan Lontar timur , kec. Pulau laut barat, Kab. Kotabaru"/>
    <n v="1"/>
    <s v="BARANG"/>
    <n v="100"/>
    <n v="0"/>
    <s v="EZ"/>
    <s v="Bulanan"/>
    <s v="1 SET GIGI PALSU"/>
    <m/>
    <n v="73000"/>
    <n v="0"/>
    <n v="0"/>
    <n v="73000"/>
    <m/>
    <s v="Diskon"/>
    <n v="29200"/>
    <n v="43800"/>
    <n v="133000"/>
    <n v="1995"/>
    <s v="JNT"/>
    <s v="Atasan/Staf/Karyawan"/>
    <d v="2026-06-26T00:00:00"/>
    <s v="HUBUNGI PENERIMA (LANGSUNG ANTAR KE ALAMAT)"/>
    <x v="1"/>
    <m/>
    <s v="VIP"/>
    <m/>
    <m/>
    <s v="Tidak"/>
    <s v="COD"/>
    <n v="60000"/>
    <s v="-"/>
    <n v="87205"/>
    <x v="26"/>
  </r>
  <r>
    <s v="1358625542"/>
    <d v="2026-06-05T00:00:00"/>
    <s v="MEIKA-BERKARYA"/>
    <s v="Meika Berkarya"/>
    <s v="6287818525580"/>
    <s v="Kab. Kuningan"/>
    <s v="Cilimus"/>
    <s v="Jl. Panawuan Indrapatra, Panawuan"/>
    <s v="Risnawati (ib) (kirim jnt)"/>
    <s v="6281241603032"/>
    <x v="14"/>
    <s v="Kab. Luwu"/>
    <s v="Walenrang Utara"/>
    <s v=",Desa marabuana Cat rumah ping ,lorong samping kantor desa marabuana"/>
    <n v="1"/>
    <s v="BARANG"/>
    <n v="100"/>
    <n v="0"/>
    <s v="EZ"/>
    <s v="Bulanan"/>
    <s v="Sikat Punggug Beli 1 Gratis 1"/>
    <m/>
    <n v="75000"/>
    <n v="0"/>
    <n v="0"/>
    <n v="75000"/>
    <m/>
    <s v="Diskon"/>
    <n v="30000"/>
    <n v="45000"/>
    <n v="145000"/>
    <n v="2175"/>
    <s v="PAKET ANDA ADA DI JNT PANAWUAN"/>
    <s v="Atasan/Staf/Karyawan"/>
    <d v="2026-06-18T00:00:00"/>
    <m/>
    <x v="1"/>
    <m/>
    <s v="VIP"/>
    <m/>
    <m/>
    <s v="Tidak"/>
    <s v="COD"/>
    <n v="70000"/>
    <s v="-"/>
    <n v="97825"/>
    <x v="16"/>
  </r>
  <r>
    <s v="1358543386"/>
    <d v="2026-06-05T00:00:00"/>
    <s v="MEIKA-BERKARYA"/>
    <s v="Meika Berkarya"/>
    <s v="6287818525580"/>
    <s v="Kab. Kuningan"/>
    <s v="Cilimus"/>
    <s v="Jl. Panawuan Indrapatra, Panawuan"/>
    <s v="Agus Umbu Tauwa (Jj)"/>
    <s v="6281238867021"/>
    <x v="1"/>
    <s v="Kab. Sumba Tengah"/>
    <s v="Umbu Ratu Nggay Barat"/>
    <s v="Kelurahan /Desa Anajiaka RT 12 RW 06 Dusun 03 Dekat Lapangan Anajiaka"/>
    <n v="1"/>
    <s v="BARANG"/>
    <n v="100"/>
    <n v="0"/>
    <s v="EZ"/>
    <s v="Bulanan"/>
    <s v="Beli 1 Pembesar Layar Hp"/>
    <m/>
    <n v="85000"/>
    <n v="0"/>
    <n v="0"/>
    <n v="85000"/>
    <m/>
    <s v="Diskon"/>
    <n v="34000"/>
    <n v="51000"/>
    <n v="188000"/>
    <n v="2820"/>
    <m/>
    <m/>
    <m/>
    <m/>
    <x v="1"/>
    <m/>
    <s v="VIP"/>
    <m/>
    <m/>
    <s v="Tidak"/>
    <s v="COD"/>
    <n v="103000"/>
    <s v="-"/>
    <n v="134180"/>
    <x v="20"/>
  </r>
  <r>
    <s v="1358565095"/>
    <d v="2026-06-05T00:00:00"/>
    <s v="MEIKA-BERKARYA"/>
    <s v="Meika Berkarya"/>
    <s v="6287818525580"/>
    <s v="Kab. Kuningan"/>
    <s v="Cilimus"/>
    <s v="Jl. Panawuan Indrapatra, Panawuan"/>
    <s v="Tumonggi banjir simatupang (ib)"/>
    <s v="6282160533717"/>
    <x v="0"/>
    <s v="Kab. Serdang Bedagai"/>
    <s v="Sei Bamban"/>
    <s v="Dusun 8,Desa Pon"/>
    <n v="1"/>
    <s v="BARANG"/>
    <n v="100"/>
    <n v="0"/>
    <s v="EZ"/>
    <s v="Bulanan"/>
    <s v="Beli 1 Gratis 1 Alat Cukur Multifungsi"/>
    <m/>
    <n v="54000"/>
    <n v="0"/>
    <n v="0"/>
    <n v="54000"/>
    <m/>
    <s v="Diskon"/>
    <n v="21600"/>
    <n v="32400"/>
    <n v="179000"/>
    <n v="2685"/>
    <s v="Tumonggi banjir simatupang (ib)"/>
    <m/>
    <d v="2026-06-11T00:00:00"/>
    <m/>
    <x v="0"/>
    <m/>
    <s v="VIP"/>
    <m/>
    <m/>
    <s v="Tidak"/>
    <s v="COD"/>
    <n v="125000"/>
    <s v="Recon"/>
    <n v="143915"/>
    <x v="9"/>
  </r>
  <r>
    <s v="1358593147"/>
    <d v="2026-06-05T00:00:00"/>
    <s v="MEIKA-BERKARYA"/>
    <s v="Meika Berkarya"/>
    <s v="6287818525580"/>
    <s v="Kab. Kuningan"/>
    <s v="Cilimus"/>
    <s v="Jl. Panawuan Indrapatra, Panawuan"/>
    <s v="Nma jefritus (iaa)"/>
    <s v="6282252396027"/>
    <x v="1"/>
    <s v="Kab. Sumba Timur"/>
    <s v="Kambera"/>
    <s v="Alamat : Desa kiritana RT:7. RW:4. Dusun Kuhiwatu  Kec.Kambera. Kab.Sumba Timur. Provinsi Nusa Tenggara Timur"/>
    <n v="1"/>
    <s v="BARANG"/>
    <n v="100"/>
    <n v="0"/>
    <s v="EZ"/>
    <s v="Bulanan"/>
    <s v="Beli 1 Pembesar Layar Hp"/>
    <m/>
    <n v="81000"/>
    <n v="0"/>
    <n v="0"/>
    <n v="81000"/>
    <m/>
    <s v="Diskon"/>
    <n v="32400"/>
    <n v="48600"/>
    <n v="275000"/>
    <n v="4125"/>
    <m/>
    <m/>
    <m/>
    <m/>
    <x v="1"/>
    <m/>
    <s v="VIP"/>
    <m/>
    <m/>
    <s v="Tidak"/>
    <s v="COD"/>
    <n v="194000"/>
    <s v="-"/>
    <n v="222275"/>
    <x v="20"/>
  </r>
  <r>
    <s v="1358595385"/>
    <d v="2026-06-05T00:00:00"/>
    <s v="MEIKA-BERKARYA"/>
    <s v="Meika Berkarya"/>
    <s v="6287818525580"/>
    <s v="Kab. Kuningan"/>
    <s v="Cilimus"/>
    <s v="Jl. Panawuan Indrapatra, Panawuan"/>
    <s v="J.waluyo (Bar)"/>
    <s v="628127629097"/>
    <x v="27"/>
    <s v="Pekanbaru"/>
    <s v="Binawidya - Tuahmadani"/>
    <s v="J. Waluyo, Alamat. Jl. Swadaya, Perumahan Rindu Serumpun 4, Blok A.07, RT 06/RW 06, Kelurahan Delima, Kec. Tampan  (DIANTARKAN LANGSUNG KE ALAMAT PENERIMA)"/>
    <n v="1"/>
    <s v="BARANG"/>
    <n v="100"/>
    <n v="0"/>
    <s v="EZ"/>
    <s v="Bulanan"/>
    <s v="BELI 1 , Warna: BLUE Topi Visor Anti UV"/>
    <m/>
    <n v="43000"/>
    <n v="0"/>
    <n v="0"/>
    <n v="43000"/>
    <m/>
    <s v="Diskon"/>
    <n v="17200"/>
    <n v="25800"/>
    <n v="125000"/>
    <n v="1875"/>
    <s v="J.waluyo (Bar)"/>
    <m/>
    <d v="2026-06-11T00:00:00"/>
    <m/>
    <x v="0"/>
    <m/>
    <s v="VIP"/>
    <m/>
    <m/>
    <s v="Tidak"/>
    <s v="COD"/>
    <n v="82000"/>
    <s v="Recon"/>
    <n v="97325"/>
    <x v="9"/>
  </r>
  <r>
    <s v="1358580357"/>
    <d v="2026-06-05T00:00:00"/>
    <s v="MEIKA-BERKARYA"/>
    <s v="Meika Berkarya"/>
    <s v="6287818525580"/>
    <s v="Kab. Kuningan"/>
    <s v="Cilimus"/>
    <s v="Jl. Panawuan Indrapatra, Panawuan"/>
    <s v="Zubaidi (BY)"/>
    <s v="6285245881903"/>
    <x v="19"/>
    <s v="Balikpapan"/>
    <s v="Balikpapan Tengah"/>
    <s v="Kelurahan Sumber Rejo Jln.Sumber Rejo II.no.28 RT. 38, Sumber Rejo (Rumah ketua RT.38.Sumber Rejo)"/>
    <n v="1"/>
    <s v="BARANG"/>
    <n v="100"/>
    <n v="0"/>
    <s v="EZ"/>
    <s v="Bulanan"/>
    <s v="Beli 1 Alat Peras Buah"/>
    <m/>
    <n v="47000"/>
    <n v="0"/>
    <n v="0"/>
    <n v="47000"/>
    <m/>
    <s v="Diskon"/>
    <n v="18800"/>
    <n v="28200"/>
    <n v="148000"/>
    <n v="2220"/>
    <s v="Zubaidi (BY)"/>
    <m/>
    <d v="2026-06-08T00:00:00"/>
    <m/>
    <x v="0"/>
    <m/>
    <s v="VIP"/>
    <m/>
    <m/>
    <s v="Tidak"/>
    <s v="COD"/>
    <n v="101000"/>
    <s v="Recon"/>
    <n v="117580"/>
    <x v="18"/>
  </r>
  <r>
    <s v="1358579493"/>
    <d v="2026-06-05T00:00:00"/>
    <s v="MEIKA-BERKARYA"/>
    <s v="Meika Berkarya"/>
    <s v="6287818525580"/>
    <s v="Kab. Kuningan"/>
    <s v="Cilimus"/>
    <s v="Jl. Panawuan Indrapatra, Panawuan, Kec. Cigandamekar, Kabupaten Kuningan, Jawa Barat"/>
    <s v="Mala Mamonto (Rs)"/>
    <s v="6282310832336"/>
    <x v="3"/>
    <s v="Kab. Bolaang Mongondow"/>
    <s v="Dumoga Tengah"/>
    <s v="Dsn. 3, Ds. Kosio Timur (Lorong Mamonto, Komplek Mushola)Kec. Dumoga Tengah, Kab. Bolaang Mongondow (Bolmong)"/>
    <n v="1"/>
    <s v="BARANG"/>
    <n v="100"/>
    <n v="0"/>
    <s v="EZ"/>
    <s v="Bulanan"/>
    <s v="1 SET GIGI PALSU"/>
    <m/>
    <n v="114000"/>
    <n v="0"/>
    <n v="0"/>
    <n v="114000"/>
    <m/>
    <s v="Diskon"/>
    <n v="45600"/>
    <n v="68400"/>
    <n v="185000"/>
    <n v="2775"/>
    <s v="DC PANAWUAN KNG07"/>
    <s v="Atasan/Staf/Karyawan"/>
    <d v="2026-06-19T00:00:00"/>
    <s v="HUBUNGI PENERIMA (LANGSUNG ANTAR KE ALAMAT)"/>
    <x v="1"/>
    <m/>
    <s v="VIP"/>
    <m/>
    <m/>
    <s v="Tidak"/>
    <s v="COD"/>
    <n v="71000"/>
    <s v="-"/>
    <n v="113825"/>
    <x v="17"/>
  </r>
  <r>
    <s v="1358575326"/>
    <d v="2026-06-05T00:00:00"/>
    <s v="MEIKA-BERKARYA"/>
    <s v="Meika Berkarya"/>
    <s v="6287818525580"/>
    <s v="Kab. Kuningan"/>
    <s v="Cilimus"/>
    <s v="Jl. Panawuan Indrapatra, Panawuan"/>
    <s v="SUTARYONO Od."/>
    <s v="6282277056571"/>
    <x v="5"/>
    <s v="Kab. Ketapang"/>
    <s v="Jelai Hulu"/>
    <s v="Desa Riam Danau Kanan Rt 4 Rw 2 Kec Jelai Hulu (DIANTAR LANGSUNG KE ALAMAT PENERIMA) Patokan Dekat SD 07 Jelai Hulu."/>
    <n v="1"/>
    <s v="BARANG"/>
    <n v="100"/>
    <n v="0"/>
    <s v="EZ"/>
    <s v="Bulanan"/>
    <s v="Sikat Punggug Beli 1 Gratis 1"/>
    <m/>
    <n v="74000"/>
    <n v="0"/>
    <n v="0"/>
    <n v="74000"/>
    <m/>
    <s v="Diskon"/>
    <n v="29600"/>
    <n v="44400"/>
    <n v="153000"/>
    <n v="2295"/>
    <s v="SUTARYONO Od."/>
    <m/>
    <d v="2026-06-23T00:00:00"/>
    <m/>
    <x v="0"/>
    <m/>
    <s v="VIP"/>
    <m/>
    <m/>
    <s v="Tidak"/>
    <s v="COD"/>
    <n v="79000"/>
    <s v="Recon"/>
    <n v="106305"/>
    <x v="11"/>
  </r>
  <r>
    <s v="1358570282"/>
    <d v="2026-06-05T00:00:00"/>
    <s v="MEIKA-BERKARYA"/>
    <s v="Meika Berkarya"/>
    <s v="6287818525580"/>
    <s v="Kab. Kuningan"/>
    <s v="Cilimus"/>
    <s v="Jl. Panawuan Indrapatra, Panawuan"/>
    <s v="Nazif Nazir (IR)"/>
    <s v="6281363734339"/>
    <x v="6"/>
    <s v="Kab. Agam"/>
    <s v="Ampek Angkek"/>
    <s v="Jorong koto tuo Desa Balai Gurah Kec Ampek Angkek (Depan rumah ada plang SR 12)"/>
    <n v="1"/>
    <s v="BARANG"/>
    <n v="100"/>
    <n v="0"/>
    <s v="EZ"/>
    <s v="Bulanan"/>
    <s v="Sikat Punggug Beli 1 Gratis 1"/>
    <m/>
    <n v="50000"/>
    <n v="0"/>
    <n v="0"/>
    <n v="50000"/>
    <m/>
    <s v="Diskon"/>
    <n v="20000"/>
    <n v="30000"/>
    <n v="130000"/>
    <n v="1950"/>
    <s v="Nazif Nazir (IR)"/>
    <m/>
    <d v="2026-06-09T00:00:00"/>
    <m/>
    <x v="0"/>
    <m/>
    <s v="VIP"/>
    <m/>
    <m/>
    <s v="Tidak"/>
    <s v="COD"/>
    <n v="80000"/>
    <s v="Recon"/>
    <n v="98050"/>
    <x v="14"/>
  </r>
  <r>
    <s v="1358609174"/>
    <d v="2026-06-05T00:00:00"/>
    <s v="MEIKA-BERKARYA"/>
    <s v="Meika Berkarya"/>
    <s v="6287818525580"/>
    <s v="Kab. Kuningan"/>
    <s v="Cilimus"/>
    <s v="Jl. Panawuan Indrapatra, Panawuan, Kec. Cigandamekar, Kabupaten Kuningan, Jawa Barat"/>
    <s v="Fouber Lohiwu ( Di)"/>
    <s v="6285241034476"/>
    <x v="8"/>
    <s v="Palu"/>
    <s v="Palu Selatan"/>
    <s v="Jl. Tanggul selatan 1 Blok B no. 1 kelurahan Birobuli selatan, Kec. Palu selatan,Kota Palu"/>
    <n v="1"/>
    <s v="BARANG"/>
    <n v="100"/>
    <n v="0"/>
    <s v="EZ"/>
    <s v="Bulanan"/>
    <s v="1 BOTOL ASPAL CAIR SERBAGUNA"/>
    <m/>
    <n v="68000"/>
    <n v="0"/>
    <n v="0"/>
    <n v="68000"/>
    <m/>
    <s v="Diskon"/>
    <n v="27200"/>
    <n v="40800"/>
    <n v="162000"/>
    <n v="2430"/>
    <m/>
    <m/>
    <m/>
    <s v="HUBUNGI PENERIMA (LANGSUNG ANTAR KE ALAMAT)"/>
    <x v="1"/>
    <m/>
    <s v="VIP"/>
    <m/>
    <m/>
    <s v="Tidak"/>
    <s v="COD"/>
    <n v="94000"/>
    <s v="-"/>
    <n v="118770"/>
    <x v="20"/>
  </r>
  <r>
    <s v="1358547596"/>
    <d v="2026-06-05T00:00:00"/>
    <s v="MEIKA-BERKARYA"/>
    <s v="Meika Berkarya"/>
    <s v="6287818525580"/>
    <s v="Kab. Kuningan"/>
    <s v="Cilimus"/>
    <s v="Jl. Panawuan Indrapatra, Panawuan"/>
    <s v="Sulaidi (PTR)"/>
    <s v="6282279097172"/>
    <x v="29"/>
    <s v="Kab. Kepahiang"/>
    <s v="Muara Kemumu"/>
    <s v="Desa Sosokan Taba, (Patokan Rumah Dekat Simpang Pekan Sabtu Sebelah Kiri Masuk), Muara Kemumu. (No Hp Lain : ,62 851-8531-3937)"/>
    <n v="1"/>
    <s v="BARANG"/>
    <n v="100"/>
    <n v="0"/>
    <s v="EZ"/>
    <s v="Bulanan"/>
    <s v="Beli 2 Spray Pembersih Interior Mobil"/>
    <m/>
    <n v="54000"/>
    <n v="0"/>
    <n v="0"/>
    <n v="54000"/>
    <m/>
    <s v="Diskon"/>
    <n v="21600"/>
    <n v="32400"/>
    <n v="194000"/>
    <n v="2910"/>
    <s v="Sulaidi (PTR)"/>
    <m/>
    <d v="2026-06-11T00:00:00"/>
    <m/>
    <x v="0"/>
    <m/>
    <s v="VIP"/>
    <m/>
    <m/>
    <s v="Tidak"/>
    <s v="COD"/>
    <n v="140000"/>
    <s v="Recon"/>
    <n v="158690"/>
    <x v="9"/>
  </r>
  <r>
    <s v="1358546025"/>
    <d v="2026-06-05T00:00:00"/>
    <s v="MEIKA-BERKARYA"/>
    <s v="Meika Berkarya"/>
    <s v="6287818525580"/>
    <s v="Kab. Kuningan"/>
    <s v="Cilimus"/>
    <s v="Jl. Panawuan Indrapatra, Panawuan"/>
    <s v="Agus Wartono (BY)"/>
    <s v="6285779502283"/>
    <x v="15"/>
    <s v="Semarang"/>
    <s v="Semarang Utara"/>
    <s v="Kelurahan Dadap Sari, Kp. Darat Tempel, RT.05/RW.01 NO.206 Jl. Kakap"/>
    <n v="1"/>
    <s v="BARANG"/>
    <n v="100"/>
    <n v="0"/>
    <s v="EZ"/>
    <s v="Bulanan"/>
    <s v="BELI 1 DAPAT 2 Kacamata Autofokus"/>
    <m/>
    <n v="20000"/>
    <n v="0"/>
    <n v="0"/>
    <n v="20000"/>
    <m/>
    <s v="Diskon"/>
    <n v="13000"/>
    <n v="7000"/>
    <n v="58500"/>
    <n v="877.5"/>
    <s v="Agus Wartono (BY)"/>
    <m/>
    <d v="2026-06-07T00:00:00"/>
    <m/>
    <x v="0"/>
    <m/>
    <s v="VIP"/>
    <m/>
    <m/>
    <s v="Tidak"/>
    <s v="COD"/>
    <n v="38500"/>
    <s v="Recon"/>
    <n v="50622.5"/>
    <x v="15"/>
  </r>
  <r>
    <s v="1358608062"/>
    <d v="2026-06-05T00:00:00"/>
    <s v="MEIKA-BERKARYA"/>
    <s v="Meika Berkarya"/>
    <s v="6287818525580"/>
    <s v="Kab. Kuningan"/>
    <s v="Cilimus"/>
    <s v="Jl. Panawuan Indrapatra, Panawuan"/>
    <s v="Shirley K (Bar)"/>
    <s v="6282291502112"/>
    <x v="3"/>
    <s v="Manado"/>
    <s v="Malalayang"/>
    <s v="Shirley Kojongian, Alamat. Jl. Kenari 2, Batukota - Winangun, Kec. Malalayang (DIANTARKAN LANGSUNG KE ALAMAT PENERIMA)"/>
    <n v="1"/>
    <s v="BARANG"/>
    <n v="100"/>
    <n v="0"/>
    <s v="EZ"/>
    <s v="Bulanan"/>
    <s v="BELI 1 DAPAT 3 Penambal Gigi"/>
    <m/>
    <n v="64000"/>
    <n v="0"/>
    <n v="0"/>
    <n v="64000"/>
    <m/>
    <s v="Diskon"/>
    <n v="25600"/>
    <n v="38400"/>
    <n v="157000"/>
    <n v="2355"/>
    <s v="Shirley K (Bar)"/>
    <m/>
    <d v="2026-06-09T00:00:00"/>
    <m/>
    <x v="0"/>
    <m/>
    <s v="VIP"/>
    <m/>
    <m/>
    <s v="Tidak"/>
    <s v="COD"/>
    <n v="93000"/>
    <s v="Recon"/>
    <n v="116245"/>
    <x v="14"/>
  </r>
  <r>
    <s v="1358596165"/>
    <d v="2026-06-05T00:00:00"/>
    <s v="MEIKA-BERKARYA"/>
    <s v="Meika Berkarya"/>
    <s v="6287818525580"/>
    <s v="Kab. Kuningan"/>
    <s v="Cilimus"/>
    <s v="Jl. Panawuan Indrapatra, Panawuan"/>
    <s v="Leliana Sumtaki (ca)"/>
    <s v="6281242875801"/>
    <x v="9"/>
    <s v="Kab. Halmahera Utara"/>
    <s v="Galela Barat"/>
    <s v="patokan rumah , villa hamon tanjung duma van deken Rt.1 Desa. duma"/>
    <n v="1"/>
    <s v="BARANG"/>
    <n v="100"/>
    <n v="0"/>
    <s v="EZ"/>
    <s v="Bulanan"/>
    <s v="BELI 1 DAPAT 2 Kacamata Autofokus"/>
    <m/>
    <n v="106000"/>
    <n v="0"/>
    <n v="0"/>
    <n v="106000"/>
    <m/>
    <s v="Diskon"/>
    <n v="42400"/>
    <n v="63600"/>
    <n v="200000"/>
    <n v="3000"/>
    <s v="Leliana Sumtaki (ca)"/>
    <m/>
    <d v="2026-06-14T00:00:00"/>
    <m/>
    <x v="0"/>
    <m/>
    <s v="VIP"/>
    <m/>
    <m/>
    <s v="Tidak"/>
    <s v="COD"/>
    <n v="94000"/>
    <s v="Recon"/>
    <n v="133400"/>
    <x v="19"/>
  </r>
  <r>
    <s v="1358602083"/>
    <d v="2026-06-05T00:00:00"/>
    <s v="MEIKA-BERKARYA"/>
    <s v="Meika Berkarya"/>
    <s v="6287818525580"/>
    <s v="Kab. Kuningan"/>
    <s v="Cilimus"/>
    <s v="Jl. Panawuan Indrapatra, Panawuan"/>
    <s v="Supardi Sipatu (Hb)"/>
    <s v="6282124743335"/>
    <x v="8"/>
    <s v="Kab. Banggai Kepulauan"/>
    <s v="Tinangkung Utara"/>
    <s v="Desa/kel luksagu depan masjid"/>
    <n v="1"/>
    <s v="BARANG"/>
    <n v="100"/>
    <n v="0"/>
    <s v="EZ"/>
    <s v="Bulanan"/>
    <s v="BELI 1 GRATIS KUAS Aspal Anti Bocor"/>
    <m/>
    <n v="85000"/>
    <n v="0"/>
    <n v="0"/>
    <n v="85000"/>
    <m/>
    <s v="Diskon"/>
    <n v="34000"/>
    <n v="51000"/>
    <n v="200000"/>
    <n v="3000"/>
    <m/>
    <m/>
    <m/>
    <m/>
    <x v="1"/>
    <m/>
    <s v="VIP"/>
    <m/>
    <m/>
    <s v="Tidak"/>
    <s v="COD"/>
    <n v="115000"/>
    <s v="-"/>
    <n v="146000"/>
    <x v="20"/>
  </r>
  <r>
    <s v="1358554716"/>
    <d v="2026-06-05T00:00:00"/>
    <s v="MEIKA-BERKARYA"/>
    <s v="Meika Berkarya"/>
    <s v="6287818525580"/>
    <s v="Kab. Kuningan"/>
    <s v="Cilimus"/>
    <s v="Jl. Panawuan Indrapatra, Panawuan, Kec. Cigandamekar, Kabupaten Kuningan, Jawa Barat"/>
    <s v="Emy (IS)"/>
    <s v="6289674297794"/>
    <x v="8"/>
    <s v="Kab. Morowali Utara"/>
    <s v="Petasia Timur"/>
    <s v="jln Trans kolonedale Kelurahan Tompira Kec. Petasia timur Kab. Morowali Utara"/>
    <n v="1"/>
    <s v="BARANG"/>
    <n v="100"/>
    <n v="0"/>
    <s v="EZ"/>
    <s v="Bulanan"/>
    <s v="1 SET GIGI PALSU"/>
    <m/>
    <n v="122000"/>
    <n v="0"/>
    <n v="0"/>
    <n v="122000"/>
    <m/>
    <s v="Diskon"/>
    <n v="48800"/>
    <n v="73200"/>
    <n v="161000"/>
    <n v="2415"/>
    <s v="Emy (IS)"/>
    <m/>
    <d v="2026-06-13T00:00:00"/>
    <s v="HUBUNGI PENERIMA (LANGSUNG ANTAR KE ALAMAT)"/>
    <x v="0"/>
    <m/>
    <s v="VIP"/>
    <m/>
    <m/>
    <s v="Tidak"/>
    <s v="COD"/>
    <n v="39000"/>
    <s v="Recon"/>
    <n v="85385"/>
    <x v="0"/>
  </r>
  <r>
    <s v="1358499342"/>
    <d v="2026-06-05T00:00:00"/>
    <s v="MEIKA-BERKARYA"/>
    <s v="Meika Berkarya"/>
    <s v="6287818525580"/>
    <s v="Kab. Kuningan"/>
    <s v="Cilimus"/>
    <s v="Jl. Panawuan Indrapatra, Panawuan"/>
    <s v="Harnisen (Jj)"/>
    <s v="6285349570175"/>
    <x v="13"/>
    <s v="Kab. Katingan"/>
    <s v="Katingan Hilir"/>
    <s v="Kelurahan /Desa Kasongan Lama, Patokan dekat Warung Makan Dijah Alex, ada parabola depan rumah"/>
    <n v="1"/>
    <s v="BARANG"/>
    <n v="100"/>
    <n v="0"/>
    <s v="EZ"/>
    <s v="Bulanan"/>
    <s v="Beli 1 Semprotan Noozle"/>
    <m/>
    <n v="63000"/>
    <n v="0"/>
    <n v="0"/>
    <n v="63000"/>
    <m/>
    <s v="Diskon"/>
    <n v="25200"/>
    <n v="37800"/>
    <n v="132000"/>
    <n v="1980"/>
    <s v="Harnisen (Jj)"/>
    <m/>
    <d v="2026-06-09T00:00:00"/>
    <m/>
    <x v="0"/>
    <m/>
    <s v="VIP"/>
    <m/>
    <m/>
    <s v="Tidak"/>
    <s v="COD"/>
    <n v="69000"/>
    <s v="Recon"/>
    <n v="92220"/>
    <x v="14"/>
  </r>
  <r>
    <s v="1358497096"/>
    <d v="2026-06-05T00:00:00"/>
    <s v="MEIKA-BERKARYA"/>
    <s v="Meika Berkarya"/>
    <s v="6287818525580"/>
    <s v="Kab. Kuningan"/>
    <s v="Cilimus"/>
    <s v="Jl. Panawuan Indrapatra, Panawuan"/>
    <s v="Ferdi.Tumonggi (IR)"/>
    <s v="6285215181763"/>
    <x v="8"/>
    <s v="Kab. Morowali Utara"/>
    <s v="Mori Atas"/>
    <s v="Lorong siniwu Desa Lanumor Kec Mori Atas"/>
    <n v="1"/>
    <s v="BARANG"/>
    <n v="100"/>
    <n v="0"/>
    <s v="EZ"/>
    <s v="Bulanan"/>
    <s v="Beli 1 Gratis 1 Alat Cukur Multifungsi"/>
    <m/>
    <n v="122000"/>
    <n v="0"/>
    <n v="0"/>
    <n v="122000"/>
    <m/>
    <s v="Diskon"/>
    <n v="48800"/>
    <n v="73200"/>
    <n v="222000"/>
    <n v="3330"/>
    <s v="Ferdi.Tumonggi (IR)"/>
    <m/>
    <d v="2026-06-15T00:00:00"/>
    <m/>
    <x v="0"/>
    <m/>
    <s v="VIP"/>
    <m/>
    <m/>
    <s v="Tidak"/>
    <s v="COD"/>
    <n v="100000"/>
    <s v="Recon"/>
    <n v="145470"/>
    <x v="10"/>
  </r>
  <r>
    <s v="1358691396"/>
    <d v="2026-06-05T00:00:00"/>
    <s v="MEIKA-BERKARYA"/>
    <s v="Meika Berkarya"/>
    <s v="6287818525580"/>
    <s v="Kab. Kuningan"/>
    <s v="Cilimus"/>
    <s v="Jl. Panawuan Indrapatra, Panawuan"/>
    <s v="Ahmaddikari (Bar)"/>
    <s v="6289526344055"/>
    <x v="0"/>
    <s v="Medan"/>
    <s v="Medan Polonia"/>
    <s v="Alamat. Jl. Subur 1, Lingkungan 7, Kelurahan Sari Rejo, Kec. Medan Polonia (DIANTARKAN LANGSUNG KE ALAMAT PENERIMA)"/>
    <n v="1"/>
    <s v="BARANG"/>
    <n v="100"/>
    <n v="0"/>
    <s v="EZ"/>
    <s v="Bulanan"/>
    <s v="BELI 1 DAPAT 3 Penambal Gigi"/>
    <m/>
    <n v="38000"/>
    <n v="0"/>
    <n v="0"/>
    <n v="38000"/>
    <m/>
    <s v="Diskon"/>
    <n v="15200"/>
    <n v="22800"/>
    <n v="122000"/>
    <n v="1830"/>
    <s v="Ahmaddikari (Bar)"/>
    <m/>
    <d v="2026-06-09T00:00:00"/>
    <m/>
    <x v="0"/>
    <m/>
    <s v="VIP"/>
    <m/>
    <m/>
    <s v="Tidak"/>
    <s v="COD"/>
    <n v="84000"/>
    <s v="Recon"/>
    <n v="97370"/>
    <x v="14"/>
  </r>
  <r>
    <s v="1358670186"/>
    <d v="2026-06-05T00:00:00"/>
    <s v="MEIKA-BERKARYA"/>
    <s v="Meika Berkarya"/>
    <s v="6287818525580"/>
    <s v="Kab. Kuningan"/>
    <s v="Cilimus"/>
    <s v="Jl. Panawuan Indrapatra, Panawuan"/>
    <s v="suyono (iaa)"/>
    <s v="6285849408018"/>
    <x v="19"/>
    <s v="Balikpapan"/>
    <s v="Balikpapan Selatan"/>
    <s v="Jl.Mulawarman. Rt 29 no.50 kelurahan Sepinggan Raya, Kecamatan Balikpapan Selatan Kota Balikpapan Kalimantan Timur (dpn AURI...lurus.arah..pagar.bandara.ada.isi.ulang.air.arraudah,belakang nya)"/>
    <n v="1"/>
    <s v="BARANG"/>
    <n v="100"/>
    <n v="0"/>
    <s v="EZ"/>
    <s v="Bulanan"/>
    <s v="Beli 1 Gratis 1 Alat Cukur Multifungsi"/>
    <m/>
    <n v="47000"/>
    <n v="0"/>
    <n v="0"/>
    <n v="47000"/>
    <m/>
    <s v="Diskon"/>
    <n v="18800"/>
    <n v="28200"/>
    <n v="158000"/>
    <n v="2370"/>
    <s v="suyono (iaa)"/>
    <m/>
    <d v="2026-06-08T00:00:00"/>
    <m/>
    <x v="0"/>
    <m/>
    <s v="VIP"/>
    <m/>
    <m/>
    <s v="Tidak"/>
    <s v="COD"/>
    <n v="111000"/>
    <s v="Recon"/>
    <n v="127430"/>
    <x v="18"/>
  </r>
  <r>
    <s v="1358506587"/>
    <d v="2026-06-05T00:00:00"/>
    <s v="MEIKA-BERKARYA"/>
    <s v="Meika Berkarya"/>
    <s v="6287818525580"/>
    <s v="Kab. Kuningan"/>
    <s v="Cilimus"/>
    <s v="Jl. Panawuan Indrapatra, Panawuan, Kec. Cigandamekar, Kabupaten Kuningan, Jawa Barat"/>
    <s v="Syafaruddin (IS)"/>
    <s v="6285251668799"/>
    <x v="21"/>
    <s v="Kab. Hulu Sungai Tengah"/>
    <s v="Barabai"/>
    <s v="Jalan Cempaka Putih RT 08 RW 02 Desa Mandingin, Kec.Barabai Kab.Hulu Sungai Tengah"/>
    <n v="1"/>
    <s v="BARANG"/>
    <n v="100"/>
    <n v="0"/>
    <s v="EZ"/>
    <s v="Bulanan"/>
    <s v="1 SET GIGI PALSU"/>
    <m/>
    <n v="62000"/>
    <n v="0"/>
    <n v="0"/>
    <n v="62000"/>
    <m/>
    <s v="Diskon"/>
    <n v="24800"/>
    <n v="37200"/>
    <n v="129000"/>
    <n v="1935"/>
    <s v="JNT"/>
    <s v="Atasan/Staf/Karyawan"/>
    <d v="2026-06-19T00:00:00"/>
    <s v="HUBUNGI PENERIMA (LANGSUNG ANTAR KE ALAMAT)"/>
    <x v="1"/>
    <m/>
    <s v="VIP"/>
    <m/>
    <m/>
    <s v="Tidak"/>
    <s v="COD"/>
    <n v="67000"/>
    <s v="-"/>
    <n v="89865"/>
    <x v="17"/>
  </r>
  <r>
    <s v="1358666434"/>
    <d v="2026-06-05T00:00:00"/>
    <s v="MEIKA-BERKARYA"/>
    <s v="Meika Berkarya"/>
    <s v="6287818525580"/>
    <s v="Kab. Kuningan"/>
    <s v="Cilimus"/>
    <s v="Jl. Panawuan Indrapatra, Panawuan"/>
    <s v="Natalina (ca)"/>
    <s v="6282154866078"/>
    <x v="13"/>
    <s v="Kab. Gunung Mas"/>
    <s v="Kurun"/>
    <s v="jl.Mangga no.31 ( Rt.05/Rw.02 ) Desa.tumbang anjir patokan rumah, paling ujung warna biru"/>
    <n v="1"/>
    <s v="BARANG"/>
    <n v="100"/>
    <n v="0"/>
    <s v="EZ"/>
    <s v="Bulanan"/>
    <s v="BELI 1 , Warna: BLUE Topi Visor Anti UV"/>
    <m/>
    <n v="63000"/>
    <n v="0"/>
    <n v="0"/>
    <n v="63000"/>
    <m/>
    <s v="Diskon"/>
    <n v="25200"/>
    <n v="37800"/>
    <n v="163000"/>
    <n v="2445"/>
    <s v="Natalina (ca)"/>
    <m/>
    <d v="2026-06-10T00:00:00"/>
    <m/>
    <x v="0"/>
    <m/>
    <s v="VIP"/>
    <m/>
    <m/>
    <s v="Tidak"/>
    <s v="COD"/>
    <n v="100000"/>
    <s v="Recon"/>
    <n v="122755"/>
    <x v="7"/>
  </r>
  <r>
    <s v="1358670073"/>
    <d v="2026-06-05T00:00:00"/>
    <s v="MEIKA-BERKARYA"/>
    <s v="Meika Berkarya"/>
    <s v="6287818525580"/>
    <s v="Kab. Kuningan"/>
    <s v="Cilimus"/>
    <s v="Jl. Panawuan Indrapatra, Panawuan"/>
    <s v="Rahman (Kin)"/>
    <s v="6281332823693"/>
    <x v="2"/>
    <s v="Kab. Lombok Barat"/>
    <s v="Lembar"/>
    <s v="Desa Mareje/Mareje Barat Dusun Kondong RT 01 (LANGSUNG DIANTARKAN KE ALAMAT)"/>
    <n v="1"/>
    <s v="BARANG"/>
    <n v="100"/>
    <n v="0"/>
    <s v="EZ"/>
    <s v="Bulanan"/>
    <s v="Semprotan Noozle Beli 1"/>
    <m/>
    <n v="48000"/>
    <n v="0"/>
    <n v="0"/>
    <n v="48000"/>
    <m/>
    <s v="Diskon"/>
    <n v="19200"/>
    <n v="28800"/>
    <n v="117000"/>
    <n v="1755"/>
    <s v="JNT"/>
    <s v="Atasan/Staf/Karyawan"/>
    <d v="2026-06-25T00:00:00"/>
    <m/>
    <x v="1"/>
    <m/>
    <s v="VIP"/>
    <m/>
    <m/>
    <s v="Tidak"/>
    <s v="COD"/>
    <n v="69000"/>
    <s v="-"/>
    <n v="86445"/>
    <x v="21"/>
  </r>
  <r>
    <s v="1358704620"/>
    <d v="2026-06-05T00:00:00"/>
    <s v="MEIKA-BERKARYA"/>
    <s v="Meika Berkarya"/>
    <s v="6287818525580"/>
    <s v="Kab. Kuningan"/>
    <s v="Cilimus"/>
    <s v="Jl. Panawuan Indrapatra, Panawuan, Kec. Cigandamekar, Kabupaten Kuningan, Jawa Barat"/>
    <s v="fahmi (Rs)"/>
    <s v="6285822785244"/>
    <x v="13"/>
    <s v="Palangkaraya"/>
    <s v="Jekan Raya"/>
    <s v="Jl. Antang No. 18, Kelurahan Palangka (Sebrang Raja Ponsel) Kec. Jekan Raya, Kota Palangka Raya"/>
    <n v="1"/>
    <s v="BARANG"/>
    <n v="100"/>
    <n v="0"/>
    <s v="EZ"/>
    <s v="Bulanan"/>
    <s v="1 SET GIGI PALSU"/>
    <m/>
    <n v="44000"/>
    <n v="0"/>
    <n v="0"/>
    <n v="44000"/>
    <m/>
    <s v="Diskon"/>
    <n v="17600"/>
    <n v="26400"/>
    <n v="110000"/>
    <n v="1650"/>
    <s v="DC PANAWUAN"/>
    <s v="Atasan/Staf/Karyawan"/>
    <d v="2026-06-21T00:00:00"/>
    <s v="HUBUNGI PENERIMA (LANGSUNG ANTAR KE ALAMAT)"/>
    <x v="1"/>
    <m/>
    <s v="VIP"/>
    <m/>
    <m/>
    <s v="Tidak"/>
    <s v="COD"/>
    <n v="66000"/>
    <s v="-"/>
    <n v="81950"/>
    <x v="1"/>
  </r>
  <r>
    <s v="1358709750"/>
    <d v="2026-06-05T00:00:00"/>
    <s v="MEIKA-BERKARYA"/>
    <s v="Meika Berkarya"/>
    <s v="6287818525580"/>
    <s v="Kab. Kuningan"/>
    <s v="Cilimus"/>
    <s v="Jl. Panawuan Indrapatra, Panawuan"/>
    <s v="Ruben Pondaag (BY)"/>
    <s v="6288292060039"/>
    <x v="3"/>
    <s v="Kab. Minahasa Tenggara"/>
    <s v="Tombatu"/>
    <s v="Desa Tombatu Tiga Selatan, Jaga 2 (Rumah dekat dengan Gereja Bukit Moria Tombatu Tiga Selatan, Rumah Warna Cream Pagar Besi Warna Putih)"/>
    <n v="1"/>
    <s v="BARANG"/>
    <n v="100"/>
    <n v="0"/>
    <s v="EZ"/>
    <s v="Bulanan"/>
    <s v="BELI 1 GRATIS KUAS Aspal Anti Bocor"/>
    <m/>
    <n v="102000"/>
    <n v="0"/>
    <n v="0"/>
    <n v="102000"/>
    <m/>
    <s v="Diskon"/>
    <n v="40800"/>
    <n v="61200"/>
    <n v="200000"/>
    <n v="3000"/>
    <s v="PENERIMA:(HUBUNGI 081313558861 WA CHAT)"/>
    <m/>
    <d v="2026-06-17T00:00:00"/>
    <m/>
    <x v="1"/>
    <m/>
    <s v="VIP"/>
    <m/>
    <m/>
    <s v="Tidak"/>
    <s v="COD"/>
    <n v="98000"/>
    <s v="-"/>
    <n v="135800"/>
    <x v="2"/>
  </r>
  <r>
    <s v="1358713044"/>
    <d v="2026-06-05T00:00:00"/>
    <s v="MEIKA-BERKARYA"/>
    <s v="Meika Berkarya"/>
    <s v="6287818525580"/>
    <s v="Kab. Kuningan"/>
    <s v="Cilimus"/>
    <s v="Jl. Panawuan Indrapatra, Panawuan"/>
    <s v="Junita pidu (Kin)"/>
    <s v="6282191001957"/>
    <x v="3"/>
    <s v="Manado"/>
    <s v="Tuminting"/>
    <s v="UD Tetap Damai Jalan Santiago Lingkungan 2, Kampung Tali, Kelurahan Tuminting"/>
    <n v="1"/>
    <s v="BARANG"/>
    <n v="100"/>
    <n v="0"/>
    <s v="EZ"/>
    <s v="Bulanan"/>
    <s v="Beli 1 Pembesar Layar Hp"/>
    <m/>
    <n v="64000"/>
    <n v="0"/>
    <n v="0"/>
    <n v="64000"/>
    <m/>
    <s v="Diskon"/>
    <n v="25600"/>
    <n v="38400"/>
    <n v="147000"/>
    <n v="2205"/>
    <s v="DC PANAWUAN"/>
    <s v="Atasan/Staf/Karyawan"/>
    <d v="2026-06-21T00:00:00"/>
    <m/>
    <x v="1"/>
    <m/>
    <s v="VIP"/>
    <m/>
    <m/>
    <s v="Tidak"/>
    <s v="COD"/>
    <n v="83000"/>
    <s v="-"/>
    <n v="106395"/>
    <x v="1"/>
  </r>
  <r>
    <s v="1358702841"/>
    <d v="2026-06-05T00:00:00"/>
    <s v="MEIKA-BERKARYA"/>
    <s v="Meika Berkarya"/>
    <s v="6287818525580"/>
    <s v="Kab. Kuningan"/>
    <s v="Cilimus"/>
    <s v="Jl. Panawuan Indrapatra, Panawuan, Kec. Cigandamekar, Kabupaten Kuningan, Jawa Barat"/>
    <s v="Rahmat damopolii ( Di)"/>
    <s v="6282348989868"/>
    <x v="3"/>
    <s v="Kab. Bolaang Mongondow"/>
    <s v="Passi Barat"/>
    <s v="Desa Lobong jln trans Sulawesi dusun 6, Kec. Passi barat, Kab. Bolaang Mongondow (Bolmong)"/>
    <n v="1"/>
    <s v="BARANG"/>
    <n v="100"/>
    <n v="0"/>
    <s v="EZ"/>
    <s v="Bulanan"/>
    <s v="2 PCS TOPI KOMANDO (H,C)"/>
    <m/>
    <n v="114000"/>
    <n v="0"/>
    <n v="0"/>
    <n v="114000"/>
    <m/>
    <s v="Diskon"/>
    <n v="45600"/>
    <n v="68400"/>
    <n v="227000"/>
    <n v="3405"/>
    <s v="Rahmat damopolii ( Di)"/>
    <m/>
    <d v="2026-06-09T00:00:00"/>
    <s v="HUBUNGI PENERIMA (LANGSUNG ANTAR KE ALAMAT)"/>
    <x v="0"/>
    <m/>
    <s v="VIP"/>
    <m/>
    <m/>
    <s v="Tidak"/>
    <s v="COD"/>
    <n v="113000"/>
    <s v="Recon"/>
    <n v="155195"/>
    <x v="14"/>
  </r>
  <r>
    <s v="1358695048"/>
    <d v="2026-06-05T00:00:00"/>
    <s v="MEIKA-BERKARYA"/>
    <s v="Meika Berkarya"/>
    <s v="6287818525580"/>
    <s v="Kab. Kuningan"/>
    <s v="Cilimus"/>
    <s v="Jl. Panawuan Indrapatra, Panawuan"/>
    <s v="H.Kuswan (ib)"/>
    <s v="6281349731850"/>
    <x v="5"/>
    <s v="Kab. Sambas"/>
    <s v="Jawai"/>
    <s v="Jln.Orde baru no.65, Rt.02/Rw.01 Dusun Setia Darma Desa Parit Setia"/>
    <n v="1"/>
    <s v="BARANG"/>
    <n v="100"/>
    <n v="0"/>
    <s v="EZ"/>
    <s v="Bulanan"/>
    <s v="Beli 1 Gratis 1 Parfum Mobil"/>
    <m/>
    <n v="74000"/>
    <n v="0"/>
    <n v="0"/>
    <n v="74000"/>
    <m/>
    <s v="Diskon"/>
    <n v="29600"/>
    <n v="44400"/>
    <n v="167000"/>
    <n v="2505"/>
    <s v="JNT"/>
    <s v="Atasan/Staf/Karyawan"/>
    <d v="2026-06-19T00:00:00"/>
    <m/>
    <x v="1"/>
    <m/>
    <s v="VIP"/>
    <m/>
    <m/>
    <s v="Tidak"/>
    <s v="COD"/>
    <n v="93000"/>
    <s v="-"/>
    <n v="120095"/>
    <x v="17"/>
  </r>
  <r>
    <s v="1358702379"/>
    <d v="2026-06-05T00:00:00"/>
    <s v="MEIKA-BERKARYA"/>
    <s v="Meika Berkarya"/>
    <s v="6287818525580"/>
    <s v="Kab. Kuningan"/>
    <s v="Cilimus"/>
    <s v="Jl. Panawuan Indrapatra, Panawuan"/>
    <s v="John. (Ib)"/>
    <s v="6282148896846"/>
    <x v="32"/>
    <s v="Kab. Nunukan"/>
    <s v="Krayan"/>
    <s v="jln. Eddy nursidik, desa pa, putuk, RT 001, nomor rumah, 007 terang baru"/>
    <n v="1"/>
    <s v="BARANG"/>
    <n v="100"/>
    <n v="0"/>
    <s v="EZ"/>
    <s v="Bulanan"/>
    <s v="Beli 1 Gratis 1 Alat Cukur Multifungsi"/>
    <m/>
    <n v="96000"/>
    <n v="0"/>
    <n v="0"/>
    <n v="96000"/>
    <m/>
    <s v="Diskon"/>
    <n v="38400"/>
    <n v="57600"/>
    <n v="200000"/>
    <n v="3000"/>
    <s v="DC PANAWUAN KNG07"/>
    <s v="Atasan/Staf/Karyawan"/>
    <d v="2026-06-19T00:00:00"/>
    <m/>
    <x v="1"/>
    <m/>
    <s v="VIP"/>
    <m/>
    <m/>
    <s v="Tidak"/>
    <s v="COD"/>
    <n v="104000"/>
    <s v="-"/>
    <n v="139400"/>
    <x v="17"/>
  </r>
  <r>
    <s v="1358702734"/>
    <d v="2026-06-05T00:00:00"/>
    <s v="MEIKA-BERKARYA"/>
    <s v="Meika Berkarya"/>
    <s v="6287818525580"/>
    <s v="Kab. Kuningan"/>
    <s v="Cilimus"/>
    <s v="Jl. Panawuan Indrapatra, Panawuan, Kec. Cigandamekar, Kabupaten Kuningan, Jawa Barat"/>
    <s v="Alin laurestabo ( Di)"/>
    <s v="6285399040780"/>
    <x v="3"/>
    <s v="Kab. Bolaang Mongondow"/>
    <s v="Lolak"/>
    <s v="Jl. Trans Sulawesi, kelurahan Diat ( patokan rumah dekat Kompleks masjid diat) Kec. Lolak, Kab Bolaang Mongondow, Sulawesi Utara"/>
    <n v="1"/>
    <s v="BARANG"/>
    <n v="100"/>
    <n v="0"/>
    <s v="EZ"/>
    <s v="Bulanan"/>
    <s v="1 SET GIGI PALSU"/>
    <m/>
    <n v="114000"/>
    <n v="0"/>
    <n v="0"/>
    <n v="114000"/>
    <m/>
    <s v="Diskon"/>
    <n v="45600"/>
    <n v="68400"/>
    <n v="177000"/>
    <n v="2655"/>
    <m/>
    <m/>
    <m/>
    <s v="HUBUNGI PENERIMA (LANGSUNG ANTAR KE ALAMAT)"/>
    <x v="1"/>
    <m/>
    <s v="VIP"/>
    <m/>
    <m/>
    <s v="Tidak"/>
    <s v="COD"/>
    <n v="63000"/>
    <s v="-"/>
    <n v="105945"/>
    <x v="20"/>
  </r>
  <r>
    <s v="1358578517"/>
    <d v="2026-06-05T00:00:00"/>
    <s v="MEIKA-BERKARYA"/>
    <s v="Meika Berkarya"/>
    <s v="6287818525580"/>
    <s v="Kab. Kuningan"/>
    <s v="Cilimus"/>
    <s v="Jl. Panawuan Indrapatra, Panawuan"/>
    <s v="Henri Saragi (Hb)"/>
    <s v="6281319705852"/>
    <x v="27"/>
    <s v="Kab.  Pelalawan"/>
    <s v="Pangkalan Kuras"/>
    <s v="Dusun bukit horas desa/kel bukit kesuma (hubungi via whatsapp)"/>
    <n v="1"/>
    <s v="BARANG"/>
    <n v="100"/>
    <n v="0"/>
    <s v="EZ"/>
    <s v="Bulanan"/>
    <s v="BELI 1 , Warna: GRAY Topi Visor Anti UV"/>
    <m/>
    <n v="59000"/>
    <n v="0"/>
    <n v="0"/>
    <n v="59000"/>
    <m/>
    <s v="Diskon"/>
    <n v="23600"/>
    <n v="35400"/>
    <n v="153000"/>
    <n v="2295"/>
    <s v="paket anda adadi jnt panawuan"/>
    <s v="Atasan/Staf/Karyawan"/>
    <d v="2026-06-24T00:00:00"/>
    <m/>
    <x v="1"/>
    <m/>
    <s v="VIP"/>
    <m/>
    <m/>
    <s v="Tidak"/>
    <s v="COD"/>
    <n v="94000"/>
    <s v="-"/>
    <n v="115305"/>
    <x v="6"/>
  </r>
  <r>
    <s v="1358637040"/>
    <d v="2026-06-05T00:00:00"/>
    <s v="MEIKA-BERKARYA"/>
    <s v="Meika Berkarya"/>
    <s v="6287818525580"/>
    <s v="Kab. Kuningan"/>
    <s v="Cilimus"/>
    <s v="Jl. Panawuan Indrapatra, Panawuan"/>
    <s v="Skifo Mondolu (PS)"/>
    <s v="6282274884515"/>
    <x v="8"/>
    <s v="Kab. Poso"/>
    <s v="Lore Utara"/>
    <s v="Desa. Kaduwaa RT 03 (Dekat sekola SD kaduwaa)"/>
    <n v="1"/>
    <s v="BARANG"/>
    <n v="100"/>
    <n v="0"/>
    <s v="EZ"/>
    <s v="Bulanan"/>
    <s v="Beli 1 Pembesar Layar Hp"/>
    <m/>
    <n v="85000"/>
    <n v="0"/>
    <n v="0"/>
    <n v="85000"/>
    <m/>
    <s v="Diskon"/>
    <n v="34000"/>
    <n v="51000"/>
    <n v="197000"/>
    <n v="2955"/>
    <s v="PAKET ANDA ADA DI JNT PANAUWAN"/>
    <s v="Atasan/Staf/Karyawan"/>
    <d v="2026-06-28T00:00:00"/>
    <m/>
    <x v="1"/>
    <m/>
    <s v="VIP"/>
    <m/>
    <m/>
    <s v="Tidak"/>
    <s v="COD"/>
    <n v="112000"/>
    <s v="-"/>
    <n v="143045"/>
    <x v="4"/>
  </r>
  <r>
    <s v="1358639179"/>
    <d v="2026-06-05T00:00:00"/>
    <s v="MEIKA-BERKARYA"/>
    <s v="Meika Berkarya"/>
    <s v="6287818525580"/>
    <s v="Kab. Kuningan"/>
    <s v="Cilimus"/>
    <s v="Jl. Panawuan Indrapatra, Panawuan, Kec. Cigandamekar, Kabupaten Kuningan, Jawa Barat"/>
    <s v="Damanik (rz)"/>
    <s v="6281349793196"/>
    <x v="19"/>
    <s v="Kab. Paser"/>
    <s v="Kuaro"/>
    <s v="Blok B No 5 ( Belakang Pusban ) Desa Padang jaya, Kec. Kuaro, Kab. Paser"/>
    <n v="1"/>
    <s v="BARANG"/>
    <n v="100"/>
    <n v="0"/>
    <s v="EZ"/>
    <s v="Bulanan"/>
    <s v="3 PCS LEM BESI SERBAGUNA"/>
    <m/>
    <n v="67000"/>
    <n v="0"/>
    <n v="0"/>
    <n v="67000"/>
    <m/>
    <s v="Diskon"/>
    <n v="26800"/>
    <n v="40200"/>
    <n v="213000"/>
    <n v="3195"/>
    <s v="PENERIMA:(HUBUNGI 081313558861 WA CHAT)"/>
    <s v="Atasan/Staf/Karyawan"/>
    <d v="2026-06-18T00:00:00"/>
    <s v="HUBUNGI PENERIMA (LANGSUNG ANTAR KE ALAMAT)"/>
    <x v="1"/>
    <m/>
    <s v="VIP"/>
    <m/>
    <m/>
    <s v="Tidak"/>
    <s v="COD"/>
    <n v="146000"/>
    <s v="-"/>
    <n v="169605"/>
    <x v="16"/>
  </r>
  <r>
    <s v="1358640200"/>
    <d v="2026-06-05T00:00:00"/>
    <s v="MEIKA-BERKARYA"/>
    <s v="Meika Berkarya"/>
    <s v="6287818525580"/>
    <s v="Kab. Kuningan"/>
    <s v="Cilimus"/>
    <s v="Jl. Panawuan Indrapatra, Panawuan"/>
    <s v="Pinta Halimatussadiah (ca)"/>
    <s v="6281365759146"/>
    <x v="27"/>
    <s v="Dumai"/>
    <s v="Bukit Kapur"/>
    <s v="Jl. Sukarnohatta / jl.harapan rt. 03 ) desa bukit kapur"/>
    <n v="1"/>
    <s v="BARANG"/>
    <n v="100"/>
    <n v="0"/>
    <s v="EZ"/>
    <s v="Bulanan"/>
    <s v="BELI 1 , Warna: BLACK Topi Visor Anti UV"/>
    <m/>
    <n v="50000"/>
    <n v="0"/>
    <n v="0"/>
    <n v="50000"/>
    <m/>
    <s v="Diskon"/>
    <n v="20000"/>
    <n v="30000"/>
    <n v="149100"/>
    <n v="2236.5"/>
    <s v="Pinta Halimatussadiah (ca)"/>
    <m/>
    <d v="2026-06-09T00:00:00"/>
    <m/>
    <x v="0"/>
    <m/>
    <s v="VIP"/>
    <m/>
    <m/>
    <s v="Tidak"/>
    <s v="COD"/>
    <n v="99100"/>
    <s v="Recon"/>
    <n v="116863.5"/>
    <x v="14"/>
  </r>
  <r>
    <s v="1358520402"/>
    <d v="2026-06-05T00:00:00"/>
    <s v="MEIKA-BERKARYA"/>
    <s v="Meika Berkarya"/>
    <s v="6287818525580"/>
    <s v="Kab. Kuningan"/>
    <s v="Cilimus"/>
    <s v="Jl. Panawuan Indrapatra, Panawuan"/>
    <s v="Jhonlie Od."/>
    <s v="6282381153677"/>
    <x v="0"/>
    <s v="Pematangsiantar"/>
    <s v="Siantar Martoba"/>
    <s v="Perumahan Asido Daharo Dua Jln. Bombongan Raya No. 4 Kelurahan Tambun Nabolon Siantar Martoba (DIANTAR LANGSUNG KE ALAMAT PENERIMA) Rumah Cat Biru No. 19"/>
    <n v="1"/>
    <s v="BARANG"/>
    <n v="100"/>
    <n v="0"/>
    <s v="EZ"/>
    <s v="Bulanan"/>
    <s v="Semprotan Noozle Beli 1"/>
    <m/>
    <n v="50000"/>
    <n v="0"/>
    <n v="0"/>
    <n v="50000"/>
    <m/>
    <s v="Diskon"/>
    <n v="20000"/>
    <n v="30000"/>
    <n v="108000"/>
    <n v="1620"/>
    <s v="JNT"/>
    <s v="Atasan/Staf/Karyawan"/>
    <d v="2026-06-26T00:00:00"/>
    <m/>
    <x v="1"/>
    <m/>
    <s v="VIP"/>
    <m/>
    <m/>
    <s v="Tidak"/>
    <s v="COD"/>
    <n v="58000"/>
    <s v="-"/>
    <n v="76380"/>
    <x v="26"/>
  </r>
  <r>
    <s v="1358524881"/>
    <d v="2026-06-05T00:00:00"/>
    <s v="MEIKA-BERKARYA"/>
    <s v="Meika Berkarya"/>
    <s v="6287818525580"/>
    <s v="Kab. Kuningan"/>
    <s v="Cilimus"/>
    <s v="Jl. Panawuan Indrapatra, Panawuan"/>
    <s v="ishak (ib)"/>
    <s v="6282191404926"/>
    <x v="3"/>
    <s v="Kotamobagu"/>
    <s v="Kotamobagu Barat"/>
    <s v="Kotamobagu Desa/Kelurahan :Gogagiman Rt 14 ka"/>
    <n v="1"/>
    <s v="BARANG"/>
    <n v="100"/>
    <n v="0"/>
    <s v="EZ"/>
    <s v="Bulanan"/>
    <s v="Beli 1 Penghitam Body Kendaraan Bonus Kain Lap Microfiber"/>
    <m/>
    <n v="87000"/>
    <n v="0"/>
    <n v="0"/>
    <n v="87000"/>
    <m/>
    <s v="Diskon"/>
    <n v="34800"/>
    <n v="52200"/>
    <n v="154000"/>
    <n v="2310"/>
    <s v="ishak (ib)"/>
    <m/>
    <d v="2026-06-09T00:00:00"/>
    <m/>
    <x v="0"/>
    <m/>
    <s v="VIP"/>
    <m/>
    <m/>
    <s v="Tidak"/>
    <s v="COD"/>
    <n v="67000"/>
    <s v="Recon"/>
    <n v="99490"/>
    <x v="14"/>
  </r>
  <r>
    <s v="1358634118"/>
    <d v="2026-06-05T00:00:00"/>
    <s v="MEIKA-BERKARYA"/>
    <s v="Meika Berkarya"/>
    <s v="6287818525580"/>
    <s v="Kab. Kuningan"/>
    <s v="Cilimus"/>
    <s v="Jl. Panawuan Indrapatra, Panawuan"/>
    <s v="Bi.un (IR)"/>
    <s v="6285837209880"/>
    <x v="4"/>
    <s v="Kab. Tebo"/>
    <s v="Tebo Ilir"/>
    <s v="Jln. Air panas RT 16 RW 08 Kelurahan sungai bengkal Kec Tebo Ilir (Warung Ayuk Tutik)"/>
    <n v="1"/>
    <s v="BARANG"/>
    <n v="100"/>
    <n v="0"/>
    <s v="EZ"/>
    <s v="Bulanan"/>
    <s v="Beli 1 Vacum Cleaner Mobil"/>
    <m/>
    <n v="52000"/>
    <n v="0"/>
    <n v="0"/>
    <n v="52000"/>
    <m/>
    <s v="Diskon"/>
    <n v="20800"/>
    <n v="31200"/>
    <n v="139000"/>
    <n v="2085"/>
    <s v="Bi.un (IR)"/>
    <m/>
    <d v="2026-06-10T00:00:00"/>
    <m/>
    <x v="0"/>
    <m/>
    <s v="VIP"/>
    <m/>
    <m/>
    <s v="Tidak"/>
    <s v="COD"/>
    <n v="87000"/>
    <s v="Recon"/>
    <n v="105715"/>
    <x v="7"/>
  </r>
  <r>
    <s v="1358523355"/>
    <d v="2026-06-05T00:00:00"/>
    <s v="MEIKA-BERKARYA"/>
    <s v="Meika Berkarya"/>
    <s v="6287818525580"/>
    <s v="Kab. Kuningan"/>
    <s v="Cilimus"/>
    <s v="Jl. Panawuan Indrapatra, Panawuan"/>
    <s v="Esra marlion Liunima (Jj)"/>
    <s v="6281246640262"/>
    <x v="1"/>
    <s v="Kab. Timor Tengah Selatan"/>
    <s v="Kuanfatu"/>
    <s v="Kelurahan /Desa Olais RT 005 RW 003 Kec. Kuanfatu"/>
    <n v="1"/>
    <s v="BARANG"/>
    <n v="100"/>
    <n v="0"/>
    <s v="EZ"/>
    <s v="Bulanan"/>
    <s v="Beli 1 Penghitam Body Kendaraan Bonus Kain Lap Microfiber"/>
    <m/>
    <n v="84000"/>
    <n v="0"/>
    <n v="0"/>
    <n v="84000"/>
    <m/>
    <s v="Diskon"/>
    <n v="33600"/>
    <n v="50400"/>
    <n v="183000"/>
    <n v="2745"/>
    <m/>
    <m/>
    <m/>
    <m/>
    <x v="1"/>
    <m/>
    <s v="VIP"/>
    <m/>
    <m/>
    <s v="Tidak"/>
    <s v="COD"/>
    <n v="99000"/>
    <s v="-"/>
    <n v="129855"/>
    <x v="20"/>
  </r>
  <r>
    <s v="1358642897"/>
    <d v="2026-06-05T00:00:00"/>
    <s v="MEIKA-BERKARYA"/>
    <s v="Meika Berkarya"/>
    <s v="6287818525580"/>
    <s v="Kab. Kuningan"/>
    <s v="Cilimus"/>
    <s v="Jl. Panawuan Indrapatra, Panawuan"/>
    <s v="Glory F.L. Tobing (iaa)"/>
    <s v="6282235527562"/>
    <x v="0"/>
    <s v="Sibolga"/>
    <s v="Sibolga Utara"/>
    <s v="Jl. Jend. Maraden Panggabean No. 18.  Kel. Angin Nauli. (Antarkan ke sekolah SMK Negeri 2 Sibolga)"/>
    <n v="1"/>
    <s v="BARANG"/>
    <n v="100"/>
    <n v="0"/>
    <s v="EZ"/>
    <s v="Bulanan"/>
    <s v="Beli 2 Pembesar Layar Hp"/>
    <m/>
    <n v="50000"/>
    <n v="0"/>
    <n v="0"/>
    <n v="50000"/>
    <m/>
    <s v="Diskon"/>
    <n v="20000"/>
    <n v="30000"/>
    <n v="176000"/>
    <n v="2640"/>
    <s v="JNT"/>
    <s v="Atasan/Staf/Karyawan"/>
    <d v="2026-06-22T00:00:00"/>
    <m/>
    <x v="1"/>
    <m/>
    <s v="VIP"/>
    <m/>
    <m/>
    <s v="Tidak"/>
    <s v="COD"/>
    <n v="126000"/>
    <s v="-"/>
    <n v="143360"/>
    <x v="24"/>
  </r>
  <r>
    <s v="1358646875"/>
    <d v="2026-06-05T00:00:00"/>
    <s v="MEIKA-BERKARYA"/>
    <s v="Meika Berkarya"/>
    <s v="6287818525580"/>
    <s v="Kab. Kuningan"/>
    <s v="Cilimus"/>
    <s v="Jl. Panawuan Indrapatra, Panawuan"/>
    <s v="Dince Mandas(ib)"/>
    <s v="6281356164345"/>
    <x v="3"/>
    <s v="Kab. Minahasa Selatan"/>
    <s v="Amurang"/>
    <s v="Kelrhn Buyungon ling9 jln cakalele no4"/>
    <n v="1"/>
    <s v="BARANG"/>
    <n v="100"/>
    <n v="0"/>
    <s v="EZ"/>
    <s v="Bulanan"/>
    <s v="Sikat Punggug Beli 1 Gratis 1"/>
    <m/>
    <n v="102000"/>
    <n v="0"/>
    <n v="0"/>
    <n v="102000"/>
    <m/>
    <s v="Diskon"/>
    <n v="40800"/>
    <n v="61200"/>
    <n v="182000"/>
    <n v="2730"/>
    <s v="paket anda ada di jny panawuan"/>
    <s v="Atasan/Staf/Karyawan"/>
    <d v="2026-06-18T00:00:00"/>
    <m/>
    <x v="1"/>
    <m/>
    <s v="VIP"/>
    <m/>
    <m/>
    <s v="Tidak"/>
    <s v="COD"/>
    <n v="80000"/>
    <s v="-"/>
    <n v="118070"/>
    <x v="16"/>
  </r>
  <r>
    <s v="1358651113"/>
    <d v="2026-06-05T00:00:00"/>
    <s v="MEIKA-BERKARYA"/>
    <s v="Meika Berkarya"/>
    <s v="6287818525580"/>
    <s v="Kab. Kuningan"/>
    <s v="Cilimus"/>
    <s v="Jl. Panawuan Indrapatra, Panawuan"/>
    <s v="stevan (BY)"/>
    <s v="6285255653040"/>
    <x v="3"/>
    <s v="Kab. Minahasa Selatan"/>
    <s v="Amurang Barat"/>
    <s v="Desa/Kelurahan : Tewasen Jaga 8 (Belakang Poskamling Jaga 8, Rumah Warna Cream)"/>
    <n v="1"/>
    <s v="BARANG"/>
    <n v="100"/>
    <n v="0"/>
    <s v="EZ"/>
    <s v="Bulanan"/>
    <s v="BELI 1 Dongkrak Pemindah Barang"/>
    <m/>
    <n v="102000"/>
    <n v="0"/>
    <n v="0"/>
    <n v="102000"/>
    <m/>
    <s v="Diskon"/>
    <n v="40800"/>
    <n v="61200"/>
    <n v="221000"/>
    <n v="3315"/>
    <s v="jnt"/>
    <s v="Atasan/Staf/Karyawan"/>
    <d v="2026-06-16T00:00:00"/>
    <m/>
    <x v="1"/>
    <m/>
    <s v="VIP"/>
    <m/>
    <m/>
    <s v="Tidak"/>
    <s v="COD"/>
    <n v="119000"/>
    <s v="-"/>
    <n v="156485"/>
    <x v="12"/>
  </r>
  <r>
    <s v="1358642570"/>
    <d v="2026-06-05T00:00:00"/>
    <s v="MEIKA-BERKARYA"/>
    <s v="Meika Berkarya"/>
    <s v="6287818525580"/>
    <s v="Kab. Kuningan"/>
    <s v="Cilimus"/>
    <s v="Jl. Panawuan Indrapatra, Panawuan"/>
    <s v="Jelimin (Jj)"/>
    <s v="6282254088531"/>
    <x v="5"/>
    <s v="Kab. Sekadau"/>
    <s v="Nanga Mahap"/>
    <s v="Kelurahan /Desa Tamang Dusun Lubang Landak RT 01 RW 01 Kec. Nanga Mahap"/>
    <n v="1"/>
    <s v="BARANG"/>
    <n v="100"/>
    <n v="0"/>
    <s v="EZ"/>
    <s v="Bulanan"/>
    <s v="Semprotan Noozle Beli 1"/>
    <m/>
    <n v="74000"/>
    <n v="0"/>
    <n v="0"/>
    <n v="74000"/>
    <m/>
    <s v="Diskon"/>
    <n v="29600"/>
    <n v="44400"/>
    <n v="137000"/>
    <n v="2055"/>
    <s v="Jelimin (Jj)"/>
    <m/>
    <d v="2026-06-16T00:00:00"/>
    <m/>
    <x v="0"/>
    <m/>
    <s v="VIP"/>
    <m/>
    <m/>
    <s v="Tidak"/>
    <s v="COD"/>
    <n v="63000"/>
    <s v="Recon"/>
    <n v="90545"/>
    <x v="12"/>
  </r>
  <r>
    <s v="1358640333"/>
    <d v="2026-06-05T00:00:00"/>
    <s v="MEIKA-BERKARYA"/>
    <s v="Meika Berkarya"/>
    <s v="6287818525580"/>
    <s v="Kab. Kuningan"/>
    <s v="Cilimus"/>
    <s v="Jl. Panawuan Indrapatra, Panawuan"/>
    <s v="Aryanto Lintaku (Bar)"/>
    <s v="6281244456968"/>
    <x v="3"/>
    <s v="Kab. Minahasa Tenggara"/>
    <s v="Belang"/>
    <s v="Aryanto Lintaku, Alamat. Jaga 2 Desa Ponosakan Indah, Kec. Belang (DIANTARKAN LANGSUNG KE ALAMAT PENERIMA)"/>
    <n v="1"/>
    <s v="BARANG"/>
    <n v="100"/>
    <n v="0"/>
    <s v="EZ"/>
    <s v="Bulanan"/>
    <s v="Beli 2 Spray Pembersih Interior Mobil"/>
    <m/>
    <n v="72000"/>
    <n v="0"/>
    <n v="0"/>
    <n v="72000"/>
    <m/>
    <s v="Diskon"/>
    <n v="28800"/>
    <n v="43200"/>
    <n v="240000"/>
    <n v="3600"/>
    <s v="PENERIMA:(HUBUNGI 081313558861 WA CHAT)"/>
    <m/>
    <d v="2026-06-17T00:00:00"/>
    <m/>
    <x v="1"/>
    <m/>
    <s v="VIP"/>
    <m/>
    <m/>
    <s v="Tidak"/>
    <s v="COD"/>
    <n v="168000"/>
    <s v="-"/>
    <n v="193200"/>
    <x v="2"/>
  </r>
  <r>
    <s v="1358511825"/>
    <d v="2026-06-05T00:00:00"/>
    <s v="MEIKA-BERKARYA"/>
    <s v="Meika Berkarya"/>
    <s v="6287818525580"/>
    <s v="Kab. Kuningan"/>
    <s v="Cilimus"/>
    <s v="Jl. Panawuan Indrapatra, Panawuan, Kec. Cigandamekar, Kabupaten Kuningan, Jawa Barat"/>
    <s v="Nma ku Irwan (rz)"/>
    <s v="6282352264602"/>
    <x v="21"/>
    <s v="Kab. Tanah Bumbu"/>
    <s v="Kusan Hulu - Teluk Kepayang"/>
    <s v="Desa Teluk Kepayang ( Belakang Pasar Tamara )Kec. Kusan Hulu, Kab. Tanah Bumbu"/>
    <n v="1"/>
    <s v="BARANG"/>
    <n v="100"/>
    <n v="0"/>
    <s v="EZ"/>
    <s v="Bulanan"/>
    <s v="1 BOTOL BLACK MAGIC , 1 LAP MICROFIBER"/>
    <m/>
    <n v="62000"/>
    <n v="0"/>
    <n v="0"/>
    <n v="62000"/>
    <m/>
    <s v="Diskon"/>
    <n v="24800"/>
    <n v="37200"/>
    <n v="116000"/>
    <n v="1740"/>
    <s v="PAKET ANDA ADA DI JNT PANWUAN"/>
    <s v="Atasan/Staf/Karyawan"/>
    <d v="2026-06-23T00:00:00"/>
    <s v="HUBUNGI PENERIMA (LANGSUNG ANTAR KE ALAMAT)"/>
    <x v="1"/>
    <m/>
    <s v="VIP"/>
    <m/>
    <m/>
    <s v="Tidak"/>
    <s v="COD"/>
    <n v="54000"/>
    <s v="-"/>
    <n v="77060"/>
    <x v="11"/>
  </r>
  <r>
    <s v="1358640782"/>
    <d v="2026-06-05T00:00:00"/>
    <s v="MEIKA-BERKARYA"/>
    <s v="Meika Berkarya"/>
    <s v="6287818525580"/>
    <s v="Kab. Kuningan"/>
    <s v="Cilimus"/>
    <s v="Jl. Panawuan Indrapatra, Panawuan"/>
    <s v="Muhammad Affan (Jj)"/>
    <s v="6285330701615"/>
    <x v="4"/>
    <s v="Kab. Sarolangun"/>
    <s v="Mandiangin - Mandiangin Timur"/>
    <s v="Jln. Lintas Pauh - Mandiangin Kelurahan /Desa Gurun Mudo, Rumah pinggir jalan lintas dekat lapangan bola"/>
    <n v="1"/>
    <s v="BARANG"/>
    <n v="100"/>
    <n v="0"/>
    <s v="EZ"/>
    <s v="Bulanan"/>
    <s v="Semprotan Noozle Beli 2 Gratis 1"/>
    <m/>
    <n v="44000"/>
    <n v="0"/>
    <n v="0"/>
    <n v="44000"/>
    <m/>
    <s v="Diskon"/>
    <n v="17600"/>
    <n v="26400"/>
    <n v="153000"/>
    <n v="2295"/>
    <s v="Muhammad Affan (Jj)"/>
    <m/>
    <d v="2026-06-10T00:00:00"/>
    <m/>
    <x v="0"/>
    <m/>
    <s v="VIP"/>
    <m/>
    <m/>
    <s v="Tidak"/>
    <s v="COD"/>
    <n v="109000"/>
    <s v="Recon"/>
    <n v="124305"/>
    <x v="7"/>
  </r>
  <r>
    <s v="1357754261"/>
    <d v="2026-06-05T00:00:00"/>
    <s v="MEIKA-BERKARYA"/>
    <s v="Meika Berkarya"/>
    <s v="6287818525580"/>
    <s v="Kab. Kuningan"/>
    <s v="Cilimus"/>
    <s v="Jl. Panawuan Indrapatra, Panawuan"/>
    <s v="Hasan Abas (PS)"/>
    <s v="628134084430"/>
    <x v="11"/>
    <s v="Kab. Gorontalo"/>
    <s v="Limboto Barat"/>
    <s v="Desa. Daenaa RT 02 RW 02 (Patokan rumah: Depan depot air isi ulang cat biru.)"/>
    <n v="1"/>
    <s v="BARANG"/>
    <n v="100"/>
    <n v="0"/>
    <s v="EZ"/>
    <s v="Bulanan"/>
    <s v="Beli 2 Gratis 1 Semprotan Noozle"/>
    <m/>
    <n v="77000"/>
    <n v="0"/>
    <n v="0"/>
    <n v="77000"/>
    <m/>
    <s v="Diskon"/>
    <n v="30800"/>
    <n v="46200"/>
    <n v="204000"/>
    <n v="3060"/>
    <s v="PAKET ANDA ADA DI JNT PANAWUAN"/>
    <s v="Atasan/Staf/Karyawan"/>
    <d v="2026-06-22T00:00:00"/>
    <m/>
    <x v="1"/>
    <m/>
    <s v="VIP"/>
    <m/>
    <m/>
    <s v="Tidak"/>
    <s v="COD"/>
    <n v="127000"/>
    <s v="-"/>
    <n v="154740"/>
    <x v="24"/>
  </r>
  <r>
    <s v="1357780199"/>
    <d v="2026-06-05T00:00:00"/>
    <s v="MEIKA-BERKARYA"/>
    <s v="Meika Berkarya"/>
    <s v="6287818525580"/>
    <s v="Kab. Kuningan"/>
    <s v="Cilimus"/>
    <s v="Jl. Panawuan Indrapatra, Panawuan"/>
    <s v="Aloysius Ria (Jj)"/>
    <s v="6285134404929"/>
    <x v="1"/>
    <s v="Kab. Timor Tengah Utara"/>
    <s v="Kota Kefamenanu"/>
    <s v="Kelurahan /Desa Benpasi RT 013 RW 003 Jln. Nangka Kec. Kota Kefamenanu"/>
    <n v="1"/>
    <s v="BARANG"/>
    <n v="100"/>
    <n v="0"/>
    <s v="EZ"/>
    <s v="Bulanan"/>
    <s v="Beli 1 Gratis 1 Alat Cukur Multifungsi"/>
    <m/>
    <n v="74000"/>
    <n v="0"/>
    <n v="0"/>
    <n v="74000"/>
    <m/>
    <s v="Diskon"/>
    <n v="29600"/>
    <n v="44400"/>
    <n v="232000"/>
    <n v="3480"/>
    <s v="Aloysius Ria (Jj)"/>
    <m/>
    <d v="2026-06-10T00:00:00"/>
    <m/>
    <x v="0"/>
    <m/>
    <s v="VIP"/>
    <m/>
    <m/>
    <s v="Tidak"/>
    <s v="COD"/>
    <n v="158000"/>
    <s v="Recon"/>
    <n v="184120"/>
    <x v="7"/>
  </r>
  <r>
    <s v="1358183085"/>
    <d v="2026-06-05T00:00:00"/>
    <s v="MEIKA-BERKARYA"/>
    <s v="Meika Berkarya"/>
    <s v="6287818525580"/>
    <s v="Kab. Kuningan"/>
    <s v="Cilimus"/>
    <s v="Jl. Panawuan Indrapatra, Panawuan, Kec. Cigandamekar, Kabupaten Kuningan, Jawa Barat"/>
    <s v="Teguh Budi Santoso (IS)"/>
    <s v="628125267659"/>
    <x v="16"/>
    <s v="Kab. Pasuruan"/>
    <s v="Gondangwetan"/>
    <s v="Perum Keboncandi Permai Blok. J.25 Kelurahan Karangsentul Rt.03 Rw.11 Kec. Gondangwetan, Kota Pasuruan"/>
    <n v="1"/>
    <s v="BARANG"/>
    <n v="100"/>
    <n v="0"/>
    <s v="EZ"/>
    <s v="Bulanan"/>
    <s v="1 SET GIGI PALSU"/>
    <m/>
    <n v="25000"/>
    <n v="0"/>
    <n v="0"/>
    <n v="25000"/>
    <m/>
    <s v="Diskon"/>
    <n v="16000"/>
    <n v="9000"/>
    <n v="84000"/>
    <n v="1260"/>
    <s v="Teguh Budi Santoso (IS)"/>
    <m/>
    <d v="2026-06-07T00:00:00"/>
    <s v="HUBUNGI PENERIMA (LANGSUNG ANTAR KE ALAMAT)"/>
    <x v="0"/>
    <m/>
    <s v="VIP"/>
    <m/>
    <m/>
    <s v="Tidak"/>
    <s v="COD"/>
    <n v="59000"/>
    <s v="Recon"/>
    <n v="73740"/>
    <x v="15"/>
  </r>
  <r>
    <s v="1358203726"/>
    <d v="2026-06-05T00:00:00"/>
    <s v="MEIKA-BERKARYA"/>
    <s v="Meika Berkarya"/>
    <s v="6287818525580"/>
    <s v="Kab. Kuningan"/>
    <s v="Cilimus"/>
    <s v="Jl. Panawuan Indrapatra, Panawuan"/>
    <s v="Jhigon (PS)"/>
    <s v="6281310428051"/>
    <x v="2"/>
    <s v="Kab. Dompu"/>
    <s v="Kilo"/>
    <s v="PT ABB Jl. Kiwu Desa   : Kiwu (ANTRAKN LANGSUNG KE ALAMAT)"/>
    <n v="1"/>
    <s v="BARANG"/>
    <n v="100"/>
    <n v="0"/>
    <s v="EZ"/>
    <s v="Bulanan"/>
    <s v="Beli 1 Pembesar Layar Hp"/>
    <m/>
    <n v="56000"/>
    <n v="0"/>
    <n v="0"/>
    <n v="56000"/>
    <m/>
    <s v="Diskon"/>
    <n v="22400"/>
    <n v="33600"/>
    <n v="140000"/>
    <n v="2100"/>
    <s v="JNT"/>
    <s v="Atasan/Staf/Karyawan"/>
    <d v="2026-06-22T00:00:00"/>
    <m/>
    <x v="1"/>
    <m/>
    <s v="VIP"/>
    <m/>
    <m/>
    <s v="Tidak"/>
    <s v="COD"/>
    <n v="84000"/>
    <s v="-"/>
    <n v="104300"/>
    <x v="24"/>
  </r>
  <r>
    <s v="1357718250"/>
    <d v="2026-06-05T00:00:00"/>
    <s v="MEIKA-BERKARYA"/>
    <s v="Meika Berkarya"/>
    <s v="6287818525580"/>
    <s v="Kab. Kuningan"/>
    <s v="Cilimus"/>
    <s v="Jl. Panawuan Indrapatra, Panawuan"/>
    <s v="Ketut Bagia (Bar)"/>
    <s v="6281338325251"/>
    <x v="12"/>
    <s v="Kab. Badung"/>
    <s v="Kuta Selatan"/>
    <s v="Ketut Bagia, Alamat. Jl. Uluwatu, Gang. Mecutan 7 No. D8, Kelurahan Jimbaran, Kec. Kuta Selatan (DIANTARKAN LANGSUNG KE ALAMAT PENERIMA)"/>
    <n v="1"/>
    <s v="BARANG"/>
    <n v="100"/>
    <n v="0"/>
    <s v="EZ"/>
    <s v="Bulanan"/>
    <s v="Beli 1 Spray Pembersih Interior Mobil"/>
    <m/>
    <n v="30000"/>
    <n v="0"/>
    <n v="0"/>
    <n v="30000"/>
    <m/>
    <s v="Diskon"/>
    <n v="12000"/>
    <n v="18000"/>
    <n v="111000"/>
    <n v="1665"/>
    <s v="Ketut Bagia (Bar)"/>
    <m/>
    <d v="2026-06-09T00:00:00"/>
    <m/>
    <x v="0"/>
    <m/>
    <s v="VIP"/>
    <m/>
    <m/>
    <s v="Tidak"/>
    <s v="COD"/>
    <n v="81000"/>
    <s v="Recon"/>
    <n v="91335"/>
    <x v="14"/>
  </r>
  <r>
    <s v="1357909560"/>
    <d v="2026-06-05T00:00:00"/>
    <s v="MEIKA-BERKARYA"/>
    <s v="Meika Berkarya"/>
    <s v="6287818525580"/>
    <s v="Kab. Kuningan"/>
    <s v="Cilimus"/>
    <s v="Jl. Panawuan Indrapatra, Panawuan"/>
    <s v="Ahmad jahra (IR)"/>
    <s v="6282123372674"/>
    <x v="28"/>
    <s v="Kab. Pandeglang"/>
    <s v="Cadasari"/>
    <s v="Kp. Kalapasan RT 06 RW 03 Desa Pasir Peuteuy Kec Cadasari (Musolah kp. Kalapasan)"/>
    <n v="1"/>
    <s v="BARANG"/>
    <n v="100"/>
    <n v="0"/>
    <s v="EZ"/>
    <s v="Bulanan"/>
    <s v="Beli 1 Penghitam Body Kendaraan Bonus Kain Lap Microfiber"/>
    <m/>
    <n v="23000"/>
    <n v="0"/>
    <n v="0"/>
    <n v="23000"/>
    <m/>
    <s v="Diskon"/>
    <n v="17000"/>
    <n v="6000"/>
    <n v="79000"/>
    <n v="1185"/>
    <s v="Meika Berkarya"/>
    <m/>
    <d v="2026-07-08T00:00:00"/>
    <m/>
    <x v="1"/>
    <m/>
    <s v="VIP"/>
    <m/>
    <m/>
    <s v="Tidak"/>
    <s v="COD"/>
    <n v="56000"/>
    <s v="-"/>
    <n v="71815"/>
    <x v="31"/>
  </r>
  <r>
    <s v="1357930945"/>
    <d v="2026-06-05T00:00:00"/>
    <s v="MEIKA-BERKARYA"/>
    <s v="Meika Berkarya"/>
    <s v="6287818525580"/>
    <s v="Kab. Kuningan"/>
    <s v="Cilimus"/>
    <s v="Jl. Panawuan Indrapatra, Panawuan"/>
    <s v="Leto (Jj)"/>
    <s v="6281317898916"/>
    <x v="26"/>
    <s v="Bekasi"/>
    <s v="Mustikajaya"/>
    <s v="Jln. Rawamulya Raya No. 11 RT 03 RW 03 Kelurahan Mustikajaya"/>
    <n v="1"/>
    <s v="BARANG"/>
    <n v="100"/>
    <n v="0"/>
    <s v="EZ"/>
    <s v="Bulanan"/>
    <s v="Beli 1 Pengkilap Body Kendaraan"/>
    <m/>
    <n v="15000"/>
    <n v="0"/>
    <n v="0"/>
    <n v="15000"/>
    <m/>
    <s v="Diskon"/>
    <n v="9000"/>
    <n v="6000"/>
    <n v="67500"/>
    <n v="1012.5"/>
    <s v="Leto (Jj)"/>
    <m/>
    <d v="2026-06-07T00:00:00"/>
    <m/>
    <x v="0"/>
    <m/>
    <s v="VIP"/>
    <m/>
    <m/>
    <s v="Tidak"/>
    <s v="COD"/>
    <n v="52500"/>
    <s v="Recon"/>
    <n v="60487.5"/>
    <x v="15"/>
  </r>
  <r>
    <s v="1358310091"/>
    <d v="2026-06-05T00:00:00"/>
    <s v="MEIKA-BERKARYA"/>
    <s v="Meika Berkarya"/>
    <s v="6287818525580"/>
    <s v="Kab. Kuningan"/>
    <s v="Cilimus"/>
    <s v="Jl. Panawuan Indrapatra, Panawuan"/>
    <s v="Warsidi (BY)"/>
    <s v="6285290362497"/>
    <x v="15"/>
    <s v="Kab. Grobogan"/>
    <s v="Kradenan"/>
    <s v="Dusun Bedoyo RT.04/rw.02 Desa/Kelurahan : Rejosari (Masjid baitut taqwa bedoyo perempatan lurus keselatan kandang ayam)"/>
    <n v="1"/>
    <s v="BARANG"/>
    <n v="100"/>
    <n v="0"/>
    <s v="EZ"/>
    <s v="Bulanan"/>
    <s v="BELI 1 DAPAT 2 Kacamata Autofokus"/>
    <m/>
    <n v="25000"/>
    <n v="0"/>
    <n v="0"/>
    <n v="25000"/>
    <m/>
    <s v="Diskon"/>
    <n v="18000"/>
    <n v="7000"/>
    <n v="64000"/>
    <n v="960"/>
    <s v="Warsidi (BY)"/>
    <m/>
    <d v="2026-06-07T00:00:00"/>
    <m/>
    <x v="0"/>
    <m/>
    <s v="VIP"/>
    <m/>
    <m/>
    <s v="Tidak"/>
    <s v="COD"/>
    <n v="39000"/>
    <s v="Recon"/>
    <n v="56040"/>
    <x v="15"/>
  </r>
  <r>
    <s v="1357794735"/>
    <d v="2026-06-05T00:00:00"/>
    <s v="MEIKA-BERKARYA"/>
    <s v="Meika Berkarya"/>
    <s v="6287818525580"/>
    <s v="Kab. Kuningan"/>
    <s v="Cilimus"/>
    <s v="Jl. Panawuan Indrapatra, Panawuan"/>
    <s v="Yanuarius Nahak (Yn)"/>
    <s v="6281236457393"/>
    <x v="1"/>
    <s v="Kab. Malaka"/>
    <s v="Malaka Barat"/>
    <s v="Desa Umatoos Dusun Umatoos RT 03 RW 02 (Kec Malaka Barat) Kab Malaka patokan rumah Kios algil belakang gereja St.Yohanes Baptista Besikama (DIANTAR LANGSUNG KE ALAMAT PENERIMA)."/>
    <n v="1"/>
    <s v="BARANG"/>
    <n v="100"/>
    <n v="0"/>
    <s v="EZ"/>
    <s v="Bulanan"/>
    <s v="Beli 1 Gratis 1 Alat Cukur Multifungsi"/>
    <m/>
    <n v="81000"/>
    <n v="0"/>
    <n v="0"/>
    <n v="81000"/>
    <m/>
    <s v="Diskon"/>
    <n v="32400"/>
    <n v="48600"/>
    <n v="233000"/>
    <n v="3495"/>
    <s v="Yanuarius Nahak (Yn)"/>
    <m/>
    <d v="2026-06-11T00:00:00"/>
    <m/>
    <x v="0"/>
    <m/>
    <s v="VIP"/>
    <m/>
    <m/>
    <s v="Tidak"/>
    <s v="COD"/>
    <n v="152000"/>
    <s v="Recon"/>
    <n v="180905"/>
    <x v="9"/>
  </r>
  <r>
    <s v="1357814331"/>
    <d v="2026-06-05T00:00:00"/>
    <s v="MEIKA-BERKARYA"/>
    <s v="Meika Berkarya"/>
    <s v="6287818525580"/>
    <s v="Kab. Kuningan"/>
    <s v="Cilimus"/>
    <s v="Jl. Panawuan Indrapatra, Panawuan"/>
    <s v="Al Amin Hamsah (iaa)"/>
    <s v="6281342049988"/>
    <x v="11"/>
    <s v="Kab. Pohuwato"/>
    <s v="Dengilo"/>
    <s v="alamat kocamatan dengilo desa hutamoputi dusun tiga komplek masjid ajikra kabupaten Pohuwato provinsi Gorontalo"/>
    <n v="1"/>
    <s v="BARANG"/>
    <n v="100"/>
    <n v="0"/>
    <s v="EZ"/>
    <s v="Bulanan"/>
    <s v="Vacum Cleaner Mobil Beli 2"/>
    <m/>
    <n v="85000"/>
    <n v="0"/>
    <n v="0"/>
    <n v="85000"/>
    <m/>
    <s v="Diskon"/>
    <n v="34000"/>
    <n v="51000"/>
    <n v="267000"/>
    <n v="4005"/>
    <s v="PENERIMA:(HUBUNGI 081313558861 WA CHAT)"/>
    <s v="Atasan/Staf/Karyawan"/>
    <d v="2026-06-22T00:00:00"/>
    <m/>
    <x v="1"/>
    <m/>
    <s v="VIP"/>
    <m/>
    <m/>
    <s v="Tidak"/>
    <s v="COD"/>
    <n v="182000"/>
    <s v="-"/>
    <n v="211995"/>
    <x v="24"/>
  </r>
  <r>
    <s v="1356688499"/>
    <d v="2026-06-05T00:00:00"/>
    <s v="MEIKA-BERKARYA"/>
    <s v="Meika Berkarya"/>
    <s v="6287818525580"/>
    <s v="Kab. Kuningan"/>
    <s v="Cilimus"/>
    <s v="Jl. Panawuan Indrapatra, Panawuan, Kec. Cigandamekar, Kabupaten Kuningan, Jawa Barat"/>
    <s v="Siti Saldah (ar)"/>
    <s v="6285961019579"/>
    <x v="19"/>
    <s v="Balikpapan"/>
    <s v="Balikpapan Barat"/>
    <s v="Jl Sepaku Laut RT 08 No.48 Kelurahan Margasari, Kecamatan Balikpapan Barat, Kota Balikpapan"/>
    <n v="1"/>
    <s v="BARANG"/>
    <n v="100"/>
    <n v="0"/>
    <s v="EZ"/>
    <s v="Bulanan"/>
    <s v="1 SET GIGI PALSU"/>
    <m/>
    <n v="47000"/>
    <n v="0"/>
    <n v="0"/>
    <n v="47000"/>
    <m/>
    <s v="Diskon"/>
    <n v="18800"/>
    <n v="28200"/>
    <n v="114000"/>
    <n v="1710"/>
    <s v="jnt"/>
    <s v="Atasan/Staf/Karyawan"/>
    <d v="2026-06-16T00:00:00"/>
    <s v="HUBUNGI PENERIMA (LANGSUNG ANTAR KE ALAMAT)"/>
    <x v="1"/>
    <m/>
    <s v="VIP"/>
    <m/>
    <m/>
    <s v="Tidak"/>
    <s v="COD"/>
    <n v="67000"/>
    <s v="-"/>
    <n v="84090"/>
    <x v="12"/>
  </r>
  <r>
    <s v="1357536096"/>
    <d v="2026-06-05T00:00:00"/>
    <s v="MEIKA-BERKARYA"/>
    <s v="Meika Berkarya"/>
    <s v="6287818525580"/>
    <s v="Kab. Kuningan"/>
    <s v="Cilimus"/>
    <s v="Jl. Panawuan Indrapatra, Panawuan"/>
    <s v="Rahman , Mandaria (Yn)"/>
    <s v="6285280883266"/>
    <x v="14"/>
    <s v="Kab. Luwu"/>
    <s v="Belopa Utara"/>
    <s v="Desa Pammanu Kec Belopa Utara Kab Luwu, LINGKUNGAN BARANA PANCE (DIANTAR LANGSUNG KE ALAMAT PENERIMA)."/>
    <n v="1"/>
    <s v="BARANG"/>
    <n v="100"/>
    <n v="0"/>
    <s v="EZ"/>
    <s v="Bulanan"/>
    <s v="Beli 1 Gratis 1 Gelang Retro Terapi Batu Giok"/>
    <m/>
    <n v="75000"/>
    <n v="0"/>
    <n v="0"/>
    <n v="75000"/>
    <m/>
    <s v="Diskon"/>
    <n v="30000"/>
    <n v="45000"/>
    <n v="134000"/>
    <n v="2010"/>
    <s v="Rahman , Mandaria (Yn)"/>
    <m/>
    <d v="2026-06-11T00:00:00"/>
    <m/>
    <x v="0"/>
    <m/>
    <s v="VIP"/>
    <m/>
    <m/>
    <s v="Tidak"/>
    <s v="COD"/>
    <n v="59000"/>
    <s v="Recon"/>
    <n v="86990"/>
    <x v="9"/>
  </r>
  <r>
    <s v="1358273455"/>
    <d v="2026-06-05T00:00:00"/>
    <s v="MEIKA-BERKARYA"/>
    <s v="Meika Berkarya"/>
    <s v="6287818525580"/>
    <s v="Kab. Kuningan"/>
    <s v="Cilimus"/>
    <s v="Jl. Panawuan Indrapatra, Panawuan"/>
    <s v="Yohanis Bely (iaa)"/>
    <s v="6285239157657"/>
    <x v="1"/>
    <s v="Kupang"/>
    <s v="Oebobo"/>
    <s v="Alamat: Kantor wilayah Kementerian Hukum NTT, Jl. W. J. Lalamentik, 98 Kupang Kelurahan Oebobo, Kecamatan. Oebobo  Kota Kupang"/>
    <n v="1"/>
    <s v="BARANG"/>
    <n v="100"/>
    <n v="0"/>
    <s v="EZ"/>
    <s v="Bulanan"/>
    <s v="Beli 1 Gratis 1 Alat Cukur Multifungsi"/>
    <m/>
    <n v="64000"/>
    <n v="0"/>
    <n v="0"/>
    <n v="64000"/>
    <m/>
    <s v="Diskon"/>
    <n v="25600"/>
    <n v="38400"/>
    <n v="264000"/>
    <n v="3960"/>
    <s v="PENERIMA:(HUBUNGI 081313558861 WA CHAT)"/>
    <s v="Atasan/Staf/Karyawan"/>
    <d v="2026-06-22T00:00:00"/>
    <m/>
    <x v="1"/>
    <m/>
    <s v="VIP"/>
    <m/>
    <m/>
    <s v="Tidak"/>
    <s v="COD"/>
    <n v="200000"/>
    <s v="-"/>
    <n v="221640"/>
    <x v="24"/>
  </r>
  <r>
    <s v="1358257343"/>
    <d v="2026-06-05T00:00:00"/>
    <s v="MEIKA-BERKARYA"/>
    <s v="Meika Berkarya"/>
    <s v="6287818525580"/>
    <s v="Kab. Kuningan"/>
    <s v="Cilimus"/>
    <s v="Jl. Panawuan Indrapatra, Panawuan, Kec. Cigandamekar, Kabupaten Kuningan, Jawa Barat"/>
    <s v="Ibu sari (Rs)"/>
    <s v="6281215336582"/>
    <x v="4"/>
    <s v="Kab. Tanjung Jabung Timur"/>
    <s v="Mendahara Ulu"/>
    <s v="Jln. Lintas Kuala Tungkal Simpang Tuan, RT 16, Kelurahan Simpang Tuan, Kec. Mendahara Ulu, Kab. Tanjung Jabung Timur"/>
    <n v="1"/>
    <s v="BARANG"/>
    <n v="100"/>
    <n v="0"/>
    <s v="EZ"/>
    <s v="Bulanan"/>
    <s v="1 SET POMPA SEDOT MANUAL (1 POMPA DAN 1 SELANG)"/>
    <m/>
    <n v="52000"/>
    <n v="0"/>
    <n v="0"/>
    <n v="52000"/>
    <m/>
    <s v="Diskon"/>
    <n v="20800"/>
    <n v="31200"/>
    <n v="126000"/>
    <n v="1890"/>
    <s v="paket anda ada di jny panawuan"/>
    <s v="Atasan/Staf/Karyawan"/>
    <d v="2026-06-18T00:00:00"/>
    <s v="HUBUNGI PENERIMA (LANGSUNG ANTAR KE ALAMAT)"/>
    <x v="1"/>
    <m/>
    <s v="VIP"/>
    <m/>
    <m/>
    <s v="Tidak"/>
    <s v="COD"/>
    <n v="74000"/>
    <s v="-"/>
    <n v="92910"/>
    <x v="16"/>
  </r>
  <r>
    <s v="1358249279"/>
    <d v="2026-06-05T00:00:00"/>
    <s v="MEIKA-BERKARYA"/>
    <s v="Meika Berkarya"/>
    <s v="6287818525580"/>
    <s v="Kab. Kuningan"/>
    <s v="Cilimus"/>
    <s v="Jl. Panawuan Indrapatra, Panawuan"/>
    <s v="Fransis Od."/>
    <s v="6282251741076"/>
    <x v="19"/>
    <s v="Kab. Kutai Timur"/>
    <s v="Kombeng"/>
    <s v="Desa Miau Baru Rt 08 Kec Kongbeng (DIANTAR LANGSUNG KE ALAMAT PENERIMA)"/>
    <n v="1"/>
    <s v="BARANG"/>
    <n v="100"/>
    <n v="0"/>
    <s v="EZ"/>
    <s v="Bulanan"/>
    <s v="Beli 1 Pembesar Layar Hp"/>
    <m/>
    <n v="93000"/>
    <n v="0"/>
    <n v="0"/>
    <n v="93000"/>
    <m/>
    <s v="Diskon"/>
    <n v="37200"/>
    <n v="55800"/>
    <n v="192000"/>
    <n v="2880"/>
    <s v="Fransis Od."/>
    <m/>
    <d v="2026-06-11T00:00:00"/>
    <m/>
    <x v="0"/>
    <m/>
    <s v="VIP"/>
    <m/>
    <m/>
    <s v="Tidak"/>
    <s v="COD"/>
    <n v="99000"/>
    <s v="Recon"/>
    <n v="133320"/>
    <x v="9"/>
  </r>
  <r>
    <s v="1357603292"/>
    <d v="2026-06-05T00:00:00"/>
    <s v="MEIKA-BERKARYA"/>
    <s v="Meika Berkarya"/>
    <s v="6287818525580"/>
    <s v="Kab. Kuningan"/>
    <s v="Cilimus"/>
    <s v="Jl. Panawuan Indrapatra, Panawuan"/>
    <s v="Antonius Dalle (Hb)"/>
    <s v="6281273043446"/>
    <x v="29"/>
    <s v="Kab. Mukomuko"/>
    <s v="Air Rami"/>
    <s v="Alamat       : Jln. Poros Desa Arga Jaya depan SDN 02 Air Rami Desa            : Arga Jaya"/>
    <n v="1"/>
    <s v="BARANG"/>
    <n v="100"/>
    <n v="0"/>
    <s v="EZ"/>
    <s v="Bulanan"/>
    <s v="BELI 1 , Warna: BLUE Topi Visor Anti UV"/>
    <m/>
    <n v="58000"/>
    <n v="0"/>
    <n v="0"/>
    <n v="58000"/>
    <m/>
    <s v="Diskon"/>
    <n v="23200"/>
    <n v="34800"/>
    <n v="146000"/>
    <n v="2190"/>
    <s v="PAKET ANDA ADA DI JNT PANAWUAN"/>
    <s v="Atasan/Staf/Karyawan"/>
    <d v="2026-06-18T00:00:00"/>
    <m/>
    <x v="1"/>
    <m/>
    <s v="VIP"/>
    <m/>
    <m/>
    <s v="Tidak"/>
    <s v="COD"/>
    <n v="88000"/>
    <s v="-"/>
    <n v="109010"/>
    <x v="16"/>
  </r>
  <r>
    <s v="1357625781"/>
    <d v="2026-06-05T00:00:00"/>
    <s v="MEIKA-BERKARYA"/>
    <s v="Meika Berkarya"/>
    <s v="6287818525580"/>
    <s v="Kab. Kuningan"/>
    <s v="Cilimus"/>
    <s v="Jl. Panawuan Indrapatra, Panawuan"/>
    <s v="Randang (ib)"/>
    <s v="6282393869795"/>
    <x v="18"/>
    <s v="Kab. Mamuju"/>
    <s v="Bonehau"/>
    <s v="Takkesanga poros mamuju kalumpang, desa bonehau (patokan depan sarang walet)"/>
    <n v="1"/>
    <s v="BARANG"/>
    <n v="100"/>
    <n v="0"/>
    <s v="EZ"/>
    <s v="Bulanan"/>
    <s v="Semprotan Noozle Beli 1"/>
    <m/>
    <n v="64000"/>
    <n v="0"/>
    <n v="0"/>
    <n v="64000"/>
    <m/>
    <s v="Diskon"/>
    <n v="25600"/>
    <n v="38400"/>
    <n v="143000"/>
    <n v="2145"/>
    <s v="PAKET ANDA ADA DI JNT PANAUWAN"/>
    <s v="Atasan/Staf/Karyawan"/>
    <d v="2026-06-28T00:00:00"/>
    <m/>
    <x v="1"/>
    <m/>
    <s v="VIP"/>
    <m/>
    <m/>
    <s v="Tidak"/>
    <s v="COD"/>
    <n v="79000"/>
    <s v="-"/>
    <n v="102455"/>
    <x v="4"/>
  </r>
  <r>
    <s v="1358228716"/>
    <d v="2026-06-05T00:00:00"/>
    <s v="MEIKA-BERKARYA"/>
    <s v="Meika Berkarya"/>
    <s v="6287818525580"/>
    <s v="Kab. Kuningan"/>
    <s v="Cilimus"/>
    <s v="Jl. Panawuan Indrapatra, Panawuan"/>
    <s v="Budidewo (ca)"/>
    <s v="6281334604128"/>
    <x v="16"/>
    <s v="Kab. Tulungagung"/>
    <s v="Kauman"/>
    <s v="Desa Balerejo Patokan rumah Jln SUKARNO/HATTA (timur PENGADILAN AGAMA TULUNGAGUNG)  kios UBI BAKAR CILEMBU utara jalan"/>
    <n v="1"/>
    <s v="BARANG"/>
    <n v="100"/>
    <n v="0"/>
    <s v="EZ"/>
    <s v="Bulanan"/>
    <s v="BELI 1 DAPAT 2 Kacamata Autofokus"/>
    <m/>
    <n v="27000"/>
    <n v="0"/>
    <n v="0"/>
    <n v="27000"/>
    <m/>
    <s v="Diskon"/>
    <n v="18000"/>
    <n v="9000"/>
    <n v="66000"/>
    <n v="990"/>
    <s v="Budidewo (ca)"/>
    <m/>
    <d v="2026-06-07T00:00:00"/>
    <m/>
    <x v="0"/>
    <m/>
    <s v="VIP"/>
    <m/>
    <m/>
    <s v="Tidak"/>
    <s v="COD"/>
    <n v="39000"/>
    <s v="Recon"/>
    <n v="56010"/>
    <x v="15"/>
  </r>
  <r>
    <s v="1357544816"/>
    <d v="2026-06-05T00:00:00"/>
    <s v="MEIKA-BERKARYA"/>
    <s v="Meika Berkarya"/>
    <s v="6287818525580"/>
    <s v="Kab. Kuningan"/>
    <s v="Cilimus"/>
    <s v="Jl. Panawuan Indrapatra, Panawuan, Kec. Cigandamekar, Kabupaten Kuningan, Jawa Barat"/>
    <s v="Tine Tewuh (rz)"/>
    <s v="6289603940994"/>
    <x v="3"/>
    <s v="Kab. Minahasa"/>
    <s v="Tompaso"/>
    <s v="Jln. Kayumacis Jaga 3 Desa Liba ( dekat Lorong gereja Gemim Elim.)Kec. Tompaso, Kab. Minahasa"/>
    <n v="1"/>
    <s v="BARANG"/>
    <n v="100"/>
    <n v="0"/>
    <s v="EZ"/>
    <s v="Bulanan"/>
    <s v="1 SET GIGI PALSU"/>
    <m/>
    <n v="80000"/>
    <n v="0"/>
    <n v="0"/>
    <n v="80000"/>
    <m/>
    <s v="Diskon"/>
    <n v="32000"/>
    <n v="48000"/>
    <n v="176000"/>
    <n v="2640"/>
    <s v="DC PANAWUAN"/>
    <s v="Atasan/Staf/Karyawan"/>
    <d v="2026-06-21T00:00:00"/>
    <s v="HUBUNGI PENERIMA (LANGSUNG ANTAR KE ALAMAT)"/>
    <x v="1"/>
    <m/>
    <s v="VIP"/>
    <m/>
    <m/>
    <s v="Tidak"/>
    <s v="COD"/>
    <n v="96000"/>
    <s v="-"/>
    <n v="125360"/>
    <x v="1"/>
  </r>
  <r>
    <s v="1358285380"/>
    <d v="2026-06-05T00:00:00"/>
    <s v="MEIKA-BERKARYA"/>
    <s v="Meika Berkarya"/>
    <s v="6287818525580"/>
    <s v="Kab. Kuningan"/>
    <s v="Cilimus"/>
    <s v="Jl. Panawuan Indrapatra, Panawuan"/>
    <s v="Andi Sakra Od."/>
    <s v="6282315064993"/>
    <x v="23"/>
    <s v="Kendari"/>
    <s v="Kambu"/>
    <s v="Jln. Jendral AH Nasution Kompleks BTN Rafelina Blok J 12 Kelurahan Lalolara Kec Kambu (DIANTAR LANGSUNG KE ALAMAT PENERIMA)."/>
    <n v="1"/>
    <s v="BARANG"/>
    <n v="100"/>
    <n v="0"/>
    <s v="EZ"/>
    <s v="Bulanan"/>
    <s v="Beli 1 Gratis 1 Parfum Mobil"/>
    <m/>
    <n v="68000"/>
    <n v="0"/>
    <n v="0"/>
    <n v="68000"/>
    <m/>
    <s v="Diskon"/>
    <n v="27200"/>
    <n v="40800"/>
    <n v="183000"/>
    <n v="2745"/>
    <s v="Andi Sakra Od."/>
    <m/>
    <d v="2026-06-11T00:00:00"/>
    <m/>
    <x v="0"/>
    <m/>
    <s v="VIP"/>
    <m/>
    <m/>
    <s v="Tidak"/>
    <s v="COD"/>
    <n v="115000"/>
    <s v="Recon"/>
    <n v="139455"/>
    <x v="9"/>
  </r>
  <r>
    <s v="1357945260"/>
    <d v="2026-06-05T00:00:00"/>
    <s v="MEIKA-BERKARYA"/>
    <s v="Meika Berkarya"/>
    <s v="6287818525580"/>
    <s v="Kab. Kuningan"/>
    <s v="Cilimus"/>
    <s v="Jl. Panawuan Indrapatra, Panawuan"/>
    <s v="Hidayat Arby Sukudarwin (Kin)"/>
    <s v="6285224044906"/>
    <x v="26"/>
    <s v="Kab. Kuningan"/>
    <s v="Kadugede"/>
    <s v="Jln. Sayur No. 34 RT 01 RW 01 Dusun Wage Desa Windujanten"/>
    <n v="1"/>
    <s v="BARANG"/>
    <n v="100"/>
    <n v="0"/>
    <s v="EZ"/>
    <s v="Bulanan"/>
    <s v="Beli 1 Gratis 1 Gelang Retro Terapi Batu Giok"/>
    <m/>
    <n v="7000"/>
    <n v="0"/>
    <n v="0"/>
    <n v="7000"/>
    <m/>
    <s v="Diskon"/>
    <n v="2000"/>
    <n v="5000"/>
    <n v="79000"/>
    <n v="1185"/>
    <s v="Hidayat Arby Sukudarwin (Kin)"/>
    <m/>
    <d v="2026-06-06T00:00:00"/>
    <m/>
    <x v="0"/>
    <m/>
    <s v="VIP"/>
    <m/>
    <m/>
    <s v="Tidak"/>
    <s v="COD"/>
    <n v="72000"/>
    <s v="Recon"/>
    <n v="72815"/>
    <x v="25"/>
  </r>
  <r>
    <s v="1358121683"/>
    <d v="2026-06-05T00:00:00"/>
    <s v="MEIKA-BERKARYA"/>
    <s v="Meika Berkarya"/>
    <s v="6287818525580"/>
    <s v="Kab. Kuningan"/>
    <s v="Cilimus"/>
    <s v="Jl. Panawuan Indrapatra, Panawuan"/>
    <s v="Marsal (ca)"/>
    <s v="6281368884007"/>
    <x v="4"/>
    <s v="Sungai Penuh"/>
    <s v="Hamparan Rawang"/>
    <s v="patokan rumah Depan masjid Nurul fala,  alam Mayang, Rt.12 Desa .Impang Tiga Rawang"/>
    <n v="1"/>
    <s v="BARANG"/>
    <n v="100"/>
    <n v="0"/>
    <s v="EZ"/>
    <s v="Bulanan"/>
    <s v="BELI 1 , Warna: GRAY Topi Visor Anti UV"/>
    <m/>
    <n v="45000"/>
    <n v="0"/>
    <n v="0"/>
    <n v="45000"/>
    <m/>
    <s v="Diskon"/>
    <n v="18000"/>
    <n v="27000"/>
    <n v="148000"/>
    <n v="2220"/>
    <s v="Marsal (ca)"/>
    <m/>
    <d v="2026-06-11T00:00:00"/>
    <m/>
    <x v="0"/>
    <m/>
    <s v="VIP"/>
    <m/>
    <m/>
    <s v="Tidak"/>
    <s v="COD"/>
    <n v="103000"/>
    <s v="Recon"/>
    <n v="118780"/>
    <x v="9"/>
  </r>
  <r>
    <s v="1358003417"/>
    <d v="2026-06-05T00:00:00"/>
    <s v="MEIKA-BERKARYA"/>
    <s v="Meika Berkarya"/>
    <s v="6287818525580"/>
    <s v="Kab. Kuningan"/>
    <s v="Cilimus"/>
    <s v="Jl. Panawuan Indrapatra, Panawuan, Kec. Cigandamekar, Kabupaten Kuningan, Jawa Barat"/>
    <s v="Trimo Wibisono (Rs)"/>
    <s v="6282334479919"/>
    <x v="27"/>
    <s v="Kab.  Rokan Hulu"/>
    <s v="Tandun"/>
    <s v="RT 6 RW 1, Desa Tandun,Kec. Tandun, Kab. Rokan Hulu"/>
    <n v="1"/>
    <s v="BARANG"/>
    <n v="100"/>
    <n v="0"/>
    <s v="EZ"/>
    <s v="Bulanan"/>
    <s v="1 SET GIGI PALSU"/>
    <m/>
    <n v="51000"/>
    <n v="0"/>
    <n v="0"/>
    <n v="51000"/>
    <m/>
    <s v="Diskon"/>
    <n v="20400"/>
    <n v="30600"/>
    <n v="135000"/>
    <n v="2025"/>
    <s v="Trimo Wibisono (Rs)"/>
    <m/>
    <d v="2026-06-11T00:00:00"/>
    <s v="HUBUNGI PENERIMA (LANGSUNG ANTAR KE ALAMAT)"/>
    <x v="0"/>
    <m/>
    <s v="VIP"/>
    <m/>
    <m/>
    <s v="Tidak"/>
    <s v="COD"/>
    <n v="84000"/>
    <s v="Recon"/>
    <n v="102375"/>
    <x v="9"/>
  </r>
  <r>
    <s v="1357990702"/>
    <d v="2026-06-05T00:00:00"/>
    <s v="MEIKA-BERKARYA"/>
    <s v="Meika Berkarya"/>
    <s v="6287818525580"/>
    <s v="Kab. Kuningan"/>
    <s v="Cilimus"/>
    <s v="Jl. Panawuan Indrapatra, Panawuan"/>
    <s v="Yos Antonius (Hb)"/>
    <s v="6281397666618"/>
    <x v="0"/>
    <s v="Medan"/>
    <s v="Medan Amplas"/>
    <s v="Alamat : jl.Garu 1 no 122 Medan desa/kel harjosari 1"/>
    <n v="1"/>
    <s v="BARANG"/>
    <n v="100"/>
    <n v="0"/>
    <s v="EZ"/>
    <s v="Bulanan"/>
    <s v="BELI 1 GRATIS KUAS Aspal Anti Bocor"/>
    <m/>
    <n v="38000"/>
    <n v="0"/>
    <n v="0"/>
    <n v="38000"/>
    <m/>
    <s v="Diskon"/>
    <n v="15200"/>
    <n v="22800"/>
    <n v="116000"/>
    <n v="1740"/>
    <s v="Yos Antonius (Hb)"/>
    <m/>
    <d v="2026-06-09T00:00:00"/>
    <m/>
    <x v="0"/>
    <m/>
    <s v="VIP"/>
    <m/>
    <m/>
    <s v="Tidak"/>
    <s v="COD"/>
    <n v="78000"/>
    <s v="Recon"/>
    <n v="91460"/>
    <x v="14"/>
  </r>
  <r>
    <s v="1358138671"/>
    <d v="2026-06-05T00:00:00"/>
    <s v="MEIKA-BERKARYA"/>
    <s v="Meika Berkarya"/>
    <s v="6287818525580"/>
    <s v="Kab. Kuningan"/>
    <s v="Cilimus"/>
    <s v="Jl. Panawuan Indrapatra, Panawuan"/>
    <s v="I Komang Adi putra (Hb)"/>
    <s v="6281339321080"/>
    <x v="12"/>
    <s v="Kab. Gianyar"/>
    <s v="Tegallalang"/>
    <s v="Br tegal payang desa/kel pupuan Selatan balai banjar barat jalan pagar Coklat"/>
    <n v="1"/>
    <s v="BARANG"/>
    <n v="100"/>
    <n v="0"/>
    <s v="EZ"/>
    <s v="Bulanan"/>
    <s v="Beli 2 Spray Pembersih Interior Mobil"/>
    <m/>
    <n v="38000"/>
    <n v="0"/>
    <n v="0"/>
    <n v="38000"/>
    <m/>
    <s v="Diskon"/>
    <n v="15200"/>
    <n v="22800"/>
    <n v="166000"/>
    <n v="2490"/>
    <s v="I Komang Adi putra (Hb)"/>
    <m/>
    <d v="2026-06-11T00:00:00"/>
    <m/>
    <x v="0"/>
    <m/>
    <s v="VIP"/>
    <m/>
    <m/>
    <s v="Tidak"/>
    <s v="COD"/>
    <n v="128000"/>
    <s v="Recon"/>
    <n v="140710"/>
    <x v="9"/>
  </r>
  <r>
    <s v="1358323821"/>
    <d v="2026-06-05T00:00:00"/>
    <s v="MEIKA-BERKARYA"/>
    <s v="Meika Berkarya"/>
    <s v="6287818525580"/>
    <s v="Kab. Kuningan"/>
    <s v="Cilimus"/>
    <s v="Jl. Panawuan Indrapatra, Panawuan"/>
    <s v="Piet Kuemba(Mar)."/>
    <s v="6281340633321"/>
    <x v="3"/>
    <s v="Kotamobagu"/>
    <s v="Kotamobagu Utara"/>
    <s v="Jln.Diponegoro lrg Talenta, Kel.Biga Kec. Kotamobagu Utara Kota Kotamobagu Prov.Sulawesi Utara.(Patokan lrg Talenta cuma satu di kel. Biga)"/>
    <n v="1"/>
    <s v="BARANG"/>
    <n v="100"/>
    <n v="0"/>
    <s v="EZ"/>
    <s v="Bulanan"/>
    <s v="Semprotan Noozle Beli 1"/>
    <m/>
    <n v="72000"/>
    <n v="0"/>
    <n v="0"/>
    <n v="72000"/>
    <m/>
    <s v="Diskon"/>
    <n v="28800"/>
    <n v="43200"/>
    <n v="161000"/>
    <n v="2415"/>
    <s v="DC PANAWUAN"/>
    <s v="Atasan/Staf/Karyawan"/>
    <d v="2026-06-27T00:00:00"/>
    <m/>
    <x v="1"/>
    <m/>
    <s v="VIP"/>
    <m/>
    <m/>
    <s v="Tidak"/>
    <s v="COD"/>
    <n v="89000"/>
    <s v="-"/>
    <n v="115385"/>
    <x v="22"/>
  </r>
  <r>
    <s v="1358332382"/>
    <d v="2026-06-05T00:00:00"/>
    <s v="MEIKA-BERKARYA"/>
    <s v="Meika Berkarya"/>
    <s v="6287818525580"/>
    <s v="Kab. Kuningan"/>
    <s v="Cilimus"/>
    <s v="Jl. Panawuan Indrapatra, Panawuan"/>
    <s v="Juntak (Hb)"/>
    <s v="6285668029997"/>
    <x v="27"/>
    <s v="Kab.  Pelalawan"/>
    <s v="Pangkalan Kerinci"/>
    <s v="Jln arbes ujung desa/kel pangkalan kerinci kota Di dekat tukang jait alam Taylor"/>
    <n v="1"/>
    <s v="BARANG"/>
    <n v="100"/>
    <n v="0"/>
    <s v="EZ"/>
    <s v="Bulanan"/>
    <s v="BELI 1 DAPAT 3 Penambal Gigi"/>
    <m/>
    <n v="59000"/>
    <n v="0"/>
    <n v="0"/>
    <n v="59000"/>
    <m/>
    <s v="Diskon"/>
    <n v="23600"/>
    <n v="35400"/>
    <n v="149000"/>
    <n v="2235"/>
    <s v="DC PANAWUAN"/>
    <s v="Atasan/Staf/Karyawan"/>
    <d v="2026-06-21T00:00:00"/>
    <m/>
    <x v="1"/>
    <m/>
    <s v="VIP"/>
    <m/>
    <m/>
    <s v="Tidak"/>
    <s v="COD"/>
    <n v="90000"/>
    <s v="-"/>
    <n v="111365"/>
    <x v="1"/>
  </r>
  <r>
    <s v="1358132370"/>
    <d v="2026-06-05T00:00:00"/>
    <s v="MEIKA-BERKARYA"/>
    <s v="Meika Berkarya"/>
    <s v="6287818525580"/>
    <s v="Kab. Kuningan"/>
    <s v="Cilimus"/>
    <s v="Jl. Panawuan Indrapatra, Panawuan"/>
    <s v="Darmo totok Od."/>
    <s v="6282164646789"/>
    <x v="0"/>
    <s v="Kab. Deli Serdang"/>
    <s v="Patumbak"/>
    <s v="Jl. Pantehalim Perumahan Sahpana No. 1.A Kelurahan Marendal 1 Kec Patumbak (DIANTAR LANGSUNG KE ALAMAT PENERIMA)"/>
    <n v="1"/>
    <s v="BARANG"/>
    <n v="100"/>
    <n v="0"/>
    <s v="EZ"/>
    <s v="Bulanan"/>
    <s v="Beli 1 Semprotan Noozle"/>
    <m/>
    <n v="54000"/>
    <n v="0"/>
    <n v="0"/>
    <n v="54000"/>
    <m/>
    <s v="Diskon"/>
    <n v="21600"/>
    <n v="32400"/>
    <n v="90000"/>
    <n v="1350"/>
    <s v="Darmo totok Od."/>
    <m/>
    <d v="2026-06-10T00:00:00"/>
    <m/>
    <x v="0"/>
    <m/>
    <s v="VIP"/>
    <m/>
    <m/>
    <s v="Tidak"/>
    <s v="COD"/>
    <n v="36000"/>
    <s v="Recon"/>
    <n v="56250"/>
    <x v="7"/>
  </r>
  <r>
    <s v="1357947963"/>
    <d v="2026-06-05T00:00:00"/>
    <s v="MEIKA-BERKARYA"/>
    <s v="Meika Berkarya"/>
    <s v="6287818525580"/>
    <s v="Kab. Kuningan"/>
    <s v="Cilimus"/>
    <s v="Jl. Panawuan Indrapatra, Panawuan, Kec. Cigandamekar, Kabupaten Kuningan, Jawa Barat"/>
    <s v="NGINGET GINTING (rz)"/>
    <s v="6281376227122"/>
    <x v="0"/>
    <s v="Medan"/>
    <s v="Medan Johor"/>
    <s v="Jln. Jamin Ginting Km.8 Gg Pancur Siwa No.12 Medan Desa Kwala Bekala, Kec. Medan Johor, Kota Medan"/>
    <n v="1"/>
    <s v="BARANG"/>
    <n v="100"/>
    <n v="0"/>
    <s v="EZ"/>
    <s v="Bulanan"/>
    <s v="1 SET POMPA SEDOT MANUAL (1 POMPA DAN 1 SELANG)"/>
    <m/>
    <n v="38000"/>
    <n v="0"/>
    <n v="0"/>
    <n v="38000"/>
    <m/>
    <s v="Diskon"/>
    <n v="15200"/>
    <n v="22800"/>
    <n v="0"/>
    <n v="0"/>
    <s v="NGINGET GINTING (rz)"/>
    <m/>
    <d v="2026-06-09T00:00:00"/>
    <s v="HUBUNGI PENERIMA (LANGSUNG ANTAR KE ALAMAT)"/>
    <x v="0"/>
    <m/>
    <s v="VIP"/>
    <m/>
    <m/>
    <s v="Tidak"/>
    <s v="NONCOD"/>
    <n v="-38000"/>
    <s v="-"/>
    <n v="-22800"/>
    <x v="14"/>
  </r>
  <r>
    <s v="1358331876"/>
    <d v="2026-06-05T00:00:00"/>
    <s v="MEIKA-BERKARYA"/>
    <s v="Meika Berkarya"/>
    <s v="6287818525580"/>
    <s v="Kab. Kuningan"/>
    <s v="Cilimus"/>
    <s v="Jl. Panawuan Indrapatra, Panawuan"/>
    <s v="Kamaruddin (Bar)"/>
    <s v="6282199069060"/>
    <x v="14"/>
    <s v="Makassar"/>
    <s v="Manggala"/>
    <s v="Kamaruddin, Alamat. Jln inspeksi PAM no 19 B, Desa Batua, Kec. Manggala (DIANTARKAN LANGSUNG KE ALAMAT PENERIMA)"/>
    <n v="1"/>
    <s v="BARANG"/>
    <n v="100"/>
    <n v="0"/>
    <s v="EZ"/>
    <s v="Bulanan"/>
    <s v="Beli 1 Spray Pembersih Interior Mobil"/>
    <m/>
    <n v="60000"/>
    <n v="0"/>
    <n v="0"/>
    <n v="60000"/>
    <m/>
    <s v="Diskon"/>
    <n v="24000"/>
    <n v="36000"/>
    <n v="135000"/>
    <n v="2025"/>
    <s v="YBS"/>
    <s v="Tetangga"/>
    <d v="2026-06-20T00:00:00"/>
    <m/>
    <x v="1"/>
    <m/>
    <s v="VIP"/>
    <m/>
    <m/>
    <s v="Tidak"/>
    <s v="COD"/>
    <n v="75000"/>
    <s v="-"/>
    <n v="96975"/>
    <x v="8"/>
  </r>
  <r>
    <s v="1358335027"/>
    <d v="2026-06-05T00:00:00"/>
    <s v="MEIKA-BERKARYA"/>
    <s v="Meika Berkarya"/>
    <s v="6287818525580"/>
    <s v="Kab. Kuningan"/>
    <s v="Cilimus"/>
    <s v="Jl. Panawuan Indrapatra, Panawuan"/>
    <s v="Kristianus waso Od."/>
    <s v="62081246736447"/>
    <x v="1"/>
    <s v="Kab. Ngada"/>
    <s v="Bajawa Utara"/>
    <s v="Menge Tanawau Desa Inelika Kec Bajawa Utara (DIANTAR LANGSUNG KE ALAMAT PENERIMA) Jln. Tw Mengeruda Dusun Tuawula Rt 9."/>
    <n v="1"/>
    <s v="BARANG"/>
    <n v="100"/>
    <n v="0"/>
    <s v="EZ"/>
    <s v="Bulanan"/>
    <s v="Beli 1 Pembesar Layar Hp"/>
    <m/>
    <n v="100000"/>
    <n v="0"/>
    <n v="0"/>
    <n v="100000"/>
    <m/>
    <s v="Diskon"/>
    <n v="40000"/>
    <n v="60000"/>
    <n v="178000"/>
    <n v="2670"/>
    <s v="jnt"/>
    <s v="Atasan/Staf/Karyawan"/>
    <d v="2026-07-04T00:00:00"/>
    <m/>
    <x v="1"/>
    <m/>
    <s v="VIP"/>
    <m/>
    <m/>
    <s v="Tidak"/>
    <s v="COD"/>
    <n v="78000"/>
    <s v="-"/>
    <n v="115330"/>
    <x v="27"/>
  </r>
  <r>
    <s v="1358135055"/>
    <d v="2026-06-05T00:00:00"/>
    <s v="MEIKA-BERKARYA"/>
    <s v="Meika Berkarya"/>
    <s v="6287818525580"/>
    <s v="Kab. Kuningan"/>
    <s v="Cilimus"/>
    <s v="Jl. Panawuan Indrapatra, Panawuan"/>
    <s v="Rustam martono(ib)"/>
    <s v="6281259481818"/>
    <x v="16"/>
    <s v="Kab. Tulungagung"/>
    <s v="Tulungagung"/>
    <s v="Puripermata blok N 14 kel Sembung."/>
    <n v="1"/>
    <s v="BARANG"/>
    <n v="100"/>
    <n v="0"/>
    <s v="EZ"/>
    <s v="Bulanan"/>
    <s v="Pengkilap Body Kendaraan Beli 1"/>
    <m/>
    <n v="27000"/>
    <n v="0"/>
    <n v="0"/>
    <n v="27000"/>
    <m/>
    <s v="Diskon"/>
    <n v="18000"/>
    <n v="9000"/>
    <n v="80000"/>
    <n v="1200"/>
    <s v="JNT"/>
    <s v="Atasan/Staf/Karyawan"/>
    <d v="2026-06-11T00:00:00"/>
    <m/>
    <x v="1"/>
    <m/>
    <s v="VIP"/>
    <m/>
    <m/>
    <s v="Tidak"/>
    <s v="COD"/>
    <n v="53000"/>
    <s v="-"/>
    <n v="69800"/>
    <x v="9"/>
  </r>
  <r>
    <s v="1357977658"/>
    <d v="2026-06-05T00:00:00"/>
    <s v="MEIKA-BERKARYA"/>
    <s v="Meika Berkarya"/>
    <s v="6287818525580"/>
    <s v="Kab. Kuningan"/>
    <s v="Cilimus"/>
    <s v="Jl. Panawuan Indrapatra, Panawuan"/>
    <s v="Syarifuddin.c (PS)"/>
    <s v="6285311748047"/>
    <x v="8"/>
    <s v="Kab. Morowali"/>
    <s v="Wita Ponda"/>
    <s v="Trans Sulawesi Rt/Rw: 05 Desa / Kelurahan. Emea (ANTRAKN LANGSUNG KE ALAMAT)"/>
    <n v="1"/>
    <s v="BARANG"/>
    <n v="100"/>
    <n v="0"/>
    <s v="EZ"/>
    <s v="Bulanan"/>
    <s v="Beli 1 Gratis 1 Gelang Retro Terapi Batu Giok"/>
    <m/>
    <n v="108000"/>
    <n v="0"/>
    <n v="0"/>
    <n v="108000"/>
    <m/>
    <s v="Diskon"/>
    <n v="43200"/>
    <n v="64800"/>
    <n v="182500"/>
    <n v="2737.5"/>
    <s v="Syarifuddin.c (PS)"/>
    <m/>
    <d v="2026-06-12T00:00:00"/>
    <m/>
    <x v="0"/>
    <m/>
    <s v="VIP"/>
    <m/>
    <m/>
    <s v="Tidak"/>
    <s v="COD"/>
    <n v="74500"/>
    <s v="Recon"/>
    <n v="114962.5"/>
    <x v="3"/>
  </r>
  <r>
    <s v="1358717012"/>
    <d v="2026-06-06T00:00:00"/>
    <s v="MEIKA-BERKARYA"/>
    <s v="Meika Berkarya"/>
    <s v="6287818525580"/>
    <s v="Kab. Kuningan"/>
    <s v="Cilimus"/>
    <s v="Jl. Panawuan Indrapatra, Panawuan"/>
    <s v="Mohamad Saleh Laha ( ca )"/>
    <s v="6285298424476"/>
    <x v="8"/>
    <s v="Kab. Parigi Moutong"/>
    <s v="Parigi"/>
    <s v="Desa, bambalemo (Dusun 3) , patokan rumah Jalur 2"/>
    <n v="1"/>
    <s v="BARANG"/>
    <n v="100"/>
    <n v="0"/>
    <s v="EZ"/>
    <s v="Bulanan"/>
    <s v="BELI 1 DAPAT 2 Kacamata Autofokus"/>
    <m/>
    <n v="85000"/>
    <n v="0"/>
    <n v="0"/>
    <n v="85000"/>
    <m/>
    <s v="Diskon"/>
    <n v="34000"/>
    <n v="51000"/>
    <n v="119000"/>
    <n v="1785"/>
    <s v="paket anda adadi jnt panawuan"/>
    <s v="Atasan/Staf/Karyawan"/>
    <d v="2026-06-24T00:00:00"/>
    <m/>
    <x v="1"/>
    <m/>
    <s v="VIP"/>
    <m/>
    <m/>
    <s v="Tidak"/>
    <s v="COD"/>
    <n v="34000"/>
    <s v="-"/>
    <n v="66215"/>
    <x v="11"/>
  </r>
  <r>
    <s v="1358882005"/>
    <d v="2026-06-06T00:00:00"/>
    <s v="MEIKA-BERKARYA"/>
    <s v="Meika Berkarya"/>
    <s v="6287818525580"/>
    <s v="Kab. Kuningan"/>
    <s v="Cilimus"/>
    <s v="Jl. Panawuan Indrapatra, Panawuan, Kec. Cigandamekar, Kabupaten Kuningan, Jawa Barat"/>
    <s v="Abdul syukur (rz)"/>
    <s v="6281255979090"/>
    <x v="21"/>
    <s v="Banjarmasin"/>
    <s v="Banjarmasin Tengah"/>
    <s v="komplek belasung jln. Pangeran samudra no 27 RT 3 RW 1 ( sebrang hotel mentari Banjarmasin ) Desa Kertak Baru Ilir, Kec. Banjarmasin Tengah, Kota Banjarmasin"/>
    <n v="1"/>
    <s v="BARANG"/>
    <n v="100"/>
    <n v="0"/>
    <s v="EZ"/>
    <s v="Bulanan"/>
    <s v="1 SET GIGI PALSU"/>
    <m/>
    <n v="45000"/>
    <n v="0"/>
    <n v="0"/>
    <n v="45000"/>
    <m/>
    <s v="Diskon"/>
    <n v="18000"/>
    <n v="27000"/>
    <n v="105000"/>
    <n v="1575"/>
    <s v="Abdul syukur (rz)"/>
    <m/>
    <d v="2026-06-10T00:00:00"/>
    <s v="HUBUNGI PENERIMA (LANGSUNG ANTAR KE ALAMAT)"/>
    <x v="0"/>
    <m/>
    <s v="VIP"/>
    <m/>
    <m/>
    <s v="Tidak"/>
    <s v="COD"/>
    <n v="60000"/>
    <s v="Recon"/>
    <n v="76425"/>
    <x v="14"/>
  </r>
  <r>
    <s v="1358881313"/>
    <d v="2026-06-06T00:00:00"/>
    <s v="MEIKA-BERKARYA"/>
    <s v="Meika Berkarya"/>
    <s v="6287818525580"/>
    <s v="Kab. Kuningan"/>
    <s v="Cilimus"/>
    <s v="Jl. Panawuan Indrapatra, Panawuan"/>
    <s v="Rohila Maruti (Kin)"/>
    <s v="628136196187"/>
    <x v="10"/>
    <s v="Kab. Banyuasin"/>
    <s v="Tungkal Ilir"/>
    <s v="Dusun 2 Desa Bentayan RT 01 Jl. Bentayan (TELPON NO WHATSAPP PENERIMA)"/>
    <n v="1"/>
    <s v="BARANG"/>
    <n v="100"/>
    <n v="0"/>
    <s v="EZ"/>
    <s v="Bulanan"/>
    <s v="Beli 1 Semprotan Noozle"/>
    <m/>
    <n v="47000"/>
    <n v="0"/>
    <n v="0"/>
    <n v="47000"/>
    <m/>
    <s v="Diskon"/>
    <n v="18800"/>
    <n v="28200"/>
    <n v="102900"/>
    <n v="1543.5"/>
    <s v="BEBAN FITORIA"/>
    <m/>
    <d v="2026-06-11T00:00:00"/>
    <m/>
    <x v="0"/>
    <m/>
    <s v="VIP"/>
    <m/>
    <m/>
    <s v="Tidak"/>
    <s v="COD"/>
    <n v="55900"/>
    <s v="Recon"/>
    <n v="73156.5"/>
    <x v="7"/>
  </r>
  <r>
    <s v="1358710052"/>
    <d v="2026-06-06T00:00:00"/>
    <s v="MEIKA-BERKARYA"/>
    <s v="Meika Berkarya"/>
    <s v="6287818525580"/>
    <s v="Kab. Kuningan"/>
    <s v="Cilimus"/>
    <s v="Jl. Panawuan Indrapatra, Panawuan"/>
    <s v="Martono (IR)"/>
    <s v="6285787409189"/>
    <x v="13"/>
    <s v="Kab. Barito Timur"/>
    <s v="Awang"/>
    <s v="RT 02 no. 118 Desa Tangkan Kec Awang (Sebelah kiri arah Tamiang Layang)"/>
    <n v="1"/>
    <s v="BARANG"/>
    <n v="100"/>
    <n v="0"/>
    <s v="EZ"/>
    <s v="Bulanan"/>
    <s v="Beli 1 Gratis 1 Alat Cukur Multifungsi"/>
    <m/>
    <n v="63000"/>
    <n v="0"/>
    <n v="0"/>
    <n v="63000"/>
    <m/>
    <s v="Diskon"/>
    <n v="25200"/>
    <n v="37800"/>
    <n v="170000"/>
    <n v="2550"/>
    <s v="ybs"/>
    <m/>
    <d v="2026-07-04T00:00:00"/>
    <m/>
    <x v="1"/>
    <m/>
    <s v="VIP"/>
    <m/>
    <m/>
    <s v="Tidak"/>
    <s v="COD"/>
    <n v="107000"/>
    <s v="-"/>
    <n v="129650"/>
    <x v="30"/>
  </r>
  <r>
    <s v="1358514909"/>
    <d v="2026-06-06T00:00:00"/>
    <s v="MEIKA-BERKARYA"/>
    <s v="Meika Berkarya"/>
    <s v="6287818525580"/>
    <s v="Kab. Kuningan"/>
    <s v="Cilimus"/>
    <s v="Jl. Panawuan Indrapatra, Panawuan"/>
    <s v="Mustofah (iaa)"/>
    <s v="6282225138378"/>
    <x v="15"/>
    <s v="Kab. Cilacap"/>
    <s v="Kedungreja"/>
    <s v="RT 02 RW 10 Dusun Mulyasari Desa Ciklapa Kec. Kedungreja Kab.Cilacap Provinsi Jawa Tengah"/>
    <n v="1"/>
    <s v="BARANG"/>
    <n v="100"/>
    <n v="0"/>
    <s v="EZ"/>
    <s v="Bulanan"/>
    <s v="Beli 2 Gratis 1 Pengkilap Body Kendaraan"/>
    <m/>
    <n v="20000"/>
    <n v="0"/>
    <n v="0"/>
    <n v="20000"/>
    <m/>
    <s v="Diskon"/>
    <n v="13000"/>
    <n v="7000"/>
    <n v="131000"/>
    <n v="1965"/>
    <s v="Mustofah (iaa)"/>
    <m/>
    <d v="2026-06-09T00:00:00"/>
    <m/>
    <x v="0"/>
    <m/>
    <s v="VIP"/>
    <m/>
    <m/>
    <s v="Tidak"/>
    <s v="COD"/>
    <n v="111000"/>
    <s v="Recon"/>
    <n v="122035"/>
    <x v="18"/>
  </r>
  <r>
    <s v="1358700591"/>
    <d v="2026-06-06T00:00:00"/>
    <s v="MEIKA-BERKARYA"/>
    <s v="Meika Berkarya"/>
    <s v="6287818525580"/>
    <s v="Kab. Kuningan"/>
    <s v="Cilimus"/>
    <s v="Jl. Panawuan Indrapatra, Panawuan"/>
    <s v="Drs Jonas Kana Taka (ib)"/>
    <s v="62281310777236"/>
    <x v="1"/>
    <s v="Kupang"/>
    <s v="Maulafa"/>
    <s v="Alamat.jln Belimbing II nomor 3.Rt 31.Rw 12  Kel Sikumana,"/>
    <n v="1"/>
    <s v="BARANG"/>
    <n v="100"/>
    <n v="0"/>
    <s v="EZ"/>
    <s v="Bulanan"/>
    <s v="Beli 1 Semprotan Noozle"/>
    <m/>
    <n v="64000"/>
    <n v="0"/>
    <n v="0"/>
    <n v="64000"/>
    <m/>
    <s v="Diskon"/>
    <n v="25600"/>
    <n v="38400"/>
    <n v="119000"/>
    <n v="1785"/>
    <m/>
    <m/>
    <m/>
    <m/>
    <x v="1"/>
    <m/>
    <s v="VIP"/>
    <m/>
    <m/>
    <s v="Tidak"/>
    <s v="COD"/>
    <n v="55000"/>
    <s v="-"/>
    <n v="78815"/>
    <x v="20"/>
  </r>
  <r>
    <s v="1358588318"/>
    <d v="2026-06-06T00:00:00"/>
    <s v="MEIKA-BERKARYA"/>
    <s v="Meika Berkarya"/>
    <s v="6287818525580"/>
    <s v="Kab. Kuningan"/>
    <s v="Cilimus"/>
    <s v="Jl. Panawuan Indrapatra, Panawuan"/>
    <s v="Uwo evi evi (ca)"/>
    <s v="6285375821919"/>
    <x v="27"/>
    <s v="Kab.  Rokan Hulu"/>
    <s v="Rokan IV Koto"/>
    <s v="desa. rokan koto ruang(Rt.02/Rw.02) Ram abadi , muang"/>
    <n v="1"/>
    <s v="BARANG"/>
    <n v="100"/>
    <n v="0"/>
    <s v="EZ"/>
    <s v="Bulanan"/>
    <s v="BELI 2 , Warna: hitam dan gray Topi Visor Anti UV"/>
    <m/>
    <n v="51000"/>
    <n v="0"/>
    <n v="0"/>
    <n v="51000"/>
    <m/>
    <s v="Diskon"/>
    <n v="20400"/>
    <n v="30600"/>
    <n v="307860"/>
    <n v="4617.8999999999996"/>
    <s v="JNT"/>
    <s v="Atasan/Staf/Karyawan"/>
    <d v="2026-06-26T00:00:00"/>
    <m/>
    <x v="1"/>
    <m/>
    <s v="VIP"/>
    <m/>
    <m/>
    <s v="Tidak"/>
    <s v="COD"/>
    <n v="256860"/>
    <s v="-"/>
    <n v="272642.09999999998"/>
    <x v="21"/>
  </r>
  <r>
    <s v="1358857816"/>
    <d v="2026-06-06T00:00:00"/>
    <s v="MEIKA-BERKARYA"/>
    <s v="Meika Berkarya"/>
    <s v="6287818525580"/>
    <s v="Kab. Kuningan"/>
    <s v="Cilimus"/>
    <s v="Jl. Panawuan Indrapatra, Panawuan"/>
    <s v="Ari Hajiri (ca)"/>
    <s v="6282316621354"/>
    <x v="26"/>
    <s v="Kab. Tasikmalaya"/>
    <s v="Ciawi"/>
    <s v="Kp.Karangmukti Rt.05/Rw.06 desa . kertamukti , patokan rumah. Dekat masjid kp.karangmukti"/>
    <n v="1"/>
    <s v="BARANG"/>
    <n v="100"/>
    <n v="0"/>
    <s v="EZ"/>
    <s v="Bulanan"/>
    <s v="Beli 1 Spray Pembersih Interior Mobil"/>
    <m/>
    <n v="15000"/>
    <n v="0"/>
    <n v="0"/>
    <n v="15000"/>
    <m/>
    <s v="Diskon"/>
    <n v="10000"/>
    <n v="5000"/>
    <n v="98000"/>
    <n v="1470"/>
    <s v="Ari Hajiri (ca)"/>
    <m/>
    <d v="2026-06-07T00:00:00"/>
    <m/>
    <x v="0"/>
    <m/>
    <s v="VIP"/>
    <m/>
    <m/>
    <s v="Tidak"/>
    <s v="COD"/>
    <n v="83000"/>
    <s v="Recon"/>
    <n v="91530"/>
    <x v="25"/>
  </r>
  <r>
    <s v="1358454122"/>
    <d v="2026-06-06T00:00:00"/>
    <s v="MEIKA-BERKARYA"/>
    <s v="Meika Berkarya"/>
    <s v="6287818525580"/>
    <s v="Kab. Kuningan"/>
    <s v="Cilimus"/>
    <s v="Jl. Panawuan Indrapatra, Panawuan, Kec. Cigandamekar, Kabupaten Kuningan, Jawa Barat"/>
    <s v="Heri waro (Fr)"/>
    <s v="6285189866394"/>
    <x v="8"/>
    <s v="Kab. Poso"/>
    <s v="Lore Utara"/>
    <s v="Desa wuasa RT 5 Dusun 2 Kec. Lore utara, Kab. Poso"/>
    <n v="1"/>
    <s v="BARANG"/>
    <n v="100"/>
    <n v="0"/>
    <s v="EZ"/>
    <s v="Bulanan"/>
    <s v="1 SET POMPA SEDOT MANUAL (1 POMPA DAN 1 SELANG)"/>
    <m/>
    <n v="85000"/>
    <n v="0"/>
    <n v="0"/>
    <n v="85000"/>
    <m/>
    <s v="Diskon"/>
    <n v="34000"/>
    <n v="51000"/>
    <n v="197000"/>
    <n v="2955"/>
    <s v="ybs"/>
    <m/>
    <d v="2026-06-30T00:00:00"/>
    <s v="HUBUNGI PENERIMA (LANGSUNG ANTAR KE ALAMAT)"/>
    <x v="1"/>
    <m/>
    <s v="VIP"/>
    <m/>
    <m/>
    <s v="Tidak"/>
    <s v="COD"/>
    <n v="112000"/>
    <s v="-"/>
    <n v="143045"/>
    <x v="23"/>
  </r>
  <r>
    <s v="1357371404"/>
    <d v="2026-06-06T00:00:00"/>
    <s v="MEIKA-BERKARYA"/>
    <s v="Meika Berkarya"/>
    <s v="6287818525580"/>
    <s v="Kab. Kuningan"/>
    <s v="Cilimus"/>
    <s v="Jl. Panawuan Indrapatra, Panawuan, Kec. Cigandamekar, Kabupaten Kuningan, Jawa Barat"/>
    <s v="Mohamad Zainul Arifin (rz)"/>
    <s v="6283832839466"/>
    <x v="16"/>
    <s v="Kab. Jombang"/>
    <s v="Tembelang"/>
    <s v="Dusun kedunglempuk RT 02 RW 03 Desa Pesantren, Kec. Tembelang, Kab. Jombang"/>
    <n v="1"/>
    <s v="BARANG"/>
    <n v="100"/>
    <n v="0"/>
    <s v="EZ"/>
    <s v="Bulanan"/>
    <s v="1 SET GIGI PALSU"/>
    <m/>
    <n v="31000"/>
    <n v="0"/>
    <n v="0"/>
    <n v="31000"/>
    <m/>
    <s v="Diskon"/>
    <n v="22000"/>
    <n v="9000"/>
    <n v="88000"/>
    <n v="1320"/>
    <s v="Mohamad Zainul Arifin (rz)"/>
    <m/>
    <d v="2026-06-08T00:00:00"/>
    <s v="HUBUNGI PENERIMA (LANGSUNG ANTAR KE ALAMAT)"/>
    <x v="0"/>
    <m/>
    <s v="VIP"/>
    <m/>
    <m/>
    <s v="Tidak"/>
    <s v="COD"/>
    <n v="57000"/>
    <s v="Recon"/>
    <n v="77680"/>
    <x v="15"/>
  </r>
  <r>
    <s v="1358504507"/>
    <d v="2026-06-06T00:00:00"/>
    <s v="MEIKA-BERKARYA"/>
    <s v="Meika Berkarya"/>
    <s v="6287818525580"/>
    <s v="Kab. Kuningan"/>
    <s v="Cilimus"/>
    <s v="Jl. Panawuan Indrapatra, Panawuan"/>
    <s v="Risky / Lotus Motor Od."/>
    <s v="6285283890692"/>
    <x v="28"/>
    <s v="Kab. Tangerang"/>
    <s v="Pasar Kemis"/>
    <s v="Jln. Raya Pasar Kemis Kp. Rebo Kelapa Rt Rw 0304 Kel Pasar Kemis Kec Pasar Kemis (DIANTAR LANGSUNG KE ALAMAT PENERIMA) Pangkalan Ojek."/>
    <n v="1"/>
    <s v="BARANG"/>
    <n v="100"/>
    <n v="0"/>
    <s v="EZ"/>
    <s v="Bulanan"/>
    <s v="Beli 1 Pengkilap Body Kendaraan"/>
    <m/>
    <n v="15000"/>
    <n v="0"/>
    <n v="0"/>
    <n v="15000"/>
    <m/>
    <s v="Diskon"/>
    <n v="9000"/>
    <n v="6000"/>
    <n v="67000"/>
    <n v="1005"/>
    <s v="Risky / Lotus Motor Od."/>
    <m/>
    <d v="2026-06-08T00:00:00"/>
    <m/>
    <x v="0"/>
    <m/>
    <s v="VIP"/>
    <m/>
    <m/>
    <s v="Tidak"/>
    <s v="COD"/>
    <n v="52000"/>
    <s v="Recon"/>
    <n v="59995"/>
    <x v="15"/>
  </r>
  <r>
    <s v="1358867946"/>
    <d v="2026-06-06T00:00:00"/>
    <s v="MEIKA-BERKARYA"/>
    <s v="Meika Berkarya"/>
    <s v="6287818525580"/>
    <s v="Kab. Kuningan"/>
    <s v="Cilimus"/>
    <s v="Jl. Panawuan Indrapatra, Panawuan"/>
    <s v="Alit (Yn)"/>
    <s v="6281339502985"/>
    <x v="12"/>
    <s v="Denpasar"/>
    <s v="Denpasar Utara"/>
    <s v="Jl. Nuansa Hijau Timur GG VII No. 1 Desa Ubung Kaja Kec Denpasar Utara Kota Denpasar (DIANTAR LANGSUNG KE ALAMAT PENERIMA)."/>
    <n v="1"/>
    <s v="BARANG"/>
    <n v="100"/>
    <n v="0"/>
    <s v="EZ"/>
    <s v="Bulanan"/>
    <s v="Beli 2 Gratis 1 Pengkilap Body Kendaraan"/>
    <m/>
    <n v="30000"/>
    <n v="0"/>
    <n v="0"/>
    <n v="30000"/>
    <m/>
    <s v="Diskon"/>
    <n v="12000"/>
    <n v="18000"/>
    <n v="121000"/>
    <n v="1815"/>
    <s v="Alit (Yn)"/>
    <m/>
    <d v="2026-06-10T00:00:00"/>
    <m/>
    <x v="0"/>
    <m/>
    <s v="VIP"/>
    <m/>
    <m/>
    <s v="Tidak"/>
    <s v="COD"/>
    <n v="91000"/>
    <s v="Recon"/>
    <n v="101185"/>
    <x v="14"/>
  </r>
  <r>
    <s v="1358737518"/>
    <d v="2026-06-06T00:00:00"/>
    <s v="MEIKA-BERKARYA"/>
    <s v="Meika Berkarya"/>
    <s v="6287818525580"/>
    <s v="Kab. Kuningan"/>
    <s v="Cilimus"/>
    <s v="Jl. Panawuan Indrapatra, Panawuan, Kec. Cigandamekar, Kabupaten Kuningan, Jawa Barat"/>
    <s v="Nurman Ndruru (Fr)"/>
    <s v="6285206690819"/>
    <x v="0"/>
    <s v="Kab. Nias Selatan"/>
    <s v="Amandraya"/>
    <s v="Jln.pendidikan No.19 Desa Tuindrao satu, kec. Amandraya, Kab. Nias Selatan"/>
    <n v="1"/>
    <s v="BARANG"/>
    <n v="100"/>
    <n v="0"/>
    <s v="EZ"/>
    <s v="Bulanan"/>
    <s v="1 SET GIGI PALSU"/>
    <m/>
    <n v="57000"/>
    <n v="0"/>
    <n v="0"/>
    <n v="57000"/>
    <m/>
    <s v="Diskon"/>
    <n v="22800"/>
    <n v="34200"/>
    <n v="140000"/>
    <n v="2100"/>
    <s v="DC PANAWUAN"/>
    <s v="Atasan/Staf/Karyawan"/>
    <d v="2026-06-27T00:00:00"/>
    <s v="HUBUNGI PENERIMA (LANGSUNG ANTAR KE ALAMAT)"/>
    <x v="1"/>
    <m/>
    <s v="VIP"/>
    <m/>
    <m/>
    <s v="Tidak"/>
    <s v="COD"/>
    <n v="83000"/>
    <s v="-"/>
    <n v="103700"/>
    <x v="26"/>
  </r>
  <r>
    <s v="1358472397"/>
    <d v="2026-06-06T00:00:00"/>
    <s v="MEIKA-BERKARYA"/>
    <s v="Meika Berkarya"/>
    <s v="6287818525580"/>
    <s v="Kab. Kuningan"/>
    <s v="Cilimus"/>
    <s v="Jl. Panawuan Indrapatra, Panawuan, Kec. Cigandamekar, Kabupaten Kuningan, Jawa Barat"/>
    <s v="Freddy,s (IS)"/>
    <s v="6282150295993"/>
    <x v="7"/>
    <s v="Kab. Maluku Tenggara"/>
    <s v="Kei Kecil Barat"/>
    <s v="Desa ohoira Patokan Jln depan kantor camat,lurus naik sebelah kantor pertanian, Kec. Kei kecil barat Kab. Maluku Tenggara Langgur"/>
    <n v="1"/>
    <s v="BARANG"/>
    <n v="100"/>
    <n v="0"/>
    <s v="EZ"/>
    <s v="Bulanan"/>
    <s v="1 SET GIGI PALSU"/>
    <m/>
    <n v="118000"/>
    <n v="0"/>
    <n v="0"/>
    <n v="118000"/>
    <m/>
    <s v="Diskon"/>
    <n v="47200"/>
    <n v="70800"/>
    <n v="221000"/>
    <n v="3315"/>
    <s v="jnt"/>
    <s v="Atasan/Staf/Karyawan"/>
    <d v="2026-06-25T00:00:00"/>
    <s v="HUBUNGI PENERIMA (LANGSUNG ANTAR KE ALAMAT)"/>
    <x v="1"/>
    <m/>
    <s v="VIP"/>
    <m/>
    <m/>
    <s v="Tidak"/>
    <s v="COD"/>
    <n v="103000"/>
    <s v="-"/>
    <n v="146885"/>
    <x v="6"/>
  </r>
  <r>
    <s v="1358750512"/>
    <d v="2026-06-06T00:00:00"/>
    <s v="MEIKA-BERKARYA"/>
    <s v="Meika Berkarya"/>
    <s v="6287818525580"/>
    <s v="Kab. Kuningan"/>
    <s v="Cilimus"/>
    <s v="Jl. Panawuan Indrapatra, Panawuan"/>
    <s v="M.noor.z Od."/>
    <s v="6281370277483"/>
    <x v="5"/>
    <s v="Kab. Ketapang"/>
    <s v="Kendawangan"/>
    <s v="Kp. Sukun Desa Kendawangan Kiri Kec Kendawangan (DIANTAR LANGSUNG KE ALAMAT PENERIMA) Belakang Masjid Agung Kendawangan."/>
    <n v="1"/>
    <s v="BARANG"/>
    <n v="100"/>
    <n v="0"/>
    <s v="EZ"/>
    <s v="Bulanan"/>
    <s v="Beli 1 Warna Hitam Pembesar Layar Hp"/>
    <m/>
    <n v="74000"/>
    <n v="0"/>
    <n v="0"/>
    <n v="74000"/>
    <m/>
    <s v="Diskon"/>
    <n v="29600"/>
    <n v="44400"/>
    <n v="141000"/>
    <n v="2115"/>
    <s v="jnt"/>
    <s v="Atasan/Staf/Karyawan"/>
    <d v="2026-06-23T00:00:00"/>
    <m/>
    <x v="1"/>
    <m/>
    <s v="VIP"/>
    <m/>
    <m/>
    <s v="Tidak"/>
    <s v="COD"/>
    <n v="67000"/>
    <s v="-"/>
    <n v="94485"/>
    <x v="24"/>
  </r>
  <r>
    <s v="1358322036"/>
    <d v="2026-06-06T00:00:00"/>
    <s v="MEIKA-BERKARYA"/>
    <s v="Meika Berkarya"/>
    <s v="6287818525580"/>
    <s v="Kab. Kuningan"/>
    <s v="Cilimus"/>
    <s v="Jl. Panawuan Indrapatra, Panawuan, Kec. Cigandamekar, Kabupaten Kuningan, Jawa Barat"/>
    <s v="Tommy o panggey (Fr)"/>
    <s v="6281287501292"/>
    <x v="3"/>
    <s v="Kab. Minahasa Tenggara"/>
    <s v="Silian Raya"/>
    <s v="Desa silian timur jaga 3 Kec. Silian raya, kab. Minahasa tenggara"/>
    <n v="1"/>
    <s v="BARANG"/>
    <n v="100"/>
    <n v="0"/>
    <s v="EZ"/>
    <s v="Bulanan"/>
    <s v="2 PCS TOPI KOMANDO (H)"/>
    <m/>
    <n v="72000"/>
    <n v="0"/>
    <n v="0"/>
    <n v="72000"/>
    <m/>
    <s v="Diskon"/>
    <n v="28800"/>
    <n v="43200"/>
    <n v="226000"/>
    <n v="3390"/>
    <s v="Tommy o panggey (Fr)"/>
    <m/>
    <d v="2026-06-12T00:00:00"/>
    <s v="HUBUNGI PENERIMA (LANGSUNG ANTAR KE ALAMAT)"/>
    <x v="0"/>
    <m/>
    <s v="VIP"/>
    <m/>
    <m/>
    <s v="Tidak"/>
    <s v="COD"/>
    <n v="154000"/>
    <s v="Recon"/>
    <n v="179410"/>
    <x v="9"/>
  </r>
  <r>
    <s v="1358741482"/>
    <d v="2026-06-06T00:00:00"/>
    <s v="MEIKA-BERKARYA"/>
    <s v="Meika Berkarya"/>
    <s v="6287818525580"/>
    <s v="Kab. Kuningan"/>
    <s v="Cilimus"/>
    <s v="Jl. Panawuan Indrapatra, Panawuan, Kec. Cigandamekar, Kabupaten Kuningan, Jawa Barat"/>
    <s v="Aedian (Rs)"/>
    <s v="6285211234498"/>
    <x v="23"/>
    <s v="Kab. Bombana"/>
    <s v="Rarowatu Utara"/>
    <s v="Dusun Langsangi,Desa Wumbubangka,Kec. Rarowatu Utara, Kab. Bombana"/>
    <n v="1"/>
    <s v="BARANG"/>
    <n v="100"/>
    <n v="0"/>
    <s v="EZ"/>
    <s v="Bulanan"/>
    <s v="1 SET GIGI PALSU"/>
    <m/>
    <n v="110000"/>
    <n v="0"/>
    <n v="0"/>
    <n v="110000"/>
    <m/>
    <s v="Diskon"/>
    <n v="44000"/>
    <n v="66000"/>
    <n v="182000"/>
    <n v="2730"/>
    <s v="jnt"/>
    <s v="OB"/>
    <d v="2026-06-24T00:00:00"/>
    <s v="HUBUNGI PENERIMA (LANGSUNG ANTAR KE ALAMAT)"/>
    <x v="1"/>
    <m/>
    <s v="VIP"/>
    <m/>
    <m/>
    <s v="Tidak"/>
    <s v="COD"/>
    <n v="72000"/>
    <s v="-"/>
    <n v="113270"/>
    <x v="11"/>
  </r>
  <r>
    <s v="1358478299"/>
    <d v="2026-06-06T00:00:00"/>
    <s v="MEIKA-BERKARYA"/>
    <s v="Meika Berkarya"/>
    <s v="6287818525580"/>
    <s v="Kab. Kuningan"/>
    <s v="Cilimus"/>
    <s v="Jl. Panawuan Indrapatra, Panawuan"/>
    <s v="Bambang Surif (ca)"/>
    <s v="6282167408321"/>
    <x v="19"/>
    <s v="Samarinda"/>
    <s v="Samarinda Ulu"/>
    <s v="Villa Tamara blok G no.11 jl .Aw Syahrani Desa . Gunung kelua"/>
    <n v="1"/>
    <s v="BARANG"/>
    <n v="100"/>
    <n v="0"/>
    <s v="EZ"/>
    <s v="Bulanan"/>
    <s v="BELI 1 , Warna: CREAM Topi Visor Anti UV"/>
    <m/>
    <n v="57000"/>
    <n v="0"/>
    <n v="0"/>
    <n v="57000"/>
    <m/>
    <s v="Diskon"/>
    <n v="22800"/>
    <n v="34200"/>
    <n v="151000"/>
    <n v="2265"/>
    <s v="JNT"/>
    <s v="Atasan/Staf/Karyawan"/>
    <d v="2026-06-26T00:00:00"/>
    <m/>
    <x v="1"/>
    <m/>
    <s v="VIP"/>
    <m/>
    <m/>
    <s v="Tidak"/>
    <s v="COD"/>
    <n v="94000"/>
    <s v="-"/>
    <n v="114535"/>
    <x v="21"/>
  </r>
  <r>
    <s v="1358501960"/>
    <d v="2026-06-06T00:00:00"/>
    <s v="MEIKA-BERKARYA"/>
    <s v="Meika Berkarya"/>
    <s v="6287818525580"/>
    <s v="Kab. Kuningan"/>
    <s v="Cilimus"/>
    <s v="Jl. Panawuan Indrapatra, Panawuan"/>
    <s v="Margareta Dumpele (PS)"/>
    <s v="6282296235272"/>
    <x v="8"/>
    <s v="Kab. Morowali Utara"/>
    <s v="Mori Atas"/>
    <s v="Desa / Kelurahan.  Peonea Rt/RW: 06 (Sebelah kiri skolah paud fajar baru)"/>
    <n v="1"/>
    <s v="BARANG"/>
    <n v="100"/>
    <n v="0"/>
    <s v="EZ"/>
    <s v="Bulanan"/>
    <s v="Beli 2 Gratis 1 Semprotan Noozle"/>
    <m/>
    <n v="122000"/>
    <n v="0"/>
    <n v="0"/>
    <n v="122000"/>
    <m/>
    <s v="Diskon"/>
    <n v="48800"/>
    <n v="73200"/>
    <n v="222000"/>
    <n v="3330"/>
    <s v="Margareta Dumpele (PS)"/>
    <m/>
    <d v="2026-06-12T00:00:00"/>
    <m/>
    <x v="0"/>
    <m/>
    <s v="VIP"/>
    <m/>
    <m/>
    <s v="Tidak"/>
    <s v="COD"/>
    <n v="100000"/>
    <s v="Recon"/>
    <n v="145470"/>
    <x v="9"/>
  </r>
  <r>
    <s v="1358725653"/>
    <d v="2026-06-06T00:00:00"/>
    <s v="MEIKA-BERKARYA"/>
    <s v="Meika Berkarya"/>
    <s v="6287818525580"/>
    <s v="Kab. Kuningan"/>
    <s v="Cilimus"/>
    <s v="Jl. Panawuan Indrapatra, Panawuan"/>
    <s v="Junarso (Hb)"/>
    <s v="6285266071108"/>
    <x v="4"/>
    <s v="Jambi"/>
    <s v="Telanaipura"/>
    <s v="Komplek BTN Karya Indah, Blok J 9  Jl. Yulius Usman RT 25  Kel. Pematang Sulur"/>
    <n v="1"/>
    <s v="BARANG"/>
    <n v="100"/>
    <n v="0"/>
    <s v="EZ"/>
    <s v="Bulanan"/>
    <s v="BELI 1 DAPAT 2 Ukuran ,1.50 Kacamata Autofokus"/>
    <m/>
    <n v="30000"/>
    <n v="0"/>
    <n v="0"/>
    <n v="30000"/>
    <m/>
    <s v="Diskon"/>
    <n v="12000"/>
    <n v="18000"/>
    <n v="73000"/>
    <n v="1095"/>
    <s v="Junarso (Hb)"/>
    <m/>
    <d v="2026-06-10T00:00:00"/>
    <m/>
    <x v="0"/>
    <m/>
    <s v="VIP"/>
    <m/>
    <m/>
    <s v="Tidak"/>
    <s v="COD"/>
    <n v="43000"/>
    <s v="Recon"/>
    <n v="53905"/>
    <x v="14"/>
  </r>
  <r>
    <s v="1358723158"/>
    <d v="2026-06-06T00:00:00"/>
    <s v="MEIKA-BERKARYA"/>
    <s v="Meika Berkarya"/>
    <s v="6287818525580"/>
    <s v="Kab. Kuningan"/>
    <s v="Cilimus"/>
    <s v="Jl. Panawuan Indrapatra, Panawuan"/>
    <s v="Meridian (PS)"/>
    <s v="6285378456522"/>
    <x v="29"/>
    <s v="Kab. Kaur"/>
    <s v="Semidang Gumay"/>
    <s v="Desa / Kelurahan :  Cahaya Batin (samping lesehan ergi, cet rumah warna putih, ANTRAKN LANGSUNG KE ALAMAT)"/>
    <n v="1"/>
    <s v="BARANG"/>
    <n v="100"/>
    <n v="0"/>
    <s v="EZ"/>
    <s v="Bulanan"/>
    <s v="Beli 1 Gratis 1 Gelang Retro Terapi Batu Giok"/>
    <m/>
    <n v="54000"/>
    <n v="0"/>
    <n v="0"/>
    <n v="54000"/>
    <m/>
    <s v="Diskon"/>
    <n v="21600"/>
    <n v="32400"/>
    <n v="128000"/>
    <n v="1920"/>
    <s v="Meridian (PS)"/>
    <m/>
    <d v="2026-06-11T00:00:00"/>
    <m/>
    <x v="0"/>
    <m/>
    <s v="VIP"/>
    <m/>
    <m/>
    <s v="Tidak"/>
    <s v="COD"/>
    <n v="74000"/>
    <s v="Recon"/>
    <n v="93680"/>
    <x v="7"/>
  </r>
  <r>
    <s v="1358871598"/>
    <d v="2026-06-06T00:00:00"/>
    <s v="MEIKA-BERKARYA"/>
    <s v="Meika Berkarya"/>
    <s v="6287818525580"/>
    <s v="Kab. Kuningan"/>
    <s v="Cilimus"/>
    <s v="Jl. Panawuan Indrapatra, Panawuan"/>
    <s v="Este Kaaro (ca)"/>
    <s v="6282251901453"/>
    <x v="3"/>
    <s v="Kab. Minahasa Selatan"/>
    <s v="Tenga"/>
    <s v="Desa . paku weru Utara  patokan rumah depan greja"/>
    <n v="1"/>
    <s v="BARANG"/>
    <n v="100"/>
    <n v="0"/>
    <s v="EZ"/>
    <s v="Bulanan"/>
    <s v="Beli 1 Alat Peras Buah"/>
    <m/>
    <n v="102000"/>
    <n v="0"/>
    <n v="0"/>
    <n v="102000"/>
    <m/>
    <s v="Diskon"/>
    <n v="40800"/>
    <n v="61200"/>
    <n v="206000"/>
    <n v="3090"/>
    <s v="jnt"/>
    <s v="Atasan/Staf/Karyawan"/>
    <d v="2026-06-16T00:00:00"/>
    <m/>
    <x v="1"/>
    <m/>
    <s v="VIP"/>
    <m/>
    <m/>
    <s v="Tidak"/>
    <s v="COD"/>
    <n v="104000"/>
    <s v="-"/>
    <n v="141710"/>
    <x v="10"/>
  </r>
  <r>
    <s v="1358306180"/>
    <d v="2026-06-06T00:00:00"/>
    <s v="MEIKA-BERKARYA"/>
    <s v="Meika Berkarya"/>
    <s v="6287818525580"/>
    <s v="Kab. Kuningan"/>
    <s v="Cilimus"/>
    <s v="Jl. Panawuan Indrapatra, Panawuan"/>
    <s v="Rosmina (Hb)"/>
    <s v="6281243339999"/>
    <x v="14"/>
    <s v="Makassar"/>
    <s v="Rappocini"/>
    <s v="kompleks Anggrek Minasa Upa Blok Aranda AR2 No 1 kelurahan Minasa Upa"/>
    <n v="1"/>
    <s v="BARANG"/>
    <n v="100"/>
    <n v="0"/>
    <s v="EZ"/>
    <s v="Bulanan"/>
    <s v="BELI 1 , Warna: CREAM Topi Visor Anti UV"/>
    <m/>
    <n v="60000"/>
    <n v="0"/>
    <n v="0"/>
    <n v="60000"/>
    <m/>
    <s v="Diskon"/>
    <n v="24000"/>
    <n v="36000"/>
    <n v="135000"/>
    <n v="2025"/>
    <s v="jnt"/>
    <s v="Atasan/Staf/Karyawan"/>
    <d v="2026-06-25T00:00:00"/>
    <m/>
    <x v="1"/>
    <m/>
    <s v="VIP"/>
    <m/>
    <m/>
    <s v="Tidak"/>
    <s v="COD"/>
    <n v="75000"/>
    <s v="-"/>
    <n v="96975"/>
    <x v="6"/>
  </r>
  <r>
    <s v="1358327799"/>
    <d v="2026-06-06T00:00:00"/>
    <s v="MEIKA-BERKARYA"/>
    <s v="Meika Berkarya"/>
    <s v="6287818525580"/>
    <s v="Kab. Kuningan"/>
    <s v="Cilimus"/>
    <s v="Jl. Panawuan Indrapatra, Panawuan"/>
    <s v="Hasan Lasa (PS)"/>
    <s v="6281339397104"/>
    <x v="1"/>
    <s v="Kab. Kupang"/>
    <s v="Kupang Tengah"/>
    <s v="Dusun. 3 RT/RW 18/07 Desa. Penfui Timur (ANTRAKN LANGSUNG KE ALAMAT)"/>
    <n v="1"/>
    <s v="BARANG"/>
    <n v="100"/>
    <n v="0"/>
    <s v="EZ"/>
    <s v="Bulanan"/>
    <s v="Beli 1 Phone Holder Anti Slip"/>
    <m/>
    <n v="70000"/>
    <n v="0"/>
    <n v="0"/>
    <n v="70000"/>
    <m/>
    <s v="Diskon"/>
    <n v="28000"/>
    <n v="42000"/>
    <n v="224000"/>
    <n v="3360"/>
    <s v="Hasan Lasa (PS)"/>
    <m/>
    <d v="2026-06-12T00:00:00"/>
    <m/>
    <x v="0"/>
    <m/>
    <s v="VIP"/>
    <m/>
    <m/>
    <s v="Tidak"/>
    <s v="COD"/>
    <n v="154000"/>
    <s v="Recon"/>
    <n v="178640"/>
    <x v="9"/>
  </r>
  <r>
    <s v="1358871449"/>
    <d v="2026-06-06T00:00:00"/>
    <s v="MEIKA-BERKARYA"/>
    <s v="Meika Berkarya"/>
    <s v="6287818525580"/>
    <s v="Kab. Kuningan"/>
    <s v="Cilimus"/>
    <s v="Jl. Panawuan Indrapatra, Panawuan, Kec. Cigandamekar, Kabupaten Kuningan, Jawa Barat"/>
    <s v="Freddy,s (rz)"/>
    <s v="6282150295993"/>
    <x v="7"/>
    <s v="Kab. Maluku Tenggara"/>
    <s v="Kei Kecil Timur"/>
    <s v="Dusun ohoira Jln. Depan kantor camat lurura naik sebelah kantor pertanian Desa Langgur, Kec. Kei Kecil, Kab. Maluku Tenggara"/>
    <n v="1"/>
    <s v="BARANG"/>
    <n v="100"/>
    <n v="0"/>
    <s v="EZ"/>
    <s v="Bulanan"/>
    <s v="1 SET GIGI PALSU"/>
    <m/>
    <n v="118000"/>
    <n v="0"/>
    <n v="0"/>
    <n v="118000"/>
    <m/>
    <s v="Diskon"/>
    <n v="47200"/>
    <n v="70800"/>
    <n v="234000"/>
    <n v="3510"/>
    <s v="JNT"/>
    <s v="Atasan/Staf/Karyawan"/>
    <d v="2026-06-26T00:00:00"/>
    <s v="HUBUNGI PENERIMA (LANGSUNG ANTAR KE ALAMAT)"/>
    <x v="1"/>
    <m/>
    <s v="VIP"/>
    <m/>
    <m/>
    <s v="Tidak"/>
    <s v="COD"/>
    <n v="116000"/>
    <s v="-"/>
    <n v="159690"/>
    <x v="21"/>
  </r>
  <r>
    <s v="1358627785"/>
    <d v="2026-06-06T00:00:00"/>
    <s v="MEIKA-BERKARYA"/>
    <s v="Meika Berkarya"/>
    <s v="6287818525580"/>
    <s v="Kab. Kuningan"/>
    <s v="Cilimus"/>
    <s v="Jl. Panawuan Indrapatra, Panawuan"/>
    <s v="Mutiha Sianturi (PS)"/>
    <s v="6281291295175"/>
    <x v="0"/>
    <s v="Kab. Tapanuli Utara"/>
    <s v="Muara"/>
    <s v="SMP Negeri 2 Muara  Desa/kelurahan: Aritonang (ANTRAKN LANGSUNG KE ALAMAT)"/>
    <n v="1"/>
    <s v="BARANG"/>
    <n v="100"/>
    <n v="0"/>
    <s v="EZ"/>
    <s v="Bulanan"/>
    <s v="Beli 2 Pembesar Layar Hp"/>
    <m/>
    <n v="54000"/>
    <n v="0"/>
    <n v="0"/>
    <n v="54000"/>
    <m/>
    <s v="Diskon"/>
    <n v="21600"/>
    <n v="32400"/>
    <n v="158000"/>
    <n v="2370"/>
    <s v="Mutiha Sianturi (PS)"/>
    <m/>
    <d v="2026-06-12T00:00:00"/>
    <m/>
    <x v="0"/>
    <m/>
    <s v="VIP"/>
    <m/>
    <m/>
    <s v="Tidak"/>
    <s v="COD"/>
    <n v="104000"/>
    <s v="Recon"/>
    <n v="123230"/>
    <x v="9"/>
  </r>
  <r>
    <s v="1358625692"/>
    <d v="2026-06-06T00:00:00"/>
    <s v="MEIKA-BERKARYA"/>
    <s v="Meika Berkarya"/>
    <s v="6287818525580"/>
    <s v="Kab. Kuningan"/>
    <s v="Cilimus"/>
    <s v="Jl. Panawuan Indrapatra, Panawuan, Kec. Cigandamekar, Kabupaten Kuningan, Jawa Barat"/>
    <s v="Rinto (AK) (JNT)"/>
    <s v="6281264365214"/>
    <x v="0"/>
    <s v="Kab. Simalungun"/>
    <s v="Dolok Silao"/>
    <s v="Desa Ujung Bawang (Puskesmas Ujung Bawang) Kec. Dolok Silau, Kab. Simalungun"/>
    <n v="1"/>
    <s v="BARANG"/>
    <n v="100"/>
    <n v="0"/>
    <s v="EZ"/>
    <s v="Bulanan"/>
    <s v="1 SET GIGI PALSU"/>
    <m/>
    <n v="63000"/>
    <n v="0"/>
    <n v="0"/>
    <n v="63000"/>
    <m/>
    <s v="Diskon"/>
    <n v="25200"/>
    <n v="37800"/>
    <n v="113000"/>
    <n v="1695"/>
    <s v="Rinto (AK) (JNT)"/>
    <m/>
    <d v="2026-06-10T00:00:00"/>
    <s v="HUBUNGI PENERIMA (LANGSUNG ANTAR KE ALAMAT)"/>
    <x v="0"/>
    <m/>
    <s v="VIP"/>
    <m/>
    <m/>
    <s v="Tidak"/>
    <s v="COD"/>
    <n v="50000"/>
    <s v="Recon"/>
    <n v="73505"/>
    <x v="14"/>
  </r>
  <r>
    <s v="1358623492"/>
    <d v="2026-06-06T00:00:00"/>
    <s v="MEIKA-BERKARYA"/>
    <s v="Meika Berkarya"/>
    <s v="6287818525580"/>
    <s v="Kab. Kuningan"/>
    <s v="Cilimus"/>
    <s v="Jl. Panawuan Indrapatra, Panawuan, Kec. Cigandamekar, Kabupaten Kuningan, Jawa Barat"/>
    <s v="Allen Takalawangen (IS)"/>
    <s v="6282148299551"/>
    <x v="3"/>
    <s v="Kab. Kepulauan Sangihe"/>
    <s v="Tabukan Tengah"/>
    <s v="Jln.sedang biru, kampung biru ,lindogan 1 biru,( kampung palahanaeng ) Kelurahan Palahanaeng Kec. Tabukan Tengah Kab. Kepulauan Sangihe"/>
    <n v="1"/>
    <s v="BARANG"/>
    <n v="100"/>
    <n v="0"/>
    <s v="EZ"/>
    <s v="Bulanan"/>
    <s v="1 SET GIGI PALSU"/>
    <m/>
    <n v="102000"/>
    <n v="0"/>
    <n v="0"/>
    <n v="102000"/>
    <m/>
    <s v="Diskon"/>
    <n v="40800"/>
    <n v="61200"/>
    <n v="175000"/>
    <n v="2625"/>
    <s v="Allen Takalawangen (IS)"/>
    <m/>
    <d v="2026-06-11T00:00:00"/>
    <s v="HUBUNGI PENERIMA (LANGSUNG ANTAR KE ALAMAT)"/>
    <x v="0"/>
    <m/>
    <s v="VIP"/>
    <m/>
    <m/>
    <s v="Tidak"/>
    <s v="COD"/>
    <n v="73000"/>
    <s v="Recon"/>
    <n v="111175"/>
    <x v="7"/>
  </r>
  <r>
    <s v="1357829049"/>
    <d v="2026-06-06T00:00:00"/>
    <s v="MEIKA-BERKARYA"/>
    <s v="Meika Berkarya"/>
    <s v="6287818525580"/>
    <s v="Kab. Kuningan"/>
    <s v="Cilimus"/>
    <s v="Jl. Panawuan Indrapatra, Panawuan"/>
    <s v="AMANDIO BORGES (PS)"/>
    <s v="6281239644071"/>
    <x v="1"/>
    <s v="Kab. Belu"/>
    <s v="Kota Atambua"/>
    <s v="Kuneru, RT/RW 009/003 Kelurahan. Manumutin (ANTRAKN LANGSUNG KE ALAMAT)"/>
    <n v="1"/>
    <s v="BARANG"/>
    <n v="100"/>
    <n v="0"/>
    <s v="EZ"/>
    <s v="Bulanan"/>
    <s v="Beli 1 Semprotan Noozle"/>
    <m/>
    <n v="80000"/>
    <n v="0"/>
    <n v="0"/>
    <n v="80000"/>
    <m/>
    <s v="Diskon"/>
    <n v="32000"/>
    <n v="48000"/>
    <n v="183000"/>
    <n v="2745"/>
    <m/>
    <m/>
    <m/>
    <m/>
    <x v="1"/>
    <m/>
    <s v="VIP"/>
    <m/>
    <m/>
    <s v="Tidak"/>
    <s v="COD"/>
    <n v="103000"/>
    <s v="-"/>
    <n v="132255"/>
    <x v="20"/>
  </r>
  <r>
    <s v="1358649929"/>
    <d v="2026-06-06T00:00:00"/>
    <s v="MEIKA-BERKARYA"/>
    <s v="Meika Berkarya"/>
    <s v="6287818525580"/>
    <s v="Kab. Kuningan"/>
    <s v="Cilimus"/>
    <s v="Jl. Panawuan Indrapatra, Panawuan"/>
    <s v="Totok Suko(Dika) ( ca )"/>
    <s v="6281233785754"/>
    <x v="15"/>
    <s v="Kab. Pati"/>
    <s v="Pati"/>
    <s v="Desa. saliyan Rt.06 Rw.02 pati (belakang hotel 21 depan warung mas wan )"/>
    <n v="1"/>
    <s v="BARANG"/>
    <n v="100"/>
    <n v="0"/>
    <s v="EZ"/>
    <s v="Bulanan"/>
    <s v="BELI 1 DAPAT 2 Kacamata Autofokus"/>
    <m/>
    <n v="25000"/>
    <n v="0"/>
    <n v="0"/>
    <n v="25000"/>
    <m/>
    <s v="Diskon"/>
    <n v="18000"/>
    <n v="7000"/>
    <n v="62000"/>
    <n v="930"/>
    <s v="Totok Suko(Dika) ( ca )"/>
    <m/>
    <d v="2026-06-08T00:00:00"/>
    <m/>
    <x v="0"/>
    <m/>
    <s v="VIP"/>
    <m/>
    <m/>
    <s v="Tidak"/>
    <s v="COD"/>
    <n v="37000"/>
    <s v="Recon"/>
    <n v="54070"/>
    <x v="15"/>
  </r>
  <r>
    <s v="1358552962"/>
    <d v="2026-06-06T00:00:00"/>
    <s v="MEIKA-BERKARYA"/>
    <s v="Meika Berkarya"/>
    <s v="6287818525580"/>
    <s v="Kab. Kuningan"/>
    <s v="Cilimus"/>
    <s v="Jl. Panawuan Indrapatra, Panawuan, Kec. Cigandamekar, Kabupaten Kuningan, Jawa Barat"/>
    <s v="Yanto al ( Di)"/>
    <s v="6281346676826"/>
    <x v="19"/>
    <s v="Kab. Kutai Timur"/>
    <s v="Muara Wahau"/>
    <s v="Jln sp 2 RT 17 , Desa Wahau baru ( patokan samping rumah makan padang raya) kec. Muara wahau, Kab. Kutai Timur"/>
    <n v="1"/>
    <s v="BARANG"/>
    <n v="100"/>
    <n v="0"/>
    <s v="EZ"/>
    <s v="Bulanan"/>
    <s v="1 SET GIGI PALSU"/>
    <m/>
    <n v="93000"/>
    <n v="0"/>
    <n v="0"/>
    <n v="93000"/>
    <m/>
    <s v="Diskon"/>
    <n v="37200"/>
    <n v="55800"/>
    <n v="153000"/>
    <n v="2295"/>
    <s v="duwi"/>
    <m/>
    <d v="2026-06-11T00:00:00"/>
    <s v="HUBUNGI PENERIMA (LANGSUNG ANTAR KE ALAMAT)"/>
    <x v="0"/>
    <m/>
    <s v="VIP"/>
    <m/>
    <m/>
    <s v="Tidak"/>
    <s v="COD"/>
    <n v="60000"/>
    <s v="Recon"/>
    <n v="94905"/>
    <x v="7"/>
  </r>
  <r>
    <s v="1357828549"/>
    <d v="2026-06-06T00:00:00"/>
    <s v="MEIKA-BERKARYA"/>
    <s v="Meika Berkarya"/>
    <s v="6287818525580"/>
    <s v="Kab. Kuningan"/>
    <s v="Cilimus"/>
    <s v="Jl. Panawuan Indrapatra, Panawuan"/>
    <s v="Mak lando (Hb)"/>
    <s v="6285377331193"/>
    <x v="4"/>
    <s v="Kab.  Merangin"/>
    <s v="Lembah Masurai"/>
    <s v="Toko terpal dan plastik.buah pak janggut. Dpan alex seluler desa/kel dusun tuo.sungai tebal."/>
    <n v="1"/>
    <s v="BARANG"/>
    <n v="100"/>
    <n v="0"/>
    <s v="EZ"/>
    <s v="Bulanan"/>
    <s v="Beli 2 Topi Pelindung Sinar UV"/>
    <m/>
    <n v="45000"/>
    <n v="0"/>
    <n v="0"/>
    <n v="45000"/>
    <m/>
    <s v="Diskon"/>
    <n v="18000"/>
    <n v="27000"/>
    <n v="206000"/>
    <n v="3090"/>
    <s v="jnt"/>
    <s v="Atasan/Staf/Karyawan"/>
    <d v="2026-06-29T00:00:00"/>
    <m/>
    <x v="1"/>
    <m/>
    <s v="VIP"/>
    <m/>
    <m/>
    <s v="Tidak"/>
    <s v="COD"/>
    <n v="161000"/>
    <s v="-"/>
    <n v="175910"/>
    <x v="4"/>
  </r>
  <r>
    <s v="1358619230"/>
    <d v="2026-06-06T00:00:00"/>
    <s v="MEIKA-BERKARYA"/>
    <s v="Meika Berkarya"/>
    <s v="6287818525580"/>
    <s v="Kab. Kuningan"/>
    <s v="Cilimus"/>
    <s v="Jl. Panawuan Indrapatra, Panawuan, Kec. Cigandamekar, Kabupaten Kuningan, Jawa Barat"/>
    <s v="Molyadi (ar)"/>
    <s v="6282350613233"/>
    <x v="5"/>
    <s v="Kab. Melawi"/>
    <s v="Menukung"/>
    <s v="Jalan lintas Melawi RT 04 Dusun Mekar Utama rumah ke dua dekat jambatan Desa Nanga Ella Hulu, Kec. Menukung, Kab. Melawi"/>
    <n v="1"/>
    <s v="BARANG"/>
    <n v="100"/>
    <n v="0"/>
    <s v="EZ"/>
    <s v="Bulanan"/>
    <s v="1 SET POMPA SEDOT MANUAL (1 POMPA DAN 1 SELANG)"/>
    <m/>
    <n v="74000"/>
    <n v="0"/>
    <n v="0"/>
    <n v="74000"/>
    <m/>
    <s v="Diskon"/>
    <n v="29600"/>
    <n v="44400"/>
    <n v="159000"/>
    <n v="2385"/>
    <s v="DC PANAWUAN"/>
    <s v="Atasan/Staf/Karyawan"/>
    <d v="2026-06-27T00:00:00"/>
    <s v="HUBUNGI PENERIMA (LANGSUNG ANTAR KE ALAMAT)"/>
    <x v="1"/>
    <m/>
    <s v="VIP"/>
    <m/>
    <m/>
    <s v="Tidak"/>
    <s v="COD"/>
    <n v="85000"/>
    <s v="-"/>
    <n v="112215"/>
    <x v="26"/>
  </r>
  <r>
    <s v="1358601250"/>
    <d v="2026-06-06T00:00:00"/>
    <s v="MEIKA-BERKARYA"/>
    <s v="Meika Berkarya"/>
    <s v="6287818525580"/>
    <s v="Kab. Kuningan"/>
    <s v="Cilimus"/>
    <s v="Jl. Panawuan Indrapatra, Panawuan"/>
    <s v="Wensen Nelson (Hb)"/>
    <s v="6281354687901"/>
    <x v="3"/>
    <s v="Kotamobagu"/>
    <s v="Kotamobagu Barat"/>
    <s v="Alamat. Jl. Gelora (belakang KODIM), RT 15, RW 08, Ling.V, Kel. Kotamobagu"/>
    <n v="1"/>
    <s v="BARANG"/>
    <n v="100"/>
    <n v="0"/>
    <s v="EZ"/>
    <s v="Bulanan"/>
    <s v="BELI 1 GRATIS KUAS Aspal Anti Bocor"/>
    <m/>
    <n v="87000"/>
    <n v="0"/>
    <n v="0"/>
    <n v="87000"/>
    <m/>
    <s v="Diskon"/>
    <n v="34800"/>
    <n v="52200"/>
    <n v="178000"/>
    <n v="2670"/>
    <s v="YBS"/>
    <s v="Tetangga"/>
    <d v="2026-06-20T00:00:00"/>
    <m/>
    <x v="1"/>
    <m/>
    <s v="VIP"/>
    <m/>
    <m/>
    <s v="Tidak"/>
    <s v="COD"/>
    <n v="91000"/>
    <s v="-"/>
    <n v="123130"/>
    <x v="17"/>
  </r>
  <r>
    <s v="1358127104"/>
    <d v="2026-06-06T00:00:00"/>
    <s v="MEIKA-BERKARYA"/>
    <s v="Meika Berkarya"/>
    <s v="6287818525580"/>
    <s v="Kab. Kuningan"/>
    <s v="Cilimus"/>
    <s v="Jl. Panawuan Indrapatra, Panawuan"/>
    <s v="Citra karya niagus harefa (IR)"/>
    <s v="6282272300667"/>
    <x v="0"/>
    <s v="Gunungsitoli"/>
    <s v="Gunungsitoli Utara"/>
    <s v="Dusun I Desa Gawu Gawu Bouso Kec Gunung Sitoli Utara (Pustu Gawu Gawu Bouso)"/>
    <n v="1"/>
    <s v="BARANG"/>
    <n v="100"/>
    <n v="0"/>
    <s v="EZ"/>
    <s v="Bulanan"/>
    <s v="Beli 2 Gratis 1 Semprotan Noozle"/>
    <m/>
    <n v="54000"/>
    <n v="0"/>
    <n v="0"/>
    <n v="54000"/>
    <m/>
    <s v="Diskon"/>
    <n v="21600"/>
    <n v="32400"/>
    <n v="176000"/>
    <n v="2640"/>
    <s v="JNT"/>
    <s v="Atasan/Staf/Karyawan"/>
    <d v="2026-06-28T00:00:00"/>
    <m/>
    <x v="1"/>
    <m/>
    <s v="VIP"/>
    <m/>
    <m/>
    <s v="Tidak"/>
    <s v="COD"/>
    <n v="122000"/>
    <s v="-"/>
    <n v="140960"/>
    <x v="22"/>
  </r>
  <r>
    <s v="1358588495"/>
    <d v="2026-06-06T00:00:00"/>
    <s v="MEIKA-BERKARYA"/>
    <s v="Meika Berkarya"/>
    <s v="6287818525580"/>
    <s v="Kab. Kuningan"/>
    <s v="Cilimus"/>
    <s v="Jl. Panawuan Indrapatra, Panawuan"/>
    <s v="Rahmah latip Latanro (hb)"/>
    <s v="6285383852245"/>
    <x v="14"/>
    <s v="Kab. Enrekang"/>
    <s v="Enrekang"/>
    <s v="Alamat jln pahlawan no 9 kel Juppandang (samping halal center)"/>
    <n v="1"/>
    <s v="BARANG"/>
    <n v="100"/>
    <n v="0"/>
    <s v="EZ"/>
    <s v="Bulanan"/>
    <s v="Beli 1 Alat Peras Buah"/>
    <m/>
    <n v="56000"/>
    <n v="0"/>
    <n v="0"/>
    <n v="56000"/>
    <m/>
    <s v="Diskon"/>
    <n v="22400"/>
    <n v="33600"/>
    <n v="167000"/>
    <n v="2505"/>
    <s v="Rahmah latip Latanro (hb)"/>
    <m/>
    <d v="2026-06-13T00:00:00"/>
    <m/>
    <x v="0"/>
    <m/>
    <s v="VIP"/>
    <m/>
    <m/>
    <s v="Tidak"/>
    <s v="COD"/>
    <n v="111000"/>
    <s v="Recon"/>
    <n v="130895"/>
    <x v="3"/>
  </r>
  <r>
    <s v="1358066800"/>
    <d v="2026-06-06T00:00:00"/>
    <s v="MEIKA-BERKARYA"/>
    <s v="Meika Berkarya"/>
    <s v="6287818525580"/>
    <s v="Kab. Kuningan"/>
    <s v="Cilimus"/>
    <s v="Jl. Panawuan Indrapatra, Panawuan, Kec. Cigandamekar, Kabupaten Kuningan, Jawa Barat"/>
    <s v="Budiyanto ( Di)"/>
    <s v="6287853091493"/>
    <x v="10"/>
    <s v="Palembang"/>
    <s v="Ilir Barat Dua"/>
    <s v="Jln. Pangeran sidoing lautan, Kelurahan. 35 ilir, lorong kedujan bukit 1 no rumah 463. Kec. ilir barat 2, Kota Palembang"/>
    <n v="1"/>
    <s v="BARANG"/>
    <n v="100"/>
    <n v="0"/>
    <s v="EZ"/>
    <s v="Bulanan"/>
    <s v="1 SET GIGI PALSU"/>
    <m/>
    <n v="29000"/>
    <n v="0"/>
    <n v="0"/>
    <n v="29000"/>
    <m/>
    <s v="Diskon"/>
    <n v="11600"/>
    <n v="17400"/>
    <n v="85000"/>
    <n v="1275"/>
    <s v="Budiyanto ( Di)"/>
    <m/>
    <d v="2026-06-09T00:00:00"/>
    <s v="HUBUNGI PENERIMA (LANGSUNG ANTAR KE ALAMAT)"/>
    <x v="0"/>
    <m/>
    <s v="VIP"/>
    <m/>
    <m/>
    <s v="Tidak"/>
    <s v="COD"/>
    <n v="56000"/>
    <s v="Recon"/>
    <n v="66325"/>
    <x v="18"/>
  </r>
  <r>
    <s v="1358011935"/>
    <d v="2026-06-06T00:00:00"/>
    <s v="MEIKA-BERKARYA"/>
    <s v="Meika Berkarya"/>
    <s v="6287818525580"/>
    <s v="Kab. Kuningan"/>
    <s v="Cilimus"/>
    <s v="Jl. Panawuan Indrapatra, Panawuan"/>
    <s v="Yolla Markus (IR)"/>
    <s v="6282187221777"/>
    <x v="3"/>
    <s v="Kab. Minahasa"/>
    <s v="Tombariri"/>
    <s v="Jaga 4 Desa Sarani Matani Kec Tombariri (Sesudah gereja katolik ada lorong kanan, masuk dan ada perempatan belok kiri rumah ke 4 sebelah kanan)"/>
    <n v="1"/>
    <s v="BARANG"/>
    <n v="100"/>
    <n v="0"/>
    <s v="EZ"/>
    <s v="Bulanan"/>
    <s v="Beli 1 Phone Holder Anti Slip"/>
    <m/>
    <n v="80000"/>
    <n v="0"/>
    <n v="0"/>
    <n v="80000"/>
    <m/>
    <s v="Diskon"/>
    <n v="32000"/>
    <n v="48000"/>
    <n v="180000"/>
    <n v="2700"/>
    <s v="Yolla Markus (IR)"/>
    <m/>
    <d v="2026-06-11T00:00:00"/>
    <m/>
    <x v="0"/>
    <m/>
    <s v="VIP"/>
    <m/>
    <m/>
    <s v="Tidak"/>
    <s v="COD"/>
    <n v="100000"/>
    <s v="Recon"/>
    <n v="129300"/>
    <x v="7"/>
  </r>
  <r>
    <s v="1358034472"/>
    <d v="2026-06-06T00:00:00"/>
    <s v="MEIKA-BERKARYA"/>
    <s v="Meika Berkarya"/>
    <s v="6287818525580"/>
    <s v="Kab. Kuningan"/>
    <s v="Cilimus"/>
    <s v="Jl. Panawuan Indrapatra, Panawuan"/>
    <s v="Antonius jerinus Toni(Mar)."/>
    <s v="6285705006373"/>
    <x v="5"/>
    <s v="Kab. Sekadau"/>
    <s v="Sekadau Hilir"/>
    <s v="Jalan Poros Desa.Tigur Jaya Sekadau Hilir Kab.Sekadau Prov.Kalimantan Barat (patokan rumah,  depan bengkel)"/>
    <n v="1"/>
    <s v="BARANG"/>
    <n v="100"/>
    <n v="0"/>
    <s v="EZ"/>
    <s v="Bulanan"/>
    <s v="Beli 1 Semprotan Noozle"/>
    <m/>
    <n v="60000"/>
    <n v="0"/>
    <n v="0"/>
    <n v="60000"/>
    <m/>
    <s v="Diskon"/>
    <n v="24000"/>
    <n v="36000"/>
    <n v="115000"/>
    <n v="1725"/>
    <s v="PAKET ANDA ADA DI JNT PANAUWAN"/>
    <s v="Atasan/Staf/Karyawan"/>
    <d v="2026-06-28T00:00:00"/>
    <m/>
    <x v="1"/>
    <m/>
    <s v="VIP"/>
    <m/>
    <m/>
    <s v="Tidak"/>
    <s v="COD"/>
    <n v="55000"/>
    <s v="-"/>
    <n v="77275"/>
    <x v="22"/>
  </r>
  <r>
    <s v="1358050602"/>
    <d v="2026-06-06T00:00:00"/>
    <s v="MEIKA-BERKARYA"/>
    <s v="Meika Berkarya"/>
    <s v="6287818525580"/>
    <s v="Kab. Kuningan"/>
    <s v="Cilimus"/>
    <s v="Jl. Panawuan Indrapatra, Panawuan"/>
    <s v="M. Nazir (PS)"/>
    <s v="6281341773007"/>
    <x v="23"/>
    <s v="Kendari"/>
    <s v="Puuwatu"/>
    <s v="Jln. Pattimura Kelurahan. Watulondo (tepat bengkel MERDEKA MOTOR )"/>
    <n v="1"/>
    <s v="BARANG"/>
    <n v="100"/>
    <n v="0"/>
    <s v="EZ"/>
    <s v="Bulanan"/>
    <s v="Beli 1 Gratis 1 Alat Cukur Multifungsi"/>
    <m/>
    <n v="68000"/>
    <n v="0"/>
    <n v="0"/>
    <n v="68000"/>
    <m/>
    <s v="Diskon"/>
    <n v="27200"/>
    <n v="40800"/>
    <n v="183000"/>
    <n v="2745"/>
    <s v="M. Nazir (PS)"/>
    <m/>
    <d v="2026-06-10T00:00:00"/>
    <m/>
    <x v="0"/>
    <m/>
    <s v="VIP"/>
    <m/>
    <m/>
    <s v="Tidak"/>
    <s v="COD"/>
    <n v="115000"/>
    <s v="Recon"/>
    <n v="139455"/>
    <x v="14"/>
  </r>
  <r>
    <s v="1357742626"/>
    <d v="2026-06-06T00:00:00"/>
    <s v="MEIKA-BERKARYA"/>
    <s v="Meika Berkarya"/>
    <s v="6287818525580"/>
    <s v="Kab. Kuningan"/>
    <s v="Cilimus"/>
    <s v="Jl. Panawuan Indrapatra, Panawuan"/>
    <s v="Fauzan Ahmad (PS)"/>
    <s v="6282173461394"/>
    <x v="27"/>
    <s v="Kab.  Rokan Hulu"/>
    <s v="Kunto Darussalam"/>
    <s v="Muara Dilam Desa. Muara Dilam RT/RW:002/004. (Patokan rumah:PT.sardela. Titipkan aja diwarung buk Darmi,samping pasar tran f. )"/>
    <n v="1"/>
    <s v="BARANG"/>
    <n v="100"/>
    <n v="0"/>
    <s v="EZ"/>
    <s v="Bulanan"/>
    <s v="Beli 2 Gratis 1 Semprotan Noozle"/>
    <m/>
    <n v="61000"/>
    <n v="0"/>
    <n v="0"/>
    <n v="61000"/>
    <m/>
    <s v="Diskon"/>
    <n v="24400"/>
    <n v="36600"/>
    <n v="180000"/>
    <n v="2700"/>
    <s v="DC PANAWUAN KNG07"/>
    <s v="Atasan/Staf/Karyawan"/>
    <d v="2026-06-19T00:00:00"/>
    <m/>
    <x v="1"/>
    <m/>
    <s v="VIP"/>
    <m/>
    <m/>
    <s v="Tidak"/>
    <s v="COD"/>
    <n v="119000"/>
    <s v="-"/>
    <n v="140700"/>
    <x v="16"/>
  </r>
  <r>
    <s v="1358891951"/>
    <d v="2026-06-06T00:00:00"/>
    <s v="MEIKA-BERKARYA"/>
    <s v="Meika Berkarya"/>
    <s v="6287818525580"/>
    <s v="Kab. Kuningan"/>
    <s v="Cilimus"/>
    <s v="Jl. Panawuan Indrapatra, Panawuan, Kec. Cigandamekar, Kabupaten Kuningan, Jawa Barat"/>
    <s v="ULFIA HUSNI (rz)"/>
    <s v="6285784343977"/>
    <x v="16"/>
    <s v="Kab. Malang"/>
    <s v="Lawang"/>
    <s v="Jln. Anjasmoro Gang A3 RT 04 RW 04 Desa Turirejo, Kec. Lawang, Kab. Malang"/>
    <n v="1"/>
    <s v="BARANG"/>
    <n v="100"/>
    <n v="0"/>
    <s v="EZ"/>
    <s v="Bulanan"/>
    <s v="1 DAPAT 3 PENAMBAL GIGI"/>
    <m/>
    <n v="25000"/>
    <n v="0"/>
    <n v="0"/>
    <n v="25000"/>
    <m/>
    <s v="Diskon"/>
    <n v="16000"/>
    <n v="9000"/>
    <n v="113000"/>
    <n v="1695"/>
    <s v="ULFIA HUSNI (rz)"/>
    <m/>
    <d v="2026-06-08T00:00:00"/>
    <s v="HUBUNGI PENERIMA (LANGSUNG ANTAR KE ALAMAT)"/>
    <x v="0"/>
    <m/>
    <s v="VIP"/>
    <m/>
    <m/>
    <s v="Tidak"/>
    <s v="COD"/>
    <n v="88000"/>
    <s v="Recon"/>
    <n v="102305"/>
    <x v="15"/>
  </r>
  <r>
    <s v="1358894006"/>
    <d v="2026-06-06T00:00:00"/>
    <s v="MEIKA-BERKARYA"/>
    <s v="Meika Berkarya"/>
    <s v="6287818525580"/>
    <s v="Kab. Kuningan"/>
    <s v="Cilimus"/>
    <s v="Jl. Panawuan Indrapatra, Panawuan, Kec. Cigandamekar, Kabupaten Kuningan, Jawa Barat"/>
    <s v="Sulastri Laledak (rz)"/>
    <s v="6282310523282"/>
    <x v="8"/>
    <s v="Kab. Banggai"/>
    <s v="Balantak"/>
    <s v="Kios Asti Jln. Laginda Ling 2 maseere Desa Balantak, Kec. Balantak, Kab. Banggai"/>
    <n v="1"/>
    <s v="BARANG"/>
    <n v="100"/>
    <n v="0"/>
    <s v="EZ"/>
    <s v="Bulanan"/>
    <s v="1 BOTOL ASPAL CAIR SERBAGUNA"/>
    <m/>
    <n v="85000"/>
    <n v="0"/>
    <n v="0"/>
    <n v="85000"/>
    <m/>
    <s v="Diskon"/>
    <n v="34000"/>
    <n v="51000"/>
    <n v="205000"/>
    <n v="3075"/>
    <s v="JNT"/>
    <s v="Atasan/Staf/Karyawan"/>
    <d v="2026-06-18T00:00:00"/>
    <s v="HUBUNGI PENERIMA (LANGSUNG ANTAR KE ALAMAT)"/>
    <x v="1"/>
    <m/>
    <s v="VIP"/>
    <m/>
    <m/>
    <s v="Tidak"/>
    <s v="COD"/>
    <n v="120000"/>
    <s v="-"/>
    <n v="150925"/>
    <x v="2"/>
  </r>
  <r>
    <s v="1358686654"/>
    <d v="2026-06-06T00:00:00"/>
    <s v="MEIKA-BERKARYA"/>
    <s v="Meika Berkarya"/>
    <s v="6287818525580"/>
    <s v="Kab. Kuningan"/>
    <s v="Cilimus"/>
    <s v="Jl. Panawuan Indrapatra, Panawuan"/>
    <s v="Jekri Taneo (Jj)"/>
    <s v="6282236818212"/>
    <x v="1"/>
    <s v="Kab. Timor Tengah Selatan"/>
    <s v="Kualin"/>
    <s v="Kelurahan /Desa Kiufatu RT 07 RW 03, rumah dekat Kantor Desa"/>
    <n v="1"/>
    <s v="BARANG"/>
    <n v="100"/>
    <n v="0"/>
    <s v="EZ"/>
    <s v="Bulanan"/>
    <s v="Beli 2 Gratis 1 Semprotan Noozle"/>
    <m/>
    <n v="84000"/>
    <n v="0"/>
    <n v="0"/>
    <n v="84000"/>
    <m/>
    <s v="Diskon"/>
    <n v="33600"/>
    <n v="50400"/>
    <n v="203000"/>
    <n v="3045"/>
    <m/>
    <m/>
    <m/>
    <m/>
    <x v="1"/>
    <m/>
    <s v="VIP"/>
    <m/>
    <m/>
    <s v="Tidak"/>
    <s v="COD"/>
    <n v="119000"/>
    <s v="-"/>
    <n v="149555"/>
    <x v="20"/>
  </r>
  <r>
    <s v="1357516708"/>
    <d v="2026-06-06T00:00:00"/>
    <s v="MEIKA-BERKARYA"/>
    <s v="Meika Berkarya"/>
    <s v="6287818525580"/>
    <s v="Kab. Kuningan"/>
    <s v="Cilimus"/>
    <s v="Jl. Panawuan Indrapatra, Panawuan"/>
    <s v="DEPRION (Hb)"/>
    <s v="6281342372026"/>
    <x v="8"/>
    <s v="Kab. Banggai Kepulauan"/>
    <s v="Buko Selatan"/>
    <s v="Desa/kel apal Patokan rumah dkt gereja baru rw 2"/>
    <n v="1"/>
    <s v="BARANG"/>
    <n v="100"/>
    <n v="0"/>
    <s v="EZ"/>
    <s v="Bulanan"/>
    <s v="Beli 1 Spray Pembersih Interior Mobil"/>
    <m/>
    <n v="85000"/>
    <n v="0"/>
    <n v="0"/>
    <n v="85000"/>
    <m/>
    <s v="Diskon"/>
    <n v="34000"/>
    <n v="51000"/>
    <n v="200000"/>
    <n v="3000"/>
    <s v="PENERIMA:(HUBUNGI 081313558861 WA CHAT)"/>
    <s v="Atasan/Staf/Karyawan"/>
    <d v="2026-06-22T00:00:00"/>
    <m/>
    <x v="1"/>
    <m/>
    <s v="VIP"/>
    <m/>
    <m/>
    <s v="Tidak"/>
    <s v="COD"/>
    <n v="115000"/>
    <s v="-"/>
    <n v="146000"/>
    <x v="1"/>
  </r>
  <r>
    <s v="1358700472"/>
    <d v="2026-06-06T00:00:00"/>
    <s v="MEIKA-BERKARYA"/>
    <s v="Meika Berkarya"/>
    <s v="6287818525580"/>
    <s v="Kab. Kuningan"/>
    <s v="Cilimus"/>
    <s v="Jl. Panawuan Indrapatra, Panawuan, Kec. Cigandamekar, Kabupaten Kuningan, Jawa Barat"/>
    <s v="Leo (AK) (JNT)"/>
    <s v="6285389081467"/>
    <x v="5"/>
    <s v="Kab. Melawi"/>
    <s v="Belimbing"/>
    <s v="Jl. Moh. Idris, RT 02, Desa Tekaban, Kec. Belimbing, Kab. Melawi"/>
    <n v="1"/>
    <s v="BARANG"/>
    <n v="100"/>
    <n v="0"/>
    <s v="EZ"/>
    <s v="Bulanan"/>
    <s v="1 SET GIGI PALSU"/>
    <m/>
    <n v="74000"/>
    <n v="0"/>
    <n v="0"/>
    <n v="74000"/>
    <m/>
    <s v="Diskon"/>
    <n v="29600"/>
    <n v="44400"/>
    <n v="107000"/>
    <n v="1605"/>
    <s v="jnt"/>
    <s v="Atasan/Staf/Karyawan"/>
    <d v="2026-06-23T00:00:00"/>
    <s v="HUBUNGI PENERIMA (LANGSUNG ANTAR KE ALAMAT)"/>
    <x v="1"/>
    <m/>
    <s v="VIP"/>
    <m/>
    <m/>
    <s v="Tidak"/>
    <s v="COD"/>
    <n v="33000"/>
    <s v="-"/>
    <n v="60995"/>
    <x v="24"/>
  </r>
  <r>
    <s v="1358519111"/>
    <d v="2026-06-06T00:00:00"/>
    <s v="MEIKA-BERKARYA"/>
    <s v="Meika Berkarya"/>
    <s v="6287818525580"/>
    <s v="Kab. Kuningan"/>
    <s v="Cilimus"/>
    <s v="Jl. Panawuan Indrapatra, Panawuan, Kec. Cigandamekar, Kabupaten Kuningan, Jawa Barat"/>
    <s v="Daisy Wesley (AK) (JNT)"/>
    <s v="6282117855841"/>
    <x v="26"/>
    <s v="Bandung"/>
    <s v="Rancasari"/>
    <s v="Jl. Riung Purna 2 No. 21, Kelurahan Cipamokolan, Kec. Rancasari, Kota Bandung,"/>
    <n v="1"/>
    <s v="BARANG"/>
    <n v="100"/>
    <n v="0"/>
    <s v="EZ"/>
    <s v="Bulanan"/>
    <s v="1 SET GIGI PALSU"/>
    <m/>
    <n v="12000"/>
    <n v="0"/>
    <n v="0"/>
    <n v="12000"/>
    <m/>
    <s v="Diskon"/>
    <n v="7000"/>
    <n v="5000"/>
    <n v="70000"/>
    <n v="1050"/>
    <s v="PAKET ANDA ADA DI JNT PANAUWAN"/>
    <s v="Atasan/Staf/Karyawan"/>
    <d v="2026-06-10T00:00:00"/>
    <s v="HUBUNGI PENERIMA (LANGSUNG ANTAR KE ALAMAT)"/>
    <x v="1"/>
    <m/>
    <s v="VIP"/>
    <m/>
    <m/>
    <s v="Tidak"/>
    <s v="COD"/>
    <n v="58000"/>
    <s v="-"/>
    <n v="63950"/>
    <x v="14"/>
  </r>
  <r>
    <s v="1358889648"/>
    <d v="2026-06-06T00:00:00"/>
    <s v="MEIKA-BERKARYA"/>
    <s v="Meika Berkarya"/>
    <s v="6287818525580"/>
    <s v="Kab. Kuningan"/>
    <s v="Cilimus"/>
    <s v="Jl. Panawuan Indrapatra, Panawuan"/>
    <s v="Rrohim leo (IR)"/>
    <s v="6285275078903"/>
    <x v="0"/>
    <s v="Kab. Deli Serdang"/>
    <s v="Tanjung Morawa"/>
    <s v="Kelurahan Ujung Serdang Kec Tanjung Morawa (km 12 jalan ujung Serdang Gg samping bakso mas eko)"/>
    <n v="1"/>
    <s v="BARANG"/>
    <n v="100"/>
    <n v="0"/>
    <s v="EZ"/>
    <s v="Bulanan"/>
    <s v="Beli 1 Pembesar Layar Hp"/>
    <m/>
    <n v="54000"/>
    <n v="0"/>
    <n v="0"/>
    <n v="54000"/>
    <m/>
    <s v="Diskon"/>
    <n v="21600"/>
    <n v="32400"/>
    <n v="112000"/>
    <n v="1680"/>
    <s v="Rrohim leo (IR)"/>
    <m/>
    <d v="2026-06-10T00:00:00"/>
    <m/>
    <x v="0"/>
    <m/>
    <s v="VIP"/>
    <m/>
    <m/>
    <s v="Tidak"/>
    <s v="COD"/>
    <n v="58000"/>
    <s v="Recon"/>
    <n v="77920"/>
    <x v="14"/>
  </r>
  <r>
    <s v="1358894648"/>
    <d v="2026-06-06T00:00:00"/>
    <s v="MEIKA-BERKARYA"/>
    <s v="Meika Berkarya"/>
    <s v="6287818525580"/>
    <s v="Kab. Kuningan"/>
    <s v="Cilimus"/>
    <s v="Jl. Panawuan Indrapatra, Panawuan, Kec. Cigandamekar, Kabupaten Kuningan, Jawa Barat"/>
    <s v="afdi (AK) (JNT)"/>
    <s v="6282131143831"/>
    <x v="5"/>
    <s v="Kab. Ketapang"/>
    <s v="Manis Mata"/>
    <s v="Jl. Pasar Ratu Elok, RT 06, Desa Manismata, Kec. Manismata, Kab. Ketapang"/>
    <n v="1"/>
    <s v="BARANG"/>
    <n v="100"/>
    <n v="0"/>
    <s v="EZ"/>
    <s v="Bulanan"/>
    <s v="1 SET GIGI PALSU"/>
    <m/>
    <n v="74000"/>
    <n v="0"/>
    <n v="0"/>
    <n v="74000"/>
    <m/>
    <s v="Diskon"/>
    <n v="29600"/>
    <n v="44400"/>
    <n v="164000"/>
    <n v="2460"/>
    <s v="JNT"/>
    <s v="Atasan/Staf/Karyawan"/>
    <d v="2026-06-25T00:00:00"/>
    <s v="HUBUNGI PENERIMA (LANGSUNG ANTAR KE ALAMAT)"/>
    <x v="1"/>
    <m/>
    <s v="VIP"/>
    <m/>
    <m/>
    <s v="Tidak"/>
    <s v="COD"/>
    <n v="90000"/>
    <s v="-"/>
    <n v="117140"/>
    <x v="6"/>
  </r>
  <r>
    <s v="1358672458"/>
    <d v="2026-06-06T00:00:00"/>
    <s v="MEIKA-BERKARYA"/>
    <s v="Meika Berkarya"/>
    <s v="6287818525580"/>
    <s v="Kab. Kuningan"/>
    <s v="Cilimus"/>
    <s v="Jl. Panawuan Indrapatra, Panawuan"/>
    <s v="Arahman N (Ca)"/>
    <s v="6282382336162"/>
    <x v="10"/>
    <s v="Palembang"/>
    <s v="Sukarami"/>
    <s v="Jln.kebun bunga , desa . kebun bunga ( Rt.38.Rw.05. No.1613.) patokan Rumah di belakang kantor camat sukarame"/>
    <n v="1"/>
    <s v="BARANG"/>
    <n v="100"/>
    <n v="0"/>
    <s v="EZ"/>
    <s v="Bulanan"/>
    <s v="BELI 1 , Warna: BLUE Topi Visor Anti UV"/>
    <m/>
    <n v="29000"/>
    <n v="0"/>
    <n v="0"/>
    <n v="29000"/>
    <m/>
    <s v="Diskon"/>
    <n v="11600"/>
    <n v="17400"/>
    <n v="106000"/>
    <n v="1590"/>
    <s v="YBS"/>
    <s v="Tetangga"/>
    <d v="2026-06-20T00:00:00"/>
    <m/>
    <x v="1"/>
    <m/>
    <s v="VIP"/>
    <m/>
    <m/>
    <s v="Tidak"/>
    <s v="COD"/>
    <n v="77000"/>
    <s v="-"/>
    <n v="87010"/>
    <x v="17"/>
  </r>
  <r>
    <s v="1358897886"/>
    <d v="2026-06-06T00:00:00"/>
    <s v="MEIKA-BERKARYA"/>
    <s v="Meika Berkarya"/>
    <s v="6287818525580"/>
    <s v="Kab. Kuningan"/>
    <s v="Cilimus"/>
    <s v="Jl. Panawuan Indrapatra, Panawuan"/>
    <s v="putri ayu/Wawan P (BY)"/>
    <s v="6285399445397"/>
    <x v="23"/>
    <s v="Kab. Konawe Selatan"/>
    <s v="Palangga"/>
    <s v="Desa wawonggura,RT 6 .RK 4.dusun 2. Jln pendidikan, Dekat SMA 4 Palangga)"/>
    <n v="1"/>
    <s v="BARANG"/>
    <n v="100"/>
    <n v="0"/>
    <s v="EZ"/>
    <s v="Bulanan"/>
    <s v="BELI 1 , Warna: GRAY Topi Visor Anti UV"/>
    <m/>
    <n v="85000"/>
    <n v="0"/>
    <n v="0"/>
    <n v="85000"/>
    <m/>
    <s v="Diskon"/>
    <n v="34000"/>
    <n v="51000"/>
    <n v="206000"/>
    <n v="3090"/>
    <s v="DC PANAWUAN"/>
    <s v="Atasan/Staf/Karyawan"/>
    <d v="2026-06-21T00:00:00"/>
    <m/>
    <x v="1"/>
    <m/>
    <s v="VIP"/>
    <m/>
    <m/>
    <s v="Tidak"/>
    <s v="COD"/>
    <n v="121000"/>
    <s v="-"/>
    <n v="151910"/>
    <x v="8"/>
  </r>
  <r>
    <s v="1358660390"/>
    <d v="2026-06-06T00:00:00"/>
    <s v="MEIKA-BERKARYA"/>
    <s v="Meika Berkarya"/>
    <s v="6287818525580"/>
    <s v="Kab. Kuningan"/>
    <s v="Cilimus"/>
    <s v="Jl. Panawuan Indrapatra, Panawuan"/>
    <s v="Abdul Wahab (iaa)"/>
    <s v="6282193497272"/>
    <x v="10"/>
    <s v="Palembang"/>
    <s v="Bukitkecil"/>
    <s v="Alamat Lengkap :  kantor pos palembang - jalan merdeka no 3 palembang 30132 Desa / Kelurahan : 19 ilir Kecamatan : bukit kecil Kota / Kabupaten : palembang Provinsi :sumsel"/>
    <n v="1"/>
    <s v="BARANG"/>
    <n v="100"/>
    <n v="0"/>
    <s v="EZ"/>
    <s v="Bulanan"/>
    <s v="Beli 2 Phone Holder Anti Slip"/>
    <m/>
    <n v="29000"/>
    <n v="0"/>
    <n v="0"/>
    <n v="29000"/>
    <m/>
    <s v="Diskon"/>
    <n v="11600"/>
    <n v="17400"/>
    <n v="130000"/>
    <n v="1950"/>
    <s v="Abdul Wahab (iaa)"/>
    <m/>
    <d v="2026-06-09T00:00:00"/>
    <m/>
    <x v="0"/>
    <m/>
    <s v="VIP"/>
    <m/>
    <m/>
    <s v="Tidak"/>
    <s v="COD"/>
    <n v="101000"/>
    <s v="Recon"/>
    <n v="110650"/>
    <x v="18"/>
  </r>
  <r>
    <s v="1358674970"/>
    <d v="2026-06-06T00:00:00"/>
    <s v="MEIKA-BERKARYA"/>
    <s v="Meika Berkarya"/>
    <s v="6287818525580"/>
    <s v="Kab. Kuningan"/>
    <s v="Cilimus"/>
    <s v="Jl. Panawuan Indrapatra, Panawuan, Kec. Cigandamekar, Kabupaten Kuningan, Jawa Barat"/>
    <s v="Chindra pontoh (IS)"/>
    <s v="6281241682454"/>
    <x v="3"/>
    <s v="Kab. Bolaang Mongondow Utara"/>
    <s v="Kaidipang"/>
    <s v="Desa Bigo Induk Patokan RW 02 lorong SMK 1 Kaidipang Bolmut, Kec. Kaidipang Kab. Bolaang Mongondow Utara"/>
    <n v="1"/>
    <s v="BARANG"/>
    <n v="100"/>
    <n v="0"/>
    <s v="EZ"/>
    <s v="Bulanan"/>
    <s v="1 SET GIGI PALSU"/>
    <m/>
    <n v="114000"/>
    <n v="0"/>
    <n v="0"/>
    <n v="114000"/>
    <m/>
    <s v="Diskon"/>
    <n v="45600"/>
    <n v="68400"/>
    <n v="169000"/>
    <n v="2535"/>
    <s v="ybs"/>
    <m/>
    <d v="2026-07-03T00:00:00"/>
    <s v="HUBUNGI PENERIMA (LANGSUNG ANTAR KE ALAMAT)"/>
    <x v="1"/>
    <m/>
    <s v="VIP"/>
    <m/>
    <m/>
    <s v="Tidak"/>
    <s v="COD"/>
    <n v="55000"/>
    <s v="-"/>
    <n v="98065"/>
    <x v="34"/>
  </r>
  <r>
    <s v="1358895542"/>
    <d v="2026-06-06T00:00:00"/>
    <s v="MEIKA-BERKARYA"/>
    <s v="Meika Berkarya"/>
    <s v="6287818525580"/>
    <s v="Kab. Kuningan"/>
    <s v="Cilimus"/>
    <s v="Jl. Panawuan Indrapatra, Panawuan"/>
    <s v="Saroha manurung, (ca)"/>
    <s v="6281320564166"/>
    <x v="0"/>
    <s v="Kab. Simalungun"/>
    <s v="Dolok Panribuan"/>
    <s v="jln.prapat patokan rumah simpang kawat , tiga dolok Desa . Negeri dolok"/>
    <n v="1"/>
    <s v="BARANG"/>
    <n v="100"/>
    <n v="0"/>
    <s v="EZ"/>
    <s v="Bulanan"/>
    <s v="BELI 1 DAPAT 2 Kacamata Autofokus"/>
    <m/>
    <n v="63000"/>
    <n v="0"/>
    <n v="0"/>
    <n v="63000"/>
    <m/>
    <s v="Diskon"/>
    <n v="25200"/>
    <n v="37800"/>
    <n v="117000"/>
    <n v="1755"/>
    <s v="jnt"/>
    <s v="Atasan/Staf/Karyawan"/>
    <d v="2026-07-04T00:00:00"/>
    <m/>
    <x v="1"/>
    <m/>
    <s v="VIP"/>
    <m/>
    <m/>
    <s v="Tidak"/>
    <s v="COD"/>
    <n v="54000"/>
    <s v="-"/>
    <n v="77445"/>
    <x v="30"/>
  </r>
  <r>
    <s v="1358678502"/>
    <d v="2026-06-06T00:00:00"/>
    <s v="MEIKA-BERKARYA"/>
    <s v="Meika Berkarya"/>
    <s v="6287818525580"/>
    <s v="Kab. Kuningan"/>
    <s v="Cilimus"/>
    <s v="Jl. Panawuan Indrapatra, Panawuan"/>
    <s v="Shil (IR)"/>
    <s v="6282144727527"/>
    <x v="1"/>
    <s v="Kab. Manggarai Timur"/>
    <s v="Kota Komba - Kota Komba Utara"/>
    <s v="Desa Golo Meni Kec Kota Komba (Depan lapangan bola kaki mukun)"/>
    <n v="1"/>
    <s v="BARANG"/>
    <n v="100"/>
    <n v="0"/>
    <s v="EZ"/>
    <s v="Bulanan"/>
    <s v="Beli 1 Gratis 1 Alat Cukur Multifungsi"/>
    <m/>
    <n v="85000"/>
    <n v="0"/>
    <n v="0"/>
    <n v="85000"/>
    <m/>
    <s v="Diskon"/>
    <n v="34000"/>
    <n v="51000"/>
    <n v="179000"/>
    <n v="2685"/>
    <s v="JNT"/>
    <s v="Atasan/Staf/Karyawan"/>
    <d v="2026-06-28T00:00:00"/>
    <m/>
    <x v="1"/>
    <m/>
    <s v="VIP"/>
    <m/>
    <m/>
    <s v="Tidak"/>
    <s v="COD"/>
    <n v="94000"/>
    <s v="-"/>
    <n v="125315"/>
    <x v="22"/>
  </r>
  <r>
    <s v="1358896005"/>
    <d v="2026-06-06T00:00:00"/>
    <s v="MEIKA-BERKARYA"/>
    <s v="Meika Berkarya"/>
    <s v="6287818525580"/>
    <s v="Kab. Kuningan"/>
    <s v="Cilimus"/>
    <s v="Jl. Panawuan Indrapatra, Panawuan"/>
    <s v="Muchtarudin Purba Od."/>
    <s v="6281379250045"/>
    <x v="22"/>
    <s v="Kab. Pringsewu"/>
    <s v="Pringsewu"/>
    <s v="Jln. Johar 2 Gg. Gotong Royong No. 344 Kelurahan Pringsewu Timur Kec Pringsewu (DIANTAR LANGSUNG KE ALAMAT PENERIMA)"/>
    <n v="1"/>
    <s v="BARANG"/>
    <n v="100"/>
    <n v="0"/>
    <s v="EZ"/>
    <s v="Bulanan"/>
    <s v="Beli 1 Gratis 1 Parfum Mobil"/>
    <m/>
    <n v="32000"/>
    <n v="0"/>
    <n v="0"/>
    <n v="32000"/>
    <m/>
    <s v="Diskon"/>
    <n v="12800"/>
    <n v="19200"/>
    <n v="141000"/>
    <n v="2115"/>
    <s v="Muchtarudin Purba Od."/>
    <m/>
    <d v="2026-06-09T00:00:00"/>
    <m/>
    <x v="0"/>
    <m/>
    <s v="VIP"/>
    <m/>
    <m/>
    <s v="Tidak"/>
    <s v="COD"/>
    <n v="109000"/>
    <s v="Recon"/>
    <n v="119685"/>
    <x v="18"/>
  </r>
  <r>
    <s v="1358787918"/>
    <d v="2026-06-06T00:00:00"/>
    <s v="MEIKA-BERKARYA"/>
    <s v="Meika Berkarya"/>
    <s v="6287818525580"/>
    <s v="Kab. Kuningan"/>
    <s v="Cilimus"/>
    <s v="Jl. Panawuan Indrapatra, Panawuan"/>
    <s v="Sema Arsad (IR)"/>
    <s v="6282237439121"/>
    <x v="1"/>
    <s v="Kab. Belu"/>
    <s v="Tasifeto Timur"/>
    <s v="Jln. Lintas batas Motaain Desa Silawan Kec Tasifeto Timur (POS SATGAS PAMTAS RI - RDTL)"/>
    <n v="1"/>
    <s v="BARANG"/>
    <n v="100"/>
    <n v="0"/>
    <s v="EZ"/>
    <s v="Bulanan"/>
    <s v="Beli 1 Gratis 1 Alat Cukur Multifungsi"/>
    <m/>
    <n v="80000"/>
    <n v="0"/>
    <n v="0"/>
    <n v="80000"/>
    <m/>
    <s v="Diskon"/>
    <n v="32000"/>
    <n v="48000"/>
    <n v="232000"/>
    <n v="3480"/>
    <s v="YBS"/>
    <s v="Tetangga"/>
    <d v="2026-06-20T00:00:00"/>
    <m/>
    <x v="1"/>
    <m/>
    <s v="VIP"/>
    <m/>
    <m/>
    <s v="Tidak"/>
    <s v="COD"/>
    <n v="152000"/>
    <s v="-"/>
    <n v="180520"/>
    <x v="17"/>
  </r>
  <r>
    <s v="1358844412"/>
    <d v="2026-06-06T00:00:00"/>
    <s v="MEIKA-BERKARYA"/>
    <s v="Meika Berkarya"/>
    <s v="6287818525580"/>
    <s v="Kab. Kuningan"/>
    <s v="Cilimus"/>
    <s v="Jl. Panawuan Indrapatra, Panawuan"/>
    <s v="Yusuf efendi(Mar)."/>
    <s v="6282189750911"/>
    <x v="21"/>
    <s v="Kab. Banjar"/>
    <s v="Beruntung Baru"/>
    <s v="Muara Halayung Rt 2 Kec.Beruntung Baru Kab.Banjar Kalimantan Selatan"/>
    <n v="1"/>
    <s v="BARANG"/>
    <n v="100"/>
    <n v="0"/>
    <s v="EZ"/>
    <s v="Bulanan"/>
    <s v="Beli 1 Gratis 1 Alat Cukur Multifungsi"/>
    <m/>
    <n v="59000"/>
    <n v="0"/>
    <n v="0"/>
    <n v="59000"/>
    <m/>
    <s v="Diskon"/>
    <n v="23600"/>
    <n v="35400"/>
    <n v="117000"/>
    <n v="1755"/>
    <s v="jnt"/>
    <s v="Atasan/Staf/Karyawan"/>
    <d v="2026-06-15T00:00:00"/>
    <m/>
    <x v="1"/>
    <m/>
    <s v="VIP"/>
    <m/>
    <m/>
    <s v="Tidak"/>
    <s v="COD"/>
    <n v="58000"/>
    <s v="-"/>
    <n v="79845"/>
    <x v="19"/>
  </r>
  <r>
    <s v="1358847445"/>
    <d v="2026-06-06T00:00:00"/>
    <s v="MEIKA-BERKARYA"/>
    <s v="Meika Berkarya"/>
    <s v="6287818525580"/>
    <s v="Kab. Kuningan"/>
    <s v="Cilimus"/>
    <s v="Jl. Panawuan Indrapatra, Panawuan"/>
    <s v="Ari Enardi (ca)"/>
    <s v="6285393702728"/>
    <x v="5"/>
    <s v="Kab. Bengkayang"/>
    <s v="Bengkayang"/>
    <s v="Desa tirta kencana, jln masjid Jami bengkayang (Rt.06)"/>
    <n v="1"/>
    <s v="BARANG"/>
    <n v="100"/>
    <n v="0"/>
    <s v="EZ"/>
    <s v="Bulanan"/>
    <s v="BELI 1 , Warna: BLUE Topi Visor Anti UV"/>
    <m/>
    <n v="74000"/>
    <n v="0"/>
    <n v="0"/>
    <n v="74000"/>
    <m/>
    <s v="Diskon"/>
    <n v="29600"/>
    <n v="44400"/>
    <n v="162000"/>
    <n v="2430"/>
    <s v="Ari Enardi (ca)"/>
    <m/>
    <d v="2026-06-13T00:00:00"/>
    <m/>
    <x v="0"/>
    <m/>
    <s v="VIP"/>
    <m/>
    <m/>
    <s v="Tidak"/>
    <s v="COD"/>
    <n v="88000"/>
    <s v="Recon"/>
    <n v="115170"/>
    <x v="3"/>
  </r>
  <r>
    <s v="1358818630"/>
    <d v="2026-06-06T00:00:00"/>
    <s v="MEIKA-BERKARYA"/>
    <s v="Meika Berkarya"/>
    <s v="6287818525580"/>
    <s v="Kab. Kuningan"/>
    <s v="Cilimus"/>
    <s v="Jl. Panawuan Indrapatra, Panawuan"/>
    <s v="Paulus D Messah (ib)"/>
    <s v="6281371836863"/>
    <x v="1"/>
    <s v="Kab. Rote Ndao"/>
    <s v="Rote Barat Daya"/>
    <s v="Desa oeteffu patokan Disamping gereja imanuel oebitina"/>
    <n v="1"/>
    <s v="BARANG"/>
    <n v="100"/>
    <n v="0"/>
    <s v="EZ"/>
    <s v="Bulanan"/>
    <s v="Beli 2 Gratis 1 Semprotan Noozle"/>
    <m/>
    <n v="85000"/>
    <n v="0"/>
    <n v="0"/>
    <n v="85000"/>
    <m/>
    <s v="Diskon"/>
    <n v="34000"/>
    <n v="51000"/>
    <n v="188000"/>
    <n v="2820"/>
    <m/>
    <m/>
    <m/>
    <m/>
    <x v="1"/>
    <m/>
    <s v="VIP"/>
    <m/>
    <m/>
    <s v="Tidak"/>
    <s v="COD"/>
    <n v="103000"/>
    <s v="-"/>
    <n v="134180"/>
    <x v="20"/>
  </r>
  <r>
    <s v="1358838399"/>
    <d v="2026-06-06T00:00:00"/>
    <s v="MEIKA-BERKARYA"/>
    <s v="Meika Berkarya"/>
    <s v="6287818525580"/>
    <s v="Kab. Kuningan"/>
    <s v="Cilimus"/>
    <s v="Jl. Panawuan Indrapatra, Panawuan"/>
    <s v="Pardes Situmorang (PTR)"/>
    <s v="6285795635027"/>
    <x v="26"/>
    <s v="Bandung"/>
    <s v="Panyileukan"/>
    <s v="Jl. Soekarno Hatta, Bundaran Cibiru (Toko Riska), Kelurahan Cipadung Kidul, Kec. Panyileukan"/>
    <n v="1"/>
    <s v="BARANG"/>
    <n v="100"/>
    <n v="0"/>
    <s v="EZ"/>
    <s v="Bulanan"/>
    <s v="BELI 1 Kunci Gembok Motor"/>
    <m/>
    <n v="12000"/>
    <n v="0"/>
    <n v="0"/>
    <n v="12000"/>
    <m/>
    <s v="Diskon"/>
    <n v="7000"/>
    <n v="5000"/>
    <n v="107500"/>
    <n v="1612.5"/>
    <s v="Pardes Situmorang (PTR)"/>
    <m/>
    <d v="2026-06-07T00:00:00"/>
    <m/>
    <x v="0"/>
    <m/>
    <s v="VIP"/>
    <m/>
    <m/>
    <s v="Tidak"/>
    <s v="COD"/>
    <n v="95500"/>
    <s v="Recon"/>
    <n v="100887.5"/>
    <x v="25"/>
  </r>
  <r>
    <s v="1358838590"/>
    <d v="2026-06-06T00:00:00"/>
    <s v="MEIKA-BERKARYA"/>
    <s v="Meika Berkarya"/>
    <s v="6287818525580"/>
    <s v="Kab. Kuningan"/>
    <s v="Cilimus"/>
    <s v="Jl. Panawuan Indrapatra, Panawuan"/>
    <s v="Slamet/ ceko (Hb)"/>
    <s v="6289521413161"/>
    <x v="15"/>
    <s v="Semarang"/>
    <s v="Semarang Timur"/>
    <s v="Desa/kel mlati baru kampung Ngesti mulyo rt 04 rw 03"/>
    <n v="1"/>
    <s v="BARANG"/>
    <n v="100"/>
    <n v="0"/>
    <s v="EZ"/>
    <s v="Bulanan"/>
    <s v="BELI 1 DAPAT 2 Ukuran ,1.00 Kacamata Autofokus"/>
    <m/>
    <n v="20000"/>
    <n v="0"/>
    <n v="0"/>
    <n v="20000"/>
    <m/>
    <s v="Diskon"/>
    <n v="13000"/>
    <n v="7000"/>
    <n v="58000"/>
    <n v="870"/>
    <s v="Slamet/ ceko (Hb)"/>
    <m/>
    <d v="2026-06-08T00:00:00"/>
    <m/>
    <x v="0"/>
    <m/>
    <s v="VIP"/>
    <m/>
    <m/>
    <s v="Tidak"/>
    <s v="COD"/>
    <n v="38000"/>
    <s v="Recon"/>
    <n v="50130"/>
    <x v="15"/>
  </r>
  <r>
    <s v="1358839549"/>
    <d v="2026-06-06T00:00:00"/>
    <s v="MEIKA-BERKARYA"/>
    <s v="Meika Berkarya"/>
    <s v="6287818525580"/>
    <s v="Kab. Kuningan"/>
    <s v="Cilimus"/>
    <s v="Jl. Panawuan Indrapatra, Panawuan"/>
    <s v="Sahrani (ca)"/>
    <s v="6281251007114"/>
    <x v="19"/>
    <s v="Kab. Paser"/>
    <s v="Batu Sopang"/>
    <s v="Desa.batu kajang, Rt.16 GG.keluarga ( patokan rumah Deket sd.012 batu Sopang)"/>
    <n v="1"/>
    <s v="BARANG"/>
    <n v="100"/>
    <n v="0"/>
    <s v="EZ"/>
    <s v="Bulanan"/>
    <s v="BELI 2 , Warna: hitam dan abu Topi Visor Anti UV"/>
    <m/>
    <n v="67000"/>
    <n v="0"/>
    <n v="0"/>
    <n v="67000"/>
    <m/>
    <s v="Diskon"/>
    <n v="26800"/>
    <n v="40200"/>
    <n v="220000"/>
    <n v="3300"/>
    <s v="Sahrani (ca)"/>
    <m/>
    <d v="2026-06-11T00:00:00"/>
    <m/>
    <x v="0"/>
    <m/>
    <s v="VIP"/>
    <m/>
    <m/>
    <s v="Tidak"/>
    <s v="COD"/>
    <n v="153000"/>
    <s v="Recon"/>
    <n v="176500"/>
    <x v="7"/>
  </r>
  <r>
    <s v="1358850245"/>
    <d v="2026-06-06T00:00:00"/>
    <s v="MEIKA-BERKARYA"/>
    <s v="Meika Berkarya"/>
    <s v="6287818525580"/>
    <s v="Kab. Kuningan"/>
    <s v="Cilimus"/>
    <s v="Jl. Panawuan Indrapatra, Panawuan"/>
    <s v="Gung rai (ib)"/>
    <s v="6281239667447"/>
    <x v="12"/>
    <s v="Denpasar"/>
    <s v="Denpasar Utara"/>
    <s v="Jl ayani utara 356(dibelakang banjar pulugambang)  desa Peguyangan"/>
    <n v="1"/>
    <s v="BARANG"/>
    <n v="100"/>
    <n v="0"/>
    <s v="EZ"/>
    <s v="Bulanan"/>
    <s v="Beli 1 Semprotan Noozle"/>
    <m/>
    <n v="30000"/>
    <n v="0"/>
    <n v="0"/>
    <n v="30000"/>
    <m/>
    <s v="Diskon"/>
    <n v="12000"/>
    <n v="18000"/>
    <n v="85000"/>
    <n v="1275"/>
    <s v="Gung rai (ib)"/>
    <m/>
    <d v="2026-06-10T00:00:00"/>
    <m/>
    <x v="0"/>
    <m/>
    <s v="VIP"/>
    <m/>
    <m/>
    <s v="Tidak"/>
    <s v="COD"/>
    <n v="55000"/>
    <s v="Recon"/>
    <n v="65725"/>
    <x v="14"/>
  </r>
  <r>
    <s v="1358438648"/>
    <d v="2026-06-06T00:00:00"/>
    <s v="MEIKA-BERKARYA"/>
    <s v="Meika Berkarya"/>
    <s v="6287818525580"/>
    <s v="Kab. Kuningan"/>
    <s v="Cilimus"/>
    <s v="Jl. Panawuan Indrapatra, Panawuan"/>
    <s v="Alex Ohee (iaa)"/>
    <s v="6285290206696"/>
    <x v="25"/>
    <s v="Kab. Jayapura"/>
    <s v="Sentani"/>
    <s v="Alamat : Jln kehiran sentani,kelurahan sentani kota,kecamtan/distrik sentani kab.jayapura,Propensi papua, (Dekat gereja GPDI FILADELFIA KEHIRAN)"/>
    <n v="1"/>
    <s v="BARANG"/>
    <n v="100"/>
    <n v="0"/>
    <s v="EZ"/>
    <s v="Bulanan"/>
    <s v="Beli 1 Gratis 1 Alat Cukur Multifungsi"/>
    <m/>
    <n v="126000"/>
    <n v="0"/>
    <n v="0"/>
    <n v="126000"/>
    <m/>
    <s v="Diskon"/>
    <n v="50400"/>
    <n v="75600"/>
    <n v="278000"/>
    <n v="4170"/>
    <s v="YBS"/>
    <s v="Tetangga"/>
    <d v="2026-06-20T00:00:00"/>
    <m/>
    <x v="1"/>
    <m/>
    <s v="VIP"/>
    <m/>
    <m/>
    <s v="Tidak"/>
    <s v="COD"/>
    <n v="152000"/>
    <s v="-"/>
    <n v="198230"/>
    <x v="17"/>
  </r>
  <r>
    <s v="1358340565"/>
    <d v="2026-06-06T00:00:00"/>
    <s v="MEIKA-BERKARYA"/>
    <s v="Meika Berkarya"/>
    <s v="6287818525580"/>
    <s v="Kab. Kuningan"/>
    <s v="Cilimus"/>
    <s v="Jl. Panawuan Indrapatra, Panawuan"/>
    <s v="Bambang (PS)"/>
    <s v="6285251979923"/>
    <x v="5"/>
    <s v="Pontianak"/>
    <s v="Pontianak Selatan"/>
    <s v="Jl. M. Yamin Gg. Bina Karya no A13/ 23 Rt 05 Rw 06 Kelurahan. Kota Baru (ANTRAKN LANGSUNG KE ALAMAT)"/>
    <n v="1"/>
    <s v="BARANG"/>
    <n v="100"/>
    <n v="0"/>
    <s v="EZ"/>
    <s v="Bulanan"/>
    <s v="Beli 1 Gratis 1 Alat Cukur Multifungsi"/>
    <m/>
    <n v="44000"/>
    <n v="0"/>
    <n v="0"/>
    <n v="44000"/>
    <m/>
    <s v="Diskon"/>
    <n v="17600"/>
    <n v="26400"/>
    <n v="154000"/>
    <n v="2310"/>
    <s v="Bambang (PS)"/>
    <m/>
    <d v="2026-06-10T00:00:00"/>
    <m/>
    <x v="0"/>
    <m/>
    <s v="VIP"/>
    <m/>
    <m/>
    <s v="Tidak"/>
    <s v="COD"/>
    <n v="110000"/>
    <s v="Recon"/>
    <n v="125290"/>
    <x v="14"/>
  </r>
  <r>
    <s v="1358780848"/>
    <d v="2026-06-06T00:00:00"/>
    <s v="MEIKA-BERKARYA"/>
    <s v="Meika Berkarya"/>
    <s v="6287818525580"/>
    <s v="Kab. Kuningan"/>
    <s v="Cilimus"/>
    <s v="Jl. Panawuan Indrapatra, Panawuan"/>
    <s v="Gifari (Kin)"/>
    <s v="6285333193177"/>
    <x v="2"/>
    <s v="Kab. Dompu"/>
    <s v="Manggalewa"/>
    <s v="Desa Nanga Tumpu, Dusun Mekar Sari RT 03"/>
    <n v="1"/>
    <s v="BARANG"/>
    <n v="100"/>
    <n v="0"/>
    <s v="EZ"/>
    <s v="Bulanan"/>
    <s v="Beli 2 Gratis 1 Pengkilap Body Kendaraan"/>
    <m/>
    <n v="52000"/>
    <n v="0"/>
    <n v="0"/>
    <n v="52000"/>
    <m/>
    <s v="Diskon"/>
    <n v="20800"/>
    <n v="31200"/>
    <n v="174000"/>
    <n v="2610"/>
    <s v="Gifari (Kin)"/>
    <m/>
    <d v="2026-06-13T00:00:00"/>
    <m/>
    <x v="0"/>
    <m/>
    <s v="VIP"/>
    <m/>
    <m/>
    <s v="Tidak"/>
    <s v="COD"/>
    <n v="122000"/>
    <s v="Recon"/>
    <n v="140190"/>
    <x v="3"/>
  </r>
  <r>
    <s v="1358783975"/>
    <d v="2026-06-06T00:00:00"/>
    <s v="MEIKA-BERKARYA"/>
    <s v="Meika Berkarya"/>
    <s v="6287818525580"/>
    <s v="Kab. Kuningan"/>
    <s v="Cilimus"/>
    <s v="Jl. Panawuan Indrapatra, Panawuan"/>
    <s v="Anto Dwi Prayitno (PS)"/>
    <s v="6281227217444"/>
    <x v="20"/>
    <s v="Kab. Kulon Progo"/>
    <s v="Nanggulan"/>
    <s v="Desa / Kelurahan. Tanjungharjo Rt/RW: 001/001 (Patokan rumah: depan bengkel tia motor)"/>
    <n v="1"/>
    <s v="BARANG"/>
    <n v="100"/>
    <n v="0"/>
    <s v="EZ"/>
    <s v="Bulanan"/>
    <s v="Beli 1 Gratis 1 Gelang Retro Terapi Batu Giok"/>
    <m/>
    <n v="21000"/>
    <n v="0"/>
    <n v="0"/>
    <n v="21000"/>
    <m/>
    <s v="Diskon"/>
    <n v="14000"/>
    <n v="7000"/>
    <n v="97000"/>
    <n v="1455"/>
    <s v="Anto Dwi Prayitno (PS)"/>
    <m/>
    <d v="2026-06-09T00:00:00"/>
    <m/>
    <x v="0"/>
    <m/>
    <s v="VIP"/>
    <m/>
    <m/>
    <s v="Tidak"/>
    <s v="COD"/>
    <n v="76000"/>
    <s v="Recon"/>
    <n v="88545"/>
    <x v="18"/>
  </r>
  <r>
    <s v="1358849109"/>
    <d v="2026-06-06T00:00:00"/>
    <s v="MEIKA-BERKARYA"/>
    <s v="Meika Berkarya"/>
    <s v="6287818525580"/>
    <s v="Kab. Kuningan"/>
    <s v="Cilimus"/>
    <s v="Jl. Panawuan Indrapatra, Panawuan"/>
    <s v="sugianto (Bar)"/>
    <s v="6282154075069"/>
    <x v="13"/>
    <s v="Kab. Kapuas"/>
    <s v="Kapuas Barat"/>
    <s v="Alamat. Jl. Jembatan Tahuntun, Desa Mandomai, Kec. Kapuas Barat (DIANTARKAN LANGSUNG KE ALAMAT PENERIMA)"/>
    <n v="1"/>
    <s v="BARANG"/>
    <n v="100"/>
    <n v="0"/>
    <s v="EZ"/>
    <s v="Bulanan"/>
    <s v="BELI 2 , Warna: BLUE Topi Visor Anti UV"/>
    <m/>
    <n v="69000"/>
    <n v="0"/>
    <n v="0"/>
    <n v="69000"/>
    <m/>
    <s v="Diskon"/>
    <n v="27600"/>
    <n v="41400"/>
    <n v="239000"/>
    <n v="3585"/>
    <s v="sugianto (Bar)"/>
    <m/>
    <d v="2026-06-12T00:00:00"/>
    <m/>
    <x v="0"/>
    <m/>
    <s v="VIP"/>
    <m/>
    <m/>
    <s v="Tidak"/>
    <s v="COD"/>
    <n v="170000"/>
    <s v="Recon"/>
    <n v="194015"/>
    <x v="9"/>
  </r>
  <r>
    <s v="1358434225"/>
    <d v="2026-06-06T00:00:00"/>
    <s v="MEIKA-BERKARYA"/>
    <s v="Meika Berkarya"/>
    <s v="6287818525580"/>
    <s v="Kab. Kuningan"/>
    <s v="Cilimus"/>
    <s v="Jl. Panawuan Indrapatra, Panawuan"/>
    <s v="Jurnetrisno Od."/>
    <s v="628127653583"/>
    <x v="27"/>
    <s v="Pekanbaru"/>
    <s v="Binawidya - Tuahmadani"/>
    <s v="Jln. Kutilang Sakti Puri 2 No. 4 Panam Kelurahan Bina Widya Kec Tampan (DIANTAR LANGSUNG KE ALAMAT PENERIMA)"/>
    <n v="1"/>
    <s v="BARANG"/>
    <n v="100"/>
    <n v="0"/>
    <s v="EZ"/>
    <s v="Bulanan"/>
    <s v="Beli 2 Gratis 1 Pengkilap Body Kendaraan"/>
    <m/>
    <n v="43000"/>
    <n v="0"/>
    <n v="0"/>
    <n v="43000"/>
    <m/>
    <s v="Diskon"/>
    <n v="17200"/>
    <n v="25800"/>
    <n v="145000"/>
    <n v="2175"/>
    <s v="Jurnetrisno Od."/>
    <m/>
    <d v="2026-06-10T00:00:00"/>
    <m/>
    <x v="0"/>
    <m/>
    <s v="VIP"/>
    <m/>
    <m/>
    <s v="Tidak"/>
    <s v="COD"/>
    <n v="102000"/>
    <s v="Recon"/>
    <n v="117025"/>
    <x v="14"/>
  </r>
  <r>
    <s v="1358392032"/>
    <d v="2026-06-06T00:00:00"/>
    <s v="MEIKA-BERKARYA"/>
    <s v="Meika Berkarya"/>
    <s v="6287818525580"/>
    <s v="Kab. Kuningan"/>
    <s v="Cilimus"/>
    <s v="Jl. Panawuan Indrapatra, Panawuan"/>
    <s v="Imade Suatia (ca)"/>
    <s v="6285857555226"/>
    <x v="12"/>
    <s v="Denpasar"/>
    <s v="Denpasar Barat"/>
    <s v="Jl.Gn.Athena no 24 desa. padangsambian kelod"/>
    <n v="1"/>
    <s v="BARANG"/>
    <n v="100"/>
    <n v="0"/>
    <s v="EZ"/>
    <s v="Bulanan"/>
    <s v="Beli 1 Spray Pembersih Interior Mobil"/>
    <m/>
    <n v="30000"/>
    <n v="0"/>
    <n v="0"/>
    <n v="30000"/>
    <m/>
    <s v="Diskon"/>
    <n v="12000"/>
    <n v="18000"/>
    <n v="111000"/>
    <n v="1665"/>
    <s v="Imade Suatia (ca)"/>
    <m/>
    <d v="2026-06-14T00:00:00"/>
    <m/>
    <x v="0"/>
    <m/>
    <s v="VIP"/>
    <m/>
    <m/>
    <s v="Tidak"/>
    <s v="COD"/>
    <n v="81000"/>
    <s v="Recon"/>
    <n v="91335"/>
    <x v="0"/>
  </r>
  <r>
    <s v="1358809897"/>
    <d v="2026-06-06T00:00:00"/>
    <s v="MEIKA-BERKARYA"/>
    <s v="Meika Berkarya"/>
    <s v="6287818525580"/>
    <s v="Kab. Kuningan"/>
    <s v="Cilimus"/>
    <s v="Jl. Panawuan Indrapatra, Panawuan"/>
    <s v="Roby(ib)"/>
    <s v="6282190118901"/>
    <x v="0"/>
    <s v="Medan"/>
    <s v="Medan Petisah"/>
    <s v="Sarang kopi Jl. Darussalam No.1 a, Sei Sikambing D,"/>
    <n v="1"/>
    <s v="BARANG"/>
    <n v="100"/>
    <n v="0"/>
    <s v="EZ"/>
    <s v="Bulanan"/>
    <s v="Beli 1 Gratis 1 Gelang Retro Terapi Batu Giok"/>
    <m/>
    <n v="38000"/>
    <n v="0"/>
    <n v="0"/>
    <n v="38000"/>
    <m/>
    <s v="Diskon"/>
    <n v="15200"/>
    <n v="22800"/>
    <n v="100000"/>
    <n v="1500"/>
    <s v="Roby(ib)"/>
    <m/>
    <d v="2026-06-10T00:00:00"/>
    <m/>
    <x v="0"/>
    <m/>
    <s v="VIP"/>
    <m/>
    <m/>
    <s v="Tidak"/>
    <s v="COD"/>
    <n v="62000"/>
    <s v="Recon"/>
    <n v="75700"/>
    <x v="14"/>
  </r>
  <r>
    <s v="1358367933"/>
    <d v="2026-06-06T00:00:00"/>
    <s v="MEIKA-BERKARYA"/>
    <s v="Meika Berkarya"/>
    <s v="6287818525580"/>
    <s v="Kab. Kuningan"/>
    <s v="Cilimus"/>
    <s v="Jl. Panawuan Indrapatra, Panawuan"/>
    <s v="I wayan budi (IR)"/>
    <s v="6281353027033"/>
    <x v="12"/>
    <s v="Denpasar"/>
    <s v="Denpasar Timur"/>
    <s v="Jln Anyelir Gg Rama no 3A Kelurahan Kesiman Kec Denpasar timur ( 2 rumah setelah wings futsal, dibelakang warung teh poci)"/>
    <n v="1"/>
    <s v="BARANG"/>
    <n v="100"/>
    <n v="0"/>
    <s v="EZ"/>
    <s v="Bulanan"/>
    <s v="Beli 1 Gratis 1 Alat Cukur Multifungsi"/>
    <m/>
    <n v="30000"/>
    <n v="0"/>
    <n v="0"/>
    <n v="30000"/>
    <m/>
    <s v="Diskon"/>
    <n v="12000"/>
    <n v="18000"/>
    <n v="131000"/>
    <n v="1965"/>
    <s v="I wayan budi (IR)"/>
    <m/>
    <d v="2026-06-10T00:00:00"/>
    <m/>
    <x v="0"/>
    <m/>
    <s v="VIP"/>
    <m/>
    <m/>
    <s v="Tidak"/>
    <s v="COD"/>
    <n v="101000"/>
    <s v="Recon"/>
    <n v="111035"/>
    <x v="14"/>
  </r>
  <r>
    <s v="1358824895"/>
    <d v="2026-06-06T00:00:00"/>
    <s v="MEIKA-BERKARYA"/>
    <s v="Meika Berkarya"/>
    <s v="6287818525580"/>
    <s v="Kab. Kuningan"/>
    <s v="Cilimus"/>
    <s v="Jl. Panawuan Indrapatra, Panawuan"/>
    <s v="Sabir Datupalinge Od."/>
    <s v="6282292976854"/>
    <x v="8"/>
    <s v="Kab. Sigi"/>
    <s v="Dolo"/>
    <s v="Desa Kotapulu Dusun 1 Rt 3 Lorong Cermin Kec.Dolo Kab.Sigi Sulawesi Tengah (DIANTAR LANGSUNG KE ALAMAT PENERIMA)."/>
    <n v="1"/>
    <s v="BARANG"/>
    <n v="100"/>
    <n v="0"/>
    <s v="EZ"/>
    <s v="Bulanan"/>
    <s v="Beli 1 Gratis 1 Gelang Retro Terapi Batu Giok"/>
    <m/>
    <n v="85000"/>
    <n v="0"/>
    <n v="0"/>
    <n v="85000"/>
    <m/>
    <s v="Diskon"/>
    <n v="34000"/>
    <n v="51000"/>
    <n v="155000"/>
    <n v="2325"/>
    <s v="Sabir Datupalinge Od."/>
    <m/>
    <d v="2026-06-14T00:00:00"/>
    <m/>
    <x v="0"/>
    <m/>
    <s v="VIP"/>
    <m/>
    <m/>
    <s v="Tidak"/>
    <s v="COD"/>
    <n v="70000"/>
    <s v="Recon"/>
    <n v="101675"/>
    <x v="0"/>
  </r>
  <r>
    <s v="1358819732"/>
    <d v="2026-06-06T00:00:00"/>
    <s v="MEIKA-BERKARYA"/>
    <s v="Meika Berkarya"/>
    <s v="6287818525580"/>
    <s v="Kab. Kuningan"/>
    <s v="Cilimus"/>
    <s v="Jl. Panawuan Indrapatra, Panawuan, Kec. Cigandamekar, Kabupaten Kuningan, Jawa Barat"/>
    <s v="Mawar (rz)"/>
    <s v="6283192536993"/>
    <x v="0"/>
    <s v="Kab. Deli Serdang"/>
    <s v="Percut Sei Tuan"/>
    <s v="Jln. Perhubungan laut dendang dusun 1 Kamboja Gg Mahoni Desa Laut dendang ( Dekat sekolah SD itihadiyah ) Kec. Percut Sei Tuan, Kab. Deli Serdang"/>
    <n v="1"/>
    <s v="BARANG"/>
    <n v="100"/>
    <n v="0"/>
    <s v="EZ"/>
    <s v="Bulanan"/>
    <s v="1 DAPAT 3 PENAMBAL GIGI"/>
    <m/>
    <n v="38000"/>
    <n v="0"/>
    <n v="0"/>
    <n v="38000"/>
    <m/>
    <s v="Diskon"/>
    <n v="15200"/>
    <n v="22800"/>
    <n v="122000"/>
    <n v="1830"/>
    <s v="dc panawuan"/>
    <s v="Atasan/Staf/Karyawan"/>
    <d v="2026-06-17T00:00:00"/>
    <s v="HUBUNGI PENERIMA (LANGSUNG ANTAR KE ALAMAT)"/>
    <x v="1"/>
    <m/>
    <s v="VIP"/>
    <m/>
    <m/>
    <s v="Tidak"/>
    <s v="COD"/>
    <n v="84000"/>
    <s v="-"/>
    <n v="97370"/>
    <x v="12"/>
  </r>
  <r>
    <s v="1358813041"/>
    <d v="2026-06-06T00:00:00"/>
    <s v="MEIKA-BERKARYA"/>
    <s v="Meika Berkarya"/>
    <s v="6287818525580"/>
    <s v="Kab. Kuningan"/>
    <s v="Cilimus"/>
    <s v="Jl. Panawuan Indrapatra, Panawuan"/>
    <s v="Novita tumundo (Hb)"/>
    <s v="6285256252454"/>
    <x v="3"/>
    <s v="Kab. Minahasa Utara"/>
    <s v="Dimembe"/>
    <s v="Alamat Lengkap :desa/kel tetey  jln depan jeck depot ikan hidup"/>
    <n v="1"/>
    <s v="BARANG"/>
    <n v="100"/>
    <n v="0"/>
    <s v="EZ"/>
    <s v="Bulanan"/>
    <s v="Beli 1 Paket Buku Excel"/>
    <m/>
    <n v="87000"/>
    <n v="0"/>
    <n v="0"/>
    <n v="87000"/>
    <m/>
    <s v="Diskon"/>
    <n v="34800"/>
    <n v="52200"/>
    <n v="200000"/>
    <n v="3000"/>
    <s v="jnt"/>
    <s v="Atasan/Staf/Karyawan"/>
    <d v="2026-06-25T00:00:00"/>
    <m/>
    <x v="1"/>
    <m/>
    <s v="VIP"/>
    <m/>
    <m/>
    <s v="Tidak"/>
    <s v="COD"/>
    <n v="113000"/>
    <s v="-"/>
    <n v="144800"/>
    <x v="6"/>
  </r>
  <r>
    <s v="1358379023"/>
    <d v="2026-06-06T00:00:00"/>
    <s v="MEIKA-BERKARYA"/>
    <s v="Meika Berkarya"/>
    <s v="6287818525580"/>
    <s v="Kab. Kuningan"/>
    <s v="Cilimus"/>
    <s v="Jl. Panawuan Indrapatra, Panawuan"/>
    <s v="Dewi Yatimah Yati Od."/>
    <s v="6281515314174"/>
    <x v="15"/>
    <s v="Kab. Cilacap"/>
    <s v="Sidareja"/>
    <s v="Hubungi No. WhatsApp Aktif ,886 967 145 432 Nusa Dadi Baru Desa Tinggarjaya 5 Kec Sidareja (DIANTAR LANGSUNG KE ALAMAT PENERIMA) Kode Pos 53261. Depan Musholla AtTaqwa."/>
    <n v="1"/>
    <s v="BARANG"/>
    <n v="100"/>
    <n v="0"/>
    <s v="EZ"/>
    <s v="Bulanan"/>
    <s v="Beli 2 Gratis 1 Semprotan Noozle"/>
    <m/>
    <n v="20000"/>
    <n v="0"/>
    <n v="0"/>
    <n v="20000"/>
    <m/>
    <s v="Diskon"/>
    <n v="13000"/>
    <n v="7000"/>
    <n v="130000"/>
    <n v="1950"/>
    <s v="Dewi Yatimah Yati Od."/>
    <m/>
    <d v="2026-06-10T00:00:00"/>
    <m/>
    <x v="0"/>
    <m/>
    <s v="VIP"/>
    <m/>
    <m/>
    <s v="Tidak"/>
    <s v="COD"/>
    <n v="110000"/>
    <s v="Recon"/>
    <n v="121050"/>
    <x v="14"/>
  </r>
  <r>
    <s v="1358803637"/>
    <d v="2026-06-06T00:00:00"/>
    <s v="MEIKA-BERKARYA"/>
    <s v="Meika Berkarya"/>
    <s v="6287818525580"/>
    <s v="Kab. Kuningan"/>
    <s v="Cilimus"/>
    <s v="Jl. Panawuan Indrapatra, Panawuan"/>
    <s v="Josiel lukas (Hb)"/>
    <s v="6285133374973"/>
    <x v="3"/>
    <s v="Kab. Kepulauan Sangihe"/>
    <s v="Tabukan Tengah"/>
    <s v="Desa/kel bira Kampung bira lindongan 1"/>
    <n v="1"/>
    <s v="BARANG"/>
    <n v="100"/>
    <n v="0"/>
    <s v="EZ"/>
    <s v="Bulanan"/>
    <s v="BELI 1 GRATIS KUAS Aspal Anti Bocor"/>
    <m/>
    <n v="102000"/>
    <n v="0"/>
    <n v="0"/>
    <n v="102000"/>
    <m/>
    <s v="Diskon"/>
    <n v="40800"/>
    <n v="61200"/>
    <n v="209000"/>
    <n v="3135"/>
    <s v="PENERIMA:(HUBUNGI 081313558861 WA CHAT)"/>
    <s v="Atasan/Staf/Karyawan"/>
    <d v="2026-06-22T00:00:00"/>
    <m/>
    <x v="1"/>
    <m/>
    <s v="VIP"/>
    <m/>
    <m/>
    <s v="Tidak"/>
    <s v="COD"/>
    <n v="107000"/>
    <s v="-"/>
    <n v="144665"/>
    <x v="1"/>
  </r>
  <r>
    <s v="1358410750"/>
    <d v="2026-06-06T00:00:00"/>
    <s v="MEIKA-BERKARYA"/>
    <s v="Meika Berkarya"/>
    <s v="6287818525580"/>
    <s v="Kab. Kuningan"/>
    <s v="Cilimus"/>
    <s v="Jl. Panawuan Indrapatra, Panawuan"/>
    <s v="Riza pahlevi Od."/>
    <s v="62895384685059"/>
    <x v="22"/>
    <s v="Bandar Lampung"/>
    <s v="Sukabumi"/>
    <s v="Jl. Ir. Sutami Kp. Sukajadi Rt Rw 005 000 Kelurahan Campang Raya Kec Sukabumi Bandar Lampung (DIANTAR LANGSUNG KE ALAMAT PENERIMA) Patokan Rumah Ningrat 96 Canary Shop, Depan Nya."/>
    <n v="1"/>
    <s v="BARANG"/>
    <n v="100"/>
    <n v="0"/>
    <s v="EZ"/>
    <s v="Bulanan"/>
    <s v="Beli 1 Gratis 1 Semprotan Noozle"/>
    <m/>
    <n v="22000"/>
    <n v="0"/>
    <n v="0"/>
    <n v="22000"/>
    <m/>
    <s v="Diskon"/>
    <n v="8800"/>
    <n v="13200"/>
    <n v="96000"/>
    <n v="1440"/>
    <s v="Riza pahlevi Od."/>
    <m/>
    <d v="2026-06-09T00:00:00"/>
    <m/>
    <x v="0"/>
    <m/>
    <s v="VIP"/>
    <m/>
    <m/>
    <s v="Tidak"/>
    <s v="COD"/>
    <n v="74000"/>
    <s v="Recon"/>
    <n v="81360"/>
    <x v="18"/>
  </r>
  <r>
    <s v="1358801128"/>
    <d v="2026-06-06T00:00:00"/>
    <s v="MEIKA-BERKARYA"/>
    <s v="Meika Berkarya"/>
    <s v="6287818525580"/>
    <s v="Kab. Kuningan"/>
    <s v="Cilimus"/>
    <s v="Jl. Panawuan Indrapatra, Panawuan"/>
    <s v="Darwin Purba (IR)"/>
    <s v="628127647648"/>
    <x v="27"/>
    <s v="Pekanbaru"/>
    <s v="Rumbai Timur"/>
    <s v="Jl. Harapan No. 98B RW 04/ RW 03 Kelurahan Limbungan Baru Kec Rumbai Pesisir"/>
    <n v="1"/>
    <s v="BARANG"/>
    <n v="100"/>
    <n v="0"/>
    <s v="EZ"/>
    <s v="Bulanan"/>
    <s v="Beli 2 Gratis 1 Semprotan Noozle"/>
    <m/>
    <n v="43000"/>
    <n v="0"/>
    <n v="0"/>
    <n v="43000"/>
    <m/>
    <s v="Diskon"/>
    <n v="17200"/>
    <n v="25800"/>
    <n v="145000"/>
    <n v="2175"/>
    <s v="PAKET ANDA ADA DI JNT PANAWUAN"/>
    <s v="Atasan/Staf/Karyawan"/>
    <d v="2026-06-18T00:00:00"/>
    <m/>
    <x v="1"/>
    <m/>
    <s v="VIP"/>
    <m/>
    <m/>
    <s v="Tidak"/>
    <s v="COD"/>
    <n v="102000"/>
    <s v="-"/>
    <n v="117025"/>
    <x v="2"/>
  </r>
  <r>
    <s v="1358830822"/>
    <d v="2026-06-06T00:00:00"/>
    <s v="MEIKA-BERKARYA"/>
    <s v="Meika Berkarya"/>
    <s v="6287818525580"/>
    <s v="Kab. Kuningan"/>
    <s v="Cilimus"/>
    <s v="Jl. Panawuan Indrapatra, Panawuan"/>
    <s v="Moses Roni (Jj)"/>
    <s v="6281338636501"/>
    <x v="1"/>
    <s v="Kab. Kupang"/>
    <s v="Fatuleu"/>
    <s v="Kelurahan /Desa Oebola Dalam Perumahan burung Unta 2100 No. Rumah K6 - 08"/>
    <n v="1"/>
    <s v="BARANG"/>
    <n v="100"/>
    <n v="0"/>
    <s v="EZ"/>
    <s v="Bulanan"/>
    <s v="Beli 1 Gratis 1 Gelang Retro Terapi Batu Giok"/>
    <m/>
    <n v="78000"/>
    <n v="0"/>
    <n v="0"/>
    <n v="78000"/>
    <m/>
    <s v="Diskon"/>
    <n v="31200"/>
    <n v="46800"/>
    <n v="230000"/>
    <n v="3450"/>
    <s v="jn"/>
    <s v="Atasan/Staf/Karyawan"/>
    <d v="2026-06-30T00:00:00"/>
    <m/>
    <x v="1"/>
    <m/>
    <s v="VIP"/>
    <m/>
    <m/>
    <s v="Tidak"/>
    <s v="COD"/>
    <n v="152000"/>
    <s v="-"/>
    <n v="179750"/>
    <x v="23"/>
  </r>
  <r>
    <s v="1358828226"/>
    <d v="2026-06-06T00:00:00"/>
    <s v="MEIKA-BERKARYA"/>
    <s v="Meika Berkarya"/>
    <s v="6287818525580"/>
    <s v="Kab. Kuningan"/>
    <s v="Cilimus"/>
    <s v="Jl. Panawuan Indrapatra, Panawuan"/>
    <s v="Grace Mokoagow (ib)"/>
    <s v="6283847003700"/>
    <x v="3"/>
    <s v="Kab. Bolaang Mongondow"/>
    <s v="Dumoga Timur"/>
    <s v="Desa: imandi patokan depan gereja GMIM imandi"/>
    <n v="1"/>
    <s v="BARANG"/>
    <n v="100"/>
    <n v="0"/>
    <s v="EZ"/>
    <s v="Bulanan"/>
    <s v="Beli 12 Semprotan Noozle"/>
    <m/>
    <n v="114000"/>
    <n v="0"/>
    <n v="0"/>
    <n v="114000"/>
    <m/>
    <s v="Diskon"/>
    <n v="45600"/>
    <n v="68400"/>
    <n v="515000"/>
    <n v="7725"/>
    <s v="DC PANAWUAN KNG07"/>
    <s v="Atasan/Staf/Karyawan"/>
    <d v="2026-06-19T00:00:00"/>
    <m/>
    <x v="1"/>
    <m/>
    <s v="VIP"/>
    <m/>
    <m/>
    <s v="Tidak"/>
    <s v="COD"/>
    <n v="401000"/>
    <s v="-"/>
    <n v="438875"/>
    <x v="16"/>
  </r>
  <r>
    <s v="1358807026"/>
    <d v="2026-06-06T00:00:00"/>
    <s v="MEIKA-BERKARYA"/>
    <s v="Meika Berkarya"/>
    <s v="6287818525580"/>
    <s v="Kab. Kuningan"/>
    <s v="Cilimus"/>
    <s v="Jl. Panawuan Indrapatra, Panawuan"/>
    <s v="Osias Mulik (PS)"/>
    <s v="6282235371823"/>
    <x v="1"/>
    <s v="Kab. Rote Ndao"/>
    <s v="Rote Timur"/>
    <s v="Dusun. Timadale RT/RW 12/06 Desa. Pengodua (ANTRAKN LANGSUNG KE ALAMAT)"/>
    <n v="1"/>
    <s v="BARANG"/>
    <n v="100"/>
    <n v="0"/>
    <s v="EZ"/>
    <s v="Bulanan"/>
    <s v="Beli 1 Gratis 1 Alat Cukur Multifungsi"/>
    <m/>
    <n v="85000"/>
    <n v="0"/>
    <n v="0"/>
    <n v="85000"/>
    <m/>
    <s v="Diskon"/>
    <n v="34000"/>
    <n v="51000"/>
    <n v="232000"/>
    <n v="3480"/>
    <s v="JNT"/>
    <s v="Atasan/Staf/Karyawan"/>
    <d v="2026-06-18T00:00:00"/>
    <m/>
    <x v="1"/>
    <m/>
    <s v="VIP"/>
    <m/>
    <m/>
    <s v="Tidak"/>
    <s v="COD"/>
    <n v="147000"/>
    <s v="-"/>
    <n v="177520"/>
    <x v="2"/>
  </r>
  <r>
    <s v="1358806628"/>
    <d v="2026-06-06T00:00:00"/>
    <s v="MEIKA-BERKARYA"/>
    <s v="Meika Berkarya"/>
    <s v="6287818525580"/>
    <s v="Kab. Kuningan"/>
    <s v="Cilimus"/>
    <s v="Jl. Panawuan Indrapatra, Panawuan"/>
    <s v="Dg Mangawing (PS)"/>
    <s v="6282343821348"/>
    <x v="8"/>
    <s v="Kab. Morowali Utara"/>
    <s v="Petasia Timur"/>
    <s v="Jalan. Poros Kolonodale  Desa. Tompira (toko Nopi)"/>
    <n v="1"/>
    <s v="BARANG"/>
    <n v="100"/>
    <n v="0"/>
    <s v="EZ"/>
    <s v="Bulanan"/>
    <s v="Beli 1 Gratis 1 Gelang Retro Terapi Batu Giok"/>
    <m/>
    <n v="122000"/>
    <n v="0"/>
    <n v="0"/>
    <n v="122000"/>
    <m/>
    <s v="Diskon"/>
    <n v="48800"/>
    <n v="73200"/>
    <n v="188000"/>
    <n v="2820"/>
    <s v="Dg Mangawing (PS)"/>
    <m/>
    <d v="2026-06-12T00:00:00"/>
    <m/>
    <x v="0"/>
    <m/>
    <s v="VIP"/>
    <m/>
    <m/>
    <s v="Tidak"/>
    <s v="COD"/>
    <n v="66000"/>
    <s v="Recon"/>
    <n v="111980"/>
    <x v="9"/>
  </r>
  <r>
    <s v="1358856195"/>
    <d v="2026-06-06T00:00:00"/>
    <s v="MEIKA-BERKARYA"/>
    <s v="Meika Berkarya"/>
    <s v="6287818525580"/>
    <s v="Kab. Kuningan"/>
    <s v="Cilimus"/>
    <s v="Jl. Panawuan Indrapatra, Panawuan"/>
    <s v="Makmuri/toko kue vivi (ib)"/>
    <s v="6281271243189"/>
    <x v="24"/>
    <s v="Jakarta Selatan"/>
    <s v="Kebayoran Baru"/>
    <s v="Jl. Sungai Sambas IV No.6 2, RT.2/RW.5, Kramat Pela, Kec. Kby. Baru, Kota Jakarta Selatan, Daerah Khusus Ibukota Jakarta 12130"/>
    <n v="1"/>
    <s v="BARANG"/>
    <n v="100"/>
    <n v="0"/>
    <s v="EZ"/>
    <s v="Bulanan"/>
    <s v="Beli 1 Penghitam Body Kendaraan Bonus Kain Lap Microfiber"/>
    <m/>
    <n v="14000"/>
    <n v="0"/>
    <n v="0"/>
    <n v="14000"/>
    <m/>
    <s v="Diskon"/>
    <n v="8000"/>
    <n v="6000"/>
    <n v="67000"/>
    <n v="1005"/>
    <s v="jnt"/>
    <s v="Atasan/Staf/Karyawan"/>
    <d v="2026-06-25T00:00:00"/>
    <m/>
    <x v="1"/>
    <m/>
    <s v="VIP"/>
    <m/>
    <m/>
    <s v="Tidak"/>
    <s v="COD"/>
    <n v="53000"/>
    <s v="-"/>
    <n v="59995"/>
    <x v="6"/>
  </r>
  <r>
    <s v="1358761304"/>
    <d v="2026-06-06T00:00:00"/>
    <s v="MEIKA-BERKARYA"/>
    <s v="Meika Berkarya"/>
    <s v="6287818525580"/>
    <s v="Kab. Kuningan"/>
    <s v="Cilimus"/>
    <s v="Jl. Panawuan Indrapatra, Panawuan"/>
    <s v="Akbar MK (BY)"/>
    <s v="6285341747750"/>
    <x v="8"/>
    <s v="Kab. Banggai"/>
    <s v="Kintom"/>
    <s v="desa Tangkiang, Rt, 01, RW, 02, Komplx Dermaga Tangkiang"/>
    <n v="1"/>
    <s v="BARANG"/>
    <n v="100"/>
    <n v="0"/>
    <s v="EZ"/>
    <s v="Bulanan"/>
    <s v="BELI 1 Dongkrak Pemindah Barang"/>
    <m/>
    <n v="85000"/>
    <n v="0"/>
    <n v="0"/>
    <n v="85000"/>
    <m/>
    <s v="Diskon"/>
    <n v="34000"/>
    <n v="51000"/>
    <n v="190000"/>
    <n v="2850"/>
    <s v="Akbar MK (BY)"/>
    <m/>
    <d v="2026-06-16T00:00:00"/>
    <m/>
    <x v="0"/>
    <m/>
    <s v="VIP"/>
    <m/>
    <m/>
    <s v="Tidak"/>
    <s v="COD"/>
    <n v="105000"/>
    <s v="Recon"/>
    <n v="136150"/>
    <x v="10"/>
  </r>
  <r>
    <s v="1358764417"/>
    <d v="2026-06-06T00:00:00"/>
    <s v="MEIKA-BERKARYA"/>
    <s v="Meika Berkarya"/>
    <s v="6287818525580"/>
    <s v="Kab. Kuningan"/>
    <s v="Cilimus"/>
    <s v="Jl. Panawuan Indrapatra, Panawuan"/>
    <s v="I Komang Suarna (PS)"/>
    <s v="6285936112651"/>
    <x v="12"/>
    <s v="Kab. Jembrana"/>
    <s v="Negara"/>
    <s v="Jln. Candra Kirana2 Banjar Puana (Di barat gudang besi sms)  Desa. Tegal Badeng Barat"/>
    <n v="1"/>
    <s v="BARANG"/>
    <n v="100"/>
    <n v="0"/>
    <s v="EZ"/>
    <s v="Bulanan"/>
    <s v="Beli 2 Gratis 1 Pengkilap Body Kendaraan"/>
    <m/>
    <n v="38000"/>
    <n v="0"/>
    <n v="0"/>
    <n v="38000"/>
    <m/>
    <s v="Diskon"/>
    <n v="15200"/>
    <n v="22800"/>
    <n v="145000"/>
    <n v="2175"/>
    <s v="I Komang Suarna (PS)"/>
    <m/>
    <d v="2026-06-11T00:00:00"/>
    <m/>
    <x v="0"/>
    <m/>
    <s v="VIP"/>
    <m/>
    <m/>
    <s v="Tidak"/>
    <s v="COD"/>
    <n v="107000"/>
    <s v="Recon"/>
    <n v="120025"/>
    <x v="7"/>
  </r>
  <r>
    <s v="1358840570"/>
    <d v="2026-06-06T00:00:00"/>
    <s v="MEIKA-BERKARYA"/>
    <s v="Meika Berkarya"/>
    <s v="6287818525580"/>
    <s v="Kab. Kuningan"/>
    <s v="Cilimus"/>
    <s v="Jl. Panawuan Indrapatra, Panawuan, Kec. Cigandamekar, Kabupaten Kuningan, Jawa Barat"/>
    <s v="Ramli Lotong ( Di)"/>
    <s v="6282197909099"/>
    <x v="23"/>
    <s v="Kab. Kolaka"/>
    <s v="Kolaka"/>
    <s v="Jln. Landak no 16 .RT:002/RW:004 (patokan dpn Lap.Basket pagar tembok tiga dimensi warna orange biru) Kec. Kolaka, Kab. Kolaka"/>
    <n v="1"/>
    <s v="BARANG"/>
    <n v="100"/>
    <n v="0"/>
    <s v="EZ"/>
    <s v="Bulanan"/>
    <s v="3 PCS LEM BESI SERBAGUNA"/>
    <m/>
    <n v="91000"/>
    <n v="0"/>
    <n v="0"/>
    <n v="91000"/>
    <m/>
    <s v="Diskon"/>
    <n v="36400"/>
    <n v="54600"/>
    <n v="231000"/>
    <n v="3465"/>
    <s v="Ramli Lotong ( Di)"/>
    <m/>
    <d v="2026-06-11T00:00:00"/>
    <s v="HUBUNGI PENERIMA (LANGSUNG ANTAR KE ALAMAT)"/>
    <x v="0"/>
    <m/>
    <s v="VIP"/>
    <m/>
    <m/>
    <s v="Tidak"/>
    <s v="COD"/>
    <n v="140000"/>
    <s v="Recon"/>
    <n v="172935"/>
    <x v="7"/>
  </r>
  <r>
    <s v="1358763958"/>
    <d v="2026-06-06T00:00:00"/>
    <s v="MEIKA-BERKARYA"/>
    <s v="Meika Berkarya"/>
    <s v="6287818525580"/>
    <s v="Kab. Kuningan"/>
    <s v="Cilimus"/>
    <s v="Jl. Panawuan Indrapatra, Panawuan"/>
    <s v="Raffy Mesak (PS)"/>
    <s v="6282113152455"/>
    <x v="1"/>
    <s v="Kab. Belu"/>
    <s v="Lamaknen"/>
    <s v="Bengkel Bendiga Motor Desa. Dirun  (Depan bank BRI weluli )"/>
    <n v="1"/>
    <s v="BARANG"/>
    <n v="100"/>
    <n v="0"/>
    <s v="EZ"/>
    <s v="Bulanan"/>
    <s v="Beli 1 Gratis 1 Parfum Mobil"/>
    <m/>
    <n v="80000"/>
    <n v="0"/>
    <n v="0"/>
    <n v="80000"/>
    <m/>
    <s v="Diskon"/>
    <n v="32000"/>
    <n v="48000"/>
    <n v="207000"/>
    <n v="3105"/>
    <s v="JNT"/>
    <s v="Atasan/Staf/Karyawan"/>
    <d v="2026-06-18T00:00:00"/>
    <m/>
    <x v="1"/>
    <m/>
    <s v="VIP"/>
    <m/>
    <m/>
    <s v="Tidak"/>
    <s v="COD"/>
    <n v="127000"/>
    <s v="-"/>
    <n v="155895"/>
    <x v="2"/>
  </r>
  <r>
    <s v="1357939158"/>
    <d v="2026-06-07T00:00:00"/>
    <s v="MEIKA-BERKARYA"/>
    <s v="Meika Berkarya"/>
    <s v="6287818525580"/>
    <s v="Kab. Kuningan"/>
    <s v="Cilimus"/>
    <s v="Jl. Panawuan Indrapatra, Panawuan"/>
    <s v="Iin mantulu (BY)"/>
    <s v="6285319222675"/>
    <x v="8"/>
    <s v="Kab. Poso"/>
    <s v="Pamona Tenggara"/>
    <s v="Desa Wayura, Jl. Trans Sulawesi RT.2 Dusun 2 (Dekat Jembatan)"/>
    <n v="1"/>
    <s v="BARANG"/>
    <n v="100"/>
    <n v="0"/>
    <s v="EZ"/>
    <s v="Bulanan"/>
    <s v="BELI 1 DAPAT 3 Penambal Gigi"/>
    <m/>
    <n v="85000"/>
    <n v="0"/>
    <n v="0"/>
    <n v="85000"/>
    <m/>
    <s v="Diskon"/>
    <n v="34000"/>
    <n v="51000"/>
    <n v="207500"/>
    <n v="3112.5"/>
    <s v="JNT"/>
    <s v="Atasan/Staf/Karyawan"/>
    <d v="2026-06-26T00:00:00"/>
    <m/>
    <x v="1"/>
    <m/>
    <s v="VIP"/>
    <m/>
    <m/>
    <s v="Tidak"/>
    <s v="COD"/>
    <n v="122500"/>
    <s v="-"/>
    <n v="153387.5"/>
    <x v="6"/>
  </r>
  <r>
    <s v="1357792757"/>
    <d v="2026-06-09T00:00:00"/>
    <s v="MEIKA-BERKARYA"/>
    <s v="Meika Berkarya"/>
    <s v="6287818525580"/>
    <s v="Kab. Kuningan"/>
    <s v="Cilimus"/>
    <s v="Jl. Panawuan Indrapatra, Panawuan, Kec. Cigandamekar, Kabupaten Kuningan, Jawa Barat"/>
    <s v="Weldasumarni sumarni (Rs)"/>
    <s v="6282171727695"/>
    <x v="5"/>
    <s v="Kab. Kapuas Hulu"/>
    <s v="Bunut Hilir"/>
    <s v="Dusun Dialaga, RT 04 RW 92, Desa Bunut Hilir,Kec. Bunut Hilir Kab. Kapuas Hulu"/>
    <n v="1"/>
    <s v="BARANG"/>
    <n v="100"/>
    <n v="0"/>
    <s v="EZ"/>
    <s v="Bulanan"/>
    <s v="1 SET GIGI PALSU"/>
    <m/>
    <n v="74000"/>
    <n v="0"/>
    <n v="0"/>
    <n v="74000"/>
    <m/>
    <s v="Diskon"/>
    <n v="29600"/>
    <n v="44400"/>
    <n v="136000"/>
    <n v="2040"/>
    <s v="PAKET ANDA ADA DI JNT PANAUWAN"/>
    <s v="Atasan/Staf/Karyawan"/>
    <d v="2026-06-28T00:00:00"/>
    <s v="HUBUNGI PENERIMA (LANGSUNG ANTAR KE ALAMAT)"/>
    <x v="1"/>
    <m/>
    <s v="VIP"/>
    <m/>
    <m/>
    <s v="Tidak"/>
    <s v="COD"/>
    <n v="62000"/>
    <s v="-"/>
    <n v="89560"/>
    <x v="6"/>
  </r>
  <r>
    <s v="1358829449"/>
    <d v="2026-06-09T00:00:00"/>
    <s v="MEIKA-BERKARYA"/>
    <s v="Meika Berkarya"/>
    <s v="6287818525580"/>
    <s v="Kab. Kuningan"/>
    <s v="Cilimus"/>
    <s v="Jl. Panawuan Indrapatra, Panawuan"/>
    <s v="M Barus Od."/>
    <s v="6281213997404"/>
    <x v="24"/>
    <s v="Jakarta Utara"/>
    <s v="Tanjung Priok"/>
    <s v="Jln. Swasembada Barat XX No.10.Bakti. Kel. Kebon Bawang.. Kec.Tg Priuk. Jak- Ut. 14320 (DIANTAR LANGSUNG KE ALAMAT PENERIMA)."/>
    <n v="1"/>
    <s v="BARANG"/>
    <n v="100"/>
    <n v="0"/>
    <s v="EZ"/>
    <s v="Bulanan"/>
    <s v="Beli 2 Gratis 2 Sikat Punggung"/>
    <m/>
    <n v="14000"/>
    <n v="0"/>
    <n v="0"/>
    <n v="14000"/>
    <m/>
    <s v="Diskon"/>
    <n v="8000"/>
    <n v="6000"/>
    <n v="128000"/>
    <n v="1920"/>
    <s v="M Barus Od."/>
    <m/>
    <d v="2026-06-10T00:00:00"/>
    <m/>
    <x v="0"/>
    <m/>
    <s v="VIP"/>
    <m/>
    <m/>
    <s v="Tidak"/>
    <s v="COD"/>
    <n v="114000"/>
    <s v="Recon"/>
    <n v="120080"/>
    <x v="25"/>
  </r>
  <r>
    <s v="1357772360"/>
    <d v="2026-06-09T00:00:00"/>
    <s v="MEIKA-BERKARYA"/>
    <s v="Meika Berkarya"/>
    <s v="6287818525580"/>
    <s v="Kab. Kuningan"/>
    <s v="Cilimus"/>
    <s v="Jl. Panawuan Indrapatra, Panawuan"/>
    <s v="Kisman gia (Kin)"/>
    <s v="6285119577738"/>
    <x v="3"/>
    <s v="Bitung"/>
    <s v="Maesa"/>
    <s v="Kelurahan Pateten Tiga RT 03 RW 01 Jln. Lingkar Kelurahan Pateten Tiga"/>
    <n v="1"/>
    <s v="BARANG"/>
    <n v="100"/>
    <n v="0"/>
    <s v="EZ"/>
    <s v="Bulanan"/>
    <s v="Beli 1 Gratis 1 Sikat Punggung"/>
    <m/>
    <n v="80000"/>
    <n v="0"/>
    <n v="0"/>
    <n v="80000"/>
    <m/>
    <s v="Diskon"/>
    <n v="32000"/>
    <n v="48000"/>
    <n v="178000"/>
    <n v="2670"/>
    <s v="Kisman gia (Kin)"/>
    <m/>
    <d v="2026-06-13T00:00:00"/>
    <m/>
    <x v="0"/>
    <m/>
    <s v="VIP"/>
    <m/>
    <m/>
    <s v="Tidak"/>
    <s v="COD"/>
    <n v="98000"/>
    <s v="Recon"/>
    <n v="127330"/>
    <x v="14"/>
  </r>
  <r>
    <s v="1358648854"/>
    <d v="2026-06-09T00:00:00"/>
    <s v="MEIKA-BERKARYA"/>
    <s v="Meika Berkarya"/>
    <s v="6287818525580"/>
    <s v="Kab. Kuningan"/>
    <s v="Cilimus"/>
    <s v="Jl. Panawuan Indrapatra, Panawuan, Kec. Cigandamekar, Kabupaten Kuningan, Jawa Barat"/>
    <s v="NUSRATI ( Di)"/>
    <s v="6282192127024"/>
    <x v="8"/>
    <s v="Kab. Morowali Utara"/>
    <s v="Petasia Timur"/>
    <s v="Desa Towara ( patokan rumah dekat sdn towara) Kec. Petasi timur"/>
    <n v="1"/>
    <s v="BARANG"/>
    <n v="100"/>
    <n v="0"/>
    <s v="EZ"/>
    <s v="Bulanan"/>
    <s v="2 SET GIGI PALSU"/>
    <m/>
    <n v="122000"/>
    <n v="0"/>
    <n v="0"/>
    <n v="122000"/>
    <m/>
    <s v="Diskon"/>
    <n v="48800"/>
    <n v="73200"/>
    <n v="218500"/>
    <n v="3277.5"/>
    <s v="NUSRATI ( Di)"/>
    <m/>
    <d v="2026-06-16T00:00:00"/>
    <s v="HUBUNGI PENERIMA (LANGSUNG ANTAR KE ALAMAT)"/>
    <x v="0"/>
    <m/>
    <s v="VIP"/>
    <m/>
    <m/>
    <s v="Tidak"/>
    <s v="COD"/>
    <n v="96500"/>
    <s v="Recon"/>
    <n v="142022.5"/>
    <x v="3"/>
  </r>
  <r>
    <s v="1358650933"/>
    <d v="2026-06-09T00:00:00"/>
    <s v="MEIKA-BERKARYA"/>
    <s v="Meika Berkarya"/>
    <s v="6287818525580"/>
    <s v="Kab. Kuningan"/>
    <s v="Cilimus"/>
    <s v="Jl. Panawuan Indrapatra, Panawuan"/>
    <s v="Jusni Harris (Kin)"/>
    <s v="6282191759665"/>
    <x v="3"/>
    <s v="Manado"/>
    <s v="Malalayang"/>
    <s v="Jln. 5 September No. 178 Depan Gereja GMIM Bukit Moria Malalayang Kelurahan Malalayang Satu"/>
    <n v="1"/>
    <s v="BARANG"/>
    <n v="100"/>
    <n v="0"/>
    <s v="EZ"/>
    <s v="Bulanan"/>
    <s v="Beli 1 Gratis 1 Sikat Punggung WARNA BIRU DAN MERAH"/>
    <m/>
    <n v="64000"/>
    <n v="0"/>
    <n v="0"/>
    <n v="64000"/>
    <m/>
    <s v="Diskon"/>
    <n v="25600"/>
    <n v="38400"/>
    <n v="0"/>
    <n v="0"/>
    <s v="Jusni Harris (Kin)"/>
    <m/>
    <d v="2026-06-13T00:00:00"/>
    <m/>
    <x v="0"/>
    <m/>
    <s v="VIP"/>
    <m/>
    <m/>
    <s v="Tidak"/>
    <s v="NONCOD"/>
    <n v="-64000"/>
    <s v="-"/>
    <n v="-38400"/>
    <x v="14"/>
  </r>
  <r>
    <s v="1358830535"/>
    <d v="2026-06-09T00:00:00"/>
    <s v="MEIKA-BERKARYA"/>
    <s v="Meika Berkarya"/>
    <s v="6287818525580"/>
    <s v="Kab. Kuningan"/>
    <s v="Cilimus"/>
    <s v="Jl. Panawuan Indrapatra, Panawuan"/>
    <s v="Masta Dg (Jj)"/>
    <s v="6287763887155"/>
    <x v="14"/>
    <s v="Kab. Jeneponto"/>
    <s v="Binamu"/>
    <s v="Jeneponto BTN Empoang Turatea Permai Jln. Poros Karisa J. Ponti Warung Bakso Raksasa Masta Dg Bani"/>
    <n v="1"/>
    <s v="BARANG"/>
    <n v="100"/>
    <n v="0"/>
    <s v="EZ"/>
    <s v="Bulanan"/>
    <s v="Beli 1 Semprotan Noozle"/>
    <m/>
    <n v="61000"/>
    <n v="0"/>
    <n v="0"/>
    <n v="61000"/>
    <m/>
    <s v="Diskon"/>
    <n v="24400"/>
    <n v="36600"/>
    <n v="115900"/>
    <n v="1738.5"/>
    <s v="Masta Dg (Jj)"/>
    <m/>
    <d v="2026-06-12T00:00:00"/>
    <m/>
    <x v="0"/>
    <m/>
    <s v="VIP"/>
    <m/>
    <m/>
    <s v="Tidak"/>
    <s v="COD"/>
    <n v="54900"/>
    <s v="Recon"/>
    <n v="77561.5"/>
    <x v="18"/>
  </r>
  <r>
    <s v="1358861428"/>
    <d v="2026-06-09T00:00:00"/>
    <s v="MEIKA-BERKARYA"/>
    <s v="Meika Berkarya"/>
    <s v="6287818525580"/>
    <s v="Kab. Kuningan"/>
    <s v="Cilimus"/>
    <s v="Jl. Panawuan Indrapatra, Panawuan"/>
    <s v="Erna (ib)"/>
    <s v="6282261369184"/>
    <x v="1"/>
    <s v="Kab. Alor"/>
    <s v="Teluk Mutiara"/>
    <s v="Jl. Maarang samping SMAN 2 Kalabahi RT. 013 RW. 002 Kel. Welai Timur"/>
    <n v="1"/>
    <s v="BARANG"/>
    <n v="100"/>
    <n v="0"/>
    <s v="EZ"/>
    <s v="Bulanan"/>
    <s v="Beli 2 Gratis 2 Sikat Punggung"/>
    <m/>
    <n v="80000"/>
    <n v="0"/>
    <n v="0"/>
    <n v="80000"/>
    <m/>
    <s v="Diskon"/>
    <n v="32000"/>
    <n v="48000"/>
    <n v="195000"/>
    <n v="2925"/>
    <m/>
    <m/>
    <m/>
    <m/>
    <x v="1"/>
    <m/>
    <s v="VIP"/>
    <m/>
    <m/>
    <s v="Tidak"/>
    <s v="COD"/>
    <n v="115000"/>
    <s v="-"/>
    <n v="144075"/>
    <x v="20"/>
  </r>
  <r>
    <s v="1358829053"/>
    <d v="2026-06-09T00:00:00"/>
    <s v="MEIKA-BERKARYA"/>
    <s v="Meika Berkarya"/>
    <s v="6287818525580"/>
    <s v="Kab. Kuningan"/>
    <s v="Cilimus"/>
    <s v="Jl. Panawuan Indrapatra, Panawuan, Kec. Cigandamekar, Kabupaten Kuningan, Jawa Barat"/>
    <s v="Reno (BY)"/>
    <s v="6281365090358"/>
    <x v="31"/>
    <s v="Batam"/>
    <s v="Batu Aji"/>
    <s v="Perumahan Taman Lestari Blok B11 No.12 Desa/Kelurahan Kibing"/>
    <n v="1"/>
    <s v="BARANG"/>
    <n v="100"/>
    <n v="7500000"/>
    <s v="EZ"/>
    <s v="Bulanan"/>
    <s v="1 Dapat 3 Penambal Gigi"/>
    <s v="PASTA GIGI"/>
    <n v="37000"/>
    <n v="0"/>
    <n v="0"/>
    <n v="37000"/>
    <m/>
    <s v="Diskon"/>
    <n v="14800"/>
    <n v="22200"/>
    <n v="117000"/>
    <n v="1755"/>
    <s v="Reno (BY)"/>
    <m/>
    <d v="2026-06-11T00:00:00"/>
    <s v="HUBUNGI PENERIMA (LANGSUNG ANTAR KE ALAMAT)"/>
    <x v="0"/>
    <m/>
    <s v="VIP"/>
    <m/>
    <m/>
    <s v="Tidak"/>
    <s v="COD"/>
    <n v="80000"/>
    <s v="Recon"/>
    <n v="93045"/>
    <x v="15"/>
  </r>
  <r>
    <s v="1358859521"/>
    <d v="2026-06-09T00:00:00"/>
    <s v="MEIKA-BERKARYA"/>
    <s v="Meika Berkarya"/>
    <s v="6287818525580"/>
    <s v="Kab. Kuningan"/>
    <s v="Cilimus"/>
    <s v="Jl. Panawuan Indrapatra, Panawuan"/>
    <s v="Mesak Kay Od."/>
    <s v="6282339152620"/>
    <x v="1"/>
    <s v="Kab. Rote Ndao"/>
    <s v="Rote Barat"/>
    <s v="Desa Nemberala Kec Rote Barat (DIANTAR LANGSUNG KE ALAMAT PENERIMA) Hotel Tirosa."/>
    <n v="1"/>
    <s v="BARANG"/>
    <n v="100"/>
    <n v="0"/>
    <s v="EZ"/>
    <s v="Bulanan"/>
    <s v="Beli 1 Gratis 1 Sikat Punggung"/>
    <m/>
    <n v="85000"/>
    <n v="0"/>
    <n v="0"/>
    <n v="85000"/>
    <m/>
    <s v="Diskon"/>
    <n v="34000"/>
    <n v="51000"/>
    <n v="183000"/>
    <n v="2745"/>
    <s v="Mesak Kay Od."/>
    <m/>
    <d v="2026-06-21T00:00:00"/>
    <m/>
    <x v="0"/>
    <m/>
    <s v="VIP"/>
    <m/>
    <m/>
    <s v="Tidak"/>
    <s v="COD"/>
    <n v="98000"/>
    <s v="Recon"/>
    <n v="129255"/>
    <x v="2"/>
  </r>
  <r>
    <s v="1358642409"/>
    <d v="2026-06-09T00:00:00"/>
    <s v="MEIKA-BERKARYA"/>
    <s v="Meika Berkarya"/>
    <s v="6287818525580"/>
    <s v="Kab. Kuningan"/>
    <s v="Cilimus"/>
    <s v="Jl. Panawuan Indrapatra, Panawuan"/>
    <s v="Bertolomeus Baga (PS)"/>
    <s v="6281238531898"/>
    <x v="1"/>
    <s v="Kab. Sumba Barat"/>
    <s v="Wanokaka"/>
    <s v="Desa. Hoba Wawi Rt/Rw:02/03 (Patokan rumah:dekat sd masehi rua)"/>
    <n v="1"/>
    <s v="BARANG"/>
    <n v="100"/>
    <n v="0"/>
    <s v="EZ"/>
    <s v="Bulanan"/>
    <s v="Beli 1 Gratis 1 Sikat Punggung"/>
    <m/>
    <n v="80000"/>
    <n v="0"/>
    <n v="0"/>
    <n v="80000"/>
    <m/>
    <s v="Diskon"/>
    <n v="32000"/>
    <n v="48000"/>
    <n v="163000"/>
    <n v="2445"/>
    <s v="jnt"/>
    <s v="Atasan/Staf/Karyawan"/>
    <d v="2026-07-04T00:00:00"/>
    <m/>
    <x v="1"/>
    <m/>
    <s v="VIP"/>
    <m/>
    <m/>
    <s v="Tidak"/>
    <s v="COD"/>
    <n v="83000"/>
    <s v="-"/>
    <n v="112555"/>
    <x v="13"/>
  </r>
  <r>
    <s v="1358807096"/>
    <d v="2026-06-09T00:00:00"/>
    <s v="MEIKA-BERKARYA"/>
    <s v="Meika Berkarya"/>
    <s v="6287818525580"/>
    <s v="Kab. Kuningan"/>
    <s v="Cilimus"/>
    <s v="Jl. Panawuan Indrapatra, Panawuan"/>
    <s v="Ahmad (Jj)"/>
    <s v="6282254390551"/>
    <x v="19"/>
    <s v="Kab. Kutai Barat"/>
    <s v="Tering"/>
    <s v="Jln. Senqereak Tada Kelurahan /Desa Linggang Tering Seberang, depan Toko Banjar dekat Indomaret"/>
    <n v="1"/>
    <s v="BARANG"/>
    <n v="100"/>
    <n v="0"/>
    <s v="EZ"/>
    <s v="Bulanan"/>
    <s v="Beli 2 Gratis 1 Pengkilap Body Kendaraan"/>
    <m/>
    <n v="85000"/>
    <n v="0"/>
    <n v="0"/>
    <n v="85000"/>
    <m/>
    <s v="Diskon"/>
    <n v="34000"/>
    <n v="51000"/>
    <n v="205000"/>
    <n v="3075"/>
    <s v="Ahmad (Jj)"/>
    <m/>
    <d v="2026-06-15T00:00:00"/>
    <m/>
    <x v="0"/>
    <m/>
    <s v="VIP"/>
    <m/>
    <m/>
    <s v="Tidak"/>
    <s v="COD"/>
    <n v="120000"/>
    <s v="Recon"/>
    <n v="150925"/>
    <x v="9"/>
  </r>
  <r>
    <s v="1358639171"/>
    <d v="2026-06-09T00:00:00"/>
    <s v="MEIKA-BERKARYA"/>
    <s v="Meika Berkarya"/>
    <s v="6287818525580"/>
    <s v="Kab. Kuningan"/>
    <s v="Cilimus"/>
    <s v="Jl. Panawuan Indrapatra, Panawuan, Kec. Cigandamekar, Kabupaten Kuningan, Jawa Barat"/>
    <s v="Indrany (BY)"/>
    <s v="6281343683305"/>
    <x v="3"/>
    <s v="Bitung"/>
    <s v="Maesa"/>
    <s v="jl sam ratulangi 48 ( toko sinar Pembangunan) Kelurahan bitung timur, Rt/ rw 001/001"/>
    <n v="1"/>
    <s v="BARANG"/>
    <n v="100"/>
    <n v="0"/>
    <s v="EZ"/>
    <s v="Bulanan"/>
    <s v="1 Topi Pelindung Sinar UV"/>
    <m/>
    <n v="80000"/>
    <n v="0"/>
    <n v="0"/>
    <n v="80000"/>
    <m/>
    <s v="Diskon"/>
    <n v="32000"/>
    <n v="48000"/>
    <n v="0"/>
    <n v="0"/>
    <s v="Indrany (BY)"/>
    <m/>
    <d v="2026-06-13T00:00:00"/>
    <s v="HUBUNGI PENERIMA (LANGSUNG ANTAR KE ALAMAT)"/>
    <x v="0"/>
    <m/>
    <s v="VIP"/>
    <m/>
    <m/>
    <s v="Tidak"/>
    <s v="NONCOD"/>
    <n v="-80000"/>
    <s v="-"/>
    <n v="-48000"/>
    <x v="14"/>
  </r>
  <r>
    <s v="1358912235"/>
    <d v="2026-06-09T00:00:00"/>
    <s v="MEIKA-BERKARYA"/>
    <s v="Meika Berkarya"/>
    <s v="6287818525580"/>
    <s v="Kab. Kuningan"/>
    <s v="Cilimus"/>
    <s v="Jl. Panawuan Indrapatra, Panawuan, Kec. Cigandamekar, Kabupaten Kuningan, Jawa Barat"/>
    <s v="Wahyu,R, (Bar)"/>
    <s v="6281342701525"/>
    <x v="14"/>
    <s v="Parepare"/>
    <s v="Ujung"/>
    <s v="Wahyu R., Jl. Pancasila No. 11 A2 RT 002/RW 006, Desa. Ujung Bulu, Kec. Ujung (DIANTARKAN LANGSUNG KE PENERIMA)"/>
    <n v="1"/>
    <s v="BARANG"/>
    <n v="100"/>
    <n v="0"/>
    <s v="EZ"/>
    <s v="Bulanan"/>
    <s v="1 Botol Aspal Anti Bocor"/>
    <m/>
    <n v="53000"/>
    <n v="0"/>
    <n v="0"/>
    <n v="53000"/>
    <m/>
    <s v="Diskon"/>
    <n v="21200"/>
    <n v="31800"/>
    <n v="152000"/>
    <n v="2280"/>
    <s v="Wahyu,R, (Bar)"/>
    <m/>
    <d v="2026-06-15T00:00:00"/>
    <s v="HUBUNGI PENERIMA (LANGSUNG ANTAR KE ALAMAT)"/>
    <x v="0"/>
    <m/>
    <s v="VIP"/>
    <m/>
    <m/>
    <s v="Tidak"/>
    <s v="COD"/>
    <n v="99000"/>
    <s v="Recon"/>
    <n v="117920"/>
    <x v="9"/>
  </r>
  <r>
    <s v="1358646061"/>
    <d v="2026-06-09T00:00:00"/>
    <s v="MEIKA-BERKARYA"/>
    <s v="Meika Berkarya"/>
    <s v="6287818525580"/>
    <s v="Kab. Kuningan"/>
    <s v="Cilimus"/>
    <s v="Jl. Panawuan Indrapatra, Panawuan"/>
    <s v="Chandra (Jj)"/>
    <s v="6282288491100"/>
    <x v="31"/>
    <s v="Batam"/>
    <s v="Nongsa"/>
    <s v="Kavling Danau Indah Blok Anggrek IV RT 03 RW 015 No.12 Kelurahan Kabil Kecamatan Nongsa Kota Batam"/>
    <n v="1"/>
    <s v="BARANG"/>
    <n v="100"/>
    <n v="6500000"/>
    <s v="EZ"/>
    <s v="Bulanan"/>
    <s v="Beli 1 Gratis 1 Sikat Punggung"/>
    <s v="PERALATAN RUMAH TANGGA"/>
    <n v="37000"/>
    <n v="0"/>
    <n v="0"/>
    <n v="37000"/>
    <m/>
    <s v="Diskon"/>
    <n v="14800"/>
    <n v="22200"/>
    <n v="107000"/>
    <n v="1605"/>
    <s v="Chandra (Jj)"/>
    <m/>
    <d v="2026-06-12T00:00:00"/>
    <m/>
    <x v="0"/>
    <m/>
    <s v="VIP"/>
    <m/>
    <m/>
    <s v="Tidak"/>
    <s v="COD"/>
    <n v="70000"/>
    <s v="Recon"/>
    <n v="83195"/>
    <x v="18"/>
  </r>
  <r>
    <s v="1358828622"/>
    <d v="2026-06-09T00:00:00"/>
    <s v="MEIKA-BERKARYA"/>
    <s v="Meika Berkarya"/>
    <s v="6287818525580"/>
    <s v="Kab. Kuningan"/>
    <s v="Cilimus"/>
    <s v="Jl. Panawuan Indrapatra, Panawuan"/>
    <s v="Gede suparwan (iaa)"/>
    <s v="6281936351736"/>
    <x v="12"/>
    <s v="Kab. Buleleng"/>
    <s v="Kubutambahan"/>
    <s v="Alamat: jln gunung Batur Singaraja kintamani desa bila  Kecamatan: kubutambahan  Kabupaten: Buleleng  Provinsi: Bali"/>
    <n v="1"/>
    <s v="BARANG"/>
    <n v="100"/>
    <n v="0"/>
    <s v="EZ"/>
    <s v="Bulanan"/>
    <s v="Beli 1 Vacum Cleaner Mobil"/>
    <m/>
    <n v="38000"/>
    <n v="0"/>
    <n v="0"/>
    <n v="38000"/>
    <m/>
    <s v="Diskon"/>
    <n v="15200"/>
    <n v="22800"/>
    <n v="131350"/>
    <n v="1970.25"/>
    <s v="jnt"/>
    <s v="Atasan/Staf/Karyawan"/>
    <d v="2026-06-16T00:00:00"/>
    <m/>
    <x v="1"/>
    <m/>
    <s v="VIP"/>
    <m/>
    <m/>
    <s v="Tidak"/>
    <s v="COD"/>
    <n v="93350"/>
    <s v="-"/>
    <n v="106579.75"/>
    <x v="3"/>
  </r>
  <r>
    <s v="1358645304"/>
    <d v="2026-06-09T00:00:00"/>
    <s v="MEIKA-BERKARYA"/>
    <s v="Meika Berkarya"/>
    <s v="6287818525580"/>
    <s v="Kab. Kuningan"/>
    <s v="Cilimus"/>
    <s v="Jl. Panawuan Indrapatra, Panawuan, Kec. Cigandamekar, Kabupaten Kuningan, Jawa Barat"/>
    <s v="Hamzah (BY)"/>
    <s v="6281399468488"/>
    <x v="26"/>
    <s v="Kab. Bekasi"/>
    <s v="Setu"/>
    <s v="Desa/Kelurahan Lubangbuaya RT.02/RW.04 (Dari Kantor Desa Lurus, Samping Feni Jaya Motor)"/>
    <n v="1"/>
    <s v="BARANG"/>
    <n v="100"/>
    <n v="0"/>
    <s v="EZ"/>
    <s v="Bulanan"/>
    <s v="1 Spray Pembersih Interior Mobil"/>
    <m/>
    <n v="15000"/>
    <n v="0"/>
    <n v="0"/>
    <n v="15000"/>
    <m/>
    <s v="Diskon"/>
    <n v="9000"/>
    <n v="6000"/>
    <n v="97500"/>
    <n v="1462.5"/>
    <s v="Hamzah (BY)"/>
    <m/>
    <d v="2026-06-10T00:00:00"/>
    <s v="HUBUNGI PENERIMA (LANGSUNG ANTAR KE ALAMAT)"/>
    <x v="0"/>
    <m/>
    <s v="VIP"/>
    <m/>
    <m/>
    <s v="Tidak"/>
    <s v="COD"/>
    <n v="82500"/>
    <s v="Recon"/>
    <n v="90037.5"/>
    <x v="25"/>
  </r>
  <r>
    <s v="1358753955"/>
    <d v="2026-06-09T00:00:00"/>
    <s v="MEIKA-BERKARYA"/>
    <s v="Meika Berkarya"/>
    <s v="6287818525580"/>
    <s v="Kab. Kuningan"/>
    <s v="Cilimus"/>
    <s v="Jl. Panawuan Indrapatra, Panawuan"/>
    <s v="Martinus M Rihi (ib)"/>
    <s v="6281390542072"/>
    <x v="1"/>
    <s v="Kab. Sumba Timur"/>
    <s v="Kota Waingapu"/>
    <s v="Jln, Er,langga pada dita gang sensiro kel, kambaniru , Kota Waingapu Sumba Timur NTT"/>
    <n v="1"/>
    <s v="BARANG"/>
    <n v="100"/>
    <n v="0"/>
    <s v="EZ"/>
    <s v="Bulanan"/>
    <s v="Beli 2 Phone Holder Anti Slip"/>
    <m/>
    <n v="76000"/>
    <n v="0"/>
    <n v="0"/>
    <n v="76000"/>
    <m/>
    <s v="Diskon"/>
    <n v="30400"/>
    <n v="45600"/>
    <n v="185143"/>
    <n v="2777.145"/>
    <s v="Martinus M Rihi (ib)"/>
    <m/>
    <d v="2026-06-16T00:00:00"/>
    <m/>
    <x v="0"/>
    <m/>
    <s v="VIP"/>
    <m/>
    <m/>
    <s v="Tidak"/>
    <s v="COD"/>
    <n v="109143"/>
    <s v="Recon"/>
    <n v="136765.85500000001"/>
    <x v="3"/>
  </r>
  <r>
    <s v="1358911344"/>
    <d v="2026-06-09T00:00:00"/>
    <s v="MEIKA-BERKARYA"/>
    <s v="Meika Berkarya"/>
    <s v="6287818525580"/>
    <s v="Kab. Kuningan"/>
    <s v="Cilimus"/>
    <s v="Jl. Panawuan Indrapatra, Panawuan"/>
    <s v="Muhammad Mursil (kin)"/>
    <s v="6282244044404"/>
    <x v="18"/>
    <s v="Kab. Majene"/>
    <s v="Banggae Timur"/>
    <s v="LKSA Al-Ma,wa simullu Kelurahan Baruga (LANGSUNG DIANTARKAN KE ALAMAT)"/>
    <n v="1"/>
    <s v="BARANG"/>
    <n v="100"/>
    <n v="0"/>
    <s v="EZ"/>
    <s v="Bulanan"/>
    <s v="Beli 1 Gratis 1 Sikat Punggug"/>
    <m/>
    <n v="61000"/>
    <n v="0"/>
    <n v="0"/>
    <n v="61000"/>
    <m/>
    <s v="Diskon"/>
    <n v="24400"/>
    <n v="36600"/>
    <n v="131000"/>
    <n v="1965"/>
    <s v="Muhammad Mursil (kin)"/>
    <m/>
    <d v="2026-06-13T00:00:00"/>
    <m/>
    <x v="0"/>
    <m/>
    <s v="VIP"/>
    <m/>
    <m/>
    <s v="Tidak"/>
    <s v="COD"/>
    <n v="70000"/>
    <s v="Recon"/>
    <n v="92435"/>
    <x v="14"/>
  </r>
  <r>
    <s v="1358802725"/>
    <d v="2026-06-09T00:00:00"/>
    <s v="MEIKA-BERKARYA"/>
    <s v="Meika Berkarya"/>
    <s v="6287818525580"/>
    <s v="Kab. Kuningan"/>
    <s v="Cilimus"/>
    <s v="Jl. Panawuan Indrapatra, Panawuan"/>
    <s v="Muh Sardin Al Karimy (Kin)"/>
    <s v="6282342554038"/>
    <x v="2"/>
    <s v="Mataram"/>
    <s v="Mataram"/>
    <s v="Jln. Banda Sraya No. 100 XY Lingkungan Peresak Barat Kelurahan Pagutan"/>
    <n v="1"/>
    <s v="BARANG"/>
    <n v="100"/>
    <n v="0"/>
    <s v="EZ"/>
    <s v="Bulanan"/>
    <s v="Beli 1 Gratis 1 Sikat Punggung Warna Biru Dan Hijau"/>
    <m/>
    <n v="39000"/>
    <n v="0"/>
    <n v="0"/>
    <n v="39000"/>
    <m/>
    <s v="Diskon"/>
    <n v="15600"/>
    <n v="23400"/>
    <n v="116000"/>
    <n v="1740"/>
    <s v="Muh Sardin Al Karimy (Kin)"/>
    <m/>
    <d v="2026-06-12T00:00:00"/>
    <m/>
    <x v="0"/>
    <m/>
    <s v="VIP"/>
    <m/>
    <m/>
    <s v="Tidak"/>
    <s v="COD"/>
    <n v="77000"/>
    <s v="Recon"/>
    <n v="90860"/>
    <x v="18"/>
  </r>
  <r>
    <s v="1358837897"/>
    <d v="2026-06-09T00:00:00"/>
    <s v="MEIKA-BERKARYA"/>
    <s v="Meika Berkarya"/>
    <s v="6287818525580"/>
    <s v="Kab. Kuningan"/>
    <s v="Cilimus"/>
    <s v="Jl. Panawuan Indrapatra, Panawuan"/>
    <s v="Reny Balukh (Kin)"/>
    <s v="6282120078711"/>
    <x v="1"/>
    <s v="Kupang"/>
    <s v="Kota Raja"/>
    <s v="RSUD W. Z. Johanes Kupang Nusa Tenggara Timur Kelurahan Fontein"/>
    <n v="1"/>
    <s v="BARANG"/>
    <n v="100"/>
    <n v="0"/>
    <s v="EZ"/>
    <s v="Bulanan"/>
    <s v="Beli 1 Gratis 1 Sikat Punggung"/>
    <m/>
    <n v="64000"/>
    <n v="0"/>
    <n v="0"/>
    <n v="64000"/>
    <m/>
    <s v="Diskon"/>
    <n v="25600"/>
    <n v="38400"/>
    <n v="135000"/>
    <n v="2025"/>
    <s v="Reny Balukh (Kin)"/>
    <m/>
    <d v="2026-06-13T00:00:00"/>
    <m/>
    <x v="0"/>
    <m/>
    <s v="VIP"/>
    <m/>
    <m/>
    <s v="Tidak"/>
    <s v="COD"/>
    <n v="71000"/>
    <s v="Recon"/>
    <n v="94575"/>
    <x v="14"/>
  </r>
  <r>
    <s v="1358669709"/>
    <d v="2026-06-09T00:00:00"/>
    <s v="MEIKA-BERKARYA"/>
    <s v="Meika Berkarya"/>
    <s v="6287818525580"/>
    <s v="Kab. Kuningan"/>
    <s v="Cilimus"/>
    <s v="Jl. Panawuan Indrapatra, Panawuan"/>
    <s v="Ruthmyati (Jj)"/>
    <s v="6281355001566"/>
    <x v="14"/>
    <s v="Kab. Maros"/>
    <s v="Turikale"/>
    <s v="BTN Nusa Idaman Blok B2/8 Kelurahan /Desa Adatongeng"/>
    <n v="1"/>
    <s v="BARANG"/>
    <n v="100"/>
    <n v="0"/>
    <s v="EZ"/>
    <s v="Bulanan"/>
    <s v="Beli 1 Gratis 1 Sikat Punggung"/>
    <m/>
    <n v="61000"/>
    <n v="0"/>
    <n v="0"/>
    <n v="61000"/>
    <m/>
    <s v="Diskon"/>
    <n v="24400"/>
    <n v="36600"/>
    <n v="115000"/>
    <n v="1725"/>
    <s v="DC PANAWUAN"/>
    <s v="Atasan/Staf/Karyawan"/>
    <d v="2026-06-27T00:00:00"/>
    <m/>
    <x v="1"/>
    <m/>
    <s v="VIP"/>
    <m/>
    <m/>
    <s v="Tidak"/>
    <s v="COD"/>
    <n v="54000"/>
    <s v="-"/>
    <n v="76675"/>
    <x v="11"/>
  </r>
  <r>
    <s v="1357657755"/>
    <d v="2026-06-09T00:00:00"/>
    <s v="MEIKA-BERKARYA"/>
    <s v="Meika Berkarya"/>
    <s v="6287818525580"/>
    <s v="Kab. Kuningan"/>
    <s v="Cilimus"/>
    <s v="Jl. Panawuan Indrapatra, Panawuan"/>
    <s v="Tulus (Kin)"/>
    <s v="628123638179"/>
    <x v="12"/>
    <s v="Kab. Badung"/>
    <s v="Petang"/>
    <s v="Banjar Senapan Desa Carangsari, Jln. Budi Luhur No. 10"/>
    <n v="1"/>
    <s v="BARANG"/>
    <n v="100"/>
    <n v="0"/>
    <s v="EZ"/>
    <s v="Bulanan"/>
    <s v="Beli 1 Gratis 1 Sikat Punggung"/>
    <m/>
    <n v="30000"/>
    <n v="0"/>
    <n v="0"/>
    <n v="30000"/>
    <m/>
    <s v="Diskon"/>
    <n v="12000"/>
    <n v="18000"/>
    <n v="95000"/>
    <n v="1425"/>
    <s v="PAKET ANDA ADA DI JNT PANAUWAN"/>
    <s v="Atasan/Staf/Karyawan"/>
    <d v="2026-06-28T00:00:00"/>
    <m/>
    <x v="1"/>
    <m/>
    <s v="VIP"/>
    <m/>
    <m/>
    <s v="Tidak"/>
    <s v="COD"/>
    <n v="65000"/>
    <s v="-"/>
    <n v="75575"/>
    <x v="6"/>
  </r>
  <r>
    <s v="1358661808"/>
    <d v="2026-06-09T00:00:00"/>
    <s v="MEIKA-BERKARYA"/>
    <s v="Meika Berkarya"/>
    <s v="6287818525580"/>
    <s v="Kab. Kuningan"/>
    <s v="Cilimus"/>
    <s v="Jl. Panawuan Indrapatra, Panawuan, Kec. Cigandamekar, Kabupaten Kuningan, Jawa Barat"/>
    <s v="Zulkifli ( Di) hitam"/>
    <s v="6289693361107"/>
    <x v="5"/>
    <s v="Kab. Mempawah"/>
    <s v="Jongkat"/>
    <s v="Nama. Zulkifli, Perumahan Marisa 6 blok A 19, Desa Peniti luar, RT 02 RW 02, Kec. Siantan"/>
    <n v="1"/>
    <s v="BARANG"/>
    <n v="100"/>
    <n v="0"/>
    <s v="EZ"/>
    <s v="Bulanan"/>
    <s v="1 PCS TOPI KOMANDO (H)"/>
    <m/>
    <n v="63000"/>
    <n v="0"/>
    <n v="0"/>
    <n v="63000"/>
    <m/>
    <s v="Diskon"/>
    <n v="25200"/>
    <n v="37800"/>
    <n v="143000"/>
    <n v="2145"/>
    <s v="DC PANAWUAN"/>
    <s v="Atasan/Staf/Karyawan"/>
    <d v="2026-06-27T00:00:00"/>
    <s v="HUBUNGI PENERIMA (LANGSUNG ANTAR KE ALAMAT)"/>
    <x v="1"/>
    <m/>
    <s v="VIP"/>
    <m/>
    <m/>
    <s v="Tidak"/>
    <s v="COD"/>
    <n v="80000"/>
    <s v="-"/>
    <n v="103055"/>
    <x v="11"/>
  </r>
  <r>
    <s v="1357674903"/>
    <d v="2026-06-09T00:00:00"/>
    <s v="MEIKA-BERKARYA"/>
    <s v="Meika Berkarya"/>
    <s v="6287818525580"/>
    <s v="Kab. Kuningan"/>
    <s v="Cilimus"/>
    <s v="Jl. Panawuan Indrapatra, Panawuan"/>
    <s v="Jaharudding (Kin)"/>
    <s v="6285656670334"/>
    <x v="18"/>
    <s v="Kab. Pasangkayu"/>
    <s v="Sarudu"/>
    <s v="Dusun Kuma, Desa Sarudu, Dekat Pantai Labuang (TELPON NO WHATSAPP PENERIMA)"/>
    <n v="1"/>
    <s v="BARANG"/>
    <n v="100"/>
    <n v="0"/>
    <s v="EZ"/>
    <s v="Bulanan"/>
    <s v="Beli 2 Gratis 1 Penghitam Body Kendaraan Bonus Kain Lap Microfiber"/>
    <m/>
    <n v="61000"/>
    <n v="0"/>
    <n v="0"/>
    <n v="61000"/>
    <m/>
    <s v="Diskon"/>
    <n v="24400"/>
    <n v="36600"/>
    <n v="164000"/>
    <n v="2460"/>
    <s v="DC PANAWUAN"/>
    <s v="Atasan/Staf/Karyawan"/>
    <d v="2026-06-27T00:00:00"/>
    <m/>
    <x v="1"/>
    <m/>
    <s v="VIP"/>
    <m/>
    <m/>
    <s v="Tidak"/>
    <s v="COD"/>
    <n v="103000"/>
    <s v="-"/>
    <n v="124940"/>
    <x v="11"/>
  </r>
  <r>
    <s v="1357610130"/>
    <d v="2026-06-09T00:00:00"/>
    <s v="MEIKA-BERKARYA"/>
    <s v="Meika Berkarya"/>
    <s v="6287818525580"/>
    <s v="Kab. Kuningan"/>
    <s v="Cilimus"/>
    <s v="Jl. Panawuan Indrapatra, Panawuan, Kec. Cigandamekar, Kabupaten Kuningan, Jawa Barat"/>
    <s v="Ketaren (Ad)"/>
    <s v="6281322320108"/>
    <x v="0"/>
    <s v="Kab. Deli Serdang"/>
    <s v="Namo Rambe"/>
    <s v="Kel/Desa Batu penjemuran Dusun 1, Pasar 3 Namo Rambe"/>
    <n v="1"/>
    <s v="BARANG"/>
    <n v="222"/>
    <n v="0"/>
    <s v="EZ"/>
    <s v="Bulanan"/>
    <s v="2 Botol Aspal Anti Bocor"/>
    <m/>
    <n v="108000"/>
    <n v="0"/>
    <n v="0"/>
    <n v="108000"/>
    <m/>
    <s v="Diskon"/>
    <n v="43200"/>
    <n v="64800"/>
    <n v="252000"/>
    <n v="3780"/>
    <s v="Ketaren (Ad)"/>
    <m/>
    <d v="2026-06-16T00:00:00"/>
    <s v="HUBUNGI PENERIMA (LANGSUNG ANTAR KE ALAMAT)"/>
    <x v="0"/>
    <m/>
    <s v="VIP"/>
    <m/>
    <m/>
    <s v="Tidak"/>
    <s v="COD"/>
    <n v="144000"/>
    <s v="Recon"/>
    <n v="183420"/>
    <x v="3"/>
  </r>
  <r>
    <s v="1358752713"/>
    <d v="2026-06-09T00:00:00"/>
    <s v="MEIKA-BERKARYA"/>
    <s v="Meika Berkarya"/>
    <s v="6287818525580"/>
    <s v="Kab. Kuningan"/>
    <s v="Cilimus"/>
    <s v="Jl. Panawuan Indrapatra, Panawuan"/>
    <s v="Ahmad Malwani (Kin)"/>
    <s v="6285124866991"/>
    <x v="10"/>
    <s v="Kab. Muara Enim"/>
    <s v="Muara Enim"/>
    <s v="Jalan Kirap Remaja RT 01 RW 05 Kelurahan Air Lintang"/>
    <n v="1"/>
    <s v="BARANG"/>
    <n v="100"/>
    <n v="0"/>
    <s v="EZ"/>
    <s v="Bulanan"/>
    <s v="Beli 1 Gratis 1 Sikat Punggung"/>
    <m/>
    <n v="37000"/>
    <n v="0"/>
    <n v="0"/>
    <n v="37000"/>
    <m/>
    <s v="Diskon"/>
    <n v="14800"/>
    <n v="22200"/>
    <n v="107000"/>
    <n v="1605"/>
    <s v="JNT"/>
    <s v="Atasan/Staf/Karyawan"/>
    <d v="2026-06-28T00:00:00"/>
    <m/>
    <x v="1"/>
    <m/>
    <s v="VIP"/>
    <m/>
    <m/>
    <s v="Tidak"/>
    <s v="COD"/>
    <n v="70000"/>
    <s v="-"/>
    <n v="83195"/>
    <x v="6"/>
  </r>
  <r>
    <s v="1358861529"/>
    <d v="2026-06-09T00:00:00"/>
    <s v="MEIKA-BERKARYA"/>
    <s v="Meika Berkarya"/>
    <s v="6287818525580"/>
    <s v="Kab. Kuningan"/>
    <s v="Cilimus"/>
    <s v="Jl. Panawuan Indrapatra, Panawuan"/>
    <s v="Rani (Kin)"/>
    <s v="6282339875551"/>
    <x v="2"/>
    <s v="Kab. Sumbawa"/>
    <s v="Moyo Hilir"/>
    <s v="Jln. Lintas Prajak Desa Batu Bangka A/Batu Bangka RT 01 RW 04"/>
    <n v="1"/>
    <s v="BARANG"/>
    <n v="100"/>
    <n v="0"/>
    <s v="EZ"/>
    <s v="Bulanan"/>
    <s v="Beli 2 Gratis 1 Penghitam Body Kendaraan Bonus Kain Lap Microfiber"/>
    <m/>
    <n v="52000"/>
    <n v="0"/>
    <n v="0"/>
    <n v="52000"/>
    <m/>
    <s v="Diskon"/>
    <n v="20800"/>
    <n v="31200"/>
    <n v="155000"/>
    <n v="2325"/>
    <s v="DC PANAWUAN"/>
    <s v="Atasan/Staf/Karyawan"/>
    <d v="2026-06-27T00:00:00"/>
    <m/>
    <x v="1"/>
    <m/>
    <s v="VIP"/>
    <m/>
    <m/>
    <s v="Tidak"/>
    <s v="COD"/>
    <n v="103000"/>
    <s v="-"/>
    <n v="121475"/>
    <x v="11"/>
  </r>
  <r>
    <s v="1358800995"/>
    <d v="2026-06-09T00:00:00"/>
    <s v="MEIKA-BERKARYA"/>
    <s v="Meika Berkarya"/>
    <s v="6287818525580"/>
    <s v="Kab. Kuningan"/>
    <s v="Cilimus"/>
    <s v="Jl. Panawuan Indrapatra, Panawuan, Kec. Cigandamekar, Kabupaten Kuningan, Jawa Barat"/>
    <s v="Ilyas 12y45 ( Di)"/>
    <s v="6281313271651"/>
    <x v="33"/>
    <s v="Kab. Aceh Timur"/>
    <s v="Nurussalam"/>
    <s v="Dusun seneubok Baro Desa Selemak muda. Kec. Nurussalam Kab. Aceh Timur"/>
    <n v="1"/>
    <s v="BARANG"/>
    <n v="100"/>
    <n v="0"/>
    <s v="EZ"/>
    <s v="Bulanan"/>
    <s v="1 SET GIGI PALSU"/>
    <m/>
    <n v="64000"/>
    <n v="0"/>
    <n v="0"/>
    <n v="64000"/>
    <m/>
    <s v="Diskon"/>
    <n v="25600"/>
    <n v="38400"/>
    <n v="124000"/>
    <n v="1860"/>
    <s v="ybs"/>
    <m/>
    <d v="2026-07-03T00:00:00"/>
    <s v="HUBUNGI PENERIMA (LANGSUNG ANTAR KE ALAMAT)"/>
    <x v="1"/>
    <m/>
    <s v="VIP"/>
    <m/>
    <m/>
    <s v="Tidak"/>
    <s v="COD"/>
    <n v="60000"/>
    <s v="-"/>
    <n v="83740"/>
    <x v="23"/>
  </r>
  <r>
    <s v="1358671107"/>
    <d v="2026-06-09T00:00:00"/>
    <s v="MEIKA-BERKARYA"/>
    <s v="Meika Berkarya"/>
    <s v="6287818525580"/>
    <s v="Kab. Kuningan"/>
    <s v="Cilimus"/>
    <s v="Jl. Panawuan Indrapatra, Panawuan, Kec. Cigandamekar, Kabupaten Kuningan, Jawa Barat"/>
    <s v="Heriyati (Rs)"/>
    <s v="6282338523838"/>
    <x v="19"/>
    <s v="Samarinda"/>
    <s v="Sungai Kunjang"/>
    <s v="Jl. Adam Malik 2, No. 35, kelurahan Karang Asam Ulu"/>
    <n v="1"/>
    <s v="BARANG"/>
    <n v="100"/>
    <n v="0"/>
    <s v="EZ"/>
    <s v="Bulanan"/>
    <s v="1 SET GIGI PALSU"/>
    <m/>
    <n v="57000"/>
    <n v="0"/>
    <n v="0"/>
    <n v="57000"/>
    <m/>
    <s v="Diskon"/>
    <n v="22800"/>
    <n v="34200"/>
    <n v="126000"/>
    <n v="1890"/>
    <s v="Heriyati (Rs)"/>
    <m/>
    <d v="2026-06-13T00:00:00"/>
    <s v="HUBUNGI PENERIMA (LANGSUNG ANTAR KE ALAMAT)"/>
    <x v="0"/>
    <m/>
    <s v="VIP"/>
    <m/>
    <m/>
    <s v="Tidak"/>
    <s v="COD"/>
    <n v="69000"/>
    <s v="Recon"/>
    <n v="89910"/>
    <x v="14"/>
  </r>
  <r>
    <s v="1358753183"/>
    <d v="2026-06-09T00:00:00"/>
    <s v="MEIKA-BERKARYA"/>
    <s v="Meika Berkarya"/>
    <s v="6287818525580"/>
    <s v="Kab. Kuningan"/>
    <s v="Cilimus"/>
    <s v="Jl. Panawuan Indrapatra, Panawuan"/>
    <s v="Mohamad Nur Solihin (Kin)"/>
    <s v="6281292227537"/>
    <x v="24"/>
    <s v="Jakarta Selatan"/>
    <s v="Jagakarsa"/>
    <s v="Jalan Jagakarsa Raya No. 2A RT 1 RW 7 Kelurahan Jagakarsa (Dekat Gunadi Vespa)"/>
    <n v="1"/>
    <s v="BARANG"/>
    <n v="100"/>
    <n v="0"/>
    <s v="EZ"/>
    <s v="Bulanan"/>
    <s v="Beli 1 Vacum Cleaner Mobil"/>
    <m/>
    <n v="14000"/>
    <n v="0"/>
    <n v="0"/>
    <n v="14000"/>
    <m/>
    <s v="Diskon"/>
    <n v="5600"/>
    <n v="8400"/>
    <n v="0"/>
    <n v="0"/>
    <s v="Mohamad Nur Solihin (Kin)"/>
    <m/>
    <d v="2026-06-10T00:00:00"/>
    <m/>
    <x v="0"/>
    <m/>
    <s v="VIP"/>
    <m/>
    <m/>
    <s v="Tidak"/>
    <s v="NONCOD"/>
    <n v="-14000"/>
    <s v="-"/>
    <n v="-8400"/>
    <x v="25"/>
  </r>
  <r>
    <s v="1358904797"/>
    <d v="2026-06-09T00:00:00"/>
    <s v="MEIKA-BERKARYA"/>
    <s v="Meika Berkarya"/>
    <s v="6287818525580"/>
    <s v="Kab. Kuningan"/>
    <s v="Cilimus"/>
    <s v="Jl. Panawuan Indrapatra, Panawuan, Kec. Cigandamekar, Kabupaten Kuningan, Jawa Barat"/>
    <s v="Raden (rz)"/>
    <s v="6281241155557"/>
    <x v="19"/>
    <s v="Bontang"/>
    <s v="Bontang Barat"/>
    <s v="Jln. Balikpapan 6 Gg. Denpasar RT 12 No 4 Roling dor ping Kelurahan/Desa Desa Gunung Telihan"/>
    <n v="1"/>
    <s v="BARANG"/>
    <n v="100"/>
    <n v="0"/>
    <s v="EZ"/>
    <s v="Bulanan"/>
    <s v="1 SET POMPA SEDOT MANUAL (1 POMPA DAN 1 SELANG)"/>
    <m/>
    <n v="59000"/>
    <n v="0"/>
    <n v="0"/>
    <n v="59000"/>
    <m/>
    <s v="Diskon"/>
    <n v="23600"/>
    <n v="35400"/>
    <n v="138000"/>
    <n v="2070"/>
    <s v="Raden (rz)"/>
    <m/>
    <d v="2026-06-13T00:00:00"/>
    <s v="HUBUNGI PENERIMA (LANGSUNG ANTAR KE ALAMAT)"/>
    <x v="0"/>
    <m/>
    <s v="VIP"/>
    <m/>
    <m/>
    <s v="Tidak"/>
    <s v="COD"/>
    <n v="79000"/>
    <s v="Recon"/>
    <n v="100530"/>
    <x v="14"/>
  </r>
  <r>
    <s v="1358904417"/>
    <d v="2026-06-09T00:00:00"/>
    <s v="MEIKA-BERKARYA"/>
    <s v="Meika Berkarya"/>
    <s v="6287818525580"/>
    <s v="Kab. Kuningan"/>
    <s v="Cilimus"/>
    <s v="Jl. Panawuan Indrapatra, Panawuan, Kec. Cigandamekar, Kabupaten Kuningan, Jawa Barat"/>
    <s v="Wirnati jardi ( Di)"/>
    <s v="6281257770891"/>
    <x v="19"/>
    <s v="Kab. Berau"/>
    <s v="Pulau Derawan"/>
    <s v="kelurahan Tanjung batu , Jln. Panglima setia RT 5 ( hubungi customer ,62 812-5777-0891) Kec. Pulau derawan"/>
    <n v="1"/>
    <s v="BARANG"/>
    <n v="100"/>
    <n v="0"/>
    <s v="EZ"/>
    <s v="Bulanan"/>
    <s v="2 SET GIGI PALSU"/>
    <m/>
    <n v="79000"/>
    <n v="0"/>
    <n v="0"/>
    <n v="79000"/>
    <m/>
    <s v="Diskon"/>
    <n v="31600"/>
    <n v="47400"/>
    <n v="179000"/>
    <n v="2685"/>
    <s v="Wirnati jardi ( Di)"/>
    <m/>
    <d v="2026-06-16T00:00:00"/>
    <s v="HUBUNGI PENERIMA (LANGSUNG ANTAR KE ALAMAT)"/>
    <x v="0"/>
    <m/>
    <s v="VIP"/>
    <m/>
    <m/>
    <s v="Tidak"/>
    <s v="COD"/>
    <n v="100000"/>
    <s v="Recon"/>
    <n v="128915"/>
    <x v="3"/>
  </r>
  <r>
    <s v="1358836501"/>
    <d v="2026-06-09T00:00:00"/>
    <s v="MEIKA-BERKARYA"/>
    <s v="Meika Berkarya"/>
    <s v="6287818525580"/>
    <s v="Kab. Kuningan"/>
    <s v="Cilimus"/>
    <s v="Jl. Panawuan Indrapatra, Panawuan, Kec. Cigandamekar, Kabupaten Kuningan, Jawa Barat"/>
    <s v="D. SIANTURI (Ad)"/>
    <s v="6282111252623"/>
    <x v="24"/>
    <s v="Jakarta Timur"/>
    <s v="Cakung"/>
    <s v="Kel/desa Pulo gebang, Bojong rangkong Jln.Damai RT 08 RW 08 NO.20 P, PATOKAN PLY OVER ST.CAKUNG DOKAT BKT JAK TIMUR, DEPAN RUMAH WARUNG NAJIB"/>
    <n v="1"/>
    <s v="BARANG"/>
    <n v="100"/>
    <n v="0"/>
    <s v="EZ"/>
    <s v="Bulanan"/>
    <s v="1 Dapat 2 Kacamata Autofokus"/>
    <m/>
    <n v="14000"/>
    <n v="0"/>
    <n v="0"/>
    <n v="14000"/>
    <m/>
    <s v="Diskon"/>
    <n v="8000"/>
    <n v="6000"/>
    <n v="52500"/>
    <n v="787.5"/>
    <s v="D. SIANTURI (Ad)"/>
    <m/>
    <d v="2026-06-11T00:00:00"/>
    <s v="HUBUNGI PENERIMA (LANGSUNG ANTAR KE ALAMAT)"/>
    <x v="0"/>
    <m/>
    <s v="VIP"/>
    <m/>
    <m/>
    <s v="Tidak"/>
    <s v="COD"/>
    <n v="38500"/>
    <s v="Recon"/>
    <n v="45712.5"/>
    <x v="15"/>
  </r>
  <r>
    <s v="1357739918"/>
    <d v="2026-06-09T00:00:00"/>
    <s v="MEIKA-BERKARYA"/>
    <s v="Meika Berkarya"/>
    <s v="6287818525580"/>
    <s v="Kab. Kuningan"/>
    <s v="Cilimus"/>
    <s v="Jl. Panawuan Indrapatra, Panawuan, Kec. Cigandamekar, Kabupaten Kuningan, Jawa Barat"/>
    <s v="Hendi Hamid (IS)"/>
    <s v="6282148271548"/>
    <x v="5"/>
    <s v="Kab. Kapuas Hulu"/>
    <s v="Mentebah"/>
    <s v="Desa Naga Menaren Patokan Jln gang Dahlia RT 04 dekat sekolah SD 6 Naga menaren, Kec. Mentebah Kab. Kapuas hulu"/>
    <n v="1"/>
    <s v="BARANG"/>
    <n v="100"/>
    <n v="0"/>
    <s v="EZ"/>
    <s v="Bulanan"/>
    <s v="1 BOTOL BLACK MAGIC , 1 LAP MICROFIBER"/>
    <m/>
    <n v="74000"/>
    <n v="0"/>
    <n v="0"/>
    <n v="74000"/>
    <m/>
    <s v="Diskon"/>
    <n v="29600"/>
    <n v="44400"/>
    <n v="130000"/>
    <n v="1950"/>
    <s v="saskiaa"/>
    <m/>
    <d v="2026-06-16T00:00:00"/>
    <s v="HUBUNGI PENERIMA (LANGSUNG ANTAR KE ALAMAT)"/>
    <x v="0"/>
    <m/>
    <s v="VIP"/>
    <m/>
    <m/>
    <s v="Tidak"/>
    <s v="COD"/>
    <n v="56000"/>
    <s v="Recon"/>
    <n v="83650"/>
    <x v="3"/>
  </r>
  <r>
    <s v="1358905698"/>
    <d v="2026-06-09T00:00:00"/>
    <s v="MEIKA-BERKARYA"/>
    <s v="Meika Berkarya"/>
    <s v="6287818525580"/>
    <s v="Kab. Kuningan"/>
    <s v="Cilimus"/>
    <s v="Jl. Panawuan Indrapatra, Panawuan, Kec. Cigandamekar, Kabupaten Kuningan, Jawa Barat"/>
    <s v="Lusi (Hb)"/>
    <s v="6281266144322"/>
    <x v="6"/>
    <s v="Kab. Dharmasraya"/>
    <s v="Sungai Rumbai"/>
    <s v="Perumahan Bukit Berbunga Residance,Blok H-15 Jln.Lintas Sumatera Kelurahan Sungai Rumbai"/>
    <n v="1"/>
    <s v="BARANG"/>
    <n v="100"/>
    <n v="0"/>
    <s v="EZ"/>
    <s v="Bulanan"/>
    <s v="1 Topi Visor Anti UV (GRAY)"/>
    <m/>
    <n v="50000"/>
    <n v="0"/>
    <n v="0"/>
    <n v="50000"/>
    <m/>
    <s v="Diskon"/>
    <n v="20000"/>
    <n v="30000"/>
    <n v="134000"/>
    <n v="2010"/>
    <s v="Lusi (Hb)"/>
    <m/>
    <d v="2026-06-15T00:00:00"/>
    <s v="HUBUNGI PENERIMA (LANGSUNG ANTAR KE ALAMAT)"/>
    <x v="0"/>
    <m/>
    <s v="VIP"/>
    <m/>
    <m/>
    <s v="Tidak"/>
    <s v="COD"/>
    <n v="84000"/>
    <s v="Recon"/>
    <n v="101990"/>
    <x v="9"/>
  </r>
  <r>
    <s v="1358904415"/>
    <d v="2026-06-09T00:00:00"/>
    <s v="MEIKA-BERKARYA"/>
    <s v="Meika Berkarya"/>
    <s v="6287818525580"/>
    <s v="Kab. Kuningan"/>
    <s v="Cilimus"/>
    <s v="Jl. Panawuan Indrapatra, Panawuan, Kec. Cigandamekar, Kabupaten Kuningan, Jawa Barat"/>
    <s v="Asdar ( Di)"/>
    <s v="6282121501252"/>
    <x v="18"/>
    <s v="Kab. Polewali Mandar"/>
    <s v="Binuang"/>
    <s v="Desa Amola ,jln amola ( patokan rumah dekat kantor desa amola) Kec. Binuang"/>
    <n v="1"/>
    <s v="BARANG"/>
    <n v="100"/>
    <n v="0"/>
    <s v="EZ"/>
    <s v="Bulanan"/>
    <s v="1 SET GIGI PALSU"/>
    <m/>
    <n v="65000"/>
    <n v="0"/>
    <n v="0"/>
    <n v="65000"/>
    <m/>
    <s v="Diskon"/>
    <n v="26000"/>
    <n v="39000"/>
    <n v="125000"/>
    <n v="1875"/>
    <s v="PAKET ANDA ADA DI JNT PANWUAN"/>
    <s v="Atasan/Staf/Karyawan"/>
    <d v="2026-06-23T00:00:00"/>
    <s v="HUBUNGI PENERIMA (LANGSUNG ANTAR KE ALAMAT)"/>
    <x v="1"/>
    <m/>
    <s v="VIP"/>
    <m/>
    <m/>
    <s v="Tidak"/>
    <s v="COD"/>
    <n v="60000"/>
    <s v="-"/>
    <n v="84125"/>
    <x v="17"/>
  </r>
  <r>
    <s v="1358836845"/>
    <d v="2026-06-09T00:00:00"/>
    <s v="MEIKA-BERKARYA"/>
    <s v="Meika Berkarya"/>
    <s v="6287818525580"/>
    <s v="Kab. Kuningan"/>
    <s v="Cilimus"/>
    <s v="Jl. Panawuan Indrapatra, Panawuan"/>
    <s v="Opden Ladi (PS)"/>
    <s v="6285298377277"/>
    <x v="3"/>
    <s v="Kab. Minahasa Selatan"/>
    <s v="Amurang Barat"/>
    <s v="Jl. Trans PT.Kelapa Jaya Keatas (KJL) Desa. Kapitu (ANTRAKN LANGSUNG KE ALAMAT)"/>
    <n v="1"/>
    <s v="BARANG"/>
    <n v="100"/>
    <n v="0"/>
    <s v="EZ"/>
    <s v="Bulanan"/>
    <s v="Beli 2 Gratis 2 Sikat Punggung"/>
    <m/>
    <n v="102000"/>
    <n v="0"/>
    <n v="0"/>
    <n v="102000"/>
    <m/>
    <s v="Diskon"/>
    <n v="40800"/>
    <n v="61200"/>
    <n v="232000"/>
    <n v="3480"/>
    <s v="Opden Ladi (PS)"/>
    <m/>
    <d v="2026-06-13T00:00:00"/>
    <m/>
    <x v="0"/>
    <m/>
    <s v="VIP"/>
    <m/>
    <m/>
    <s v="Tidak"/>
    <s v="COD"/>
    <n v="130000"/>
    <s v="Recon"/>
    <n v="167320"/>
    <x v="14"/>
  </r>
  <r>
    <s v="1358661320"/>
    <d v="2026-06-09T00:00:00"/>
    <s v="MEIKA-BERKARYA"/>
    <s v="Meika Berkarya"/>
    <s v="6287818525580"/>
    <s v="Kab. Kuningan"/>
    <s v="Cilimus"/>
    <s v="Jl. Panawuan Indrapatra, Panawuan, Kec. Cigandamekar, Kabupaten Kuningan, Jawa Barat"/>
    <s v="MARBEN SIMBOLON (BY)"/>
    <s v="6285372554106"/>
    <x v="0"/>
    <s v="Kab. Samosir"/>
    <s v="Pangururan"/>
    <s v="Desa Sitao Tao, Dusun 3, Jl. Pusuk Buhit (Dekat Warung, Rumah Warna Hijau)"/>
    <n v="1"/>
    <s v="BARANG"/>
    <n v="100"/>
    <n v="0"/>
    <s v="EZ"/>
    <s v="Bulanan"/>
    <s v="1 Dapat 2 Kacamata Autofokus"/>
    <m/>
    <n v="54000"/>
    <n v="0"/>
    <n v="0"/>
    <n v="54000"/>
    <m/>
    <s v="Diskon"/>
    <n v="21600"/>
    <n v="32400"/>
    <n v="94000"/>
    <n v="1410"/>
    <s v="jn"/>
    <s v="Atasan/Staf/Karyawan"/>
    <d v="2026-06-30T00:00:00"/>
    <s v="HUBUNGI PENERIMA (LANGSUNG ANTAR KE ALAMAT)"/>
    <x v="1"/>
    <m/>
    <s v="VIP"/>
    <m/>
    <m/>
    <s v="Tidak"/>
    <s v="COD"/>
    <n v="40000"/>
    <s v="-"/>
    <n v="60190"/>
    <x v="26"/>
  </r>
  <r>
    <s v="1357687861"/>
    <d v="2026-06-09T00:00:00"/>
    <s v="MEIKA-BERKARYA"/>
    <s v="Meika Berkarya"/>
    <s v="6287818525580"/>
    <s v="Kab. Kuningan"/>
    <s v="Cilimus"/>
    <s v="Jl. Panawuan Indrapatra, Panawuan"/>
    <s v="Ely Od."/>
    <s v="6285242958168"/>
    <x v="14"/>
    <s v="Palopo"/>
    <s v="Wara Utara"/>
    <s v="Jln. Pattimura 19 Kelurahan Batupasi Kec Wara Utara (DIANTAR LANGSUNG KE ALAMAT PENERIMA) Rt 2 Rw 2 Di Depan Warung Paraekatte."/>
    <n v="1"/>
    <s v="BARANG"/>
    <n v="100"/>
    <n v="0"/>
    <s v="EZ"/>
    <s v="Bulanan"/>
    <s v="Beli 2 Gratis 2 Sikat Punggung"/>
    <m/>
    <n v="53000"/>
    <n v="0"/>
    <n v="0"/>
    <n v="53000"/>
    <m/>
    <s v="Diskon"/>
    <n v="21200"/>
    <n v="31800"/>
    <n v="183000"/>
    <n v="2745"/>
    <s v="Ely Od."/>
    <m/>
    <d v="2026-06-14T00:00:00"/>
    <m/>
    <x v="0"/>
    <m/>
    <s v="VIP"/>
    <m/>
    <m/>
    <s v="Tidak"/>
    <s v="COD"/>
    <n v="130000"/>
    <s v="Recon"/>
    <n v="148455"/>
    <x v="7"/>
  </r>
  <r>
    <s v="1358659469"/>
    <d v="2026-06-09T00:00:00"/>
    <s v="MEIKA-BERKARYA"/>
    <s v="Meika Berkarya"/>
    <s v="6287818525580"/>
    <s v="Kab. Kuningan"/>
    <s v="Cilimus"/>
    <s v="Jl. Panawuan Indrapatra, Panawuan, Kec. Cigandamekar, Kabupaten Kuningan, Jawa Barat"/>
    <s v="saputra (Ad)"/>
    <s v="6281545980464"/>
    <x v="13"/>
    <s v="Kab. Seruyan"/>
    <s v="Danau Seluluk"/>
    <s v="Kelurahan/Desa ASAM BARU RT 01 RW 01 deket mushola Nurul Huda, Danau Seluluk Kab. Seruyan"/>
    <n v="1"/>
    <s v="BARANG"/>
    <n v="100"/>
    <n v="0"/>
    <s v="EZ"/>
    <s v="Bulanan"/>
    <s v="1 Dapat 2 Kacamata Autofokus"/>
    <m/>
    <n v="69000"/>
    <n v="0"/>
    <n v="0"/>
    <n v="69000"/>
    <m/>
    <s v="Diskon"/>
    <n v="27600"/>
    <n v="41400"/>
    <n v="132000"/>
    <n v="1980"/>
    <s v="JNT"/>
    <s v="Atasan/Staf/Karyawan"/>
    <d v="2026-06-26T00:00:00"/>
    <s v="HUBUNGI PENERIMA (LANGSUNG ANTAR KE ALAMAT)"/>
    <x v="1"/>
    <m/>
    <s v="VIP"/>
    <m/>
    <m/>
    <s v="Tidak"/>
    <s v="COD"/>
    <n v="63000"/>
    <s v="-"/>
    <n v="88620"/>
    <x v="24"/>
  </r>
  <r>
    <s v="1358753477"/>
    <d v="2026-06-09T00:00:00"/>
    <s v="MEIKA-BERKARYA"/>
    <s v="Meika Berkarya"/>
    <s v="6287818525580"/>
    <s v="Kab. Kuningan"/>
    <s v="Cilimus"/>
    <s v="Jl. Panawuan Indrapatra, Panawuan"/>
    <s v="Tri purnamawati Od."/>
    <s v="6285750686064"/>
    <x v="5"/>
    <s v="Kab. Kapuas Hulu"/>
    <s v="Semitau"/>
    <s v="Puskesmas Semitau Depan RM Fina Jl. Raden Suripan Kelurahan Semitau Hulu Kec Semitau (DIANTAR LANGSUNG KE ALAMAT PENERIMA)"/>
    <n v="1"/>
    <s v="BARANG"/>
    <n v="100"/>
    <n v="0"/>
    <s v="EZ"/>
    <s v="Bulanan"/>
    <s v="Beli 1 Dapat 6 Paket Buku Lancar Membaca Tanpa Mengeja"/>
    <m/>
    <n v="74000"/>
    <n v="0"/>
    <n v="0"/>
    <n v="74000"/>
    <m/>
    <s v="Diskon"/>
    <n v="29600"/>
    <n v="44400"/>
    <n v="150000"/>
    <n v="2250"/>
    <s v="Tri purnamawati Od."/>
    <m/>
    <d v="2026-06-14T00:00:00"/>
    <m/>
    <x v="0"/>
    <m/>
    <s v="VIP"/>
    <m/>
    <m/>
    <s v="Tidak"/>
    <s v="COD"/>
    <n v="76000"/>
    <s v="Recon"/>
    <n v="103350"/>
    <x v="7"/>
  </r>
  <r>
    <s v="1358603469"/>
    <d v="2026-06-09T00:00:00"/>
    <s v="MEIKA-BERKARYA"/>
    <s v="Meika Berkarya"/>
    <s v="6287818525580"/>
    <s v="Kab. Kuningan"/>
    <s v="Cilimus"/>
    <s v="Jl. Panawuan Indrapatra, Panawuan"/>
    <s v="Bertha Tunliu (IR)"/>
    <s v="6281237408068"/>
    <x v="1"/>
    <s v="Kab. Timor Tengah Utara"/>
    <s v="Noemuti Timur"/>
    <s v="RT 008/RW 016 Dusun Usapibaanfaun Desa Manikin Kec Noemuti Timur"/>
    <n v="1"/>
    <s v="BARANG"/>
    <n v="100"/>
    <n v="0"/>
    <s v="EZ"/>
    <s v="Bulanan"/>
    <s v="Beli 1 Gratis 1 Alat Cukur Multifungsi"/>
    <m/>
    <n v="82000"/>
    <n v="0"/>
    <n v="0"/>
    <n v="82000"/>
    <m/>
    <s v="Diskon"/>
    <n v="32800"/>
    <n v="49200"/>
    <n v="203000"/>
    <n v="3045"/>
    <m/>
    <m/>
    <m/>
    <m/>
    <x v="1"/>
    <m/>
    <s v="VIP"/>
    <m/>
    <m/>
    <s v="Tidak"/>
    <s v="COD"/>
    <n v="121000"/>
    <s v="-"/>
    <n v="150755"/>
    <x v="20"/>
  </r>
  <r>
    <s v="1358824153"/>
    <d v="2026-06-09T00:00:00"/>
    <s v="MEIKA-BERKARYA"/>
    <s v="Meika Berkarya"/>
    <s v="6287818525580"/>
    <s v="Kab. Kuningan"/>
    <s v="Cilimus"/>
    <s v="Jl. Panawuan Indrapatra, Panawuan"/>
    <s v="Toyib (PS)"/>
    <s v="6282287587728"/>
    <x v="31"/>
    <s v="Kab. Natuna"/>
    <s v="Bunguran Timur"/>
    <s v="Jln. MAN-Bandarsyah- RT /RW 02 / 01- Kelurahan. Bandarsyah (ANTRAKN LANGSUNG KE ALAMAT)"/>
    <n v="1"/>
    <s v="BARANG"/>
    <n v="100"/>
    <n v="0"/>
    <s v="EZ"/>
    <s v="Bulanan"/>
    <s v="Beli 1 Gratis 1 Gelang Retro Terapi Batu Giok"/>
    <m/>
    <n v="52000"/>
    <n v="0"/>
    <n v="0"/>
    <n v="52000"/>
    <m/>
    <s v="Diskon"/>
    <n v="20800"/>
    <n v="31200"/>
    <n v="182500"/>
    <n v="2737.5"/>
    <m/>
    <m/>
    <m/>
    <m/>
    <x v="1"/>
    <m/>
    <s v="VIP"/>
    <m/>
    <m/>
    <s v="Tidak"/>
    <s v="COD"/>
    <n v="130500"/>
    <s v="-"/>
    <n v="148562.5"/>
    <x v="20"/>
  </r>
  <r>
    <s v="1358064110"/>
    <d v="2026-06-09T00:00:00"/>
    <s v="MEIKA-BERKARYA"/>
    <s v="Meika Berkarya"/>
    <s v="6287818525580"/>
    <s v="Kab. Kuningan"/>
    <s v="Cilimus"/>
    <s v="Jl. Panawuan Indrapatra, Panawuan, Kec. Cigandamekar, Kabupaten Kuningan, Jawa Barat"/>
    <s v="Gulsa Saogo (rz)"/>
    <s v="6281222424772"/>
    <x v="6"/>
    <s v="Kab. Kepulauan Mentawai"/>
    <s v="Pagai Utara"/>
    <s v="Dusun Manganjo Kelurahan/Desa Desa Saumanganyak ( Dekat kantor desa hubungi terlebih dahulu )"/>
    <n v="1"/>
    <s v="BARANG"/>
    <n v="100"/>
    <n v="0"/>
    <s v="EZ"/>
    <s v="Bulanan"/>
    <s v="1 DAPAT 3 PENAMBAL GIGI"/>
    <m/>
    <n v="50000"/>
    <n v="0"/>
    <n v="0"/>
    <n v="50000"/>
    <m/>
    <s v="Diskon"/>
    <n v="20000"/>
    <n v="30000"/>
    <n v="130000"/>
    <n v="1950"/>
    <s v="ybs"/>
    <m/>
    <d v="2026-07-05T00:00:00"/>
    <s v="HUBUNGI PENERIMA (LANGSUNG ANTAR KE ALAMAT)"/>
    <x v="1"/>
    <m/>
    <s v="VIP"/>
    <m/>
    <m/>
    <s v="Tidak"/>
    <s v="COD"/>
    <n v="80000"/>
    <s v="-"/>
    <n v="98050"/>
    <x v="29"/>
  </r>
  <r>
    <s v="1358076221"/>
    <d v="2026-06-09T00:00:00"/>
    <s v="MEIKA-BERKARYA"/>
    <s v="Meika Berkarya"/>
    <s v="6287818525580"/>
    <s v="Kab. Kuningan"/>
    <s v="Cilimus"/>
    <s v="Jl. Panawuan Indrapatra, Panawuan"/>
    <s v="Tuhir (iaa)"/>
    <s v="6285947234915"/>
    <x v="13"/>
    <s v="Kab. Sukamara"/>
    <s v="Balai Riam"/>
    <s v="Desa bangun jaya sp3, Kecamatan Balai Riam, Kabupaten Sukamara, Provinsi Kalimantan Tengah (Patokan desa bangun jaya sp3 di situ tempat jNt nya.rmh ku 7 kilo dari sana)"/>
    <n v="1"/>
    <s v="BARANG"/>
    <n v="100"/>
    <n v="0"/>
    <s v="EZ"/>
    <s v="Bulanan"/>
    <s v="Beli 1 Semprotan Noozle"/>
    <m/>
    <n v="60000"/>
    <n v="0"/>
    <n v="0"/>
    <n v="60000"/>
    <m/>
    <s v="Diskon"/>
    <n v="24000"/>
    <n v="36000"/>
    <n v="139000"/>
    <n v="2085"/>
    <s v="ADMIN JNT"/>
    <m/>
    <d v="2026-06-25T00:00:00"/>
    <m/>
    <x v="0"/>
    <m/>
    <s v="VIP"/>
    <m/>
    <m/>
    <s v="Tidak"/>
    <s v="COD"/>
    <n v="79000"/>
    <s v="Recon"/>
    <n v="100915"/>
    <x v="1"/>
  </r>
  <r>
    <s v="1358814411"/>
    <d v="2026-06-09T00:00:00"/>
    <s v="MEIKA-BERKARYA"/>
    <s v="Meika Berkarya"/>
    <s v="6287818525580"/>
    <s v="Kab. Kuningan"/>
    <s v="Cilimus"/>
    <s v="Jl. Panawuan Indrapatra, Panawuan, Kec. Cigandamekar, Kabupaten Kuningan, Jawa Barat"/>
    <s v="Hartoyo dao (BY)"/>
    <s v="6285341688444"/>
    <x v="3"/>
    <s v="Kab. Bolaang Mongondow"/>
    <s v="Lolayan"/>
    <s v="Desa Tungoi 2 RT.04/RW.01 Kompleks Jembatan"/>
    <n v="1"/>
    <s v="BARANG"/>
    <n v="100"/>
    <n v="0"/>
    <s v="EZ"/>
    <s v="Bulanan"/>
    <s v="2 Topi Visor Anti UV (BLUE)"/>
    <m/>
    <n v="114000"/>
    <n v="0"/>
    <n v="0"/>
    <n v="114000"/>
    <m/>
    <s v="Diskon"/>
    <n v="45600"/>
    <n v="68400"/>
    <n v="269000"/>
    <n v="4035"/>
    <s v="DC PANAWUAN"/>
    <s v="Atasan/Staf/Karyawan"/>
    <d v="2026-06-21T00:00:00"/>
    <s v="HUBUNGI PENERIMA (LANGSUNG ANTAR KE ALAMAT)"/>
    <x v="1"/>
    <m/>
    <s v="VIP"/>
    <m/>
    <m/>
    <s v="Tidak"/>
    <s v="COD"/>
    <n v="155000"/>
    <s v="-"/>
    <n v="196565"/>
    <x v="2"/>
  </r>
  <r>
    <s v="1358813174"/>
    <d v="2026-06-09T00:00:00"/>
    <s v="MEIKA-BERKARYA"/>
    <s v="Meika Berkarya"/>
    <s v="6287818525580"/>
    <s v="Kab. Kuningan"/>
    <s v="Cilimus"/>
    <s v="Jl. Panawuan Indrapatra, Panawuan, Kec. Cigandamekar, Kabupaten Kuningan, Jawa Barat"/>
    <s v="Yuniyanti (Bar)"/>
    <s v="62895339375422"/>
    <x v="8"/>
    <s v="Kab. Morowali"/>
    <s v="Bumi Raya"/>
    <s v="Yuniyanti, Parilangke, Kec. Bumi Raya, No Hp ,62895339375422 (DIANTARKAN LANGSUNG KE PENERIMA)"/>
    <n v="1"/>
    <s v="BARANG"/>
    <n v="100"/>
    <n v="0"/>
    <s v="EZ"/>
    <s v="Bulanan"/>
    <s v="1 Paket Alat Peras Buah"/>
    <m/>
    <n v="108000"/>
    <n v="0"/>
    <n v="0"/>
    <n v="108000"/>
    <m/>
    <s v="Diskon"/>
    <n v="43200"/>
    <n v="64800"/>
    <n v="206000"/>
    <n v="3090"/>
    <s v="Yuniyanti (Bar)"/>
    <m/>
    <d v="2026-06-15T00:00:00"/>
    <s v="HUBUNGI PENERIMA (LANGSUNG ANTAR KE ALAMAT)"/>
    <x v="0"/>
    <m/>
    <s v="VIP"/>
    <m/>
    <m/>
    <s v="Tidak"/>
    <s v="COD"/>
    <n v="98000"/>
    <s v="Recon"/>
    <n v="138110"/>
    <x v="9"/>
  </r>
  <r>
    <s v="1358044001"/>
    <d v="2026-06-09T00:00:00"/>
    <s v="MEIKA-BERKARYA"/>
    <s v="Meika Berkarya"/>
    <s v="6287818525580"/>
    <s v="Kab. Kuningan"/>
    <s v="Cilimus"/>
    <s v="Jl. Panawuan Indrapatra, Panawuan, Kec. Cigandamekar, Kabupaten Kuningan, Jawa Barat"/>
    <s v="Ato Sompak (AK)"/>
    <s v="6282264578722"/>
    <x v="5"/>
    <s v="Kab. Sambas"/>
    <s v="Sajingan Besar"/>
    <s v="RT 009 / RW 001, Desa Sanatab, Kec. Sajingan Besar, Kab. Sambas"/>
    <n v="1"/>
    <s v="BARANG"/>
    <n v="100"/>
    <n v="0"/>
    <s v="EZ"/>
    <s v="Bulanan"/>
    <s v="1 SET POMPA SEDOT MANUAL (1 POMPA DAN 1 SELANG)"/>
    <m/>
    <n v="74000"/>
    <n v="0"/>
    <n v="0"/>
    <n v="74000"/>
    <m/>
    <s v="Diskon"/>
    <n v="29600"/>
    <n v="44400"/>
    <n v="152000"/>
    <n v="2280"/>
    <s v="jnt"/>
    <s v="Atasan/Staf/Karyawan"/>
    <d v="2026-06-23T00:00:00"/>
    <s v="HUBUNGI PENERIMA (LANGSUNG ANTAR KE ALAMAT)"/>
    <x v="1"/>
    <m/>
    <s v="VIP"/>
    <m/>
    <m/>
    <s v="Tidak"/>
    <s v="COD"/>
    <n v="78000"/>
    <s v="-"/>
    <n v="105320"/>
    <x v="17"/>
  </r>
  <r>
    <s v="1358045027"/>
    <d v="2026-06-09T00:00:00"/>
    <s v="MEIKA-BERKARYA"/>
    <s v="Meika Berkarya"/>
    <s v="6287818525580"/>
    <s v="Kab. Kuningan"/>
    <s v="Cilimus"/>
    <s v="Jl. Panawuan Indrapatra, Panawuan"/>
    <s v="Wati (PS)"/>
    <s v="6282293808871"/>
    <x v="8"/>
    <s v="Kab. Buol"/>
    <s v="Biau"/>
    <s v="MTS Negeri 1 Buol Jln. Datuiding no 15  Desa / Kelurahan. Kali (ANTRAKN LANGSUNG KE ALAMAT)"/>
    <n v="1"/>
    <s v="BARANG"/>
    <n v="100"/>
    <n v="0"/>
    <s v="EZ"/>
    <s v="Bulanan"/>
    <s v="Beli 1 Gratis 1 Sikat Punggung"/>
    <m/>
    <n v="85000"/>
    <n v="0"/>
    <n v="0"/>
    <n v="85000"/>
    <m/>
    <s v="Diskon"/>
    <n v="34000"/>
    <n v="51000"/>
    <n v="192000"/>
    <n v="2880"/>
    <s v="Wati (PS)"/>
    <m/>
    <d v="2026-06-16T00:00:00"/>
    <m/>
    <x v="0"/>
    <m/>
    <s v="VIP"/>
    <m/>
    <m/>
    <s v="Tidak"/>
    <s v="COD"/>
    <n v="107000"/>
    <s v="Recon"/>
    <n v="138120"/>
    <x v="3"/>
  </r>
  <r>
    <s v="1358605437"/>
    <d v="2026-06-09T00:00:00"/>
    <s v="MEIKA-BERKARYA"/>
    <s v="Meika Berkarya"/>
    <s v="6287818525580"/>
    <s v="Kab. Kuningan"/>
    <s v="Cilimus"/>
    <s v="Jl. Panawuan Indrapatra, Panawuan, Kec. Cigandamekar, Kabupaten Kuningan, Jawa Barat"/>
    <s v="RUSDI (AK)"/>
    <s v="6282339580435"/>
    <x v="2"/>
    <s v="Kab. Lombok Barat"/>
    <s v="Sekotong"/>
    <s v="Dusun Pengantap, RT 005, Desa Buwun Mas, Kec. Sekotong, Kab. Lombok Barat"/>
    <n v="1"/>
    <s v="BARANG"/>
    <n v="100"/>
    <n v="0"/>
    <s v="EZ"/>
    <s v="Bulanan"/>
    <s v="1 BOTOL ASPAL CAIR SERBAGUNA"/>
    <m/>
    <n v="48000"/>
    <n v="0"/>
    <n v="0"/>
    <n v="48000"/>
    <m/>
    <s v="Diskon"/>
    <n v="19200"/>
    <n v="28800"/>
    <n v="129000"/>
    <n v="1935"/>
    <s v="YBS"/>
    <s v="Tetangga"/>
    <d v="2026-06-23T00:00:00"/>
    <s v="HUBUNGI PENERIMA (LANGSUNG ANTAR KE ALAMAT)"/>
    <x v="1"/>
    <m/>
    <s v="VIP"/>
    <m/>
    <m/>
    <s v="Tidak"/>
    <s v="COD"/>
    <n v="81000"/>
    <s v="-"/>
    <n v="98265"/>
    <x v="17"/>
  </r>
  <r>
    <s v="1358813551"/>
    <d v="2026-06-09T00:00:00"/>
    <s v="MEIKA-BERKARYA"/>
    <s v="Meika Berkarya"/>
    <s v="6287818525580"/>
    <s v="Kab. Kuningan"/>
    <s v="Cilimus"/>
    <s v="Jl. Panawuan Indrapatra, Panawuan"/>
    <s v="Anwar Fansyuri Od."/>
    <s v="6282269539232"/>
    <x v="22"/>
    <s v="Kab. Lampung Tengah"/>
    <s v="Terbanggi Besar"/>
    <s v="Jln. Griya Yukum Jaya Toko BENGKEL OPUNG Samping Alfamart Dekat RS YMS Yukum Jaya Kelurahan Bandar Jaya Barat Kec Terbanggi Besar (DIANTAR LANGSUNG KE ALAMAT PENERIMA)"/>
    <n v="1"/>
    <s v="BARANG"/>
    <n v="100"/>
    <n v="0"/>
    <s v="EZ"/>
    <s v="Bulanan"/>
    <s v="Beli 1 Gratis 1 Alat Cukur Multifungsi"/>
    <m/>
    <n v="32000"/>
    <n v="0"/>
    <n v="0"/>
    <n v="32000"/>
    <m/>
    <s v="Diskon"/>
    <n v="12800"/>
    <n v="19200"/>
    <n v="0"/>
    <n v="0"/>
    <s v="Anwar Fansyuri Od."/>
    <m/>
    <d v="2026-06-11T00:00:00"/>
    <m/>
    <x v="0"/>
    <m/>
    <s v="VIP"/>
    <m/>
    <m/>
    <s v="Tidak"/>
    <s v="NONCOD"/>
    <n v="-32000"/>
    <s v="-"/>
    <n v="-19200"/>
    <x v="15"/>
  </r>
  <r>
    <s v="1358821945"/>
    <d v="2026-06-09T00:00:00"/>
    <s v="MEIKA-BERKARYA"/>
    <s v="Meika Berkarya"/>
    <s v="6287818525580"/>
    <s v="Kab. Kuningan"/>
    <s v="Cilimus"/>
    <s v="Jl. Panawuan Indrapatra, Panawuan, Kec. Cigandamekar, Kabupaten Kuningan, Jawa Barat"/>
    <s v="NELLO EFFENDI. (BY)"/>
    <s v="6281373777929"/>
    <x v="10"/>
    <s v="Kab. Muara Enim"/>
    <s v="Muara Enim"/>
    <s v="Jl. Ade Irma Suryani, Gang Panukal No.565 RT.05/RW.08 Kelurahan Muara Enim (Dekat Alfamart Dan Masjid Baitur Rachman)"/>
    <n v="1"/>
    <s v="BARANG"/>
    <n v="100"/>
    <n v="0"/>
    <s v="EZ"/>
    <s v="Bulanan"/>
    <s v="1 Set Kunci Gembok Motor"/>
    <m/>
    <n v="37000"/>
    <n v="0"/>
    <n v="0"/>
    <n v="37000"/>
    <m/>
    <s v="Diskon"/>
    <n v="14800"/>
    <n v="22200"/>
    <n v="131000"/>
    <n v="1965"/>
    <s v="NELLO EFFENDI. (BY)"/>
    <m/>
    <d v="2026-06-12T00:00:00"/>
    <s v="HUBUNGI PENERIMA (LANGSUNG ANTAR KE ALAMAT)"/>
    <x v="0"/>
    <m/>
    <s v="VIP"/>
    <m/>
    <m/>
    <s v="Tidak"/>
    <s v="COD"/>
    <n v="94000"/>
    <s v="Recon"/>
    <n v="106835"/>
    <x v="18"/>
  </r>
  <r>
    <s v="1358927823"/>
    <d v="2026-06-09T00:00:00"/>
    <s v="MEIKA-BERKARYA"/>
    <s v="Meika Berkarya"/>
    <s v="6287818525580"/>
    <s v="Kab. Kuningan"/>
    <s v="Cilimus"/>
    <s v="Jl. Panawuan Indrapatra, Panawuan, Kec. Cigandamekar, Kabupaten Kuningan, Jawa Barat"/>
    <s v="Rusmadi (Bar)"/>
    <s v="6285651905832"/>
    <x v="5"/>
    <s v="Kab. Kapuas Hulu"/>
    <s v="Bunut Hilir"/>
    <s v="Rusmadi, Kampung Baru, Jl. Sahmadi No. 98 RT 02/RW 01, Desa Entibab, Kec. Bunut Hilir (DIANTARKAN LANGSUNG KE PENERIMA)"/>
    <n v="1"/>
    <s v="BARANG"/>
    <n v="100"/>
    <n v="0"/>
    <s v="EZ"/>
    <s v="Bulanan"/>
    <s v="2 Spray Pembersih Interior Mobil"/>
    <m/>
    <n v="74000"/>
    <n v="0"/>
    <n v="0"/>
    <n v="74000"/>
    <m/>
    <s v="Diskon"/>
    <n v="29600"/>
    <n v="44400"/>
    <n v="201000"/>
    <n v="3015"/>
    <s v="PENERIMA:(HUBUNGI 081313558861 WA CHAT)"/>
    <s v="Tetangga"/>
    <d v="2026-06-25T00:00:00"/>
    <s v="HUBUNGI PENERIMA (LANGSUNG ANTAR KE ALAMAT)"/>
    <x v="1"/>
    <m/>
    <s v="VIP"/>
    <m/>
    <m/>
    <s v="Tidak"/>
    <s v="COD"/>
    <n v="127000"/>
    <s v="-"/>
    <n v="153585"/>
    <x v="1"/>
  </r>
  <r>
    <s v="1358109678"/>
    <d v="2026-06-09T00:00:00"/>
    <s v="MEIKA-BERKARYA"/>
    <s v="Meika Berkarya"/>
    <s v="6287818525580"/>
    <s v="Kab. Kuningan"/>
    <s v="Cilimus"/>
    <s v="Jl. Panawuan Indrapatra, Panawuan"/>
    <s v="Uny Hewen Od."/>
    <s v="6282147260845"/>
    <x v="1"/>
    <s v="Kab. Flores Timur"/>
    <s v="Adonara Barat"/>
    <s v="Kelurahan Bukit Seburi II Rt 10 Rw 10 Kec Adonara Barat (DIANTAR LANGSUNG KE ALAMAT PENERIMA) Rumah Dekat Kapela."/>
    <n v="1"/>
    <s v="BARANG"/>
    <n v="100"/>
    <n v="0"/>
    <s v="EZ"/>
    <s v="Bulanan"/>
    <s v="Beli 1 Dapat 6 Paket Buku Lancar Membaca Tanpa Mengeja"/>
    <m/>
    <n v="100000"/>
    <n v="0"/>
    <n v="0"/>
    <n v="100000"/>
    <m/>
    <s v="Diskon"/>
    <n v="40000"/>
    <n v="60000"/>
    <n v="180000"/>
    <n v="2700"/>
    <s v="Uny Hewen Od."/>
    <m/>
    <d v="2026-06-22T00:00:00"/>
    <m/>
    <x v="0"/>
    <m/>
    <s v="VIP"/>
    <m/>
    <m/>
    <s v="Tidak"/>
    <s v="COD"/>
    <n v="80000"/>
    <s v="Recon"/>
    <n v="117300"/>
    <x v="16"/>
  </r>
  <r>
    <s v="1358591176"/>
    <d v="2026-06-09T00:00:00"/>
    <s v="MEIKA-BERKARYA"/>
    <s v="Meika Berkarya"/>
    <s v="6287818525580"/>
    <s v="Kab. Kuningan"/>
    <s v="Cilimus"/>
    <s v="Jl. Panawuan Indrapatra, Panawuan"/>
    <s v="Syahminarlis Od."/>
    <s v="6282285223609"/>
    <x v="6"/>
    <s v="Kab. Tanah Datar"/>
    <s v="Padang Ganting"/>
    <s v="Koto Gadang Hilir No. 4 Kel Padang Ganting Kec Padang Ganting (DIANTAR LANGSUNG KE ALAMAT PENERIMA) Patokan Dekat Bpr."/>
    <n v="1"/>
    <s v="BARANG"/>
    <n v="100"/>
    <n v="0"/>
    <s v="EZ"/>
    <s v="Bulanan"/>
    <s v="Beli 1 Gratis 1 Sikat Punggung"/>
    <m/>
    <n v="50000"/>
    <n v="0"/>
    <n v="0"/>
    <n v="50000"/>
    <m/>
    <s v="Diskon"/>
    <n v="20000"/>
    <n v="30000"/>
    <n v="136000"/>
    <n v="2040"/>
    <s v="jnt"/>
    <s v="Atasan/Staf/Karyawan"/>
    <d v="2026-06-25T00:00:00"/>
    <m/>
    <x v="1"/>
    <m/>
    <s v="VIP"/>
    <m/>
    <m/>
    <s v="Tidak"/>
    <s v="COD"/>
    <n v="86000"/>
    <s v="-"/>
    <n v="103960"/>
    <x v="1"/>
  </r>
  <r>
    <s v="1358760840"/>
    <d v="2026-06-09T00:00:00"/>
    <s v="MEIKA-BERKARYA"/>
    <s v="Meika Berkarya"/>
    <s v="6287818525580"/>
    <s v="Kab. Kuningan"/>
    <s v="Cilimus"/>
    <s v="Jl. Panawuan Indrapatra, Panawuan"/>
    <s v="Gester Nehe (Jj)"/>
    <s v="6281263203555"/>
    <x v="0"/>
    <s v="Kab. Nias Selatan"/>
    <s v="Fanayama"/>
    <s v="Kelurahan /Desa Bawomataluo, Patokan rumah 50M dari Gapura Selamat Datang"/>
    <n v="1"/>
    <s v="BARANG"/>
    <n v="100"/>
    <n v="0"/>
    <s v="EZ"/>
    <s v="Bulanan"/>
    <s v="Beli 1 Gratis 1 Sikat Punggung"/>
    <m/>
    <n v="57000"/>
    <n v="0"/>
    <n v="0"/>
    <n v="57000"/>
    <m/>
    <s v="Diskon"/>
    <n v="22800"/>
    <n v="34200"/>
    <n v="127000"/>
    <n v="1905"/>
    <m/>
    <m/>
    <m/>
    <m/>
    <x v="1"/>
    <m/>
    <s v="VIP"/>
    <m/>
    <m/>
    <s v="Tidak"/>
    <s v="COD"/>
    <n v="70000"/>
    <s v="-"/>
    <n v="90895"/>
    <x v="20"/>
  </r>
  <r>
    <s v="1358816733"/>
    <d v="2026-06-09T00:00:00"/>
    <s v="MEIKA-BERKARYA"/>
    <s v="Meika Berkarya"/>
    <s v="6287818525580"/>
    <s v="Kab. Kuningan"/>
    <s v="Cilimus"/>
    <s v="Jl. Panawuan Indrapatra, Panawuan"/>
    <s v="Iwayan mudita (iaa)"/>
    <s v="6285378468215"/>
    <x v="10"/>
    <s v="Kab. Musi Rawas Utara"/>
    <s v="Nibung"/>
    <s v="Kelurahan karya makmur sp9 blok E1 Kec.Nibung Kab. Musi Rawas Provinsi Sumatera Selatan ( Patokan Lorong kapolsek dekat tugu)"/>
    <n v="1"/>
    <s v="BARANG"/>
    <n v="100"/>
    <n v="0"/>
    <s v="EZ"/>
    <s v="Bulanan"/>
    <s v="Beli 1 Gratis 1 Alat Cukur Multifungsi"/>
    <m/>
    <n v="48000"/>
    <n v="0"/>
    <n v="0"/>
    <n v="48000"/>
    <m/>
    <s v="Diskon"/>
    <n v="19200"/>
    <n v="28800"/>
    <n v="164000"/>
    <n v="2460"/>
    <s v="Iwayan mudita (iaa)"/>
    <m/>
    <d v="2026-06-12T00:00:00"/>
    <m/>
    <x v="0"/>
    <m/>
    <s v="VIP"/>
    <m/>
    <m/>
    <s v="Tidak"/>
    <s v="COD"/>
    <n v="116000"/>
    <s v="Recon"/>
    <n v="132740"/>
    <x v="18"/>
  </r>
  <r>
    <s v="1358600326"/>
    <d v="2026-06-09T00:00:00"/>
    <s v="MEIKA-BERKARYA"/>
    <s v="Meika Berkarya"/>
    <s v="6287818525580"/>
    <s v="Kab. Kuningan"/>
    <s v="Cilimus"/>
    <s v="Jl. Panawuan Indrapatra, Panawuan, Kec. Cigandamekar, Kabupaten Kuningan, Jawa Barat"/>
    <s v="Edi Junaidi (Rs)"/>
    <s v="6281931920395"/>
    <x v="15"/>
    <s v="Kab. Kudus"/>
    <s v="Kota Kudus"/>
    <s v="Dukuh Singgopadon, RT 2 RW 3, Desa Singocandi, Kudus Kota Kab. Kudus"/>
    <n v="1"/>
    <s v="BARANG"/>
    <n v="100"/>
    <n v="0"/>
    <s v="EZ"/>
    <s v="Bulanan"/>
    <s v="2 SET GIGI PALSU"/>
    <m/>
    <n v="25000"/>
    <n v="0"/>
    <n v="0"/>
    <n v="25000"/>
    <m/>
    <s v="Diskon"/>
    <n v="18000"/>
    <n v="7000"/>
    <n v="127000"/>
    <n v="1905"/>
    <s v="ybs"/>
    <m/>
    <d v="2026-06-11T00:00:00"/>
    <s v="HUBUNGI PENERIMA (LANGSUNG ANTAR KE ALAMAT)"/>
    <x v="0"/>
    <m/>
    <s v="VIP"/>
    <m/>
    <m/>
    <s v="Tidak"/>
    <s v="COD"/>
    <n v="102000"/>
    <s v="Recon"/>
    <n v="118095"/>
    <x v="15"/>
  </r>
  <r>
    <s v="1358095714"/>
    <d v="2026-06-09T00:00:00"/>
    <s v="MEIKA-BERKARYA"/>
    <s v="Meika Berkarya"/>
    <s v="6287818525580"/>
    <s v="Kab. Kuningan"/>
    <s v="Cilimus"/>
    <s v="Jl. Panawuan Indrapatra, Panawuan"/>
    <s v="Heler Dayat(Mar)."/>
    <s v="6282174389212"/>
    <x v="6"/>
    <s v="Kab. Tanah Datar"/>
    <s v="Rambatan"/>
    <s v="G3AD ,Padang magek heler Dayat cat pink rambatan ,tanah  datar batusangkar Kel.Padang magek  Kec.Rambatan Kab.Batusangkar  Prov.Sumatra barat"/>
    <n v="1"/>
    <s v="BARANG"/>
    <n v="100"/>
    <n v="0"/>
    <s v="EZ"/>
    <s v="Bulanan"/>
    <s v="Beli 2 Gratis 1 Penghitam Body Kendaraan Bonus Kain Lap Microfiber"/>
    <m/>
    <n v="50000"/>
    <n v="0"/>
    <n v="0"/>
    <n v="50000"/>
    <m/>
    <s v="Diskon"/>
    <n v="20000"/>
    <n v="30000"/>
    <n v="153000"/>
    <n v="2295"/>
    <s v="PAKET ANDA ADA DI JNT PANWUAN"/>
    <s v="Atasan/Staf/Karyawan"/>
    <d v="2026-06-23T00:00:00"/>
    <m/>
    <x v="1"/>
    <m/>
    <s v="VIP"/>
    <m/>
    <m/>
    <s v="Tidak"/>
    <s v="COD"/>
    <n v="103000"/>
    <s v="-"/>
    <n v="120705"/>
    <x v="17"/>
  </r>
  <r>
    <s v="1358923970"/>
    <d v="2026-06-09T00:00:00"/>
    <s v="MEIKA-BERKARYA"/>
    <s v="Meika Berkarya"/>
    <s v="6287818525580"/>
    <s v="Kab. Kuningan"/>
    <s v="Cilimus"/>
    <s v="Jl. Panawuan Indrapatra, Panawuan, Kec. Cigandamekar, Kabupaten Kuningan, Jawa Barat"/>
    <s v="Wartoyo (Rs)"/>
    <s v="6282256744109"/>
    <x v="19"/>
    <s v="Kab. Berau"/>
    <s v="Segah"/>
    <s v="Desa Long Ayan (Longhouse PT MIP Kampung Long Ayan)Kec. Segah Kab. Berau"/>
    <n v="1"/>
    <s v="BARANG"/>
    <n v="100"/>
    <n v="0"/>
    <s v="EZ"/>
    <s v="Bulanan"/>
    <s v="1 SET GIGI PALSU"/>
    <m/>
    <n v="79000"/>
    <n v="0"/>
    <n v="0"/>
    <n v="79000"/>
    <m/>
    <s v="Diskon"/>
    <n v="31600"/>
    <n v="47400"/>
    <n v="150000"/>
    <n v="2250"/>
    <s v="Wartoyo (Rs)"/>
    <m/>
    <d v="2026-06-16T00:00:00"/>
    <s v="HUBUNGI PENERIMA (LANGSUNG ANTAR KE ALAMAT)"/>
    <x v="0"/>
    <m/>
    <s v="VIP"/>
    <m/>
    <m/>
    <s v="Tidak"/>
    <s v="COD"/>
    <n v="71000"/>
    <s v="Recon"/>
    <n v="100350"/>
    <x v="3"/>
  </r>
  <r>
    <s v="1358103287"/>
    <d v="2026-06-09T00:00:00"/>
    <s v="MEIKA-BERKARYA"/>
    <s v="Meika Berkarya"/>
    <s v="6287818525580"/>
    <s v="Kab. Kuningan"/>
    <s v="Cilimus"/>
    <s v="Jl. Panawuan Indrapatra, Panawuan, Kec. Cigandamekar, Kabupaten Kuningan, Jawa Barat"/>
    <s v="nurmiati cheko ( Di)"/>
    <s v="6285394474242"/>
    <x v="14"/>
    <s v="Kab. Pangkajene dan Kepulauan"/>
    <s v="Bungoro"/>
    <s v="Nama. Nurmiati, S.Pd. Gr. Kompleks bungoro indah baru blok D1 no 6 , kelurahan Samalewa , Kec. Bungoro"/>
    <n v="1"/>
    <s v="BARANG"/>
    <n v="100"/>
    <n v="0"/>
    <s v="EZ"/>
    <s v="Bulanan"/>
    <s v="1 SET GIGI PALSU"/>
    <m/>
    <n v="61000"/>
    <n v="0"/>
    <n v="0"/>
    <n v="61000"/>
    <m/>
    <s v="Diskon"/>
    <n v="24400"/>
    <n v="36600"/>
    <n v="120000"/>
    <n v="1800"/>
    <s v="nurmiati cheko ( Di)"/>
    <m/>
    <d v="2026-06-13T00:00:00"/>
    <s v="HUBUNGI PENERIMA (LANGSUNG ANTAR KE ALAMAT)"/>
    <x v="0"/>
    <m/>
    <s v="VIP"/>
    <m/>
    <m/>
    <s v="Tidak"/>
    <s v="COD"/>
    <n v="59000"/>
    <s v="Recon"/>
    <n v="81600"/>
    <x v="14"/>
  </r>
  <r>
    <s v="1358821147"/>
    <d v="2026-06-09T00:00:00"/>
    <s v="MEIKA-BERKARYA"/>
    <s v="Meika Berkarya"/>
    <s v="6287818525580"/>
    <s v="Kab. Kuningan"/>
    <s v="Cilimus"/>
    <s v="Jl. Panawuan Indrapatra, Panawuan, Kec. Cigandamekar, Kabupaten Kuningan, Jawa Barat"/>
    <s v="Agung wijaya (AK)"/>
    <s v="6281547508334"/>
    <x v="12"/>
    <s v="Kab. Gianyar"/>
    <s v="Blahbatuh"/>
    <s v="Jl. Raya Belega, Gang Sungguan I, Desa Belega (Patokan depan SD 1 Belaga), Kec. Blahbatuh, Kab. Gianyar, Bali"/>
    <n v="1"/>
    <s v="BARANG"/>
    <n v="100"/>
    <n v="0"/>
    <s v="EZ"/>
    <s v="Bulanan"/>
    <s v="1 SET GIGI PALSU"/>
    <m/>
    <n v="38000"/>
    <n v="0"/>
    <n v="0"/>
    <n v="38000"/>
    <m/>
    <s v="Diskon"/>
    <n v="15200"/>
    <n v="22800"/>
    <n v="80000"/>
    <n v="1200"/>
    <s v="Agung wijaya (AK)"/>
    <m/>
    <d v="2026-06-13T00:00:00"/>
    <s v="HUBUNGI PENERIMA (LANGSUNG ANTAR KE ALAMAT)"/>
    <x v="0"/>
    <m/>
    <s v="VIP"/>
    <m/>
    <m/>
    <s v="Tidak"/>
    <s v="COD"/>
    <n v="42000"/>
    <s v="Recon"/>
    <n v="56000"/>
    <x v="14"/>
  </r>
  <r>
    <s v="1358857144"/>
    <d v="2026-06-09T00:00:00"/>
    <s v="MEIKA-BERKARYA"/>
    <s v="Meika Berkarya"/>
    <s v="6287818525580"/>
    <s v="Kab. Kuningan"/>
    <s v="Cilimus"/>
    <s v="Jl. Panawuan Indrapatra, Panawuan, Kec. Cigandamekar, Kabupaten Kuningan, Jawa Barat"/>
    <s v="yustina (BY)"/>
    <s v="6282188874055"/>
    <x v="8"/>
    <s v="Kab. Banggai"/>
    <s v="Batui"/>
    <s v="KANTOR DESA HONBOLA. Jl. Trans Honbola. Desa/Kelurahan HONBOLA"/>
    <n v="1"/>
    <s v="BARANG"/>
    <n v="100"/>
    <n v="0"/>
    <s v="EZ"/>
    <s v="Bulanan"/>
    <s v="1 Topi Visor Anti UV (BLACK)"/>
    <m/>
    <n v="85000"/>
    <n v="0"/>
    <n v="0"/>
    <n v="85000"/>
    <m/>
    <s v="Diskon"/>
    <n v="34000"/>
    <n v="51000"/>
    <n v="169000"/>
    <n v="2535"/>
    <s v="jnt"/>
    <s v="Atasan/Staf/Karyawan"/>
    <d v="2026-06-25T00:00:00"/>
    <s v="HUBUNGI PENERIMA (LANGSUNG ANTAR KE ALAMAT)"/>
    <x v="1"/>
    <m/>
    <s v="VIP"/>
    <m/>
    <m/>
    <s v="Tidak"/>
    <s v="COD"/>
    <n v="84000"/>
    <s v="-"/>
    <n v="115465"/>
    <x v="1"/>
  </r>
  <r>
    <s v="1358631245"/>
    <d v="2026-06-09T00:00:00"/>
    <s v="MEIKA-BERKARYA"/>
    <s v="Meika Berkarya"/>
    <s v="6287818525580"/>
    <s v="Kab. Kuningan"/>
    <s v="Cilimus"/>
    <s v="Jl. Panawuan Indrapatra, Panawuan"/>
    <s v="Lili Od."/>
    <s v="6281279749034"/>
    <x v="4"/>
    <s v="Kab. Bungo"/>
    <s v="Bungo Dani"/>
    <s v="Kelurahan Sungai Kerja Kec Bungo Dani (DIANTAR LANGSUNG KE ALAMAT PENERIMA) Rt 23 Rw 08 BTN. Lintas Asri Blok G 51."/>
    <n v="1"/>
    <s v="BARANG"/>
    <n v="100"/>
    <n v="0"/>
    <s v="EZ"/>
    <s v="Bulanan"/>
    <s v="Beli 1 Kipas Lipat Turbo Portable"/>
    <m/>
    <n v="45000"/>
    <n v="0"/>
    <n v="0"/>
    <n v="45000"/>
    <m/>
    <s v="Diskon"/>
    <n v="18000"/>
    <n v="27000"/>
    <n v="179000"/>
    <n v="2685"/>
    <s v="Lili Od."/>
    <m/>
    <d v="2026-06-13T00:00:00"/>
    <m/>
    <x v="0"/>
    <m/>
    <s v="VIP"/>
    <m/>
    <m/>
    <s v="Tidak"/>
    <s v="COD"/>
    <n v="134000"/>
    <s v="Recon"/>
    <n v="149315"/>
    <x v="14"/>
  </r>
  <r>
    <s v="1358827182"/>
    <d v="2026-06-09T00:00:00"/>
    <s v="MEIKA-BERKARYA"/>
    <s v="Meika Berkarya"/>
    <s v="6287818525580"/>
    <s v="Kab. Kuningan"/>
    <s v="Cilimus"/>
    <s v="Jl. Panawuan Indrapatra, Panawuan"/>
    <s v="Yoseph Randu (Jj)"/>
    <s v="6285338241802"/>
    <x v="1"/>
    <s v="Kab. Lembata"/>
    <s v="Omesuri"/>
    <s v="Jalan Trans Lembata persis di pertigaan paeq, jalan masuk kekantor Danramil, rumah depan Greja Proki Santo Fransiskus Desa Balauring RT 04 RW 01"/>
    <n v="1"/>
    <s v="BARANG"/>
    <n v="100"/>
    <n v="0"/>
    <s v="EZ"/>
    <s v="Bulanan"/>
    <s v="Beli 1 Gratis 1 Gelang Retro Terapi Batu Giok"/>
    <m/>
    <n v="84000"/>
    <n v="0"/>
    <n v="0"/>
    <n v="84000"/>
    <m/>
    <s v="Diskon"/>
    <n v="33600"/>
    <n v="50400"/>
    <n v="154000"/>
    <n v="2310"/>
    <m/>
    <m/>
    <m/>
    <m/>
    <x v="1"/>
    <m/>
    <s v="VIP"/>
    <m/>
    <m/>
    <s v="Tidak"/>
    <s v="COD"/>
    <n v="70000"/>
    <s v="-"/>
    <n v="101290"/>
    <x v="20"/>
  </r>
  <r>
    <s v="1358809138"/>
    <d v="2026-06-09T00:00:00"/>
    <s v="MEIKA-BERKARYA"/>
    <s v="Meika Berkarya"/>
    <s v="6287818525580"/>
    <s v="Kab. Kuningan"/>
    <s v="Cilimus"/>
    <s v="Jl. Panawuan Indrapatra, Panawuan"/>
    <s v="Aprianto (PS)"/>
    <s v="6282284945615"/>
    <x v="4"/>
    <s v="Kab. Tanjung Jabung Barat"/>
    <s v="Merlung"/>
    <s v="Jalan. Daeng Ahmad RT 08 Desa. Merlung (Patokan rumah samping Apotik radinda depan home stay2)"/>
    <n v="1"/>
    <s v="BARANG"/>
    <n v="100"/>
    <n v="0"/>
    <s v="EZ"/>
    <s v="Bulanan"/>
    <s v="Beli 1 Gratis 1 Sikat Punggung"/>
    <m/>
    <n v="50000"/>
    <n v="0"/>
    <n v="0"/>
    <n v="50000"/>
    <m/>
    <s v="Diskon"/>
    <n v="20000"/>
    <n v="30000"/>
    <n v="124000"/>
    <n v="1860"/>
    <s v="Aprianto (PS)"/>
    <m/>
    <d v="2026-06-15T00:00:00"/>
    <m/>
    <x v="0"/>
    <m/>
    <s v="VIP"/>
    <m/>
    <m/>
    <s v="Tidak"/>
    <s v="COD"/>
    <n v="74000"/>
    <s v="Recon"/>
    <n v="92140"/>
    <x v="9"/>
  </r>
  <r>
    <s v="1358809199"/>
    <d v="2026-06-09T00:00:00"/>
    <s v="MEIKA-BERKARYA"/>
    <s v="Meika Berkarya"/>
    <s v="6287818525580"/>
    <s v="Kab. Kuningan"/>
    <s v="Cilimus"/>
    <s v="Jl. Panawuan Indrapatra, Panawuan, Kec. Cigandamekar, Kabupaten Kuningan, Jawa Barat"/>
    <s v="Maria yulita (rz)"/>
    <s v="6285393634069"/>
    <x v="32"/>
    <s v="Kab. Nunukan"/>
    <s v="Tulin Onsoi"/>
    <s v="Jln. Pembangunan RT 01 RW 02 ( perusahaan sawit ) Desa Sekikilan,Kec. Tulin Onsoi Kab. Nunukan"/>
    <n v="1"/>
    <s v="BARANG"/>
    <n v="100"/>
    <n v="0"/>
    <s v="EZ"/>
    <s v="Bulanan"/>
    <s v="1 PCS TOPI KOMANDO (H)"/>
    <m/>
    <n v="96000"/>
    <n v="0"/>
    <n v="0"/>
    <n v="96000"/>
    <m/>
    <s v="Diskon"/>
    <n v="38400"/>
    <n v="57600"/>
    <n v="182000"/>
    <n v="2730"/>
    <s v="Maria yulita (rz)"/>
    <m/>
    <d v="2026-06-17T00:00:00"/>
    <s v="HUBUNGI PENERIMA (LANGSUNG ANTAR KE ALAMAT)"/>
    <x v="0"/>
    <m/>
    <s v="VIP"/>
    <m/>
    <m/>
    <s v="Tidak"/>
    <s v="COD"/>
    <n v="86000"/>
    <s v="Recon"/>
    <n v="121670"/>
    <x v="0"/>
  </r>
  <r>
    <s v="1357953121"/>
    <d v="2026-06-09T00:00:00"/>
    <s v="MEIKA-BERKARYA"/>
    <s v="Meika Berkarya"/>
    <s v="6287818525580"/>
    <s v="Kab. Kuningan"/>
    <s v="Cilimus"/>
    <s v="Jl. Panawuan Indrapatra, Panawuan, Kec. Cigandamekar, Kabupaten Kuningan, Jawa Barat"/>
    <s v="Nurhayati (rz)"/>
    <s v="6282299797456"/>
    <x v="23"/>
    <s v="Kab. Konawe"/>
    <s v="Tongauna"/>
    <s v="Jln. Haribau RT 3 RW 5 ( dekat mesjid ambepulu ) Desa ambepulu, Kec. Tongauna Kab. Konawe"/>
    <n v="1"/>
    <s v="BARANG"/>
    <n v="100"/>
    <n v="0"/>
    <s v="EZ"/>
    <s v="Bulanan"/>
    <s v="1 SET GIGI PALSU"/>
    <m/>
    <n v="85000"/>
    <n v="0"/>
    <n v="0"/>
    <n v="85000"/>
    <m/>
    <s v="Diskon"/>
    <n v="34000"/>
    <n v="51000"/>
    <n v="186000"/>
    <n v="2790"/>
    <s v="jnt"/>
    <s v="Atasan/Staf/Karyawan"/>
    <d v="2026-06-29T00:00:00"/>
    <s v="HUBUNGI PENERIMA (LANGSUNG ANTAR KE ALAMAT)"/>
    <x v="1"/>
    <m/>
    <s v="VIP"/>
    <m/>
    <m/>
    <s v="Tidak"/>
    <s v="COD"/>
    <n v="101000"/>
    <s v="-"/>
    <n v="132210"/>
    <x v="21"/>
  </r>
  <r>
    <s v="1358636795"/>
    <d v="2026-06-09T00:00:00"/>
    <s v="MEIKA-BERKARYA"/>
    <s v="Meika Berkarya"/>
    <s v="6287818525580"/>
    <s v="Kab. Kuningan"/>
    <s v="Cilimus"/>
    <s v="Jl. Panawuan Indrapatra, Panawuan"/>
    <s v="Ely .Tulle(ib)"/>
    <s v="6282247467139"/>
    <x v="1"/>
    <s v="Kab. Rote Ndao"/>
    <s v="Lobalain"/>
    <s v="Desa oelunggu.dusun.lekik.rt.05. RW.03."/>
    <n v="1"/>
    <s v="BARANG"/>
    <n v="100"/>
    <n v="0"/>
    <s v="EZ"/>
    <s v="Bulanan"/>
    <s v="Beli 1 Gratis 1 Alat Cukur Multifungsi"/>
    <m/>
    <n v="85000"/>
    <n v="0"/>
    <n v="0"/>
    <n v="85000"/>
    <m/>
    <s v="Diskon"/>
    <n v="34000"/>
    <n v="51000"/>
    <n v="189000"/>
    <n v="2835"/>
    <s v="Meika Berkarya"/>
    <m/>
    <d v="2026-07-09T00:00:00"/>
    <m/>
    <x v="1"/>
    <m/>
    <s v="VIP"/>
    <m/>
    <m/>
    <s v="Tidak"/>
    <s v="COD"/>
    <n v="104000"/>
    <s v="-"/>
    <n v="135165"/>
    <x v="5"/>
  </r>
  <r>
    <s v="1358638752"/>
    <d v="2026-06-09T00:00:00"/>
    <s v="MEIKA-BERKARYA"/>
    <s v="Meika Berkarya"/>
    <s v="6287818525580"/>
    <s v="Kab. Kuningan"/>
    <s v="Cilimus"/>
    <s v="Jl. Panawuan Indrapatra, Panawuan, Kec. Cigandamekar, Kabupaten Kuningan, Jawa Barat"/>
    <s v="Jaka Suryana (Bar)"/>
    <s v="6285229890980"/>
    <x v="20"/>
    <s v="Yogyakarta"/>
    <s v="Gondokusuman"/>
    <s v="Jaka Suryana, Terban GK V No. 564 RT 19/RW 04, Kel. Terban, Kec. Gondokusuman (DIANTARKAN LANGSUNG KE PENERIMA)"/>
    <n v="1"/>
    <s v="BARANG"/>
    <n v="100"/>
    <n v="0"/>
    <s v="EZ"/>
    <s v="Bulanan"/>
    <s v="1 Dapat 2 Kacamata Autofokus"/>
    <m/>
    <n v="20000"/>
    <n v="0"/>
    <n v="0"/>
    <n v="20000"/>
    <m/>
    <s v="Diskon"/>
    <n v="13000"/>
    <n v="7000"/>
    <n v="58000"/>
    <n v="870"/>
    <s v="Jaka Suryana (Bar)"/>
    <m/>
    <d v="2026-06-11T00:00:00"/>
    <s v="HUBUNGI PENERIMA (LANGSUNG ANTAR KE ALAMAT)"/>
    <x v="0"/>
    <m/>
    <s v="VIP"/>
    <m/>
    <m/>
    <s v="Tidak"/>
    <s v="COD"/>
    <n v="38000"/>
    <s v="Recon"/>
    <n v="50130"/>
    <x v="15"/>
  </r>
  <r>
    <s v="1358634375"/>
    <d v="2026-06-09T00:00:00"/>
    <s v="MEIKA-BERKARYA"/>
    <s v="Meika Berkarya"/>
    <s v="6287818525580"/>
    <s v="Kab. Kuningan"/>
    <s v="Cilimus"/>
    <s v="Jl. Panawuan Indrapatra, Panawuan"/>
    <s v="Alboin S (PS)"/>
    <s v="6281340344071"/>
    <x v="3"/>
    <s v="Manado"/>
    <s v="Malalayang"/>
    <s v="Jln : Syalom Ling. 8  Kelurahan : Malalayang Satu Barat (Gereja Bukit karmel)"/>
    <n v="1"/>
    <s v="BARANG"/>
    <n v="100"/>
    <n v="0"/>
    <s v="EZ"/>
    <s v="Bulanan"/>
    <s v="Beli 1 Gratis 1 Sikat Punggung"/>
    <m/>
    <n v="64000"/>
    <n v="0"/>
    <n v="0"/>
    <n v="64000"/>
    <m/>
    <s v="Diskon"/>
    <n v="25600"/>
    <n v="38400"/>
    <n v="147000"/>
    <n v="2205"/>
    <s v="Alboin S (PS)"/>
    <m/>
    <d v="2026-06-13T00:00:00"/>
    <m/>
    <x v="0"/>
    <m/>
    <s v="VIP"/>
    <m/>
    <m/>
    <s v="Tidak"/>
    <s v="COD"/>
    <n v="83000"/>
    <s v="Recon"/>
    <n v="106395"/>
    <x v="14"/>
  </r>
  <r>
    <s v="1357145972"/>
    <d v="2026-06-09T00:00:00"/>
    <s v="MEIKA-BERKARYA"/>
    <s v="Meika Berkarya"/>
    <s v="6287818525580"/>
    <s v="Kab. Kuningan"/>
    <s v="Cilimus"/>
    <s v="Jl. Panawuan Indrapatra, Panawuan"/>
    <s v="CLETUS RANGGO (PS)"/>
    <s v="6281381005837"/>
    <x v="1"/>
    <s v="Kab. Sikka"/>
    <s v="Alok"/>
    <s v="Jln. Kelibhera 6  Kelurahan: Kota Uneng  RT ,001/RW.05 (Patokan rumah: Penjahit Simpi )"/>
    <n v="1"/>
    <s v="BARANG"/>
    <n v="100"/>
    <n v="0"/>
    <s v="EZ"/>
    <s v="Bulanan"/>
    <s v="Beli 1 Gratis 1 Sikat Punggung"/>
    <m/>
    <n v="80000"/>
    <n v="0"/>
    <n v="0"/>
    <n v="80000"/>
    <m/>
    <s v="Diskon"/>
    <n v="32000"/>
    <n v="48000"/>
    <n v="198000"/>
    <n v="2970"/>
    <s v="CLETUS RANGGO (PS)"/>
    <m/>
    <d v="2026-06-17T00:00:00"/>
    <m/>
    <x v="0"/>
    <m/>
    <s v="VIP"/>
    <m/>
    <m/>
    <s v="Tidak"/>
    <s v="COD"/>
    <n v="118000"/>
    <s v="Recon"/>
    <n v="147030"/>
    <x v="0"/>
  </r>
  <r>
    <s v="1358762597"/>
    <d v="2026-06-09T00:00:00"/>
    <s v="MEIKA-BERKARYA"/>
    <s v="Meika Berkarya"/>
    <s v="6287818525580"/>
    <s v="Kab. Kuningan"/>
    <s v="Cilimus"/>
    <s v="Jl. Panawuan Indrapatra, Panawuan"/>
    <s v="Zubair Pasoo(ib)"/>
    <s v="62895320797239"/>
    <x v="3"/>
    <s v="Kab. Bolaang Mongondow Utara"/>
    <s v="Kaidipang"/>
    <s v="Boroko, jalan pelabuhan boroko (langsung hubungi buyer)"/>
    <n v="1"/>
    <s v="BARANG"/>
    <n v="100"/>
    <n v="0"/>
    <s v="EZ"/>
    <s v="Bulanan"/>
    <s v="Beli 2 Gratis 2 Sikat Punggung"/>
    <m/>
    <n v="114000"/>
    <n v="0"/>
    <n v="0"/>
    <n v="114000"/>
    <m/>
    <s v="Diskon"/>
    <n v="45600"/>
    <n v="68400"/>
    <n v="229000"/>
    <n v="3435"/>
    <s v="Zubair Pasoo(ib)"/>
    <m/>
    <d v="2026-06-13T00:00:00"/>
    <m/>
    <x v="0"/>
    <m/>
    <s v="VIP"/>
    <m/>
    <m/>
    <s v="Tidak"/>
    <s v="COD"/>
    <n v="115000"/>
    <s v="Recon"/>
    <n v="157165"/>
    <x v="14"/>
  </r>
  <r>
    <s v="1357956525"/>
    <d v="2026-06-09T00:00:00"/>
    <s v="MEIKA-BERKARYA"/>
    <s v="Meika Berkarya"/>
    <s v="6287818525580"/>
    <s v="Kab. Kuningan"/>
    <s v="Cilimus"/>
    <s v="Jl. Panawuan Indrapatra, Panawuan"/>
    <s v="Hasmin Marunta (PS)"/>
    <s v="62811444752"/>
    <x v="14"/>
    <s v="Makassar"/>
    <s v="Rappocini"/>
    <s v="Jl.Tidung.V No.52 Kelurahan. Tidung  (Mentok kiri Masjid NURULHASANAH kanan Rumah tembok warna Biru tua )"/>
    <n v="1"/>
    <s v="BARANG"/>
    <n v="100"/>
    <n v="0"/>
    <s v="EZ"/>
    <s v="Bulanan"/>
    <s v="Beli 1 Gratis 1 Sikat Punggung"/>
    <m/>
    <n v="60000"/>
    <n v="0"/>
    <n v="0"/>
    <n v="60000"/>
    <m/>
    <s v="Diskon"/>
    <n v="24000"/>
    <n v="36000"/>
    <n v="122000"/>
    <n v="1830"/>
    <s v="Hasmin Marunta (PS)"/>
    <m/>
    <d v="2026-06-13T00:00:00"/>
    <m/>
    <x v="0"/>
    <m/>
    <s v="VIP"/>
    <m/>
    <m/>
    <s v="Tidak"/>
    <s v="COD"/>
    <n v="62000"/>
    <s v="Recon"/>
    <n v="84170"/>
    <x v="14"/>
  </r>
  <r>
    <s v="1358813017"/>
    <d v="2026-06-09T00:00:00"/>
    <s v="MEIKA-BERKARYA"/>
    <s v="Meika Berkarya"/>
    <s v="6287818525580"/>
    <s v="Kab. Kuningan"/>
    <s v="Cilimus"/>
    <s v="Jl. Panawuan Indrapatra, Panawuan, Kec. Cigandamekar, Kabupaten Kuningan, Jawa Barat"/>
    <s v="Dwi Susanto (Hb)"/>
    <s v="6285245767183"/>
    <x v="19"/>
    <s v="Bontang"/>
    <s v="Bontang Utara"/>
    <s v="Jl.Tekwondo RT.10, No.25 Kel.Api -Api (hubungi via whatsapp)"/>
    <n v="1"/>
    <s v="BARANG"/>
    <n v="100"/>
    <n v="0"/>
    <s v="EZ"/>
    <s v="Bulanan"/>
    <s v="1 Spray Pembersih Interior Mobil"/>
    <m/>
    <n v="59000"/>
    <n v="0"/>
    <n v="0"/>
    <n v="59000"/>
    <m/>
    <s v="Diskon"/>
    <n v="23600"/>
    <n v="35400"/>
    <n v="143000"/>
    <n v="2145"/>
    <s v="JNT"/>
    <s v="Atasan/Staf/Karyawan"/>
    <d v="2026-06-18T00:00:00"/>
    <s v="HUBUNGI PENERIMA (LANGSUNG ANTAR KE ALAMAT)"/>
    <x v="1"/>
    <m/>
    <s v="VIP"/>
    <m/>
    <m/>
    <s v="Tidak"/>
    <s v="COD"/>
    <n v="84000"/>
    <s v="-"/>
    <n v="105455"/>
    <x v="19"/>
  </r>
  <r>
    <s v="1358824342"/>
    <d v="2026-06-09T00:00:00"/>
    <s v="MEIKA-BERKARYA"/>
    <s v="Meika Berkarya"/>
    <s v="6287818525580"/>
    <s v="Kab. Kuningan"/>
    <s v="Cilimus"/>
    <s v="Jl. Panawuan Indrapatra, Panawuan, Kec. Cigandamekar, Kabupaten Kuningan, Jawa Barat"/>
    <s v="Arep hidayat (Fr)"/>
    <s v="6285366075516"/>
    <x v="29"/>
    <s v="Kab. Seluma"/>
    <s v="Semidang Alas"/>
    <s v="Desa Curug agung , Dekat kantor desa ,Kec Semidang alas"/>
    <n v="1"/>
    <s v="BARANG"/>
    <n v="100"/>
    <n v="0"/>
    <s v="EZ"/>
    <s v="Bulanan"/>
    <s v="1 SET GIGI PALSU"/>
    <m/>
    <n v="60000"/>
    <n v="0"/>
    <n v="0"/>
    <n v="60000"/>
    <m/>
    <s v="Diskon"/>
    <n v="24000"/>
    <n v="36000"/>
    <n v="130000"/>
    <n v="1950"/>
    <s v="ybs"/>
    <m/>
    <d v="2026-06-30T00:00:00"/>
    <s v="HUBUNGI PENERIMA (LANGSUNG ANTAR KE ALAMAT)"/>
    <x v="1"/>
    <m/>
    <s v="VIP"/>
    <m/>
    <m/>
    <s v="Tidak"/>
    <s v="COD"/>
    <n v="70000"/>
    <s v="-"/>
    <n v="92050"/>
    <x v="26"/>
  </r>
  <r>
    <s v="1358616096"/>
    <d v="2026-06-09T00:00:00"/>
    <s v="MEIKA-BERKARYA"/>
    <s v="Meika Berkarya"/>
    <s v="6287818525580"/>
    <s v="Kab. Kuningan"/>
    <s v="Cilimus"/>
    <s v="Jl. Panawuan Indrapatra, Panawuan"/>
    <s v="Hyasinta Yus Od."/>
    <s v="6282340731373"/>
    <x v="1"/>
    <s v="Kab. Lembata"/>
    <s v="Nubatukan"/>
    <s v="Longser wologlarak Rt/Rw 023/007Kel.Lewoleba Barat Kec.Nubatukan Kab. Lembata FloresTimur"/>
    <n v="1"/>
    <s v="BARANG"/>
    <n v="100"/>
    <n v="0"/>
    <s v="EZ"/>
    <s v="Bulanan"/>
    <s v="Beli 1 Gratis 1 Sikat Punggung"/>
    <m/>
    <n v="84000"/>
    <n v="0"/>
    <n v="0"/>
    <n v="84000"/>
    <m/>
    <s v="Diskon"/>
    <n v="33600"/>
    <n v="50400"/>
    <n v="154000"/>
    <n v="2310"/>
    <s v="Hyasinta Yus Od."/>
    <m/>
    <d v="2026-06-21T00:00:00"/>
    <m/>
    <x v="0"/>
    <m/>
    <s v="VIP"/>
    <m/>
    <m/>
    <s v="Tidak"/>
    <s v="COD"/>
    <n v="70000"/>
    <s v="Recon"/>
    <n v="101290"/>
    <x v="2"/>
  </r>
  <r>
    <s v="1358612724"/>
    <d v="2026-06-09T00:00:00"/>
    <s v="MEIKA-BERKARYA"/>
    <s v="Meika Berkarya"/>
    <s v="6287818525580"/>
    <s v="Kab. Kuningan"/>
    <s v="Cilimus"/>
    <s v="Jl. Panawuan Indrapatra, Panawuan, Kec. Cigandamekar, Kabupaten Kuningan, Jawa Barat"/>
    <s v="Antje Netje Kalalo (BY)"/>
    <s v="6281218895559"/>
    <x v="3"/>
    <s v="Manado"/>
    <s v="Mapanget"/>
    <s v="Perum Bumi Kilu Permai Blok A No.60 KelurahanPaniki Satu (Depan Kantor Lurah Masuk Lorong Sebelah Kiri, Rumah Cat Kream)Kec. Mapanget Kota Manado"/>
    <n v="1"/>
    <s v="BARANG"/>
    <n v="100"/>
    <n v="0"/>
    <s v="EZ"/>
    <s v="Bulanan"/>
    <s v="1 Paket Alat Peras Buah"/>
    <m/>
    <n v="64000"/>
    <n v="0"/>
    <n v="0"/>
    <n v="64000"/>
    <m/>
    <s v="Diskon"/>
    <n v="25600"/>
    <n v="38400"/>
    <n v="171000"/>
    <n v="2565"/>
    <s v="Antje Netje Kalalo (BY)"/>
    <m/>
    <d v="2026-06-19T00:00:00"/>
    <s v="HUBUNGI PENERIMA (LANGSUNG ANTAR KE ALAMAT)"/>
    <x v="0"/>
    <m/>
    <s v="VIP"/>
    <m/>
    <m/>
    <s v="Tidak"/>
    <s v="COD"/>
    <n v="107000"/>
    <s v="Recon"/>
    <n v="130035"/>
    <x v="10"/>
  </r>
  <r>
    <s v="1358857277"/>
    <d v="2026-06-09T00:00:00"/>
    <s v="MEIKA-BERKARYA"/>
    <s v="Meika Berkarya"/>
    <s v="6287818525580"/>
    <s v="Kab. Kuningan"/>
    <s v="Cilimus"/>
    <s v="Jl. Panawuan Indrapatra, Panawuan"/>
    <s v="Yuni (PS)"/>
    <s v="6281370336400"/>
    <x v="27"/>
    <s v="Kab.  Pelalawan"/>
    <s v="Langgam"/>
    <s v="Desa. Segati km 36  RT 007 RW 003 (rumah sebela tengki air Deket jembatan  dari kerinci sebela kanan ada perumahan sewa yg tiga pintu)"/>
    <n v="1"/>
    <s v="BARANG"/>
    <n v="100"/>
    <n v="0"/>
    <s v="EZ"/>
    <s v="Bulanan"/>
    <s v="Beli 1 Gratis 1 Sikat Punggung"/>
    <m/>
    <n v="59000"/>
    <n v="0"/>
    <n v="0"/>
    <n v="59000"/>
    <m/>
    <s v="Diskon"/>
    <n v="23600"/>
    <n v="35400"/>
    <n v="144000"/>
    <n v="2160"/>
    <s v="PAKET ANDA ADA DI JNT PANAWUAN"/>
    <s v="Atasan/Staf/Karyawan"/>
    <d v="2026-06-22T00:00:00"/>
    <m/>
    <x v="1"/>
    <m/>
    <s v="VIP"/>
    <m/>
    <m/>
    <s v="Tidak"/>
    <s v="COD"/>
    <n v="85000"/>
    <s v="-"/>
    <n v="106440"/>
    <x v="16"/>
  </r>
  <r>
    <s v="1358761591"/>
    <d v="2026-06-09T00:00:00"/>
    <s v="MEIKA-BERKARYA"/>
    <s v="Meika Berkarya"/>
    <s v="6287818525580"/>
    <s v="Kab. Kuningan"/>
    <s v="Cilimus"/>
    <s v="Jl. Panawuan Indrapatra, Panawuan"/>
    <s v="Husen thalib (ib)"/>
    <s v="6281270264195"/>
    <x v="1"/>
    <s v="Kupang"/>
    <s v="Kota Lama"/>
    <s v="JLN SUNAN KUDUS KELURAHAN SOLOR RT 07 / RW 03KOTA LAMA KUPANG NTT"/>
    <n v="1"/>
    <s v="BARANG"/>
    <n v="100"/>
    <n v="0"/>
    <s v="EZ"/>
    <s v="Bulanan"/>
    <s v="Beli 1 Pembesar Layar Hp"/>
    <m/>
    <n v="64000"/>
    <n v="0"/>
    <n v="0"/>
    <n v="64000"/>
    <m/>
    <s v="Diskon"/>
    <n v="25600"/>
    <n v="38400"/>
    <n v="134000"/>
    <n v="2010"/>
    <s v="jn"/>
    <s v="Atasan/Staf/Karyawan"/>
    <d v="2026-06-30T00:00:00"/>
    <m/>
    <x v="1"/>
    <m/>
    <s v="VIP"/>
    <m/>
    <m/>
    <s v="Tidak"/>
    <s v="COD"/>
    <n v="70000"/>
    <s v="-"/>
    <n v="93590"/>
    <x v="26"/>
  </r>
  <r>
    <s v="1357958790"/>
    <d v="2026-06-09T00:00:00"/>
    <s v="MEIKA-BERKARYA"/>
    <s v="Meika Berkarya"/>
    <s v="6287818525580"/>
    <s v="Kab. Kuningan"/>
    <s v="Cilimus"/>
    <s v="Jl. Panawuan Indrapatra, Panawuan, Kec. Cigandamekar, Kabupaten Kuningan, Jawa Barat"/>
    <s v="Syamsul (ar)"/>
    <s v="6281270105490"/>
    <x v="23"/>
    <s v="Kab. Bombana"/>
    <s v="Poleang Barat"/>
    <s v="Lorong Jompie Desa Rakadua Dusun Dungguli, Kec. Poleang Barat, Kab. Bombana"/>
    <n v="1"/>
    <s v="BARANG"/>
    <n v="100"/>
    <n v="0"/>
    <s v="EZ"/>
    <s v="Bulanan"/>
    <s v="1 PCS LEM BESI SERBAGUNA"/>
    <m/>
    <n v="110000"/>
    <n v="0"/>
    <n v="0"/>
    <n v="110000"/>
    <m/>
    <s v="Diskon"/>
    <n v="44000"/>
    <n v="66000"/>
    <n v="198000"/>
    <n v="2970"/>
    <s v="PAKET ANDA ADA DI JNT PANAWUAN"/>
    <s v="Atasan/Staf/Karyawan"/>
    <d v="2026-06-22T00:00:00"/>
    <s v="HUBUNGI PENERIMA (LANGSUNG ANTAR KE ALAMAT)"/>
    <x v="1"/>
    <m/>
    <s v="VIP"/>
    <m/>
    <m/>
    <s v="Tidak"/>
    <s v="COD"/>
    <n v="88000"/>
    <s v="-"/>
    <n v="129030"/>
    <x v="16"/>
  </r>
  <r>
    <s v="1358825570"/>
    <d v="2026-06-09T00:00:00"/>
    <s v="MEIKA-BERKARYA"/>
    <s v="Meika Berkarya"/>
    <s v="6287818525580"/>
    <s v="Kab. Kuningan"/>
    <s v="Cilimus"/>
    <s v="Jl. Panawuan Indrapatra, Panawuan"/>
    <s v="Tamaria siahaan (Kin)"/>
    <s v="6281253047004"/>
    <x v="5"/>
    <s v="Pontianak"/>
    <s v="Pontianak Timur"/>
    <s v="Jln. Benuang 1 No. 130 RT 06 RW 09 Perum 3 Kelurahan Tanjung Hulu"/>
    <n v="1"/>
    <s v="BARANG"/>
    <n v="100"/>
    <n v="0"/>
    <s v="EZ"/>
    <s v="Bulanan"/>
    <s v="Beli 1 Gratis 1 Sikat Punggung"/>
    <m/>
    <n v="44000"/>
    <n v="0"/>
    <n v="0"/>
    <n v="44000"/>
    <m/>
    <s v="Diskon"/>
    <n v="17600"/>
    <n v="26400"/>
    <n v="120000"/>
    <n v="1800"/>
    <s v="customer"/>
    <m/>
    <d v="2026-06-13T00:00:00"/>
    <m/>
    <x v="0"/>
    <m/>
    <s v="VIP"/>
    <m/>
    <m/>
    <s v="Tidak"/>
    <s v="COD"/>
    <n v="76000"/>
    <s v="Recon"/>
    <n v="91800"/>
    <x v="14"/>
  </r>
  <r>
    <s v="1358810985"/>
    <d v="2026-06-09T00:00:00"/>
    <s v="MEIKA-BERKARYA"/>
    <s v="Meika Berkarya"/>
    <s v="6287818525580"/>
    <s v="Kab. Kuningan"/>
    <s v="Cilimus"/>
    <s v="Jl. Panawuan Indrapatra, Panawuan"/>
    <s v="Pa umar (Kin)"/>
    <s v="6285191510812"/>
    <x v="8"/>
    <s v="Palu"/>
    <s v="Mantikulore"/>
    <s v="Jln. Suprapto Lorong Nangka Kelurahan Talise RT  1 RW 6"/>
    <n v="1"/>
    <s v="BARANG"/>
    <n v="100"/>
    <n v="0"/>
    <s v="EZ"/>
    <s v="Bulanan"/>
    <s v="Beli 1 Gratis 1 Sikat Punggung"/>
    <m/>
    <n v="68000"/>
    <n v="0"/>
    <n v="0"/>
    <n v="68000"/>
    <m/>
    <s v="Diskon"/>
    <n v="27200"/>
    <n v="40800"/>
    <n v="138000"/>
    <n v="2070"/>
    <s v="jnt"/>
    <s v="Atasan/Staf/Karyawan"/>
    <d v="2026-06-25T00:00:00"/>
    <m/>
    <x v="1"/>
    <m/>
    <s v="VIP"/>
    <m/>
    <m/>
    <s v="Tidak"/>
    <s v="COD"/>
    <n v="70000"/>
    <s v="-"/>
    <n v="95130"/>
    <x v="1"/>
  </r>
  <r>
    <s v="1357107976"/>
    <d v="2026-06-09T00:00:00"/>
    <s v="MEIKA-BERKARYA"/>
    <s v="Meika Berkarya"/>
    <s v="6287818525580"/>
    <s v="Kab. Kuningan"/>
    <s v="Cilimus"/>
    <s v="Jl. Panawuan Indrapatra, Panawuan, Kec. Cigandamekar, Kabupaten Kuningan, Jawa Barat"/>
    <s v="Maksum (BY)"/>
    <s v="6281234148685"/>
    <x v="16"/>
    <s v="Kab. Ponorogo"/>
    <s v="Jambon"/>
    <s v="Desa Pulo Sari RT.10/RW.01 (Dari Kantor Desa Pulosari Ke Selatan Ada Pertigaan Belok Ke Barat Rumah nya Ujung Paling Barat Utara Jalan)"/>
    <n v="1"/>
    <s v="BARANG"/>
    <n v="100"/>
    <n v="0"/>
    <s v="EZ"/>
    <s v="Bulanan"/>
    <s v="1 Dapat 2 Kacamata Autofokus"/>
    <m/>
    <n v="31000"/>
    <n v="0"/>
    <n v="0"/>
    <n v="31000"/>
    <m/>
    <s v="Diskon"/>
    <n v="22000"/>
    <n v="9000"/>
    <n v="71000"/>
    <n v="1065"/>
    <s v="Maksum (BY)"/>
    <m/>
    <d v="2026-06-11T00:00:00"/>
    <s v="HUBUNGI PENERIMA (LANGSUNG ANTAR KE ALAMAT)"/>
    <x v="0"/>
    <m/>
    <s v="VIP"/>
    <m/>
    <m/>
    <s v="Tidak"/>
    <s v="COD"/>
    <n v="40000"/>
    <s v="Recon"/>
    <n v="60935"/>
    <x v="15"/>
  </r>
  <r>
    <s v="1358897110"/>
    <d v="2026-06-09T00:00:00"/>
    <s v="MEIKA-BERKARYA"/>
    <s v="Meika Berkarya"/>
    <s v="6287818525580"/>
    <s v="Kab. Kuningan"/>
    <s v="Cilimus"/>
    <s v="Jl. Panawuan Indrapatra, Panawuan"/>
    <s v="Pratama Pratama (iaa)"/>
    <s v="6282351330450"/>
    <x v="19"/>
    <s v="Kab. Kutai Kartanegara"/>
    <s v="Muara Muntai"/>
    <s v="Alamat:  jln a Yani ds Muara Muntai ulu RT 11 kec muara Muntai kab Kutai Kartanegara PROPINSI Kaltim"/>
    <n v="1"/>
    <s v="BARANG"/>
    <n v="100"/>
    <n v="0"/>
    <s v="EZ"/>
    <s v="Bulanan"/>
    <s v="Beli 1 Gratis 1 Alat Cukur Multifungsi"/>
    <m/>
    <n v="71000"/>
    <n v="0"/>
    <n v="0"/>
    <n v="71000"/>
    <m/>
    <s v="Diskon"/>
    <n v="28400"/>
    <n v="42600"/>
    <n v="207000"/>
    <n v="3105"/>
    <s v="Pratama Pratama (iaa)"/>
    <m/>
    <d v="2026-06-13T00:00:00"/>
    <m/>
    <x v="0"/>
    <m/>
    <s v="VIP"/>
    <m/>
    <m/>
    <s v="Tidak"/>
    <s v="COD"/>
    <n v="136000"/>
    <s v="Recon"/>
    <n v="161295"/>
    <x v="14"/>
  </r>
  <r>
    <s v="1358879729"/>
    <d v="2026-06-09T00:00:00"/>
    <s v="MEIKA-BERKARYA"/>
    <s v="Meika Berkarya"/>
    <s v="6287818525580"/>
    <s v="Kab. Kuningan"/>
    <s v="Cilimus"/>
    <s v="Jl. Panawuan Indrapatra, Panawuan"/>
    <s v="Martha Lika Od."/>
    <s v="6282142066284"/>
    <x v="1"/>
    <s v="Kab. Sumba Timur"/>
    <s v="Lewa"/>
    <s v="Jln.Lewa Sumba Barat Tanggamadita-Desa Kambata Wundut-Kecamatan Lewa-Kab.Sumba Timur- Prov.NTT ,Rumah tembok sebelah kanan dari PALALANG/POS POLPEPE,Kode POS.57152"/>
    <n v="1"/>
    <s v="BARANG"/>
    <n v="100"/>
    <n v="0"/>
    <s v="EZ"/>
    <s v="Bulanan"/>
    <s v="Beli 2 Gratis 1 Penghitam Body Kendaraan Bonus Kain Lap Microfiber"/>
    <m/>
    <n v="85000"/>
    <n v="0"/>
    <n v="0"/>
    <n v="85000"/>
    <m/>
    <s v="Diskon"/>
    <n v="34000"/>
    <n v="51000"/>
    <n v="188000"/>
    <n v="2820"/>
    <s v="ybs"/>
    <m/>
    <d v="2026-07-02T00:00:00"/>
    <m/>
    <x v="1"/>
    <m/>
    <s v="VIP"/>
    <m/>
    <m/>
    <s v="Tidak"/>
    <s v="COD"/>
    <n v="103000"/>
    <s v="-"/>
    <n v="134180"/>
    <x v="4"/>
  </r>
  <r>
    <s v="1358723907"/>
    <d v="2026-06-09T00:00:00"/>
    <s v="MEIKA-BERKARYA"/>
    <s v="Meika Berkarya"/>
    <s v="6287818525580"/>
    <s v="Kab. Kuningan"/>
    <s v="Cilimus"/>
    <s v="Jl. Panawuan Indrapatra, Panawuan, Kec. Cigandamekar, Kabupaten Kuningan, Jawa Barat"/>
    <s v="Tan Malik karim (rz)"/>
    <s v="6285129464953"/>
    <x v="3"/>
    <s v="Kab. Kepulauan Sangihe"/>
    <s v="Nusa Tabukan"/>
    <s v="Desa Nusa ( Depan masjid Ar-Rahim desa nusa )"/>
    <n v="1"/>
    <s v="BARANG"/>
    <n v="100"/>
    <n v="0"/>
    <s v="EZ"/>
    <s v="Bulanan"/>
    <s v="1 SET GIGI PALSU"/>
    <m/>
    <n v="102000"/>
    <n v="0"/>
    <n v="0"/>
    <n v="102000"/>
    <m/>
    <s v="Diskon"/>
    <n v="40800"/>
    <n v="61200"/>
    <n v="185000"/>
    <n v="2775"/>
    <s v="paket anda adadi jnt panawuan"/>
    <s v="Atasan/Staf/Karyawan"/>
    <d v="2026-06-24T00:00:00"/>
    <s v="HUBUNGI PENERIMA (LANGSUNG ANTAR KE ALAMAT)"/>
    <x v="1"/>
    <m/>
    <s v="VIP"/>
    <m/>
    <m/>
    <s v="Tidak"/>
    <s v="COD"/>
    <n v="83000"/>
    <s v="-"/>
    <n v="121025"/>
    <x v="8"/>
  </r>
  <r>
    <s v="1358862675"/>
    <d v="2026-06-09T00:00:00"/>
    <s v="MEIKA-BERKARYA"/>
    <s v="Meika Berkarya"/>
    <s v="6287818525580"/>
    <s v="Kab. Kuningan"/>
    <s v="Cilimus"/>
    <s v="Jl. Panawuan Indrapatra, Panawuan, Kec. Cigandamekar, Kabupaten Kuningan, Jawa Barat"/>
    <s v="Badaruddin (BY)"/>
    <s v="6281245793995"/>
    <x v="23"/>
    <s v="Kendari"/>
    <s v="Kambu"/>
    <s v="Desa/Kelurahan Lalolara, Rt. 006/002, Jl. Jendral Nasution, Lrg. Osella No.3 (Samping Ernold Masuk) Kambu Kota Kendari"/>
    <n v="1"/>
    <s v="BARANG"/>
    <n v="100"/>
    <n v="0"/>
    <s v="EZ"/>
    <s v="Bulanan"/>
    <s v="1 Dapat 3 Penambal Gigi"/>
    <m/>
    <n v="68000"/>
    <n v="0"/>
    <n v="0"/>
    <n v="68000"/>
    <m/>
    <s v="Diskon"/>
    <n v="27200"/>
    <n v="40800"/>
    <n v="160000"/>
    <n v="2400"/>
    <s v="Badaruddin (BY)"/>
    <m/>
    <d v="2026-06-14T00:00:00"/>
    <s v="HUBUNGI PENERIMA (LANGSUNG ANTAR KE ALAMAT)"/>
    <x v="0"/>
    <m/>
    <s v="VIP"/>
    <m/>
    <m/>
    <s v="Tidak"/>
    <s v="COD"/>
    <n v="92000"/>
    <s v="Recon"/>
    <n v="116800"/>
    <x v="7"/>
  </r>
  <r>
    <s v="1358881288"/>
    <d v="2026-06-09T00:00:00"/>
    <s v="MEIKA-BERKARYA"/>
    <s v="Meika Berkarya"/>
    <s v="6287818525580"/>
    <s v="Kab. Kuningan"/>
    <s v="Cilimus"/>
    <s v="Jl. Panawuan Indrapatra, Panawuan, Kec. Cigandamekar, Kabupaten Kuningan, Jawa Barat"/>
    <s v="H Arifin (PTR)"/>
    <s v="6282354696955"/>
    <x v="14"/>
    <s v="Kab. Wajo"/>
    <s v="Maniangpajo"/>
    <s v="Buloe, Tepatnya Simpang Tiga Masuk Pesantren Macanang, KelurahanDualimpoe, Kec. Maniang Pajo, Kab. Wajo"/>
    <n v="1"/>
    <s v="BARANG"/>
    <n v="100"/>
    <n v="0"/>
    <s v="EZ"/>
    <s v="Bulanan"/>
    <s v="2 Topi Visor Anti UV (CREAM,HITAM)"/>
    <m/>
    <n v="61000"/>
    <n v="0"/>
    <n v="0"/>
    <n v="61000"/>
    <m/>
    <s v="Diskon"/>
    <n v="24400"/>
    <n v="36600"/>
    <n v="237300"/>
    <n v="3559.5"/>
    <s v="H Arifin (PTR)"/>
    <m/>
    <d v="2026-06-14T00:00:00"/>
    <s v="HUBUNGI PENERIMA (LANGSUNG ANTAR KE ALAMAT)"/>
    <x v="0"/>
    <m/>
    <s v="VIP"/>
    <m/>
    <m/>
    <s v="Tidak"/>
    <s v="COD"/>
    <n v="176300"/>
    <s v="Recon"/>
    <n v="197140.5"/>
    <x v="7"/>
  </r>
  <r>
    <s v="1358778662"/>
    <d v="2026-06-09T00:00:00"/>
    <s v="MEIKA-BERKARYA"/>
    <s v="Meika Berkarya"/>
    <s v="6287818525580"/>
    <s v="Kab. Kuningan"/>
    <s v="Cilimus"/>
    <s v="Jl. Panawuan Indrapatra, Panawuan, Kec. Cigandamekar, Kabupaten Kuningan, Jawa Barat"/>
    <s v="Abran Syah (BY)"/>
    <s v="628125892114"/>
    <x v="19"/>
    <s v="Samarinda"/>
    <s v="Sambutan"/>
    <s v="Toko Bintang Laris, RT.13 No.70 Kelurahan Sungai Kapih"/>
    <n v="1"/>
    <s v="BARANG"/>
    <n v="100"/>
    <n v="0"/>
    <s v="EZ"/>
    <s v="Bulanan"/>
    <s v="1 Topi Visor Anti UV (GRAY)"/>
    <m/>
    <n v="57000"/>
    <n v="0"/>
    <n v="0"/>
    <n v="57000"/>
    <m/>
    <s v="Diskon"/>
    <n v="22800"/>
    <n v="34200"/>
    <n v="144000"/>
    <n v="2160"/>
    <s v="Abran Syah (BY)"/>
    <m/>
    <d v="2026-06-12T00:00:00"/>
    <s v="HUBUNGI PENERIMA (LANGSUNG ANTAR KE ALAMAT)"/>
    <x v="0"/>
    <m/>
    <s v="VIP"/>
    <m/>
    <m/>
    <s v="Tidak"/>
    <s v="COD"/>
    <n v="87000"/>
    <s v="Recon"/>
    <n v="107640"/>
    <x v="18"/>
  </r>
  <r>
    <s v="1358879199"/>
    <d v="2026-06-09T00:00:00"/>
    <s v="MEIKA-BERKARYA"/>
    <s v="Meika Berkarya"/>
    <s v="6287818525580"/>
    <s v="Kab. Kuningan"/>
    <s v="Cilimus"/>
    <s v="Jl. Panawuan Indrapatra, Panawuan, Kec. Cigandamekar, Kabupaten Kuningan, Jawa Barat"/>
    <s v="sartono lasahara (BY)"/>
    <s v="6281243938282"/>
    <x v="8"/>
    <s v="Kab. Banggai"/>
    <s v="Balantak Utara"/>
    <s v="Kampangar RT.01 Desa Kampangar (Depan Gerbang Wisata Pulo Dua)"/>
    <n v="1"/>
    <s v="BARANG"/>
    <n v="100"/>
    <n v="0"/>
    <s v="EZ"/>
    <s v="Bulanan"/>
    <s v="1 Dapat 2 Kacamata Autofokus"/>
    <m/>
    <n v="85000"/>
    <n v="0"/>
    <n v="0"/>
    <n v="85000"/>
    <m/>
    <s v="Diskon"/>
    <n v="34000"/>
    <n v="51000"/>
    <n v="125000"/>
    <n v="1875"/>
    <s v="sartono lasahara (BY)"/>
    <m/>
    <d v="2026-06-19T00:00:00"/>
    <s v="HUBUNGI PENERIMA (LANGSUNG ANTAR KE ALAMAT)"/>
    <x v="0"/>
    <m/>
    <s v="VIP"/>
    <m/>
    <m/>
    <s v="Tidak"/>
    <s v="COD"/>
    <n v="40000"/>
    <s v="Recon"/>
    <n v="72125"/>
    <x v="10"/>
  </r>
  <r>
    <s v="1358862836"/>
    <d v="2026-06-09T00:00:00"/>
    <s v="MEIKA-BERKARYA"/>
    <s v="Meika Berkarya"/>
    <s v="6287818525580"/>
    <s v="Kab. Kuningan"/>
    <s v="Cilimus"/>
    <s v="Jl. Panawuan Indrapatra, Panawuan"/>
    <s v="Penehas Ronsumbre (IR)"/>
    <s v="6281343334013"/>
    <x v="25"/>
    <s v="Kab. Biak Numfor"/>
    <s v="Biak Kota"/>
    <s v="Jln Raya Ambrohen Kampung Kababur Kec Biak kota (SD YPK Ambrohen Biak 100meter , Cet Warna PING)"/>
    <n v="1"/>
    <s v="BARANG"/>
    <n v="100"/>
    <n v="0"/>
    <s v="EZ"/>
    <s v="Bulanan"/>
    <s v="Beli 1 Gratis 1 Alat Cukur Multifungsi"/>
    <m/>
    <n v="145000"/>
    <n v="0"/>
    <n v="0"/>
    <n v="145000"/>
    <m/>
    <s v="Diskon"/>
    <n v="58000"/>
    <n v="87000"/>
    <n v="298000"/>
    <n v="4470"/>
    <s v="ybs"/>
    <m/>
    <d v="2026-07-03T00:00:00"/>
    <m/>
    <x v="1"/>
    <m/>
    <s v="VIP"/>
    <m/>
    <m/>
    <s v="Tidak"/>
    <s v="COD"/>
    <n v="153000"/>
    <s v="-"/>
    <n v="206530"/>
    <x v="23"/>
  </r>
  <r>
    <s v="1358877893"/>
    <d v="2026-06-09T00:00:00"/>
    <s v="MEIKA-BERKARYA"/>
    <s v="Meika Berkarya"/>
    <s v="6287818525580"/>
    <s v="Kab. Kuningan"/>
    <s v="Cilimus"/>
    <s v="Jl. Panawuan Indrapatra, Panawuan, Kec. Cigandamekar, Kabupaten Kuningan, Jawa Barat"/>
    <s v="Chresfrit Tamailang (Bar)"/>
    <s v="6281342667174"/>
    <x v="3"/>
    <s v="Kab. Kepulauan Sangihe"/>
    <s v="Manganitu Selatan"/>
    <s v="Chresfrit Tamailang, Kampung Laine, Kec. Manganitu Selatan (DIANTARKAN LANGSUNG KE PENERIMA)"/>
    <n v="1"/>
    <s v="BARANG"/>
    <n v="100"/>
    <n v="0"/>
    <s v="EZ"/>
    <s v="Bulanan"/>
    <s v="1 Set Dongkrak Pemindah Barang"/>
    <m/>
    <n v="102000"/>
    <n v="0"/>
    <n v="0"/>
    <n v="102000"/>
    <m/>
    <s v="Diskon"/>
    <n v="40800"/>
    <n v="61200"/>
    <n v="229000"/>
    <n v="3435"/>
    <s v="Chresfrit Tamailang (Bar)"/>
    <m/>
    <d v="2026-06-17T00:00:00"/>
    <s v="HUBUNGI PENERIMA (LANGSUNG ANTAR KE ALAMAT)"/>
    <x v="0"/>
    <m/>
    <s v="VIP"/>
    <m/>
    <m/>
    <s v="Tidak"/>
    <s v="COD"/>
    <n v="127000"/>
    <s v="Recon"/>
    <n v="164365"/>
    <x v="0"/>
  </r>
  <r>
    <s v="1358878405"/>
    <d v="2026-06-09T00:00:00"/>
    <s v="MEIKA-BERKARYA"/>
    <s v="Meika Berkarya"/>
    <s v="6287818525580"/>
    <s v="Kab. Kuningan"/>
    <s v="Cilimus"/>
    <s v="Jl. Panawuan Indrapatra, Panawuan, Kec. Cigandamekar, Kabupaten Kuningan, Jawa Barat"/>
    <s v="Istinah (Hb)"/>
    <s v="62895390604466"/>
    <x v="16"/>
    <s v="Kab. Malang"/>
    <s v="Singosari"/>
    <s v="Karangjati RT 06 RW 03 desa/kel Ardimulyo"/>
    <n v="1"/>
    <s v="BARANG"/>
    <n v="100"/>
    <n v="0"/>
    <s v="EZ"/>
    <s v="Bulanan"/>
    <s v="1 Topi Pelindung Sinar UV"/>
    <m/>
    <n v="25000"/>
    <n v="0"/>
    <n v="0"/>
    <n v="25000"/>
    <m/>
    <s v="Diskon"/>
    <n v="16000"/>
    <n v="9000"/>
    <n v="109000"/>
    <n v="1635"/>
    <s v="jnt"/>
    <s v="Atasan/Staf/Karyawan"/>
    <d v="2026-06-16T00:00:00"/>
    <s v="HUBUNGI PENERIMA (LANGSUNG ANTAR KE ALAMAT)"/>
    <x v="1"/>
    <m/>
    <s v="VIP"/>
    <m/>
    <m/>
    <s v="Tidak"/>
    <s v="COD"/>
    <n v="84000"/>
    <s v="-"/>
    <n v="98365"/>
    <x v="3"/>
  </r>
  <r>
    <s v="1358776381"/>
    <d v="2026-06-09T00:00:00"/>
    <s v="MEIKA-BERKARYA"/>
    <s v="Meika Berkarya"/>
    <s v="6287818525580"/>
    <s v="Kab. Kuningan"/>
    <s v="Cilimus"/>
    <s v="Jl. Panawuan Indrapatra, Panawuan"/>
    <s v="Frieda mondigir(ib)"/>
    <s v="6288807047257"/>
    <x v="3"/>
    <s v="Kab. Minahasa"/>
    <s v="Tompaso Barat"/>
    <s v="Jln. A. L. Lelelngboto, Desa Tompaso dua, Kec. Tompaso barat jaga 3, lorong gereja Advent."/>
    <n v="1"/>
    <s v="BARANG"/>
    <n v="100"/>
    <n v="0"/>
    <s v="EZ"/>
    <s v="Bulanan"/>
    <s v="Beli 1 Gratis 1 Sikat Punggung"/>
    <m/>
    <n v="80000"/>
    <n v="0"/>
    <n v="0"/>
    <n v="80000"/>
    <m/>
    <s v="Diskon"/>
    <n v="32000"/>
    <n v="48000"/>
    <n v="150000"/>
    <n v="2250"/>
    <s v="paket anda adadi jnt panawuan"/>
    <s v="Atasan/Staf/Karyawan"/>
    <d v="2026-06-24T00:00:00"/>
    <m/>
    <x v="1"/>
    <m/>
    <s v="VIP"/>
    <m/>
    <m/>
    <s v="Tidak"/>
    <s v="COD"/>
    <n v="70000"/>
    <s v="-"/>
    <n v="99750"/>
    <x v="8"/>
  </r>
  <r>
    <s v="1358726450"/>
    <d v="2026-06-09T00:00:00"/>
    <s v="MEIKA-BERKARYA"/>
    <s v="Meika Berkarya"/>
    <s v="6287818525580"/>
    <s v="Kab. Kuningan"/>
    <s v="Cilimus"/>
    <s v="Jl. Panawuan Indrapatra, Panawuan"/>
    <s v="A. Turi (Jj)"/>
    <s v="6282294185266"/>
    <x v="0"/>
    <s v="Kab. Nias Utara"/>
    <s v="Lahewa"/>
    <s v="Jln arah Toyolawa KM 1.5 Kelurahan /Desa Ombolata, Warung Pak Turi"/>
    <n v="1"/>
    <s v="BARANG"/>
    <n v="100"/>
    <n v="0"/>
    <s v="EZ"/>
    <s v="Bulanan"/>
    <s v="Beli 2 Gratis 2 Sikat Punggung"/>
    <m/>
    <n v="62000"/>
    <n v="0"/>
    <n v="0"/>
    <n v="62000"/>
    <m/>
    <s v="Diskon"/>
    <n v="24800"/>
    <n v="37200"/>
    <n v="177000"/>
    <n v="2655"/>
    <s v="A. Turi (Jj)"/>
    <m/>
    <d v="2026-06-16T00:00:00"/>
    <m/>
    <x v="0"/>
    <m/>
    <s v="VIP"/>
    <m/>
    <m/>
    <s v="Tidak"/>
    <s v="COD"/>
    <n v="115000"/>
    <s v="Recon"/>
    <n v="137145"/>
    <x v="3"/>
  </r>
  <r>
    <s v="1358882635"/>
    <d v="2026-06-09T00:00:00"/>
    <s v="MEIKA-BERKARYA"/>
    <s v="Meika Berkarya"/>
    <s v="6287818525580"/>
    <s v="Kab. Kuningan"/>
    <s v="Cilimus"/>
    <s v="Jl. Panawuan Indrapatra, Panawuan"/>
    <s v="Sari Mulia (PS)"/>
    <s v="6281383375533"/>
    <x v="1"/>
    <s v="Kupang"/>
    <s v="Oebobo"/>
    <s v="JLN. TDM 2, RT 11, RW 03, KELURAHAN. TUAK DAUN MERAH (ANTRAKN LANGSUNG KE ALAMAT)"/>
    <n v="1"/>
    <s v="BARANG"/>
    <n v="100"/>
    <n v="0"/>
    <s v="EZ"/>
    <s v="Bulanan"/>
    <s v="Beli 1 Gratis 1 Sikat Punggung"/>
    <m/>
    <n v="64000"/>
    <n v="0"/>
    <n v="0"/>
    <n v="64000"/>
    <m/>
    <s v="Diskon"/>
    <n v="25600"/>
    <n v="38400"/>
    <n v="134000"/>
    <n v="2010"/>
    <s v="jn"/>
    <s v="Atasan/Staf/Karyawan"/>
    <d v="2026-06-30T00:00:00"/>
    <m/>
    <x v="1"/>
    <m/>
    <s v="VIP"/>
    <m/>
    <m/>
    <s v="Tidak"/>
    <s v="COD"/>
    <n v="70000"/>
    <s v="-"/>
    <n v="93590"/>
    <x v="26"/>
  </r>
  <r>
    <s v="1358715721"/>
    <d v="2026-06-09T00:00:00"/>
    <s v="MEIKA-BERKARYA"/>
    <s v="Meika Berkarya"/>
    <s v="6287818525580"/>
    <s v="Kab. Kuningan"/>
    <s v="Cilimus"/>
    <s v="Jl. Panawuan Indrapatra, Panawuan"/>
    <s v="Bang Zul (IR)"/>
    <s v="6281342123308"/>
    <x v="9"/>
    <s v="Kab. Halmahera Tengah"/>
    <s v="Weda"/>
    <s v="RT 07 RW 09 Desa Were Kec Weda (Jalan mesjid raya Weda, No. Rumah 134)"/>
    <n v="1"/>
    <s v="BARANG"/>
    <n v="100"/>
    <n v="0"/>
    <s v="EZ"/>
    <s v="Bulanan"/>
    <s v="Beli 2 Gratis 2 Sikat Punggung"/>
    <m/>
    <n v="136000"/>
    <n v="0"/>
    <n v="0"/>
    <n v="136000"/>
    <m/>
    <s v="Diskon"/>
    <n v="54400"/>
    <n v="81600"/>
    <n v="275000"/>
    <n v="4125"/>
    <s v="PAKET ANDA ADA DI JNT PANWUAN"/>
    <s v="Atasan/Staf/Karyawan"/>
    <d v="2026-06-23T00:00:00"/>
    <m/>
    <x v="1"/>
    <m/>
    <s v="VIP"/>
    <m/>
    <m/>
    <s v="Tidak"/>
    <s v="COD"/>
    <n v="139000"/>
    <s v="-"/>
    <n v="189275"/>
    <x v="17"/>
  </r>
  <r>
    <s v="1358848277"/>
    <d v="2026-06-09T00:00:00"/>
    <s v="MEIKA-BERKARYA"/>
    <s v="Meika Berkarya"/>
    <s v="6287818525580"/>
    <s v="Kab. Kuningan"/>
    <s v="Cilimus"/>
    <s v="Jl. Panawuan Indrapatra, Panawuan, Kec. Cigandamekar, Kabupaten Kuningan, Jawa Barat"/>
    <s v="Haidil mustafa (ca)"/>
    <s v="6282383720438"/>
    <x v="27"/>
    <s v="Kab.  Rokan Hilir"/>
    <s v="Tanah Putih"/>
    <s v="jl.pemda.Rt.01/Rw. 01 simpang benar. dess cempedak rahuk"/>
    <n v="1"/>
    <s v="BARANG"/>
    <n v="100"/>
    <n v="0"/>
    <s v="EZ"/>
    <s v="Bulanan"/>
    <s v="1 Botol Aspal Anti Bocor"/>
    <m/>
    <n v="64000"/>
    <n v="0"/>
    <n v="0"/>
    <n v="64000"/>
    <m/>
    <s v="Diskon"/>
    <n v="25600"/>
    <n v="38400"/>
    <n v="148000"/>
    <n v="2220"/>
    <s v="Haidil mustafa (ca)"/>
    <m/>
    <d v="2026-06-13T00:00:00"/>
    <s v="HUBUNGI PENERIMA (LANGSUNG ANTAR KE ALAMAT)"/>
    <x v="0"/>
    <m/>
    <s v="VIP"/>
    <m/>
    <m/>
    <s v="Tidak"/>
    <s v="COD"/>
    <n v="84000"/>
    <s v="Recon"/>
    <n v="107380"/>
    <x v="14"/>
  </r>
  <r>
    <s v="1358783765"/>
    <d v="2026-06-09T00:00:00"/>
    <s v="MEIKA-BERKARYA"/>
    <s v="Meika Berkarya"/>
    <s v="6287818525580"/>
    <s v="Kab. Kuningan"/>
    <s v="Cilimus"/>
    <s v="Jl. Panawuan Indrapatra, Panawuan"/>
    <s v="Zislaus Carry (PS)"/>
    <s v="6281337488359"/>
    <x v="1"/>
    <s v="Kab. Manggarai"/>
    <s v="Reok"/>
    <s v="Jln. Reo- ruteng Rt/ Rw 008.004 Desa. Bajak (depan gereja nggorang.)"/>
    <n v="1"/>
    <s v="BARANG"/>
    <n v="100"/>
    <n v="0"/>
    <s v="EZ"/>
    <s v="Bulanan"/>
    <s v="Beli 1 Gratis 1 Sikat Punggung"/>
    <m/>
    <n v="100000"/>
    <n v="0"/>
    <n v="0"/>
    <n v="100000"/>
    <m/>
    <s v="Diskon"/>
    <n v="40000"/>
    <n v="60000"/>
    <n v="188000"/>
    <n v="2820"/>
    <m/>
    <m/>
    <m/>
    <m/>
    <x v="1"/>
    <m/>
    <s v="VIP"/>
    <m/>
    <m/>
    <s v="Tidak"/>
    <s v="COD"/>
    <n v="88000"/>
    <s v="-"/>
    <n v="125180"/>
    <x v="20"/>
  </r>
  <r>
    <s v="1358714260"/>
    <d v="2026-06-09T00:00:00"/>
    <s v="MEIKA-BERKARYA"/>
    <s v="Meika Berkarya"/>
    <s v="6287818525580"/>
    <s v="Kab. Kuningan"/>
    <s v="Cilimus"/>
    <s v="Jl. Panawuan Indrapatra, Panawuan"/>
    <s v="Yu Gaghana (PS)"/>
    <s v="6282396608488"/>
    <x v="3"/>
    <s v="Kab. Kepulauan Sangihe"/>
    <s v="Tabukan Utara"/>
    <s v="Lindongan 1 No. 1 Desa. Kalasuge (perbatasan kampung kalasuge kampung mohon sawang)"/>
    <n v="1"/>
    <s v="BARANG"/>
    <n v="100"/>
    <n v="0"/>
    <s v="EZ"/>
    <s v="Bulanan"/>
    <s v="Beli 1 Gratis 1 Sikat Punggung"/>
    <m/>
    <n v="102000"/>
    <n v="0"/>
    <n v="0"/>
    <n v="102000"/>
    <m/>
    <s v="Diskon"/>
    <n v="40800"/>
    <n v="61200"/>
    <n v="195000"/>
    <n v="2925"/>
    <s v="Yu Gaghana (PS)"/>
    <m/>
    <d v="2026-06-16T00:00:00"/>
    <m/>
    <x v="0"/>
    <m/>
    <s v="VIP"/>
    <m/>
    <m/>
    <s v="Tidak"/>
    <s v="COD"/>
    <n v="93000"/>
    <s v="Recon"/>
    <n v="130875"/>
    <x v="3"/>
  </r>
  <r>
    <s v="1358716540"/>
    <d v="2026-06-09T00:00:00"/>
    <s v="MEIKA-BERKARYA"/>
    <s v="Meika Berkarya"/>
    <s v="6287818525580"/>
    <s v="Kab. Kuningan"/>
    <s v="Cilimus"/>
    <s v="Jl. Panawuan Indrapatra, Panawuan, Kec. Cigandamekar, Kabupaten Kuningan, Jawa Barat"/>
    <s v="Dewi Lestari (BY)"/>
    <s v="6281250213448"/>
    <x v="5"/>
    <s v="Kab. Ketapang"/>
    <s v="Tumbang Titi"/>
    <s v="Desa Segar Wangi, rt.03/rw.03 Dusun 01 Jl. Poros Seberang Mambuk Simpang Rengas Tujuh) Tumbang Titi Kab. Ketapang"/>
    <n v="1"/>
    <s v="BARANG"/>
    <n v="100"/>
    <n v="0"/>
    <s v="EZ"/>
    <s v="Bulanan"/>
    <s v="1 Spray Pembersih Interior Mobil"/>
    <m/>
    <n v="74000"/>
    <n v="0"/>
    <n v="0"/>
    <n v="74000"/>
    <m/>
    <s v="Diskon"/>
    <n v="29600"/>
    <n v="44400"/>
    <n v="158000"/>
    <n v="2370"/>
    <s v="PENERIMA:(HUBUNGI 081313558861 WA CHAT)"/>
    <s v="Tetangga"/>
    <d v="2026-06-25T00:00:00"/>
    <s v="HUBUNGI PENERIMA (LANGSUNG ANTAR KE ALAMAT)"/>
    <x v="1"/>
    <m/>
    <s v="VIP"/>
    <m/>
    <m/>
    <s v="Tidak"/>
    <s v="COD"/>
    <n v="84000"/>
    <s v="-"/>
    <n v="111230"/>
    <x v="1"/>
  </r>
  <r>
    <s v="1358718717"/>
    <d v="2026-06-09T00:00:00"/>
    <s v="MEIKA-BERKARYA"/>
    <s v="Meika Berkarya"/>
    <s v="6287818525580"/>
    <s v="Kab. Kuningan"/>
    <s v="Cilimus"/>
    <s v="Jl. Panawuan Indrapatra, Panawuan"/>
    <s v="Benediktus Lako (Jj)"/>
    <s v="6281290277239"/>
    <x v="1"/>
    <s v="Kab. Belu"/>
    <s v="Atambua Barat"/>
    <s v="Jl. Proklamasi Tetakiren No. 11, Kelurahan Bardao, Kec .Atambua Barat, rumah dekat Kantor Lurah, pagar warna biru"/>
    <n v="1"/>
    <s v="BARANG"/>
    <n v="100"/>
    <n v="0"/>
    <s v="EZ"/>
    <s v="Bulanan"/>
    <s v="Beli 1 Gratis 1 Sikat Punggung"/>
    <m/>
    <n v="80000"/>
    <n v="0"/>
    <n v="0"/>
    <n v="80000"/>
    <m/>
    <s v="Diskon"/>
    <n v="32000"/>
    <n v="48000"/>
    <n v="198000"/>
    <n v="2970"/>
    <m/>
    <m/>
    <m/>
    <m/>
    <x v="1"/>
    <m/>
    <s v="VIP"/>
    <m/>
    <m/>
    <s v="Tidak"/>
    <s v="COD"/>
    <n v="118000"/>
    <s v="-"/>
    <n v="147030"/>
    <x v="20"/>
  </r>
  <r>
    <s v="1358749433"/>
    <d v="2026-06-09T00:00:00"/>
    <s v="MEIKA-BERKARYA"/>
    <s v="Meika Berkarya"/>
    <s v="6287818525580"/>
    <s v="Kab. Kuningan"/>
    <s v="Cilimus"/>
    <s v="Jl. Panawuan Indrapatra, Panawuan, Kec. Cigandamekar, Kabupaten Kuningan, Jawa Barat"/>
    <s v="Bia (PTR)"/>
    <s v="6282195011643"/>
    <x v="18"/>
    <s v="Kab. Mamuju"/>
    <s v="Simboro"/>
    <s v="Desa Sumare, Jl. Sumare Dusun Tueke, (Dekat Mercusuar), Kec. Simboro. (No Hp 0821-9501-1643)"/>
    <n v="1"/>
    <s v="BARANG"/>
    <n v="100"/>
    <n v="0"/>
    <s v="EZ"/>
    <s v="Bulanan"/>
    <s v="1 Dapat 3 Penambal Gigi"/>
    <m/>
    <n v="75000"/>
    <n v="0"/>
    <n v="0"/>
    <n v="75000"/>
    <m/>
    <s v="Diskon"/>
    <n v="30000"/>
    <n v="45000"/>
    <n v="157000"/>
    <n v="2355"/>
    <s v="Bia (PTR)"/>
    <m/>
    <d v="2026-06-14T00:00:00"/>
    <s v="HUBUNGI PENERIMA (LANGSUNG ANTAR KE ALAMAT)"/>
    <x v="0"/>
    <m/>
    <s v="VIP"/>
    <m/>
    <m/>
    <s v="Tidak"/>
    <s v="COD"/>
    <n v="82000"/>
    <s v="Recon"/>
    <n v="109645"/>
    <x v="7"/>
  </r>
  <r>
    <s v="1357348937"/>
    <d v="2026-06-09T00:00:00"/>
    <s v="MEIKA-BERKARYA"/>
    <s v="Meika Berkarya"/>
    <s v="6287818525580"/>
    <s v="Kab. Kuningan"/>
    <s v="Cilimus"/>
    <s v="Jl. Panawuan Indrapatra, Panawuan, Kec. Cigandamekar, Kabupaten Kuningan, Jawa Barat"/>
    <s v="Tisa ( Di)"/>
    <s v="6285283648442"/>
    <x v="23"/>
    <s v="Bau Bau"/>
    <s v="Murhum"/>
    <s v="Jln. Raja bulawambona, gang lorong penjual buah, Desa Wajo RT 02 RW 03, Kec. Murhum"/>
    <n v="1"/>
    <s v="BARANG"/>
    <n v="100"/>
    <n v="0"/>
    <s v="EZ"/>
    <s v="Bulanan"/>
    <s v="1 SET GIGI PALSU"/>
    <m/>
    <n v="91000"/>
    <n v="0"/>
    <n v="0"/>
    <n v="91000"/>
    <m/>
    <s v="Diskon"/>
    <n v="36400"/>
    <n v="54600"/>
    <n v="150000"/>
    <n v="2250"/>
    <s v="Tisa ( Di)"/>
    <m/>
    <d v="2026-06-13T00:00:00"/>
    <s v="HUBUNGI PENERIMA (LANGSUNG ANTAR KE ALAMAT)"/>
    <x v="0"/>
    <m/>
    <s v="VIP"/>
    <m/>
    <m/>
    <s v="Tidak"/>
    <s v="COD"/>
    <n v="59000"/>
    <s v="Recon"/>
    <n v="93150"/>
    <x v="14"/>
  </r>
  <r>
    <s v="1358766320"/>
    <d v="2026-06-09T00:00:00"/>
    <s v="MEIKA-BERKARYA"/>
    <s v="Meika Berkarya"/>
    <s v="6287818525580"/>
    <s v="Kab. Kuningan"/>
    <s v="Cilimus"/>
    <s v="Jl. Panawuan Indrapatra, Panawuan"/>
    <s v="Setriadi (kin)"/>
    <s v="6282339522063"/>
    <x v="2"/>
    <s v="Kab. Lombok Utara"/>
    <s v="Tanjung"/>
    <s v="Buani Desa Tegal Maja RT 01 Jl. Lading Lading Lurus Ke Selatan (TELPON NO WHATSAPP PENERIMA)"/>
    <n v="1"/>
    <s v="BARANG"/>
    <n v="100"/>
    <n v="0"/>
    <s v="EZ"/>
    <s v="Bulanan"/>
    <s v="Beli 1 Penghitam Body Kendaraan Bonus Kain Lap Microfiber"/>
    <m/>
    <n v="58000"/>
    <n v="0"/>
    <n v="0"/>
    <n v="58000"/>
    <m/>
    <s v="Diskon"/>
    <n v="23200"/>
    <n v="34800"/>
    <n v="112000"/>
    <n v="1680"/>
    <s v="paket anda adadi jnt panawuan"/>
    <s v="Atasan/Staf/Karyawan"/>
    <d v="2026-06-24T00:00:00"/>
    <m/>
    <x v="1"/>
    <m/>
    <s v="VIP"/>
    <m/>
    <m/>
    <s v="Tidak"/>
    <s v="COD"/>
    <n v="54000"/>
    <s v="-"/>
    <n v="75520"/>
    <x v="8"/>
  </r>
  <r>
    <s v="1358781701"/>
    <d v="2026-06-09T00:00:00"/>
    <s v="MEIKA-BERKARYA"/>
    <s v="Meika Berkarya"/>
    <s v="6287818525580"/>
    <s v="Kab. Kuningan"/>
    <s v="Cilimus"/>
    <s v="Jl. Panawuan Indrapatra, Panawuan"/>
    <s v="Pilomena Fernandez (Kin)"/>
    <s v="6285239435367"/>
    <x v="1"/>
    <s v="Kab. Ngada"/>
    <s v="Bajawa"/>
    <s v="Jln. Robert Monginsidi, Kelurahan Jawameze RT/RW: 03/08"/>
    <n v="1"/>
    <s v="BARANG"/>
    <n v="100"/>
    <n v="0"/>
    <s v="EZ"/>
    <s v="Bulanan"/>
    <s v="Beli 1 Gratis 1 Sikat Punggung"/>
    <m/>
    <n v="100000"/>
    <n v="0"/>
    <n v="0"/>
    <n v="100000"/>
    <m/>
    <s v="Diskon"/>
    <n v="40000"/>
    <n v="60000"/>
    <n v="170000"/>
    <n v="2550"/>
    <s v="paket anda adadi jnt panawuan"/>
    <s v="Atasan/Staf/Karyawan"/>
    <d v="2026-06-24T00:00:00"/>
    <m/>
    <x v="1"/>
    <m/>
    <s v="VIP"/>
    <m/>
    <m/>
    <s v="Tidak"/>
    <s v="COD"/>
    <n v="70000"/>
    <s v="-"/>
    <n v="107450"/>
    <x v="8"/>
  </r>
  <r>
    <s v="1358852328"/>
    <d v="2026-06-09T00:00:00"/>
    <s v="MEIKA-BERKARYA"/>
    <s v="Meika Berkarya"/>
    <s v="6287818525580"/>
    <s v="Kab. Kuningan"/>
    <s v="Cilimus"/>
    <s v="Jl. Panawuan Indrapatra, Panawuan"/>
    <s v="Jultje Bawias (Jj)"/>
    <s v="6285217719733"/>
    <x v="11"/>
    <s v="Kab. Gorontalo Utara"/>
    <s v="Gentuma Raya"/>
    <s v="Kelurahan /Desa Langke Kompleks SDN 4 Gentuma Raya Kec. Gentuma Raya"/>
    <n v="1"/>
    <s v="BARANG"/>
    <n v="100"/>
    <n v="0"/>
    <s v="EZ"/>
    <s v="Bulanan"/>
    <s v="Beli 1 Gratis 1 Sikat Punggung"/>
    <m/>
    <n v="85000"/>
    <n v="0"/>
    <n v="0"/>
    <n v="85000"/>
    <m/>
    <s v="Diskon"/>
    <n v="34000"/>
    <n v="51000"/>
    <n v="198000"/>
    <n v="2970"/>
    <s v="JNTPANAWUAN"/>
    <s v="Atasan/Staf/Karyawan"/>
    <d v="2026-06-20T00:00:00"/>
    <m/>
    <x v="1"/>
    <m/>
    <s v="VIP"/>
    <m/>
    <m/>
    <s v="Tidak"/>
    <s v="COD"/>
    <n v="113000"/>
    <s v="-"/>
    <n v="144030"/>
    <x v="12"/>
  </r>
  <r>
    <s v="1358737750"/>
    <d v="2026-06-09T00:00:00"/>
    <s v="MEIKA-BERKARYA"/>
    <s v="Meika Berkarya"/>
    <s v="6287818525580"/>
    <s v="Kab. Kuningan"/>
    <s v="Cilimus"/>
    <s v="Jl. Panawuan Indrapatra, Panawuan"/>
    <s v="Bertinus Agus (PS)"/>
    <s v="6282353314280"/>
    <x v="5"/>
    <s v="Kab. Sekadau"/>
    <s v="Nanga Taman"/>
    <s v="Dusun. Seluak Jln. Koman Engkulun Desa. Nanga Koman (ANTRAKN LANGSUNG KE ALAMAT)"/>
    <n v="1"/>
    <s v="BARANG"/>
    <n v="100"/>
    <n v="0"/>
    <s v="EZ"/>
    <s v="Bulanan"/>
    <s v="Beli 2 Gratis 1 Semprotan Noozle"/>
    <m/>
    <n v="74000"/>
    <n v="0"/>
    <n v="0"/>
    <n v="74000"/>
    <m/>
    <s v="Diskon"/>
    <n v="29600"/>
    <n v="44400"/>
    <n v="182000"/>
    <n v="2730"/>
    <s v="Bertinus Agus (PS)"/>
    <m/>
    <d v="2026-06-14T00:00:00"/>
    <m/>
    <x v="0"/>
    <m/>
    <s v="VIP"/>
    <m/>
    <m/>
    <s v="Tidak"/>
    <s v="COD"/>
    <n v="108000"/>
    <s v="Recon"/>
    <n v="134870"/>
    <x v="7"/>
  </r>
  <r>
    <s v="1358869917"/>
    <d v="2026-06-09T00:00:00"/>
    <s v="MEIKA-BERKARYA"/>
    <s v="Meika Berkarya"/>
    <s v="6287818525580"/>
    <s v="Kab. Kuningan"/>
    <s v="Cilimus"/>
    <s v="Jl. Panawuan Indrapatra, Panawuan"/>
    <s v="Hasan (ib) pke jnt"/>
    <s v="6285217450208"/>
    <x v="18"/>
    <s v="Kab. Polewali Mandar"/>
    <s v="Allu"/>
    <s v="Desa pao pao ( dekat rumah pak kades)"/>
    <n v="1"/>
    <s v="BARANG"/>
    <n v="100"/>
    <n v="0"/>
    <s v="EZ"/>
    <s v="Bulanan"/>
    <s v="Beli 1 Gratis 1 Sikat Punggung"/>
    <m/>
    <n v="61000"/>
    <n v="0"/>
    <n v="0"/>
    <n v="61000"/>
    <m/>
    <s v="Diskon"/>
    <n v="24400"/>
    <n v="36600"/>
    <n v="131000"/>
    <n v="1965"/>
    <s v="Hasan (ib) pke jnt"/>
    <m/>
    <d v="2026-06-15T00:00:00"/>
    <m/>
    <x v="0"/>
    <m/>
    <s v="VIP"/>
    <m/>
    <m/>
    <s v="Tidak"/>
    <s v="COD"/>
    <n v="70000"/>
    <s v="Recon"/>
    <n v="92435"/>
    <x v="9"/>
  </r>
  <r>
    <s v="1358735978"/>
    <d v="2026-06-09T00:00:00"/>
    <s v="MEIKA-BERKARYA"/>
    <s v="Meika Berkarya"/>
    <s v="6287818525580"/>
    <s v="Kab. Kuningan"/>
    <s v="Cilimus"/>
    <s v="Jl. Panawuan Indrapatra, Panawuan"/>
    <s v="Agus Tangur (Kin)"/>
    <s v="6285801176877"/>
    <x v="1"/>
    <s v="Kab. Timor Tengah Utara"/>
    <s v="Kota Kefamenanu"/>
    <s v="Arah Upkasen RT 017 RW 06 Kelurahan Sasi (Kios PUTRA)"/>
    <n v="1"/>
    <s v="BARANG"/>
    <n v="100"/>
    <n v="0"/>
    <s v="EZ"/>
    <s v="Bulanan"/>
    <s v="Beli 1 Gratis 1 Sikat Punggung"/>
    <m/>
    <n v="74000"/>
    <n v="0"/>
    <n v="0"/>
    <n v="74000"/>
    <m/>
    <s v="Diskon"/>
    <n v="29600"/>
    <n v="44400"/>
    <n v="145000"/>
    <n v="2175"/>
    <s v="Agus Tangur (Kin)"/>
    <m/>
    <d v="2026-06-16T00:00:00"/>
    <m/>
    <x v="0"/>
    <m/>
    <s v="VIP"/>
    <m/>
    <m/>
    <s v="Tidak"/>
    <s v="COD"/>
    <n v="71000"/>
    <s v="Recon"/>
    <n v="98425"/>
    <x v="3"/>
  </r>
  <r>
    <s v="1356859398"/>
    <d v="2026-06-09T00:00:00"/>
    <s v="MEIKA-BERKARYA"/>
    <s v="Meika Berkarya"/>
    <s v="6287818525580"/>
    <s v="Kab. Kuningan"/>
    <s v="Cilimus"/>
    <s v="Jl. Panawuan Indrapatra, Panawuan"/>
    <s v="Abdul Rahman M (IR)"/>
    <s v="62882021705443"/>
    <x v="14"/>
    <s v="Kab. Luwu Timur"/>
    <s v="Burau"/>
    <s v="Dusun Saulu RT/RW 000/000 Desa Jalajja Kec Burau (Pasar Lambarese dekat masjid)"/>
    <n v="1"/>
    <s v="BARANG"/>
    <n v="100"/>
    <n v="0"/>
    <s v="EZ"/>
    <s v="Bulanan"/>
    <s v="Beli 1 Gratis 1 Sikat Punggung"/>
    <m/>
    <n v="61000"/>
    <n v="0"/>
    <n v="0"/>
    <n v="61000"/>
    <m/>
    <s v="Diskon"/>
    <n v="24400"/>
    <n v="36600"/>
    <n v="131000"/>
    <n v="1965"/>
    <s v="JNT"/>
    <s v="Atasan/Staf/Karyawan"/>
    <d v="2026-06-26T00:00:00"/>
    <m/>
    <x v="1"/>
    <m/>
    <s v="VIP"/>
    <m/>
    <m/>
    <s v="Tidak"/>
    <s v="COD"/>
    <n v="70000"/>
    <s v="-"/>
    <n v="92435"/>
    <x v="24"/>
  </r>
  <r>
    <s v="1358854167"/>
    <d v="2026-06-09T00:00:00"/>
    <s v="MEIKA-BERKARYA"/>
    <s v="Meika Berkarya"/>
    <s v="6287818525580"/>
    <s v="Kab. Kuningan"/>
    <s v="Cilimus"/>
    <s v="Jl. Panawuan Indrapatra, Panawuan"/>
    <s v="Mariani M Od."/>
    <s v="6285123996790"/>
    <x v="8"/>
    <s v="Kab. Banggai Laut"/>
    <s v="Banggai Selatan"/>
    <s v="Desa Bentean Kec Banggai Selatan (DIANTAR LANGSUNG KE ALAMAT PENERIMA) Rumah lewat mesjid per 3an rumah paling ujung arah SMP negeri dan SMK negeri atau arah desa tolokibit."/>
    <n v="1"/>
    <s v="BARANG"/>
    <n v="100"/>
    <n v="0"/>
    <s v="EZ"/>
    <s v="Bulanan"/>
    <s v="Beli 1 Semprotan Noozle"/>
    <m/>
    <n v="85000"/>
    <n v="0"/>
    <n v="0"/>
    <n v="85000"/>
    <m/>
    <s v="Diskon"/>
    <n v="34000"/>
    <n v="51000"/>
    <n v="169000"/>
    <n v="2535"/>
    <s v="Mariani M Od."/>
    <m/>
    <d v="2026-06-17T00:00:00"/>
    <m/>
    <x v="0"/>
    <m/>
    <s v="VIP"/>
    <m/>
    <m/>
    <s v="Tidak"/>
    <s v="COD"/>
    <n v="84000"/>
    <s v="Recon"/>
    <n v="115465"/>
    <x v="0"/>
  </r>
  <r>
    <s v="1358864973"/>
    <d v="2026-06-09T00:00:00"/>
    <s v="MEIKA-BERKARYA"/>
    <s v="Meika Berkarya"/>
    <s v="6287818525580"/>
    <s v="Kab. Kuningan"/>
    <s v="Cilimus"/>
    <s v="Jl. Panawuan Indrapatra, Panawuan, Kec. Cigandamekar, Kabupaten Kuningan, Jawa Barat"/>
    <s v="Sutiman (rm)"/>
    <s v="6281277272434"/>
    <x v="27"/>
    <s v="Kab.  Rokan Hilir"/>
    <s v="Balai Jaya"/>
    <s v="Paket e jalur 4 jalan mangga rt 02 rw 01 desa bagan bhakti Kec. balai jaya"/>
    <n v="1"/>
    <s v="BARANG"/>
    <n v="100"/>
    <n v="0"/>
    <s v="EZ"/>
    <s v="Bulanan"/>
    <s v="1 Spray Pembersih Interior Mobil"/>
    <m/>
    <n v="51000"/>
    <n v="0"/>
    <n v="0"/>
    <n v="51000"/>
    <m/>
    <s v="Diskon"/>
    <n v="20400"/>
    <n v="30600"/>
    <n v="135000"/>
    <n v="2025"/>
    <s v="paket anda adadi jnt panawuan"/>
    <s v="Atasan/Staf/Karyawan"/>
    <d v="2026-06-24T00:00:00"/>
    <s v="HUBUNGI PENERIMA (LANGSUNG ANTAR KE ALAMAT)"/>
    <x v="1"/>
    <m/>
    <s v="VIP"/>
    <m/>
    <m/>
    <s v="Tidak"/>
    <s v="COD"/>
    <n v="84000"/>
    <s v="-"/>
    <n v="102375"/>
    <x v="8"/>
  </r>
  <r>
    <s v="1358864597"/>
    <d v="2026-06-09T00:00:00"/>
    <s v="MEIKA-BERKARYA"/>
    <s v="Meika Berkarya"/>
    <s v="6287818525580"/>
    <s v="Kab. Kuningan"/>
    <s v="Cilimus"/>
    <s v="Jl. Panawuan Indrapatra, Panawuan, Kec. Cigandamekar, Kabupaten Kuningan, Jawa Barat"/>
    <s v="Nyoman sugiana (Ad)"/>
    <s v="6281341687731"/>
    <x v="23"/>
    <s v="Kendari"/>
    <s v="Baruga"/>
    <s v="Kel/Desa baruga kantor brimob jalan brigjen katamso No.51"/>
    <n v="1"/>
    <s v="BARANG"/>
    <n v="100"/>
    <n v="0"/>
    <s v="EZ"/>
    <s v="Bulanan"/>
    <s v="1 Topi Visor Anti UV (BLACK)"/>
    <m/>
    <n v="68000"/>
    <n v="0"/>
    <n v="0"/>
    <n v="68000"/>
    <m/>
    <s v="Diskon"/>
    <n v="27200"/>
    <n v="40800"/>
    <n v="163000"/>
    <n v="2445"/>
    <s v="Nyoman sugiana (Ad)"/>
    <m/>
    <d v="2026-06-16T00:00:00"/>
    <s v="HUBUNGI PENERIMA (LANGSUNG ANTAR KE ALAMAT)"/>
    <x v="0"/>
    <m/>
    <s v="VIP"/>
    <m/>
    <m/>
    <s v="Tidak"/>
    <s v="COD"/>
    <n v="95000"/>
    <s v="Recon"/>
    <n v="119755"/>
    <x v="3"/>
  </r>
  <r>
    <s v="1358766709"/>
    <d v="2026-06-09T00:00:00"/>
    <s v="MEIKA-BERKARYA"/>
    <s v="Meika Berkarya"/>
    <s v="6287818525580"/>
    <s v="Kab. Kuningan"/>
    <s v="Cilimus"/>
    <s v="Jl. Panawuan Indrapatra, Panawuan, Kec. Cigandamekar, Kabupaten Kuningan, Jawa Barat"/>
    <s v="Ismail (RM)"/>
    <s v="6281372914444"/>
    <x v="31"/>
    <s v="Batam"/>
    <s v="Lubuk Baja"/>
    <s v="apotik Ananda komp. Windsor Square Blok B no 13. Depan Ramayana Jodoh. Kelurahan Lubuk Baja Kec. Lubuk Baja"/>
    <n v="1"/>
    <s v="BARANG"/>
    <n v="100"/>
    <n v="3500000"/>
    <s v="EZ"/>
    <s v="Bulanan"/>
    <s v="1 Dapat 2 Kacamata Autofokus"/>
    <s v="KACAMATA"/>
    <n v="37000"/>
    <n v="0"/>
    <n v="0"/>
    <n v="37000"/>
    <m/>
    <s v="Diskon"/>
    <n v="14800"/>
    <n v="22200"/>
    <n v="0"/>
    <n v="0"/>
    <m/>
    <m/>
    <m/>
    <s v="HUBUNGI PENERIMA (LANGSUNG ANTAR KE ALAMAT)"/>
    <x v="1"/>
    <m/>
    <s v="VIP"/>
    <m/>
    <m/>
    <s v="Tidak"/>
    <s v="NONCOD"/>
    <n v="-37000"/>
    <s v="-"/>
    <n v="-22200"/>
    <x v="20"/>
  </r>
  <r>
    <s v="1358739319"/>
    <d v="2026-06-09T00:00:00"/>
    <s v="MEIKA-BERKARYA"/>
    <s v="Meika Berkarya"/>
    <s v="6287818525580"/>
    <s v="Kab. Kuningan"/>
    <s v="Cilimus"/>
    <s v="Jl. Panawuan Indrapatra, Panawuan"/>
    <s v="Jilly Legi (PS)"/>
    <s v="6285186657073"/>
    <x v="3"/>
    <s v="Manado"/>
    <s v="Mapanget"/>
    <s v="PERUMAHAN GRIYA PANIKI INDAH JLN. MAWAR B NO 14 B DESA. PANIKI BAWAH (ANTRAKN LANGSUNG KE ALAMAT)"/>
    <n v="1"/>
    <s v="BARANG"/>
    <n v="100"/>
    <n v="0"/>
    <s v="EZ"/>
    <s v="Bulanan"/>
    <s v="Beli 1 Gratis 1 Sikat Punggung Warna: Biru dan Ungu"/>
    <m/>
    <n v="64000"/>
    <n v="0"/>
    <n v="0"/>
    <n v="64000"/>
    <m/>
    <s v="Diskon"/>
    <n v="25600"/>
    <n v="38400"/>
    <n v="147000"/>
    <n v="2205"/>
    <s v="paket anda adadi jnt panawuan"/>
    <s v="Atasan/Staf/Karyawan"/>
    <d v="2026-06-24T00:00:00"/>
    <m/>
    <x v="1"/>
    <m/>
    <s v="VIP"/>
    <m/>
    <m/>
    <s v="Tidak"/>
    <s v="COD"/>
    <n v="83000"/>
    <s v="-"/>
    <n v="106395"/>
    <x v="8"/>
  </r>
  <r>
    <s v="1358855047"/>
    <d v="2026-06-09T00:00:00"/>
    <s v="MEIKA-BERKARYA"/>
    <s v="Meika Berkarya"/>
    <s v="6287818525580"/>
    <s v="Kab. Kuningan"/>
    <s v="Cilimus"/>
    <s v="Jl. Panawuan Indrapatra, Panawuan"/>
    <s v="Karel Burin Od."/>
    <s v="6282341581520"/>
    <x v="1"/>
    <s v="Kab. Lembata"/>
    <s v="Wulandoni"/>
    <s v="Rt 03 Dusun B Desa Puor B. Kecamatan Wulandoni Kabupaten Lembata. Nusa Tenggara Timur."/>
    <n v="1"/>
    <s v="BARANG"/>
    <n v="100"/>
    <n v="0"/>
    <s v="EZ"/>
    <s v="Bulanan"/>
    <s v="Beli 1 Gratis 1 Sikat Punggung"/>
    <m/>
    <n v="84000"/>
    <n v="0"/>
    <n v="0"/>
    <n v="84000"/>
    <m/>
    <s v="Diskon"/>
    <n v="33600"/>
    <n v="50400"/>
    <n v="174000"/>
    <n v="2610"/>
    <s v="Karel Burin Od."/>
    <m/>
    <d v="2026-07-01T00:00:00"/>
    <m/>
    <x v="0"/>
    <m/>
    <s v="VIP"/>
    <m/>
    <m/>
    <s v="Tidak"/>
    <s v="COD"/>
    <n v="90000"/>
    <s v="Recon"/>
    <n v="120990"/>
    <x v="22"/>
  </r>
  <r>
    <s v="1358731034"/>
    <d v="2026-06-09T00:00:00"/>
    <s v="MEIKA-BERKARYA"/>
    <s v="Meika Berkarya"/>
    <s v="6287818525580"/>
    <s v="Kab. Kuningan"/>
    <s v="Cilimus"/>
    <s v="Jl. Panawuan Indrapatra, Panawuan"/>
    <s v="Mani (ib)"/>
    <s v="6282230117718"/>
    <x v="23"/>
    <s v="Kendari"/>
    <s v="Abeli - Nambo"/>
    <s v="Jl. Balai kelurahan tobimeita desa tobimeita. Kec. Nambo. Kota kendari."/>
    <n v="1"/>
    <s v="BARANG"/>
    <n v="100"/>
    <n v="0"/>
    <s v="EZ"/>
    <s v="Bulanan"/>
    <s v="Beli 1 Gratis 1 Sikat Punggung"/>
    <m/>
    <n v="68000"/>
    <n v="0"/>
    <n v="0"/>
    <n v="68000"/>
    <m/>
    <s v="Diskon"/>
    <n v="27200"/>
    <n v="40800"/>
    <n v="700009"/>
    <n v="10500.135"/>
    <s v="jnt"/>
    <s v="Atasan/Staf/Karyawan"/>
    <d v="2026-06-17T00:00:00"/>
    <m/>
    <x v="1"/>
    <m/>
    <s v="VIP"/>
    <m/>
    <m/>
    <s v="Tidak"/>
    <s v="COD"/>
    <n v="632009"/>
    <s v="-"/>
    <n v="648708.86499999999"/>
    <x v="0"/>
  </r>
  <r>
    <s v="1358873131"/>
    <d v="2026-06-09T00:00:00"/>
    <s v="MEIKA-BERKARYA"/>
    <s v="Meika Berkarya"/>
    <s v="6287818525580"/>
    <s v="Kab. Kuningan"/>
    <s v="Cilimus"/>
    <s v="Jl. Panawuan Indrapatra, Panawuan"/>
    <s v="Imam Siswadi (Jj)"/>
    <s v="6282358835618"/>
    <x v="13"/>
    <s v="Kab. Lamandau"/>
    <s v="Menthobi Raya"/>
    <s v="Jln. Veteran RT 06 RW 02 Kelurahan /Desa Bukit Kec. Menthobi Raya"/>
    <n v="1"/>
    <s v="BARANG"/>
    <n v="100"/>
    <n v="0"/>
    <s v="EZ"/>
    <s v="Bulanan"/>
    <s v="Beli 2 Gratis 1 Pengkilap Body Kendaraan"/>
    <m/>
    <n v="74000"/>
    <n v="0"/>
    <n v="0"/>
    <n v="74000"/>
    <m/>
    <s v="Diskon"/>
    <n v="29600"/>
    <n v="44400"/>
    <n v="173000"/>
    <n v="2595"/>
    <s v="ybs"/>
    <m/>
    <d v="2026-06-18T00:00:00"/>
    <m/>
    <x v="0"/>
    <m/>
    <s v="VIP"/>
    <m/>
    <m/>
    <s v="Tidak"/>
    <s v="COD"/>
    <n v="99000"/>
    <s v="Recon"/>
    <n v="126005"/>
    <x v="19"/>
  </r>
  <r>
    <s v="1358730163"/>
    <d v="2026-06-09T00:00:00"/>
    <s v="MEIKA-BERKARYA"/>
    <s v="Meika Berkarya"/>
    <s v="6287818525580"/>
    <s v="Kab. Kuningan"/>
    <s v="Cilimus"/>
    <s v="Jl. Panawuan Indrapatra, Panawuan, Kec. Cigandamekar, Kabupaten Kuningan, Jawa Barat"/>
    <s v="Yulius bando ( Di)"/>
    <s v="6281244025947"/>
    <x v="8"/>
    <s v="Kab. Poso"/>
    <s v="Pamona Puselemba"/>
    <s v="Jln. Cendrawasih, Desa Soe RT 08 ( patokan rumah depan mesjid lama) Kec. Pamona puselemba"/>
    <n v="1"/>
    <s v="BARANG"/>
    <n v="100"/>
    <n v="0"/>
    <s v="EZ"/>
    <s v="Bulanan"/>
    <s v="1 SET GIGI PALSU"/>
    <m/>
    <n v="85000"/>
    <n v="0"/>
    <n v="0"/>
    <n v="85000"/>
    <m/>
    <s v="Diskon"/>
    <n v="34000"/>
    <n v="51000"/>
    <n v="145000"/>
    <n v="2175"/>
    <s v="Yulius bando ( Di)"/>
    <m/>
    <d v="2026-06-15T00:00:00"/>
    <s v="HUBUNGI PENERIMA (LANGSUNG ANTAR KE ALAMAT)"/>
    <x v="0"/>
    <m/>
    <s v="VIP"/>
    <m/>
    <m/>
    <s v="Tidak"/>
    <s v="COD"/>
    <n v="60000"/>
    <s v="Recon"/>
    <n v="91825"/>
    <x v="9"/>
  </r>
  <r>
    <s v="1358728844"/>
    <d v="2026-06-09T00:00:00"/>
    <s v="MEIKA-BERKARYA"/>
    <s v="Meika Berkarya"/>
    <s v="6287818525580"/>
    <s v="Kab. Kuningan"/>
    <s v="Cilimus"/>
    <s v="Jl. Panawuan Indrapatra, Panawuan"/>
    <s v="Lince Dulle Od."/>
    <s v="6281353877840"/>
    <x v="1"/>
    <s v="Kab. Sikka"/>
    <s v="Alok Timur"/>
    <s v="Jln. Brai Gang 4 Rumah Ke 2 Warna Putih Sebelah Kiri Kelurahan Nangameting Kec Alok Timur (DIANTAR LANGSUNG KE ALAMAT PENERIMA)."/>
    <n v="1"/>
    <s v="BARANG"/>
    <n v="100"/>
    <n v="0"/>
    <s v="EZ"/>
    <s v="Bulanan"/>
    <s v="Beli 1 Gratis 1 Sikat Punggung"/>
    <m/>
    <n v="80000"/>
    <n v="0"/>
    <n v="0"/>
    <n v="80000"/>
    <m/>
    <s v="Diskon"/>
    <n v="32000"/>
    <n v="48000"/>
    <n v="150000"/>
    <n v="2250"/>
    <s v="Lince Dulle Od."/>
    <m/>
    <d v="2026-06-15T00:00:00"/>
    <m/>
    <x v="0"/>
    <m/>
    <s v="VIP"/>
    <m/>
    <m/>
    <s v="Tidak"/>
    <s v="COD"/>
    <n v="70000"/>
    <s v="Recon"/>
    <n v="99750"/>
    <x v="9"/>
  </r>
  <r>
    <s v="1358728848"/>
    <d v="2026-06-09T00:00:00"/>
    <s v="MEIKA-BERKARYA"/>
    <s v="Meika Berkarya"/>
    <s v="6287818525580"/>
    <s v="Kab. Kuningan"/>
    <s v="Cilimus"/>
    <s v="Jl. Panawuan Indrapatra, Panawuan"/>
    <s v="Shila (Ib)"/>
    <s v="6281298654087"/>
    <x v="14"/>
    <s v="Makassar"/>
    <s v="Tamalanrea"/>
    <s v="Kelurahan buntusu BTP.perum Fadillah asri blok A no 6 belakang masjid AZ ZUMAR blok G baru kec.tamalanrea makassar"/>
    <n v="1"/>
    <s v="BARANG"/>
    <n v="100"/>
    <n v="0"/>
    <s v="EZ"/>
    <s v="Bulanan"/>
    <s v="Beli 1 Gratis 1 Parfum Mobil"/>
    <m/>
    <n v="60000"/>
    <n v="0"/>
    <n v="0"/>
    <n v="60000"/>
    <m/>
    <s v="Diskon"/>
    <n v="24000"/>
    <n v="36000"/>
    <n v="154000"/>
    <n v="2310"/>
    <s v="Shila (Ib)"/>
    <m/>
    <d v="2026-06-13T00:00:00"/>
    <m/>
    <x v="0"/>
    <m/>
    <s v="VIP"/>
    <m/>
    <m/>
    <s v="Tidak"/>
    <s v="COD"/>
    <n v="94000"/>
    <s v="Recon"/>
    <n v="115690"/>
    <x v="14"/>
  </r>
  <r>
    <s v="1358732546"/>
    <d v="2026-06-09T00:00:00"/>
    <s v="MEIKA-BERKARYA"/>
    <s v="Meika Berkarya"/>
    <s v="6287818525580"/>
    <s v="Kab. Kuningan"/>
    <s v="Cilimus"/>
    <s v="Jl. Panawuan Indrapatra, Panawuan"/>
    <s v="Nutdin Rajab (IR)"/>
    <s v="6281355020444"/>
    <x v="14"/>
    <s v="Palopo"/>
    <s v="Wara Selatan"/>
    <s v="Jalan pemuda RT 007 RW 002 Kelurahan Takkalala Kec Wara Selatan (Kios uni)"/>
    <n v="1"/>
    <s v="BARANG"/>
    <n v="100"/>
    <n v="0"/>
    <s v="EZ"/>
    <s v="Bulanan"/>
    <s v="Beli 2 Gratis 2 Sikat Punggung"/>
    <m/>
    <n v="53000"/>
    <n v="0"/>
    <n v="0"/>
    <n v="53000"/>
    <m/>
    <s v="Diskon"/>
    <n v="21200"/>
    <n v="31800"/>
    <n v="184000"/>
    <n v="2760"/>
    <s v="Nutdin Rajab (IR)"/>
    <m/>
    <d v="2026-06-13T00:00:00"/>
    <m/>
    <x v="0"/>
    <m/>
    <s v="VIP"/>
    <m/>
    <m/>
    <s v="Tidak"/>
    <s v="COD"/>
    <n v="131000"/>
    <s v="Recon"/>
    <n v="149440"/>
    <x v="14"/>
  </r>
  <r>
    <s v="1358747032"/>
    <d v="2026-06-09T00:00:00"/>
    <s v="MEIKA-BERKARYA"/>
    <s v="Meika Berkarya"/>
    <s v="6287818525580"/>
    <s v="Kab. Kuningan"/>
    <s v="Cilimus"/>
    <s v="Jl. Panawuan Indrapatra, Panawuan"/>
    <s v="Denis(ib)"/>
    <s v="62811486584"/>
    <x v="14"/>
    <s v="Kab. Toraja Utara"/>
    <s v="Tallunglipu"/>
    <s v="Jln Rsu Pongtiku,tallunglipu torut , patokan KTR Lembang buntu"/>
    <n v="1"/>
    <s v="BARANG"/>
    <n v="100"/>
    <n v="0"/>
    <s v="EZ"/>
    <s v="Bulanan"/>
    <s v="Beli 2 Gratis 2 Sikat Punggung"/>
    <m/>
    <n v="65000"/>
    <n v="0"/>
    <n v="0"/>
    <n v="65000"/>
    <m/>
    <s v="Diskon"/>
    <n v="26000"/>
    <n v="39000"/>
    <n v="180000"/>
    <n v="2700"/>
    <s v="Denis(ib)"/>
    <m/>
    <d v="2026-06-13T00:00:00"/>
    <m/>
    <x v="0"/>
    <m/>
    <s v="VIP"/>
    <m/>
    <m/>
    <s v="Tidak"/>
    <s v="COD"/>
    <n v="115000"/>
    <s v="Recon"/>
    <n v="138300"/>
    <x v="14"/>
  </r>
  <r>
    <s v="1358870492"/>
    <d v="2026-06-09T00:00:00"/>
    <s v="MEIKA-BERKARYA"/>
    <s v="Meika Berkarya"/>
    <s v="6287818525580"/>
    <s v="Kab. Kuningan"/>
    <s v="Cilimus"/>
    <s v="Jl. Panawuan Indrapatra, Panawuan"/>
    <s v="Din ,B (PS)"/>
    <s v="6285331963698"/>
    <x v="3"/>
    <s v="Manado"/>
    <s v="Malalayang"/>
    <s v="Perum Malalayang permai Desa. Malalayang II (Patokan komansilang suryani, ANTRAKN LANGSUNG KE ALAMAT)"/>
    <n v="1"/>
    <s v="BARANG"/>
    <n v="100"/>
    <n v="0"/>
    <s v="EZ"/>
    <s v="Bulanan"/>
    <s v="Beli 1 Gratis 1 Sikat Punggung"/>
    <m/>
    <n v="64000"/>
    <n v="0"/>
    <n v="0"/>
    <n v="64000"/>
    <m/>
    <s v="Diskon"/>
    <n v="25600"/>
    <n v="38400"/>
    <n v="147000"/>
    <n v="2205"/>
    <s v="DC PANAWUAN"/>
    <s v="Atasan/Staf/Karyawan"/>
    <d v="2026-06-21T00:00:00"/>
    <m/>
    <x v="1"/>
    <m/>
    <s v="VIP"/>
    <m/>
    <m/>
    <s v="Tidak"/>
    <s v="COD"/>
    <n v="83000"/>
    <s v="-"/>
    <n v="106395"/>
    <x v="2"/>
  </r>
  <r>
    <s v="1358850990"/>
    <d v="2026-06-09T00:00:00"/>
    <s v="MEIKA-BERKARYA"/>
    <s v="Meika Berkarya"/>
    <s v="6287818525580"/>
    <s v="Kab. Kuningan"/>
    <s v="Cilimus"/>
    <s v="Jl. Panawuan Indrapatra, Panawuan"/>
    <s v="Alexander Maleachi (Jj)"/>
    <s v="628129294241"/>
    <x v="24"/>
    <s v="Jakarta Barat"/>
    <s v="Kembangan"/>
    <s v="Perumahan Taman Kota blok B2/39.Jl Raya Daan Mogot Kelurahan Kembangan Utara, Jakarta Barat."/>
    <n v="1"/>
    <s v="BARANG"/>
    <n v="100"/>
    <n v="0"/>
    <s v="EZ"/>
    <s v="Bulanan"/>
    <s v="Beli 1 Gratis 1 Sikat Punggung"/>
    <m/>
    <n v="14000"/>
    <n v="0"/>
    <n v="0"/>
    <n v="14000"/>
    <m/>
    <s v="Diskon"/>
    <n v="8000"/>
    <n v="6000"/>
    <n v="82500"/>
    <n v="1237.5"/>
    <s v="Alexander Maleachi (Jj)"/>
    <m/>
    <d v="2026-06-10T00:00:00"/>
    <m/>
    <x v="0"/>
    <m/>
    <s v="VIP"/>
    <m/>
    <m/>
    <s v="Tidak"/>
    <s v="COD"/>
    <n v="68500"/>
    <s v="Recon"/>
    <n v="75262.5"/>
    <x v="25"/>
  </r>
  <r>
    <s v="1358733605"/>
    <d v="2026-06-09T00:00:00"/>
    <s v="MEIKA-BERKARYA"/>
    <s v="Meika Berkarya"/>
    <s v="6287818525580"/>
    <s v="Kab. Kuningan"/>
    <s v="Cilimus"/>
    <s v="Jl. Panawuan Indrapatra, Panawuan"/>
    <s v="Bertho No Od."/>
    <s v="6282247065850"/>
    <x v="1"/>
    <s v="Kab. Ngada"/>
    <s v="Wolomeze"/>
    <s v="Nunukwende Rt 05 Dusun Nggurununca Desa Turaloa Kec Walomeze (DIANTAR LANGSUNG KE ALAMAT PENERIMA)."/>
    <n v="1"/>
    <s v="BARANG"/>
    <n v="100"/>
    <n v="0"/>
    <s v="EZ"/>
    <s v="Bulanan"/>
    <s v="Beli 1 Gratis 1 Alat Cukur Multifungsi"/>
    <m/>
    <n v="100000"/>
    <n v="0"/>
    <n v="0"/>
    <n v="100000"/>
    <m/>
    <s v="Diskon"/>
    <n v="40000"/>
    <n v="60000"/>
    <n v="232000"/>
    <n v="3480"/>
    <s v="JNT"/>
    <s v="Atasan/Staf/Karyawan"/>
    <d v="2026-06-26T00:00:00"/>
    <m/>
    <x v="1"/>
    <m/>
    <s v="VIP"/>
    <m/>
    <m/>
    <s v="Tidak"/>
    <s v="COD"/>
    <n v="132000"/>
    <s v="-"/>
    <n v="168520"/>
    <x v="24"/>
  </r>
  <r>
    <s v="1358733764"/>
    <d v="2026-06-09T00:00:00"/>
    <s v="MEIKA-BERKARYA"/>
    <s v="Meika Berkarya"/>
    <s v="6287818525580"/>
    <s v="Kab. Kuningan"/>
    <s v="Cilimus"/>
    <s v="Jl. Panawuan Indrapatra, Panawuan"/>
    <s v="Solehudin (iaa)"/>
    <s v="6282160991739"/>
    <x v="34"/>
    <s v="Kab. Bangka Tengah"/>
    <s v="Koba"/>
    <s v="Alamat: Jln Baru Rt 05,(sebelah yani galon isi ulang), Kelurahan Arung Dalam, Kec. Koba, Kab. Bangka Tengah, Provinsi Kepulauan Bangka Belitung"/>
    <n v="1"/>
    <s v="BARANG"/>
    <n v="100"/>
    <n v="0"/>
    <s v="EZ"/>
    <s v="Bulanan"/>
    <s v="Beli 2 Gratis 1 Semprotan Noozle"/>
    <m/>
    <n v="44000"/>
    <n v="0"/>
    <n v="0"/>
    <n v="44000"/>
    <m/>
    <s v="Diskon"/>
    <n v="17600"/>
    <n v="26400"/>
    <n v="156720"/>
    <n v="2350.7999999999997"/>
    <s v="Solehudin (iaa)"/>
    <m/>
    <d v="2026-06-11T00:00:00"/>
    <m/>
    <x v="0"/>
    <m/>
    <s v="VIP"/>
    <m/>
    <m/>
    <s v="Tidak"/>
    <s v="COD"/>
    <n v="112720"/>
    <s v="Recon"/>
    <n v="127969.20000000001"/>
    <x v="15"/>
  </r>
  <r>
    <s v="1358793068"/>
    <d v="2026-06-09T00:00:00"/>
    <s v="MEIKA-BERKARYA"/>
    <s v="Meika Berkarya"/>
    <s v="6287818525580"/>
    <s v="Kab. Kuningan"/>
    <s v="Cilimus"/>
    <s v="Jl. Panawuan Indrapatra, Panawuan, Kec. Cigandamekar, Kabupaten Kuningan, Jawa Barat"/>
    <s v="Munawati (RM)"/>
    <s v="6281245309306"/>
    <x v="23"/>
    <s v="Kab. Konawe Selatan"/>
    <s v="Konda"/>
    <s v="Rt 1 , rw 1. Samping gereja lamomea desa lamomea Kec. konda Kab. Konawe Selatan"/>
    <n v="1"/>
    <s v="BARANG"/>
    <n v="100"/>
    <n v="0"/>
    <s v="EZ"/>
    <s v="Bulanan"/>
    <s v="1 Topi Pelindung Sinar UV"/>
    <m/>
    <n v="100000"/>
    <n v="0"/>
    <n v="0"/>
    <n v="100000"/>
    <m/>
    <s v="Diskon"/>
    <n v="40000"/>
    <n v="60000"/>
    <n v="184000"/>
    <n v="2760"/>
    <s v="Munawati (RM)"/>
    <m/>
    <d v="2026-06-14T00:00:00"/>
    <s v="HUBUNGI PENERIMA (LANGSUNG ANTAR KE ALAMAT)"/>
    <x v="0"/>
    <m/>
    <s v="VIP"/>
    <m/>
    <m/>
    <s v="Tidak"/>
    <s v="COD"/>
    <n v="84000"/>
    <s v="Recon"/>
    <n v="121240"/>
    <x v="7"/>
  </r>
  <r>
    <s v="1358692680"/>
    <d v="2026-06-09T00:00:00"/>
    <s v="MEIKA-BERKARYA"/>
    <s v="Meika Berkarya"/>
    <s v="6287818525580"/>
    <s v="Kab. Kuningan"/>
    <s v="Cilimus"/>
    <s v="Jl. Panawuan Indrapatra, Panawuan"/>
    <s v="Nahak Amerika (PS)"/>
    <s v="6282348377545"/>
    <x v="1"/>
    <s v="Kab. Malaka"/>
    <s v="Sasitamean"/>
    <s v="Dusun. Ekam RT/RW 001 /001Desa. Beanenno (Di samping kapela bikane)"/>
    <n v="1"/>
    <s v="BARANG"/>
    <n v="100"/>
    <n v="0"/>
    <s v="EZ"/>
    <s v="Bulanan"/>
    <s v="Beli 1 Gratis 1 Gelang Retro Terapi Batu Giok"/>
    <m/>
    <n v="81000"/>
    <n v="0"/>
    <n v="0"/>
    <n v="81000"/>
    <m/>
    <s v="Diskon"/>
    <n v="32400"/>
    <n v="48600"/>
    <n v="168000"/>
    <n v="2520"/>
    <s v="ybs"/>
    <m/>
    <d v="2026-07-02T00:00:00"/>
    <m/>
    <x v="1"/>
    <m/>
    <s v="VIP"/>
    <m/>
    <m/>
    <s v="Tidak"/>
    <s v="COD"/>
    <n v="87000"/>
    <s v="-"/>
    <n v="116880"/>
    <x v="4"/>
  </r>
  <r>
    <s v="1358793589"/>
    <d v="2026-06-09T00:00:00"/>
    <s v="MEIKA-BERKARYA"/>
    <s v="Meika Berkarya"/>
    <s v="6287818525580"/>
    <s v="Kab. Kuningan"/>
    <s v="Cilimus"/>
    <s v="Jl. Panawuan Indrapatra, Panawuan"/>
    <s v="Magau (PS)"/>
    <s v="6285219172419"/>
    <x v="18"/>
    <s v="Kab. Mamasa"/>
    <s v="Mamasa"/>
    <s v="Pondo Nospan  ,  Kelurahan. Mamasa (belakang SMAN 1 Mamasa, Jalan Ke Ratte Koppe)"/>
    <n v="1"/>
    <s v="BARANG"/>
    <n v="100"/>
    <n v="0"/>
    <s v="EZ"/>
    <s v="Bulanan"/>
    <s v="Beli 2 Gratis 2 Sikat Punggung"/>
    <m/>
    <n v="63000"/>
    <n v="0"/>
    <n v="0"/>
    <n v="63000"/>
    <m/>
    <s v="Diskon"/>
    <n v="25200"/>
    <n v="37800"/>
    <n v="197000"/>
    <n v="2955"/>
    <s v="Magau (PS)"/>
    <m/>
    <d v="2026-06-17T00:00:00"/>
    <m/>
    <x v="0"/>
    <m/>
    <s v="VIP"/>
    <m/>
    <m/>
    <s v="Tidak"/>
    <s v="COD"/>
    <n v="134000"/>
    <s v="Recon"/>
    <n v="156245"/>
    <x v="0"/>
  </r>
  <r>
    <s v="1358686617"/>
    <d v="2026-06-09T00:00:00"/>
    <s v="MEIKA-BERKARYA"/>
    <s v="Meika Berkarya"/>
    <s v="6287818525580"/>
    <s v="Kab. Kuningan"/>
    <s v="Cilimus"/>
    <s v="Jl. Panawuan Indrapatra, Panawuan"/>
    <s v="Umbu Ashon (Jj)"/>
    <s v="6285338399945"/>
    <x v="1"/>
    <s v="Kab. Sumba Timur"/>
    <s v="Tabundung"/>
    <s v="Kelurahan /Desa Kuki Talu RT 01 RW 01 Dusun Ori Angu No. 02 Kec. Tabundung"/>
    <n v="1"/>
    <s v="BARANG"/>
    <n v="100"/>
    <n v="0"/>
    <s v="EZ"/>
    <s v="Bulanan"/>
    <s v="Beli 1 Gratis 1 Gelang Retro Terapi Batu Giok"/>
    <m/>
    <n v="85000"/>
    <n v="0"/>
    <n v="0"/>
    <n v="85000"/>
    <m/>
    <s v="Diskon"/>
    <n v="34000"/>
    <n v="51000"/>
    <n v="275000"/>
    <n v="4125"/>
    <s v="ybs"/>
    <m/>
    <d v="2026-07-02T00:00:00"/>
    <m/>
    <x v="1"/>
    <m/>
    <s v="VIP"/>
    <m/>
    <m/>
    <s v="Tidak"/>
    <s v="COD"/>
    <n v="190000"/>
    <s v="-"/>
    <n v="219875"/>
    <x v="4"/>
  </r>
  <r>
    <s v="1358793937"/>
    <d v="2026-06-09T00:00:00"/>
    <s v="MEIKA-BERKARYA"/>
    <s v="Meika Berkarya"/>
    <s v="6287818525580"/>
    <s v="Kab. Kuningan"/>
    <s v="Cilimus"/>
    <s v="Jl. Panawuan Indrapatra, Panawuan, Kec. Cigandamekar, Kabupaten Kuningan, Jawa Barat"/>
    <s v="Nur kaida (Rs)"/>
    <s v="6282296761036"/>
    <x v="23"/>
    <s v="Kab. Muna Barat"/>
    <s v="Sawerigadi"/>
    <s v="RT 02 RW 02, Desa Ondoke (Poros Raha Tondasi, baku depan pencucian)Kec. Sawerigadi (Sawerigading/Sewergadi), Kab. Muna"/>
    <n v="1"/>
    <s v="BARANG"/>
    <n v="100"/>
    <n v="0"/>
    <s v="EZ"/>
    <s v="Bulanan"/>
    <s v="1 PCS LEM BESI SERBAGUNA"/>
    <m/>
    <n v="91000"/>
    <n v="0"/>
    <n v="0"/>
    <n v="91000"/>
    <m/>
    <s v="Diskon"/>
    <n v="36400"/>
    <n v="54600"/>
    <n v="192000"/>
    <n v="2880"/>
    <s v="ybs"/>
    <m/>
    <d v="2026-06-18T00:00:00"/>
    <s v="HUBUNGI PENERIMA (LANGSUNG ANTAR KE ALAMAT)"/>
    <x v="0"/>
    <m/>
    <s v="VIP"/>
    <m/>
    <m/>
    <s v="Tidak"/>
    <s v="COD"/>
    <n v="101000"/>
    <s v="Recon"/>
    <n v="134520"/>
    <x v="19"/>
  </r>
  <r>
    <s v="1358792626"/>
    <d v="2026-06-09T00:00:00"/>
    <s v="MEIKA-BERKARYA"/>
    <s v="Meika Berkarya"/>
    <s v="6287818525580"/>
    <s v="Kab. Kuningan"/>
    <s v="Cilimus"/>
    <s v="Jl. Panawuan Indrapatra, Panawuan, Kec. Cigandamekar, Kabupaten Kuningan, Jawa Barat"/>
    <s v="Muzrah (Hb)"/>
    <s v="6282192440322"/>
    <x v="8"/>
    <s v="Palu"/>
    <s v="Mantikulore"/>
    <s v="jl. Domba 4 Palu Kelurahan Talise Dekat Mesjid Uswatun Hasanah, Mantikulore Kota Palu"/>
    <n v="1"/>
    <s v="BARANG"/>
    <n v="100"/>
    <n v="0"/>
    <s v="EZ"/>
    <s v="Bulanan"/>
    <s v="2 Topi Pelindung Sinar UV"/>
    <m/>
    <n v="68000"/>
    <n v="0"/>
    <n v="0"/>
    <n v="68000"/>
    <m/>
    <s v="Diskon"/>
    <n v="27200"/>
    <n v="40800"/>
    <n v="232000"/>
    <n v="3480"/>
    <s v="Muzrah (Hb)"/>
    <m/>
    <d v="2026-06-13T00:00:00"/>
    <s v="HUBUNGI PENERIMA (LANGSUNG ANTAR KE ALAMAT)"/>
    <x v="0"/>
    <m/>
    <s v="VIP"/>
    <m/>
    <m/>
    <s v="Tidak"/>
    <s v="COD"/>
    <n v="164000"/>
    <s v="Recon"/>
    <n v="187720"/>
    <x v="14"/>
  </r>
  <r>
    <s v="1358790842"/>
    <d v="2026-06-09T00:00:00"/>
    <s v="MEIKA-BERKARYA"/>
    <s v="Meika Berkarya"/>
    <s v="6287818525580"/>
    <s v="Kab. Kuningan"/>
    <s v="Cilimus"/>
    <s v="Jl. Panawuan Indrapatra, Panawuan, Kec. Cigandamekar, Kabupaten Kuningan, Jawa Barat"/>
    <s v="Sodik (RM)"/>
    <s v="6285776905228"/>
    <x v="28"/>
    <s v="Kab. Tangerang"/>
    <s v="Kosambi"/>
    <s v="Jln raya prancis pergudangan pantai indah dadap BLOK L NO 8 desa dadap Kec. kosambi"/>
    <n v="1"/>
    <s v="BARANG"/>
    <n v="100"/>
    <n v="0"/>
    <s v="EZ"/>
    <s v="Bulanan"/>
    <s v="1 Dapat 2 Kacamata Autofokus"/>
    <m/>
    <n v="15000"/>
    <n v="0"/>
    <n v="0"/>
    <n v="15000"/>
    <m/>
    <s v="Diskon"/>
    <n v="9000"/>
    <n v="6000"/>
    <n v="53000"/>
    <n v="795"/>
    <s v="Sodik (RM)"/>
    <m/>
    <d v="2026-06-10T00:00:00"/>
    <s v="HUBUNGI PENERIMA (LANGSUNG ANTAR KE ALAMAT)"/>
    <x v="0"/>
    <m/>
    <s v="VIP"/>
    <m/>
    <m/>
    <s v="Tidak"/>
    <s v="COD"/>
    <n v="38000"/>
    <s v="Recon"/>
    <n v="46205"/>
    <x v="25"/>
  </r>
  <r>
    <s v="1358696442"/>
    <d v="2026-06-09T00:00:00"/>
    <s v="MEIKA-BERKARYA"/>
    <s v="Meika Berkarya"/>
    <s v="6287818525580"/>
    <s v="Kab. Kuningan"/>
    <s v="Cilimus"/>
    <s v="Jl. Panawuan Indrapatra, Panawuan, Kec. Cigandamekar, Kabupaten Kuningan, Jawa Barat"/>
    <s v="Sarif ( Di)"/>
    <s v="6282211487655"/>
    <x v="23"/>
    <s v="Kab. Konawe Utara"/>
    <s v="Wiwirano"/>
    <s v="Desa Matabaho RT 01 RW 01 , Jln. Trans Sulawesi ( patokan rumah dekat sekolah SDN 4 landawe) Kec. Landawe"/>
    <n v="1"/>
    <s v="BARANG"/>
    <n v="100"/>
    <n v="0"/>
    <s v="EZ"/>
    <s v="Bulanan"/>
    <s v="1 SET GIGI PALSU"/>
    <m/>
    <n v="122000"/>
    <n v="0"/>
    <n v="0"/>
    <n v="122000"/>
    <m/>
    <s v="Diskon"/>
    <n v="48800"/>
    <n v="73200"/>
    <n v="182000"/>
    <n v="2730"/>
    <s v="PAKET ANDA ADA DI JNT PANWUAN"/>
    <s v="Atasan/Staf/Karyawan"/>
    <d v="2026-06-23T00:00:00"/>
    <s v="HUBUNGI PENERIMA (LANGSUNG ANTAR KE ALAMAT)"/>
    <x v="1"/>
    <m/>
    <s v="VIP"/>
    <m/>
    <m/>
    <s v="Tidak"/>
    <s v="COD"/>
    <n v="60000"/>
    <s v="-"/>
    <n v="106070"/>
    <x v="17"/>
  </r>
  <r>
    <s v="1358695515"/>
    <d v="2026-06-09T00:00:00"/>
    <s v="MEIKA-BERKARYA"/>
    <s v="Meika Berkarya"/>
    <s v="6287818525580"/>
    <s v="Kab. Kuningan"/>
    <s v="Cilimus"/>
    <s v="Jl. Panawuan Indrapatra, Panawuan, Kec. Cigandamekar, Kabupaten Kuningan, Jawa Barat"/>
    <s v="arsih (Hb)"/>
    <s v="6282157543342"/>
    <x v="5"/>
    <s v="Kab. Mempawah"/>
    <s v="Sungai Kunyit"/>
    <s v="Desa/Kelurahan sei limau rt 02 rw 01 Di depan puskesmas. sungai kunyit, Sei/Sungai Kunyit Kab. Pontianak"/>
    <n v="1"/>
    <s v="BARANG"/>
    <n v="100"/>
    <n v="0"/>
    <s v="EZ"/>
    <s v="Bulanan"/>
    <s v="1 ALAT CUKUR ALIS ELETRIK"/>
    <m/>
    <n v="63000"/>
    <n v="0"/>
    <n v="0"/>
    <n v="63000"/>
    <m/>
    <s v="Diskon"/>
    <n v="25200"/>
    <n v="37800"/>
    <n v="148000"/>
    <n v="2220"/>
    <s v="arsih (Hb)"/>
    <m/>
    <d v="2026-06-14T00:00:00"/>
    <s v="HUBUNGI PENERIMA (LANGSUNG ANTAR KE ALAMAT)"/>
    <x v="0"/>
    <m/>
    <s v="VIP"/>
    <m/>
    <m/>
    <s v="Tidak"/>
    <s v="COD"/>
    <n v="85000"/>
    <s v="Recon"/>
    <n v="107980"/>
    <x v="7"/>
  </r>
  <r>
    <s v="1358694560"/>
    <d v="2026-06-09T00:00:00"/>
    <s v="MEIKA-BERKARYA"/>
    <s v="Meika Berkarya"/>
    <s v="6287818525580"/>
    <s v="Kab. Kuningan"/>
    <s v="Cilimus"/>
    <s v="Jl. Panawuan Indrapatra, Panawuan"/>
    <s v="Pak morim (ib)"/>
    <s v="6282147483309"/>
    <x v="12"/>
    <s v="Kab. Tabanan"/>
    <s v="Penebel"/>
    <s v="Bali Tabanan Penebel Mengesta Dusun Piling Kangin. Pawon Men Vira rumah no 1   COD"/>
    <n v="1"/>
    <s v="BARANG"/>
    <n v="100"/>
    <n v="0"/>
    <s v="EZ"/>
    <s v="Bulanan"/>
    <s v="Beli 1 Gratis 1 Sikat Punggung"/>
    <m/>
    <n v="38000"/>
    <n v="0"/>
    <n v="0"/>
    <n v="38000"/>
    <m/>
    <s v="Diskon"/>
    <n v="15200"/>
    <n v="22800"/>
    <n v="108000"/>
    <n v="1620"/>
    <s v="Pak morim (ib)"/>
    <m/>
    <d v="2026-06-12T00:00:00"/>
    <m/>
    <x v="0"/>
    <m/>
    <s v="VIP"/>
    <m/>
    <m/>
    <s v="Tidak"/>
    <s v="COD"/>
    <n v="70000"/>
    <s v="Recon"/>
    <n v="83580"/>
    <x v="18"/>
  </r>
  <r>
    <s v="1358842877"/>
    <d v="2026-06-09T00:00:00"/>
    <s v="MEIKA-BERKARYA"/>
    <s v="Meika Berkarya"/>
    <s v="6287818525580"/>
    <s v="Kab. Kuningan"/>
    <s v="Cilimus"/>
    <s v="Jl. Panawuan Indrapatra, Panawuan"/>
    <s v="Adrianus Jehamat Od."/>
    <s v="6281237511003"/>
    <x v="1"/>
    <s v="Kab. Manggarai"/>
    <s v="Langke Rembong"/>
    <s v="Rumah nomor 15, RT 10, RW 03, WASO WELU, KELURAHAN WASO, KECAMATAN LANGKE REMBONG, RUTENG-MANGGARAI FLORES-NUSA TENGGARA TIMUR"/>
    <n v="1"/>
    <s v="BARANG"/>
    <n v="100"/>
    <n v="0"/>
    <s v="EZ"/>
    <s v="Bulanan"/>
    <s v="Beli 1 Gratis 1 Sikat Punggung"/>
    <m/>
    <n v="83000"/>
    <n v="0"/>
    <n v="0"/>
    <n v="83000"/>
    <m/>
    <s v="Diskon"/>
    <n v="33200"/>
    <n v="49800"/>
    <n v="155000"/>
    <n v="2325"/>
    <s v="Adrianus Jehamat Od."/>
    <m/>
    <d v="2026-06-12T00:00:00"/>
    <m/>
    <x v="0"/>
    <m/>
    <s v="VIP"/>
    <m/>
    <m/>
    <s v="Tidak"/>
    <s v="COD"/>
    <n v="72000"/>
    <s v="Recon"/>
    <n v="102875"/>
    <x v="18"/>
  </r>
  <r>
    <s v="1358752076"/>
    <d v="2026-06-09T00:00:00"/>
    <s v="MEIKA-BERKARYA"/>
    <s v="Meika Berkarya"/>
    <s v="6287818525580"/>
    <s v="Kab. Kuningan"/>
    <s v="Cilimus"/>
    <s v="Jl. Panawuan Indrapatra, Panawuan"/>
    <s v="Aisyah Od."/>
    <s v="6282339481898"/>
    <x v="2"/>
    <s v="Bima"/>
    <s v="Asakota"/>
    <s v="Kelurahan Ule Kampung Kedo Kec Asakota (DIANTAR LANGSUNG KE ALAMAT PENERIMA) Dekat Kantor Camat Asakota 50 M Sebelah Timur, Barat Rumah Bakso Cinta."/>
    <n v="1"/>
    <s v="BARANG"/>
    <n v="100"/>
    <n v="0"/>
    <s v="EZ"/>
    <s v="Bulanan"/>
    <s v="Beli 1 Gratis 1 Parfum Mobil"/>
    <m/>
    <n v="46000"/>
    <n v="0"/>
    <n v="0"/>
    <n v="46000"/>
    <m/>
    <s v="Diskon"/>
    <n v="18400"/>
    <n v="27600"/>
    <n v="180000"/>
    <n v="2700"/>
    <s v="Aisyah Od."/>
    <m/>
    <d v="2026-06-15T00:00:00"/>
    <m/>
    <x v="0"/>
    <m/>
    <s v="VIP"/>
    <m/>
    <m/>
    <s v="Tidak"/>
    <s v="COD"/>
    <n v="134000"/>
    <s v="Recon"/>
    <n v="149700"/>
    <x v="9"/>
  </r>
  <r>
    <s v="1358840433"/>
    <d v="2026-06-09T00:00:00"/>
    <s v="MEIKA-BERKARYA"/>
    <s v="Meika Berkarya"/>
    <s v="6287818525580"/>
    <s v="Kab. Kuningan"/>
    <s v="Cilimus"/>
    <s v="Jl. Panawuan Indrapatra, Panawuan, Kec. Cigandamekar, Kabupaten Kuningan, Jawa Barat"/>
    <s v="Agung (RM)"/>
    <s v="62881026989754"/>
    <x v="16"/>
    <s v="Surabaya"/>
    <s v="Wonokromo"/>
    <s v="Jetis baru gang 3 nomor 2 kelurahan wonokromo Kec. wonokromo"/>
    <n v="1"/>
    <s v="BARANG"/>
    <n v="100"/>
    <n v="0"/>
    <s v="EZ"/>
    <s v="Bulanan"/>
    <s v="1 Dapat 2 Kacamata Autofokus"/>
    <m/>
    <n v="21000"/>
    <n v="0"/>
    <n v="0"/>
    <n v="21000"/>
    <m/>
    <s v="Diskon"/>
    <n v="8400"/>
    <n v="12600"/>
    <n v="0"/>
    <n v="0"/>
    <s v="Agung (RM)"/>
    <m/>
    <d v="2026-06-11T00:00:00"/>
    <s v="HUBUNGI PENERIMA (LANGSUNG ANTAR KE ALAMAT)"/>
    <x v="0"/>
    <m/>
    <s v="VIP"/>
    <m/>
    <m/>
    <s v="Tidak"/>
    <s v="NONCOD"/>
    <n v="-21000"/>
    <s v="-"/>
    <n v="-12600"/>
    <x v="15"/>
  </r>
  <r>
    <s v="1358797265"/>
    <d v="2026-06-09T00:00:00"/>
    <s v="MEIKA-BERKARYA"/>
    <s v="Meika Berkarya"/>
    <s v="6287818525580"/>
    <s v="Kab. Kuningan"/>
    <s v="Cilimus"/>
    <s v="Jl. Panawuan Indrapatra, Panawuan"/>
    <s v="Maxi merentek Od."/>
    <s v="6285281876286"/>
    <x v="3"/>
    <s v="Kab. Minahasa Selatan"/>
    <s v="Motoling Timur"/>
    <s v="Desa Picuan Kec Motoling Timur (DIANTAR LANGSUNG KE ALAMAT PENERIMA) Picuan Lama Lingkungan 3 Dekat Sekolah SD Inpres Picuan."/>
    <n v="1"/>
    <s v="BARANG"/>
    <n v="100"/>
    <n v="0"/>
    <s v="EZ"/>
    <s v="Bulanan"/>
    <s v="Beli 1 Penghitam Body Kendaraan Bonus Kain Lap Microfiber"/>
    <m/>
    <n v="102000"/>
    <n v="0"/>
    <n v="0"/>
    <n v="102000"/>
    <m/>
    <s v="Diskon"/>
    <n v="40800"/>
    <n v="61200"/>
    <n v="170000"/>
    <n v="2550"/>
    <s v="Maxi merentek Od."/>
    <m/>
    <d v="2026-06-13T00:00:00"/>
    <m/>
    <x v="0"/>
    <m/>
    <s v="VIP"/>
    <m/>
    <m/>
    <s v="Tidak"/>
    <s v="COD"/>
    <n v="68000"/>
    <s v="Recon"/>
    <n v="106250"/>
    <x v="14"/>
  </r>
  <r>
    <s v="1358677337"/>
    <d v="2026-06-09T00:00:00"/>
    <s v="MEIKA-BERKARYA"/>
    <s v="Meika Berkarya"/>
    <s v="6287818525580"/>
    <s v="Kab. Kuningan"/>
    <s v="Cilimus"/>
    <s v="Jl. Panawuan Indrapatra, Panawuan"/>
    <s v="R.H.LATUNUSSA Od."/>
    <s v="6285230203450"/>
    <x v="1"/>
    <s v="Kupang"/>
    <s v="Kota Lama"/>
    <s v="Perum Graha REGENCY Kav 7 Kelurahan Nefonaek Kec Kota Lama (DIANTAR LANGSUNG KE ALAMAT PENERIMA)."/>
    <n v="1"/>
    <s v="BARANG"/>
    <n v="100"/>
    <n v="0"/>
    <s v="EZ"/>
    <s v="Bulanan"/>
    <s v="Beli 1 Gratis 1 Sikat Punggung"/>
    <m/>
    <n v="64000"/>
    <n v="0"/>
    <n v="0"/>
    <n v="64000"/>
    <m/>
    <s v="Diskon"/>
    <n v="25600"/>
    <n v="38400"/>
    <n v="160000"/>
    <n v="2400"/>
    <s v="R.H.LATUNUSSA Od."/>
    <m/>
    <d v="2026-06-13T00:00:00"/>
    <m/>
    <x v="0"/>
    <m/>
    <s v="VIP"/>
    <m/>
    <m/>
    <s v="Tidak"/>
    <s v="COD"/>
    <n v="96000"/>
    <s v="Recon"/>
    <n v="119200"/>
    <x v="14"/>
  </r>
  <r>
    <s v="1354890169"/>
    <d v="2026-06-09T00:00:00"/>
    <s v="MEIKA-BERKARYA"/>
    <s v="Meika Berkarya"/>
    <s v="6287818525580"/>
    <s v="Kab. Kuningan"/>
    <s v="Cilimus"/>
    <s v="Jl. Panawuan Indrapatra, Panawuan"/>
    <s v="Risto (Yn)"/>
    <s v="6282233427166"/>
    <x v="13"/>
    <s v="Kab. Gunung Mas"/>
    <s v="Kurun"/>
    <s v="Desa Teluk Nyatu Kec Kurun Kab Gunung Mas patokan rumah dekat JNT (DIAMBIL LANGSUNG KE JNT)."/>
    <n v="1"/>
    <s v="BARANG"/>
    <n v="100"/>
    <n v="0"/>
    <s v="EZ"/>
    <s v="Bulanan"/>
    <s v="Beli 2 Gratis 1 Semprotan Noozle"/>
    <m/>
    <n v="63000"/>
    <n v="0"/>
    <n v="0"/>
    <n v="63000"/>
    <m/>
    <s v="Diskon"/>
    <n v="25200"/>
    <n v="37800"/>
    <n v="167000"/>
    <n v="2505"/>
    <s v="Risto (Yn)"/>
    <m/>
    <d v="2026-06-13T00:00:00"/>
    <m/>
    <x v="0"/>
    <m/>
    <s v="VIP"/>
    <m/>
    <m/>
    <s v="Tidak"/>
    <s v="COD"/>
    <n v="104000"/>
    <s v="Recon"/>
    <n v="126695"/>
    <x v="14"/>
  </r>
  <r>
    <s v="1358678909"/>
    <d v="2026-06-09T00:00:00"/>
    <s v="MEIKA-BERKARYA"/>
    <s v="Meika Berkarya"/>
    <s v="6287818525580"/>
    <s v="Kab. Kuningan"/>
    <s v="Cilimus"/>
    <s v="Jl. Panawuan Indrapatra, Panawuan, Kec. Cigandamekar, Kabupaten Kuningan, Jawa Barat"/>
    <s v="Ismail (Hb)"/>
    <s v="6281363409191"/>
    <x v="6"/>
    <s v="Kab. Lima Puluh Kota"/>
    <s v="Luak"/>
    <s v="Jrg VI Kampung nagari/desa/kel sungai kamuyang"/>
    <n v="1"/>
    <s v="BARANG"/>
    <n v="100"/>
    <n v="0"/>
    <s v="EZ"/>
    <s v="Bulanan"/>
    <s v="1 Topi Visor Anti UV (BLACK)"/>
    <m/>
    <n v="50000"/>
    <n v="0"/>
    <n v="0"/>
    <n v="50000"/>
    <m/>
    <s v="Diskon"/>
    <n v="20000"/>
    <n v="30000"/>
    <n v="134000"/>
    <n v="2010"/>
    <s v="Ismail (Hb)"/>
    <m/>
    <d v="2026-06-16T00:00:00"/>
    <s v="HUBUNGI PENERIMA (LANGSUNG ANTAR KE ALAMAT)"/>
    <x v="0"/>
    <m/>
    <s v="VIP"/>
    <m/>
    <m/>
    <s v="Tidak"/>
    <s v="COD"/>
    <n v="84000"/>
    <s v="Recon"/>
    <n v="101990"/>
    <x v="3"/>
  </r>
  <r>
    <s v="1358894491"/>
    <d v="2026-06-09T00:00:00"/>
    <s v="MEIKA-BERKARYA"/>
    <s v="Meika Berkarya"/>
    <s v="6287818525580"/>
    <s v="Kab. Kuningan"/>
    <s v="Cilimus"/>
    <s v="Jl. Panawuan Indrapatra, Panawuan"/>
    <s v="Tini (Jj)"/>
    <s v="6282167487986"/>
    <x v="0"/>
    <s v="Medan"/>
    <s v="Medan Timur"/>
    <s v="Jln. Madio No. 11 Kelurahan Perintis, patokan rumah ada Lapangan Samudra /Melati Kec. Medan Timur"/>
    <n v="1"/>
    <s v="BARANG"/>
    <n v="100"/>
    <n v="0"/>
    <s v="EZ"/>
    <s v="Bulanan"/>
    <s v="Beli 2 Gratis 2 Sikat Punggung"/>
    <m/>
    <n v="38000"/>
    <n v="0"/>
    <n v="0"/>
    <n v="38000"/>
    <m/>
    <s v="Diskon"/>
    <n v="15200"/>
    <n v="22800"/>
    <n v="157000"/>
    <n v="2355"/>
    <s v="JNT"/>
    <s v="Atasan/Staf/Karyawan"/>
    <d v="2026-06-19T00:00:00"/>
    <m/>
    <x v="1"/>
    <m/>
    <s v="VIP"/>
    <m/>
    <m/>
    <s v="Tidak"/>
    <s v="COD"/>
    <n v="119000"/>
    <s v="-"/>
    <n v="131845"/>
    <x v="10"/>
  </r>
  <r>
    <s v="1358894347"/>
    <d v="2026-06-09T00:00:00"/>
    <s v="MEIKA-BERKARYA"/>
    <s v="Meika Berkarya"/>
    <s v="6287818525580"/>
    <s v="Kab. Kuningan"/>
    <s v="Cilimus"/>
    <s v="Jl. Panawuan Indrapatra, Panawuan"/>
    <s v="Inayadaa Od."/>
    <s v="6282248493240"/>
    <x v="8"/>
    <s v="Kab. Banggai Laut"/>
    <s v="Banggai"/>
    <s v="Jln. Baru Doduung Banggai Laut Rt 13 Rw 04 Desa Doduung Banggai Laut (DIANTAR LANGSUNG KE ALAMAT PENERIMA)."/>
    <n v="1"/>
    <s v="BARANG"/>
    <n v="100"/>
    <n v="0"/>
    <s v="EZ"/>
    <s v="Bulanan"/>
    <s v="Beli 1 Gratis 1 Gelang Retro Terapi Batu Giok"/>
    <m/>
    <n v="77000"/>
    <n v="0"/>
    <n v="0"/>
    <n v="77000"/>
    <m/>
    <s v="Diskon"/>
    <n v="30800"/>
    <n v="46200"/>
    <n v="147000"/>
    <n v="2205"/>
    <s v="Inayadaa Od."/>
    <m/>
    <d v="2026-06-16T00:00:00"/>
    <m/>
    <x v="0"/>
    <m/>
    <s v="VIP"/>
    <m/>
    <m/>
    <s v="Tidak"/>
    <s v="COD"/>
    <n v="70000"/>
    <s v="Recon"/>
    <n v="98595"/>
    <x v="3"/>
  </r>
  <r>
    <s v="1358795010"/>
    <d v="2026-06-09T00:00:00"/>
    <s v="MEIKA-BERKARYA"/>
    <s v="Meika Berkarya"/>
    <s v="6287818525580"/>
    <s v="Kab. Kuningan"/>
    <s v="Cilimus"/>
    <s v="Jl. Panawuan Indrapatra, Panawuan"/>
    <s v="Hengkie Kondoy (Kin)"/>
    <s v="6281284936777"/>
    <x v="3"/>
    <s v="Manado"/>
    <s v="Malalayang"/>
    <s v="Jln Sea. Komp PDK  C 41 Kelurahan Malalayang Satu"/>
    <n v="1"/>
    <s v="BARANG"/>
    <n v="100"/>
    <n v="0"/>
    <s v="EZ"/>
    <s v="Bulanan"/>
    <s v="Beli 1 Gratis 1 Sikat Punggung"/>
    <m/>
    <n v="64000"/>
    <n v="0"/>
    <n v="0"/>
    <n v="64000"/>
    <m/>
    <s v="Diskon"/>
    <n v="25600"/>
    <n v="38400"/>
    <n v="147000"/>
    <n v="2205"/>
    <s v="paket anda adadi jnt panawuan"/>
    <s v="Atasan/Staf/Karyawan"/>
    <d v="2026-06-24T00:00:00"/>
    <m/>
    <x v="1"/>
    <m/>
    <s v="VIP"/>
    <m/>
    <m/>
    <s v="Tidak"/>
    <s v="COD"/>
    <n v="83000"/>
    <s v="-"/>
    <n v="106395"/>
    <x v="8"/>
  </r>
  <r>
    <s v="1358681384"/>
    <d v="2026-06-09T00:00:00"/>
    <s v="MEIKA-BERKARYA"/>
    <s v="Meika Berkarya"/>
    <s v="6287818525580"/>
    <s v="Kab. Kuningan"/>
    <s v="Cilimus"/>
    <s v="Jl. Panawuan Indrapatra, Panawuan, Kec. Cigandamekar, Kabupaten Kuningan, Jawa Barat"/>
    <s v="Temmy Hatta (BY)"/>
    <s v="62895333805197"/>
    <x v="24"/>
    <s v="Jakarta Selatan"/>
    <s v="Jagakarsa"/>
    <s v="Jl. Setu Babakan RT.10/RW.08 No.32b Desa/Kelurahan Srengseng Sawah (Masuk pintu bang pitung, gg siran,depan kantor Golkar)"/>
    <n v="1"/>
    <s v="BARANG"/>
    <n v="100"/>
    <n v="0"/>
    <s v="EZ"/>
    <s v="Bulanan"/>
    <s v="1 Dapat 2 Kacamata Autofokus"/>
    <m/>
    <n v="14000"/>
    <n v="0"/>
    <n v="0"/>
    <n v="14000"/>
    <m/>
    <s v="Diskon"/>
    <n v="8000"/>
    <n v="6000"/>
    <n v="52500"/>
    <n v="787.5"/>
    <s v="Temmy Hatta (BY)"/>
    <m/>
    <d v="2026-06-10T00:00:00"/>
    <s v="HUBUNGI PENERIMA (LANGSUNG ANTAR KE ALAMAT)"/>
    <x v="0"/>
    <m/>
    <s v="VIP"/>
    <m/>
    <m/>
    <s v="Tidak"/>
    <s v="COD"/>
    <n v="38500"/>
    <s v="Recon"/>
    <n v="45712.5"/>
    <x v="25"/>
  </r>
  <r>
    <s v="1358683612"/>
    <d v="2026-06-09T00:00:00"/>
    <s v="MEIKA-BERKARYA"/>
    <s v="Meika Berkarya"/>
    <s v="6287818525580"/>
    <s v="Kab. Kuningan"/>
    <s v="Cilimus"/>
    <s v="Jl. Panawuan Indrapatra, Panawuan"/>
    <s v="Yohanes Kilok(ib)"/>
    <s v="6281371459901"/>
    <x v="31"/>
    <s v="Batam"/>
    <s v="Sekupang"/>
    <s v="PT RIGSPEK PERKASA KAWASAN INDUSTRI SEKUPANG KV NO 13 BATAM INDONESIA"/>
    <n v="1"/>
    <s v="BARANG"/>
    <n v="100"/>
    <n v="6500000"/>
    <s v="EZ"/>
    <s v="Bulanan"/>
    <s v="Beli 1 Gratis 1 Sikat Punggung"/>
    <s v="PERALATAN RUMAH TANGGA"/>
    <n v="37000"/>
    <n v="0"/>
    <n v="0"/>
    <n v="37000"/>
    <m/>
    <s v="Diskon"/>
    <n v="14800"/>
    <n v="22200"/>
    <n v="107000"/>
    <n v="1605"/>
    <s v="Meika Berkarya"/>
    <m/>
    <d v="2026-07-08T00:00:00"/>
    <m/>
    <x v="1"/>
    <m/>
    <s v="VIP"/>
    <m/>
    <m/>
    <s v="Tidak"/>
    <s v="COD"/>
    <n v="70000"/>
    <s v="-"/>
    <n v="83195"/>
    <x v="27"/>
  </r>
  <r>
    <s v="1358886335"/>
    <d v="2026-06-09T00:00:00"/>
    <s v="MEIKA-BERKARYA"/>
    <s v="Meika Berkarya"/>
    <s v="6287818525580"/>
    <s v="Kab. Kuningan"/>
    <s v="Cilimus"/>
    <s v="Jl. Panawuan Indrapatra, Panawuan"/>
    <s v="Najib Muhammad (PS)"/>
    <s v="6285696786174"/>
    <x v="14"/>
    <s v="Kab. Luwu Timur"/>
    <s v="Wasuponda"/>
    <s v="Jalan. Durian  Desa / Kelurahan. Ledu-ledu  (Depan kios husna)"/>
    <n v="1"/>
    <s v="BARANG"/>
    <n v="100"/>
    <n v="0"/>
    <s v="EZ"/>
    <s v="Bulanan"/>
    <s v="Beli 1 Gratis 1 Sikat Punggung"/>
    <m/>
    <n v="64000"/>
    <n v="0"/>
    <n v="0"/>
    <n v="64000"/>
    <m/>
    <s v="Diskon"/>
    <n v="25600"/>
    <n v="38400"/>
    <n v="150000"/>
    <n v="2250"/>
    <m/>
    <m/>
    <m/>
    <m/>
    <x v="1"/>
    <m/>
    <s v="VIP"/>
    <m/>
    <m/>
    <s v="Tidak"/>
    <s v="COD"/>
    <n v="86000"/>
    <s v="-"/>
    <n v="109350"/>
    <x v="20"/>
  </r>
  <r>
    <s v="1357453776"/>
    <d v="2026-06-09T00:00:00"/>
    <s v="MEIKA-BERKARYA"/>
    <s v="Meika Berkarya"/>
    <s v="6287818525580"/>
    <s v="Kab. Kuningan"/>
    <s v="Cilimus"/>
    <s v="Jl. Panawuan Indrapatra, Panawuan, Kec. Cigandamekar, Kabupaten Kuningan, Jawa Barat"/>
    <s v="Andilala (rz)"/>
    <s v="6287766606213"/>
    <x v="2"/>
    <s v="Kab. Lombok Utara"/>
    <s v="Pemenang"/>
    <s v="Dusun malimbu RT 01 Desa Malaka ( Dekat Masjid )"/>
    <n v="1"/>
    <s v="BARANG"/>
    <n v="100"/>
    <n v="0"/>
    <s v="EZ"/>
    <s v="Bulanan"/>
    <s v="1 SET GIGI PALSU"/>
    <m/>
    <n v="58000"/>
    <n v="0"/>
    <n v="0"/>
    <n v="58000"/>
    <m/>
    <s v="Diskon"/>
    <n v="23200"/>
    <n v="34800"/>
    <n v="115000"/>
    <n v="1725"/>
    <s v="Andilala (rz)"/>
    <m/>
    <d v="2026-06-13T00:00:00"/>
    <s v="HUBUNGI PENERIMA (LANGSUNG ANTAR KE ALAMAT)"/>
    <x v="0"/>
    <m/>
    <s v="VIP"/>
    <m/>
    <m/>
    <s v="Tidak"/>
    <s v="COD"/>
    <n v="57000"/>
    <s v="Recon"/>
    <n v="78475"/>
    <x v="14"/>
  </r>
  <r>
    <s v="1358705310"/>
    <d v="2026-06-09T00:00:00"/>
    <s v="MEIKA-BERKARYA"/>
    <s v="Meika Berkarya"/>
    <s v="6287818525580"/>
    <s v="Kab. Kuningan"/>
    <s v="Cilimus"/>
    <s v="Jl. Panawuan Indrapatra, Panawuan"/>
    <s v="Oktavianus Senaen(ib)"/>
    <s v="6285340864148"/>
    <x v="3"/>
    <s v="Kab. Minahasa Utara"/>
    <s v="Kalawat"/>
    <s v="perum Rizki blok g no 1 watutumou 3. Desa/ kelurahan : watutumou 3."/>
    <n v="1"/>
    <s v="BARANG"/>
    <n v="100"/>
    <n v="0"/>
    <s v="EZ"/>
    <s v="Bulanan"/>
    <s v="Beli 1 Gratis 1 Sikat Punggung"/>
    <m/>
    <n v="87000"/>
    <n v="0"/>
    <n v="0"/>
    <n v="87000"/>
    <m/>
    <s v="Diskon"/>
    <n v="34800"/>
    <n v="52200"/>
    <n v="152000"/>
    <n v="2280"/>
    <s v="paket anda adadi jnt panawuan"/>
    <s v="Atasan/Staf/Karyawan"/>
    <d v="2026-06-24T00:00:00"/>
    <m/>
    <x v="1"/>
    <m/>
    <s v="VIP"/>
    <m/>
    <m/>
    <s v="Tidak"/>
    <s v="COD"/>
    <n v="65000"/>
    <s v="-"/>
    <n v="97520"/>
    <x v="8"/>
  </r>
  <r>
    <s v="1358887448"/>
    <d v="2026-06-09T00:00:00"/>
    <s v="MEIKA-BERKARYA"/>
    <s v="Meika Berkarya"/>
    <s v="6287818525580"/>
    <s v="Kab. Kuningan"/>
    <s v="Cilimus"/>
    <s v="Jl. Panawuan Indrapatra, Panawuan"/>
    <s v="Jesaya Wamafma(ib)"/>
    <s v="6285244310646"/>
    <x v="25"/>
    <s v="Kab. Biak Numfor"/>
    <s v="Biak Kota"/>
    <s v="Klasis GKI Biak Selatan Jl.A.Yani No.11 Kelurahan Fandoi Kecamatan Biak Kota Kabupaten Biak Numfor Provinsi Papua"/>
    <n v="1"/>
    <s v="BARANG"/>
    <n v="100"/>
    <n v="0"/>
    <s v="EZ"/>
    <s v="Bulanan"/>
    <s v="Beli 1 Gratis 1 Alat Cukur Multifungsi"/>
    <m/>
    <n v="145000"/>
    <n v="0"/>
    <n v="0"/>
    <n v="145000"/>
    <m/>
    <s v="Diskon"/>
    <n v="58000"/>
    <n v="87000"/>
    <n v="249000"/>
    <n v="3735"/>
    <s v="Jesaya Wamafma(ib)"/>
    <m/>
    <d v="2026-06-17T00:00:00"/>
    <m/>
    <x v="0"/>
    <m/>
    <s v="VIP"/>
    <m/>
    <m/>
    <s v="Tidak"/>
    <s v="COD"/>
    <n v="104000"/>
    <s v="Recon"/>
    <n v="158265"/>
    <x v="0"/>
  </r>
  <r>
    <s v="1358886624"/>
    <d v="2026-06-09T00:00:00"/>
    <s v="MEIKA-BERKARYA"/>
    <s v="Meika Berkarya"/>
    <s v="6287818525580"/>
    <s v="Kab. Kuningan"/>
    <s v="Cilimus"/>
    <s v="Jl. Panawuan Indrapatra, Panawuan, Kec. Cigandamekar, Kabupaten Kuningan, Jawa Barat"/>
    <s v="Abdurrohman (Bar)"/>
    <s v="6285391267648"/>
    <x v="16"/>
    <s v="Kab. Pamekasan"/>
    <s v="Palengaan"/>
    <s v="Abdurrohman, Jl. Pintu Gerbang Pabrik Kulit Akkor tengah, Kec. Palengaan, No Hp ,6285391267648 (DIANTARKAN LANGSUNG KE PENERIMA)"/>
    <n v="1"/>
    <s v="BARANG"/>
    <n v="100"/>
    <n v="0"/>
    <s v="EZ"/>
    <s v="Bulanan"/>
    <s v="1 Topi Visor Anti UV (BLUE)"/>
    <m/>
    <n v="29000"/>
    <n v="0"/>
    <n v="0"/>
    <n v="29000"/>
    <m/>
    <s v="Diskon"/>
    <n v="20000"/>
    <n v="9000"/>
    <n v="110000"/>
    <n v="1650"/>
    <s v="JNT"/>
    <s v="Atasan/Staf/Karyawan"/>
    <d v="2026-06-15T00:00:00"/>
    <s v="HUBUNGI PENERIMA (LANGSUNG ANTAR KE ALAMAT)"/>
    <x v="1"/>
    <m/>
    <s v="VIP"/>
    <m/>
    <m/>
    <s v="Tidak"/>
    <s v="COD"/>
    <n v="81000"/>
    <s v="-"/>
    <n v="99350"/>
    <x v="9"/>
  </r>
  <r>
    <s v="1358885547"/>
    <d v="2026-06-09T00:00:00"/>
    <s v="MEIKA-BERKARYA"/>
    <s v="Meika Berkarya"/>
    <s v="6287818525580"/>
    <s v="Kab. Kuningan"/>
    <s v="Cilimus"/>
    <s v="Jl. Panawuan Indrapatra, Panawuan, Kec. Cigandamekar, Kabupaten Kuningan, Jawa Barat"/>
    <s v="Dahar (AK)"/>
    <s v="6282315852257"/>
    <x v="8"/>
    <s v="Kab. Morowali"/>
    <s v="Bungku Timur"/>
    <s v="Desa onepute jaya, Kec. bungku timur, Kab. Morowali"/>
    <n v="1"/>
    <s v="BARANG"/>
    <n v="100"/>
    <n v="0"/>
    <s v="EZ"/>
    <s v="Bulanan"/>
    <s v="1 SET GIGI PALSU"/>
    <m/>
    <n v="108000"/>
    <n v="0"/>
    <n v="0"/>
    <n v="108000"/>
    <m/>
    <s v="Diskon"/>
    <n v="43200"/>
    <n v="64800"/>
    <n v="141000"/>
    <n v="2115"/>
    <s v="Dahar (AK)"/>
    <m/>
    <d v="2026-06-16T00:00:00"/>
    <s v="HUBUNGI PENERIMA (LANGSUNG ANTAR KE ALAMAT)"/>
    <x v="0"/>
    <m/>
    <s v="VIP"/>
    <m/>
    <m/>
    <s v="Tidak"/>
    <s v="COD"/>
    <n v="33000"/>
    <s v="Recon"/>
    <n v="74085"/>
    <x v="3"/>
  </r>
  <r>
    <s v="1358713732"/>
    <d v="2026-06-09T00:00:00"/>
    <s v="MEIKA-BERKARYA"/>
    <s v="Meika Berkarya"/>
    <s v="6287818525580"/>
    <s v="Kab. Kuningan"/>
    <s v="Cilimus"/>
    <s v="Jl. Panawuan Indrapatra, Panawuan"/>
    <s v="Pendi (PS)"/>
    <s v="6282213569477"/>
    <x v="34"/>
    <s v="Kab. Bangka"/>
    <s v="Mendo Barat"/>
    <s v="Jln. Mentok Desa. Kemuja Gang. SD 07 negeri (ANTRAKN LANGSUNG KE ALAMAT)"/>
    <n v="1"/>
    <s v="BARANG"/>
    <n v="100"/>
    <n v="0"/>
    <s v="EZ"/>
    <s v="Bulanan"/>
    <s v="Beli 1 Gratis 1 Parfum Mobil"/>
    <m/>
    <n v="53000"/>
    <n v="0"/>
    <n v="0"/>
    <n v="53000"/>
    <m/>
    <s v="Diskon"/>
    <n v="21200"/>
    <n v="31800"/>
    <n v="155000"/>
    <n v="2325"/>
    <s v="Pendi (PS)"/>
    <m/>
    <d v="2026-06-12T00:00:00"/>
    <m/>
    <x v="0"/>
    <m/>
    <s v="VIP"/>
    <m/>
    <m/>
    <s v="Tidak"/>
    <s v="COD"/>
    <n v="102000"/>
    <s v="Recon"/>
    <n v="120875"/>
    <x v="18"/>
  </r>
  <r>
    <s v="1358714133"/>
    <d v="2026-06-09T00:00:00"/>
    <s v="MEIKA-BERKARYA"/>
    <s v="Meika Berkarya"/>
    <s v="6287818525580"/>
    <s v="Kab. Kuningan"/>
    <s v="Cilimus"/>
    <s v="Jl. Panawuan Indrapatra, Panawuan"/>
    <s v="Ali (Kin)"/>
    <s v="6282123375752"/>
    <x v="19"/>
    <s v="Kab. Kutai Timur"/>
    <s v="Muara Ancalong"/>
    <s v="Jln. Amd RT 7 Kel/Desa Kelinjau Ulu (LANGSUNG DIANTARKAN KE ALAMAT)"/>
    <n v="1"/>
    <s v="BARANG"/>
    <n v="100"/>
    <n v="0"/>
    <s v="EZ"/>
    <s v="Bulanan"/>
    <s v="Beli 1 Gratis 1 Alat Cukur Multifungsi"/>
    <m/>
    <n v="93000"/>
    <n v="0"/>
    <n v="0"/>
    <n v="93000"/>
    <m/>
    <s v="Diskon"/>
    <n v="37200"/>
    <n v="55800"/>
    <n v="190000"/>
    <n v="2850"/>
    <s v="Ali (Kin)"/>
    <m/>
    <d v="2026-06-14T00:00:00"/>
    <m/>
    <x v="0"/>
    <m/>
    <s v="VIP"/>
    <m/>
    <m/>
    <s v="Tidak"/>
    <s v="COD"/>
    <n v="97000"/>
    <s v="Recon"/>
    <n v="131350"/>
    <x v="7"/>
  </r>
  <r>
    <s v="1358884416"/>
    <d v="2026-06-09T00:00:00"/>
    <s v="MEIKA-BERKARYA"/>
    <s v="Meika Berkarya"/>
    <s v="6287818525580"/>
    <s v="Kab. Kuningan"/>
    <s v="Cilimus"/>
    <s v="Jl. Panawuan Indrapatra, Panawuan, Kec. Cigandamekar, Kabupaten Kuningan, Jawa Barat"/>
    <s v="Rohani (BY)"/>
    <s v="6281366922838"/>
    <x v="10"/>
    <s v="Kab. Musi Banyuasin"/>
    <s v="Bayung Lencir"/>
    <s v="Desa Sukajaya RT.08/RW.02 Simpang Berdikari (Masjid Simpang Berdikari)"/>
    <n v="1"/>
    <s v="BARANG"/>
    <n v="100"/>
    <n v="0"/>
    <s v="EZ"/>
    <s v="Bulanan"/>
    <s v="1 Dapat 2 Kacamata Autofokus"/>
    <m/>
    <n v="37000"/>
    <n v="0"/>
    <n v="0"/>
    <n v="37000"/>
    <m/>
    <s v="Diskon"/>
    <n v="14800"/>
    <n v="22200"/>
    <n v="77000"/>
    <n v="1155"/>
    <s v="Rohani (BY)"/>
    <m/>
    <d v="2026-06-24T00:00:00"/>
    <s v="HUBUNGI PENERIMA (LANGSUNG ANTAR KE ALAMAT)"/>
    <x v="0"/>
    <m/>
    <s v="VIP"/>
    <m/>
    <m/>
    <s v="Tidak"/>
    <s v="COD"/>
    <n v="40000"/>
    <s v="Recon"/>
    <n v="53645"/>
    <x v="8"/>
  </r>
  <r>
    <s v="1357442394"/>
    <d v="2026-06-09T00:00:00"/>
    <s v="MEIKA-BERKARYA"/>
    <s v="Meika Berkarya"/>
    <s v="6287818525580"/>
    <s v="Kab. Kuningan"/>
    <s v="Cilimus"/>
    <s v="Jl. Panawuan Indrapatra, Panawuan"/>
    <s v="Martinus (Jj)"/>
    <s v="6282322762895"/>
    <x v="19"/>
    <s v="Kab. Kutai Timur"/>
    <s v="Muara Wahau"/>
    <s v="PT BSS Letak 2 Simpang Mayong Kelurahan /Desa Miau Baru Kec. Kongbeng"/>
    <n v="1"/>
    <s v="BARANG"/>
    <n v="100"/>
    <n v="0"/>
    <s v="EZ"/>
    <s v="Bulanan"/>
    <s v="Beli 2 Gratis 1 Semprotan Noozle"/>
    <m/>
    <n v="93000"/>
    <n v="0"/>
    <n v="0"/>
    <n v="93000"/>
    <m/>
    <s v="Diskon"/>
    <n v="37200"/>
    <n v="55800"/>
    <n v="200000"/>
    <n v="3000"/>
    <s v="jnt"/>
    <s v="Atasan/Staf/Karyawan"/>
    <d v="2026-06-29T00:00:00"/>
    <m/>
    <x v="1"/>
    <m/>
    <s v="VIP"/>
    <m/>
    <m/>
    <s v="Tidak"/>
    <s v="COD"/>
    <n v="107000"/>
    <s v="-"/>
    <n v="141200"/>
    <x v="21"/>
  </r>
  <r>
    <s v="1358749824"/>
    <d v="2026-06-09T00:00:00"/>
    <s v="MEIKA-BERKARYA"/>
    <s v="Meika Berkarya"/>
    <s v="6287818525580"/>
    <s v="Kab. Kuningan"/>
    <s v="Cilimus"/>
    <s v="Jl. Panawuan Indrapatra, Panawuan"/>
    <s v="Eli Selan (Kin)"/>
    <s v="6282144559662"/>
    <x v="1"/>
    <s v="Kupang"/>
    <s v="Alak"/>
    <s v="Kelurahan Manutapen RT32 RW11 Jalan Nekmese (LANGSUNG DIANTARKAN KE ALAMAT)"/>
    <n v="1"/>
    <s v="BARANG"/>
    <n v="100"/>
    <n v="0"/>
    <s v="EZ"/>
    <s v="Bulanan"/>
    <s v="Beli 1 Gratis 1 Gelang Retro Terapi Batu Giok"/>
    <m/>
    <n v="64000"/>
    <n v="0"/>
    <n v="0"/>
    <n v="64000"/>
    <m/>
    <s v="Diskon"/>
    <n v="25600"/>
    <n v="38400"/>
    <n v="135000"/>
    <n v="2025"/>
    <s v="jn"/>
    <s v="Atasan/Staf/Karyawan"/>
    <d v="2026-06-30T00:00:00"/>
    <m/>
    <x v="1"/>
    <m/>
    <s v="VIP"/>
    <m/>
    <m/>
    <s v="Tidak"/>
    <s v="COD"/>
    <n v="71000"/>
    <s v="-"/>
    <n v="94575"/>
    <x v="26"/>
  </r>
  <r>
    <s v="1358751195"/>
    <d v="2026-06-09T00:00:00"/>
    <s v="MEIKA-BERKARYA"/>
    <s v="Meika Berkarya"/>
    <s v="6287818525580"/>
    <s v="Kab. Kuningan"/>
    <s v="Cilimus"/>
    <s v="Jl. Panawuan Indrapatra, Panawuan, Kec. Cigandamekar, Kabupaten Kuningan, Jawa Barat"/>
    <s v="Rumawa (AK)"/>
    <s v="6282339847986"/>
    <x v="2"/>
    <s v="Kab. Bima"/>
    <s v="Soromandi"/>
    <s v="Dusun Sampungu, RT 022 / RW 011, Desa Panco, Kec. Soromandi, Kab. Bima"/>
    <n v="1"/>
    <s v="BARANG"/>
    <n v="100"/>
    <n v="0"/>
    <s v="EZ"/>
    <s v="Bulanan"/>
    <s v="1 DAPAT 3 PENAMBAL GIGI"/>
    <m/>
    <n v="52000"/>
    <n v="0"/>
    <n v="0"/>
    <n v="52000"/>
    <m/>
    <s v="Diskon"/>
    <n v="20800"/>
    <n v="31200"/>
    <n v="125000"/>
    <n v="1875"/>
    <s v="JNT"/>
    <s v="Atasan/Staf/Karyawan"/>
    <d v="2026-06-26T00:00:00"/>
    <s v="HUBUNGI PENERIMA (LANGSUNG ANTAR KE ALAMAT)"/>
    <x v="1"/>
    <m/>
    <s v="VIP"/>
    <m/>
    <m/>
    <s v="Tidak"/>
    <s v="COD"/>
    <n v="73000"/>
    <s v="-"/>
    <n v="91925"/>
    <x v="24"/>
  </r>
  <r>
    <s v="1358888474"/>
    <d v="2026-06-09T00:00:00"/>
    <s v="MEIKA-BERKARYA"/>
    <s v="Meika Berkarya"/>
    <s v="6287818525580"/>
    <s v="Kab. Kuningan"/>
    <s v="Cilimus"/>
    <s v="Jl. Panawuan Indrapatra, Panawuan"/>
    <s v="Saifullah Daeng (Jj)"/>
    <s v="6281276666263"/>
    <x v="1"/>
    <s v="Kab. Alor"/>
    <s v="Alor Barat Laut"/>
    <s v="Jln. Kalabahi - Kokar, RT 07 RW 04, Kelurahan /Desa Alor Kecil, kec. Alor Barat Laut"/>
    <n v="1"/>
    <s v="BARANG"/>
    <n v="100"/>
    <n v="0"/>
    <s v="EZ"/>
    <s v="Bulanan"/>
    <s v="Beli 1 Penghitam Body Kendaraan Bonus Kain Lap Microfiber"/>
    <m/>
    <n v="80000"/>
    <n v="0"/>
    <n v="0"/>
    <n v="80000"/>
    <m/>
    <s v="Diskon"/>
    <n v="32000"/>
    <n v="48000"/>
    <n v="122850"/>
    <n v="1842.75"/>
    <s v="Saifullah Daeng (Jj)"/>
    <m/>
    <d v="2026-06-14T00:00:00"/>
    <m/>
    <x v="0"/>
    <m/>
    <s v="VIP"/>
    <m/>
    <m/>
    <s v="Tidak"/>
    <s v="COD"/>
    <n v="42850"/>
    <s v="Recon"/>
    <n v="73007.25"/>
    <x v="7"/>
  </r>
  <r>
    <s v="1358888789"/>
    <d v="2026-06-09T00:00:00"/>
    <s v="MEIKA-BERKARYA"/>
    <s v="Meika Berkarya"/>
    <s v="6287818525580"/>
    <s v="Kab. Kuningan"/>
    <s v="Cilimus"/>
    <s v="Jl. Panawuan Indrapatra, Panawuan, Kec. Cigandamekar, Kabupaten Kuningan, Jawa Barat"/>
    <s v="Lamhot sihotang (Hb)"/>
    <s v="6282165063788"/>
    <x v="0"/>
    <s v="Kab. Dairi"/>
    <s v="Sumbul"/>
    <s v="Desa sileuh leuh parsaoran dusun satu di antar ke kantor desa"/>
    <n v="1"/>
    <s v="BARANG"/>
    <n v="100"/>
    <n v="0"/>
    <s v="EZ"/>
    <s v="Bulanan"/>
    <s v="2 Spray Pembersih Interior Mobil"/>
    <m/>
    <n v="63000"/>
    <n v="0"/>
    <n v="0"/>
    <n v="63000"/>
    <m/>
    <s v="Diskon"/>
    <n v="25200"/>
    <n v="37800"/>
    <n v="188000"/>
    <n v="2820"/>
    <s v="ybs"/>
    <m/>
    <d v="2026-07-06T00:00:00"/>
    <s v="HUBUNGI PENERIMA (LANGSUNG ANTAR KE ALAMAT)"/>
    <x v="1"/>
    <m/>
    <s v="VIP"/>
    <m/>
    <m/>
    <s v="Tidak"/>
    <s v="COD"/>
    <n v="125000"/>
    <s v="-"/>
    <n v="147380"/>
    <x v="34"/>
  </r>
  <r>
    <s v="1358890086"/>
    <d v="2026-06-09T00:00:00"/>
    <s v="MEIKA-BERKARYA"/>
    <s v="Meika Berkarya"/>
    <s v="6287818525580"/>
    <s v="Kab. Kuningan"/>
    <s v="Cilimus"/>
    <s v="Jl. Panawuan Indrapatra, Panawuan, Kec. Cigandamekar, Kabupaten Kuningan, Jawa Barat"/>
    <s v="Yasir ( Di)"/>
    <s v="6281356743619"/>
    <x v="23"/>
    <s v="Kab. Konawe Utara"/>
    <s v="Motui"/>
    <s v="Desa Ranombupulu, Dusun 1 RW 2. ( Patokan Disamping mesjit atau telpan aja kalau sudah dijalan) Kec. Motui"/>
    <n v="1"/>
    <s v="BARANG"/>
    <n v="100"/>
    <n v="0"/>
    <s v="EZ"/>
    <s v="Bulanan"/>
    <s v="2 SET GIGI PALSU"/>
    <m/>
    <n v="122000"/>
    <n v="0"/>
    <n v="0"/>
    <n v="122000"/>
    <m/>
    <s v="Diskon"/>
    <n v="48800"/>
    <n v="73200"/>
    <n v="222000"/>
    <n v="3330"/>
    <s v="DC PANAWUAN"/>
    <s v="Atasan/Staf/Karyawan"/>
    <d v="2026-06-27T00:00:00"/>
    <s v="HUBUNGI PENERIMA (LANGSUNG ANTAR KE ALAMAT)"/>
    <x v="1"/>
    <m/>
    <s v="VIP"/>
    <m/>
    <m/>
    <s v="Tidak"/>
    <s v="COD"/>
    <n v="100000"/>
    <s v="-"/>
    <n v="145470"/>
    <x v="11"/>
  </r>
  <r>
    <s v="1358862411"/>
    <d v="2026-06-09T00:00:00"/>
    <s v="MEIKA-BERKARYA"/>
    <s v="Meika Berkarya"/>
    <s v="6287818525580"/>
    <s v="Kab. Kuningan"/>
    <s v="Cilimus"/>
    <s v="Jl. Panawuan Indrapatra, Panawuan"/>
    <s v="Jandri Sebayang (Jj)"/>
    <s v="6285355368950"/>
    <x v="27"/>
    <s v="Pekanbaru"/>
    <s v="Tenayan Raya - Kulim"/>
    <s v="Jln. Lintas Timur KM 15 Kelurahan /Desa Kulim, depan Jln. Palembang jualan semangka"/>
    <n v="1"/>
    <s v="BARANG"/>
    <n v="100"/>
    <n v="0"/>
    <s v="EZ"/>
    <s v="Bulanan"/>
    <s v="Beli 2 Gratis 1 Pengkilap Body Kendaraan"/>
    <m/>
    <n v="43000"/>
    <n v="0"/>
    <n v="0"/>
    <n v="43000"/>
    <m/>
    <s v="Diskon"/>
    <n v="17200"/>
    <n v="25800"/>
    <n v="147000"/>
    <n v="2205"/>
    <s v="Persi"/>
    <s v="Keluarga/Saudara"/>
    <d v="2026-06-12T00:00:00"/>
    <m/>
    <x v="0"/>
    <m/>
    <s v="VIP"/>
    <m/>
    <m/>
    <s v="Tidak"/>
    <s v="COD"/>
    <n v="104000"/>
    <s v="Recon"/>
    <n v="118995"/>
    <x v="18"/>
  </r>
  <r>
    <s v="1358887840"/>
    <d v="2026-06-09T00:00:00"/>
    <s v="MEIKA-BERKARYA"/>
    <s v="Meika Berkarya"/>
    <s v="6287818525580"/>
    <s v="Kab. Kuningan"/>
    <s v="Cilimus"/>
    <s v="Jl. Panawuan Indrapatra, Panawuan, Kec. Cigandamekar, Kabupaten Kuningan, Jawa Barat"/>
    <s v="Arabella (rz)"/>
    <s v="6285249504405"/>
    <x v="13"/>
    <s v="Kab. Murung Raya"/>
    <s v="Murung"/>
    <s v="Jln. Jend Soedirman Komp. Perumahan SDN Beriwit 7 Desa Beriwit, Murung        Kab. Murung Raya"/>
    <n v="1"/>
    <s v="BARANG"/>
    <n v="100"/>
    <n v="0"/>
    <s v="EZ"/>
    <s v="Bulanan"/>
    <s v="1 BOTOL BLACK MAGIC , 1 LAP MICROFIBER"/>
    <m/>
    <n v="59000"/>
    <n v="0"/>
    <n v="0"/>
    <n v="59000"/>
    <m/>
    <s v="Diskon"/>
    <n v="23600"/>
    <n v="35400"/>
    <n v="113000"/>
    <n v="1695"/>
    <s v="Arabella (rz)"/>
    <m/>
    <d v="2026-06-20T00:00:00"/>
    <s v="HUBUNGI PENERIMA (LANGSUNG ANTAR KE ALAMAT)"/>
    <x v="0"/>
    <m/>
    <s v="VIP"/>
    <m/>
    <m/>
    <s v="Tidak"/>
    <s v="COD"/>
    <n v="54000"/>
    <s v="Recon"/>
    <n v="75905"/>
    <x v="12"/>
  </r>
  <r>
    <s v="1358887696"/>
    <d v="2026-06-09T00:00:00"/>
    <s v="MEIKA-BERKARYA"/>
    <s v="Meika Berkarya"/>
    <s v="6287818525580"/>
    <s v="Kab. Kuningan"/>
    <s v="Cilimus"/>
    <s v="Jl. Panawuan Indrapatra, Panawuan, Kec. Cigandamekar, Kabupaten Kuningan, Jawa Barat"/>
    <s v="Susan Von ( Di)"/>
    <s v="6282395264066"/>
    <x v="3"/>
    <s v="Kab. Minahasa Selatan"/>
    <s v="Tumpaan"/>
    <s v="Desa Lelema ,Jaga 6 jln trns (patokan dpan balai ada lorong masuk rmh ke 5 dri sblh kiri) Kec. Tumpaan"/>
    <n v="1"/>
    <s v="BARANG"/>
    <n v="100"/>
    <n v="0"/>
    <s v="EZ"/>
    <s v="Bulanan"/>
    <s v="1 SET GIGI PALSU"/>
    <m/>
    <n v="102000"/>
    <n v="0"/>
    <n v="0"/>
    <n v="102000"/>
    <m/>
    <s v="Diskon"/>
    <n v="40800"/>
    <n v="61200"/>
    <n v="162000"/>
    <n v="2430"/>
    <s v="DC PANAWUAN"/>
    <s v="Atasan/Staf/Karyawan"/>
    <d v="2026-06-21T00:00:00"/>
    <s v="HUBUNGI PENERIMA (LANGSUNG ANTAR KE ALAMAT)"/>
    <x v="1"/>
    <m/>
    <s v="VIP"/>
    <m/>
    <m/>
    <s v="Tidak"/>
    <s v="COD"/>
    <n v="60000"/>
    <s v="-"/>
    <n v="98370"/>
    <x v="2"/>
  </r>
  <r>
    <s v="1358764945"/>
    <d v="2026-06-09T00:00:00"/>
    <s v="MEIKA-BERKARYA"/>
    <s v="Meika Berkarya"/>
    <s v="6287818525580"/>
    <s v="Kab. Kuningan"/>
    <s v="Cilimus"/>
    <s v="Jl. Panawuan Indrapatra, Panawuan, Kec. Cigandamekar, Kabupaten Kuningan, Jawa Barat"/>
    <s v="Rino Marzuki (BY)"/>
    <s v="6285271273059"/>
    <x v="6"/>
    <s v="Kab. Pesisir Selatan"/>
    <s v="IV Jurai"/>
    <s v="Jl. Pemuda Painan Utar, Desa Painan Utara (Tunggu billil/Samping SD 13 Painan utara)"/>
    <n v="1"/>
    <s v="BARANG"/>
    <n v="100"/>
    <n v="0"/>
    <s v="EZ"/>
    <s v="Bulanan"/>
    <s v="1 Topi Visor Anti UV (GRAY)"/>
    <m/>
    <n v="50000"/>
    <n v="0"/>
    <n v="0"/>
    <n v="50000"/>
    <m/>
    <s v="Diskon"/>
    <n v="20000"/>
    <n v="30000"/>
    <n v="134000"/>
    <n v="2010"/>
    <s v="Rino Marzuki (BY)"/>
    <m/>
    <d v="2026-06-13T00:00:00"/>
    <s v="HUBUNGI PENERIMA (LANGSUNG ANTAR KE ALAMAT)"/>
    <x v="0"/>
    <m/>
    <s v="VIP"/>
    <m/>
    <m/>
    <s v="Tidak"/>
    <s v="COD"/>
    <n v="84000"/>
    <s v="Recon"/>
    <n v="101990"/>
    <x v="14"/>
  </r>
  <r>
    <s v="1358846407"/>
    <d v="2026-06-09T00:00:00"/>
    <s v="MEIKA-BERKARYA"/>
    <s v="Meika Berkarya"/>
    <s v="6287818525580"/>
    <s v="Kab. Kuningan"/>
    <s v="Cilimus"/>
    <s v="Jl. Panawuan Indrapatra, Panawuan"/>
    <s v="SAURMA BR PASARIBU (JJ)"/>
    <s v="6281222147864"/>
    <x v="27"/>
    <s v="Kab.  Rokan Hulu"/>
    <s v="Kunto Darussalam"/>
    <s v="S P 1 Jln. Poros Sungai Kuti Kelurahan /Desa Muara Dilam Toko Qiana Kecamatan Kunto Darussalam"/>
    <n v="1"/>
    <s v="BARANG"/>
    <n v="100"/>
    <n v="0"/>
    <s v="EZ"/>
    <s v="Bulanan"/>
    <s v="Beli 1 Gratis 1 Sikat Punggung"/>
    <m/>
    <n v="61000"/>
    <n v="0"/>
    <n v="0"/>
    <n v="61000"/>
    <m/>
    <s v="Diskon"/>
    <n v="24400"/>
    <n v="36600"/>
    <n v="131000"/>
    <n v="1965"/>
    <s v="SAURMA BR PASARIBU (JJ)"/>
    <m/>
    <d v="2026-06-13T00:00:00"/>
    <m/>
    <x v="0"/>
    <m/>
    <s v="VIP"/>
    <m/>
    <m/>
    <s v="Tidak"/>
    <s v="COD"/>
    <n v="70000"/>
    <s v="Recon"/>
    <n v="92435"/>
    <x v="14"/>
  </r>
  <r>
    <s v="1358844653"/>
    <d v="2026-06-09T00:00:00"/>
    <s v="MEIKA-BERKARYA"/>
    <s v="Meika Berkarya"/>
    <s v="6287818525580"/>
    <s v="Kab. Kuningan"/>
    <s v="Cilimus"/>
    <s v="Jl. Panawuan Indrapatra, Panawuan"/>
    <s v="Nyoman Wija (Jj)"/>
    <s v="6285399406489"/>
    <x v="23"/>
    <s v="Bau Bau"/>
    <s v="Bungi"/>
    <s v="Kelurahan /Desa Ngkaring Karing RT 02 RW 04 Kec. Bungi"/>
    <n v="1"/>
    <s v="BARANG"/>
    <n v="100"/>
    <n v="0"/>
    <s v="EZ"/>
    <s v="Bulanan"/>
    <s v="Beli 2 Gratis 1 Semprotan Noozle"/>
    <m/>
    <n v="91000"/>
    <n v="0"/>
    <n v="0"/>
    <n v="91000"/>
    <m/>
    <s v="Diskon"/>
    <n v="36400"/>
    <n v="54600"/>
    <n v="210000"/>
    <n v="3150"/>
    <s v="Nyoman Wija (Jj)"/>
    <m/>
    <d v="2026-06-16T00:00:00"/>
    <m/>
    <x v="0"/>
    <m/>
    <s v="VIP"/>
    <m/>
    <m/>
    <s v="Tidak"/>
    <s v="COD"/>
    <n v="119000"/>
    <s v="Recon"/>
    <n v="152250"/>
    <x v="3"/>
  </r>
  <r>
    <s v="1358785575"/>
    <d v="2026-06-09T00:00:00"/>
    <s v="MEIKA-BERKARYA"/>
    <s v="Meika Berkarya"/>
    <s v="6287818525580"/>
    <s v="Kab. Kuningan"/>
    <s v="Cilimus"/>
    <s v="Jl. Panawuan Indrapatra, Panawuan"/>
    <s v="Barri Poluan (Kin)"/>
    <s v="6285240318585"/>
    <x v="3"/>
    <s v="Tomohon"/>
    <s v="Tomohon Timur"/>
    <s v="Kelurahan Paslaten Satu, Samping BRI Unit Tomohon Timur Jalan Ke terminal Tomohon"/>
    <n v="1"/>
    <s v="BARANG"/>
    <n v="100"/>
    <n v="0"/>
    <s v="EZ"/>
    <s v="Bulanan"/>
    <s v="Beli 1 Gratis 1 Sikat Punggung"/>
    <m/>
    <n v="80000"/>
    <n v="0"/>
    <n v="0"/>
    <n v="80000"/>
    <m/>
    <s v="Diskon"/>
    <n v="32000"/>
    <n v="48000"/>
    <n v="150000"/>
    <n v="2250"/>
    <s v="paket anda adadi jnt panawuan"/>
    <s v="Atasan/Staf/Karyawan"/>
    <d v="2026-06-24T00:00:00"/>
    <m/>
    <x v="1"/>
    <m/>
    <s v="VIP"/>
    <m/>
    <m/>
    <s v="Tidak"/>
    <s v="COD"/>
    <n v="70000"/>
    <s v="-"/>
    <n v="99750"/>
    <x v="8"/>
  </r>
  <r>
    <s v="1358494801"/>
    <d v="2026-06-09T00:00:00"/>
    <s v="MEIKA-BERKARYA"/>
    <s v="Meika Berkarya"/>
    <s v="6287818525580"/>
    <s v="Kab. Kuningan"/>
    <s v="Cilimus"/>
    <s v="Jl. Panawuan Indrapatra, Panawuan, Kec. Cigandamekar, Kabupaten Kuningan, Jawa Barat"/>
    <s v="Resa (AK)"/>
    <s v="6285151022983"/>
    <x v="8"/>
    <s v="Kab. Banggai"/>
    <s v="Luwuk"/>
    <s v="Jl. Sungai Bunta, RT 005, Kelurahan Keleke, Kec. Luwuk, Kab. Banggai"/>
    <n v="1"/>
    <s v="BARANG"/>
    <n v="100"/>
    <n v="0"/>
    <s v="EZ"/>
    <s v="Bulanan"/>
    <s v="1 SET GIGI PALSU"/>
    <m/>
    <n v="81000"/>
    <n v="0"/>
    <n v="0"/>
    <n v="81000"/>
    <m/>
    <s v="Diskon"/>
    <n v="32400"/>
    <n v="48600"/>
    <n v="139000"/>
    <n v="2085"/>
    <s v="Resa (AK)"/>
    <m/>
    <d v="2026-06-16T00:00:00"/>
    <s v="HUBUNGI PENERIMA (LANGSUNG ANTAR KE ALAMAT)"/>
    <x v="0"/>
    <m/>
    <s v="VIP"/>
    <m/>
    <m/>
    <s v="Tidak"/>
    <s v="COD"/>
    <n v="58000"/>
    <s v="Recon"/>
    <n v="88315"/>
    <x v="3"/>
  </r>
  <r>
    <s v="1358302908"/>
    <d v="2026-06-09T00:00:00"/>
    <s v="MEIKA-BERKARYA"/>
    <s v="Meika Berkarya"/>
    <s v="6287818525580"/>
    <s v="Kab. Kuningan"/>
    <s v="Cilimus"/>
    <s v="Jl. Panawuan Indrapatra, Panawuan"/>
    <s v="Yati (PS)"/>
    <s v="628213170829"/>
    <x v="16"/>
    <s v="Kab. Sumenep"/>
    <s v="Arjasa"/>
    <s v="Dusun. Gayam-gayam RT/RW 04/05 Desa. Pabian (ANTRAKN LANGSUNG PAKET KE ALAMAT)"/>
    <n v="1"/>
    <s v="BARANG"/>
    <n v="100"/>
    <n v="0"/>
    <s v="EZ"/>
    <s v="Bulanan"/>
    <s v="Beli 1 Gratis 1 Gelang Retro Terapi Batu Giok"/>
    <m/>
    <n v="32000"/>
    <n v="0"/>
    <n v="0"/>
    <n v="32000"/>
    <m/>
    <s v="Diskon"/>
    <n v="23000"/>
    <n v="9000"/>
    <n v="95000"/>
    <n v="1425"/>
    <s v="Yati (PS)"/>
    <m/>
    <d v="2026-06-19T00:00:00"/>
    <m/>
    <x v="0"/>
    <m/>
    <s v="VIP"/>
    <m/>
    <m/>
    <s v="Tidak"/>
    <s v="COD"/>
    <n v="63000"/>
    <s v="Recon"/>
    <n v="84575"/>
    <x v="10"/>
  </r>
  <r>
    <s v="1358301034"/>
    <d v="2026-06-09T00:00:00"/>
    <s v="MEIKA-BERKARYA"/>
    <s v="Meika Berkarya"/>
    <s v="6287818525580"/>
    <s v="Kab. Kuningan"/>
    <s v="Cilimus"/>
    <s v="Jl. Panawuan Indrapatra, Panawuan, Kec. Cigandamekar, Kabupaten Kuningan, Jawa Barat"/>
    <s v="Nama istoyo (rz)"/>
    <s v="6285250737894"/>
    <x v="19"/>
    <s v="Kab. Kutai Timur"/>
    <s v="Rantau Pulung"/>
    <s v="Desa Pulung Sari RT 04 RW 02 ( dekat kantor desa hubungi terlebih dahulu )Kec. Rantau Pulung Kab. Kutai Timur"/>
    <n v="1"/>
    <s v="BARANG"/>
    <n v="100"/>
    <n v="0"/>
    <s v="EZ"/>
    <s v="Bulanan"/>
    <s v="1 PCS TOPI KOMANDO (H)"/>
    <m/>
    <n v="93000"/>
    <n v="0"/>
    <n v="0"/>
    <n v="93000"/>
    <m/>
    <s v="Diskon"/>
    <n v="37200"/>
    <n v="55800"/>
    <n v="188000"/>
    <n v="2820"/>
    <s v="Nama istoyo (rz)"/>
    <m/>
    <d v="2026-06-17T00:00:00"/>
    <s v="HUBUNGI PENERIMA (LANGSUNG ANTAR KE ALAMAT)"/>
    <x v="0"/>
    <m/>
    <s v="VIP"/>
    <m/>
    <m/>
    <s v="Tidak"/>
    <s v="COD"/>
    <n v="95000"/>
    <s v="Recon"/>
    <n v="129380"/>
    <x v="0"/>
  </r>
  <r>
    <s v="1358147933"/>
    <d v="2026-06-09T00:00:00"/>
    <s v="MEIKA-BERKARYA"/>
    <s v="Meika Berkarya"/>
    <s v="6287818525580"/>
    <s v="Kab. Kuningan"/>
    <s v="Cilimus"/>
    <s v="Jl. Panawuan Indrapatra, Panawuan, Kec. Cigandamekar, Kabupaten Kuningan, Jawa Barat"/>
    <s v="Auvry Engka ( Di)"/>
    <s v="6285214089899"/>
    <x v="3"/>
    <s v="Manado"/>
    <s v="Wanea"/>
    <s v="Jl. Katamso Raya no.29, kelurahan Teling Atas Lingkungan IX , Kec. Wanea"/>
    <n v="1"/>
    <s v="BARANG"/>
    <n v="100"/>
    <n v="0"/>
    <s v="EZ"/>
    <s v="Bulanan"/>
    <s v="2 BOTOL BLACK MAGIC , 2 LAP MICROFIBER"/>
    <m/>
    <n v="64000"/>
    <n v="0"/>
    <n v="0"/>
    <n v="64000"/>
    <m/>
    <s v="Diskon"/>
    <n v="25600"/>
    <n v="38400"/>
    <n v="167000"/>
    <n v="2505"/>
    <s v="jnt"/>
    <s v="Atasan/Staf/Karyawan"/>
    <d v="2026-06-25T00:00:00"/>
    <s v="HUBUNGI PENERIMA (LANGSUNG ANTAR KE ALAMAT)"/>
    <x v="1"/>
    <m/>
    <s v="VIP"/>
    <m/>
    <m/>
    <s v="Tidak"/>
    <s v="COD"/>
    <n v="103000"/>
    <s v="-"/>
    <n v="126095"/>
    <x v="1"/>
  </r>
  <r>
    <s v="1358148365"/>
    <d v="2026-06-09T00:00:00"/>
    <s v="MEIKA-BERKARYA"/>
    <s v="Meika Berkarya"/>
    <s v="6287818525580"/>
    <s v="Kab. Kuningan"/>
    <s v="Cilimus"/>
    <s v="Jl. Panawuan Indrapatra, Panawuan, Kec. Cigandamekar, Kabupaten Kuningan, Jawa Barat"/>
    <s v="Kanbahar(ca)"/>
    <s v="6281995605847"/>
    <x v="18"/>
    <s v="Kab. Mamuju"/>
    <s v="Simboro"/>
    <s v="Jl.abdul malik pattana endeng patokan kan masjid DPRD Sulawesi Barat desa Rangas, Simboro dan Kepulauan Kab. Mamuju"/>
    <n v="1"/>
    <s v="BARANG"/>
    <n v="100"/>
    <n v="0"/>
    <s v="EZ"/>
    <s v="Bulanan"/>
    <s v="1 Dapat 2 Kacamata Autofokus"/>
    <m/>
    <n v="75000"/>
    <n v="0"/>
    <n v="0"/>
    <n v="75000"/>
    <m/>
    <s v="Diskon"/>
    <n v="30000"/>
    <n v="45000"/>
    <n v="117000"/>
    <n v="1755"/>
    <s v="Kanbahar(ca)"/>
    <m/>
    <d v="2026-06-15T00:00:00"/>
    <s v="HUBUNGI PENERIMA (LANGSUNG ANTAR KE ALAMAT)"/>
    <x v="0"/>
    <m/>
    <s v="VIP"/>
    <m/>
    <m/>
    <s v="Tidak"/>
    <s v="COD"/>
    <n v="42000"/>
    <s v="Recon"/>
    <n v="70245"/>
    <x v="9"/>
  </r>
  <r>
    <s v="1358492908"/>
    <d v="2026-06-09T00:00:00"/>
    <s v="MEIKA-BERKARYA"/>
    <s v="Meika Berkarya"/>
    <s v="6287818525580"/>
    <s v="Kab. Kuningan"/>
    <s v="Cilimus"/>
    <s v="Jl. Panawuan Indrapatra, Panawuan, Kec. Cigandamekar, Kabupaten Kuningan, Jawa Barat"/>
    <s v="Stien managapi (Hb)"/>
    <s v="6282156704086"/>
    <x v="3"/>
    <s v="Kab. Kepulauan Sangihe"/>
    <s v="Manganitu"/>
    <s v="Kmpx, SMPN 6 satap manganitu kampung bengka desa/Kelurahan bengka, Manganitu Kab. Kepulauan Sangihe"/>
    <n v="1"/>
    <s v="BARANG"/>
    <n v="100"/>
    <n v="0"/>
    <s v="EZ"/>
    <s v="Bulanan"/>
    <s v="1 Topi Visor Anti UV (BLUE)"/>
    <m/>
    <n v="102000"/>
    <n v="0"/>
    <n v="0"/>
    <n v="102000"/>
    <m/>
    <s v="Diskon"/>
    <n v="40800"/>
    <n v="61200"/>
    <n v="186000"/>
    <n v="2790"/>
    <s v="jn"/>
    <s v="Atasan/Staf/Karyawan"/>
    <d v="2026-06-30T00:00:00"/>
    <s v="HUBUNGI PENERIMA (LANGSUNG ANTAR KE ALAMAT)"/>
    <x v="1"/>
    <m/>
    <s v="VIP"/>
    <m/>
    <m/>
    <s v="Tidak"/>
    <s v="COD"/>
    <n v="84000"/>
    <s v="-"/>
    <n v="122010"/>
    <x v="26"/>
  </r>
  <r>
    <s v="1358948551"/>
    <d v="2026-06-09T00:00:00"/>
    <s v="MEIKA-BERKARYA"/>
    <s v="Meika Berkarya"/>
    <s v="6287818525580"/>
    <s v="Kab. Kuningan"/>
    <s v="Cilimus"/>
    <s v="Jl. Panawuan Indrapatra, Panawuan, Kec. Cigandamekar, Kabupaten Kuningan, Jawa Barat"/>
    <s v="Hendra (Hb)"/>
    <s v="6285722159647"/>
    <x v="26"/>
    <s v="Kab. Bandung"/>
    <s v="Paseh"/>
    <s v="Kp Pasir panjang RT 02 RW 04 Desa/kel Karang Tunggal"/>
    <n v="1"/>
    <s v="BARANG"/>
    <n v="100"/>
    <n v="0"/>
    <s v="EZ"/>
    <s v="Bulanan"/>
    <s v="1 Dapat 2 Kacamata Autofokus ,2.00"/>
    <m/>
    <n v="12000"/>
    <n v="0"/>
    <n v="0"/>
    <n v="12000"/>
    <m/>
    <s v="Diskon"/>
    <n v="7000"/>
    <n v="5000"/>
    <n v="50000"/>
    <n v="750"/>
    <s v="Hendra (Hb)"/>
    <m/>
    <d v="2026-06-10T00:00:00"/>
    <s v="HUBUNGI PENERIMA (LANGSUNG ANTAR KE ALAMAT)"/>
    <x v="0"/>
    <m/>
    <s v="VIP"/>
    <m/>
    <m/>
    <s v="Tidak"/>
    <s v="COD"/>
    <n v="38000"/>
    <s v="Recon"/>
    <n v="44250"/>
    <x v="25"/>
  </r>
  <r>
    <s v="1358504446"/>
    <d v="2026-06-09T00:00:00"/>
    <s v="MEIKA-BERKARYA"/>
    <s v="Meika Berkarya"/>
    <s v="6287818525580"/>
    <s v="Kab. Kuningan"/>
    <s v="Cilimus"/>
    <s v="Jl. Panawuan Indrapatra, Panawuan, Kec. Cigandamekar, Kabupaten Kuningan, Jawa Barat"/>
    <s v="Ibu andi suriangka (Bar)"/>
    <s v="6285242078977"/>
    <x v="14"/>
    <s v="Kab. Sidenreng Rappang"/>
    <s v="Maritengngae"/>
    <s v="Ibu Andi Suriangka, Jl. Jenderal Sudirman Barat, (Depan Kodim Poros Pare Depan Anggung Lauonri, Samping Fotokopi), Kel. Pangkajene, Kec. Maritengngae, Nomer Hp 085242078977 (DIANTARKAN LANGSUNG KE PENERIMA)"/>
    <n v="1"/>
    <s v="BARANG"/>
    <n v="100"/>
    <n v="0"/>
    <s v="EZ"/>
    <s v="Bulanan"/>
    <s v="1 Paket Alat Peras Buah"/>
    <m/>
    <n v="61000"/>
    <n v="0"/>
    <n v="0"/>
    <n v="61000"/>
    <m/>
    <s v="Diskon"/>
    <n v="24400"/>
    <n v="36600"/>
    <n v="163000"/>
    <n v="2445"/>
    <s v="Ibu andi suriangka (Bar)"/>
    <m/>
    <d v="2026-06-16T00:00:00"/>
    <s v="HUBUNGI PENERIMA (LANGSUNG ANTAR KE ALAMAT)"/>
    <x v="0"/>
    <m/>
    <s v="VIP"/>
    <m/>
    <m/>
    <s v="Tidak"/>
    <s v="COD"/>
    <n v="102000"/>
    <s v="Recon"/>
    <n v="123955"/>
    <x v="3"/>
  </r>
  <r>
    <s v="1358561009"/>
    <d v="2026-06-09T00:00:00"/>
    <s v="MEIKA-BERKARYA"/>
    <s v="Meika Berkarya"/>
    <s v="6287818525580"/>
    <s v="Kab. Kuningan"/>
    <s v="Cilimus"/>
    <s v="Jl. Panawuan Indrapatra, Panawuan, Kec. Cigandamekar, Kabupaten Kuningan, Jawa Barat"/>
    <s v="I wayan Wardika ( Di)"/>
    <s v="6282290814163"/>
    <x v="8"/>
    <s v="Kab. Banggai"/>
    <s v="Toili Barat"/>
    <s v="Desa Makapa RT 1 RW 2. Kec. Toili barat"/>
    <n v="1"/>
    <s v="BARANG"/>
    <n v="100"/>
    <n v="0"/>
    <s v="EZ"/>
    <s v="Bulanan"/>
    <s v="1 PCS GELANG KESEHATAN"/>
    <m/>
    <n v="85000"/>
    <n v="0"/>
    <n v="0"/>
    <n v="85000"/>
    <m/>
    <s v="Diskon"/>
    <n v="34000"/>
    <n v="51000"/>
    <n v="139900"/>
    <n v="2098.5"/>
    <s v="ybs"/>
    <m/>
    <d v="2026-06-30T00:00:00"/>
    <s v="HUBUNGI PENERIMA (LANGSUNG ANTAR KE ALAMAT)"/>
    <x v="1"/>
    <m/>
    <s v="VIP"/>
    <m/>
    <m/>
    <s v="Tidak"/>
    <s v="COD"/>
    <n v="54900"/>
    <s v="-"/>
    <n v="86801.5"/>
    <x v="26"/>
  </r>
  <r>
    <s v="1358560795"/>
    <d v="2026-06-09T00:00:00"/>
    <s v="MEIKA-BERKARYA"/>
    <s v="Meika Berkarya"/>
    <s v="6287818525580"/>
    <s v="Kab. Kuningan"/>
    <s v="Cilimus"/>
    <s v="Jl. Panawuan Indrapatra, Panawuan"/>
    <s v="Sulaiman (Kin)"/>
    <s v="6281355562623"/>
    <x v="18"/>
    <s v="Kab. Polewali Mandar"/>
    <s v="Limboro"/>
    <s v="Jln. Poros Tinambung Petoosang Palace Desa Palece, Lorong Dinasti Nomor 3"/>
    <n v="1"/>
    <s v="BARANG"/>
    <n v="100"/>
    <n v="0"/>
    <s v="EZ"/>
    <s v="Bulanan"/>
    <s v="Beli 1 Gratis 1 Sikat Punggung"/>
    <m/>
    <n v="61000"/>
    <n v="0"/>
    <n v="0"/>
    <n v="61000"/>
    <m/>
    <s v="Diskon"/>
    <n v="24400"/>
    <n v="36600"/>
    <n v="137000"/>
    <n v="2055"/>
    <s v="Sulaiman (Kin)"/>
    <m/>
    <d v="2026-06-13T00:00:00"/>
    <m/>
    <x v="0"/>
    <m/>
    <s v="VIP"/>
    <m/>
    <m/>
    <s v="Tidak"/>
    <s v="COD"/>
    <n v="76000"/>
    <s v="Recon"/>
    <n v="98345"/>
    <x v="14"/>
  </r>
  <r>
    <s v="1358561477"/>
    <d v="2026-06-09T00:00:00"/>
    <s v="MEIKA-BERKARYA"/>
    <s v="Meika Berkarya"/>
    <s v="6287818525580"/>
    <s v="Kab. Kuningan"/>
    <s v="Cilimus"/>
    <s v="Jl. Panawuan Indrapatra, Panawuan"/>
    <s v="Martaulina(ib)"/>
    <s v="6282125770562"/>
    <x v="26"/>
    <s v="Kab. Purwakarta"/>
    <s v="Bungursari"/>
    <s v="Perum metro cikopo jln kembang sepatu no 66 rt13 rw06 desa Cibodas bunggur sari purwakata karta"/>
    <n v="1"/>
    <s v="BARANG"/>
    <n v="100"/>
    <n v="0"/>
    <s v="EZ"/>
    <s v="Bulanan"/>
    <s v="Beli 2 Gratis 2 Sikat Punggung"/>
    <m/>
    <n v="12000"/>
    <n v="0"/>
    <n v="0"/>
    <n v="12000"/>
    <m/>
    <s v="Diskon"/>
    <n v="7000"/>
    <n v="5000"/>
    <n v="127000"/>
    <n v="1905"/>
    <s v="Martaulina(ib)"/>
    <m/>
    <d v="2026-06-10T00:00:00"/>
    <m/>
    <x v="0"/>
    <m/>
    <s v="VIP"/>
    <m/>
    <m/>
    <s v="Tidak"/>
    <s v="COD"/>
    <n v="115000"/>
    <s v="Recon"/>
    <n v="120095"/>
    <x v="25"/>
  </r>
  <r>
    <s v="1358502182"/>
    <d v="2026-06-09T00:00:00"/>
    <s v="MEIKA-BERKARYA"/>
    <s v="Meika Berkarya"/>
    <s v="6287818525580"/>
    <s v="Kab. Kuningan"/>
    <s v="Cilimus"/>
    <s v="Jl. Panawuan Indrapatra, Panawuan"/>
    <s v="Gasper Nuwa Tay (Kin)"/>
    <s v="6281236105282"/>
    <x v="1"/>
    <s v="Kab. Rote Ndao"/>
    <s v="Lobalain"/>
    <s v="Kampung Baru RT 04 RW 02 Jl. Telkom No. 10, Kelurahan Namodale"/>
    <n v="1"/>
    <s v="BARANG"/>
    <n v="100"/>
    <n v="0"/>
    <s v="EZ"/>
    <s v="Bulanan"/>
    <s v="Beli 1 Gratis 1 Sikat Punggung"/>
    <m/>
    <n v="85000"/>
    <n v="0"/>
    <n v="0"/>
    <n v="85000"/>
    <m/>
    <s v="Diskon"/>
    <n v="34000"/>
    <n v="51000"/>
    <n v="155000"/>
    <n v="2325"/>
    <m/>
    <m/>
    <m/>
    <m/>
    <x v="1"/>
    <m/>
    <s v="VIP"/>
    <m/>
    <m/>
    <s v="Tidak"/>
    <s v="COD"/>
    <n v="70000"/>
    <s v="-"/>
    <n v="101675"/>
    <x v="20"/>
  </r>
  <r>
    <s v="1358948252"/>
    <d v="2026-06-09T00:00:00"/>
    <s v="MEIKA-BERKARYA"/>
    <s v="Meika Berkarya"/>
    <s v="6287818525580"/>
    <s v="Kab. Kuningan"/>
    <s v="Cilimus"/>
    <s v="Jl. Panawuan Indrapatra, Panawuan, Kec. Cigandamekar, Kabupaten Kuningan, Jawa Barat"/>
    <s v="Zulkarnain (BY)"/>
    <s v="6281371840545"/>
    <x v="27"/>
    <s v="Kab. Bengkalis"/>
    <s v="Bathin Solapan"/>
    <s v="Km 6 Kulim, Desa Balai Makan RT.05/RW.08 (Jl. Lintas Diri Dumai, Dekat SPBU Atau Galon Minyak Km 6)"/>
    <n v="1"/>
    <s v="BARANG"/>
    <n v="100"/>
    <n v="0"/>
    <s v="EZ"/>
    <s v="Bulanan"/>
    <s v="1 Spray Pembersih Interior Mobil"/>
    <m/>
    <n v="53000"/>
    <n v="0"/>
    <n v="0"/>
    <n v="53000"/>
    <m/>
    <s v="Diskon"/>
    <n v="21200"/>
    <n v="31800"/>
    <n v="134000"/>
    <n v="2010"/>
    <s v="Zulkarnain (BY)"/>
    <m/>
    <d v="2026-06-13T00:00:00"/>
    <s v="HUBUNGI PENERIMA (LANGSUNG ANTAR KE ALAMAT)"/>
    <x v="0"/>
    <m/>
    <s v="VIP"/>
    <m/>
    <m/>
    <s v="Tidak"/>
    <s v="COD"/>
    <n v="81000"/>
    <s v="Recon"/>
    <n v="100190"/>
    <x v="14"/>
  </r>
  <r>
    <s v="1358442354"/>
    <d v="2026-06-09T00:00:00"/>
    <s v="MEIKA-BERKARYA"/>
    <s v="Meika Berkarya"/>
    <s v="6287818525580"/>
    <s v="Kab. Kuningan"/>
    <s v="Cilimus"/>
    <s v="Jl. Panawuan Indrapatra, Panawuan, Kec. Cigandamekar, Kabupaten Kuningan, Jawa Barat"/>
    <s v="Joice taroreh ( Di)"/>
    <s v="6281317646416"/>
    <x v="3"/>
    <s v="Bitung"/>
    <s v="Maesa"/>
    <s v="( Kompleks gapura bola nabati) kelurahan Bitung tengah . Kec.. Maesa"/>
    <n v="1"/>
    <s v="BARANG"/>
    <n v="100"/>
    <n v="0"/>
    <s v="EZ"/>
    <s v="Bulanan"/>
    <s v="1 SET GIGI PALSU"/>
    <m/>
    <n v="80000"/>
    <n v="0"/>
    <n v="0"/>
    <n v="80000"/>
    <m/>
    <s v="Diskon"/>
    <n v="32000"/>
    <n v="48000"/>
    <n v="140000"/>
    <n v="2100"/>
    <s v="Joice taroreh ( Di)"/>
    <m/>
    <d v="2026-06-13T00:00:00"/>
    <s v="HUBUNGI PENERIMA (LANGSUNG ANTAR KE ALAMAT)"/>
    <x v="0"/>
    <m/>
    <s v="VIP"/>
    <m/>
    <m/>
    <s v="Tidak"/>
    <s v="COD"/>
    <n v="60000"/>
    <s v="Recon"/>
    <n v="89900"/>
    <x v="14"/>
  </r>
  <r>
    <s v="1358990636"/>
    <d v="2026-06-09T00:00:00"/>
    <s v="MEIKA-BERKARYA"/>
    <s v="Meika Berkarya"/>
    <s v="6287818525580"/>
    <s v="Kab. Kuningan"/>
    <s v="Cilimus"/>
    <s v="Jl. Panawuan Indrapatra, Panawuan, Kec. Cigandamekar, Kabupaten Kuningan, Jawa Barat"/>
    <s v="Maania (Bar)"/>
    <s v="6282259566519"/>
    <x v="8"/>
    <s v="Kab. Morowali"/>
    <s v="Bungku Timur"/>
    <s v="Desa kolono, Kec. Bungku Timur (DIANTARKAN LANGSUNG KE ALAMAT PENERIMA)"/>
    <n v="1"/>
    <s v="BARANG"/>
    <n v="100"/>
    <n v="0"/>
    <s v="EZ"/>
    <s v="Bulanan"/>
    <s v="1 Paket Alat Peras Buah"/>
    <m/>
    <n v="108000"/>
    <n v="0"/>
    <n v="0"/>
    <n v="108000"/>
    <m/>
    <s v="Diskon"/>
    <n v="43200"/>
    <n v="64800"/>
    <n v="199000"/>
    <n v="2985"/>
    <s v="Maania (Bar)"/>
    <m/>
    <d v="2026-06-17T00:00:00"/>
    <s v="HUBUNGI PENERIMA (LANGSUNG ANTAR KE ALAMAT)"/>
    <x v="0"/>
    <m/>
    <s v="VIP"/>
    <m/>
    <m/>
    <s v="Tidak"/>
    <s v="COD"/>
    <n v="91000"/>
    <s v="Recon"/>
    <n v="131215"/>
    <x v="0"/>
  </r>
  <r>
    <s v="1358958722"/>
    <d v="2026-06-09T00:00:00"/>
    <s v="MEIKA-BERKARYA"/>
    <s v="Meika Berkarya"/>
    <s v="6287818525580"/>
    <s v="Kab. Kuningan"/>
    <s v="Cilimus"/>
    <s v="Jl. Panawuan Indrapatra, Panawuan, Kec. Cigandamekar, Kabupaten Kuningan, Jawa Barat"/>
    <s v="Lucia Tangka (BY)"/>
    <s v="6281342478068"/>
    <x v="3"/>
    <s v="Manado"/>
    <s v="Malalayang"/>
    <s v="Bahu Lingkungan 6 No.41 Kelurahan Bahu, (Depan Gereja KGPM Eben Haezar Bahu)"/>
    <n v="1"/>
    <s v="BARANG"/>
    <n v="100"/>
    <n v="0"/>
    <s v="EZ"/>
    <s v="Bulanan"/>
    <s v="1 Paket Alat Peras Buah"/>
    <m/>
    <n v="64000"/>
    <n v="0"/>
    <n v="0"/>
    <n v="64000"/>
    <m/>
    <s v="Diskon"/>
    <n v="25600"/>
    <n v="38400"/>
    <n v="158000"/>
    <n v="2370"/>
    <s v="jnt"/>
    <s v="OB"/>
    <d v="2026-06-24T00:00:00"/>
    <s v="HUBUNGI PENERIMA (LANGSUNG ANTAR KE ALAMAT)"/>
    <x v="1"/>
    <m/>
    <s v="VIP"/>
    <m/>
    <m/>
    <s v="Tidak"/>
    <s v="COD"/>
    <n v="94000"/>
    <s v="-"/>
    <n v="117230"/>
    <x v="8"/>
  </r>
  <r>
    <s v="1358965038"/>
    <d v="2026-06-09T00:00:00"/>
    <s v="MEIKA-BERKARYA"/>
    <s v="Meika Berkarya"/>
    <s v="6287818525580"/>
    <s v="Kab. Kuningan"/>
    <s v="Cilimus"/>
    <s v="Jl. Panawuan Indrapatra, Panawuan, Kec. Cigandamekar, Kabupaten Kuningan, Jawa Barat"/>
    <s v="Dewi (rz)"/>
    <s v="6282155492003"/>
    <x v="5"/>
    <s v="Kab. Sanggau"/>
    <s v="Toba"/>
    <s v="Dusun Modang ( rumah makan luwes ) Desa bagan asam, Kec. Toba Kab. Sanggau"/>
    <n v="1"/>
    <s v="BARANG"/>
    <n v="100"/>
    <n v="0"/>
    <s v="EZ"/>
    <s v="Bulanan"/>
    <s v="2 SET GIGI PALSU"/>
    <m/>
    <n v="74000"/>
    <n v="0"/>
    <n v="0"/>
    <n v="74000"/>
    <m/>
    <s v="Diskon"/>
    <n v="29600"/>
    <n v="44400"/>
    <n v="177000"/>
    <n v="2655"/>
    <s v="PAKET ANDA ADA DI JNT PANAUWAN"/>
    <s v="Atasan/Staf/Karyawan"/>
    <d v="2026-06-28T00:00:00"/>
    <s v="HUBUNGI PENERIMA (LANGSUNG ANTAR KE ALAMAT)"/>
    <x v="1"/>
    <m/>
    <s v="VIP"/>
    <m/>
    <m/>
    <s v="Tidak"/>
    <s v="COD"/>
    <n v="103000"/>
    <s v="-"/>
    <n v="129945"/>
    <x v="6"/>
  </r>
  <r>
    <s v="1358434117"/>
    <d v="2026-06-09T00:00:00"/>
    <s v="MEIKA-BERKARYA"/>
    <s v="Meika Berkarya"/>
    <s v="6287818525580"/>
    <s v="Kab. Kuningan"/>
    <s v="Cilimus"/>
    <s v="Jl. Panawuan Indrapatra, Panawuan"/>
    <s v="Gede Ardane (Jj)"/>
    <s v="6282381396992"/>
    <x v="22"/>
    <s v="Kab. Tulang Bawang"/>
    <s v="Banjar Baru"/>
    <s v="Kelurahan /Desa Jaya Makmur RT 04 RW 03 Kec. Banjar Baru"/>
    <n v="1"/>
    <s v="BARANG"/>
    <n v="100"/>
    <n v="0"/>
    <s v="EZ"/>
    <s v="Bulanan"/>
    <s v="Beli 1 Semprotan Noozle"/>
    <m/>
    <n v="32000"/>
    <n v="0"/>
    <n v="0"/>
    <n v="32000"/>
    <m/>
    <s v="Diskon"/>
    <n v="12800"/>
    <n v="19200"/>
    <n v="86900"/>
    <n v="1303.5"/>
    <s v="Gede Ardane (Jj)"/>
    <m/>
    <d v="2026-06-12T00:00:00"/>
    <m/>
    <x v="0"/>
    <m/>
    <s v="VIP"/>
    <m/>
    <m/>
    <s v="Tidak"/>
    <s v="COD"/>
    <n v="54900"/>
    <s v="Recon"/>
    <n v="66396.5"/>
    <x v="18"/>
  </r>
  <r>
    <s v="1358964760"/>
    <d v="2026-06-09T00:00:00"/>
    <s v="MEIKA-BERKARYA"/>
    <s v="Meika Berkarya"/>
    <s v="6287818525580"/>
    <s v="Kab. Kuningan"/>
    <s v="Cilimus"/>
    <s v="Jl. Panawuan Indrapatra, Panawuan, Kec. Cigandamekar, Kabupaten Kuningan, Jawa Barat"/>
    <s v="Didi (Ad)"/>
    <s v="6282315558879"/>
    <x v="26"/>
    <s v="Kab. Bekasi"/>
    <s v="Karang Bahagia"/>
    <s v="Kel/Desa Sukaraya RT 04 RW 05 Jln kp kandang, pertigaan agen yg ada pom mini"/>
    <n v="1"/>
    <s v="BARANG"/>
    <n v="100"/>
    <n v="0"/>
    <s v="EZ"/>
    <s v="Bulanan"/>
    <s v="1 Topi Visor Anti UV (GRAY)"/>
    <m/>
    <n v="15000"/>
    <n v="0"/>
    <n v="0"/>
    <n v="15000"/>
    <m/>
    <s v="Diskon"/>
    <n v="9000"/>
    <n v="6000"/>
    <n v="97500"/>
    <n v="1462.5"/>
    <s v="Didi (Ad)"/>
    <m/>
    <d v="2026-06-10T00:00:00"/>
    <s v="HUBUNGI PENERIMA (LANGSUNG ANTAR KE ALAMAT)"/>
    <x v="0"/>
    <m/>
    <s v="VIP"/>
    <m/>
    <m/>
    <s v="Tidak"/>
    <s v="COD"/>
    <n v="82500"/>
    <s v="Recon"/>
    <n v="90037.5"/>
    <x v="25"/>
  </r>
  <r>
    <s v="1358957920"/>
    <d v="2026-06-09T00:00:00"/>
    <s v="MEIKA-BERKARYA"/>
    <s v="Meika Berkarya"/>
    <s v="6287818525580"/>
    <s v="Kab. Kuningan"/>
    <s v="Cilimus"/>
    <s v="Jl. Panawuan Indrapatra, Panawuan, Kec. Cigandamekar, Kabupaten Kuningan, Jawa Barat"/>
    <s v="Affan (ca)"/>
    <s v="6281287327583"/>
    <x v="27"/>
    <s v="Kab. Indragiri Hulu"/>
    <s v="Lubuk Batu Jaya"/>
    <s v="Rt.04 /Rw.02 Desa. Pontianak mekar sp 4 (patokan rumah. . Deket mushola Baitul iman )"/>
    <n v="1"/>
    <s v="BARANG"/>
    <n v="100"/>
    <n v="0"/>
    <s v="EZ"/>
    <s v="Bulanan"/>
    <s v="1 Spray Pembersih Interior Mobil"/>
    <m/>
    <n v="53000"/>
    <n v="0"/>
    <n v="0"/>
    <n v="53000"/>
    <m/>
    <s v="Diskon"/>
    <n v="21200"/>
    <n v="31800"/>
    <n v="169000"/>
    <n v="2535"/>
    <s v="Affan (ca)"/>
    <m/>
    <d v="2026-06-13T00:00:00"/>
    <s v="HUBUNGI PENERIMA (LANGSUNG ANTAR KE ALAMAT)"/>
    <x v="0"/>
    <m/>
    <s v="VIP"/>
    <m/>
    <m/>
    <s v="Tidak"/>
    <s v="COD"/>
    <n v="116000"/>
    <s v="Recon"/>
    <n v="134665"/>
    <x v="14"/>
  </r>
  <r>
    <s v="1358953166"/>
    <d v="2026-06-09T00:00:00"/>
    <s v="MEIKA-BERKARYA"/>
    <s v="Meika Berkarya"/>
    <s v="6287818525580"/>
    <s v="Kab. Kuningan"/>
    <s v="Cilimus"/>
    <s v="Jl. Panawuan Indrapatra, Panawuan, Kec. Cigandamekar, Kabupaten Kuningan, Jawa Barat"/>
    <s v="Sony Mandolo (IS)"/>
    <s v="6285353827042"/>
    <x v="2"/>
    <s v="Kab. Dompu"/>
    <s v="Pekat"/>
    <s v="Jln .lintas calabai Desa Doro Peti, Dusun Dam Kasipahu RT/RW.01/01 Kec. Pekat Kota Dompu"/>
    <n v="1"/>
    <s v="BARANG"/>
    <n v="100"/>
    <n v="0"/>
    <s v="EZ"/>
    <s v="Bulanan"/>
    <s v="2 SET GIGI PALSU"/>
    <m/>
    <n v="56000"/>
    <n v="0"/>
    <n v="0"/>
    <n v="56000"/>
    <m/>
    <s v="Diskon"/>
    <n v="22400"/>
    <n v="33600"/>
    <n v="170000"/>
    <n v="2550"/>
    <s v="JNT"/>
    <s v="Atasan/Staf/Karyawan"/>
    <d v="2026-06-28T00:00:00"/>
    <s v="HUBUNGI PENERIMA (LANGSUNG ANTAR KE ALAMAT)"/>
    <x v="1"/>
    <m/>
    <s v="VIP"/>
    <m/>
    <m/>
    <s v="Tidak"/>
    <s v="COD"/>
    <n v="114000"/>
    <s v="-"/>
    <n v="133850"/>
    <x v="6"/>
  </r>
  <r>
    <s v="1358187771"/>
    <d v="2026-06-09T00:00:00"/>
    <s v="MEIKA-BERKARYA"/>
    <s v="Meika Berkarya"/>
    <s v="6287818525580"/>
    <s v="Kab. Kuningan"/>
    <s v="Cilimus"/>
    <s v="Jl. Panawuan Indrapatra, Panawuan, Kec. Cigandamekar, Kabupaten Kuningan, Jawa Barat"/>
    <s v="Mistiyah(Ad)"/>
    <s v="62895705800101"/>
    <x v="16"/>
    <s v="Madiun"/>
    <s v="Taman"/>
    <s v="Kel/Desa Demangan RT 30 RW 1 Jln.setinggil, ancer, es cream Monas sebelah TK perwanida demangan"/>
    <n v="1"/>
    <s v="BARANG"/>
    <n v="100"/>
    <n v="0"/>
    <s v="EZ"/>
    <s v="Bulanan"/>
    <s v="1 Dapat 3 Penambal Gigi"/>
    <m/>
    <n v="27000"/>
    <n v="0"/>
    <n v="0"/>
    <n v="27000"/>
    <m/>
    <s v="Diskon"/>
    <n v="18000"/>
    <n v="9000"/>
    <n v="104000"/>
    <n v="1560"/>
    <s v="Mistiyah(Ad)"/>
    <m/>
    <d v="2026-06-11T00:00:00"/>
    <s v="HUBUNGI PENERIMA (LANGSUNG ANTAR KE ALAMAT)"/>
    <x v="0"/>
    <m/>
    <s v="VIP"/>
    <m/>
    <m/>
    <s v="Tidak"/>
    <s v="COD"/>
    <n v="77000"/>
    <s v="Recon"/>
    <n v="93440"/>
    <x v="15"/>
  </r>
  <r>
    <s v="1358950342"/>
    <d v="2026-06-09T00:00:00"/>
    <s v="MEIKA-BERKARYA"/>
    <s v="Meika Berkarya"/>
    <s v="6287818525580"/>
    <s v="Kab. Kuningan"/>
    <s v="Cilimus"/>
    <s v="Jl. Panawuan Indrapatra, Panawuan, Kec. Cigandamekar, Kabupaten Kuningan, Jawa Barat"/>
    <s v="Irwan Bima (Rs)"/>
    <s v="6285137237349"/>
    <x v="2"/>
    <s v="Kab. Bima"/>
    <s v="Wera"/>
    <s v="RT 02 RW 01, Desa Pai, Kec. Wera Kab. Bima"/>
    <n v="1"/>
    <s v="BARANG"/>
    <n v="100"/>
    <n v="0"/>
    <s v="EZ"/>
    <s v="Bulanan"/>
    <s v="1 SET GIGI PALSU"/>
    <m/>
    <n v="52000"/>
    <n v="0"/>
    <n v="0"/>
    <n v="52000"/>
    <m/>
    <s v="Diskon"/>
    <n v="20800"/>
    <n v="31200"/>
    <n v="140000"/>
    <n v="2100"/>
    <s v="ybs"/>
    <m/>
    <d v="2026-07-01T00:00:00"/>
    <s v="HUBUNGI PENERIMA (LANGSUNG ANTAR KE ALAMAT)"/>
    <x v="1"/>
    <m/>
    <s v="VIP"/>
    <m/>
    <m/>
    <s v="Tidak"/>
    <s v="COD"/>
    <n v="88000"/>
    <s v="-"/>
    <n v="106700"/>
    <x v="22"/>
  </r>
  <r>
    <s v="1358452485"/>
    <d v="2026-06-09T00:00:00"/>
    <s v="MEIKA-BERKARYA"/>
    <s v="Meika Berkarya"/>
    <s v="6287818525580"/>
    <s v="Kab. Kuningan"/>
    <s v="Cilimus"/>
    <s v="Jl. Panawuan Indrapatra, Panawuan, Kec. Cigandamekar, Kabupaten Kuningan, Jawa Barat"/>
    <s v="Solihin (RM)"/>
    <s v="6282312779197"/>
    <x v="19"/>
    <s v="Kab. Kutai Timur"/>
    <s v="Muara Wahau"/>
    <s v="jl PKS 1 jabdan AFD 08 DSN grup muara wahau kelurahan muara wahau Kec. muara wahau"/>
    <n v="1"/>
    <s v="BARANG"/>
    <n v="100"/>
    <n v="0"/>
    <s v="EZ"/>
    <s v="Bulanan"/>
    <s v="2 Spray Pembersih Interior Mobil"/>
    <m/>
    <n v="93000"/>
    <n v="0"/>
    <n v="0"/>
    <n v="93000"/>
    <m/>
    <s v="Diskon"/>
    <n v="37200"/>
    <n v="55800"/>
    <n v="213000"/>
    <n v="3195"/>
    <s v="YBS"/>
    <s v="Tetangga"/>
    <d v="2026-06-20T00:00:00"/>
    <s v="HUBUNGI PENERIMA (LANGSUNG ANTAR KE ALAMAT)"/>
    <x v="1"/>
    <m/>
    <s v="VIP"/>
    <m/>
    <m/>
    <s v="Tidak"/>
    <s v="COD"/>
    <n v="120000"/>
    <s v="-"/>
    <n v="154005"/>
    <x v="12"/>
  </r>
  <r>
    <s v="1358326928"/>
    <d v="2026-06-09T00:00:00"/>
    <s v="MEIKA-BERKARYA"/>
    <s v="Meika Berkarya"/>
    <s v="6287818525580"/>
    <s v="Kab. Kuningan"/>
    <s v="Cilimus"/>
    <s v="Jl. Panawuan Indrapatra, Panawuan"/>
    <s v="Yolha Bawata (iaa)"/>
    <s v="6285252416747"/>
    <x v="3"/>
    <s v="Kab. Kepulauan Talaud"/>
    <s v="Damau"/>
    <s v="Jln. Pantai Desa Akas Balane Dusun 1 Kec. Damau, Kab. Kepulauan Talaud Provinsi Sulawesi Utara (patokan rumah halaman  kosong)"/>
    <n v="1"/>
    <s v="BARANG"/>
    <n v="100"/>
    <n v="0"/>
    <s v="EZ"/>
    <s v="Bulanan"/>
    <s v="Beli 1 Semprotan Noozle"/>
    <m/>
    <n v="114000"/>
    <n v="0"/>
    <n v="0"/>
    <n v="114000"/>
    <m/>
    <s v="Diskon"/>
    <n v="45600"/>
    <n v="68400"/>
    <n v="172000"/>
    <n v="2580"/>
    <s v="Yolha Bawata (iaa)"/>
    <m/>
    <d v="2026-06-17T00:00:00"/>
    <m/>
    <x v="0"/>
    <m/>
    <s v="VIP"/>
    <m/>
    <m/>
    <s v="Tidak"/>
    <s v="COD"/>
    <n v="58000"/>
    <s v="Recon"/>
    <n v="101020"/>
    <x v="0"/>
  </r>
  <r>
    <s v="1358462349"/>
    <d v="2026-06-09T00:00:00"/>
    <s v="MEIKA-BERKARYA"/>
    <s v="Meika Berkarya"/>
    <s v="6287818525580"/>
    <s v="Kab. Kuningan"/>
    <s v="Cilimus"/>
    <s v="Jl. Panawuan Indrapatra, Panawuan"/>
    <s v="Adrianus wadur Od."/>
    <s v="6282144670925"/>
    <x v="1"/>
    <s v="Kab. Manggarai"/>
    <s v="Ruteng"/>
    <s v="Rt 05 Rw 02 Dusun Bea Rahong Desa Bea Rahong Kec Ruteng (DIANTAR LANGSUNG KE ALAMAT PENERIMA)."/>
    <n v="1"/>
    <s v="BARANG"/>
    <n v="100"/>
    <n v="0"/>
    <s v="EZ"/>
    <s v="Bulanan"/>
    <s v="Beli 1 Gratis 1 Sikat Punggung"/>
    <m/>
    <n v="83000"/>
    <n v="0"/>
    <n v="0"/>
    <n v="83000"/>
    <m/>
    <s v="Diskon"/>
    <n v="33200"/>
    <n v="49800"/>
    <n v="198000"/>
    <n v="2970"/>
    <s v="JNTPANAWUAN"/>
    <s v="Atasan/Staf/Karyawan"/>
    <d v="2026-06-20T00:00:00"/>
    <m/>
    <x v="1"/>
    <m/>
    <s v="VIP"/>
    <m/>
    <m/>
    <s v="Tidak"/>
    <s v="COD"/>
    <n v="115000"/>
    <s v="-"/>
    <n v="145230"/>
    <x v="12"/>
  </r>
  <r>
    <s v="1358236528"/>
    <d v="2026-06-09T00:00:00"/>
    <s v="MEIKA-BERKARYA"/>
    <s v="Meika Berkarya"/>
    <s v="6287818525580"/>
    <s v="Kab. Kuningan"/>
    <s v="Cilimus"/>
    <s v="Jl. Panawuan Indrapatra, Panawuan, Kec. Cigandamekar, Kabupaten Kuningan, Jawa Barat"/>
    <s v="Lina Pr (Rs)"/>
    <s v="6281522897720"/>
    <x v="13"/>
    <s v="Kab. Kotawaringin Timur"/>
    <s v="Cempaga Hulu"/>
    <s v="Jl. Padat Karya, RT 02 RW 01, Desa Keruing, Kec. Cempaga Hulu, Kab. Kotawaringin Timur"/>
    <n v="1"/>
    <s v="BARANG"/>
    <n v="100"/>
    <n v="0"/>
    <s v="EZ"/>
    <s v="Bulanan"/>
    <s v="1 DAPAT 3 PENAMBAL GIGI"/>
    <m/>
    <n v="63000"/>
    <n v="0"/>
    <n v="0"/>
    <n v="63000"/>
    <m/>
    <s v="Diskon"/>
    <n v="25200"/>
    <n v="37800"/>
    <n v="158000"/>
    <n v="2370"/>
    <s v="JNT"/>
    <s v="Atasan/Staf/Karyawan"/>
    <d v="2026-06-26T00:00:00"/>
    <s v="HUBUNGI PENERIMA (LANGSUNG ANTAR KE ALAMAT)"/>
    <x v="1"/>
    <m/>
    <s v="VIP"/>
    <m/>
    <m/>
    <s v="Tidak"/>
    <s v="COD"/>
    <n v="95000"/>
    <s v="-"/>
    <n v="117830"/>
    <x v="24"/>
  </r>
  <r>
    <s v="1358942514"/>
    <d v="2026-06-09T00:00:00"/>
    <s v="MEIKA-BERKARYA"/>
    <s v="Meika Berkarya"/>
    <s v="6287818525580"/>
    <s v="Kab. Kuningan"/>
    <s v="Cilimus"/>
    <s v="Jl. Panawuan Indrapatra, Panawuan, Kec. Cigandamekar, Kabupaten Kuningan, Jawa Barat"/>
    <s v="Heryi Sputr (AK) (JNT)"/>
    <s v="6282170992080"/>
    <x v="31"/>
    <s v="Kab. Natuna"/>
    <s v="Bunguran Barat"/>
    <s v="Binjai, RT 003 / RW 002, Kelurahan/Desa Binjai, Kec. Bunguran Barat"/>
    <n v="1"/>
    <s v="BARANG"/>
    <n v="100"/>
    <n v="0"/>
    <s v="EZ"/>
    <s v="Bulanan"/>
    <s v="1 SET GIGI PALSU"/>
    <m/>
    <n v="52000"/>
    <n v="0"/>
    <n v="0"/>
    <n v="52000"/>
    <m/>
    <s v="Diskon"/>
    <n v="20800"/>
    <n v="31200"/>
    <n v="127000"/>
    <n v="1905"/>
    <m/>
    <m/>
    <m/>
    <s v="HUBUNGI PENERIMA (LANGSUNG ANTAR KE ALAMAT)"/>
    <x v="1"/>
    <m/>
    <s v="VIP"/>
    <m/>
    <m/>
    <s v="Tidak"/>
    <s v="COD"/>
    <n v="75000"/>
    <s v="-"/>
    <n v="93895"/>
    <x v="20"/>
  </r>
  <r>
    <s v="1358233667"/>
    <d v="2026-06-09T00:00:00"/>
    <s v="MEIKA-BERKARYA"/>
    <s v="Meika Berkarya"/>
    <s v="6287818525580"/>
    <s v="Kab. Kuningan"/>
    <s v="Cilimus"/>
    <s v="Jl. Panawuan Indrapatra, Panawuan"/>
    <s v="BP salomo mandurun Od."/>
    <s v="6285251439752"/>
    <x v="17"/>
    <s v="Kab. Raja Ampat"/>
    <s v="Waisai"/>
    <s v="Jln. A. Yani Kompleks Belakang PLN Kelurahan Waisai Kota Kec Waisai Kota (DIANTAR LANGSUNG KE ALAMAT PENERIMA) RT 002 RW 006."/>
    <n v="1"/>
    <s v="BARANG"/>
    <n v="100"/>
    <n v="0"/>
    <s v="EZ"/>
    <s v="Bulanan"/>
    <s v="Beli 1 Gratis 1 Alat Cukur Multifungsi"/>
    <m/>
    <n v="172000"/>
    <n v="0"/>
    <n v="0"/>
    <n v="172000"/>
    <m/>
    <s v="Diskon"/>
    <n v="68800"/>
    <n v="103200"/>
    <n v="290000"/>
    <n v="4350"/>
    <s v="ybs"/>
    <m/>
    <d v="2026-07-03T00:00:00"/>
    <m/>
    <x v="1"/>
    <m/>
    <s v="VIP"/>
    <m/>
    <m/>
    <s v="Tidak"/>
    <s v="COD"/>
    <n v="118000"/>
    <s v="-"/>
    <n v="182450"/>
    <x v="23"/>
  </r>
  <r>
    <s v="1358171211"/>
    <d v="2026-06-09T00:00:00"/>
    <s v="MEIKA-BERKARYA"/>
    <s v="Meika Berkarya"/>
    <s v="6287818525580"/>
    <s v="Kab. Kuningan"/>
    <s v="Cilimus"/>
    <s v="Jl. Panawuan Indrapatra, Panawuan, Kec. Cigandamekar, Kabupaten Kuningan, Jawa Barat"/>
    <s v="p.saputra (Ad)"/>
    <s v="628139654166"/>
    <x v="27"/>
    <s v="Kab.  Rokan Hilir"/>
    <s v="Tanah Putih Tanjung Melawan"/>
    <s v="Kel/Desa Melayu besar kota RT 007 RW 002 Jln mesjid GG Kenari Dibelakang MESJID ALMUHAJIRIN Cat Rumah Warna Putih"/>
    <n v="1"/>
    <s v="BARANG"/>
    <n v="100"/>
    <n v="0"/>
    <s v="EZ"/>
    <s v="Bulanan"/>
    <s v="1 Dapat 2 Kacamata Autofokus"/>
    <m/>
    <n v="64000"/>
    <n v="0"/>
    <n v="0"/>
    <n v="64000"/>
    <m/>
    <s v="Diskon"/>
    <n v="25600"/>
    <n v="38400"/>
    <n v="104000"/>
    <n v="1560"/>
    <s v="jnt"/>
    <s v="Atasan/Staf/Karyawan"/>
    <d v="2026-06-23T00:00:00"/>
    <s v="HUBUNGI PENERIMA (LANGSUNG ANTAR KE ALAMAT)"/>
    <x v="1"/>
    <m/>
    <s v="VIP"/>
    <m/>
    <m/>
    <s v="Tidak"/>
    <s v="COD"/>
    <n v="40000"/>
    <s v="-"/>
    <n v="64040"/>
    <x v="17"/>
  </r>
  <r>
    <s v="1358943019"/>
    <d v="2026-06-09T00:00:00"/>
    <s v="MEIKA-BERKARYA"/>
    <s v="Meika Berkarya"/>
    <s v="6287818525580"/>
    <s v="Kab. Kuningan"/>
    <s v="Cilimus"/>
    <s v="Jl. Panawuan Indrapatra, Panawuan, Kec. Cigandamekar, Kabupaten Kuningan, Jawa Barat"/>
    <s v="Anselmus Adi (BY)"/>
    <s v="6283136085351"/>
    <x v="5"/>
    <s v="Kab. Bengkayang"/>
    <s v="Capkala"/>
    <s v="Desa Aris, Dusun Pantulan RT. 08/RW.03 (Dekat SDN 10 capkala)"/>
    <n v="1"/>
    <s v="BARANG"/>
    <n v="100"/>
    <n v="0"/>
    <s v="EZ"/>
    <s v="Bulanan"/>
    <s v="2 Spray Pembersih Interior Mobil"/>
    <m/>
    <n v="74000"/>
    <n v="0"/>
    <n v="0"/>
    <n v="74000"/>
    <m/>
    <s v="Diskon"/>
    <n v="29600"/>
    <n v="44400"/>
    <n v="230000"/>
    <n v="3450"/>
    <s v="PENERIMA:(HUBUNGI 081313558861 WA CHAT)"/>
    <s v="Tetangga"/>
    <d v="2026-06-25T00:00:00"/>
    <s v="HUBUNGI PENERIMA (LANGSUNG ANTAR KE ALAMAT)"/>
    <x v="1"/>
    <m/>
    <s v="VIP"/>
    <m/>
    <m/>
    <s v="Tidak"/>
    <s v="COD"/>
    <n v="156000"/>
    <s v="-"/>
    <n v="182150"/>
    <x v="1"/>
  </r>
  <r>
    <s v="1358172437"/>
    <d v="2026-06-09T00:00:00"/>
    <s v="MEIKA-BERKARYA"/>
    <s v="Meika Berkarya"/>
    <s v="6287818525580"/>
    <s v="Kab. Kuningan"/>
    <s v="Cilimus"/>
    <s v="Jl. Panawuan Indrapatra, Panawuan"/>
    <s v="Rommel Pasaribu (PS)"/>
    <s v="6281226206276"/>
    <x v="0"/>
    <s v="Kab. Toba"/>
    <s v="Borbor"/>
    <s v="Desa. Aekunsim (Patokan Rumah: loket mobil mawar silangit. HUBUNGI YBS SAAT PENGIRIMAN)"/>
    <n v="1"/>
    <s v="BARANG"/>
    <n v="100"/>
    <n v="0"/>
    <s v="EZ"/>
    <s v="Bulanan"/>
    <s v="Beli 1 Gratis 1 Sikat Punggung"/>
    <m/>
    <n v="54000"/>
    <n v="0"/>
    <n v="0"/>
    <n v="54000"/>
    <m/>
    <s v="Diskon"/>
    <n v="21600"/>
    <n v="32400"/>
    <n v="153000"/>
    <n v="2295"/>
    <s v="jnt"/>
    <s v="Atasan/Staf/Karyawan"/>
    <d v="2026-07-04T00:00:00"/>
    <m/>
    <x v="1"/>
    <m/>
    <s v="VIP"/>
    <m/>
    <m/>
    <s v="Tidak"/>
    <s v="COD"/>
    <n v="99000"/>
    <s v="-"/>
    <n v="118305"/>
    <x v="13"/>
  </r>
  <r>
    <s v="1358940678"/>
    <d v="2026-06-09T00:00:00"/>
    <s v="MEIKA-BERKARYA"/>
    <s v="Meika Berkarya"/>
    <s v="6287818525580"/>
    <s v="Kab. Kuningan"/>
    <s v="Cilimus"/>
    <s v="Jl. Panawuan Indrapatra, Panawuan, Kec. Cigandamekar, Kabupaten Kuningan, Jawa Barat"/>
    <s v="Ika (Rs)"/>
    <s v="628529950657"/>
    <x v="14"/>
    <s v="Makassar"/>
    <s v="Biringkanaya"/>
    <s v="Jln pacerakang wisma rahayu, Kel. Pancerakkang (Dekat londreta)Biring Kanaya Kota Makassar"/>
    <n v="1"/>
    <s v="BARANG"/>
    <n v="100"/>
    <n v="0"/>
    <s v="EZ"/>
    <s v="Bulanan"/>
    <s v="1 DAPAT 3 PENAMBAL GIGI"/>
    <m/>
    <n v="60000"/>
    <n v="0"/>
    <n v="0"/>
    <n v="60000"/>
    <m/>
    <s v="Diskon"/>
    <n v="24000"/>
    <n v="36000"/>
    <n v="131000"/>
    <n v="1965"/>
    <s v="jnt"/>
    <s v="Atasan/Staf/Karyawan"/>
    <d v="2026-06-23T00:00:00"/>
    <s v="HUBUNGI PENERIMA (LANGSUNG ANTAR KE ALAMAT)"/>
    <x v="1"/>
    <m/>
    <s v="VIP"/>
    <m/>
    <m/>
    <s v="Tidak"/>
    <s v="COD"/>
    <n v="71000"/>
    <s v="-"/>
    <n v="93035"/>
    <x v="17"/>
  </r>
  <r>
    <s v="1358939998"/>
    <d v="2026-06-09T00:00:00"/>
    <s v="MEIKA-BERKARYA"/>
    <s v="Meika Berkarya"/>
    <s v="6287818525580"/>
    <s v="Kab. Kuningan"/>
    <s v="Cilimus"/>
    <s v="Jl. Panawuan Indrapatra, Panawuan, Kec. Cigandamekar, Kabupaten Kuningan, Jawa Barat"/>
    <s v="Herson ( Di)"/>
    <s v="6285199086025"/>
    <x v="8"/>
    <s v="Palu"/>
    <s v="Ulujadi"/>
    <s v="kelurahan Balaroa , Jalan Cemara RT/RW 00/00 dekat bengkel tenda. Kec. Ulujadi"/>
    <n v="1"/>
    <s v="BARANG"/>
    <n v="100"/>
    <n v="0"/>
    <s v="EZ"/>
    <s v="Bulanan"/>
    <s v="1 PCS TOPI KOMANDO (C)"/>
    <m/>
    <n v="68000"/>
    <n v="0"/>
    <n v="0"/>
    <n v="68000"/>
    <m/>
    <s v="Diskon"/>
    <n v="27200"/>
    <n v="40800"/>
    <n v="148000"/>
    <n v="2220"/>
    <s v="PAKET ANDA ADA DI JNT PANAUWAN"/>
    <s v="Atasan/Staf/Karyawan"/>
    <d v="2026-06-28T00:00:00"/>
    <s v="HUBUNGI PENERIMA (LANGSUNG ANTAR KE ALAMAT)"/>
    <x v="1"/>
    <m/>
    <s v="VIP"/>
    <m/>
    <m/>
    <s v="Tidak"/>
    <s v="COD"/>
    <n v="80000"/>
    <s v="-"/>
    <n v="104980"/>
    <x v="6"/>
  </r>
  <r>
    <s v="1358939180"/>
    <d v="2026-06-09T00:00:00"/>
    <s v="MEIKA-BERKARYA"/>
    <s v="Meika Berkarya"/>
    <s v="6287818525580"/>
    <s v="Kab. Kuningan"/>
    <s v="Cilimus"/>
    <s v="Jl. Panawuan Indrapatra, Panawuan, Kec. Cigandamekar, Kabupaten Kuningan, Jawa Barat"/>
    <s v="Diah (Bar)"/>
    <s v="6282199737358"/>
    <x v="16"/>
    <s v="Kab. Malang"/>
    <s v="Wagir"/>
    <s v="Jl. Amazone No. 3, (Samping Masjid Al Barkah), Perumahan Tirtasari Residence, Desa Sitirejo, Kec. Wagir (DIANTARKAN LANGSUNG KE PENERIMA)"/>
    <n v="1"/>
    <s v="BARANG"/>
    <n v="100"/>
    <n v="0"/>
    <s v="EZ"/>
    <s v="Bulanan"/>
    <s v="1 Set Dongkrak Pemindah Barang"/>
    <m/>
    <n v="25000"/>
    <n v="0"/>
    <n v="0"/>
    <n v="25000"/>
    <m/>
    <s v="Diskon"/>
    <n v="16000"/>
    <n v="9000"/>
    <n v="137000"/>
    <n v="2055"/>
    <s v="Diah (Bar)"/>
    <m/>
    <d v="2026-06-11T00:00:00"/>
    <s v="HUBUNGI PENERIMA (LANGSUNG ANTAR KE ALAMAT)"/>
    <x v="0"/>
    <m/>
    <s v="VIP"/>
    <m/>
    <m/>
    <s v="Tidak"/>
    <s v="COD"/>
    <n v="112000"/>
    <s v="Recon"/>
    <n v="125945"/>
    <x v="15"/>
  </r>
  <r>
    <s v="1358188540"/>
    <d v="2026-06-09T00:00:00"/>
    <s v="MEIKA-BERKARYA"/>
    <s v="Meika Berkarya"/>
    <s v="6287818525580"/>
    <s v="Kab. Kuningan"/>
    <s v="Cilimus"/>
    <s v="Jl. Panawuan Indrapatra, Panawuan, Kec. Cigandamekar, Kabupaten Kuningan, Jawa Barat"/>
    <s v="Hety (AK) (JNT)"/>
    <s v="6285268086524"/>
    <x v="8"/>
    <s v="Kab. Banggai"/>
    <s v="Luwuk"/>
    <s v="Jl. Tembus Jalur Kampus AMIK, Kelurahan Tombang Permai, Kec. Luwuk Selatan, Kab. Banggai, Sulawesi Tengah"/>
    <n v="1"/>
    <s v="BARANG"/>
    <n v="100"/>
    <n v="0"/>
    <s v="EZ"/>
    <s v="Bulanan"/>
    <s v="1 SET GIGI PALSU"/>
    <m/>
    <n v="81000"/>
    <n v="0"/>
    <n v="0"/>
    <n v="81000"/>
    <m/>
    <s v="Diskon"/>
    <n v="32400"/>
    <n v="48600"/>
    <n v="124000"/>
    <n v="1860"/>
    <s v="DC PANAWUAN"/>
    <s v="Atasan/Staf/Karyawan"/>
    <d v="2026-06-27T00:00:00"/>
    <s v="HUBUNGI PENERIMA (LANGSUNG ANTAR KE ALAMAT)"/>
    <x v="1"/>
    <m/>
    <s v="VIP"/>
    <m/>
    <m/>
    <s v="Tidak"/>
    <s v="COD"/>
    <n v="43000"/>
    <s v="-"/>
    <n v="73540"/>
    <x v="11"/>
  </r>
  <r>
    <s v="1358940439"/>
    <d v="2026-06-09T00:00:00"/>
    <s v="MEIKA-BERKARYA"/>
    <s v="Meika Berkarya"/>
    <s v="6287818525580"/>
    <s v="Kab. Kuningan"/>
    <s v="Cilimus"/>
    <s v="Jl. Panawuan Indrapatra, Panawuan, Kec. Cigandamekar, Kabupaten Kuningan, Jawa Barat"/>
    <s v="Zulfan (BY)"/>
    <s v="6282299917570"/>
    <x v="23"/>
    <s v="Kab. Wakatobi"/>
    <s v="Tomia"/>
    <s v="Dusun Ketapang, Desa Lamanggau (Rumahku di paling ujung timur kampung bagian atas, Rumahku Cet Warna Kuning)"/>
    <n v="1"/>
    <s v="BARANG"/>
    <n v="100"/>
    <n v="0"/>
    <s v="EZ"/>
    <s v="Bulanan"/>
    <s v="1 Botol Aspal Anti Bocor"/>
    <m/>
    <n v="98000"/>
    <n v="0"/>
    <n v="0"/>
    <n v="98000"/>
    <m/>
    <s v="Diskon"/>
    <n v="39200"/>
    <n v="58800"/>
    <n v="182000"/>
    <n v="2730"/>
    <s v="JNT"/>
    <s v="Atasan/Staf/Karyawan"/>
    <d v="2026-06-18T00:00:00"/>
    <s v="HUBUNGI PENERIMA (LANGSUNG ANTAR KE ALAMAT)"/>
    <x v="1"/>
    <m/>
    <s v="VIP"/>
    <m/>
    <m/>
    <s v="Tidak"/>
    <s v="COD"/>
    <n v="84000"/>
    <s v="-"/>
    <n v="120470"/>
    <x v="19"/>
  </r>
  <r>
    <s v="1358535374"/>
    <d v="2026-06-09T00:00:00"/>
    <s v="MEIKA-BERKARYA"/>
    <s v="Meika Berkarya"/>
    <s v="6287818525580"/>
    <s v="Kab. Kuningan"/>
    <s v="Cilimus"/>
    <s v="Jl. Panawuan Indrapatra, Panawuan"/>
    <s v="Camilo D  S (Jj)"/>
    <s v="6285113001745"/>
    <x v="1"/>
    <s v="Kupang"/>
    <s v="Oebobo"/>
    <s v="Jln Perintis Kemerdekaan 1 Kelurahan Kayu putih, RT003 RW 001 kecamatan Oebobo kota Kupang"/>
    <n v="1"/>
    <s v="BARANG"/>
    <n v="100"/>
    <n v="0"/>
    <s v="EZ"/>
    <s v="Bulanan"/>
    <s v="Beli 1 Gratis 1 Sikat Punggung"/>
    <m/>
    <n v="64000"/>
    <n v="0"/>
    <n v="0"/>
    <n v="64000"/>
    <m/>
    <s v="Diskon"/>
    <n v="25600"/>
    <n v="38400"/>
    <n v="129000"/>
    <n v="1935"/>
    <s v="Camilo D  S (Jj)"/>
    <m/>
    <d v="2026-06-13T00:00:00"/>
    <m/>
    <x v="0"/>
    <m/>
    <s v="VIP"/>
    <m/>
    <m/>
    <s v="Tidak"/>
    <s v="COD"/>
    <n v="65000"/>
    <s v="Recon"/>
    <n v="88665"/>
    <x v="14"/>
  </r>
  <r>
    <s v="1358547238"/>
    <d v="2026-06-09T00:00:00"/>
    <s v="MEIKA-BERKARYA"/>
    <s v="Meika Berkarya"/>
    <s v="6287818525580"/>
    <s v="Kab. Kuningan"/>
    <s v="Cilimus"/>
    <s v="Jl. Panawuan Indrapatra, Panawuan, Kec. Cigandamekar, Kabupaten Kuningan, Jawa Barat"/>
    <s v="Abdul Kadir Jaelani (ar)"/>
    <s v="6282266553007"/>
    <x v="2"/>
    <s v="Kab. Lombok Utara"/>
    <s v="Bayan"/>
    <s v="Dusun Akar-Akar Utara RT 01 pas ditugu batu Desa Akar-Akar, Kec. Bayan, Kab. Lombok Utara"/>
    <n v="1"/>
    <s v="BARANG"/>
    <n v="100"/>
    <n v="0"/>
    <s v="EZ"/>
    <s v="Bulanan"/>
    <s v="1 SET GIGI PALSU"/>
    <m/>
    <n v="58000"/>
    <n v="0"/>
    <n v="0"/>
    <n v="58000"/>
    <m/>
    <s v="Diskon"/>
    <n v="23200"/>
    <n v="34800"/>
    <n v="123000"/>
    <n v="1845"/>
    <s v="Abdul Kadir Jaelani (ar)"/>
    <m/>
    <d v="2026-06-12T00:00:00"/>
    <s v="HUBUNGI PENERIMA (LANGSUNG ANTAR KE ALAMAT)"/>
    <x v="0"/>
    <m/>
    <s v="VIP"/>
    <m/>
    <m/>
    <s v="Tidak"/>
    <s v="COD"/>
    <n v="65000"/>
    <s v="Recon"/>
    <n v="86355"/>
    <x v="18"/>
  </r>
  <r>
    <s v="1358508858"/>
    <d v="2026-06-09T00:00:00"/>
    <s v="MEIKA-BERKARYA"/>
    <s v="Meika Berkarya"/>
    <s v="6287818525580"/>
    <s v="Kab. Kuningan"/>
    <s v="Cilimus"/>
    <s v="Jl. Panawuan Indrapatra, Panawuan, Kec. Cigandamekar, Kabupaten Kuningan, Jawa Barat"/>
    <s v="Bu Ana (RM)"/>
    <s v="6285362961000"/>
    <x v="0"/>
    <s v="Kab. Deli Serdang"/>
    <s v="Percut Sei Tuan"/>
    <s v="jln Kemuning Sampali. RT/RW 001/013 Rumah cat biru sekitar 10 meter dari Klinik Bidan bu Yeni. Desa Sampali Kec. Percut Sei Tuan"/>
    <n v="1"/>
    <s v="BARANG"/>
    <n v="100"/>
    <n v="0"/>
    <s v="EZ"/>
    <s v="Bulanan"/>
    <s v="1 Paket Alat Peras Buah"/>
    <m/>
    <n v="38000"/>
    <n v="0"/>
    <n v="0"/>
    <n v="38000"/>
    <m/>
    <s v="Diskon"/>
    <n v="15200"/>
    <n v="22800"/>
    <n v="132000"/>
    <n v="1980"/>
    <s v="Bu Ana (RM)"/>
    <m/>
    <d v="2026-06-13T00:00:00"/>
    <s v="HUBUNGI PENERIMA (LANGSUNG ANTAR KE ALAMAT)"/>
    <x v="0"/>
    <m/>
    <s v="VIP"/>
    <m/>
    <m/>
    <s v="Tidak"/>
    <s v="COD"/>
    <n v="94000"/>
    <s v="Recon"/>
    <n v="107220"/>
    <x v="14"/>
  </r>
  <r>
    <s v="1358510503"/>
    <d v="2026-06-09T00:00:00"/>
    <s v="MEIKA-BERKARYA"/>
    <s v="Meika Berkarya"/>
    <s v="6287818525580"/>
    <s v="Kab. Kuningan"/>
    <s v="Cilimus"/>
    <s v="Jl. Panawuan Indrapatra, Panawuan, Kec. Cigandamekar, Kabupaten Kuningan, Jawa Barat"/>
    <s v="TRIN SEUSELU (Bar)"/>
    <s v="6285756825189"/>
    <x v="8"/>
    <s v="Kab. Banggai"/>
    <s v="Toili - Toili Jaya"/>
    <s v="Trin Seuselu, Jln Trans Longge, Desa Uwemea, Kec. Toili (DIANTARKAN LANGSUNG KE PENERIMA)"/>
    <n v="1"/>
    <s v="BARANG"/>
    <n v="100"/>
    <n v="0"/>
    <s v="EZ"/>
    <s v="Bulanan"/>
    <s v="1 Topi Visor Anti UV (BLACK)"/>
    <m/>
    <n v="85000"/>
    <n v="0"/>
    <n v="0"/>
    <n v="85000"/>
    <m/>
    <s v="Diskon"/>
    <n v="34000"/>
    <n v="51000"/>
    <n v="180000"/>
    <n v="2700"/>
    <s v="PAKET ANDA ADA DI JNT PANAUWAN"/>
    <s v="Atasan/Staf/Karyawan"/>
    <d v="2026-06-28T00:00:00"/>
    <s v="HUBUNGI PENERIMA (LANGSUNG ANTAR KE ALAMAT)"/>
    <x v="1"/>
    <m/>
    <s v="VIP"/>
    <m/>
    <m/>
    <s v="Tidak"/>
    <s v="COD"/>
    <n v="95000"/>
    <s v="-"/>
    <n v="126300"/>
    <x v="6"/>
  </r>
  <r>
    <s v="1358263157"/>
    <d v="2026-06-09T00:00:00"/>
    <s v="MEIKA-BERKARYA"/>
    <s v="Meika Berkarya"/>
    <s v="6287818525580"/>
    <s v="Kab. Kuningan"/>
    <s v="Cilimus"/>
    <s v="Jl. Panawuan Indrapatra, Panawuan"/>
    <s v="Daniel Massie (PS)"/>
    <s v="6281361931155"/>
    <x v="26"/>
    <s v="Bekasi"/>
    <s v="Bekasi Utara"/>
    <s v="Jalan. Raya Perjuangan, Teluk Buyung RT 002.RW 009 Desa. Margamulya (patokan.toko plavon , Sinar Logam)"/>
    <n v="1"/>
    <s v="BARANG"/>
    <n v="100"/>
    <n v="0"/>
    <s v="EZ"/>
    <s v="Bulanan"/>
    <s v="Beli 1 Gratis 1 Sikat Punggung"/>
    <m/>
    <n v="15000"/>
    <n v="0"/>
    <n v="0"/>
    <n v="15000"/>
    <m/>
    <s v="Diskon"/>
    <n v="9000"/>
    <n v="6000"/>
    <n v="83500"/>
    <n v="1252.5"/>
    <s v="JNT"/>
    <s v="Atasan/Staf/Karyawan"/>
    <d v="2026-06-14T00:00:00"/>
    <m/>
    <x v="1"/>
    <m/>
    <s v="VIP"/>
    <m/>
    <m/>
    <s v="Tidak"/>
    <s v="COD"/>
    <n v="68500"/>
    <s v="-"/>
    <n v="76247.5"/>
    <x v="7"/>
  </r>
  <r>
    <s v="1358281962"/>
    <d v="2026-06-09T00:00:00"/>
    <s v="MEIKA-BERKARYA"/>
    <s v="Meika Berkarya"/>
    <s v="6287818525580"/>
    <s v="Kab. Kuningan"/>
    <s v="Cilimus"/>
    <s v="Jl. Panawuan Indrapatra, Panawuan, Kec. Cigandamekar, Kabupaten Kuningan, Jawa Barat"/>
    <s v="Anugerah Al Hidayah (Ad)"/>
    <s v="6285820333890"/>
    <x v="8"/>
    <s v="Palu"/>
    <s v="Palu Timur"/>
    <s v="Kelurahan/Desa besusu timur Jln. Setia Budi No.111 ( depan 168 house )Palu Timur Kota Palu"/>
    <n v="1"/>
    <s v="BARANG"/>
    <n v="100"/>
    <n v="0"/>
    <s v="EZ"/>
    <s v="Bulanan"/>
    <s v="1 Dapat 2 Kacamata Autofokus"/>
    <m/>
    <n v="68000"/>
    <n v="0"/>
    <n v="0"/>
    <n v="68000"/>
    <m/>
    <s v="Diskon"/>
    <n v="27200"/>
    <n v="40800"/>
    <n v="108000"/>
    <n v="1620"/>
    <s v="jnt"/>
    <s v="Atasan/Staf/Karyawan"/>
    <d v="2026-06-25T00:00:00"/>
    <s v="HUBUNGI PENERIMA (LANGSUNG ANTAR KE ALAMAT)"/>
    <x v="1"/>
    <m/>
    <s v="VIP"/>
    <m/>
    <m/>
    <s v="Tidak"/>
    <s v="COD"/>
    <n v="40000"/>
    <s v="-"/>
    <n v="65580"/>
    <x v="1"/>
  </r>
  <r>
    <s v="1358275008"/>
    <d v="2026-06-09T00:00:00"/>
    <s v="MEIKA-BERKARYA"/>
    <s v="Meika Berkarya"/>
    <s v="6287818525580"/>
    <s v="Kab. Kuningan"/>
    <s v="Cilimus"/>
    <s v="Jl. Panawuan Indrapatra, Panawuan"/>
    <s v="Maartje Sumaraw (Jj)"/>
    <s v="6285343945578"/>
    <x v="3"/>
    <s v="Manado"/>
    <s v="Paal Dua"/>
    <s v="Marco Duta blok F11 Kelurahan Ranomuut kecamatan Paal 2 Lingkungan 8 Manado"/>
    <n v="1"/>
    <s v="BARANG"/>
    <n v="100"/>
    <n v="0"/>
    <s v="EZ"/>
    <s v="Bulanan"/>
    <s v="Beli 1 Gratis 1 Sikat Punggung"/>
    <m/>
    <n v="64000"/>
    <n v="0"/>
    <n v="0"/>
    <n v="64000"/>
    <m/>
    <s v="Diskon"/>
    <n v="25600"/>
    <n v="38400"/>
    <n v="147000"/>
    <n v="2205"/>
    <s v="jnt"/>
    <s v="Atasan/Staf/Karyawan"/>
    <d v="2026-06-25T00:00:00"/>
    <m/>
    <x v="1"/>
    <m/>
    <s v="VIP"/>
    <m/>
    <m/>
    <s v="Tidak"/>
    <s v="COD"/>
    <n v="83000"/>
    <s v="-"/>
    <n v="106395"/>
    <x v="1"/>
  </r>
  <r>
    <s v="1358944848"/>
    <d v="2026-06-09T00:00:00"/>
    <s v="MEIKA-BERKARYA"/>
    <s v="Meika Berkarya"/>
    <s v="6287818525580"/>
    <s v="Kab. Kuningan"/>
    <s v="Cilimus"/>
    <s v="Jl. Panawuan Indrapatra, Panawuan, Kec. Cigandamekar, Kabupaten Kuningan, Jawa Barat"/>
    <s v="Priska rantung(Ad)"/>
    <s v="6281315460334"/>
    <x v="8"/>
    <s v="Palu"/>
    <s v="Palu Selatan"/>
    <s v="Kelurahan/Desa birobuli selatan, btn bumi anggur blok ii No.8,Kec. Palu Selatan Kota Palu"/>
    <n v="1"/>
    <s v="BARANG"/>
    <n v="100"/>
    <n v="0"/>
    <s v="EZ"/>
    <s v="Bulanan"/>
    <s v="1 Paket Alat Peras Buah"/>
    <m/>
    <n v="68000"/>
    <n v="0"/>
    <n v="0"/>
    <n v="68000"/>
    <m/>
    <s v="Diskon"/>
    <n v="27200"/>
    <n v="40800"/>
    <n v="172000"/>
    <n v="2580"/>
    <s v="PAKET ANDA ADA DI JNT PANAWUAN"/>
    <s v="Atasan/Staf/Karyawan"/>
    <d v="2026-06-22T00:00:00"/>
    <s v="HUBUNGI PENERIMA (LANGSUNG ANTAR KE ALAMAT)"/>
    <x v="1"/>
    <m/>
    <s v="VIP"/>
    <m/>
    <m/>
    <s v="Tidak"/>
    <s v="COD"/>
    <n v="104000"/>
    <s v="-"/>
    <n v="128620"/>
    <x v="16"/>
  </r>
  <r>
    <s v="1358511911"/>
    <d v="2026-06-09T00:00:00"/>
    <s v="MEIKA-BERKARYA"/>
    <s v="Meika Berkarya"/>
    <s v="6287818525580"/>
    <s v="Kab. Kuningan"/>
    <s v="Cilimus"/>
    <s v="Jl. Panawuan Indrapatra, Panawuan"/>
    <s v="Basir (Jj)"/>
    <s v="6281243889733"/>
    <x v="18"/>
    <s v="Kab. Pasangkayu"/>
    <s v="Bambaira"/>
    <s v="Kelurahan /Desa Kaluku Nangka Kec. Bambaira, Patokan rumah samping Lapangan"/>
    <n v="1"/>
    <s v="BARANG"/>
    <n v="100"/>
    <n v="0"/>
    <s v="EZ"/>
    <s v="Bulanan"/>
    <s v="Beli 2 Gratis 2 Sikat Punggung"/>
    <m/>
    <n v="61000"/>
    <n v="0"/>
    <n v="0"/>
    <n v="61000"/>
    <m/>
    <s v="Diskon"/>
    <n v="24400"/>
    <n v="36600"/>
    <n v="200000"/>
    <n v="3000"/>
    <s v="Basir (Jj)"/>
    <m/>
    <d v="2026-06-14T00:00:00"/>
    <m/>
    <x v="0"/>
    <m/>
    <s v="VIP"/>
    <m/>
    <m/>
    <s v="Tidak"/>
    <s v="COD"/>
    <n v="139000"/>
    <s v="Recon"/>
    <n v="160400"/>
    <x v="7"/>
  </r>
  <r>
    <s v="1358251459"/>
    <d v="2026-06-09T00:00:00"/>
    <s v="MEIKA-BERKARYA"/>
    <s v="Meika Berkarya"/>
    <s v="6287818525580"/>
    <s v="Kab. Kuningan"/>
    <s v="Cilimus"/>
    <s v="Jl. Panawuan Indrapatra, Panawuan"/>
    <s v="Abdul Syukur (Kin)"/>
    <s v="6282349837871"/>
    <x v="13"/>
    <s v="Kab. Kotawaringin Timur"/>
    <s v="Mentaya Hulu"/>
    <s v="Jln. Bukit Tinggal Desa Tanjung Bantur (Tanjung Batur), Patokan Dekat Tower"/>
    <n v="1"/>
    <s v="BARANG"/>
    <n v="100"/>
    <n v="0"/>
    <s v="EZ"/>
    <s v="Bulanan"/>
    <s v="Beli 1 Gratis 1 Gelang Retro Terapi Batu Giok"/>
    <m/>
    <n v="63000"/>
    <n v="0"/>
    <n v="0"/>
    <n v="63000"/>
    <m/>
    <s v="Diskon"/>
    <n v="25200"/>
    <n v="37800"/>
    <n v="133000"/>
    <n v="1995"/>
    <s v="ybs"/>
    <m/>
    <d v="2026-07-05T00:00:00"/>
    <m/>
    <x v="1"/>
    <m/>
    <s v="VIP"/>
    <m/>
    <m/>
    <s v="Tidak"/>
    <s v="COD"/>
    <n v="70000"/>
    <s v="-"/>
    <n v="93205"/>
    <x v="29"/>
  </r>
  <r>
    <s v="1358246185"/>
    <d v="2026-06-09T00:00:00"/>
    <s v="MEIKA-BERKARYA"/>
    <s v="Meika Berkarya"/>
    <s v="6287818525580"/>
    <s v="Kab. Kuningan"/>
    <s v="Cilimus"/>
    <s v="Jl. Panawuan Indrapatra, Panawuan"/>
    <s v="Farida Said Ida (Jj)"/>
    <s v="6281355894091"/>
    <x v="11"/>
    <s v="Kab. Gorontalo"/>
    <s v="Limboto"/>
    <s v="Jln. Sun Ismail Kelurahan Kayubulan, perempatan Polres Limboto atau Kost Puri Indah belakang Apotik Kimia Farma Limboto"/>
    <n v="1"/>
    <s v="BARANG"/>
    <n v="100"/>
    <n v="0"/>
    <s v="EZ"/>
    <s v="Bulanan"/>
    <s v="Beli 1 Gratis 1 Sikat Punggung"/>
    <m/>
    <n v="77000"/>
    <n v="0"/>
    <n v="0"/>
    <n v="77000"/>
    <m/>
    <s v="Diskon"/>
    <n v="30800"/>
    <n v="46200"/>
    <n v="160000"/>
    <n v="2400"/>
    <s v="Farida Said Ida (Jj)"/>
    <m/>
    <d v="2026-06-15T00:00:00"/>
    <m/>
    <x v="0"/>
    <m/>
    <s v="VIP"/>
    <m/>
    <m/>
    <s v="Tidak"/>
    <s v="COD"/>
    <n v="83000"/>
    <s v="Recon"/>
    <n v="111400"/>
    <x v="9"/>
  </r>
  <r>
    <s v="1358166938"/>
    <d v="2026-06-09T00:00:00"/>
    <s v="MEIKA-BERKARYA"/>
    <s v="Meika Berkarya"/>
    <s v="6287818525580"/>
    <s v="Kab. Kuningan"/>
    <s v="Cilimus"/>
    <s v="Jl. Panawuan Indrapatra, Panawuan"/>
    <s v="Iqbar Daeng (PS)"/>
    <s v="6282118562795"/>
    <x v="3"/>
    <s v="Kab. Bolaang Mongondow Timur"/>
    <s v="Motongkad"/>
    <s v="Dusun. 01 Jlan. Tras Motongkad Utara  RW.01  Desa. Motongkad Utara  (Dekat lapangan)"/>
    <n v="1"/>
    <s v="BARANG"/>
    <n v="100"/>
    <n v="0"/>
    <s v="EZ"/>
    <s v="Bulanan"/>
    <s v="Beli 1 Gratis 1 Parfum Mobil"/>
    <m/>
    <n v="114000"/>
    <n v="0"/>
    <n v="0"/>
    <n v="114000"/>
    <m/>
    <s v="Diskon"/>
    <n v="45600"/>
    <n v="68400"/>
    <n v="220000"/>
    <n v="3300"/>
    <s v="jnt"/>
    <s v="Atasan/Staf/Karyawan"/>
    <d v="2026-06-23T00:00:00"/>
    <m/>
    <x v="1"/>
    <m/>
    <s v="VIP"/>
    <m/>
    <m/>
    <s v="Tidak"/>
    <s v="COD"/>
    <n v="106000"/>
    <s v="-"/>
    <n v="148300"/>
    <x v="17"/>
  </r>
  <r>
    <s v="1358257691"/>
    <d v="2026-06-09T00:00:00"/>
    <s v="MEIKA-BERKARYA"/>
    <s v="Meika Berkarya"/>
    <s v="6287818525580"/>
    <s v="Kab. Kuningan"/>
    <s v="Cilimus"/>
    <s v="Jl. Panawuan Indrapatra, Panawuan"/>
    <s v="Umar Od."/>
    <s v="6281342084426"/>
    <x v="14"/>
    <s v="Kab. Barru"/>
    <s v="Mallusetasi"/>
    <s v="Labuange Desa Kupa Kec Mallusetasi (DIANTAR LANGSUNG KE ALAMAT PENERIMA) Rumah Dekat REST AREA DUA TUJUH."/>
    <n v="1"/>
    <s v="BARANG"/>
    <n v="100"/>
    <n v="0"/>
    <s v="EZ"/>
    <s v="Bulanan"/>
    <s v="Beli 1 Gratis 1 Parfum Mobil"/>
    <m/>
    <n v="61000"/>
    <n v="0"/>
    <n v="0"/>
    <n v="61000"/>
    <m/>
    <s v="Diskon"/>
    <n v="24400"/>
    <n v="36600"/>
    <n v="165000"/>
    <n v="2475"/>
    <s v="Umar Od."/>
    <m/>
    <d v="2026-06-13T00:00:00"/>
    <m/>
    <x v="0"/>
    <m/>
    <s v="VIP"/>
    <m/>
    <m/>
    <s v="Tidak"/>
    <s v="COD"/>
    <n v="104000"/>
    <s v="Recon"/>
    <n v="125925"/>
    <x v="14"/>
  </r>
  <r>
    <s v="1358253355"/>
    <d v="2026-06-09T00:00:00"/>
    <s v="MEIKA-BERKARYA"/>
    <s v="Meika Berkarya"/>
    <s v="6287818525580"/>
    <s v="Kab. Kuningan"/>
    <s v="Cilimus"/>
    <s v="Jl. Panawuan Indrapatra, Panawuan"/>
    <s v="Marthen L. Nenabu Od."/>
    <s v="6285333335060"/>
    <x v="1"/>
    <s v="Kab. Timor Tengah Selatan"/>
    <s v="Kota Soe"/>
    <s v="Jln. A. Kaesmetan Rt 01 Rw 001 Kelurahan Nunumeu Kec Kota Soe (DIANTAR LANGSUNG KE ALAMAT PENERIMA)."/>
    <n v="1"/>
    <s v="BARANG"/>
    <n v="100"/>
    <n v="0"/>
    <s v="EZ"/>
    <s v="Bulanan"/>
    <s v="Beli 1 Gratis 1 Sikat Punggung"/>
    <m/>
    <n v="84000"/>
    <n v="0"/>
    <n v="0"/>
    <n v="84000"/>
    <m/>
    <s v="Diskon"/>
    <n v="33600"/>
    <n v="50400"/>
    <n v="150000"/>
    <n v="2250"/>
    <s v="Marthen L. Nenabu Od."/>
    <m/>
    <d v="2026-06-16T00:00:00"/>
    <m/>
    <x v="0"/>
    <m/>
    <s v="VIP"/>
    <m/>
    <m/>
    <s v="Tidak"/>
    <s v="COD"/>
    <n v="66000"/>
    <s v="Recon"/>
    <n v="97350"/>
    <x v="3"/>
  </r>
  <r>
    <s v="1358519861"/>
    <d v="2026-06-09T00:00:00"/>
    <s v="MEIKA-BERKARYA"/>
    <s v="Meika Berkarya"/>
    <s v="6287818525580"/>
    <s v="Kab. Kuningan"/>
    <s v="Cilimus"/>
    <s v="Jl. Panawuan Indrapatra, Panawuan"/>
    <s v="Heri Nuwa (PS)"/>
    <s v="6281238274825"/>
    <x v="1"/>
    <s v="Kab. Nagekeo"/>
    <s v="Mauponggo"/>
    <s v="Dhawe, RT 04,Dusun 03, Desa. Lodaolo (ANTRAKN LANGSUNG KE ALAMAT)"/>
    <n v="1"/>
    <s v="BARANG"/>
    <n v="100"/>
    <n v="0"/>
    <s v="EZ"/>
    <s v="Bulanan"/>
    <s v="Beli 1 Semprotan Noozle"/>
    <m/>
    <n v="85000"/>
    <n v="0"/>
    <n v="0"/>
    <n v="85000"/>
    <m/>
    <s v="Diskon"/>
    <n v="34000"/>
    <n v="51000"/>
    <n v="183000"/>
    <n v="2745"/>
    <m/>
    <m/>
    <m/>
    <m/>
    <x v="1"/>
    <m/>
    <s v="VIP"/>
    <m/>
    <m/>
    <s v="Tidak"/>
    <s v="COD"/>
    <n v="98000"/>
    <s v="-"/>
    <n v="129255"/>
    <x v="20"/>
  </r>
  <r>
    <s v="1358343260"/>
    <d v="2026-06-09T00:00:00"/>
    <s v="MEIKA-BERKARYA"/>
    <s v="Meika Berkarya"/>
    <s v="6287818525580"/>
    <s v="Kab. Kuningan"/>
    <s v="Cilimus"/>
    <s v="Jl. Panawuan Indrapatra, Panawuan"/>
    <s v="Suwondo (PS)"/>
    <s v="628122880244"/>
    <x v="15"/>
    <s v="Kab. Kendal"/>
    <s v="Brangsong"/>
    <s v="Jl. Kali Aji. Dukuh. Malanggat. RT 01 RW 03.Desa.Penjalin (ANTRAKN LANGSUNG KE ALAMAT)"/>
    <n v="1"/>
    <s v="BARANG"/>
    <n v="100"/>
    <n v="0"/>
    <s v="EZ"/>
    <s v="Bulanan"/>
    <s v="Beli 2 Gratis 2 Gelang Retro Terapi Batu Giok"/>
    <m/>
    <n v="25000"/>
    <n v="0"/>
    <n v="0"/>
    <n v="25000"/>
    <m/>
    <s v="Diskon"/>
    <n v="10000"/>
    <n v="15000"/>
    <n v="0"/>
    <n v="0"/>
    <s v="Suwondo (PS)"/>
    <m/>
    <d v="2026-06-11T00:00:00"/>
    <m/>
    <x v="0"/>
    <m/>
    <s v="VIP"/>
    <m/>
    <m/>
    <s v="Tidak"/>
    <s v="NONCOD"/>
    <n v="-25000"/>
    <s v="-"/>
    <n v="-15000"/>
    <x v="15"/>
  </r>
  <r>
    <s v="1358931317"/>
    <d v="2026-06-09T00:00:00"/>
    <s v="MEIKA-BERKARYA"/>
    <s v="Meika Berkarya"/>
    <s v="6287818525580"/>
    <s v="Kab. Kuningan"/>
    <s v="Cilimus"/>
    <s v="Jl. Panawuan Indrapatra, Panawuan, Kec. Cigandamekar, Kabupaten Kuningan, Jawa Barat"/>
    <s v="Arfa ( Di )"/>
    <s v="6281325837470"/>
    <x v="23"/>
    <s v="Kendari"/>
    <s v="Poasia"/>
    <s v="BTN multi graha blok 6, kelurahan Anggarauna, Kec. Poasia"/>
    <n v="1"/>
    <s v="BARANG"/>
    <n v="100"/>
    <n v="0"/>
    <s v="EZ"/>
    <s v="Bulanan"/>
    <s v="1 SET GIGI PALSU"/>
    <m/>
    <n v="68000"/>
    <n v="0"/>
    <n v="0"/>
    <n v="68000"/>
    <m/>
    <s v="Diskon"/>
    <n v="27200"/>
    <n v="40800"/>
    <n v="128000"/>
    <n v="1920"/>
    <s v="jnt panawuan"/>
    <s v="Atasan/Staf/Karyawan"/>
    <d v="2026-06-20T00:00:00"/>
    <s v="HUBUNGI PENERIMA (LANGSUNG ANTAR KE ALAMAT)"/>
    <x v="1"/>
    <m/>
    <s v="VIP"/>
    <m/>
    <m/>
    <s v="Tidak"/>
    <s v="COD"/>
    <n v="60000"/>
    <s v="-"/>
    <n v="85280"/>
    <x v="12"/>
  </r>
  <r>
    <s v="1358972268"/>
    <d v="2026-06-09T00:00:00"/>
    <s v="MEIKA-BERKARYA"/>
    <s v="Meika Berkarya"/>
    <s v="6287818525580"/>
    <s v="Kab. Kuningan"/>
    <s v="Cilimus"/>
    <s v="Jl. Panawuan Indrapatra, Panawuan, Kec. Cigandamekar, Kabupaten Kuningan, Jawa Barat"/>
    <s v="Oban Sobleng (Bar)"/>
    <s v="6281293434716"/>
    <x v="26"/>
    <s v="Kab. Karawang"/>
    <s v="Rawamerta"/>
    <s v="Oban Sobleng, Dusun krajan desa pasir Kaliki Rt 04/Rw 06, Kec. Rawamerta (DIANTARKAN LANGSUNG KE PENERIMA)"/>
    <n v="1"/>
    <s v="BARANG"/>
    <n v="100"/>
    <n v="0"/>
    <s v="EZ"/>
    <s v="Bulanan"/>
    <s v="1 Dapat 3 Penambal Gigi"/>
    <m/>
    <n v="12000"/>
    <n v="0"/>
    <n v="0"/>
    <n v="12000"/>
    <m/>
    <s v="Diskon"/>
    <n v="7000"/>
    <n v="5000"/>
    <n v="93000"/>
    <n v="1395"/>
    <s v="Oban Sobleng (Bar)"/>
    <m/>
    <d v="2026-06-10T00:00:00"/>
    <s v="HUBUNGI PENERIMA (LANGSUNG ANTAR KE ALAMAT)"/>
    <x v="0"/>
    <m/>
    <s v="VIP"/>
    <m/>
    <m/>
    <s v="Tidak"/>
    <s v="COD"/>
    <n v="81000"/>
    <s v="Recon"/>
    <n v="86605"/>
    <x v="25"/>
  </r>
  <r>
    <s v="1358975601"/>
    <d v="2026-06-09T00:00:00"/>
    <s v="MEIKA-BERKARYA"/>
    <s v="Meika Berkarya"/>
    <s v="6287818525580"/>
    <s v="Kab. Kuningan"/>
    <s v="Cilimus"/>
    <s v="Jl. Panawuan Indrapatra, Panawuan, Kec. Cigandamekar, Kabupaten Kuningan, Jawa Barat"/>
    <s v="Revol kawengian (Bar)"/>
    <s v="62895351502130"/>
    <x v="3"/>
    <s v="Kab. Minahasa Utara"/>
    <s v="Talawaan"/>
    <s v="Revol Kawengian, Desa Kolongan, Kec. Talawaan (DIANTARKAN LANGSUNG KE PENERIMA) Talawaan Kab. Minahasa Utara"/>
    <n v="1"/>
    <s v="BARANG"/>
    <n v="100"/>
    <n v="0"/>
    <s v="EZ"/>
    <s v="Bulanan"/>
    <s v="1 Topi Visor Anti UV (BLUE)"/>
    <m/>
    <n v="87000"/>
    <n v="0"/>
    <n v="0"/>
    <n v="87000"/>
    <m/>
    <s v="Diskon"/>
    <n v="34800"/>
    <n v="52200"/>
    <n v="201000"/>
    <n v="3015"/>
    <s v="paket anda adadi jnt panawuan"/>
    <s v="Atasan/Staf/Karyawan"/>
    <d v="2026-06-24T00:00:00"/>
    <s v="HUBUNGI PENERIMA (LANGSUNG ANTAR KE ALAMAT)"/>
    <x v="1"/>
    <m/>
    <s v="VIP"/>
    <m/>
    <m/>
    <s v="Tidak"/>
    <s v="COD"/>
    <n v="114000"/>
    <s v="-"/>
    <n v="145785"/>
    <x v="8"/>
  </r>
  <r>
    <s v="1358931032"/>
    <d v="2026-06-09T00:00:00"/>
    <s v="MEIKA-BERKARYA"/>
    <s v="Meika Berkarya"/>
    <s v="6287818525580"/>
    <s v="Kab. Kuningan"/>
    <s v="Cilimus"/>
    <s v="Jl. Panawuan Indrapatra, Panawuan, Kec. Cigandamekar, Kabupaten Kuningan, Jawa Barat"/>
    <s v="Resya (ca)"/>
    <s v="6285256702472"/>
    <x v="3"/>
    <s v="Manado"/>
    <s v="Wanea"/>
    <s v="patokan rumah ,di belakang rs Adven ,Desa.teling atas lk6"/>
    <n v="1"/>
    <s v="BARANG"/>
    <n v="100"/>
    <n v="0"/>
    <s v="EZ"/>
    <s v="Bulanan"/>
    <s v="1 Dapat 3 Penambal Gigi"/>
    <m/>
    <n v="64000"/>
    <n v="0"/>
    <n v="0"/>
    <n v="64000"/>
    <m/>
    <s v="Diskon"/>
    <n v="25600"/>
    <n v="38400"/>
    <n v="144000"/>
    <n v="2160"/>
    <s v="jnt"/>
    <s v="Atasan/Staf/Karyawan"/>
    <d v="2026-06-25T00:00:00"/>
    <s v="HUBUNGI PENERIMA (LANGSUNG ANTAR KE ALAMAT)"/>
    <x v="1"/>
    <m/>
    <s v="VIP"/>
    <m/>
    <m/>
    <s v="Tidak"/>
    <s v="COD"/>
    <n v="80000"/>
    <s v="-"/>
    <n v="103440"/>
    <x v="1"/>
  </r>
  <r>
    <s v="1358978743"/>
    <d v="2026-06-09T00:00:00"/>
    <s v="MEIKA-BERKARYA"/>
    <s v="Meika Berkarya"/>
    <s v="6287818525580"/>
    <s v="Kab. Kuningan"/>
    <s v="Cilimus"/>
    <s v="Jl. Panawuan Indrapatra, Panawuan, Kec. Cigandamekar, Kabupaten Kuningan, Jawa Barat"/>
    <s v="Wisnu Sucahyo (BY)"/>
    <s v="6285640498897"/>
    <x v="15"/>
    <s v="Salatiga"/>
    <s v="Argomulyo"/>
    <s v="Desa/Kelurahan Ledok, Jl. Bali No. 22 RT. 11/ RW. 01 Ringinawe (Rumah Pojok Warna Cat abu abu)"/>
    <n v="1"/>
    <s v="BARANG"/>
    <n v="100"/>
    <n v="0"/>
    <s v="EZ"/>
    <s v="Bulanan"/>
    <s v="1 Botol Aspal Anti Bocor"/>
    <m/>
    <n v="25000"/>
    <n v="0"/>
    <n v="0"/>
    <n v="25000"/>
    <m/>
    <s v="Diskon"/>
    <n v="18000"/>
    <n v="7000"/>
    <n v="106000"/>
    <n v="1590"/>
    <s v="Wisnu Sucahyo (BY)"/>
    <m/>
    <d v="2026-06-12T00:00:00"/>
    <s v="HUBUNGI PENERIMA (LANGSUNG ANTAR KE ALAMAT)"/>
    <x v="0"/>
    <m/>
    <s v="VIP"/>
    <m/>
    <m/>
    <s v="Tidak"/>
    <s v="COD"/>
    <n v="81000"/>
    <s v="Recon"/>
    <n v="97410"/>
    <x v="18"/>
  </r>
  <r>
    <s v="1358373920"/>
    <d v="2026-06-09T00:00:00"/>
    <s v="MEIKA-BERKARYA"/>
    <s v="Meika Berkarya"/>
    <s v="6287818525580"/>
    <s v="Kab. Kuningan"/>
    <s v="Cilimus"/>
    <s v="Jl. Panawuan Indrapatra, Panawuan"/>
    <s v="Nama Rahmat Korompot (iaa)"/>
    <s v="6285119850247"/>
    <x v="8"/>
    <s v="Kab. Buol"/>
    <s v="Paleleh Barat"/>
    <s v="Alamat desa bodi dusun dua perumahan dua puluh kecamatan paleleh barat kabupaten buol Sulawesi Tengah"/>
    <n v="1"/>
    <s v="BARANG"/>
    <n v="100"/>
    <n v="0"/>
    <s v="EZ"/>
    <s v="Bulanan"/>
    <s v="Beli 1 Pembesar Layar Hp"/>
    <m/>
    <n v="85000"/>
    <n v="0"/>
    <n v="0"/>
    <n v="85000"/>
    <m/>
    <s v="Diskon"/>
    <n v="34000"/>
    <n v="51000"/>
    <n v="192000"/>
    <n v="2880"/>
    <s v="jnt"/>
    <s v="Atasan/Staf/Karyawan"/>
    <d v="2026-06-25T00:00:00"/>
    <m/>
    <x v="1"/>
    <m/>
    <s v="VIP"/>
    <m/>
    <m/>
    <s v="Tidak"/>
    <s v="COD"/>
    <n v="107000"/>
    <s v="-"/>
    <n v="138120"/>
    <x v="1"/>
  </r>
  <r>
    <s v="1358351121"/>
    <d v="2026-06-09T00:00:00"/>
    <s v="MEIKA-BERKARYA"/>
    <s v="Meika Berkarya"/>
    <s v="6287818525580"/>
    <s v="Kab. Kuningan"/>
    <s v="Cilimus"/>
    <s v="Jl. Panawuan Indrapatra, Panawuan, Kec. Cigandamekar, Kabupaten Kuningan, Jawa Barat"/>
    <s v="buk yani (ca)"/>
    <s v="6282174557775"/>
    <x v="0"/>
    <s v="Kab. Asahan"/>
    <s v="Tinggi Raja"/>
    <s v="desa padang sari dusun 4, patokan rumah gang sirsak bawah"/>
    <n v="1"/>
    <s v="BARANG"/>
    <n v="100"/>
    <n v="0"/>
    <s v="EZ"/>
    <s v="Bulanan"/>
    <s v="1 Topi Pelindung Sinar UV"/>
    <m/>
    <n v="54000"/>
    <n v="0"/>
    <n v="0"/>
    <n v="54000"/>
    <m/>
    <s v="Diskon"/>
    <n v="21600"/>
    <n v="32400"/>
    <n v="159000"/>
    <n v="2385"/>
    <s v="jnt"/>
    <s v="Atasan/Staf/Karyawan"/>
    <d v="2026-06-25T00:00:00"/>
    <s v="HUBUNGI PENERIMA (LANGSUNG ANTAR KE ALAMAT)"/>
    <x v="1"/>
    <m/>
    <s v="VIP"/>
    <m/>
    <m/>
    <s v="Tidak"/>
    <s v="COD"/>
    <n v="105000"/>
    <s v="-"/>
    <n v="124215"/>
    <x v="1"/>
  </r>
  <r>
    <s v="1358401996"/>
    <d v="2026-06-09T00:00:00"/>
    <s v="MEIKA-BERKARYA"/>
    <s v="Meika Berkarya"/>
    <s v="6287818525580"/>
    <s v="Kab. Kuningan"/>
    <s v="Cilimus"/>
    <s v="Jl. Panawuan Indrapatra, Panawuan"/>
    <s v="Frans Kabnani (PS)"/>
    <s v="6285240191196"/>
    <x v="1"/>
    <s v="Kupang"/>
    <s v="Maulafa"/>
    <s v="Jln. Sukun 1 Kelurahan. Bello RT 016 RW 0017 (ANTRAKN LANGSUNG KE ALAMAT)"/>
    <n v="1"/>
    <s v="BARANG"/>
    <n v="100"/>
    <n v="0"/>
    <s v="EZ"/>
    <s v="Bulanan"/>
    <s v="Beli 2 Gratis 1 Penghitam Body Kendaraan Bonus Kain Lap Microfiber"/>
    <m/>
    <n v="64000"/>
    <n v="0"/>
    <n v="0"/>
    <n v="64000"/>
    <m/>
    <s v="Diskon"/>
    <n v="25600"/>
    <n v="38400"/>
    <n v="263000"/>
    <n v="3945"/>
    <s v="Frans Kabnani (PS)"/>
    <m/>
    <d v="2026-06-13T00:00:00"/>
    <m/>
    <x v="0"/>
    <m/>
    <s v="VIP"/>
    <m/>
    <m/>
    <s v="Tidak"/>
    <s v="COD"/>
    <n v="199000"/>
    <s v="Recon"/>
    <n v="220655"/>
    <x v="14"/>
  </r>
  <r>
    <s v="1358966723"/>
    <d v="2026-06-09T00:00:00"/>
    <s v="MEIKA-BERKARYA"/>
    <s v="Meika Berkarya"/>
    <s v="6287818525580"/>
    <s v="Kab. Kuningan"/>
    <s v="Cilimus"/>
    <s v="Jl. Panawuan Indrapatra, Panawuan, Kec. Cigandamekar, Kabupaten Kuningan, Jawa Barat"/>
    <s v="Vina"/>
    <s v="6281236835447"/>
    <x v="1"/>
    <s v="Kab. Sumba Barat Daya"/>
    <s v="Wewewa Tengah"/>
    <s v="Dekat SMA N. 1 wewewa timur desa Limbu watu, Wewewa Tengah (Wewera Tengah) Kab. Sumba Barat Daya"/>
    <n v="1"/>
    <s v="BARANG"/>
    <n v="100"/>
    <n v="0"/>
    <s v="EZ"/>
    <s v="Bulanan"/>
    <s v="1 Dapat 3 Penambal Gigi"/>
    <m/>
    <n v="81000"/>
    <n v="0"/>
    <n v="0"/>
    <n v="81000"/>
    <m/>
    <s v="Diskon"/>
    <n v="32400"/>
    <n v="48600"/>
    <n v="161000"/>
    <n v="2415"/>
    <s v="ybs"/>
    <m/>
    <d v="2026-07-02T00:00:00"/>
    <s v="HUBUNGI PENERIMA (LANGSUNG ANTAR KE ALAMAT)"/>
    <x v="1"/>
    <m/>
    <s v="VIP"/>
    <m/>
    <m/>
    <s v="Tidak"/>
    <s v="COD"/>
    <n v="80000"/>
    <s v="-"/>
    <n v="109985"/>
    <x v="4"/>
  </r>
  <r>
    <s v="1358349185"/>
    <d v="2026-06-09T00:00:00"/>
    <s v="MEIKA-BERKARYA"/>
    <s v="Meika Berkarya"/>
    <s v="6287818525580"/>
    <s v="Kab. Kuningan"/>
    <s v="Cilimus"/>
    <s v="Jl. Panawuan Indrapatra, Panawuan, Kec. Cigandamekar, Kabupaten Kuningan, Jawa Barat"/>
    <s v="Henky (Hb)"/>
    <s v="6285756858471"/>
    <x v="14"/>
    <s v="Makassar"/>
    <s v="Panakkukang"/>
    <s v="Jln boulevard1no8 makassar sul sel , kelurahan masale"/>
    <n v="1"/>
    <s v="BARANG"/>
    <n v="100"/>
    <n v="0"/>
    <s v="EZ"/>
    <s v="Bulanan"/>
    <s v="2 Topi Visor Anti UV (BLUE)"/>
    <m/>
    <n v="60000"/>
    <n v="0"/>
    <n v="0"/>
    <n v="60000"/>
    <m/>
    <s v="Diskon"/>
    <n v="24000"/>
    <n v="36000"/>
    <n v="205000"/>
    <n v="3075"/>
    <s v="Henky (Hb)"/>
    <m/>
    <d v="2026-06-17T00:00:00"/>
    <s v="HUBUNGI PENERIMA (LANGSUNG ANTAR KE ALAMAT)"/>
    <x v="0"/>
    <m/>
    <s v="VIP"/>
    <m/>
    <m/>
    <s v="Tidak"/>
    <s v="COD"/>
    <n v="145000"/>
    <s v="Recon"/>
    <n v="165925"/>
    <x v="0"/>
  </r>
  <r>
    <s v="1358402991"/>
    <d v="2026-06-09T00:00:00"/>
    <s v="MEIKA-BERKARYA"/>
    <s v="Meika Berkarya"/>
    <s v="6287818525580"/>
    <s v="Kab. Kuningan"/>
    <s v="Cilimus"/>
    <s v="Jl. Panawuan Indrapatra, Panawuan, Kec. Cigandamekar, Kabupaten Kuningan, Jawa Barat"/>
    <s v="Ali Hamid (BY)"/>
    <s v="6282291178432"/>
    <x v="8"/>
    <s v="Kab. Banggai Laut"/>
    <s v="Banggai"/>
    <s v="Jl. Jalur 2 STQ, Belakang Apotik farma, Desa/Kelurahan Lampa, Banggai Kab. Banggai Kepulauan"/>
    <n v="1"/>
    <s v="BARANG"/>
    <n v="100"/>
    <n v="0"/>
    <s v="EZ"/>
    <s v="Bulanan"/>
    <s v="1 Topi Visor Anti UV (BLUE)"/>
    <m/>
    <n v="77000"/>
    <n v="0"/>
    <n v="0"/>
    <n v="77000"/>
    <m/>
    <s v="Diskon"/>
    <n v="30800"/>
    <n v="46200"/>
    <n v="161000"/>
    <n v="2415"/>
    <s v="Ali Hamid (BY)"/>
    <m/>
    <d v="2026-06-16T00:00:00"/>
    <s v="HUBUNGI PENERIMA (LANGSUNG ANTAR KE ALAMAT)"/>
    <x v="0"/>
    <m/>
    <s v="VIP"/>
    <m/>
    <m/>
    <s v="Tidak"/>
    <s v="COD"/>
    <n v="84000"/>
    <s v="Recon"/>
    <n v="112385"/>
    <x v="3"/>
  </r>
  <r>
    <s v="1358379471"/>
    <d v="2026-06-09T00:00:00"/>
    <s v="MEIKA-BERKARYA"/>
    <s v="Meika Berkarya"/>
    <s v="6287818525580"/>
    <s v="Kab. Kuningan"/>
    <s v="Cilimus"/>
    <s v="Jl. Panawuan Indrapatra, Panawuan, Kec. Cigandamekar, Kabupaten Kuningan, Jawa Barat"/>
    <s v="Egi (Rs)"/>
    <s v="6282353259114"/>
    <x v="5"/>
    <s v="Kab. Landak"/>
    <s v="Banyuke Hulu"/>
    <s v="Dusun Sunge Laba, Desa Untang,Kec. Banyuke Hulu, Kab. Landak"/>
    <n v="1"/>
    <s v="BARANG"/>
    <n v="100"/>
    <n v="0"/>
    <s v="EZ"/>
    <s v="Bulanan"/>
    <s v="3 PCS LEM BESI SERBAGUNA"/>
    <m/>
    <n v="74000"/>
    <n v="0"/>
    <n v="0"/>
    <n v="74000"/>
    <m/>
    <s v="Diskon"/>
    <n v="29600"/>
    <n v="44400"/>
    <n v="217000"/>
    <n v="3255"/>
    <s v="Egi (Rs)"/>
    <m/>
    <d v="2026-06-13T00:00:00"/>
    <s v="HUBUNGI PENERIMA (LANGSUNG ANTAR KE ALAMAT)"/>
    <x v="0"/>
    <m/>
    <s v="VIP"/>
    <m/>
    <m/>
    <s v="Tidak"/>
    <s v="COD"/>
    <n v="143000"/>
    <s v="Recon"/>
    <n v="169345"/>
    <x v="14"/>
  </r>
  <r>
    <s v="1358427199"/>
    <d v="2026-06-09T00:00:00"/>
    <s v="MEIKA-BERKARYA"/>
    <s v="Meika Berkarya"/>
    <s v="6287818525580"/>
    <s v="Kab. Kuningan"/>
    <s v="Cilimus"/>
    <s v="Jl. Panawuan Indrapatra, Panawuan"/>
    <s v="Darso (ib)"/>
    <s v="62895348056285"/>
    <x v="26"/>
    <s v="Kab. Cirebon"/>
    <s v="Kaliwedi"/>
    <s v="Dusun kaliwedi Tepat nya rumah belakang mesjid Jami Nurul iman."/>
    <n v="1"/>
    <s v="BARANG"/>
    <n v="100"/>
    <n v="0"/>
    <s v="EZ"/>
    <s v="Bulanan"/>
    <s v="Beli 1 Gratis 1 Sikat Punggung"/>
    <m/>
    <n v="8000"/>
    <n v="0"/>
    <n v="0"/>
    <n v="8000"/>
    <m/>
    <s v="Diskon"/>
    <n v="3000"/>
    <n v="5000"/>
    <n v="78000"/>
    <n v="1170"/>
    <s v="PENERIMA:(HUBUNGI 081313558861 WA CHAT)"/>
    <m/>
    <d v="2026-06-15T00:00:00"/>
    <m/>
    <x v="0"/>
    <m/>
    <s v="VIP"/>
    <m/>
    <m/>
    <s v="Tidak"/>
    <s v="COD"/>
    <n v="70000"/>
    <s v="Recon"/>
    <n v="71830"/>
    <x v="9"/>
  </r>
  <r>
    <s v="1358387920"/>
    <d v="2026-06-09T00:00:00"/>
    <s v="MEIKA-BERKARYA"/>
    <s v="Meika Berkarya"/>
    <s v="6287818525580"/>
    <s v="Kab. Kuningan"/>
    <s v="Cilimus"/>
    <s v="Jl. Panawuan Indrapatra, Panawuan"/>
    <s v="Lamhot Sidabutar(ib)"/>
    <s v="6282168218445"/>
    <x v="0"/>
    <s v="Kab. Simalungun"/>
    <s v="Gunung Malela"/>
    <s v="Perkampungan Huta lll waringin. DesA malela Kec gunung malela. Kab simalungun"/>
    <n v="1"/>
    <s v="BARANG"/>
    <n v="100"/>
    <n v="0"/>
    <s v="EZ"/>
    <s v="Bulanan"/>
    <s v="Beli 2 Gratis 1 Semprotan Noozle"/>
    <m/>
    <n v="63000"/>
    <n v="0"/>
    <n v="0"/>
    <n v="63000"/>
    <m/>
    <s v="Diskon"/>
    <n v="25200"/>
    <n v="37800"/>
    <n v="166000"/>
    <n v="2490"/>
    <s v="Lamhot Sidabutar(ib)"/>
    <m/>
    <d v="2026-07-03T00:00:00"/>
    <m/>
    <x v="0"/>
    <m/>
    <s v="VIP"/>
    <m/>
    <m/>
    <s v="Tidak"/>
    <s v="COD"/>
    <n v="103000"/>
    <s v="Recon"/>
    <n v="125710"/>
    <x v="23"/>
  </r>
  <r>
    <s v="1358970209"/>
    <d v="2026-06-09T00:00:00"/>
    <s v="MEIKA-BERKARYA"/>
    <s v="Meika Berkarya"/>
    <s v="6287818525580"/>
    <s v="Kab. Kuningan"/>
    <s v="Cilimus"/>
    <s v="Jl. Panawuan Indrapatra, Panawuan, Kec. Cigandamekar, Kabupaten Kuningan, Jawa Barat"/>
    <s v="Dipo s widodo (BY)"/>
    <s v="6281297507447"/>
    <x v="28"/>
    <s v="Tangerang Selatan"/>
    <s v="Serpong Utara"/>
    <s v="Jl. Salak Putih No.75 RT.02/RW.012 Kelurahan Pakujaya (Dpn.MI Raudhatul janah)"/>
    <n v="1"/>
    <s v="BARANG"/>
    <n v="100"/>
    <n v="0"/>
    <s v="EZ"/>
    <s v="Bulanan"/>
    <s v="1 Botol Aspal Anti Bocor"/>
    <m/>
    <n v="15000"/>
    <n v="0"/>
    <n v="0"/>
    <n v="15000"/>
    <m/>
    <s v="Diskon"/>
    <n v="9000"/>
    <n v="6000"/>
    <n v="97500"/>
    <n v="1462.5"/>
    <s v="Dipo s widodo (BY)"/>
    <m/>
    <d v="2026-06-10T00:00:00"/>
    <s v="HUBUNGI PENERIMA (LANGSUNG ANTAR KE ALAMAT)"/>
    <x v="0"/>
    <m/>
    <s v="VIP"/>
    <m/>
    <m/>
    <s v="Tidak"/>
    <s v="COD"/>
    <n v="82500"/>
    <s v="Recon"/>
    <n v="90037.5"/>
    <x v="25"/>
  </r>
  <r>
    <s v="1358130029"/>
    <d v="2026-06-09T00:00:00"/>
    <s v="MEIKA-BERKARYA"/>
    <s v="Meika Berkarya"/>
    <s v="6287818525580"/>
    <s v="Kab. Kuningan"/>
    <s v="Cilimus"/>
    <s v="Jl. Panawuan Indrapatra, Panawuan"/>
    <s v="Denny Nnajjar (Kin)"/>
    <s v="6282191708340"/>
    <x v="9"/>
    <s v="Ternate"/>
    <s v="Ternate Tengah"/>
    <s v="Kelurahan Marikurubu RT 008 RW 004, Jln. Simpang Lima Tepatnya Belakang Posko Betmen"/>
    <n v="1"/>
    <s v="BARANG"/>
    <n v="100"/>
    <n v="0"/>
    <s v="EZ"/>
    <s v="Bulanan"/>
    <s v="Beli 1 Gratis 1 Alat Cukur Multifungsi"/>
    <m/>
    <n v="79000"/>
    <n v="0"/>
    <n v="0"/>
    <n v="79000"/>
    <m/>
    <s v="Diskon"/>
    <n v="31600"/>
    <n v="47400"/>
    <n v="184000"/>
    <n v="2760"/>
    <s v="Denny Nnajjar (Kin)"/>
    <m/>
    <d v="2026-06-13T00:00:00"/>
    <m/>
    <x v="0"/>
    <m/>
    <s v="VIP"/>
    <m/>
    <m/>
    <s v="Tidak"/>
    <s v="COD"/>
    <n v="105000"/>
    <s v="Recon"/>
    <n v="133840"/>
    <x v="14"/>
  </r>
  <r>
    <s v="1358970854"/>
    <d v="2026-06-09T00:00:00"/>
    <s v="MEIKA-BERKARYA"/>
    <s v="Meika Berkarya"/>
    <s v="6287818525580"/>
    <s v="Kab. Kuningan"/>
    <s v="Cilimus"/>
    <s v="Jl. Panawuan Indrapatra, Panawuan, Kec. Cigandamekar, Kabupaten Kuningan, Jawa Barat"/>
    <s v="muh muslan (rz)"/>
    <s v="6285397432380"/>
    <x v="23"/>
    <s v="Kab. Konawe Selatan"/>
    <s v="Palangga"/>
    <s v="Kelurahan/Desa Desa Watudemba RT 001 RW 001"/>
    <n v="1"/>
    <s v="BARANG"/>
    <n v="100"/>
    <n v="0"/>
    <s v="EZ"/>
    <s v="Bulanan"/>
    <s v="1 PCS TOPI KOMANDO (H)"/>
    <m/>
    <n v="85000"/>
    <n v="0"/>
    <n v="0"/>
    <n v="85000"/>
    <m/>
    <s v="Diskon"/>
    <n v="34000"/>
    <n v="51000"/>
    <n v="202000"/>
    <n v="3030"/>
    <s v="muh muslan (rz)"/>
    <m/>
    <d v="2026-06-13T00:00:00"/>
    <s v="HUBUNGI PENERIMA (LANGSUNG ANTAR KE ALAMAT)"/>
    <x v="0"/>
    <m/>
    <s v="VIP"/>
    <m/>
    <m/>
    <s v="Tidak"/>
    <s v="COD"/>
    <n v="117000"/>
    <s v="Recon"/>
    <n v="147970"/>
    <x v="14"/>
  </r>
  <r>
    <s v="1358352133"/>
    <d v="2026-06-09T00:00:00"/>
    <s v="MEIKA-BERKARYA"/>
    <s v="Meika Berkarya"/>
    <s v="6287818525580"/>
    <s v="Kab. Kuningan"/>
    <s v="Cilimus"/>
    <s v="Jl. Panawuan Indrapatra, Panawuan"/>
    <s v="Syarifuddin (Jj)"/>
    <s v="6289691605505"/>
    <x v="21"/>
    <s v="Banjarmasin"/>
    <s v="Banjarmasin Selatan"/>
    <s v="Jln.Setia No.35 Rt38 Kelurahan Pemurus Dalam Banjarmasin Selatan Kota Banjarmasin Kalsel"/>
    <n v="1"/>
    <s v="BARANG"/>
    <n v="100"/>
    <n v="0"/>
    <s v="EZ"/>
    <s v="Bulanan"/>
    <s v="Beli 1 Pembesar Layar Hp"/>
    <m/>
    <n v="45000"/>
    <n v="0"/>
    <n v="0"/>
    <n v="45000"/>
    <m/>
    <s v="Diskon"/>
    <n v="18000"/>
    <n v="27000"/>
    <n v="110000"/>
    <n v="1650"/>
    <s v="Pket stuck bru dambl cust dikonfir seler"/>
    <s v="Atasan/Staf/Karyawan"/>
    <d v="2026-06-24T00:00:00"/>
    <m/>
    <x v="0"/>
    <m/>
    <s v="VIP"/>
    <m/>
    <m/>
    <s v="Tidak"/>
    <s v="COD"/>
    <n v="65000"/>
    <s v="Recon"/>
    <n v="81350"/>
    <x v="8"/>
  </r>
  <r>
    <s v="1358322462"/>
    <d v="2026-06-09T00:00:00"/>
    <s v="MEIKA-BERKARYA"/>
    <s v="Meika Berkarya"/>
    <s v="6287818525580"/>
    <s v="Kab. Kuningan"/>
    <s v="Cilimus"/>
    <s v="Jl. Panawuan Indrapatra, Panawuan"/>
    <s v="Mery Dahlia (Jj)"/>
    <s v="6282379418704"/>
    <x v="0"/>
    <s v="Medan"/>
    <s v="Medan Sunggal"/>
    <s v="Jln. Sei Bilang No. 34 Kelurahan Babura Sunggal Kec. Sunggal"/>
    <n v="1"/>
    <s v="BARANG"/>
    <n v="100"/>
    <n v="0"/>
    <s v="EZ"/>
    <s v="Bulanan"/>
    <s v="Beli 1 Gratis 1 Sikat Punggung"/>
    <m/>
    <n v="38000"/>
    <n v="0"/>
    <n v="0"/>
    <n v="38000"/>
    <m/>
    <s v="Diskon"/>
    <n v="15200"/>
    <n v="22800"/>
    <n v="112000"/>
    <n v="1680"/>
    <s v="jnt"/>
    <s v="Atasan/Staf/Karyawan"/>
    <d v="2026-06-23T00:00:00"/>
    <m/>
    <x v="1"/>
    <m/>
    <s v="VIP"/>
    <m/>
    <m/>
    <s v="Tidak"/>
    <s v="COD"/>
    <n v="74000"/>
    <s v="-"/>
    <n v="87520"/>
    <x v="17"/>
  </r>
  <r>
    <s v="1358587847"/>
    <d v="2026-06-09T00:00:00"/>
    <s v="MEIKA-BERKARYA"/>
    <s v="Meika Berkarya"/>
    <s v="6287818525580"/>
    <s v="Kab. Kuningan"/>
    <s v="Cilimus"/>
    <s v="Jl. Panawuan Indrapatra, Panawuan"/>
    <s v="Maxi pajouw (Kin)"/>
    <s v="6282317262626"/>
    <x v="3"/>
    <s v="Kab. Minahasa"/>
    <s v="Langowan Timur"/>
    <s v="Toko Sumber Karya Desa Wolaang, Jl. Wolaang (LANGSUNG DIANTARKAN KE ALAMAT)"/>
    <n v="1"/>
    <s v="BARANG"/>
    <n v="100"/>
    <n v="0"/>
    <s v="EZ"/>
    <s v="Bulanan"/>
    <s v="Beli 1 Gratis 1 Sikat Punggung"/>
    <m/>
    <n v="80000"/>
    <n v="0"/>
    <n v="0"/>
    <n v="80000"/>
    <m/>
    <s v="Diskon"/>
    <n v="32000"/>
    <n v="48000"/>
    <n v="186000"/>
    <n v="2790"/>
    <s v="Maxi pajouw (Kin)"/>
    <m/>
    <d v="2026-06-18T00:00:00"/>
    <m/>
    <x v="0"/>
    <m/>
    <s v="VIP"/>
    <m/>
    <m/>
    <s v="Tidak"/>
    <s v="COD"/>
    <n v="106000"/>
    <s v="Recon"/>
    <n v="135210"/>
    <x v="19"/>
  </r>
  <r>
    <s v="1358431263"/>
    <d v="2026-06-09T00:00:00"/>
    <s v="MEIKA-BERKARYA"/>
    <s v="Meika Berkarya"/>
    <s v="6287818525580"/>
    <s v="Kab. Kuningan"/>
    <s v="Cilimus"/>
    <s v="Jl. Panawuan Indrapatra, Panawuan"/>
    <s v="Prajab Anugrah (Kin)"/>
    <s v="6282293557961"/>
    <x v="23"/>
    <s v="Kab. Konawe Selatan"/>
    <s v="Palangga"/>
    <s v="Dusun 4 RT 5 Desa Anggondara, Dekat Balai Desa"/>
    <n v="1"/>
    <s v="BARANG"/>
    <n v="100"/>
    <n v="0"/>
    <s v="EZ"/>
    <s v="Bulanan"/>
    <s v="Beli 1 Gratis 1 Sikat Punggung"/>
    <m/>
    <n v="85000"/>
    <n v="0"/>
    <n v="0"/>
    <n v="85000"/>
    <m/>
    <s v="Diskon"/>
    <n v="34000"/>
    <n v="51000"/>
    <n v="155000"/>
    <n v="2325"/>
    <s v="PAKET ANDA ADA DI JNT PANAWUAN"/>
    <s v="Atasan/Staf/Karyawan"/>
    <d v="2026-06-22T00:00:00"/>
    <m/>
    <x v="1"/>
    <m/>
    <s v="VIP"/>
    <m/>
    <m/>
    <s v="Tidak"/>
    <s v="COD"/>
    <n v="70000"/>
    <s v="-"/>
    <n v="101675"/>
    <x v="16"/>
  </r>
  <r>
    <s v="1358587476"/>
    <d v="2026-06-09T00:00:00"/>
    <s v="MEIKA-BERKARYA"/>
    <s v="Meika Berkarya"/>
    <s v="6287818525580"/>
    <s v="Kab. Kuningan"/>
    <s v="Cilimus"/>
    <s v="Jl. Panawuan Indrapatra, Panawuan"/>
    <s v="Tetty Pasaribu. (Ib)"/>
    <s v="6281320316452"/>
    <x v="26"/>
    <s v="Bandung"/>
    <s v="Kiaracondong"/>
    <s v="Jln. Terusan Jakarta Utara. Villa Antapani Indah no.1. Bandung."/>
    <n v="1"/>
    <s v="BARANG"/>
    <n v="100"/>
    <n v="0"/>
    <s v="EZ"/>
    <s v="Bulanan"/>
    <s v="Beli 2 Gratis 2 Sikat Punggung"/>
    <m/>
    <n v="12000"/>
    <n v="0"/>
    <n v="0"/>
    <n v="12000"/>
    <m/>
    <s v="Diskon"/>
    <n v="7000"/>
    <n v="5000"/>
    <n v="127000"/>
    <n v="1905"/>
    <s v="Tetty Pasaribu. (Ib)"/>
    <m/>
    <d v="2026-06-11T00:00:00"/>
    <m/>
    <x v="0"/>
    <m/>
    <s v="VIP"/>
    <m/>
    <m/>
    <s v="Tidak"/>
    <s v="COD"/>
    <n v="115000"/>
    <s v="Recon"/>
    <n v="120095"/>
    <x v="15"/>
  </r>
  <r>
    <s v="1358384227"/>
    <d v="2026-06-09T00:00:00"/>
    <s v="MEIKA-BERKARYA"/>
    <s v="Meika Berkarya"/>
    <s v="6287818525580"/>
    <s v="Kab. Kuningan"/>
    <s v="Cilimus"/>
    <s v="Jl. Panawuan Indrapatra, Panawuan, Kec. Cigandamekar, Kabupaten Kuningan, Jawa Barat"/>
    <s v="Rahma Buntuan (Rs)"/>
    <s v="6282188512705"/>
    <x v="3"/>
    <s v="Kab. Bolaang Mongondow Timur"/>
    <s v="Tutuyan"/>
    <s v="Desa Tutuyan (Apotik Madinah)Kec. Tutuyan Kab. Bolaang Mongondow Timur"/>
    <n v="1"/>
    <s v="BARANG"/>
    <n v="100"/>
    <n v="0"/>
    <s v="EZ"/>
    <s v="Bulanan"/>
    <s v="1 SET GIGI PALSU"/>
    <m/>
    <n v="114000"/>
    <n v="0"/>
    <n v="0"/>
    <n v="114000"/>
    <m/>
    <s v="Diskon"/>
    <n v="45600"/>
    <n v="68400"/>
    <n v="175000"/>
    <n v="2625"/>
    <s v="jnt"/>
    <s v="Atasan/Staf/Karyawan"/>
    <d v="2026-06-25T00:00:00"/>
    <s v="HUBUNGI PENERIMA (LANGSUNG ANTAR KE ALAMAT)"/>
    <x v="1"/>
    <m/>
    <s v="VIP"/>
    <m/>
    <m/>
    <s v="Tidak"/>
    <s v="COD"/>
    <n v="61000"/>
    <s v="-"/>
    <n v="103975"/>
    <x v="1"/>
  </r>
  <r>
    <s v="1358353093"/>
    <d v="2026-06-09T00:00:00"/>
    <s v="MEIKA-BERKARYA"/>
    <s v="Meika Berkarya"/>
    <s v="6287818525580"/>
    <s v="Kab. Kuningan"/>
    <s v="Cilimus"/>
    <s v="Jl. Panawuan Indrapatra, Panawuan"/>
    <s v="Ishak M Waludamba (PS)"/>
    <s v="6282394940907"/>
    <x v="11"/>
    <s v="Kab. Pohuwato"/>
    <s v="Lemito"/>
    <s v="Dusun. Nyur  Desa. Lomuli (Pertigaan wisata air terjun,  ANTRAKN LANGSUNG KE ALAMAT)"/>
    <n v="1"/>
    <s v="BARANG"/>
    <n v="100"/>
    <n v="0"/>
    <s v="EZ"/>
    <s v="Bulanan"/>
    <s v="Beli 1 Pembesar Layar Hp"/>
    <m/>
    <n v="85000"/>
    <n v="0"/>
    <n v="0"/>
    <n v="85000"/>
    <m/>
    <s v="Diskon"/>
    <n v="34000"/>
    <n v="51000"/>
    <n v="155000"/>
    <n v="2325"/>
    <s v="JNT"/>
    <s v="Atasan/Staf/Karyawan"/>
    <d v="2026-06-28T00:00:00"/>
    <m/>
    <x v="1"/>
    <m/>
    <s v="VIP"/>
    <m/>
    <m/>
    <s v="Tidak"/>
    <s v="COD"/>
    <n v="70000"/>
    <s v="-"/>
    <n v="101675"/>
    <x v="6"/>
  </r>
  <r>
    <s v="1358985281"/>
    <d v="2026-06-09T00:00:00"/>
    <s v="MEIKA-BERKARYA"/>
    <s v="Meika Berkarya"/>
    <s v="6287818525580"/>
    <s v="Kab. Kuningan"/>
    <s v="Cilimus"/>
    <s v="Jl. Panawuan Indrapatra, Panawuan, Kec. Cigandamekar, Kabupaten Kuningan, Jawa Barat"/>
    <s v="Kagatamma (ca)"/>
    <s v="6282124908553"/>
    <x v="26"/>
    <s v="Kab. Bogor"/>
    <s v="Sukaraja"/>
    <s v="Perumahan pesona Cilebut 2 KB 7 no 18, RT 8/15 ,desa Cilebut barat"/>
    <n v="1"/>
    <s v="BARANG"/>
    <n v="100"/>
    <n v="0"/>
    <s v="EZ"/>
    <s v="Bulanan"/>
    <s v="1 Dapat 2 Kacamata Autofokus"/>
    <m/>
    <n v="15000"/>
    <n v="0"/>
    <n v="0"/>
    <n v="15000"/>
    <m/>
    <s v="Diskon"/>
    <n v="9000"/>
    <n v="6000"/>
    <n v="54000"/>
    <n v="810"/>
    <s v="Kagatamma (ca)"/>
    <m/>
    <d v="2026-06-10T00:00:00"/>
    <s v="HUBUNGI PENERIMA (LANGSUNG ANTAR KE ALAMAT)"/>
    <x v="0"/>
    <m/>
    <s v="VIP"/>
    <m/>
    <m/>
    <s v="Tidak"/>
    <s v="COD"/>
    <n v="39000"/>
    <s v="Recon"/>
    <n v="47190"/>
    <x v="25"/>
  </r>
  <r>
    <s v="1358979497"/>
    <d v="2026-06-09T00:00:00"/>
    <s v="MEIKA-BERKARYA"/>
    <s v="Meika Berkarya"/>
    <s v="6287818525580"/>
    <s v="Kab. Kuningan"/>
    <s v="Cilimus"/>
    <s v="Jl. Panawuan Indrapatra, Panawuan, Kec. Cigandamekar, Kabupaten Kuningan, Jawa Barat"/>
    <s v="Ester Sismiasih (Ad)"/>
    <s v="6281536054654"/>
    <x v="31"/>
    <s v="Batam"/>
    <s v="Nongsa"/>
    <s v="Kelurahan/desa Batu besar, RT 002 RW 015 Perum family Dream blok A1 no.10,Kec. Nongsa Kota Batam"/>
    <n v="1"/>
    <s v="BARANG"/>
    <n v="100"/>
    <n v="9900000"/>
    <s v="EZ"/>
    <s v="Bulanan"/>
    <s v="1 Set Dongkrak Pemindah Barang"/>
    <s v="ALAT PERTUKANGAN"/>
    <n v="37000"/>
    <n v="0"/>
    <n v="0"/>
    <n v="37000"/>
    <m/>
    <s v="Diskon"/>
    <n v="14800"/>
    <n v="22200"/>
    <n v="0"/>
    <n v="0"/>
    <s v="Ester Sismiasih (Ad)"/>
    <m/>
    <d v="2026-06-11T00:00:00"/>
    <s v="HUBUNGI PENERIMA (LANGSUNG ANTAR KE ALAMAT)"/>
    <x v="0"/>
    <m/>
    <s v="VIP"/>
    <m/>
    <m/>
    <s v="Tidak"/>
    <s v="NONCOD"/>
    <n v="-37000"/>
    <s v="-"/>
    <n v="-22200"/>
    <x v="15"/>
  </r>
  <r>
    <s v="1358944244"/>
    <d v="2026-06-10T00:00:00"/>
    <s v="MEIKA-BERKARYA"/>
    <s v="Meika Berkarya"/>
    <s v="6287818525580"/>
    <s v="Kab. Kuningan"/>
    <s v="Cilimus"/>
    <s v="Jl. Panawuan Indrapatra, Panawuan, Kec. Cigandamekar, Kabupaten Kuningan, Jawa Barat"/>
    <s v="I Dewa Gede Ambara (BY)"/>
    <s v="6285858520961"/>
    <x v="12"/>
    <s v="Kab. Badung"/>
    <s v="Kuta"/>
    <s v="Komplek TNI-AU blok dahlia no 8, jln raya airport Ngurah Rai, Desa/Kelurahan Tuban"/>
    <n v="1"/>
    <s v="BARANG"/>
    <n v="100"/>
    <n v="0"/>
    <s v="EZ"/>
    <s v="Bulanan"/>
    <s v="1 Topi Visor Anti UV (GRAY)"/>
    <m/>
    <n v="30000"/>
    <n v="0"/>
    <n v="0"/>
    <n v="30000"/>
    <m/>
    <s v="Diskon"/>
    <n v="12000"/>
    <n v="18000"/>
    <n v="111000"/>
    <n v="1665"/>
    <s v="I Dewa Gede Ambara (BY)"/>
    <m/>
    <d v="2026-06-13T00:00:00"/>
    <s v="HUBUNGI PENERIMA (LANGSUNG ANTAR KE ALAMAT)"/>
    <x v="0"/>
    <m/>
    <s v="VIP"/>
    <m/>
    <m/>
    <s v="Tidak"/>
    <s v="COD"/>
    <n v="81000"/>
    <s v="Recon"/>
    <n v="91335"/>
    <x v="18"/>
  </r>
  <r>
    <s v="1358973293"/>
    <d v="2026-06-10T00:00:00"/>
    <s v="MEIKA-BERKARYA"/>
    <s v="Meika Berkarya"/>
    <s v="6287818525580"/>
    <s v="Kab. Kuningan"/>
    <s v="Cilimus"/>
    <s v="Jl. Panawuan Indrapatra, Panawuan, Kec. Cigandamekar, Kabupaten Kuningan, Jawa Barat"/>
    <s v="Faiza Ali (RM)"/>
    <s v="6281241825817"/>
    <x v="8"/>
    <s v="Palu"/>
    <s v="Tatanga"/>
    <s v="Jl. Kesehatan. RT/RW 002/003 poto studio ullah desa Pengawu Kec. Tatanga"/>
    <n v="1"/>
    <s v="BARANG"/>
    <n v="100"/>
    <n v="0"/>
    <s v="EZ"/>
    <s v="Bulanan"/>
    <s v="Penambal Gigi 1 Dapat 3"/>
    <m/>
    <n v="68000"/>
    <n v="0"/>
    <n v="0"/>
    <n v="68000"/>
    <m/>
    <s v="Diskon"/>
    <n v="27200"/>
    <n v="40800"/>
    <n v="148000"/>
    <n v="2220"/>
    <s v="Faiza Ali (RM)"/>
    <m/>
    <d v="2026-06-17T00:00:00"/>
    <s v="HUBUNGI PENERIMA (LANGSUNG ANTAR KE ALAMAT)"/>
    <x v="0"/>
    <m/>
    <s v="VIP"/>
    <m/>
    <m/>
    <s v="Tidak"/>
    <s v="COD"/>
    <n v="80000"/>
    <s v="Recon"/>
    <n v="104980"/>
    <x v="3"/>
  </r>
  <r>
    <s v="1358826548"/>
    <d v="2026-06-10T00:00:00"/>
    <s v="MEIKA-BERKARYA"/>
    <s v="Meika Berkarya"/>
    <s v="6287818525580"/>
    <s v="Kab. Kuningan"/>
    <s v="Cilimus"/>
    <s v="Jl. Panawuan Indrapatra, Panawuan, Kec. Cigandamekar, Kabupaten Kuningan, Jawa Barat"/>
    <s v="Yetti Yet (PTR)"/>
    <s v="6281374500972"/>
    <x v="6"/>
    <s v="Padang"/>
    <s v="Kuranji"/>
    <s v="Komplek Tarok Indah Permai I Blok P No.4, RT.05 / RW.08, Kelurahan Gunung Sariak, Kec.Kuranji,Kota Padang"/>
    <n v="1"/>
    <s v="BARANG"/>
    <n v="100"/>
    <n v="0"/>
    <s v="EZ"/>
    <s v="Bulanan"/>
    <s v="1 Topi Pelindung Sinar UV"/>
    <m/>
    <n v="38000"/>
    <n v="0"/>
    <n v="0"/>
    <n v="38000"/>
    <m/>
    <s v="Diskon"/>
    <n v="15200"/>
    <n v="22800"/>
    <n v="122000"/>
    <n v="1830"/>
    <s v="Yetti Yet (PTR)"/>
    <m/>
    <d v="2026-06-13T00:00:00"/>
    <s v="HUBUNGI PENERIMA (LANGSUNG ANTAR KE ALAMAT)"/>
    <x v="0"/>
    <m/>
    <s v="VIP"/>
    <m/>
    <m/>
    <s v="Tidak"/>
    <s v="COD"/>
    <n v="84000"/>
    <s v="Recon"/>
    <n v="97370"/>
    <x v="18"/>
  </r>
  <r>
    <s v="1358946027"/>
    <d v="2026-06-10T00:00:00"/>
    <s v="MEIKA-BERKARYA"/>
    <s v="Meika Berkarya"/>
    <s v="6287818525580"/>
    <s v="Kab. Kuningan"/>
    <s v="Cilimus"/>
    <s v="Jl. Panawuan Indrapatra, Panawuan"/>
    <s v="Yuren (kin)"/>
    <s v="6281348167289"/>
    <x v="13"/>
    <s v="Kab. Pulang Pisau"/>
    <s v="Kahayan Hilir"/>
    <s v="Desa Gohong, Jln. Pahlawan Ucun RT 2 (LANGSUNG DIANTARKAN KE ALAMAT)"/>
    <n v="1"/>
    <s v="BARANG"/>
    <n v="100"/>
    <n v="0"/>
    <s v="EZ"/>
    <s v="Bulanan"/>
    <s v="Beli 1 Semprotan Noozle"/>
    <m/>
    <n v="68000"/>
    <n v="0"/>
    <n v="0"/>
    <n v="68000"/>
    <m/>
    <s v="Diskon"/>
    <n v="27200"/>
    <n v="40800"/>
    <n v="122900"/>
    <n v="1843.5"/>
    <s v="Yuren (kin)"/>
    <m/>
    <d v="2026-06-17T00:00:00"/>
    <m/>
    <x v="0"/>
    <m/>
    <s v="VIP"/>
    <m/>
    <m/>
    <s v="Tidak"/>
    <s v="COD"/>
    <n v="54900"/>
    <s v="Recon"/>
    <n v="80256.5"/>
    <x v="3"/>
  </r>
  <r>
    <s v="1358701762"/>
    <d v="2026-06-10T00:00:00"/>
    <s v="MEIKA-BERKARYA"/>
    <s v="Meika Berkarya"/>
    <s v="6287818525580"/>
    <s v="Kab. Kuningan"/>
    <s v="Cilimus"/>
    <s v="Jl. Panawuan Indrapatra, Panawuan, Kec. Cigandamekar, Kabupaten Kuningan, Jawa Barat"/>
    <s v="Sapinah (BY)"/>
    <s v="6283131070971"/>
    <x v="28"/>
    <s v="Kab. Tangerang"/>
    <s v="Kronjo"/>
    <s v="Pagejaha Kebon, RT.001/RW.002, Desa/Kelurahan : Pagejahan (Dekat Musholla Nurul Iman)Kec. Kronjo Kab. Tangerang"/>
    <n v="1"/>
    <s v="BARANG"/>
    <n v="100"/>
    <n v="0"/>
    <s v="EZ"/>
    <s v="Bulanan"/>
    <s v="1 Dapat 2 Kacamata Autofokus"/>
    <m/>
    <n v="15000"/>
    <n v="0"/>
    <n v="0"/>
    <n v="15000"/>
    <m/>
    <s v="Diskon"/>
    <n v="9000"/>
    <n v="6000"/>
    <n v="56500"/>
    <n v="847.5"/>
    <s v="Sapinah (BY)"/>
    <m/>
    <d v="2026-06-11T00:00:00"/>
    <s v="HUBUNGI PENERIMA (LANGSUNG ANTAR KE ALAMAT)"/>
    <x v="0"/>
    <m/>
    <s v="VIP"/>
    <m/>
    <m/>
    <s v="Tidak"/>
    <s v="COD"/>
    <n v="41500"/>
    <s v="Recon"/>
    <n v="49652.5"/>
    <x v="25"/>
  </r>
  <r>
    <s v="1358263469"/>
    <d v="2026-06-10T00:00:00"/>
    <s v="MEIKA-BERKARYA"/>
    <s v="Meika Berkarya"/>
    <s v="6287818525580"/>
    <s v="Kab. Kuningan"/>
    <s v="Cilimus"/>
    <s v="Jl. Panawuan Indrapatra, Panawuan, Kec. Cigandamekar, Kabupaten Kuningan, Jawa Barat"/>
    <s v="Memo Banumbu (ar)"/>
    <s v="6285931990261"/>
    <x v="8"/>
    <s v="Kab. Poso"/>
    <s v="Lage"/>
    <s v="Desa Watuawu Lorong Tugu Samping sekolah, Kecamatan Lage, Kab. Poso"/>
    <n v="1"/>
    <s v="BARANG"/>
    <n v="100"/>
    <n v="0"/>
    <s v="EZ"/>
    <s v="Bulanan"/>
    <s v="1 DAPAT 3 PENAMBAL GIGI"/>
    <m/>
    <n v="85000"/>
    <n v="0"/>
    <n v="0"/>
    <n v="85000"/>
    <m/>
    <s v="Diskon"/>
    <n v="34000"/>
    <n v="51000"/>
    <n v="165000"/>
    <n v="2475"/>
    <s v="kiya"/>
    <m/>
    <d v="2026-06-17T00:00:00"/>
    <s v="HUBUNGI PENERIMA (LANGSUNG ANTAR KE ALAMAT)"/>
    <x v="0"/>
    <m/>
    <s v="VIP"/>
    <m/>
    <m/>
    <s v="Tidak"/>
    <s v="COD"/>
    <n v="80000"/>
    <s v="Recon"/>
    <n v="111525"/>
    <x v="3"/>
  </r>
  <r>
    <s v="1358886001"/>
    <d v="2026-06-10T00:00:00"/>
    <s v="MEIKA-BERKARYA"/>
    <s v="Meika Berkarya"/>
    <s v="6287818525580"/>
    <s v="Kab. Kuningan"/>
    <s v="Cilimus"/>
    <s v="Jl. Panawuan Indrapatra, Panawuan, Kec. Cigandamekar, Kabupaten Kuningan, Jawa Barat"/>
    <s v="pramono slot (Ad)"/>
    <s v="6285168732271"/>
    <x v="8"/>
    <s v="Kab. Toli-Toli"/>
    <s v="Baolan"/>
    <s v="jl Wolter Monginsidi no 121 kelurahan nalu Kec. baolan kabupaten Tolitoli Sulawesi Tengah RT 22/ RW 06 kantor kelurahan"/>
    <n v="1"/>
    <s v="BARANG"/>
    <n v="100"/>
    <n v="0"/>
    <s v="EZ"/>
    <s v="Bulanan"/>
    <s v="1 Set Kunci Gembok Motor"/>
    <m/>
    <n v="85000"/>
    <n v="0"/>
    <n v="0"/>
    <n v="85000"/>
    <m/>
    <s v="Diskon"/>
    <n v="34000"/>
    <n v="51000"/>
    <n v="179000"/>
    <n v="2685"/>
    <s v="jnt"/>
    <s v="OB"/>
    <d v="2026-06-24T00:00:00"/>
    <s v="HUBUNGI PENERIMA (LANGSUNG ANTAR KE ALAMAT)"/>
    <x v="1"/>
    <m/>
    <s v="VIP"/>
    <m/>
    <m/>
    <s v="Tidak"/>
    <s v="COD"/>
    <n v="94000"/>
    <s v="-"/>
    <n v="125315"/>
    <x v="17"/>
  </r>
  <r>
    <s v="1358706586"/>
    <d v="2026-06-10T00:00:00"/>
    <s v="MEIKA-BERKARYA"/>
    <s v="Meika Berkarya"/>
    <s v="6287818525580"/>
    <s v="Kab. Kuningan"/>
    <s v="Cilimus"/>
    <s v="Jl. Panawuan Indrapatra, Panawuan, Kec. Cigandamekar, Kabupaten Kuningan, Jawa Barat"/>
    <s v="Lomo Sihombing (IS)"/>
    <s v="6281375689646"/>
    <x v="0"/>
    <s v="Kab. Deli Serdang"/>
    <s v="Percut Sei Tuan"/>
    <s v="Jln. Sidomulyo Gang cucak rawa Patokan Pasar 9 No.Hp ,6281375689646, Kelurahan Sei Rotan kec. Percut Sei Tuan, Sumatra Utara"/>
    <n v="1"/>
    <s v="BARANG"/>
    <n v="100"/>
    <n v="0"/>
    <s v="EZ"/>
    <s v="Bulanan"/>
    <s v="1 PCS TOPI KOMANDO (H)"/>
    <m/>
    <n v="38000"/>
    <n v="0"/>
    <n v="0"/>
    <n v="38000"/>
    <m/>
    <s v="Diskon"/>
    <n v="15200"/>
    <n v="22800"/>
    <n v="122000"/>
    <n v="1830"/>
    <s v="Lomo Sihombing (IS)"/>
    <m/>
    <d v="2026-06-14T00:00:00"/>
    <s v="HUBUNGI PENERIMA (LANGSUNG ANTAR KE ALAMAT)"/>
    <x v="0"/>
    <m/>
    <s v="VIP"/>
    <m/>
    <m/>
    <s v="Tidak"/>
    <s v="COD"/>
    <n v="84000"/>
    <s v="Recon"/>
    <n v="97370"/>
    <x v="14"/>
  </r>
  <r>
    <s v="1358510219"/>
    <d v="2026-06-10T00:00:00"/>
    <s v="MEIKA-BERKARYA"/>
    <s v="Meika Berkarya"/>
    <s v="6287818525580"/>
    <s v="Kab. Kuningan"/>
    <s v="Cilimus"/>
    <s v="Jl. Panawuan Indrapatra, Panawuan"/>
    <s v="Paulina Paula (Kin)"/>
    <s v="6285142981081"/>
    <x v="1"/>
    <s v="Kab. Manggarai"/>
    <s v="Ruteng"/>
    <s v="Desa Pong Lao RT 09 RW 15, Patokan Rumah (SDI Kusu)"/>
    <n v="1"/>
    <s v="BARANG"/>
    <n v="100"/>
    <n v="0"/>
    <s v="EZ"/>
    <s v="Bulanan"/>
    <s v="Beli 1 Semprotan Noozle"/>
    <m/>
    <n v="83000"/>
    <n v="0"/>
    <n v="0"/>
    <n v="83000"/>
    <m/>
    <s v="Diskon"/>
    <n v="33200"/>
    <n v="49800"/>
    <n v="137900"/>
    <n v="2068.5"/>
    <m/>
    <m/>
    <m/>
    <m/>
    <x v="1"/>
    <m/>
    <s v="VIP"/>
    <m/>
    <m/>
    <s v="Tidak"/>
    <s v="COD"/>
    <n v="54900"/>
    <s v="-"/>
    <n v="86031.5"/>
    <x v="20"/>
  </r>
  <r>
    <s v="1358408804"/>
    <d v="2026-06-10T00:00:00"/>
    <s v="MEIKA-BERKARYA"/>
    <s v="Meika Berkarya"/>
    <s v="6287818525580"/>
    <s v="Kab. Kuningan"/>
    <s v="Cilimus"/>
    <s v="Jl. Panawuan Indrapatra, Panawuan"/>
    <s v="Musram (Jj)"/>
    <s v="6282252743631"/>
    <x v="9"/>
    <s v="Kab. Halmahera Selatan"/>
    <s v="Obi"/>
    <s v="Kelurahan /Desa Kawasi Kec. Obi, Tepatnya Jastip Kawasi Obi, Kab. Halmahera Selatan"/>
    <n v="1"/>
    <s v="BARANG"/>
    <n v="100"/>
    <n v="0"/>
    <s v="EZ"/>
    <s v="Bulanan"/>
    <s v="Beli 2 Gratis 1 Penghitam Body Kendaraan Bonus Kain Lap Microfiber"/>
    <m/>
    <n v="116000"/>
    <n v="0"/>
    <n v="0"/>
    <n v="116000"/>
    <m/>
    <s v="Diskon"/>
    <n v="46400"/>
    <n v="69600"/>
    <n v="220000"/>
    <n v="3300"/>
    <m/>
    <m/>
    <m/>
    <m/>
    <x v="1"/>
    <m/>
    <s v="VIP"/>
    <m/>
    <m/>
    <s v="Tidak"/>
    <s v="COD"/>
    <n v="104000"/>
    <s v="-"/>
    <n v="147100"/>
    <x v="20"/>
  </r>
  <r>
    <s v="1357471427"/>
    <d v="2026-06-10T00:00:00"/>
    <s v="MEIKA-BERKARYA"/>
    <s v="Meika Berkarya"/>
    <s v="6287818525580"/>
    <s v="Kab. Kuningan"/>
    <s v="Cilimus"/>
    <s v="Jl. Panawuan Indrapatra, Panawuan"/>
    <s v="Joni Falukas Od."/>
    <s v="6282146315956"/>
    <x v="1"/>
    <s v="Kab. Rote Ndao"/>
    <s v="Rote Barat Daya"/>
    <s v="Mbeloen Rt 006 Rw 003 Desa Lekik Kec Rote Barat Daya (DIANTAR LANGSUNG KE ALAMAT PENERIMA)."/>
    <n v="1"/>
    <s v="BARANG"/>
    <n v="100"/>
    <n v="0"/>
    <s v="EZ"/>
    <s v="Bulanan"/>
    <s v="Beli 1 Vacum Cleaner Mobil"/>
    <m/>
    <n v="85000"/>
    <n v="0"/>
    <n v="0"/>
    <n v="85000"/>
    <m/>
    <s v="Diskon"/>
    <n v="34000"/>
    <n v="51000"/>
    <n v="155000"/>
    <n v="2325"/>
    <s v="Meika Berkarya"/>
    <m/>
    <d v="2026-07-08T00:00:00"/>
    <m/>
    <x v="1"/>
    <m/>
    <s v="VIP"/>
    <m/>
    <m/>
    <s v="Tidak"/>
    <s v="COD"/>
    <n v="70000"/>
    <s v="-"/>
    <n v="101675"/>
    <x v="30"/>
  </r>
  <r>
    <s v="1358833226"/>
    <d v="2026-06-10T00:00:00"/>
    <s v="MEIKA-BERKARYA"/>
    <s v="Meika Berkarya"/>
    <s v="6287818525580"/>
    <s v="Kab. Kuningan"/>
    <s v="Cilimus"/>
    <s v="Jl. Panawuan Indrapatra, Panawuan"/>
    <s v="Marwiah (Yn)"/>
    <s v="6282290114447"/>
    <x v="23"/>
    <s v="Kab. Konawe Selatan"/>
    <s v="Angata"/>
    <s v="Jl. Ahmad Yani RT 01 No. 17 Desa Puuroe Kec Angata Kab Konawe Selatan patokan Rumah sebelum Balai Desa Puuroe (DIANTAR LANGSUNG KE ALAMAT PENERIMA)."/>
    <n v="1"/>
    <s v="BARANG"/>
    <n v="100"/>
    <n v="0"/>
    <s v="EZ"/>
    <s v="Bulanan"/>
    <s v="Beli 1 Dapat 6 Paket Buku Lancar Membaca Tanpa Mengeja"/>
    <m/>
    <n v="100000"/>
    <n v="0"/>
    <n v="0"/>
    <n v="100000"/>
    <m/>
    <s v="Diskon"/>
    <n v="40000"/>
    <n v="60000"/>
    <n v="199680"/>
    <n v="2995.2"/>
    <s v="Marwiah (Yn)"/>
    <m/>
    <d v="2026-06-14T00:00:00"/>
    <m/>
    <x v="0"/>
    <m/>
    <s v="VIP"/>
    <m/>
    <m/>
    <s v="Tidak"/>
    <s v="COD"/>
    <n v="99680"/>
    <s v="Recon"/>
    <n v="136684.79999999999"/>
    <x v="14"/>
  </r>
  <r>
    <s v="1358385442"/>
    <d v="2026-06-10T00:00:00"/>
    <s v="MEIKA-BERKARYA"/>
    <s v="Meika Berkarya"/>
    <s v="6287818525580"/>
    <s v="Kab. Kuningan"/>
    <s v="Cilimus"/>
    <s v="Jl. Panawuan Indrapatra, Panawuan"/>
    <s v="Syawali (PS)"/>
    <s v="628112799075"/>
    <x v="15"/>
    <s v="Kab. Magelang"/>
    <s v="Salaman"/>
    <s v="DK. Derepan RT/RW 10/04 Kelurahan. Menoreh (ANTRAKN LANGSUNG KE ALAMAT)"/>
    <n v="1"/>
    <s v="BARANG"/>
    <n v="100"/>
    <n v="0"/>
    <s v="EZ"/>
    <s v="Bulanan"/>
    <s v="Beli 1 Pengkilap Body Kendaraan"/>
    <m/>
    <n v="20000"/>
    <n v="0"/>
    <n v="0"/>
    <n v="20000"/>
    <m/>
    <s v="Diskon"/>
    <n v="13000"/>
    <n v="7000"/>
    <n v="73000"/>
    <n v="1095"/>
    <s v="Syawali (PS)"/>
    <m/>
    <d v="2026-06-12T00:00:00"/>
    <m/>
    <x v="0"/>
    <m/>
    <s v="VIP"/>
    <m/>
    <m/>
    <s v="Tidak"/>
    <s v="COD"/>
    <n v="53000"/>
    <s v="Recon"/>
    <n v="64905"/>
    <x v="15"/>
  </r>
  <r>
    <s v="1358821934"/>
    <d v="2026-06-10T00:00:00"/>
    <s v="MEIKA-BERKARYA"/>
    <s v="Meika Berkarya"/>
    <s v="6287818525580"/>
    <s v="Kab. Kuningan"/>
    <s v="Cilimus"/>
    <s v="Jl. Panawuan Indrapatra, Panawuan, Kec. Cigandamekar, Kabupaten Kuningan, Jawa Barat"/>
    <s v="Nayan (BY)"/>
    <s v="6282384745566"/>
    <x v="31"/>
    <s v="Batam"/>
    <s v="Bengkong"/>
    <s v="Bengkong Harapan 2 Blok J47 Rt.03/rw.09 Desa/Kelurahan Bengkong Laut, Kec. Bengkong Kota Batam"/>
    <n v="1"/>
    <s v="BARANG"/>
    <n v="100"/>
    <n v="7900000"/>
    <s v="EZ"/>
    <s v="Bulanan"/>
    <s v="1 Botol Aspal Anti Bocor"/>
    <s v="LEM/PEREKAT"/>
    <n v="37000"/>
    <n v="0"/>
    <n v="0"/>
    <n v="37000"/>
    <m/>
    <s v="Diskon"/>
    <n v="14800"/>
    <n v="22200"/>
    <n v="124000"/>
    <n v="1860"/>
    <s v="JNT"/>
    <s v="Atasan/Staf/Karyawan"/>
    <d v="2026-06-18T00:00:00"/>
    <s v="HUBUNGI PENERIMA (LANGSUNG ANTAR KE ALAMAT)"/>
    <x v="1"/>
    <m/>
    <s v="VIP"/>
    <m/>
    <m/>
    <s v="Tidak"/>
    <s v="COD"/>
    <n v="87000"/>
    <s v="-"/>
    <n v="99940"/>
    <x v="0"/>
  </r>
  <r>
    <s v="1358535894"/>
    <d v="2026-06-10T00:00:00"/>
    <s v="MEIKA-BERKARYA"/>
    <s v="Meika Berkarya"/>
    <s v="6287818525580"/>
    <s v="Kab. Kuningan"/>
    <s v="Cilimus"/>
    <s v="Jl. Panawuan Indrapatra, Panawuan"/>
    <s v="Pantalo (Jj)"/>
    <s v="6282253264262"/>
    <x v="8"/>
    <s v="Kab. Poso"/>
    <s v="Pamona Timur"/>
    <s v="Jln. Trans Sulawesi Kelurahan /Desa Taripa Patokan rumah samping Gereja GPDI Taripa, belakang Kios Nepondal"/>
    <n v="1"/>
    <s v="BARANG"/>
    <n v="100"/>
    <n v="0"/>
    <s v="EZ"/>
    <s v="Bulanan"/>
    <s v="Beli 1 Gratis 1 Sikat Punggug"/>
    <m/>
    <n v="85000"/>
    <n v="0"/>
    <n v="0"/>
    <n v="85000"/>
    <m/>
    <s v="Diskon"/>
    <n v="34000"/>
    <n v="51000"/>
    <n v="155000"/>
    <n v="2325"/>
    <s v="ybs"/>
    <m/>
    <d v="2026-07-03T00:00:00"/>
    <m/>
    <x v="1"/>
    <m/>
    <s v="VIP"/>
    <m/>
    <m/>
    <s v="Tidak"/>
    <s v="COD"/>
    <n v="70000"/>
    <s v="-"/>
    <n v="101675"/>
    <x v="4"/>
  </r>
  <r>
    <s v="1358896731"/>
    <d v="2026-06-10T00:00:00"/>
    <s v="MEIKA-BERKARYA"/>
    <s v="Meika Berkarya"/>
    <s v="6287818525580"/>
    <s v="Kab. Kuningan"/>
    <s v="Cilimus"/>
    <s v="Jl. Panawuan Indrapatra, Panawuan"/>
    <s v="Lusianus Nana (PS)"/>
    <s v="6282143955377"/>
    <x v="1"/>
    <s v="Kab. Malaka"/>
    <s v="Laenmanen"/>
    <s v="Dusun. Hedan Bot  RT 07 RW 05 Desa. Kapitan Meo (Patokan rumah pas di cabang sekolah SD wehae)"/>
    <n v="1"/>
    <s v="BARANG"/>
    <n v="100"/>
    <n v="0"/>
    <s v="EZ"/>
    <s v="Bulanan"/>
    <s v="Beli 1 Penghitam Body Kendaraan Bonus Kain Lap Microfiber"/>
    <m/>
    <n v="81000"/>
    <n v="0"/>
    <n v="0"/>
    <n v="81000"/>
    <m/>
    <s v="Diskon"/>
    <n v="32400"/>
    <n v="48600"/>
    <n v="152000"/>
    <n v="2280"/>
    <s v="jn"/>
    <s v="Atasan/Staf/Karyawan"/>
    <d v="2026-06-30T00:00:00"/>
    <m/>
    <x v="1"/>
    <m/>
    <s v="VIP"/>
    <m/>
    <m/>
    <s v="Tidak"/>
    <s v="COD"/>
    <n v="71000"/>
    <s v="-"/>
    <n v="101120"/>
    <x v="21"/>
  </r>
  <r>
    <s v="1358823587"/>
    <d v="2026-06-10T00:00:00"/>
    <s v="MEIKA-BERKARYA"/>
    <s v="Meika Berkarya"/>
    <s v="6287818525580"/>
    <s v="Kab. Kuningan"/>
    <s v="Cilimus"/>
    <s v="Jl. Panawuan Indrapatra, Panawuan, Kec. Cigandamekar, Kabupaten Kuningan, Jawa Barat"/>
    <s v="Burhanuddin (Hb)"/>
    <s v="6285252841548"/>
    <x v="13"/>
    <s v="Kab. Kotawaringin Timur"/>
    <s v="Baamang"/>
    <s v="Jln Usman Harun 1 gang gudang kuning RT 03 RW 01 nomor 25 desa/kel Baamang hilir"/>
    <n v="1"/>
    <s v="BARANG"/>
    <n v="100"/>
    <n v="0"/>
    <s v="EZ"/>
    <s v="Bulanan"/>
    <s v="1 Dapat 3 Penambal Gigi"/>
    <m/>
    <n v="63000"/>
    <n v="0"/>
    <n v="0"/>
    <n v="63000"/>
    <m/>
    <s v="Diskon"/>
    <n v="25200"/>
    <n v="37800"/>
    <n v="143000"/>
    <n v="2145"/>
    <m/>
    <m/>
    <m/>
    <s v="HUBUNGI PENERIMA (LANGSUNG ANTAR KE ALAMAT)"/>
    <x v="1"/>
    <m/>
    <s v="VIP"/>
    <m/>
    <m/>
    <s v="Tidak"/>
    <s v="COD"/>
    <n v="80000"/>
    <s v="-"/>
    <n v="103055"/>
    <x v="20"/>
  </r>
  <r>
    <s v="1358224345"/>
    <d v="2026-06-10T00:00:00"/>
    <s v="MEIKA-BERKARYA"/>
    <s v="Meika Berkarya"/>
    <s v="6287818525580"/>
    <s v="Kab. Kuningan"/>
    <s v="Cilimus"/>
    <s v="Jl. Panawuan Indrapatra, Panawuan, Kec. Cigandamekar, Kabupaten Kuningan, Jawa Barat"/>
    <s v="sutriman Santoso (RM)"/>
    <s v="62895384335523"/>
    <x v="28"/>
    <s v="Tangerang"/>
    <s v="Karawaci"/>
    <s v="perumahan pondok Arum blok f7/14, RT 03 RW 4, Kelurahan Nambo jaya Kec. karawaci"/>
    <n v="1"/>
    <s v="BARANG"/>
    <n v="100"/>
    <n v="0"/>
    <s v="EZ"/>
    <s v="Bulanan"/>
    <s v="1 Dapat 2 Kacamata Autofokus"/>
    <m/>
    <n v="15000"/>
    <n v="0"/>
    <n v="0"/>
    <n v="15000"/>
    <m/>
    <s v="Diskon"/>
    <n v="9000"/>
    <n v="6000"/>
    <n v="53500"/>
    <n v="802.5"/>
    <s v="sutriman Santoso (RM)"/>
    <m/>
    <d v="2026-06-11T00:00:00"/>
    <s v="HUBUNGI PENERIMA (LANGSUNG ANTAR KE ALAMAT)"/>
    <x v="0"/>
    <m/>
    <s v="VIP"/>
    <m/>
    <m/>
    <s v="Tidak"/>
    <s v="COD"/>
    <n v="38500"/>
    <s v="Recon"/>
    <n v="46697.5"/>
    <x v="25"/>
  </r>
  <r>
    <s v="1358208973"/>
    <d v="2026-06-10T00:00:00"/>
    <s v="MEIKA-BERKARYA"/>
    <s v="Meika Berkarya"/>
    <s v="6287818525580"/>
    <s v="Kab. Kuningan"/>
    <s v="Cilimus"/>
    <s v="Jl. Panawuan Indrapatra, Panawuan"/>
    <s v="Magdalena miantri ( SP )"/>
    <s v="6282252365382"/>
    <x v="5"/>
    <s v="Kab. Sambas"/>
    <s v="Subah"/>
    <s v="Jln Raya Subah-Ledo Dusun Sei Daun Rt 03 Rw 05 Desa Balai Gemuruh ( Samping bengkel mobil kalau dari Ledo  )"/>
    <n v="1"/>
    <s v="BARANG"/>
    <n v="100"/>
    <n v="0"/>
    <s v="EZ"/>
    <s v="Bulanan"/>
    <s v="Beli 1 Semprotan Noozle"/>
    <m/>
    <n v="74000"/>
    <n v="0"/>
    <n v="0"/>
    <n v="74000"/>
    <m/>
    <s v="Diskon"/>
    <n v="29600"/>
    <n v="44400"/>
    <n v="128000"/>
    <n v="1920"/>
    <s v="DC PANAWUAN"/>
    <s v="Atasan/Staf/Karyawan"/>
    <d v="2026-06-27T00:00:00"/>
    <m/>
    <x v="1"/>
    <m/>
    <s v="VIP"/>
    <m/>
    <m/>
    <s v="Tidak"/>
    <s v="COD"/>
    <n v="54000"/>
    <s v="-"/>
    <n v="81680"/>
    <x v="24"/>
  </r>
  <r>
    <s v="1358903809"/>
    <d v="2026-06-10T00:00:00"/>
    <s v="MEIKA-BERKARYA"/>
    <s v="Meika Berkarya"/>
    <s v="6287818525580"/>
    <s v="Kab. Kuningan"/>
    <s v="Cilimus"/>
    <s v="Jl. Panawuan Indrapatra, Panawuan, Kec. Cigandamekar, Kabupaten Kuningan, Jawa Barat"/>
    <s v="Ashar. (PTR)"/>
    <s v="6282239143311"/>
    <x v="32"/>
    <s v="Kab. Nunukan"/>
    <s v="Nunukan Selatan"/>
    <s v="Desa Mansapa RT. 02 RW. 06, Jl. Laning, (Belok Kiri No Rumah Depan 6 , Sebelum Kuburan), Nunukan Selatan"/>
    <n v="1"/>
    <s v="BARANG"/>
    <n v="100"/>
    <n v="0"/>
    <s v="EZ"/>
    <s v="Bulanan"/>
    <s v="2 Dapat 6 Penambal Gigi"/>
    <m/>
    <n v="75000"/>
    <n v="0"/>
    <n v="0"/>
    <n v="75000"/>
    <m/>
    <s v="Diskon"/>
    <n v="30000"/>
    <n v="45000"/>
    <n v="206250"/>
    <n v="3093.75"/>
    <s v="jnt"/>
    <s v="OB"/>
    <d v="2026-06-24T00:00:00"/>
    <s v="HUBUNGI PENERIMA (LANGSUNG ANTAR KE ALAMAT)"/>
    <x v="1"/>
    <m/>
    <s v="VIP"/>
    <m/>
    <m/>
    <s v="Tidak"/>
    <s v="COD"/>
    <n v="131250"/>
    <s v="-"/>
    <n v="158156.25"/>
    <x v="17"/>
  </r>
  <r>
    <s v="1358820170"/>
    <d v="2026-06-10T00:00:00"/>
    <s v="MEIKA-BERKARYA"/>
    <s v="Meika Berkarya"/>
    <s v="6287818525580"/>
    <s v="Kab. Kuningan"/>
    <s v="Cilimus"/>
    <s v="Jl. Panawuan Indrapatra, Panawuan, Kec. Cigandamekar, Kabupaten Kuningan, Jawa Barat"/>
    <s v="Wa ipunk (ar)"/>
    <s v="62881012279931"/>
    <x v="26"/>
    <s v="Kab. Bekasi"/>
    <s v="Serang Baru"/>
    <s v="Perumahan Mega regency blok L4 No. 2 RT 22 RW 10 Desa Sukaragam, Kec. Serang Baru"/>
    <n v="1"/>
    <s v="BARANG"/>
    <n v="100"/>
    <n v="0"/>
    <s v="EZ"/>
    <s v="Bulanan"/>
    <s v="1 SET GIGI PALSU"/>
    <m/>
    <n v="15000"/>
    <n v="0"/>
    <n v="0"/>
    <n v="15000"/>
    <m/>
    <s v="Diskon"/>
    <n v="9000"/>
    <n v="6000"/>
    <n v="72000"/>
    <n v="1080"/>
    <s v="Wa ipunk (ar)"/>
    <m/>
    <d v="2026-06-12T00:00:00"/>
    <s v="HUBUNGI PENERIMA (LANGSUNG ANTAR KE ALAMAT)"/>
    <x v="0"/>
    <m/>
    <s v="VIP"/>
    <m/>
    <m/>
    <s v="Tidak"/>
    <s v="COD"/>
    <n v="57000"/>
    <s v="Recon"/>
    <n v="64920"/>
    <x v="15"/>
  </r>
  <r>
    <s v="1357611118"/>
    <d v="2026-06-10T00:00:00"/>
    <s v="MEIKA-BERKARYA"/>
    <s v="Meika Berkarya"/>
    <s v="6287818525580"/>
    <s v="Kab. Kuningan"/>
    <s v="Cilimus"/>
    <s v="Jl. Panawuan Indrapatra, Panawuan, Kec. Cigandamekar, Kabupaten Kuningan, Jawa Barat"/>
    <s v="Samsudin bakri ( Sp )"/>
    <s v="6281246917529"/>
    <x v="1"/>
    <s v="Kab. Ende"/>
    <s v="Pulau Ende"/>
    <s v="Dusun Paribajo 2 , Rt 002 Rw 001 Kelurahan Redorori,Kec. Pulau Ende Kab. Ende"/>
    <n v="1"/>
    <s v="BARANG"/>
    <n v="100"/>
    <n v="0"/>
    <s v="EZ"/>
    <s v="Bulanan"/>
    <s v="1 SET GIGI PALSU"/>
    <m/>
    <n v="100000"/>
    <n v="0"/>
    <n v="0"/>
    <n v="100000"/>
    <m/>
    <s v="Diskon"/>
    <n v="40000"/>
    <n v="60000"/>
    <n v="160000"/>
    <n v="2400"/>
    <s v="Samsudin bakri ( Sp )"/>
    <m/>
    <d v="2026-06-18T00:00:00"/>
    <s v="HUBUNGI PENERIMA (LANGSUNG ANTAR KE ALAMAT)"/>
    <x v="0"/>
    <m/>
    <s v="VIP"/>
    <m/>
    <m/>
    <s v="Tidak"/>
    <s v="COD"/>
    <n v="60000"/>
    <s v="Recon"/>
    <n v="97600"/>
    <x v="0"/>
  </r>
  <r>
    <s v="1357653962"/>
    <d v="2026-06-10T00:00:00"/>
    <s v="MEIKA-BERKARYA"/>
    <s v="Meika Berkarya"/>
    <s v="6287818525580"/>
    <s v="Kab. Kuningan"/>
    <s v="Cilimus"/>
    <s v="Jl. Panawuan Indrapatra, Panawuan, Kec. Cigandamekar, Kabupaten Kuningan, Jawa Barat"/>
    <s v="Evatriadewi (IS)"/>
    <s v="6281264950643"/>
    <x v="0"/>
    <s v="Kab. Deli Serdang"/>
    <s v="Patumbak"/>
    <s v="Kelurahan Marendal Kota Medan Jln.karya ujung GG bersama Marendal 1 Pasar 4 Patokan Masjid al-asyakirin No.Hp ,6281264950643,kec. Patumpak Kab. Deli Serdang Provinsi Sumatra Utara"/>
    <n v="1"/>
    <s v="BARANG"/>
    <n v="100"/>
    <n v="0"/>
    <s v="EZ"/>
    <s v="Bulanan"/>
    <s v="1 SET GIGI PALSU"/>
    <m/>
    <n v="54000"/>
    <n v="0"/>
    <n v="0"/>
    <n v="54000"/>
    <m/>
    <s v="Diskon"/>
    <n v="21600"/>
    <n v="32400"/>
    <n v="102000"/>
    <n v="1530"/>
    <s v="DC PANAWUAN"/>
    <s v="Atasan/Staf/Karyawan"/>
    <d v="2026-06-27T00:00:00"/>
    <s v="HUBUNGI PENERIMA (LANGSUNG ANTAR KE ALAMAT)"/>
    <x v="1"/>
    <m/>
    <s v="VIP"/>
    <m/>
    <m/>
    <s v="Tidak"/>
    <s v="COD"/>
    <n v="48000"/>
    <s v="-"/>
    <n v="68070"/>
    <x v="24"/>
  </r>
  <r>
    <s v="1358218270"/>
    <d v="2026-06-10T00:00:00"/>
    <s v="MEIKA-BERKARYA"/>
    <s v="Meika Berkarya"/>
    <s v="6287818525580"/>
    <s v="Kab. Kuningan"/>
    <s v="Cilimus"/>
    <s v="Jl. Panawuan Indrapatra, Panawuan"/>
    <s v="Etto Diwu (Jj)"/>
    <s v="6289525359581"/>
    <x v="16"/>
    <s v="Surabaya"/>
    <s v="Lakarsantri"/>
    <s v="Jln Sepat Lidah Kulon Gang 1 No.178, Panky Herty Brigita,Sepat Lidah Kulon, Kelurahan Lidah Kulon,Jastip Surabaya-Mbay"/>
    <n v="1"/>
    <s v="BARANG"/>
    <n v="100"/>
    <n v="0"/>
    <s v="EZ"/>
    <s v="Bulanan"/>
    <s v="Beli 1 Penghitam Body Kendaraan Bonus Kain Lap Microfiber"/>
    <m/>
    <n v="21000"/>
    <n v="0"/>
    <n v="0"/>
    <n v="21000"/>
    <m/>
    <s v="Diskon"/>
    <n v="12000"/>
    <n v="9000"/>
    <n v="75000"/>
    <n v="1125"/>
    <s v="Etto Diwu (Jj)"/>
    <m/>
    <d v="2026-06-12T00:00:00"/>
    <m/>
    <x v="0"/>
    <m/>
    <s v="VIP"/>
    <m/>
    <m/>
    <s v="Tidak"/>
    <s v="COD"/>
    <n v="54000"/>
    <s v="Recon"/>
    <n v="64875"/>
    <x v="15"/>
  </r>
  <r>
    <s v="1358895863"/>
    <d v="2026-06-10T00:00:00"/>
    <s v="MEIKA-BERKARYA"/>
    <s v="Meika Berkarya"/>
    <s v="6287818525580"/>
    <s v="Kab. Kuningan"/>
    <s v="Cilimus"/>
    <s v="Jl. Panawuan Indrapatra, Panawuan, Kec. Cigandamekar, Kabupaten Kuningan, Jawa Barat"/>
    <s v="Debby Debora wungow (ar)"/>
    <s v="6281545452368"/>
    <x v="3"/>
    <s v="Kab. Minahasa Selatan"/>
    <s v="Amurang"/>
    <s v="Kelurahan Buyungon Lingkungan 14, Kec. Amurang (hub via WhatsApp sebelum pengantaran paket)"/>
    <n v="1"/>
    <s v="BARANG"/>
    <n v="100"/>
    <n v="0"/>
    <s v="EZ"/>
    <s v="Bulanan"/>
    <s v="1 DAPAT 3 PENAMBAL GIGI"/>
    <m/>
    <n v="102000"/>
    <n v="0"/>
    <n v="0"/>
    <n v="102000"/>
    <m/>
    <s v="Diskon"/>
    <n v="40800"/>
    <n v="61200"/>
    <n v="182000"/>
    <n v="2730"/>
    <s v="Debby Debora wungow (ar)"/>
    <m/>
    <d v="2026-06-18T00:00:00"/>
    <s v="HUBUNGI PENERIMA (LANGSUNG ANTAR KE ALAMAT)"/>
    <x v="0"/>
    <m/>
    <s v="VIP"/>
    <m/>
    <m/>
    <s v="Tidak"/>
    <s v="COD"/>
    <n v="80000"/>
    <s v="Recon"/>
    <n v="118070"/>
    <x v="0"/>
  </r>
  <r>
    <s v="1358892427"/>
    <d v="2026-06-10T00:00:00"/>
    <s v="MEIKA-BERKARYA"/>
    <s v="Meika Berkarya"/>
    <s v="6287818525580"/>
    <s v="Kab. Kuningan"/>
    <s v="Cilimus"/>
    <s v="Jl. Panawuan Indrapatra, Panawuan"/>
    <s v="Riedel Komansilan (Yn)"/>
    <s v="6281341817092"/>
    <x v="3"/>
    <s v="Kab. Minahasa Utara"/>
    <s v="Likupang Timur"/>
    <s v="Jl. Raya Desa Resetlemen Jaga 01 RT 01 Desa Resetlemen Kec Likupang Timur Kab Minahasa Utara patokan rumah belakang Gereja GMIM Bathiel Resetlemen (DIANTAR LANGSUNG KE ALAMAT PENERIMA)."/>
    <n v="1"/>
    <s v="BARANG"/>
    <n v="100"/>
    <n v="0"/>
    <s v="EZ"/>
    <s v="Bulanan"/>
    <s v="Beli 2 Gratis 1 Semprotan Noozle"/>
    <m/>
    <n v="87000"/>
    <n v="0"/>
    <n v="0"/>
    <n v="87000"/>
    <m/>
    <s v="Diskon"/>
    <n v="34800"/>
    <n v="52200"/>
    <n v="193440"/>
    <n v="2901.6"/>
    <s v="Riedel Komansilan (Yn)"/>
    <m/>
    <d v="2026-06-15T00:00:00"/>
    <m/>
    <x v="0"/>
    <m/>
    <s v="VIP"/>
    <m/>
    <m/>
    <s v="Tidak"/>
    <s v="COD"/>
    <n v="106440"/>
    <s v="Recon"/>
    <n v="138338.4"/>
    <x v="7"/>
  </r>
  <r>
    <s v="1358978604"/>
    <d v="2026-06-10T00:00:00"/>
    <s v="MEIKA-BERKARYA"/>
    <s v="Meika Berkarya"/>
    <s v="6287818525580"/>
    <s v="Kab. Kuningan"/>
    <s v="Cilimus"/>
    <s v="Jl. Panawuan Indrapatra, Panawuan, Kec. Cigandamekar, Kabupaten Kuningan, Jawa Barat"/>
    <s v="Warsito (PTR)"/>
    <s v="6285204998534"/>
    <x v="16"/>
    <s v="Kab. Bojonegoro"/>
    <s v="Sugihwaras"/>
    <s v="Desa Jatitengah RT.09, (Tepat Dibelakang SDN Jatitengah/ Utara SDN), Sugihwaras"/>
    <n v="1"/>
    <s v="BARANG"/>
    <n v="100"/>
    <n v="0"/>
    <s v="EZ"/>
    <s v="Bulanan"/>
    <s v="1 Dapat 2 Kacamata Autofokus"/>
    <m/>
    <n v="25000"/>
    <n v="0"/>
    <n v="0"/>
    <n v="25000"/>
    <m/>
    <s v="Diskon"/>
    <n v="16000"/>
    <n v="9000"/>
    <n v="64800"/>
    <n v="972"/>
    <s v="Warsito (PTR)"/>
    <m/>
    <d v="2026-06-12T00:00:00"/>
    <s v="HUBUNGI PENERIMA (LANGSUNG ANTAR KE ALAMAT)"/>
    <x v="0"/>
    <m/>
    <s v="VIP"/>
    <m/>
    <m/>
    <s v="Tidak"/>
    <s v="COD"/>
    <n v="39800"/>
    <s v="Recon"/>
    <n v="54828"/>
    <x v="15"/>
  </r>
  <r>
    <s v="1358943293"/>
    <d v="2026-06-10T00:00:00"/>
    <s v="MEIKA-BERKARYA"/>
    <s v="Meika Berkarya"/>
    <s v="6287818525580"/>
    <s v="Kab. Kuningan"/>
    <s v="Cilimus"/>
    <s v="Jl. Panawuan Indrapatra, Panawuan"/>
    <s v="Rahmad Lombo"/>
    <s v="6281237900673"/>
    <x v="1"/>
    <s v="Kab. Alor"/>
    <s v="Teluk Mutiara"/>
    <s v="Jl. Dr Soetomo No. 21 Kantor Camat Teluk Mutiara, Kelurahan Kalabahi Kota"/>
    <n v="1"/>
    <s v="BARANG"/>
    <n v="100"/>
    <n v="0"/>
    <s v="EZ"/>
    <s v="Bulanan"/>
    <s v="Beli 1 Semprotan Noozle"/>
    <m/>
    <n v="80000"/>
    <n v="0"/>
    <n v="0"/>
    <n v="80000"/>
    <m/>
    <s v="Diskon"/>
    <n v="32000"/>
    <n v="48000"/>
    <n v="134900"/>
    <n v="2023.5"/>
    <s v="Rahmad Lombo"/>
    <m/>
    <d v="2026-06-16T00:00:00"/>
    <m/>
    <x v="0"/>
    <m/>
    <s v="VIP"/>
    <m/>
    <m/>
    <s v="Tidak"/>
    <s v="COD"/>
    <n v="54900"/>
    <s v="Recon"/>
    <n v="84876.5"/>
    <x v="9"/>
  </r>
  <r>
    <s v="1358399029"/>
    <d v="2026-06-10T00:00:00"/>
    <s v="MEIKA-BERKARYA"/>
    <s v="Meika Berkarya"/>
    <s v="6287818525580"/>
    <s v="Kab. Kuningan"/>
    <s v="Cilimus"/>
    <s v="Jl. Panawuan Indrapatra, Panawuan"/>
    <s v="Juliana Woru (Jj)"/>
    <s v="6282197924360"/>
    <x v="25"/>
    <s v="Kab. Waropen"/>
    <s v="Oudate"/>
    <s v="Kelurahan /Desa Botawa Jln. Trans Waren Di SD Negeri Botawa, Kec. Oudate Waropen"/>
    <n v="1"/>
    <s v="BARANG"/>
    <n v="100"/>
    <n v="0"/>
    <s v="EZ"/>
    <s v="Bulanan"/>
    <s v="Beli 1 Dapat 6 Paket Buku Lancar Membaca Tanpa Mengeja"/>
    <m/>
    <n v="145000"/>
    <n v="0"/>
    <n v="0"/>
    <n v="145000"/>
    <m/>
    <s v="Diskon"/>
    <n v="58000"/>
    <n v="87000"/>
    <n v="229000"/>
    <n v="3435"/>
    <m/>
    <m/>
    <m/>
    <m/>
    <x v="1"/>
    <m/>
    <s v="VIP"/>
    <m/>
    <m/>
    <s v="Tidak"/>
    <s v="COD"/>
    <n v="84000"/>
    <s v="-"/>
    <n v="138565"/>
    <x v="20"/>
  </r>
  <r>
    <s v="1358242628"/>
    <d v="2026-06-10T00:00:00"/>
    <s v="MEIKA-BERKARYA"/>
    <s v="Meika Berkarya"/>
    <s v="6287818525580"/>
    <s v="Kab. Kuningan"/>
    <s v="Cilimus"/>
    <s v="Jl. Panawuan Indrapatra, Panawuan, Kec. Cigandamekar, Kabupaten Kuningan, Jawa Barat"/>
    <s v="Muhamad Tafrin (BY)"/>
    <s v="6282124140250"/>
    <x v="23"/>
    <s v="Kendari"/>
    <s v="Kadia"/>
    <s v="Jln.Rambutan 2 No.15 Kel. WOwawanggu,Kec. Kadia, Kota MKendari P l.Wowawanggu kec.Kadia Kota Kendari Prop.Sulawesi Tenggara. Patokan : Ujung Lrg. Mesjid IQRA."/>
    <n v="1"/>
    <s v="BARANG"/>
    <n v="100"/>
    <n v="0"/>
    <s v="EZ"/>
    <s v="Bulanan"/>
    <s v="1 Paket Alat Peras Buah"/>
    <m/>
    <n v="68000"/>
    <n v="0"/>
    <n v="0"/>
    <n v="68000"/>
    <m/>
    <s v="Diskon"/>
    <n v="27200"/>
    <n v="40800"/>
    <n v="162000"/>
    <n v="2430"/>
    <s v="Muhamad Tafrin (BY)"/>
    <m/>
    <d v="2026-06-13T00:00:00"/>
    <s v="HUBUNGI PENERIMA (LANGSUNG ANTAR KE ALAMAT)"/>
    <x v="0"/>
    <m/>
    <s v="VIP"/>
    <m/>
    <m/>
    <s v="Tidak"/>
    <s v="COD"/>
    <n v="94000"/>
    <s v="Recon"/>
    <n v="118770"/>
    <x v="18"/>
  </r>
  <r>
    <s v="1358943388"/>
    <d v="2026-06-10T00:00:00"/>
    <s v="MEIKA-BERKARYA"/>
    <s v="Meika Berkarya"/>
    <s v="6287818525580"/>
    <s v="Kab. Kuningan"/>
    <s v="Cilimus"/>
    <s v="Jl. Panawuan Indrapatra, Panawuan, Kec. Cigandamekar, Kabupaten Kuningan, Jawa Barat"/>
    <s v="Nirwana ( sp )"/>
    <s v="6282317366766"/>
    <x v="23"/>
    <s v="Kab. Bombana"/>
    <s v="Rumbia Tengah"/>
    <s v="Desa Tapuhahi ( Rumah belakang pasar sentral pelelangan dekat pabrik es )"/>
    <n v="1"/>
    <s v="BARANG"/>
    <n v="100"/>
    <n v="0"/>
    <s v="EZ"/>
    <s v="Bulanan"/>
    <s v="1 SET GIGI PALSU"/>
    <m/>
    <n v="82000"/>
    <n v="0"/>
    <n v="0"/>
    <n v="82000"/>
    <m/>
    <s v="Diskon"/>
    <n v="32800"/>
    <n v="49200"/>
    <n v="142000"/>
    <n v="2130"/>
    <s v="Nirwana ( sp )"/>
    <m/>
    <d v="2026-06-16T00:00:00"/>
    <s v="HUBUNGI PENERIMA (LANGSUNG ANTAR KE ALAMAT)"/>
    <x v="0"/>
    <m/>
    <s v="VIP"/>
    <m/>
    <m/>
    <s v="Tidak"/>
    <s v="COD"/>
    <n v="60000"/>
    <s v="Recon"/>
    <n v="90670"/>
    <x v="9"/>
  </r>
  <r>
    <s v="1358942145"/>
    <d v="2026-06-10T00:00:00"/>
    <s v="MEIKA-BERKARYA"/>
    <s v="Meika Berkarya"/>
    <s v="6287818525580"/>
    <s v="Kab. Kuningan"/>
    <s v="Cilimus"/>
    <s v="Jl. Panawuan Indrapatra, Panawuan"/>
    <s v="Totok Cahyono (Kin)"/>
    <s v="6281355303877"/>
    <x v="16"/>
    <s v="Kab. Kediri"/>
    <s v="Semen"/>
    <s v="Perumahan Argo Wilis Blok D4-4 Desa Semen"/>
    <n v="1"/>
    <s v="BARANG"/>
    <n v="100"/>
    <n v="0"/>
    <s v="EZ"/>
    <s v="Bulanan"/>
    <s v="Beli 1 Vacum Cleaner Mobil"/>
    <m/>
    <n v="27000"/>
    <n v="0"/>
    <n v="0"/>
    <n v="27000"/>
    <m/>
    <s v="Diskon"/>
    <n v="18000"/>
    <n v="9000"/>
    <n v="105000"/>
    <n v="1575"/>
    <s v="Totok Cahyono (Kin)"/>
    <m/>
    <d v="2026-06-12T00:00:00"/>
    <m/>
    <x v="0"/>
    <m/>
    <s v="VIP"/>
    <m/>
    <m/>
    <s v="Tidak"/>
    <s v="COD"/>
    <n v="78000"/>
    <s v="Recon"/>
    <n v="94425"/>
    <x v="15"/>
  </r>
  <r>
    <s v="1358894945"/>
    <d v="2026-06-10T00:00:00"/>
    <s v="MEIKA-BERKARYA"/>
    <s v="Meika Berkarya"/>
    <s v="6287818525580"/>
    <s v="Kab. Kuningan"/>
    <s v="Cilimus"/>
    <s v="Jl. Panawuan Indrapatra, Panawuan"/>
    <s v="Markus Rua Od."/>
    <s v="6285338237784"/>
    <x v="1"/>
    <s v="Kab. Sikka"/>
    <s v="Alok Timur"/>
    <s v="Jln. Cemara 25 Kelurahan Nangameting Kec Alok Timur (DIANTAR LANGSUNG KE ALAMAT PENERIMA) Dekat Gereja Atau Di Sebelah SD / SMAK BAKTYARSA MAUMERE, Gereja Centrum Rt Rw 015 004"/>
    <n v="1"/>
    <s v="BARANG"/>
    <n v="100"/>
    <n v="0"/>
    <s v="EZ"/>
    <s v="Bulanan"/>
    <s v="Beli 1 Semprotan Noozle"/>
    <m/>
    <n v="80000"/>
    <n v="0"/>
    <n v="0"/>
    <n v="80000"/>
    <m/>
    <s v="Diskon"/>
    <n v="32000"/>
    <n v="48000"/>
    <n v="134000"/>
    <n v="2010"/>
    <s v="Markus Rua Od."/>
    <m/>
    <d v="2026-06-23T00:00:00"/>
    <m/>
    <x v="0"/>
    <m/>
    <s v="VIP"/>
    <m/>
    <m/>
    <s v="Tidak"/>
    <s v="COD"/>
    <n v="54000"/>
    <s v="Recon"/>
    <n v="83990"/>
    <x v="16"/>
  </r>
  <r>
    <s v="1358814549"/>
    <d v="2026-06-10T00:00:00"/>
    <s v="MEIKA-BERKARYA"/>
    <s v="Meika Berkarya"/>
    <s v="6287818525580"/>
    <s v="Kab. Kuningan"/>
    <s v="Cilimus"/>
    <s v="Jl. Panawuan Indrapatra, Panawuan"/>
    <s v="Marbun(Mar)."/>
    <s v="6281369790229"/>
    <x v="34"/>
    <s v="Kab. Bangka"/>
    <s v="Puding Besar"/>
    <s v="Tambal Ban Marbun Desa Puding Besar Rt10 Kec.Puding Besar Kab.Bangka"/>
    <n v="1"/>
    <s v="BARANG"/>
    <n v="100"/>
    <n v="0"/>
    <s v="EZ"/>
    <s v="Bulanan"/>
    <s v="Beli 1 Gratis 1 Alat Cukur Multifungsi"/>
    <m/>
    <n v="50000"/>
    <n v="0"/>
    <n v="0"/>
    <n v="50000"/>
    <m/>
    <s v="Diskon"/>
    <n v="20000"/>
    <n v="30000"/>
    <n v="155000"/>
    <n v="2325"/>
    <s v="Marbun(Mar)."/>
    <m/>
    <d v="2026-06-12T00:00:00"/>
    <m/>
    <x v="0"/>
    <m/>
    <s v="VIP"/>
    <m/>
    <m/>
    <s v="Tidak"/>
    <s v="COD"/>
    <n v="105000"/>
    <s v="Recon"/>
    <n v="122675"/>
    <x v="15"/>
  </r>
  <r>
    <s v="1358943150"/>
    <d v="2026-06-10T00:00:00"/>
    <s v="MEIKA-BERKARYA"/>
    <s v="Meika Berkarya"/>
    <s v="6287818525580"/>
    <s v="Kab. Kuningan"/>
    <s v="Cilimus"/>
    <s v="Jl. Panawuan Indrapatra, Panawuan, Kec. Cigandamekar, Kabupaten Kuningan, Jawa Barat"/>
    <s v="Suhardi (Rs)"/>
    <s v="6282191748580"/>
    <x v="14"/>
    <s v="Kab. Enrekang"/>
    <s v="Enrekang"/>
    <s v="RT 1 RW 2, Kelurahan Juppandang, Kec. Enrekang, Kab. Enrekang, Prov. Sulawesi Selatan (Cafe aila)"/>
    <n v="1"/>
    <s v="BARANG"/>
    <n v="100"/>
    <n v="0"/>
    <s v="EZ"/>
    <s v="Bulanan"/>
    <s v="1 SET GIGI PALSU"/>
    <m/>
    <n v="56000"/>
    <n v="0"/>
    <n v="0"/>
    <n v="56000"/>
    <m/>
    <s v="Diskon"/>
    <n v="22400"/>
    <n v="33600"/>
    <n v="133000"/>
    <n v="1995"/>
    <s v="Suhardi (Rs)"/>
    <m/>
    <d v="2026-06-15T00:00:00"/>
    <s v="HUBUNGI PENERIMA (LANGSUNG ANTAR KE ALAMAT)"/>
    <x v="0"/>
    <m/>
    <s v="VIP"/>
    <m/>
    <m/>
    <s v="Tidak"/>
    <s v="COD"/>
    <n v="77000"/>
    <s v="Recon"/>
    <n v="97405"/>
    <x v="7"/>
  </r>
  <r>
    <s v="1358973588"/>
    <d v="2026-06-10T00:00:00"/>
    <s v="MEIKA-BERKARYA"/>
    <s v="Meika Berkarya"/>
    <s v="6287818525580"/>
    <s v="Kab. Kuningan"/>
    <s v="Cilimus"/>
    <s v="Jl. Panawuan Indrapatra, Panawuan, Kec. Cigandamekar, Kabupaten Kuningan, Jawa Barat"/>
    <s v="Ripondarianto (BY)"/>
    <s v="6281255388108"/>
    <x v="13"/>
    <s v="Kab. Barito Selatan"/>
    <s v="Dusun Selatan"/>
    <s v="dusun selatan buntok kelurahan buntok kota jln Pahlawan Rt 29 no 49 (depan hotel permai Buntok kota)"/>
    <n v="1"/>
    <s v="BARANG"/>
    <n v="100"/>
    <n v="0"/>
    <s v="EZ"/>
    <s v="Bulanan"/>
    <s v="1 Dapat 2 Kacamata Autofokus"/>
    <m/>
    <n v="59000"/>
    <n v="0"/>
    <n v="0"/>
    <n v="59000"/>
    <m/>
    <s v="Diskon"/>
    <n v="23600"/>
    <n v="35400"/>
    <n v="99000"/>
    <n v="1485"/>
    <s v="JNT"/>
    <s v="Atasan/Staf/Karyawan"/>
    <d v="2026-06-25T00:00:00"/>
    <s v="HUBUNGI PENERIMA (LANGSUNG ANTAR KE ALAMAT)"/>
    <x v="1"/>
    <m/>
    <s v="VIP"/>
    <m/>
    <m/>
    <s v="Tidak"/>
    <s v="COD"/>
    <n v="40000"/>
    <s v="-"/>
    <n v="62115"/>
    <x v="8"/>
  </r>
  <r>
    <s v="1358380350"/>
    <d v="2026-06-10T00:00:00"/>
    <s v="MEIKA-BERKARYA"/>
    <s v="Meika Berkarya"/>
    <s v="6287818525580"/>
    <s v="Kab. Kuningan"/>
    <s v="Cilimus"/>
    <s v="Jl. Panawuan Indrapatra, Panawuan, Kec. Cigandamekar, Kabupaten Kuningan, Jawa Barat"/>
    <s v="Hartarto Sianturi (RM)"/>
    <s v="6282211959926"/>
    <x v="0"/>
    <s v="Kab. Tapanuli Utara"/>
    <s v="Pangaribuan"/>
    <s v="Desa Lumban sinaga kec. Pangaribuan,200 meter dari puskesmas (Paket akan di ambil oleh customer nya di depan puskesmas telpon jika paketnya sudah sampe di puskesmas)"/>
    <n v="1"/>
    <s v="BARANG"/>
    <n v="100"/>
    <n v="0"/>
    <s v="EZ"/>
    <s v="Bulanan"/>
    <s v="Penambal Gigi 1 Dapat 3"/>
    <m/>
    <n v="54000"/>
    <n v="0"/>
    <n v="0"/>
    <n v="54000"/>
    <m/>
    <s v="Diskon"/>
    <n v="21600"/>
    <n v="32400"/>
    <n v="134000"/>
    <n v="2010"/>
    <s v="ybs"/>
    <m/>
    <d v="2026-07-02T00:00:00"/>
    <s v="HUBUNGI PENERIMA (LANGSUNG ANTAR KE ALAMAT)"/>
    <x v="1"/>
    <m/>
    <s v="VIP"/>
    <m/>
    <m/>
    <s v="Tidak"/>
    <s v="COD"/>
    <n v="80000"/>
    <s v="-"/>
    <n v="99590"/>
    <x v="22"/>
  </r>
  <r>
    <s v="1358947429"/>
    <d v="2026-06-10T00:00:00"/>
    <s v="MEIKA-BERKARYA"/>
    <s v="Meika Berkarya"/>
    <s v="6287818525580"/>
    <s v="Kab. Kuningan"/>
    <s v="Cilimus"/>
    <s v="Jl. Panawuan Indrapatra, Panawuan, Kec. Cigandamekar, Kabupaten Kuningan, Jawa Barat"/>
    <s v="ARLIN (ar)"/>
    <s v="6285240370046"/>
    <x v="8"/>
    <s v="Kab. Sigi"/>
    <s v="Kinovaro"/>
    <s v="Desa Porame RT 10 RW 02 dusun 3 Jalan Poros Uwelera dekat Masjid Al.Furqon Porame, Kec. Kinovaru"/>
    <n v="1"/>
    <s v="BARANG"/>
    <n v="100"/>
    <n v="0"/>
    <s v="EZ"/>
    <s v="Bulanan"/>
    <s v="1 SET GIGI PALSU"/>
    <m/>
    <n v="85000"/>
    <n v="0"/>
    <n v="0"/>
    <n v="85000"/>
    <m/>
    <s v="Diskon"/>
    <n v="34000"/>
    <n v="51000"/>
    <n v="145000"/>
    <n v="2175"/>
    <s v="ARLIN (ar)"/>
    <m/>
    <d v="2026-06-16T00:00:00"/>
    <s v="HUBUNGI PENERIMA (LANGSUNG ANTAR KE ALAMAT)"/>
    <x v="0"/>
    <m/>
    <s v="VIP"/>
    <m/>
    <m/>
    <s v="Tidak"/>
    <s v="COD"/>
    <n v="60000"/>
    <s v="Recon"/>
    <n v="91825"/>
    <x v="9"/>
  </r>
  <r>
    <s v="1358762605"/>
    <d v="2026-06-10T00:00:00"/>
    <s v="MEIKA-BERKARYA"/>
    <s v="Meika Berkarya"/>
    <s v="6287818525580"/>
    <s v="Kab. Kuningan"/>
    <s v="Cilimus"/>
    <s v="Jl. Panawuan Indrapatra, Panawuan, Kec. Cigandamekar, Kabupaten Kuningan, Jawa Barat"/>
    <s v="Hartarto Sianturi (Fr)"/>
    <s v="6282211959926"/>
    <x v="0"/>
    <s v="Kab. Tapanuli Utara"/>
    <s v="Pangaribuan"/>
    <s v="Desa Lumban sinaga.dekat puskesmas Lumban sinaga. Kec. Pangaribuan."/>
    <n v="1"/>
    <s v="BARANG"/>
    <n v="100"/>
    <n v="0"/>
    <s v="EZ"/>
    <s v="Bulanan"/>
    <s v="1 SET GIGI PALSU"/>
    <m/>
    <n v="54000"/>
    <n v="0"/>
    <n v="0"/>
    <n v="54000"/>
    <m/>
    <s v="Diskon"/>
    <n v="21600"/>
    <n v="32400"/>
    <n v="114000"/>
    <n v="1710"/>
    <s v="Hartarto Sianturi (Fr)"/>
    <m/>
    <d v="2026-06-15T00:00:00"/>
    <s v="HUBUNGI PENERIMA (LANGSUNG ANTAR KE ALAMAT)"/>
    <x v="0"/>
    <m/>
    <s v="VIP"/>
    <m/>
    <m/>
    <s v="Tidak"/>
    <s v="COD"/>
    <n v="60000"/>
    <s v="Recon"/>
    <n v="79890"/>
    <x v="7"/>
  </r>
  <r>
    <s v="1358788872"/>
    <d v="2026-06-10T00:00:00"/>
    <s v="MEIKA-BERKARYA"/>
    <s v="Meika Berkarya"/>
    <s v="6287818525580"/>
    <s v="Kab. Kuningan"/>
    <s v="Cilimus"/>
    <s v="Jl. Panawuan Indrapatra, Panawuan"/>
    <s v="Hardiva Edi (Kin)"/>
    <s v="6282339556588"/>
    <x v="2"/>
    <s v="Kab. Sumbawa"/>
    <s v="Sumbawa"/>
    <s v="Jln. Cendrawasih Belakang Toko Roland Kelurahan Brang Biji"/>
    <n v="1"/>
    <s v="BARANG"/>
    <n v="100"/>
    <n v="0"/>
    <s v="EZ"/>
    <s v="Bulanan"/>
    <s v="Beli 1 Gratis 1 Gelang Retro Terapi Batu Giok"/>
    <m/>
    <n v="52000"/>
    <n v="0"/>
    <n v="0"/>
    <n v="52000"/>
    <m/>
    <s v="Diskon"/>
    <n v="20800"/>
    <n v="31200"/>
    <n v="122000"/>
    <n v="1830"/>
    <s v="JNT"/>
    <s v="Atasan/Staf/Karyawan"/>
    <d v="2026-06-26T00:00:00"/>
    <m/>
    <x v="1"/>
    <m/>
    <s v="VIP"/>
    <m/>
    <m/>
    <s v="Tidak"/>
    <s v="COD"/>
    <n v="70000"/>
    <s v="-"/>
    <n v="88970"/>
    <x v="1"/>
  </r>
  <r>
    <s v="1358790467"/>
    <d v="2026-06-10T00:00:00"/>
    <s v="MEIKA-BERKARYA"/>
    <s v="Meika Berkarya"/>
    <s v="6287818525580"/>
    <s v="Kab. Kuningan"/>
    <s v="Cilimus"/>
    <s v="Jl. Panawuan Indrapatra, Panawuan, Kec. Cigandamekar, Kabupaten Kuningan, Jawa Barat"/>
    <s v="Bejo pamungkads ( Di)"/>
    <s v="6288809783288"/>
    <x v="28"/>
    <s v="Tangerang"/>
    <s v="Karang Tengah"/>
    <s v="Kelurahan Pondok Bahar , blok m1 no 27 RT 009 RW 005. Kec.. Karang tengah"/>
    <n v="1"/>
    <s v="BARANG"/>
    <n v="100"/>
    <n v="0"/>
    <s v="EZ"/>
    <s v="Bulanan"/>
    <s v="1 BLACK MAGIC , 1 LAP MICROFIBER"/>
    <m/>
    <n v="15000"/>
    <n v="0"/>
    <n v="0"/>
    <n v="15000"/>
    <m/>
    <s v="Diskon"/>
    <n v="9000"/>
    <n v="6000"/>
    <n v="67500"/>
    <n v="1012.5"/>
    <s v="JNT"/>
    <s v="Atasan/Staf/Karyawan"/>
    <d v="2026-06-18T00:00:00"/>
    <s v="HUBUNGI PENERIMA (LANGSUNG ANTAR KE ALAMAT)"/>
    <x v="1"/>
    <m/>
    <s v="VIP"/>
    <m/>
    <m/>
    <s v="Tidak"/>
    <s v="COD"/>
    <n v="52500"/>
    <s v="-"/>
    <n v="60487.5"/>
    <x v="0"/>
  </r>
  <r>
    <s v="1358446557"/>
    <d v="2026-06-10T00:00:00"/>
    <s v="MEIKA-BERKARYA"/>
    <s v="Meika Berkarya"/>
    <s v="6287818525580"/>
    <s v="Kab. Kuningan"/>
    <s v="Cilimus"/>
    <s v="Jl. Panawuan Indrapatra, Panawuan"/>
    <s v="Hj. Herawaty Abbas (Jj)"/>
    <s v="628114101721"/>
    <x v="14"/>
    <s v="Makassar"/>
    <s v="Mariso"/>
    <s v="Jln. Kasuari No. 16 Hadaka Bubur Kelurahan Kunjung Mae, Kec. Mariso"/>
    <n v="1"/>
    <s v="BARANG"/>
    <n v="100"/>
    <n v="0"/>
    <s v="EZ"/>
    <s v="Bulanan"/>
    <s v="Beli 2 Gratis 1 Semprotan Noozle"/>
    <m/>
    <n v="60000"/>
    <n v="0"/>
    <n v="0"/>
    <n v="60000"/>
    <m/>
    <s v="Diskon"/>
    <n v="24000"/>
    <n v="36000"/>
    <n v="155000"/>
    <n v="2325"/>
    <s v="Hj. Herawaty Abbas (Jj)"/>
    <m/>
    <d v="2026-06-14T00:00:00"/>
    <m/>
    <x v="0"/>
    <m/>
    <s v="VIP"/>
    <m/>
    <m/>
    <s v="Tidak"/>
    <s v="COD"/>
    <n v="95000"/>
    <s v="Recon"/>
    <n v="116675"/>
    <x v="14"/>
  </r>
  <r>
    <s v="1358993176"/>
    <d v="2026-06-10T00:00:00"/>
    <s v="MEIKA-BERKARYA"/>
    <s v="Meika Berkarya"/>
    <s v="6287818525580"/>
    <s v="Kab. Kuningan"/>
    <s v="Cilimus"/>
    <s v="Jl. Panawuan Indrapatra, Panawuan"/>
    <s v="Yundri Mokodongan Od."/>
    <s v="6285343525316"/>
    <x v="3"/>
    <s v="Kab. Bolaang Mongondow"/>
    <s v="Lolayan"/>
    <s v="Desa Mopusi Jalan Raya Kec Lolayan (DIANTAR LANGSUNG KE ALAMAT PENERIMA) Patokan Ada Masjid Belum Jadi Hubungi."/>
    <n v="1"/>
    <s v="BARANG"/>
    <n v="100"/>
    <n v="0"/>
    <s v="EZ"/>
    <s v="Bulanan"/>
    <s v="Beli 1 Semprotan Noozle"/>
    <m/>
    <n v="114000"/>
    <n v="0"/>
    <n v="0"/>
    <n v="114000"/>
    <m/>
    <s v="Diskon"/>
    <n v="45600"/>
    <n v="68400"/>
    <n v="168000"/>
    <n v="2520"/>
    <s v="Yundri Mokodongan Od."/>
    <m/>
    <d v="2026-06-15T00:00:00"/>
    <m/>
    <x v="0"/>
    <m/>
    <s v="VIP"/>
    <m/>
    <m/>
    <s v="Tidak"/>
    <s v="COD"/>
    <n v="54000"/>
    <s v="Recon"/>
    <n v="97080"/>
    <x v="7"/>
  </r>
  <r>
    <s v="1358856928"/>
    <d v="2026-06-10T00:00:00"/>
    <s v="MEIKA-BERKARYA"/>
    <s v="Meika Berkarya"/>
    <s v="6287818525580"/>
    <s v="Kab. Kuningan"/>
    <s v="Cilimus"/>
    <s v="Jl. Panawuan Indrapatra, Panawuan, Kec. Cigandamekar, Kabupaten Kuningan, Jawa Barat"/>
    <s v="Max ( Di)"/>
    <s v="6282190090934"/>
    <x v="3"/>
    <s v="Kab. Minahasa Selatan"/>
    <s v="Tumpaan"/>
    <s v="Jln. Rambutan, Desa Tumpaan baru ( patokan rumah Depan gereja maranatha) Kec.. Tumpaan"/>
    <n v="1"/>
    <s v="BARANG"/>
    <n v="100"/>
    <n v="0"/>
    <s v="EZ"/>
    <s v="Bulanan"/>
    <s v="1 SET GIGI PALSU"/>
    <m/>
    <n v="102000"/>
    <n v="0"/>
    <n v="0"/>
    <n v="102000"/>
    <m/>
    <s v="Diskon"/>
    <n v="40800"/>
    <n v="61200"/>
    <n v="162000"/>
    <n v="2430"/>
    <s v="DC PANAWUAN"/>
    <s v="Atasan/Staf/Karyawan"/>
    <d v="2026-06-21T00:00:00"/>
    <s v="HUBUNGI PENERIMA (LANGSUNG ANTAR KE ALAMAT)"/>
    <x v="1"/>
    <m/>
    <s v="VIP"/>
    <m/>
    <m/>
    <s v="Tidak"/>
    <s v="COD"/>
    <n v="60000"/>
    <s v="-"/>
    <n v="98370"/>
    <x v="12"/>
  </r>
  <r>
    <s v="1358451577"/>
    <d v="2026-06-10T00:00:00"/>
    <s v="MEIKA-BERKARYA"/>
    <s v="Meika Berkarya"/>
    <s v="6287818525580"/>
    <s v="Kab. Kuningan"/>
    <s v="Cilimus"/>
    <s v="Jl. Panawuan Indrapatra, Panawuan, Kec. Cigandamekar, Kabupaten Kuningan, Jawa Barat"/>
    <s v="Rusita (ar)"/>
    <s v="6281350966584"/>
    <x v="19"/>
    <s v="Kab. Kutai Timur"/>
    <s v="Sangatta Utara"/>
    <s v="Hotel Ikonik Jln Murung Raya RT 18 Poros Desa Swarga bara, Kec. Sangatta utara"/>
    <n v="1"/>
    <s v="BARANG"/>
    <n v="100"/>
    <n v="0"/>
    <s v="EZ"/>
    <s v="Bulanan"/>
    <s v="1 SET GIGI PALSU"/>
    <m/>
    <n v="73000"/>
    <n v="0"/>
    <n v="0"/>
    <n v="73000"/>
    <m/>
    <s v="Diskon"/>
    <n v="29200"/>
    <n v="43800"/>
    <n v="144000"/>
    <n v="2160"/>
    <s v="Rusita (ar)"/>
    <m/>
    <d v="2026-06-15T00:00:00"/>
    <s v="HUBUNGI PENERIMA (LANGSUNG ANTAR KE ALAMAT)"/>
    <x v="0"/>
    <m/>
    <s v="VIP"/>
    <m/>
    <m/>
    <s v="Tidak"/>
    <s v="COD"/>
    <n v="71000"/>
    <s v="Recon"/>
    <n v="98040"/>
    <x v="7"/>
  </r>
  <r>
    <s v="1358841494"/>
    <d v="2026-06-10T00:00:00"/>
    <s v="MEIKA-BERKARYA"/>
    <s v="Meika Berkarya"/>
    <s v="6287818525580"/>
    <s v="Kab. Kuningan"/>
    <s v="Cilimus"/>
    <s v="Jl. Panawuan Indrapatra, Panawuan"/>
    <s v="Tasman (Jj)"/>
    <s v="6281245129886"/>
    <x v="8"/>
    <s v="Kab. Sigi"/>
    <s v="Sigi Biromaru"/>
    <s v="Kelurahan /Desa Sidera Jln. Trans Palu Palolo RT 01 RW 01 Kec. Sigi Biromaru"/>
    <n v="1"/>
    <s v="BARANG"/>
    <n v="100"/>
    <n v="0"/>
    <s v="EZ"/>
    <s v="Bulanan"/>
    <s v="Beli 1 Penghitam Body Kendaraan Bonus Kain Lap Microfiber"/>
    <m/>
    <n v="85000"/>
    <n v="0"/>
    <n v="0"/>
    <n v="85000"/>
    <m/>
    <s v="Diskon"/>
    <n v="34000"/>
    <n v="51000"/>
    <n v="139000"/>
    <n v="2085"/>
    <s v="jnt"/>
    <s v="OB"/>
    <d v="2026-06-24T00:00:00"/>
    <m/>
    <x v="1"/>
    <m/>
    <s v="VIP"/>
    <m/>
    <m/>
    <s v="Tidak"/>
    <s v="COD"/>
    <n v="54000"/>
    <s v="-"/>
    <n v="85915"/>
    <x v="17"/>
  </r>
  <r>
    <s v="1358954241"/>
    <d v="2026-06-10T00:00:00"/>
    <s v="MEIKA-BERKARYA"/>
    <s v="Meika Berkarya"/>
    <s v="6287818525580"/>
    <s v="Kab. Kuningan"/>
    <s v="Cilimus"/>
    <s v="Jl. Panawuan Indrapatra, Panawuan"/>
    <s v="Aspul A lubis (IR)"/>
    <s v="628126446617"/>
    <x v="0"/>
    <s v="Kab. Serdang Bedagai"/>
    <s v="Sei Bamban"/>
    <s v="Dusun 1 Desa pon Kec Sei Bamban (Gang Indomart Kp pon)"/>
    <n v="1"/>
    <s v="BARANG"/>
    <n v="100"/>
    <n v="0"/>
    <s v="EZ"/>
    <s v="Bulanan"/>
    <s v="Beli 1 Semprotan Noozle"/>
    <m/>
    <n v="54000"/>
    <n v="0"/>
    <n v="0"/>
    <n v="54000"/>
    <m/>
    <s v="Diskon"/>
    <n v="21600"/>
    <n v="32400"/>
    <n v="120900"/>
    <n v="1813.5"/>
    <s v="PAKET ANDA ADA DI JNT PANWUAN"/>
    <s v="Atasan/Staf/Karyawan"/>
    <d v="2026-06-23T00:00:00"/>
    <m/>
    <x v="1"/>
    <m/>
    <s v="VIP"/>
    <m/>
    <m/>
    <s v="Tidak"/>
    <s v="COD"/>
    <n v="66900"/>
    <s v="-"/>
    <n v="86686.5"/>
    <x v="16"/>
  </r>
  <r>
    <s v="1358965211"/>
    <d v="2026-06-10T00:00:00"/>
    <s v="MEIKA-BERKARYA"/>
    <s v="Meika Berkarya"/>
    <s v="6287818525580"/>
    <s v="Kab. Kuningan"/>
    <s v="Cilimus"/>
    <s v="Jl. Panawuan Indrapatra, Panawuan, Kec. Cigandamekar, Kabupaten Kuningan, Jawa Barat"/>
    <s v="Ignasius Tigor/Veri (BY)"/>
    <s v="6285310001060"/>
    <x v="5"/>
    <s v="Kab. Ketapang"/>
    <s v="Delta Pawan"/>
    <s v="Jl brikjen Katamso Gg. Nipah no.34 kelurahan Sukaharja (mega salon)Kec. Delta Pawan Kab. Ketapang"/>
    <n v="1"/>
    <s v="BARANG"/>
    <n v="100"/>
    <n v="0"/>
    <s v="EZ"/>
    <s v="Bulanan"/>
    <s v="1 Dapat 2 Kacamata Autofokus"/>
    <m/>
    <n v="74000"/>
    <n v="0"/>
    <n v="0"/>
    <n v="74000"/>
    <m/>
    <s v="Diskon"/>
    <n v="29600"/>
    <n v="44400"/>
    <n v="114000"/>
    <n v="1710"/>
    <s v="Ignasius Tigor/Veri (BY)"/>
    <m/>
    <d v="2026-06-15T00:00:00"/>
    <s v="HUBUNGI PENERIMA (LANGSUNG ANTAR KE ALAMAT)"/>
    <x v="0"/>
    <m/>
    <s v="VIP"/>
    <m/>
    <m/>
    <s v="Tidak"/>
    <s v="COD"/>
    <n v="40000"/>
    <s v="Recon"/>
    <n v="67890"/>
    <x v="7"/>
  </r>
  <r>
    <s v="1358857460"/>
    <d v="2026-06-10T00:00:00"/>
    <s v="MEIKA-BERKARYA"/>
    <s v="Meika Berkarya"/>
    <s v="6287818525580"/>
    <s v="Kab. Kuningan"/>
    <s v="Cilimus"/>
    <s v="Jl. Panawuan Indrapatra, Panawuan"/>
    <s v="Sam Maunty Od."/>
    <s v="6282195595593"/>
    <x v="3"/>
    <s v="Manado"/>
    <s v="Wenang"/>
    <s v="Asrama Mahasiswa Gorontalo Jln. Sudirman No. 78 Wenang Kelurahan Pinaesaan (DIANTAR LANGSUNG KE ALAMAT PENERIMA) Kampung Kodo."/>
    <n v="1"/>
    <s v="BARANG"/>
    <n v="100"/>
    <n v="0"/>
    <s v="EZ"/>
    <s v="Bulanan"/>
    <s v="Beli 1 Gratis 1 Gelang Retro Terapi Batu Giok"/>
    <m/>
    <n v="64000"/>
    <n v="0"/>
    <n v="0"/>
    <n v="64000"/>
    <m/>
    <s v="Diskon"/>
    <n v="25600"/>
    <n v="38400"/>
    <n v="129000"/>
    <n v="1935"/>
    <s v="Sam Maunty Od."/>
    <m/>
    <d v="2026-06-15T00:00:00"/>
    <m/>
    <x v="0"/>
    <m/>
    <s v="VIP"/>
    <m/>
    <m/>
    <s v="Tidak"/>
    <s v="COD"/>
    <n v="65000"/>
    <s v="Recon"/>
    <n v="88665"/>
    <x v="7"/>
  </r>
  <r>
    <s v="1358995240"/>
    <d v="2026-06-10T00:00:00"/>
    <s v="MEIKA-BERKARYA"/>
    <s v="Meika Berkarya"/>
    <s v="6287818525580"/>
    <s v="Kab. Kuningan"/>
    <s v="Cilimus"/>
    <s v="Jl. Panawuan Indrapatra, Panawuan, Kec. Cigandamekar, Kabupaten Kuningan, Jawa Barat"/>
    <s v="Kiman (ca)"/>
    <s v="6285320001962"/>
    <x v="29"/>
    <s v="Kab. Bengkulu Utara"/>
    <s v="Kota Arga Makmur"/>
    <s v="Jln.fatmawati 89 RT 7 Desa .Purwodadi"/>
    <n v="1"/>
    <s v="BARANG"/>
    <n v="100"/>
    <n v="0"/>
    <s v="EZ"/>
    <s v="Bulanan"/>
    <s v="1 Dapat 3 Penambal Gigi"/>
    <m/>
    <n v="63000"/>
    <n v="0"/>
    <n v="0"/>
    <n v="63000"/>
    <m/>
    <s v="Diskon"/>
    <n v="25200"/>
    <n v="37800"/>
    <n v="133000"/>
    <n v="1995"/>
    <s v="Kiman (ca)"/>
    <m/>
    <d v="2026-06-13T00:00:00"/>
    <s v="HUBUNGI PENERIMA (LANGSUNG ANTAR KE ALAMAT)"/>
    <x v="0"/>
    <m/>
    <s v="VIP"/>
    <m/>
    <m/>
    <s v="Tidak"/>
    <s v="COD"/>
    <n v="70000"/>
    <s v="Recon"/>
    <n v="93205"/>
    <x v="18"/>
  </r>
  <r>
    <s v="1358461037"/>
    <d v="2026-06-10T00:00:00"/>
    <s v="MEIKA-BERKARYA"/>
    <s v="Meika Berkarya"/>
    <s v="6287818525580"/>
    <s v="Kab. Kuningan"/>
    <s v="Cilimus"/>
    <s v="Jl. Panawuan Indrapatra, Panawuan, Kec. Cigandamekar, Kabupaten Kuningan, Jawa Barat"/>
    <s v="Cicilia ( Di)"/>
    <s v="6281245676767"/>
    <x v="8"/>
    <s v="Kab. Banggai"/>
    <s v="Moilong"/>
    <s v="Desa Moilong , lopon bumi baru dusun 3. Kec.. Moilong, Kab. Banggai"/>
    <n v="1"/>
    <s v="BARANG"/>
    <n v="100"/>
    <n v="0"/>
    <s v="EZ"/>
    <s v="Bulanan"/>
    <s v="1 SET POMPA SEDOT MANUAL 1 SET (1 POMPA DAN 1 SELANG)"/>
    <m/>
    <n v="85000"/>
    <n v="0"/>
    <n v="0"/>
    <n v="85000"/>
    <m/>
    <s v="Diskon"/>
    <n v="34000"/>
    <n v="51000"/>
    <n v="155000"/>
    <n v="2325"/>
    <s v="ybs"/>
    <m/>
    <d v="2026-07-06T00:00:00"/>
    <s v="HUBUNGI PENERIMA (LANGSUNG ANTAR KE ALAMAT)"/>
    <x v="1"/>
    <m/>
    <s v="VIP"/>
    <m/>
    <m/>
    <s v="Tidak"/>
    <s v="COD"/>
    <n v="70000"/>
    <s v="-"/>
    <n v="101675"/>
    <x v="29"/>
  </r>
  <r>
    <s v="1358962238"/>
    <d v="2026-06-10T00:00:00"/>
    <s v="MEIKA-BERKARYA"/>
    <s v="Meika Berkarya"/>
    <s v="6287818525580"/>
    <s v="Kab. Kuningan"/>
    <s v="Cilimus"/>
    <s v="Jl. Panawuan Indrapatra, Panawuan, Kec. Cigandamekar, Kabupaten Kuningan, Jawa Barat"/>
    <s v="Lukman ( SP )"/>
    <s v="6282152378543"/>
    <x v="23"/>
    <s v="Kab. Kolaka Timur"/>
    <s v="Tirawuta"/>
    <s v="Jln Poros Kelurahan Simbune Rt 02 ( Rumah warna kuning )Kec. Tirawuta Kab. Kolaka"/>
    <n v="1"/>
    <s v="BARANG"/>
    <n v="100"/>
    <n v="0"/>
    <s v="EZ"/>
    <s v="Bulanan"/>
    <s v="1 PCS GELANG KESEHATAN"/>
    <m/>
    <n v="91000"/>
    <n v="0"/>
    <n v="0"/>
    <n v="91000"/>
    <m/>
    <s v="Diskon"/>
    <n v="36400"/>
    <n v="54600"/>
    <n v="145900"/>
    <n v="2188.5"/>
    <s v="DC PANAWUAN"/>
    <s v="Atasan/Staf/Karyawan"/>
    <d v="2026-06-27T00:00:00"/>
    <s v="HUBUNGI PENERIMA (LANGSUNG ANTAR KE ALAMAT)"/>
    <x v="1"/>
    <m/>
    <s v="VIP"/>
    <m/>
    <m/>
    <s v="Tidak"/>
    <s v="COD"/>
    <n v="54900"/>
    <s v="-"/>
    <n v="89111.5"/>
    <x v="24"/>
  </r>
  <r>
    <s v="1358989045"/>
    <d v="2026-06-10T00:00:00"/>
    <s v="MEIKA-BERKARYA"/>
    <s v="Meika Berkarya"/>
    <s v="6287818525580"/>
    <s v="Kab. Kuningan"/>
    <s v="Cilimus"/>
    <s v="Jl. Panawuan Indrapatra, Panawuan, Kec. Cigandamekar, Kabupaten Kuningan, Jawa Barat"/>
    <s v="Panji al faruq (BY)"/>
    <s v="6287798228736"/>
    <x v="19"/>
    <s v="Balikpapan"/>
    <s v="Balikpapan Barat"/>
    <s v="Desa/Kelurahan Baru Ilir, RT.60 No.6, Jl. Karang Anyar (Pabrik Bata)"/>
    <n v="1"/>
    <s v="BARANG"/>
    <n v="100"/>
    <n v="0"/>
    <s v="EZ"/>
    <s v="Bulanan"/>
    <s v="1 Dapat 3 Penambal Gigi"/>
    <m/>
    <n v="47000"/>
    <n v="0"/>
    <n v="0"/>
    <n v="47000"/>
    <m/>
    <s v="Diskon"/>
    <n v="18800"/>
    <n v="28200"/>
    <n v="127000"/>
    <n v="1905"/>
    <s v="Panji al faruq (BY)"/>
    <m/>
    <d v="2026-06-14T00:00:00"/>
    <s v="HUBUNGI PENERIMA (LANGSUNG ANTAR KE ALAMAT)"/>
    <x v="0"/>
    <m/>
    <s v="VIP"/>
    <m/>
    <m/>
    <s v="Tidak"/>
    <s v="COD"/>
    <n v="80000"/>
    <s v="Recon"/>
    <n v="96895"/>
    <x v="14"/>
  </r>
  <r>
    <s v="1358852496"/>
    <d v="2026-06-10T00:00:00"/>
    <s v="MEIKA-BERKARYA"/>
    <s v="Meika Berkarya"/>
    <s v="6287818525580"/>
    <s v="Kab. Kuningan"/>
    <s v="Cilimus"/>
    <s v="Jl. Panawuan Indrapatra, Panawuan"/>
    <s v="Janie ( SP )"/>
    <s v="6289510408830"/>
    <x v="5"/>
    <s v="Kab. Kubu Raya"/>
    <s v="Sungai Kakap"/>
    <s v="Jln Selat Bantan Rt 01 Rw 05 Dusun Sejahtera Desa Sungai Kupah"/>
    <n v="1"/>
    <s v="BARANG"/>
    <n v="100"/>
    <n v="0"/>
    <s v="EZ"/>
    <s v="Bulanan"/>
    <s v="Beli 1 Pengkilap Body Kendaraan"/>
    <m/>
    <n v="53000"/>
    <n v="0"/>
    <n v="0"/>
    <n v="53000"/>
    <m/>
    <s v="Diskon"/>
    <n v="21200"/>
    <n v="31800"/>
    <n v="104600"/>
    <n v="1569"/>
    <s v="paket anda adadi jnt panawuan"/>
    <s v="Atasan/Staf/Karyawan"/>
    <d v="2026-06-24T00:00:00"/>
    <m/>
    <x v="1"/>
    <m/>
    <s v="VIP"/>
    <m/>
    <m/>
    <s v="Tidak"/>
    <s v="COD"/>
    <n v="51600"/>
    <s v="-"/>
    <n v="71231"/>
    <x v="17"/>
  </r>
  <r>
    <s v="1358431885"/>
    <d v="2026-06-10T00:00:00"/>
    <s v="MEIKA-BERKARYA"/>
    <s v="Meika Berkarya"/>
    <s v="6287818525580"/>
    <s v="Kab. Kuningan"/>
    <s v="Cilimus"/>
    <s v="Jl. Panawuan Indrapatra, Panawuan"/>
    <s v="iskandar (IR)"/>
    <s v="6281323635588"/>
    <x v="19"/>
    <s v="Balikpapan"/>
    <s v="Balikpapan Selatan"/>
    <s v="Jalan daksa timur 6 RT 5 nomor 20 Kelurahan Sepinggan Kec Balikpapan Selatan (Dekat Pak RT jaraknya 4 rumah, Cet warna hijau)"/>
    <n v="1"/>
    <s v="BARANG"/>
    <n v="100"/>
    <n v="0"/>
    <s v="EZ"/>
    <s v="Bulanan"/>
    <s v="Beli 1 Vacum Cleaner Mobil"/>
    <m/>
    <n v="47000"/>
    <n v="0"/>
    <n v="0"/>
    <n v="47000"/>
    <m/>
    <s v="Diskon"/>
    <n v="18800"/>
    <n v="28200"/>
    <n v="127000"/>
    <n v="1905"/>
    <s v="iskandar (IR)"/>
    <m/>
    <d v="2026-06-13T00:00:00"/>
    <m/>
    <x v="0"/>
    <m/>
    <s v="VIP"/>
    <m/>
    <m/>
    <s v="Tidak"/>
    <s v="COD"/>
    <n v="80000"/>
    <s v="Recon"/>
    <n v="96895"/>
    <x v="18"/>
  </r>
  <r>
    <s v="1358343847"/>
    <d v="2026-06-10T00:00:00"/>
    <s v="MEIKA-BERKARYA"/>
    <s v="Meika Berkarya"/>
    <s v="6287818525580"/>
    <s v="Kab. Kuningan"/>
    <s v="Cilimus"/>
    <s v="Jl. Panawuan Indrapatra, Panawuan, Kec. Cigandamekar, Kabupaten Kuningan, Jawa Barat"/>
    <s v="Vebrio (IS)"/>
    <s v="6285781183885"/>
    <x v="26"/>
    <s v="Bekasi"/>
    <s v="Rawalumbu"/>
    <s v="Perumahan Mutiara Baru Jln.Mutiara 1 Blok B/22 RT 001 RW 012 Kelurahan Sepanjang Jaya Kec. Rawalumbu Kota Bekasi Provinsi Jawa Barat"/>
    <n v="1"/>
    <s v="BARANG"/>
    <n v="100"/>
    <n v="0"/>
    <s v="EZ"/>
    <s v="Bulanan"/>
    <s v="1 SET POMPA SEDOT MANUAL 1 SET (1 POMPA DAN 1 SELANG)"/>
    <m/>
    <n v="15000"/>
    <n v="0"/>
    <n v="0"/>
    <n v="15000"/>
    <m/>
    <s v="Diskon"/>
    <n v="6000"/>
    <n v="9000"/>
    <n v="0"/>
    <n v="0"/>
    <s v="Vebrio (IS)"/>
    <m/>
    <d v="2026-06-11T00:00:00"/>
    <s v="HUBUNGI PENERIMA (LANGSUNG ANTAR KE ALAMAT)"/>
    <x v="0"/>
    <m/>
    <s v="VIP"/>
    <m/>
    <m/>
    <s v="Tidak"/>
    <s v="NONCOD"/>
    <n v="-15000"/>
    <s v="-"/>
    <n v="-9000"/>
    <x v="25"/>
  </r>
  <r>
    <s v="1358962476"/>
    <d v="2026-06-10T00:00:00"/>
    <s v="MEIKA-BERKARYA"/>
    <s v="Meika Berkarya"/>
    <s v="6287818525580"/>
    <s v="Kab. Kuningan"/>
    <s v="Cilimus"/>
    <s v="Jl. Panawuan Indrapatra, Panawuan"/>
    <s v="Hofni Palias (PS)"/>
    <s v="6285240240508"/>
    <x v="9"/>
    <s v="Kab. Halmahera Utara"/>
    <s v="Malifut"/>
    <s v="Desa. Wangeotak RT 02 (Patokan rumah: Masuk lorong greja pembaharuan lurus perempatan belok kiri seblah kanan jln rumah ke,3)"/>
    <n v="1"/>
    <s v="BARANG"/>
    <n v="100"/>
    <n v="0"/>
    <s v="EZ"/>
    <s v="Bulanan"/>
    <s v="Beli 1 Gratis 1 Alat Cukur Multifungsi"/>
    <m/>
    <n v="124000"/>
    <n v="0"/>
    <n v="0"/>
    <n v="124000"/>
    <m/>
    <s v="Diskon"/>
    <n v="49600"/>
    <n v="74400"/>
    <n v="228000"/>
    <n v="3420"/>
    <s v="PENERIMA:(HUBUNGI 081313558861 WA CHAT)"/>
    <s v="Tetangga"/>
    <d v="2026-06-25T00:00:00"/>
    <m/>
    <x v="1"/>
    <m/>
    <s v="VIP"/>
    <m/>
    <m/>
    <s v="Tidak"/>
    <s v="COD"/>
    <n v="104000"/>
    <s v="-"/>
    <n v="150180"/>
    <x v="8"/>
  </r>
  <r>
    <s v="1358773540"/>
    <d v="2026-06-10T00:00:00"/>
    <s v="MEIKA-BERKARYA"/>
    <s v="Meika Berkarya"/>
    <s v="6287818525580"/>
    <s v="Kab. Kuningan"/>
    <s v="Cilimus"/>
    <s v="Jl. Panawuan Indrapatra, Panawuan"/>
    <s v="Antonius Ola (PS)"/>
    <s v="6281337139783"/>
    <x v="1"/>
    <s v="Kab. Lembata"/>
    <s v="Lebatukan"/>
    <s v="Dusun . Nudidike  RT/RW:002/001 Desa. Tapolangu (dekat Masjid Darussalam Tapolangu)"/>
    <n v="1"/>
    <s v="BARANG"/>
    <n v="100"/>
    <n v="0"/>
    <s v="EZ"/>
    <s v="Bulanan"/>
    <s v="Beli 1 Gratis 1 Alat Cukur Multifungsi"/>
    <m/>
    <n v="84000"/>
    <n v="0"/>
    <n v="0"/>
    <n v="84000"/>
    <m/>
    <s v="Diskon"/>
    <n v="33600"/>
    <n v="50400"/>
    <n v="209000"/>
    <n v="3135"/>
    <m/>
    <m/>
    <m/>
    <m/>
    <x v="1"/>
    <m/>
    <s v="VIP"/>
    <m/>
    <m/>
    <s v="Tidak"/>
    <s v="COD"/>
    <n v="125000"/>
    <s v="-"/>
    <n v="155465"/>
    <x v="20"/>
  </r>
  <r>
    <s v="1358429001"/>
    <d v="2026-06-10T00:00:00"/>
    <s v="MEIKA-BERKARYA"/>
    <s v="Meika Berkarya"/>
    <s v="6287818525580"/>
    <s v="Kab. Kuningan"/>
    <s v="Cilimus"/>
    <s v="Jl. Panawuan Indrapatra, Panawuan, Kec. Cigandamekar, Kabupaten Kuningan, Jawa Barat"/>
    <s v="Siska Julien Runtuwene (Ad)"/>
    <s v="6285256938446"/>
    <x v="3"/>
    <s v="Bitung"/>
    <s v="Ranowulu"/>
    <s v="Pinokalan lorong gereja Advent dpn gereja stasi katolik Pinokalan Patokan gereja krn dpn dan samping ada gereja,Kec. Ranowulu (Bitung Utara) Kota Bitung"/>
    <n v="1"/>
    <s v="BARANG"/>
    <n v="100"/>
    <n v="0"/>
    <s v="EZ"/>
    <s v="Bulanan"/>
    <s v="1 Dapat 2 Kacamata Autofokus"/>
    <m/>
    <n v="80000"/>
    <n v="0"/>
    <n v="0"/>
    <n v="80000"/>
    <m/>
    <s v="Diskon"/>
    <n v="32000"/>
    <n v="48000"/>
    <n v="140000"/>
    <n v="2100"/>
    <s v="Siska Julien Runtuwene (Ad)"/>
    <m/>
    <d v="2026-06-14T00:00:00"/>
    <s v="HUBUNGI PENERIMA (LANGSUNG ANTAR KE ALAMAT)"/>
    <x v="0"/>
    <m/>
    <s v="VIP"/>
    <m/>
    <m/>
    <s v="Tidak"/>
    <s v="COD"/>
    <n v="60000"/>
    <s v="Recon"/>
    <n v="89900"/>
    <x v="14"/>
  </r>
  <r>
    <s v="1358856003"/>
    <d v="2026-06-10T00:00:00"/>
    <s v="MEIKA-BERKARYA"/>
    <s v="Meika Berkarya"/>
    <s v="6287818525580"/>
    <s v="Kab. Kuningan"/>
    <s v="Cilimus"/>
    <s v="Jl. Panawuan Indrapatra, Panawuan"/>
    <s v="Anna (Kin)"/>
    <s v="6281228194700"/>
    <x v="1"/>
    <s v="Kab. Sumba Barat"/>
    <s v="Loli"/>
    <s v="Desa Tana Rara RT 1 RW 2, SD Inpres Tana Rara (LANGSUNG DIANTARKAN KE ALAMAT)"/>
    <n v="1"/>
    <s v="BARANG"/>
    <n v="100"/>
    <n v="0"/>
    <s v="EZ"/>
    <s v="Bulanan"/>
    <s v="Beli 1 Gratis 1 Alat Cukur Multifungsi"/>
    <m/>
    <n v="80000"/>
    <n v="0"/>
    <n v="0"/>
    <n v="80000"/>
    <m/>
    <s v="Diskon"/>
    <n v="32000"/>
    <n v="48000"/>
    <n v="184000"/>
    <n v="2760"/>
    <s v="ybs"/>
    <m/>
    <d v="2026-07-02T00:00:00"/>
    <m/>
    <x v="1"/>
    <m/>
    <s v="VIP"/>
    <m/>
    <m/>
    <s v="Tidak"/>
    <s v="COD"/>
    <n v="104000"/>
    <s v="-"/>
    <n v="133240"/>
    <x v="22"/>
  </r>
  <r>
    <s v="1358961523"/>
    <d v="2026-06-10T00:00:00"/>
    <s v="MEIKA-BERKARYA"/>
    <s v="Meika Berkarya"/>
    <s v="6287818525580"/>
    <s v="Kab. Kuningan"/>
    <s v="Cilimus"/>
    <s v="Jl. Panawuan Indrapatra, Panawuan"/>
    <s v="Anajib (Yn)"/>
    <s v="6281332979468"/>
    <x v="2"/>
    <s v="Kab. Bima"/>
    <s v="Parado"/>
    <s v="Jl. Parado Lere RT 01 RW 01 Dusun Ladi Desa Lere Kec Parado Kab Bima patokan rumah batu ciri-ciri rumah tidak beratap sebelah kiri pintu masuk desa (DIANTAR LANGSUNG KE ALAMAT PENERIMA)."/>
    <n v="1"/>
    <s v="BARANG"/>
    <n v="100"/>
    <n v="0"/>
    <s v="EZ"/>
    <s v="Bulanan"/>
    <s v="Beli 1 Penghitam Body Kendaraan Bonus Kain Lap Microfiber"/>
    <m/>
    <n v="52000"/>
    <n v="0"/>
    <n v="0"/>
    <n v="52000"/>
    <m/>
    <s v="Diskon"/>
    <n v="20800"/>
    <n v="31200"/>
    <n v="135000"/>
    <n v="2025"/>
    <s v="DC PANAWUAN"/>
    <s v="Atasan/Staf/Karyawan"/>
    <d v="2026-06-27T00:00:00"/>
    <m/>
    <x v="1"/>
    <m/>
    <s v="VIP"/>
    <m/>
    <m/>
    <s v="Tidak"/>
    <s v="COD"/>
    <n v="83000"/>
    <s v="-"/>
    <n v="101775"/>
    <x v="24"/>
  </r>
  <r>
    <s v="1358770895"/>
    <d v="2026-06-10T00:00:00"/>
    <s v="MEIKA-BERKARYA"/>
    <s v="Meika Berkarya"/>
    <s v="6287818525580"/>
    <s v="Kab. Kuningan"/>
    <s v="Cilimus"/>
    <s v="Jl. Panawuan Indrapatra, Panawuan, Kec. Cigandamekar, Kabupaten Kuningan, Jawa Barat"/>
    <s v="Wulan (PTR)"/>
    <s v="6285191590285"/>
    <x v="8"/>
    <s v="Palu"/>
    <s v="Mantikulore"/>
    <s v="Kelurahan Talise, Hutan Kota Lapangan Golf, Lorong Gedung Madani Hutan Kota, Mantikulore"/>
    <n v="1"/>
    <s v="BARANG"/>
    <n v="100"/>
    <n v="0"/>
    <s v="EZ"/>
    <s v="Bulanan"/>
    <s v="Penambal Gigi 1 Dapat 3"/>
    <m/>
    <n v="68000"/>
    <n v="0"/>
    <n v="0"/>
    <n v="68000"/>
    <m/>
    <s v="Diskon"/>
    <n v="27200"/>
    <n v="40800"/>
    <n v="158000"/>
    <n v="2370"/>
    <s v="ybs"/>
    <m/>
    <d v="2026-07-02T00:00:00"/>
    <s v="HUBUNGI PENERIMA (LANGSUNG ANTAR KE ALAMAT)"/>
    <x v="1"/>
    <m/>
    <s v="VIP"/>
    <m/>
    <m/>
    <s v="Tidak"/>
    <s v="COD"/>
    <n v="90000"/>
    <s v="-"/>
    <n v="114830"/>
    <x v="22"/>
  </r>
  <r>
    <s v="1358770801"/>
    <d v="2026-06-10T00:00:00"/>
    <s v="MEIKA-BERKARYA"/>
    <s v="Meika Berkarya"/>
    <s v="6287818525580"/>
    <s v="Kab. Kuningan"/>
    <s v="Cilimus"/>
    <s v="Jl. Panawuan Indrapatra, Panawuan, Kec. Cigandamekar, Kabupaten Kuningan, Jawa Barat"/>
    <s v="Bos tot (BY)"/>
    <s v="6285387708978"/>
    <x v="19"/>
    <s v="Kab. Kutai Timur"/>
    <s v="Muara Wahau"/>
    <s v="Jln mulawarman RT 5 NO 705 pondok ibol. desa muara wahau (Dekat kecamatan muara wahau)Kec. Muara Wahau Kab. Kutai Timur"/>
    <n v="1"/>
    <s v="BARANG"/>
    <n v="100"/>
    <n v="0"/>
    <s v="EZ"/>
    <s v="Bulanan"/>
    <s v="1 Spray Pembersih Interior Mobil"/>
    <m/>
    <n v="93000"/>
    <n v="0"/>
    <n v="0"/>
    <n v="93000"/>
    <m/>
    <s v="Diskon"/>
    <n v="37200"/>
    <n v="55800"/>
    <n v="177000"/>
    <n v="2655"/>
    <s v="JNT"/>
    <s v="Atasan/Staf/Karyawan"/>
    <d v="2026-06-18T00:00:00"/>
    <s v="HUBUNGI PENERIMA (LANGSUNG ANTAR KE ALAMAT)"/>
    <x v="1"/>
    <m/>
    <s v="VIP"/>
    <m/>
    <m/>
    <s v="Tidak"/>
    <s v="COD"/>
    <n v="84000"/>
    <s v="-"/>
    <n v="118545"/>
    <x v="0"/>
  </r>
  <r>
    <s v="1358769013"/>
    <d v="2026-06-10T00:00:00"/>
    <s v="MEIKA-BERKARYA"/>
    <s v="Meika Berkarya"/>
    <s v="6287818525580"/>
    <s v="Kab. Kuningan"/>
    <s v="Cilimus"/>
    <s v="Jl. Panawuan Indrapatra, Panawuan, Kec. Cigandamekar, Kabupaten Kuningan, Jawa Barat"/>
    <s v="Muhammad idham ( Di)"/>
    <s v="6282244514871"/>
    <x v="8"/>
    <s v="Kab. Morowali"/>
    <s v="Bahodopi"/>
    <s v="Jl. Trans Sulawesi, Desa Keurea, ( Patokan depan kantor BCA) Kec. Bahodopi, Kab. Morowali, Sulawesi Tengah 94974"/>
    <n v="1"/>
    <s v="BARANG"/>
    <n v="100"/>
    <n v="0"/>
    <s v="EZ"/>
    <s v="Bulanan"/>
    <s v="1 SET GIGI PALSU"/>
    <m/>
    <n v="108000"/>
    <n v="0"/>
    <n v="0"/>
    <n v="108000"/>
    <m/>
    <s v="Diskon"/>
    <n v="43200"/>
    <n v="64800"/>
    <n v="161500"/>
    <n v="2422.5"/>
    <s v="DC PANAWUAN"/>
    <s v="Atasan/Staf/Karyawan"/>
    <d v="2026-06-27T00:00:00"/>
    <s v="HUBUNGI PENERIMA (LANGSUNG ANTAR KE ALAMAT)"/>
    <x v="1"/>
    <m/>
    <s v="VIP"/>
    <m/>
    <m/>
    <s v="Tidak"/>
    <s v="COD"/>
    <n v="53500"/>
    <s v="-"/>
    <n v="94277.5"/>
    <x v="24"/>
  </r>
  <r>
    <s v="1358730140"/>
    <d v="2026-06-10T00:00:00"/>
    <s v="MEIKA-BERKARYA"/>
    <s v="Meika Berkarya"/>
    <s v="6287818525580"/>
    <s v="Kab. Kuningan"/>
    <s v="Cilimus"/>
    <s v="Jl. Panawuan Indrapatra, Panawuan, Kec. Cigandamekar, Kabupaten Kuningan, Jawa Barat"/>
    <s v="Fakola (BY)"/>
    <s v="6281379127989"/>
    <x v="10"/>
    <s v="Kab. Banyuasin"/>
    <s v="Betung"/>
    <s v="Jl. Palembang Betung, Desa Lubuk Karet, Rt.04 No.235 (Dekat Masjid Nurul Iman)"/>
    <n v="1"/>
    <s v="BARANG"/>
    <n v="100"/>
    <n v="0"/>
    <s v="EZ"/>
    <s v="Bulanan"/>
    <s v="1 Paket Alat Peras Buah"/>
    <m/>
    <n v="41000"/>
    <n v="0"/>
    <n v="0"/>
    <n v="41000"/>
    <m/>
    <s v="Diskon"/>
    <n v="16400"/>
    <n v="24600"/>
    <n v="135000"/>
    <n v="2025"/>
    <s v="JNT"/>
    <s v="Atasan/Staf/Karyawan"/>
    <d v="2026-06-22T00:00:00"/>
    <s v="HUBUNGI PENERIMA (LANGSUNG ANTAR KE ALAMAT)"/>
    <x v="1"/>
    <m/>
    <s v="VIP"/>
    <m/>
    <m/>
    <s v="Tidak"/>
    <s v="COD"/>
    <n v="94000"/>
    <s v="-"/>
    <n v="108375"/>
    <x v="2"/>
  </r>
  <r>
    <s v="1358730038"/>
    <d v="2026-06-10T00:00:00"/>
    <s v="MEIKA-BERKARYA"/>
    <s v="Meika Berkarya"/>
    <s v="6287818525580"/>
    <s v="Kab. Kuningan"/>
    <s v="Cilimus"/>
    <s v="Jl. Panawuan Indrapatra, Panawuan"/>
    <s v="johan Zebua (iaa)"/>
    <s v="6281268604696"/>
    <x v="27"/>
    <s v="Kab. Siak"/>
    <s v="Minas"/>
    <s v="Jl. Yos Sudarso km 35, Desa Minas Jaya, Kec. Minas, Kabupaten Siak, Provinsi Riau (patokan rumah depan SMP 1 Minas )"/>
    <n v="1"/>
    <s v="BARANG"/>
    <n v="100"/>
    <n v="0"/>
    <s v="EZ"/>
    <s v="Bulanan"/>
    <s v="Beli 1 Gratis 1 Alat Cukur Multifungsi"/>
    <m/>
    <n v="59000"/>
    <n v="0"/>
    <n v="0"/>
    <n v="59000"/>
    <m/>
    <s v="Diskon"/>
    <n v="23600"/>
    <n v="35400"/>
    <n v="169000"/>
    <n v="2535"/>
    <s v="paket anda adadi jnt panawuan"/>
    <s v="Atasan/Staf/Karyawan"/>
    <d v="2026-06-24T00:00:00"/>
    <m/>
    <x v="1"/>
    <m/>
    <s v="VIP"/>
    <m/>
    <m/>
    <s v="Tidak"/>
    <s v="COD"/>
    <n v="110000"/>
    <s v="-"/>
    <n v="131065"/>
    <x v="17"/>
  </r>
  <r>
    <s v="1358948765"/>
    <d v="2026-06-10T00:00:00"/>
    <s v="MEIKA-BERKARYA"/>
    <s v="Meika Berkarya"/>
    <s v="6287818525580"/>
    <s v="Kab. Kuningan"/>
    <s v="Cilimus"/>
    <s v="Jl. Panawuan Indrapatra, Panawuan"/>
    <s v="Kasri (iaa)"/>
    <s v="6285293292540"/>
    <x v="15"/>
    <s v="Kab. Grobogan"/>
    <s v="Ngaringan"/>
    <s v="Dusun dumpil Desa Kalangdosari Rt 06 Rw 02 (Patokan nya masjid dumpil) Kecamatan Ngaringan Kabupaten Grobogan Provinsi Jawa Tengah"/>
    <n v="1"/>
    <s v="BARANG"/>
    <n v="100"/>
    <n v="0"/>
    <s v="EZ"/>
    <s v="Bulanan"/>
    <s v="Beli 1 Semprotan Noozle"/>
    <m/>
    <n v="25000"/>
    <n v="0"/>
    <n v="0"/>
    <n v="25000"/>
    <m/>
    <s v="Diskon"/>
    <n v="18000"/>
    <n v="7000"/>
    <n v="80000"/>
    <n v="1200"/>
    <s v="keluarganya"/>
    <s v="Tetangga"/>
    <d v="2026-06-11T00:00:00"/>
    <m/>
    <x v="0"/>
    <m/>
    <s v="VIP"/>
    <m/>
    <m/>
    <s v="Tidak"/>
    <s v="COD"/>
    <n v="55000"/>
    <s v="Recon"/>
    <n v="71800"/>
    <x v="25"/>
  </r>
  <r>
    <s v="1358492291"/>
    <d v="2026-06-10T00:00:00"/>
    <s v="MEIKA-BERKARYA"/>
    <s v="Meika Berkarya"/>
    <s v="6287818525580"/>
    <s v="Kab. Kuningan"/>
    <s v="Cilimus"/>
    <s v="Jl. Panawuan Indrapatra, Panawuan"/>
    <s v="Mattinrian(ib)"/>
    <s v="6285796154410"/>
    <x v="14"/>
    <s v="Kab. Jeneponto"/>
    <s v="Turatea"/>
    <s v="tanjonga dsun tanjonga desa tanjonga no tlp ,62 812-4468-9103"/>
    <n v="1"/>
    <s v="BARANG"/>
    <n v="100"/>
    <n v="0"/>
    <s v="EZ"/>
    <s v="Bulanan"/>
    <s v="Beli 1 Semprotan Noozle"/>
    <m/>
    <n v="61000"/>
    <n v="0"/>
    <n v="0"/>
    <n v="61000"/>
    <m/>
    <s v="Diskon"/>
    <n v="24400"/>
    <n v="36600"/>
    <n v="116000"/>
    <n v="1740"/>
    <s v="Mattinrian(ib)"/>
    <m/>
    <d v="2026-06-15T00:00:00"/>
    <m/>
    <x v="0"/>
    <m/>
    <s v="VIP"/>
    <m/>
    <m/>
    <s v="Tidak"/>
    <s v="COD"/>
    <n v="55000"/>
    <s v="Recon"/>
    <n v="77660"/>
    <x v="7"/>
  </r>
  <r>
    <s v="1358796189"/>
    <d v="2026-06-10T00:00:00"/>
    <s v="MEIKA-BERKARYA"/>
    <s v="Meika Berkarya"/>
    <s v="6287818525580"/>
    <s v="Kab. Kuningan"/>
    <s v="Cilimus"/>
    <s v="Jl. Panawuan Indrapatra, Panawuan"/>
    <s v="Romiati Od."/>
    <s v="6282178879331"/>
    <x v="22"/>
    <s v="Kab. Pesawaran"/>
    <s v="Way Ratai"/>
    <s v="Sidorejo Rt 96 Rw 03 Desa Poncorejo Kec Way Ratai Pesawaran (DIANTAR LANGSUNG KE ALAMAT PENERIMA)."/>
    <n v="1"/>
    <s v="BARANG"/>
    <n v="100"/>
    <n v="0"/>
    <s v="EZ"/>
    <s v="Bulanan"/>
    <s v="Beli 1 Semprotan Noozle"/>
    <m/>
    <n v="40000"/>
    <n v="0"/>
    <n v="0"/>
    <n v="40000"/>
    <m/>
    <s v="Diskon"/>
    <n v="16000"/>
    <n v="24000"/>
    <n v="94000"/>
    <n v="1410"/>
    <s v="Romiati Od."/>
    <m/>
    <d v="2026-06-12T00:00:00"/>
    <m/>
    <x v="0"/>
    <m/>
    <s v="VIP"/>
    <m/>
    <m/>
    <s v="Tidak"/>
    <s v="COD"/>
    <n v="54000"/>
    <s v="Recon"/>
    <n v="68590"/>
    <x v="15"/>
  </r>
  <r>
    <s v="1358871980"/>
    <d v="2026-06-10T00:00:00"/>
    <s v="MEIKA-BERKARYA"/>
    <s v="Meika Berkarya"/>
    <s v="6287818525580"/>
    <s v="Kab. Kuningan"/>
    <s v="Cilimus"/>
    <s v="Jl. Panawuan Indrapatra, Panawuan, Kec. Cigandamekar, Kabupaten Kuningan, Jawa Barat"/>
    <s v="Nur Intang (Rs)"/>
    <s v="6281354516768"/>
    <x v="14"/>
    <s v="Kab. Gowa"/>
    <s v="Parigi"/>
    <s v="RT 001 RW 002, Ds. Jonjo (Sebelah Mesjid Nurul Taufiq Ma likunna)Kec. Parigi Kab. Gowa"/>
    <n v="1"/>
    <s v="BARANG"/>
    <n v="100"/>
    <n v="0"/>
    <s v="EZ"/>
    <s v="Bulanan"/>
    <s v="1 SET GIGI PALSU"/>
    <m/>
    <n v="54000"/>
    <n v="0"/>
    <n v="0"/>
    <n v="54000"/>
    <m/>
    <s v="Diskon"/>
    <n v="21600"/>
    <n v="32400"/>
    <n v="154000"/>
    <n v="2310"/>
    <s v="DC PANAWUAN"/>
    <s v="Atasan/Staf/Karyawan"/>
    <d v="2026-06-21T00:00:00"/>
    <s v="HUBUNGI PENERIMA (LANGSUNG ANTAR KE ALAMAT)"/>
    <x v="1"/>
    <m/>
    <s v="VIP"/>
    <m/>
    <m/>
    <s v="Tidak"/>
    <s v="COD"/>
    <n v="100000"/>
    <s v="-"/>
    <n v="119290"/>
    <x v="12"/>
  </r>
  <r>
    <s v="1358728378"/>
    <d v="2026-06-10T00:00:00"/>
    <s v="MEIKA-BERKARYA"/>
    <s v="Meika Berkarya"/>
    <s v="6287818525580"/>
    <s v="Kab. Kuningan"/>
    <s v="Cilimus"/>
    <s v="Jl. Panawuan Indrapatra, Panawuan, Kec. Cigandamekar, Kabupaten Kuningan, Jawa Barat"/>
    <s v="Gusti Rifanah (Hb)"/>
    <s v="62811834017"/>
    <x v="28"/>
    <s v="Tangerang Selatan"/>
    <s v="Serpong Utara"/>
    <s v="Melati mas residence blok U 10 no 18 desa/kel jelupang,Kec. Serpong Utara Kota Tangerang Selatan"/>
    <n v="1"/>
    <s v="BARANG"/>
    <n v="100"/>
    <n v="0"/>
    <s v="EZ"/>
    <s v="Bulanan"/>
    <s v="1 Topi Pelindung Sinar UV"/>
    <m/>
    <n v="15000"/>
    <n v="0"/>
    <n v="0"/>
    <n v="15000"/>
    <m/>
    <s v="Diskon"/>
    <n v="9000"/>
    <n v="6000"/>
    <n v="97000"/>
    <n v="1455"/>
    <s v="Gusti Rifanah (Hb)"/>
    <m/>
    <d v="2026-06-11T00:00:00"/>
    <s v="HUBUNGI PENERIMA (LANGSUNG ANTAR KE ALAMAT)"/>
    <x v="0"/>
    <m/>
    <s v="VIP"/>
    <m/>
    <m/>
    <s v="Tidak"/>
    <s v="COD"/>
    <n v="82000"/>
    <s v="Recon"/>
    <n v="89545"/>
    <x v="25"/>
  </r>
  <r>
    <s v="1358979544"/>
    <d v="2026-06-10T00:00:00"/>
    <s v="MEIKA-BERKARYA"/>
    <s v="Meika Berkarya"/>
    <s v="6287818525580"/>
    <s v="Kab. Kuningan"/>
    <s v="Cilimus"/>
    <s v="Jl. Panawuan Indrapatra, Panawuan"/>
    <s v="Kornalis Gada Lede (PS)"/>
    <s v="6281339310318"/>
    <x v="1"/>
    <s v="Kab. Ende"/>
    <s v="Ende Tengah"/>
    <s v="Jln. Patimura RT 03 RW 03 Kelurahan. Potulando"/>
    <n v="1"/>
    <s v="BARANG"/>
    <n v="100"/>
    <n v="0"/>
    <s v="EZ"/>
    <s v="Bulanan"/>
    <s v="Beli 1 Gratis 1 Alat Cukur Multifungsi"/>
    <m/>
    <n v="80000"/>
    <n v="0"/>
    <n v="0"/>
    <n v="80000"/>
    <m/>
    <s v="Diskon"/>
    <n v="32000"/>
    <n v="48000"/>
    <n v="184000"/>
    <n v="2760"/>
    <s v="Kornalis Gada Lede (PS)"/>
    <m/>
    <d v="2026-06-15T00:00:00"/>
    <m/>
    <x v="0"/>
    <m/>
    <s v="VIP"/>
    <m/>
    <m/>
    <s v="Tidak"/>
    <s v="COD"/>
    <n v="104000"/>
    <s v="Recon"/>
    <n v="133240"/>
    <x v="7"/>
  </r>
  <r>
    <s v="1358969837"/>
    <d v="2026-06-10T00:00:00"/>
    <s v="MEIKA-BERKARYA"/>
    <s v="Meika Berkarya"/>
    <s v="6287818525580"/>
    <s v="Kab. Kuningan"/>
    <s v="Cilimus"/>
    <s v="Jl. Panawuan Indrapatra, Panawuan"/>
    <s v="Mustaqiem (Yn)"/>
    <s v="6281377238126"/>
    <x v="33"/>
    <s v="Kab. Aceh Jaya"/>
    <s v="Darul Hikmah"/>
    <s v="Jl. Patek Krueng Tho Dusun Seulanga Desa Pajar Kec Darul Hikmah Kab Aceh Jaya patokan rumah 4km dari Jl. Meulaboh Banda Aceh ciri-ciri Rumah  Relokasi rumah bantuan korban Tsunami (DIANTAR LANGSUNG KE ALAMAT PENERIMA)."/>
    <n v="1"/>
    <s v="BARANG"/>
    <n v="100"/>
    <n v="0"/>
    <s v="EZ"/>
    <s v="Bulanan"/>
    <s v="Beli 1 Vacum Cleaner Mobil"/>
    <m/>
    <n v="60000"/>
    <n v="0"/>
    <n v="0"/>
    <n v="60000"/>
    <m/>
    <s v="Diskon"/>
    <n v="24000"/>
    <n v="36000"/>
    <n v="138600"/>
    <n v="2079"/>
    <s v="Mustaqiem (Yn)"/>
    <m/>
    <d v="2026-06-16T00:00:00"/>
    <m/>
    <x v="0"/>
    <m/>
    <s v="VIP"/>
    <m/>
    <m/>
    <s v="Tidak"/>
    <s v="COD"/>
    <n v="78600"/>
    <s v="Recon"/>
    <n v="100521"/>
    <x v="9"/>
  </r>
  <r>
    <s v="1358881440"/>
    <d v="2026-06-10T00:00:00"/>
    <s v="MEIKA-BERKARYA"/>
    <s v="Meika Berkarya"/>
    <s v="6287818525580"/>
    <s v="Kab. Kuningan"/>
    <s v="Cilimus"/>
    <s v="Jl. Panawuan Indrapatra, Panawuan, Kec. Cigandamekar, Kabupaten Kuningan, Jawa Barat"/>
    <s v="Mimin karminah (ca)"/>
    <s v="6285320153778"/>
    <x v="26"/>
    <s v="Kab. Majalengka"/>
    <s v="Jatiwangi"/>
    <s v="Desa loji (Rt009/RW005) Dusun 03, Kec. Jatiwangi Kab. Majalengka"/>
    <n v="1"/>
    <s v="BARANG"/>
    <n v="100"/>
    <n v="0"/>
    <s v="EZ"/>
    <s v="Bulanan"/>
    <s v="1 Dapat 2 Kacamata Autofokus"/>
    <m/>
    <n v="8000"/>
    <n v="0"/>
    <n v="0"/>
    <n v="8000"/>
    <m/>
    <s v="Diskon"/>
    <n v="3000"/>
    <n v="5000"/>
    <n v="48000"/>
    <n v="720"/>
    <s v="Mimin karminah (ca)"/>
    <m/>
    <d v="2026-06-11T00:00:00"/>
    <s v="HUBUNGI PENERIMA (LANGSUNG ANTAR KE ALAMAT)"/>
    <x v="0"/>
    <m/>
    <s v="VIP"/>
    <m/>
    <m/>
    <s v="Tidak"/>
    <s v="COD"/>
    <n v="40000"/>
    <s v="Recon"/>
    <n v="42280"/>
    <x v="25"/>
  </r>
  <r>
    <s v="1358878180"/>
    <d v="2026-06-10T00:00:00"/>
    <s v="MEIKA-BERKARYA"/>
    <s v="Meika Berkarya"/>
    <s v="6287818525580"/>
    <s v="Kab. Kuningan"/>
    <s v="Cilimus"/>
    <s v="Jl. Panawuan Indrapatra, Panawuan"/>
    <s v="Mukrin Rin (Kin)"/>
    <s v="6282313053997"/>
    <x v="2"/>
    <s v="Bima"/>
    <s v="Raba"/>
    <s v="Kelurahan Rabadompu Barat RT 08 RW 03 Jl. Belimbing (LANGSUNG DIANTARKAN KE ALAMAT)"/>
    <n v="1"/>
    <s v="BARANG"/>
    <n v="100"/>
    <n v="0"/>
    <s v="EZ"/>
    <s v="Bulanan"/>
    <s v="Beli 1 Gratis 1 Gelang Retro Terapi Batu Giok"/>
    <m/>
    <n v="46000"/>
    <n v="0"/>
    <n v="0"/>
    <n v="46000"/>
    <m/>
    <s v="Diskon"/>
    <n v="18400"/>
    <n v="27600"/>
    <n v="116000"/>
    <n v="1740"/>
    <s v="jnt"/>
    <s v="Atasan/Staf/Karyawan"/>
    <d v="2026-06-23T00:00:00"/>
    <m/>
    <x v="1"/>
    <m/>
    <s v="VIP"/>
    <m/>
    <m/>
    <s v="Tidak"/>
    <s v="COD"/>
    <n v="70000"/>
    <s v="-"/>
    <n v="86660"/>
    <x v="16"/>
  </r>
  <r>
    <s v="1358799918"/>
    <d v="2026-06-10T00:00:00"/>
    <s v="MEIKA-BERKARYA"/>
    <s v="Meika Berkarya"/>
    <s v="6287818525580"/>
    <s v="Kab. Kuningan"/>
    <s v="Cilimus"/>
    <s v="Jl. Panawuan Indrapatra, Panawuan"/>
    <s v="RISMAN.H.SAMARALAU. (Yn)"/>
    <s v="6285244597198"/>
    <x v="8"/>
    <s v="Kab. Parigi Moutong"/>
    <s v="Parigi"/>
    <s v="Jl. Trans Sulawesi RT 01 RW 02 Dusun 1 Desa Olaya Kec Parigi Kab Parigi Moutong patokan rumah 100 meter dari bulog ujung jembatan sebelah kiri, tepat cetakan batako (DIANTAR LANGSUNG KE ALAMAT PENERIMA)."/>
    <n v="1"/>
    <s v="BARANG"/>
    <n v="100"/>
    <n v="0"/>
    <s v="EZ"/>
    <s v="Bulanan"/>
    <s v="Beli 2 Gratis 1 Semprotan Noozle"/>
    <m/>
    <n v="85000"/>
    <n v="0"/>
    <n v="0"/>
    <n v="85000"/>
    <m/>
    <s v="Diskon"/>
    <n v="34000"/>
    <n v="51000"/>
    <n v="189000"/>
    <n v="2835"/>
    <s v="paket anda adadi jnt panawuan"/>
    <s v="Atasan/Staf/Karyawan"/>
    <d v="2026-06-24T00:00:00"/>
    <m/>
    <x v="1"/>
    <m/>
    <s v="VIP"/>
    <m/>
    <m/>
    <s v="Tidak"/>
    <s v="COD"/>
    <n v="104000"/>
    <s v="-"/>
    <n v="135165"/>
    <x v="17"/>
  </r>
  <r>
    <s v="1358968274"/>
    <d v="2026-06-10T00:00:00"/>
    <s v="MEIKA-BERKARYA"/>
    <s v="Meika Berkarya"/>
    <s v="6287818525580"/>
    <s v="Kab. Kuningan"/>
    <s v="Cilimus"/>
    <s v="Jl. Panawuan Indrapatra, Panawuan"/>
    <s v="La Kisana Od."/>
    <s v="6285243527291"/>
    <x v="23"/>
    <s v="Kab. Buton"/>
    <s v="Pasarwajo"/>
    <s v="SMP N 18 BUTON Lingkungan Lapanda 1 Kelurahan Awainulu Kec Pasar Wajo (DIANTAR LANGSUNG KE ALAMAT PENERIMA)"/>
    <n v="1"/>
    <s v="BARANG"/>
    <n v="100"/>
    <n v="0"/>
    <s v="EZ"/>
    <s v="Bulanan"/>
    <s v="Beli 1 Gratis 1 Alat Cukur Multifungsi"/>
    <m/>
    <n v="82000"/>
    <n v="0"/>
    <n v="0"/>
    <n v="82000"/>
    <m/>
    <s v="Diskon"/>
    <n v="32800"/>
    <n v="49200"/>
    <n v="186000"/>
    <n v="2790"/>
    <s v="La Kisana Od."/>
    <m/>
    <d v="2026-06-16T00:00:00"/>
    <m/>
    <x v="0"/>
    <m/>
    <s v="VIP"/>
    <m/>
    <m/>
    <s v="Tidak"/>
    <s v="COD"/>
    <n v="104000"/>
    <s v="Recon"/>
    <n v="134010"/>
    <x v="9"/>
  </r>
  <r>
    <s v="1358996931"/>
    <d v="2026-06-10T00:00:00"/>
    <s v="MEIKA-BERKARYA"/>
    <s v="Meika Berkarya"/>
    <s v="6287818525580"/>
    <s v="Kab. Kuningan"/>
    <s v="Cilimus"/>
    <s v="Jl. Panawuan Indrapatra, Panawuan"/>
    <s v="Nonivania G. Buknoni(Mar)."/>
    <s v="6282342750403"/>
    <x v="1"/>
    <s v="Kupang"/>
    <s v="Maulafa"/>
    <s v="JL Puri Lontar 2 Kel. Maulafa Kec. Maulafa Kota Kupang Nusa Tenggara Timur"/>
    <n v="1"/>
    <s v="BARANG"/>
    <n v="100"/>
    <n v="0"/>
    <s v="EZ"/>
    <s v="Bulanan"/>
    <s v="Beli 1 Gratis 1 Alat Cukur Multifungsi"/>
    <m/>
    <n v="64000"/>
    <n v="0"/>
    <n v="0"/>
    <n v="64000"/>
    <m/>
    <s v="Diskon"/>
    <n v="25600"/>
    <n v="38400"/>
    <n v="168000"/>
    <n v="2520"/>
    <m/>
    <m/>
    <m/>
    <m/>
    <x v="1"/>
    <m/>
    <s v="VIP"/>
    <m/>
    <m/>
    <s v="Tidak"/>
    <s v="COD"/>
    <n v="104000"/>
    <s v="-"/>
    <n v="127080"/>
    <x v="20"/>
  </r>
  <r>
    <s v="1358481613"/>
    <d v="2026-06-10T00:00:00"/>
    <s v="MEIKA-BERKARYA"/>
    <s v="Meika Berkarya"/>
    <s v="6287818525580"/>
    <s v="Kab. Kuningan"/>
    <s v="Cilimus"/>
    <s v="Jl. Panawuan Indrapatra, Panawuan, Kec. Cigandamekar, Kabupaten Kuningan, Jawa Barat"/>
    <s v="Diding Dewo (Rs)"/>
    <s v="6281254681737"/>
    <x v="32"/>
    <s v="Kab. Nunukan"/>
    <s v="Tulin Onsoi"/>
    <s v="Jl. Pemda, Desa Salang, RT 01, (rumah dekat kantor desa Salang)Kec. Tulin Onsoi Kab. Nunukan"/>
    <n v="1"/>
    <s v="BARANG"/>
    <n v="100"/>
    <n v="0"/>
    <s v="EZ"/>
    <s v="Bulanan"/>
    <s v="3 PCS LEM BESI SERBAGUNA"/>
    <m/>
    <n v="96000"/>
    <n v="0"/>
    <n v="0"/>
    <n v="96000"/>
    <m/>
    <s v="Diskon"/>
    <n v="38400"/>
    <n v="57600"/>
    <n v="232000"/>
    <n v="3480"/>
    <s v="JNT"/>
    <s v="Atasan/Staf/Karyawan"/>
    <d v="2026-06-26T00:00:00"/>
    <s v="HUBUNGI PENERIMA (LANGSUNG ANTAR KE ALAMAT)"/>
    <x v="1"/>
    <m/>
    <s v="VIP"/>
    <m/>
    <m/>
    <s v="Tidak"/>
    <s v="COD"/>
    <n v="136000"/>
    <s v="-"/>
    <n v="170920"/>
    <x v="1"/>
  </r>
  <r>
    <s v="1358739545"/>
    <d v="2026-06-10T00:00:00"/>
    <s v="MEIKA-BERKARYA"/>
    <s v="Meika Berkarya"/>
    <s v="6287818525580"/>
    <s v="Kab. Kuningan"/>
    <s v="Cilimus"/>
    <s v="Jl. Panawuan Indrapatra, Panawuan, Kec. Cigandamekar, Kabupaten Kuningan, Jawa Barat"/>
    <s v="Sutrisno ( Di)"/>
    <s v="6281331492405"/>
    <x v="16"/>
    <s v="Kab. Nganjuk"/>
    <s v="Pace"/>
    <s v="Desa Jatigreges, Jln. Argopuro RT 01 RW 01 kec. Pace, Kab. Nganjuk"/>
    <n v="1"/>
    <s v="BARANG"/>
    <n v="100"/>
    <n v="0"/>
    <s v="EZ"/>
    <s v="Bulanan"/>
    <s v="1 SET POMPA SEDOT MANUAL 1 SET (1 POMPA DAN 1 SELANG)"/>
    <m/>
    <n v="31000"/>
    <n v="0"/>
    <n v="0"/>
    <n v="31000"/>
    <m/>
    <s v="Diskon"/>
    <n v="22000"/>
    <n v="9000"/>
    <n v="100000"/>
    <n v="1500"/>
    <s v="PAKET ANDA ADA DI JNT PANAWUAN"/>
    <s v="Atasan/Staf/Karyawan"/>
    <d v="2026-06-16T00:00:00"/>
    <s v="HUBUNGI PENERIMA (LANGSUNG ANTAR KE ALAMAT)"/>
    <x v="1"/>
    <m/>
    <s v="VIP"/>
    <m/>
    <m/>
    <s v="Tidak"/>
    <s v="COD"/>
    <n v="69000"/>
    <s v="-"/>
    <n v="89500"/>
    <x v="9"/>
  </r>
  <r>
    <s v="1358950993"/>
    <d v="2026-06-10T00:00:00"/>
    <s v="MEIKA-BERKARYA"/>
    <s v="Meika Berkarya"/>
    <s v="6287818525580"/>
    <s v="Kab. Kuningan"/>
    <s v="Cilimus"/>
    <s v="Jl. Panawuan Indrapatra, Panawuan, Kec. Cigandamekar, Kabupaten Kuningan, Jawa Barat"/>
    <s v="Barry Donat (Hb)"/>
    <s v="6289622430333"/>
    <x v="26"/>
    <s v="Kab. Cianjur"/>
    <s v="Mande"/>
    <s v="Kp Jati Rt 005 / 007 No. 06 desa/kel Jamali"/>
    <n v="1"/>
    <s v="BARANG"/>
    <n v="100"/>
    <n v="0"/>
    <s v="EZ"/>
    <s v="Bulanan"/>
    <s v="1 Dapat 2 Kacamata Autofokus ,2.00"/>
    <m/>
    <n v="16000"/>
    <n v="0"/>
    <n v="0"/>
    <n v="16000"/>
    <m/>
    <s v="Diskon"/>
    <n v="11000"/>
    <n v="5000"/>
    <n v="55000"/>
    <n v="825"/>
    <s v="Barry Donat (Hb)"/>
    <m/>
    <d v="2026-06-11T00:00:00"/>
    <s v="HUBUNGI PENERIMA (LANGSUNG ANTAR KE ALAMAT)"/>
    <x v="0"/>
    <m/>
    <s v="VIP"/>
    <m/>
    <m/>
    <s v="Tidak"/>
    <s v="COD"/>
    <n v="39000"/>
    <s v="Recon"/>
    <n v="49175"/>
    <x v="25"/>
  </r>
  <r>
    <s v="1358966025"/>
    <d v="2026-06-10T00:00:00"/>
    <s v="MEIKA-BERKARYA"/>
    <s v="Meika Berkarya"/>
    <s v="6287818525580"/>
    <s v="Kab. Kuningan"/>
    <s v="Cilimus"/>
    <s v="Jl. Panawuan Indrapatra, Panawuan"/>
    <s v="Wenndy(ib)"/>
    <s v="6282339173645"/>
    <x v="17"/>
    <s v="Kab. Sorong Selatan"/>
    <s v="Teminabuan"/>
    <s v="Jln. Trans teminabuan-Ayamaru Kompleks Wernas"/>
    <n v="1"/>
    <s v="BARANG"/>
    <n v="100"/>
    <n v="0"/>
    <s v="EZ"/>
    <s v="Bulanan"/>
    <s v="Beli 1 Dapat 6 Paket Buku Lancar Membaca Tanpa Mengeja"/>
    <m/>
    <n v="174000"/>
    <n v="0"/>
    <n v="0"/>
    <n v="174000"/>
    <m/>
    <s v="Diskon"/>
    <n v="69600"/>
    <n v="104400"/>
    <n v="258000"/>
    <n v="3870"/>
    <s v="JNT"/>
    <s v="Atasan/Staf/Karyawan"/>
    <d v="2026-06-26T00:00:00"/>
    <m/>
    <x v="1"/>
    <m/>
    <s v="VIP"/>
    <m/>
    <m/>
    <s v="Tidak"/>
    <s v="COD"/>
    <n v="84000"/>
    <s v="-"/>
    <n v="149730"/>
    <x v="1"/>
  </r>
  <r>
    <s v="1358966439"/>
    <d v="2026-06-10T00:00:00"/>
    <s v="MEIKA-BERKARYA"/>
    <s v="Meika Berkarya"/>
    <s v="6287818525580"/>
    <s v="Kab. Kuningan"/>
    <s v="Cilimus"/>
    <s v="Jl. Panawuan Indrapatra, Panawuan"/>
    <s v="Yunus Od."/>
    <s v="6282358032747"/>
    <x v="21"/>
    <s v="Kab. Tanah Bumbu"/>
    <s v="Satui"/>
    <s v="Desa Makmur Mulia Kec Satui (DIANTAR LANGSUNG KE ALAMAT PENERIMA) Patokan Kantor Sebelah Water Boom."/>
    <n v="1"/>
    <s v="BARANG"/>
    <n v="100"/>
    <n v="0"/>
    <s v="EZ"/>
    <s v="Bulanan"/>
    <s v="Beli 1 Gratis 1 Gelang Retro Terapi Batu Giok"/>
    <m/>
    <n v="62000"/>
    <n v="0"/>
    <n v="0"/>
    <n v="62000"/>
    <m/>
    <s v="Diskon"/>
    <n v="24800"/>
    <n v="37200"/>
    <n v="132000"/>
    <n v="1980"/>
    <s v="Yunus Od."/>
    <m/>
    <d v="2026-06-13T00:00:00"/>
    <m/>
    <x v="0"/>
    <m/>
    <s v="VIP"/>
    <m/>
    <m/>
    <s v="Tidak"/>
    <s v="COD"/>
    <n v="70000"/>
    <s v="Recon"/>
    <n v="92820"/>
    <x v="18"/>
  </r>
  <r>
    <s v="1358949809"/>
    <d v="2026-06-10T00:00:00"/>
    <s v="MEIKA-BERKARYA"/>
    <s v="Meika Berkarya"/>
    <s v="6287818525580"/>
    <s v="Kab. Kuningan"/>
    <s v="Cilimus"/>
    <s v="Jl. Panawuan Indrapatra, Panawuan"/>
    <s v="Mas Bro (Jj)"/>
    <s v="62895400642180"/>
    <x v="24"/>
    <s v="Jakarta Selatan"/>
    <s v="Pesanggrahan"/>
    <s v="Bintaro Permai 3 No 5A RT 001/09 GG Flamboyan Pasanggrahaan Kelurahan Bintaro"/>
    <n v="1"/>
    <s v="BARANG"/>
    <n v="100"/>
    <n v="0"/>
    <s v="EZ"/>
    <s v="Bulanan"/>
    <s v="Beli 1 Penghitam Body Kendaraan Bonus Kain Lap Microfiber"/>
    <m/>
    <n v="14000"/>
    <n v="0"/>
    <n v="0"/>
    <n v="14000"/>
    <m/>
    <s v="Diskon"/>
    <n v="8000"/>
    <n v="6000"/>
    <n v="67500"/>
    <n v="1012.5"/>
    <s v="Mas Bro (Jj)"/>
    <m/>
    <d v="2026-06-12T00:00:00"/>
    <m/>
    <x v="0"/>
    <m/>
    <s v="VIP"/>
    <m/>
    <m/>
    <s v="Tidak"/>
    <s v="COD"/>
    <n v="53500"/>
    <s v="Recon"/>
    <n v="60487.5"/>
    <x v="15"/>
  </r>
  <r>
    <s v="1358949489"/>
    <d v="2026-06-10T00:00:00"/>
    <s v="MEIKA-BERKARYA"/>
    <s v="Meika Berkarya"/>
    <s v="6287818525580"/>
    <s v="Kab. Kuningan"/>
    <s v="Cilimus"/>
    <s v="Jl. Panawuan Indrapatra, Panawuan, Kec. Cigandamekar, Kabupaten Kuningan, Jawa Barat"/>
    <s v="Effendi (Hb)"/>
    <s v="6281280349050"/>
    <x v="16"/>
    <s v="Madiun"/>
    <s v="Taman"/>
    <s v="Perum Taman Salak Blok A 41 RT.52, RW 17,Kelurahan Pandean,Kec. Taman Kota Madiun"/>
    <n v="1"/>
    <s v="BARANG"/>
    <n v="100"/>
    <n v="0"/>
    <s v="EZ"/>
    <s v="Bulanan"/>
    <s v="1 Dapat 2 Kacamata Autofokus ,2.00"/>
    <m/>
    <n v="27000"/>
    <n v="0"/>
    <n v="0"/>
    <n v="27000"/>
    <m/>
    <s v="Diskon"/>
    <n v="18000"/>
    <n v="9000"/>
    <n v="64000"/>
    <n v="960"/>
    <s v="Effendi (Hb)"/>
    <m/>
    <d v="2026-06-12T00:00:00"/>
    <s v="HUBUNGI PENERIMA (LANGSUNG ANTAR KE ALAMAT)"/>
    <x v="0"/>
    <m/>
    <s v="VIP"/>
    <m/>
    <m/>
    <s v="Tidak"/>
    <s v="COD"/>
    <n v="37000"/>
    <s v="Recon"/>
    <n v="54040"/>
    <x v="15"/>
  </r>
  <r>
    <s v="1358736487"/>
    <d v="2026-06-10T00:00:00"/>
    <s v="MEIKA-BERKARYA"/>
    <s v="Meika Berkarya"/>
    <s v="6287818525580"/>
    <s v="Kab. Kuningan"/>
    <s v="Cilimus"/>
    <s v="Jl. Panawuan Indrapatra, Panawuan, Kec. Cigandamekar, Kabupaten Kuningan, Jawa Barat"/>
    <s v="Kamal ( Di)"/>
    <s v="6282172298452"/>
    <x v="26"/>
    <s v="Kab. Bogor"/>
    <s v="Gunungsindur"/>
    <s v="Kelurahan Cibinong, RT 02 RW 05 ( patokan depan pabrik tahu) kec. Gunung Sindur"/>
    <n v="1"/>
    <s v="BARANG"/>
    <n v="100"/>
    <n v="0"/>
    <s v="EZ"/>
    <s v="Bulanan"/>
    <s v="1 SET GIGI PALSU"/>
    <m/>
    <n v="15000"/>
    <n v="0"/>
    <n v="0"/>
    <n v="15000"/>
    <m/>
    <s v="Diskon"/>
    <n v="9000"/>
    <n v="6000"/>
    <n v="73500"/>
    <n v="1102.5"/>
    <s v="Kamal ( Di)"/>
    <m/>
    <d v="2026-06-11T00:00:00"/>
    <s v="HUBUNGI PENERIMA (LANGSUNG ANTAR KE ALAMAT)"/>
    <x v="0"/>
    <m/>
    <s v="VIP"/>
    <m/>
    <m/>
    <s v="Tidak"/>
    <s v="COD"/>
    <n v="58500"/>
    <s v="Recon"/>
    <n v="66397.5"/>
    <x v="25"/>
  </r>
  <r>
    <s v="1358949268"/>
    <d v="2026-06-10T00:00:00"/>
    <s v="MEIKA-BERKARYA"/>
    <s v="Meika Berkarya"/>
    <s v="6287818525580"/>
    <s v="Kab. Kuningan"/>
    <s v="Cilimus"/>
    <s v="Jl. Panawuan Indrapatra, Panawuan, Kec. Cigandamekar, Kabupaten Kuningan, Jawa Barat"/>
    <s v="Sudianto/ afo (Hb)"/>
    <s v="6281351183738"/>
    <x v="5"/>
    <s v="Kab. Kubu Raya"/>
    <s v="Sungai Raya"/>
    <s v="Jln Adisucipto, Gang Amartapura no 22, desa/kel parit Baru,Kec. Sei/Sungai Raya Kab. Kubu Raya"/>
    <n v="1"/>
    <s v="BARANG"/>
    <n v="100"/>
    <n v="0"/>
    <s v="EZ"/>
    <s v="Bulanan"/>
    <s v="1 Topi Visor Anti UV (GRAY)"/>
    <m/>
    <n v="44000"/>
    <n v="0"/>
    <n v="0"/>
    <n v="44000"/>
    <m/>
    <s v="Diskon"/>
    <n v="17600"/>
    <n v="26400"/>
    <n v="0"/>
    <n v="0"/>
    <s v="Sudianto/ afo (Hb)"/>
    <m/>
    <d v="2026-06-13T00:00:00"/>
    <s v="HUBUNGI PENERIMA (LANGSUNG ANTAR KE ALAMAT)"/>
    <x v="0"/>
    <m/>
    <s v="VIP"/>
    <m/>
    <m/>
    <s v="Tidak"/>
    <s v="NONCOD"/>
    <n v="-44000"/>
    <s v="-"/>
    <n v="-26400"/>
    <x v="18"/>
  </r>
  <r>
    <s v="1358866881"/>
    <d v="2026-06-10T00:00:00"/>
    <s v="MEIKA-BERKARYA"/>
    <s v="Meika Berkarya"/>
    <s v="6287818525580"/>
    <s v="Kab. Kuningan"/>
    <s v="Cilimus"/>
    <s v="Jl. Panawuan Indrapatra, Panawuan"/>
    <s v="Anton lubis(Mar)."/>
    <s v="6285122392036"/>
    <x v="10"/>
    <s v="Kab. Ogan Komering Ulu Timur"/>
    <s v="Cempaka"/>
    <s v="PT LPI Barak Baja Kec. Cempaka Kab.Ogan Komering Ulu Timur Sumatra Selatan"/>
    <n v="1"/>
    <s v="BARANG"/>
    <n v="100"/>
    <n v="0"/>
    <s v="EZ"/>
    <s v="Bulanan"/>
    <s v="Beli 1 Gratis 1 Alat Cukur Multifungsi"/>
    <m/>
    <n v="37000"/>
    <n v="0"/>
    <n v="0"/>
    <n v="37000"/>
    <m/>
    <s v="Diskon"/>
    <n v="14800"/>
    <n v="22200"/>
    <n v="141000"/>
    <n v="2115"/>
    <s v="Anton lubis(Mar)."/>
    <m/>
    <d v="2026-06-13T00:00:00"/>
    <m/>
    <x v="0"/>
    <m/>
    <s v="VIP"/>
    <m/>
    <m/>
    <s v="Tidak"/>
    <s v="COD"/>
    <n v="104000"/>
    <s v="Recon"/>
    <n v="116685"/>
    <x v="18"/>
  </r>
  <r>
    <s v="1358867099"/>
    <d v="2026-06-10T00:00:00"/>
    <s v="MEIKA-BERKARYA"/>
    <s v="Meika Berkarya"/>
    <s v="6287818525580"/>
    <s v="Kab. Kuningan"/>
    <s v="Cilimus"/>
    <s v="Jl. Panawuan Indrapatra, Panawuan"/>
    <s v="Darso Od."/>
    <s v="6289618634562"/>
    <x v="28"/>
    <s v="Kab. Tangerang"/>
    <s v="Kosambi"/>
    <s v="Pergudangan Pantai Indah Kelurahan Dadap Blok R 31 Kec Kosambi (DIANTAR LANGSUNG KE ALAMAT PENERIMA)."/>
    <n v="1"/>
    <s v="BARANG"/>
    <n v="100"/>
    <n v="0"/>
    <s v="EZ"/>
    <s v="Bulanan"/>
    <s v="Beli 2 Gratis 1 Penghitam Body Kendaraan Bonus Kain Lap Microfiber"/>
    <m/>
    <n v="15000"/>
    <n v="0"/>
    <n v="0"/>
    <n v="15000"/>
    <m/>
    <s v="Diskon"/>
    <n v="9000"/>
    <n v="6000"/>
    <n v="119000"/>
    <n v="1785"/>
    <s v="paket anda adadi jnt paawuanw"/>
    <s v="Atasan/Staf/Karyawan"/>
    <d v="2026-06-29T00:00:00"/>
    <m/>
    <x v="1"/>
    <m/>
    <s v="VIP"/>
    <m/>
    <m/>
    <s v="Tidak"/>
    <s v="COD"/>
    <n v="104000"/>
    <s v="-"/>
    <n v="111215"/>
    <x v="6"/>
  </r>
  <r>
    <s v="1358997833"/>
    <d v="2026-06-10T00:00:00"/>
    <s v="MEIKA-BERKARYA"/>
    <s v="Meika Berkarya"/>
    <s v="6287818525580"/>
    <s v="Kab. Kuningan"/>
    <s v="Cilimus"/>
    <s v="Jl. Panawuan Indrapatra, Panawuan, Kec. Cigandamekar, Kabupaten Kuningan, Jawa Barat"/>
    <s v="Hardi (Ad)"/>
    <s v="6285894374017"/>
    <x v="24"/>
    <s v="Jakarta Pusat"/>
    <s v="Gambir"/>
    <s v="Jln petojo sabangan rt05/5 no34 petojo selatan jakarta pusat Dekat Paspampres jln sabangan 1 kak"/>
    <n v="1"/>
    <s v="BARANG"/>
    <n v="100"/>
    <n v="0"/>
    <s v="EZ"/>
    <s v="Bulanan"/>
    <s v="Penambal Gigi 1 Dapat 3"/>
    <m/>
    <n v="14000"/>
    <n v="0"/>
    <n v="0"/>
    <n v="14000"/>
    <m/>
    <s v="Diskon"/>
    <n v="8000"/>
    <n v="6000"/>
    <n v="92500"/>
    <n v="1387.5"/>
    <s v="Hardi (Ad)"/>
    <m/>
    <d v="2026-06-11T00:00:00"/>
    <s v="HUBUNGI PENERIMA (LANGSUNG ANTAR KE ALAMAT)"/>
    <x v="0"/>
    <m/>
    <s v="VIP"/>
    <m/>
    <m/>
    <s v="Tidak"/>
    <s v="COD"/>
    <n v="78500"/>
    <s v="Recon"/>
    <n v="85112.5"/>
    <x v="25"/>
  </r>
  <r>
    <s v="1358657236"/>
    <d v="2026-06-10T00:00:00"/>
    <s v="MEIKA-BERKARYA"/>
    <s v="Meika Berkarya"/>
    <s v="6287818525580"/>
    <s v="Kab. Kuningan"/>
    <s v="Cilimus"/>
    <s v="Jl. Panawuan Indrapatra, Panawuan, Kec. Cigandamekar, Kabupaten Kuningan, Jawa Barat"/>
    <s v="Saepudin (PTR)"/>
    <s v="6285724743255"/>
    <x v="26"/>
    <s v="Kab. Sukabumi"/>
    <s v="Cidolog"/>
    <s v="Kp Panembong, RT. 14 / RW. 04, Desa Cikarang, Cidolog,Kab. Sukabumi"/>
    <n v="1"/>
    <s v="BARANG"/>
    <n v="100"/>
    <n v="0"/>
    <s v="EZ"/>
    <s v="Bulanan"/>
    <s v="1 Dapat 2 Kacamata Autofokus"/>
    <m/>
    <n v="12000"/>
    <n v="0"/>
    <n v="0"/>
    <n v="12000"/>
    <m/>
    <s v="Diskon"/>
    <n v="7000"/>
    <n v="5000"/>
    <n v="55400"/>
    <n v="831"/>
    <s v="Saepudin (PTR)"/>
    <m/>
    <d v="2026-06-12T00:00:00"/>
    <s v="HUBUNGI PENERIMA (LANGSUNG ANTAR KE ALAMAT)"/>
    <x v="0"/>
    <m/>
    <s v="VIP"/>
    <m/>
    <m/>
    <s v="Tidak"/>
    <s v="COD"/>
    <n v="43400"/>
    <s v="Recon"/>
    <n v="49569"/>
    <x v="15"/>
  </r>
  <r>
    <s v="1358911623"/>
    <d v="2026-06-10T00:00:00"/>
    <s v="MEIKA-BERKARYA"/>
    <s v="Meika Berkarya"/>
    <s v="6287818525580"/>
    <s v="Kab. Kuningan"/>
    <s v="Cilimus"/>
    <s v="Jl. Panawuan Indrapatra, Panawuan"/>
    <s v="Abdon Bahan (PS)"/>
    <s v="6281246324907"/>
    <x v="1"/>
    <s v="Kab. Kupang"/>
    <s v="Kupang Timur"/>
    <s v="Dusun 02 RT 03 RW 02 Desa. Tanah Putih (Dekat kantor Desa)"/>
    <n v="1"/>
    <s v="BARANG"/>
    <n v="100"/>
    <n v="0"/>
    <s v="EZ"/>
    <s v="Bulanan"/>
    <s v="Beli 1 Penghitam Body Kendaraan Bonus Kain Lap Microfiber"/>
    <m/>
    <n v="70000"/>
    <n v="0"/>
    <n v="0"/>
    <n v="70000"/>
    <m/>
    <s v="Diskon"/>
    <n v="28000"/>
    <n v="42000"/>
    <n v="119000"/>
    <n v="1785"/>
    <s v="jn"/>
    <s v="Atasan/Staf/Karyawan"/>
    <d v="2026-06-30T00:00:00"/>
    <m/>
    <x v="1"/>
    <m/>
    <s v="VIP"/>
    <m/>
    <m/>
    <s v="Tidak"/>
    <s v="COD"/>
    <n v="49000"/>
    <s v="-"/>
    <n v="75215"/>
    <x v="21"/>
  </r>
  <r>
    <s v="1358616416"/>
    <d v="2026-06-10T00:00:00"/>
    <s v="MEIKA-BERKARYA"/>
    <s v="Meika Berkarya"/>
    <s v="6287818525580"/>
    <s v="Kab. Kuningan"/>
    <s v="Cilimus"/>
    <s v="Jl. Panawuan Indrapatra, Panawuan, Kec. Cigandamekar, Kabupaten Kuningan, Jawa Barat"/>
    <s v="Hamsah (Bar)"/>
    <s v="6282192375826"/>
    <x v="14"/>
    <s v="Kab. Luwu"/>
    <s v="Bajo"/>
    <s v="Hamsah, Jl. Sappoko, Dusun Lanrang, Desa Balla, Kec. Bajo (DIANTARKAN LANGSUNG KE ALAMAT PENERIMA)"/>
    <n v="1"/>
    <s v="BARANG"/>
    <n v="100"/>
    <n v="0"/>
    <s v="EZ"/>
    <s v="Bulanan"/>
    <s v="2 Topi Visor Anti UV (BLACK)"/>
    <m/>
    <n v="61000"/>
    <n v="0"/>
    <n v="0"/>
    <n v="61000"/>
    <m/>
    <s v="Diskon"/>
    <n v="24400"/>
    <n v="36600"/>
    <n v="229000"/>
    <n v="3435"/>
    <s v="PAKET ANDA ADA DI JNT PANAUWAN"/>
    <s v="Atasan/Staf/Karyawan"/>
    <d v="2026-06-28T00:00:00"/>
    <s v="HUBUNGI PENERIMA (LANGSUNG ANTAR KE ALAMAT)"/>
    <x v="1"/>
    <m/>
    <s v="VIP"/>
    <m/>
    <m/>
    <s v="Tidak"/>
    <s v="COD"/>
    <n v="168000"/>
    <s v="-"/>
    <n v="188965"/>
    <x v="11"/>
  </r>
  <r>
    <s v="1358936252"/>
    <d v="2026-06-10T00:00:00"/>
    <s v="MEIKA-BERKARYA"/>
    <s v="Meika Berkarya"/>
    <s v="6287818525580"/>
    <s v="Kab. Kuningan"/>
    <s v="Cilimus"/>
    <s v="Jl. Panawuan Indrapatra, Panawuan, Kec. Cigandamekar, Kabupaten Kuningan, Jawa Barat"/>
    <s v="Supardi palok (rz)"/>
    <s v="6282236921367"/>
    <x v="2"/>
    <s v="Kab. Sumbawa Barat"/>
    <s v="Brang Ene"/>
    <s v="Dusun Batu putih.007/002 desa kalimantong (di samping masjid )Kec. Brang Ene Kab. Sumbawa Barat"/>
    <n v="1"/>
    <s v="BARANG"/>
    <n v="100"/>
    <n v="0"/>
    <s v="EZ"/>
    <s v="Bulanan"/>
    <s v="1 SET GIGI PALSU"/>
    <m/>
    <n v="52000"/>
    <n v="0"/>
    <n v="0"/>
    <n v="52000"/>
    <m/>
    <s v="Diskon"/>
    <n v="20800"/>
    <n v="31200"/>
    <n v="115000"/>
    <n v="1725"/>
    <s v="Supardi palok (rz)"/>
    <m/>
    <d v="2026-06-15T00:00:00"/>
    <s v="HUBUNGI PENERIMA (LANGSUNG ANTAR KE ALAMAT)"/>
    <x v="0"/>
    <m/>
    <s v="VIP"/>
    <m/>
    <m/>
    <s v="Tidak"/>
    <s v="COD"/>
    <n v="63000"/>
    <s v="Recon"/>
    <n v="82075"/>
    <x v="7"/>
  </r>
  <r>
    <s v="1358580424"/>
    <d v="2026-06-10T00:00:00"/>
    <s v="MEIKA-BERKARYA"/>
    <s v="Meika Berkarya"/>
    <s v="6287818525580"/>
    <s v="Kab. Kuningan"/>
    <s v="Cilimus"/>
    <s v="Jl. Panawuan Indrapatra, Panawuan, Kec. Cigandamekar, Kabupaten Kuningan, Jawa Barat"/>
    <s v="Tonny Wuysang (Hb)"/>
    <s v="6285240858333"/>
    <x v="3"/>
    <s v="Kab. Minahasa"/>
    <s v="Tondano Barat"/>
    <s v="Jl Wolter Monginsidi No 346 Lingk 1 desa/kel rerewokan,Kec. Tondano Barat Kab. Minahasa"/>
    <n v="1"/>
    <s v="BARANG"/>
    <n v="100"/>
    <n v="0"/>
    <s v="EZ"/>
    <s v="Bulanan"/>
    <s v="1 Topi Visor Anti UV (GRAY)"/>
    <m/>
    <n v="80000"/>
    <n v="0"/>
    <n v="0"/>
    <n v="80000"/>
    <m/>
    <s v="Diskon"/>
    <n v="32000"/>
    <n v="48000"/>
    <n v="164000"/>
    <n v="2460"/>
    <s v="DC PANAWUAN"/>
    <s v="Atasan/Staf/Karyawan"/>
    <d v="2026-06-21T00:00:00"/>
    <s v="HUBUNGI PENERIMA (LANGSUNG ANTAR KE ALAMAT)"/>
    <x v="1"/>
    <m/>
    <s v="VIP"/>
    <m/>
    <m/>
    <s v="Tidak"/>
    <s v="COD"/>
    <n v="84000"/>
    <s v="-"/>
    <n v="113540"/>
    <x v="12"/>
  </r>
  <r>
    <s v="1358938816"/>
    <d v="2026-06-10T00:00:00"/>
    <s v="MEIKA-BERKARYA"/>
    <s v="Meika Berkarya"/>
    <s v="6287818525580"/>
    <s v="Kab. Kuningan"/>
    <s v="Cilimus"/>
    <s v="Jl. Panawuan Indrapatra, Panawuan"/>
    <s v="Aldo (JJ)"/>
    <s v="6281242242200"/>
    <x v="1"/>
    <s v="Kupang"/>
    <s v="Oebobo"/>
    <s v="Jln. Bhakti Karang No. 18 Kelurahan Fatululi Kec. Oebobo Kota Kupang"/>
    <n v="1"/>
    <s v="BARANG"/>
    <n v="100"/>
    <n v="0"/>
    <s v="EZ"/>
    <s v="Bulanan"/>
    <s v="Beli 2 Gratis 1 Semprotan Noozle"/>
    <m/>
    <n v="64000"/>
    <n v="0"/>
    <n v="0"/>
    <n v="64000"/>
    <m/>
    <s v="Diskon"/>
    <n v="25600"/>
    <n v="38400"/>
    <n v="169000"/>
    <n v="2535"/>
    <s v="Aldo (JJ)"/>
    <m/>
    <d v="2026-06-15T00:00:00"/>
    <m/>
    <x v="0"/>
    <m/>
    <s v="VIP"/>
    <m/>
    <m/>
    <s v="Tidak"/>
    <s v="COD"/>
    <n v="105000"/>
    <s v="Recon"/>
    <n v="128065"/>
    <x v="7"/>
  </r>
  <r>
    <s v="1358616936"/>
    <d v="2026-06-10T00:00:00"/>
    <s v="MEIKA-BERKARYA"/>
    <s v="Meika Berkarya"/>
    <s v="6287818525580"/>
    <s v="Kab. Kuningan"/>
    <s v="Cilimus"/>
    <s v="Jl. Panawuan Indrapatra, Panawuan"/>
    <s v="Arjansyah Od."/>
    <s v="6285346727769"/>
    <x v="19"/>
    <s v="Kab. Kutai Barat"/>
    <s v="Damai"/>
    <s v="Kelurahan Jengan Danum Rt 5 No. 7 Kec Damai Kutai Barat (DIANTAR LANGSUNG KE ALAMAT PENERIMA)."/>
    <n v="1"/>
    <s v="BARANG"/>
    <n v="100"/>
    <n v="0"/>
    <s v="EZ"/>
    <s v="Bulanan"/>
    <s v="Beli 1 Semprotan Noozle"/>
    <m/>
    <n v="85000"/>
    <n v="0"/>
    <n v="0"/>
    <n v="85000"/>
    <m/>
    <s v="Diskon"/>
    <n v="34000"/>
    <n v="51000"/>
    <n v="139000"/>
    <n v="2085"/>
    <s v="Arjansyah Od."/>
    <m/>
    <d v="2026-06-15T00:00:00"/>
    <m/>
    <x v="0"/>
    <m/>
    <s v="VIP"/>
    <m/>
    <m/>
    <s v="Tidak"/>
    <s v="COD"/>
    <n v="54000"/>
    <s v="Recon"/>
    <n v="85915"/>
    <x v="7"/>
  </r>
  <r>
    <s v="1358906773"/>
    <d v="2026-06-10T00:00:00"/>
    <s v="MEIKA-BERKARYA"/>
    <s v="Meika Berkarya"/>
    <s v="6287818525580"/>
    <s v="Kab. Kuningan"/>
    <s v="Cilimus"/>
    <s v="Jl. Panawuan Indrapatra, Panawuan"/>
    <s v="Hany Legi (PS)"/>
    <s v="6285299774624"/>
    <x v="3"/>
    <s v="Kab. Minahasa Selatan"/>
    <s v="Ranoyapo"/>
    <s v="Desa. Powalutan Jaga 1 (Dekat gereja GMIM, ANTRAKN LANGSUNG KE ALAMAT)"/>
    <n v="1"/>
    <s v="BARANG"/>
    <n v="100"/>
    <n v="0"/>
    <s v="EZ"/>
    <s v="Bulanan"/>
    <s v="Beli 1 Semprotan Noozle"/>
    <m/>
    <n v="102000"/>
    <n v="0"/>
    <n v="0"/>
    <n v="102000"/>
    <m/>
    <s v="Diskon"/>
    <n v="40800"/>
    <n v="61200"/>
    <n v="172000"/>
    <n v="2580"/>
    <s v="DC PANAWUAN"/>
    <s v="Atasan/Staf/Karyawan"/>
    <d v="2026-06-21T00:00:00"/>
    <m/>
    <x v="1"/>
    <m/>
    <s v="VIP"/>
    <m/>
    <m/>
    <s v="Tidak"/>
    <s v="COD"/>
    <n v="70000"/>
    <s v="-"/>
    <n v="108220"/>
    <x v="12"/>
  </r>
  <r>
    <s v="1358617351"/>
    <d v="2026-06-10T00:00:00"/>
    <s v="MEIKA-BERKARYA"/>
    <s v="Meika Berkarya"/>
    <s v="6287818525580"/>
    <s v="Kab. Kuningan"/>
    <s v="Cilimus"/>
    <s v="Jl. Panawuan Indrapatra, Panawuan, Kec. Cigandamekar, Kabupaten Kuningan, Jawa Barat"/>
    <s v="Isnawati (PTR)"/>
    <s v="6281325850675"/>
    <x v="8"/>
    <s v="Palu"/>
    <s v="Ulujadi"/>
    <s v="Jl. Salambara, kelurahan Tipo, RT.01 / RW.05, (Patokan Dekat Terminal Tipo), Ulujadi"/>
    <n v="1"/>
    <s v="BARANG"/>
    <n v="100"/>
    <n v="0"/>
    <s v="EZ"/>
    <s v="Bulanan"/>
    <s v="Penambal Gigi 1 Dapat 3"/>
    <m/>
    <n v="68000"/>
    <n v="0"/>
    <n v="0"/>
    <n v="68000"/>
    <m/>
    <s v="Diskon"/>
    <n v="27200"/>
    <n v="40800"/>
    <n v="148000"/>
    <n v="2220"/>
    <s v="jnt"/>
    <s v="Atasan/Staf/Karyawan"/>
    <d v="2026-06-29T00:00:00"/>
    <s v="HUBUNGI PENERIMA (LANGSUNG ANTAR KE ALAMAT)"/>
    <x v="1"/>
    <m/>
    <s v="VIP"/>
    <m/>
    <m/>
    <s v="Tidak"/>
    <s v="COD"/>
    <n v="80000"/>
    <s v="-"/>
    <n v="104980"/>
    <x v="6"/>
  </r>
  <r>
    <s v="1358610884"/>
    <d v="2026-06-10T00:00:00"/>
    <s v="MEIKA-BERKARYA"/>
    <s v="Meika Berkarya"/>
    <s v="6287818525580"/>
    <s v="Kab. Kuningan"/>
    <s v="Cilimus"/>
    <s v="Jl. Panawuan Indrapatra, Panawuan, Kec. Cigandamekar, Kabupaten Kuningan, Jawa Barat"/>
    <s v="Wawan (BY)"/>
    <s v="6285890191966"/>
    <x v="28"/>
    <s v="Kab. Tangerang"/>
    <s v="Panongan"/>
    <s v="Graha segovia s32/02 Ciakar Panongan citra raya rt01/06, Desa/Kelurahan Ciakar"/>
    <n v="1"/>
    <s v="BARANG"/>
    <n v="100"/>
    <n v="0"/>
    <s v="EZ"/>
    <s v="Bulanan"/>
    <s v="Penambal Gigi 1 Dapat 3"/>
    <m/>
    <n v="15000"/>
    <n v="0"/>
    <n v="0"/>
    <n v="15000"/>
    <m/>
    <s v="Diskon"/>
    <n v="9000"/>
    <n v="6000"/>
    <n v="93500"/>
    <n v="1402.5"/>
    <s v="Wawan (BY)"/>
    <m/>
    <d v="2026-06-11T00:00:00"/>
    <s v="HUBUNGI PENERIMA (LANGSUNG ANTAR KE ALAMAT)"/>
    <x v="0"/>
    <m/>
    <s v="VIP"/>
    <m/>
    <m/>
    <s v="Tidak"/>
    <s v="COD"/>
    <n v="78500"/>
    <s v="Recon"/>
    <n v="86097.5"/>
    <x v="25"/>
  </r>
  <r>
    <s v="1358132888"/>
    <d v="2026-06-10T00:00:00"/>
    <s v="MEIKA-BERKARYA"/>
    <s v="Meika Berkarya"/>
    <s v="6287818525580"/>
    <s v="Kab. Kuningan"/>
    <s v="Cilimus"/>
    <s v="Jl. Panawuan Indrapatra, Panawuan"/>
    <s v="Resmi Wurangian (Jj)"/>
    <s v="6282310114954"/>
    <x v="3"/>
    <s v="Kab. Minahasa Utara"/>
    <s v="Dimembe"/>
    <s v="Kelurahan /Desa Matungkas, dikirim ke Perum Viola Village Blok H 77 Minahasa Utara"/>
    <n v="1"/>
    <s v="BARANG"/>
    <n v="100"/>
    <n v="0"/>
    <s v="EZ"/>
    <s v="Bulanan"/>
    <s v="Beli 1 Gratis 1 Sikat Punggug"/>
    <m/>
    <n v="87000"/>
    <n v="0"/>
    <n v="0"/>
    <n v="87000"/>
    <m/>
    <s v="Diskon"/>
    <n v="34800"/>
    <n v="52200"/>
    <n v="157000"/>
    <n v="2355"/>
    <s v="Resmi Wurangian (Jj)"/>
    <m/>
    <d v="2026-06-14T00:00:00"/>
    <m/>
    <x v="0"/>
    <m/>
    <s v="VIP"/>
    <m/>
    <m/>
    <s v="Tidak"/>
    <s v="COD"/>
    <n v="70000"/>
    <s v="Recon"/>
    <n v="102445"/>
    <x v="14"/>
  </r>
  <r>
    <s v="1358623259"/>
    <d v="2026-06-10T00:00:00"/>
    <s v="MEIKA-BERKARYA"/>
    <s v="Meika Berkarya"/>
    <s v="6287818525580"/>
    <s v="Kab. Kuningan"/>
    <s v="Cilimus"/>
    <s v="Jl. Panawuan Indrapatra, Panawuan, Kec. Cigandamekar, Kabupaten Kuningan, Jawa Barat"/>
    <s v="Muh baidowi (BY)"/>
    <s v="6282143678344"/>
    <x v="16"/>
    <s v="Kab. Madiun"/>
    <s v="Dagangan"/>
    <s v="desa/Kelurahan Sewulan RT.07./ II. Sewulan Wetan. Jln. Empu Nurya No. 128. ( Sebelah Timur Padepokan SHTT Sewulan )"/>
    <n v="1"/>
    <s v="BARANG"/>
    <n v="100"/>
    <n v="0"/>
    <s v="EZ"/>
    <s v="Bulanan"/>
    <s v="1 Dapat 2 Kacamata Autofokus"/>
    <m/>
    <n v="27000"/>
    <n v="0"/>
    <n v="0"/>
    <n v="27000"/>
    <m/>
    <s v="Diskon"/>
    <n v="18000"/>
    <n v="9000"/>
    <n v="67000"/>
    <n v="1005"/>
    <s v="Muh baidowi (BY)"/>
    <m/>
    <d v="2026-06-12T00:00:00"/>
    <s v="HUBUNGI PENERIMA (LANGSUNG ANTAR KE ALAMAT)"/>
    <x v="0"/>
    <m/>
    <s v="VIP"/>
    <m/>
    <m/>
    <s v="Tidak"/>
    <s v="COD"/>
    <n v="40000"/>
    <s v="Recon"/>
    <n v="56995"/>
    <x v="15"/>
  </r>
  <r>
    <s v="1358925832"/>
    <d v="2026-06-10T00:00:00"/>
    <s v="MEIKA-BERKARYA"/>
    <s v="Meika Berkarya"/>
    <s v="6287818525580"/>
    <s v="Kab. Kuningan"/>
    <s v="Cilimus"/>
    <s v="Jl. Panawuan Indrapatra, Panawuan, Kec. Cigandamekar, Kabupaten Kuningan, Jawa Barat"/>
    <s v="Siti Badilah (Ad)"/>
    <s v="6288215757886"/>
    <x v="20"/>
    <s v="Kab. Bantul"/>
    <s v="Srandakan"/>
    <s v="Kel/Desa Poncosari RT 2 cat. rmh warna abu abu, Kec. Srandakan Kab. Bantul"/>
    <n v="1"/>
    <s v="BARANG"/>
    <n v="100"/>
    <n v="0"/>
    <s v="EZ"/>
    <s v="Bulanan"/>
    <s v="1 Topi Pelindung Sinar UV"/>
    <m/>
    <n v="20000"/>
    <n v="0"/>
    <n v="0"/>
    <n v="20000"/>
    <m/>
    <s v="Diskon"/>
    <n v="13000"/>
    <n v="7000"/>
    <n v="104000"/>
    <n v="1560"/>
    <s v="PAKET ANDA ADA DI JNT PANAWUAN"/>
    <s v="Atasan/Staf/Karyawan"/>
    <d v="2026-06-22T00:00:00"/>
    <s v="HUBUNGI PENERIMA (LANGSUNG ANTAR KE ALAMAT)"/>
    <x v="1"/>
    <m/>
    <s v="VIP"/>
    <m/>
    <m/>
    <s v="Tidak"/>
    <s v="COD"/>
    <n v="84000"/>
    <s v="-"/>
    <n v="95440"/>
    <x v="2"/>
  </r>
  <r>
    <s v="1358938542"/>
    <d v="2026-06-10T00:00:00"/>
    <s v="MEIKA-BERKARYA"/>
    <s v="Meika Berkarya"/>
    <s v="6287818525580"/>
    <s v="Kab. Kuningan"/>
    <s v="Cilimus"/>
    <s v="Jl. Panawuan Indrapatra, Panawuan"/>
    <s v="Hendaya (PS)"/>
    <s v="6285323979857"/>
    <x v="26"/>
    <s v="Kab. Ciamis"/>
    <s v="Cijeungjing"/>
    <s v="Dusun. Desakolot  RT. 01/RW. 14 Desa. Kertaharja (ANTRAKN LANGSUNG KE ALAMAT)"/>
    <n v="1"/>
    <s v="BARANG"/>
    <n v="100"/>
    <n v="0"/>
    <s v="EZ"/>
    <s v="Bulanan"/>
    <s v="Beli 1 Gratis 1 Gelang Retro Terapi Batu Giok"/>
    <m/>
    <n v="15000"/>
    <n v="0"/>
    <n v="0"/>
    <n v="15000"/>
    <m/>
    <s v="Diskon"/>
    <n v="10000"/>
    <n v="5000"/>
    <n v="85000"/>
    <n v="1275"/>
    <s v="Hendaya (PS)"/>
    <m/>
    <d v="2026-06-11T00:00:00"/>
    <m/>
    <x v="0"/>
    <m/>
    <s v="VIP"/>
    <m/>
    <m/>
    <s v="Tidak"/>
    <s v="COD"/>
    <n v="70000"/>
    <s v="Recon"/>
    <n v="78725"/>
    <x v="25"/>
  </r>
  <r>
    <s v="1358919912"/>
    <d v="2026-06-10T00:00:00"/>
    <s v="MEIKA-BERKARYA"/>
    <s v="Meika Berkarya"/>
    <s v="6287818525580"/>
    <s v="Kab. Kuningan"/>
    <s v="Cilimus"/>
    <s v="Jl. Panawuan Indrapatra, Panawuan, Kec. Cigandamekar, Kabupaten Kuningan, Jawa Barat"/>
    <s v="Agus Sutiono (PTR)"/>
    <s v="6281218156585"/>
    <x v="28"/>
    <s v="Tangerang"/>
    <s v="Cibodas"/>
    <s v="Mes Pelangi PT. Indo Taichen, Jalan Kali Sabi Jatiuwung, Kelurahan Uwung Jaya, Cibodas Kota Tangerang"/>
    <n v="1"/>
    <s v="BARANG"/>
    <n v="100"/>
    <n v="0"/>
    <s v="EZ"/>
    <s v="Bulanan"/>
    <s v="1 Dapat 2 Kacamata Autofokus"/>
    <m/>
    <n v="15000"/>
    <n v="0"/>
    <n v="0"/>
    <n v="15000"/>
    <m/>
    <s v="Diskon"/>
    <n v="6000"/>
    <n v="9000"/>
    <n v="0"/>
    <n v="0"/>
    <s v="Agus Sutiono (PTR)"/>
    <m/>
    <d v="2026-06-11T00:00:00"/>
    <s v="HUBUNGI PENERIMA (LANGSUNG ANTAR KE ALAMAT)"/>
    <x v="0"/>
    <m/>
    <s v="VIP"/>
    <m/>
    <m/>
    <s v="Tidak"/>
    <s v="NONCOD"/>
    <n v="-15000"/>
    <s v="-"/>
    <n v="-9000"/>
    <x v="25"/>
  </r>
  <r>
    <s v="1358922396"/>
    <d v="2026-06-10T00:00:00"/>
    <s v="MEIKA-BERKARYA"/>
    <s v="Meika Berkarya"/>
    <s v="6287818525580"/>
    <s v="Kab. Kuningan"/>
    <s v="Cilimus"/>
    <s v="Jl. Panawuan Indrapatra, Panawuan"/>
    <s v="Nazif (PS)"/>
    <s v="62818148614"/>
    <x v="26"/>
    <s v="Depok"/>
    <s v="Cinere"/>
    <s v="Jl. Pangkalanjago1 no 12. Pondoklabu Garden Kavling no 25. Kelurahan. Pangkalan Jati (ANTRAKN LANGSUNG KE ALAMAT)"/>
    <n v="1"/>
    <s v="BARANG"/>
    <n v="100"/>
    <n v="0"/>
    <s v="EZ"/>
    <s v="Bulanan"/>
    <s v="Beli 1 Gratis 1 Alat Cukur Multifungsi"/>
    <m/>
    <n v="15000"/>
    <n v="0"/>
    <n v="0"/>
    <n v="15000"/>
    <m/>
    <s v="Diskon"/>
    <n v="9000"/>
    <n v="6000"/>
    <n v="119000"/>
    <n v="1785"/>
    <s v="Nazif (PS)"/>
    <m/>
    <d v="2026-06-11T00:00:00"/>
    <m/>
    <x v="0"/>
    <m/>
    <s v="VIP"/>
    <m/>
    <m/>
    <s v="Tidak"/>
    <s v="COD"/>
    <n v="104000"/>
    <s v="Recon"/>
    <n v="111215"/>
    <x v="25"/>
  </r>
  <r>
    <s v="1358178625"/>
    <d v="2026-06-10T00:00:00"/>
    <s v="MEIKA-BERKARYA"/>
    <s v="Meika Berkarya"/>
    <s v="6287818525580"/>
    <s v="Kab. Kuningan"/>
    <s v="Cilimus"/>
    <s v="Jl. Panawuan Indrapatra, Panawuan"/>
    <s v="MERPATI BUGIS TAMHER (iaa)"/>
    <s v="6281247020318"/>
    <x v="7"/>
    <s v="Ambon"/>
    <s v="Baguala"/>
    <s v="Alamat Lengkap : Jln. Lakdya Leo Watimena Kota Ambon ( Depan Mushola Blok III Perumnas Waiheru, Desa / Kelurahan : Waiheru rt.019/rw.008 Kecamatan : Baguala Kota Ambon Provinsi : Maluku"/>
    <n v="1"/>
    <s v="BARANG"/>
    <n v="100"/>
    <n v="0"/>
    <s v="EZ"/>
    <s v="Bulanan"/>
    <s v="Beli 1 Gratis 1 Alat Cukur Multifungsi"/>
    <m/>
    <n v="84000"/>
    <n v="0"/>
    <n v="0"/>
    <n v="84000"/>
    <m/>
    <s v="Diskon"/>
    <n v="33600"/>
    <n v="50400"/>
    <n v="188000"/>
    <n v="2820"/>
    <s v="JNT"/>
    <s v="Atasan/Staf/Karyawan"/>
    <d v="2026-06-26T00:00:00"/>
    <m/>
    <x v="1"/>
    <m/>
    <s v="VIP"/>
    <m/>
    <m/>
    <s v="Tidak"/>
    <s v="COD"/>
    <n v="104000"/>
    <s v="-"/>
    <n v="134780"/>
    <x v="1"/>
  </r>
  <r>
    <s v="1358934068"/>
    <d v="2026-06-10T00:00:00"/>
    <s v="MEIKA-BERKARYA"/>
    <s v="Meika Berkarya"/>
    <s v="6287818525580"/>
    <s v="Kab. Kuningan"/>
    <s v="Cilimus"/>
    <s v="Jl. Panawuan Indrapatra, Panawuan"/>
    <s v="Yusuf H lay raga (Yn)"/>
    <s v="6281387897263"/>
    <x v="1"/>
    <s v="Kab. Sumba Barat"/>
    <s v="Kota Waikabubak"/>
    <s v="Jl. Gaja Mada No. 10 Kel Komerda Kec Kota Waikabubak Kab Sumba Barat ini alamat kantor Bank NTT (DIANTAR LANGSUNG KE ALAMAT PENERIMA)."/>
    <n v="1"/>
    <s v="BARANG"/>
    <n v="100"/>
    <n v="0"/>
    <s v="EZ"/>
    <s v="Bulanan"/>
    <s v="Beli 1 Penghitam Body Kendaraan Bonus Kain Lap Microfiber"/>
    <m/>
    <n v="80000"/>
    <n v="0"/>
    <n v="0"/>
    <n v="80000"/>
    <m/>
    <s v="Diskon"/>
    <n v="32000"/>
    <n v="48000"/>
    <n v="128100"/>
    <n v="1921.5"/>
    <s v="ybs"/>
    <m/>
    <d v="2026-07-02T00:00:00"/>
    <m/>
    <x v="1"/>
    <m/>
    <s v="VIP"/>
    <m/>
    <m/>
    <s v="Tidak"/>
    <s v="COD"/>
    <n v="48100"/>
    <s v="-"/>
    <n v="78178.5"/>
    <x v="22"/>
  </r>
  <r>
    <s v="1358912456"/>
    <d v="2026-06-10T00:00:00"/>
    <s v="MEIKA-BERKARYA"/>
    <s v="Meika Berkarya"/>
    <s v="6287818525580"/>
    <s v="Kab. Kuningan"/>
    <s v="Cilimus"/>
    <s v="Jl. Panawuan Indrapatra, Panawuan, Kec. Cigandamekar, Kabupaten Kuningan, Jawa Barat"/>
    <s v="Sukardi (RM)"/>
    <s v="6285705806781"/>
    <x v="13"/>
    <s v="Kab. Kapuas"/>
    <s v="Basarang"/>
    <s v="Ruko sederhana rt 002 desa pangkalan sari Kec. Basarang"/>
    <n v="1"/>
    <s v="BARANG"/>
    <n v="100"/>
    <n v="0"/>
    <s v="EZ"/>
    <s v="Bulanan"/>
    <s v="1 Topi Visor Anti UV (BLACK)"/>
    <m/>
    <n v="69000"/>
    <n v="0"/>
    <n v="0"/>
    <n v="69000"/>
    <m/>
    <s v="Diskon"/>
    <n v="27600"/>
    <n v="41400"/>
    <n v="153000"/>
    <n v="2295"/>
    <s v="Sukardi (RM)"/>
    <m/>
    <d v="2026-06-15T00:00:00"/>
    <s v="HUBUNGI PENERIMA (LANGSUNG ANTAR KE ALAMAT)"/>
    <x v="0"/>
    <m/>
    <s v="VIP"/>
    <m/>
    <m/>
    <s v="Tidak"/>
    <s v="COD"/>
    <n v="84000"/>
    <s v="Recon"/>
    <n v="109305"/>
    <x v="7"/>
  </r>
  <r>
    <s v="1358053865"/>
    <d v="2026-06-10T00:00:00"/>
    <s v="MEIKA-BERKARYA"/>
    <s v="Meika Berkarya"/>
    <s v="6287818525580"/>
    <s v="Kab. Kuningan"/>
    <s v="Cilimus"/>
    <s v="Jl. Panawuan Indrapatra, Panawuan"/>
    <s v="Siprianus Key (Jj)"/>
    <s v="6281337496771"/>
    <x v="1"/>
    <s v="Kab. Nagekeo"/>
    <s v="Boawae"/>
    <s v="Kelurahan /Desa Focolodorawe Dusun 01 RT 02 Kec. Boawae Kab. Nagekeo"/>
    <n v="1"/>
    <s v="BARANG"/>
    <n v="100"/>
    <n v="0"/>
    <s v="EZ"/>
    <s v="Bulanan"/>
    <s v="Beli 1 Gratis 1 Alat Cukur Multifungsi"/>
    <m/>
    <n v="100000"/>
    <n v="0"/>
    <n v="0"/>
    <n v="100000"/>
    <m/>
    <s v="Diskon"/>
    <n v="40000"/>
    <n v="60000"/>
    <n v="204000"/>
    <n v="3060"/>
    <m/>
    <m/>
    <m/>
    <m/>
    <x v="1"/>
    <m/>
    <s v="VIP"/>
    <m/>
    <m/>
    <s v="Tidak"/>
    <s v="COD"/>
    <n v="104000"/>
    <s v="-"/>
    <n v="140940"/>
    <x v="20"/>
  </r>
  <r>
    <s v="1358550089"/>
    <d v="2026-06-10T00:00:00"/>
    <s v="MEIKA-BERKARYA"/>
    <s v="Meika Berkarya"/>
    <s v="6287818525580"/>
    <s v="Kab. Kuningan"/>
    <s v="Cilimus"/>
    <s v="Jl. Panawuan Indrapatra, Panawuan, Kec. Cigandamekar, Kabupaten Kuningan, Jawa Barat"/>
    <s v="Medi isel (Rs)"/>
    <s v="6281279194196"/>
    <x v="10"/>
    <s v="Palembang"/>
    <s v="Ilir Timur Dua"/>
    <s v="Komplek perumahan Tirta lestari Blok G7, kenten jln MP, Mangkunegara Palembang, Kel. 8 Ilir, Kec. Ilir Timur III"/>
    <n v="1"/>
    <s v="BARANG"/>
    <n v="100"/>
    <n v="0"/>
    <s v="EZ"/>
    <s v="Bulanan"/>
    <s v="1 SET GIGI PALSU"/>
    <m/>
    <n v="29000"/>
    <n v="0"/>
    <n v="0"/>
    <n v="29000"/>
    <m/>
    <s v="Diskon"/>
    <n v="11600"/>
    <n v="17400"/>
    <n v="86000"/>
    <n v="1290"/>
    <s v="JNT"/>
    <s v="Atasan/Staf/Karyawan"/>
    <d v="2026-06-26T00:00:00"/>
    <s v="HUBUNGI PENERIMA (LANGSUNG ANTAR KE ALAMAT)"/>
    <x v="1"/>
    <m/>
    <s v="VIP"/>
    <m/>
    <m/>
    <s v="Tidak"/>
    <s v="COD"/>
    <n v="57000"/>
    <s v="-"/>
    <n v="67310"/>
    <x v="1"/>
  </r>
  <r>
    <s v="1358922677"/>
    <d v="2026-06-10T00:00:00"/>
    <s v="MEIKA-BERKARYA"/>
    <s v="Meika Berkarya"/>
    <s v="6287818525580"/>
    <s v="Kab. Kuningan"/>
    <s v="Cilimus"/>
    <s v="Jl. Panawuan Indrapatra, Panawuan, Kec. Cigandamekar, Kabupaten Kuningan, Jawa Barat"/>
    <s v="nurjana (Hb)"/>
    <s v="6282316508190"/>
    <x v="8"/>
    <s v="Kab. Morowali"/>
    <s v="Bungku Tengah"/>
    <s v="Jln Mempueno No 12 desa sakita RT 6 RW 5, lorong depan mesjid bawah"/>
    <n v="1"/>
    <s v="BARANG"/>
    <n v="100"/>
    <n v="0"/>
    <s v="EZ"/>
    <s v="Bulanan"/>
    <s v="2 Topi Pelindung Sinar UV"/>
    <m/>
    <n v="108000"/>
    <n v="0"/>
    <n v="0"/>
    <n v="108000"/>
    <m/>
    <s v="Diskon"/>
    <n v="43200"/>
    <n v="64800"/>
    <n v="255000"/>
    <n v="3825"/>
    <s v="jnt"/>
    <s v="Atasan/Staf/Karyawan"/>
    <d v="2026-06-25T00:00:00"/>
    <s v="HUBUNGI PENERIMA (LANGSUNG ANTAR KE ALAMAT)"/>
    <x v="1"/>
    <m/>
    <s v="VIP"/>
    <m/>
    <m/>
    <s v="Tidak"/>
    <s v="COD"/>
    <n v="147000"/>
    <s v="-"/>
    <n v="186375"/>
    <x v="8"/>
  </r>
  <r>
    <s v="1358914641"/>
    <d v="2026-06-10T00:00:00"/>
    <s v="MEIKA-BERKARYA"/>
    <s v="Meika Berkarya"/>
    <s v="6287818525580"/>
    <s v="Kab. Kuningan"/>
    <s v="Cilimus"/>
    <s v="Jl. Panawuan Indrapatra, Panawuan, Kec. Cigandamekar, Kabupaten Kuningan, Jawa Barat"/>
    <s v="muh sukri (IS)"/>
    <s v="6287846637485"/>
    <x v="15"/>
    <s v="Kab. Klaten"/>
    <s v="Jatinom"/>
    <s v="Desa Turusan Kelurahan Jemawan Kec. Jatinom Kab. Klaten Provinsi Jawa Tengah Jln.Kiageng Gribik RT 01 RW 01"/>
    <n v="1"/>
    <s v="BARANG"/>
    <n v="100"/>
    <n v="0"/>
    <s v="EZ"/>
    <s v="Bulanan"/>
    <s v="1 SET GIGI PALSU"/>
    <m/>
    <n v="25000"/>
    <n v="0"/>
    <n v="0"/>
    <n v="25000"/>
    <m/>
    <s v="Diskon"/>
    <n v="18000"/>
    <n v="7000"/>
    <n v="86000"/>
    <n v="1290"/>
    <s v="muh sukri (IS)"/>
    <m/>
    <d v="2026-06-11T00:00:00"/>
    <s v="HUBUNGI PENERIMA (LANGSUNG ANTAR KE ALAMAT)"/>
    <x v="0"/>
    <m/>
    <s v="VIP"/>
    <m/>
    <m/>
    <s v="Tidak"/>
    <s v="COD"/>
    <n v="61000"/>
    <s v="Recon"/>
    <n v="77710"/>
    <x v="25"/>
  </r>
  <r>
    <s v="1358914993"/>
    <d v="2026-06-10T00:00:00"/>
    <s v="MEIKA-BERKARYA"/>
    <s v="Meika Berkarya"/>
    <s v="6287818525580"/>
    <s v="Kab. Kuningan"/>
    <s v="Cilimus"/>
    <s v="Jl. Panawuan Indrapatra, Panawuan, Kec. Cigandamekar, Kabupaten Kuningan, Jawa Barat"/>
    <s v="Efendi Hutabarat (Fr)"/>
    <s v="628111282264"/>
    <x v="26"/>
    <s v="Bekasi"/>
    <s v="Bekasi Selatan"/>
    <s v="Pondok Pekayon indah blok.BB 50.No.9 Jln.Pakis 2 D. RT 009 RW 012 Desa Pekayon jaya. Kec Bekasi selatan, Kota Bekasi"/>
    <n v="1"/>
    <s v="BARANG"/>
    <n v="100"/>
    <n v="0"/>
    <s v="EZ"/>
    <s v="Bulanan"/>
    <s v="1 SET POMPA SEDOT MANUAL 1 SET (1 POMPA DAN 1 SELANG)"/>
    <m/>
    <n v="15000"/>
    <n v="0"/>
    <n v="0"/>
    <n v="15000"/>
    <m/>
    <s v="Diskon"/>
    <n v="9000"/>
    <n v="6000"/>
    <n v="84000"/>
    <n v="1260"/>
    <s v="JNT"/>
    <s v="Atasan/Staf/Karyawan"/>
    <d v="2026-06-19T00:00:00"/>
    <s v="HUBUNGI PENERIMA (LANGSUNG ANTAR KE ALAMAT)"/>
    <x v="1"/>
    <m/>
    <s v="VIP"/>
    <m/>
    <m/>
    <s v="Tidak"/>
    <s v="COD"/>
    <n v="69000"/>
    <s v="-"/>
    <n v="76740"/>
    <x v="19"/>
  </r>
  <r>
    <s v="1358637740"/>
    <d v="2026-06-10T00:00:00"/>
    <s v="MEIKA-BERKARYA"/>
    <s v="Meika Berkarya"/>
    <s v="6287818525580"/>
    <s v="Kab. Kuningan"/>
    <s v="Cilimus"/>
    <s v="Jl. Panawuan Indrapatra, Panawuan"/>
    <s v="Heny Doing (Jj)"/>
    <s v="6281239243678"/>
    <x v="1"/>
    <s v="Kab. Sikka"/>
    <s v="Alok"/>
    <s v="Yaspem Jln. Gajah Mada No. 71 Maumere Kelurahan /Desa Madawat, Sikka"/>
    <n v="1"/>
    <s v="BARANG"/>
    <n v="100"/>
    <n v="0"/>
    <s v="EZ"/>
    <s v="Bulanan"/>
    <s v="Beli 1 Gratis 1 Gelang Retro Terapi Batu Giok"/>
    <m/>
    <n v="80000"/>
    <n v="0"/>
    <n v="0"/>
    <n v="80000"/>
    <m/>
    <s v="Diskon"/>
    <n v="32000"/>
    <n v="48000"/>
    <n v="155000"/>
    <n v="2325"/>
    <s v="Heny Doing (Jj)"/>
    <m/>
    <d v="2026-06-22T00:00:00"/>
    <m/>
    <x v="0"/>
    <m/>
    <s v="VIP"/>
    <m/>
    <m/>
    <s v="Tidak"/>
    <s v="COD"/>
    <n v="75000"/>
    <s v="Recon"/>
    <n v="104675"/>
    <x v="2"/>
  </r>
  <r>
    <s v="1358930463"/>
    <d v="2026-06-10T00:00:00"/>
    <s v="MEIKA-BERKARYA"/>
    <s v="Meika Berkarya"/>
    <s v="6287818525580"/>
    <s v="Kab. Kuningan"/>
    <s v="Cilimus"/>
    <s v="Jl. Panawuan Indrapatra, Panawuan"/>
    <s v="Yahya Kayo (Yn)"/>
    <s v="6281316052487"/>
    <x v="9"/>
    <s v="Kab. Halmahera Selatan"/>
    <s v="Gane Barat"/>
    <s v="Jl. Siswa No. 01 RT 02 Desa Gane Dalam Kec Gane Barat Selatan Kab Halmahera Selatan patokan rumah belakang SDN 7 Halmahera Selatan di Gane Dalam (DIANTAR LANGSUNG KE ALAMAT PENERIMA)."/>
    <n v="1"/>
    <s v="BARANG"/>
    <n v="100"/>
    <n v="0"/>
    <s v="EZ"/>
    <s v="Bulanan"/>
    <s v="Beli 1 Gratis 1 Alat Cukur Multifungsi"/>
    <m/>
    <n v="116000"/>
    <n v="0"/>
    <n v="0"/>
    <n v="116000"/>
    <m/>
    <s v="Diskon"/>
    <n v="46400"/>
    <n v="69600"/>
    <n v="0"/>
    <n v="0"/>
    <s v="PENERIMA:(HUBUNGI 081313558861 WA CHAT)"/>
    <m/>
    <d v="2026-06-21T00:00:00"/>
    <m/>
    <x v="1"/>
    <m/>
    <s v="VIP"/>
    <m/>
    <m/>
    <s v="Tidak"/>
    <s v="NONCOD"/>
    <n v="-116000"/>
    <s v="-"/>
    <n v="-69600"/>
    <x v="12"/>
  </r>
  <r>
    <s v="1358936929"/>
    <d v="2026-06-10T00:00:00"/>
    <s v="MEIKA-BERKARYA"/>
    <s v="Meika Berkarya"/>
    <s v="6287818525580"/>
    <s v="Kab. Kuningan"/>
    <s v="Cilimus"/>
    <s v="Jl. Panawuan Indrapatra, Panawuan, Kec. Cigandamekar, Kabupaten Kuningan, Jawa Barat"/>
    <s v="Sudarsono (PTR)"/>
    <s v="6288290036661"/>
    <x v="24"/>
    <s v="Jakarta Selatan"/>
    <s v="Kebayoran Lama"/>
    <s v="Kontrakan H. Amsori, Jl. Makam RT. 11 / RW. 01, kelurahan Cipulir, Kebayoran Lama"/>
    <n v="1"/>
    <s v="BARANG"/>
    <n v="100"/>
    <n v="0"/>
    <s v="EZ"/>
    <s v="Bulanan"/>
    <s v="1 Dapat 2 Kacamata Autofokus"/>
    <m/>
    <n v="14000"/>
    <n v="0"/>
    <n v="0"/>
    <n v="14000"/>
    <m/>
    <s v="Diskon"/>
    <n v="8000"/>
    <n v="6000"/>
    <n v="55400"/>
    <n v="831"/>
    <s v="Sudarsono (PTR)"/>
    <m/>
    <d v="2026-06-11T00:00:00"/>
    <s v="HUBUNGI PENERIMA (LANGSUNG ANTAR KE ALAMAT)"/>
    <x v="0"/>
    <m/>
    <s v="VIP"/>
    <m/>
    <m/>
    <s v="Tidak"/>
    <s v="COD"/>
    <n v="41400"/>
    <s v="Recon"/>
    <n v="48569"/>
    <x v="25"/>
  </r>
  <r>
    <s v="1358125658"/>
    <d v="2026-06-10T00:00:00"/>
    <s v="MEIKA-BERKARYA"/>
    <s v="Meika Berkarya"/>
    <s v="6287818525580"/>
    <s v="Kab. Kuningan"/>
    <s v="Cilimus"/>
    <s v="Jl. Panawuan Indrapatra, Panawuan, Kec. Cigandamekar, Kabupaten Kuningan, Jawa Barat"/>
    <s v="Heddy simorangkir (BY)"/>
    <s v="62818884269"/>
    <x v="24"/>
    <s v="Jakarta Timur"/>
    <s v="Pulogadung"/>
    <s v="Jln Taruna dalam IX NO 39 RT 08 RW 10, Desa/Kelurahan Pulo Gadung"/>
    <n v="1"/>
    <s v="BARANG"/>
    <n v="100"/>
    <n v="0"/>
    <s v="EZ"/>
    <s v="Bulanan"/>
    <s v="1 Paket Alat Peras Buah"/>
    <m/>
    <n v="14000"/>
    <n v="0"/>
    <n v="0"/>
    <n v="14000"/>
    <m/>
    <s v="Diskon"/>
    <n v="8000"/>
    <n v="6000"/>
    <n v="106500"/>
    <n v="1597.5"/>
    <s v="Heddy simorangkir (BY)"/>
    <m/>
    <d v="2026-06-11T00:00:00"/>
    <s v="HUBUNGI PENERIMA (LANGSUNG ANTAR KE ALAMAT)"/>
    <x v="0"/>
    <m/>
    <s v="VIP"/>
    <m/>
    <m/>
    <s v="Tidak"/>
    <s v="COD"/>
    <n v="92500"/>
    <s v="Recon"/>
    <n v="98902.5"/>
    <x v="25"/>
  </r>
  <r>
    <s v="1358589173"/>
    <d v="2026-06-10T00:00:00"/>
    <s v="MEIKA-BERKARYA"/>
    <s v="Meika Berkarya"/>
    <s v="6287818525580"/>
    <s v="Kab. Kuningan"/>
    <s v="Cilimus"/>
    <s v="Jl. Panawuan Indrapatra, Panawuan"/>
    <s v="Jumal (Kin)"/>
    <s v="6281227247193"/>
    <x v="32"/>
    <s v="Kab. Nunukan"/>
    <s v="Sebuku"/>
    <s v="Desa Sujau RT 001, Patokan Dekat Kantor Desa Cat Rumah Putih"/>
    <n v="1"/>
    <s v="BARANG"/>
    <n v="100"/>
    <n v="0"/>
    <s v="EZ"/>
    <s v="Bulanan"/>
    <s v="Beli 2 Gratis 1 Penghitam Body Kendaraan Bonus Kain Lap Microfiber"/>
    <m/>
    <n v="96000"/>
    <n v="0"/>
    <n v="0"/>
    <n v="96000"/>
    <m/>
    <s v="Diskon"/>
    <n v="38400"/>
    <n v="57600"/>
    <n v="199000"/>
    <n v="2985"/>
    <s v="JNT"/>
    <s v="Atasan/Staf/Karyawan"/>
    <d v="2026-06-26T00:00:00"/>
    <m/>
    <x v="1"/>
    <m/>
    <s v="VIP"/>
    <m/>
    <m/>
    <s v="Tidak"/>
    <s v="COD"/>
    <n v="103000"/>
    <s v="-"/>
    <n v="138415"/>
    <x v="1"/>
  </r>
  <r>
    <s v="1358910910"/>
    <d v="2026-06-10T00:00:00"/>
    <s v="MEIKA-BERKARYA"/>
    <s v="Meika Berkarya"/>
    <s v="6287818525580"/>
    <s v="Kab. Kuningan"/>
    <s v="Cilimus"/>
    <s v="Jl. Panawuan Indrapatra, Panawuan, Kec. Cigandamekar, Kabupaten Kuningan, Jawa Barat"/>
    <s v="Nirham (Ad)"/>
    <s v="6285240912711"/>
    <x v="14"/>
    <s v="Kab. Luwu"/>
    <s v="Walenrang Utara"/>
    <s v="Kel/Desa Barammamase (Bara mamase) RT 1 RW 1 Blok D No.18 perumahan Br. mamase-karetan,Kec. Walenrang Kab. Luwu"/>
    <n v="1"/>
    <s v="BARANG"/>
    <n v="100"/>
    <n v="0"/>
    <s v="EZ"/>
    <s v="Bulanan"/>
    <s v="1 Botol Aspal Anti Bocor"/>
    <m/>
    <n v="75000"/>
    <n v="0"/>
    <n v="0"/>
    <n v="75000"/>
    <m/>
    <s v="Diskon"/>
    <n v="30000"/>
    <n v="45000"/>
    <n v="159000"/>
    <n v="2385"/>
    <s v="Nirham (Ad)"/>
    <m/>
    <d v="2026-06-16T00:00:00"/>
    <s v="HUBUNGI PENERIMA (LANGSUNG ANTAR KE ALAMAT)"/>
    <x v="0"/>
    <m/>
    <s v="VIP"/>
    <m/>
    <m/>
    <s v="Tidak"/>
    <s v="COD"/>
    <n v="84000"/>
    <s v="Recon"/>
    <n v="111615"/>
    <x v="9"/>
  </r>
  <r>
    <s v="1358912130"/>
    <d v="2026-06-10T00:00:00"/>
    <s v="MEIKA-BERKARYA"/>
    <s v="Meika Berkarya"/>
    <s v="6287818525580"/>
    <s v="Kab. Kuningan"/>
    <s v="Cilimus"/>
    <s v="Jl. Panawuan Indrapatra, Panawuan"/>
    <s v="nias umbu kalambar nggobi ( SP )"/>
    <s v="6282144732552"/>
    <x v="1"/>
    <s v="Kab. Sumba Timur"/>
    <s v="Pahunga Lodu"/>
    <s v="Kelurahan Tanamanang Rt 02 Rw 03"/>
    <n v="1"/>
    <s v="BARANG"/>
    <n v="100"/>
    <n v="0"/>
    <s v="EZ"/>
    <s v="Bulanan"/>
    <s v="Beli 1 Semprotan Noozle"/>
    <m/>
    <n v="85000"/>
    <n v="0"/>
    <n v="0"/>
    <n v="85000"/>
    <m/>
    <s v="Diskon"/>
    <n v="34000"/>
    <n v="51000"/>
    <n v="139000"/>
    <n v="2085"/>
    <s v="nias umbu kalambar nggobi ( SP )"/>
    <m/>
    <d v="2026-06-18T00:00:00"/>
    <m/>
    <x v="0"/>
    <m/>
    <s v="VIP"/>
    <m/>
    <m/>
    <s v="Tidak"/>
    <s v="COD"/>
    <n v="54000"/>
    <s v="Recon"/>
    <n v="85915"/>
    <x v="0"/>
  </r>
  <r>
    <s v="1358568433"/>
    <d v="2026-06-10T00:00:00"/>
    <s v="MEIKA-BERKARYA"/>
    <s v="Meika Berkarya"/>
    <s v="6287818525580"/>
    <s v="Kab. Kuningan"/>
    <s v="Cilimus"/>
    <s v="Jl. Panawuan Indrapatra, Panawuan"/>
    <s v="Amir (Jj)"/>
    <s v="6285383755933"/>
    <x v="10"/>
    <s v="Kab. Banyuasin"/>
    <s v="Air Salek"/>
    <s v="Kelurahan /Desa Srimulyo RT 10 RW 05 Kec. Air Salek"/>
    <n v="1"/>
    <s v="BARANG"/>
    <n v="100"/>
    <n v="0"/>
    <s v="EZ"/>
    <s v="Bulanan"/>
    <s v="Beli 2 Gratis 1 Pengkilap Body Kendaraan"/>
    <m/>
    <n v="47000"/>
    <n v="0"/>
    <n v="0"/>
    <n v="47000"/>
    <m/>
    <s v="Diskon"/>
    <n v="18800"/>
    <n v="28200"/>
    <n v="151000"/>
    <n v="2265"/>
    <s v="ybs"/>
    <m/>
    <d v="2026-07-02T00:00:00"/>
    <m/>
    <x v="1"/>
    <m/>
    <s v="VIP"/>
    <m/>
    <m/>
    <s v="Tidak"/>
    <s v="COD"/>
    <n v="104000"/>
    <s v="-"/>
    <n v="120535"/>
    <x v="22"/>
  </r>
  <r>
    <s v="1358546366"/>
    <d v="2026-06-10T00:00:00"/>
    <s v="MEIKA-BERKARYA"/>
    <s v="Meika Berkarya"/>
    <s v="6287818525580"/>
    <s v="Kab. Kuningan"/>
    <s v="Cilimus"/>
    <s v="Jl. Panawuan Indrapatra, Panawuan, Kec. Cigandamekar, Kabupaten Kuningan, Jawa Barat"/>
    <s v="Iwan gunawan (Bar)"/>
    <s v="6281288965682"/>
    <x v="26"/>
    <s v="Bekasi"/>
    <s v="Pondokmelati"/>
    <s v="Jl Swadaya 1 No 49 Rt 06/Rw 02, Kelurahan jati murni, Kec. Pondok Melati, No Hp 1 ,62 812-8896-5682, No Hp 2 ,62 814-0167-1579, ( DIKIRIM LANGSUNG KE ALAMAT PENERIMA)"/>
    <n v="1"/>
    <s v="BARANG"/>
    <n v="100"/>
    <n v="0"/>
    <s v="EZ"/>
    <s v="Bulanan"/>
    <s v="1 Spray Pembersih Interior Mobil"/>
    <m/>
    <n v="15000"/>
    <n v="0"/>
    <n v="0"/>
    <n v="15000"/>
    <m/>
    <s v="Diskon"/>
    <n v="9000"/>
    <n v="6000"/>
    <n v="97000"/>
    <n v="1455"/>
    <s v="Iwan gunawan (Bar)"/>
    <m/>
    <d v="2026-06-11T00:00:00"/>
    <s v="HUBUNGI PENERIMA (LANGSUNG ANTAR KE ALAMAT)"/>
    <x v="0"/>
    <m/>
    <s v="VIP"/>
    <m/>
    <m/>
    <s v="Tidak"/>
    <s v="COD"/>
    <n v="82000"/>
    <s v="Recon"/>
    <n v="89545"/>
    <x v="25"/>
  </r>
  <r>
    <s v="1358936823"/>
    <d v="2026-06-10T00:00:00"/>
    <s v="MEIKA-BERKARYA"/>
    <s v="Meika Berkarya"/>
    <s v="6287818525580"/>
    <s v="Kab. Kuningan"/>
    <s v="Cilimus"/>
    <s v="Jl. Panawuan Indrapatra, Panawuan, Kec. Cigandamekar, Kabupaten Kuningan, Jawa Barat"/>
    <s v="Mujiono (Ad)"/>
    <s v="6285279455759"/>
    <x v="22"/>
    <s v="Bandar Lampung"/>
    <s v="Kedaton"/>
    <s v="Jl.Harimau gang sawit.no.5 kelurahan Sukamenanti baru.kecamatan Kedaton Bandar LampungJln harimau ada kios unggas samping gang sawit RT 01 lingkungan II"/>
    <n v="1"/>
    <s v="BARANG"/>
    <n v="100"/>
    <n v="0"/>
    <s v="EZ"/>
    <s v="Bulanan"/>
    <s v="2 Dapat 6 Penambal Gigi"/>
    <m/>
    <n v="22000"/>
    <n v="0"/>
    <n v="0"/>
    <n v="22000"/>
    <m/>
    <s v="Diskon"/>
    <n v="8800"/>
    <n v="13200"/>
    <n v="152000"/>
    <n v="2280"/>
    <s v="Mujiono (Ad)"/>
    <m/>
    <d v="2026-06-12T00:00:00"/>
    <s v="HUBUNGI PENERIMA (LANGSUNG ANTAR KE ALAMAT)"/>
    <x v="0"/>
    <m/>
    <s v="VIP"/>
    <m/>
    <m/>
    <s v="Tidak"/>
    <s v="COD"/>
    <n v="130000"/>
    <s v="Recon"/>
    <n v="136520"/>
    <x v="15"/>
  </r>
  <r>
    <s v="1358933430"/>
    <d v="2026-06-10T00:00:00"/>
    <s v="MEIKA-BERKARYA"/>
    <s v="Meika Berkarya"/>
    <s v="6287818525580"/>
    <s v="Kab. Kuningan"/>
    <s v="Cilimus"/>
    <s v="Jl. Panawuan Indrapatra, Panawuan"/>
    <s v="Johanis ndolu Od."/>
    <s v="6282145238266"/>
    <x v="1"/>
    <s v="Kupang"/>
    <s v="Kelapa Lima"/>
    <s v="Jl. Bunga Jati Kelurahan Oesapa Barat Kec Kelapa Lima (DIANTAR LANGSUNG KE ALAMAT PENERIMA) Rt 13 Rw 05 Bunga Jati."/>
    <n v="1"/>
    <s v="BARANG"/>
    <n v="100"/>
    <n v="0"/>
    <s v="EZ"/>
    <s v="Bulanan"/>
    <s v="Beli 1 Gratis 1 Gelang Retro Terapi Batu Giok"/>
    <m/>
    <n v="64000"/>
    <n v="0"/>
    <n v="0"/>
    <n v="64000"/>
    <m/>
    <s v="Diskon"/>
    <n v="25600"/>
    <n v="38400"/>
    <n v="135000"/>
    <n v="2025"/>
    <s v="Johanis ndolu Od."/>
    <m/>
    <d v="2026-06-14T00:00:00"/>
    <m/>
    <x v="0"/>
    <m/>
    <s v="VIP"/>
    <m/>
    <m/>
    <s v="Tidak"/>
    <s v="COD"/>
    <n v="71000"/>
    <s v="Recon"/>
    <n v="94575"/>
    <x v="14"/>
  </r>
  <r>
    <s v="1358610725"/>
    <d v="2026-06-10T00:00:00"/>
    <s v="MEIKA-BERKARYA"/>
    <s v="Meika Berkarya"/>
    <s v="6287818525580"/>
    <s v="Kab. Kuningan"/>
    <s v="Cilimus"/>
    <s v="Jl. Panawuan Indrapatra, Panawuan"/>
    <s v="Liu Syak Bun (PS)"/>
    <s v="6289505663033"/>
    <x v="5"/>
    <s v="Singkawang"/>
    <s v="Singkawang Tengah"/>
    <s v="Jln. Ks Tubun no14 Gg. Harmonis RT 54 RW 12 Kelurahan. Roban (ANTRAKN LANGSUNG KE ALAMAT)"/>
    <n v="1"/>
    <s v="BARANG"/>
    <n v="100"/>
    <n v="0"/>
    <s v="EZ"/>
    <s v="Bulanan"/>
    <s v="Beli 2 Vacum Cleaner Mobil"/>
    <m/>
    <n v="52000"/>
    <n v="0"/>
    <n v="0"/>
    <n v="52000"/>
    <m/>
    <s v="Diskon"/>
    <n v="20800"/>
    <n v="31200"/>
    <n v="196000"/>
    <n v="2940"/>
    <s v="Liu Syak Bun (PS)"/>
    <m/>
    <d v="2026-06-13T00:00:00"/>
    <m/>
    <x v="0"/>
    <m/>
    <s v="VIP"/>
    <m/>
    <m/>
    <s v="Tidak"/>
    <s v="COD"/>
    <n v="144000"/>
    <s v="Recon"/>
    <n v="161860"/>
    <x v="18"/>
  </r>
  <r>
    <s v="1358645221"/>
    <d v="2026-06-10T00:00:00"/>
    <s v="MEIKA-BERKARYA"/>
    <s v="Meika Berkarya"/>
    <s v="6287818525580"/>
    <s v="Kab. Kuningan"/>
    <s v="Cilimus"/>
    <s v="Jl. Panawuan Indrapatra, Panawuan"/>
    <s v="Batrin Od."/>
    <s v="6285828842283"/>
    <x v="8"/>
    <s v="Kab. Parigi Moutong"/>
    <s v="Parigi Selatan"/>
    <s v="Jalan Pasau Bonebula Rt 5 Rw 5 Dusun Bonebula Desa Nambaru Kec Parigi Selatan (DIANTAR LANGSUNG KE ALAMAT PENERIMA) Kode Pos 94451"/>
    <n v="1"/>
    <s v="BARANG"/>
    <n v="100"/>
    <n v="0"/>
    <s v="EZ"/>
    <s v="Bulanan"/>
    <s v="Beli 1 Penghitam Body Kendaraan Bonus Kain Lap Microfiber"/>
    <m/>
    <n v="85000"/>
    <n v="0"/>
    <n v="0"/>
    <n v="85000"/>
    <m/>
    <s v="Diskon"/>
    <n v="34000"/>
    <n v="51000"/>
    <n v="139000"/>
    <n v="2085"/>
    <s v="jnt"/>
    <s v="Atasan/Staf/Karyawan"/>
    <d v="2026-06-29T00:00:00"/>
    <m/>
    <x v="1"/>
    <m/>
    <s v="VIP"/>
    <m/>
    <m/>
    <s v="Tidak"/>
    <s v="COD"/>
    <n v="54000"/>
    <s v="-"/>
    <n v="85915"/>
    <x v="6"/>
  </r>
  <r>
    <s v="1358587868"/>
    <d v="2026-06-10T00:00:00"/>
    <s v="MEIKA-BERKARYA"/>
    <s v="Meika Berkarya"/>
    <s v="6287818525580"/>
    <s v="Kab. Kuningan"/>
    <s v="Cilimus"/>
    <s v="Jl. Panawuan Indrapatra, Panawuan"/>
    <s v="Kandar Babay (Kin)"/>
    <s v="6282156014008"/>
    <x v="3"/>
    <s v="Kab. Bolaang Mongondow Timur"/>
    <s v="Nuangan"/>
    <s v="Desa Iyok RT 1 Jalan Raya Trans Wisata Batu Buaya"/>
    <n v="1"/>
    <s v="BARANG"/>
    <n v="100"/>
    <n v="0"/>
    <s v="EZ"/>
    <s v="Bulanan"/>
    <s v="Beli 2 Gratis 1 Penghitam Body Kendaraan Bonus Kain Lap Microfiber"/>
    <m/>
    <n v="114000"/>
    <n v="0"/>
    <n v="0"/>
    <n v="114000"/>
    <m/>
    <s v="Diskon"/>
    <n v="45600"/>
    <n v="68400"/>
    <n v="208000"/>
    <n v="3120"/>
    <s v="PENERIMA:(HUBUNGI 081313558861 WA CHAT)"/>
    <s v="Atasan/Staf/Karyawan"/>
    <d v="2026-06-30T00:00:00"/>
    <m/>
    <x v="1"/>
    <m/>
    <s v="VIP"/>
    <m/>
    <m/>
    <s v="Tidak"/>
    <s v="COD"/>
    <n v="94000"/>
    <s v="-"/>
    <n v="136480"/>
    <x v="21"/>
  </r>
  <r>
    <s v="1358605674"/>
    <d v="2026-06-10T00:00:00"/>
    <s v="MEIKA-BERKARYA"/>
    <s v="Meika Berkarya"/>
    <s v="6287818525580"/>
    <s v="Kab. Kuningan"/>
    <s v="Cilimus"/>
    <s v="Jl. Panawuan Indrapatra, Panawuan"/>
    <s v="Romdoni Od."/>
    <s v="6285603108586"/>
    <x v="26"/>
    <s v="Kab. Indramayu"/>
    <s v="Indramayu"/>
    <s v="Desa Plumbon Blok Pulo Kec Indramayu Rt 19 Rw 07 (DIANTAR LANGSUNG KE ALAMAT PENERIMA)."/>
    <n v="1"/>
    <s v="BARANG"/>
    <n v="100"/>
    <n v="0"/>
    <s v="EZ"/>
    <s v="Bulanan"/>
    <s v="Beli 2 Gratis 1 Pengkilap Body Kendaraan"/>
    <m/>
    <n v="8000"/>
    <n v="0"/>
    <n v="0"/>
    <n v="8000"/>
    <m/>
    <s v="Diskon"/>
    <n v="3000"/>
    <n v="5000"/>
    <n v="115000"/>
    <n v="1725"/>
    <s v="Romdoni Od."/>
    <m/>
    <d v="2026-06-12T00:00:00"/>
    <m/>
    <x v="0"/>
    <m/>
    <s v="VIP"/>
    <m/>
    <m/>
    <s v="Tidak"/>
    <s v="COD"/>
    <n v="107000"/>
    <s v="Recon"/>
    <n v="108275"/>
    <x v="15"/>
  </r>
  <r>
    <s v="1357864224"/>
    <d v="2026-06-10T00:00:00"/>
    <s v="MEIKA-BERKARYA"/>
    <s v="Meika Berkarya"/>
    <s v="6287818525580"/>
    <s v="Kab. Kuningan"/>
    <s v="Cilimus"/>
    <s v="Jl. Panawuan Indrapatra, Panawuan"/>
    <s v="Mey Ule (PS)"/>
    <s v="6282146271593"/>
    <x v="1"/>
    <s v="Kab. Ngada"/>
    <s v="Golewa Barat"/>
    <s v="Dusun. Lesameze, Jln. Mangulewa Jerebu,u, RT 05 Desa. Rakateda Satu (rumah permanen dekat kantor desa.)"/>
    <n v="1"/>
    <s v="BARANG"/>
    <n v="100"/>
    <n v="0"/>
    <s v="EZ"/>
    <s v="Bulanan"/>
    <s v="Beli 1 Gratis 1 Sikat Punggug"/>
    <m/>
    <n v="100000"/>
    <n v="0"/>
    <n v="0"/>
    <n v="100000"/>
    <m/>
    <s v="Diskon"/>
    <n v="40000"/>
    <n v="60000"/>
    <n v="179000"/>
    <n v="2685"/>
    <s v="jnt"/>
    <s v="Atasan/Staf/Karyawan"/>
    <d v="2026-07-04T00:00:00"/>
    <m/>
    <x v="1"/>
    <m/>
    <s v="VIP"/>
    <m/>
    <m/>
    <s v="Tidak"/>
    <s v="COD"/>
    <n v="79000"/>
    <s v="-"/>
    <n v="116315"/>
    <x v="23"/>
  </r>
  <r>
    <s v="1358628885"/>
    <d v="2026-06-10T00:00:00"/>
    <s v="MEIKA-BERKARYA"/>
    <s v="Meika Berkarya"/>
    <s v="6287818525580"/>
    <s v="Kab. Kuningan"/>
    <s v="Cilimus"/>
    <s v="Jl. Panawuan Indrapatra, Panawuan, Kec. Cigandamekar, Kabupaten Kuningan, Jawa Barat"/>
    <s v="Raesul (ar)"/>
    <s v="6282147861896"/>
    <x v="2"/>
    <s v="Kab. Lombok Tengah"/>
    <s v="Batukliang"/>
    <s v="Dusun Batu Lajan Bat RT 03 RW 05 Desa Peresak Patokan SD Pajangan, Kecamatan Batukliang"/>
    <n v="1"/>
    <s v="BARANG"/>
    <n v="100"/>
    <n v="0"/>
    <s v="EZ"/>
    <s v="Bulanan"/>
    <s v="1 SET GIGI PALSU"/>
    <m/>
    <n v="46000"/>
    <n v="0"/>
    <n v="0"/>
    <n v="46000"/>
    <m/>
    <s v="Diskon"/>
    <n v="18400"/>
    <n v="27600"/>
    <n v="99000"/>
    <n v="1485"/>
    <s v="Raesul (ar)"/>
    <m/>
    <d v="2026-06-14T00:00:00"/>
    <s v="HUBUNGI PENERIMA (LANGSUNG ANTAR KE ALAMAT)"/>
    <x v="0"/>
    <m/>
    <s v="VIP"/>
    <m/>
    <m/>
    <s v="Tidak"/>
    <s v="COD"/>
    <n v="53000"/>
    <s v="Recon"/>
    <n v="69915"/>
    <x v="14"/>
  </r>
  <r>
    <s v="1358918827"/>
    <d v="2026-06-10T00:00:00"/>
    <s v="MEIKA-BERKARYA"/>
    <s v="Meika Berkarya"/>
    <s v="6287818525580"/>
    <s v="Kab. Kuningan"/>
    <s v="Cilimus"/>
    <s v="Jl. Panawuan Indrapatra, Panawuan"/>
    <s v="Iswadin bunai(Mar)."/>
    <s v="6285137986370"/>
    <x v="8"/>
    <s v="Kab. Parigi Moutong"/>
    <s v="Ampibabo"/>
    <s v="Jln. Transulawesi desa tolole kecamatan Ampibano kab parigi moutong prop sulawesi tengah"/>
    <n v="1"/>
    <s v="BARANG"/>
    <n v="100"/>
    <n v="0"/>
    <s v="EZ"/>
    <s v="Bulanan"/>
    <s v="Beli 1 Gratis 1 Alat Cukur Multifungsi"/>
    <m/>
    <n v="85000"/>
    <n v="0"/>
    <n v="0"/>
    <n v="85000"/>
    <m/>
    <s v="Diskon"/>
    <n v="34000"/>
    <n v="51000"/>
    <n v="189000"/>
    <n v="2835"/>
    <s v="PENERIMA:(HUBUNGI 081313558861 WA CHAT)"/>
    <m/>
    <d v="2026-06-21T00:00:00"/>
    <m/>
    <x v="1"/>
    <m/>
    <s v="VIP"/>
    <m/>
    <m/>
    <s v="Tidak"/>
    <s v="COD"/>
    <n v="104000"/>
    <s v="-"/>
    <n v="135165"/>
    <x v="12"/>
  </r>
  <r>
    <s v="1358561804"/>
    <d v="2026-06-10T00:00:00"/>
    <s v="MEIKA-BERKARYA"/>
    <s v="Meika Berkarya"/>
    <s v="6287818525580"/>
    <s v="Kab. Kuningan"/>
    <s v="Cilimus"/>
    <s v="Jl. Panawuan Indrapatra, Panawuan"/>
    <s v="Siane Mahaganti (Jj)"/>
    <s v="6285240282265"/>
    <x v="3"/>
    <s v="Kab. Kep. Siau Tagulandang Biaro"/>
    <s v="Siau Timur"/>
    <s v="Kelurahan Akesimbeka Kecamatan Siau Timur RT 01"/>
    <n v="1"/>
    <s v="BARANG"/>
    <n v="100"/>
    <n v="0"/>
    <s v="EZ"/>
    <s v="Bulanan"/>
    <s v="Beli 1 Gratis 1 Sikat Punggug"/>
    <m/>
    <n v="114000"/>
    <n v="0"/>
    <n v="0"/>
    <n v="114000"/>
    <m/>
    <s v="Diskon"/>
    <n v="45600"/>
    <n v="68400"/>
    <n v="184000"/>
    <n v="2760"/>
    <s v="Siane Mahaganti (Jj)"/>
    <m/>
    <d v="2026-06-16T00:00:00"/>
    <m/>
    <x v="0"/>
    <m/>
    <s v="VIP"/>
    <m/>
    <m/>
    <s v="Tidak"/>
    <s v="COD"/>
    <n v="70000"/>
    <s v="Recon"/>
    <n v="112840"/>
    <x v="9"/>
  </r>
  <r>
    <s v="1358927369"/>
    <d v="2026-06-10T00:00:00"/>
    <s v="MEIKA-BERKARYA"/>
    <s v="Meika Berkarya"/>
    <s v="6287818525580"/>
    <s v="Kab. Kuningan"/>
    <s v="Cilimus"/>
    <s v="Jl. Panawuan Indrapatra, Panawuan"/>
    <s v="Theresia Eldis Jawa (Jj)"/>
    <s v="6282235928266"/>
    <x v="1"/>
    <s v="Kab. Ngada"/>
    <s v="Aimere"/>
    <s v="Kelurahan /Desa Mawwo Kisa RT 003 Paywali Dusun Saopay Kec. Aimere"/>
    <n v="1"/>
    <s v="BARANG"/>
    <n v="100"/>
    <n v="0"/>
    <s v="EZ"/>
    <s v="Bulanan"/>
    <s v="Beli 1 Semprotan Noozle"/>
    <m/>
    <n v="100000"/>
    <n v="0"/>
    <n v="0"/>
    <n v="100000"/>
    <m/>
    <s v="Diskon"/>
    <n v="40000"/>
    <n v="60000"/>
    <n v="154000"/>
    <n v="2310"/>
    <s v="paket anda adadi jnt panawuan"/>
    <s v="Atasan/Staf/Karyawan"/>
    <d v="2026-06-24T00:00:00"/>
    <m/>
    <x v="1"/>
    <m/>
    <s v="VIP"/>
    <m/>
    <m/>
    <s v="Tidak"/>
    <s v="COD"/>
    <n v="54000"/>
    <s v="-"/>
    <n v="91690"/>
    <x v="17"/>
  </r>
  <r>
    <s v="1357900530"/>
    <d v="2026-06-10T00:00:00"/>
    <s v="MEIKA-BERKARYA"/>
    <s v="Meika Berkarya"/>
    <s v="6287818525580"/>
    <s v="Kab. Kuningan"/>
    <s v="Cilimus"/>
    <s v="Jl. Panawuan Indrapatra, Panawuan, Kec. Cigandamekar, Kabupaten Kuningan, Jawa Barat"/>
    <s v="Toby mustaqim (ca)"/>
    <s v="6282271087696"/>
    <x v="0"/>
    <s v="Kab. Batu Bara"/>
    <s v="Laut Tador"/>
    <s v="Desa dewisri dusun flamboya ( patokan sebelah pam air)Kec. Laut Tador Kab. Batu Bara"/>
    <n v="1"/>
    <s v="BARANG"/>
    <n v="100"/>
    <n v="0"/>
    <s v="EZ"/>
    <s v="Bulanan"/>
    <s v="1 Spray Pembersih Interior Mobil"/>
    <m/>
    <n v="54000"/>
    <n v="0"/>
    <n v="0"/>
    <n v="54000"/>
    <m/>
    <s v="Diskon"/>
    <n v="21600"/>
    <n v="32400"/>
    <n v="133000"/>
    <n v="1995"/>
    <s v="Toby mustaqim (ca)"/>
    <m/>
    <d v="2026-06-13T00:00:00"/>
    <s v="HUBUNGI PENERIMA (LANGSUNG ANTAR KE ALAMAT)"/>
    <x v="0"/>
    <m/>
    <s v="VIP"/>
    <m/>
    <m/>
    <s v="Tidak"/>
    <s v="COD"/>
    <n v="79000"/>
    <s v="Recon"/>
    <n v="98605"/>
    <x v="18"/>
  </r>
  <r>
    <s v="1358931709"/>
    <d v="2026-06-10T00:00:00"/>
    <s v="MEIKA-BERKARYA"/>
    <s v="Meika Berkarya"/>
    <s v="6287818525580"/>
    <s v="Kab. Kuningan"/>
    <s v="Cilimus"/>
    <s v="Jl. Panawuan Indrapatra, Panawuan, Kec. Cigandamekar, Kabupaten Kuningan, Jawa Barat"/>
    <s v="Yulintje Bansaga (RM)"/>
    <s v="6289502662648"/>
    <x v="3"/>
    <s v="Manado"/>
    <s v="Mapanget"/>
    <s v="Paniki bawah Ling X Belakang gereja sosonopan siloam desa paniki bawah Kec. Mapanget"/>
    <n v="1"/>
    <s v="BARANG"/>
    <n v="100"/>
    <n v="0"/>
    <s v="EZ"/>
    <s v="Bulanan"/>
    <s v="1 Topi Visor Anti UV (BLUE)"/>
    <m/>
    <n v="64000"/>
    <n v="0"/>
    <n v="0"/>
    <n v="64000"/>
    <m/>
    <s v="Diskon"/>
    <n v="25600"/>
    <n v="38400"/>
    <n v="148000"/>
    <n v="2220"/>
    <s v="Yulintje Bansaga (RM)"/>
    <m/>
    <d v="2026-06-15T00:00:00"/>
    <s v="HUBUNGI PENERIMA (LANGSUNG ANTAR KE ALAMAT)"/>
    <x v="0"/>
    <m/>
    <s v="VIP"/>
    <m/>
    <m/>
    <s v="Tidak"/>
    <s v="COD"/>
    <n v="84000"/>
    <s v="Recon"/>
    <n v="107380"/>
    <x v="7"/>
  </r>
  <r>
    <s v="1358113037"/>
    <d v="2026-06-10T00:00:00"/>
    <s v="MEIKA-BERKARYA"/>
    <s v="Meika Berkarya"/>
    <s v="6287818525580"/>
    <s v="Kab. Kuningan"/>
    <s v="Cilimus"/>
    <s v="Jl. Panawuan Indrapatra, Panawuan, Kec. Cigandamekar, Kabupaten Kuningan, Jawa Barat"/>
    <s v="Setra sari (Di)"/>
    <s v="6281219939630"/>
    <x v="12"/>
    <s v="Kab. Badung"/>
    <s v="Kuta Utara"/>
    <s v="Jl. Mertanadi No.70, Desa Kerobokan Kelod, (krakakoa cafe) Kec. Kuta Utara, Kab. Badung, Bali 80361"/>
    <n v="1"/>
    <s v="BARANG"/>
    <n v="100"/>
    <n v="0"/>
    <s v="EZ"/>
    <s v="Bulanan"/>
    <s v="1 PCS GELANG KESEHATAN"/>
    <m/>
    <n v="30000"/>
    <n v="0"/>
    <n v="0"/>
    <n v="30000"/>
    <m/>
    <s v="Diskon"/>
    <n v="12000"/>
    <n v="18000"/>
    <n v="0"/>
    <n v="0"/>
    <s v="Setra sari (Di)"/>
    <m/>
    <d v="2026-06-13T00:00:00"/>
    <s v="HUBUNGI PENERIMA (LANGSUNG ANTAR KE ALAMAT)"/>
    <x v="0"/>
    <m/>
    <s v="VIP"/>
    <m/>
    <m/>
    <s v="Tidak"/>
    <s v="NONCOD"/>
    <n v="-30000"/>
    <s v="-"/>
    <n v="-18000"/>
    <x v="18"/>
  </r>
  <r>
    <s v="1357985985"/>
    <d v="2026-06-10T00:00:00"/>
    <s v="MEIKA-BERKARYA"/>
    <s v="Meika Berkarya"/>
    <s v="6287818525580"/>
    <s v="Kab. Kuningan"/>
    <s v="Cilimus"/>
    <s v="Jl. Panawuan Indrapatra, Panawuan"/>
    <s v="SOKHIZARO LAHAGU(Mar)."/>
    <s v="62085370394456"/>
    <x v="0"/>
    <s v="Kab. Nias Utara"/>
    <s v="Lahewa Timur"/>
    <s v="Raket Muz6i Desa.Muz6i Dusun 3(tiga) Kec.Lahewa Timur Kab.Nias Utara Prov.Sumatra Utara"/>
    <n v="1"/>
    <s v="BARANG"/>
    <n v="100"/>
    <n v="0"/>
    <s v="EZ"/>
    <s v="Bulanan"/>
    <s v="Beli 1 Semprotan Noozle"/>
    <m/>
    <n v="62000"/>
    <n v="0"/>
    <n v="0"/>
    <n v="62000"/>
    <m/>
    <s v="Diskon"/>
    <n v="24800"/>
    <n v="37200"/>
    <n v="117000"/>
    <n v="1755"/>
    <m/>
    <m/>
    <m/>
    <m/>
    <x v="1"/>
    <m/>
    <s v="VIP"/>
    <m/>
    <m/>
    <s v="Tidak"/>
    <s v="COD"/>
    <n v="55000"/>
    <s v="-"/>
    <n v="78045"/>
    <x v="20"/>
  </r>
  <r>
    <s v="1358912403"/>
    <d v="2026-06-10T00:00:00"/>
    <s v="MEIKA-BERKARYA"/>
    <s v="Meika Berkarya"/>
    <s v="6287818525580"/>
    <s v="Kab. Kuningan"/>
    <s v="Cilimus"/>
    <s v="Jl. Panawuan Indrapatra, Panawuan"/>
    <s v="Imam Supardi (Kin)"/>
    <s v="62895330489317"/>
    <x v="26"/>
    <s v="Kab. Bogor"/>
    <s v="Ciomas"/>
    <s v="Perumahan Ciomas Hill Subsidi Blok i12a No. 14 RT 01 RW 09 Desa Sukamakmur"/>
    <n v="1"/>
    <s v="BARANG"/>
    <n v="100"/>
    <n v="0"/>
    <s v="EZ"/>
    <s v="Bulanan"/>
    <s v="Beli 1 Penghitam Body Kendaraan Bonus Kain Lap Microfiber"/>
    <m/>
    <n v="15000"/>
    <n v="0"/>
    <n v="0"/>
    <n v="15000"/>
    <m/>
    <s v="Diskon"/>
    <n v="9000"/>
    <n v="6000"/>
    <n v="68400"/>
    <n v="1026"/>
    <s v="Imam Supardi (Kin)"/>
    <m/>
    <d v="2026-06-11T00:00:00"/>
    <m/>
    <x v="0"/>
    <m/>
    <s v="VIP"/>
    <m/>
    <m/>
    <s v="Tidak"/>
    <s v="COD"/>
    <n v="53400"/>
    <s v="Recon"/>
    <n v="61374"/>
    <x v="25"/>
  </r>
  <r>
    <s v="1358853784"/>
    <d v="2026-06-11T00:00:00"/>
    <s v="MEIKA-BERKARYA"/>
    <s v="Meika Berkarya"/>
    <s v="6287818525580"/>
    <s v="Kab. Kuningan"/>
    <s v="Cilimus"/>
    <s v="Jl. Panawuan Indrapatra, Panawuan, Kec. Cigandamekar, Kabupaten Kuningan, Jawa Barat"/>
    <s v="Edy rusdianto (RM)"/>
    <s v="6287760192130"/>
    <x v="26"/>
    <s v="Depok"/>
    <s v="Tapos"/>
    <s v="Rt 004 Rw 009 Nomor Rumah 39 Belakang Warung Enci Kelurahan Cimpaeun, Kec Tapos, Kota Depok"/>
    <n v="1"/>
    <s v="BARANG"/>
    <n v="100"/>
    <n v="0"/>
    <s v="EZ"/>
    <s v="Bulanan"/>
    <s v="1 Dapat 2 Kacamata Autofokus"/>
    <m/>
    <n v="15000"/>
    <n v="0"/>
    <n v="0"/>
    <n v="15000"/>
    <m/>
    <s v="Diskon"/>
    <n v="9000"/>
    <n v="6000"/>
    <n v="53500"/>
    <n v="802.5"/>
    <s v="Edy rusdianto (RM)"/>
    <m/>
    <d v="2026-06-13T00:00:00"/>
    <s v="HUBUNGI PENERIMA (LANGSUNG ANTAR KE ALAMAT)"/>
    <x v="0"/>
    <m/>
    <s v="VIP"/>
    <m/>
    <m/>
    <s v="Tidak"/>
    <s v="COD"/>
    <n v="38500"/>
    <s v="Recon"/>
    <n v="46697.5"/>
    <x v="15"/>
  </r>
  <r>
    <s v="1358962034"/>
    <d v="2026-06-11T00:00:00"/>
    <s v="MEIKA-BERKARYA"/>
    <s v="Meika Berkarya"/>
    <s v="6287818525580"/>
    <s v="Kab. Kuningan"/>
    <s v="Cilimus"/>
    <s v="Jl. Panawuan Indrapatra, Panawuan"/>
    <s v="Amina L Od."/>
    <s v="6282192406633"/>
    <x v="8"/>
    <s v="Kab. Morowali Utara"/>
    <s v="Mori Utara"/>
    <s v="Lorong Tower Desa Tabarano Kec Mori Utara (DIANTAR LANGSUNG KE ALAMAT PENERIMA) Dusun 1 Rt 1."/>
    <n v="1"/>
    <s v="BARANG"/>
    <n v="100"/>
    <n v="0"/>
    <s v="EZ"/>
    <s v="Bulanan"/>
    <s v="Beli 1 Gratis 1 Sikat Punggug"/>
    <m/>
    <n v="122000"/>
    <n v="0"/>
    <n v="0"/>
    <n v="122000"/>
    <m/>
    <s v="Diskon"/>
    <n v="48800"/>
    <n v="73200"/>
    <n v="178000"/>
    <n v="2670"/>
    <s v="Amina L Od."/>
    <m/>
    <d v="2026-06-19T00:00:00"/>
    <m/>
    <x v="0"/>
    <m/>
    <s v="VIP"/>
    <m/>
    <m/>
    <s v="Tidak"/>
    <s v="COD"/>
    <n v="56000"/>
    <s v="Recon"/>
    <n v="102130"/>
    <x v="0"/>
  </r>
  <r>
    <s v="1359047454"/>
    <d v="2026-06-11T00:00:00"/>
    <s v="MEIKA-BERKARYA"/>
    <s v="Meika Berkarya"/>
    <s v="6287818525580"/>
    <s v="Kab. Kuningan"/>
    <s v="Cilimus"/>
    <s v="Jl. Panawuan Indrapatra, Panawuan, Kec. Cigandamekar, Kabupaten Kuningan, Jawa Barat"/>
    <s v="Harisman Risman (PTR)"/>
    <s v="6282211061983"/>
    <x v="8"/>
    <s v="Kab. Toli-Toli"/>
    <s v="Galang"/>
    <s v="Kantor Kua Galang, Jl. Bandar Udara Sultan Nantilan, Desa Lalos, Kec. Galang Kab. Toli-Toli"/>
    <n v="1"/>
    <s v="BARANG"/>
    <n v="100"/>
    <n v="0"/>
    <s v="EZ"/>
    <s v="Bulanan"/>
    <s v="1 Botol Aspal Anti Bocor"/>
    <m/>
    <n v="85000"/>
    <n v="0"/>
    <n v="0"/>
    <n v="85000"/>
    <m/>
    <s v="Diskon"/>
    <n v="34000"/>
    <n v="51000"/>
    <n v="169000"/>
    <n v="2535"/>
    <s v="Harisman Risman (PTR)"/>
    <m/>
    <d v="2026-06-18T00:00:00"/>
    <s v="HUBUNGI PENERIMA (LANGSUNG ANTAR KE ALAMAT)"/>
    <x v="0"/>
    <m/>
    <s v="VIP"/>
    <m/>
    <m/>
    <s v="Tidak"/>
    <s v="COD"/>
    <n v="84000"/>
    <s v="Recon"/>
    <n v="115465"/>
    <x v="3"/>
  </r>
  <r>
    <s v="1359134595"/>
    <d v="2026-06-11T00:00:00"/>
    <s v="MEIKA-BERKARYA"/>
    <s v="Meika Berkarya"/>
    <s v="6287818525580"/>
    <s v="Kab. Kuningan"/>
    <s v="Cilimus"/>
    <s v="Jl. Panawuan Indrapatra, Panawuan, Kec. Cigandamekar, Kabupaten Kuningan, Jawa Barat"/>
    <s v="Erlina (Ad)"/>
    <s v="6282172363938"/>
    <x v="31"/>
    <s v="Kab. Karimun"/>
    <s v="Meral"/>
    <s v="Kel/desa meral kota RT 03 RW 04 jln kampung padi No.10"/>
    <n v="1"/>
    <s v="BARANG"/>
    <n v="100"/>
    <n v="0"/>
    <s v="EZ"/>
    <s v="Bulanan"/>
    <s v="1 Topi Pelindung Sinar UV (HITAM)"/>
    <m/>
    <n v="60000"/>
    <n v="0"/>
    <n v="0"/>
    <n v="60000"/>
    <m/>
    <s v="Diskon"/>
    <n v="24000"/>
    <n v="36000"/>
    <n v="144000"/>
    <n v="2160"/>
    <s v="ybs"/>
    <m/>
    <d v="2026-07-03T00:00:00"/>
    <s v="HUBUNGI PENERIMA (LANGSUNG ANTAR KE ALAMAT)"/>
    <x v="1"/>
    <m/>
    <s v="VIP"/>
    <m/>
    <m/>
    <s v="Tidak"/>
    <s v="COD"/>
    <n v="84000"/>
    <s v="-"/>
    <n v="105840"/>
    <x v="22"/>
  </r>
  <r>
    <s v="1358854079"/>
    <d v="2026-06-11T00:00:00"/>
    <s v="MEIKA-BERKARYA"/>
    <s v="Meika Berkarya"/>
    <s v="6287818525580"/>
    <s v="Kab. Kuningan"/>
    <s v="Cilimus"/>
    <s v="Jl. Panawuan Indrapatra, Panawuan, Kec. Cigandamekar, Kabupaten Kuningan, Jawa Barat"/>
    <s v="ESTRA DINATA (SAHIL) Hb"/>
    <s v="6285268376342"/>
    <x v="10"/>
    <s v="Pagar Alam"/>
    <s v="Dempo Selatan"/>
    <s v="Desa Karang Anyar. Rt 006 Rw 002 No 64. Kelurahan Kance Diwe."/>
    <n v="1"/>
    <s v="BARANG"/>
    <n v="100"/>
    <n v="0"/>
    <s v="EZ"/>
    <s v="Bulanan"/>
    <s v="2 Topi Visor Anti UV (BLACK)"/>
    <m/>
    <n v="37000"/>
    <n v="0"/>
    <n v="0"/>
    <n v="37000"/>
    <m/>
    <s v="Diskon"/>
    <n v="14800"/>
    <n v="22200"/>
    <n v="0"/>
    <n v="0"/>
    <s v="ESTRA DINATA (SAHIL) Hb"/>
    <m/>
    <d v="2026-06-17T00:00:00"/>
    <s v="HUBUNGI PENERIMA (LANGSUNG ANTAR KE ALAMAT)"/>
    <x v="0"/>
    <m/>
    <s v="VIP"/>
    <m/>
    <m/>
    <s v="Tidak"/>
    <s v="NONCOD"/>
    <n v="-37000"/>
    <s v="-"/>
    <n v="-22200"/>
    <x v="9"/>
  </r>
  <r>
    <s v="1358916243"/>
    <d v="2026-06-11T00:00:00"/>
    <s v="MEIKA-BERKARYA"/>
    <s v="Meika Berkarya"/>
    <s v="6287818525580"/>
    <s v="Kab. Kuningan"/>
    <s v="Cilimus"/>
    <s v="Jl. Panawuan Indrapatra, Panawuan"/>
    <s v="IBU LIMMY (ib)"/>
    <s v="6281340701246"/>
    <x v="3"/>
    <s v="Kab. Minahasa"/>
    <s v="Tondano Timur"/>
    <s v="JALAN KANTOR LURAH RANOWANGKO LINGK.4."/>
    <n v="1"/>
    <s v="BARANG"/>
    <n v="100"/>
    <n v="0"/>
    <s v="EZ"/>
    <s v="Bulanan"/>
    <s v="Beli 2 Gratis 2 Sikat Punggug"/>
    <m/>
    <n v="80000"/>
    <n v="0"/>
    <n v="0"/>
    <n v="80000"/>
    <m/>
    <s v="Diskon"/>
    <n v="32000"/>
    <n v="48000"/>
    <n v="175000"/>
    <n v="2625"/>
    <s v="IBU LIMMY (ib)"/>
    <m/>
    <d v="2026-06-15T00:00:00"/>
    <m/>
    <x v="0"/>
    <m/>
    <s v="VIP"/>
    <m/>
    <m/>
    <s v="Tidak"/>
    <s v="COD"/>
    <n v="95000"/>
    <s v="Recon"/>
    <n v="124375"/>
    <x v="14"/>
  </r>
  <r>
    <s v="1359140942"/>
    <d v="2026-06-11T00:00:00"/>
    <s v="MEIKA-BERKARYA"/>
    <s v="Meika Berkarya"/>
    <s v="6287818525580"/>
    <s v="Kab. Kuningan"/>
    <s v="Cilimus"/>
    <s v="Jl. Panawuan Indrapatra, Panawuan"/>
    <s v="Ruberto Sefri (PS)"/>
    <s v="6285298537233"/>
    <x v="3"/>
    <s v="Bitung"/>
    <s v="Matuari"/>
    <s v="Perum Bumi Bringin Permai Blok B 13 Kelurahan. Manembo-nembo Atas"/>
    <n v="1"/>
    <s v="BARANG"/>
    <n v="100"/>
    <n v="0"/>
    <s v="EZ"/>
    <s v="Bulanan"/>
    <s v="Beli 1 Semprotan Noozle"/>
    <m/>
    <n v="80000"/>
    <n v="0"/>
    <n v="0"/>
    <n v="80000"/>
    <m/>
    <s v="Diskon"/>
    <n v="32000"/>
    <n v="48000"/>
    <n v="135000"/>
    <n v="2025"/>
    <s v="Ruberto Sefri (PS)"/>
    <m/>
    <d v="2026-06-16T00:00:00"/>
    <m/>
    <x v="0"/>
    <m/>
    <s v="VIP"/>
    <m/>
    <m/>
    <s v="Tidak"/>
    <s v="COD"/>
    <n v="55000"/>
    <s v="Recon"/>
    <n v="84975"/>
    <x v="7"/>
  </r>
  <r>
    <s v="1359155758"/>
    <d v="2026-06-11T00:00:00"/>
    <s v="MEIKA-BERKARYA"/>
    <s v="Meika Berkarya"/>
    <s v="6287818525580"/>
    <s v="Kab. Kuningan"/>
    <s v="Cilimus"/>
    <s v="Jl. Panawuan Indrapatra, Panawuan"/>
    <s v="Oskar imanuel besilisin ( SP )"/>
    <s v="6282144301767"/>
    <x v="1"/>
    <s v="Kab. Kupang"/>
    <s v="Fatuleu"/>
    <s v="Rt 005 Rw 003 Kelurahan Camplong I (  Rumah samping lapangan bola kaki kapung aman )"/>
    <n v="1"/>
    <s v="BARANG"/>
    <n v="100"/>
    <n v="0"/>
    <s v="EZ"/>
    <s v="Bulanan"/>
    <s v="Beli 1 Gratis 1 Sikat Punggug"/>
    <m/>
    <n v="78000"/>
    <n v="0"/>
    <n v="0"/>
    <n v="78000"/>
    <m/>
    <s v="Diskon"/>
    <n v="31200"/>
    <n v="46800"/>
    <n v="148000"/>
    <n v="2220"/>
    <s v="jn"/>
    <s v="Atasan/Staf/Karyawan"/>
    <d v="2026-06-30T00:00:00"/>
    <m/>
    <x v="1"/>
    <m/>
    <s v="VIP"/>
    <m/>
    <m/>
    <s v="Tidak"/>
    <s v="COD"/>
    <n v="70000"/>
    <s v="-"/>
    <n v="98980"/>
    <x v="6"/>
  </r>
  <r>
    <s v="1358850120"/>
    <d v="2026-06-11T00:00:00"/>
    <s v="MEIKA-BERKARYA"/>
    <s v="Meika Berkarya"/>
    <s v="6287818525580"/>
    <s v="Kab. Kuningan"/>
    <s v="Cilimus"/>
    <s v="Jl. Panawuan Indrapatra, Panawuan"/>
    <s v="Ambodai (PS)"/>
    <s v="6282290534522"/>
    <x v="14"/>
    <s v="Kab. Wajo"/>
    <s v="Tempe"/>
    <s v="Jl. Bau Munawara, Pasar Tempe Kelurahan. tempe (ANTRAKN LANGSUNG KE ALAMAT)"/>
    <n v="1"/>
    <s v="BARANG"/>
    <n v="100"/>
    <n v="0"/>
    <s v="EZ"/>
    <s v="Bulanan"/>
    <s v="Beli 2 Gratis 1 Penghitam Body Kendaraan Bonus Kain Lap Microfiber"/>
    <m/>
    <n v="61000"/>
    <n v="0"/>
    <n v="0"/>
    <n v="61000"/>
    <m/>
    <s v="Diskon"/>
    <n v="24400"/>
    <n v="36600"/>
    <n v="164000"/>
    <n v="2460"/>
    <s v="Ambodai (PS)"/>
    <m/>
    <d v="2026-06-16T00:00:00"/>
    <m/>
    <x v="0"/>
    <m/>
    <s v="VIP"/>
    <m/>
    <m/>
    <s v="Tidak"/>
    <s v="COD"/>
    <n v="103000"/>
    <s v="Recon"/>
    <n v="124940"/>
    <x v="7"/>
  </r>
  <r>
    <s v="1358918316"/>
    <d v="2026-06-11T00:00:00"/>
    <s v="MEIKA-BERKARYA"/>
    <s v="Meika Berkarya"/>
    <s v="6287818525580"/>
    <s v="Kab. Kuningan"/>
    <s v="Cilimus"/>
    <s v="Jl. Panawuan Indrapatra, Panawuan"/>
    <s v="petrus dacosta (iaa)"/>
    <s v="6282126039605"/>
    <x v="1"/>
    <s v="Kab. Belu"/>
    <s v="Atambua Selatan"/>
    <s v="Alamat: Haliran Kirap, Desa Manuaman Rt 25 Rw 04 (Patokan Fatubaun dekat haliren) Kecamatan Atambua Selatan Kabupaten Belu Provinsi Nusa Tenggara Timur"/>
    <n v="1"/>
    <s v="BARANG"/>
    <n v="100"/>
    <n v="0"/>
    <s v="EZ"/>
    <s v="Bulanan"/>
    <s v="Beli 1 Pembesar Layar Hp"/>
    <m/>
    <n v="80000"/>
    <n v="0"/>
    <n v="0"/>
    <n v="80000"/>
    <m/>
    <s v="Diskon"/>
    <n v="32000"/>
    <n v="48000"/>
    <n v="150000"/>
    <n v="2250"/>
    <s v="Meika Berkarya"/>
    <m/>
    <d v="2026-07-08T00:00:00"/>
    <m/>
    <x v="1"/>
    <m/>
    <s v="VIP"/>
    <m/>
    <m/>
    <s v="Tidak"/>
    <s v="COD"/>
    <n v="70000"/>
    <s v="-"/>
    <n v="99750"/>
    <x v="34"/>
  </r>
  <r>
    <s v="1359150652"/>
    <d v="2026-06-11T00:00:00"/>
    <s v="MEIKA-BERKARYA"/>
    <s v="Meika Berkarya"/>
    <s v="6287818525580"/>
    <s v="Kab. Kuningan"/>
    <s v="Cilimus"/>
    <s v="Jl. Panawuan Indrapatra, Panawuan"/>
    <s v="Nurwahidin (Jj)"/>
    <s v="6282340774545"/>
    <x v="2"/>
    <s v="Kab. Bima"/>
    <s v="Parado"/>
    <s v="Kelurahan /Desa Kuta RT 05 RW 04 Kec. Parado Kab. Bima"/>
    <n v="1"/>
    <s v="BARANG"/>
    <n v="100"/>
    <n v="0"/>
    <s v="EZ"/>
    <s v="Bulanan"/>
    <s v="Beli 1 Gratis 1 Gelang Retro Terapi Batu Giok"/>
    <m/>
    <n v="52000"/>
    <n v="0"/>
    <n v="0"/>
    <n v="52000"/>
    <m/>
    <s v="Diskon"/>
    <n v="20800"/>
    <n v="31200"/>
    <n v="122000"/>
    <n v="1830"/>
    <s v="Nurwahidin (Jj)"/>
    <m/>
    <d v="2026-06-18T00:00:00"/>
    <m/>
    <x v="0"/>
    <m/>
    <s v="VIP"/>
    <m/>
    <m/>
    <s v="Tidak"/>
    <s v="COD"/>
    <n v="70000"/>
    <s v="Recon"/>
    <n v="88970"/>
    <x v="3"/>
  </r>
  <r>
    <s v="1359163054"/>
    <d v="2026-06-11T00:00:00"/>
    <s v="MEIKA-BERKARYA"/>
    <s v="Meika Berkarya"/>
    <s v="6287818525580"/>
    <s v="Kab. Kuningan"/>
    <s v="Cilimus"/>
    <s v="Jl. Panawuan Indrapatra, Panawuan"/>
    <s v="Ema Elim(Mar)."/>
    <s v="6281239110726"/>
    <x v="1"/>
    <s v="Kupang"/>
    <s v="Alak"/>
    <s v="Perum pitoby blok B gang 2 no 2 Kel.Penkase Oeleta Kec.Alak Kota Kupang NTT"/>
    <n v="1"/>
    <s v="BARANG"/>
    <n v="100"/>
    <n v="0"/>
    <s v="EZ"/>
    <s v="Bulanan"/>
    <s v="Beli 1 Penghitam Body Kendaraan Bonus Kain Lap Microfiber"/>
    <m/>
    <n v="64000"/>
    <n v="0"/>
    <n v="0"/>
    <n v="64000"/>
    <m/>
    <s v="Diskon"/>
    <n v="25600"/>
    <n v="38400"/>
    <n v="118000"/>
    <n v="1770"/>
    <s v="Ema Elim(Mar)."/>
    <m/>
    <d v="2026-06-16T00:00:00"/>
    <m/>
    <x v="0"/>
    <m/>
    <s v="VIP"/>
    <m/>
    <m/>
    <s v="Tidak"/>
    <s v="COD"/>
    <n v="54000"/>
    <s v="Recon"/>
    <n v="77830"/>
    <x v="7"/>
  </r>
  <r>
    <s v="1358849693"/>
    <d v="2026-06-11T00:00:00"/>
    <s v="MEIKA-BERKARYA"/>
    <s v="Meika Berkarya"/>
    <s v="6287818525580"/>
    <s v="Kab. Kuningan"/>
    <s v="Cilimus"/>
    <s v="Jl. Panawuan Indrapatra, Panawuan, Kec. Cigandamekar, Kabupaten Kuningan, Jawa Barat"/>
    <s v="Faisal abu bakar (rz)"/>
    <s v="6281311343199"/>
    <x v="8"/>
    <s v="Palu"/>
    <s v="Mantikulore"/>
    <s v="Jln. Untad I Perumahan Kopri Bumi Roviga Permai Blok B8 No.20 Desa Tondo,Kec. Mantikulore Kota Palu"/>
    <n v="1"/>
    <s v="BARANG"/>
    <n v="100"/>
    <n v="0"/>
    <s v="EZ"/>
    <s v="Bulanan"/>
    <s v="1 PCS LEM BESI SERBAGUNA"/>
    <m/>
    <n v="68000"/>
    <n v="0"/>
    <n v="0"/>
    <n v="68000"/>
    <m/>
    <s v="Diskon"/>
    <n v="27200"/>
    <n v="40800"/>
    <n v="130000"/>
    <n v="1950"/>
    <s v="Faisal abu bakar (rz)"/>
    <m/>
    <d v="2026-06-16T00:00:00"/>
    <s v="HUBUNGI PENERIMA (LANGSUNG ANTAR KE ALAMAT)"/>
    <x v="0"/>
    <m/>
    <s v="VIP"/>
    <m/>
    <m/>
    <s v="Tidak"/>
    <s v="COD"/>
    <n v="62000"/>
    <s v="Recon"/>
    <n v="87250"/>
    <x v="7"/>
  </r>
  <r>
    <s v="1358964805"/>
    <d v="2026-06-11T00:00:00"/>
    <s v="MEIKA-BERKARYA"/>
    <s v="Meika Berkarya"/>
    <s v="6287818525580"/>
    <s v="Kab. Kuningan"/>
    <s v="Cilimus"/>
    <s v="Jl. Panawuan Indrapatra, Panawuan, Kec. Cigandamekar, Kabupaten Kuningan, Jawa Barat"/>
    <s v="arif (RM)"/>
    <s v="628567838414"/>
    <x v="24"/>
    <s v="Jakarta Barat"/>
    <s v="Kebon Jeruk"/>
    <s v="Musholla An Najah, Jln Bumi Indah Desa Sukabumi Utara Kec. Kebon Jeruk"/>
    <n v="1"/>
    <s v="BARANG"/>
    <n v="100"/>
    <n v="0"/>
    <s v="EZ"/>
    <s v="Bulanan"/>
    <s v="1 Dapat 2 Kacamata Autofokus"/>
    <m/>
    <n v="14000"/>
    <n v="0"/>
    <n v="0"/>
    <n v="14000"/>
    <m/>
    <s v="Diskon"/>
    <n v="8000"/>
    <n v="6000"/>
    <n v="52500"/>
    <n v="787.5"/>
    <s v="arif (RM)"/>
    <m/>
    <d v="2026-06-12T00:00:00"/>
    <s v="HUBUNGI PENERIMA (LANGSUNG ANTAR KE ALAMAT)"/>
    <x v="0"/>
    <m/>
    <s v="VIP"/>
    <m/>
    <m/>
    <s v="Tidak"/>
    <s v="COD"/>
    <n v="38500"/>
    <s v="Recon"/>
    <n v="45712.5"/>
    <x v="25"/>
  </r>
  <r>
    <s v="1358850104"/>
    <d v="2026-06-11T00:00:00"/>
    <s v="MEIKA-BERKARYA"/>
    <s v="Meika Berkarya"/>
    <s v="6287818525580"/>
    <s v="Kab. Kuningan"/>
    <s v="Cilimus"/>
    <s v="Jl. Panawuan Indrapatra, Panawuan"/>
    <s v="Joko (IR)"/>
    <s v="6282297722477"/>
    <x v="13"/>
    <s v="Kab. Kotawaringin Timur"/>
    <s v="Telawang"/>
    <s v="PT Karunia Kencana Permai Sejati 2 Desa Kenyala Kec Telawang"/>
    <n v="1"/>
    <s v="BARANG"/>
    <n v="100"/>
    <n v="0"/>
    <s v="EZ"/>
    <s v="Bulanan"/>
    <s v="Beli 1 Semprotan Noozle"/>
    <m/>
    <n v="63000"/>
    <n v="0"/>
    <n v="0"/>
    <n v="63000"/>
    <m/>
    <s v="Diskon"/>
    <n v="25200"/>
    <n v="37800"/>
    <n v="117900"/>
    <n v="1768.5"/>
    <s v="Joko (IR)"/>
    <m/>
    <d v="2026-06-17T00:00:00"/>
    <m/>
    <x v="0"/>
    <m/>
    <s v="VIP"/>
    <m/>
    <m/>
    <s v="Tidak"/>
    <s v="COD"/>
    <n v="54900"/>
    <s v="Recon"/>
    <n v="78331.5"/>
    <x v="9"/>
  </r>
  <r>
    <s v="1358916278"/>
    <d v="2026-06-11T00:00:00"/>
    <s v="MEIKA-BERKARYA"/>
    <s v="Meika Berkarya"/>
    <s v="6287818525580"/>
    <s v="Kab. Kuningan"/>
    <s v="Cilimus"/>
    <s v="Jl. Panawuan Indrapatra, Panawuan, Kec. Cigandamekar, Kabupaten Kuningan, Jawa Barat"/>
    <s v="Ahmad parjan (Hb)"/>
    <s v="6285264521110"/>
    <x v="31"/>
    <s v="Batam"/>
    <s v="Sekupang"/>
    <s v="Perumahan Villa Sampurna 2 Blok Gg No 18,Desa/Kel Tiban Baru, Sekupang Kota Batam"/>
    <n v="1"/>
    <s v="BARANG"/>
    <n v="100"/>
    <n v="7500000"/>
    <s v="EZ"/>
    <s v="Bulanan"/>
    <s v="1 Dapat 3 Penambal Gigi"/>
    <s v="PASTA GIGI"/>
    <n v="37000"/>
    <n v="0"/>
    <n v="0"/>
    <n v="37000"/>
    <m/>
    <s v="Diskon"/>
    <n v="14800"/>
    <n v="22200"/>
    <n v="117000"/>
    <n v="1755"/>
    <s v="Ahmad parjan (Hb)"/>
    <m/>
    <d v="2026-06-16T00:00:00"/>
    <s v="HUBUNGI PENERIMA (LANGSUNG ANTAR KE ALAMAT)"/>
    <x v="0"/>
    <m/>
    <s v="VIP"/>
    <m/>
    <m/>
    <s v="Tidak"/>
    <s v="COD"/>
    <n v="80000"/>
    <s v="Recon"/>
    <n v="93045"/>
    <x v="7"/>
  </r>
  <r>
    <s v="1358989526"/>
    <d v="2026-06-11T00:00:00"/>
    <s v="MEIKA-BERKARYA"/>
    <s v="Meika Berkarya"/>
    <s v="6287818525580"/>
    <s v="Kab. Kuningan"/>
    <s v="Cilimus"/>
    <s v="Jl. Panawuan Indrapatra, Panawuan, Kec. Cigandamekar, Kabupaten Kuningan, Jawa Barat"/>
    <s v="Andre/Gunawan Wea (ar)"/>
    <s v="6282313033956"/>
    <x v="2"/>
    <s v="Kab. Sumbawa"/>
    <s v="Labuhan Badas"/>
    <s v="Desa Labuhan Badas Btn Semea Olt Rarang Rt 07 Rw 04 Dekat Futsal Dan Masjid, Kec. Labuhan Badas"/>
    <n v="1"/>
    <s v="BARANG"/>
    <n v="100"/>
    <n v="0"/>
    <s v="EZ"/>
    <s v="Bulanan"/>
    <s v="1 SET GIGI PALSU"/>
    <m/>
    <n v="52000"/>
    <n v="0"/>
    <n v="0"/>
    <n v="52000"/>
    <m/>
    <s v="Diskon"/>
    <n v="20800"/>
    <n v="31200"/>
    <n v="112000"/>
    <n v="1680"/>
    <s v="Andre/Gunawan Wea (ar)"/>
    <m/>
    <d v="2026-06-15T00:00:00"/>
    <s v="HUBUNGI PENERIMA (LANGSUNG ANTAR KE ALAMAT)"/>
    <x v="0"/>
    <m/>
    <s v="VIP"/>
    <m/>
    <m/>
    <s v="Tidak"/>
    <s v="COD"/>
    <n v="60000"/>
    <s v="Recon"/>
    <n v="79120"/>
    <x v="14"/>
  </r>
  <r>
    <s v="1358853663"/>
    <d v="2026-06-11T00:00:00"/>
    <s v="MEIKA-BERKARYA"/>
    <s v="Meika Berkarya"/>
    <s v="6287818525580"/>
    <s v="Kab. Kuningan"/>
    <s v="Cilimus"/>
    <s v="Jl. Panawuan Indrapatra, Panawuan, Kec. Cigandamekar, Kabupaten Kuningan, Jawa Barat"/>
    <s v="Afnan Husni (Hb)"/>
    <s v="6281322226193"/>
    <x v="10"/>
    <s v="Palembang"/>
    <s v="Seberang Ulu Satu"/>
    <s v="Perum Taman Ogan Permai RT/RW 60/17 blok cc 620/17BLOk CC62 desa/kel 15 ulu"/>
    <n v="1"/>
    <s v="BARANG"/>
    <n v="100"/>
    <n v="0"/>
    <s v="EZ"/>
    <s v="Bulanan"/>
    <s v="1 Set Dongkrak Pemindah Barang"/>
    <m/>
    <n v="29000"/>
    <n v="0"/>
    <n v="0"/>
    <n v="29000"/>
    <m/>
    <s v="Diskon"/>
    <n v="11600"/>
    <n v="17400"/>
    <n v="130000"/>
    <n v="1950"/>
    <m/>
    <m/>
    <m/>
    <s v="HUBUNGI PENERIMA (LANGSUNG ANTAR KE ALAMAT)"/>
    <x v="1"/>
    <m/>
    <s v="VIP"/>
    <m/>
    <m/>
    <s v="Ya"/>
    <s v="COD"/>
    <n v="101000"/>
    <s v="-"/>
    <n v="110650"/>
    <x v="20"/>
  </r>
  <r>
    <s v="1359144650"/>
    <d v="2026-06-11T00:00:00"/>
    <s v="MEIKA-BERKARYA"/>
    <s v="Meika Berkarya"/>
    <s v="6287818525580"/>
    <s v="Kab. Kuningan"/>
    <s v="Cilimus"/>
    <s v="Jl. Panawuan Indrapatra, Panawuan, Kec. Cigandamekar, Kabupaten Kuningan, Jawa Barat"/>
    <s v="Samsudin ( Di)"/>
    <s v="6281362366963"/>
    <x v="2"/>
    <s v="Kab. Bima"/>
    <s v="Soromandi"/>
    <s v="Alamat. Jln. Lintas donggo-soromandi, RT 05 RW 01, Desa. Bajo, kecamatan. Soromandi"/>
    <n v="1"/>
    <s v="BARANG"/>
    <n v="100"/>
    <n v="0"/>
    <s v="EZ"/>
    <s v="Bulanan"/>
    <s v="1 SET GIGI PALSU"/>
    <m/>
    <n v="52000"/>
    <n v="0"/>
    <n v="0"/>
    <n v="52000"/>
    <m/>
    <s v="Diskon"/>
    <n v="20800"/>
    <n v="31200"/>
    <n v="112000"/>
    <n v="1680"/>
    <s v="jnt"/>
    <s v="Atasan/Staf/Karyawan"/>
    <d v="2026-06-29T00:00:00"/>
    <s v="HUBUNGI PENERIMA (LANGSUNG ANTAR KE ALAMAT)"/>
    <x v="1"/>
    <m/>
    <s v="VIP"/>
    <m/>
    <m/>
    <s v="Tidak"/>
    <s v="COD"/>
    <n v="60000"/>
    <s v="-"/>
    <n v="79120"/>
    <x v="11"/>
  </r>
  <r>
    <s v="1359033213"/>
    <d v="2026-06-11T00:00:00"/>
    <s v="MEIKA-BERKARYA"/>
    <s v="Meika Berkarya"/>
    <s v="6287818525580"/>
    <s v="Kab. Kuningan"/>
    <s v="Cilimus"/>
    <s v="Jl. Panawuan Indrapatra, Panawuan, Kec. Cigandamekar, Kabupaten Kuningan, Jawa Barat"/>
    <s v="MASRIYA (Bar)"/>
    <s v="6289510232928"/>
    <x v="5"/>
    <s v="Pontianak"/>
    <s v="Pontianak Timur"/>
    <s v="Jalan Tani, Kel. Saigon Rt 5/Rw 7, Kec. Pontianak Timur, No Hp : ,62 895-1023-2928 (Diantarkan Langsung Ke Alamat Penerima)"/>
    <n v="1"/>
    <s v="BARANG"/>
    <n v="100"/>
    <n v="0"/>
    <s v="EZ"/>
    <s v="Bulanan"/>
    <s v="2 Dapat 4 Kacamata Autofokus"/>
    <m/>
    <n v="44000"/>
    <n v="0"/>
    <n v="0"/>
    <n v="44000"/>
    <m/>
    <s v="Diskon"/>
    <n v="17600"/>
    <n v="26400"/>
    <n v="114000"/>
    <n v="1710"/>
    <s v="PAKET ANDA ADA DI JNT PANAWUAN"/>
    <s v="Atasan/Staf/Karyawan"/>
    <d v="2026-06-22T00:00:00"/>
    <s v="HUBUNGI PENERIMA (LANGSUNG ANTAR KE ALAMAT)"/>
    <x v="1"/>
    <m/>
    <s v="VIP"/>
    <m/>
    <m/>
    <s v="Tidak"/>
    <s v="COD"/>
    <n v="70000"/>
    <s v="-"/>
    <n v="85890"/>
    <x v="12"/>
  </r>
  <r>
    <s v="1358962363"/>
    <d v="2026-06-11T00:00:00"/>
    <s v="MEIKA-BERKARYA"/>
    <s v="Meika Berkarya"/>
    <s v="6287818525580"/>
    <s v="Kab. Kuningan"/>
    <s v="Cilimus"/>
    <s v="Jl. Panawuan Indrapatra, Panawuan"/>
    <s v="Warung Gusun (Jj)"/>
    <s v="6281364411567"/>
    <x v="31"/>
    <s v="Kab. Karimun"/>
    <s v="Meral Barat"/>
    <s v="Kelurahan /Desa Pangke Jln. Suka Maju RT 01 RW 03 Kp. Suka Maju"/>
    <n v="1"/>
    <s v="BARANG"/>
    <n v="100"/>
    <n v="0"/>
    <s v="EZ"/>
    <s v="Bulanan"/>
    <s v="Beli 1 Penghitam Body Kendaraan Bonus Kain Lap Microfiber"/>
    <m/>
    <n v="60000"/>
    <n v="0"/>
    <n v="0"/>
    <n v="60000"/>
    <m/>
    <s v="Diskon"/>
    <n v="24000"/>
    <n v="36000"/>
    <n v="114000"/>
    <n v="1710"/>
    <s v="Warung Gusun (Jj)"/>
    <m/>
    <d v="2026-06-19T00:00:00"/>
    <m/>
    <x v="0"/>
    <m/>
    <s v="VIP"/>
    <m/>
    <m/>
    <s v="Tidak"/>
    <s v="COD"/>
    <n v="54000"/>
    <s v="Recon"/>
    <n v="76290"/>
    <x v="0"/>
  </r>
  <r>
    <s v="1358852236"/>
    <d v="2026-06-11T00:00:00"/>
    <s v="MEIKA-BERKARYA"/>
    <s v="Meika Berkarya"/>
    <s v="6287818525580"/>
    <s v="Kab. Kuningan"/>
    <s v="Cilimus"/>
    <s v="Jl. Panawuan Indrapatra, Panawuan"/>
    <s v="Stanly Maramis (Kin)"/>
    <s v="6281245223286"/>
    <x v="3"/>
    <s v="Kotamobagu"/>
    <s v="Kotamobagu Timur"/>
    <s v="Kios Willy Kelurahan Kotabangon (LANGSUNG DIANTARKAN KE ALAMAT)"/>
    <n v="1"/>
    <s v="BARANG"/>
    <n v="100"/>
    <n v="0"/>
    <s v="EZ"/>
    <s v="Bulanan"/>
    <s v="Beli 2 Gratis 1 Pengkilap Body Kendaraan"/>
    <m/>
    <n v="87000"/>
    <n v="0"/>
    <n v="0"/>
    <n v="87000"/>
    <m/>
    <s v="Diskon"/>
    <n v="34800"/>
    <n v="52200"/>
    <n v="191000"/>
    <n v="2865"/>
    <s v="Stanly Maramis (Kin)"/>
    <m/>
    <d v="2026-06-15T00:00:00"/>
    <m/>
    <x v="0"/>
    <m/>
    <s v="VIP"/>
    <m/>
    <m/>
    <s v="Tidak"/>
    <s v="COD"/>
    <n v="104000"/>
    <s v="Recon"/>
    <n v="135935"/>
    <x v="14"/>
  </r>
  <r>
    <s v="1358852158"/>
    <d v="2026-06-11T00:00:00"/>
    <s v="MEIKA-BERKARYA"/>
    <s v="Meika Berkarya"/>
    <s v="6287818525580"/>
    <s v="Kab. Kuningan"/>
    <s v="Cilimus"/>
    <s v="Jl. Panawuan Indrapatra, Panawuan"/>
    <s v="Robby Moningka (Jj)"/>
    <s v="6282197346709"/>
    <x v="3"/>
    <s v="Tomohon"/>
    <s v="Tomohon Timur"/>
    <s v="Kelurahan /Desa Rurukan Satu, Patokan Jembatan kedua masuk kanan rumah dekat pertigaan"/>
    <n v="1"/>
    <s v="BARANG"/>
    <n v="100"/>
    <n v="0"/>
    <s v="EZ"/>
    <s v="Bulanan"/>
    <s v="Beli 1 Semprotan Noozle"/>
    <m/>
    <n v="80000"/>
    <n v="0"/>
    <n v="0"/>
    <n v="80000"/>
    <m/>
    <s v="Diskon"/>
    <n v="32000"/>
    <n v="48000"/>
    <n v="134000"/>
    <n v="2010"/>
    <s v="jnt"/>
    <s v="OB"/>
    <d v="2026-06-24T00:00:00"/>
    <m/>
    <x v="1"/>
    <m/>
    <s v="VIP"/>
    <m/>
    <m/>
    <s v="Tidak"/>
    <s v="COD"/>
    <n v="54000"/>
    <s v="-"/>
    <n v="83990"/>
    <x v="16"/>
  </r>
  <r>
    <s v="1358934256"/>
    <d v="2026-06-11T00:00:00"/>
    <s v="MEIKA-BERKARYA"/>
    <s v="Meika Berkarya"/>
    <s v="6287818525580"/>
    <s v="Kab. Kuningan"/>
    <s v="Cilimus"/>
    <s v="Jl. Panawuan Indrapatra, Panawuan"/>
    <s v="Krisman Maparipe (Kin)"/>
    <s v="6282187246066"/>
    <x v="3"/>
    <s v="Kab. Kepulauan Talaud"/>
    <s v="Pulutan"/>
    <s v="Desa Pulutan Selatan, Jln. Pustu, Patokan Rumah Depan Depot Air Minum Gracia"/>
    <n v="1"/>
    <s v="BARANG"/>
    <n v="100"/>
    <n v="0"/>
    <s v="EZ"/>
    <s v="Bulanan"/>
    <s v="Beli 1 Semprotan Noozle"/>
    <m/>
    <n v="114000"/>
    <n v="0"/>
    <n v="0"/>
    <n v="114000"/>
    <m/>
    <s v="Diskon"/>
    <n v="45600"/>
    <n v="68400"/>
    <n v="168900"/>
    <n v="2533.5"/>
    <s v="Krisman Maparipe (Kin)"/>
    <m/>
    <d v="2026-06-17T00:00:00"/>
    <m/>
    <x v="0"/>
    <m/>
    <s v="VIP"/>
    <m/>
    <m/>
    <s v="Tidak"/>
    <s v="COD"/>
    <n v="54900"/>
    <s v="Recon"/>
    <n v="97966.5"/>
    <x v="9"/>
  </r>
  <r>
    <s v="1358860022"/>
    <d v="2026-06-11T00:00:00"/>
    <s v="MEIKA-BERKARYA"/>
    <s v="Meika Berkarya"/>
    <s v="6287818525580"/>
    <s v="Kab. Kuningan"/>
    <s v="Cilimus"/>
    <s v="Jl. Panawuan Indrapatra, Panawuan, Kec. Cigandamekar, Kabupaten Kuningan, Jawa Barat"/>
    <s v="Jhon ( SP )"/>
    <s v="6285820853899"/>
    <x v="24"/>
    <s v="Jakarta Barat"/>
    <s v="Grogol Petamburan"/>
    <s v="Jl. Tanjung Duren Apartemen Mediterania Residence Tower A 20Cc, Grogol Petamburan Kota Jakarta Barat"/>
    <n v="1"/>
    <s v="BARANG"/>
    <n v="100"/>
    <n v="0"/>
    <s v="EZ"/>
    <s v="Bulanan"/>
    <s v="2 Topi Visor Anti UV (GRAY)"/>
    <m/>
    <n v="14000"/>
    <n v="0"/>
    <n v="0"/>
    <n v="14000"/>
    <m/>
    <s v="Diskon"/>
    <n v="8000"/>
    <n v="6000"/>
    <n v="170100"/>
    <n v="2551.5"/>
    <s v="jhon"/>
    <m/>
    <d v="2026-06-13T00:00:00"/>
    <s v="HUBUNGI PENERIMA (LANGSUNG ANTAR KE ALAMAT)"/>
    <x v="0"/>
    <m/>
    <s v="VIP"/>
    <m/>
    <m/>
    <s v="Tidak"/>
    <s v="COD"/>
    <n v="156100"/>
    <s v="Recon"/>
    <n v="161548.5"/>
    <x v="15"/>
  </r>
  <r>
    <s v="1359051516"/>
    <d v="2026-06-11T00:00:00"/>
    <s v="MEIKA-BERKARYA"/>
    <s v="Meika Berkarya"/>
    <s v="6287818525580"/>
    <s v="Kab. Kuningan"/>
    <s v="Cilimus"/>
    <s v="Jl. Panawuan Indrapatra, Panawuan"/>
    <s v="Hairuddin rasyid (ib)"/>
    <s v="6282344711222"/>
    <x v="14"/>
    <s v="Kab. Luwu Utara"/>
    <s v="Sabbang"/>
    <s v="Jl poros Sabbang Limbong seko desa salama"/>
    <n v="1"/>
    <s v="BARANG"/>
    <n v="100"/>
    <n v="0"/>
    <s v="EZ"/>
    <s v="Bulanan"/>
    <s v="Beli 1 Gratis 1 Sikat Punggug"/>
    <m/>
    <n v="61000"/>
    <n v="0"/>
    <n v="0"/>
    <n v="61000"/>
    <m/>
    <s v="Diskon"/>
    <n v="24400"/>
    <n v="36600"/>
    <n v="131000"/>
    <n v="1965"/>
    <s v="Hairuddin rasyid (ib)"/>
    <m/>
    <d v="2026-06-18T00:00:00"/>
    <m/>
    <x v="0"/>
    <m/>
    <s v="VIP"/>
    <m/>
    <m/>
    <s v="Tidak"/>
    <s v="COD"/>
    <n v="70000"/>
    <s v="Recon"/>
    <n v="92435"/>
    <x v="3"/>
  </r>
  <r>
    <s v="1358955095"/>
    <d v="2026-06-11T00:00:00"/>
    <s v="MEIKA-BERKARYA"/>
    <s v="Meika Berkarya"/>
    <s v="6287818525580"/>
    <s v="Kab. Kuningan"/>
    <s v="Cilimus"/>
    <s v="Jl. Panawuan Indrapatra, Panawuan"/>
    <s v="Lukman hafid (Kin)"/>
    <s v="6282195092001"/>
    <x v="23"/>
    <s v="Kendari"/>
    <s v="Kadia"/>
    <s v="Jln. Tamburaka Perumahan Kehutanan No. 6 Kelurahan Bende"/>
    <n v="1"/>
    <s v="BARANG"/>
    <n v="100"/>
    <n v="0"/>
    <s v="EZ"/>
    <s v="Bulanan"/>
    <s v="Beli 1 Gratis 1 Sikat Punggug"/>
    <m/>
    <n v="68000"/>
    <n v="0"/>
    <n v="0"/>
    <n v="68000"/>
    <m/>
    <s v="Diskon"/>
    <n v="27200"/>
    <n v="40800"/>
    <n v="133000"/>
    <n v="1995"/>
    <s v="Lukman hafid (Kin)"/>
    <m/>
    <d v="2026-06-18T00:00:00"/>
    <m/>
    <x v="0"/>
    <m/>
    <s v="VIP"/>
    <m/>
    <m/>
    <s v="Tidak"/>
    <s v="COD"/>
    <n v="65000"/>
    <s v="Recon"/>
    <n v="90205"/>
    <x v="3"/>
  </r>
  <r>
    <s v="1358955668"/>
    <d v="2026-06-11T00:00:00"/>
    <s v="MEIKA-BERKARYA"/>
    <s v="Meika Berkarya"/>
    <s v="6287818525580"/>
    <s v="Kab. Kuningan"/>
    <s v="Cilimus"/>
    <s v="Jl. Panawuan Indrapatra, Panawuan, Kec. Cigandamekar, Kabupaten Kuningan, Jawa Barat"/>
    <s v="Ralis (BY)"/>
    <s v="6285340121119"/>
    <x v="23"/>
    <s v="Kab. Konawe Selatan"/>
    <s v="Palangga Selatan"/>
    <s v="Kelurahan Amondo, Rt.03/Rw.04 Jl. Torobulu Tinanggea (Rumah Cet Hijau, Tidak Jauh Dari Indomaret) Palangga Selatan Kab. Konawe Selatan"/>
    <n v="1"/>
    <s v="BARANG"/>
    <n v="100"/>
    <n v="0"/>
    <s v="EZ"/>
    <s v="Bulanan"/>
    <s v="1 Botol Aspal Anti Bocor"/>
    <m/>
    <n v="85000"/>
    <n v="0"/>
    <n v="0"/>
    <n v="85000"/>
    <m/>
    <s v="Diskon"/>
    <n v="34000"/>
    <n v="51000"/>
    <n v="169000"/>
    <n v="2535"/>
    <s v="PAKET ANDA ADA DI JNT PANAWUAN"/>
    <s v="Atasan/Staf/Karyawan"/>
    <d v="2026-06-24T00:00:00"/>
    <s v="HUBUNGI PENERIMA (LANGSUNG ANTAR KE ALAMAT)"/>
    <x v="1"/>
    <m/>
    <s v="VIP"/>
    <m/>
    <m/>
    <s v="Tidak"/>
    <s v="COD"/>
    <n v="84000"/>
    <s v="-"/>
    <n v="115465"/>
    <x v="16"/>
  </r>
  <r>
    <s v="1359098729"/>
    <d v="2026-06-11T00:00:00"/>
    <s v="MEIKA-BERKARYA"/>
    <s v="Meika Berkarya"/>
    <s v="6287818525580"/>
    <s v="Kab. Kuningan"/>
    <s v="Cilimus"/>
    <s v="Jl. Panawuan Indrapatra, Panawuan"/>
    <s v="Anang Purnomo (PS)"/>
    <s v="628817648409"/>
    <x v="20"/>
    <s v="Kab. Kulon Progo"/>
    <s v="Sentolo"/>
    <s v="Ploso RT 11 RW 06 Desa. Banguncipto (ANTRAKN LANGSUNG KE ALAMAT)"/>
    <n v="1"/>
    <s v="BARANG"/>
    <n v="100"/>
    <n v="0"/>
    <s v="EZ"/>
    <s v="Bulanan"/>
    <s v="Beli 1 Semprotan Noozle"/>
    <m/>
    <n v="21000"/>
    <n v="0"/>
    <n v="0"/>
    <n v="21000"/>
    <m/>
    <s v="Diskon"/>
    <n v="14000"/>
    <n v="7000"/>
    <n v="76000"/>
    <n v="1140"/>
    <s v="Anang Purnomo (PS)"/>
    <m/>
    <d v="2026-06-13T00:00:00"/>
    <m/>
    <x v="0"/>
    <m/>
    <s v="VIP"/>
    <m/>
    <m/>
    <s v="Tidak"/>
    <s v="COD"/>
    <n v="55000"/>
    <s v="Recon"/>
    <n v="67860"/>
    <x v="15"/>
  </r>
  <r>
    <s v="1358993752"/>
    <d v="2026-06-11T00:00:00"/>
    <s v="MEIKA-BERKARYA"/>
    <s v="Meika Berkarya"/>
    <s v="6287818525580"/>
    <s v="Kab. Kuningan"/>
    <s v="Cilimus"/>
    <s v="Jl. Panawuan Indrapatra, Panawuan, Kec. Cigandamekar, Kabupaten Kuningan, Jawa Barat"/>
    <s v="Ramadhan (rz)"/>
    <s v="6282313424400"/>
    <x v="3"/>
    <s v="Manado"/>
    <s v="Singkil"/>
    <s v="Jln. Ranoyapo nmr 9 Lingkungan V komplek pasar Unyil, Desa Wawonasa, Singkil Kota Manado"/>
    <n v="1"/>
    <s v="BARANG"/>
    <n v="100"/>
    <n v="0"/>
    <s v="EZ"/>
    <s v="Bulanan"/>
    <s v="1 SET GIGI PALSU"/>
    <m/>
    <n v="64000"/>
    <n v="0"/>
    <n v="0"/>
    <n v="64000"/>
    <m/>
    <s v="Diskon"/>
    <n v="25600"/>
    <n v="38400"/>
    <n v="137000"/>
    <n v="2055"/>
    <s v="paket anda adadi jnt panawuan"/>
    <s v="Atasan/Staf/Karyawan"/>
    <d v="2026-06-24T00:00:00"/>
    <s v="HUBUNGI PENERIMA (LANGSUNG ANTAR KE ALAMAT)"/>
    <x v="1"/>
    <m/>
    <s v="VIP"/>
    <m/>
    <m/>
    <s v="Tidak"/>
    <s v="COD"/>
    <n v="73000"/>
    <s v="-"/>
    <n v="96545"/>
    <x v="16"/>
  </r>
  <r>
    <s v="1358994849"/>
    <d v="2026-06-11T00:00:00"/>
    <s v="MEIKA-BERKARYA"/>
    <s v="Meika Berkarya"/>
    <s v="6287818525580"/>
    <s v="Kab. Kuningan"/>
    <s v="Cilimus"/>
    <s v="Jl. Panawuan Indrapatra, Panawuan"/>
    <s v="Muhammad Awi Od."/>
    <s v="6285332732549"/>
    <x v="21"/>
    <s v="Banjarmasin"/>
    <s v="Banjarmasin Tengah"/>
    <s v="Jln. Sutoyo S Gg. Swadaya 1 Kelurahan Teluk Dalam Kec Banjarmasin Tengah (DIANTAR LANGSUNG KE ALAMAT PENERIMA)."/>
    <n v="1"/>
    <s v="BARANG"/>
    <n v="100"/>
    <n v="0"/>
    <s v="EZ"/>
    <s v="Bulanan"/>
    <s v="Beli 1 Gratis 1 Sikat Punggug Biru , Pink"/>
    <m/>
    <n v="45000"/>
    <n v="0"/>
    <n v="0"/>
    <n v="45000"/>
    <m/>
    <s v="Diskon"/>
    <n v="18000"/>
    <n v="27000"/>
    <n v="115000"/>
    <n v="1725"/>
    <s v="PAKET ANDA ADA DI JNT PANWUAN"/>
    <s v="Atasan/Staf/Karyawan"/>
    <d v="2026-06-23T00:00:00"/>
    <m/>
    <x v="1"/>
    <m/>
    <s v="VIP"/>
    <m/>
    <m/>
    <s v="Tidak"/>
    <s v="COD"/>
    <n v="70000"/>
    <s v="-"/>
    <n v="86275"/>
    <x v="2"/>
  </r>
  <r>
    <s v="1358859788"/>
    <d v="2026-06-11T00:00:00"/>
    <s v="MEIKA-BERKARYA"/>
    <s v="Meika Berkarya"/>
    <s v="6287818525580"/>
    <s v="Kab. Kuningan"/>
    <s v="Cilimus"/>
    <s v="Jl. Panawuan Indrapatra, Panawuan"/>
    <s v="Pak iyan Od."/>
    <s v="6282156261673"/>
    <x v="21"/>
    <s v="Banjarmasin"/>
    <s v="Banjarmasin Tengah"/>
    <s v="Jl. H. Zafri Zam Zam No. 20 Rt 3403 Kelurahan Teluk Dalam Kec Banjarmasin Tengah (DIANTAR LANGSUNG KE ALAMAT PENERIMA) Patokan Samping DCAR WASH. Yg Menerima Dirumah A/N Mama Tole Catur."/>
    <n v="1"/>
    <s v="BARANG"/>
    <n v="100"/>
    <n v="0"/>
    <s v="EZ"/>
    <s v="Bulanan"/>
    <s v="Beli 1 Gratis 1 Sikat Punggug"/>
    <m/>
    <n v="45000"/>
    <n v="0"/>
    <n v="0"/>
    <n v="45000"/>
    <m/>
    <s v="Diskon"/>
    <n v="18000"/>
    <n v="27000"/>
    <n v="0"/>
    <n v="0"/>
    <s v="Pak iyan Od."/>
    <m/>
    <d v="2026-06-15T00:00:00"/>
    <m/>
    <x v="0"/>
    <m/>
    <s v="VIP"/>
    <m/>
    <m/>
    <s v="Tidak"/>
    <s v="NONCOD"/>
    <n v="-45000"/>
    <s v="-"/>
    <n v="-27000"/>
    <x v="14"/>
  </r>
  <r>
    <s v="1359032735"/>
    <d v="2026-06-11T00:00:00"/>
    <s v="MEIKA-BERKARYA"/>
    <s v="Meika Berkarya"/>
    <s v="6287818525580"/>
    <s v="Kab. Kuningan"/>
    <s v="Cilimus"/>
    <s v="Jl. Panawuan Indrapatra, Panawuan, Kec. Cigandamekar, Kabupaten Kuningan, Jawa Barat"/>
    <s v="ANSORI (ca)"/>
    <s v="6285230417938"/>
    <x v="16"/>
    <s v="Kab. Situbondo"/>
    <s v="Arjasa"/>
    <s v="Jalan di penegoro RW.1RT.1 Desa candijti (patokan rumah,depan apotek rayan farma)"/>
    <n v="1"/>
    <s v="BARANG"/>
    <n v="100"/>
    <n v="0"/>
    <s v="EZ"/>
    <s v="Bulanan"/>
    <s v="1 Topi Visor Anti UV (BLUE)"/>
    <m/>
    <n v="31000"/>
    <n v="0"/>
    <n v="0"/>
    <n v="31000"/>
    <m/>
    <s v="Diskon"/>
    <n v="22000"/>
    <n v="9000"/>
    <n v="111000"/>
    <n v="1665"/>
    <s v="jn"/>
    <s v="Atasan/Staf/Karyawan"/>
    <d v="2026-06-30T00:00:00"/>
    <s v="HUBUNGI PENERIMA (LANGSUNG ANTAR KE ALAMAT)"/>
    <x v="1"/>
    <m/>
    <s v="VIP"/>
    <m/>
    <m/>
    <s v="Tidak"/>
    <s v="COD"/>
    <n v="80000"/>
    <s v="-"/>
    <n v="100335"/>
    <x v="6"/>
  </r>
  <r>
    <s v="1359098532"/>
    <d v="2026-06-11T00:00:00"/>
    <s v="MEIKA-BERKARYA"/>
    <s v="Meika Berkarya"/>
    <s v="6287818525580"/>
    <s v="Kab. Kuningan"/>
    <s v="Cilimus"/>
    <s v="Jl. Panawuan Indrapatra, Panawuan"/>
    <s v="Parlindungan Simbolon (Kin)"/>
    <s v="62082276459837"/>
    <x v="0"/>
    <s v="Kab. Humbang Hasundutan"/>
    <s v="Pakkat"/>
    <s v="Jalan Sehat No. 45 Desa Pakkat Hauagong, Patokan Rumah Ada Pamflet Simbolon Jual Ulos"/>
    <n v="1"/>
    <s v="BARANG"/>
    <n v="100"/>
    <n v="0"/>
    <s v="EZ"/>
    <s v="Bulanan"/>
    <s v="Beli 1 Gratis 1 Sikat Punggug"/>
    <m/>
    <n v="54000"/>
    <n v="0"/>
    <n v="0"/>
    <n v="54000"/>
    <m/>
    <s v="Diskon"/>
    <n v="21600"/>
    <n v="32400"/>
    <n v="124000"/>
    <n v="1860"/>
    <s v="Parlindungan Simbolon (Kin)"/>
    <m/>
    <d v="2026-06-16T00:00:00"/>
    <m/>
    <x v="0"/>
    <m/>
    <s v="VIP"/>
    <m/>
    <m/>
    <s v="Tidak"/>
    <s v="COD"/>
    <n v="70000"/>
    <s v="Recon"/>
    <n v="89740"/>
    <x v="7"/>
  </r>
  <r>
    <s v="1359098202"/>
    <d v="2026-06-11T00:00:00"/>
    <s v="MEIKA-BERKARYA"/>
    <s v="Meika Berkarya"/>
    <s v="6287818525580"/>
    <s v="Kab. Kuningan"/>
    <s v="Cilimus"/>
    <s v="Jl. Panawuan Indrapatra, Panawuan"/>
    <s v="Maria (PS)"/>
    <s v="6285392207930"/>
    <x v="1"/>
    <s v="Kab. Lembata"/>
    <s v="Naga Wutung"/>
    <s v="Loang Desa. Duawutun (Rumah dekat Sekolah TK Negeri 1 loang)"/>
    <n v="1"/>
    <s v="BARANG"/>
    <n v="100"/>
    <n v="0"/>
    <s v="EZ"/>
    <s v="Bulanan"/>
    <s v="Beli 1 Gratis 1 Sikat Punggug"/>
    <m/>
    <n v="84000"/>
    <n v="0"/>
    <n v="0"/>
    <n v="84000"/>
    <m/>
    <s v="Diskon"/>
    <n v="33600"/>
    <n v="50400"/>
    <n v="154000"/>
    <n v="2310"/>
    <m/>
    <m/>
    <m/>
    <m/>
    <x v="1"/>
    <m/>
    <s v="VIP"/>
    <m/>
    <m/>
    <s v="Tidak"/>
    <s v="COD"/>
    <n v="70000"/>
    <s v="-"/>
    <n v="101290"/>
    <x v="20"/>
  </r>
  <r>
    <s v="1359053667"/>
    <d v="2026-06-11T00:00:00"/>
    <s v="MEIKA-BERKARYA"/>
    <s v="Meika Berkarya"/>
    <s v="6287818525580"/>
    <s v="Kab. Kuningan"/>
    <s v="Cilimus"/>
    <s v="Jl. Panawuan Indrapatra, Panawuan"/>
    <s v="Suharti (PS)"/>
    <s v="6285767260921"/>
    <x v="6"/>
    <s v="Padang Panjang"/>
    <s v="Padang Panjang Timur"/>
    <s v="Jln. Syekh M.Jamil RT.06 No.77 Kelurahan. Koto Panjang (ANTARKAN LANGSUNG KE ALAMAT)"/>
    <n v="1"/>
    <s v="BARANG"/>
    <n v="100"/>
    <n v="0"/>
    <s v="EZ"/>
    <s v="Bulanan"/>
    <s v="Beli 1 Gratis 1 Sikat Punggug"/>
    <m/>
    <n v="50000"/>
    <n v="0"/>
    <n v="0"/>
    <n v="50000"/>
    <m/>
    <s v="Diskon"/>
    <n v="20000"/>
    <n v="30000"/>
    <n v="120000"/>
    <n v="1800"/>
    <s v="Suharti (PS)"/>
    <m/>
    <d v="2026-06-16T00:00:00"/>
    <m/>
    <x v="0"/>
    <m/>
    <s v="VIP"/>
    <m/>
    <m/>
    <s v="Tidak"/>
    <s v="COD"/>
    <n v="70000"/>
    <s v="Recon"/>
    <n v="88200"/>
    <x v="7"/>
  </r>
  <r>
    <s v="1359097336"/>
    <d v="2026-06-11T00:00:00"/>
    <s v="MEIKA-BERKARYA"/>
    <s v="Meika Berkarya"/>
    <s v="6287818525580"/>
    <s v="Kab. Kuningan"/>
    <s v="Cilimus"/>
    <s v="Jl. Panawuan Indrapatra, Panawuan"/>
    <s v="Herman Ardana (Kin)"/>
    <s v="6282213628441"/>
    <x v="19"/>
    <s v="Samarinda"/>
    <s v="Palaran"/>
    <s v="Jl.Semarang 14 Kelurahan Simpang Pasir RT 02 (TELPON NO WHATSAPP PENERIMA)"/>
    <n v="1"/>
    <s v="BARANG"/>
    <n v="100"/>
    <n v="0"/>
    <s v="EZ"/>
    <s v="Bulanan"/>
    <s v="Beli 2 Gratis 1 Semprotan Noozle"/>
    <m/>
    <n v="65000"/>
    <n v="0"/>
    <n v="0"/>
    <n v="65000"/>
    <m/>
    <s v="Diskon"/>
    <n v="26000"/>
    <n v="39000"/>
    <n v="169000"/>
    <n v="2535"/>
    <s v="JNT"/>
    <s v="Atasan/Staf/Karyawan"/>
    <d v="2026-06-22T00:00:00"/>
    <m/>
    <x v="1"/>
    <m/>
    <s v="VIP"/>
    <m/>
    <m/>
    <s v="Tidak"/>
    <s v="COD"/>
    <n v="104000"/>
    <s v="-"/>
    <n v="127465"/>
    <x v="12"/>
  </r>
  <r>
    <s v="1359096975"/>
    <d v="2026-06-11T00:00:00"/>
    <s v="MEIKA-BERKARYA"/>
    <s v="Meika Berkarya"/>
    <s v="6287818525580"/>
    <s v="Kab. Kuningan"/>
    <s v="Cilimus"/>
    <s v="Jl. Panawuan Indrapatra, Panawuan, Kec. Cigandamekar, Kabupaten Kuningan, Jawa Barat"/>
    <s v="Drs R Kawarna (RM)"/>
    <s v="6283180473331"/>
    <x v="20"/>
    <s v="Kab. Kulon Progo"/>
    <s v="Panjatan"/>
    <s v="Rt 32 Rw 16 Desa Gotakan Kec. Panjatan K"/>
    <n v="1"/>
    <s v="BARANG"/>
    <n v="100"/>
    <n v="0"/>
    <s v="EZ"/>
    <s v="Bulanan"/>
    <s v="1 Dapat 2 Kacamata Autofokus"/>
    <m/>
    <n v="21000"/>
    <n v="0"/>
    <n v="0"/>
    <n v="21000"/>
    <m/>
    <s v="Diskon"/>
    <n v="14000"/>
    <n v="7000"/>
    <n v="66000"/>
    <n v="990"/>
    <s v="Drs R Kawarna (RM)"/>
    <m/>
    <d v="2026-06-13T00:00:00"/>
    <s v="HUBUNGI PENERIMA (LANGSUNG ANTAR KE ALAMAT)"/>
    <x v="0"/>
    <m/>
    <s v="VIP"/>
    <m/>
    <m/>
    <s v="Tidak"/>
    <s v="COD"/>
    <n v="45000"/>
    <s v="Recon"/>
    <n v="58010"/>
    <x v="15"/>
  </r>
  <r>
    <s v="1358950231"/>
    <d v="2026-06-11T00:00:00"/>
    <s v="MEIKA-BERKARYA"/>
    <s v="Meika Berkarya"/>
    <s v="6287818525580"/>
    <s v="Kab. Kuningan"/>
    <s v="Cilimus"/>
    <s v="Jl. Panawuan Indrapatra, Panawuan"/>
    <s v="Juliana Putay(ib)"/>
    <s v="6285239357221"/>
    <x v="1"/>
    <s v="Kupang"/>
    <s v="Alak"/>
    <s v="Paud Alfa Omega II Jln Cekdam 1 RT 22 RW 07 Kelurahan Manutapen Kecamatan Alak Kota Kupang NTT...."/>
    <n v="1"/>
    <s v="BARANG"/>
    <n v="100"/>
    <n v="0"/>
    <s v="EZ"/>
    <s v="Bulanan"/>
    <s v="Beli 1 Gratis 1 Sikat Punggug"/>
    <m/>
    <n v="64000"/>
    <n v="0"/>
    <n v="0"/>
    <n v="64000"/>
    <m/>
    <s v="Diskon"/>
    <n v="25600"/>
    <n v="38400"/>
    <n v="134000"/>
    <n v="2010"/>
    <s v="jnt"/>
    <s v="Atasan/Staf/Karyawan"/>
    <d v="2026-07-04T00:00:00"/>
    <m/>
    <x v="1"/>
    <m/>
    <s v="VIP"/>
    <m/>
    <m/>
    <s v="Tidak"/>
    <s v="COD"/>
    <n v="70000"/>
    <s v="-"/>
    <n v="93590"/>
    <x v="4"/>
  </r>
  <r>
    <s v="1358995312"/>
    <d v="2026-06-11T00:00:00"/>
    <s v="MEIKA-BERKARYA"/>
    <s v="Meika Berkarya"/>
    <s v="6287818525580"/>
    <s v="Kab. Kuningan"/>
    <s v="Cilimus"/>
    <s v="Jl. Panawuan Indrapatra, Panawuan"/>
    <s v="Hariyanto Od."/>
    <s v="6281230135369"/>
    <x v="16"/>
    <s v="Kab. Madiun"/>
    <s v="Wungu"/>
    <s v="Desa Kresek Rt 14 Rw 02 Kec Wungu Madiun (DIANTAR LANGSUNG KE ALAMAT PENERIMA)."/>
    <n v="1"/>
    <s v="BARANG"/>
    <n v="100"/>
    <n v="0"/>
    <s v="EZ"/>
    <s v="Bulanan"/>
    <s v="Beli 1 Gratis 1 Semprotan Noozle"/>
    <m/>
    <n v="27000"/>
    <n v="0"/>
    <n v="0"/>
    <n v="27000"/>
    <m/>
    <s v="Diskon"/>
    <n v="18000"/>
    <n v="9000"/>
    <n v="98000"/>
    <n v="1470"/>
    <s v="Hariyanto Od."/>
    <m/>
    <d v="2026-06-13T00:00:00"/>
    <m/>
    <x v="0"/>
    <m/>
    <s v="VIP"/>
    <m/>
    <m/>
    <s v="Tidak"/>
    <s v="COD"/>
    <n v="71000"/>
    <s v="Recon"/>
    <n v="87530"/>
    <x v="15"/>
  </r>
  <r>
    <s v="1359052166"/>
    <d v="2026-06-11T00:00:00"/>
    <s v="MEIKA-BERKARYA"/>
    <s v="Meika Berkarya"/>
    <s v="6287818525580"/>
    <s v="Kab. Kuningan"/>
    <s v="Cilimus"/>
    <s v="Jl. Panawuan Indrapatra, Panawuan"/>
    <s v="Ng Jiemen (Jj)"/>
    <s v="6281266416489"/>
    <x v="5"/>
    <s v="Kab. Bengkayang"/>
    <s v="Sungai Raya Kepulauan"/>
    <s v="Jln. Pasar Teluksuak RT 01 RW 04 No. 04 Dusun Teluksuak Kelurahan /Desa Karimunting"/>
    <n v="1"/>
    <s v="BARANG"/>
    <n v="100"/>
    <n v="0"/>
    <s v="EZ"/>
    <s v="Bulanan"/>
    <s v="Beli 1 Pembesar Layar Hp"/>
    <m/>
    <n v="74000"/>
    <n v="0"/>
    <n v="0"/>
    <n v="74000"/>
    <m/>
    <s v="Diskon"/>
    <n v="29600"/>
    <n v="44400"/>
    <n v="144000"/>
    <n v="2160"/>
    <s v="DC PANAWUAN"/>
    <s v="Atasan/Staf/Karyawan"/>
    <d v="2026-06-27T00:00:00"/>
    <m/>
    <x v="1"/>
    <m/>
    <s v="VIP"/>
    <m/>
    <m/>
    <s v="Tidak"/>
    <s v="COD"/>
    <n v="70000"/>
    <s v="-"/>
    <n v="97440"/>
    <x v="1"/>
  </r>
  <r>
    <s v="1358951294"/>
    <d v="2026-06-11T00:00:00"/>
    <s v="MEIKA-BERKARYA"/>
    <s v="Meika Berkarya"/>
    <s v="6287818525580"/>
    <s v="Kab. Kuningan"/>
    <s v="Cilimus"/>
    <s v="Jl. Panawuan Indrapatra, Panawuan, Kec. Cigandamekar, Kabupaten Kuningan, Jawa Barat"/>
    <s v="darma (Bar)"/>
    <s v="6282210131144"/>
    <x v="4"/>
    <s v="Kab. Bungo"/>
    <s v="Batin II Babeko"/>
    <s v="Simpang Empat Kemini, Bengkel Las Darma, Desa Sepunggur, Kec. Bathin II Babeko, No Hp : ,6282210131144 (DIANTARKAN LANGSUNG KE ALAMAT PENERIMA)"/>
    <n v="1"/>
    <s v="BARANG"/>
    <n v="100"/>
    <n v="0"/>
    <s v="EZ"/>
    <s v="Bulanan"/>
    <s v="4 Topi Visor Anti UV (HITAM,HIJAU)"/>
    <m/>
    <n v="45000"/>
    <n v="0"/>
    <n v="0"/>
    <n v="45000"/>
    <m/>
    <s v="Diskon"/>
    <n v="18000"/>
    <n v="27000"/>
    <n v="400000"/>
    <n v="6000"/>
    <s v="jnt"/>
    <s v="Atasan/Staf/Karyawan"/>
    <d v="2026-06-25T00:00:00"/>
    <s v="HUBUNGI PENERIMA (LANGSUNG ANTAR KE ALAMAT)"/>
    <x v="1"/>
    <m/>
    <s v="VIP"/>
    <m/>
    <m/>
    <s v="Tidak"/>
    <s v="COD"/>
    <n v="355000"/>
    <s v="-"/>
    <n v="367000"/>
    <x v="17"/>
  </r>
  <r>
    <s v="1358914509"/>
    <d v="2026-06-11T00:00:00"/>
    <s v="MEIKA-BERKARYA"/>
    <s v="Meika Berkarya"/>
    <s v="6287818525580"/>
    <s v="Kab. Kuningan"/>
    <s v="Cilimus"/>
    <s v="Jl. Panawuan Indrapatra, Panawuan"/>
    <s v="Masyita (Kin)"/>
    <s v="6282188777463"/>
    <x v="14"/>
    <s v="Kab. Pangkajene dan Kepulauan"/>
    <s v="Pangkajene"/>
    <s v="Jln. Sukawati Kelurahan Padoang-Doangan (Samping Warkop Ulla)"/>
    <n v="1"/>
    <s v="BARANG"/>
    <n v="100"/>
    <n v="0"/>
    <s v="EZ"/>
    <s v="Bulanan"/>
    <s v="Beli 1 Gratis 1 Sikat Punggug"/>
    <m/>
    <n v="56000"/>
    <n v="0"/>
    <n v="0"/>
    <n v="56000"/>
    <m/>
    <s v="Diskon"/>
    <n v="22400"/>
    <n v="33600"/>
    <n v="126000"/>
    <n v="1890"/>
    <s v="JNT"/>
    <s v="Atasan/Staf/Karyawan"/>
    <d v="2026-06-25T00:00:00"/>
    <m/>
    <x v="1"/>
    <m/>
    <s v="VIP"/>
    <m/>
    <m/>
    <s v="Tidak"/>
    <s v="COD"/>
    <n v="70000"/>
    <s v="-"/>
    <n v="90510"/>
    <x v="17"/>
  </r>
  <r>
    <s v="1358950497"/>
    <d v="2026-06-11T00:00:00"/>
    <s v="MEIKA-BERKARYA"/>
    <s v="Meika Berkarya"/>
    <s v="6287818525580"/>
    <s v="Kab. Kuningan"/>
    <s v="Cilimus"/>
    <s v="Jl. Panawuan Indrapatra, Panawuan"/>
    <s v="Ogah wenston kambong (ib)"/>
    <s v="6282259693383"/>
    <x v="3"/>
    <s v="Kab. Minahasa"/>
    <s v="Tondano Selatan"/>
    <s v="Alamat,desa Tataaran 1 lingk 4,n,"/>
    <n v="1"/>
    <s v="BARANG"/>
    <n v="100"/>
    <n v="0"/>
    <s v="EZ"/>
    <s v="Bulanan"/>
    <s v="Beli 1 Pembesar Layar Hp"/>
    <m/>
    <n v="80000"/>
    <n v="0"/>
    <n v="0"/>
    <n v="80000"/>
    <m/>
    <s v="Diskon"/>
    <n v="32000"/>
    <n v="48000"/>
    <n v="150000"/>
    <n v="2250"/>
    <s v="PAKET ANDA ADA DI JNT PANAWUAN"/>
    <s v="Atasan/Staf/Karyawan"/>
    <d v="2026-06-24T00:00:00"/>
    <m/>
    <x v="1"/>
    <m/>
    <s v="VIP"/>
    <m/>
    <m/>
    <s v="Tidak"/>
    <s v="COD"/>
    <n v="70000"/>
    <s v="-"/>
    <n v="99750"/>
    <x v="16"/>
  </r>
  <r>
    <s v="1358992996"/>
    <d v="2026-06-11T00:00:00"/>
    <s v="MEIKA-BERKARYA"/>
    <s v="Meika Berkarya"/>
    <s v="6287818525580"/>
    <s v="Kab. Kuningan"/>
    <s v="Cilimus"/>
    <s v="Jl. Panawuan Indrapatra, Panawuan"/>
    <s v="Sahmin Qidam(ib)"/>
    <s v="6282196204290"/>
    <x v="11"/>
    <s v="Gorontalo"/>
    <s v="Kota Selatan"/>
    <s v="Jln.Samratulangi (depan pintu Utara Masjid Al Jama,ah) RT 2 / RW 1 ,Kelurahan Limba U2,"/>
    <n v="1"/>
    <s v="BARANG"/>
    <n v="100"/>
    <n v="0"/>
    <s v="EZ"/>
    <s v="Bulanan"/>
    <s v="Beli 1 Pembesar Layar Hp"/>
    <m/>
    <n v="68000"/>
    <n v="0"/>
    <n v="0"/>
    <n v="68000"/>
    <m/>
    <s v="Diskon"/>
    <n v="27200"/>
    <n v="40800"/>
    <n v="138000"/>
    <n v="2070"/>
    <s v="DC PANAWUAN"/>
    <s v="Atasan/Staf/Karyawan"/>
    <d v="2026-06-21T00:00:00"/>
    <m/>
    <x v="1"/>
    <m/>
    <s v="VIP"/>
    <m/>
    <m/>
    <s v="Tidak"/>
    <s v="COD"/>
    <n v="70000"/>
    <s v="-"/>
    <n v="95130"/>
    <x v="10"/>
  </r>
  <r>
    <s v="1358992378"/>
    <d v="2026-06-11T00:00:00"/>
    <s v="MEIKA-BERKARYA"/>
    <s v="Meika Berkarya"/>
    <s v="6287818525580"/>
    <s v="Kab. Kuningan"/>
    <s v="Cilimus"/>
    <s v="Jl. Panawuan Indrapatra, Panawuan"/>
    <s v="Yosh Sina Od."/>
    <s v="6281339378338"/>
    <x v="1"/>
    <s v="Kab. Ngada"/>
    <s v="Bajawa"/>
    <s v="Rt 03 Bogenga Kelurahan Susu Kec Bajawa Ngada (DIANTAR LANGSUNG KE ALAMAT PENERIMA)."/>
    <n v="1"/>
    <s v="BARANG"/>
    <n v="100"/>
    <n v="0"/>
    <s v="EZ"/>
    <s v="Bulanan"/>
    <s v="Beli 1 Gratis 1 Sikat Punggug"/>
    <m/>
    <n v="100000"/>
    <n v="0"/>
    <n v="0"/>
    <n v="100000"/>
    <m/>
    <s v="Diskon"/>
    <n v="40000"/>
    <n v="60000"/>
    <n v="160000"/>
    <n v="2400"/>
    <s v="paket anda adadi jnt panawuan"/>
    <s v="Atasan/Staf/Karyawan"/>
    <d v="2026-06-24T00:00:00"/>
    <m/>
    <x v="1"/>
    <m/>
    <s v="VIP"/>
    <m/>
    <m/>
    <s v="Tidak"/>
    <s v="COD"/>
    <n v="60000"/>
    <s v="-"/>
    <n v="97600"/>
    <x v="16"/>
  </r>
  <r>
    <s v="1359118169"/>
    <d v="2026-06-11T00:00:00"/>
    <s v="MEIKA-BERKARYA"/>
    <s v="Meika Berkarya"/>
    <s v="6287818525580"/>
    <s v="Kab. Kuningan"/>
    <s v="Cilimus"/>
    <s v="Jl. Panawuan Indrapatra, Panawuan"/>
    <s v="Liliana Wiku Od."/>
    <s v="6282194802505"/>
    <x v="3"/>
    <s v="Bitung"/>
    <s v="Aertembaga"/>
    <s v="Pateten Dua rt.013 rw.004 Kec. Aertembaga Bitung-Sulut"/>
    <n v="1"/>
    <s v="BARANG"/>
    <n v="100"/>
    <n v="0"/>
    <s v="EZ"/>
    <s v="Bulanan"/>
    <s v="Beli 1 Gratis 1 Sikat Punggug"/>
    <m/>
    <n v="80000"/>
    <n v="0"/>
    <n v="0"/>
    <n v="80000"/>
    <m/>
    <s v="Diskon"/>
    <n v="32000"/>
    <n v="48000"/>
    <n v="135000"/>
    <n v="2025"/>
    <s v="PAKET ANDA ADA DI JNT PANAWUAN"/>
    <s v="Atasan/Staf/Karyawan"/>
    <d v="2026-06-22T00:00:00"/>
    <m/>
    <x v="1"/>
    <m/>
    <s v="VIP"/>
    <m/>
    <m/>
    <s v="Tidak"/>
    <s v="COD"/>
    <n v="55000"/>
    <s v="-"/>
    <n v="84975"/>
    <x v="12"/>
  </r>
  <r>
    <s v="1358916163"/>
    <d v="2026-06-11T00:00:00"/>
    <s v="MEIKA-BERKARYA"/>
    <s v="Meika Berkarya"/>
    <s v="6287818525580"/>
    <s v="Kab. Kuningan"/>
    <s v="Cilimus"/>
    <s v="Jl. Panawuan Indrapatra, Panawuan"/>
    <s v="Konradus Bona(ib)"/>
    <s v="628123916862"/>
    <x v="1"/>
    <s v="Kab. Lembata"/>
    <s v="Wulandoni"/>
    <s v="RT011RW004 Desa Lamalera B Samping SMKN 1 Lamalera"/>
    <n v="1"/>
    <s v="BARANG"/>
    <n v="100"/>
    <n v="0"/>
    <s v="EZ"/>
    <s v="Bulanan"/>
    <s v="Beli 1 Gratis 1 Alat Cukur Multifungsi"/>
    <m/>
    <n v="84000"/>
    <n v="0"/>
    <n v="0"/>
    <n v="84000"/>
    <m/>
    <s v="Diskon"/>
    <n v="33600"/>
    <n v="50400"/>
    <n v="188000"/>
    <n v="2820"/>
    <s v="Konradus Bona(ib)"/>
    <m/>
    <d v="2026-07-02T00:00:00"/>
    <m/>
    <x v="0"/>
    <m/>
    <s v="VIP"/>
    <m/>
    <m/>
    <s v="Tidak"/>
    <s v="COD"/>
    <n v="104000"/>
    <s v="Recon"/>
    <n v="134780"/>
    <x v="26"/>
  </r>
  <r>
    <s v="1359047847"/>
    <d v="2026-06-11T00:00:00"/>
    <s v="MEIKA-BERKARYA"/>
    <s v="Meika Berkarya"/>
    <s v="6287818525580"/>
    <s v="Kab. Kuningan"/>
    <s v="Cilimus"/>
    <s v="Jl. Panawuan Indrapatra, Panawuan"/>
    <s v="Soleman Suppu (ib)"/>
    <s v="6285398385161"/>
    <x v="14"/>
    <s v="Kab. Tana Toraja"/>
    <s v="Sangalla'"/>
    <s v="Rt eran batu lembang turunan.. Kec sangalla kab Tana toraja"/>
    <n v="1"/>
    <s v="BARANG"/>
    <n v="100"/>
    <n v="0"/>
    <s v="EZ"/>
    <s v="Bulanan"/>
    <s v="Beli 1 Semprotan Noozle"/>
    <m/>
    <n v="61000"/>
    <n v="0"/>
    <n v="0"/>
    <n v="61000"/>
    <m/>
    <s v="Diskon"/>
    <n v="24400"/>
    <n v="36600"/>
    <n v="121000"/>
    <n v="1815"/>
    <s v="JNT"/>
    <s v="Atasan/Staf/Karyawan"/>
    <d v="2026-06-25T00:00:00"/>
    <m/>
    <x v="1"/>
    <m/>
    <s v="VIP"/>
    <m/>
    <m/>
    <s v="Tidak"/>
    <s v="COD"/>
    <n v="60000"/>
    <s v="-"/>
    <n v="82585"/>
    <x v="17"/>
  </r>
  <r>
    <s v="1359126013"/>
    <d v="2026-06-11T00:00:00"/>
    <s v="MEIKA-BERKARYA"/>
    <s v="Meika Berkarya"/>
    <s v="6287818525580"/>
    <s v="Kab. Kuningan"/>
    <s v="Cilimus"/>
    <s v="Jl. Panawuan Indrapatra, Panawuan, Kec. Cigandamekar, Kabupaten Kuningan, Jawa Barat"/>
    <s v="Ansordin Ansor (Ad)"/>
    <s v="6285279903544"/>
    <x v="22"/>
    <s v="Kab. Lampung Timur"/>
    <s v="Raman Utara"/>
    <s v="Kel/Desa Raman fajar Ds8 RT19 RW08 (patokan dari raman utara arah ke raman fajar warung kanan jalan sebelum pengkolan pagar cat warna hitam"/>
    <n v="1"/>
    <s v="BARANG"/>
    <n v="100"/>
    <n v="0"/>
    <s v="EZ"/>
    <s v="Bulanan"/>
    <s v="1 Botol Aspal Anti Bocor"/>
    <m/>
    <n v="40000"/>
    <n v="0"/>
    <n v="0"/>
    <n v="40000"/>
    <m/>
    <s v="Diskon"/>
    <n v="16000"/>
    <n v="24000"/>
    <n v="124000"/>
    <n v="1860"/>
    <s v="Ansordin Ansor (Ad)"/>
    <m/>
    <d v="2026-06-14T00:00:00"/>
    <s v="HUBUNGI PENERIMA (LANGSUNG ANTAR KE ALAMAT)"/>
    <x v="0"/>
    <m/>
    <s v="VIP"/>
    <m/>
    <m/>
    <s v="Tidak"/>
    <s v="COD"/>
    <n v="84000"/>
    <s v="Recon"/>
    <n v="98140"/>
    <x v="18"/>
  </r>
  <r>
    <s v="1359047509"/>
    <d v="2026-06-11T00:00:00"/>
    <s v="MEIKA-BERKARYA"/>
    <s v="Meika Berkarya"/>
    <s v="6287818525580"/>
    <s v="Kab. Kuningan"/>
    <s v="Cilimus"/>
    <s v="Jl. Panawuan Indrapatra, Panawuan"/>
    <s v="Roslan Marbun Od."/>
    <s v="6282379260143"/>
    <x v="0"/>
    <s v="Medan"/>
    <s v="Medan Deli"/>
    <s v="Jln. Platina 1 Lk 7 Kec Medan Deli Kelurahan Titipan (DIANTAR LANGSUNG KE ALAMAT PENERIMA)."/>
    <n v="1"/>
    <s v="BARANG"/>
    <n v="100"/>
    <n v="0"/>
    <s v="EZ"/>
    <s v="Bulanan"/>
    <s v="Beli 1 Gratis 1 Sikat Punggug"/>
    <m/>
    <n v="38000"/>
    <n v="0"/>
    <n v="0"/>
    <n v="38000"/>
    <m/>
    <s v="Diskon"/>
    <n v="15200"/>
    <n v="22800"/>
    <n v="108000"/>
    <n v="1620"/>
    <s v="Roslan Marbun Od."/>
    <m/>
    <d v="2026-06-15T00:00:00"/>
    <m/>
    <x v="0"/>
    <m/>
    <s v="VIP"/>
    <m/>
    <m/>
    <s v="Tidak"/>
    <s v="COD"/>
    <n v="70000"/>
    <s v="Recon"/>
    <n v="83580"/>
    <x v="14"/>
  </r>
  <r>
    <s v="1359032836"/>
    <d v="2026-06-11T00:00:00"/>
    <s v="MEIKA-BERKARYA"/>
    <s v="Meika Berkarya"/>
    <s v="6287818525580"/>
    <s v="Kab. Kuningan"/>
    <s v="Cilimus"/>
    <s v="Jl. Panawuan Indrapatra, Panawuan, Kec. Cigandamekar, Kabupaten Kuningan, Jawa Barat"/>
    <s v="Alfandi (Hb)"/>
    <s v="6285298710717"/>
    <x v="14"/>
    <s v="Makassar"/>
    <s v="Tamalate"/>
    <s v="Perumahan Asri Jaya Permai Blok B No 5 Desa/Kel Parang Tambung, Tamalate Kota Makassar"/>
    <n v="1"/>
    <s v="BARANG"/>
    <n v="100"/>
    <n v="0"/>
    <s v="EZ"/>
    <s v="Bulanan"/>
    <s v="1 Topi Visor Anti UV (BLACK)"/>
    <m/>
    <n v="60000"/>
    <n v="0"/>
    <n v="0"/>
    <n v="60000"/>
    <m/>
    <s v="Diskon"/>
    <n v="24000"/>
    <n v="36000"/>
    <n v="135000"/>
    <n v="2025"/>
    <s v="Alfandi (Hb)"/>
    <m/>
    <d v="2026-06-16T00:00:00"/>
    <s v="HUBUNGI PENERIMA (LANGSUNG ANTAR KE ALAMAT)"/>
    <x v="0"/>
    <m/>
    <s v="VIP"/>
    <m/>
    <m/>
    <s v="Tidak"/>
    <s v="COD"/>
    <n v="75000"/>
    <s v="Recon"/>
    <n v="96975"/>
    <x v="7"/>
  </r>
  <r>
    <s v="1358855577"/>
    <d v="2026-06-11T00:00:00"/>
    <s v="MEIKA-BERKARYA"/>
    <s v="Meika Berkarya"/>
    <s v="6287818525580"/>
    <s v="Kab. Kuningan"/>
    <s v="Cilimus"/>
    <s v="Jl. Panawuan Indrapatra, Panawuan"/>
    <s v="Urip sumoharjo (Kin)"/>
    <s v="6285214922188"/>
    <x v="8"/>
    <s v="Kab. Banggai"/>
    <s v="Pagimana"/>
    <s v="Kelurahan Pagimana, Jl. Kampung Baru Lingkungan 2 Dekat Pabrik Es Batu Mas Dakir"/>
    <n v="1"/>
    <s v="BARANG"/>
    <n v="100"/>
    <n v="0"/>
    <s v="EZ"/>
    <s v="Bulanan"/>
    <s v="Beli 1 Penghitam Body Kendaraan Bonus Kain Lap Microfiber"/>
    <m/>
    <n v="85000"/>
    <n v="0"/>
    <n v="0"/>
    <n v="85000"/>
    <m/>
    <s v="Diskon"/>
    <n v="34000"/>
    <n v="51000"/>
    <n v="132000"/>
    <n v="1980"/>
    <s v="Urip sumoharjo (Kin)"/>
    <m/>
    <d v="2026-06-17T00:00:00"/>
    <m/>
    <x v="0"/>
    <m/>
    <s v="VIP"/>
    <m/>
    <m/>
    <s v="Tidak"/>
    <s v="COD"/>
    <n v="47000"/>
    <s v="Recon"/>
    <n v="79020"/>
    <x v="9"/>
  </r>
  <r>
    <s v="1358855422"/>
    <d v="2026-06-11T00:00:00"/>
    <s v="MEIKA-BERKARYA"/>
    <s v="Meika Berkarya"/>
    <s v="6287818525580"/>
    <s v="Kab. Kuningan"/>
    <s v="Cilimus"/>
    <s v="Jl. Panawuan Indrapatra, Panawuan"/>
    <s v="Nucandra Nugraha (PS)"/>
    <s v="6282298675792"/>
    <x v="10"/>
    <s v="Kab. Ogan Komering Ulu Selatan"/>
    <s v="Muara Dua"/>
    <s v="Jln. Raya Ranau Kecipung Kelurahan. Batu Belang Jaya (Samping islamic center)"/>
    <n v="1"/>
    <s v="BARANG"/>
    <n v="100"/>
    <n v="0"/>
    <s v="EZ"/>
    <s v="Bulanan"/>
    <s v="Beli 2 Gratis 1 Penghitam Body Kendaraan Bonus Kain Lap Microfiber"/>
    <m/>
    <n v="37000"/>
    <n v="0"/>
    <n v="0"/>
    <n v="37000"/>
    <m/>
    <s v="Diskon"/>
    <n v="14800"/>
    <n v="22200"/>
    <n v="140000"/>
    <n v="2100"/>
    <s v="Nucandra Nugraha (PS)"/>
    <m/>
    <d v="2026-06-14T00:00:00"/>
    <m/>
    <x v="0"/>
    <m/>
    <s v="VIP"/>
    <m/>
    <m/>
    <s v="Tidak"/>
    <s v="COD"/>
    <n v="103000"/>
    <s v="Recon"/>
    <n v="115700"/>
    <x v="18"/>
  </r>
  <r>
    <s v="1358915808"/>
    <d v="2026-06-11T00:00:00"/>
    <s v="MEIKA-BERKARYA"/>
    <s v="Meika Berkarya"/>
    <s v="6287818525580"/>
    <s v="Kab. Kuningan"/>
    <s v="Cilimus"/>
    <s v="Jl. Panawuan Indrapatra, Panawuan"/>
    <s v="Reni (Jj)"/>
    <s v="6285166693485"/>
    <x v="13"/>
    <s v="Kab. Barito Timur"/>
    <s v="Dusun Timur"/>
    <s v="Jl. Bangi dekat Kantor Sipil Dusun Timur Kelurahan /Desa Tamiang Layang"/>
    <n v="1"/>
    <s v="BARANG"/>
    <n v="100"/>
    <n v="0"/>
    <s v="EZ"/>
    <s v="Bulanan"/>
    <s v="Beli 1 Pembesar Layar Hp"/>
    <m/>
    <n v="59000"/>
    <n v="0"/>
    <n v="0"/>
    <n v="59000"/>
    <m/>
    <s v="Diskon"/>
    <n v="23600"/>
    <n v="35400"/>
    <n v="133000"/>
    <n v="1995"/>
    <s v="DC PANAWUAN"/>
    <s v="Atasan/Staf/Karyawan"/>
    <d v="2026-06-27T00:00:00"/>
    <m/>
    <x v="1"/>
    <m/>
    <s v="VIP"/>
    <m/>
    <m/>
    <s v="Tidak"/>
    <s v="COD"/>
    <n v="74000"/>
    <s v="-"/>
    <n v="95605"/>
    <x v="1"/>
  </r>
  <r>
    <s v="1359106578"/>
    <d v="2026-06-11T00:00:00"/>
    <s v="MEIKA-BERKARYA"/>
    <s v="Meika Berkarya"/>
    <s v="6287818525580"/>
    <s v="Kab. Kuningan"/>
    <s v="Cilimus"/>
    <s v="Jl. Panawuan Indrapatra, Panawuan"/>
    <s v="Pak Aan. (PS)"/>
    <s v="6285370609208"/>
    <x v="33"/>
    <s v="Kab. Aceh Timur"/>
    <s v="Idi Rayeuk"/>
    <s v="Jl. Cut Meutia Desa. Keude Aceh (Di belakang terminal idi Rayeuk atim. ANTRAKN LANGSUNG KE ALAMAT)"/>
    <n v="1"/>
    <s v="BARANG"/>
    <n v="100"/>
    <n v="0"/>
    <s v="EZ"/>
    <s v="Bulanan"/>
    <s v="Beli 1 Gratis 1 Sikat Punggug"/>
    <m/>
    <n v="64000"/>
    <n v="0"/>
    <n v="0"/>
    <n v="64000"/>
    <m/>
    <s v="Diskon"/>
    <n v="25600"/>
    <n v="38400"/>
    <n v="134000"/>
    <n v="2010"/>
    <s v="Pak Aan. (PS)"/>
    <m/>
    <d v="2026-06-16T00:00:00"/>
    <m/>
    <x v="0"/>
    <m/>
    <s v="VIP"/>
    <m/>
    <m/>
    <s v="Tidak"/>
    <s v="COD"/>
    <n v="70000"/>
    <s v="Recon"/>
    <n v="93590"/>
    <x v="7"/>
  </r>
  <r>
    <s v="1359049638"/>
    <d v="2026-06-11T00:00:00"/>
    <s v="MEIKA-BERKARYA"/>
    <s v="Meika Berkarya"/>
    <s v="6287818525580"/>
    <s v="Kab. Kuningan"/>
    <s v="Cilimus"/>
    <s v="Jl. Panawuan Indrapatra, Panawuan"/>
    <s v="Florus Luturdas (PS)"/>
    <s v="6282194170204"/>
    <x v="3"/>
    <s v="Manado"/>
    <s v="Mapanget"/>
    <s v="Perum GPI Jl. Lengkeng V no.26 Desa. Kima Atas (ANTARKAN LANGSUNG KE ALAMAT)"/>
    <n v="1"/>
    <s v="BARANG"/>
    <n v="100"/>
    <n v="0"/>
    <s v="EZ"/>
    <s v="Bulanan"/>
    <s v="Beli 1 Penghitam Body Kendaraan Bonus Kain Lap Microfiber"/>
    <m/>
    <n v="64000"/>
    <n v="0"/>
    <n v="0"/>
    <n v="64000"/>
    <m/>
    <s v="Diskon"/>
    <n v="25600"/>
    <n v="38400"/>
    <n v="118000"/>
    <n v="1770"/>
    <s v="Florus Luturdas (PS)"/>
    <m/>
    <d v="2026-06-15T00:00:00"/>
    <m/>
    <x v="0"/>
    <m/>
    <s v="VIP"/>
    <m/>
    <m/>
    <s v="Tidak"/>
    <s v="COD"/>
    <n v="54000"/>
    <s v="Recon"/>
    <n v="77830"/>
    <x v="14"/>
  </r>
  <r>
    <s v="1358956889"/>
    <d v="2026-06-11T00:00:00"/>
    <s v="MEIKA-BERKARYA"/>
    <s v="Meika Berkarya"/>
    <s v="6287818525580"/>
    <s v="Kab. Kuningan"/>
    <s v="Cilimus"/>
    <s v="Jl. Panawuan Indrapatra, Panawuan, Kec. Cigandamekar, Kabupaten Kuningan, Jawa Barat"/>
    <s v="Hermansyah (Hb)"/>
    <s v="6285124058304"/>
    <x v="21"/>
    <s v="Kab. Barito Kuala"/>
    <s v="Tamban"/>
    <s v="Desa/Kelurahan Purwosaribaru Km 05, Rt/Rw 01,No 47, Kp 70566 ( Dekat Sdn Purwosari Baru 2)"/>
    <n v="1"/>
    <s v="BARANG"/>
    <n v="100"/>
    <n v="0"/>
    <s v="EZ"/>
    <s v="Bulanan"/>
    <s v="1 Dapat 2 Kacamata Autofokus ,2.00"/>
    <m/>
    <n v="62000"/>
    <n v="0"/>
    <n v="0"/>
    <n v="62000"/>
    <m/>
    <s v="Diskon"/>
    <n v="24800"/>
    <n v="37200"/>
    <n v="100000"/>
    <n v="1500"/>
    <s v="DC PANAWUAN"/>
    <s v="Atasan/Staf/Karyawan"/>
    <d v="2026-06-21T00:00:00"/>
    <s v="HUBUNGI PENERIMA (LANGSUNG ANTAR KE ALAMAT)"/>
    <x v="1"/>
    <m/>
    <s v="VIP"/>
    <m/>
    <m/>
    <s v="Tidak"/>
    <s v="COD"/>
    <n v="38000"/>
    <s v="-"/>
    <n v="61300"/>
    <x v="10"/>
  </r>
  <r>
    <s v="1359098938"/>
    <d v="2026-06-11T00:00:00"/>
    <s v="MEIKA-BERKARYA"/>
    <s v="Meika Berkarya"/>
    <s v="6287818525580"/>
    <s v="Kab. Kuningan"/>
    <s v="Cilimus"/>
    <s v="Jl. Panawuan Indrapatra, Panawuan"/>
    <s v="SUDIR MAKALALAG (Jj)"/>
    <s v="62895330165727"/>
    <x v="3"/>
    <s v="Manado"/>
    <s v="Malalayang"/>
    <s v="Jln.Kampus Selatan 1 Lorong Masjid Amubasyirin Lingk.4 No70 Kelurahan Kleak Kec.Malalayang Kota Manado"/>
    <n v="1"/>
    <s v="BARANG"/>
    <n v="100"/>
    <n v="0"/>
    <s v="EZ"/>
    <s v="Bulanan"/>
    <s v="Beli 1 Gratis 1 Gelang Retro Terapi Batu Giok"/>
    <m/>
    <n v="64000"/>
    <n v="0"/>
    <n v="0"/>
    <n v="64000"/>
    <m/>
    <s v="Diskon"/>
    <n v="25600"/>
    <n v="38400"/>
    <n v="0"/>
    <n v="0"/>
    <s v="ybs"/>
    <m/>
    <d v="2026-07-02T00:00:00"/>
    <m/>
    <x v="1"/>
    <m/>
    <s v="VIP"/>
    <m/>
    <m/>
    <s v="Tidak"/>
    <s v="NONCOD"/>
    <n v="-64000"/>
    <s v="-"/>
    <n v="-38400"/>
    <x v="26"/>
  </r>
  <r>
    <s v="1359051055"/>
    <d v="2026-06-11T00:00:00"/>
    <s v="MEIKA-BERKARYA"/>
    <s v="Meika Berkarya"/>
    <s v="6287818525580"/>
    <s v="Kab. Kuningan"/>
    <s v="Cilimus"/>
    <s v="Jl. Panawuan Indrapatra, Panawuan"/>
    <s v="Bd.Masliah, S.ST Od."/>
    <s v="6285255425858"/>
    <x v="18"/>
    <s v="Kab. Polewali Mandar"/>
    <s v="Tinambung"/>
    <s v="Jl.Poros Majene Polman-Katitting Dekat Masjid Nurut Taawa Kelurahan Tandung Kec.Tinambung, Kab.Polewali Mandar, Sulbar (DIANTAR LANGSUNG KE ALAMAT PENERIMA)."/>
    <n v="1"/>
    <s v="BARANG"/>
    <n v="100"/>
    <n v="0"/>
    <s v="EZ"/>
    <s v="Bulanan"/>
    <s v="Beli 1 Gratis 1 Sikat Punggug Biru Dan Hijau"/>
    <m/>
    <n v="61000"/>
    <n v="0"/>
    <n v="0"/>
    <n v="61000"/>
    <m/>
    <s v="Diskon"/>
    <n v="24400"/>
    <n v="36600"/>
    <n v="131000"/>
    <n v="1965"/>
    <s v="PAKET ANDA ADA DI JNT PANWUAN"/>
    <s v="Atasan/Staf/Karyawan"/>
    <d v="2026-06-23T00:00:00"/>
    <m/>
    <x v="1"/>
    <m/>
    <s v="VIP"/>
    <m/>
    <m/>
    <s v="Tidak"/>
    <s v="COD"/>
    <n v="70000"/>
    <s v="-"/>
    <n v="92435"/>
    <x v="2"/>
  </r>
  <r>
    <s v="1359048324"/>
    <d v="2026-06-11T00:00:00"/>
    <s v="MEIKA-BERKARYA"/>
    <s v="Meika Berkarya"/>
    <s v="6287818525580"/>
    <s v="Kab. Kuningan"/>
    <s v="Cilimus"/>
    <s v="Jl. Panawuan Indrapatra, Panawuan, Kec. Cigandamekar, Kabupaten Kuningan, Jawa Barat"/>
    <s v="Hj. Ratnah (IS)"/>
    <s v="6285656414947"/>
    <x v="14"/>
    <s v="Kab. Soppeng"/>
    <s v="Marioriawa"/>
    <s v="Kel Attang salo Kec MarioRiawa Kab Soppeng Provinsi Sulawesi Selatan Dusun/lingkungan Madining Alamat lengkap Di didepan Polsek Mario Riawa RT 6"/>
    <n v="1"/>
    <s v="BARANG"/>
    <n v="100"/>
    <n v="0"/>
    <s v="EZ"/>
    <s v="Bulanan"/>
    <s v="1 SET GIGI PALSU"/>
    <m/>
    <n v="61000"/>
    <n v="0"/>
    <n v="0"/>
    <n v="61000"/>
    <m/>
    <s v="Diskon"/>
    <n v="24400"/>
    <n v="36600"/>
    <n v="116000"/>
    <n v="1740"/>
    <s v="Hj. Ratnah (IS)"/>
    <m/>
    <d v="2026-06-16T00:00:00"/>
    <s v="HUBUNGI PENERIMA (LANGSUNG ANTAR KE ALAMAT)"/>
    <x v="0"/>
    <m/>
    <s v="VIP"/>
    <m/>
    <m/>
    <s v="Tidak"/>
    <s v="COD"/>
    <n v="55000"/>
    <s v="Recon"/>
    <n v="77660"/>
    <x v="7"/>
  </r>
  <r>
    <s v="1358959364"/>
    <d v="2026-06-11T00:00:00"/>
    <s v="MEIKA-BERKARYA"/>
    <s v="Meika Berkarya"/>
    <s v="6287818525580"/>
    <s v="Kab. Kuningan"/>
    <s v="Cilimus"/>
    <s v="Jl. Panawuan Indrapatra, Panawuan, Kec. Cigandamekar, Kabupaten Kuningan, Jawa Barat"/>
    <s v="Tasemi Emi (Bar)"/>
    <s v="6282352440586"/>
    <x v="19"/>
    <s v="Samarinda"/>
    <s v="Sungai Kunjang"/>
    <s v="Jl. Banggeris No. 19 Rt 003, Kel. Karang Anyar, Kec. Sungai Kunjang (Toko Yudi, Depan Kopi Siliwangi. Cat Rumah Warna Cream), No Hp : ,62 823-5244-0586 (Diantarkan Langsung Ke Alamat Penerima)"/>
    <n v="1"/>
    <s v="BARANG"/>
    <n v="100"/>
    <n v="0"/>
    <s v="EZ"/>
    <s v="Bulanan"/>
    <s v="1 Topi Pelindung Sinar UV (COKSU)"/>
    <m/>
    <n v="57000"/>
    <n v="0"/>
    <n v="0"/>
    <n v="57000"/>
    <m/>
    <s v="Diskon"/>
    <n v="22800"/>
    <n v="34200"/>
    <n v="141000"/>
    <n v="2115"/>
    <s v="Tasemi Emi (Bar)"/>
    <m/>
    <d v="2026-06-19T00:00:00"/>
    <s v="HUBUNGI PENERIMA (LANGSUNG ANTAR KE ALAMAT)"/>
    <x v="0"/>
    <m/>
    <s v="VIP"/>
    <m/>
    <m/>
    <s v="Tidak"/>
    <s v="COD"/>
    <n v="84000"/>
    <s v="Recon"/>
    <n v="104685"/>
    <x v="0"/>
  </r>
  <r>
    <s v="1358934192"/>
    <d v="2026-06-11T00:00:00"/>
    <s v="MEIKA-BERKARYA"/>
    <s v="Meika Berkarya"/>
    <s v="6287818525580"/>
    <s v="Kab. Kuningan"/>
    <s v="Cilimus"/>
    <s v="Jl. Panawuan Indrapatra, Panawuan"/>
    <s v="Husmawati Wati (PS)"/>
    <s v="6285395619366"/>
    <x v="8"/>
    <s v="Kab. Donggala"/>
    <s v="Balaesang"/>
    <s v="Jln. Poros Palu Sabang Dusun. 3 Desa. Sibayu  (Karama samping Herlin BRI link)"/>
    <n v="1"/>
    <s v="BARANG"/>
    <n v="100"/>
    <n v="0"/>
    <s v="EZ"/>
    <s v="Bulanan"/>
    <s v="Beli 1 Gratis 1 Sikat Punggug"/>
    <m/>
    <n v="83000"/>
    <n v="0"/>
    <n v="0"/>
    <n v="83000"/>
    <m/>
    <s v="Diskon"/>
    <n v="33200"/>
    <n v="49800"/>
    <n v="153000"/>
    <n v="2295"/>
    <s v="Husmawati Wati (PS)"/>
    <m/>
    <d v="2026-06-17T00:00:00"/>
    <m/>
    <x v="0"/>
    <m/>
    <s v="VIP"/>
    <m/>
    <m/>
    <s v="Tidak"/>
    <s v="COD"/>
    <n v="70000"/>
    <s v="Recon"/>
    <n v="100905"/>
    <x v="9"/>
  </r>
  <r>
    <s v="1358957554"/>
    <d v="2026-06-11T00:00:00"/>
    <s v="MEIKA-BERKARYA"/>
    <s v="Meika Berkarya"/>
    <s v="6287818525580"/>
    <s v="Kab. Kuningan"/>
    <s v="Cilimus"/>
    <s v="Jl. Panawuan Indrapatra, Panawuan, Kec. Cigandamekar, Kabupaten Kuningan, Jawa Barat"/>
    <s v="Saqinah (Bar)"/>
    <s v="6281339636991"/>
    <x v="23"/>
    <s v="Kab. Kolaka"/>
    <s v="Kolaka"/>
    <s v="Jl. Kakatua, Kel. Laloeha Rk 2 / Rt 3, Kec. Kolaka (Depan Lapangan Futsal), No Hp : ,62 813-3963-6991(Diantarkan Langsung Ke Alamat Penerima)"/>
    <n v="1"/>
    <s v="BARANG"/>
    <n v="100"/>
    <n v="0"/>
    <s v="EZ"/>
    <s v="Bulanan"/>
    <s v="1 Set Dongkrak Pemindah Barang"/>
    <m/>
    <n v="91000"/>
    <n v="0"/>
    <n v="0"/>
    <n v="91000"/>
    <m/>
    <s v="Diskon"/>
    <n v="36400"/>
    <n v="54600"/>
    <n v="195000"/>
    <n v="2925"/>
    <s v="Saqinah (Bar)"/>
    <m/>
    <d v="2026-06-20T00:00:00"/>
    <s v="HUBUNGI PENERIMA (LANGSUNG ANTAR KE ALAMAT)"/>
    <x v="0"/>
    <m/>
    <s v="VIP"/>
    <m/>
    <m/>
    <s v="Tidak"/>
    <s v="COD"/>
    <n v="104000"/>
    <s v="Recon"/>
    <n v="137475"/>
    <x v="19"/>
  </r>
  <r>
    <s v="1359049587"/>
    <d v="2026-06-11T00:00:00"/>
    <s v="MEIKA-BERKARYA"/>
    <s v="Meika Berkarya"/>
    <s v="6287818525580"/>
    <s v="Kab. Kuningan"/>
    <s v="Cilimus"/>
    <s v="Jl. Panawuan Indrapatra, Panawuan, Kec. Cigandamekar, Kabupaten Kuningan, Jawa Barat"/>
    <s v="Rujiannor (Rs)"/>
    <s v="6282152761441"/>
    <x v="13"/>
    <s v="Palangkaraya"/>
    <s v="Pahandut"/>
    <s v="Jl. Adonissamad Gg Ratu Zuleha 3A Palangkaraya, Kelurahan Langkai, Pahandut Kota Palangka Raya"/>
    <n v="1"/>
    <s v="BARANG"/>
    <n v="100"/>
    <n v="0"/>
    <s v="EZ"/>
    <s v="Bulanan"/>
    <s v="1 SET GIGI PALSU"/>
    <m/>
    <n v="44000"/>
    <n v="0"/>
    <n v="0"/>
    <n v="44000"/>
    <m/>
    <s v="Diskon"/>
    <n v="17600"/>
    <n v="26400"/>
    <n v="110000"/>
    <n v="1650"/>
    <s v="JNT"/>
    <s v="Atasan/Staf/Karyawan"/>
    <d v="2026-06-28T00:00:00"/>
    <s v="HUBUNGI PENERIMA (LANGSUNG ANTAR KE ALAMAT)"/>
    <x v="1"/>
    <m/>
    <s v="VIP"/>
    <m/>
    <m/>
    <s v="Tidak"/>
    <s v="COD"/>
    <n v="66000"/>
    <s v="-"/>
    <n v="81950"/>
    <x v="24"/>
  </r>
  <r>
    <s v="1359165816"/>
    <d v="2026-06-11T00:00:00"/>
    <s v="MEIKA-BERKARYA"/>
    <s v="Meika Berkarya"/>
    <s v="6287818525580"/>
    <s v="Kab. Kuningan"/>
    <s v="Cilimus"/>
    <s v="Jl. Panawuan Indrapatra, Panawuan"/>
    <s v="Imanuel Kamaleng (Kin)"/>
    <s v="6281353447216"/>
    <x v="1"/>
    <s v="Kab. Alor"/>
    <s v="Alor Barat Daya - Abad Selatan"/>
    <s v="Dusun Habolat RT 05 RW 03 Desa Probur Utara, Dekat Gereja Soal Habolat"/>
    <n v="1"/>
    <s v="BARANG"/>
    <n v="100"/>
    <n v="0"/>
    <s v="EZ"/>
    <s v="Bulanan"/>
    <s v="Beli 1 Gratis 1 Sikat Punggug"/>
    <m/>
    <n v="80000"/>
    <n v="0"/>
    <n v="0"/>
    <n v="80000"/>
    <m/>
    <s v="Diskon"/>
    <n v="32000"/>
    <n v="48000"/>
    <n v="150000"/>
    <n v="2250"/>
    <s v="jn"/>
    <s v="Atasan/Staf/Karyawan"/>
    <d v="2026-06-30T00:00:00"/>
    <m/>
    <x v="1"/>
    <m/>
    <s v="VIP"/>
    <m/>
    <m/>
    <s v="Tidak"/>
    <s v="COD"/>
    <n v="70000"/>
    <s v="-"/>
    <n v="99750"/>
    <x v="6"/>
  </r>
  <r>
    <s v="1359039846"/>
    <d v="2026-06-11T00:00:00"/>
    <s v="MEIKA-BERKARYA"/>
    <s v="Meika Berkarya"/>
    <s v="6287818525580"/>
    <s v="Kab. Kuningan"/>
    <s v="Cilimus"/>
    <s v="Jl. Panawuan Indrapatra, Panawuan"/>
    <s v="Sutami Bouato (Jj)"/>
    <s v="6282217044948"/>
    <x v="3"/>
    <s v="Manado"/>
    <s v="Tuminting"/>
    <s v="Jln.Cendana RT 01 Kelurahan /Desa Sumompo, Patokan rumah dekat Masjid Al Mutazam"/>
    <n v="1"/>
    <s v="BARANG"/>
    <n v="100"/>
    <n v="0"/>
    <s v="EZ"/>
    <s v="Bulanan"/>
    <s v="Beli 1 Gratis 1 Sikat Punggug"/>
    <m/>
    <n v="64000"/>
    <n v="0"/>
    <n v="0"/>
    <n v="64000"/>
    <m/>
    <s v="Diskon"/>
    <n v="25600"/>
    <n v="38400"/>
    <n v="134000"/>
    <n v="2010"/>
    <s v="DC PANAWUAN"/>
    <s v="Atasan/Staf/Karyawan"/>
    <d v="2026-06-21T00:00:00"/>
    <m/>
    <x v="1"/>
    <m/>
    <s v="VIP"/>
    <m/>
    <m/>
    <s v="Tidak"/>
    <s v="COD"/>
    <n v="70000"/>
    <s v="-"/>
    <n v="93590"/>
    <x v="10"/>
  </r>
  <r>
    <s v="1359036277"/>
    <d v="2026-06-11T00:00:00"/>
    <s v="MEIKA-BERKARYA"/>
    <s v="Meika Berkarya"/>
    <s v="6287818525580"/>
    <s v="Kab. Kuningan"/>
    <s v="Cilimus"/>
    <s v="Jl. Panawuan Indrapatra, Panawuan, Kec. Cigandamekar, Kabupaten Kuningan, Jawa Barat"/>
    <s v="ALAL MOKODOMPIT (Bar)"/>
    <s v="6282291516211"/>
    <x v="3"/>
    <s v="Kab. Bolaang Mongondow Selatan"/>
    <s v="Pinolosian Timur"/>
    <s v="Desa Onggunoi Selatan, Kec. Pinolosian (Dari Masjid Onggunoi Lurus Terus, Masuk Lorong Sebelah Kanan, Rumah Warna Hijau), No Hp : ,62 822-9151-6211 (Diantarkan Langsung Ke Alamat Penerima)"/>
    <n v="1"/>
    <s v="BARANG"/>
    <n v="100"/>
    <n v="0"/>
    <s v="EZ"/>
    <s v="Bulanan"/>
    <s v="1 Botol Aspal Anti Bocor"/>
    <m/>
    <n v="114000"/>
    <n v="0"/>
    <n v="0"/>
    <n v="114000"/>
    <m/>
    <s v="Diskon"/>
    <n v="45600"/>
    <n v="68400"/>
    <n v="198000"/>
    <n v="2970"/>
    <m/>
    <m/>
    <m/>
    <s v="HUBUNGI PENERIMA (LANGSUNG ANTAR KE ALAMAT)"/>
    <x v="1"/>
    <m/>
    <s v="VIP"/>
    <m/>
    <m/>
    <s v="Ya"/>
    <s v="COD"/>
    <n v="84000"/>
    <s v="-"/>
    <n v="126630"/>
    <x v="20"/>
  </r>
  <r>
    <s v="1359040858"/>
    <d v="2026-06-11T00:00:00"/>
    <s v="MEIKA-BERKARYA"/>
    <s v="Meika Berkarya"/>
    <s v="6287818525580"/>
    <s v="Kab. Kuningan"/>
    <s v="Cilimus"/>
    <s v="Jl. Panawuan Indrapatra, Panawuan, Kec. Cigandamekar, Kabupaten Kuningan, Jawa Barat"/>
    <s v="Sutrisno (BY)"/>
    <s v="6282113702024"/>
    <x v="15"/>
    <s v="Kab. Wonosobo"/>
    <s v="Kepil"/>
    <s v="Krajan rt 02/07 Desa/Kelurahan jangkrikan (Belakang smk n 1 kepil Ada mushola warna hijau) Kepil Kab. Wonosobo"/>
    <n v="1"/>
    <s v="BARANG"/>
    <n v="100"/>
    <n v="0"/>
    <s v="EZ"/>
    <s v="Bulanan"/>
    <s v="1 Botol Aspal Anti Bocor"/>
    <m/>
    <n v="25000"/>
    <n v="0"/>
    <n v="0"/>
    <n v="25000"/>
    <m/>
    <s v="Diskon"/>
    <n v="18000"/>
    <n v="7000"/>
    <n v="106000"/>
    <n v="1590"/>
    <s v="Sutrisno (BY)"/>
    <m/>
    <d v="2026-06-13T00:00:00"/>
    <s v="HUBUNGI PENERIMA (LANGSUNG ANTAR KE ALAMAT)"/>
    <x v="0"/>
    <m/>
    <s v="VIP"/>
    <m/>
    <m/>
    <s v="Tidak"/>
    <s v="COD"/>
    <n v="81000"/>
    <s v="Recon"/>
    <n v="97410"/>
    <x v="15"/>
  </r>
  <r>
    <s v="1359041334"/>
    <d v="2026-06-11T00:00:00"/>
    <s v="MEIKA-BERKARYA"/>
    <s v="Meika Berkarya"/>
    <s v="6287818525580"/>
    <s v="Kab. Kuningan"/>
    <s v="Cilimus"/>
    <s v="Jl. Panawuan Indrapatra, Panawuan"/>
    <s v="Klif matheos(Mar)."/>
    <s v="6285394457645"/>
    <x v="3"/>
    <s v="Kab. Minahasa Tenggara"/>
    <s v="Ratatotok"/>
    <s v="Kec.Ratatotok Kab.Minahasa tenggara Prov.Sulawesi utara(Kmpung mangga rumah tingkat sblah kanan sblm Jembatan)"/>
    <n v="1"/>
    <s v="BARANG"/>
    <n v="100"/>
    <n v="0"/>
    <s v="EZ"/>
    <s v="Bulanan"/>
    <s v="Beli 2 Gratis 1 Penghitam Body Kendaraan Bonus Kain Lap Microfiber"/>
    <m/>
    <n v="72000"/>
    <n v="0"/>
    <n v="0"/>
    <n v="72000"/>
    <m/>
    <s v="Diskon"/>
    <n v="28800"/>
    <n v="43200"/>
    <n v="126000"/>
    <n v="1890"/>
    <s v="jnt"/>
    <s v="Atasan/Staf/Karyawan"/>
    <d v="2026-06-25T00:00:00"/>
    <m/>
    <x v="1"/>
    <m/>
    <s v="VIP"/>
    <m/>
    <m/>
    <s v="Tidak"/>
    <s v="COD"/>
    <n v="54000"/>
    <s v="-"/>
    <n v="80910"/>
    <x v="17"/>
  </r>
  <r>
    <s v="1358971924"/>
    <d v="2026-06-11T00:00:00"/>
    <s v="MEIKA-BERKARYA"/>
    <s v="Meika Berkarya"/>
    <s v="6287818525580"/>
    <s v="Kab. Kuningan"/>
    <s v="Cilimus"/>
    <s v="Jl. Panawuan Indrapatra, Panawuan"/>
    <s v="Ama Fajar Telaumbanua (Kin)"/>
    <s v="6282268432240"/>
    <x v="0"/>
    <s v="Gunungsitoli"/>
    <s v="Gunungsitoli"/>
    <s v="Jl. Pelita No. 7 RT 5 Lingkungan V Kelurahan Ilir"/>
    <n v="1"/>
    <s v="BARANG"/>
    <n v="100"/>
    <n v="0"/>
    <s v="EZ"/>
    <s v="Bulanan"/>
    <s v="Beli 1 Gratis 1 Sikat Punggug"/>
    <m/>
    <n v="54000"/>
    <n v="0"/>
    <n v="0"/>
    <n v="54000"/>
    <m/>
    <s v="Diskon"/>
    <n v="21600"/>
    <n v="32400"/>
    <n v="120000"/>
    <n v="1800"/>
    <s v="Ama Fajar Telaumbanua (Kin)"/>
    <m/>
    <d v="2026-06-18T00:00:00"/>
    <m/>
    <x v="0"/>
    <m/>
    <s v="VIP"/>
    <m/>
    <m/>
    <s v="Tidak"/>
    <s v="COD"/>
    <n v="66000"/>
    <s v="Recon"/>
    <n v="85800"/>
    <x v="3"/>
  </r>
  <r>
    <s v="1358826920"/>
    <d v="2026-06-11T00:00:00"/>
    <s v="MEIKA-BERKARYA"/>
    <s v="Meika Berkarya"/>
    <s v="6287818525580"/>
    <s v="Kab. Kuningan"/>
    <s v="Cilimus"/>
    <s v="Jl. Panawuan Indrapatra, Panawuan"/>
    <s v="Simon Uly Kila (ib)"/>
    <s v="6285253347898"/>
    <x v="1"/>
    <s v="Kab. Sumba Timur"/>
    <s v="Kota Waingapu"/>
    <s v="Bandar Umbu Menang Kunda Jl. Adi Sucipto no 8 gerbang keluar Bandara Rt 07/Rw02 Mau Hau"/>
    <n v="1"/>
    <s v="BARANG"/>
    <n v="100"/>
    <n v="0"/>
    <s v="EZ"/>
    <s v="Bulanan"/>
    <s v="Beli 1 Gratis 1 Sikat Punggug"/>
    <m/>
    <n v="76000"/>
    <n v="0"/>
    <n v="0"/>
    <n v="76000"/>
    <m/>
    <s v="Diskon"/>
    <n v="30400"/>
    <n v="45600"/>
    <n v="124000"/>
    <n v="1860"/>
    <s v="ybs"/>
    <m/>
    <d v="2026-07-02T00:00:00"/>
    <m/>
    <x v="1"/>
    <m/>
    <s v="VIP"/>
    <m/>
    <m/>
    <s v="Tidak"/>
    <s v="COD"/>
    <n v="48000"/>
    <s v="-"/>
    <n v="76540"/>
    <x v="26"/>
  </r>
  <r>
    <s v="1358924357"/>
    <d v="2026-06-11T00:00:00"/>
    <s v="MEIKA-BERKARYA"/>
    <s v="Meika Berkarya"/>
    <s v="6287818525580"/>
    <s v="Kab. Kuningan"/>
    <s v="Cilimus"/>
    <s v="Jl. Panawuan Indrapatra, Panawuan"/>
    <s v="Hubertus Jelahu(ib)"/>
    <s v="6285338193530"/>
    <x v="1"/>
    <s v="Kab. Manggarai"/>
    <s v="Cibal"/>
    <s v="Perkampungan Akel. Desa bere"/>
    <n v="1"/>
    <s v="BARANG"/>
    <n v="100"/>
    <n v="0"/>
    <s v="EZ"/>
    <s v="Bulanan"/>
    <s v="Beli 1 Pembesar Layar Hp"/>
    <m/>
    <n v="100000"/>
    <n v="0"/>
    <n v="0"/>
    <n v="100000"/>
    <m/>
    <s v="Diskon"/>
    <n v="40000"/>
    <n v="60000"/>
    <n v="170000"/>
    <n v="2550"/>
    <s v="paket anda adadi jnt panawuan"/>
    <s v="Atasan/Staf/Karyawan"/>
    <d v="2026-06-24T00:00:00"/>
    <m/>
    <x v="1"/>
    <m/>
    <s v="VIP"/>
    <m/>
    <m/>
    <s v="Tidak"/>
    <s v="COD"/>
    <n v="70000"/>
    <s v="-"/>
    <n v="107450"/>
    <x v="16"/>
  </r>
  <r>
    <s v="1358924023"/>
    <d v="2026-06-11T00:00:00"/>
    <s v="MEIKA-BERKARYA"/>
    <s v="Meika Berkarya"/>
    <s v="6287818525580"/>
    <s v="Kab. Kuningan"/>
    <s v="Cilimus"/>
    <s v="Jl. Panawuan Indrapatra, Panawuan"/>
    <s v="Malik Egam(ib)"/>
    <s v="6281244782244"/>
    <x v="3"/>
    <s v="Kab. Bolaang Mongondow"/>
    <s v="Dumoga Tenggara"/>
    <s v="desa kunarom patokan rumah kompleks gilingan padi dusun 1 rt 1"/>
    <n v="1"/>
    <s v="BARANG"/>
    <n v="100"/>
    <n v="0"/>
    <s v="EZ"/>
    <s v="Bulanan"/>
    <s v="Beli 1 Pembesar Layar Hp"/>
    <m/>
    <n v="114000"/>
    <n v="0"/>
    <n v="0"/>
    <n v="114000"/>
    <m/>
    <s v="Diskon"/>
    <n v="45600"/>
    <n v="68400"/>
    <n v="184000"/>
    <n v="2760"/>
    <s v="jnt"/>
    <s v="OB"/>
    <d v="2026-06-24T00:00:00"/>
    <m/>
    <x v="1"/>
    <m/>
    <s v="VIP"/>
    <m/>
    <m/>
    <s v="Tidak"/>
    <s v="COD"/>
    <n v="70000"/>
    <s v="-"/>
    <n v="112840"/>
    <x v="16"/>
  </r>
  <r>
    <s v="1358930019"/>
    <d v="2026-06-11T00:00:00"/>
    <s v="MEIKA-BERKARYA"/>
    <s v="Meika Berkarya"/>
    <s v="6287818525580"/>
    <s v="Kab. Kuningan"/>
    <s v="Cilimus"/>
    <s v="Jl. Panawuan Indrapatra, Panawuan, Kec. Cigandamekar, Kabupaten Kuningan, Jawa Barat"/>
    <s v="Magie Pandoy (PTR)"/>
    <s v="6281387059748"/>
    <x v="3"/>
    <s v="Bitung"/>
    <s v="Madidir"/>
    <s v="Kantor KSOP Kelas I Bitung, Jl. Samratulangi, Desa Mandidir Unet, Mandidir"/>
    <n v="1"/>
    <s v="BARANG"/>
    <n v="100"/>
    <n v="0"/>
    <s v="EZ"/>
    <s v="Bulanan"/>
    <s v="1 Set Dongkrak Pemindah Barang"/>
    <m/>
    <n v="80000"/>
    <n v="0"/>
    <n v="0"/>
    <n v="80000"/>
    <m/>
    <s v="Diskon"/>
    <n v="32000"/>
    <n v="48000"/>
    <n v="184000"/>
    <n v="2760"/>
    <s v="Magie Pandoy (PTR)"/>
    <m/>
    <d v="2026-06-15T00:00:00"/>
    <s v="HUBUNGI PENERIMA (LANGSUNG ANTAR KE ALAMAT)"/>
    <x v="0"/>
    <m/>
    <s v="VIP"/>
    <m/>
    <m/>
    <s v="Tidak"/>
    <s v="COD"/>
    <n v="104000"/>
    <s v="Recon"/>
    <n v="133240"/>
    <x v="14"/>
  </r>
  <r>
    <s v="1359039564"/>
    <d v="2026-06-11T00:00:00"/>
    <s v="MEIKA-BERKARYA"/>
    <s v="Meika Berkarya"/>
    <s v="6287818525580"/>
    <s v="Kab. Kuningan"/>
    <s v="Cilimus"/>
    <s v="Jl. Panawuan Indrapatra, Panawuan, Kec. Cigandamekar, Kabupaten Kuningan, Jawa Barat"/>
    <s v="Hasna dg. Bau (Hb)"/>
    <s v="62887436456742"/>
    <x v="14"/>
    <s v="Kab. Jeneponto"/>
    <s v="Bangkala"/>
    <s v="Kalappoka Desa bontomanai Dekat tower smkn 4 jeneponto"/>
    <n v="1"/>
    <s v="BARANG"/>
    <n v="100"/>
    <n v="0"/>
    <s v="EZ"/>
    <s v="Bulanan"/>
    <s v="1 Botol Aspal Anti Bocor"/>
    <m/>
    <n v="61000"/>
    <n v="0"/>
    <n v="0"/>
    <n v="61000"/>
    <m/>
    <s v="Diskon"/>
    <n v="24400"/>
    <n v="36600"/>
    <n v="145000"/>
    <n v="2175"/>
    <s v="Hasna dg. Bau (Hb)"/>
    <m/>
    <d v="2026-06-17T00:00:00"/>
    <s v="HUBUNGI PENERIMA (LANGSUNG ANTAR KE ALAMAT)"/>
    <x v="0"/>
    <m/>
    <s v="VIP"/>
    <m/>
    <m/>
    <s v="Tidak"/>
    <s v="COD"/>
    <n v="84000"/>
    <s v="Recon"/>
    <n v="106225"/>
    <x v="9"/>
  </r>
  <r>
    <s v="1358930879"/>
    <d v="2026-06-11T00:00:00"/>
    <s v="MEIKA-BERKARYA"/>
    <s v="Meika Berkarya"/>
    <s v="6287818525580"/>
    <s v="Kab. Kuningan"/>
    <s v="Cilimus"/>
    <s v="Jl. Panawuan Indrapatra, Panawuan"/>
    <s v="Sadikin Priatna (PS)"/>
    <s v="6281320202999"/>
    <x v="26"/>
    <s v="Kab. Bandung"/>
    <s v="Cileunyi"/>
    <s v="Komp Bukit flamboyan Indah 2 no 19 RT 04 RW 03 Kelurahan. Cibiru Wetan  (ANTRAKN LANGSUNG KE ALAMAT)"/>
    <n v="1"/>
    <s v="BARANG"/>
    <n v="100"/>
    <n v="0"/>
    <s v="EZ"/>
    <s v="Bulanan"/>
    <s v="Beli 1 Gratis 1 Gelang Retro Terapi Batu Giok"/>
    <m/>
    <n v="12000"/>
    <n v="0"/>
    <n v="0"/>
    <n v="12000"/>
    <m/>
    <s v="Diskon"/>
    <n v="7000"/>
    <n v="5000"/>
    <n v="82000"/>
    <n v="1230"/>
    <s v="Sadikin Priatna (PS)"/>
    <m/>
    <d v="2026-06-12T00:00:00"/>
    <m/>
    <x v="0"/>
    <m/>
    <s v="VIP"/>
    <m/>
    <m/>
    <s v="Tidak"/>
    <s v="COD"/>
    <n v="70000"/>
    <s v="Recon"/>
    <n v="75770"/>
    <x v="25"/>
  </r>
  <r>
    <s v="1358835709"/>
    <d v="2026-06-11T00:00:00"/>
    <s v="MEIKA-BERKARYA"/>
    <s v="Meika Berkarya"/>
    <s v="6287818525580"/>
    <s v="Kab. Kuningan"/>
    <s v="Cilimus"/>
    <s v="Jl. Panawuan Indrapatra, Panawuan, Kec. Cigandamekar, Kabupaten Kuningan, Jawa Barat"/>
    <s v="Sangap Siboro (Hb)"/>
    <s v="6281242488568"/>
    <x v="8"/>
    <s v="Palu"/>
    <s v="Palu Selatan"/>
    <s v="Jl. Mutiara 4 No. 14 Kelurahan Birobuli Utara, Palu Selatan Kota Palu"/>
    <n v="1"/>
    <s v="BARANG"/>
    <n v="100"/>
    <n v="0"/>
    <s v="EZ"/>
    <s v="Bulanan"/>
    <s v="2 Spray Pembersih Interior Mobil"/>
    <m/>
    <n v="68000"/>
    <n v="0"/>
    <n v="0"/>
    <n v="68000"/>
    <m/>
    <s v="Diskon"/>
    <n v="27200"/>
    <n v="40800"/>
    <n v="193000"/>
    <n v="2895"/>
    <s v="Meika Berkarya"/>
    <m/>
    <d v="2026-07-07T00:00:00"/>
    <s v="HUBUNGI PENERIMA (LANGSUNG ANTAR KE ALAMAT)"/>
    <x v="1"/>
    <m/>
    <s v="VIP"/>
    <m/>
    <m/>
    <s v="Tidak"/>
    <s v="COD"/>
    <n v="125000"/>
    <s v="-"/>
    <n v="149305"/>
    <x v="29"/>
  </r>
  <r>
    <s v="1358968580"/>
    <d v="2026-06-11T00:00:00"/>
    <s v="MEIKA-BERKARYA"/>
    <s v="Meika Berkarya"/>
    <s v="6287818525580"/>
    <s v="Kab. Kuningan"/>
    <s v="Cilimus"/>
    <s v="Jl. Panawuan Indrapatra, Panawuan, Kec. Cigandamekar, Kabupaten Kuningan, Jawa Barat"/>
    <s v="Supriadi (AK) (JNT)"/>
    <s v="6282364747370"/>
    <x v="0"/>
    <s v="Kab. Langkat"/>
    <s v="Selesai"/>
    <s v="Dusun Kenanga ( Patokan Rumah Panti Jompo Hisosu) Desa Padang Brahrang, Kec. Selesai, Kab. Langkat"/>
    <n v="1"/>
    <s v="BARANG"/>
    <n v="100"/>
    <n v="0"/>
    <s v="EZ"/>
    <s v="Bulanan"/>
    <s v="1 PCS TOPI KOMANDO (H)"/>
    <m/>
    <n v="59000"/>
    <n v="0"/>
    <n v="0"/>
    <n v="59000"/>
    <m/>
    <s v="Diskon"/>
    <n v="23600"/>
    <n v="35400"/>
    <n v="134000"/>
    <n v="2010"/>
    <s v="PAKET ANDA ADA DI JNT PANWUAN"/>
    <s v="Atasan/Staf/Karyawan"/>
    <d v="2026-06-23T00:00:00"/>
    <s v="HUBUNGI PENERIMA (LANGSUNG ANTAR KE ALAMAT)"/>
    <x v="1"/>
    <m/>
    <s v="VIP"/>
    <m/>
    <m/>
    <s v="Tidak"/>
    <s v="COD"/>
    <n v="75000"/>
    <s v="-"/>
    <n v="96590"/>
    <x v="2"/>
  </r>
  <r>
    <s v="1358979615"/>
    <d v="2026-06-11T00:00:00"/>
    <s v="MEIKA-BERKARYA"/>
    <s v="Meika Berkarya"/>
    <s v="6287818525580"/>
    <s v="Kab. Kuningan"/>
    <s v="Cilimus"/>
    <s v="Jl. Panawuan Indrapatra, Panawuan"/>
    <s v="Mustasyar(ib)"/>
    <s v="6281374459052"/>
    <x v="10"/>
    <s v="Palembang"/>
    <s v="Plaju"/>
    <s v="Palembang,plaju,lorong sunia no 28 RT 35"/>
    <n v="1"/>
    <s v="BARANG"/>
    <n v="100"/>
    <n v="0"/>
    <s v="EZ"/>
    <s v="Bulanan"/>
    <s v="Beli 1 Penghitam Body Kendaraan Bonus Kain Lap Microfiber"/>
    <m/>
    <n v="29000"/>
    <n v="0"/>
    <n v="0"/>
    <n v="29000"/>
    <m/>
    <s v="Diskon"/>
    <n v="11600"/>
    <n v="17400"/>
    <n v="84000"/>
    <n v="1260"/>
    <s v="Mustasyar(ib)"/>
    <m/>
    <d v="2026-06-13T00:00:00"/>
    <m/>
    <x v="0"/>
    <m/>
    <s v="VIP"/>
    <m/>
    <m/>
    <s v="Tidak"/>
    <s v="COD"/>
    <n v="55000"/>
    <s v="Recon"/>
    <n v="65340"/>
    <x v="15"/>
  </r>
  <r>
    <s v="1359041395"/>
    <d v="2026-06-11T00:00:00"/>
    <s v="MEIKA-BERKARYA"/>
    <s v="Meika Berkarya"/>
    <s v="6287818525580"/>
    <s v="Kab. Kuningan"/>
    <s v="Cilimus"/>
    <s v="Jl. Panawuan Indrapatra, Panawuan, Kec. Cigandamekar, Kabupaten Kuningan, Jawa Barat"/>
    <s v="Elfian Poluan ( Di)"/>
    <s v="6281243622256"/>
    <x v="3"/>
    <s v="Kab. Minahasa"/>
    <s v="Pineleng"/>
    <s v="Perum Pondok Pinang Permai Blok A.1.Jaga 12 Desa Warembungan , Pineleng Kab. Minahasa"/>
    <n v="1"/>
    <s v="BARANG"/>
    <n v="100"/>
    <n v="0"/>
    <s v="EZ"/>
    <s v="Bulanan"/>
    <s v="1 SET GIGI PALSU"/>
    <m/>
    <n v="80000"/>
    <n v="0"/>
    <n v="0"/>
    <n v="80000"/>
    <m/>
    <s v="Diskon"/>
    <n v="32000"/>
    <n v="48000"/>
    <n v="140000"/>
    <n v="2100"/>
    <s v="PAKET ANDA ADA DI JNT PANAWUAN"/>
    <s v="Atasan/Staf/Karyawan"/>
    <d v="2026-06-22T00:00:00"/>
    <s v="HUBUNGI PENERIMA (LANGSUNG ANTAR KE ALAMAT)"/>
    <x v="1"/>
    <m/>
    <s v="VIP"/>
    <m/>
    <m/>
    <s v="Tidak"/>
    <s v="COD"/>
    <n v="60000"/>
    <s v="-"/>
    <n v="89900"/>
    <x v="12"/>
  </r>
  <r>
    <s v="1358834518"/>
    <d v="2026-06-11T00:00:00"/>
    <s v="MEIKA-BERKARYA"/>
    <s v="Meika Berkarya"/>
    <s v="6287818525580"/>
    <s v="Kab. Kuningan"/>
    <s v="Cilimus"/>
    <s v="Jl. Panawuan Indrapatra, Panawuan"/>
    <s v="Ribka Nokas (Kin)"/>
    <s v="6282266020116"/>
    <x v="1"/>
    <s v="Kab. Timor Tengah Selatan"/>
    <s v="Amanuban Barat"/>
    <s v="Desa Mnelalete RT 12 RW 07 Desa Mnelalete, Rumah Depan PT Wingis Rumah 1 Air Cat Merah Muda"/>
    <n v="1"/>
    <s v="BARANG"/>
    <n v="100"/>
    <n v="0"/>
    <s v="EZ"/>
    <s v="Bulanan"/>
    <s v="Beli 2 Gratis 1 Penghitam Body Kendaraan Bonus Kain Lap Microfiber"/>
    <m/>
    <n v="84000"/>
    <n v="0"/>
    <n v="0"/>
    <n v="84000"/>
    <m/>
    <s v="Diskon"/>
    <n v="33600"/>
    <n v="50400"/>
    <n v="188000"/>
    <n v="2820"/>
    <s v="Ribka Nokas (Kin)"/>
    <m/>
    <d v="2026-06-17T00:00:00"/>
    <m/>
    <x v="0"/>
    <m/>
    <s v="VIP"/>
    <m/>
    <m/>
    <s v="Tidak"/>
    <s v="COD"/>
    <n v="104000"/>
    <s v="Recon"/>
    <n v="134780"/>
    <x v="9"/>
  </r>
  <r>
    <s v="1358970478"/>
    <d v="2026-06-11T00:00:00"/>
    <s v="MEIKA-BERKARYA"/>
    <s v="Meika Berkarya"/>
    <s v="6287818525580"/>
    <s v="Kab. Kuningan"/>
    <s v="Cilimus"/>
    <s v="Jl. Panawuan Indrapatra, Panawuan"/>
    <s v="Endy Ltd (iaa)"/>
    <s v="628976450013"/>
    <x v="14"/>
    <s v="Kab. Bone"/>
    <s v="Awangpone"/>
    <s v="Jalan cempalagi Desa Kading Kec.awangpone Kab.bone Sulawesi selatan (Patokan Dekat pasar bulu kading)"/>
    <n v="1"/>
    <s v="BARANG"/>
    <n v="100"/>
    <n v="0"/>
    <s v="EZ"/>
    <s v="Bulanan"/>
    <s v="Beli 1 Pembesar Layar Hp"/>
    <m/>
    <n v="61000"/>
    <n v="0"/>
    <n v="0"/>
    <n v="61000"/>
    <m/>
    <s v="Diskon"/>
    <n v="24400"/>
    <n v="36600"/>
    <n v="131000"/>
    <n v="1965"/>
    <s v="Endy Ltd (iaa)"/>
    <m/>
    <d v="2026-06-16T00:00:00"/>
    <m/>
    <x v="0"/>
    <m/>
    <s v="VIP"/>
    <m/>
    <m/>
    <s v="Tidak"/>
    <s v="COD"/>
    <n v="70000"/>
    <s v="Recon"/>
    <n v="92435"/>
    <x v="7"/>
  </r>
  <r>
    <s v="1359036125"/>
    <d v="2026-06-11T00:00:00"/>
    <s v="MEIKA-BERKARYA"/>
    <s v="Meika Berkarya"/>
    <s v="6287818525580"/>
    <s v="Kab. Kuningan"/>
    <s v="Cilimus"/>
    <s v="Jl. Panawuan Indrapatra, Panawuan"/>
    <s v="Markus (ib)"/>
    <s v="6281337851886"/>
    <x v="12"/>
    <s v="Denpasar"/>
    <s v="Denpasar Timur"/>
    <s v="Jln. Siulan no. 7 Br. Tohpati Ds. Kesiman kertalangu Kec. Denpasar timur. Bali"/>
    <n v="1"/>
    <s v="BARANG"/>
    <n v="100"/>
    <n v="0"/>
    <s v="EZ"/>
    <s v="Bulanan"/>
    <s v="Beli 1 Pembesar Layar Hp"/>
    <m/>
    <n v="30000"/>
    <n v="0"/>
    <n v="0"/>
    <n v="30000"/>
    <m/>
    <s v="Diskon"/>
    <n v="12000"/>
    <n v="18000"/>
    <n v="100000"/>
    <n v="1500"/>
    <s v="Markus (ib)"/>
    <m/>
    <d v="2026-06-15T00:00:00"/>
    <m/>
    <x v="0"/>
    <m/>
    <s v="VIP"/>
    <m/>
    <m/>
    <s v="Tidak"/>
    <s v="COD"/>
    <n v="70000"/>
    <s v="Recon"/>
    <n v="80500"/>
    <x v="14"/>
  </r>
  <r>
    <s v="1358835366"/>
    <d v="2026-06-11T00:00:00"/>
    <s v="MEIKA-BERKARYA"/>
    <s v="Meika Berkarya"/>
    <s v="6287818525580"/>
    <s v="Kab. Kuningan"/>
    <s v="Cilimus"/>
    <s v="Jl. Panawuan Indrapatra, Panawuan, Kec. Cigandamekar, Kabupaten Kuningan, Jawa Barat"/>
    <s v="Ramauli simaremare (Bar)"/>
    <s v="6282122324113"/>
    <x v="26"/>
    <s v="Bekasi"/>
    <s v="Bekasi Utara"/>
    <s v="Perumahan Pondok Ungu Permai Blok F7 No. 12, Kel. Kaliabang Tengah Kec. Bekasi Utara, No Hp : ,6282122324113 (Diantarkan Langsung Ke Alamat Penerima)"/>
    <n v="1"/>
    <s v="BARANG"/>
    <n v="100"/>
    <n v="0"/>
    <s v="EZ"/>
    <s v="Bulanan"/>
    <s v="2 Topi Visor Anti UV (BLACK)"/>
    <m/>
    <n v="15000"/>
    <n v="0"/>
    <n v="0"/>
    <n v="15000"/>
    <m/>
    <s v="Diskon"/>
    <n v="9000"/>
    <n v="6000"/>
    <n v="169000"/>
    <n v="2535"/>
    <s v="DC PANAWUAN"/>
    <s v="Atasan/Staf/Karyawan"/>
    <d v="2026-06-21T00:00:00"/>
    <s v="HUBUNGI PENERIMA (LANGSUNG ANTAR KE ALAMAT)"/>
    <x v="1"/>
    <m/>
    <s v="VIP"/>
    <m/>
    <m/>
    <s v="Tidak"/>
    <s v="COD"/>
    <n v="154000"/>
    <s v="-"/>
    <n v="160465"/>
    <x v="10"/>
  </r>
  <r>
    <s v="1358834692"/>
    <d v="2026-06-11T00:00:00"/>
    <s v="MEIKA-BERKARYA"/>
    <s v="Meika Berkarya"/>
    <s v="6287818525580"/>
    <s v="Kab. Kuningan"/>
    <s v="Cilimus"/>
    <s v="Jl. Panawuan Indrapatra, Panawuan"/>
    <s v="Timo sorulau (ib)"/>
    <s v="6282210847899"/>
    <x v="7"/>
    <s v="Kab. Maluku Barat Daya"/>
    <s v="Moa"/>
    <s v="Desa werwaru dekat kantor desa werwaru"/>
    <n v="1"/>
    <s v="BARANG"/>
    <n v="100"/>
    <n v="0"/>
    <s v="EZ"/>
    <s v="Bulanan"/>
    <s v="Beli 1 Gratis 1 Alat Cukur Multifungsi"/>
    <m/>
    <n v="133000"/>
    <n v="0"/>
    <n v="0"/>
    <n v="133000"/>
    <m/>
    <s v="Diskon"/>
    <n v="53200"/>
    <n v="79800"/>
    <n v="237000"/>
    <n v="3555"/>
    <s v="jnt"/>
    <s v="OB"/>
    <d v="2026-06-24T00:00:00"/>
    <m/>
    <x v="1"/>
    <m/>
    <s v="VIP"/>
    <m/>
    <m/>
    <s v="Tidak"/>
    <s v="COD"/>
    <n v="104000"/>
    <s v="-"/>
    <n v="153645"/>
    <x v="16"/>
  </r>
  <r>
    <s v="1358927282"/>
    <d v="2026-06-11T00:00:00"/>
    <s v="MEIKA-BERKARYA"/>
    <s v="Meika Berkarya"/>
    <s v="6287818525580"/>
    <s v="Kab. Kuningan"/>
    <s v="Cilimus"/>
    <s v="Jl. Panawuan Indrapatra, Panawuan"/>
    <s v="Paskalis hingan bahir(ib)"/>
    <s v="6282266049061"/>
    <x v="1"/>
    <s v="Kab. Lembata"/>
    <s v="Nubatukan"/>
    <s v="AlaMat : kotabaru selatan RT/RW : 022/008/022 Kel/Desa: Lewoleba tengah Kecamatan: Nubatukan"/>
    <n v="1"/>
    <s v="BARANG"/>
    <n v="100"/>
    <n v="0"/>
    <s v="EZ"/>
    <s v="Bulanan"/>
    <s v="Beli 1 Gratis 1 Gelang Retro Terapi Batu Giok"/>
    <m/>
    <n v="84000"/>
    <n v="0"/>
    <n v="0"/>
    <n v="84000"/>
    <m/>
    <s v="Diskon"/>
    <n v="33600"/>
    <n v="50400"/>
    <n v="154000"/>
    <n v="2310"/>
    <s v="Paskalis hingan bahir(ib)"/>
    <m/>
    <d v="2026-06-18T00:00:00"/>
    <m/>
    <x v="0"/>
    <m/>
    <s v="VIP"/>
    <m/>
    <m/>
    <s v="Tidak"/>
    <s v="COD"/>
    <n v="70000"/>
    <s v="Recon"/>
    <n v="101290"/>
    <x v="3"/>
  </r>
  <r>
    <s v="1359037144"/>
    <d v="2026-06-11T00:00:00"/>
    <s v="MEIKA-BERKARYA"/>
    <s v="Meika Berkarya"/>
    <s v="6287818525580"/>
    <s v="Kab. Kuningan"/>
    <s v="Cilimus"/>
    <s v="Jl. Panawuan Indrapatra, Panawuan"/>
    <s v="Chillyks Wongkar (Kin)"/>
    <s v="6285255634444"/>
    <x v="3"/>
    <s v="Manado"/>
    <s v="Singkil"/>
    <s v="Kelurahan Singkil Satu, Lingk. 5 Pancuran Lorong Tahaki, Bengkel Vespa"/>
    <n v="1"/>
    <s v="BARANG"/>
    <n v="100"/>
    <n v="0"/>
    <s v="EZ"/>
    <s v="Bulanan"/>
    <s v="Beli 1 Gratis 1 Sikat Punggug"/>
    <m/>
    <n v="64000"/>
    <n v="0"/>
    <n v="0"/>
    <n v="64000"/>
    <m/>
    <s v="Diskon"/>
    <n v="25600"/>
    <n v="38400"/>
    <n v="134000"/>
    <n v="2010"/>
    <s v="Chillyks Wongkar (Kin)"/>
    <m/>
    <d v="2026-06-16T00:00:00"/>
    <m/>
    <x v="0"/>
    <m/>
    <s v="VIP"/>
    <m/>
    <m/>
    <s v="Tidak"/>
    <s v="COD"/>
    <n v="70000"/>
    <s v="Recon"/>
    <n v="93590"/>
    <x v="7"/>
  </r>
  <r>
    <s v="1358821125"/>
    <d v="2026-06-11T00:00:00"/>
    <s v="MEIKA-BERKARYA"/>
    <s v="Meika Berkarya"/>
    <s v="6287818525580"/>
    <s v="Kab. Kuningan"/>
    <s v="Cilimus"/>
    <s v="Jl. Panawuan Indrapatra, Panawuan"/>
    <s v="Al.Sugito (ib)"/>
    <s v="6285705675730"/>
    <x v="5"/>
    <s v="Kab. Sekadau"/>
    <s v="Sekadau Hilir"/>
    <s v="Jl Sentapang kanan,RT,18 Desa Sungai Ringin"/>
    <n v="1"/>
    <s v="BARANG"/>
    <n v="100"/>
    <n v="0"/>
    <s v="EZ"/>
    <s v="Bulanan"/>
    <s v="Beli 1 Gratis 1 Gelang Retro Terapi Batu Giok"/>
    <m/>
    <n v="60000"/>
    <n v="0"/>
    <n v="0"/>
    <n v="60000"/>
    <m/>
    <s v="Diskon"/>
    <n v="24000"/>
    <n v="36000"/>
    <n v="130000"/>
    <n v="1950"/>
    <s v="jnt"/>
    <s v="Atasan/Staf/Karyawan"/>
    <d v="2026-06-23T00:00:00"/>
    <m/>
    <x v="1"/>
    <m/>
    <s v="VIP"/>
    <m/>
    <m/>
    <s v="Tidak"/>
    <s v="COD"/>
    <n v="70000"/>
    <s v="-"/>
    <n v="92050"/>
    <x v="2"/>
  </r>
  <r>
    <s v="1358928251"/>
    <d v="2026-06-11T00:00:00"/>
    <s v="MEIKA-BERKARYA"/>
    <s v="Meika Berkarya"/>
    <s v="6287818525580"/>
    <s v="Kab. Kuningan"/>
    <s v="Cilimus"/>
    <s v="Jl. Panawuan Indrapatra, Panawuan, Kec. Cigandamekar, Kabupaten Kuningan, Jawa Barat"/>
    <s v="Maria Dorce (PTR)"/>
    <s v="6281254908558"/>
    <x v="13"/>
    <s v="Kab. Kotawaringin Timur"/>
    <s v="Telawang"/>
    <s v="Pt Map Km 29, Kelurahan Pasir Putih, Rt. 01 Rw. 02, Telawang Kab. Kotawaringin Timur"/>
    <n v="1"/>
    <s v="BARANG"/>
    <n v="100"/>
    <n v="0"/>
    <s v="EZ"/>
    <s v="Bulanan"/>
    <s v="1 Spray Pembersih Interior Mobil"/>
    <m/>
    <n v="63000"/>
    <n v="0"/>
    <n v="0"/>
    <n v="63000"/>
    <m/>
    <s v="Diskon"/>
    <n v="25200"/>
    <n v="37800"/>
    <n v="147000"/>
    <n v="2205"/>
    <s v="YBS"/>
    <s v="Tetangga"/>
    <d v="2026-06-23T00:00:00"/>
    <s v="HUBUNGI PENERIMA (LANGSUNG ANTAR KE ALAMAT)"/>
    <x v="1"/>
    <m/>
    <s v="VIP"/>
    <m/>
    <m/>
    <s v="Tidak"/>
    <s v="COD"/>
    <n v="84000"/>
    <s v="-"/>
    <n v="106995"/>
    <x v="2"/>
  </r>
  <r>
    <s v="1359037240"/>
    <d v="2026-06-11T00:00:00"/>
    <s v="MEIKA-BERKARYA"/>
    <s v="Meika Berkarya"/>
    <s v="6287818525580"/>
    <s v="Kab. Kuningan"/>
    <s v="Cilimus"/>
    <s v="Jl. Panawuan Indrapatra, Panawuan, Kec. Cigandamekar, Kabupaten Kuningan, Jawa Barat"/>
    <s v="arpan riyadi (BY)"/>
    <s v="6282341669316"/>
    <x v="4"/>
    <s v="Sungai Penuh"/>
    <s v="Pesisir Bukit"/>
    <s v="Desa Koto Dua, RT.02 Jalan Muradi (Rumah Dekat SD 45 Atau Dekat Toko Alpin)"/>
    <n v="1"/>
    <s v="BARANG"/>
    <n v="100"/>
    <n v="0"/>
    <s v="EZ"/>
    <s v="Bulanan"/>
    <s v="1 Dapat 2 Kacamata Autofokus"/>
    <m/>
    <n v="45000"/>
    <n v="0"/>
    <n v="0"/>
    <n v="45000"/>
    <m/>
    <s v="Diskon"/>
    <n v="18000"/>
    <n v="27000"/>
    <n v="80000"/>
    <n v="1200"/>
    <s v="JNT"/>
    <s v="Atasan/Staf/Karyawan"/>
    <d v="2026-06-26T00:00:00"/>
    <s v="HUBUNGI PENERIMA (LANGSUNG ANTAR KE ALAMAT)"/>
    <x v="1"/>
    <m/>
    <s v="VIP"/>
    <m/>
    <m/>
    <s v="Tidak"/>
    <s v="COD"/>
    <n v="35000"/>
    <s v="-"/>
    <n v="51800"/>
    <x v="8"/>
  </r>
  <r>
    <s v="1358928583"/>
    <d v="2026-06-11T00:00:00"/>
    <s v="MEIKA-BERKARYA"/>
    <s v="Meika Berkarya"/>
    <s v="6287818525580"/>
    <s v="Kab. Kuningan"/>
    <s v="Cilimus"/>
    <s v="Jl. Panawuan Indrapatra, Panawuan, Kec. Cigandamekar, Kabupaten Kuningan, Jawa Barat"/>
    <s v="Taryono (IS)"/>
    <s v="6289660949290"/>
    <x v="26"/>
    <s v="Kab. Kuningan"/>
    <s v="Jalaksana"/>
    <s v="RT 05 RW 01 Desa Manislor Kec. jalaksana Kab.Kuningan Provinsi Jawa Barat Patokan Pabrik Tahu Pak Yono"/>
    <n v="1"/>
    <s v="BARANG"/>
    <n v="100"/>
    <n v="0"/>
    <s v="EZ"/>
    <s v="Bulanan"/>
    <s v="1 SET POMPA SEDOT MANUAL (1 POMPA DAN 1 SELANG)"/>
    <m/>
    <n v="7000"/>
    <n v="0"/>
    <n v="0"/>
    <n v="7000"/>
    <m/>
    <s v="Diskon"/>
    <n v="2000"/>
    <n v="5000"/>
    <n v="72000"/>
    <n v="1080"/>
    <s v="Taryono (IS)"/>
    <m/>
    <d v="2026-06-12T00:00:00"/>
    <s v="HUBUNGI PENERIMA (LANGSUNG ANTAR KE ALAMAT)"/>
    <x v="0"/>
    <m/>
    <s v="VIP"/>
    <m/>
    <m/>
    <s v="Tidak"/>
    <s v="COD"/>
    <n v="65000"/>
    <s v="Recon"/>
    <n v="65920"/>
    <x v="25"/>
  </r>
  <r>
    <s v="1358818838"/>
    <d v="2026-06-11T00:00:00"/>
    <s v="MEIKA-BERKARYA"/>
    <s v="Meika Berkarya"/>
    <s v="6287818525580"/>
    <s v="Kab. Kuningan"/>
    <s v="Cilimus"/>
    <s v="Jl. Panawuan Indrapatra, Panawuan, Kec. Cigandamekar, Kabupaten Kuningan, Jawa Barat"/>
    <s v="Anarce, (RM)"/>
    <s v="6282355100978"/>
    <x v="3"/>
    <s v="Manado"/>
    <s v="Mapanget"/>
    <s v="Perum Gpi Lengkeng 3 Desa Paniki 2 Kec. Mapanget"/>
    <n v="1"/>
    <s v="BARANG"/>
    <n v="100"/>
    <n v="0"/>
    <s v="EZ"/>
    <s v="Bulanan"/>
    <s v="1 Dapat 3 Penambal Gigi"/>
    <m/>
    <n v="64000"/>
    <n v="0"/>
    <n v="0"/>
    <n v="64000"/>
    <m/>
    <s v="Diskon"/>
    <n v="25600"/>
    <n v="38400"/>
    <n v="144000"/>
    <n v="2160"/>
    <s v="Anarce, (RM)"/>
    <m/>
    <d v="2026-06-15T00:00:00"/>
    <s v="HUBUNGI PENERIMA (LANGSUNG ANTAR KE ALAMAT)"/>
    <x v="0"/>
    <m/>
    <s v="VIP"/>
    <m/>
    <m/>
    <s v="Tidak"/>
    <s v="COD"/>
    <n v="80000"/>
    <s v="Recon"/>
    <n v="103440"/>
    <x v="14"/>
  </r>
  <r>
    <s v="1358977728"/>
    <d v="2026-06-11T00:00:00"/>
    <s v="MEIKA-BERKARYA"/>
    <s v="Meika Berkarya"/>
    <s v="6287818525580"/>
    <s v="Kab. Kuningan"/>
    <s v="Cilimus"/>
    <s v="Jl. Panawuan Indrapatra, Panawuan"/>
    <s v="Yongki Od."/>
    <s v="628159175137"/>
    <x v="28"/>
    <s v="Tangerang"/>
    <s v="Tangerang"/>
    <s v="Jl. Tegal Sari 2 No. 1 Rt 2 Rw 11 Kelurahan Sukasari Kec Tangerang Tangerang (DIANTAR LANGSUNG KE ALAMAT PENERIMA)."/>
    <n v="1"/>
    <s v="BARANG"/>
    <n v="100"/>
    <n v="0"/>
    <s v="EZ"/>
    <s v="Bulanan"/>
    <s v="Beli 1 Penghitam Body Kendaraan Bonus Kain Lap Microfiber"/>
    <m/>
    <n v="15000"/>
    <n v="0"/>
    <n v="0"/>
    <n v="15000"/>
    <m/>
    <s v="Diskon"/>
    <n v="9000"/>
    <n v="6000"/>
    <n v="69000"/>
    <n v="1035"/>
    <s v="JNTPANAWUAN"/>
    <s v="Atasan/Staf/Karyawan"/>
    <d v="2026-06-20T00:00:00"/>
    <m/>
    <x v="1"/>
    <m/>
    <s v="VIP"/>
    <m/>
    <m/>
    <s v="Tidak"/>
    <s v="COD"/>
    <n v="54000"/>
    <s v="-"/>
    <n v="61965"/>
    <x v="19"/>
  </r>
  <r>
    <s v="1358819470"/>
    <d v="2026-06-11T00:00:00"/>
    <s v="MEIKA-BERKARYA"/>
    <s v="Meika Berkarya"/>
    <s v="6287818525580"/>
    <s v="Kab. Kuningan"/>
    <s v="Cilimus"/>
    <s v="Jl. Panawuan Indrapatra, Panawuan, Kec. Cigandamekar, Kabupaten Kuningan, Jawa Barat"/>
    <s v="Alexander (BY)"/>
    <s v="6282250770276"/>
    <x v="5"/>
    <s v="Kab. Ketapang"/>
    <s v="Sungai Laur"/>
    <s v="Jln trans Kalimantan Desa Riam Bunut RT/RW 04/02, (Depan Alpamart sungai laur)"/>
    <n v="1"/>
    <s v="BARANG"/>
    <n v="100"/>
    <n v="0"/>
    <s v="EZ"/>
    <s v="Bulanan"/>
    <s v="1 Dapat 3 Penambal Gigi"/>
    <m/>
    <n v="74000"/>
    <n v="0"/>
    <n v="0"/>
    <n v="74000"/>
    <m/>
    <s v="Diskon"/>
    <n v="29600"/>
    <n v="44400"/>
    <n v="154000"/>
    <n v="2310"/>
    <s v="Alexander (BY)"/>
    <m/>
    <d v="2026-06-16T00:00:00"/>
    <s v="HUBUNGI PENERIMA (LANGSUNG ANTAR KE ALAMAT)"/>
    <x v="0"/>
    <m/>
    <s v="VIP"/>
    <m/>
    <m/>
    <s v="Tidak"/>
    <s v="COD"/>
    <n v="80000"/>
    <s v="Recon"/>
    <n v="107290"/>
    <x v="7"/>
  </r>
  <r>
    <s v="1358977011"/>
    <d v="2026-06-11T00:00:00"/>
    <s v="MEIKA-BERKARYA"/>
    <s v="Meika Berkarya"/>
    <s v="6287818525580"/>
    <s v="Kab. Kuningan"/>
    <s v="Cilimus"/>
    <s v="Jl. Panawuan Indrapatra, Panawuan, Kec. Cigandamekar, Kabupaten Kuningan, Jawa Barat"/>
    <s v="Esthy ( SP )"/>
    <s v="6282259760619"/>
    <x v="23"/>
    <s v="Kendari"/>
    <s v="Abeli - Nambo"/>
    <s v="Jalan Lambonu Kelurahan Lapulu ( Patokan rumah dekat kopi robusta ) Abeli Kota Kendari"/>
    <n v="1"/>
    <s v="BARANG"/>
    <n v="100"/>
    <n v="0"/>
    <s v="EZ"/>
    <s v="Bulanan"/>
    <s v="1 SET GIGI PALSU"/>
    <m/>
    <n v="68000"/>
    <n v="0"/>
    <n v="0"/>
    <n v="68000"/>
    <m/>
    <s v="Diskon"/>
    <n v="27200"/>
    <n v="40800"/>
    <n v="128000"/>
    <n v="1920"/>
    <s v="Esthy ( SP )"/>
    <m/>
    <d v="2026-06-15T00:00:00"/>
    <s v="HUBUNGI PENERIMA (LANGSUNG ANTAR KE ALAMAT)"/>
    <x v="0"/>
    <m/>
    <s v="VIP"/>
    <m/>
    <m/>
    <s v="Tidak"/>
    <s v="COD"/>
    <n v="60000"/>
    <s v="Recon"/>
    <n v="85280"/>
    <x v="14"/>
  </r>
  <r>
    <s v="1358977423"/>
    <d v="2026-06-11T00:00:00"/>
    <s v="MEIKA-BERKARYA"/>
    <s v="Meika Berkarya"/>
    <s v="6287818525580"/>
    <s v="Kab. Kuningan"/>
    <s v="Cilimus"/>
    <s v="Jl. Panawuan Indrapatra, Panawuan"/>
    <s v="Lenamawey (Jj)"/>
    <s v="6281527873100"/>
    <x v="3"/>
    <s v="Kab. Minahasa"/>
    <s v="Tombariri Timur"/>
    <s v="Kelurahan /Desa Lolah Tiga Jaga 1, Patokan dari tower masuk kanan"/>
    <n v="1"/>
    <s v="BARANG"/>
    <n v="100"/>
    <n v="0"/>
    <s v="EZ"/>
    <s v="Bulanan"/>
    <s v="Beli 2 Gratis 2 Sikat Punggug"/>
    <m/>
    <n v="80000"/>
    <n v="0"/>
    <n v="0"/>
    <n v="80000"/>
    <m/>
    <s v="Diskon"/>
    <n v="32000"/>
    <n v="48000"/>
    <n v="195000"/>
    <n v="2925"/>
    <s v="paket anda adadi jnt panawuan"/>
    <s v="Atasan/Staf/Karyawan"/>
    <d v="2026-06-24T00:00:00"/>
    <m/>
    <x v="1"/>
    <m/>
    <s v="VIP"/>
    <m/>
    <m/>
    <s v="Tidak"/>
    <s v="COD"/>
    <n v="115000"/>
    <s v="-"/>
    <n v="144075"/>
    <x v="16"/>
  </r>
  <r>
    <s v="1358973727"/>
    <d v="2026-06-11T00:00:00"/>
    <s v="MEIKA-BERKARYA"/>
    <s v="Meika Berkarya"/>
    <s v="6287818525580"/>
    <s v="Kab. Kuningan"/>
    <s v="Cilimus"/>
    <s v="Jl. Panawuan Indrapatra, Panawuan, Kec. Cigandamekar, Kabupaten Kuningan, Jawa Barat"/>
    <s v="Waode Rahmawati (ar)"/>
    <s v="6282177740857"/>
    <x v="23"/>
    <s v="Kendari"/>
    <s v="Baruga"/>
    <s v="BUNDARAN PIALA ADIBAHASA LORONG NURUL IMAN SAMPING AYAM GEPREK (KOS BIRU KAMAR 02) KELURAHAN BARUGA"/>
    <n v="1"/>
    <s v="BARANG"/>
    <n v="100"/>
    <n v="0"/>
    <s v="EZ"/>
    <s v="Bulanan"/>
    <s v="1 SET GIGI PALSU"/>
    <m/>
    <n v="68000"/>
    <n v="0"/>
    <n v="0"/>
    <n v="68000"/>
    <m/>
    <s v="Diskon"/>
    <n v="27200"/>
    <n v="40800"/>
    <n v="128000"/>
    <n v="1920"/>
    <s v="Waode Rahmawati (ar)"/>
    <m/>
    <d v="2026-06-14T00:00:00"/>
    <s v="HUBUNGI PENERIMA (LANGSUNG ANTAR KE ALAMAT)"/>
    <x v="0"/>
    <m/>
    <s v="VIP"/>
    <m/>
    <m/>
    <s v="Tidak"/>
    <s v="COD"/>
    <n v="60000"/>
    <s v="Recon"/>
    <n v="85280"/>
    <x v="18"/>
  </r>
  <r>
    <s v="1358824807"/>
    <d v="2026-06-11T00:00:00"/>
    <s v="MEIKA-BERKARYA"/>
    <s v="Meika Berkarya"/>
    <s v="6287818525580"/>
    <s v="Kab. Kuningan"/>
    <s v="Cilimus"/>
    <s v="Jl. Panawuan Indrapatra, Panawuan"/>
    <s v="Erisha (PS)"/>
    <s v="6282235734518"/>
    <x v="33"/>
    <s v="Kab. Aceh Timur"/>
    <s v="Peudawa"/>
    <s v="Jln. Medan Banda Aceh Dusun. Utara Desa. Seuneubok Punteut (ANTRAKN LANGSUNG KE ALAMAT)"/>
    <n v="1"/>
    <s v="BARANG"/>
    <n v="100"/>
    <n v="0"/>
    <s v="EZ"/>
    <s v="Bulanan"/>
    <s v="Beli 1 Gratis 1 Sikat Punggug"/>
    <m/>
    <n v="64000"/>
    <n v="0"/>
    <n v="0"/>
    <n v="64000"/>
    <m/>
    <s v="Diskon"/>
    <n v="25600"/>
    <n v="38400"/>
    <n v="134000"/>
    <n v="2010"/>
    <s v="Erisha (PS)"/>
    <m/>
    <d v="2026-06-16T00:00:00"/>
    <m/>
    <x v="0"/>
    <m/>
    <s v="VIP"/>
    <m/>
    <m/>
    <s v="Tidak"/>
    <s v="COD"/>
    <n v="70000"/>
    <s v="Recon"/>
    <n v="93590"/>
    <x v="7"/>
  </r>
  <r>
    <s v="1358825426"/>
    <d v="2026-06-11T00:00:00"/>
    <s v="MEIKA-BERKARYA"/>
    <s v="Meika Berkarya"/>
    <s v="6287818525580"/>
    <s v="Kab. Kuningan"/>
    <s v="Cilimus"/>
    <s v="Jl. Panawuan Indrapatra, Panawuan"/>
    <s v="Sabrah Sab (Jj)"/>
    <s v="6282371190018"/>
    <x v="29"/>
    <s v="Kab. Kaur"/>
    <s v="Maje"/>
    <s v="Kelurahan /Desa Tanjung Aur, Dikirim ke Rumah Makan Mbak Tutik, depan Dermaga Linau"/>
    <n v="1"/>
    <s v="BARANG"/>
    <n v="100"/>
    <n v="0"/>
    <s v="EZ"/>
    <s v="Bulanan"/>
    <s v="Beli 1 Semprotan Noozle"/>
    <m/>
    <n v="54000"/>
    <n v="0"/>
    <n v="0"/>
    <n v="54000"/>
    <m/>
    <s v="Diskon"/>
    <n v="21600"/>
    <n v="32400"/>
    <n v="108000"/>
    <n v="1620"/>
    <s v="Sabrah Sab (Jj)"/>
    <m/>
    <d v="2026-06-17T00:00:00"/>
    <m/>
    <x v="0"/>
    <m/>
    <s v="VIP"/>
    <m/>
    <m/>
    <s v="Tidak"/>
    <s v="COD"/>
    <n v="54000"/>
    <s v="Recon"/>
    <n v="73980"/>
    <x v="9"/>
  </r>
  <r>
    <s v="1358929214"/>
    <d v="2026-06-11T00:00:00"/>
    <s v="MEIKA-BERKARYA"/>
    <s v="Meika Berkarya"/>
    <s v="6287818525580"/>
    <s v="Kab. Kuningan"/>
    <s v="Cilimus"/>
    <s v="Jl. Panawuan Indrapatra, Panawuan"/>
    <s v="Juenda wotulo/,62 852-5639-5499(ib)"/>
    <s v="628523463699"/>
    <x v="3"/>
    <s v="Kab. Minahasa Selatan"/>
    <s v="Motoling Barat"/>
    <s v="Desa tondei dua"/>
    <n v="1"/>
    <s v="BARANG"/>
    <n v="100"/>
    <n v="0"/>
    <s v="EZ"/>
    <s v="Bulanan"/>
    <s v="Beli 1 Semprotan Noozle"/>
    <m/>
    <n v="102000"/>
    <n v="0"/>
    <n v="0"/>
    <n v="102000"/>
    <m/>
    <s v="Diskon"/>
    <n v="40800"/>
    <n v="61200"/>
    <n v="157000"/>
    <n v="2355"/>
    <s v="DC PANAWUAN"/>
    <s v="Atasan/Staf/Karyawan"/>
    <d v="2026-06-21T00:00:00"/>
    <m/>
    <x v="1"/>
    <m/>
    <s v="VIP"/>
    <m/>
    <m/>
    <s v="Tidak"/>
    <s v="COD"/>
    <n v="55000"/>
    <s v="-"/>
    <n v="93445"/>
    <x v="10"/>
  </r>
  <r>
    <s v="1358977798"/>
    <d v="2026-06-11T00:00:00"/>
    <s v="MEIKA-BERKARYA"/>
    <s v="Meika Berkarya"/>
    <s v="6287818525580"/>
    <s v="Kab. Kuningan"/>
    <s v="Cilimus"/>
    <s v="Jl. Panawuan Indrapatra, Panawuan, Kec. Cigandamekar, Kabupaten Kuningan, Jawa Barat"/>
    <s v="SRI HARYANTO (Fr)"/>
    <s v="628895763049"/>
    <x v="24"/>
    <s v="Jakarta Selatan"/>
    <s v="Pasar Minggu"/>
    <s v="Jln.gunuk gang raiman.RT 005.RW 003.No.65A Desa : Pajaten timur.Kec : Pasar minggu"/>
    <n v="1"/>
    <s v="BARANG"/>
    <n v="100"/>
    <n v="0"/>
    <s v="EZ"/>
    <s v="Bulanan"/>
    <s v="1 SET GIGI PALSU"/>
    <m/>
    <n v="14000"/>
    <n v="0"/>
    <n v="0"/>
    <n v="14000"/>
    <m/>
    <s v="Diskon"/>
    <n v="8000"/>
    <n v="6000"/>
    <n v="72000"/>
    <n v="1080"/>
    <s v="JNT"/>
    <s v="Atasan/Staf/Karyawan"/>
    <d v="2026-06-15T00:00:00"/>
    <s v="HUBUNGI PENERIMA (LANGSUNG ANTAR KE ALAMAT)"/>
    <x v="1"/>
    <m/>
    <s v="VIP"/>
    <m/>
    <m/>
    <s v="Tidak"/>
    <s v="COD"/>
    <n v="58000"/>
    <s v="-"/>
    <n v="64920"/>
    <x v="14"/>
  </r>
  <r>
    <s v="1359037930"/>
    <d v="2026-06-11T00:00:00"/>
    <s v="MEIKA-BERKARYA"/>
    <s v="Meika Berkarya"/>
    <s v="6287818525580"/>
    <s v="Kab. Kuningan"/>
    <s v="Cilimus"/>
    <s v="Jl. Panawuan Indrapatra, Panawuan"/>
    <s v="Son Lantiunga (PS)"/>
    <s v="6282291976443"/>
    <x v="8"/>
    <s v="Palu"/>
    <s v="Mantikulore"/>
    <s v="Jln. Merpati no. 20D, Desa. Tanamodindi (saja Mitra Batako)"/>
    <n v="1"/>
    <s v="BARANG"/>
    <n v="100"/>
    <n v="0"/>
    <s v="EZ"/>
    <s v="Bulanan"/>
    <s v="Beli 1 Gratis 1 Sikat Punggug"/>
    <m/>
    <n v="68000"/>
    <n v="0"/>
    <n v="0"/>
    <n v="68000"/>
    <m/>
    <s v="Diskon"/>
    <n v="27200"/>
    <n v="40800"/>
    <n v="138000"/>
    <n v="2070"/>
    <s v="Son Lantiunga (PS)"/>
    <m/>
    <d v="2026-06-16T00:00:00"/>
    <m/>
    <x v="0"/>
    <m/>
    <s v="VIP"/>
    <m/>
    <m/>
    <s v="Tidak"/>
    <s v="COD"/>
    <n v="70000"/>
    <s v="Recon"/>
    <n v="95130"/>
    <x v="7"/>
  </r>
  <r>
    <s v="1358974957"/>
    <d v="2026-06-11T00:00:00"/>
    <s v="MEIKA-BERKARYA"/>
    <s v="Meika Berkarya"/>
    <s v="6287818525580"/>
    <s v="Kab. Kuningan"/>
    <s v="Cilimus"/>
    <s v="Jl. Panawuan Indrapatra, Panawuan"/>
    <s v="Nathan (PS)"/>
    <s v="6282144081534"/>
    <x v="1"/>
    <s v="Kab. Sumba Timur"/>
    <s v="Rindi"/>
    <s v="Desa. Kabaru (pas depan SD kandara hanya 1 rumah)"/>
    <n v="1"/>
    <s v="BARANG"/>
    <n v="100"/>
    <n v="0"/>
    <s v="EZ"/>
    <s v="Bulanan"/>
    <s v="Beli 1 Pembesar Layar Hp"/>
    <m/>
    <n v="85000"/>
    <n v="0"/>
    <n v="0"/>
    <n v="85000"/>
    <m/>
    <s v="Diskon"/>
    <n v="34000"/>
    <n v="51000"/>
    <n v="155000"/>
    <n v="2325"/>
    <s v="ybs"/>
    <m/>
    <d v="2026-07-02T00:00:00"/>
    <m/>
    <x v="1"/>
    <m/>
    <s v="VIP"/>
    <m/>
    <m/>
    <s v="Tidak"/>
    <s v="COD"/>
    <n v="70000"/>
    <s v="-"/>
    <n v="101675"/>
    <x v="26"/>
  </r>
  <r>
    <s v="1359036932"/>
    <d v="2026-06-11T00:00:00"/>
    <s v="MEIKA-BERKARYA"/>
    <s v="Meika Berkarya"/>
    <s v="6287818525580"/>
    <s v="Kab. Kuningan"/>
    <s v="Cilimus"/>
    <s v="Jl. Panawuan Indrapatra, Panawuan"/>
    <s v="Amalluddin (PS)"/>
    <s v="6281396433618"/>
    <x v="0"/>
    <s v="Kab. Labuhanbatu Selatan"/>
    <s v="Sungai Kanan"/>
    <s v="Desa. Huta Godang ( patokan rumah simpang tiga , dekat depot air isi ulang)"/>
    <n v="1"/>
    <s v="BARANG"/>
    <n v="100"/>
    <n v="0"/>
    <s v="EZ"/>
    <s v="Bulanan"/>
    <s v="Beli 1 Gratis 1 Sikat Punggug"/>
    <m/>
    <n v="62000"/>
    <n v="0"/>
    <n v="0"/>
    <n v="62000"/>
    <m/>
    <s v="Diskon"/>
    <n v="24800"/>
    <n v="37200"/>
    <n v="132000"/>
    <n v="1980"/>
    <s v="PAKET ANDA ADA DI JNT PANAUWAN"/>
    <s v="Atasan/Staf/Karyawan"/>
    <d v="2026-06-28T00:00:00"/>
    <m/>
    <x v="1"/>
    <m/>
    <s v="VIP"/>
    <m/>
    <m/>
    <s v="Tidak"/>
    <s v="COD"/>
    <n v="70000"/>
    <s v="-"/>
    <n v="92820"/>
    <x v="24"/>
  </r>
  <r>
    <s v="1358973742"/>
    <d v="2026-06-11T00:00:00"/>
    <s v="MEIKA-BERKARYA"/>
    <s v="Meika Berkarya"/>
    <s v="6287818525580"/>
    <s v="Kab. Kuningan"/>
    <s v="Cilimus"/>
    <s v="Jl. Panawuan Indrapatra, Panawuan"/>
    <s v="Sugiyanto (Jj)"/>
    <s v="6281296512052"/>
    <x v="5"/>
    <s v="Kab. Sanggau"/>
    <s v="Tayan Hilir"/>
    <s v="Dusun Jang Kelurahan /Desa Lalang Kec. Tayang Hilir, Patokan rumah dekat Kantor Desa"/>
    <n v="1"/>
    <s v="BARANG"/>
    <n v="100"/>
    <n v="0"/>
    <s v="EZ"/>
    <s v="Bulanan"/>
    <s v="Beli 1 Gratis 1 Sikat Punggug"/>
    <m/>
    <n v="74000"/>
    <n v="0"/>
    <n v="0"/>
    <n v="74000"/>
    <m/>
    <s v="Diskon"/>
    <n v="29600"/>
    <n v="44400"/>
    <n v="142000"/>
    <n v="2130"/>
    <s v="Sugiyanto (Jj)"/>
    <m/>
    <d v="2026-06-17T00:00:00"/>
    <m/>
    <x v="0"/>
    <m/>
    <s v="VIP"/>
    <m/>
    <m/>
    <s v="Tidak"/>
    <s v="COD"/>
    <n v="68000"/>
    <s v="Recon"/>
    <n v="95470"/>
    <x v="9"/>
  </r>
  <r>
    <s v="1358974802"/>
    <d v="2026-06-11T00:00:00"/>
    <s v="MEIKA-BERKARYA"/>
    <s v="Meika Berkarya"/>
    <s v="6287818525580"/>
    <s v="Kab. Kuningan"/>
    <s v="Cilimus"/>
    <s v="Jl. Panawuan Indrapatra, Panawuan"/>
    <s v="Evelin (ib)"/>
    <s v="6282188557824"/>
    <x v="3"/>
    <s v="Manado"/>
    <s v="Malalayang"/>
    <s v="Kelurahan malalayang  2 lingkungan 2, Manibang 1, Kecamatan malalayang. Kota Manado. Sulawesi Utara"/>
    <n v="1"/>
    <s v="BARANG"/>
    <n v="100"/>
    <n v="0"/>
    <s v="EZ"/>
    <s v="Bulanan"/>
    <s v="Beli 1 Gratis 1 Sikat Punggug"/>
    <m/>
    <n v="64000"/>
    <n v="0"/>
    <n v="0"/>
    <n v="64000"/>
    <m/>
    <s v="Diskon"/>
    <n v="25600"/>
    <n v="38400"/>
    <n v="134000"/>
    <n v="2010"/>
    <s v="Evelin (ib)"/>
    <m/>
    <d v="2026-06-16T00:00:00"/>
    <m/>
    <x v="0"/>
    <m/>
    <s v="VIP"/>
    <m/>
    <m/>
    <s v="Tidak"/>
    <s v="COD"/>
    <n v="70000"/>
    <s v="Recon"/>
    <n v="93590"/>
    <x v="7"/>
  </r>
  <r>
    <s v="1358979676"/>
    <d v="2026-06-11T00:00:00"/>
    <s v="MEIKA-BERKARYA"/>
    <s v="Meika Berkarya"/>
    <s v="6287818525580"/>
    <s v="Kab. Kuningan"/>
    <s v="Cilimus"/>
    <s v="Jl. Panawuan Indrapatra, Panawuan"/>
    <s v="Nama In (ib)"/>
    <s v="6282193568642"/>
    <x v="11"/>
    <s v="Kab. Pohuwato"/>
    <s v="Popayato"/>
    <s v="Desa Butungale,"/>
    <n v="1"/>
    <s v="BARANG"/>
    <n v="100"/>
    <n v="0"/>
    <s v="EZ"/>
    <s v="Bulanan"/>
    <s v="Beli 1 Gratis 1 Sikat Punggug"/>
    <m/>
    <n v="85000"/>
    <n v="0"/>
    <n v="0"/>
    <n v="85000"/>
    <m/>
    <s v="Diskon"/>
    <n v="34000"/>
    <n v="51000"/>
    <n v="155000"/>
    <n v="2325"/>
    <s v="paket anda adadi jnt panawuan"/>
    <s v="Atasan/Staf/Karyawan"/>
    <d v="2026-06-24T00:00:00"/>
    <m/>
    <x v="1"/>
    <m/>
    <s v="VIP"/>
    <m/>
    <m/>
    <s v="Tidak"/>
    <s v="COD"/>
    <n v="70000"/>
    <s v="-"/>
    <n v="101675"/>
    <x v="16"/>
  </r>
  <r>
    <s v="1359045696"/>
    <d v="2026-06-11T00:00:00"/>
    <s v="MEIKA-BERKARYA"/>
    <s v="Meika Berkarya"/>
    <s v="6287818525580"/>
    <s v="Kab. Kuningan"/>
    <s v="Cilimus"/>
    <s v="Jl. Panawuan Indrapatra, Panawuan"/>
    <s v="Raka Sukmadi (Kin)"/>
    <s v="6281337975272"/>
    <x v="12"/>
    <s v="Denpasar"/>
    <s v="Denpasar Utara"/>
    <s v="Jl. Suradipa 3A Kelurahan Peguyangan, (LANGSUNG DIANTARKAN KE ALAMAT)"/>
    <n v="1"/>
    <s v="BARANG"/>
    <n v="100"/>
    <n v="0"/>
    <s v="EZ"/>
    <s v="Bulanan"/>
    <s v="Beli 1 Gratis 1 Sikat Punggug"/>
    <m/>
    <n v="30000"/>
    <n v="0"/>
    <n v="0"/>
    <n v="30000"/>
    <m/>
    <s v="Diskon"/>
    <n v="12000"/>
    <n v="18000"/>
    <n v="97000"/>
    <n v="1455"/>
    <s v="Raka Sukmadi (Kin)"/>
    <m/>
    <d v="2026-06-15T00:00:00"/>
    <m/>
    <x v="0"/>
    <m/>
    <s v="VIP"/>
    <m/>
    <m/>
    <s v="Tidak"/>
    <s v="COD"/>
    <n v="67000"/>
    <s v="Recon"/>
    <n v="77545"/>
    <x v="14"/>
  </r>
  <r>
    <s v="1358965100"/>
    <d v="2026-06-11T00:00:00"/>
    <s v="MEIKA-BERKARYA"/>
    <s v="Meika Berkarya"/>
    <s v="6287818525580"/>
    <s v="Kab. Kuningan"/>
    <s v="Cilimus"/>
    <s v="Jl. Panawuan Indrapatra, Panawuan"/>
    <s v="Hendrikus K Od."/>
    <s v="6285238806168"/>
    <x v="1"/>
    <s v="Kab. Manggarai Barat"/>
    <s v="Komodo"/>
    <s v="Kelurahan Labuan Bajo Dekat Tpi Kec Komodo (DIANTAR LANGSUNG KE ALAMAT PENERIMA) Koperasi Nelayan Kampung Ujung."/>
    <n v="1"/>
    <s v="BARANG"/>
    <n v="100"/>
    <n v="0"/>
    <s v="EZ"/>
    <s v="Bulanan"/>
    <s v="Beli 1 Gratis 1 Gelang Retro Terapi Batu Giok"/>
    <m/>
    <n v="85000"/>
    <n v="0"/>
    <n v="0"/>
    <n v="85000"/>
    <m/>
    <s v="Diskon"/>
    <n v="34000"/>
    <n v="51000"/>
    <n v="155000"/>
    <n v="2325"/>
    <m/>
    <m/>
    <m/>
    <m/>
    <x v="1"/>
    <m/>
    <s v="VIP"/>
    <m/>
    <m/>
    <s v="Tidak"/>
    <s v="COD"/>
    <n v="70000"/>
    <s v="-"/>
    <n v="101675"/>
    <x v="20"/>
  </r>
  <r>
    <s v="1359182765"/>
    <d v="2026-06-11T00:00:00"/>
    <s v="MEIKA-BERKARYA"/>
    <s v="Meika Berkarya"/>
    <s v="6287818525580"/>
    <s v="Kab. Kuningan"/>
    <s v="Cilimus"/>
    <s v="Jl. Panawuan Indrapatra, Panawuan"/>
    <s v="Bernadina Damopolii (Kin)"/>
    <s v="6281341566866"/>
    <x v="3"/>
    <s v="Kab. Minahasa Utara"/>
    <s v="Talawaan"/>
    <s v="Desa Mapanget (Patokan Sebelum Gereja GMIM Bukit Sion Ada Jalan Belok Kiri)"/>
    <n v="1"/>
    <s v="BARANG"/>
    <n v="100"/>
    <n v="0"/>
    <s v="EZ"/>
    <s v="Bulanan"/>
    <s v="Beli 1 Gratis 1 Sikat Punggug"/>
    <m/>
    <n v="87000"/>
    <n v="0"/>
    <n v="0"/>
    <n v="87000"/>
    <m/>
    <s v="Diskon"/>
    <n v="34800"/>
    <n v="52200"/>
    <n v="157000"/>
    <n v="2355"/>
    <s v="Bernadina Damopolii (Kin)"/>
    <m/>
    <d v="2026-06-16T00:00:00"/>
    <m/>
    <x v="0"/>
    <m/>
    <s v="VIP"/>
    <m/>
    <m/>
    <s v="Tidak"/>
    <s v="COD"/>
    <n v="70000"/>
    <s v="Recon"/>
    <n v="102445"/>
    <x v="7"/>
  </r>
  <r>
    <s v="1358985573"/>
    <d v="2026-06-11T00:00:00"/>
    <s v="MEIKA-BERKARYA"/>
    <s v="Meika Berkarya"/>
    <s v="6287818525580"/>
    <s v="Kab. Kuningan"/>
    <s v="Cilimus"/>
    <s v="Jl. Panawuan Indrapatra, Panawuan, Kec. Cigandamekar, Kabupaten Kuningan, Jawa Barat"/>
    <s v="Masyufi (Bar)"/>
    <s v="6282271052859"/>
    <x v="23"/>
    <s v="Kab. Wakatobi"/>
    <s v="Tomia"/>
    <s v="Jl. Poros Waha Usuku, Desa Kollosoha, Dusun Wang Kudu (Dekat SDN Kollosoha), Kec. Tomia, No Hp ,6282271052859 (DIANTARKAN LANGSUNG KE PENERIMA)"/>
    <n v="1"/>
    <s v="BARANG"/>
    <n v="100"/>
    <n v="0"/>
    <s v="EZ"/>
    <s v="Bulanan"/>
    <s v="1 Dapat 2 Kacamata Autofokus"/>
    <m/>
    <n v="98000"/>
    <n v="0"/>
    <n v="0"/>
    <n v="98000"/>
    <m/>
    <s v="Diskon"/>
    <n v="39200"/>
    <n v="58800"/>
    <n v="138000"/>
    <n v="2070"/>
    <s v="Masyufi (Bar)"/>
    <m/>
    <d v="2026-06-19T00:00:00"/>
    <s v="HUBUNGI PENERIMA (LANGSUNG ANTAR KE ALAMAT)"/>
    <x v="0"/>
    <m/>
    <s v="VIP"/>
    <m/>
    <m/>
    <s v="Tidak"/>
    <s v="COD"/>
    <n v="40000"/>
    <s v="Recon"/>
    <n v="77130"/>
    <x v="0"/>
  </r>
  <r>
    <s v="1358843646"/>
    <d v="2026-06-11T00:00:00"/>
    <s v="MEIKA-BERKARYA"/>
    <s v="Meika Berkarya"/>
    <s v="6287818525580"/>
    <s v="Kab. Kuningan"/>
    <s v="Cilimus"/>
    <s v="Jl. Panawuan Indrapatra, Panawuan"/>
    <s v="Agustina (ib)"/>
    <s v="6281255676331"/>
    <x v="19"/>
    <s v="Kab. Kutai Kartanegara"/>
    <s v="Loa Janan"/>
    <s v="Jalan datar asam rt 11 desa loa duri ilir"/>
    <n v="1"/>
    <s v="BARANG"/>
    <n v="100"/>
    <n v="0"/>
    <s v="EZ"/>
    <s v="Bulanan"/>
    <s v="Beli 1 Dapat 6 Paket Buku Lancar Membaca Tanpa Mengeja"/>
    <m/>
    <n v="71000"/>
    <n v="0"/>
    <n v="0"/>
    <n v="71000"/>
    <m/>
    <s v="Diskon"/>
    <n v="28400"/>
    <n v="42600"/>
    <n v="155000"/>
    <n v="2325"/>
    <s v="Agustina (ib)"/>
    <m/>
    <d v="2026-06-15T00:00:00"/>
    <m/>
    <x v="0"/>
    <m/>
    <s v="VIP"/>
    <m/>
    <m/>
    <s v="Tidak"/>
    <s v="COD"/>
    <n v="84000"/>
    <s v="Recon"/>
    <n v="110075"/>
    <x v="14"/>
  </r>
  <r>
    <s v="1359043844"/>
    <d v="2026-06-11T00:00:00"/>
    <s v="MEIKA-BERKARYA"/>
    <s v="Meika Berkarya"/>
    <s v="6287818525580"/>
    <s v="Kab. Kuningan"/>
    <s v="Cilimus"/>
    <s v="Jl. Panawuan Indrapatra, Panawuan, Kec. Cigandamekar, Kabupaten Kuningan, Jawa Barat"/>
    <s v="Mia (Hb)"/>
    <s v="6282393890883"/>
    <x v="8"/>
    <s v="Kab. Banggai"/>
    <s v="Bunta"/>
    <s v="Desa/Kelurahan Pongian Dusun 2 Kompleks Jembatan"/>
    <n v="1"/>
    <s v="BARANG"/>
    <n v="100"/>
    <n v="0"/>
    <s v="EZ"/>
    <s v="Bulanan"/>
    <s v="1 Dapat 3 Penambal Gigi"/>
    <m/>
    <n v="85000"/>
    <n v="0"/>
    <n v="0"/>
    <n v="85000"/>
    <m/>
    <s v="Diskon"/>
    <n v="34000"/>
    <n v="51000"/>
    <n v="165000"/>
    <n v="2475"/>
    <s v="Mia (Hb)"/>
    <m/>
    <d v="2026-06-20T00:00:00"/>
    <s v="HUBUNGI PENERIMA (LANGSUNG ANTAR KE ALAMAT)"/>
    <x v="0"/>
    <m/>
    <s v="VIP"/>
    <m/>
    <m/>
    <s v="Tidak"/>
    <s v="COD"/>
    <n v="80000"/>
    <s v="Recon"/>
    <n v="111525"/>
    <x v="19"/>
  </r>
  <r>
    <s v="1358842487"/>
    <d v="2026-06-11T00:00:00"/>
    <s v="MEIKA-BERKARYA"/>
    <s v="Meika Berkarya"/>
    <s v="6287818525580"/>
    <s v="Kab. Kuningan"/>
    <s v="Cilimus"/>
    <s v="Jl. Panawuan Indrapatra, Panawuan"/>
    <s v="Acep Iskandar (iaa)"/>
    <s v="6282362539810"/>
    <x v="28"/>
    <s v="Tangerang Selatan"/>
    <s v="Ciputat"/>
    <s v="Jl Citanduy Desa Cipayung RT 003 RW 009 Kecamatan Ciputat Kabupaten Tangerang Selatan Provinsi Banten (Patokan warung nasi ibu iis mega)"/>
    <n v="1"/>
    <s v="BARANG"/>
    <n v="100"/>
    <n v="0"/>
    <s v="EZ"/>
    <s v="Bulanan"/>
    <s v="Beli 1 Vacum Cleaner Mobil"/>
    <m/>
    <n v="15000"/>
    <n v="0"/>
    <n v="0"/>
    <n v="15000"/>
    <m/>
    <s v="Diskon"/>
    <n v="9000"/>
    <n v="6000"/>
    <n v="95000"/>
    <n v="1425"/>
    <s v="Acep Iskandar (iaa)"/>
    <m/>
    <d v="2026-06-13T00:00:00"/>
    <m/>
    <x v="0"/>
    <m/>
    <s v="VIP"/>
    <m/>
    <m/>
    <s v="Tidak"/>
    <s v="COD"/>
    <n v="80000"/>
    <s v="Recon"/>
    <n v="87575"/>
    <x v="15"/>
  </r>
  <r>
    <s v="1358842889"/>
    <d v="2026-06-11T00:00:00"/>
    <s v="MEIKA-BERKARYA"/>
    <s v="Meika Berkarya"/>
    <s v="6287818525580"/>
    <s v="Kab. Kuningan"/>
    <s v="Cilimus"/>
    <s v="Jl. Panawuan Indrapatra, Panawuan"/>
    <s v="Nasrudin (Yn)"/>
    <s v="6287765539581"/>
    <x v="2"/>
    <s v="Kab. Lombok Utara"/>
    <s v="Gangga"/>
    <s v="Jl. Tanjung - Bayan RT 01 Dusun Lekok Timur Desa Gondang Kec Gangga Kab Lombok Utara patokan rumah perempatan sebelah Masjid (DIANTAR LANGSUNG KE ALAMAT PENERIMA)."/>
    <n v="1"/>
    <s v="BARANG"/>
    <n v="100"/>
    <n v="0"/>
    <s v="EZ"/>
    <s v="Bulanan"/>
    <s v="Beli 1 Pembesar Layar Hp"/>
    <m/>
    <n v="58000"/>
    <n v="0"/>
    <n v="0"/>
    <n v="58000"/>
    <m/>
    <s v="Diskon"/>
    <n v="23200"/>
    <n v="34800"/>
    <n v="128000"/>
    <n v="1920"/>
    <s v="Nasrudin (Yn)"/>
    <m/>
    <d v="2026-06-16T00:00:00"/>
    <m/>
    <x v="0"/>
    <m/>
    <s v="VIP"/>
    <m/>
    <m/>
    <s v="Tidak"/>
    <s v="COD"/>
    <n v="70000"/>
    <s v="Recon"/>
    <n v="91280"/>
    <x v="7"/>
  </r>
  <r>
    <s v="1358843386"/>
    <d v="2026-06-11T00:00:00"/>
    <s v="MEIKA-BERKARYA"/>
    <s v="Meika Berkarya"/>
    <s v="6287818525580"/>
    <s v="Kab. Kuningan"/>
    <s v="Cilimus"/>
    <s v="Jl. Panawuan Indrapatra, Panawuan"/>
    <s v="Damianus Ngi (ib)"/>
    <s v="6281253281266"/>
    <x v="19"/>
    <s v="Kab. Mahakam Ulu"/>
    <s v="Long Pahangai"/>
    <s v="Desa long tuyoq"/>
    <n v="1"/>
    <s v="BARANG"/>
    <n v="100"/>
    <n v="0"/>
    <s v="EZ"/>
    <s v="Bulanan"/>
    <s v="Beli 2 Gratis 1 Semprotan Noozle"/>
    <m/>
    <n v="85000"/>
    <n v="0"/>
    <n v="0"/>
    <n v="85000"/>
    <m/>
    <s v="Diskon"/>
    <n v="34000"/>
    <n v="51000"/>
    <n v="189000"/>
    <n v="2835"/>
    <s v="sudah dikirim ke alamat custumer"/>
    <m/>
    <d v="2026-06-19T00:00:00"/>
    <m/>
    <x v="0"/>
    <m/>
    <s v="VIP"/>
    <m/>
    <m/>
    <s v="Tidak"/>
    <s v="COD"/>
    <n v="104000"/>
    <s v="Recon"/>
    <n v="135165"/>
    <x v="0"/>
  </r>
  <r>
    <s v="1359184825"/>
    <d v="2026-06-11T00:00:00"/>
    <s v="MEIKA-BERKARYA"/>
    <s v="Meika Berkarya"/>
    <s v="6287818525580"/>
    <s v="Kab. Kuningan"/>
    <s v="Cilimus"/>
    <s v="Jl. Panawuan Indrapatra, Panawuan"/>
    <s v="Tjahyadi Kurniawan (Kin)"/>
    <s v="62818856791"/>
    <x v="24"/>
    <s v="Jakarta Barat"/>
    <s v="Kalideres"/>
    <s v="Citra Tiga Blok E 11 No. 9 RW 013 RT 5 Kelurahan Pegadungan"/>
    <n v="1"/>
    <s v="BARANG"/>
    <n v="100"/>
    <n v="0"/>
    <s v="EZ"/>
    <s v="Bulanan"/>
    <s v="Beli 2 Gratis 1 Semprotan Noozle"/>
    <m/>
    <n v="14000"/>
    <n v="0"/>
    <n v="0"/>
    <n v="14000"/>
    <m/>
    <s v="Diskon"/>
    <n v="8000"/>
    <n v="6000"/>
    <n v="118000"/>
    <n v="1770"/>
    <s v="Tjahyadi Kurniawan (Kin)"/>
    <m/>
    <d v="2026-06-13T00:00:00"/>
    <m/>
    <x v="0"/>
    <m/>
    <s v="VIP"/>
    <m/>
    <m/>
    <s v="Tidak"/>
    <s v="COD"/>
    <n v="104000"/>
    <s v="Recon"/>
    <n v="110230"/>
    <x v="15"/>
  </r>
  <r>
    <s v="1358847999"/>
    <d v="2026-06-11T00:00:00"/>
    <s v="MEIKA-BERKARYA"/>
    <s v="Meika Berkarya"/>
    <s v="6287818525580"/>
    <s v="Kab. Kuningan"/>
    <s v="Cilimus"/>
    <s v="Jl. Panawuan Indrapatra, Panawuan"/>
    <s v="FERRY MOHEDE (PS)"/>
    <s v="6282242888883"/>
    <x v="3"/>
    <s v="Manado"/>
    <s v="Wanea"/>
    <s v="Lingk V Kelurahan. Ranotana Weru  (Rumah saya dibelakang sekolah STM RANOTANA WERU.)"/>
    <n v="1"/>
    <s v="BARANG"/>
    <n v="100"/>
    <n v="0"/>
    <s v="EZ"/>
    <s v="Bulanan"/>
    <s v="Beli 1 Gratis 1 Sikat Punggug"/>
    <m/>
    <n v="64000"/>
    <n v="0"/>
    <n v="0"/>
    <n v="64000"/>
    <m/>
    <s v="Diskon"/>
    <n v="25600"/>
    <n v="38400"/>
    <n v="134000"/>
    <n v="2010"/>
    <s v="FERRY MOHEDE (PS)"/>
    <m/>
    <d v="2026-06-16T00:00:00"/>
    <m/>
    <x v="0"/>
    <m/>
    <s v="VIP"/>
    <m/>
    <m/>
    <s v="Tidak"/>
    <s v="COD"/>
    <n v="70000"/>
    <s v="Recon"/>
    <n v="93590"/>
    <x v="7"/>
  </r>
  <r>
    <s v="1358933237"/>
    <d v="2026-06-11T00:00:00"/>
    <s v="MEIKA-BERKARYA"/>
    <s v="Meika Berkarya"/>
    <s v="6287818525580"/>
    <s v="Kab. Kuningan"/>
    <s v="Cilimus"/>
    <s v="Jl. Panawuan Indrapatra, Panawuan"/>
    <s v="Jonathan (Kin)"/>
    <s v="6282269222253"/>
    <x v="19"/>
    <s v="Kab. Kutai Barat"/>
    <s v="Muara Lawa"/>
    <s v="Jln. Trans kalimantan Kel/Desa Cempedas (Kompleks SDN 006 Muara Lawa)"/>
    <n v="1"/>
    <s v="BARANG"/>
    <n v="100"/>
    <n v="0"/>
    <s v="EZ"/>
    <s v="Bulanan"/>
    <s v="Beli 1 Pembesar Layar Hp"/>
    <m/>
    <n v="85000"/>
    <n v="0"/>
    <n v="0"/>
    <n v="85000"/>
    <m/>
    <s v="Diskon"/>
    <n v="34000"/>
    <n v="51000"/>
    <n v="155000"/>
    <n v="2325"/>
    <s v="Jonathan (Kin)"/>
    <m/>
    <d v="2026-06-19T00:00:00"/>
    <m/>
    <x v="0"/>
    <m/>
    <s v="VIP"/>
    <m/>
    <m/>
    <s v="Tidak"/>
    <s v="COD"/>
    <n v="70000"/>
    <s v="Recon"/>
    <n v="101675"/>
    <x v="0"/>
  </r>
  <r>
    <s v="1359046578"/>
    <d v="2026-06-11T00:00:00"/>
    <s v="MEIKA-BERKARYA"/>
    <s v="Meika Berkarya"/>
    <s v="6287818525580"/>
    <s v="Kab. Kuningan"/>
    <s v="Cilimus"/>
    <s v="Jl. Panawuan Indrapatra, Panawuan"/>
    <s v="Suebu Rini(Mar)."/>
    <s v="6282196879553"/>
    <x v="25"/>
    <s v="Kab. Jayapura"/>
    <s v="Sentani"/>
    <s v="SD NEGERI INPRES KEMIRI, JL KEMIRI  1 NO.87 . RT.1 RW 7  KELURAHAN. HINEKOMBE  DISTRIK KEC. SENTANI, KABUPATEN JAYAPURA  PROVINSI  PAPUA"/>
    <n v="1"/>
    <s v="BARANG"/>
    <n v="100"/>
    <n v="0"/>
    <s v="EZ"/>
    <s v="Bulanan"/>
    <s v="Beli 1 Dapat 6 Paket Buku Lancar Membaca Tanpa Mengeja"/>
    <m/>
    <n v="126000"/>
    <n v="0"/>
    <n v="0"/>
    <n v="126000"/>
    <m/>
    <s v="Diskon"/>
    <n v="50400"/>
    <n v="75600"/>
    <n v="210000"/>
    <n v="3150"/>
    <s v="Suebu Rini(Mar)."/>
    <m/>
    <d v="2026-06-18T00:00:00"/>
    <m/>
    <x v="0"/>
    <m/>
    <s v="VIP"/>
    <m/>
    <m/>
    <s v="Tidak"/>
    <s v="COD"/>
    <n v="84000"/>
    <s v="Recon"/>
    <n v="131250"/>
    <x v="3"/>
  </r>
  <r>
    <s v="1359046912"/>
    <d v="2026-06-11T00:00:00"/>
    <s v="MEIKA-BERKARYA"/>
    <s v="Meika Berkarya"/>
    <s v="6287818525580"/>
    <s v="Kab. Kuningan"/>
    <s v="Cilimus"/>
    <s v="Jl. Panawuan Indrapatra, Panawuan"/>
    <s v="Jumardin (Jj)"/>
    <s v="6285394440413"/>
    <x v="14"/>
    <s v="Kab. Gowa"/>
    <s v="Somba Opu"/>
    <s v="Jln M Yusuf Beauty Perum Griya Persada blok B1 No.1 Manggarupi Kelurahan Paccinongang"/>
    <n v="1"/>
    <s v="BARANG"/>
    <n v="100"/>
    <n v="0"/>
    <s v="EZ"/>
    <s v="Bulanan"/>
    <s v="Beli 1 Gratis 1 Sikat Punggug"/>
    <m/>
    <n v="60000"/>
    <n v="0"/>
    <n v="0"/>
    <n v="60000"/>
    <m/>
    <s v="Diskon"/>
    <n v="24000"/>
    <n v="36000"/>
    <n v="130000"/>
    <n v="1950"/>
    <s v="Jumardin (Jj)"/>
    <m/>
    <d v="2026-06-15T00:00:00"/>
    <m/>
    <x v="0"/>
    <m/>
    <s v="VIP"/>
    <m/>
    <m/>
    <s v="Tidak"/>
    <s v="COD"/>
    <n v="70000"/>
    <s v="Recon"/>
    <n v="92050"/>
    <x v="14"/>
  </r>
  <r>
    <s v="1358987020"/>
    <d v="2026-06-11T00:00:00"/>
    <s v="MEIKA-BERKARYA"/>
    <s v="Meika Berkarya"/>
    <s v="6287818525580"/>
    <s v="Kab. Kuningan"/>
    <s v="Cilimus"/>
    <s v="Jl. Panawuan Indrapatra, Panawuan, Kec. Cigandamekar, Kabupaten Kuningan, Jawa Barat"/>
    <s v="watam sulistio ( Di)"/>
    <s v="6282133603759"/>
    <x v="15"/>
    <s v="Kab. Cilacap"/>
    <s v="Wanareja"/>
    <s v="Alamat Lengkap. RT, 05/RW 01 Ciledug Desa. Jambu , Kec. Wanareja"/>
    <n v="1"/>
    <s v="BARANG"/>
    <n v="100"/>
    <n v="0"/>
    <s v="EZ"/>
    <s v="Bulanan"/>
    <s v="1 SET POMPA SEDOT MANUAL (1 POMPA DAN 1 SELANG)"/>
    <m/>
    <n v="20000"/>
    <n v="0"/>
    <n v="0"/>
    <n v="20000"/>
    <m/>
    <s v="Diskon"/>
    <n v="13000"/>
    <n v="7000"/>
    <n v="90000"/>
    <n v="1350"/>
    <s v="PAKET ANDA ADA DI JNT PANAWUAN"/>
    <s v="Atasan/Staf/Karyawan"/>
    <d v="2026-06-18T00:00:00"/>
    <s v="HUBUNGI PENERIMA (LANGSUNG ANTAR KE ALAMAT)"/>
    <x v="1"/>
    <m/>
    <s v="VIP"/>
    <m/>
    <m/>
    <s v="Tidak"/>
    <s v="COD"/>
    <n v="70000"/>
    <s v="-"/>
    <n v="81650"/>
    <x v="3"/>
  </r>
  <r>
    <s v="1359045953"/>
    <d v="2026-06-11T00:00:00"/>
    <s v="MEIKA-BERKARYA"/>
    <s v="Meika Berkarya"/>
    <s v="6287818525580"/>
    <s v="Kab. Kuningan"/>
    <s v="Cilimus"/>
    <s v="Jl. Panawuan Indrapatra, Panawuan, Kec. Cigandamekar, Kabupaten Kuningan, Jawa Barat"/>
    <s v="Syeni saerang (Bar)"/>
    <s v="6281246844892"/>
    <x v="13"/>
    <s v="Kab. Barito Selatan"/>
    <s v="Gn. Bintang Awai"/>
    <s v="Syeni Saerang, Desa Kayumban Rt 01 , Kec. Gunung Bintang Awai, No Hp ,62 812-4684-4892 (Jalan Perusahaan, Dibelakang Gereja Katolik) ( Dikirim Langsung Ke Alamat Penerima)"/>
    <n v="1"/>
    <s v="BARANG"/>
    <n v="100"/>
    <n v="0"/>
    <s v="EZ"/>
    <s v="Bulanan"/>
    <s v="1 Dapat 3 Penambal Gigi"/>
    <m/>
    <n v="59000"/>
    <n v="0"/>
    <n v="0"/>
    <n v="59000"/>
    <m/>
    <s v="Diskon"/>
    <n v="23600"/>
    <n v="35400"/>
    <n v="157000"/>
    <n v="2355"/>
    <s v="JNT"/>
    <s v="Atasan/Staf/Karyawan"/>
    <d v="2026-06-26T00:00:00"/>
    <s v="HUBUNGI PENERIMA (LANGSUNG ANTAR KE ALAMAT)"/>
    <x v="1"/>
    <m/>
    <s v="VIP"/>
    <m/>
    <m/>
    <s v="Tidak"/>
    <s v="COD"/>
    <n v="98000"/>
    <s v="-"/>
    <n v="119245"/>
    <x v="8"/>
  </r>
  <r>
    <s v="1358845026"/>
    <d v="2026-06-11T00:00:00"/>
    <s v="MEIKA-BERKARYA"/>
    <s v="Meika Berkarya"/>
    <s v="6287818525580"/>
    <s v="Kab. Kuningan"/>
    <s v="Cilimus"/>
    <s v="Jl. Panawuan Indrapatra, Panawuan"/>
    <s v="Syarifuddin (Jj)"/>
    <s v="62882021545113"/>
    <x v="14"/>
    <s v="Makassar"/>
    <s v="Bontoala"/>
    <s v="Jl Mentimun Lr1 No. 5M Kelurahan /Desa Wajo Baru, Patokan rumah dekat UD Bintang Sidrap"/>
    <n v="1"/>
    <s v="BARANG"/>
    <n v="100"/>
    <n v="0"/>
    <s v="EZ"/>
    <s v="Bulanan"/>
    <s v="Beli 1 Gratis 1 Gelang Retro Terapi Batu Giok"/>
    <m/>
    <n v="60000"/>
    <n v="0"/>
    <n v="0"/>
    <n v="60000"/>
    <m/>
    <s v="Diskon"/>
    <n v="24000"/>
    <n v="36000"/>
    <n v="122000"/>
    <n v="1830"/>
    <s v="JNTPANAWUAN"/>
    <s v="Atasan/Staf/Karyawan"/>
    <d v="2026-06-20T00:00:00"/>
    <m/>
    <x v="1"/>
    <m/>
    <s v="VIP"/>
    <m/>
    <m/>
    <s v="Tidak"/>
    <s v="COD"/>
    <n v="62000"/>
    <s v="-"/>
    <n v="84170"/>
    <x v="19"/>
  </r>
  <r>
    <s v="1359171072"/>
    <d v="2026-06-11T00:00:00"/>
    <s v="MEIKA-BERKARYA"/>
    <s v="Meika Berkarya"/>
    <s v="6287818525580"/>
    <s v="Kab. Kuningan"/>
    <s v="Cilimus"/>
    <s v="Jl. Panawuan Indrapatra, Panawuan"/>
    <s v="Hary Listyawan Od."/>
    <s v="6285349498787"/>
    <x v="13"/>
    <s v="Palangkaraya"/>
    <s v="Jekan Raya"/>
    <s v="Jl. G. Obos Komplek Perumahan Pemda No. 111 Kelurahan Menteng Kec Jekan Raya (DIANTAR LANGSUNG KE ALAMAT PENERIMA)"/>
    <n v="1"/>
    <s v="BARANG"/>
    <n v="100"/>
    <n v="0"/>
    <s v="EZ"/>
    <s v="Bulanan"/>
    <s v="Beli 1 Gratis 1 Gelang Retro Terapi Batu Giok"/>
    <m/>
    <n v="44000"/>
    <n v="0"/>
    <n v="0"/>
    <n v="44000"/>
    <m/>
    <s v="Diskon"/>
    <n v="17600"/>
    <n v="26400"/>
    <n v="115000"/>
    <n v="1725"/>
    <s v="Hary Listyawan Od."/>
    <m/>
    <d v="2026-06-15T00:00:00"/>
    <m/>
    <x v="0"/>
    <m/>
    <s v="VIP"/>
    <m/>
    <m/>
    <s v="Tidak"/>
    <s v="COD"/>
    <n v="71000"/>
    <s v="Recon"/>
    <n v="86875"/>
    <x v="14"/>
  </r>
  <r>
    <s v="1358845719"/>
    <d v="2026-06-11T00:00:00"/>
    <s v="MEIKA-BERKARYA"/>
    <s v="Meika Berkarya"/>
    <s v="6287818525580"/>
    <s v="Kab. Kuningan"/>
    <s v="Cilimus"/>
    <s v="Jl. Panawuan Indrapatra, Panawuan"/>
    <s v="Armanbintampa (IR)"/>
    <s v="6281230326101"/>
    <x v="14"/>
    <s v="Makassar"/>
    <s v="Tallo"/>
    <s v="Jl. Pongtiku No. 15, Kelurahan Kalukuang Kec Tallo , SMP dan SMA Syekh Muh Samman"/>
    <n v="1"/>
    <s v="BARANG"/>
    <n v="100"/>
    <n v="0"/>
    <s v="EZ"/>
    <s v="Bulanan"/>
    <s v="Beli 1 Pembesar Layar Hp"/>
    <m/>
    <n v="45000"/>
    <n v="0"/>
    <n v="0"/>
    <n v="45000"/>
    <m/>
    <s v="Diskon"/>
    <n v="18000"/>
    <n v="27000"/>
    <n v="115000"/>
    <n v="1725"/>
    <s v="Armanbintampa (IR)"/>
    <m/>
    <d v="2026-06-15T00:00:00"/>
    <m/>
    <x v="0"/>
    <m/>
    <s v="VIP"/>
    <m/>
    <m/>
    <s v="Tidak"/>
    <s v="COD"/>
    <n v="70000"/>
    <s v="Recon"/>
    <n v="86275"/>
    <x v="14"/>
  </r>
  <r>
    <s v="1358845210"/>
    <d v="2026-06-11T00:00:00"/>
    <s v="MEIKA-BERKARYA"/>
    <s v="Meika Berkarya"/>
    <s v="6287818525580"/>
    <s v="Kab. Kuningan"/>
    <s v="Cilimus"/>
    <s v="Jl. Panawuan Indrapatra, Panawuan, Kec. Cigandamekar, Kabupaten Kuningan, Jawa Barat"/>
    <s v="Sahdan ( Di)"/>
    <s v="6281770707130"/>
    <x v="2"/>
    <s v="Kab. Lombok Tengah"/>
    <s v="Praya Barat"/>
    <s v="Nyangget Kelurahan Bonder RT 00 RW 000 ( patokan rumah dekat kantor desa) kec. Praya barat, Kab. Lombok Tengah"/>
    <n v="1"/>
    <s v="BARANG"/>
    <n v="100"/>
    <n v="0"/>
    <s v="EZ"/>
    <s v="Bulanan"/>
    <s v="1 SET POMPA SEDOT MANUAL (1 POMPA DAN 1 SELANG)"/>
    <m/>
    <n v="46000"/>
    <n v="0"/>
    <n v="0"/>
    <n v="46000"/>
    <m/>
    <s v="Diskon"/>
    <n v="18400"/>
    <n v="27600"/>
    <n v="111000"/>
    <n v="1665"/>
    <s v="Meika Berkarya"/>
    <m/>
    <d v="2026-07-09T00:00:00"/>
    <s v="HUBUNGI PENERIMA (LANGSUNG ANTAR KE ALAMAT)"/>
    <x v="1"/>
    <m/>
    <s v="VIP"/>
    <m/>
    <m/>
    <s v="Tidak"/>
    <s v="COD"/>
    <n v="65000"/>
    <s v="-"/>
    <n v="81735"/>
    <x v="30"/>
  </r>
  <r>
    <s v="1358984286"/>
    <d v="2026-06-11T00:00:00"/>
    <s v="MEIKA-BERKARYA"/>
    <s v="Meika Berkarya"/>
    <s v="6287818525580"/>
    <s v="Kab. Kuningan"/>
    <s v="Cilimus"/>
    <s v="Jl. Panawuan Indrapatra, Panawuan"/>
    <s v="Keli Suryanto HS (Jj)"/>
    <s v="6285721560095"/>
    <x v="26"/>
    <s v="Kab. Bandung Barat"/>
    <s v="Cisarua"/>
    <s v="Jln. Ciuyah Kampung Bongkok RT 03 RW 09 Kelurahan /Desa Pada Asih, rumah belakang Kantor RW"/>
    <n v="1"/>
    <s v="BARANG"/>
    <n v="100"/>
    <n v="0"/>
    <s v="EZ"/>
    <s v="Bulanan"/>
    <s v="Beli 1 Gratis 1 Gelang Retro Terapi Batu Giok"/>
    <m/>
    <n v="12000"/>
    <n v="0"/>
    <n v="0"/>
    <n v="12000"/>
    <m/>
    <s v="Diskon"/>
    <n v="7000"/>
    <n v="5000"/>
    <n v="83500"/>
    <n v="1252.5"/>
    <s v="Keli Suryanto HS (Jj)"/>
    <m/>
    <d v="2026-06-12T00:00:00"/>
    <m/>
    <x v="0"/>
    <m/>
    <s v="VIP"/>
    <m/>
    <m/>
    <s v="Tidak"/>
    <s v="COD"/>
    <n v="71500"/>
    <s v="Recon"/>
    <n v="77247.5"/>
    <x v="25"/>
  </r>
  <r>
    <s v="1358922261"/>
    <d v="2026-06-11T00:00:00"/>
    <s v="MEIKA-BERKARYA"/>
    <s v="Meika Berkarya"/>
    <s v="6287818525580"/>
    <s v="Kab. Kuningan"/>
    <s v="Cilimus"/>
    <s v="Jl. Panawuan Indrapatra, Panawuan"/>
    <s v="Junita ealangitan (ib)"/>
    <s v="6282393595334"/>
    <x v="3"/>
    <s v="Kab. Minahasa Selatan"/>
    <s v="Amurang Timur"/>
    <s v="Kota Menara rw3 kec amurang timur kab minsel"/>
    <n v="1"/>
    <s v="BARANG"/>
    <n v="100"/>
    <n v="0"/>
    <s v="EZ"/>
    <s v="Bulanan"/>
    <s v="Beli 1 Gratis 1 Sikat Punggug"/>
    <m/>
    <n v="102000"/>
    <n v="0"/>
    <n v="0"/>
    <n v="102000"/>
    <m/>
    <s v="Diskon"/>
    <n v="40800"/>
    <n v="61200"/>
    <n v="175070"/>
    <n v="2626.0499999999997"/>
    <s v="PAKET ANDA ADA DI JNT PANAWUAN"/>
    <s v="Atasan/Staf/Karyawan"/>
    <d v="2026-06-22T00:00:00"/>
    <m/>
    <x v="1"/>
    <m/>
    <s v="VIP"/>
    <m/>
    <m/>
    <s v="Tidak"/>
    <s v="COD"/>
    <n v="73070"/>
    <s v="-"/>
    <n v="111243.95000000001"/>
    <x v="12"/>
  </r>
  <r>
    <s v="1358981082"/>
    <d v="2026-06-11T00:00:00"/>
    <s v="MEIKA-BERKARYA"/>
    <s v="Meika Berkarya"/>
    <s v="6287818525580"/>
    <s v="Kab. Kuningan"/>
    <s v="Cilimus"/>
    <s v="Jl. Panawuan Indrapatra, Panawuan, Kec. Cigandamekar, Kabupaten Kuningan, Jawa Barat"/>
    <s v="Nuraeni (RM)"/>
    <s v="6285705408665"/>
    <x v="23"/>
    <s v="Kab. Kolaka"/>
    <s v="Wundulako"/>
    <s v="Desa Sabiano Dusun 1 Meohai Kec. Wundulako"/>
    <n v="1"/>
    <s v="BARANG"/>
    <n v="100"/>
    <n v="0"/>
    <s v="EZ"/>
    <s v="Bulanan"/>
    <s v="1 Topi Visor Anti UV (BLUE)"/>
    <m/>
    <n v="91000"/>
    <n v="0"/>
    <n v="0"/>
    <n v="91000"/>
    <m/>
    <s v="Diskon"/>
    <n v="36400"/>
    <n v="54600"/>
    <n v="175000"/>
    <n v="2625"/>
    <s v="Nuraeni (RM)"/>
    <m/>
    <d v="2026-06-15T00:00:00"/>
    <s v="HUBUNGI PENERIMA (LANGSUNG ANTAR KE ALAMAT)"/>
    <x v="0"/>
    <m/>
    <s v="VIP"/>
    <m/>
    <m/>
    <s v="Tidak"/>
    <s v="COD"/>
    <n v="84000"/>
    <s v="Recon"/>
    <n v="117775"/>
    <x v="14"/>
  </r>
  <r>
    <s v="1359193004"/>
    <d v="2026-06-11T00:00:00"/>
    <s v="MEIKA-BERKARYA"/>
    <s v="Meika Berkarya"/>
    <s v="6287818525580"/>
    <s v="Kab. Kuningan"/>
    <s v="Cilimus"/>
    <s v="Jl. Panawuan Indrapatra, Panawuan"/>
    <s v="Suhada (Jj)"/>
    <s v="6282281674069"/>
    <x v="29"/>
    <s v="Kab. Mukomuko"/>
    <s v="XIV Koto"/>
    <s v="Kelurahan /Desa Dusun Baru Pelokan Jl. Lintas Padang, dekat Jembatan Sungai Buntal Samping Toko Gemilang"/>
    <n v="1"/>
    <s v="BARANG"/>
    <n v="100"/>
    <n v="0"/>
    <s v="EZ"/>
    <s v="Bulanan"/>
    <s v="Beli 1 Penghitam Body Kendaraan Bonus Kain Lap Microfiber"/>
    <m/>
    <n v="58000"/>
    <n v="0"/>
    <n v="0"/>
    <n v="58000"/>
    <m/>
    <s v="Diskon"/>
    <n v="23200"/>
    <n v="34800"/>
    <n v="113000"/>
    <n v="1695"/>
    <s v="Suhada (Jj)"/>
    <m/>
    <d v="2026-06-16T00:00:00"/>
    <m/>
    <x v="0"/>
    <m/>
    <s v="VIP"/>
    <m/>
    <m/>
    <s v="Tidak"/>
    <s v="COD"/>
    <n v="55000"/>
    <s v="Recon"/>
    <n v="76505"/>
    <x v="7"/>
  </r>
  <r>
    <s v="1358981480"/>
    <d v="2026-06-11T00:00:00"/>
    <s v="MEIKA-BERKARYA"/>
    <s v="Meika Berkarya"/>
    <s v="6287818525580"/>
    <s v="Kab. Kuningan"/>
    <s v="Cilimus"/>
    <s v="Jl. Panawuan Indrapatra, Panawuan, Kec. Cigandamekar, Kabupaten Kuningan, Jawa Barat"/>
    <s v="Rudiansyah (RM)"/>
    <s v="6283826055165"/>
    <x v="33"/>
    <s v="Kab. Aceh Besar"/>
    <s v="Krueng Barona Jaya"/>
    <s v="Jln Teuku Iskandar Tk Menasah Intan Desa Meunasah Intan Kecamatan Krueng Barona Jaya, Kab. Aceh Besar"/>
    <n v="1"/>
    <s v="BARANG"/>
    <n v="100"/>
    <n v="0"/>
    <s v="EZ"/>
    <s v="Bulanan"/>
    <s v="1 Dapat 2 Kacamata Autofokus"/>
    <m/>
    <n v="64000"/>
    <n v="0"/>
    <n v="0"/>
    <n v="64000"/>
    <m/>
    <s v="Diskon"/>
    <n v="25600"/>
    <n v="38400"/>
    <n v="104000"/>
    <n v="1560"/>
    <s v="Rudiansyah (RM)"/>
    <m/>
    <d v="2026-06-17T00:00:00"/>
    <s v="HUBUNGI PENERIMA (LANGSUNG ANTAR KE ALAMAT)"/>
    <x v="0"/>
    <m/>
    <s v="VIP"/>
    <m/>
    <m/>
    <s v="Tidak"/>
    <s v="COD"/>
    <n v="40000"/>
    <s v="Recon"/>
    <n v="64040"/>
    <x v="9"/>
  </r>
  <r>
    <s v="1359033875"/>
    <d v="2026-06-11T00:00:00"/>
    <s v="MEIKA-BERKARYA"/>
    <s v="Meika Berkarya"/>
    <s v="6287818525580"/>
    <s v="Kab. Kuningan"/>
    <s v="Cilimus"/>
    <s v="Jl. Panawuan Indrapatra, Panawuan, Kec. Cigandamekar, Kabupaten Kuningan, Jawa Barat"/>
    <s v="Yadi prta (Hb)"/>
    <s v="6285264853420"/>
    <x v="31"/>
    <s v="Batam"/>
    <s v="Batam Kota"/>
    <s v="Ruko Hang Kesturi Blok G 3 No6 Rt 3 Rw 4 Desa/Kel Baloi Permai, Kec. Batam Kota Kota Batam"/>
    <n v="1"/>
    <s v="BARANG"/>
    <n v="100"/>
    <n v="7900000"/>
    <s v="EZ"/>
    <s v="Bulanan"/>
    <s v="1 Botol Aspal Anti Bocor"/>
    <s v="LEM/PEREKAT"/>
    <n v="37000"/>
    <n v="0"/>
    <n v="0"/>
    <n v="37000"/>
    <m/>
    <s v="Diskon"/>
    <n v="14800"/>
    <n v="22200"/>
    <n v="120000"/>
    <n v="1800"/>
    <m/>
    <m/>
    <m/>
    <s v="HUBUNGI PENERIMA (LANGSUNG ANTAR KE ALAMAT)"/>
    <x v="1"/>
    <m/>
    <s v="VIP"/>
    <m/>
    <m/>
    <s v="Ya"/>
    <s v="COD"/>
    <n v="83000"/>
    <s v="-"/>
    <n v="96000"/>
    <x v="20"/>
  </r>
  <r>
    <s v="1359042067"/>
    <d v="2026-06-11T00:00:00"/>
    <s v="MEIKA-BERKARYA"/>
    <s v="Meika Berkarya"/>
    <s v="6287818525580"/>
    <s v="Kab. Kuningan"/>
    <s v="Cilimus"/>
    <s v="Jl. Panawuan Indrapatra, Panawuan"/>
    <s v="Nini Lauma (PS)"/>
    <s v="6285341147034"/>
    <x v="3"/>
    <s v="Kotamobagu"/>
    <s v="Kotamobagu Barat"/>
    <s v="Jalan. Motobatu RT 15 RW 06,link 3 Kelurahan. Mogolaing (ANTRAKN LANGSUNG KE ALAMAT)"/>
    <n v="1"/>
    <s v="BARANG"/>
    <n v="100"/>
    <n v="0"/>
    <s v="EZ"/>
    <s v="Bulanan"/>
    <s v="Beli 1 Semprotan Noozle"/>
    <m/>
    <n v="87000"/>
    <n v="0"/>
    <n v="0"/>
    <n v="87000"/>
    <m/>
    <s v="Diskon"/>
    <n v="34800"/>
    <n v="52200"/>
    <n v="142000"/>
    <n v="2130"/>
    <s v="Nini Lauma (PS)"/>
    <m/>
    <d v="2026-06-17T00:00:00"/>
    <m/>
    <x v="0"/>
    <m/>
    <s v="VIP"/>
    <m/>
    <m/>
    <s v="Tidak"/>
    <s v="COD"/>
    <n v="55000"/>
    <s v="Recon"/>
    <n v="87670"/>
    <x v="9"/>
  </r>
  <r>
    <s v="1358837947"/>
    <d v="2026-06-11T00:00:00"/>
    <s v="MEIKA-BERKARYA"/>
    <s v="Meika Berkarya"/>
    <s v="6287818525580"/>
    <s v="Kab. Kuningan"/>
    <s v="Cilimus"/>
    <s v="Jl. Panawuan Indrapatra, Panawuan, Kec. Cigandamekar, Kabupaten Kuningan, Jawa Barat"/>
    <s v="Suwardi (Hb)"/>
    <s v="6285945770722"/>
    <x v="26"/>
    <s v="Kab. Karawang"/>
    <s v="Klari"/>
    <s v="KMP.jtirasa desa/kel kosambi Patokannya.laondrian.keybil.lewatmasjid.sedikik"/>
    <n v="1"/>
    <s v="BARANG"/>
    <n v="100"/>
    <n v="0"/>
    <s v="EZ"/>
    <s v="Bulanan"/>
    <s v="1 Dapat 2 Kacamata Autofokus ,1.00"/>
    <m/>
    <n v="12000"/>
    <n v="0"/>
    <n v="0"/>
    <n v="12000"/>
    <m/>
    <s v="Diskon"/>
    <n v="7000"/>
    <n v="5000"/>
    <n v="50000"/>
    <n v="750"/>
    <s v="Suwardi (Hb)"/>
    <m/>
    <d v="2026-06-14T00:00:00"/>
    <s v="HUBUNGI PENERIMA (LANGSUNG ANTAR KE ALAMAT)"/>
    <x v="0"/>
    <m/>
    <s v="VIP"/>
    <m/>
    <m/>
    <s v="Tidak"/>
    <s v="COD"/>
    <n v="38000"/>
    <s v="Recon"/>
    <n v="44250"/>
    <x v="18"/>
  </r>
  <r>
    <s v="1358979723"/>
    <d v="2026-06-11T00:00:00"/>
    <s v="MEIKA-BERKARYA"/>
    <s v="Meika Berkarya"/>
    <s v="6287818525580"/>
    <s v="Kab. Kuningan"/>
    <s v="Cilimus"/>
    <s v="Jl. Panawuan Indrapatra, Panawuan, Kec. Cigandamekar, Kabupaten Kuningan, Jawa Barat"/>
    <s v="Nunung Hakim (Hb)"/>
    <s v="6282150211014"/>
    <x v="5"/>
    <s v="Kab. Kubu Raya"/>
    <s v="Sungai Raya"/>
    <s v="Komp Villa Anugerah permai 2 blok F no 18 Desa/kel sungai raya dalam rt 004 rw 009 Depan komplek ada mami mart ,masuk saja ,blok EF"/>
    <n v="1"/>
    <s v="BARANG"/>
    <n v="100"/>
    <n v="0"/>
    <s v="EZ"/>
    <s v="Bulanan"/>
    <s v="1 Alat Peras Buah"/>
    <m/>
    <n v="44000"/>
    <n v="0"/>
    <n v="0"/>
    <n v="44000"/>
    <m/>
    <s v="Diskon"/>
    <n v="17600"/>
    <n v="26400"/>
    <n v="130000"/>
    <n v="1950"/>
    <s v="Nunung Hakim (Hb)"/>
    <m/>
    <d v="2026-06-15T00:00:00"/>
    <s v="HUBUNGI PENERIMA (LANGSUNG ANTAR KE ALAMAT)"/>
    <x v="0"/>
    <m/>
    <s v="VIP"/>
    <m/>
    <m/>
    <s v="Tidak"/>
    <s v="COD"/>
    <n v="86000"/>
    <s v="Recon"/>
    <n v="101650"/>
    <x v="14"/>
  </r>
  <r>
    <s v="1359035352"/>
    <d v="2026-06-11T00:00:00"/>
    <s v="MEIKA-BERKARYA"/>
    <s v="Meika Berkarya"/>
    <s v="6287818525580"/>
    <s v="Kab. Kuningan"/>
    <s v="Cilimus"/>
    <s v="Jl. Panawuan Indrapatra, Panawuan, Kec. Cigandamekar, Kabupaten Kuningan, Jawa Barat"/>
    <s v="Gina Lee (Bar)"/>
    <s v="6281333150703"/>
    <x v="26"/>
    <s v="Kab. Indramayu"/>
    <s v="Kroya"/>
    <s v="Gina Lee, Desa Jayamulya Rt 004/Rw 002 Blok Cipedang Lasdam, Kec. Kroya, No Hp ,62 813-3315-0703 (Diantarkan Langsung Ke Alamat Penerima)"/>
    <n v="1"/>
    <s v="BARANG"/>
    <n v="100"/>
    <n v="0"/>
    <s v="EZ"/>
    <s v="Bulanan"/>
    <s v="1 Set Kunci Gembok Motor"/>
    <m/>
    <n v="8000"/>
    <n v="0"/>
    <n v="0"/>
    <n v="8000"/>
    <m/>
    <s v="Diskon"/>
    <n v="3000"/>
    <n v="5000"/>
    <n v="102000"/>
    <n v="1530"/>
    <s v="Gina Lee (Bar)"/>
    <m/>
    <d v="2026-06-12T00:00:00"/>
    <s v="HUBUNGI PENERIMA (LANGSUNG ANTAR KE ALAMAT)"/>
    <x v="0"/>
    <m/>
    <s v="VIP"/>
    <m/>
    <m/>
    <s v="Tidak"/>
    <s v="COD"/>
    <n v="94000"/>
    <s v="Recon"/>
    <n v="95470"/>
    <x v="25"/>
  </r>
  <r>
    <s v="1358838827"/>
    <d v="2026-06-11T00:00:00"/>
    <s v="MEIKA-BERKARYA"/>
    <s v="Meika Berkarya"/>
    <s v="6287818525580"/>
    <s v="Kab. Kuningan"/>
    <s v="Cilimus"/>
    <s v="Jl. Panawuan Indrapatra, Panawuan, Kec. Cigandamekar, Kabupaten Kuningan, Jawa Barat"/>
    <s v="Syahruddin. K (AK)"/>
    <s v="6281311215558"/>
    <x v="18"/>
    <s v="Kab. Majene"/>
    <s v="Banggae"/>
    <s v="Jl. Tomalakka, Rt 04, Lingkungan Rangas Barat, Kelurahan Rangas, Kec. Banggae, Kab. Majene"/>
    <n v="1"/>
    <s v="BARANG"/>
    <n v="100"/>
    <n v="0"/>
    <s v="EZ"/>
    <s v="Bulanan"/>
    <s v="1 PCS TOPI KOMANDO (H)"/>
    <m/>
    <n v="61000"/>
    <n v="0"/>
    <n v="0"/>
    <n v="61000"/>
    <m/>
    <s v="Diskon"/>
    <n v="24400"/>
    <n v="36600"/>
    <n v="100000"/>
    <n v="1500"/>
    <s v="Syahruddin. K (AK)"/>
    <m/>
    <d v="2026-06-19T00:00:00"/>
    <s v="HUBUNGI PENERIMA (LANGSUNG ANTAR KE ALAMAT)"/>
    <x v="0"/>
    <m/>
    <s v="VIP"/>
    <m/>
    <m/>
    <s v="Tidak"/>
    <s v="COD"/>
    <n v="39000"/>
    <s v="Recon"/>
    <n v="61900"/>
    <x v="0"/>
  </r>
  <r>
    <s v="1358921516"/>
    <d v="2026-06-11T00:00:00"/>
    <s v="MEIKA-BERKARYA"/>
    <s v="Meika Berkarya"/>
    <s v="6287818525580"/>
    <s v="Kab. Kuningan"/>
    <s v="Cilimus"/>
    <s v="Jl. Panawuan Indrapatra, Panawuan, Kec. Cigandamekar, Kabupaten Kuningan, Jawa Barat"/>
    <s v="H Muh Dakir (Hb)"/>
    <s v="628124173417"/>
    <x v="14"/>
    <s v="Kab. Luwu Timur"/>
    <s v="Malili"/>
    <s v="Jl Andi Jemma Km 1 Toko Aquafira Kelurahan Malili"/>
    <n v="1"/>
    <s v="BARANG"/>
    <n v="100"/>
    <n v="0"/>
    <s v="EZ"/>
    <s v="Bulanan"/>
    <s v="2 Spray Pembersih Interior Mobil"/>
    <m/>
    <n v="64000"/>
    <n v="0"/>
    <n v="0"/>
    <n v="64000"/>
    <m/>
    <s v="Diskon"/>
    <n v="25600"/>
    <n v="38400"/>
    <n v="189000"/>
    <n v="2835"/>
    <s v="H Muh Dakir (Hb)"/>
    <m/>
    <d v="2026-06-17T00:00:00"/>
    <s v="HUBUNGI PENERIMA (LANGSUNG ANTAR KE ALAMAT)"/>
    <x v="0"/>
    <m/>
    <s v="VIP"/>
    <m/>
    <m/>
    <s v="Tidak"/>
    <s v="COD"/>
    <n v="125000"/>
    <s v="Recon"/>
    <n v="147765"/>
    <x v="9"/>
  </r>
  <r>
    <s v="1358840462"/>
    <d v="2026-06-11T00:00:00"/>
    <s v="MEIKA-BERKARYA"/>
    <s v="Meika Berkarya"/>
    <s v="6287818525580"/>
    <s v="Kab. Kuningan"/>
    <s v="Cilimus"/>
    <s v="Jl. Panawuan Indrapatra, Panawuan, Kec. Cigandamekar, Kabupaten Kuningan, Jawa Barat"/>
    <s v="Haikal ( Di)"/>
    <s v="6282253169972"/>
    <x v="21"/>
    <s v="Kab. Kotabaru"/>
    <s v="Pamukan Barat"/>
    <s v="Jln. Pelabuhan RT1 RW1, Desa Tanjung samalantakan, Kec. Pamukan selatan,Kab. Kotabaru"/>
    <n v="1"/>
    <s v="BARANG"/>
    <n v="100"/>
    <n v="0"/>
    <s v="EZ"/>
    <s v="Bulanan"/>
    <s v="1 SET POMPA SEDOT MANUAL (1 POMPA DAN 1 SELANG)"/>
    <m/>
    <n v="73000"/>
    <n v="0"/>
    <n v="0"/>
    <n v="73000"/>
    <m/>
    <s v="Diskon"/>
    <n v="29200"/>
    <n v="43800"/>
    <n v="143000"/>
    <n v="2145"/>
    <s v="JNT"/>
    <s v="Atasan/Staf/Karyawan"/>
    <d v="2026-06-26T00:00:00"/>
    <s v="HUBUNGI PENERIMA (LANGSUNG ANTAR KE ALAMAT)"/>
    <x v="1"/>
    <m/>
    <s v="VIP"/>
    <m/>
    <m/>
    <s v="Tidak"/>
    <s v="COD"/>
    <n v="70000"/>
    <s v="-"/>
    <n v="97055"/>
    <x v="8"/>
  </r>
  <r>
    <s v="1359042636"/>
    <d v="2026-06-11T00:00:00"/>
    <s v="MEIKA-BERKARYA"/>
    <s v="Meika Berkarya"/>
    <s v="6287818525580"/>
    <s v="Kab. Kuningan"/>
    <s v="Cilimus"/>
    <s v="Jl. Panawuan Indrapatra, Panawuan, Kec. Cigandamekar, Kabupaten Kuningan, Jawa Barat"/>
    <s v="Ingan malem br Sembiring/ mamak darma (RM)"/>
    <s v="6282164749289"/>
    <x v="0"/>
    <s v="Kab. Langkat"/>
    <s v="Sei Bingai"/>
    <s v="Dusun 5 bandar meriah dekat pom bensin mini Rohana ginting Desa pekan sawah kecamatan sei bingai"/>
    <n v="1"/>
    <s v="BARANG"/>
    <n v="100"/>
    <n v="0"/>
    <s v="EZ"/>
    <s v="Bulanan"/>
    <s v="1 Topi Pelindung Sinar UV"/>
    <m/>
    <n v="59000"/>
    <n v="0"/>
    <n v="0"/>
    <n v="59000"/>
    <m/>
    <s v="Diskon"/>
    <n v="23600"/>
    <n v="35400"/>
    <n v="143000"/>
    <n v="2145"/>
    <s v="jnt"/>
    <s v="Atasan/Staf/Karyawan"/>
    <d v="2026-06-23T00:00:00"/>
    <s v="HUBUNGI PENERIMA (LANGSUNG ANTAR KE ALAMAT)"/>
    <x v="1"/>
    <m/>
    <s v="VIP"/>
    <m/>
    <m/>
    <s v="Tidak"/>
    <s v="COD"/>
    <n v="84000"/>
    <s v="-"/>
    <n v="105455"/>
    <x v="2"/>
  </r>
  <r>
    <s v="1359043440"/>
    <d v="2026-06-11T00:00:00"/>
    <s v="MEIKA-BERKARYA"/>
    <s v="Meika Berkarya"/>
    <s v="6287818525580"/>
    <s v="Kab. Kuningan"/>
    <s v="Cilimus"/>
    <s v="Jl. Panawuan Indrapatra, Panawuan"/>
    <s v="Saktur Kalade (Jj)"/>
    <s v="6282267879306"/>
    <x v="8"/>
    <s v="Kab. Banggai"/>
    <s v="Simpang Raya"/>
    <s v="Kelurahan /Desa Sumberya Dusun 3 RT 04 Kec. Simpang Raya"/>
    <n v="1"/>
    <s v="BARANG"/>
    <n v="100"/>
    <n v="0"/>
    <s v="EZ"/>
    <s v="Bulanan"/>
    <s v="Beli 1 Gratis 1 Gelang Retro Terapi Batu Giok"/>
    <m/>
    <n v="85000"/>
    <n v="0"/>
    <n v="0"/>
    <n v="85000"/>
    <m/>
    <s v="Diskon"/>
    <n v="34000"/>
    <n v="51000"/>
    <n v="155000"/>
    <n v="2325"/>
    <s v="Saktur Kalade (Jj)"/>
    <m/>
    <d v="2026-06-17T00:00:00"/>
    <m/>
    <x v="0"/>
    <m/>
    <s v="VIP"/>
    <m/>
    <m/>
    <s v="Tidak"/>
    <s v="COD"/>
    <n v="70000"/>
    <s v="Recon"/>
    <n v="101675"/>
    <x v="9"/>
  </r>
  <r>
    <s v="1358841435"/>
    <d v="2026-06-11T00:00:00"/>
    <s v="MEIKA-BERKARYA"/>
    <s v="Meika Berkarya"/>
    <s v="6287818525580"/>
    <s v="Kab. Kuningan"/>
    <s v="Cilimus"/>
    <s v="Jl. Panawuan Indrapatra, Panawuan"/>
    <s v="Akram (Jj)"/>
    <s v="628219749229"/>
    <x v="8"/>
    <s v="Kab. Morowali"/>
    <s v="Bungku Barat"/>
    <s v="Jln. Trans Sulawesi, Kelurahan /Desa Umpanga Dusun 03, Dekat JNT atau depan Doyan Ayam"/>
    <n v="1"/>
    <s v="BARANG"/>
    <n v="100"/>
    <n v="0"/>
    <s v="EZ"/>
    <s v="Bulanan"/>
    <s v="Beli 1 Penghitam Body Kendaraan Bonus Kain Lap Microfiber"/>
    <m/>
    <n v="108000"/>
    <n v="0"/>
    <n v="0"/>
    <n v="108000"/>
    <m/>
    <s v="Diskon"/>
    <n v="43200"/>
    <n v="64800"/>
    <n v="162000"/>
    <n v="2430"/>
    <s v="Akram (Jj)"/>
    <m/>
    <d v="2026-06-20T00:00:00"/>
    <m/>
    <x v="0"/>
    <m/>
    <s v="VIP"/>
    <m/>
    <m/>
    <s v="Tidak"/>
    <s v="COD"/>
    <n v="54000"/>
    <s v="Recon"/>
    <n v="94770"/>
    <x v="19"/>
  </r>
  <r>
    <s v="1359186435"/>
    <d v="2026-06-11T00:00:00"/>
    <s v="MEIKA-BERKARYA"/>
    <s v="Meika Berkarya"/>
    <s v="6287818525580"/>
    <s v="Kab. Kuningan"/>
    <s v="Cilimus"/>
    <s v="Jl. Panawuan Indrapatra, Panawuan, Kec. Cigandamekar, Kabupaten Kuningan, Jawa Barat"/>
    <s v="Mariam Usat (ar)"/>
    <s v="628135088484"/>
    <x v="32"/>
    <s v="Kab. Bulungan"/>
    <s v="Tanjung Palas Utara"/>
    <s v="Desa Kelubir RT 02 RW 01, Kecamatan Tanjung palas utara"/>
    <n v="1"/>
    <s v="BARANG"/>
    <n v="100"/>
    <n v="0"/>
    <s v="EZ"/>
    <s v="Bulanan"/>
    <s v="1 SET GIGI PALSU"/>
    <m/>
    <n v="78000"/>
    <n v="0"/>
    <n v="0"/>
    <n v="78000"/>
    <m/>
    <s v="Diskon"/>
    <n v="31200"/>
    <n v="46800"/>
    <n v="138000"/>
    <n v="2070"/>
    <s v="Mariam Usat (ar)"/>
    <m/>
    <d v="2026-06-19T00:00:00"/>
    <s v="HUBUNGI PENERIMA (LANGSUNG ANTAR KE ALAMAT)"/>
    <x v="0"/>
    <m/>
    <s v="VIP"/>
    <m/>
    <m/>
    <s v="Tidak"/>
    <s v="COD"/>
    <n v="60000"/>
    <s v="Recon"/>
    <n v="89130"/>
    <x v="0"/>
  </r>
  <r>
    <s v="1359187941"/>
    <d v="2026-06-11T00:00:00"/>
    <s v="MEIKA-BERKARYA"/>
    <s v="Meika Berkarya"/>
    <s v="6287818525580"/>
    <s v="Kab. Kuningan"/>
    <s v="Cilimus"/>
    <s v="Jl. Panawuan Indrapatra, Panawuan"/>
    <s v="Alexander ria (ib)"/>
    <s v="6282340327911"/>
    <x v="1"/>
    <s v="Kab. Ngada"/>
    <s v="Golewa Selatan"/>
    <s v="Jln wae luka Aimere,ds Boba"/>
    <n v="1"/>
    <s v="BARANG"/>
    <n v="100"/>
    <n v="0"/>
    <s v="EZ"/>
    <s v="Bulanan"/>
    <s v="Beli 1 Pembesar Layar Hp"/>
    <m/>
    <n v="80000"/>
    <n v="0"/>
    <n v="0"/>
    <n v="80000"/>
    <m/>
    <s v="Diskon"/>
    <n v="32000"/>
    <n v="48000"/>
    <n v="140000"/>
    <n v="2100"/>
    <s v="Alexander ria (ib)"/>
    <m/>
    <d v="2026-06-18T00:00:00"/>
    <m/>
    <x v="0"/>
    <m/>
    <s v="VIP"/>
    <m/>
    <m/>
    <s v="Tidak"/>
    <s v="COD"/>
    <n v="60000"/>
    <s v="Recon"/>
    <n v="89900"/>
    <x v="3"/>
  </r>
  <r>
    <s v="1359186319"/>
    <d v="2026-06-11T00:00:00"/>
    <s v="MEIKA-BERKARYA"/>
    <s v="Meika Berkarya"/>
    <s v="6287818525580"/>
    <s v="Kab. Kuningan"/>
    <s v="Cilimus"/>
    <s v="Jl. Panawuan Indrapatra, Panawuan, Kec. Cigandamekar, Kabupaten Kuningan, Jawa Barat"/>
    <s v="Yullya Enggelista Kase (Ad)"/>
    <s v="6282273691315"/>
    <x v="3"/>
    <s v="Kab. Kepulauan Sangihe"/>
    <s v="Tahuna Timur"/>
    <s v="Kel/Desa tona 2 Alamat saya kerja di SD GMIST Betlehem Tahuna"/>
    <n v="1"/>
    <s v="BARANG"/>
    <n v="100"/>
    <n v="0"/>
    <s v="EZ"/>
    <s v="Bulanan"/>
    <s v="1 Paket Alat Peras Buah"/>
    <m/>
    <n v="102000"/>
    <n v="0"/>
    <n v="0"/>
    <n v="102000"/>
    <m/>
    <s v="Diskon"/>
    <n v="40800"/>
    <n v="61200"/>
    <n v="196000"/>
    <n v="2940"/>
    <s v="Yullya Enggelista Kase (Ad)"/>
    <m/>
    <d v="2026-06-21T00:00:00"/>
    <s v="HUBUNGI PENERIMA (LANGSUNG ANTAR KE ALAMAT)"/>
    <x v="0"/>
    <m/>
    <s v="VIP"/>
    <m/>
    <m/>
    <s v="Tidak"/>
    <s v="COD"/>
    <n v="94000"/>
    <s v="Recon"/>
    <n v="131860"/>
    <x v="10"/>
  </r>
  <r>
    <s v="1358982332"/>
    <d v="2026-06-11T00:00:00"/>
    <s v="MEIKA-BERKARYA"/>
    <s v="Meika Berkarya"/>
    <s v="6287818525580"/>
    <s v="Kab. Kuningan"/>
    <s v="Cilimus"/>
    <s v="Jl. Panawuan Indrapatra, Panawuan, Kec. Cigandamekar, Kabupaten Kuningan, Jawa Barat"/>
    <s v="Nokens ( Di)"/>
    <s v="6281341524066"/>
    <x v="9"/>
    <s v="Kab. Halmahera Barat"/>
    <s v="Jailolo"/>
    <s v="Jln. Polres , Desa Hoku Hoku Kie, Rt 01, Rw.01 ( Patokan Blakang Gereja Gmih Lama ) Kec. Jailolo, Kab. Halmahera Barat"/>
    <n v="1"/>
    <s v="BARANG"/>
    <n v="100"/>
    <n v="0"/>
    <s v="EZ"/>
    <s v="Bulanan"/>
    <s v="1 SET GIGI PALSU"/>
    <m/>
    <n v="112000"/>
    <n v="0"/>
    <n v="0"/>
    <n v="112000"/>
    <m/>
    <s v="Diskon"/>
    <n v="44800"/>
    <n v="67200"/>
    <n v="172000"/>
    <n v="2580"/>
    <s v="jnt"/>
    <s v="Atasan/Staf/Karyawan"/>
    <d v="2026-07-04T00:00:00"/>
    <s v="HUBUNGI PENERIMA (LANGSUNG ANTAR KE ALAMAT)"/>
    <x v="1"/>
    <m/>
    <s v="VIP"/>
    <m/>
    <m/>
    <s v="Tidak"/>
    <s v="COD"/>
    <n v="60000"/>
    <s v="-"/>
    <n v="102220"/>
    <x v="4"/>
  </r>
  <r>
    <s v="1359185816"/>
    <d v="2026-06-11T00:00:00"/>
    <s v="MEIKA-BERKARYA"/>
    <s v="Meika Berkarya"/>
    <s v="6287818525580"/>
    <s v="Kab. Kuningan"/>
    <s v="Cilimus"/>
    <s v="Jl. Panawuan Indrapatra, Panawuan, Kec. Cigandamekar, Kabupaten Kuningan, Jawa Barat"/>
    <s v="Agung (Ad)"/>
    <s v="6285336849510"/>
    <x v="14"/>
    <s v="Kab. Toraja Utara"/>
    <s v="Rantepao"/>
    <s v="Kel/Desa penanian Jln Niaga No 32 Pusat kota Rantepao,/ Samping Alun2"/>
    <n v="1"/>
    <s v="BARANG"/>
    <n v="100"/>
    <n v="0"/>
    <s v="EZ"/>
    <s v="Bulanan"/>
    <s v="1 Dapat 2 Kacamata Autofokus"/>
    <m/>
    <n v="65000"/>
    <n v="0"/>
    <n v="0"/>
    <n v="65000"/>
    <m/>
    <s v="Diskon"/>
    <n v="26000"/>
    <n v="39000"/>
    <n v="105000"/>
    <n v="1575"/>
    <s v="DC PANAWUAN"/>
    <s v="Atasan/Staf/Karyawan"/>
    <d v="2026-06-27T00:00:00"/>
    <s v="HUBUNGI PENERIMA (LANGSUNG ANTAR KE ALAMAT)"/>
    <x v="1"/>
    <m/>
    <s v="VIP"/>
    <m/>
    <m/>
    <s v="Tidak"/>
    <s v="COD"/>
    <n v="40000"/>
    <s v="-"/>
    <n v="64425"/>
    <x v="1"/>
  </r>
  <r>
    <s v="1359078993"/>
    <d v="2026-06-11T00:00:00"/>
    <s v="MEIKA-BERKARYA"/>
    <s v="Meika Berkarya"/>
    <s v="6287818525580"/>
    <s v="Kab. Kuningan"/>
    <s v="Cilimus"/>
    <s v="Jl. Panawuan Indrapatra, Panawuan"/>
    <s v="AGUS NSUMUI (PS)"/>
    <s v="6285325795829"/>
    <x v="8"/>
    <s v="Kab. Morowali Utara"/>
    <s v="Petasia Barat"/>
    <s v="DUSUN. 2 LORONG ASTRA DESA. TONTOWEA (Gereja GPdI. TONTOWEA)"/>
    <n v="1"/>
    <s v="BARANG"/>
    <n v="100"/>
    <n v="0"/>
    <s v="EZ"/>
    <s v="Bulanan"/>
    <s v="Beli 1 Phone Holder Anti Slip"/>
    <m/>
    <n v="122000"/>
    <n v="0"/>
    <n v="0"/>
    <n v="122000"/>
    <m/>
    <s v="Diskon"/>
    <n v="48800"/>
    <n v="73200"/>
    <n v="186000"/>
    <n v="2790"/>
    <s v="JNT"/>
    <s v="Atasan/Staf/Karyawan"/>
    <d v="2026-06-26T00:00:00"/>
    <m/>
    <x v="1"/>
    <m/>
    <s v="VIP"/>
    <m/>
    <m/>
    <s v="Tidak"/>
    <s v="COD"/>
    <n v="64000"/>
    <s v="-"/>
    <n v="110010"/>
    <x v="8"/>
  </r>
  <r>
    <s v="1359079128"/>
    <d v="2026-06-11T00:00:00"/>
    <s v="MEIKA-BERKARYA"/>
    <s v="Meika Berkarya"/>
    <s v="6287818525580"/>
    <s v="Kab. Kuningan"/>
    <s v="Cilimus"/>
    <s v="Jl. Panawuan Indrapatra, Panawuan"/>
    <s v="Fayat (Kin)"/>
    <s v="6281244855627"/>
    <x v="23"/>
    <s v="Kendari"/>
    <s v="Mandonga"/>
    <s v="Jln. Malik Samping Rumah Makan Surya Kendari Kelurahan Korumba"/>
    <n v="1"/>
    <s v="BARANG"/>
    <n v="100"/>
    <n v="0"/>
    <s v="EZ"/>
    <s v="Bulanan"/>
    <s v="Beli 1 Pembesar Layar Hp"/>
    <m/>
    <n v="68000"/>
    <n v="0"/>
    <n v="0"/>
    <n v="68000"/>
    <m/>
    <s v="Diskon"/>
    <n v="27200"/>
    <n v="40800"/>
    <n v="133000"/>
    <n v="1995"/>
    <s v="Fayat (Kin)"/>
    <m/>
    <d v="2026-06-15T00:00:00"/>
    <m/>
    <x v="0"/>
    <m/>
    <s v="VIP"/>
    <m/>
    <m/>
    <s v="Tidak"/>
    <s v="COD"/>
    <n v="65000"/>
    <s v="Recon"/>
    <n v="90205"/>
    <x v="14"/>
  </r>
  <r>
    <s v="1358894118"/>
    <d v="2026-06-11T00:00:00"/>
    <s v="MEIKA-BERKARYA"/>
    <s v="Meika Berkarya"/>
    <s v="6287818525580"/>
    <s v="Kab. Kuningan"/>
    <s v="Cilimus"/>
    <s v="Jl. Panawuan Indrapatra, Panawuan, Kec. Cigandamekar, Kabupaten Kuningan, Jawa Barat"/>
    <s v="BPK arip (Hb)"/>
    <s v="6281632161340"/>
    <x v="29"/>
    <s v="Kab. Rejang Lebong"/>
    <s v="Selupu Rejang"/>
    <s v="Jln Simpang Telkom Desa Air Duku, Kec. Selupu Rejang Kab. Rejang Lebong"/>
    <n v="1"/>
    <s v="BARANG"/>
    <n v="100"/>
    <n v="0"/>
    <s v="EZ"/>
    <s v="Bulanan"/>
    <s v="1 Botol Aspal Anti Bocor"/>
    <m/>
    <n v="49000"/>
    <n v="0"/>
    <n v="0"/>
    <n v="49000"/>
    <m/>
    <s v="Diskon"/>
    <n v="19600"/>
    <n v="29400"/>
    <n v="133000"/>
    <n v="1995"/>
    <s v="BPK arip (Hb)"/>
    <m/>
    <d v="2026-06-16T00:00:00"/>
    <s v="HUBUNGI PENERIMA (LANGSUNG ANTAR KE ALAMAT)"/>
    <x v="0"/>
    <m/>
    <s v="VIP"/>
    <m/>
    <m/>
    <s v="Tidak"/>
    <s v="COD"/>
    <n v="84000"/>
    <s v="Recon"/>
    <n v="101605"/>
    <x v="7"/>
  </r>
  <r>
    <s v="1358910222"/>
    <d v="2026-06-11T00:00:00"/>
    <s v="MEIKA-BERKARYA"/>
    <s v="Meika Berkarya"/>
    <s v="6287818525580"/>
    <s v="Kab. Kuningan"/>
    <s v="Cilimus"/>
    <s v="Jl. Panawuan Indrapatra, Panawuan"/>
    <s v="Sunarwan Od."/>
    <s v="628127578185"/>
    <x v="27"/>
    <s v="Kab. Siak"/>
    <s v="Tualang"/>
    <s v="Jln. Damai Rt 04 Rw 02 Desa Tualang Perawang (DIANTAR LANGSUNG KE ALAMAT PENERIMA) Depan Musholla Hidayatullah"/>
    <n v="1"/>
    <s v="BARANG"/>
    <n v="100"/>
    <n v="0"/>
    <s v="EZ"/>
    <s v="Bulanan"/>
    <s v="Beli 2 Gratis 1 Semprotan Noozle"/>
    <m/>
    <n v="59000"/>
    <n v="0"/>
    <n v="0"/>
    <n v="59000"/>
    <m/>
    <s v="Diskon"/>
    <n v="23600"/>
    <n v="35400"/>
    <n v="163000"/>
    <n v="2445"/>
    <s v="Sunarwan Od."/>
    <m/>
    <d v="2026-06-17T00:00:00"/>
    <m/>
    <x v="0"/>
    <m/>
    <s v="VIP"/>
    <m/>
    <m/>
    <s v="Tidak"/>
    <s v="COD"/>
    <n v="104000"/>
    <s v="Recon"/>
    <n v="125155"/>
    <x v="9"/>
  </r>
  <r>
    <s v="1358894292"/>
    <d v="2026-06-11T00:00:00"/>
    <s v="MEIKA-BERKARYA"/>
    <s v="Meika Berkarya"/>
    <s v="6287818525580"/>
    <s v="Kab. Kuningan"/>
    <s v="Cilimus"/>
    <s v="Jl. Panawuan Indrapatra, Panawuan"/>
    <s v="Triyudha Ichwan (ib)"/>
    <s v="6281617220172"/>
    <x v="24"/>
    <s v="Jakarta Selatan"/>
    <s v="Kebayoran Baru"/>
    <s v="Jl. Pulo Raya IV no. 7, RT 06 RW 01, desa Petogogan, Kebayoran Baru, Jakarta Selatan"/>
    <n v="1"/>
    <s v="BARANG"/>
    <n v="100"/>
    <n v="0"/>
    <s v="EZ"/>
    <s v="Bulanan"/>
    <s v="Beli 2 Gratis 1 Pengkilap Body Kendaraan"/>
    <m/>
    <n v="14000"/>
    <n v="0"/>
    <n v="0"/>
    <n v="14000"/>
    <m/>
    <s v="Diskon"/>
    <n v="8000"/>
    <n v="6000"/>
    <n v="118000"/>
    <n v="1770"/>
    <s v="Triyudha Ichwan (ib)"/>
    <m/>
    <d v="2026-06-13T00:00:00"/>
    <m/>
    <x v="0"/>
    <m/>
    <s v="VIP"/>
    <m/>
    <m/>
    <s v="Tidak"/>
    <s v="COD"/>
    <n v="104000"/>
    <s v="Recon"/>
    <n v="110230"/>
    <x v="15"/>
  </r>
  <r>
    <s v="1359081082"/>
    <d v="2026-06-11T00:00:00"/>
    <s v="MEIKA-BERKARYA"/>
    <s v="Meika Berkarya"/>
    <s v="6287818525580"/>
    <s v="Kab. Kuningan"/>
    <s v="Cilimus"/>
    <s v="Jl. Panawuan Indrapatra, Panawuan, Kec. Cigandamekar, Kabupaten Kuningan, Jawa Barat"/>
    <s v="Chaeruddin (PTR)"/>
    <s v="6281341775588"/>
    <x v="19"/>
    <s v="Kab. Kutai Barat"/>
    <s v="Melak"/>
    <s v="Jl. Dr. Soetomo No. 106, Hotel Monita, Melak - Sendawar, Desa Melak Ulu, Kec. Melak"/>
    <n v="1"/>
    <s v="BARANG"/>
    <n v="100"/>
    <n v="0"/>
    <s v="EZ"/>
    <s v="Bulanan"/>
    <s v="1 Dapat 3 Penambal Gigi"/>
    <m/>
    <n v="65000"/>
    <n v="0"/>
    <n v="0"/>
    <n v="65000"/>
    <m/>
    <s v="Diskon"/>
    <n v="26000"/>
    <n v="39000"/>
    <n v="145000"/>
    <n v="2175"/>
    <s v="Chaeruddin (PTR)"/>
    <m/>
    <d v="2026-06-18T00:00:00"/>
    <s v="HUBUNGI PENERIMA (LANGSUNG ANTAR KE ALAMAT)"/>
    <x v="0"/>
    <m/>
    <s v="VIP"/>
    <m/>
    <m/>
    <s v="Tidak"/>
    <s v="COD"/>
    <n v="80000"/>
    <s v="Recon"/>
    <n v="103825"/>
    <x v="3"/>
  </r>
  <r>
    <s v="1359082014"/>
    <d v="2026-06-11T00:00:00"/>
    <s v="MEIKA-BERKARYA"/>
    <s v="Meika Berkarya"/>
    <s v="6287818525580"/>
    <s v="Kab. Kuningan"/>
    <s v="Cilimus"/>
    <s v="Jl. Panawuan Indrapatra, Panawuan, Kec. Cigandamekar, Kabupaten Kuningan, Jawa Barat"/>
    <s v="Aan (Bar)"/>
    <s v="6282322108888"/>
    <x v="14"/>
    <s v="Kab. Luwu Utara"/>
    <s v="Masamba"/>
    <s v="Perumahan Sakeena Blok B 5, Jl. Lingkar Selatan, Kel. Bone Tua, Kec. Masamba, No Hp : ,62 823-2210-8888 (Diantarkan Langsung Ke Alamat Penerima)"/>
    <n v="1"/>
    <s v="BARANG"/>
    <n v="100"/>
    <n v="0"/>
    <s v="EZ"/>
    <s v="Bulanan"/>
    <s v="1 Botol Aspal Anti Bocor"/>
    <m/>
    <n v="65000"/>
    <n v="0"/>
    <n v="0"/>
    <n v="65000"/>
    <m/>
    <s v="Diskon"/>
    <n v="26000"/>
    <n v="39000"/>
    <n v="145000"/>
    <n v="2175"/>
    <s v="JNT"/>
    <s v="Atasan/Staf/Karyawan"/>
    <d v="2026-06-28T00:00:00"/>
    <s v="HUBUNGI PENERIMA (LANGSUNG ANTAR KE ALAMAT)"/>
    <x v="1"/>
    <m/>
    <s v="VIP"/>
    <m/>
    <m/>
    <s v="Tidak"/>
    <s v="COD"/>
    <n v="80000"/>
    <s v="-"/>
    <n v="103825"/>
    <x v="24"/>
  </r>
  <r>
    <s v="1359011831"/>
    <d v="2026-06-11T00:00:00"/>
    <s v="MEIKA-BERKARYA"/>
    <s v="Meika Berkarya"/>
    <s v="6287818525580"/>
    <s v="Kab. Kuningan"/>
    <s v="Cilimus"/>
    <s v="Jl. Panawuan Indrapatra, Panawuan"/>
    <s v="Rizal (Kin)"/>
    <s v="6285218419870"/>
    <x v="29"/>
    <s v="Kab. Rejang Lebong"/>
    <s v="Sindang Kelingi"/>
    <s v="Desa Pelalo, Kades Patok Bawa Polsek Beringin 3 (TELPON NO WHATSAPP PENERIMA)"/>
    <n v="1"/>
    <s v="BARANG"/>
    <n v="100"/>
    <n v="0"/>
    <s v="EZ"/>
    <s v="Bulanan"/>
    <s v="Beli 1 Pengkilap Body Kendaraan"/>
    <m/>
    <n v="54000"/>
    <n v="0"/>
    <n v="0"/>
    <n v="54000"/>
    <m/>
    <s v="Diskon"/>
    <n v="21600"/>
    <n v="32400"/>
    <n v="100000"/>
    <n v="1500"/>
    <s v="PAKET ANDA ADA DI JNT PANWUAN"/>
    <s v="Atasan/Staf/Karyawan"/>
    <d v="2026-06-23T00:00:00"/>
    <m/>
    <x v="1"/>
    <m/>
    <s v="VIP"/>
    <m/>
    <m/>
    <s v="Tidak"/>
    <s v="COD"/>
    <n v="46000"/>
    <s v="-"/>
    <n v="66100"/>
    <x v="2"/>
  </r>
  <r>
    <s v="1358938509"/>
    <d v="2026-06-11T00:00:00"/>
    <s v="MEIKA-BERKARYA"/>
    <s v="Meika Berkarya"/>
    <s v="6287818525580"/>
    <s v="Kab. Kuningan"/>
    <s v="Cilimus"/>
    <s v="Jl. Panawuan Indrapatra, Panawuan, Kec. Cigandamekar, Kabupaten Kuningan, Jawa Barat"/>
    <s v="Puguh Pinuji (rz)"/>
    <s v="6285230819521"/>
    <x v="16"/>
    <s v="Kab. Lamongan"/>
    <s v="Lamongan"/>
    <s v="Jln. Sunan drajad Ga Bromo no.3 Desa Sidoharjo, Kec. Lamongan Kab. Lamongan"/>
    <n v="1"/>
    <s v="BARANG"/>
    <n v="100"/>
    <n v="0"/>
    <s v="EZ"/>
    <s v="Bulanan"/>
    <s v="1 SET GIGI PALSU"/>
    <m/>
    <n v="29000"/>
    <n v="0"/>
    <n v="0"/>
    <n v="29000"/>
    <m/>
    <s v="Diskon"/>
    <n v="20000"/>
    <n v="9000"/>
    <n v="89000"/>
    <n v="1335"/>
    <s v="Puguh Pinuji (rz)"/>
    <m/>
    <d v="2026-06-13T00:00:00"/>
    <s v="HUBUNGI PENERIMA (LANGSUNG ANTAR KE ALAMAT)"/>
    <x v="0"/>
    <m/>
    <s v="VIP"/>
    <m/>
    <m/>
    <s v="Tidak"/>
    <s v="COD"/>
    <n v="60000"/>
    <s v="Recon"/>
    <n v="78665"/>
    <x v="15"/>
  </r>
  <r>
    <s v="1359012187"/>
    <d v="2026-06-11T00:00:00"/>
    <s v="MEIKA-BERKARYA"/>
    <s v="Meika Berkarya"/>
    <s v="6287818525580"/>
    <s v="Kab. Kuningan"/>
    <s v="Cilimus"/>
    <s v="Jl. Panawuan Indrapatra, Panawuan"/>
    <s v="Nali Sihombing (Jj)"/>
    <s v="6285364198628"/>
    <x v="0"/>
    <s v="Kab. Deli Serdang"/>
    <s v="Kutalimbaru"/>
    <s v="Wisata Sejahtera Kelurahan /Desa Silebo Lebo, Kec. Kutalimbaru, masuk jalan SMK"/>
    <n v="1"/>
    <s v="BARANG"/>
    <n v="100"/>
    <n v="0"/>
    <s v="EZ"/>
    <s v="Bulanan"/>
    <s v="Beli 2 Gratis 1 Semprotan Noozle"/>
    <m/>
    <n v="54000"/>
    <n v="0"/>
    <n v="0"/>
    <n v="54000"/>
    <m/>
    <s v="Diskon"/>
    <n v="21600"/>
    <n v="32400"/>
    <n v="158000"/>
    <n v="2370"/>
    <s v="Nali Sihombing (Jj)"/>
    <m/>
    <d v="2026-06-14T00:00:00"/>
    <m/>
    <x v="0"/>
    <m/>
    <s v="VIP"/>
    <m/>
    <m/>
    <s v="Tidak"/>
    <s v="COD"/>
    <n v="104000"/>
    <s v="Recon"/>
    <n v="123230"/>
    <x v="18"/>
  </r>
  <r>
    <s v="1358893702"/>
    <d v="2026-06-11T00:00:00"/>
    <s v="MEIKA-BERKARYA"/>
    <s v="Meika Berkarya"/>
    <s v="6287818525580"/>
    <s v="Kab. Kuningan"/>
    <s v="Cilimus"/>
    <s v="Jl. Panawuan Indrapatra, Panawuan, Kec. Cigandamekar, Kabupaten Kuningan, Jawa Barat"/>
    <s v="kurtubi (Ad)"/>
    <s v="6285697579705"/>
    <x v="26"/>
    <s v="Kab. Bekasi"/>
    <s v="Pebayuran"/>
    <s v="Kel/Desa Bantarjaya No.1 Rt 001/014 (Patokan Ada Plang Praktek Bidan Lilis Rohaeni) Pebayuran Kab. Bekasi"/>
    <n v="1"/>
    <s v="BARANG"/>
    <n v="100"/>
    <n v="0"/>
    <s v="EZ"/>
    <s v="Bulanan"/>
    <s v="1 Spray Pembersih Interior Mobil"/>
    <m/>
    <n v="15000"/>
    <n v="0"/>
    <n v="0"/>
    <n v="15000"/>
    <m/>
    <s v="Diskon"/>
    <n v="9000"/>
    <n v="6000"/>
    <n v="98000"/>
    <n v="1470"/>
    <s v="kurtubi (Ad)"/>
    <m/>
    <d v="2026-06-13T00:00:00"/>
    <s v="HUBUNGI PENERIMA (LANGSUNG ANTAR KE ALAMAT)"/>
    <x v="0"/>
    <m/>
    <s v="VIP"/>
    <m/>
    <m/>
    <s v="Tidak"/>
    <s v="COD"/>
    <n v="83000"/>
    <s v="Recon"/>
    <n v="90530"/>
    <x v="15"/>
  </r>
  <r>
    <s v="1358894849"/>
    <d v="2026-06-11T00:00:00"/>
    <s v="MEIKA-BERKARYA"/>
    <s v="Meika Berkarya"/>
    <s v="6287818525580"/>
    <s v="Kab. Kuningan"/>
    <s v="Cilimus"/>
    <s v="Jl. Panawuan Indrapatra, Panawuan"/>
    <s v="Yani Panggung (Jj)"/>
    <s v="6285724608702"/>
    <x v="26"/>
    <s v="Kab. Sukabumi"/>
    <s v="Gunungguruh"/>
    <s v="Kampung Pasir Malang RT 03 RW 03 Kelurahan /Desa Kebon Manggu Kec. Gunungguruh"/>
    <n v="1"/>
    <s v="BARANG"/>
    <n v="100"/>
    <n v="0"/>
    <s v="EZ"/>
    <s v="Bulanan"/>
    <s v="Beli 1 Pembesar Layar Hp"/>
    <m/>
    <n v="12000"/>
    <n v="0"/>
    <n v="0"/>
    <n v="12000"/>
    <m/>
    <s v="Diskon"/>
    <n v="7000"/>
    <n v="5000"/>
    <n v="82000"/>
    <n v="1230"/>
    <s v="Yani Panggung (Jj)"/>
    <m/>
    <d v="2026-06-13T00:00:00"/>
    <m/>
    <x v="0"/>
    <m/>
    <s v="VIP"/>
    <m/>
    <m/>
    <s v="Tidak"/>
    <s v="COD"/>
    <n v="70000"/>
    <s v="Recon"/>
    <n v="75770"/>
    <x v="15"/>
  </r>
  <r>
    <s v="1359075526"/>
    <d v="2026-06-11T00:00:00"/>
    <s v="MEIKA-BERKARYA"/>
    <s v="Meika Berkarya"/>
    <s v="6287818525580"/>
    <s v="Kab. Kuningan"/>
    <s v="Cilimus"/>
    <s v="Jl. Panawuan Indrapatra, Panawuan"/>
    <s v="Yunita Tintilo Od."/>
    <s v="6282189391108"/>
    <x v="17"/>
    <s v="Kab. Raja Ampat"/>
    <s v="Waisai"/>
    <s v="Kebun Buah Naga Komplek SMKN 2 RAJA AMPAT Kelurahan Bonwakir Rt 07 Rw 02 Kec Kota Waisai (DIANTAR LANGSUNG KE ALAMAT PENERIMA)."/>
    <n v="1"/>
    <s v="BARANG"/>
    <n v="100"/>
    <n v="0"/>
    <s v="EZ"/>
    <s v="Bulanan"/>
    <s v="Beli 1 Dapat 6 Paket Buku Lancar Membaca Tanpa Mengeja"/>
    <m/>
    <n v="172000"/>
    <n v="0"/>
    <n v="0"/>
    <n v="172000"/>
    <m/>
    <s v="Diskon"/>
    <n v="68800"/>
    <n v="103200"/>
    <n v="256000"/>
    <n v="3840"/>
    <s v="Yunita Tintilo Od."/>
    <m/>
    <d v="2026-06-24T00:00:00"/>
    <m/>
    <x v="0"/>
    <m/>
    <s v="VIP"/>
    <m/>
    <m/>
    <s v="Tidak"/>
    <s v="COD"/>
    <n v="84000"/>
    <s v="Recon"/>
    <n v="148960"/>
    <x v="16"/>
  </r>
  <r>
    <s v="1358940828"/>
    <d v="2026-06-11T00:00:00"/>
    <s v="MEIKA-BERKARYA"/>
    <s v="Meika Berkarya"/>
    <s v="6287818525580"/>
    <s v="Kab. Kuningan"/>
    <s v="Cilimus"/>
    <s v="Jl. Panawuan Indrapatra, Panawuan, Kec. Cigandamekar, Kabupaten Kuningan, Jawa Barat"/>
    <s v="Hernalis (Ad)"/>
    <s v="6281276189602"/>
    <x v="27"/>
    <s v="Kab. Kampar"/>
    <s v="Kampar"/>
    <s v="Rt 03 Rw 02 Dusun Titian Sago, Desa Koto Tibun, Kec. Kampar, Kab.Kampar, Riau"/>
    <n v="1"/>
    <s v="BARANG"/>
    <n v="100"/>
    <n v="0"/>
    <s v="EZ"/>
    <s v="Bulanan"/>
    <s v="2 Topi Visor Anti UV (GRAY)"/>
    <m/>
    <n v="53000"/>
    <n v="0"/>
    <n v="0"/>
    <n v="53000"/>
    <m/>
    <s v="Diskon"/>
    <n v="21200"/>
    <n v="31800"/>
    <n v="207000"/>
    <n v="3105"/>
    <s v="Hernalis (Ad)"/>
    <m/>
    <d v="2026-06-19T00:00:00"/>
    <s v="HUBUNGI PENERIMA (LANGSUNG ANTAR KE ALAMAT)"/>
    <x v="0"/>
    <m/>
    <s v="VIP"/>
    <m/>
    <m/>
    <s v="Tidak"/>
    <s v="COD"/>
    <n v="154000"/>
    <s v="Recon"/>
    <n v="172095"/>
    <x v="0"/>
  </r>
  <r>
    <s v="1358895204"/>
    <d v="2026-06-11T00:00:00"/>
    <s v="MEIKA-BERKARYA"/>
    <s v="Meika Berkarya"/>
    <s v="6287818525580"/>
    <s v="Kab. Kuningan"/>
    <s v="Cilimus"/>
    <s v="Jl. Panawuan Indrapatra, Panawuan, Kec. Cigandamekar, Kabupaten Kuningan, Jawa Barat"/>
    <s v="Hj Yati sukaryati (ar)"/>
    <s v="6281284331381"/>
    <x v="26"/>
    <s v="Kab. Sukabumi"/>
    <s v="Cisaat"/>
    <s v="Kp Baru Rt 36 Rw 08 Cibaraja Desa Nagrak, Kecamatan Cisaat"/>
    <n v="1"/>
    <s v="BARANG"/>
    <n v="100"/>
    <n v="0"/>
    <s v="EZ"/>
    <s v="Bulanan"/>
    <s v="1 SET GIGI PALSU"/>
    <m/>
    <n v="12000"/>
    <n v="0"/>
    <n v="0"/>
    <n v="12000"/>
    <m/>
    <s v="Diskon"/>
    <n v="7000"/>
    <n v="5000"/>
    <n v="72000"/>
    <n v="1080"/>
    <s v="Hj Yati sukaryati (ar)"/>
    <m/>
    <d v="2026-06-13T00:00:00"/>
    <s v="HUBUNGI PENERIMA (LANGSUNG ANTAR KE ALAMAT)"/>
    <x v="0"/>
    <m/>
    <s v="VIP"/>
    <m/>
    <m/>
    <s v="Tidak"/>
    <s v="COD"/>
    <n v="60000"/>
    <s v="Recon"/>
    <n v="65920"/>
    <x v="15"/>
  </r>
  <r>
    <s v="1359027458"/>
    <d v="2026-06-11T00:00:00"/>
    <s v="MEIKA-BERKARYA"/>
    <s v="Meika Berkarya"/>
    <s v="6287818525580"/>
    <s v="Kab. Kuningan"/>
    <s v="Cilimus"/>
    <s v="Jl. Panawuan Indrapatra, Panawuan"/>
    <s v="Oni Mboroh (ib)"/>
    <s v="6281339617972"/>
    <x v="1"/>
    <s v="Kupang"/>
    <s v="Kota Raja"/>
    <s v="Jln Jhon amallo no23a kelurahan nunleu rw01 rt04 ntt"/>
    <n v="1"/>
    <s v="BARANG"/>
    <n v="100"/>
    <n v="0"/>
    <s v="EZ"/>
    <s v="Bulanan"/>
    <s v="Beli 1 Gratis 1 Sikat Punggug"/>
    <m/>
    <n v="64000"/>
    <n v="0"/>
    <n v="0"/>
    <n v="64000"/>
    <m/>
    <s v="Diskon"/>
    <n v="25600"/>
    <n v="38400"/>
    <n v="134000"/>
    <n v="2010"/>
    <s v="Oni Mboroh (ib)"/>
    <m/>
    <d v="2026-06-15T00:00:00"/>
    <m/>
    <x v="0"/>
    <m/>
    <s v="VIP"/>
    <m/>
    <m/>
    <s v="Tidak"/>
    <s v="COD"/>
    <n v="70000"/>
    <s v="Recon"/>
    <n v="93590"/>
    <x v="14"/>
  </r>
  <r>
    <s v="1359014363"/>
    <d v="2026-06-11T00:00:00"/>
    <s v="MEIKA-BERKARYA"/>
    <s v="Meika Berkarya"/>
    <s v="6287818525580"/>
    <s v="Kab. Kuningan"/>
    <s v="Cilimus"/>
    <s v="Jl. Panawuan Indrapatra, Panawuan, Kec. Cigandamekar, Kabupaten Kuningan, Jawa Barat"/>
    <s v="Selamat ( Di)"/>
    <s v="6281345503976"/>
    <x v="5"/>
    <s v="Kab. Sintang"/>
    <s v="Sintang"/>
    <s v="Jl Suka Maju No 37. Rt/Rw Rt 39/ Rw 06. Kelurahan Kapuas Kanan Hulu, Kec. Sintang, Kab. Sintang"/>
    <n v="1"/>
    <s v="BARANG"/>
    <n v="100"/>
    <n v="0"/>
    <s v="EZ"/>
    <s v="Bulanan"/>
    <s v="1 DAPAT 3 PENAMBAL GIGI"/>
    <m/>
    <n v="74000"/>
    <n v="0"/>
    <n v="0"/>
    <n v="74000"/>
    <m/>
    <s v="Diskon"/>
    <n v="29600"/>
    <n v="44400"/>
    <n v="154000"/>
    <n v="2310"/>
    <s v="Selamat ( Di)"/>
    <m/>
    <d v="2026-06-16T00:00:00"/>
    <s v="HUBUNGI PENERIMA (LANGSUNG ANTAR KE ALAMAT)"/>
    <x v="0"/>
    <m/>
    <s v="VIP"/>
    <m/>
    <m/>
    <s v="Tidak"/>
    <s v="COD"/>
    <n v="80000"/>
    <s v="Recon"/>
    <n v="107290"/>
    <x v="7"/>
  </r>
  <r>
    <s v="1359012231"/>
    <d v="2026-06-11T00:00:00"/>
    <s v="MEIKA-BERKARYA"/>
    <s v="Meika Berkarya"/>
    <s v="6287818525580"/>
    <s v="Kab. Kuningan"/>
    <s v="Cilimus"/>
    <s v="Jl. Panawuan Indrapatra, Panawuan"/>
    <s v="Binsar Pasaribu Od."/>
    <s v="6282183089026"/>
    <x v="29"/>
    <s v="Kab. Mukomuko"/>
    <s v="Sungai Rumbai"/>
    <s v="Desa Padang Gading Rt 27 Kec Sungai Rumbai Mukomuko (DIANTAR LANGSUNG KE ALAMAT PENERIMA)."/>
    <n v="1"/>
    <s v="BARANG"/>
    <n v="100"/>
    <n v="0"/>
    <s v="EZ"/>
    <s v="Bulanan"/>
    <s v="Beli 1 Semprotan Noozle"/>
    <m/>
    <n v="58000"/>
    <n v="0"/>
    <n v="0"/>
    <n v="58000"/>
    <m/>
    <s v="Diskon"/>
    <n v="23200"/>
    <n v="34800"/>
    <n v="112000"/>
    <n v="1680"/>
    <s v="Binsar Pasaribu Od."/>
    <m/>
    <d v="2026-06-15T00:00:00"/>
    <m/>
    <x v="0"/>
    <m/>
    <s v="VIP"/>
    <m/>
    <m/>
    <s v="Tidak"/>
    <s v="COD"/>
    <n v="54000"/>
    <s v="Recon"/>
    <n v="75520"/>
    <x v="14"/>
  </r>
  <r>
    <s v="1359077705"/>
    <d v="2026-06-11T00:00:00"/>
    <s v="MEIKA-BERKARYA"/>
    <s v="Meika Berkarya"/>
    <s v="6287818525580"/>
    <s v="Kab. Kuningan"/>
    <s v="Cilimus"/>
    <s v="Jl. Panawuan Indrapatra, Panawuan, Kec. Cigandamekar, Kabupaten Kuningan, Jawa Barat"/>
    <s v="Ambo Asse (PTR)"/>
    <s v="6285241931999"/>
    <x v="14"/>
    <s v="Makassar"/>
    <s v="Tamalanrea"/>
    <s v="Perumahan Graha Tiga Putra, Blok A No. 26 BTP Tamalanrea, Desa Tamalanrea, Kec. Tamalanrea"/>
    <n v="1"/>
    <s v="BARANG"/>
    <n v="100"/>
    <n v="0"/>
    <s v="EZ"/>
    <s v="Bulanan"/>
    <s v="1 Set Dongkrak Pemindah Barang"/>
    <m/>
    <n v="60000"/>
    <n v="0"/>
    <n v="0"/>
    <n v="60000"/>
    <m/>
    <s v="Diskon"/>
    <n v="24000"/>
    <n v="36000"/>
    <n v="164000"/>
    <n v="2460"/>
    <s v="Ambo Asse (PTR)"/>
    <m/>
    <d v="2026-06-16T00:00:00"/>
    <s v="HUBUNGI PENERIMA (LANGSUNG ANTAR KE ALAMAT)"/>
    <x v="0"/>
    <m/>
    <s v="VIP"/>
    <m/>
    <m/>
    <s v="Tidak"/>
    <s v="COD"/>
    <n v="104000"/>
    <s v="Recon"/>
    <n v="125540"/>
    <x v="7"/>
  </r>
  <r>
    <s v="1359076505"/>
    <d v="2026-06-11T00:00:00"/>
    <s v="MEIKA-BERKARYA"/>
    <s v="Meika Berkarya"/>
    <s v="6287818525580"/>
    <s v="Kab. Kuningan"/>
    <s v="Cilimus"/>
    <s v="Jl. Panawuan Indrapatra, Panawuan"/>
    <s v="Tasjani (iaa)"/>
    <s v="6287871394083"/>
    <x v="28"/>
    <s v="Serang"/>
    <s v="Serang"/>
    <s v="Jln. Kol. H. Tb. Suwandi Lingk. Kelunjukan Rt. 02/14 nomer 17 kelurahan serang Kecamatan Serang Kota Serang Provinsi Banten"/>
    <n v="1"/>
    <s v="BARANG"/>
    <n v="100"/>
    <n v="0"/>
    <s v="EZ"/>
    <s v="Bulanan"/>
    <s v="Beli 1 Pembesar Layar Hp"/>
    <m/>
    <n v="18000"/>
    <n v="0"/>
    <n v="0"/>
    <n v="18000"/>
    <m/>
    <s v="Diskon"/>
    <n v="12000"/>
    <n v="6000"/>
    <n v="88000"/>
    <n v="1320"/>
    <s v="Tasjani (iaa)"/>
    <m/>
    <d v="2026-06-14T00:00:00"/>
    <m/>
    <x v="0"/>
    <m/>
    <s v="VIP"/>
    <m/>
    <m/>
    <s v="Tidak"/>
    <s v="COD"/>
    <n v="70000"/>
    <s v="Recon"/>
    <n v="80680"/>
    <x v="18"/>
  </r>
  <r>
    <s v="1358894772"/>
    <d v="2026-06-11T00:00:00"/>
    <s v="MEIKA-BERKARYA"/>
    <s v="Meika Berkarya"/>
    <s v="6287818525580"/>
    <s v="Kab. Kuningan"/>
    <s v="Cilimus"/>
    <s v="Jl. Panawuan Indrapatra, Panawuan, Kec. Cigandamekar, Kabupaten Kuningan, Jawa Barat"/>
    <s v="Toni Anton (ar)"/>
    <s v="6282180731816"/>
    <x v="0"/>
    <s v="Medan"/>
    <s v="Medan Tembung"/>
    <s v="Jln.durung No.144 B Gg.riski Kelurahan Sidorejo Dekat kantor PLN medan timur, Kecamatan Medan Tembung"/>
    <n v="1"/>
    <s v="BARANG"/>
    <n v="100"/>
    <n v="0"/>
    <s v="EZ"/>
    <s v="Bulanan"/>
    <s v="2 SET GIGI PALSU"/>
    <m/>
    <n v="38000"/>
    <n v="0"/>
    <n v="0"/>
    <n v="38000"/>
    <m/>
    <s v="Diskon"/>
    <n v="15200"/>
    <n v="22800"/>
    <n v="138000"/>
    <n v="2070"/>
    <s v="Toni Anton (ar)"/>
    <m/>
    <d v="2026-06-14T00:00:00"/>
    <s v="HUBUNGI PENERIMA (LANGSUNG ANTAR KE ALAMAT)"/>
    <x v="0"/>
    <m/>
    <s v="VIP"/>
    <m/>
    <m/>
    <s v="Tidak"/>
    <s v="COD"/>
    <n v="100000"/>
    <s v="Recon"/>
    <n v="113130"/>
    <x v="18"/>
  </r>
  <r>
    <s v="1359028579"/>
    <d v="2026-06-11T00:00:00"/>
    <s v="MEIKA-BERKARYA"/>
    <s v="Meika Berkarya"/>
    <s v="6287818525580"/>
    <s v="Kab. Kuningan"/>
    <s v="Cilimus"/>
    <s v="Jl. Panawuan Indrapatra, Panawuan"/>
    <s v="Tayeu Od."/>
    <s v="6281392192204"/>
    <x v="19"/>
    <s v="Kab. Kutai Barat"/>
    <s v="Bentian Besar"/>
    <s v="Kelurahan Dilang Puti Kec Bentian Besar Rt 6 Samping Lamin Bentian Besar (DIANTAR LANGSUNG KE ALAMAT PENERIMA)."/>
    <n v="1"/>
    <s v="BARANG"/>
    <n v="100"/>
    <n v="0"/>
    <s v="EZ"/>
    <s v="Bulanan"/>
    <s v="Beli 1 Gratis 1 Alat Cukur Multifungsi"/>
    <m/>
    <n v="85000"/>
    <n v="0"/>
    <n v="0"/>
    <n v="85000"/>
    <m/>
    <s v="Diskon"/>
    <n v="34000"/>
    <n v="51000"/>
    <n v="189000"/>
    <n v="2835"/>
    <s v="Tayeu Od."/>
    <m/>
    <d v="2026-06-18T00:00:00"/>
    <m/>
    <x v="0"/>
    <m/>
    <s v="VIP"/>
    <m/>
    <m/>
    <s v="Tidak"/>
    <s v="COD"/>
    <n v="104000"/>
    <s v="Recon"/>
    <n v="135165"/>
    <x v="3"/>
  </r>
  <r>
    <s v="1359029443"/>
    <d v="2026-06-11T00:00:00"/>
    <s v="MEIKA-BERKARYA"/>
    <s v="Meika Berkarya"/>
    <s v="6287818525580"/>
    <s v="Kab. Kuningan"/>
    <s v="Cilimus"/>
    <s v="Jl. Panawuan Indrapatra, Panawuan, Kec. Cigandamekar, Kabupaten Kuningan, Jawa Barat"/>
    <s v="Lipus lipus ( Di)"/>
    <s v="6282190365154"/>
    <x v="19"/>
    <s v="Kab. Kutai Barat"/>
    <s v="Bongan"/>
    <s v="PT. Farinda Bersaudara (Kantor Estate)77QP,QM8, Desa Jambuk, Kec. Bongan, Kab. Kutai Barat, Kalimantan Timur 75772"/>
    <n v="1"/>
    <s v="BARANG"/>
    <n v="100"/>
    <n v="0"/>
    <s v="EZ"/>
    <s v="Bulanan"/>
    <s v="1 SET GIGI PALSU"/>
    <m/>
    <n v="85000"/>
    <n v="0"/>
    <n v="0"/>
    <n v="85000"/>
    <m/>
    <s v="Diskon"/>
    <n v="34000"/>
    <n v="51000"/>
    <n v="145000"/>
    <n v="2175"/>
    <s v="jnt"/>
    <s v="Atasan/Staf/Karyawan"/>
    <d v="2026-06-25T00:00:00"/>
    <s v="HUBUNGI PENERIMA (LANGSUNG ANTAR KE ALAMAT)"/>
    <x v="1"/>
    <m/>
    <s v="VIP"/>
    <m/>
    <m/>
    <s v="Tidak"/>
    <s v="COD"/>
    <n v="60000"/>
    <s v="-"/>
    <n v="91825"/>
    <x v="17"/>
  </r>
  <r>
    <s v="1358937975"/>
    <d v="2026-06-11T00:00:00"/>
    <s v="MEIKA-BERKARYA"/>
    <s v="Meika Berkarya"/>
    <s v="6287818525580"/>
    <s v="Kab. Kuningan"/>
    <s v="Cilimus"/>
    <s v="Jl. Panawuan Indrapatra, Panawuan, Kec. Cigandamekar, Kabupaten Kuningan, Jawa Barat"/>
    <s v="Alex Pebrius (BY)"/>
    <s v="6282249497223"/>
    <x v="13"/>
    <s v="Kab. Kotawaringin Timur"/>
    <s v="Cempaga Hulu"/>
    <s v="Dilingkup Perusahaan Selucing Agro Mill (BGA). Desa/Kelurahan : Pundu"/>
    <n v="1"/>
    <s v="BARANG"/>
    <n v="100"/>
    <n v="0"/>
    <s v="EZ"/>
    <s v="Bulanan"/>
    <s v="1 Paket Buku Excel"/>
    <m/>
    <n v="63000"/>
    <n v="0"/>
    <n v="0"/>
    <n v="63000"/>
    <m/>
    <s v="Diskon"/>
    <n v="25200"/>
    <n v="37800"/>
    <n v="147000"/>
    <n v="2205"/>
    <s v="Alex Pebrius (BY)"/>
    <m/>
    <d v="2026-06-15T00:00:00"/>
    <s v="HUBUNGI PENERIMA (LANGSUNG ANTAR KE ALAMAT)"/>
    <x v="0"/>
    <m/>
    <s v="VIP"/>
    <m/>
    <m/>
    <s v="Tidak"/>
    <s v="COD"/>
    <n v="84000"/>
    <s v="Recon"/>
    <n v="106995"/>
    <x v="14"/>
  </r>
  <r>
    <s v="1359029357"/>
    <d v="2026-06-11T00:00:00"/>
    <s v="MEIKA-BERKARYA"/>
    <s v="Meika Berkarya"/>
    <s v="6287818525580"/>
    <s v="Kab. Kuningan"/>
    <s v="Cilimus"/>
    <s v="Jl. Panawuan Indrapatra, Panawuan"/>
    <s v="Andre (Kin)"/>
    <s v="6282156010240"/>
    <x v="3"/>
    <s v="Kab. Minahasa Utara"/>
    <s v="Likupang Barat"/>
    <s v="Desa Gangga Satu, Jaga 3, Patokan Gereja Bethel Indonesia"/>
    <n v="1"/>
    <s v="BARANG"/>
    <n v="100"/>
    <n v="0"/>
    <s v="EZ"/>
    <s v="Bulanan"/>
    <s v="Beli 1 Semprotan Noozle"/>
    <m/>
    <n v="87000"/>
    <n v="0"/>
    <n v="0"/>
    <n v="87000"/>
    <m/>
    <s v="Diskon"/>
    <n v="34800"/>
    <n v="52200"/>
    <n v="141900"/>
    <n v="2128.5"/>
    <s v="PAKET ANDA ADA DI JNT PANAWUAN"/>
    <s v="Atasan/Staf/Karyawan"/>
    <d v="2026-06-22T00:00:00"/>
    <m/>
    <x v="1"/>
    <m/>
    <s v="VIP"/>
    <m/>
    <m/>
    <s v="Tidak"/>
    <s v="COD"/>
    <n v="54900"/>
    <s v="-"/>
    <n v="87571.5"/>
    <x v="12"/>
  </r>
  <r>
    <s v="1358889975"/>
    <d v="2026-06-11T00:00:00"/>
    <s v="MEIKA-BERKARYA"/>
    <s v="Meika Berkarya"/>
    <s v="6287818525580"/>
    <s v="Kab. Kuningan"/>
    <s v="Cilimus"/>
    <s v="Jl. Panawuan Indrapatra, Panawuan, Kec. Cigandamekar, Kabupaten Kuningan, Jawa Barat"/>
    <s v="Tarso (Di)"/>
    <s v="6282254288210"/>
    <x v="13"/>
    <s v="Kab. Katingan"/>
    <s v="Katingan Hilir"/>
    <s v="Desa Hampalit Rt 01, Jln Samba, ( Patokan Rumah Makan Benua Lima Muara 30 ) Kec. Katingan Hilir, Kab. Katingan"/>
    <n v="1"/>
    <s v="BARANG"/>
    <n v="100"/>
    <n v="0"/>
    <s v="EZ"/>
    <s v="Bulanan"/>
    <s v="1 SET POMPA SEDOT MANUAL (1 POMPA DAN 1 SELANG)"/>
    <m/>
    <n v="63000"/>
    <n v="0"/>
    <n v="0"/>
    <n v="63000"/>
    <m/>
    <s v="Diskon"/>
    <n v="25200"/>
    <n v="37800"/>
    <n v="133000"/>
    <n v="1995"/>
    <s v="Tarso (Di)"/>
    <m/>
    <d v="2026-06-16T00:00:00"/>
    <s v="HUBUNGI PENERIMA (LANGSUNG ANTAR KE ALAMAT)"/>
    <x v="0"/>
    <m/>
    <s v="VIP"/>
    <m/>
    <m/>
    <s v="Tidak"/>
    <s v="COD"/>
    <n v="70000"/>
    <s v="Recon"/>
    <n v="93205"/>
    <x v="7"/>
  </r>
  <r>
    <s v="1358889896"/>
    <d v="2026-06-11T00:00:00"/>
    <s v="MEIKA-BERKARYA"/>
    <s v="Meika Berkarya"/>
    <s v="6287818525580"/>
    <s v="Kab. Kuningan"/>
    <s v="Cilimus"/>
    <s v="Jl. Panawuan Indrapatra, Panawuan, Kec. Cigandamekar, Kabupaten Kuningan, Jawa Barat"/>
    <s v="RONALD LEGOH (ca)"/>
    <s v="62082247171617"/>
    <x v="3"/>
    <s v="Manado"/>
    <s v="Sario"/>
    <s v="patokan rumah.Hotel Sakura 100 m arah timur Desa. :RANOTANA LINGK 1 Jl: Laut Aru lingk 1"/>
    <n v="1"/>
    <s v="BARANG"/>
    <n v="100"/>
    <n v="0"/>
    <s v="EZ"/>
    <s v="Bulanan"/>
    <s v="1 Alat Peras Buah"/>
    <m/>
    <n v="64000"/>
    <n v="0"/>
    <n v="0"/>
    <n v="64000"/>
    <m/>
    <s v="Diskon"/>
    <n v="25600"/>
    <n v="38400"/>
    <n v="158000"/>
    <n v="2370"/>
    <s v="RONALD LEGOH (ca)"/>
    <m/>
    <d v="2026-06-15T00:00:00"/>
    <s v="HUBUNGI PENERIMA (LANGSUNG ANTAR KE ALAMAT)"/>
    <x v="0"/>
    <m/>
    <s v="VIP"/>
    <m/>
    <m/>
    <s v="Tidak"/>
    <s v="COD"/>
    <n v="94000"/>
    <s v="Recon"/>
    <n v="117230"/>
    <x v="14"/>
  </r>
  <r>
    <s v="1358944272"/>
    <d v="2026-06-11T00:00:00"/>
    <s v="MEIKA-BERKARYA"/>
    <s v="Meika Berkarya"/>
    <s v="6287818525580"/>
    <s v="Kab. Kuningan"/>
    <s v="Cilimus"/>
    <s v="Jl. Panawuan Indrapatra, Panawuan, Kec. Cigandamekar, Kabupaten Kuningan, Jawa Barat"/>
    <s v="Sofyan hadi (BY)"/>
    <s v="6281809625418"/>
    <x v="24"/>
    <s v="Jakarta Selatan"/>
    <s v="Kebayoran Lama"/>
    <s v="Jl.Kampung Baru Iii, Rt 005/05 No 40 Kelurahan Pondok Pinang,Kebayoran Lama Kota Jakarta Selatan (Pondok Pinang Center, Tanya Aja Ketua Rt 05)"/>
    <n v="1"/>
    <s v="BARANG"/>
    <n v="100"/>
    <n v="0"/>
    <s v="EZ"/>
    <s v="Bulanan"/>
    <s v="1 Spray Pembersih Interior Mobil"/>
    <m/>
    <n v="14000"/>
    <n v="0"/>
    <n v="0"/>
    <n v="14000"/>
    <m/>
    <s v="Diskon"/>
    <n v="8000"/>
    <n v="6000"/>
    <n v="96500"/>
    <n v="1447.5"/>
    <s v="Sofyan hadi (BY)"/>
    <m/>
    <d v="2026-06-13T00:00:00"/>
    <s v="HUBUNGI PENERIMA (LANGSUNG ANTAR KE ALAMAT)"/>
    <x v="0"/>
    <m/>
    <s v="VIP"/>
    <m/>
    <m/>
    <s v="Tidak"/>
    <s v="COD"/>
    <n v="82500"/>
    <s v="Recon"/>
    <n v="89052.5"/>
    <x v="15"/>
  </r>
  <r>
    <s v="1358944359"/>
    <d v="2026-06-11T00:00:00"/>
    <s v="MEIKA-BERKARYA"/>
    <s v="Meika Berkarya"/>
    <s v="6287818525580"/>
    <s v="Kab. Kuningan"/>
    <s v="Cilimus"/>
    <s v="Jl. Panawuan Indrapatra, Panawuan"/>
    <s v="Sugeng wijayanto(ib)"/>
    <s v="6285864445521"/>
    <x v="15"/>
    <s v="Kab. Karanganyar"/>
    <s v="Jaten"/>
    <s v="Perum josroyo indah , Jl.Imam bonjol blok.D, No.111 jaten karanganyar surakarta"/>
    <n v="1"/>
    <s v="BARANG"/>
    <n v="100"/>
    <n v="0"/>
    <s v="EZ"/>
    <s v="Bulanan"/>
    <s v="Beli 1 Pengkilap Body Kendaraan"/>
    <m/>
    <n v="25000"/>
    <n v="0"/>
    <n v="0"/>
    <n v="25000"/>
    <m/>
    <s v="Diskon"/>
    <n v="18000"/>
    <n v="7000"/>
    <n v="79000"/>
    <n v="1185"/>
    <s v="JNTPANAWUAN"/>
    <s v="Atasan/Staf/Karyawan"/>
    <d v="2026-06-20T00:00:00"/>
    <m/>
    <x v="1"/>
    <m/>
    <s v="VIP"/>
    <m/>
    <m/>
    <s v="Tidak"/>
    <s v="COD"/>
    <n v="54000"/>
    <s v="-"/>
    <n v="70815"/>
    <x v="19"/>
  </r>
  <r>
    <s v="1359065373"/>
    <d v="2026-06-11T00:00:00"/>
    <s v="MEIKA-BERKARYA"/>
    <s v="Meika Berkarya"/>
    <s v="6287818525580"/>
    <s v="Kab. Kuningan"/>
    <s v="Cilimus"/>
    <s v="Jl. Panawuan Indrapatra, Panawuan"/>
    <s v="Waris widodo(Mar)."/>
    <s v="6285893409534"/>
    <x v="16"/>
    <s v="Kab. Blitar"/>
    <s v="Selorejo"/>
    <s v="Dusun.Boro Rt 04 Rw 02 Desa Boro Kec.Selorejo Kab.Blitar Jawa Timur"/>
    <n v="1"/>
    <s v="BARANG"/>
    <n v="100"/>
    <n v="0"/>
    <s v="EZ"/>
    <s v="Bulanan"/>
    <s v="Beli 1 Penghitam Body Kendaraan Bonus Kain Lap Microfiber"/>
    <m/>
    <n v="31000"/>
    <n v="0"/>
    <n v="0"/>
    <n v="31000"/>
    <m/>
    <s v="Diskon"/>
    <n v="22000"/>
    <n v="9000"/>
    <n v="77000"/>
    <n v="1155"/>
    <s v="Waris widodo(Mar)."/>
    <m/>
    <d v="2026-06-13T00:00:00"/>
    <m/>
    <x v="0"/>
    <m/>
    <s v="VIP"/>
    <m/>
    <m/>
    <s v="Tidak"/>
    <s v="COD"/>
    <n v="46000"/>
    <s v="Recon"/>
    <n v="66845"/>
    <x v="15"/>
  </r>
  <r>
    <s v="1359065716"/>
    <d v="2026-06-11T00:00:00"/>
    <s v="MEIKA-BERKARYA"/>
    <s v="Meika Berkarya"/>
    <s v="6287818525580"/>
    <s v="Kab. Kuningan"/>
    <s v="Cilimus"/>
    <s v="Jl. Panawuan Indrapatra, Panawuan"/>
    <s v="Lisye Ximenes (Jj)"/>
    <s v="6281246431904"/>
    <x v="1"/>
    <s v="Kupang"/>
    <s v="Maulafa"/>
    <s v="Jln. Sukun II Kelurahan /Desa Oepura RT 030 RW 12 Kec Maulafa Kupang"/>
    <n v="1"/>
    <s v="BARANG"/>
    <n v="100"/>
    <n v="0"/>
    <s v="EZ"/>
    <s v="Bulanan"/>
    <s v="Beli 1 Gratis 1 Sikat Punggug"/>
    <m/>
    <n v="64000"/>
    <n v="0"/>
    <n v="0"/>
    <n v="64000"/>
    <m/>
    <s v="Diskon"/>
    <n v="25600"/>
    <n v="38400"/>
    <n v="134000"/>
    <n v="2010"/>
    <s v="Lisye Ximenes (Jj)"/>
    <m/>
    <d v="2026-06-14T00:00:00"/>
    <m/>
    <x v="0"/>
    <m/>
    <s v="VIP"/>
    <m/>
    <m/>
    <s v="Tidak"/>
    <s v="COD"/>
    <n v="70000"/>
    <s v="Recon"/>
    <n v="93590"/>
    <x v="18"/>
  </r>
  <r>
    <s v="1358944352"/>
    <d v="2026-06-11T00:00:00"/>
    <s v="MEIKA-BERKARYA"/>
    <s v="Meika Berkarya"/>
    <s v="6287818525580"/>
    <s v="Kab. Kuningan"/>
    <s v="Cilimus"/>
    <s v="Jl. Panawuan Indrapatra, Panawuan"/>
    <s v="Yusak oekolo (Kin)"/>
    <s v="628213711928"/>
    <x v="1"/>
    <s v="Kupang"/>
    <s v="Kota Lama"/>
    <s v="Jalan Sumba Oeba Kupang RT 10 RW 003 Kelurahan Fatubesi"/>
    <n v="1"/>
    <s v="BARANG"/>
    <n v="100"/>
    <n v="0"/>
    <s v="EZ"/>
    <s v="Bulanan"/>
    <s v="Beli 1 Gratis 1 Sikat Punggug"/>
    <m/>
    <n v="64000"/>
    <n v="0"/>
    <n v="0"/>
    <n v="64000"/>
    <m/>
    <s v="Diskon"/>
    <n v="25600"/>
    <n v="38400"/>
    <n v="135000"/>
    <n v="2025"/>
    <s v="Yusak oekolo (Kin)"/>
    <m/>
    <d v="2026-06-16T00:00:00"/>
    <m/>
    <x v="0"/>
    <m/>
    <s v="VIP"/>
    <m/>
    <m/>
    <s v="Tidak"/>
    <s v="COD"/>
    <n v="71000"/>
    <s v="Recon"/>
    <n v="94575"/>
    <x v="7"/>
  </r>
  <r>
    <s v="1359011641"/>
    <d v="2026-06-11T00:00:00"/>
    <s v="MEIKA-BERKARYA"/>
    <s v="Meika Berkarya"/>
    <s v="6287818525580"/>
    <s v="Kab. Kuningan"/>
    <s v="Cilimus"/>
    <s v="Jl. Panawuan Indrapatra, Panawuan, Kec. Cigandamekar, Kabupaten Kuningan, Jawa Barat"/>
    <s v="Johan ( SP )"/>
    <s v="62895346140209"/>
    <x v="26"/>
    <s v="Kab. Kuningan"/>
    <s v="Cimahi"/>
    <s v="Dusun Calingcing Rt 06 Rw 08 Desa Cileuya"/>
    <n v="1"/>
    <s v="BARANG"/>
    <n v="100"/>
    <n v="0"/>
    <s v="EZ"/>
    <s v="Bulanan"/>
    <s v="1 SET GIGI PALSU"/>
    <m/>
    <n v="7000"/>
    <n v="0"/>
    <n v="0"/>
    <n v="7000"/>
    <m/>
    <s v="Diskon"/>
    <n v="2000"/>
    <n v="5000"/>
    <n v="67000"/>
    <n v="1005"/>
    <s v="DC PANAWUAN KNG07"/>
    <s v="Atasan/Staf/Karyawan"/>
    <d v="2026-06-19T00:00:00"/>
    <s v="HUBUNGI PENERIMA (LANGSUNG ANTAR KE ALAMAT)"/>
    <x v="1"/>
    <m/>
    <s v="VIP"/>
    <m/>
    <m/>
    <s v="Tidak"/>
    <s v="COD"/>
    <n v="60000"/>
    <s v="-"/>
    <n v="60995"/>
    <x v="0"/>
  </r>
  <r>
    <s v="1358890799"/>
    <d v="2026-06-11T00:00:00"/>
    <s v="MEIKA-BERKARYA"/>
    <s v="Meika Berkarya"/>
    <s v="6287818525580"/>
    <s v="Kab. Kuningan"/>
    <s v="Cilimus"/>
    <s v="Jl. Panawuan Indrapatra, Panawuan"/>
    <s v="Putra / Adi Od."/>
    <s v="6285343875148"/>
    <x v="32"/>
    <s v="Kab. Nunukan"/>
    <s v="Sei Menggaris"/>
    <s v="Desa Srinanti Kec Sei Menggaris (DIANTAR LANGSUNG KE ALAMAT PENERIMA) Pangkalan Speed Boat Sekitang."/>
    <n v="1"/>
    <s v="BARANG"/>
    <n v="100"/>
    <n v="0"/>
    <s v="EZ"/>
    <s v="Bulanan"/>
    <s v="Beli 2 Gratis 1 Pengkilap Body Kendaraan"/>
    <m/>
    <n v="96000"/>
    <n v="0"/>
    <n v="0"/>
    <n v="96000"/>
    <m/>
    <s v="Diskon"/>
    <n v="38400"/>
    <n v="57600"/>
    <n v="200000"/>
    <n v="3000"/>
    <s v="Putra / Adi Od."/>
    <m/>
    <d v="2026-06-16T00:00:00"/>
    <m/>
    <x v="0"/>
    <m/>
    <s v="VIP"/>
    <m/>
    <m/>
    <s v="Tidak"/>
    <s v="COD"/>
    <n v="104000"/>
    <s v="Recon"/>
    <n v="139400"/>
    <x v="7"/>
  </r>
  <r>
    <s v="1358944035"/>
    <d v="2026-06-11T00:00:00"/>
    <s v="MEIKA-BERKARYA"/>
    <s v="Meika Berkarya"/>
    <s v="6287818525580"/>
    <s v="Kab. Kuningan"/>
    <s v="Cilimus"/>
    <s v="Jl. Panawuan Indrapatra, Panawuan, Kec. Cigandamekar, Kabupaten Kuningan, Jawa Barat"/>
    <s v="Rina Rina (IS)"/>
    <s v="6281241858745"/>
    <x v="19"/>
    <s v="Balikpapan"/>
    <s v="Balikpapan Kota"/>
    <s v="Kelurahan klandasan ulu RT 08 Klandasan ulu Depan Kantor pos Masuk Gang PMI, Kec. balikpapan kota Kab. balikpapan Kalimantan timur"/>
    <n v="1"/>
    <s v="BARANG"/>
    <n v="100"/>
    <n v="0"/>
    <s v="EZ"/>
    <s v="Bulanan"/>
    <s v="1 SET GIGI PALSU"/>
    <m/>
    <n v="47000"/>
    <n v="0"/>
    <n v="0"/>
    <n v="47000"/>
    <m/>
    <s v="Diskon"/>
    <n v="18800"/>
    <n v="28200"/>
    <n v="102000"/>
    <n v="1530"/>
    <s v="JNT"/>
    <s v="Atasan/Staf/Karyawan"/>
    <d v="2026-06-19T00:00:00"/>
    <s v="HUBUNGI PENERIMA (LANGSUNG ANTAR KE ALAMAT)"/>
    <x v="1"/>
    <m/>
    <s v="VIP"/>
    <m/>
    <m/>
    <s v="Tidak"/>
    <s v="COD"/>
    <n v="55000"/>
    <s v="-"/>
    <n v="72270"/>
    <x v="0"/>
  </r>
  <r>
    <s v="1358890821"/>
    <d v="2026-06-11T00:00:00"/>
    <s v="MEIKA-BERKARYA"/>
    <s v="Meika Berkarya"/>
    <s v="6287818525580"/>
    <s v="Kab. Kuningan"/>
    <s v="Cilimus"/>
    <s v="Jl. Panawuan Indrapatra, Panawuan"/>
    <s v="Fabianus Jeliman(ib)"/>
    <s v="6282210052346"/>
    <x v="19"/>
    <s v="Kab. Kutai Timur"/>
    <s v="Sangkulirang"/>
    <s v="PT wira inova nusantara desa perupuk kecamatan sangkulirang"/>
    <n v="1"/>
    <s v="BARANG"/>
    <n v="100"/>
    <n v="0"/>
    <s v="EZ"/>
    <s v="Bulanan"/>
    <s v="Beli 1 Pembesar Layar Hp"/>
    <m/>
    <n v="93000"/>
    <n v="0"/>
    <n v="0"/>
    <n v="93000"/>
    <m/>
    <s v="Diskon"/>
    <n v="37200"/>
    <n v="55800"/>
    <n v="154000"/>
    <n v="2310"/>
    <s v="jnt"/>
    <s v="OB"/>
    <d v="2026-06-24T00:00:00"/>
    <m/>
    <x v="1"/>
    <m/>
    <s v="VIP"/>
    <m/>
    <m/>
    <s v="Tidak"/>
    <s v="COD"/>
    <n v="61000"/>
    <s v="-"/>
    <n v="95890"/>
    <x v="16"/>
  </r>
  <r>
    <s v="1359066727"/>
    <d v="2026-06-11T00:00:00"/>
    <s v="MEIKA-BERKARYA"/>
    <s v="Meika Berkarya"/>
    <s v="6287818525580"/>
    <s v="Kab. Kuningan"/>
    <s v="Cilimus"/>
    <s v="Jl. Panawuan Indrapatra, Panawuan"/>
    <s v="S Muthoharoh (PS)"/>
    <s v="6285385546077"/>
    <x v="4"/>
    <s v="Kab.  Muaro Jambi"/>
    <s v="Jambi Luar Kota"/>
    <s v="Jln. Jambi Muaro Bulian Desa. Pijoan ( Dekat PT ayong, ANTRAKN LANGSUNG KE ALAMAT)"/>
    <n v="1"/>
    <s v="BARANG"/>
    <n v="100"/>
    <n v="0"/>
    <s v="EZ"/>
    <s v="Bulanan"/>
    <s v="Beli 1 Dapat 6 Paket Buku Lancar Membaca Tanpa Mengeja"/>
    <m/>
    <n v="52000"/>
    <n v="0"/>
    <n v="0"/>
    <n v="52000"/>
    <m/>
    <s v="Diskon"/>
    <n v="20800"/>
    <n v="31200"/>
    <n v="136000"/>
    <n v="2040"/>
    <s v="S Muthoharoh (PS)"/>
    <m/>
    <d v="2026-06-17T00:00:00"/>
    <m/>
    <x v="0"/>
    <m/>
    <s v="VIP"/>
    <m/>
    <m/>
    <s v="Tidak"/>
    <s v="COD"/>
    <n v="84000"/>
    <s v="Recon"/>
    <n v="102760"/>
    <x v="9"/>
  </r>
  <r>
    <s v="1359084890"/>
    <d v="2026-06-11T00:00:00"/>
    <s v="MEIKA-BERKARYA"/>
    <s v="Meika Berkarya"/>
    <s v="6287818525580"/>
    <s v="Kab. Kuningan"/>
    <s v="Cilimus"/>
    <s v="Jl. Panawuan Indrapatra, Panawuan, Kec. Cigandamekar, Kabupaten Kuningan, Jawa Barat"/>
    <s v="Okta (Bar)"/>
    <s v="6281264655150"/>
    <x v="22"/>
    <s v="Kab. Tanggamus"/>
    <s v="Bulok"/>
    <s v="Desa Sukamara Rt 1 / Rw 1, Kec. Bulok, No Hp : ,62 812-6465-5150 (Diantarkan Langsung Ke Alamat Penerima)"/>
    <n v="1"/>
    <s v="BARANG"/>
    <n v="100"/>
    <n v="0"/>
    <s v="EZ"/>
    <s v="Bulanan"/>
    <s v="1 Paket Alat Peras Buah"/>
    <m/>
    <n v="40000"/>
    <n v="0"/>
    <n v="0"/>
    <n v="40000"/>
    <m/>
    <s v="Diskon"/>
    <n v="16000"/>
    <n v="24000"/>
    <n v="134000"/>
    <n v="2010"/>
    <s v="jnt panawuan"/>
    <s v="Atasan/Staf/Karyawan"/>
    <d v="2026-06-20T00:00:00"/>
    <s v="HUBUNGI PENERIMA (LANGSUNG ANTAR KE ALAMAT)"/>
    <x v="1"/>
    <m/>
    <s v="VIP"/>
    <m/>
    <m/>
    <s v="Tidak"/>
    <s v="COD"/>
    <n v="94000"/>
    <s v="-"/>
    <n v="107990"/>
    <x v="19"/>
  </r>
  <r>
    <s v="1359085154"/>
    <d v="2026-06-11T00:00:00"/>
    <s v="MEIKA-BERKARYA"/>
    <s v="Meika Berkarya"/>
    <s v="6287818525580"/>
    <s v="Kab. Kuningan"/>
    <s v="Cilimus"/>
    <s v="Jl. Panawuan Indrapatra, Panawuan"/>
    <s v="Kostansa (Jj)"/>
    <s v="6281356775880"/>
    <x v="1"/>
    <s v="Kupang"/>
    <s v="Kota Raja"/>
    <s v="Kelurahan /Desa Bakunase 2 RT 02 RW 01 Patokan dekat SDN Oetona"/>
    <n v="1"/>
    <s v="BARANG"/>
    <n v="100"/>
    <n v="0"/>
    <s v="EZ"/>
    <s v="Bulanan"/>
    <s v="Beli 1 Gratis 1 Sikat Punggug"/>
    <m/>
    <n v="64000"/>
    <n v="0"/>
    <n v="0"/>
    <n v="64000"/>
    <m/>
    <s v="Diskon"/>
    <n v="25600"/>
    <n v="38400"/>
    <n v="134000"/>
    <n v="2010"/>
    <s v="Kostansa (Jj)"/>
    <m/>
    <d v="2026-06-15T00:00:00"/>
    <m/>
    <x v="0"/>
    <m/>
    <s v="VIP"/>
    <m/>
    <m/>
    <s v="Tidak"/>
    <s v="COD"/>
    <n v="70000"/>
    <s v="Recon"/>
    <n v="93590"/>
    <x v="14"/>
  </r>
  <r>
    <s v="1359066180"/>
    <d v="2026-06-11T00:00:00"/>
    <s v="MEIKA-BERKARYA"/>
    <s v="Meika Berkarya"/>
    <s v="6287818525580"/>
    <s v="Kab. Kuningan"/>
    <s v="Cilimus"/>
    <s v="Jl. Panawuan Indrapatra, Panawuan"/>
    <s v="Ketut Kardiwinata(ib)"/>
    <s v="6281338739660"/>
    <x v="12"/>
    <s v="Kab. Bangli"/>
    <s v="Bangli"/>
    <s v="Jalan Tamansari No 5 Utara Kampus UHN Kubu,Bangli, Bali."/>
    <n v="1"/>
    <s v="BARANG"/>
    <n v="100"/>
    <n v="0"/>
    <s v="EZ"/>
    <s v="Bulanan"/>
    <s v="Beli 1 Gratis 1 Sikat Punggug"/>
    <m/>
    <n v="38000"/>
    <n v="0"/>
    <n v="0"/>
    <n v="38000"/>
    <m/>
    <s v="Diskon"/>
    <n v="15200"/>
    <n v="22800"/>
    <n v="107000"/>
    <n v="1605"/>
    <s v="jnt"/>
    <s v="Atasan/Staf/Karyawan"/>
    <d v="2026-06-23T00:00:00"/>
    <m/>
    <x v="1"/>
    <m/>
    <s v="VIP"/>
    <m/>
    <m/>
    <s v="Tidak"/>
    <s v="COD"/>
    <n v="69000"/>
    <s v="-"/>
    <n v="82595"/>
    <x v="2"/>
  </r>
  <r>
    <s v="1359085463"/>
    <d v="2026-06-11T00:00:00"/>
    <s v="MEIKA-BERKARYA"/>
    <s v="Meika Berkarya"/>
    <s v="6287818525580"/>
    <s v="Kab. Kuningan"/>
    <s v="Cilimus"/>
    <s v="Jl. Panawuan Indrapatra, Panawuan, Kec. Cigandamekar, Kabupaten Kuningan, Jawa Barat"/>
    <s v="Venty Paath (Fr)"/>
    <s v="62895328345108"/>
    <x v="3"/>
    <s v="Manado"/>
    <s v="Wenang"/>
    <s v="Lingkungan No.4, Teling Bawah, Kec. Wenang, Kota Manado,"/>
    <n v="1"/>
    <s v="BARANG"/>
    <n v="100"/>
    <n v="0"/>
    <s v="EZ"/>
    <s v="Bulanan"/>
    <s v="1 SET GIGI PALSU"/>
    <m/>
    <n v="64000"/>
    <n v="0"/>
    <n v="0"/>
    <n v="64000"/>
    <m/>
    <s v="Diskon"/>
    <n v="25600"/>
    <n v="38400"/>
    <n v="119000"/>
    <n v="1785"/>
    <s v="PAKET ANDA ADA DI JNT PANAWUAN"/>
    <s v="Atasan/Staf/Karyawan"/>
    <d v="2026-06-22T00:00:00"/>
    <s v="HUBUNGI PENERIMA (LANGSUNG ANTAR KE ALAMAT)"/>
    <x v="1"/>
    <m/>
    <s v="VIP"/>
    <m/>
    <m/>
    <s v="Tidak"/>
    <s v="COD"/>
    <n v="55000"/>
    <s v="-"/>
    <n v="78815"/>
    <x v="12"/>
  </r>
  <r>
    <s v="1359011749"/>
    <d v="2026-06-11T00:00:00"/>
    <s v="MEIKA-BERKARYA"/>
    <s v="Meika Berkarya"/>
    <s v="6287818525580"/>
    <s v="Kab. Kuningan"/>
    <s v="Cilimus"/>
    <s v="Jl. Panawuan Indrapatra, Panawuan, Kec. Cigandamekar, Kabupaten Kuningan, Jawa Barat"/>
    <s v="Amiruddin (BY)"/>
    <s v="6282188426203"/>
    <x v="14"/>
    <s v="Kab. Gowa"/>
    <s v="Manuju"/>
    <s v="Dusun Kaballokang, Desa Moncongloe, Rt 01 Rw 02 (Belakan Mesjid Nurul Kaballokang)Kec. Manuju Kab. Gowa"/>
    <n v="1"/>
    <s v="BARANG"/>
    <n v="100"/>
    <n v="0"/>
    <s v="EZ"/>
    <s v="Bulanan"/>
    <s v="1 Botol Aspal Anti Bocor"/>
    <m/>
    <n v="54000"/>
    <n v="0"/>
    <n v="0"/>
    <n v="54000"/>
    <m/>
    <s v="Diskon"/>
    <n v="21600"/>
    <n v="32400"/>
    <n v="138000"/>
    <n v="2070"/>
    <s v="DC PANAWUAN"/>
    <s v="Atasan/Staf/Karyawan"/>
    <d v="2026-06-21T00:00:00"/>
    <s v="HUBUNGI PENERIMA (LANGSUNG ANTAR KE ALAMAT)"/>
    <x v="1"/>
    <m/>
    <s v="VIP"/>
    <m/>
    <m/>
    <s v="Tidak"/>
    <s v="COD"/>
    <n v="84000"/>
    <s v="-"/>
    <n v="103530"/>
    <x v="10"/>
  </r>
  <r>
    <s v="1358910912"/>
    <d v="2026-06-11T00:00:00"/>
    <s v="MEIKA-BERKARYA"/>
    <s v="Meika Berkarya"/>
    <s v="6287818525580"/>
    <s v="Kab. Kuningan"/>
    <s v="Cilimus"/>
    <s v="Jl. Panawuan Indrapatra, Panawuan, Kec. Cigandamekar, Kabupaten Kuningan, Jawa Barat"/>
    <s v="M.yusuf (Fr)"/>
    <s v="6287887056917"/>
    <x v="26"/>
    <s v="Kab. Bogor"/>
    <s v="Cileungsi"/>
    <s v="Perumahan Cibubur Mansion Blok A1 No 8,Desa Cileungsi kidul, Kec. Cileungsi Kab. Bogor"/>
    <n v="1"/>
    <s v="BARANG"/>
    <n v="100"/>
    <n v="0"/>
    <s v="EZ"/>
    <s v="Bulanan"/>
    <s v="1 SET POMPA SEDOT MANUAL (1 POMPA DAN 1 SELANG)"/>
    <m/>
    <n v="15000"/>
    <n v="0"/>
    <n v="0"/>
    <n v="15000"/>
    <m/>
    <s v="Diskon"/>
    <n v="9000"/>
    <n v="6000"/>
    <n v="83000"/>
    <n v="1245"/>
    <s v="M.yusuf (Fr)"/>
    <m/>
    <d v="2026-06-13T00:00:00"/>
    <s v="HUBUNGI PENERIMA (LANGSUNG ANTAR KE ALAMAT)"/>
    <x v="0"/>
    <m/>
    <s v="VIP"/>
    <m/>
    <m/>
    <s v="Tidak"/>
    <s v="COD"/>
    <n v="68000"/>
    <s v="Recon"/>
    <n v="75755"/>
    <x v="15"/>
  </r>
  <r>
    <s v="1358911061"/>
    <d v="2026-06-11T00:00:00"/>
    <s v="MEIKA-BERKARYA"/>
    <s v="Meika Berkarya"/>
    <s v="6287818525580"/>
    <s v="Kab. Kuningan"/>
    <s v="Cilimus"/>
    <s v="Jl. Panawuan Indrapatra, Panawuan"/>
    <s v="Morlan Simanillang Od."/>
    <s v="6281377427548"/>
    <x v="0"/>
    <s v="Kab. Humbang Hasundutan"/>
    <s v="Onan Ganjang"/>
    <s v="KANTOR CAMAT ONAN GANJANG 5J6H,2X7, Jl. Sisingamangaraja, Onan Ganjang, Kec. Onan Ganjang, Kabupaten Humbang Hasundutan, Sumatera Utara 22454 (DIANTAR LANGSUNG KE ALAMAT PENERIMA)."/>
    <n v="1"/>
    <s v="BARANG"/>
    <n v="100"/>
    <n v="0"/>
    <s v="EZ"/>
    <s v="Bulanan"/>
    <s v="Beli 1 Gratis 1 Sikat Punggug"/>
    <m/>
    <n v="54000"/>
    <n v="0"/>
    <n v="0"/>
    <n v="54000"/>
    <m/>
    <s v="Diskon"/>
    <n v="21600"/>
    <n v="32400"/>
    <n v="124000"/>
    <n v="1860"/>
    <s v="DC PANAWUAN"/>
    <s v="Atasan/Staf/Karyawan"/>
    <d v="2026-06-27T00:00:00"/>
    <m/>
    <x v="1"/>
    <m/>
    <s v="VIP"/>
    <m/>
    <m/>
    <s v="Tidak"/>
    <s v="COD"/>
    <n v="70000"/>
    <s v="-"/>
    <n v="89740"/>
    <x v="1"/>
  </r>
  <r>
    <s v="1358902603"/>
    <d v="2026-06-11T00:00:00"/>
    <s v="MEIKA-BERKARYA"/>
    <s v="Meika Berkarya"/>
    <s v="6287818525580"/>
    <s v="Kab. Kuningan"/>
    <s v="Cilimus"/>
    <s v="Jl. Panawuan Indrapatra, Panawuan"/>
    <s v="Mimi Karim (Jj)"/>
    <s v="6283837708286"/>
    <x v="26"/>
    <s v="Kab. Bekasi"/>
    <s v="Cikarang Utara"/>
    <s v="Kelurahan /Desa Pasirgombong RT 04 RW 04 Mushola Nurul Amin"/>
    <n v="1"/>
    <s v="BARANG"/>
    <n v="100"/>
    <n v="0"/>
    <s v="EZ"/>
    <s v="Bulanan"/>
    <s v="Beli 1 Semprotan Noozle"/>
    <m/>
    <n v="15000"/>
    <n v="0"/>
    <n v="0"/>
    <n v="15000"/>
    <m/>
    <s v="Diskon"/>
    <n v="9000"/>
    <n v="6000"/>
    <n v="67500"/>
    <n v="1012.5"/>
    <s v="PAKET ANDA ADA DI JNT PANAWUAN"/>
    <s v="Atasan/Staf/Karyawan"/>
    <d v="2026-06-22T00:00:00"/>
    <m/>
    <x v="1"/>
    <m/>
    <s v="VIP"/>
    <m/>
    <m/>
    <s v="Tidak"/>
    <s v="COD"/>
    <n v="52500"/>
    <s v="-"/>
    <n v="60487.5"/>
    <x v="12"/>
  </r>
  <r>
    <s v="1358901490"/>
    <d v="2026-06-11T00:00:00"/>
    <s v="MEIKA-BERKARYA"/>
    <s v="Meika Berkarya"/>
    <s v="6287818525580"/>
    <s v="Kab. Kuningan"/>
    <s v="Cilimus"/>
    <s v="Jl. Panawuan Indrapatra, Panawuan, Kec. Cigandamekar, Kabupaten Kuningan, Jawa Barat"/>
    <s v="Agussuparman Suparman (BY)"/>
    <s v="6289529011528"/>
    <x v="26"/>
    <s v="Bandung"/>
    <s v="Lengkong"/>
    <s v="Desa/Kelurahan Burangrang RT.01/RW.02 Jl. Emong 28a/16 (Pos Rw 02) Lengkong Kota Bandung"/>
    <n v="1"/>
    <s v="BARANG"/>
    <n v="100"/>
    <n v="0"/>
    <s v="EZ"/>
    <s v="Bulanan"/>
    <s v="1 Dapat 2 Kacamata Autofokus"/>
    <m/>
    <n v="12000"/>
    <n v="0"/>
    <n v="0"/>
    <n v="12000"/>
    <m/>
    <s v="Diskon"/>
    <n v="7000"/>
    <n v="5000"/>
    <n v="52000"/>
    <n v="780"/>
    <s v="jnt"/>
    <s v="Atasan/Staf/Karyawan"/>
    <d v="2026-06-23T00:00:00"/>
    <s v="HUBUNGI PENERIMA (LANGSUNG ANTAR KE ALAMAT)"/>
    <x v="1"/>
    <m/>
    <s v="VIP"/>
    <m/>
    <m/>
    <s v="Tidak"/>
    <s v="COD"/>
    <n v="40000"/>
    <s v="-"/>
    <n v="46220"/>
    <x v="2"/>
  </r>
  <r>
    <s v="1359070418"/>
    <d v="2026-06-11T00:00:00"/>
    <s v="MEIKA-BERKARYA"/>
    <s v="Meika Berkarya"/>
    <s v="6287818525580"/>
    <s v="Kab. Kuningan"/>
    <s v="Cilimus"/>
    <s v="Jl. Panawuan Indrapatra, Panawuan"/>
    <s v="Amazollatukan(Mar)."/>
    <s v="6281775041989"/>
    <x v="1"/>
    <s v="Kab. Lembata"/>
    <s v="Atadei"/>
    <s v="Lewaji, desa doripewut, kecamatan atadei, kab Lembata , prov NTT."/>
    <n v="1"/>
    <s v="BARANG"/>
    <n v="100"/>
    <n v="0"/>
    <s v="EZ"/>
    <s v="Bulanan"/>
    <s v="Beli 1 Pembesar Layar Hp"/>
    <m/>
    <n v="84000"/>
    <n v="0"/>
    <n v="0"/>
    <n v="84000"/>
    <m/>
    <s v="Diskon"/>
    <n v="33600"/>
    <n v="50400"/>
    <n v="154000"/>
    <n v="2310"/>
    <s v="Amazollatukan(Mar)."/>
    <m/>
    <d v="2026-06-18T00:00:00"/>
    <m/>
    <x v="0"/>
    <m/>
    <s v="VIP"/>
    <m/>
    <m/>
    <s v="Tidak"/>
    <s v="COD"/>
    <n v="70000"/>
    <s v="Recon"/>
    <n v="101290"/>
    <x v="3"/>
  </r>
  <r>
    <s v="1359069939"/>
    <d v="2026-06-11T00:00:00"/>
    <s v="MEIKA-BERKARYA"/>
    <s v="Meika Berkarya"/>
    <s v="6287818525580"/>
    <s v="Kab. Kuningan"/>
    <s v="Cilimus"/>
    <s v="Jl. Panawuan Indrapatra, Panawuan"/>
    <s v="Upu . S (PS)"/>
    <s v="6287882955142"/>
    <x v="24"/>
    <s v="Jakarta Barat"/>
    <s v="Cengkareng"/>
    <s v="Garikas 8 RT 12 RW 16 Desa. Kapuk (ANTRAKN LANGSUNG KE ALAMAT)"/>
    <n v="1"/>
    <s v="BARANG"/>
    <n v="100"/>
    <n v="0"/>
    <s v="EZ"/>
    <s v="Bulanan"/>
    <s v="Beli 1 Gratis 1 Gelang Retro Terapi Batu Giok"/>
    <m/>
    <n v="14000"/>
    <n v="0"/>
    <n v="0"/>
    <n v="14000"/>
    <m/>
    <s v="Diskon"/>
    <n v="8000"/>
    <n v="6000"/>
    <n v="84000"/>
    <n v="1260"/>
    <s v="Upu . S (PS)"/>
    <m/>
    <d v="2026-06-13T00:00:00"/>
    <m/>
    <x v="0"/>
    <m/>
    <s v="VIP"/>
    <m/>
    <m/>
    <s v="Tidak"/>
    <s v="COD"/>
    <n v="70000"/>
    <s v="Recon"/>
    <n v="76740"/>
    <x v="15"/>
  </r>
  <r>
    <s v="1358939442"/>
    <d v="2026-06-11T00:00:00"/>
    <s v="MEIKA-BERKARYA"/>
    <s v="Meika Berkarya"/>
    <s v="6287818525580"/>
    <s v="Kab. Kuningan"/>
    <s v="Cilimus"/>
    <s v="Jl. Panawuan Indrapatra, Panawuan"/>
    <s v="Suhari (PS)"/>
    <s v="6282158881717"/>
    <x v="5"/>
    <s v="Kab. Kubu Raya"/>
    <s v="Sungai Kakap"/>
    <s v="Jl. Pramuka RT 01 RW 02 Desa. Rengas Kapuas (didepan ada toko sempurna material.)"/>
    <n v="1"/>
    <s v="BARANG"/>
    <n v="100"/>
    <n v="0"/>
    <s v="EZ"/>
    <s v="Bulanan"/>
    <s v="Beli 1 Gratis 1 Gelang Retro Terapi Batu Giok"/>
    <m/>
    <n v="53000"/>
    <n v="0"/>
    <n v="0"/>
    <n v="53000"/>
    <m/>
    <s v="Diskon"/>
    <n v="21200"/>
    <n v="31800"/>
    <n v="123000"/>
    <n v="1845"/>
    <s v="Suhari (PS)"/>
    <m/>
    <d v="2026-06-15T00:00:00"/>
    <m/>
    <x v="0"/>
    <m/>
    <s v="VIP"/>
    <m/>
    <m/>
    <s v="Tidak"/>
    <s v="COD"/>
    <n v="70000"/>
    <s v="Recon"/>
    <n v="89355"/>
    <x v="14"/>
  </r>
  <r>
    <s v="1358906023"/>
    <d v="2026-06-11T00:00:00"/>
    <s v="MEIKA-BERKARYA"/>
    <s v="Meika Berkarya"/>
    <s v="6287818525580"/>
    <s v="Kab. Kuningan"/>
    <s v="Cilimus"/>
    <s v="Jl. Panawuan Indrapatra, Panawuan, Kec. Cigandamekar, Kabupaten Kuningan, Jawa Barat"/>
    <s v="Agus irwanto (BY)"/>
    <s v="6281350182492"/>
    <x v="19"/>
    <s v="Balikpapan"/>
    <s v="Balikpapan Barat"/>
    <s v="Jln woltermongonsidi rt 30 no 20, Kelurahan baru ulu (Blakang lapangan bulutangkis)"/>
    <n v="1"/>
    <s v="BARANG"/>
    <n v="100"/>
    <n v="0"/>
    <s v="EZ"/>
    <s v="Bulanan"/>
    <s v="2 Topi Visor Anti UV (BLUE)"/>
    <m/>
    <n v="47000"/>
    <n v="0"/>
    <n v="0"/>
    <n v="47000"/>
    <m/>
    <s v="Diskon"/>
    <n v="18800"/>
    <n v="28200"/>
    <n v="201000"/>
    <n v="3015"/>
    <s v="Agus irwanto (BY)"/>
    <m/>
    <d v="2026-06-15T00:00:00"/>
    <s v="HUBUNGI PENERIMA (LANGSUNG ANTAR KE ALAMAT)"/>
    <x v="0"/>
    <m/>
    <s v="VIP"/>
    <m/>
    <m/>
    <s v="Tidak"/>
    <s v="COD"/>
    <n v="154000"/>
    <s v="Recon"/>
    <n v="169785"/>
    <x v="14"/>
  </r>
  <r>
    <s v="1359072063"/>
    <d v="2026-06-11T00:00:00"/>
    <s v="MEIKA-BERKARYA"/>
    <s v="Meika Berkarya"/>
    <s v="6287818525580"/>
    <s v="Kab. Kuningan"/>
    <s v="Cilimus"/>
    <s v="Jl. Panawuan Indrapatra, Panawuan, Kec. Cigandamekar, Kabupaten Kuningan, Jawa Barat"/>
    <s v="Juit (Hb)"/>
    <s v="6281367774892"/>
    <x v="29"/>
    <s v="Kab. Bengkulu Utara"/>
    <s v="Air Napal"/>
    <s v="Jln lintas barat sumatra desa tebing kandang (hubungi via whatsapp) Air Napal Kab. Bengkulu Utara"/>
    <n v="1"/>
    <s v="BARANG"/>
    <n v="100"/>
    <n v="0"/>
    <s v="EZ"/>
    <s v="Bulanan"/>
    <s v="1 Set Dongkrak Pemindah Barang"/>
    <m/>
    <n v="63000"/>
    <n v="0"/>
    <n v="0"/>
    <n v="63000"/>
    <m/>
    <s v="Diskon"/>
    <n v="25200"/>
    <n v="37800"/>
    <n v="167000"/>
    <n v="2505"/>
    <s v="jnt"/>
    <s v="OB"/>
    <d v="2026-06-24T00:00:00"/>
    <s v="HUBUNGI PENERIMA (LANGSUNG ANTAR KE ALAMAT)"/>
    <x v="1"/>
    <m/>
    <s v="VIP"/>
    <m/>
    <m/>
    <s v="Tidak"/>
    <s v="COD"/>
    <n v="104000"/>
    <s v="-"/>
    <n v="126695"/>
    <x v="16"/>
  </r>
  <r>
    <s v="1358901090"/>
    <d v="2026-06-11T00:00:00"/>
    <s v="MEIKA-BERKARYA"/>
    <s v="Meika Berkarya"/>
    <s v="6287818525580"/>
    <s v="Kab. Kuningan"/>
    <s v="Cilimus"/>
    <s v="Jl. Panawuan Indrapatra, Panawuan"/>
    <s v="Aspiati (ib)"/>
    <s v="6282211463037"/>
    <x v="28"/>
    <s v="Tangerang Selatan"/>
    <s v="Serpong"/>
    <s v="Perum griya serpong kademangan blok C1 no.14 serpong Tanggerang Selatan"/>
    <n v="1"/>
    <s v="BARANG"/>
    <n v="100"/>
    <n v="0"/>
    <s v="EZ"/>
    <s v="Bulanan"/>
    <s v="Beli 1 Gratis 1 Sikat Punggug"/>
    <m/>
    <n v="15000"/>
    <n v="0"/>
    <n v="0"/>
    <n v="15000"/>
    <m/>
    <s v="Diskon"/>
    <n v="6000"/>
    <n v="9000"/>
    <n v="0"/>
    <n v="0"/>
    <s v="Aspiati (ib)"/>
    <m/>
    <d v="2026-06-13T00:00:00"/>
    <m/>
    <x v="0"/>
    <m/>
    <s v="VIP"/>
    <m/>
    <m/>
    <s v="Tidak"/>
    <s v="NONCOD"/>
    <n v="-15000"/>
    <s v="-"/>
    <n v="-9000"/>
    <x v="15"/>
  </r>
  <r>
    <s v="1359070520"/>
    <d v="2026-06-11T00:00:00"/>
    <s v="MEIKA-BERKARYA"/>
    <s v="Meika Berkarya"/>
    <s v="6287818525580"/>
    <s v="Kab. Kuningan"/>
    <s v="Cilimus"/>
    <s v="Jl. Panawuan Indrapatra, Panawuan"/>
    <s v="Rahmah Latip Latanro Od."/>
    <s v="6285383852245"/>
    <x v="14"/>
    <s v="Kab. Enrekang"/>
    <s v="Enrekang"/>
    <s v="Jln. Pahlawan No. 9 Kelurahan Juppandang Kec Enrekang (DIANTAR LANGSUNG KE ALAMAT PENERIMA) Samping Halal Center Sulawesi Selatan."/>
    <n v="1"/>
    <s v="BARANG"/>
    <n v="100"/>
    <n v="0"/>
    <s v="EZ"/>
    <s v="Bulanan"/>
    <s v="Beli 1 Gratis 1 Sikat Punggug"/>
    <m/>
    <n v="56000"/>
    <n v="0"/>
    <n v="0"/>
    <n v="56000"/>
    <m/>
    <s v="Diskon"/>
    <n v="22400"/>
    <n v="33600"/>
    <n v="126000"/>
    <n v="1890"/>
    <s v="Rahmah Latip Latanro Od."/>
    <m/>
    <d v="2026-06-16T00:00:00"/>
    <m/>
    <x v="0"/>
    <m/>
    <s v="VIP"/>
    <m/>
    <m/>
    <s v="Tidak"/>
    <s v="COD"/>
    <n v="70000"/>
    <s v="Recon"/>
    <n v="90510"/>
    <x v="7"/>
  </r>
  <r>
    <s v="1359068995"/>
    <d v="2026-06-11T00:00:00"/>
    <s v="MEIKA-BERKARYA"/>
    <s v="Meika Berkarya"/>
    <s v="6287818525580"/>
    <s v="Kab. Kuningan"/>
    <s v="Cilimus"/>
    <s v="Jl. Panawuan Indrapatra, Panawuan, Kec. Cigandamekar, Kabupaten Kuningan, Jawa Barat"/>
    <s v="Khilmi (Rs)"/>
    <s v="6285258251866"/>
    <x v="16"/>
    <s v="Kab. Pasuruan"/>
    <s v="Gondangwetan"/>
    <s v="Dusun Klodangan Rw02/Rt04, Desa Wonojati, Kec Gondangwetan, Kab. Pasuruan, Prov. Jawa Timur."/>
    <n v="1"/>
    <s v="BARANG"/>
    <n v="100"/>
    <n v="0"/>
    <s v="EZ"/>
    <s v="Bulanan"/>
    <s v="1 SET GIGI PALSU"/>
    <m/>
    <n v="25000"/>
    <n v="0"/>
    <n v="0"/>
    <n v="25000"/>
    <m/>
    <s v="Diskon"/>
    <n v="16000"/>
    <n v="9000"/>
    <n v="84000"/>
    <n v="1260"/>
    <s v="Khilmi (Rs)"/>
    <m/>
    <d v="2026-06-13T00:00:00"/>
    <s v="HUBUNGI PENERIMA (LANGSUNG ANTAR KE ALAMAT)"/>
    <x v="0"/>
    <m/>
    <s v="VIP"/>
    <m/>
    <m/>
    <s v="Tidak"/>
    <s v="COD"/>
    <n v="59000"/>
    <s v="Recon"/>
    <n v="73740"/>
    <x v="15"/>
  </r>
  <r>
    <s v="1359070448"/>
    <d v="2026-06-11T00:00:00"/>
    <s v="MEIKA-BERKARYA"/>
    <s v="Meika Berkarya"/>
    <s v="6287818525580"/>
    <s v="Kab. Kuningan"/>
    <s v="Cilimus"/>
    <s v="Jl. Panawuan Indrapatra, Panawuan, Kec. Cigandamekar, Kabupaten Kuningan, Jawa Barat"/>
    <s v="Suwardi (hb)"/>
    <s v="6288225441354"/>
    <x v="20"/>
    <s v="Kab. Sleman"/>
    <s v="Berbah"/>
    <s v="Jetak Rt 04 Rw 29 Desa Sendangtirto (Hubungi Via Whatsapp)Kec. Berbah Kab. Sleman"/>
    <n v="1"/>
    <s v="BARANG"/>
    <n v="100"/>
    <n v="0"/>
    <s v="EZ"/>
    <s v="Bulanan"/>
    <s v="1 Botol Aspal Anti Bocor"/>
    <m/>
    <n v="20000"/>
    <n v="0"/>
    <n v="0"/>
    <n v="20000"/>
    <m/>
    <s v="Diskon"/>
    <n v="13000"/>
    <n v="7000"/>
    <n v="208000"/>
    <n v="3120"/>
    <s v="Suwardi (hb)"/>
    <m/>
    <d v="2026-06-13T00:00:00"/>
    <s v="HUBUNGI PENERIMA (LANGSUNG ANTAR KE ALAMAT)"/>
    <x v="0"/>
    <m/>
    <s v="VIP"/>
    <m/>
    <m/>
    <s v="Tidak"/>
    <s v="COD"/>
    <n v="188000"/>
    <s v="Recon"/>
    <n v="197880"/>
    <x v="15"/>
  </r>
  <r>
    <s v="1359069591"/>
    <d v="2026-06-11T00:00:00"/>
    <s v="MEIKA-BERKARYA"/>
    <s v="Meika Berkarya"/>
    <s v="6287818525580"/>
    <s v="Kab. Kuningan"/>
    <s v="Cilimus"/>
    <s v="Jl. Panawuan Indrapatra, Panawuan"/>
    <s v="Herni (Jj)"/>
    <s v="6281343605448"/>
    <x v="14"/>
    <s v="Kab. Sidenreng Rappang"/>
    <s v="Panca Rijang"/>
    <s v="Jl Andi Cengkeh RT 02 RW 02 Dusun Rappang Kelurahan /Des Lalebata Kec. Panja Rijang"/>
    <n v="1"/>
    <s v="BARANG"/>
    <n v="100"/>
    <n v="0"/>
    <s v="EZ"/>
    <s v="Bulanan"/>
    <s v="Beli 1 Gratis 1 Sikat Punggug"/>
    <m/>
    <n v="61000"/>
    <n v="0"/>
    <n v="0"/>
    <n v="61000"/>
    <m/>
    <s v="Diskon"/>
    <n v="24400"/>
    <n v="36600"/>
    <n v="131000"/>
    <n v="1965"/>
    <s v="Herni (Jj)"/>
    <m/>
    <d v="2026-06-19T00:00:00"/>
    <m/>
    <x v="0"/>
    <m/>
    <s v="VIP"/>
    <m/>
    <m/>
    <s v="Tidak"/>
    <s v="COD"/>
    <n v="70000"/>
    <s v="Recon"/>
    <n v="92435"/>
    <x v="0"/>
  </r>
  <r>
    <s v="1359069804"/>
    <d v="2026-06-11T00:00:00"/>
    <s v="MEIKA-BERKARYA"/>
    <s v="Meika Berkarya"/>
    <s v="6287818525580"/>
    <s v="Kab. Kuningan"/>
    <s v="Cilimus"/>
    <s v="Jl. Panawuan Indrapatra, Panawuan, Kec. Cigandamekar, Kabupaten Kuningan, Jawa Barat"/>
    <s v="Yanyan (Rs)"/>
    <s v="62817154198"/>
    <x v="28"/>
    <s v="Tangerang Selatan"/>
    <s v="Serpong"/>
    <s v="Villa Dago Tol Blok C 15/27, Kelurahan Ciater, Kec. Serpong Kota Tangerang Selatan"/>
    <n v="1"/>
    <s v="BARANG"/>
    <n v="100"/>
    <n v="0"/>
    <s v="EZ"/>
    <s v="Bulanan"/>
    <s v="1 SET GIGI PALSU"/>
    <m/>
    <n v="15000"/>
    <n v="0"/>
    <n v="0"/>
    <n v="15000"/>
    <m/>
    <s v="Diskon"/>
    <n v="9000"/>
    <n v="6000"/>
    <n v="73000"/>
    <n v="1095"/>
    <s v="Yanyan (Rs)"/>
    <m/>
    <d v="2026-06-12T00:00:00"/>
    <s v="HUBUNGI PENERIMA (LANGSUNG ANTAR KE ALAMAT)"/>
    <x v="0"/>
    <m/>
    <s v="VIP"/>
    <m/>
    <m/>
    <s v="Tidak"/>
    <s v="COD"/>
    <n v="58000"/>
    <s v="Recon"/>
    <n v="65905"/>
    <x v="25"/>
  </r>
  <r>
    <s v="1358904176"/>
    <d v="2026-06-11T00:00:00"/>
    <s v="MEIKA-BERKARYA"/>
    <s v="Meika Berkarya"/>
    <s v="6287818525580"/>
    <s v="Kab. Kuningan"/>
    <s v="Cilimus"/>
    <s v="Jl. Panawuan Indrapatra, Panawuan, Kec. Cigandamekar, Kabupaten Kuningan, Jawa Barat"/>
    <s v="Mulyana (Ad)"/>
    <s v="628978082010"/>
    <x v="24"/>
    <s v="Jakarta Selatan"/>
    <s v="Kebayoran Baru"/>
    <s v="SMP N 12 Jakarta. Jl. Melawai IX/50 , kelurahan Melawai, kecamatan kebayoran baru Jakarta Selatan. DkI jakarta"/>
    <n v="1"/>
    <s v="BARANG"/>
    <n v="100"/>
    <n v="0"/>
    <s v="EZ"/>
    <s v="Bulanan"/>
    <s v="1 Dapat 2 Kacamata Autofokus"/>
    <m/>
    <n v="14000"/>
    <n v="0"/>
    <n v="0"/>
    <n v="14000"/>
    <m/>
    <s v="Diskon"/>
    <n v="8000"/>
    <n v="6000"/>
    <n v="54000"/>
    <n v="810"/>
    <s v="Mulyana (Ad)"/>
    <m/>
    <d v="2026-06-17T00:00:00"/>
    <s v="HUBUNGI PENERIMA (LANGSUNG ANTAR KE ALAMAT)"/>
    <x v="0"/>
    <m/>
    <s v="VIP"/>
    <m/>
    <m/>
    <s v="Tidak"/>
    <s v="COD"/>
    <n v="40000"/>
    <s v="Recon"/>
    <n v="47190"/>
    <x v="9"/>
  </r>
  <r>
    <s v="1359023567"/>
    <d v="2026-06-11T00:00:00"/>
    <s v="MEIKA-BERKARYA"/>
    <s v="Meika Berkarya"/>
    <s v="6287818525580"/>
    <s v="Kab. Kuningan"/>
    <s v="Cilimus"/>
    <s v="Jl. Panawuan Indrapatra, Panawuan"/>
    <s v="Rafli lalang(Mar)."/>
    <s v="6285148416698"/>
    <x v="1"/>
    <s v="Kab. Alor"/>
    <s v="Pantar"/>
    <s v="Pantar Kabir DAIGAWAS RT 01 RW 01 Desa bouweli Kec.pantar Kab.Alor Nusa Tenggara Timur"/>
    <n v="1"/>
    <s v="BARANG"/>
    <n v="100"/>
    <n v="0"/>
    <s v="EZ"/>
    <s v="Bulanan"/>
    <s v="Beli 1 Penghitam Body Kendaraan Bonus Kain Lap Microfiber"/>
    <m/>
    <n v="80000"/>
    <n v="0"/>
    <n v="0"/>
    <n v="80000"/>
    <m/>
    <s v="Diskon"/>
    <n v="32000"/>
    <n v="48000"/>
    <n v="134000"/>
    <n v="2010"/>
    <s v="ybs"/>
    <m/>
    <d v="2026-07-02T00:00:00"/>
    <m/>
    <x v="1"/>
    <m/>
    <s v="VIP"/>
    <m/>
    <m/>
    <s v="Tidak"/>
    <s v="COD"/>
    <n v="54000"/>
    <s v="-"/>
    <n v="83990"/>
    <x v="26"/>
  </r>
  <r>
    <s v="1359069159"/>
    <d v="2026-06-11T00:00:00"/>
    <s v="MEIKA-BERKARYA"/>
    <s v="Meika Berkarya"/>
    <s v="6287818525580"/>
    <s v="Kab. Kuningan"/>
    <s v="Cilimus"/>
    <s v="Jl. Panawuan Indrapatra, Panawuan"/>
    <s v="Sutrisno (iaa)"/>
    <s v="6282131510279"/>
    <x v="19"/>
    <s v="Balikpapan"/>
    <s v="Balikpapan Utara"/>
    <s v="Jalan aw Syahroni Kelurahan Batu Ampar RT 073 nomor 88 Kecamatan Balikpapan Utara Kota Balikpapan Provinsi Kalimantan Timur  patokan (Patokan sebelah ujung pandang grosir)"/>
    <n v="1"/>
    <s v="BARANG"/>
    <n v="100"/>
    <n v="0"/>
    <s v="EZ"/>
    <s v="Bulanan"/>
    <s v="Beli 1 Penghitam Body Kendaraan Bonus Kain Lap Microfiber"/>
    <m/>
    <n v="47000"/>
    <n v="0"/>
    <n v="0"/>
    <n v="47000"/>
    <m/>
    <s v="Diskon"/>
    <n v="18800"/>
    <n v="28200"/>
    <n v="101000"/>
    <n v="1515"/>
    <s v="Sutrisno (iaa)"/>
    <m/>
    <d v="2026-06-17T00:00:00"/>
    <m/>
    <x v="0"/>
    <m/>
    <s v="VIP"/>
    <m/>
    <m/>
    <s v="Tidak"/>
    <s v="COD"/>
    <n v="54000"/>
    <s v="Recon"/>
    <n v="71285"/>
    <x v="9"/>
  </r>
  <r>
    <s v="1359025351"/>
    <d v="2026-06-11T00:00:00"/>
    <s v="MEIKA-BERKARYA"/>
    <s v="Meika Berkarya"/>
    <s v="6287818525580"/>
    <s v="Kab. Kuningan"/>
    <s v="Cilimus"/>
    <s v="Jl. Panawuan Indrapatra, Panawuan"/>
    <s v="Cicilia Markus (ib)"/>
    <s v="6282187916211"/>
    <x v="3"/>
    <s v="Bitung"/>
    <s v="Maesa"/>
    <s v="Kakenturan 1 Rt 013 Rw013 kecamatan masa kota Bitung SULUT"/>
    <n v="1"/>
    <s v="BARANG"/>
    <n v="100"/>
    <n v="0"/>
    <s v="EZ"/>
    <s v="Bulanan"/>
    <s v="Beli 1 Gratis 1 Sikat Punggug"/>
    <m/>
    <n v="80000"/>
    <n v="0"/>
    <n v="0"/>
    <n v="80000"/>
    <m/>
    <s v="Diskon"/>
    <n v="32000"/>
    <n v="48000"/>
    <n v="150000"/>
    <n v="2250"/>
    <s v="Cicilia Markus (ib)"/>
    <m/>
    <d v="2026-06-16T00:00:00"/>
    <m/>
    <x v="0"/>
    <m/>
    <s v="VIP"/>
    <m/>
    <m/>
    <s v="Tidak"/>
    <s v="COD"/>
    <n v="70000"/>
    <s v="Recon"/>
    <n v="99750"/>
    <x v="7"/>
  </r>
  <r>
    <s v="1358903186"/>
    <d v="2026-06-11T00:00:00"/>
    <s v="MEIKA-BERKARYA"/>
    <s v="Meika Berkarya"/>
    <s v="6287818525580"/>
    <s v="Kab. Kuningan"/>
    <s v="Cilimus"/>
    <s v="Jl. Panawuan Indrapatra, Panawuan"/>
    <s v="Abdullah Od."/>
    <s v="6282125537582"/>
    <x v="24"/>
    <s v="Jakarta Selatan"/>
    <s v="Jagakarsa"/>
    <s v="Jln. Barkah RT. 009  RW. 05  NO: 10  Kel. Ciganjur Kec: Jagakarsa Jakarta Selatan (DIANTAR LANGSUNG KE ALAMAT PENERIMA)."/>
    <n v="1"/>
    <s v="BARANG"/>
    <n v="100"/>
    <n v="0"/>
    <s v="EZ"/>
    <s v="Bulanan"/>
    <s v="Beli 1 Gratis 1 Sikat Punggug"/>
    <m/>
    <n v="14000"/>
    <n v="0"/>
    <n v="0"/>
    <n v="14000"/>
    <m/>
    <s v="Diskon"/>
    <n v="8000"/>
    <n v="6000"/>
    <n v="84000"/>
    <n v="1260"/>
    <s v="Abdullah Od."/>
    <m/>
    <d v="2026-06-13T00:00:00"/>
    <m/>
    <x v="0"/>
    <m/>
    <s v="VIP"/>
    <m/>
    <m/>
    <s v="Tidak"/>
    <s v="COD"/>
    <n v="70000"/>
    <s v="Recon"/>
    <n v="76740"/>
    <x v="15"/>
  </r>
  <r>
    <s v="1359021638"/>
    <d v="2026-06-11T00:00:00"/>
    <s v="MEIKA-BERKARYA"/>
    <s v="Meika Berkarya"/>
    <s v="6287818525580"/>
    <s v="Kab. Kuningan"/>
    <s v="Cilimus"/>
    <s v="Jl. Panawuan Indrapatra, Panawuan, Kec. Cigandamekar, Kabupaten Kuningan, Jawa Barat"/>
    <s v="Irpan (Ad)"/>
    <s v="6282352813474"/>
    <x v="14"/>
    <s v="Kab. Toraja Utara"/>
    <s v="Rantepao"/>
    <s v="Jl. Tanditulak, Kelurahan Mentirotiku Kec Rantepao Toraja Utara Cat Hijau Di Dpn Ada Rmh Dua Lantai"/>
    <n v="1"/>
    <s v="BARANG"/>
    <n v="100"/>
    <n v="0"/>
    <s v="EZ"/>
    <s v="Bulanan"/>
    <s v="1 Spray Pembersih Interior Mobil"/>
    <m/>
    <n v="65000"/>
    <n v="0"/>
    <n v="0"/>
    <n v="65000"/>
    <m/>
    <s v="Diskon"/>
    <n v="26000"/>
    <n v="39000"/>
    <n v="149000"/>
    <n v="2235"/>
    <s v="ybs"/>
    <m/>
    <d v="2026-07-02T00:00:00"/>
    <s v="HUBUNGI PENERIMA (LANGSUNG ANTAR KE ALAMAT)"/>
    <x v="1"/>
    <m/>
    <s v="VIP"/>
    <m/>
    <m/>
    <s v="Tidak"/>
    <s v="COD"/>
    <n v="84000"/>
    <s v="-"/>
    <n v="107765"/>
    <x v="26"/>
  </r>
  <r>
    <s v="1359023086"/>
    <d v="2026-06-11T00:00:00"/>
    <s v="MEIKA-BERKARYA"/>
    <s v="Meika Berkarya"/>
    <s v="6287818525580"/>
    <s v="Kab. Kuningan"/>
    <s v="Cilimus"/>
    <s v="Jl. Panawuan Indrapatra, Panawuan"/>
    <s v="Nurul muaini (ib)"/>
    <s v="6287770079205"/>
    <x v="2"/>
    <s v="Kab. Lombok Timur"/>
    <s v="Sakra"/>
    <s v="Dusun pongkor desa gerisak semanggleng"/>
    <n v="1"/>
    <s v="BARANG"/>
    <n v="100"/>
    <n v="0"/>
    <s v="EZ"/>
    <s v="Bulanan"/>
    <s v="Beli 1 Dapat 6 Paket Buku Lancar Membaca Tanpa Mengeja"/>
    <m/>
    <n v="52000"/>
    <n v="0"/>
    <n v="0"/>
    <n v="52000"/>
    <m/>
    <s v="Diskon"/>
    <n v="20800"/>
    <n v="31200"/>
    <n v="137000"/>
    <n v="2055"/>
    <s v="JNT"/>
    <s v="Atasan/Staf/Karyawan"/>
    <d v="2026-06-26T00:00:00"/>
    <m/>
    <x v="1"/>
    <m/>
    <s v="VIP"/>
    <m/>
    <m/>
    <s v="Tidak"/>
    <s v="COD"/>
    <n v="85000"/>
    <s v="-"/>
    <n v="103745"/>
    <x v="8"/>
  </r>
  <r>
    <s v="1359023226"/>
    <d v="2026-06-11T00:00:00"/>
    <s v="MEIKA-BERKARYA"/>
    <s v="Meika Berkarya"/>
    <s v="6287818525580"/>
    <s v="Kab. Kuningan"/>
    <s v="Cilimus"/>
    <s v="Jl. Panawuan Indrapatra, Panawuan"/>
    <s v="Ambo Enre (Jj)"/>
    <s v="6285320315555"/>
    <x v="19"/>
    <s v="Samarinda"/>
    <s v="Sambutan"/>
    <s v="Jln. Kenangan No 71 RT 03 Kelurahan /Desa Makroman Kec. Sambutan"/>
    <n v="1"/>
    <s v="BARANG"/>
    <n v="100"/>
    <n v="0"/>
    <s v="EZ"/>
    <s v="Bulanan"/>
    <s v="Beli 1 Gratis 1 Sikat Punggug"/>
    <m/>
    <n v="57000"/>
    <n v="0"/>
    <n v="0"/>
    <n v="57000"/>
    <m/>
    <s v="Diskon"/>
    <n v="22800"/>
    <n v="34200"/>
    <n v="127000"/>
    <n v="1905"/>
    <s v="Ambo Enre (Jj)"/>
    <m/>
    <d v="2026-06-15T00:00:00"/>
    <m/>
    <x v="0"/>
    <m/>
    <s v="VIP"/>
    <m/>
    <m/>
    <s v="Tidak"/>
    <s v="COD"/>
    <n v="70000"/>
    <s v="Recon"/>
    <n v="90895"/>
    <x v="14"/>
  </r>
  <r>
    <s v="1359069076"/>
    <d v="2026-06-11T00:00:00"/>
    <s v="MEIKA-BERKARYA"/>
    <s v="Meika Berkarya"/>
    <s v="6287818525580"/>
    <s v="Kab. Kuningan"/>
    <s v="Cilimus"/>
    <s v="Jl. Panawuan Indrapatra, Panawuan"/>
    <s v="Yuliana Sulpa Od."/>
    <s v="6282191551957"/>
    <x v="14"/>
    <s v="Kab. Toraja Utara"/>
    <s v="Tallunglipu"/>
    <s v="Jln. Poros Palopo Warung Melan Samping Salon Lawang Rantepaku Kelurahan Rantepaku Kec Tallunglipu (DIANTAR LANGSUNG KE ALAMAT PENERIMA)."/>
    <n v="1"/>
    <s v="BARANG"/>
    <n v="100"/>
    <n v="0"/>
    <s v="EZ"/>
    <s v="Bulanan"/>
    <s v="Beli 1 Pembesar Layar Hp Warna Hitam"/>
    <m/>
    <n v="65000"/>
    <n v="0"/>
    <n v="0"/>
    <n v="65000"/>
    <m/>
    <s v="Diskon"/>
    <n v="26000"/>
    <n v="39000"/>
    <n v="135000"/>
    <n v="2025"/>
    <s v="jnt"/>
    <s v="Atasan/Staf/Karyawan"/>
    <d v="2026-06-25T00:00:00"/>
    <m/>
    <x v="1"/>
    <m/>
    <s v="VIP"/>
    <m/>
    <m/>
    <s v="Tidak"/>
    <s v="COD"/>
    <n v="70000"/>
    <s v="-"/>
    <n v="93975"/>
    <x v="17"/>
  </r>
  <r>
    <s v="1358908268"/>
    <d v="2026-06-11T00:00:00"/>
    <s v="MEIKA-BERKARYA"/>
    <s v="Meika Berkarya"/>
    <s v="6287818525580"/>
    <s v="Kab. Kuningan"/>
    <s v="Cilimus"/>
    <s v="Jl. Panawuan Indrapatra, Panawuan, Kec. Cigandamekar, Kabupaten Kuningan, Jawa Barat"/>
    <s v="Subaryana (Hb)"/>
    <s v="6285882482118"/>
    <x v="26"/>
    <s v="Kab. Bogor"/>
    <s v="Gunungsindur"/>
    <s v="Jl Berlian 3 Rt 03/05 No 120 Desa Curug, Gunung Sindur Kab. Bogor"/>
    <n v="1"/>
    <s v="BARANG"/>
    <n v="100"/>
    <n v="0"/>
    <s v="EZ"/>
    <s v="Bulanan"/>
    <s v="1 Dapat 2 Kacamata Autofokus ,2.00"/>
    <m/>
    <n v="15000"/>
    <n v="0"/>
    <n v="0"/>
    <n v="15000"/>
    <m/>
    <s v="Diskon"/>
    <n v="9000"/>
    <n v="6000"/>
    <n v="50000"/>
    <n v="750"/>
    <s v="Subaryana (Hb)"/>
    <m/>
    <d v="2026-06-13T00:00:00"/>
    <s v="HUBUNGI PENERIMA (LANGSUNG ANTAR KE ALAMAT)"/>
    <x v="0"/>
    <m/>
    <s v="VIP"/>
    <m/>
    <m/>
    <s v="Tidak"/>
    <s v="COD"/>
    <n v="35000"/>
    <s v="Recon"/>
    <n v="43250"/>
    <x v="15"/>
  </r>
  <r>
    <s v="1358909398"/>
    <d v="2026-06-11T00:00:00"/>
    <s v="MEIKA-BERKARYA"/>
    <s v="Meika Berkarya"/>
    <s v="6287818525580"/>
    <s v="Kab. Kuningan"/>
    <s v="Cilimus"/>
    <s v="Jl. Panawuan Indrapatra, Panawuan"/>
    <s v="Adolfina Baok (PS)"/>
    <s v="6281246212682"/>
    <x v="1"/>
    <s v="Kab. Alor"/>
    <s v="Teluk Mutiara"/>
    <s v="Kelurahan. Welai Timur RT/RW 10/05 (ANTRAKN LANGSUNG KE ALAMAT)"/>
    <n v="1"/>
    <s v="BARANG"/>
    <n v="100"/>
    <n v="0"/>
    <s v="EZ"/>
    <s v="Bulanan"/>
    <s v="Beli 1 Gratis 1 Sikat Punggug"/>
    <m/>
    <n v="80000"/>
    <n v="0"/>
    <n v="0"/>
    <n v="80000"/>
    <m/>
    <s v="Diskon"/>
    <n v="32000"/>
    <n v="48000"/>
    <n v="150000"/>
    <n v="2250"/>
    <s v="ybs"/>
    <m/>
    <d v="2026-07-02T00:00:00"/>
    <m/>
    <x v="1"/>
    <m/>
    <s v="VIP"/>
    <m/>
    <m/>
    <s v="Tidak"/>
    <s v="COD"/>
    <n v="70000"/>
    <s v="-"/>
    <n v="99750"/>
    <x v="26"/>
  </r>
  <r>
    <s v="1359017092"/>
    <d v="2026-06-11T00:00:00"/>
    <s v="MEIKA-BERKARYA"/>
    <s v="Meika Berkarya"/>
    <s v="6287818525580"/>
    <s v="Kab. Kuningan"/>
    <s v="Cilimus"/>
    <s v="Jl. Panawuan Indrapatra, Panawuan"/>
    <s v="Budi Sulaksono (Ib)"/>
    <s v="62895331232321"/>
    <x v="3"/>
    <s v="Manado"/>
    <s v="Sario"/>
    <s v="Jln Bethesda 5  Lingkungan 3 Kelurahan Ranotana"/>
    <n v="1"/>
    <s v="BARANG"/>
    <n v="100"/>
    <n v="0"/>
    <s v="EZ"/>
    <s v="Bulanan"/>
    <s v="Beli 1 Pembesar Layar Hp"/>
    <m/>
    <n v="64000"/>
    <n v="0"/>
    <n v="0"/>
    <n v="64000"/>
    <m/>
    <s v="Diskon"/>
    <n v="25600"/>
    <n v="38400"/>
    <n v="134000"/>
    <n v="2010"/>
    <s v="Budi Sulaksono (Ib)"/>
    <m/>
    <d v="2026-06-17T00:00:00"/>
    <m/>
    <x v="0"/>
    <m/>
    <s v="VIP"/>
    <m/>
    <m/>
    <s v="Tidak"/>
    <s v="COD"/>
    <n v="70000"/>
    <s v="Recon"/>
    <n v="93590"/>
    <x v="9"/>
  </r>
  <r>
    <s v="1359020687"/>
    <d v="2026-06-11T00:00:00"/>
    <s v="MEIKA-BERKARYA"/>
    <s v="Meika Berkarya"/>
    <s v="6287818525580"/>
    <s v="Kab. Kuningan"/>
    <s v="Cilimus"/>
    <s v="Jl. Panawuan Indrapatra, Panawuan, Kec. Cigandamekar, Kabupaten Kuningan, Jawa Barat"/>
    <s v="Sarmawan (Bar)"/>
    <s v="6285715723314"/>
    <x v="28"/>
    <s v="Kab. Lebak"/>
    <s v="Cileles"/>
    <s v="Sarmawan, Kp. Sajir, Desa Cikareo Rt 001/Rw 001, Kec. Cileles, No Hp ,62 857-1572-3314 (Diantarkan Langsung Ke Alamat Penerima)"/>
    <n v="1"/>
    <s v="BARANG"/>
    <n v="100"/>
    <n v="0"/>
    <s v="EZ"/>
    <s v="Bulanan"/>
    <s v="1 Spray Pembersih Interior Mobil"/>
    <m/>
    <n v="23000"/>
    <n v="0"/>
    <n v="0"/>
    <n v="23000"/>
    <m/>
    <s v="Diskon"/>
    <n v="17000"/>
    <n v="6000"/>
    <n v="110000"/>
    <n v="1650"/>
    <s v="������������"/>
    <m/>
    <d v="2026-06-13T00:00:00"/>
    <s v="HUBUNGI PENERIMA (LANGSUNG ANTAR KE ALAMAT)"/>
    <x v="0"/>
    <m/>
    <s v="VIP"/>
    <m/>
    <m/>
    <s v="Tidak"/>
    <s v="COD"/>
    <n v="87000"/>
    <s v="Recon"/>
    <n v="102350"/>
    <x v="15"/>
  </r>
  <r>
    <s v="1358897541"/>
    <d v="2026-06-11T00:00:00"/>
    <s v="MEIKA-BERKARYA"/>
    <s v="Meika Berkarya"/>
    <s v="6287818525580"/>
    <s v="Kab. Kuningan"/>
    <s v="Cilimus"/>
    <s v="Jl. Panawuan Indrapatra, Panawuan"/>
    <s v="Baba Hiro / Ironimus Od."/>
    <s v="6285238402276"/>
    <x v="1"/>
    <s v="Kab. Sumba Barat Daya"/>
    <s v="Kota Tambolaka"/>
    <s v="Jln. Kakatua Kataparoro Kelurahan Langga Lero Kec Kota Tambolaka (DIANTAR LANGSUNG KE ALAMAT PENERIMA) Rt 02 Rw 3 Depan Gereja Katolik."/>
    <n v="1"/>
    <s v="BARANG"/>
    <n v="100"/>
    <n v="0"/>
    <s v="EZ"/>
    <s v="Bulanan"/>
    <s v="Beli 2 Gratis 1 Semprotan Noozle"/>
    <m/>
    <n v="81000"/>
    <n v="0"/>
    <n v="0"/>
    <n v="81000"/>
    <m/>
    <s v="Diskon"/>
    <n v="32400"/>
    <n v="48600"/>
    <n v="185000"/>
    <n v="2775"/>
    <s v="Baba Hiro / Ironimus Od."/>
    <m/>
    <d v="2026-06-20T00:00:00"/>
    <m/>
    <x v="0"/>
    <m/>
    <s v="VIP"/>
    <m/>
    <m/>
    <s v="Tidak"/>
    <s v="COD"/>
    <n v="104000"/>
    <s v="Recon"/>
    <n v="133625"/>
    <x v="19"/>
  </r>
  <r>
    <s v="1359016827"/>
    <d v="2026-06-11T00:00:00"/>
    <s v="MEIKA-BERKARYA"/>
    <s v="Meika Berkarya"/>
    <s v="6287818525580"/>
    <s v="Kab. Kuningan"/>
    <s v="Cilimus"/>
    <s v="Jl. Panawuan Indrapatra, Panawuan, Kec. Cigandamekar, Kabupaten Kuningan, Jawa Barat"/>
    <s v="Dera M (AK)"/>
    <s v="6282111550220"/>
    <x v="26"/>
    <s v="Bekasi"/>
    <s v="Bekasi Selatan"/>
    <s v="Auro Motor, Jl. Kopral Bosan, Kelurahan Pekayon Jaya, Kecamatan Bekasi Selatan, Kota Bekasi"/>
    <n v="1"/>
    <s v="BARANG"/>
    <n v="100"/>
    <n v="0"/>
    <s v="EZ"/>
    <s v="Bulanan"/>
    <s v="1 SET GIGI PALSU"/>
    <m/>
    <n v="15000"/>
    <n v="0"/>
    <n v="0"/>
    <n v="15000"/>
    <m/>
    <s v="Diskon"/>
    <n v="9000"/>
    <n v="6000"/>
    <n v="67000"/>
    <n v="1005"/>
    <s v="Dera M (AK)"/>
    <m/>
    <d v="2026-06-14T00:00:00"/>
    <s v="HUBUNGI PENERIMA (LANGSUNG ANTAR KE ALAMAT)"/>
    <x v="0"/>
    <m/>
    <s v="VIP"/>
    <m/>
    <m/>
    <s v="Tidak"/>
    <s v="COD"/>
    <n v="52000"/>
    <s v="Recon"/>
    <n v="59995"/>
    <x v="18"/>
  </r>
  <r>
    <s v="1358910186"/>
    <d v="2026-06-11T00:00:00"/>
    <s v="MEIKA-BERKARYA"/>
    <s v="Meika Berkarya"/>
    <s v="6287818525580"/>
    <s v="Kab. Kuningan"/>
    <s v="Cilimus"/>
    <s v="Jl. Panawuan Indrapatra, Panawuan, Kec. Cigandamekar, Kabupaten Kuningan, Jawa Barat"/>
    <s v="Rosmiati (rz)"/>
    <s v="628134742025"/>
    <x v="14"/>
    <s v="Kab. Wajo"/>
    <s v="Tempe"/>
    <s v="Jln. Tomat No 27 Desa Maddukkelleng, Kec. Tempe Kab. Wajo"/>
    <n v="1"/>
    <s v="BARANG"/>
    <n v="100"/>
    <n v="0"/>
    <s v="EZ"/>
    <s v="Bulanan"/>
    <s v="1 SET GIGI PALSU"/>
    <m/>
    <n v="61000"/>
    <n v="0"/>
    <n v="0"/>
    <n v="61000"/>
    <m/>
    <s v="Diskon"/>
    <n v="24400"/>
    <n v="36600"/>
    <n v="133000"/>
    <n v="1995"/>
    <s v="DC PANAWUAN"/>
    <s v="Atasan/Staf/Karyawan"/>
    <d v="2026-06-21T00:00:00"/>
    <s v="HUBUNGI PENERIMA (LANGSUNG ANTAR KE ALAMAT)"/>
    <x v="1"/>
    <m/>
    <s v="VIP"/>
    <m/>
    <m/>
    <s v="Tidak"/>
    <s v="COD"/>
    <n v="72000"/>
    <s v="-"/>
    <n v="94405"/>
    <x v="10"/>
  </r>
  <r>
    <s v="1359074069"/>
    <d v="2026-06-11T00:00:00"/>
    <s v="MEIKA-BERKARYA"/>
    <s v="Meika Berkarya"/>
    <s v="6287818525580"/>
    <s v="Kab. Kuningan"/>
    <s v="Cilimus"/>
    <s v="Jl. Panawuan Indrapatra, Panawuan, Kec. Cigandamekar, Kabupaten Kuningan, Jawa Barat"/>
    <s v="Ahmarul Hidayatullah (BY)"/>
    <s v="6285866503338"/>
    <x v="15"/>
    <s v="Kab. Sragen"/>
    <s v="Kalijambe"/>
    <s v="Wonosari rt 04 rw 01 Desa/Kelurahan Sambirembe (Rumah Selatan Masjid Ada Ayunan) Kalijambe Kab. Sragen"/>
    <n v="1"/>
    <s v="BARANG"/>
    <n v="100"/>
    <n v="0"/>
    <s v="EZ"/>
    <s v="Bulanan"/>
    <s v="1 Botol Aspal Anti Bocor"/>
    <m/>
    <n v="25000"/>
    <n v="0"/>
    <n v="0"/>
    <n v="25000"/>
    <m/>
    <s v="Diskon"/>
    <n v="10000"/>
    <n v="15000"/>
    <n v="0"/>
    <n v="0"/>
    <s v="Ahmarul Hidayatullah (BY)"/>
    <m/>
    <d v="2026-06-13T00:00:00"/>
    <s v="HUBUNGI PENERIMA (LANGSUNG ANTAR KE ALAMAT)"/>
    <x v="0"/>
    <m/>
    <s v="VIP"/>
    <m/>
    <m/>
    <s v="Tidak"/>
    <s v="NONCOD"/>
    <n v="-25000"/>
    <s v="-"/>
    <n v="-15000"/>
    <x v="15"/>
  </r>
  <r>
    <s v="1359015114"/>
    <d v="2026-06-11T00:00:00"/>
    <s v="MEIKA-BERKARYA"/>
    <s v="Meika Berkarya"/>
    <s v="6287818525580"/>
    <s v="Kab. Kuningan"/>
    <s v="Cilimus"/>
    <s v="Jl. Panawuan Indrapatra, Panawuan"/>
    <s v="BUDIANSYAH (PS)"/>
    <s v="6281280102936"/>
    <x v="19"/>
    <s v="Samarinda"/>
    <s v="Sambutan"/>
    <s v="Perum Arisco Purimas Blom G1 Kelurahan. Sambutan (ANTRAKN LANGSUNG KE ALAMAT)"/>
    <n v="1"/>
    <s v="BARANG"/>
    <n v="100"/>
    <n v="0"/>
    <s v="EZ"/>
    <s v="Bulanan"/>
    <s v="Beli 1 Penghitam Body Kendaraan Bonus Kain Lap Microfiber"/>
    <m/>
    <n v="57000"/>
    <n v="0"/>
    <n v="0"/>
    <n v="57000"/>
    <m/>
    <s v="Diskon"/>
    <n v="22800"/>
    <n v="34200"/>
    <n v="111000"/>
    <n v="1665"/>
    <s v="BUDIANSYAH (PS)"/>
    <m/>
    <d v="2026-06-14T00:00:00"/>
    <m/>
    <x v="0"/>
    <m/>
    <s v="VIP"/>
    <m/>
    <m/>
    <s v="Tidak"/>
    <s v="COD"/>
    <n v="54000"/>
    <s v="Recon"/>
    <n v="75135"/>
    <x v="18"/>
  </r>
  <r>
    <s v="1359015672"/>
    <d v="2026-06-11T00:00:00"/>
    <s v="MEIKA-BERKARYA"/>
    <s v="Meika Berkarya"/>
    <s v="6287818525580"/>
    <s v="Kab. Kuningan"/>
    <s v="Cilimus"/>
    <s v="Jl. Panawuan Indrapatra, Panawuan, Kec. Cigandamekar, Kabupaten Kuningan, Jawa Barat"/>
    <s v="Aliansyah (Bar)"/>
    <s v="6285138608787"/>
    <x v="22"/>
    <s v="Kab. Lampung Tengah"/>
    <s v="Terusan Nunyai"/>
    <s v="Aliansyah, Alamat. Gang Sawit, RK 3 RT 5 Gunung Batin Udik, Kec. Terusan Nunyai (Dekat Musala Darul Hidayah), No Hp : ,6285138608787 (DIANTARKAN LANGSUNG KE ALAMAT PENERIMA)"/>
    <n v="1"/>
    <s v="BARANG"/>
    <n v="100"/>
    <n v="0"/>
    <s v="EZ"/>
    <s v="Bulanan"/>
    <s v="2 Topi Visor Anti UV (GRAY)"/>
    <m/>
    <n v="32000"/>
    <n v="0"/>
    <n v="0"/>
    <n v="32000"/>
    <m/>
    <s v="Diskon"/>
    <n v="12800"/>
    <n v="19200"/>
    <n v="186000"/>
    <n v="2790"/>
    <s v="Aliansyah (Bar)"/>
    <m/>
    <d v="2026-06-15T00:00:00"/>
    <s v="HUBUNGI PENERIMA (LANGSUNG ANTAR KE ALAMAT)"/>
    <x v="0"/>
    <m/>
    <s v="VIP"/>
    <m/>
    <m/>
    <s v="Tidak"/>
    <s v="COD"/>
    <n v="154000"/>
    <s v="Recon"/>
    <n v="164010"/>
    <x v="14"/>
  </r>
  <r>
    <s v="1359073735"/>
    <d v="2026-06-11T00:00:00"/>
    <s v="MEIKA-BERKARYA"/>
    <s v="Meika Berkarya"/>
    <s v="6287818525580"/>
    <s v="Kab. Kuningan"/>
    <s v="Cilimus"/>
    <s v="Jl. Panawuan Indrapatra, Panawuan, Kec. Cigandamekar, Kabupaten Kuningan, Jawa Barat"/>
    <s v="Reyjovan Jordan (BY)"/>
    <s v="6285656455263"/>
    <x v="14"/>
    <s v="Makassar"/>
    <s v="Mariso"/>
    <s v="Desa/Kelurahan : Panambungan Rt c/005, Jl rajawali 1 lorong 13a no 46 (Dekat warung hj puang marwa atau mba pejual naskun)"/>
    <n v="1"/>
    <s v="BARANG"/>
    <n v="100"/>
    <n v="0"/>
    <s v="EZ"/>
    <s v="Bulanan"/>
    <s v="1 Dapat 2 Kacamata Autofokus"/>
    <m/>
    <n v="60000"/>
    <n v="0"/>
    <n v="0"/>
    <n v="60000"/>
    <m/>
    <s v="Diskon"/>
    <n v="24000"/>
    <n v="36000"/>
    <n v="100000"/>
    <n v="1500"/>
    <s v="JNT"/>
    <s v="Atasan/Staf/Karyawan"/>
    <d v="2026-06-26T00:00:00"/>
    <s v="HUBUNGI PENERIMA (LANGSUNG ANTAR KE ALAMAT)"/>
    <x v="1"/>
    <m/>
    <s v="VIP"/>
    <m/>
    <m/>
    <s v="Tidak"/>
    <s v="COD"/>
    <n v="40000"/>
    <s v="-"/>
    <n v="62500"/>
    <x v="8"/>
  </r>
  <r>
    <s v="1359021575"/>
    <d v="2026-06-11T00:00:00"/>
    <s v="MEIKA-BERKARYA"/>
    <s v="Meika Berkarya"/>
    <s v="6287818525580"/>
    <s v="Kab. Kuningan"/>
    <s v="Cilimus"/>
    <s v="Jl. Panawuan Indrapatra, Panawuan, Kec. Cigandamekar, Kabupaten Kuningan, Jawa Barat"/>
    <s v="Khaeurunisa ( ca )"/>
    <s v="6281253070761"/>
    <x v="14"/>
    <s v="Kab. Maros"/>
    <s v="Mandai"/>
    <s v="Perumahan Griya Maros indah Tamarampu, Blok D 20 No,. 5 desa bontoa"/>
    <n v="1"/>
    <s v="BARANG"/>
    <n v="100"/>
    <n v="0"/>
    <s v="EZ"/>
    <s v="Bulanan"/>
    <s v="2 Spray Pembersih Interior Mobil"/>
    <m/>
    <n v="61000"/>
    <n v="0"/>
    <n v="0"/>
    <n v="61000"/>
    <m/>
    <s v="Diskon"/>
    <n v="24400"/>
    <n v="36600"/>
    <n v="186000"/>
    <n v="2790"/>
    <s v="Khaeurunisa ( ca )"/>
    <m/>
    <d v="2026-06-15T00:00:00"/>
    <s v="HUBUNGI PENERIMA (LANGSUNG ANTAR KE ALAMAT)"/>
    <x v="0"/>
    <m/>
    <s v="VIP"/>
    <m/>
    <m/>
    <s v="Tidak"/>
    <s v="COD"/>
    <n v="125000"/>
    <s v="Recon"/>
    <n v="146610"/>
    <x v="14"/>
  </r>
  <r>
    <s v="1359068293"/>
    <d v="2026-06-11T00:00:00"/>
    <s v="MEIKA-BERKARYA"/>
    <s v="Meika Berkarya"/>
    <s v="6287818525580"/>
    <s v="Kab. Kuningan"/>
    <s v="Cilimus"/>
    <s v="Jl. Panawuan Indrapatra, Panawuan, Kec. Cigandamekar, Kabupaten Kuningan, Jawa Barat"/>
    <s v="Atok (Rs)"/>
    <s v="6285361139778"/>
    <x v="31"/>
    <s v="Tanjung Pinang"/>
    <s v="Bukit Bestari"/>
    <s v="Jln. Batu Naga, Perumahan Griya Puqalfa Residen Blok C No. 8, Kelurahan Dompak, Bukit Bestari Kota Tanjung Pinang"/>
    <n v="1"/>
    <s v="BARANG"/>
    <n v="100"/>
    <n v="0"/>
    <s v="EZ"/>
    <s v="Bulanan"/>
    <s v="1 SET GIGI PALSU"/>
    <m/>
    <n v="43000"/>
    <n v="0"/>
    <n v="0"/>
    <n v="43000"/>
    <m/>
    <s v="Diskon"/>
    <n v="17200"/>
    <n v="25800"/>
    <n v="107000"/>
    <n v="1605"/>
    <s v="Atok (Rs)"/>
    <m/>
    <d v="2026-06-16T00:00:00"/>
    <s v="HUBUNGI PENERIMA (LANGSUNG ANTAR KE ALAMAT)"/>
    <x v="0"/>
    <m/>
    <s v="VIP"/>
    <m/>
    <m/>
    <s v="Tidak"/>
    <s v="COD"/>
    <n v="64000"/>
    <s v="Recon"/>
    <n v="79595"/>
    <x v="7"/>
  </r>
  <r>
    <s v="1359073583"/>
    <d v="2026-06-11T00:00:00"/>
    <s v="MEIKA-BERKARYA"/>
    <s v="Meika Berkarya"/>
    <s v="6287818525580"/>
    <s v="Kab. Kuningan"/>
    <s v="Cilimus"/>
    <s v="Jl. Panawuan Indrapatra, Panawuan, Kec. Cigandamekar, Kabupaten Kuningan, Jawa Barat"/>
    <s v="Alfarel Muhtar (Fr)"/>
    <s v="6282122359719"/>
    <x v="14"/>
    <s v="Kab. Sinjai"/>
    <s v="Sinjai Utara"/>
    <s v="BTN lappa 3.Desa lappa Jln.Halim Perdanakusuma Kec Sinjai utara"/>
    <n v="1"/>
    <s v="BARANG"/>
    <n v="100"/>
    <n v="0"/>
    <s v="EZ"/>
    <s v="Bulanan"/>
    <s v="1 SET GIGI PALSU"/>
    <m/>
    <n v="65000"/>
    <n v="0"/>
    <n v="0"/>
    <n v="65000"/>
    <m/>
    <s v="Diskon"/>
    <n v="26000"/>
    <n v="39000"/>
    <n v="125000"/>
    <n v="1875"/>
    <s v="Alfarel Muhtar (Fr)"/>
    <m/>
    <d v="2026-06-15T00:00:00"/>
    <s v="HUBUNGI PENERIMA (LANGSUNG ANTAR KE ALAMAT)"/>
    <x v="0"/>
    <m/>
    <s v="VIP"/>
    <m/>
    <m/>
    <s v="Tidak"/>
    <s v="COD"/>
    <n v="60000"/>
    <s v="Recon"/>
    <n v="84125"/>
    <x v="14"/>
  </r>
  <r>
    <s v="1358939649"/>
    <d v="2026-06-11T00:00:00"/>
    <s v="MEIKA-BERKARYA"/>
    <s v="Meika Berkarya"/>
    <s v="6287818525580"/>
    <s v="Kab. Kuningan"/>
    <s v="Cilimus"/>
    <s v="Jl. Panawuan Indrapatra, Panawuan, Kec. Cigandamekar, Kabupaten Kuningan, Jawa Barat"/>
    <s v="Yayat Rohayati (rz)"/>
    <s v="6283149712069"/>
    <x v="26"/>
    <s v="Kab. Subang"/>
    <s v="Kasomalang"/>
    <s v="Kp. Cimalingping RT 03 RW 05 ( kegang sebelah kiri masjid Nurul Huda.) Kelurahan/Desa : Sindangsari"/>
    <n v="1"/>
    <s v="BARANG"/>
    <n v="100"/>
    <n v="0"/>
    <s v="EZ"/>
    <s v="Bulanan"/>
    <s v="1 SET GIGI PALSU"/>
    <m/>
    <n v="16000"/>
    <n v="0"/>
    <n v="0"/>
    <n v="16000"/>
    <m/>
    <s v="Diskon"/>
    <n v="11000"/>
    <n v="5000"/>
    <n v="76000"/>
    <n v="1140"/>
    <s v="Yayat Rohayati (rz)"/>
    <m/>
    <d v="2026-06-12T00:00:00"/>
    <s v="HUBUNGI PENERIMA (LANGSUNG ANTAR KE ALAMAT)"/>
    <x v="0"/>
    <m/>
    <s v="VIP"/>
    <m/>
    <m/>
    <s v="Tidak"/>
    <s v="COD"/>
    <n v="60000"/>
    <s v="Recon"/>
    <n v="69860"/>
    <x v="25"/>
  </r>
  <r>
    <s v="1359072093"/>
    <d v="2026-06-11T00:00:00"/>
    <s v="MEIKA-BERKARYA"/>
    <s v="Meika Berkarya"/>
    <s v="6287818525580"/>
    <s v="Kab. Kuningan"/>
    <s v="Cilimus"/>
    <s v="Jl. Panawuan Indrapatra, Panawuan"/>
    <s v="Robby lombogia (Kin)"/>
    <s v="6281392945822"/>
    <x v="3"/>
    <s v="Kab. Minahasa"/>
    <s v="Kakas"/>
    <s v="Kg 3 Desa Tounelet, Patokan Dekat Gereja GMIM Sion Tounelet"/>
    <n v="1"/>
    <s v="BARANG"/>
    <n v="100"/>
    <n v="0"/>
    <s v="EZ"/>
    <s v="Bulanan"/>
    <s v="Beli 1 Gratis 1 Sikat Punggug"/>
    <m/>
    <n v="80000"/>
    <n v="0"/>
    <n v="0"/>
    <n v="80000"/>
    <m/>
    <s v="Diskon"/>
    <n v="32000"/>
    <n v="48000"/>
    <n v="150000"/>
    <n v="2250"/>
    <s v="PAKET ANDA ADA DI JNT PANAWUAN"/>
    <s v="Atasan/Staf/Karyawan"/>
    <d v="2026-06-22T00:00:00"/>
    <m/>
    <x v="1"/>
    <m/>
    <s v="VIP"/>
    <m/>
    <m/>
    <s v="Tidak"/>
    <s v="COD"/>
    <n v="70000"/>
    <s v="-"/>
    <n v="99750"/>
    <x v="12"/>
  </r>
  <r>
    <s v="1358900028"/>
    <d v="2026-06-11T00:00:00"/>
    <s v="MEIKA-BERKARYA"/>
    <s v="Meika Berkarya"/>
    <s v="6287818525580"/>
    <s v="Kab. Kuningan"/>
    <s v="Cilimus"/>
    <s v="Jl. Panawuan Indrapatra, Panawuan"/>
    <s v="Muhdar (PS)"/>
    <s v="6281238722416"/>
    <x v="1"/>
    <s v="Kab. Sumba Timur"/>
    <s v="Kota Waingapu"/>
    <s v="KODIM 1601/ST JLN. IR SUKARNO NO 11 WAINGAPU Desa. Hambala"/>
    <n v="1"/>
    <s v="BARANG"/>
    <n v="100"/>
    <n v="0"/>
    <s v="EZ"/>
    <s v="Bulanan"/>
    <s v="Beli 1 Pembesar Layar Hp"/>
    <m/>
    <n v="76000"/>
    <n v="0"/>
    <n v="0"/>
    <n v="76000"/>
    <m/>
    <s v="Diskon"/>
    <n v="30400"/>
    <n v="45600"/>
    <n v="148000"/>
    <n v="2220"/>
    <s v="Muhdar (PS)"/>
    <m/>
    <d v="2026-06-21T00:00:00"/>
    <m/>
    <x v="0"/>
    <m/>
    <s v="VIP"/>
    <m/>
    <m/>
    <s v="Tidak"/>
    <s v="COD"/>
    <n v="72000"/>
    <s v="Recon"/>
    <n v="100180"/>
    <x v="10"/>
  </r>
  <r>
    <s v="1358897800"/>
    <d v="2026-06-11T00:00:00"/>
    <s v="MEIKA-BERKARYA"/>
    <s v="Meika Berkarya"/>
    <s v="6287818525580"/>
    <s v="Kab. Kuningan"/>
    <s v="Cilimus"/>
    <s v="Jl. Panawuan Indrapatra, Panawuan, Kec. Cigandamekar, Kabupaten Kuningan, Jawa Barat"/>
    <s v="Endang (Bar)"/>
    <s v="6288976474167"/>
    <x v="26"/>
    <s v="Kab. Karawang"/>
    <s v="Karawang Barat"/>
    <s v="Endang, Dusun Rumambe 1 Rt 001/Rw 001, Desa Anggadita, Kec. Karawang Barat, No Hp ,6288976474167 (Diantarkan Langsung Ke Alamat Penerima)"/>
    <n v="1"/>
    <s v="BARANG"/>
    <n v="100"/>
    <n v="0"/>
    <s v="EZ"/>
    <s v="Bulanan"/>
    <s v="1 Dapat 2 Kacamata Autofokus ,2.00"/>
    <m/>
    <n v="12000"/>
    <n v="0"/>
    <n v="0"/>
    <n v="12000"/>
    <m/>
    <s v="Diskon"/>
    <n v="7000"/>
    <n v="5000"/>
    <n v="53000"/>
    <n v="795"/>
    <s v="Endang (Bar)"/>
    <m/>
    <d v="2026-06-13T00:00:00"/>
    <s v="HUBUNGI PENERIMA (LANGSUNG ANTAR KE ALAMAT)"/>
    <x v="0"/>
    <m/>
    <s v="VIP"/>
    <m/>
    <m/>
    <s v="Tidak"/>
    <s v="COD"/>
    <n v="41000"/>
    <s v="Recon"/>
    <n v="47205"/>
    <x v="15"/>
  </r>
  <r>
    <s v="1359073703"/>
    <d v="2026-06-11T00:00:00"/>
    <s v="MEIKA-BERKARYA"/>
    <s v="Meika Berkarya"/>
    <s v="6287818525580"/>
    <s v="Kab. Kuningan"/>
    <s v="Cilimus"/>
    <s v="Jl. Panawuan Indrapatra, Panawuan"/>
    <s v="YUAN RAPA (PS)"/>
    <s v="6285242534926"/>
    <x v="8"/>
    <s v="Kab. Morowali"/>
    <s v="Bahodopi"/>
    <s v="Jln. Trans Sulawesi,Desa/ Kelurahan. Bahodopi (Area POLSEK Bahodopi,jln poros,dekat ALFAMIDI  - , 100 m lewat kearah kota Bungku.)"/>
    <n v="1"/>
    <s v="BARANG"/>
    <n v="100"/>
    <n v="0"/>
    <s v="EZ"/>
    <s v="Bulanan"/>
    <s v="Beli 2 Pembesar Layar Hp"/>
    <m/>
    <n v="108000"/>
    <n v="0"/>
    <n v="0"/>
    <n v="108000"/>
    <m/>
    <s v="Diskon"/>
    <n v="43200"/>
    <n v="64800"/>
    <n v="206000"/>
    <n v="3090"/>
    <s v="YUAN RAPA (PS)"/>
    <m/>
    <d v="2026-06-17T00:00:00"/>
    <m/>
    <x v="0"/>
    <m/>
    <s v="VIP"/>
    <m/>
    <m/>
    <s v="Tidak"/>
    <s v="COD"/>
    <n v="98000"/>
    <s v="Recon"/>
    <n v="138110"/>
    <x v="9"/>
  </r>
  <r>
    <s v="1359027402"/>
    <d v="2026-06-11T00:00:00"/>
    <s v="MEIKA-BERKARYA"/>
    <s v="Meika Berkarya"/>
    <s v="6287818525580"/>
    <s v="Kab. Kuningan"/>
    <s v="Cilimus"/>
    <s v="Jl. Panawuan Indrapatra, Panawuan, Kec. Cigandamekar, Kabupaten Kuningan, Jawa Barat"/>
    <s v="Arman (PTR)"/>
    <s v="6281346712200"/>
    <x v="14"/>
    <s v="Kab. Bone"/>
    <s v="Ponre"/>
    <s v="Desa Turu Adae, Samping Mi Al-Mukrimin Bakunge, Ponre"/>
    <n v="1"/>
    <s v="BARANG"/>
    <n v="100"/>
    <n v="0"/>
    <s v="EZ"/>
    <s v="Bulanan"/>
    <s v="2 Topi Visor Anti UV (BLACK)"/>
    <m/>
    <n v="61000"/>
    <n v="0"/>
    <n v="0"/>
    <n v="61000"/>
    <m/>
    <s v="Diskon"/>
    <n v="24400"/>
    <n v="36600"/>
    <n v="217450"/>
    <n v="3261.75"/>
    <s v="JNT"/>
    <s v="Atasan/Staf/Karyawan"/>
    <d v="2026-06-25T00:00:00"/>
    <s v="HUBUNGI PENERIMA (LANGSUNG ANTAR KE ALAMAT)"/>
    <x v="1"/>
    <m/>
    <s v="VIP"/>
    <m/>
    <m/>
    <s v="Tidak"/>
    <s v="COD"/>
    <n v="156450"/>
    <s v="-"/>
    <n v="177588.25"/>
    <x v="17"/>
  </r>
  <r>
    <s v="1359067956"/>
    <d v="2026-06-11T00:00:00"/>
    <s v="MEIKA-BERKARYA"/>
    <s v="Meika Berkarya"/>
    <s v="6287818525580"/>
    <s v="Kab. Kuningan"/>
    <s v="Cilimus"/>
    <s v="Jl. Panawuan Indrapatra, Panawuan"/>
    <s v="Minder Pimpin Od."/>
    <s v="6282197270131"/>
    <x v="3"/>
    <s v="Manado"/>
    <s v="Mapanget"/>
    <s v="Desa Paniki Bawah Lingk 10 Jalan Tugu Adipura Kec Mapanget (DIANTAR LANGSUNG KE ALAMAT PENERIMA) Belakang Kantor Damri Tugu Adipura."/>
    <n v="1"/>
    <s v="BARANG"/>
    <n v="100"/>
    <n v="0"/>
    <s v="EZ"/>
    <s v="Bulanan"/>
    <s v="Beli 1 Gratis 1 Semprotan Noozle"/>
    <m/>
    <n v="64000"/>
    <n v="0"/>
    <n v="0"/>
    <n v="64000"/>
    <m/>
    <s v="Diskon"/>
    <n v="25600"/>
    <n v="38400"/>
    <n v="138000"/>
    <n v="2070"/>
    <s v="Minder Pimpin Od."/>
    <m/>
    <d v="2026-06-16T00:00:00"/>
    <m/>
    <x v="0"/>
    <m/>
    <s v="VIP"/>
    <m/>
    <m/>
    <s v="Tidak"/>
    <s v="COD"/>
    <n v="74000"/>
    <s v="Recon"/>
    <n v="97530"/>
    <x v="7"/>
  </r>
  <r>
    <s v="1358907038"/>
    <d v="2026-06-11T00:00:00"/>
    <s v="MEIKA-BERKARYA"/>
    <s v="Meika Berkarya"/>
    <s v="6287818525580"/>
    <s v="Kab. Kuningan"/>
    <s v="Cilimus"/>
    <s v="Jl. Panawuan Indrapatra, Panawuan, Kec. Cigandamekar, Kabupaten Kuningan, Jawa Barat"/>
    <s v="Salpinae (RM)"/>
    <s v="6285752516455"/>
    <x v="13"/>
    <s v="Kab. Kotawaringin Timur"/>
    <s v="Baamang"/>
    <s v="Jln Cristopel Mihing Gg Tauhid Rt/Rw 063/004 Desa Baamang Tengah Kecamatan Baamang"/>
    <n v="1"/>
    <s v="BARANG"/>
    <n v="100"/>
    <n v="0"/>
    <s v="EZ"/>
    <s v="Bulanan"/>
    <s v="1 Topi Visor Anti UV (CREAM)"/>
    <m/>
    <n v="63000"/>
    <n v="0"/>
    <n v="0"/>
    <n v="63000"/>
    <m/>
    <s v="Diskon"/>
    <n v="25200"/>
    <n v="37800"/>
    <n v="147000"/>
    <n v="2205"/>
    <s v="Salpinae (RM)"/>
    <m/>
    <d v="2026-06-19T00:00:00"/>
    <s v="HUBUNGI PENERIMA (LANGSUNG ANTAR KE ALAMAT)"/>
    <x v="0"/>
    <m/>
    <s v="VIP"/>
    <m/>
    <m/>
    <s v="Tidak"/>
    <s v="COD"/>
    <n v="84000"/>
    <s v="Recon"/>
    <n v="106995"/>
    <x v="0"/>
  </r>
  <r>
    <s v="1359087497"/>
    <d v="2026-06-11T00:00:00"/>
    <s v="MEIKA-BERKARYA"/>
    <s v="Meika Berkarya"/>
    <s v="6287818525580"/>
    <s v="Kab. Kuningan"/>
    <s v="Cilimus"/>
    <s v="Jl. Panawuan Indrapatra, Panawuan, Kec. Cigandamekar, Kabupaten Kuningan, Jawa Barat"/>
    <s v="Dedi Indra (PTR)"/>
    <s v="6282385812323"/>
    <x v="6"/>
    <s v="Kab. Tanah Datar"/>
    <s v="Tanjung Emas"/>
    <s v="Nagari / Desa Saruaso, Simpang Kubang Landai (Dekat Oma Market), Jorong / Dusun Saruaso Barat, Kec. Tanjung Emas"/>
    <n v="1"/>
    <s v="BARANG"/>
    <n v="100"/>
    <n v="0"/>
    <s v="EZ"/>
    <s v="Bulanan"/>
    <s v="1 Topi Visor Anti UV (GRAY)"/>
    <m/>
    <n v="50000"/>
    <n v="0"/>
    <n v="0"/>
    <n v="50000"/>
    <m/>
    <s v="Diskon"/>
    <n v="20000"/>
    <n v="30000"/>
    <n v="142800"/>
    <n v="2142"/>
    <s v="Dedi Indra (PTR)"/>
    <m/>
    <d v="2026-06-16T00:00:00"/>
    <s v="HUBUNGI PENERIMA (LANGSUNG ANTAR KE ALAMAT)"/>
    <x v="0"/>
    <m/>
    <s v="VIP"/>
    <m/>
    <m/>
    <s v="Tidak"/>
    <s v="COD"/>
    <n v="92800"/>
    <s v="Recon"/>
    <n v="110658"/>
    <x v="7"/>
  </r>
  <r>
    <s v="1359058899"/>
    <d v="2026-06-11T00:00:00"/>
    <s v="MEIKA-BERKARYA"/>
    <s v="Meika Berkarya"/>
    <s v="6287818525580"/>
    <s v="Kab. Kuningan"/>
    <s v="Cilimus"/>
    <s v="Jl. Panawuan Indrapatra, Panawuan"/>
    <s v="Asrul Efendi (PS)"/>
    <s v="6282183301954"/>
    <x v="4"/>
    <s v="Kab.  Muaro Jambi"/>
    <s v="Sungai Bahar"/>
    <s v="Unit 15  Desa. Suka Makmur (warung pak bus, ANTRAKN LANGSUNG KE ALAMAT)"/>
    <n v="1"/>
    <s v="BARANG"/>
    <n v="100"/>
    <n v="0"/>
    <s v="EZ"/>
    <s v="Bulanan"/>
    <s v="Beli 1 Gratis 1 Alat Cukur Multifungsi"/>
    <m/>
    <n v="52000"/>
    <n v="0"/>
    <n v="0"/>
    <n v="52000"/>
    <m/>
    <s v="Diskon"/>
    <n v="20800"/>
    <n v="31200"/>
    <n v="0"/>
    <n v="0"/>
    <s v="Asrul Efendi (PS)"/>
    <m/>
    <d v="2026-06-15T00:00:00"/>
    <m/>
    <x v="0"/>
    <m/>
    <s v="VIP"/>
    <m/>
    <m/>
    <s v="Tidak"/>
    <s v="NONCOD"/>
    <n v="-52000"/>
    <s v="-"/>
    <n v="-31200"/>
    <x v="14"/>
  </r>
  <r>
    <s v="1359002777"/>
    <d v="2026-06-11T00:00:00"/>
    <s v="MEIKA-BERKARYA"/>
    <s v="Meika Berkarya"/>
    <s v="6287818525580"/>
    <s v="Kab. Kuningan"/>
    <s v="Cilimus"/>
    <s v="Jl. Panawuan Indrapatra, Panawuan"/>
    <s v="Rita dg ngilo (ib)"/>
    <s v="6288242417353"/>
    <x v="14"/>
    <s v="Kab. Jeneponto"/>
    <s v="Bangkala"/>
    <s v="jalan pelabuhan desa pallengu,"/>
    <n v="1"/>
    <s v="BARANG"/>
    <n v="100"/>
    <n v="0"/>
    <s v="EZ"/>
    <s v="Bulanan"/>
    <s v="Beli 1 Dapat 6 Paket Buku Lancar Membaca Tanpa Mengeja"/>
    <m/>
    <n v="61000"/>
    <n v="0"/>
    <n v="0"/>
    <n v="61000"/>
    <m/>
    <s v="Diskon"/>
    <n v="24400"/>
    <n v="36600"/>
    <n v="145000"/>
    <n v="2175"/>
    <s v="Rita dg ngilo (ib)"/>
    <m/>
    <d v="2026-06-16T00:00:00"/>
    <m/>
    <x v="0"/>
    <m/>
    <s v="VIP"/>
    <m/>
    <m/>
    <s v="Tidak"/>
    <s v="COD"/>
    <n v="84000"/>
    <s v="Recon"/>
    <n v="106225"/>
    <x v="7"/>
  </r>
  <r>
    <s v="1359091794"/>
    <d v="2026-06-11T00:00:00"/>
    <s v="MEIKA-BERKARYA"/>
    <s v="Meika Berkarya"/>
    <s v="6287818525580"/>
    <s v="Kab. Kuningan"/>
    <s v="Cilimus"/>
    <s v="Jl. Panawuan Indrapatra, Panawuan, Kec. Cigandamekar, Kabupaten Kuningan, Jawa Barat"/>
    <s v="Mama candra (ar)"/>
    <s v="6281241564623"/>
    <x v="3"/>
    <s v="Kab. Minahasa Utara"/>
    <s v="Likupang Barat"/>
    <s v="Desa Munte Rumah samping Mesjid Almgfira, Kecamatan Likupang Barat, Kab. Minahasa Utara"/>
    <n v="1"/>
    <s v="BARANG"/>
    <n v="100"/>
    <n v="0"/>
    <s v="EZ"/>
    <s v="Bulanan"/>
    <s v="1 SET GIGI PALSU"/>
    <m/>
    <n v="87000"/>
    <n v="0"/>
    <n v="0"/>
    <n v="87000"/>
    <m/>
    <s v="Diskon"/>
    <n v="34800"/>
    <n v="52200"/>
    <n v="147000"/>
    <n v="2205"/>
    <s v="Mama candra (ar)"/>
    <m/>
    <d v="2026-06-15T00:00:00"/>
    <s v="HUBUNGI PENERIMA (LANGSUNG ANTAR KE ALAMAT)"/>
    <x v="0"/>
    <m/>
    <s v="VIP"/>
    <m/>
    <m/>
    <s v="Tidak"/>
    <s v="COD"/>
    <n v="60000"/>
    <s v="Recon"/>
    <n v="92595"/>
    <x v="14"/>
  </r>
  <r>
    <s v="1358872332"/>
    <d v="2026-06-11T00:00:00"/>
    <s v="MEIKA-BERKARYA"/>
    <s v="Meika Berkarya"/>
    <s v="6287818525580"/>
    <s v="Kab. Kuningan"/>
    <s v="Cilimus"/>
    <s v="Jl. Panawuan Indrapatra, Panawuan, Kec. Cigandamekar, Kabupaten Kuningan, Jawa Barat"/>
    <s v="Kasmawati (Rs)"/>
    <s v="6282291688882"/>
    <x v="23"/>
    <s v="Kab. Bombana"/>
    <s v="Rumbia"/>
    <s v="Kelurahan. Kasipute (Kantor PSC 119 Kab. Bombana Kode Pos 93771)Kec. Rumbia Kab. Bombana"/>
    <n v="1"/>
    <s v="BARANG"/>
    <n v="100"/>
    <n v="0"/>
    <s v="EZ"/>
    <s v="Bulanan"/>
    <s v="1 DAPAT 3 PENAMBAL GIGI"/>
    <m/>
    <n v="82000"/>
    <n v="0"/>
    <n v="0"/>
    <n v="82000"/>
    <m/>
    <s v="Diskon"/>
    <n v="32800"/>
    <n v="49200"/>
    <n v="162000"/>
    <n v="2430"/>
    <s v="JNT"/>
    <s v="Atasan/Staf/Karyawan"/>
    <d v="2026-06-25T00:00:00"/>
    <s v="HUBUNGI PENERIMA (LANGSUNG ANTAR KE ALAMAT)"/>
    <x v="1"/>
    <m/>
    <s v="VIP"/>
    <m/>
    <m/>
    <s v="Tidak"/>
    <s v="COD"/>
    <n v="80000"/>
    <s v="-"/>
    <n v="110370"/>
    <x v="17"/>
  </r>
  <r>
    <s v="1359059039"/>
    <d v="2026-06-11T00:00:00"/>
    <s v="MEIKA-BERKARYA"/>
    <s v="Meika Berkarya"/>
    <s v="6287818525580"/>
    <s v="Kab. Kuningan"/>
    <s v="Cilimus"/>
    <s v="Jl. Panawuan Indrapatra, Panawuan"/>
    <s v="Ibu Karso Od."/>
    <s v="6285101645135"/>
    <x v="15"/>
    <s v="Kab. Banyumas"/>
    <s v="Baturraden"/>
    <s v="Perumahan Purwosari Indah Jln Adipura 7c,/256 RT001 RW 06 KECAMATAN BATURADEN KABUPATEN BANYUMAS JAWA TENGAH PURWOKERTO (DIANTAR LANGSUNG KE ALAMAT PENERIMA)"/>
    <n v="1"/>
    <s v="BARANG"/>
    <n v="100"/>
    <n v="0"/>
    <s v="EZ"/>
    <s v="Bulanan"/>
    <s v="Beli 1 Gratis 1 Sikat Punggug"/>
    <m/>
    <n v="23000"/>
    <n v="0"/>
    <n v="0"/>
    <n v="23000"/>
    <m/>
    <s v="Diskon"/>
    <n v="16000"/>
    <n v="7000"/>
    <n v="93000"/>
    <n v="1395"/>
    <s v="Ibu Karso Od."/>
    <m/>
    <d v="2026-06-13T00:00:00"/>
    <m/>
    <x v="0"/>
    <m/>
    <s v="VIP"/>
    <m/>
    <m/>
    <s v="Tidak"/>
    <s v="COD"/>
    <n v="70000"/>
    <s v="Recon"/>
    <n v="84605"/>
    <x v="15"/>
  </r>
  <r>
    <s v="1358936586"/>
    <d v="2026-06-11T00:00:00"/>
    <s v="MEIKA-BERKARYA"/>
    <s v="Meika Berkarya"/>
    <s v="6287818525580"/>
    <s v="Kab. Kuningan"/>
    <s v="Cilimus"/>
    <s v="Jl. Panawuan Indrapatra, Panawuan"/>
    <s v="Boby gawa (iaa)"/>
    <s v="6282278555806"/>
    <x v="9"/>
    <s v="Kab. Pulau Morotai"/>
    <s v="Morotai Timur"/>
    <s v="Alamat, Morotai  Desa, sambiki baru RT 01 RW 01  Patokan rumah, samping jembatan sambiki baru Kecamatan Morotai timur Kabupaten Pulau Morotai Propinsi Maluku Utara"/>
    <n v="1"/>
    <s v="BARANG"/>
    <n v="100"/>
    <n v="0"/>
    <s v="EZ"/>
    <s v="Bulanan"/>
    <s v="Beli 1 Gratis 1 Alat Cukur Multifungsi"/>
    <m/>
    <n v="116000"/>
    <n v="0"/>
    <n v="0"/>
    <n v="116000"/>
    <m/>
    <s v="Diskon"/>
    <n v="46400"/>
    <n v="69600"/>
    <n v="220000"/>
    <n v="3300"/>
    <s v="PENERIMA:(HUBUNGI 081313558861 WA CHAT)"/>
    <s v="Tetangga"/>
    <d v="2026-06-25T00:00:00"/>
    <m/>
    <x v="1"/>
    <m/>
    <s v="VIP"/>
    <m/>
    <m/>
    <s v="Tidak"/>
    <s v="COD"/>
    <n v="104000"/>
    <s v="-"/>
    <n v="147100"/>
    <x v="17"/>
  </r>
  <r>
    <s v="1359093145"/>
    <d v="2026-06-11T00:00:00"/>
    <s v="MEIKA-BERKARYA"/>
    <s v="Meika Berkarya"/>
    <s v="6287818525580"/>
    <s v="Kab. Kuningan"/>
    <s v="Cilimus"/>
    <s v="Jl. Panawuan Indrapatra, Panawuan, Kec. Cigandamekar, Kabupaten Kuningan, Jawa Barat"/>
    <s v="Mulyadi (RM) (jnt)"/>
    <s v="6282197086684"/>
    <x v="5"/>
    <s v="Kab. Sambas"/>
    <s v="Tebas"/>
    <s v="Desa Seret Ayon Kec. Tebas (Diambil Oleh Customer)"/>
    <n v="1"/>
    <s v="BARANG"/>
    <n v="100"/>
    <n v="0"/>
    <s v="EZ"/>
    <s v="Bulanan"/>
    <s v="2 Spray Pembersih Interior Mobil"/>
    <m/>
    <n v="74000"/>
    <n v="0"/>
    <n v="0"/>
    <n v="74000"/>
    <m/>
    <s v="Diskon"/>
    <n v="29600"/>
    <n v="44400"/>
    <n v="193000"/>
    <n v="2895"/>
    <m/>
    <m/>
    <m/>
    <s v="HUBUNGI PENERIMA (LANGSUNG ANTAR KE ALAMAT)"/>
    <x v="1"/>
    <m/>
    <s v="VIP"/>
    <m/>
    <m/>
    <s v="Ya"/>
    <s v="COD"/>
    <n v="119000"/>
    <s v="-"/>
    <n v="145705"/>
    <x v="20"/>
  </r>
  <r>
    <s v="1359095266"/>
    <d v="2026-06-11T00:00:00"/>
    <s v="MEIKA-BERKARYA"/>
    <s v="Meika Berkarya"/>
    <s v="6287818525580"/>
    <s v="Kab. Kuningan"/>
    <s v="Cilimus"/>
    <s v="Jl. Panawuan Indrapatra, Panawuan, Kec. Cigandamekar, Kabupaten Kuningan, Jawa Barat"/>
    <s v="amansyah (BY)"/>
    <s v="6282376823911"/>
    <x v="29"/>
    <s v="Kab. Mukomuko"/>
    <s v="Air Manjunto"/>
    <s v="desa. sinar jaya, RT 06 , Kadus 01, gang macan (rumah papan bertingkat)"/>
    <n v="1"/>
    <s v="BARANG"/>
    <n v="100"/>
    <n v="0"/>
    <s v="EZ"/>
    <s v="Bulanan"/>
    <s v="1 Topi Visor Anti UV (BLACK)"/>
    <m/>
    <n v="58000"/>
    <n v="0"/>
    <n v="0"/>
    <n v="58000"/>
    <m/>
    <s v="Diskon"/>
    <n v="23200"/>
    <n v="34800"/>
    <n v="142000"/>
    <n v="2130"/>
    <s v="amansyah (BY)"/>
    <m/>
    <d v="2026-06-17T00:00:00"/>
    <s v="HUBUNGI PENERIMA (LANGSUNG ANTAR KE ALAMAT)"/>
    <x v="0"/>
    <m/>
    <s v="VIP"/>
    <m/>
    <m/>
    <s v="Tidak"/>
    <s v="COD"/>
    <n v="84000"/>
    <s v="Recon"/>
    <n v="105070"/>
    <x v="9"/>
  </r>
  <r>
    <s v="1359030572"/>
    <d v="2026-06-11T00:00:00"/>
    <s v="MEIKA-BERKARYA"/>
    <s v="Meika Berkarya"/>
    <s v="6287818525580"/>
    <s v="Kab. Kuningan"/>
    <s v="Cilimus"/>
    <s v="Jl. Panawuan Indrapatra, Panawuan"/>
    <s v="Okky al Idrus (Jj)"/>
    <s v="6282152732188"/>
    <x v="8"/>
    <s v="Kab. Buol"/>
    <s v="Paleleh"/>
    <s v="Jln. Trans Sulawesi RT 03 RW 05 Kelurahan /Desa Dopalak Samping pertashop"/>
    <n v="1"/>
    <s v="BARANG"/>
    <n v="100"/>
    <n v="0"/>
    <s v="EZ"/>
    <s v="Bulanan"/>
    <s v="Beli 1 Gratis 1 Sikat Punggug"/>
    <m/>
    <n v="85000"/>
    <n v="0"/>
    <n v="0"/>
    <n v="85000"/>
    <m/>
    <s v="Diskon"/>
    <n v="34000"/>
    <n v="51000"/>
    <n v="155000"/>
    <n v="2325"/>
    <s v="DC PANAWUAN"/>
    <s v="Atasan/Staf/Karyawan"/>
    <d v="2026-06-27T00:00:00"/>
    <m/>
    <x v="1"/>
    <m/>
    <s v="VIP"/>
    <m/>
    <m/>
    <s v="Tidak"/>
    <s v="COD"/>
    <n v="70000"/>
    <s v="-"/>
    <n v="101675"/>
    <x v="1"/>
  </r>
  <r>
    <s v="1359002549"/>
    <d v="2026-06-11T00:00:00"/>
    <s v="MEIKA-BERKARYA"/>
    <s v="Meika Berkarya"/>
    <s v="6287818525580"/>
    <s v="Kab. Kuningan"/>
    <s v="Cilimus"/>
    <s v="Jl. Panawuan Indrapatra, Panawuan"/>
    <s v="Mikael Senin (ib)"/>
    <s v="6282235397280"/>
    <x v="1"/>
    <s v="Kab. Belu"/>
    <s v="Tasifeto Timur"/>
    <s v="Jln. Wekleik K Des. Manleten,Kec. Tasifeto Timur, Kab. Belu. Prop NTT."/>
    <n v="1"/>
    <s v="BARANG"/>
    <n v="100"/>
    <n v="0"/>
    <s v="EZ"/>
    <s v="Bulanan"/>
    <s v="Beli 1 Gratis 1 Sikat Punggug"/>
    <m/>
    <n v="80000"/>
    <n v="0"/>
    <n v="0"/>
    <n v="80000"/>
    <m/>
    <s v="Diskon"/>
    <n v="32000"/>
    <n v="48000"/>
    <n v="150000"/>
    <n v="2250"/>
    <s v="jn"/>
    <s v="Atasan/Staf/Karyawan"/>
    <d v="2026-06-30T00:00:00"/>
    <m/>
    <x v="1"/>
    <m/>
    <s v="VIP"/>
    <m/>
    <m/>
    <s v="Tidak"/>
    <s v="COD"/>
    <n v="70000"/>
    <s v="-"/>
    <n v="99750"/>
    <x v="6"/>
  </r>
  <r>
    <s v="1359093068"/>
    <d v="2026-06-11T00:00:00"/>
    <s v="MEIKA-BERKARYA"/>
    <s v="Meika Berkarya"/>
    <s v="6287818525580"/>
    <s v="Kab. Kuningan"/>
    <s v="Cilimus"/>
    <s v="Jl. Panawuan Indrapatra, Panawuan"/>
    <s v="Supriadi (Kin)"/>
    <s v="6281250938484"/>
    <x v="13"/>
    <s v="Palangkaraya"/>
    <s v="Jekan Raya"/>
    <s v="Jl. Pelatuk 3 No. 14 Kelurahan Palangka RT 06 RW 09"/>
    <n v="1"/>
    <s v="BARANG"/>
    <n v="100"/>
    <n v="0"/>
    <s v="EZ"/>
    <s v="Bulanan"/>
    <s v="Beli 1 Gratis 1 Sikat Punggug"/>
    <m/>
    <n v="44000"/>
    <n v="0"/>
    <n v="0"/>
    <n v="44000"/>
    <m/>
    <s v="Diskon"/>
    <n v="17600"/>
    <n v="26400"/>
    <n v="114000"/>
    <n v="1710"/>
    <s v="Supriadi (Kin)"/>
    <m/>
    <d v="2026-06-15T00:00:00"/>
    <m/>
    <x v="0"/>
    <m/>
    <s v="VIP"/>
    <m/>
    <m/>
    <s v="Tidak"/>
    <s v="COD"/>
    <n v="70000"/>
    <s v="Recon"/>
    <n v="85890"/>
    <x v="14"/>
  </r>
  <r>
    <s v="1359004253"/>
    <d v="2026-06-11T00:00:00"/>
    <s v="MEIKA-BERKARYA"/>
    <s v="Meika Berkarya"/>
    <s v="6287818525580"/>
    <s v="Kab. Kuningan"/>
    <s v="Cilimus"/>
    <s v="Jl. Panawuan Indrapatra, Panawuan, Kec. Cigandamekar, Kabupaten Kuningan, Jawa Barat"/>
    <s v="Salam AL Johan (ar)"/>
    <s v="62895346140209"/>
    <x v="26"/>
    <s v="Kab. Kuningan"/>
    <s v="Cimahi"/>
    <s v="Dusun Calingcing RT 06 RW 08 Desa Cileuya, Kecamatan Cimahi"/>
    <n v="1"/>
    <s v="BARANG"/>
    <n v="100"/>
    <n v="0"/>
    <s v="EZ"/>
    <s v="Bulanan"/>
    <s v="1 SET GIGI PALSU"/>
    <m/>
    <n v="7000"/>
    <n v="0"/>
    <n v="0"/>
    <n v="7000"/>
    <m/>
    <s v="Diskon"/>
    <n v="2000"/>
    <n v="5000"/>
    <n v="67000"/>
    <n v="1005"/>
    <s v="Salam AL Johan (ar)"/>
    <m/>
    <d v="2026-06-13T00:00:00"/>
    <s v="HUBUNGI PENERIMA (LANGSUNG ANTAR KE ALAMAT)"/>
    <x v="0"/>
    <m/>
    <s v="VIP"/>
    <m/>
    <m/>
    <s v="Tidak"/>
    <s v="COD"/>
    <n v="60000"/>
    <s v="Recon"/>
    <n v="60995"/>
    <x v="15"/>
  </r>
  <r>
    <s v="1359059674"/>
    <d v="2026-06-11T00:00:00"/>
    <s v="MEIKA-BERKARYA"/>
    <s v="Meika Berkarya"/>
    <s v="6287818525580"/>
    <s v="Kab. Kuningan"/>
    <s v="Cilimus"/>
    <s v="Jl. Panawuan Indrapatra, Panawuan"/>
    <s v="Oktofianus Yakob Obidaka (Yn)"/>
    <s v="6282210353583"/>
    <x v="1"/>
    <s v="Kab. Alor"/>
    <s v="Teluk Mutiara"/>
    <s v="Kos-Kosan Bapak Yakobus Pulinggomang Tingkat l Desa Motongbang Kec Teluk Mutiara Kab Alor (DIANTAR LANGSUNG KE ALAMAT PENERIMA)."/>
    <n v="1"/>
    <s v="BARANG"/>
    <n v="100"/>
    <n v="0"/>
    <s v="EZ"/>
    <s v="Bulanan"/>
    <s v="Beli 2 Gratis 1 Penghitam Body Kendaraan Bonus Kain Lap Microfiber"/>
    <m/>
    <n v="80000"/>
    <n v="0"/>
    <n v="0"/>
    <n v="80000"/>
    <m/>
    <s v="Diskon"/>
    <n v="32000"/>
    <n v="48000"/>
    <n v="174300"/>
    <n v="2614.5"/>
    <s v="Oktofianus Yakob Obidaka (Yn)"/>
    <m/>
    <d v="2026-06-16T00:00:00"/>
    <m/>
    <x v="0"/>
    <m/>
    <s v="VIP"/>
    <m/>
    <m/>
    <s v="Tidak"/>
    <s v="COD"/>
    <n v="94300"/>
    <s v="Recon"/>
    <n v="123685.5"/>
    <x v="7"/>
  </r>
  <r>
    <s v="1358875881"/>
    <d v="2026-06-11T00:00:00"/>
    <s v="MEIKA-BERKARYA"/>
    <s v="Meika Berkarya"/>
    <s v="6287818525580"/>
    <s v="Kab. Kuningan"/>
    <s v="Cilimus"/>
    <s v="Jl. Panawuan Indrapatra, Panawuan, Kec. Cigandamekar, Kabupaten Kuningan, Jawa Barat"/>
    <s v="Ummi kulsum (Rs)"/>
    <s v="6285645134143"/>
    <x v="16"/>
    <s v="Kab. Probolinggo"/>
    <s v="Kraksaan"/>
    <s v="Jln. Ir Hj Juanda, Gg 111/3, RT 03 RW 04, Desa Patokan"/>
    <n v="1"/>
    <s v="BARANG"/>
    <n v="100"/>
    <n v="0"/>
    <s v="EZ"/>
    <s v="Bulanan"/>
    <s v="1 SET GIGI PALSU"/>
    <m/>
    <n v="31000"/>
    <n v="0"/>
    <n v="0"/>
    <n v="31000"/>
    <m/>
    <s v="Diskon"/>
    <n v="22000"/>
    <n v="9000"/>
    <n v="88000"/>
    <n v="1320"/>
    <s v="Ummi kulsum (Rs)"/>
    <m/>
    <d v="2026-06-13T00:00:00"/>
    <s v="HUBUNGI PENERIMA (LANGSUNG ANTAR KE ALAMAT)"/>
    <x v="0"/>
    <m/>
    <s v="VIP"/>
    <m/>
    <m/>
    <s v="Tidak"/>
    <s v="COD"/>
    <n v="57000"/>
    <s v="Recon"/>
    <n v="77680"/>
    <x v="15"/>
  </r>
  <r>
    <s v="1358878055"/>
    <d v="2026-06-11T00:00:00"/>
    <s v="MEIKA-BERKARYA"/>
    <s v="Meika Berkarya"/>
    <s v="6287818525580"/>
    <s v="Kab. Kuningan"/>
    <s v="Cilimus"/>
    <s v="Jl. Panawuan Indrapatra, Panawuan"/>
    <s v="Edi Maryanto Od."/>
    <s v="6282390423383"/>
    <x v="27"/>
    <s v="Kab.  Rokan Hilir"/>
    <s v="Balai Jaya"/>
    <s v="Jalan Lintas Sumatera Kelurahan Balam Sempurna Kota Km 23 Kec Balai Jaya Rokan Hilir (DIANTAR LANGSUNG KE ALAMAT PENERIMA)."/>
    <n v="1"/>
    <s v="BARANG"/>
    <n v="100"/>
    <n v="0"/>
    <s v="EZ"/>
    <s v="Bulanan"/>
    <s v="Beli 2 Gratis 1 Semprotan Noozle"/>
    <m/>
    <n v="51000"/>
    <n v="0"/>
    <n v="0"/>
    <n v="51000"/>
    <m/>
    <s v="Diskon"/>
    <n v="20400"/>
    <n v="30600"/>
    <n v="155000"/>
    <n v="2325"/>
    <s v="Edi Maryanto Od."/>
    <m/>
    <d v="2026-06-15T00:00:00"/>
    <m/>
    <x v="0"/>
    <m/>
    <s v="VIP"/>
    <m/>
    <m/>
    <s v="Tidak"/>
    <s v="COD"/>
    <n v="104000"/>
    <s v="Recon"/>
    <n v="122075"/>
    <x v="14"/>
  </r>
  <r>
    <s v="1359061183"/>
    <d v="2026-06-11T00:00:00"/>
    <s v="MEIKA-BERKARYA"/>
    <s v="Meika Berkarya"/>
    <s v="6287818525580"/>
    <s v="Kab. Kuningan"/>
    <s v="Cilimus"/>
    <s v="Jl. Panawuan Indrapatra, Panawuan, Kec. Cigandamekar, Kabupaten Kuningan, Jawa Barat"/>
    <s v="Maxi Kaunang (ca)"/>
    <s v="6282292015188"/>
    <x v="3"/>
    <s v="Kab. Minahasa Tenggara"/>
    <s v="Belang"/>
    <s v="Jln. Trans Sulawesi patokan rumah Samping Indomared Desa."/>
    <n v="1"/>
    <s v="BARANG"/>
    <n v="100"/>
    <n v="0"/>
    <s v="EZ"/>
    <s v="Bulanan"/>
    <s v="1 Set Dongkrak Pemindah Barang"/>
    <m/>
    <n v="72000"/>
    <n v="0"/>
    <n v="0"/>
    <n v="72000"/>
    <m/>
    <s v="Diskon"/>
    <n v="28800"/>
    <n v="43200"/>
    <n v="171000"/>
    <n v="2565"/>
    <s v="DC PANAWUAN"/>
    <s v="Atasan/Staf/Karyawan"/>
    <d v="2026-06-21T00:00:00"/>
    <s v="HUBUNGI PENERIMA (LANGSUNG ANTAR KE ALAMAT)"/>
    <x v="1"/>
    <m/>
    <s v="VIP"/>
    <m/>
    <m/>
    <s v="Tidak"/>
    <s v="COD"/>
    <n v="99000"/>
    <s v="-"/>
    <n v="125235"/>
    <x v="10"/>
  </r>
  <r>
    <s v="1358875403"/>
    <d v="2026-06-11T00:00:00"/>
    <s v="MEIKA-BERKARYA"/>
    <s v="Meika Berkarya"/>
    <s v="6287818525580"/>
    <s v="Kab. Kuningan"/>
    <s v="Cilimus"/>
    <s v="Jl. Panawuan Indrapatra, Panawuan"/>
    <s v="Yuvenalis Arki (Jj)"/>
    <s v="6281353669633"/>
    <x v="1"/>
    <s v="Kab. Manggarai"/>
    <s v="Ruteng"/>
    <s v="Cancar Kelurahan /Desa Wae Belang Jln. Ruteng Labuan Bajo RT 01 RW 02 dekat Sekolah"/>
    <n v="1"/>
    <s v="BARANG"/>
    <n v="100"/>
    <n v="0"/>
    <s v="EZ"/>
    <s v="Bulanan"/>
    <s v="Beli 1 Gratis 1 Sikat Punggug"/>
    <m/>
    <n v="83000"/>
    <n v="0"/>
    <n v="0"/>
    <n v="83000"/>
    <m/>
    <s v="Diskon"/>
    <n v="33200"/>
    <n v="49800"/>
    <n v="153000"/>
    <n v="2295"/>
    <s v="JNT"/>
    <s v="Atasan/Staf/Karyawan"/>
    <d v="2026-06-25T00:00:00"/>
    <m/>
    <x v="1"/>
    <m/>
    <s v="VIP"/>
    <m/>
    <m/>
    <s v="Tidak"/>
    <s v="COD"/>
    <n v="70000"/>
    <s v="-"/>
    <n v="100905"/>
    <x v="17"/>
  </r>
  <r>
    <s v="1358873137"/>
    <d v="2026-06-11T00:00:00"/>
    <s v="MEIKA-BERKARYA"/>
    <s v="Meika Berkarya"/>
    <s v="6287818525580"/>
    <s v="Kab. Kuningan"/>
    <s v="Cilimus"/>
    <s v="Jl. Panawuan Indrapatra, Panawuan"/>
    <s v="Femmy Mokosolang Od."/>
    <s v="6282396612881"/>
    <x v="3"/>
    <s v="Kab. Minahasa Tenggara"/>
    <s v="Tombatu"/>
    <s v="Desa Betelen1 cmplx Greja GMIM Betlehem kecamatan Tombatu kabupaten Minahasa tenggara provinsi Sulawesi Utara"/>
    <n v="1"/>
    <s v="BARANG"/>
    <n v="100"/>
    <n v="0"/>
    <s v="EZ"/>
    <s v="Bulanan"/>
    <s v="Beli 1 Gratis 1 Gelang Retro Terapi Batu Giok"/>
    <m/>
    <n v="102000"/>
    <n v="0"/>
    <n v="0"/>
    <n v="102000"/>
    <m/>
    <s v="Diskon"/>
    <n v="40800"/>
    <n v="61200"/>
    <n v="172000"/>
    <n v="2580"/>
    <s v="Femmy Mokosolang Od."/>
    <m/>
    <d v="2026-06-16T00:00:00"/>
    <m/>
    <x v="0"/>
    <m/>
    <s v="VIP"/>
    <m/>
    <m/>
    <s v="Tidak"/>
    <s v="COD"/>
    <n v="70000"/>
    <s v="Recon"/>
    <n v="108220"/>
    <x v="7"/>
  </r>
  <r>
    <s v="1359003656"/>
    <d v="2026-06-11T00:00:00"/>
    <s v="MEIKA-BERKARYA"/>
    <s v="Meika Berkarya"/>
    <s v="6287818525580"/>
    <s v="Kab. Kuningan"/>
    <s v="Cilimus"/>
    <s v="Jl. Panawuan Indrapatra, Panawuan, Kec. Cigandamekar, Kabupaten Kuningan, Jawa Barat"/>
    <s v="Rudianto Jirajaya (BY)"/>
    <s v="6285102500034"/>
    <x v="24"/>
    <s v="Jakarta Barat"/>
    <s v="Cengkareng"/>
    <s v="Duri kosambi raya no. 168 F. RT. 6. Rw. 1 Desa/Kelurahan : Duri Kosambi (Samping superindo)"/>
    <n v="1"/>
    <s v="BARANG"/>
    <n v="100"/>
    <n v="0"/>
    <s v="EZ"/>
    <s v="Bulanan"/>
    <s v="1 Set Dongkrak Pemindah Barang"/>
    <m/>
    <n v="14000"/>
    <n v="0"/>
    <n v="0"/>
    <n v="14000"/>
    <m/>
    <s v="Diskon"/>
    <n v="8000"/>
    <n v="6000"/>
    <n v="116500"/>
    <n v="1747.5"/>
    <s v="Rudianto Jirajaya (BY)"/>
    <m/>
    <d v="2026-06-15T00:00:00"/>
    <s v="HUBUNGI PENERIMA (LANGSUNG ANTAR KE ALAMAT)"/>
    <x v="0"/>
    <m/>
    <s v="VIP"/>
    <m/>
    <m/>
    <s v="Tidak"/>
    <s v="COD"/>
    <n v="102500"/>
    <s v="Recon"/>
    <n v="108752.5"/>
    <x v="14"/>
  </r>
  <r>
    <s v="1359003741"/>
    <d v="2026-06-11T00:00:00"/>
    <s v="MEIKA-BERKARYA"/>
    <s v="Meika Berkarya"/>
    <s v="6287818525580"/>
    <s v="Kab. Kuningan"/>
    <s v="Cilimus"/>
    <s v="Jl. Panawuan Indrapatra, Panawuan"/>
    <s v="Asrianto  ( SP )"/>
    <s v="6285245568114"/>
    <x v="10"/>
    <s v="Kab. Ogan Komering Ulu Selatan"/>
    <s v="Mekakau Ilir"/>
    <s v="Dusun 2 Desa Air Baru  ( rumah di depan kadus 2 )"/>
    <n v="1"/>
    <s v="BARANG"/>
    <n v="100"/>
    <n v="0"/>
    <s v="EZ"/>
    <s v="Bulanan"/>
    <s v="Beli 1 Gratis 1 Gelang Retro Terapi Batu Giok"/>
    <m/>
    <n v="37000"/>
    <n v="0"/>
    <n v="0"/>
    <n v="37000"/>
    <m/>
    <s v="Diskon"/>
    <n v="14800"/>
    <n v="22200"/>
    <n v="107000"/>
    <n v="1605"/>
    <s v="Asrianto  ( SP )"/>
    <m/>
    <d v="2026-06-16T00:00:00"/>
    <m/>
    <x v="0"/>
    <m/>
    <s v="VIP"/>
    <m/>
    <m/>
    <s v="Tidak"/>
    <s v="COD"/>
    <n v="70000"/>
    <s v="Recon"/>
    <n v="83195"/>
    <x v="7"/>
  </r>
  <r>
    <s v="1359059169"/>
    <d v="2026-06-11T00:00:00"/>
    <s v="MEIKA-BERKARYA"/>
    <s v="Meika Berkarya"/>
    <s v="6287818525580"/>
    <s v="Kab. Kuningan"/>
    <s v="Cilimus"/>
    <s v="Jl. Panawuan Indrapatra, Panawuan"/>
    <s v="Arman Akib (PS)"/>
    <s v="6282292549295"/>
    <x v="8"/>
    <s v="Kab. Toli-Toli"/>
    <s v="Baolan"/>
    <s v="Jl.H.Mahmuda no 3 RT 05 RW 01 Kelurahan.Baru (ANTRAKN LANGSUNG KE ALAMAT)"/>
    <n v="1"/>
    <s v="BARANG"/>
    <n v="100"/>
    <n v="0"/>
    <s v="EZ"/>
    <s v="Bulanan"/>
    <s v="Beli 1 Gratis 1 Sikat Punggug"/>
    <m/>
    <n v="85000"/>
    <n v="0"/>
    <n v="0"/>
    <n v="85000"/>
    <m/>
    <s v="Diskon"/>
    <n v="34000"/>
    <n v="51000"/>
    <n v="155000"/>
    <n v="2325"/>
    <s v="Arman Akib (PS)"/>
    <m/>
    <d v="2026-06-18T00:00:00"/>
    <m/>
    <x v="0"/>
    <m/>
    <s v="VIP"/>
    <m/>
    <m/>
    <s v="Tidak"/>
    <s v="COD"/>
    <n v="70000"/>
    <s v="Recon"/>
    <n v="101675"/>
    <x v="3"/>
  </r>
  <r>
    <s v="1359029820"/>
    <d v="2026-06-11T00:00:00"/>
    <s v="MEIKA-BERKARYA"/>
    <s v="Meika Berkarya"/>
    <s v="6287818525580"/>
    <s v="Kab. Kuningan"/>
    <s v="Cilimus"/>
    <s v="Jl. Panawuan Indrapatra, Panawuan"/>
    <s v="Erwon Seran (Kin)"/>
    <s v="6281236249110"/>
    <x v="1"/>
    <s v="Kab. Malaka"/>
    <s v="Malaka Tengah"/>
    <s v="Kantor Dukcapil, Desa Wehali (LANGSUNG DIANTARKAN KE ALAMAT)"/>
    <n v="1"/>
    <s v="BARANG"/>
    <n v="100"/>
    <n v="0"/>
    <s v="EZ"/>
    <s v="Bulanan"/>
    <s v="Beli 1 Gratis 1 Sikat Punggug"/>
    <m/>
    <n v="81000"/>
    <n v="0"/>
    <n v="0"/>
    <n v="81000"/>
    <m/>
    <s v="Diskon"/>
    <n v="32400"/>
    <n v="48600"/>
    <n v="150000"/>
    <n v="2250"/>
    <s v="ybs"/>
    <m/>
    <d v="2026-07-02T00:00:00"/>
    <m/>
    <x v="1"/>
    <m/>
    <s v="VIP"/>
    <m/>
    <m/>
    <s v="Tidak"/>
    <s v="COD"/>
    <n v="69000"/>
    <s v="-"/>
    <n v="99150"/>
    <x v="26"/>
  </r>
  <r>
    <s v="1358997338"/>
    <d v="2026-06-11T00:00:00"/>
    <s v="MEIKA-BERKARYA"/>
    <s v="Meika Berkarya"/>
    <s v="6287818525580"/>
    <s v="Kab. Kuningan"/>
    <s v="Cilimus"/>
    <s v="Jl. Panawuan Indrapatra, Panawuan"/>
    <s v="Abdul Iksam (PS)"/>
    <s v="6285145250113"/>
    <x v="14"/>
    <s v="Kab. Luwu Utara"/>
    <s v="Bone Bone"/>
    <s v="Jl. A. Parenrengi Dusun. Mariri Desa. Banyu Urip (ANTRAKN LANGSUNG KE ALAMAT)"/>
    <n v="1"/>
    <s v="BARANG"/>
    <n v="100"/>
    <n v="0"/>
    <s v="EZ"/>
    <s v="Bulanan"/>
    <s v="Beli 1 Semprotan Noozle"/>
    <m/>
    <n v="65000"/>
    <n v="0"/>
    <n v="0"/>
    <n v="65000"/>
    <m/>
    <s v="Diskon"/>
    <n v="26000"/>
    <n v="39000"/>
    <n v="135000"/>
    <n v="2025"/>
    <s v="Abdul Iksam (PS)"/>
    <m/>
    <d v="2026-06-16T00:00:00"/>
    <m/>
    <x v="0"/>
    <m/>
    <s v="VIP"/>
    <m/>
    <m/>
    <s v="Tidak"/>
    <s v="COD"/>
    <n v="70000"/>
    <s v="Recon"/>
    <n v="93975"/>
    <x v="7"/>
  </r>
  <r>
    <s v="1358935335"/>
    <d v="2026-06-11T00:00:00"/>
    <s v="MEIKA-BERKARYA"/>
    <s v="Meika Berkarya"/>
    <s v="6287818525580"/>
    <s v="Kab. Kuningan"/>
    <s v="Cilimus"/>
    <s v="Jl. Panawuan Indrapatra, Panawuan"/>
    <s v="Sasdi Simarmata Od."/>
    <s v="6281261383777"/>
    <x v="6"/>
    <s v="Padang"/>
    <s v="Padang Timur"/>
    <s v="Jln. Aur Duri Baru Rt 4 Rw 2 No. 29 Padang Kelurahan Parak Gudang Timur Kec Padang Timur (DIANTAR LANGSUNG KE ALAMAT PENERIMA)."/>
    <n v="1"/>
    <s v="BARANG"/>
    <n v="100"/>
    <n v="0"/>
    <s v="EZ"/>
    <s v="Bulanan"/>
    <s v="Beli 2 Phone Holder Anti Slip"/>
    <m/>
    <n v="38000"/>
    <n v="0"/>
    <n v="0"/>
    <n v="38000"/>
    <m/>
    <s v="Diskon"/>
    <n v="15200"/>
    <n v="22800"/>
    <n v="132000"/>
    <n v="1980"/>
    <s v="Sasdi Simarmata Od."/>
    <m/>
    <d v="2026-06-14T00:00:00"/>
    <m/>
    <x v="0"/>
    <m/>
    <s v="VIP"/>
    <m/>
    <m/>
    <s v="Tidak"/>
    <s v="COD"/>
    <n v="94000"/>
    <s v="Recon"/>
    <n v="107220"/>
    <x v="18"/>
  </r>
  <r>
    <s v="1359095786"/>
    <d v="2026-06-11T00:00:00"/>
    <s v="MEIKA-BERKARYA"/>
    <s v="Meika Berkarya"/>
    <s v="6287818525580"/>
    <s v="Kab. Kuningan"/>
    <s v="Cilimus"/>
    <s v="Jl. Panawuan Indrapatra, Panawuan"/>
    <s v="Ferri (Kin)"/>
    <s v="6281356565652"/>
    <x v="3"/>
    <s v="Manado"/>
    <s v="Tikala"/>
    <s v="Pastori GMIM Bethesda Taas, Kelurahan Taas, Lingkungan 6"/>
    <n v="1"/>
    <s v="BARANG"/>
    <n v="100"/>
    <n v="0"/>
    <s v="EZ"/>
    <s v="Bulanan"/>
    <s v="Beli 2 Gratis 2 Sikat Punggug"/>
    <m/>
    <n v="64000"/>
    <n v="0"/>
    <n v="0"/>
    <n v="64000"/>
    <m/>
    <s v="Diskon"/>
    <n v="25600"/>
    <n v="38400"/>
    <n v="175000"/>
    <n v="2625"/>
    <s v="PAKET ANDA ADA DI JNT PANAUWAN"/>
    <s v="Atasan/Staf/Karyawan"/>
    <d v="2026-06-28T00:00:00"/>
    <m/>
    <x v="1"/>
    <m/>
    <s v="VIP"/>
    <m/>
    <m/>
    <s v="Tidak"/>
    <s v="COD"/>
    <n v="111000"/>
    <s v="-"/>
    <n v="133975"/>
    <x v="24"/>
  </r>
  <r>
    <s v="1358866737"/>
    <d v="2026-06-11T00:00:00"/>
    <s v="MEIKA-BERKARYA"/>
    <s v="Meika Berkarya"/>
    <s v="6287818525580"/>
    <s v="Kab. Kuningan"/>
    <s v="Cilimus"/>
    <s v="Jl. Panawuan Indrapatra, Panawuan"/>
    <s v="Amanuddin (Jj)"/>
    <s v="6282269506601"/>
    <x v="10"/>
    <s v="Kab. Ogan Komering Ilir"/>
    <s v="Kayu Agung"/>
    <s v="Kelurahan /Desa Paku Lorong Perintis Lk. 5 No. 49A Kec. Kayuagung"/>
    <n v="1"/>
    <s v="BARANG"/>
    <n v="100"/>
    <n v="0"/>
    <s v="EZ"/>
    <s v="Bulanan"/>
    <s v="Beli 1 Semprotan Noozle"/>
    <m/>
    <n v="37000"/>
    <n v="0"/>
    <n v="0"/>
    <n v="37000"/>
    <m/>
    <s v="Diskon"/>
    <n v="14800"/>
    <n v="22200"/>
    <n v="91000"/>
    <n v="1365"/>
    <s v="Amanuddin (Jj)"/>
    <m/>
    <d v="2026-06-14T00:00:00"/>
    <m/>
    <x v="0"/>
    <m/>
    <s v="VIP"/>
    <m/>
    <m/>
    <s v="Tidak"/>
    <s v="COD"/>
    <n v="54000"/>
    <s v="Recon"/>
    <n v="67435"/>
    <x v="18"/>
  </r>
  <r>
    <s v="1359057550"/>
    <d v="2026-06-11T00:00:00"/>
    <s v="MEIKA-BERKARYA"/>
    <s v="Meika Berkarya"/>
    <s v="6287818525580"/>
    <s v="Kab. Kuningan"/>
    <s v="Cilimus"/>
    <s v="Jl. Panawuan Indrapatra, Panawuan, Kec. Cigandamekar, Kabupaten Kuningan, Jawa Barat"/>
    <s v="Opung Noven (Ad)"/>
    <s v="6281931679640"/>
    <x v="31"/>
    <s v="Batam"/>
    <s v="Batam Kota"/>
    <s v="Desa Belian Taman Raya Tahap 3 Blok Gy No 25 Batam (Patokan Rumah Belakang Hotel Ondos) Jika Sudah Depan Hotel Ondos Wa Ke No Customer,62 819-3167-9640,Kec. Batam Kota Kota Batam"/>
    <n v="1"/>
    <s v="BARANG"/>
    <n v="100"/>
    <n v="7900000"/>
    <s v="EZ"/>
    <s v="Bulanan"/>
    <s v="1 Botol Aspal Anti Bocor"/>
    <s v="LEM/PEREKAT"/>
    <n v="37000"/>
    <n v="0"/>
    <n v="0"/>
    <n v="37000"/>
    <m/>
    <s v="Diskon"/>
    <n v="14800"/>
    <n v="22200"/>
    <n v="121000"/>
    <n v="1815"/>
    <m/>
    <m/>
    <m/>
    <s v="HUBUNGI PENERIMA (LANGSUNG ANTAR KE ALAMAT)"/>
    <x v="1"/>
    <m/>
    <s v="VIP"/>
    <m/>
    <m/>
    <s v="Ya"/>
    <s v="COD"/>
    <n v="84000"/>
    <s v="-"/>
    <n v="96985"/>
    <x v="20"/>
  </r>
  <r>
    <s v="1358864140"/>
    <d v="2026-06-11T00:00:00"/>
    <s v="MEIKA-BERKARYA"/>
    <s v="Meika Berkarya"/>
    <s v="6287818525580"/>
    <s v="Kab. Kuningan"/>
    <s v="Cilimus"/>
    <s v="Jl. Panawuan Indrapatra, Panawuan"/>
    <s v="Aan (Kin)"/>
    <s v="6285184375878"/>
    <x v="27"/>
    <s v="Kab. Indragiri Hilir"/>
    <s v="Reteh"/>
    <s v="Kel/Desa Pulau Kijang, Lorong Bunga Tanjung Samping BRI RT 01(LANGSUNG DIANTARKAN KE ALAMAT)"/>
    <n v="1"/>
    <s v="BARANG"/>
    <n v="100"/>
    <n v="0"/>
    <s v="EZ"/>
    <s v="Bulanan"/>
    <s v="Beli 2 Gratis 1 Penghitam Body Kendaraan Bonus Kain Lap Microfiber"/>
    <m/>
    <n v="53000"/>
    <n v="0"/>
    <n v="0"/>
    <n v="53000"/>
    <m/>
    <s v="Diskon"/>
    <n v="21200"/>
    <n v="31800"/>
    <n v="156000"/>
    <n v="2340"/>
    <s v="JNT"/>
    <s v="Atasan/Staf/Karyawan"/>
    <d v="2026-06-26T00:00:00"/>
    <m/>
    <x v="1"/>
    <m/>
    <s v="VIP"/>
    <m/>
    <m/>
    <s v="Tidak"/>
    <s v="COD"/>
    <n v="103000"/>
    <s v="-"/>
    <n v="121860"/>
    <x v="8"/>
  </r>
  <r>
    <s v="1358995777"/>
    <d v="2026-06-11T00:00:00"/>
    <s v="MEIKA-BERKARYA"/>
    <s v="Meika Berkarya"/>
    <s v="6287818525580"/>
    <s v="Kab. Kuningan"/>
    <s v="Cilimus"/>
    <s v="Jl. Panawuan Indrapatra, Panawuan"/>
    <s v="Ronny akib (ib)"/>
    <s v="6281356527780"/>
    <x v="11"/>
    <s v="Kab. Gorontalo"/>
    <s v="Limboto"/>
    <s v="jln runi s katili kelurahan hutuo"/>
    <n v="1"/>
    <s v="BARANG"/>
    <n v="100"/>
    <n v="0"/>
    <s v="EZ"/>
    <s v="Bulanan"/>
    <s v="Beli 1 Gratis 1 Sikat Punggug"/>
    <m/>
    <n v="77000"/>
    <n v="0"/>
    <n v="0"/>
    <n v="77000"/>
    <m/>
    <s v="Diskon"/>
    <n v="30800"/>
    <n v="46200"/>
    <n v="147000"/>
    <n v="2205"/>
    <s v="Ronny akib (ib)"/>
    <m/>
    <d v="2026-06-16T00:00:00"/>
    <m/>
    <x v="0"/>
    <m/>
    <s v="VIP"/>
    <m/>
    <m/>
    <s v="Tidak"/>
    <s v="COD"/>
    <n v="70000"/>
    <s v="Recon"/>
    <n v="98595"/>
    <x v="7"/>
  </r>
  <r>
    <s v="1358995522"/>
    <d v="2026-06-11T00:00:00"/>
    <s v="MEIKA-BERKARYA"/>
    <s v="Meika Berkarya"/>
    <s v="6287818525580"/>
    <s v="Kab. Kuningan"/>
    <s v="Cilimus"/>
    <s v="Jl. Panawuan Indrapatra, Panawuan, Kec. Cigandamekar, Kabupaten Kuningan, Jawa Barat"/>
    <s v="Aep Damil (BY)"/>
    <s v="62817428811"/>
    <x v="26"/>
    <s v="Bandung"/>
    <s v="Cibiru"/>
    <s v="Kelurahan Cipadung, Gang Sumarta No. 19 Kp. Cisalatri RT.03 RW.05 (Masuk Gang Sumarta Pinggir Alfamidi Raya Cipadung) Cibiru Kota Bandung"/>
    <n v="1"/>
    <s v="BARANG"/>
    <n v="100"/>
    <n v="0"/>
    <s v="EZ"/>
    <s v="Bulanan"/>
    <s v="1 Paket Buku Excel"/>
    <m/>
    <n v="12000"/>
    <n v="0"/>
    <n v="0"/>
    <n v="12000"/>
    <m/>
    <s v="Diskon"/>
    <n v="4800"/>
    <n v="7200"/>
    <n v="0"/>
    <n v="0"/>
    <s v="Aep Damil (BY)"/>
    <m/>
    <d v="2026-06-12T00:00:00"/>
    <s v="HUBUNGI PENERIMA (LANGSUNG ANTAR KE ALAMAT)"/>
    <x v="0"/>
    <m/>
    <s v="VIP"/>
    <m/>
    <m/>
    <s v="Tidak"/>
    <s v="NONCOD"/>
    <n v="-12000"/>
    <s v="-"/>
    <n v="-7200"/>
    <x v="25"/>
  </r>
  <r>
    <s v="1358863271"/>
    <d v="2026-06-11T00:00:00"/>
    <s v="MEIKA-BERKARYA"/>
    <s v="Meika Berkarya"/>
    <s v="6287818525580"/>
    <s v="Kab. Kuningan"/>
    <s v="Cilimus"/>
    <s v="Jl. Panawuan Indrapatra, Panawuan"/>
    <s v="Arimin / min Od."/>
    <s v="6283110436348"/>
    <x v="23"/>
    <s v="Kab. Konawe Selatan"/>
    <s v="Andoolo"/>
    <s v="Desa Wawobende Kec Andoolo (DIANTAR LANGSUNG KE ALAMAT PENERIMA) RW 1 Dekat Pos Kamling."/>
    <n v="1"/>
    <s v="BARANG"/>
    <n v="100"/>
    <n v="0"/>
    <s v="EZ"/>
    <s v="Bulanan"/>
    <s v="Beli 1 Pembesar Layar Hp"/>
    <m/>
    <n v="82000"/>
    <n v="0"/>
    <n v="0"/>
    <n v="82000"/>
    <m/>
    <s v="Diskon"/>
    <n v="32800"/>
    <n v="49200"/>
    <n v="152000"/>
    <n v="2280"/>
    <s v="Arimin / min Od."/>
    <m/>
    <d v="2026-06-16T00:00:00"/>
    <m/>
    <x v="0"/>
    <m/>
    <s v="VIP"/>
    <m/>
    <m/>
    <s v="Tidak"/>
    <s v="COD"/>
    <n v="70000"/>
    <s v="Recon"/>
    <n v="100520"/>
    <x v="7"/>
  </r>
  <r>
    <s v="1358863659"/>
    <d v="2026-06-11T00:00:00"/>
    <s v="MEIKA-BERKARYA"/>
    <s v="Meika Berkarya"/>
    <s v="6287818525580"/>
    <s v="Kab. Kuningan"/>
    <s v="Cilimus"/>
    <s v="Jl. Panawuan Indrapatra, Panawuan"/>
    <s v="Dominikus berek (Kin)"/>
    <s v="6282312604628"/>
    <x v="1"/>
    <s v="Kab. Belu"/>
    <s v="Raimanuk"/>
    <s v="Sukabitetek, Desa Leuntolu (Toko Mahadewa RT 01 RW 01)"/>
    <n v="1"/>
    <s v="BARANG"/>
    <n v="100"/>
    <n v="0"/>
    <s v="EZ"/>
    <s v="Bulanan"/>
    <s v="Beli 1 Gratis 1 Alat Cukur Multifungsi"/>
    <m/>
    <n v="80000"/>
    <n v="0"/>
    <n v="0"/>
    <n v="80000"/>
    <m/>
    <s v="Diskon"/>
    <n v="32000"/>
    <n v="48000"/>
    <n v="184000"/>
    <n v="2760"/>
    <s v="jn"/>
    <s v="Atasan/Staf/Karyawan"/>
    <d v="2026-06-30T00:00:00"/>
    <m/>
    <x v="1"/>
    <m/>
    <s v="VIP"/>
    <m/>
    <m/>
    <s v="Tidak"/>
    <s v="COD"/>
    <n v="104000"/>
    <s v="-"/>
    <n v="133240"/>
    <x v="6"/>
  </r>
  <r>
    <s v="1359096315"/>
    <d v="2026-06-11T00:00:00"/>
    <s v="MEIKA-BERKARYA"/>
    <s v="Meika Berkarya"/>
    <s v="6287818525580"/>
    <s v="Kab. Kuningan"/>
    <s v="Cilimus"/>
    <s v="Jl. Panawuan Indrapatra, Panawuan"/>
    <s v="Johanis Tubulau (PS)"/>
    <s v="6287897661407"/>
    <x v="1"/>
    <s v="Kab. Timor Tengah Utara"/>
    <s v="Biboki Utara"/>
    <s v="Jl.Pemuda, RT/RW : 03/01, Desa. Boronubaen, (ANTRAKN LANGSUNG KE ALAMAT)"/>
    <n v="1"/>
    <s v="BARANG"/>
    <n v="100"/>
    <n v="0"/>
    <s v="EZ"/>
    <s v="Bulanan"/>
    <s v="Beli 2 Gratis 2 Sikat Punggug"/>
    <m/>
    <n v="82000"/>
    <n v="0"/>
    <n v="0"/>
    <n v="82000"/>
    <m/>
    <s v="Diskon"/>
    <n v="32800"/>
    <n v="49200"/>
    <n v="197000"/>
    <n v="2955"/>
    <s v="jn"/>
    <s v="Atasan/Staf/Karyawan"/>
    <d v="2026-06-30T00:00:00"/>
    <m/>
    <x v="1"/>
    <m/>
    <s v="VIP"/>
    <m/>
    <m/>
    <s v="Tidak"/>
    <s v="COD"/>
    <n v="115000"/>
    <s v="-"/>
    <n v="144845"/>
    <x v="6"/>
  </r>
  <r>
    <s v="1359057676"/>
    <d v="2026-06-11T00:00:00"/>
    <s v="MEIKA-BERKARYA"/>
    <s v="Meika Berkarya"/>
    <s v="6287818525580"/>
    <s v="Kab. Kuningan"/>
    <s v="Cilimus"/>
    <s v="Jl. Panawuan Indrapatra, Panawuan"/>
    <s v="Memet Musyafir Od."/>
    <s v="6283199926469"/>
    <x v="8"/>
    <s v="Palu"/>
    <s v="Palu Timur"/>
    <s v="Rt 01 Rw 05 Kelurahan Besusu Barat Kec Palu Timur (DIANTAR LANGSUNG KE ALAMAT PENERIMA) Ada Posyandu Melati."/>
    <n v="1"/>
    <s v="BARANG"/>
    <n v="100"/>
    <n v="0"/>
    <s v="EZ"/>
    <s v="Bulanan"/>
    <s v="Beli 1 Pembesar Layar Hp"/>
    <m/>
    <n v="68000"/>
    <n v="0"/>
    <n v="0"/>
    <n v="68000"/>
    <m/>
    <s v="Diskon"/>
    <n v="27200"/>
    <n v="40800"/>
    <n v="138000"/>
    <n v="2070"/>
    <s v="Memet Musyafir Od."/>
    <m/>
    <d v="2026-06-18T00:00:00"/>
    <m/>
    <x v="0"/>
    <m/>
    <s v="VIP"/>
    <m/>
    <m/>
    <s v="Tidak"/>
    <s v="COD"/>
    <n v="70000"/>
    <s v="Recon"/>
    <n v="95130"/>
    <x v="3"/>
  </r>
  <r>
    <s v="1358999520"/>
    <d v="2026-06-11T00:00:00"/>
    <s v="MEIKA-BERKARYA"/>
    <s v="Meika Berkarya"/>
    <s v="6287818525580"/>
    <s v="Kab. Kuningan"/>
    <s v="Cilimus"/>
    <s v="Jl. Panawuan Indrapatra, Panawuan"/>
    <s v="Siprianus jandu (IR)"/>
    <s v="6282229421928"/>
    <x v="1"/>
    <s v="Kab. Manggarai Barat"/>
    <s v="Lembor"/>
    <s v="RT 008 RW 004 Desa Ponto Ara Kec Lembor"/>
    <n v="1"/>
    <s v="BARANG"/>
    <n v="100"/>
    <n v="0"/>
    <s v="EZ"/>
    <s v="Bulanan"/>
    <s v="Beli 1 Gratis 1 Alat Cukur Multifungsi"/>
    <m/>
    <n v="100000"/>
    <n v="0"/>
    <n v="0"/>
    <n v="100000"/>
    <m/>
    <s v="Diskon"/>
    <n v="40000"/>
    <n v="60000"/>
    <n v="222000"/>
    <n v="3330"/>
    <s v="JNT"/>
    <s v="Atasan/Staf/Karyawan"/>
    <d v="2026-06-25T00:00:00"/>
    <m/>
    <x v="1"/>
    <m/>
    <s v="VIP"/>
    <m/>
    <m/>
    <s v="Tidak"/>
    <s v="COD"/>
    <n v="122000"/>
    <s v="-"/>
    <n v="158670"/>
    <x v="17"/>
  </r>
  <r>
    <s v="1359001730"/>
    <d v="2026-06-11T00:00:00"/>
    <s v="MEIKA-BERKARYA"/>
    <s v="Meika Berkarya"/>
    <s v="6287818525580"/>
    <s v="Kab. Kuningan"/>
    <s v="Cilimus"/>
    <s v="Jl. Panawuan Indrapatra, Panawuan"/>
    <s v="Agung Eka (PS)"/>
    <s v="628970413806"/>
    <x v="12"/>
    <s v="Kab. Gianyar"/>
    <s v="Sukawati"/>
    <s v="Jl. Pasekan no 8 Desa. Batu Bulan (Dpn mini market Jaya Kerti.  tk kue pie susu wulan )"/>
    <n v="1"/>
    <s v="BARANG"/>
    <n v="100"/>
    <n v="0"/>
    <s v="EZ"/>
    <s v="Bulanan"/>
    <s v="Beli 1 Gratis 1 Sikat Punggug"/>
    <m/>
    <n v="38000"/>
    <n v="0"/>
    <n v="0"/>
    <n v="38000"/>
    <m/>
    <s v="Diskon"/>
    <n v="15200"/>
    <n v="22800"/>
    <n v="108000"/>
    <n v="1620"/>
    <s v="Agung Eka (PS)"/>
    <m/>
    <d v="2026-06-18T00:00:00"/>
    <m/>
    <x v="0"/>
    <m/>
    <s v="VIP"/>
    <m/>
    <m/>
    <s v="Tidak"/>
    <s v="COD"/>
    <n v="70000"/>
    <s v="Recon"/>
    <n v="83580"/>
    <x v="3"/>
  </r>
  <r>
    <s v="1359095729"/>
    <d v="2026-06-11T00:00:00"/>
    <s v="MEIKA-BERKARYA"/>
    <s v="Meika Berkarya"/>
    <s v="6287818525580"/>
    <s v="Kab. Kuningan"/>
    <s v="Cilimus"/>
    <s v="Jl. Panawuan Indrapatra, Panawuan, Kec. Cigandamekar, Kabupaten Kuningan, Jawa Barat"/>
    <s v="Faisal mamonto (AK)"/>
    <s v="6281340743502"/>
    <x v="3"/>
    <s v="Kab. Bolaang Mongondow Timur"/>
    <s v="Modayag"/>
    <s v="Dusun 1, Rt 001, Desa Badaro, Kec. Modayag, Kab. Bolaang Mongondow Timur"/>
    <n v="1"/>
    <s v="BARANG"/>
    <n v="100"/>
    <n v="0"/>
    <s v="EZ"/>
    <s v="Bulanan"/>
    <s v="1 SET GIGI PALSU"/>
    <m/>
    <n v="114000"/>
    <n v="0"/>
    <n v="0"/>
    <n v="114000"/>
    <m/>
    <s v="Diskon"/>
    <n v="45600"/>
    <n v="68400"/>
    <n v="161000"/>
    <n v="2415"/>
    <s v="jnt"/>
    <s v="Atasan/Staf/Karyawan"/>
    <d v="2026-06-25T00:00:00"/>
    <s v="HUBUNGI PENERIMA (LANGSUNG ANTAR KE ALAMAT)"/>
    <x v="1"/>
    <m/>
    <s v="VIP"/>
    <m/>
    <m/>
    <s v="Tidak"/>
    <s v="COD"/>
    <n v="47000"/>
    <s v="-"/>
    <n v="90185"/>
    <x v="17"/>
  </r>
  <r>
    <s v="1359030771"/>
    <d v="2026-06-11T00:00:00"/>
    <s v="MEIKA-BERKARYA"/>
    <s v="Meika Berkarya"/>
    <s v="6287818525580"/>
    <s v="Kab. Kuningan"/>
    <s v="Cilimus"/>
    <s v="Jl. Panawuan Indrapatra, Panawuan"/>
    <s v="Fauji Arifin (Jj)"/>
    <s v="6289505896156"/>
    <x v="3"/>
    <s v="Bitung"/>
    <s v="Maesa"/>
    <s v="Kelurahan /Desa Pateten 3 Jln. Arah Pasar Winenet, sebelum perempatan Tinombala Toko Denamir"/>
    <n v="1"/>
    <s v="BARANG"/>
    <n v="100"/>
    <n v="0"/>
    <s v="EZ"/>
    <s v="Bulanan"/>
    <s v="Beli 1 Gratis 1 Gelang Retro Terapi Batu Giok"/>
    <m/>
    <n v="80000"/>
    <n v="0"/>
    <n v="0"/>
    <n v="80000"/>
    <m/>
    <s v="Diskon"/>
    <n v="32000"/>
    <n v="48000"/>
    <n v="150000"/>
    <n v="2250"/>
    <s v="Fauji Arifin (Jj)"/>
    <m/>
    <d v="2026-06-16T00:00:00"/>
    <m/>
    <x v="0"/>
    <m/>
    <s v="VIP"/>
    <m/>
    <m/>
    <s v="Tidak"/>
    <s v="COD"/>
    <n v="70000"/>
    <s v="Recon"/>
    <n v="99750"/>
    <x v="7"/>
  </r>
  <r>
    <s v="1359057628"/>
    <d v="2026-06-11T00:00:00"/>
    <s v="MEIKA-BERKARYA"/>
    <s v="Meika Berkarya"/>
    <s v="6287818525580"/>
    <s v="Kab. Kuningan"/>
    <s v="Cilimus"/>
    <s v="Jl. Panawuan Indrapatra, Panawuan"/>
    <s v="Pani Maulana (Kin)"/>
    <s v="6281250182786"/>
    <x v="13"/>
    <s v="Palangkaraya"/>
    <s v="Pahandut"/>
    <s v="Jl. Jawa Meubil Mulia Samping Ponsel Kelurahan Pahandut (LANGSUNG DIANTARKAN KE ALAMAT)"/>
    <n v="1"/>
    <s v="BARANG"/>
    <n v="100"/>
    <n v="0"/>
    <s v="EZ"/>
    <s v="Bulanan"/>
    <s v="Beli 2 Gratis 2 Sikat Punggug"/>
    <m/>
    <n v="44000"/>
    <n v="0"/>
    <n v="0"/>
    <n v="44000"/>
    <m/>
    <s v="Diskon"/>
    <n v="17600"/>
    <n v="26400"/>
    <n v="160000"/>
    <n v="2400"/>
    <s v="Pani Maulana (Kin)"/>
    <m/>
    <d v="2026-06-16T00:00:00"/>
    <m/>
    <x v="0"/>
    <m/>
    <s v="VIP"/>
    <m/>
    <m/>
    <s v="Tidak"/>
    <s v="COD"/>
    <n v="116000"/>
    <s v="Recon"/>
    <n v="131200"/>
    <x v="7"/>
  </r>
  <r>
    <s v="1358913595"/>
    <d v="2026-06-11T00:00:00"/>
    <s v="MEIKA-BERKARYA"/>
    <s v="Meika Berkarya"/>
    <s v="6287818525580"/>
    <s v="Kab. Kuningan"/>
    <s v="Cilimus"/>
    <s v="Jl. Panawuan Indrapatra, Panawuan"/>
    <s v="Supardin (Kin)"/>
    <s v="6283851158445"/>
    <x v="8"/>
    <s v="Kab. Sigi"/>
    <s v="Tanambulava"/>
    <s v="Desa Sibowi, Dusun IV Vatutampina RT 13 RW 004"/>
    <n v="1"/>
    <s v="BARANG"/>
    <n v="100"/>
    <n v="0"/>
    <s v="EZ"/>
    <s v="Bulanan"/>
    <s v="Beli 2 Gratis 1 Pengkilap Body Kendaraan"/>
    <m/>
    <n v="85000"/>
    <n v="0"/>
    <n v="0"/>
    <n v="85000"/>
    <m/>
    <s v="Diskon"/>
    <n v="34000"/>
    <n v="51000"/>
    <n v="184000"/>
    <n v="2760"/>
    <s v="JNT"/>
    <s v="Atasan/Staf/Karyawan"/>
    <d v="2026-06-26T00:00:00"/>
    <m/>
    <x v="1"/>
    <m/>
    <s v="VIP"/>
    <m/>
    <m/>
    <s v="Tidak"/>
    <s v="COD"/>
    <n v="99000"/>
    <s v="-"/>
    <n v="130240"/>
    <x v="8"/>
  </r>
  <r>
    <s v="1358935460"/>
    <d v="2026-06-11T00:00:00"/>
    <s v="MEIKA-BERKARYA"/>
    <s v="Meika Berkarya"/>
    <s v="6287818525580"/>
    <s v="Kab. Kuningan"/>
    <s v="Cilimus"/>
    <s v="Jl. Panawuan Indrapatra, Panawuan"/>
    <s v="Geradus Padafing (IR)"/>
    <s v="6282144436360"/>
    <x v="1"/>
    <s v="Kab. Alor"/>
    <s v="Alor Barat Daya - Abad Selatan"/>
    <s v="RT 05 RW 03 Desa Moramam Kec Alor barat daya (Dekat Kantor Desa Moramam)"/>
    <n v="1"/>
    <s v="BARANG"/>
    <n v="100"/>
    <n v="0"/>
    <s v="EZ"/>
    <s v="Bulanan"/>
    <s v="Beli 1 Gratis 1 Alat Cukur Multifungsi"/>
    <m/>
    <n v="80000"/>
    <n v="0"/>
    <n v="0"/>
    <n v="80000"/>
    <m/>
    <s v="Diskon"/>
    <n v="32000"/>
    <n v="48000"/>
    <n v="184000"/>
    <n v="2760"/>
    <s v="Geradus Padafing (IR)"/>
    <m/>
    <d v="2026-06-17T00:00:00"/>
    <m/>
    <x v="0"/>
    <m/>
    <s v="VIP"/>
    <m/>
    <m/>
    <s v="Tidak"/>
    <s v="COD"/>
    <n v="104000"/>
    <s v="Recon"/>
    <n v="133240"/>
    <x v="9"/>
  </r>
  <r>
    <s v="1358912928"/>
    <d v="2026-06-11T00:00:00"/>
    <s v="MEIKA-BERKARYA"/>
    <s v="Meika Berkarya"/>
    <s v="6287818525580"/>
    <s v="Kab. Kuningan"/>
    <s v="Cilimus"/>
    <s v="Jl. Panawuan Indrapatra, Panawuan"/>
    <s v="Heddy Panjaitan (Jj)"/>
    <s v="6281293031346"/>
    <x v="26"/>
    <s v="Bekasi"/>
    <s v="Bekasi Utara"/>
    <s v="Perum Telaga Mas Blok F4 N0 14.RT/RW:05/11 Kelurahan Harapan Baru"/>
    <n v="1"/>
    <s v="BARANG"/>
    <n v="100"/>
    <n v="0"/>
    <s v="EZ"/>
    <s v="Bulanan"/>
    <s v="Beli 1 Gratis 1 Sikat Punggug"/>
    <m/>
    <n v="15000"/>
    <n v="0"/>
    <n v="0"/>
    <n v="15000"/>
    <m/>
    <s v="Diskon"/>
    <n v="9000"/>
    <n v="6000"/>
    <n v="83500"/>
    <n v="1252.5"/>
    <s v="Heddy Panjaitan (Jj)"/>
    <m/>
    <d v="2026-06-13T00:00:00"/>
    <m/>
    <x v="0"/>
    <m/>
    <s v="VIP"/>
    <m/>
    <m/>
    <s v="Tidak"/>
    <s v="COD"/>
    <n v="68500"/>
    <s v="Recon"/>
    <n v="76247.5"/>
    <x v="15"/>
  </r>
  <r>
    <s v="1358868179"/>
    <d v="2026-06-11T00:00:00"/>
    <s v="MEIKA-BERKARYA"/>
    <s v="Meika Berkarya"/>
    <s v="6287818525580"/>
    <s v="Kab. Kuningan"/>
    <s v="Cilimus"/>
    <s v="Jl. Panawuan Indrapatra, Panawuan, Kec. Cigandamekar, Kabupaten Kuningan, Jawa Barat"/>
    <s v="Darwoto (PTR)"/>
    <s v="6282285627450"/>
    <x v="16"/>
    <s v="Kab. Bojonegoro"/>
    <s v="Temayang"/>
    <s v="Toko Aris Jaya dk. Sampang, RT. 05 RW. 01, Desa Buntalan, Temayang. (No H p Lain : 0821-8838-9147)"/>
    <n v="1"/>
    <s v="BARANG"/>
    <n v="100"/>
    <n v="0"/>
    <s v="EZ"/>
    <s v="Bulanan"/>
    <s v="1 Paket Buku Excel"/>
    <m/>
    <n v="25000"/>
    <n v="0"/>
    <n v="0"/>
    <n v="25000"/>
    <m/>
    <s v="Diskon"/>
    <n v="16000"/>
    <n v="9000"/>
    <n v="109000"/>
    <n v="1635"/>
    <s v="Darwoto (PTR)"/>
    <m/>
    <d v="2026-06-13T00:00:00"/>
    <s v="HUBUNGI PENERIMA (LANGSUNG ANTAR KE ALAMAT)"/>
    <x v="0"/>
    <m/>
    <s v="VIP"/>
    <m/>
    <m/>
    <s v="Tidak"/>
    <s v="COD"/>
    <n v="84000"/>
    <s v="Recon"/>
    <n v="98365"/>
    <x v="15"/>
  </r>
  <r>
    <s v="1358935826"/>
    <d v="2026-06-11T00:00:00"/>
    <s v="MEIKA-BERKARYA"/>
    <s v="Meika Berkarya"/>
    <s v="6287818525580"/>
    <s v="Kab. Kuningan"/>
    <s v="Cilimus"/>
    <s v="Jl. Panawuan Indrapatra, Panawuan"/>
    <s v="Zainul Od."/>
    <s v="6285205758057"/>
    <x v="2"/>
    <s v="Kab. Bima"/>
    <s v="Madapangga"/>
    <s v="Desa Dena Rt Rw 1901 Kec Madapangga Bima (DIANTAR LANGSUNG KE ALAMAT PENERIMA)."/>
    <n v="1"/>
    <s v="BARANG"/>
    <n v="100"/>
    <n v="0"/>
    <s v="EZ"/>
    <s v="Bulanan"/>
    <s v="Beli 1 Gratis 1 Alat Cukur Multifungsi"/>
    <m/>
    <n v="52000"/>
    <n v="0"/>
    <n v="0"/>
    <n v="52000"/>
    <m/>
    <s v="Diskon"/>
    <n v="20800"/>
    <n v="31200"/>
    <n v="156000"/>
    <n v="2340"/>
    <s v="DC PANAWUAN"/>
    <s v="Atasan/Staf/Karyawan"/>
    <d v="2026-06-27T00:00:00"/>
    <m/>
    <x v="1"/>
    <m/>
    <s v="VIP"/>
    <m/>
    <m/>
    <s v="Tidak"/>
    <s v="COD"/>
    <n v="104000"/>
    <s v="-"/>
    <n v="122460"/>
    <x v="1"/>
  </r>
  <r>
    <s v="1359006066"/>
    <d v="2026-06-11T00:00:00"/>
    <s v="MEIKA-BERKARYA"/>
    <s v="Meika Berkarya"/>
    <s v="6287818525580"/>
    <s v="Kab. Kuningan"/>
    <s v="Cilimus"/>
    <s v="Jl. Panawuan Indrapatra, Panawuan, Kec. Cigandamekar, Kabupaten Kuningan, Jawa Barat"/>
    <s v="Firman goni (IS)"/>
    <s v="6282190632009"/>
    <x v="3"/>
    <s v="Kotamobagu"/>
    <s v="Kotamobagu Barat"/>
    <s v="Gogagoman Jln Baru Kelurahan Gogagoman Rt24 Rw008 (,62 821-9063-2009) , Kec. Kotamobagu Barat Kota/Kab. Kotamobagu Barat Provinsi Sulawesi Utara"/>
    <n v="1"/>
    <s v="BARANG"/>
    <n v="100"/>
    <n v="0"/>
    <s v="EZ"/>
    <s v="Bulanan"/>
    <s v="1 SET GIGI PALSU"/>
    <m/>
    <n v="87000"/>
    <n v="0"/>
    <n v="0"/>
    <n v="87000"/>
    <m/>
    <s v="Diskon"/>
    <n v="34800"/>
    <n v="52200"/>
    <n v="154000"/>
    <n v="2310"/>
    <s v="PAKET ANDA ADA DI JNT PANAWUAN"/>
    <s v="Atasan/Staf/Karyawan"/>
    <d v="2026-06-22T00:00:00"/>
    <s v="HUBUNGI PENERIMA (LANGSUNG ANTAR KE ALAMAT)"/>
    <x v="1"/>
    <m/>
    <s v="VIP"/>
    <m/>
    <m/>
    <s v="Tidak"/>
    <s v="COD"/>
    <n v="67000"/>
    <s v="-"/>
    <n v="99490"/>
    <x v="12"/>
  </r>
  <r>
    <s v="1358884355"/>
    <d v="2026-06-11T00:00:00"/>
    <s v="MEIKA-BERKARYA"/>
    <s v="Meika Berkarya"/>
    <s v="6287818525580"/>
    <s v="Kab. Kuningan"/>
    <s v="Cilimus"/>
    <s v="Jl. Panawuan Indrapatra, Panawuan, Kec. Cigandamekar, Kabupaten Kuningan, Jawa Barat"/>
    <s v="Mahrum (ar)"/>
    <s v="62895702453644"/>
    <x v="5"/>
    <s v="Kab. Kayong Utara"/>
    <s v="Sukadana"/>
    <s v="Desa Pangkalan Buton RT 008 RW 001, Kecamatan Sukadana"/>
    <n v="1"/>
    <s v="BARANG"/>
    <n v="100"/>
    <n v="0"/>
    <s v="EZ"/>
    <s v="Bulanan"/>
    <s v="1 DAPAT 3 PENAMBAL GIGI"/>
    <m/>
    <n v="75000"/>
    <n v="0"/>
    <n v="0"/>
    <n v="75000"/>
    <m/>
    <s v="Diskon"/>
    <n v="30000"/>
    <n v="45000"/>
    <n v="155000"/>
    <n v="2325"/>
    <s v="JNT"/>
    <s v="Atasan/Staf/Karyawan"/>
    <d v="2026-06-26T00:00:00"/>
    <s v="HUBUNGI PENERIMA (LANGSUNG ANTAR KE ALAMAT)"/>
    <x v="1"/>
    <m/>
    <s v="VIP"/>
    <m/>
    <m/>
    <s v="Tidak"/>
    <s v="COD"/>
    <n v="80000"/>
    <s v="-"/>
    <n v="107675"/>
    <x v="8"/>
  </r>
  <r>
    <s v="1359090400"/>
    <d v="2026-06-11T00:00:00"/>
    <s v="MEIKA-BERKARYA"/>
    <s v="Meika Berkarya"/>
    <s v="6287818525580"/>
    <s v="Kab. Kuningan"/>
    <s v="Cilimus"/>
    <s v="Jl. Panawuan Indrapatra, Panawuan"/>
    <s v="George Marino (IR)"/>
    <s v="6282156559989"/>
    <x v="1"/>
    <s v="Kab. Lembata"/>
    <s v="Lebatukan"/>
    <s v="RT 009 RW 005 Desa Merdeka Kec Lebatukan (Depan Polindes Merdeka)"/>
    <n v="1"/>
    <s v="BARANG"/>
    <n v="100"/>
    <n v="0"/>
    <s v="EZ"/>
    <s v="Bulanan"/>
    <s v="Beli 1 Pembesar Layar Hp"/>
    <m/>
    <n v="84000"/>
    <n v="0"/>
    <n v="0"/>
    <n v="84000"/>
    <m/>
    <s v="Diskon"/>
    <n v="33600"/>
    <n v="50400"/>
    <n v="154000"/>
    <n v="2310"/>
    <s v="George Marino (IR)"/>
    <m/>
    <d v="2026-06-18T00:00:00"/>
    <m/>
    <x v="0"/>
    <m/>
    <s v="VIP"/>
    <m/>
    <m/>
    <s v="Tidak"/>
    <s v="COD"/>
    <n v="70000"/>
    <s v="Recon"/>
    <n v="101290"/>
    <x v="3"/>
  </r>
  <r>
    <s v="1359090183"/>
    <d v="2026-06-11T00:00:00"/>
    <s v="MEIKA-BERKARYA"/>
    <s v="Meika Berkarya"/>
    <s v="6287818525580"/>
    <s v="Kab. Kuningan"/>
    <s v="Cilimus"/>
    <s v="Jl. Panawuan Indrapatra, Panawuan"/>
    <s v="Veronika Mbena (Kin)"/>
    <s v="6282177235975"/>
    <x v="34"/>
    <s v="Kab. Bangka Selatan"/>
    <s v="Toboali"/>
    <s v="Tikung Maut Kelurahan Teladan RT 01, Cat Rumah Warna Abu abu (LANGSUNG DIANTARKAN KE ALAMAT)"/>
    <n v="1"/>
    <s v="BARANG"/>
    <n v="100"/>
    <n v="0"/>
    <s v="EZ"/>
    <s v="Bulanan"/>
    <s v="Beli 1 Gratis 1 Sikat Punggug"/>
    <m/>
    <n v="44000"/>
    <n v="0"/>
    <n v="0"/>
    <n v="44000"/>
    <m/>
    <s v="Diskon"/>
    <n v="17600"/>
    <n v="26400"/>
    <n v="104000"/>
    <n v="1560"/>
    <s v="JNT"/>
    <s v="Atasan/Staf/Karyawan"/>
    <d v="2026-06-22T00:00:00"/>
    <m/>
    <x v="1"/>
    <m/>
    <s v="VIP"/>
    <m/>
    <m/>
    <s v="Tidak"/>
    <s v="COD"/>
    <n v="60000"/>
    <s v="-"/>
    <n v="76040"/>
    <x v="12"/>
  </r>
  <r>
    <s v="1358884496"/>
    <d v="2026-06-11T00:00:00"/>
    <s v="MEIKA-BERKARYA"/>
    <s v="Meika Berkarya"/>
    <s v="6287818525580"/>
    <s v="Kab. Kuningan"/>
    <s v="Cilimus"/>
    <s v="Jl. Panawuan Indrapatra, Panawuan, Kec. Cigandamekar, Kabupaten Kuningan, Jawa Barat"/>
    <s v="Baim (Hb)"/>
    <s v="6281346402929"/>
    <x v="19"/>
    <s v="Kab. Kutai Timur"/>
    <s v="Kombeng"/>
    <s v="Jl.Cempaka.rt.05/02 desa/kel Marga Mulia, Kongbeng Kab. Kutai Timur"/>
    <n v="1"/>
    <s v="BARANG"/>
    <n v="100"/>
    <n v="0"/>
    <s v="EZ"/>
    <s v="Bulanan"/>
    <s v="1 Set Kunci Gembok Motor"/>
    <m/>
    <n v="93000"/>
    <n v="0"/>
    <n v="0"/>
    <n v="93000"/>
    <m/>
    <s v="Diskon"/>
    <n v="37200"/>
    <n v="55800"/>
    <n v="187000"/>
    <n v="2805"/>
    <s v="Baim (Hb)"/>
    <m/>
    <d v="2026-06-29T00:00:00"/>
    <s v="HUBUNGI PENERIMA (LANGSUNG ANTAR KE ALAMAT)"/>
    <x v="0"/>
    <m/>
    <s v="VIP"/>
    <m/>
    <m/>
    <s v="Tidak"/>
    <s v="COD"/>
    <n v="94000"/>
    <s v="Recon"/>
    <n v="128395"/>
    <x v="11"/>
  </r>
  <r>
    <s v="1359090554"/>
    <d v="2026-06-11T00:00:00"/>
    <s v="MEIKA-BERKARYA"/>
    <s v="Meika Berkarya"/>
    <s v="6287818525580"/>
    <s v="Kab. Kuningan"/>
    <s v="Cilimus"/>
    <s v="Jl. Panawuan Indrapatra, Panawuan"/>
    <s v="Ulil Abshar (Yn)"/>
    <s v="6285396537041"/>
    <x v="8"/>
    <s v="Palu"/>
    <s v="Tatanga"/>
    <s v="Jl. Jamur 3 No. 04 RT 02 RW 05 Desa Boyaoge Kec Tatanga Kota Palu patokan rumah 200 m dari Pasar Tradisional Inpres Manonda cat putih pagar abu-abu menghadap ke Utara (DIANTAR LANGSUNG KE ALAMAT PENERIMA)."/>
    <n v="1"/>
    <s v="BARANG"/>
    <n v="100"/>
    <n v="0"/>
    <s v="EZ"/>
    <s v="Bulanan"/>
    <s v="Beli 1 Pembesar Layar Hp"/>
    <m/>
    <n v="68000"/>
    <n v="0"/>
    <n v="0"/>
    <n v="68000"/>
    <m/>
    <s v="Diskon"/>
    <n v="27200"/>
    <n v="40800"/>
    <n v="138000"/>
    <n v="2070"/>
    <s v="Ulil Abshar (Yn)"/>
    <m/>
    <d v="2026-06-16T00:00:00"/>
    <m/>
    <x v="0"/>
    <m/>
    <s v="VIP"/>
    <m/>
    <m/>
    <s v="Tidak"/>
    <s v="COD"/>
    <n v="70000"/>
    <s v="Recon"/>
    <n v="95130"/>
    <x v="7"/>
  </r>
  <r>
    <s v="1358883946"/>
    <d v="2026-06-11T00:00:00"/>
    <s v="MEIKA-BERKARYA"/>
    <s v="Meika Berkarya"/>
    <s v="6287818525580"/>
    <s v="Kab. Kuningan"/>
    <s v="Cilimus"/>
    <s v="Jl. Panawuan Indrapatra, Panawuan"/>
    <s v="David Djerubu Od."/>
    <s v="6281318835144"/>
    <x v="1"/>
    <s v="Kab. Manggarai"/>
    <s v="Langke Rembong"/>
    <s v="SVD Ruteng (Samping Barat Gereja Katedral Lama) Jl. Pelita - Ruteng, NTT. RT/RW: 011/03. Kel Bangka Nekang, Kec Langke Rembong 3 (DIANTAR LANGSUNG KE ALAMAT PENERIMA)."/>
    <n v="1"/>
    <s v="BARANG"/>
    <n v="100"/>
    <n v="0"/>
    <s v="EZ"/>
    <s v="Bulanan"/>
    <s v="Beli 2 Gratis 2 Sikat Punggug"/>
    <m/>
    <n v="83000"/>
    <n v="0"/>
    <n v="0"/>
    <n v="83000"/>
    <m/>
    <s v="Diskon"/>
    <n v="33200"/>
    <n v="49800"/>
    <n v="198000"/>
    <n v="2970"/>
    <s v="David Djerubu Od."/>
    <m/>
    <d v="2026-06-19T00:00:00"/>
    <m/>
    <x v="0"/>
    <m/>
    <s v="VIP"/>
    <m/>
    <m/>
    <s v="Tidak"/>
    <s v="COD"/>
    <n v="115000"/>
    <s v="Recon"/>
    <n v="145230"/>
    <x v="0"/>
  </r>
  <r>
    <s v="1358944590"/>
    <d v="2026-06-11T00:00:00"/>
    <s v="MEIKA-BERKARYA"/>
    <s v="Meika Berkarya"/>
    <s v="6287818525580"/>
    <s v="Kab. Kuningan"/>
    <s v="Cilimus"/>
    <s v="Jl. Panawuan Indrapatra, Panawuan, Kec. Cigandamekar, Kabupaten Kuningan, Jawa Barat"/>
    <s v="Habdi (Bar)"/>
    <s v="6281354753302"/>
    <x v="23"/>
    <s v="Kendari"/>
    <s v="Mandonga"/>
    <s v="Lorong Masjid Abdul Jalil Rt 1 / Rw 1, Kel. Korumba, Kec. Mandonga (Samping Masjid Abdul Jalil, Pagar Merah Putih), Hp: 081354753302 (Diantarkan Langsung Ke Alamat Penerima)"/>
    <n v="1"/>
    <s v="BARANG"/>
    <n v="100"/>
    <n v="0"/>
    <s v="EZ"/>
    <s v="Bulanan"/>
    <s v="1 Spray Pembersih Interior Mobil"/>
    <m/>
    <n v="68000"/>
    <n v="0"/>
    <n v="0"/>
    <n v="68000"/>
    <m/>
    <s v="Diskon"/>
    <n v="27200"/>
    <n v="40800"/>
    <n v="152000"/>
    <n v="2280"/>
    <s v="PAKET ANDA ADA DI JNT PANAWUAN"/>
    <s v="Atasan/Staf/Karyawan"/>
    <d v="2026-06-24T00:00:00"/>
    <s v="HUBUNGI PENERIMA (LANGSUNG ANTAR KE ALAMAT)"/>
    <x v="1"/>
    <m/>
    <s v="VIP"/>
    <m/>
    <m/>
    <s v="Tidak"/>
    <s v="COD"/>
    <n v="84000"/>
    <s v="-"/>
    <n v="108920"/>
    <x v="16"/>
  </r>
  <r>
    <s v="1359005568"/>
    <d v="2026-06-11T00:00:00"/>
    <s v="MEIKA-BERKARYA"/>
    <s v="Meika Berkarya"/>
    <s v="6287818525580"/>
    <s v="Kab. Kuningan"/>
    <s v="Cilimus"/>
    <s v="Jl. Panawuan Indrapatra, Panawuan"/>
    <s v="Melky Sambuaga (Jj)"/>
    <s v="6285179741792"/>
    <x v="3"/>
    <s v="Kab. Minahasa Utara"/>
    <s v="Airmadidi"/>
    <s v="Jln. Arnold Manuhutu Kelurahan /Desa Airmadidi Atas, Patokan Toko MK House Ware"/>
    <n v="1"/>
    <s v="BARANG"/>
    <n v="100"/>
    <n v="0"/>
    <s v="EZ"/>
    <s v="Bulanan"/>
    <s v="Beli 1 Vacum Cleaner Mobil"/>
    <m/>
    <n v="87000"/>
    <n v="0"/>
    <n v="0"/>
    <n v="87000"/>
    <m/>
    <s v="Diskon"/>
    <n v="34800"/>
    <n v="52200"/>
    <n v="167000"/>
    <n v="2505"/>
    <m/>
    <m/>
    <m/>
    <m/>
    <x v="1"/>
    <m/>
    <s v="VIP"/>
    <m/>
    <m/>
    <s v="Ya"/>
    <s v="COD"/>
    <n v="80000"/>
    <s v="-"/>
    <n v="112295"/>
    <x v="20"/>
  </r>
  <r>
    <s v="1359090637"/>
    <d v="2026-06-11T00:00:00"/>
    <s v="MEIKA-BERKARYA"/>
    <s v="Meika Berkarya"/>
    <s v="6287818525580"/>
    <s v="Kab. Kuningan"/>
    <s v="Cilimus"/>
    <s v="Jl. Panawuan Indrapatra, Panawuan"/>
    <s v="Edimaran Maran Od."/>
    <s v="6282299955835"/>
    <x v="32"/>
    <s v="Kab. Nunukan"/>
    <s v="Nunukan Selatan"/>
    <s v="Kelurahan Tanjung Harapan Kec Nunukan Selatan (DIANTAR LANGSUNG KE ALAMAT PENERIMA) Patokan Rumah Dekat Masjid Mamolo Rt 03 Rw 01."/>
    <n v="1"/>
    <s v="BARANG"/>
    <n v="100"/>
    <n v="0"/>
    <s v="EZ"/>
    <s v="Bulanan"/>
    <s v="Beli 1 Pembesar Layar Hp"/>
    <m/>
    <n v="75000"/>
    <n v="0"/>
    <n v="0"/>
    <n v="75000"/>
    <m/>
    <s v="Diskon"/>
    <n v="30000"/>
    <n v="45000"/>
    <n v="145000"/>
    <n v="2175"/>
    <s v="Edimaran Maran Od."/>
    <m/>
    <d v="2026-06-17T00:00:00"/>
    <m/>
    <x v="0"/>
    <m/>
    <s v="VIP"/>
    <m/>
    <m/>
    <s v="Tidak"/>
    <s v="COD"/>
    <n v="70000"/>
    <s v="Recon"/>
    <n v="97825"/>
    <x v="9"/>
  </r>
  <r>
    <s v="1358884163"/>
    <d v="2026-06-11T00:00:00"/>
    <s v="MEIKA-BERKARYA"/>
    <s v="Meika Berkarya"/>
    <s v="6287818525580"/>
    <s v="Kab. Kuningan"/>
    <s v="Cilimus"/>
    <s v="Jl. Panawuan Indrapatra, Panawuan, Kec. Cigandamekar, Kabupaten Kuningan, Jawa Barat"/>
    <s v="Hendera(ca)"/>
    <s v="6282316193057"/>
    <x v="20"/>
    <s v="Kab. Bantul"/>
    <s v="Piyungan"/>
    <s v="Jalan Bintaran Kulon.Desa. Srimulyo Rt04 Garasi Bus Berave"/>
    <n v="1"/>
    <s v="BARANG"/>
    <n v="100"/>
    <n v="0"/>
    <s v="EZ"/>
    <s v="Bulanan"/>
    <s v="1 Dapat 3 Penambal Gigi"/>
    <m/>
    <n v="20000"/>
    <n v="0"/>
    <n v="0"/>
    <n v="20000"/>
    <m/>
    <s v="Diskon"/>
    <n v="13000"/>
    <n v="7000"/>
    <n v="100000"/>
    <n v="1500"/>
    <s v="Hendera(ca)"/>
    <m/>
    <d v="2026-06-13T00:00:00"/>
    <s v="HUBUNGI PENERIMA (LANGSUNG ANTAR KE ALAMAT)"/>
    <x v="0"/>
    <m/>
    <s v="VIP"/>
    <m/>
    <m/>
    <s v="Tidak"/>
    <s v="COD"/>
    <n v="80000"/>
    <s v="Recon"/>
    <n v="91500"/>
    <x v="15"/>
  </r>
  <r>
    <s v="1358911798"/>
    <d v="2026-06-11T00:00:00"/>
    <s v="MEIKA-BERKARYA"/>
    <s v="Meika Berkarya"/>
    <s v="6287818525580"/>
    <s v="Kab. Kuningan"/>
    <s v="Cilimus"/>
    <s v="Jl. Panawuan Indrapatra, Panawuan"/>
    <s v="Irzal Od."/>
    <s v="6281377713598"/>
    <x v="10"/>
    <s v="Palembang"/>
    <s v="Bukitkecil"/>
    <s v="Jl. Cempaka Dalam Gang Langgar No. 1683 Rt 17 Kelurahan 26 Ilir Kec Bukit Kecil Palembang (DIANTAR LANGSUNG KE ALAMAT PENERIMA)."/>
    <n v="1"/>
    <s v="BARANG"/>
    <n v="100"/>
    <n v="0"/>
    <s v="EZ"/>
    <s v="Bulanan"/>
    <s v="Beli 1 Gratis 1 Gelang Retro Terapi Batu Giok"/>
    <m/>
    <n v="29000"/>
    <n v="0"/>
    <n v="0"/>
    <n v="29000"/>
    <m/>
    <s v="Diskon"/>
    <n v="11600"/>
    <n v="17400"/>
    <n v="99000"/>
    <n v="1485"/>
    <s v="Irzal Od."/>
    <m/>
    <d v="2026-06-15T00:00:00"/>
    <m/>
    <x v="0"/>
    <m/>
    <s v="VIP"/>
    <m/>
    <m/>
    <s v="Tidak"/>
    <s v="COD"/>
    <n v="70000"/>
    <s v="Recon"/>
    <n v="80115"/>
    <x v="14"/>
  </r>
  <r>
    <s v="1358937666"/>
    <d v="2026-06-11T00:00:00"/>
    <s v="MEIKA-BERKARYA"/>
    <s v="Meika Berkarya"/>
    <s v="6287818525580"/>
    <s v="Kab. Kuningan"/>
    <s v="Cilimus"/>
    <s v="Jl. Panawuan Indrapatra, Panawuan"/>
    <s v="Neng Q Ne Laundry (Yn)"/>
    <s v="6285377579987"/>
    <x v="10"/>
    <s v="Kab. Banyuasin"/>
    <s v="Talang Kelapa"/>
    <s v="Jl. Perintis SMA Talang Kelapa Sukomoro RT 04 RW 01 Desa Sukomoro Kec Talang Kelapa Kab Banyuasin patokan Rimah sebelah Ruko Tiga D arah kalangan Pasar Serong 18,5 (DIANTAR LANGSUNG KE ALAMAT PENERIMA)."/>
    <n v="1"/>
    <s v="BARANG"/>
    <n v="100"/>
    <n v="0"/>
    <s v="EZ"/>
    <s v="Bulanan"/>
    <s v="Beli 2 Gratis 1 Semprotan Noozle"/>
    <m/>
    <n v="41000"/>
    <n v="0"/>
    <n v="0"/>
    <n v="41000"/>
    <m/>
    <s v="Diskon"/>
    <n v="16400"/>
    <n v="24600"/>
    <n v="145600"/>
    <n v="2184"/>
    <s v="Neng Q Ne Laundry (Yn)"/>
    <m/>
    <d v="2026-06-13T00:00:00"/>
    <m/>
    <x v="0"/>
    <m/>
    <s v="VIP"/>
    <m/>
    <m/>
    <s v="Tidak"/>
    <s v="COD"/>
    <n v="104600"/>
    <s v="Recon"/>
    <n v="118816"/>
    <x v="15"/>
  </r>
  <r>
    <s v="1358886338"/>
    <d v="2026-06-11T00:00:00"/>
    <s v="MEIKA-BERKARYA"/>
    <s v="Meika Berkarya"/>
    <s v="6287818525580"/>
    <s v="Kab. Kuningan"/>
    <s v="Cilimus"/>
    <s v="Jl. Panawuan Indrapatra, Panawuan, Kec. Cigandamekar, Kabupaten Kuningan, Jawa Barat"/>
    <s v="LUDI AMIN ( Di)"/>
    <s v="6282245007913"/>
    <x v="16"/>
    <s v="Surabaya"/>
    <s v="Sambikerep"/>
    <s v="Sambikerep Lontar. Desa Lontar , Gg 96 ( Hubungi Customer Sebelum Mengantarkan Paketnya ,62 822-4500-7913). Kec. Sambikerep"/>
    <n v="1"/>
    <s v="BARANG"/>
    <n v="100"/>
    <n v="0"/>
    <s v="EZ"/>
    <s v="Bulanan"/>
    <s v="1 SET GIGI PALSU"/>
    <m/>
    <n v="21000"/>
    <n v="0"/>
    <n v="0"/>
    <n v="21000"/>
    <m/>
    <s v="Diskon"/>
    <n v="12000"/>
    <n v="9000"/>
    <n v="81000"/>
    <n v="1215"/>
    <s v="teras"/>
    <s v="Mailing Room"/>
    <d v="2026-06-13T00:00:00"/>
    <s v="HUBUNGI PENERIMA (LANGSUNG ANTAR KE ALAMAT)"/>
    <x v="0"/>
    <m/>
    <s v="VIP"/>
    <m/>
    <m/>
    <s v="Tidak"/>
    <s v="COD"/>
    <n v="60000"/>
    <s v="Recon"/>
    <n v="70785"/>
    <x v="15"/>
  </r>
  <r>
    <s v="1359089356"/>
    <d v="2026-06-11T00:00:00"/>
    <s v="MEIKA-BERKARYA"/>
    <s v="Meika Berkarya"/>
    <s v="6287818525580"/>
    <s v="Kab. Kuningan"/>
    <s v="Cilimus"/>
    <s v="Jl. Panawuan Indrapatra, Panawuan"/>
    <s v="Frieda Agustine Od."/>
    <s v="6288807047257"/>
    <x v="3"/>
    <s v="Kab. Minahasa"/>
    <s v="Tompaso Barat"/>
    <s v="Jl. A. L. Lelengboto Kelurahan Tompaso Dua Kec Tompaso Barat (DIANTAR LANGSUNG KE ALAMAT PENERIMA) Jaga 3 Dekat Gereja Advent."/>
    <n v="1"/>
    <s v="BARANG"/>
    <n v="100"/>
    <n v="0"/>
    <s v="EZ"/>
    <s v="Bulanan"/>
    <s v="Beli 1 Gratis 1 Sikat Punggug"/>
    <m/>
    <n v="80000"/>
    <n v="0"/>
    <n v="0"/>
    <n v="80000"/>
    <m/>
    <s v="Diskon"/>
    <n v="32000"/>
    <n v="48000"/>
    <n v="150000"/>
    <n v="2250"/>
    <s v="Frieda Agustine Od."/>
    <m/>
    <d v="2026-06-17T00:00:00"/>
    <m/>
    <x v="0"/>
    <m/>
    <s v="VIP"/>
    <m/>
    <m/>
    <s v="Tidak"/>
    <s v="COD"/>
    <n v="70000"/>
    <s v="Recon"/>
    <n v="99750"/>
    <x v="9"/>
  </r>
  <r>
    <s v="1359089571"/>
    <d v="2026-06-11T00:00:00"/>
    <s v="MEIKA-BERKARYA"/>
    <s v="Meika Berkarya"/>
    <s v="6287818525580"/>
    <s v="Kab. Kuningan"/>
    <s v="Cilimus"/>
    <s v="Jl. Panawuan Indrapatra, Panawuan, Kec. Cigandamekar, Kabupaten Kuningan, Jawa Barat"/>
    <s v="Nukman S. ( SP )"/>
    <s v="6282292213433"/>
    <x v="5"/>
    <s v="Kab. Sintang"/>
    <s v="Sintang"/>
    <s v="Jln. Lintasmelawi Perumahan Ladang Indah No 4 Rt 005 Rw 002 Kelurahan Ladang, Kec. Sintang Kab. Sintang"/>
    <n v="1"/>
    <s v="BARANG"/>
    <n v="100"/>
    <n v="0"/>
    <s v="EZ"/>
    <s v="Bulanan"/>
    <s v="1 Botol Aspal Anti Bocor"/>
    <m/>
    <n v="74000"/>
    <n v="0"/>
    <n v="0"/>
    <n v="74000"/>
    <m/>
    <s v="Diskon"/>
    <n v="29600"/>
    <n v="44400"/>
    <n v="158000"/>
    <n v="2370"/>
    <m/>
    <m/>
    <m/>
    <s v="HUBUNGI PENERIMA (LANGSUNG ANTAR KE ALAMAT)"/>
    <x v="1"/>
    <m/>
    <s v="VIP"/>
    <m/>
    <m/>
    <s v="Tidak"/>
    <s v="COD"/>
    <n v="84000"/>
    <s v="-"/>
    <n v="111230"/>
    <x v="20"/>
  </r>
  <r>
    <s v="1358886337"/>
    <d v="2026-06-11T00:00:00"/>
    <s v="MEIKA-BERKARYA"/>
    <s v="Meika Berkarya"/>
    <s v="6287818525580"/>
    <s v="Kab. Kuningan"/>
    <s v="Cilimus"/>
    <s v="Jl. Panawuan Indrapatra, Panawuan"/>
    <s v="Marie Tinahu (Kin)"/>
    <s v="62895370693030"/>
    <x v="3"/>
    <s v="Manado"/>
    <s v="Tuminting"/>
    <s v="Perumahan Tuminting Hijau Permai blok J No. 14 Maps Hailey Clothing Kelurahan Sumompo"/>
    <n v="1"/>
    <s v="BARANG"/>
    <n v="100"/>
    <n v="0"/>
    <s v="EZ"/>
    <s v="Bulanan"/>
    <s v="Beli 1 Gratis 1 Sikat Punggug"/>
    <m/>
    <n v="64000"/>
    <n v="0"/>
    <n v="0"/>
    <n v="64000"/>
    <m/>
    <s v="Diskon"/>
    <n v="25600"/>
    <n v="38400"/>
    <n v="134000"/>
    <n v="2010"/>
    <s v="Marie Tinahu (Kin)"/>
    <m/>
    <d v="2026-06-17T00:00:00"/>
    <m/>
    <x v="0"/>
    <m/>
    <s v="VIP"/>
    <m/>
    <m/>
    <s v="Tidak"/>
    <s v="COD"/>
    <n v="70000"/>
    <s v="Recon"/>
    <n v="93590"/>
    <x v="9"/>
  </r>
  <r>
    <s v="1359008764"/>
    <d v="2026-06-11T00:00:00"/>
    <s v="MEIKA-BERKARYA"/>
    <s v="Meika Berkarya"/>
    <s v="6287818525580"/>
    <s v="Kab. Kuningan"/>
    <s v="Cilimus"/>
    <s v="Jl. Panawuan Indrapatra, Panawuan, Kec. Cigandamekar, Kabupaten Kuningan, Jawa Barat"/>
    <s v="Armanuddin (BY)"/>
    <s v="6285367575717"/>
    <x v="4"/>
    <s v="Sungai Penuh"/>
    <s v="Pesisir Bukit"/>
    <s v="Desa Sungai liuk RT.06 No.3 Dusun Sumur Gedang (Rumah Cat Putih Pagar Besi Hitam Mulai Masuk Simpang Rumah No.3)"/>
    <n v="1"/>
    <s v="BARANG"/>
    <n v="100"/>
    <n v="0"/>
    <s v="EZ"/>
    <s v="Bulanan"/>
    <s v="1 Topi Visor Anti UV (BLUE)"/>
    <m/>
    <n v="45000"/>
    <n v="0"/>
    <n v="0"/>
    <n v="45000"/>
    <m/>
    <s v="Diskon"/>
    <n v="18000"/>
    <n v="27000"/>
    <n v="129000"/>
    <n v="1935"/>
    <s v="Armanuddin (BY)"/>
    <m/>
    <d v="2026-06-16T00:00:00"/>
    <s v="HUBUNGI PENERIMA (LANGSUNG ANTAR KE ALAMAT)"/>
    <x v="0"/>
    <m/>
    <s v="VIP"/>
    <m/>
    <m/>
    <s v="Tidak"/>
    <s v="COD"/>
    <n v="84000"/>
    <s v="Recon"/>
    <n v="100065"/>
    <x v="7"/>
  </r>
  <r>
    <s v="1359089765"/>
    <d v="2026-06-11T00:00:00"/>
    <s v="MEIKA-BERKARYA"/>
    <s v="Meika Berkarya"/>
    <s v="6287818525580"/>
    <s v="Kab. Kuningan"/>
    <s v="Cilimus"/>
    <s v="Jl. Panawuan Indrapatra, Panawuan"/>
    <s v="Paul Nahak (Jj)"/>
    <s v="6281236201370"/>
    <x v="1"/>
    <s v="Kab. Belu"/>
    <s v="Tasifeto Timur"/>
    <s v="Kelurahan /Desa Manleten Kec. Tasifeto Timur, dikirim ke Gereja Wedomu"/>
    <n v="1"/>
    <s v="BARANG"/>
    <n v="100"/>
    <n v="0"/>
    <s v="EZ"/>
    <s v="Bulanan"/>
    <s v="Beli 2 Gratis 2 Sikat Punggug"/>
    <m/>
    <n v="80000"/>
    <n v="0"/>
    <n v="0"/>
    <n v="80000"/>
    <m/>
    <s v="Diskon"/>
    <n v="32000"/>
    <n v="48000"/>
    <n v="195000"/>
    <n v="2925"/>
    <s v="jn"/>
    <s v="Atasan/Staf/Karyawan"/>
    <d v="2026-06-30T00:00:00"/>
    <m/>
    <x v="1"/>
    <m/>
    <s v="VIP"/>
    <m/>
    <m/>
    <s v="Tidak"/>
    <s v="COD"/>
    <n v="115000"/>
    <s v="-"/>
    <n v="144075"/>
    <x v="6"/>
  </r>
  <r>
    <s v="1359065344"/>
    <d v="2026-06-11T00:00:00"/>
    <s v="MEIKA-BERKARYA"/>
    <s v="Meika Berkarya"/>
    <s v="6287818525580"/>
    <s v="Kab. Kuningan"/>
    <s v="Cilimus"/>
    <s v="Jl. Panawuan Indrapatra, Panawuan"/>
    <s v="Fitri madong (Yn)"/>
    <s v="6282152919616"/>
    <x v="11"/>
    <s v="Kab. Gorontalo"/>
    <s v="Telaga"/>
    <s v="Jl. Pasar Minggu Dusun 2 Desa Pantungo Kec Telaga Biru Kab Gorontalo patokan rumah samping Perum Bintang Permai cat warna putih (DIANTAR LANGSUNG KE ALAMAT PENERIMA)."/>
    <n v="1"/>
    <s v="BARANG"/>
    <n v="100"/>
    <n v="0"/>
    <s v="EZ"/>
    <s v="Bulanan"/>
    <s v="Beli 1 Pembesar Layar Hp"/>
    <m/>
    <n v="85000"/>
    <n v="0"/>
    <n v="0"/>
    <n v="85000"/>
    <m/>
    <s v="Diskon"/>
    <n v="34000"/>
    <n v="51000"/>
    <n v="155000"/>
    <n v="2325"/>
    <s v="Fitri madong (Yn)"/>
    <m/>
    <d v="2026-06-17T00:00:00"/>
    <m/>
    <x v="0"/>
    <m/>
    <s v="VIP"/>
    <m/>
    <m/>
    <s v="Tidak"/>
    <s v="COD"/>
    <n v="70000"/>
    <s v="Recon"/>
    <n v="101675"/>
    <x v="9"/>
  </r>
  <r>
    <s v="1358911990"/>
    <d v="2026-06-11T00:00:00"/>
    <s v="MEIKA-BERKARYA"/>
    <s v="Meika Berkarya"/>
    <s v="6287818525580"/>
    <s v="Kab. Kuningan"/>
    <s v="Cilimus"/>
    <s v="Jl. Panawuan Indrapatra, Panawuan"/>
    <s v="Philipus Ririhena (ib)"/>
    <s v="6281343103690"/>
    <x v="7"/>
    <s v="Ambon"/>
    <s v="Nusaniwe"/>
    <s v="Jln  perumttel gunung nonoa kelurahan benteng desa amahusu"/>
    <n v="1"/>
    <s v="BARANG"/>
    <n v="100"/>
    <n v="0"/>
    <s v="EZ"/>
    <s v="Bulanan"/>
    <s v="Beli 1 Gratis 1 Alat Cukur Multifungsi"/>
    <m/>
    <n v="84000"/>
    <n v="0"/>
    <n v="0"/>
    <n v="84000"/>
    <m/>
    <s v="Diskon"/>
    <n v="33600"/>
    <n v="50400"/>
    <n v="188000"/>
    <n v="2820"/>
    <s v="Philipus Ririhena (ib)"/>
    <m/>
    <d v="2026-06-15T00:00:00"/>
    <m/>
    <x v="0"/>
    <m/>
    <s v="VIP"/>
    <m/>
    <m/>
    <s v="Tidak"/>
    <s v="COD"/>
    <n v="104000"/>
    <s v="Recon"/>
    <n v="134780"/>
    <x v="14"/>
  </r>
  <r>
    <s v="1359010595"/>
    <d v="2026-06-11T00:00:00"/>
    <s v="MEIKA-BERKARYA"/>
    <s v="Meika Berkarya"/>
    <s v="6287818525580"/>
    <s v="Kab. Kuningan"/>
    <s v="Cilimus"/>
    <s v="Jl. Panawuan Indrapatra, Panawuan, Kec. Cigandamekar, Kabupaten Kuningan, Jawa Barat"/>
    <s v="Sudirman ( Di)"/>
    <s v="6285396118259"/>
    <x v="26"/>
    <s v="Kab. Pangandaran"/>
    <s v="Parigi"/>
    <s v="Jln. Pacuang Kuda Rt 000/Rw 000, Kelurahan Bantaya ( Patokan Rumah Dekat Kantor Desa) Kec. Parigi, Kab. Parigi Moutong"/>
    <n v="1"/>
    <s v="BARANG"/>
    <n v="100"/>
    <n v="0"/>
    <s v="EZ"/>
    <s v="Bulanan"/>
    <s v="2 PCS TOPI KOMANDO (C,H)"/>
    <m/>
    <n v="16000"/>
    <n v="0"/>
    <n v="0"/>
    <n v="16000"/>
    <m/>
    <s v="Diskon"/>
    <n v="11000"/>
    <n v="5000"/>
    <n v="189000"/>
    <n v="2835"/>
    <s v="JNT"/>
    <s v="Atasan/Staf/Karyawan"/>
    <d v="2026-06-19T00:00:00"/>
    <s v="HUBUNGI PENERIMA (LANGSUNG ANTAR KE ALAMAT)"/>
    <x v="1"/>
    <m/>
    <s v="VIP"/>
    <m/>
    <m/>
    <s v="Tidak"/>
    <s v="COD"/>
    <n v="173000"/>
    <s v="-"/>
    <n v="181165"/>
    <x v="0"/>
  </r>
  <r>
    <s v="1358881194"/>
    <d v="2026-06-11T00:00:00"/>
    <s v="MEIKA-BERKARYA"/>
    <s v="Meika Berkarya"/>
    <s v="6287818525580"/>
    <s v="Kab. Kuningan"/>
    <s v="Cilimus"/>
    <s v="Jl. Panawuan Indrapatra, Panawuan, Kec. Cigandamekar, Kabupaten Kuningan, Jawa Barat"/>
    <s v="semuel (ca)"/>
    <s v="6285248459187"/>
    <x v="32"/>
    <s v="Kab. Bulungan"/>
    <s v="Sekatak"/>
    <s v="Jl. Poros Kaltimtara Desa Terindak Rt 2, Sekatak Kab. Bulungan (Bulongan)"/>
    <n v="1"/>
    <s v="BARANG"/>
    <n v="100"/>
    <n v="0"/>
    <s v="EZ"/>
    <s v="Bulanan"/>
    <s v="2 Topi Visor Anti UV (GRAY,CREAM)"/>
    <m/>
    <n v="72000"/>
    <n v="0"/>
    <n v="0"/>
    <n v="72000"/>
    <m/>
    <s v="Diskon"/>
    <n v="28800"/>
    <n v="43200"/>
    <n v="226000"/>
    <n v="3390"/>
    <s v="jnt"/>
    <s v="Atasan/Staf/Karyawan"/>
    <d v="2026-06-29T00:00:00"/>
    <s v="HUBUNGI PENERIMA (LANGSUNG ANTAR KE ALAMAT)"/>
    <x v="1"/>
    <m/>
    <s v="VIP"/>
    <m/>
    <m/>
    <s v="Tidak"/>
    <s v="COD"/>
    <n v="154000"/>
    <s v="-"/>
    <n v="179410"/>
    <x v="11"/>
  </r>
  <r>
    <s v="1359004364"/>
    <d v="2026-06-11T00:00:00"/>
    <s v="MEIKA-BERKARYA"/>
    <s v="Meika Berkarya"/>
    <s v="6287818525580"/>
    <s v="Kab. Kuningan"/>
    <s v="Cilimus"/>
    <s v="Jl. Panawuan Indrapatra, Panawuan"/>
    <s v="Entis sutisna (ib)"/>
    <s v="6281399876716"/>
    <x v="24"/>
    <s v="Jakarta Utara"/>
    <s v="Koja"/>
    <s v="KP.BETING JAYA NO.4 RT/RW 006/018 KEL/DESA TUGU UTARA KEC KOJA"/>
    <n v="1"/>
    <s v="BARANG"/>
    <n v="100"/>
    <n v="0"/>
    <s v="EZ"/>
    <s v="Bulanan"/>
    <s v="Beli 1 Vacum Cleaner Mobil"/>
    <m/>
    <n v="14000"/>
    <n v="0"/>
    <n v="0"/>
    <n v="14000"/>
    <m/>
    <s v="Diskon"/>
    <n v="8000"/>
    <n v="6000"/>
    <n v="94000"/>
    <n v="1410"/>
    <s v="Entis sutisna (ib)"/>
    <m/>
    <d v="2026-06-13T00:00:00"/>
    <m/>
    <x v="0"/>
    <m/>
    <s v="VIP"/>
    <m/>
    <m/>
    <s v="Tidak"/>
    <s v="COD"/>
    <n v="80000"/>
    <s v="Recon"/>
    <n v="86590"/>
    <x v="15"/>
  </r>
  <r>
    <s v="1359063124"/>
    <d v="2026-06-11T00:00:00"/>
    <s v="MEIKA-BERKARYA"/>
    <s v="Meika Berkarya"/>
    <s v="6287818525580"/>
    <s v="Kab. Kuningan"/>
    <s v="Cilimus"/>
    <s v="Jl. Panawuan Indrapatra, Panawuan"/>
    <s v="Hasruddin Halim (Jj)"/>
    <s v="6281527994216"/>
    <x v="23"/>
    <s v="Kab. Konawe Selatan"/>
    <s v="Laeya"/>
    <s v="Kelurahan /Desa Lamong Jaya Lorong ke 2 RT 02 Rumah samping Mushola"/>
    <n v="1"/>
    <s v="BARANG"/>
    <n v="100"/>
    <n v="0"/>
    <s v="EZ"/>
    <s v="Bulanan"/>
    <s v="Beli 1 Gratis 1 Sikat Punggug"/>
    <m/>
    <n v="85000"/>
    <n v="0"/>
    <n v="0"/>
    <n v="85000"/>
    <m/>
    <s v="Diskon"/>
    <n v="34000"/>
    <n v="51000"/>
    <n v="155000"/>
    <n v="2325"/>
    <s v="Hasruddin Halim (Jj)"/>
    <m/>
    <d v="2026-06-16T00:00:00"/>
    <m/>
    <x v="0"/>
    <m/>
    <s v="VIP"/>
    <m/>
    <m/>
    <s v="Tidak"/>
    <s v="COD"/>
    <n v="70000"/>
    <s v="Recon"/>
    <n v="101675"/>
    <x v="7"/>
  </r>
  <r>
    <s v="1359004407"/>
    <d v="2026-06-11T00:00:00"/>
    <s v="MEIKA-BERKARYA"/>
    <s v="Meika Berkarya"/>
    <s v="6287818525580"/>
    <s v="Kab. Kuningan"/>
    <s v="Cilimus"/>
    <s v="Jl. Panawuan Indrapatra, Panawuan"/>
    <s v="Finus berr (ib)"/>
    <s v="6282215270841"/>
    <x v="1"/>
    <s v="Kab. Malaka"/>
    <s v="Malaka Barat"/>
    <s v="Kabupaten malaka kecamatan malaka barat desa oan mane rt 01 rw 01"/>
    <n v="1"/>
    <s v="BARANG"/>
    <n v="100"/>
    <n v="0"/>
    <s v="EZ"/>
    <s v="Bulanan"/>
    <s v="Beli 1 Gratis 1 Alat Cukur Multifungsi"/>
    <m/>
    <n v="81000"/>
    <n v="0"/>
    <n v="0"/>
    <n v="81000"/>
    <m/>
    <s v="Diskon"/>
    <n v="32400"/>
    <n v="48600"/>
    <n v="184000"/>
    <n v="2760"/>
    <s v="jn"/>
    <s v="Atasan/Staf/Karyawan"/>
    <d v="2026-06-30T00:00:00"/>
    <m/>
    <x v="1"/>
    <m/>
    <s v="VIP"/>
    <m/>
    <m/>
    <s v="Tidak"/>
    <s v="COD"/>
    <n v="103000"/>
    <s v="-"/>
    <n v="132640"/>
    <x v="6"/>
  </r>
  <r>
    <s v="1359091707"/>
    <d v="2026-06-11T00:00:00"/>
    <s v="MEIKA-BERKARYA"/>
    <s v="Meika Berkarya"/>
    <s v="6287818525580"/>
    <s v="Kab. Kuningan"/>
    <s v="Cilimus"/>
    <s v="Jl. Panawuan Indrapatra, Panawuan, Kec. Cigandamekar, Kabupaten Kuningan, Jawa Barat"/>
    <s v="Pan Nabila (PTR)"/>
    <s v="6281246669248"/>
    <x v="12"/>
    <s v="Kab. Badung"/>
    <s v="Mengwi"/>
    <s v="Jl. Bukit Tinggi, GG Cemara, Desa Mengwitani, Kec. Mengwi"/>
    <n v="1"/>
    <s v="BARANG"/>
    <n v="100"/>
    <n v="0"/>
    <s v="EZ"/>
    <s v="Bulanan"/>
    <s v="2 Spray Pembersih Interior Mobil"/>
    <m/>
    <n v="30000"/>
    <n v="0"/>
    <n v="0"/>
    <n v="30000"/>
    <m/>
    <s v="Diskon"/>
    <n v="12000"/>
    <n v="18000"/>
    <n v="155000"/>
    <n v="2325"/>
    <s v="Pan Nabila (PTR)"/>
    <m/>
    <d v="2026-06-15T00:00:00"/>
    <s v="HUBUNGI PENERIMA (LANGSUNG ANTAR KE ALAMAT)"/>
    <x v="0"/>
    <m/>
    <s v="VIP"/>
    <m/>
    <m/>
    <s v="Tidak"/>
    <s v="COD"/>
    <n v="125000"/>
    <s v="Recon"/>
    <n v="134675"/>
    <x v="14"/>
  </r>
  <r>
    <s v="1358879547"/>
    <d v="2026-06-11T00:00:00"/>
    <s v="MEIKA-BERKARYA"/>
    <s v="Meika Berkarya"/>
    <s v="6287818525580"/>
    <s v="Kab. Kuningan"/>
    <s v="Cilimus"/>
    <s v="Jl. Panawuan Indrapatra, Panawuan"/>
    <s v="Fatisochi Gea. (PS)"/>
    <s v="6281361505186"/>
    <x v="0"/>
    <s v="Gunungsitoli"/>
    <s v="Gunungsitoli Idanoi"/>
    <s v="Jln. Raya Pelud Binaka, Desa. Bawodesolo Idanoi (Di depan kilang padi KARYA TANI.)"/>
    <n v="1"/>
    <s v="BARANG"/>
    <n v="100"/>
    <n v="0"/>
    <s v="EZ"/>
    <s v="Bulanan"/>
    <s v="Beli 1 Gratis 1 Sikat Punggug"/>
    <m/>
    <n v="54000"/>
    <n v="0"/>
    <n v="0"/>
    <n v="54000"/>
    <m/>
    <s v="Diskon"/>
    <n v="21600"/>
    <n v="32400"/>
    <n v="124000"/>
    <n v="1860"/>
    <s v="Fatisochi Gea. (PS)"/>
    <m/>
    <d v="2026-06-18T00:00:00"/>
    <m/>
    <x v="0"/>
    <m/>
    <s v="VIP"/>
    <m/>
    <m/>
    <s v="Tidak"/>
    <s v="COD"/>
    <n v="70000"/>
    <s v="Recon"/>
    <n v="89740"/>
    <x v="3"/>
  </r>
  <r>
    <s v="1358878494"/>
    <d v="2026-06-11T00:00:00"/>
    <s v="MEIKA-BERKARYA"/>
    <s v="Meika Berkarya"/>
    <s v="6287818525580"/>
    <s v="Kab. Kuningan"/>
    <s v="Cilimus"/>
    <s v="Jl. Panawuan Indrapatra, Panawuan"/>
    <s v="Aleksander berimau(Mar)."/>
    <s v="6281338601979"/>
    <x v="1"/>
    <s v="Kab. Alor"/>
    <s v="Alor Timur"/>
    <s v="Kap alor , kota kalabahi kec alor timur desa tanglapui ,(ANTARKAN KE SMA NEGERI LANTOKA)"/>
    <n v="1"/>
    <s v="BARANG"/>
    <n v="100"/>
    <n v="0"/>
    <s v="EZ"/>
    <s v="Bulanan"/>
    <s v="Beli 1 Penghitam Body Kendaraan Bonus Kain Lap Microfiber"/>
    <m/>
    <n v="80000"/>
    <n v="0"/>
    <n v="0"/>
    <n v="80000"/>
    <m/>
    <s v="Diskon"/>
    <n v="32000"/>
    <n v="48000"/>
    <n v="134000"/>
    <n v="2010"/>
    <m/>
    <m/>
    <m/>
    <m/>
    <x v="1"/>
    <m/>
    <s v="VIP"/>
    <m/>
    <m/>
    <s v="Tidak"/>
    <s v="COD"/>
    <n v="54000"/>
    <s v="-"/>
    <n v="83990"/>
    <x v="20"/>
  </r>
  <r>
    <s v="1358948337"/>
    <d v="2026-06-11T00:00:00"/>
    <s v="MEIKA-BERKARYA"/>
    <s v="Meika Berkarya"/>
    <s v="6287818525580"/>
    <s v="Kab. Kuningan"/>
    <s v="Cilimus"/>
    <s v="Jl. Panawuan Indrapatra, Panawuan"/>
    <s v="Soeryanto Tan Od."/>
    <s v="6282256771515"/>
    <x v="32"/>
    <s v="Kab. Malinau"/>
    <s v="Malinau Kota"/>
    <s v="Jln. Penambahan Rt V No. 02 Kelurahan Malinau Kec Malinau Kota (DIANTAR LANGSUNG KE ALAMAT PENERIMA) Patokan Sebelah Optik Internasional,"/>
    <n v="1"/>
    <s v="BARANG"/>
    <n v="100"/>
    <n v="0"/>
    <s v="EZ"/>
    <s v="Bulanan"/>
    <s v="Beli 2 Gratis 2 Gelang Retro Terapi Batu Giok"/>
    <m/>
    <n v="75000"/>
    <n v="0"/>
    <n v="0"/>
    <n v="75000"/>
    <m/>
    <s v="Diskon"/>
    <n v="30000"/>
    <n v="45000"/>
    <n v="200000"/>
    <n v="3000"/>
    <s v="JNT"/>
    <s v="Atasan/Staf/Karyawan"/>
    <d v="2026-06-22T00:00:00"/>
    <m/>
    <x v="1"/>
    <m/>
    <s v="VIP"/>
    <m/>
    <m/>
    <s v="Tidak"/>
    <s v="COD"/>
    <n v="125000"/>
    <s v="-"/>
    <n v="152000"/>
    <x v="12"/>
  </r>
  <r>
    <s v="1359061211"/>
    <d v="2026-06-11T00:00:00"/>
    <s v="MEIKA-BERKARYA"/>
    <s v="Meika Berkarya"/>
    <s v="6287818525580"/>
    <s v="Kab. Kuningan"/>
    <s v="Cilimus"/>
    <s v="Jl. Panawuan Indrapatra, Panawuan"/>
    <s v="Erik Sare (Jj)"/>
    <s v="6282145181090"/>
    <x v="1"/>
    <s v="Kupang"/>
    <s v="Alak"/>
    <s v="Jln. Girimias RT 020 RW 008 Kelurahan Batuplat Kec. Alak"/>
    <n v="1"/>
    <s v="BARANG"/>
    <n v="100"/>
    <n v="0"/>
    <s v="EZ"/>
    <s v="Bulanan"/>
    <s v="Beli 1 Gratis 1 Sikat Punggug"/>
    <m/>
    <n v="64000"/>
    <n v="0"/>
    <n v="0"/>
    <n v="64000"/>
    <m/>
    <s v="Diskon"/>
    <n v="25600"/>
    <n v="38400"/>
    <n v="134000"/>
    <n v="2010"/>
    <s v="Meika Berkarya"/>
    <m/>
    <d v="2026-07-08T00:00:00"/>
    <m/>
    <x v="1"/>
    <m/>
    <s v="VIP"/>
    <m/>
    <m/>
    <s v="Tidak"/>
    <s v="COD"/>
    <n v="70000"/>
    <s v="-"/>
    <n v="93590"/>
    <x v="34"/>
  </r>
  <r>
    <s v="1359004310"/>
    <d v="2026-06-11T00:00:00"/>
    <s v="MEIKA-BERKARYA"/>
    <s v="Meika Berkarya"/>
    <s v="6287818525580"/>
    <s v="Kab. Kuningan"/>
    <s v="Cilimus"/>
    <s v="Jl. Panawuan Indrapatra, Panawuan, Kec. Cigandamekar, Kabupaten Kuningan, Jawa Barat"/>
    <s v="Krismon ( Di)"/>
    <s v="6285141591096"/>
    <x v="5"/>
    <s v="Kab. Bengkayang"/>
    <s v="Bengkayang"/>
    <s v="Jln. Pangalima balio balijok . Desa. Bani mas ( patokan dekat kantor desa) kec. Bengkayang, Kab. Bengkayang"/>
    <n v="1"/>
    <s v="BARANG"/>
    <n v="100"/>
    <n v="0"/>
    <s v="EZ"/>
    <s v="Bulanan"/>
    <s v="1 PCS LEM BESI SERBAGUNA"/>
    <m/>
    <n v="74000"/>
    <n v="0"/>
    <n v="0"/>
    <n v="74000"/>
    <m/>
    <s v="Diskon"/>
    <n v="29600"/>
    <n v="44400"/>
    <n v="144000"/>
    <n v="2160"/>
    <s v="paket anda adadi jnt panawuan"/>
    <s v="Atasan/Staf/Karyawan"/>
    <d v="2026-06-24T00:00:00"/>
    <s v="HUBUNGI PENERIMA (LANGSUNG ANTAR KE ALAMAT)"/>
    <x v="1"/>
    <m/>
    <s v="VIP"/>
    <m/>
    <m/>
    <s v="Tidak"/>
    <s v="COD"/>
    <n v="70000"/>
    <s v="-"/>
    <n v="97440"/>
    <x v="16"/>
  </r>
  <r>
    <s v="1358947781"/>
    <d v="2026-06-11T00:00:00"/>
    <s v="MEIKA-BERKARYA"/>
    <s v="Meika Berkarya"/>
    <s v="6287818525580"/>
    <s v="Kab. Kuningan"/>
    <s v="Cilimus"/>
    <s v="Jl. Panawuan Indrapatra, Panawuan"/>
    <s v="Alpian (Kin)"/>
    <s v="6285822452795"/>
    <x v="5"/>
    <s v="Kab. Sintang"/>
    <s v="Sepauk"/>
    <s v="Desa Nanga Sepauk RT 03 RW 02 Dusun Sungai Lais (LANGSUNG DIANTARKAN KE ALAMAT PENERIMA)"/>
    <n v="1"/>
    <s v="BARANG"/>
    <n v="100"/>
    <n v="0"/>
    <s v="EZ"/>
    <s v="Bulanan"/>
    <s v="Beli 1 Gratis 1 Sikat Punggug"/>
    <m/>
    <n v="74000"/>
    <n v="0"/>
    <n v="0"/>
    <n v="74000"/>
    <m/>
    <s v="Diskon"/>
    <n v="29600"/>
    <n v="44400"/>
    <n v="144000"/>
    <n v="2160"/>
    <s v="JNT"/>
    <s v="Atasan/Staf/Karyawan"/>
    <d v="2026-06-25T00:00:00"/>
    <m/>
    <x v="1"/>
    <m/>
    <s v="VIP"/>
    <m/>
    <m/>
    <s v="Tidak"/>
    <s v="COD"/>
    <n v="70000"/>
    <s v="-"/>
    <n v="97440"/>
    <x v="17"/>
  </r>
  <r>
    <s v="1359064838"/>
    <d v="2026-06-11T00:00:00"/>
    <s v="MEIKA-BERKARYA"/>
    <s v="Meika Berkarya"/>
    <s v="6287818525580"/>
    <s v="Kab. Kuningan"/>
    <s v="Cilimus"/>
    <s v="Jl. Panawuan Indrapatra, Panawuan"/>
    <s v="ANDI ASO (ib)"/>
    <s v="6285242946660"/>
    <x v="14"/>
    <s v="Kab. Bone"/>
    <s v="Ponre"/>
    <s v="PUSKESMAS PONRE, DUSUN BAKUNGE DESA MAPPESANGKA,KEC PONRE,KAB BONE,SULSEL"/>
    <n v="1"/>
    <s v="BARANG"/>
    <n v="100"/>
    <n v="0"/>
    <s v="EZ"/>
    <s v="Bulanan"/>
    <s v="Beli 1 Pembesar Layar Hp"/>
    <m/>
    <n v="61000"/>
    <n v="0"/>
    <n v="0"/>
    <n v="61000"/>
    <m/>
    <s v="Diskon"/>
    <n v="24400"/>
    <n v="36600"/>
    <n v="125000"/>
    <n v="1875"/>
    <s v="ANDI ASO (ib)"/>
    <m/>
    <d v="2026-06-15T00:00:00"/>
    <m/>
    <x v="0"/>
    <m/>
    <s v="VIP"/>
    <m/>
    <m/>
    <s v="Tidak"/>
    <s v="COD"/>
    <n v="64000"/>
    <s v="Recon"/>
    <n v="86525"/>
    <x v="14"/>
  </r>
  <r>
    <s v="1359005087"/>
    <d v="2026-06-11T00:00:00"/>
    <s v="MEIKA-BERKARYA"/>
    <s v="Meika Berkarya"/>
    <s v="6287818525580"/>
    <s v="Kab. Kuningan"/>
    <s v="Cilimus"/>
    <s v="Jl. Panawuan Indrapatra, Panawuan, Kec. Cigandamekar, Kabupaten Kuningan, Jawa Barat"/>
    <s v="Amiruddin a (Fr)"/>
    <s v="6282349547397"/>
    <x v="23"/>
    <s v="Kendari"/>
    <s v="Mandonga"/>
    <s v="Jln.lawata RT 13.RW 08.belakang mesjid agung Al-Kautsar.samping SMA oikumene Desa mandonga.Kec.mandonga, Kota Kendari"/>
    <n v="1"/>
    <s v="BARANG"/>
    <n v="100"/>
    <n v="0"/>
    <s v="EZ"/>
    <s v="Bulanan"/>
    <s v="1 SET GIGI PALSU"/>
    <m/>
    <n v="68000"/>
    <n v="0"/>
    <n v="0"/>
    <n v="68000"/>
    <m/>
    <s v="Diskon"/>
    <n v="27200"/>
    <n v="40800"/>
    <n v="128000"/>
    <n v="1920"/>
    <s v="Amiruddin a (Fr)"/>
    <m/>
    <d v="2026-06-14T00:00:00"/>
    <s v="HUBUNGI PENERIMA (LANGSUNG ANTAR KE ALAMAT)"/>
    <x v="0"/>
    <m/>
    <s v="VIP"/>
    <m/>
    <m/>
    <s v="Tidak"/>
    <s v="COD"/>
    <n v="60000"/>
    <s v="Recon"/>
    <n v="85280"/>
    <x v="18"/>
  </r>
  <r>
    <s v="1359091339"/>
    <d v="2026-06-11T00:00:00"/>
    <s v="MEIKA-BERKARYA"/>
    <s v="Meika Berkarya"/>
    <s v="6287818525580"/>
    <s v="Kab. Kuningan"/>
    <s v="Cilimus"/>
    <s v="Jl. Panawuan Indrapatra, Panawuan, Kec. Cigandamekar, Kabupaten Kuningan, Jawa Barat"/>
    <s v="Robertus Risaw (BY)"/>
    <s v="6281352419240"/>
    <x v="5"/>
    <s v="Kab. Sanggau"/>
    <s v="Parindu"/>
    <s v="Kelurahan Maringin Jaya Rt.02/ Rw 01. Dusun Semadu, Jln.Raya Bodok- Bonti.(Samping Toko Semadu Jaya)Kec. Parindu Kab. Sanggau"/>
    <n v="1"/>
    <s v="BARANG"/>
    <n v="100"/>
    <n v="0"/>
    <s v="EZ"/>
    <s v="Bulanan"/>
    <s v="1 Botol Aspal Anti Bocor"/>
    <m/>
    <n v="74000"/>
    <n v="0"/>
    <n v="0"/>
    <n v="74000"/>
    <m/>
    <s v="Diskon"/>
    <n v="29600"/>
    <n v="44400"/>
    <n v="158000"/>
    <n v="2370"/>
    <s v="YBS"/>
    <s v="Tetangga"/>
    <d v="2026-06-23T00:00:00"/>
    <s v="HUBUNGI PENERIMA (LANGSUNG ANTAR KE ALAMAT)"/>
    <x v="1"/>
    <m/>
    <s v="VIP"/>
    <m/>
    <m/>
    <s v="Tidak"/>
    <s v="COD"/>
    <n v="84000"/>
    <s v="-"/>
    <n v="111230"/>
    <x v="2"/>
  </r>
  <r>
    <s v="1359090862"/>
    <d v="2026-06-11T00:00:00"/>
    <s v="MEIKA-BERKARYA"/>
    <s v="Meika Berkarya"/>
    <s v="6287818525580"/>
    <s v="Kab. Kuningan"/>
    <s v="Cilimus"/>
    <s v="Jl. Panawuan Indrapatra, Panawuan, Kec. Cigandamekar, Kabupaten Kuningan, Jawa Barat"/>
    <s v="Joni simbolon (ar)"/>
    <s v="6281247184044"/>
    <x v="27"/>
    <s v="Kab.  Rokan Hilir"/>
    <s v="Pasir Limau Kapas"/>
    <s v="Jln babak poros Kelurahan pasir limau kapas RT 02 RW 19 Patokan rumah Sinaga Bodrex, Kecamatan pasir limau kapas"/>
    <n v="1"/>
    <s v="BARANG"/>
    <n v="100"/>
    <n v="0"/>
    <s v="EZ"/>
    <s v="Bulanan"/>
    <s v="1 SET GIGI PALSU"/>
    <m/>
    <n v="64000"/>
    <n v="0"/>
    <n v="0"/>
    <n v="64000"/>
    <m/>
    <s v="Diskon"/>
    <n v="25600"/>
    <n v="38400"/>
    <n v="124000"/>
    <n v="1860"/>
    <s v="paket anda adadi jnt panawuan"/>
    <s v="Atasan/Staf/Karyawan"/>
    <d v="2026-06-24T00:00:00"/>
    <s v="HUBUNGI PENERIMA (LANGSUNG ANTAR KE ALAMAT)"/>
    <x v="1"/>
    <m/>
    <s v="VIP"/>
    <m/>
    <m/>
    <s v="Tidak"/>
    <s v="COD"/>
    <n v="60000"/>
    <s v="-"/>
    <n v="83740"/>
    <x v="16"/>
  </r>
  <r>
    <s v="1358912271"/>
    <d v="2026-06-11T00:00:00"/>
    <s v="MEIKA-BERKARYA"/>
    <s v="Meika Berkarya"/>
    <s v="6287818525580"/>
    <s v="Kab. Kuningan"/>
    <s v="Cilimus"/>
    <s v="Jl. Panawuan Indrapatra, Panawuan"/>
    <s v="KASASI (ib)"/>
    <s v="6282364851813"/>
    <x v="6"/>
    <s v="Kab. Dharmasraya"/>
    <s v="Sitiung"/>
    <s v="KOTO TUO . Desa jorong Koto tuo Patokan Depan Taman bacaan masyarakat (TBM)"/>
    <n v="1"/>
    <s v="BARANG"/>
    <n v="100"/>
    <n v="0"/>
    <s v="EZ"/>
    <s v="Bulanan"/>
    <s v="Beli 1 Semprotan Noozle"/>
    <m/>
    <n v="50000"/>
    <n v="0"/>
    <n v="0"/>
    <n v="50000"/>
    <m/>
    <s v="Diskon"/>
    <n v="20000"/>
    <n v="30000"/>
    <n v="105000"/>
    <n v="1575"/>
    <s v="KASASI (ib)"/>
    <m/>
    <d v="2026-06-15T00:00:00"/>
    <m/>
    <x v="0"/>
    <m/>
    <s v="VIP"/>
    <m/>
    <m/>
    <s v="Tidak"/>
    <s v="COD"/>
    <n v="55000"/>
    <s v="Recon"/>
    <n v="73425"/>
    <x v="14"/>
  </r>
  <r>
    <s v="1359004863"/>
    <d v="2026-06-11T00:00:00"/>
    <s v="MEIKA-BERKARYA"/>
    <s v="Meika Berkarya"/>
    <s v="6287818525580"/>
    <s v="Kab. Kuningan"/>
    <s v="Cilimus"/>
    <s v="Jl. Panawuan Indrapatra, Panawuan"/>
    <s v="Mustapa (Jj)"/>
    <s v="6281342277644"/>
    <x v="14"/>
    <s v="Kab. Pinrang"/>
    <s v="Paleteang"/>
    <s v="Jln. Poros Malimpung RT 01 Depan Bengkel Dinamo Kelurahan /Desa Mamminasae"/>
    <n v="1"/>
    <s v="BARANG"/>
    <n v="100"/>
    <n v="0"/>
    <s v="EZ"/>
    <s v="Bulanan"/>
    <s v="Beli 1 Semprotan Noozle"/>
    <m/>
    <n v="61000"/>
    <n v="0"/>
    <n v="0"/>
    <n v="61000"/>
    <m/>
    <s v="Diskon"/>
    <n v="24400"/>
    <n v="36600"/>
    <n v="115000"/>
    <n v="1725"/>
    <s v="Mustapa (Jj)"/>
    <m/>
    <d v="2026-06-16T00:00:00"/>
    <m/>
    <x v="0"/>
    <m/>
    <s v="VIP"/>
    <m/>
    <m/>
    <s v="Tidak"/>
    <s v="COD"/>
    <n v="54000"/>
    <s v="Recon"/>
    <n v="76675"/>
    <x v="7"/>
  </r>
  <r>
    <s v="1359063876"/>
    <d v="2026-06-11T00:00:00"/>
    <s v="MEIKA-BERKARYA"/>
    <s v="Meika Berkarya"/>
    <s v="6287818525580"/>
    <s v="Kab. Kuningan"/>
    <s v="Cilimus"/>
    <s v="Jl. Panawuan Indrapatra, Panawuan"/>
    <s v="Fatmawati (Jj)"/>
    <s v="6282396872576"/>
    <x v="18"/>
    <s v="Kab. Polewali Mandar"/>
    <s v="Polewali"/>
    <s v="Jln. Kemakmuran No. 88 Kelurahan Wattang Kec. Polewali, Kab. Polewali Mandar"/>
    <n v="1"/>
    <s v="BARANG"/>
    <n v="100"/>
    <n v="0"/>
    <s v="EZ"/>
    <s v="Bulanan"/>
    <s v="Beli 1 Gratis 1 Sikat Punggug"/>
    <m/>
    <n v="65000"/>
    <n v="0"/>
    <n v="0"/>
    <n v="65000"/>
    <m/>
    <s v="Diskon"/>
    <n v="26000"/>
    <n v="39000"/>
    <n v="131000"/>
    <n v="1965"/>
    <s v="JNT"/>
    <s v="Atasan/Staf/Karyawan"/>
    <d v="2026-06-25T00:00:00"/>
    <m/>
    <x v="1"/>
    <m/>
    <s v="VIP"/>
    <m/>
    <m/>
    <s v="Tidak"/>
    <s v="COD"/>
    <n v="66000"/>
    <s v="-"/>
    <n v="90035"/>
    <x v="17"/>
  </r>
  <r>
    <s v="1359004546"/>
    <d v="2026-06-11T00:00:00"/>
    <s v="MEIKA-BERKARYA"/>
    <s v="Meika Berkarya"/>
    <s v="6287818525580"/>
    <s v="Kab. Kuningan"/>
    <s v="Cilimus"/>
    <s v="Jl. Panawuan Indrapatra, Panawuan"/>
    <s v="EUSTACHIUS ESAU (PS)"/>
    <s v="6281237421747"/>
    <x v="1"/>
    <s v="Kab. Sikka"/>
    <s v="Kangae"/>
    <s v="Wairhubing,RT/RW 016/005 Desa. Watuliwung (ANTRAKN LANGSUNG KE ALAMAT)"/>
    <n v="1"/>
    <s v="BARANG"/>
    <n v="100"/>
    <n v="0"/>
    <s v="EZ"/>
    <s v="Bulanan"/>
    <s v="Beli 1 Gratis 1 Sikat Punggug"/>
    <m/>
    <n v="80000"/>
    <n v="0"/>
    <n v="0"/>
    <n v="80000"/>
    <m/>
    <s v="Diskon"/>
    <n v="32000"/>
    <n v="48000"/>
    <n v="150000"/>
    <n v="2250"/>
    <s v="EUSTACHIUS ESAU (PS)"/>
    <m/>
    <d v="2026-06-19T00:00:00"/>
    <m/>
    <x v="0"/>
    <m/>
    <s v="VIP"/>
    <m/>
    <m/>
    <s v="Tidak"/>
    <s v="COD"/>
    <n v="70000"/>
    <s v="Recon"/>
    <n v="99750"/>
    <x v="0"/>
  </r>
  <r>
    <s v="1358912281"/>
    <d v="2026-06-11T00:00:00"/>
    <s v="MEIKA-BERKARYA"/>
    <s v="Meika Berkarya"/>
    <s v="6287818525580"/>
    <s v="Kab. Kuningan"/>
    <s v="Cilimus"/>
    <s v="Jl. Panawuan Indrapatra, Panawuan, Kec. Cigandamekar, Kabupaten Kuningan, Jawa Barat"/>
    <s v="Nurjaya (PTR)"/>
    <s v="6281341022999"/>
    <x v="8"/>
    <s v="Palu"/>
    <s v="Palu Timur"/>
    <s v="Jl. Otista IV No 8, RT. 03 RW. 02, Kelurahan Besusu Timur, Palu Timur"/>
    <n v="1"/>
    <s v="BARANG"/>
    <n v="100"/>
    <n v="0"/>
    <s v="EZ"/>
    <s v="Bulanan"/>
    <s v="1 Alat Peras Buah"/>
    <m/>
    <n v="68000"/>
    <n v="0"/>
    <n v="0"/>
    <n v="68000"/>
    <m/>
    <s v="Diskon"/>
    <n v="27200"/>
    <n v="40800"/>
    <n v="162000"/>
    <n v="2430"/>
    <s v="Nurjaya (PTR)"/>
    <m/>
    <d v="2026-06-16T00:00:00"/>
    <s v="HUBUNGI PENERIMA (LANGSUNG ANTAR KE ALAMAT)"/>
    <x v="0"/>
    <m/>
    <s v="VIP"/>
    <m/>
    <m/>
    <s v="Tidak"/>
    <s v="COD"/>
    <n v="94000"/>
    <s v="Recon"/>
    <n v="118770"/>
    <x v="7"/>
  </r>
  <r>
    <s v="1359029646"/>
    <d v="2026-06-11T00:00:00"/>
    <s v="MEIKA-BERKARYA"/>
    <s v="Meika Berkarya"/>
    <s v="6287818525580"/>
    <s v="Kab. Kuningan"/>
    <s v="Cilimus"/>
    <s v="Jl. Panawuan Indrapatra, Panawuan, Kec. Cigandamekar, Kabupaten Kuningan, Jawa Barat"/>
    <s v="Mhd kadar (Ad)"/>
    <s v="6282286976518"/>
    <x v="27"/>
    <s v="Kab. Kampar"/>
    <s v="Kampar Kiri Hulu"/>
    <s v="Desa tanjung Belit selatan kecamatan Kampar kiri hulu kabupaten Kampar provinsi Riau RT 1 RW 1, dusun kp tarandam"/>
    <n v="1"/>
    <s v="BARANG"/>
    <n v="100"/>
    <n v="0"/>
    <s v="EZ"/>
    <s v="Bulanan"/>
    <s v="1 Topi Visor Anti UV (BLUE)"/>
    <m/>
    <n v="53000"/>
    <n v="0"/>
    <n v="0"/>
    <n v="53000"/>
    <m/>
    <s v="Diskon"/>
    <n v="21200"/>
    <n v="31800"/>
    <n v="137000"/>
    <n v="2055"/>
    <s v="jnt"/>
    <s v="Atasan/Staf/Karyawan"/>
    <d v="2026-06-23T00:00:00"/>
    <s v="HUBUNGI PENERIMA (LANGSUNG ANTAR KE ALAMAT)"/>
    <x v="1"/>
    <m/>
    <s v="VIP"/>
    <m/>
    <m/>
    <s v="Tidak"/>
    <s v="COD"/>
    <n v="84000"/>
    <s v="-"/>
    <n v="103145"/>
    <x v="2"/>
  </r>
  <r>
    <s v="1358946202"/>
    <d v="2026-06-11T00:00:00"/>
    <s v="MEIKA-BERKARYA"/>
    <s v="Meika Berkarya"/>
    <s v="6287818525580"/>
    <s v="Kab. Kuningan"/>
    <s v="Cilimus"/>
    <s v="Jl. Panawuan Indrapatra, Panawuan"/>
    <s v="Asep Uryana (Kin)"/>
    <s v="6281222873949"/>
    <x v="26"/>
    <s v="Kab. Subang"/>
    <s v="Purwadadi"/>
    <s v="Kp. Wanakerta RT 19 RW 09 Desa Wanakerta (LANGSUNG DIANTARKAN KE ALAMAT)"/>
    <n v="1"/>
    <s v="BARANG"/>
    <n v="100"/>
    <n v="0"/>
    <s v="EZ"/>
    <s v="Bulanan"/>
    <s v="Beli 1 Gratis 1 Gelang Retro Terapi Batu Giok"/>
    <m/>
    <n v="16000"/>
    <n v="0"/>
    <n v="0"/>
    <n v="16000"/>
    <m/>
    <s v="Diskon"/>
    <n v="11000"/>
    <n v="5000"/>
    <n v="84000"/>
    <n v="1260"/>
    <s v="(HUBUNGI 081313558861 WA CHAT)"/>
    <m/>
    <d v="2026-06-18T00:00:00"/>
    <m/>
    <x v="0"/>
    <m/>
    <s v="VIP"/>
    <m/>
    <m/>
    <s v="Tidak"/>
    <s v="COD"/>
    <n v="68000"/>
    <s v="Recon"/>
    <n v="77740"/>
    <x v="3"/>
  </r>
  <r>
    <s v="1358183794"/>
    <d v="2026-06-11T00:00:00"/>
    <s v="MEIKA-BERKARYA"/>
    <s v="Meika Berkarya"/>
    <s v="6287818525580"/>
    <s v="Kab. Kuningan"/>
    <s v="Cilimus"/>
    <s v="Jl. Panawuan Indrapatra, Panawuan, Kec. Cigandamekar, Kabupaten Kuningan, Jawa Barat"/>
    <s v="Junaidi binilang (rz)"/>
    <s v="6281356294612"/>
    <x v="3"/>
    <s v="Kab. Kepulauan Talaud"/>
    <s v="Kalongan"/>
    <s v="Jln. Paliaran RT 4 RW 3 ( depan gereja bukit sion kalongan selatan )Desa Kalongan selatan, Kalongan Kab. Kepulauan Talaud"/>
    <n v="1"/>
    <s v="BARANG"/>
    <n v="100"/>
    <n v="0"/>
    <s v="EZ"/>
    <s v="Bulanan"/>
    <s v="3 PCS LEM BESI SERBAGUNA"/>
    <m/>
    <n v="114000"/>
    <n v="0"/>
    <n v="0"/>
    <n v="114000"/>
    <m/>
    <s v="Diskon"/>
    <n v="45600"/>
    <n v="68400"/>
    <n v="245000"/>
    <n v="3675"/>
    <s v="DC PANAWUAN"/>
    <s v="Atasan/Staf/Karyawan"/>
    <d v="2026-06-27T00:00:00"/>
    <s v="HUBUNGI PENERIMA (LANGSUNG ANTAR KE ALAMAT)"/>
    <x v="1"/>
    <m/>
    <s v="VIP"/>
    <m/>
    <m/>
    <s v="Tidak"/>
    <s v="COD"/>
    <n v="131000"/>
    <s v="-"/>
    <n v="172925"/>
    <x v="1"/>
  </r>
  <r>
    <s v="1358185606"/>
    <d v="2026-06-11T00:00:00"/>
    <s v="MEIKA-BERKARYA"/>
    <s v="Meika Berkarya"/>
    <s v="6287818525580"/>
    <s v="Kab. Kuningan"/>
    <s v="Cilimus"/>
    <s v="Jl. Panawuan Indrapatra, Panawuan"/>
    <s v="Mukramin Sondeng (Yn)"/>
    <s v="6282217031894"/>
    <x v="8"/>
    <s v="Kab. Morowali Utara"/>
    <s v="Bungku Utara"/>
    <s v="Jl. Pelabuhan Tua RT 01 RW 01 No. 07 Dusun Polewali Desa Baturube Kec Bungku Utara Kab Morowali Utara patokan Rumah dekat Pelabuhan cat putih/abu tua (DIANTAR LANGSUNG KE ALAMAT PENERIMA)."/>
    <n v="1"/>
    <s v="BARANG"/>
    <n v="100"/>
    <n v="0"/>
    <s v="EZ"/>
    <s v="Bulanan"/>
    <s v="Beli 1 Pembesar Layar Hp"/>
    <m/>
    <n v="122000"/>
    <n v="0"/>
    <n v="0"/>
    <n v="122000"/>
    <m/>
    <s v="Diskon"/>
    <n v="48800"/>
    <n v="73200"/>
    <n v="192610"/>
    <n v="2889.15"/>
    <s v="Mukramin Sondeng (Yn)"/>
    <m/>
    <d v="2026-06-18T00:00:00"/>
    <m/>
    <x v="0"/>
    <m/>
    <s v="VIP"/>
    <m/>
    <m/>
    <s v="Tidak"/>
    <s v="COD"/>
    <n v="70610"/>
    <s v="Recon"/>
    <n v="116520.85"/>
    <x v="3"/>
  </r>
  <r>
    <s v="1358671198"/>
    <d v="2026-06-11T00:00:00"/>
    <s v="MEIKA-BERKARYA"/>
    <s v="Meika Berkarya"/>
    <s v="6287818525580"/>
    <s v="Kab. Kuningan"/>
    <s v="Cilimus"/>
    <s v="Jl. Panawuan Indrapatra, Panawuan, Kec. Cigandamekar, Kabupaten Kuningan, Jawa Barat"/>
    <s v="Wanda Kawengian (Hb)"/>
    <s v="6285240613373"/>
    <x v="3"/>
    <s v="Kab. Minahasa"/>
    <s v="Eris"/>
    <s v="Desa/Kelurahan Eris Jaga 3 Jalan Raya (Hubungi Via Whatsapp) Eris Kab. Minahasa"/>
    <n v="1"/>
    <s v="BARANG"/>
    <n v="100"/>
    <n v="0"/>
    <s v="EZ"/>
    <s v="Bulanan"/>
    <s v="1 Botol Aspal Anti Bocor"/>
    <m/>
    <n v="80000"/>
    <n v="0"/>
    <n v="0"/>
    <n v="80000"/>
    <m/>
    <s v="Diskon"/>
    <n v="32000"/>
    <n v="48000"/>
    <n v="164000"/>
    <n v="2460"/>
    <m/>
    <m/>
    <m/>
    <s v="HUBUNGI PENERIMA (LANGSUNG ANTAR KE ALAMAT)"/>
    <x v="1"/>
    <m/>
    <s v="VIP"/>
    <m/>
    <m/>
    <s v="Ya"/>
    <s v="COD"/>
    <n v="84000"/>
    <s v="-"/>
    <n v="113540"/>
    <x v="20"/>
  </r>
  <r>
    <s v="1358165746"/>
    <d v="2026-06-11T00:00:00"/>
    <s v="MEIKA-BERKARYA"/>
    <s v="Meika Berkarya"/>
    <s v="6287818525580"/>
    <s v="Kab. Kuningan"/>
    <s v="Cilimus"/>
    <s v="Jl. Panawuan Indrapatra, Panawuan"/>
    <s v="Adi Hawu (PS)"/>
    <s v="6281252857800"/>
    <x v="1"/>
    <s v="Kab. Sumba Timur"/>
    <s v="Umalulu"/>
    <s v="Jln. Pasar Melolo (rumah blkng mts melolo,) Kelurahan. Lumbukore"/>
    <n v="1"/>
    <s v="BARANG"/>
    <n v="100"/>
    <n v="0"/>
    <s v="EZ"/>
    <s v="Bulanan"/>
    <s v="Beli 2 Vacum Cleaner Mobil"/>
    <m/>
    <n v="85000"/>
    <n v="0"/>
    <n v="0"/>
    <n v="85000"/>
    <m/>
    <s v="Diskon"/>
    <n v="34000"/>
    <n v="51000"/>
    <n v="232000"/>
    <n v="3480"/>
    <s v="ybs"/>
    <m/>
    <d v="2026-07-02T00:00:00"/>
    <m/>
    <x v="1"/>
    <m/>
    <s v="VIP"/>
    <m/>
    <m/>
    <s v="Tidak"/>
    <s v="COD"/>
    <n v="147000"/>
    <s v="-"/>
    <n v="177520"/>
    <x v="26"/>
  </r>
  <r>
    <s v="1358186818"/>
    <d v="2026-06-11T00:00:00"/>
    <s v="MEIKA-BERKARYA"/>
    <s v="Meika Berkarya"/>
    <s v="6287818525580"/>
    <s v="Kab. Kuningan"/>
    <s v="Cilimus"/>
    <s v="Jl. Panawuan Indrapatra, Panawuan, Kec. Cigandamekar, Kabupaten Kuningan, Jawa Barat"/>
    <s v="Eduward ( sp )"/>
    <s v="6282177594963"/>
    <x v="0"/>
    <s v="Medan"/>
    <s v="Medan Kota"/>
    <s v="Jl Sempurna Ujung Perumahan Sempurna Gardeen Blok A No.4 Kelurahan Sudirejo I"/>
    <n v="1"/>
    <s v="BARANG"/>
    <n v="100"/>
    <n v="0"/>
    <s v="EZ"/>
    <s v="Bulanan"/>
    <s v="1 SET GIGI PALSU"/>
    <m/>
    <n v="38000"/>
    <n v="0"/>
    <n v="0"/>
    <n v="38000"/>
    <m/>
    <s v="Diskon"/>
    <n v="15200"/>
    <n v="22800"/>
    <n v="95000"/>
    <n v="1425"/>
    <s v="Eduward ( sp )"/>
    <m/>
    <d v="2026-06-15T00:00:00"/>
    <s v="HUBUNGI PENERIMA (LANGSUNG ANTAR KE ALAMAT)"/>
    <x v="0"/>
    <m/>
    <s v="VIP"/>
    <m/>
    <m/>
    <s v="Tidak"/>
    <s v="COD"/>
    <n v="57000"/>
    <s v="Recon"/>
    <n v="70775"/>
    <x v="14"/>
  </r>
  <r>
    <s v="1358225114"/>
    <d v="2026-06-11T00:00:00"/>
    <s v="MEIKA-BERKARYA"/>
    <s v="Meika Berkarya"/>
    <s v="6287818525580"/>
    <s v="Kab. Kuningan"/>
    <s v="Cilimus"/>
    <s v="Jl. Panawuan Indrapatra, Panawuan, Kec. Cigandamekar, Kabupaten Kuningan, Jawa Barat"/>
    <s v="Utung Liu (ca)"/>
    <s v="6285240522121"/>
    <x v="3"/>
    <s v="Kab. Minahasa Tenggara"/>
    <s v="Belang"/>
    <s v="jln.trans sulawesi ,Jaga 2 Desa Tababo Selatan ( patokan rumah, posisi rumah samping bengkel mobil ) Belang Kab. Minahasa Tenggara"/>
    <n v="1"/>
    <s v="BARANG"/>
    <n v="100"/>
    <n v="0"/>
    <s v="EZ"/>
    <s v="Bulanan"/>
    <s v="1 Dapat 2 Kacamata Autofokus"/>
    <m/>
    <n v="72000"/>
    <n v="0"/>
    <n v="0"/>
    <n v="72000"/>
    <m/>
    <s v="Diskon"/>
    <n v="28800"/>
    <n v="43200"/>
    <n v="112000"/>
    <n v="1680"/>
    <s v="Utung Liu (ca)"/>
    <m/>
    <d v="2026-06-16T00:00:00"/>
    <s v="HUBUNGI PENERIMA (LANGSUNG ANTAR KE ALAMAT)"/>
    <x v="0"/>
    <m/>
    <s v="VIP"/>
    <m/>
    <m/>
    <s v="Tidak"/>
    <s v="COD"/>
    <n v="40000"/>
    <s v="Recon"/>
    <n v="67120"/>
    <x v="7"/>
  </r>
  <r>
    <s v="1358658234"/>
    <d v="2026-06-11T00:00:00"/>
    <s v="MEIKA-BERKARYA"/>
    <s v="Meika Berkarya"/>
    <s v="6287818525580"/>
    <s v="Kab. Kuningan"/>
    <s v="Cilimus"/>
    <s v="Jl. Panawuan Indrapatra, Panawuan"/>
    <s v="Damianus Pau (Jj)"/>
    <s v="6281338431037"/>
    <x v="1"/>
    <s v="Kab. Manggarai Barat"/>
    <s v="Komodo"/>
    <s v="Jln Raimundus Rambu RT 13 Kelurahan/Desa Batu Cermin kecamatan Komodo kabupaten Manggarai barat NTT"/>
    <n v="1"/>
    <s v="BARANG"/>
    <n v="100"/>
    <n v="0"/>
    <s v="EZ"/>
    <s v="Bulanan"/>
    <s v="Beli 2 Gratis 2 Sikat Punggug"/>
    <m/>
    <n v="85000"/>
    <n v="0"/>
    <n v="0"/>
    <n v="85000"/>
    <m/>
    <s v="Diskon"/>
    <n v="34000"/>
    <n v="51000"/>
    <n v="200000"/>
    <n v="3000"/>
    <s v="Damianus Pau (Jj)"/>
    <m/>
    <d v="2026-06-16T00:00:00"/>
    <m/>
    <x v="0"/>
    <m/>
    <s v="VIP"/>
    <m/>
    <m/>
    <s v="Tidak"/>
    <s v="COD"/>
    <n v="115000"/>
    <s v="Recon"/>
    <n v="146000"/>
    <x v="7"/>
  </r>
  <r>
    <s v="1358209773"/>
    <d v="2026-06-11T00:00:00"/>
    <s v="MEIKA-BERKARYA"/>
    <s v="Meika Berkarya"/>
    <s v="6287818525580"/>
    <s v="Kab. Kuningan"/>
    <s v="Cilimus"/>
    <s v="Jl. Panawuan Indrapatra, Panawuan, Kec. Cigandamekar, Kabupaten Kuningan, Jawa Barat"/>
    <s v="Muhammad yusuf (BY)"/>
    <s v="6282290551151"/>
    <x v="14"/>
    <s v="Kab. Maros"/>
    <s v="Turikale"/>
    <s v="Jl. Mawar No.24, Desa/Kelurahan : Alliritengae (Dekat Tk Ulfira)"/>
    <n v="1"/>
    <s v="BARANG"/>
    <n v="100"/>
    <n v="0"/>
    <s v="EZ"/>
    <s v="Bulanan"/>
    <s v="1 Set Dongkrak Pemindah Barang"/>
    <m/>
    <n v="61000"/>
    <n v="0"/>
    <n v="0"/>
    <n v="61000"/>
    <m/>
    <s v="Diskon"/>
    <n v="24400"/>
    <n v="36600"/>
    <n v="179000"/>
    <n v="2685"/>
    <s v="Muhammad yusuf (BY)"/>
    <m/>
    <d v="2026-06-15T00:00:00"/>
    <s v="HUBUNGI PENERIMA (LANGSUNG ANTAR KE ALAMAT)"/>
    <x v="0"/>
    <m/>
    <s v="VIP"/>
    <m/>
    <m/>
    <s v="Tidak"/>
    <s v="COD"/>
    <n v="118000"/>
    <s v="Recon"/>
    <n v="139715"/>
    <x v="14"/>
  </r>
  <r>
    <s v="1358213322"/>
    <d v="2026-06-11T00:00:00"/>
    <s v="MEIKA-BERKARYA"/>
    <s v="Meika Berkarya"/>
    <s v="6287818525580"/>
    <s v="Kab. Kuningan"/>
    <s v="Cilimus"/>
    <s v="Jl. Panawuan Indrapatra, Panawuan, Kec. Cigandamekar, Kabupaten Kuningan, Jawa Barat"/>
    <s v="Mas Saelan (PTR)"/>
    <s v="6281247561654"/>
    <x v="16"/>
    <s v="Kab. Lamongan"/>
    <s v="Sekaran"/>
    <s v="Desa Latek, Rt. 02 Rw. 01, Sekaran"/>
    <n v="1"/>
    <s v="BARANG"/>
    <n v="100"/>
    <n v="0"/>
    <s v="EZ"/>
    <s v="Bulanan"/>
    <s v="1 Topi Visor Anti UV (BLUE)"/>
    <m/>
    <n v="29000"/>
    <n v="0"/>
    <n v="0"/>
    <n v="29000"/>
    <m/>
    <s v="Diskon"/>
    <n v="20000"/>
    <n v="9000"/>
    <n v="115000"/>
    <n v="1725"/>
    <s v="Mas Saelan (PTR)"/>
    <m/>
    <d v="2026-06-13T00:00:00"/>
    <s v="HUBUNGI PENERIMA (LANGSUNG ANTAR KE ALAMAT)"/>
    <x v="0"/>
    <m/>
    <s v="VIP"/>
    <m/>
    <m/>
    <s v="Tidak"/>
    <s v="COD"/>
    <n v="86000"/>
    <s v="Recon"/>
    <n v="104275"/>
    <x v="15"/>
  </r>
  <r>
    <s v="1358096925"/>
    <d v="2026-06-11T00:00:00"/>
    <s v="MEIKA-BERKARYA"/>
    <s v="Meika Berkarya"/>
    <s v="6287818525580"/>
    <s v="Kab. Kuningan"/>
    <s v="Cilimus"/>
    <s v="Jl. Panawuan Indrapatra, Panawuan"/>
    <s v="Hemat Silaban (Kin)"/>
    <s v="6285296424474"/>
    <x v="0"/>
    <s v="Kab. Dairi"/>
    <s v="Sidikalang"/>
    <s v="Jl. Sada Arih Sidikalang Desa Huta Rakyat, Patokan Depan Pangkalan Gas Juniarta"/>
    <n v="1"/>
    <s v="BARANG"/>
    <n v="100"/>
    <n v="0"/>
    <s v="EZ"/>
    <s v="Bulanan"/>
    <s v="Beli 1 Gratis 1 Sikat Punggug"/>
    <m/>
    <n v="51000"/>
    <n v="0"/>
    <n v="0"/>
    <n v="51000"/>
    <m/>
    <s v="Diskon"/>
    <n v="20400"/>
    <n v="30600"/>
    <n v="111000"/>
    <n v="1665"/>
    <s v="Hemat Silaban (Kin)"/>
    <m/>
    <d v="2026-06-20T00:00:00"/>
    <m/>
    <x v="0"/>
    <m/>
    <s v="VIP"/>
    <m/>
    <m/>
    <s v="Tidak"/>
    <s v="COD"/>
    <n v="60000"/>
    <s v="Recon"/>
    <n v="78735"/>
    <x v="19"/>
  </r>
  <r>
    <s v="1358100548"/>
    <d v="2026-06-11T00:00:00"/>
    <s v="MEIKA-BERKARYA"/>
    <s v="Meika Berkarya"/>
    <s v="6287818525580"/>
    <s v="Kab. Kuningan"/>
    <s v="Cilimus"/>
    <s v="Jl. Panawuan Indrapatra, Panawuan, Kec. Cigandamekar, Kabupaten Kuningan, Jawa Barat"/>
    <s v="Ajhay Tanjunj ( Di)"/>
    <s v="6282323338645"/>
    <x v="23"/>
    <s v="Kab. Muna Barat"/>
    <s v="Tiworo Utara"/>
    <s v="Desa Santiri , Jln. Poros Tondasi. Rt 02 Rw 01. Kec. Tiworo Utara"/>
    <n v="1"/>
    <s v="BARANG"/>
    <n v="100"/>
    <n v="0"/>
    <s v="EZ"/>
    <s v="Bulanan"/>
    <s v="1 SET GIGI PALSU"/>
    <m/>
    <n v="91000"/>
    <n v="0"/>
    <n v="0"/>
    <n v="91000"/>
    <m/>
    <s v="Diskon"/>
    <n v="36400"/>
    <n v="54600"/>
    <n v="150000"/>
    <n v="2250"/>
    <s v="DC PANAWUAN"/>
    <s v="Atasan/Staf/Karyawan"/>
    <d v="2026-06-27T00:00:00"/>
    <s v="HUBUNGI PENERIMA (LANGSUNG ANTAR KE ALAMAT)"/>
    <x v="1"/>
    <m/>
    <s v="VIP"/>
    <m/>
    <m/>
    <s v="Tidak"/>
    <s v="COD"/>
    <n v="59000"/>
    <s v="-"/>
    <n v="93150"/>
    <x v="1"/>
  </r>
  <r>
    <s v="1358683987"/>
    <d v="2026-06-11T00:00:00"/>
    <s v="MEIKA-BERKARYA"/>
    <s v="Meika Berkarya"/>
    <s v="6287818525580"/>
    <s v="Kab. Kuningan"/>
    <s v="Cilimus"/>
    <s v="Jl. Panawuan Indrapatra, Panawuan"/>
    <s v="Hohoy Hayati (Jj)"/>
    <s v="6282297693324"/>
    <x v="26"/>
    <s v="Kab. Tasikmalaya"/>
    <s v="Padakembang"/>
    <s v="Toko Berkah JB Cisinga Cisaruni Kelurahan /Desa Cibenda Kec. Padakembang"/>
    <n v="1"/>
    <s v="BARANG"/>
    <n v="100"/>
    <n v="0"/>
    <s v="EZ"/>
    <s v="Bulanan"/>
    <s v="Beli 1 Semprotan Noozle"/>
    <m/>
    <n v="15000"/>
    <n v="0"/>
    <n v="0"/>
    <n v="15000"/>
    <m/>
    <s v="Diskon"/>
    <n v="10000"/>
    <n v="5000"/>
    <n v="65000"/>
    <n v="975"/>
    <s v="jnt"/>
    <s v="Atasan/Staf/Karyawan"/>
    <d v="2026-06-15T00:00:00"/>
    <m/>
    <x v="1"/>
    <m/>
    <s v="VIP"/>
    <m/>
    <m/>
    <s v="Tidak"/>
    <s v="COD"/>
    <n v="50000"/>
    <s v="-"/>
    <n v="59025"/>
    <x v="14"/>
  </r>
  <r>
    <s v="1358681395"/>
    <d v="2026-06-11T00:00:00"/>
    <s v="MEIKA-BERKARYA"/>
    <s v="Meika Berkarya"/>
    <s v="6287818525580"/>
    <s v="Kab. Kuningan"/>
    <s v="Cilimus"/>
    <s v="Jl. Panawuan Indrapatra, Panawuan, Kec. Cigandamekar, Kabupaten Kuningan, Jawa Barat"/>
    <s v="Kahpi. Adam (rz)"/>
    <s v="628999161221"/>
    <x v="26"/>
    <s v="Kab. Garut"/>
    <s v="Karangpawitan"/>
    <s v="Jln. Gang SD pasir uncal ( masuk dalam, paling ujung rumahnya ) RT 2 RW 2 Kelurahan/Desa : Desa Mekarsari"/>
    <n v="1"/>
    <s v="BARANG"/>
    <n v="100"/>
    <n v="0"/>
    <s v="EZ"/>
    <s v="Bulanan"/>
    <s v="1 SET GIGI PALSU"/>
    <m/>
    <n v="16000"/>
    <n v="0"/>
    <n v="0"/>
    <n v="16000"/>
    <m/>
    <s v="Diskon"/>
    <n v="11000"/>
    <n v="5000"/>
    <n v="75000"/>
    <n v="1125"/>
    <s v="Kahpi. Adam (rz)"/>
    <m/>
    <d v="2026-06-13T00:00:00"/>
    <s v="HUBUNGI PENERIMA (LANGSUNG ANTAR KE ALAMAT)"/>
    <x v="0"/>
    <m/>
    <s v="VIP"/>
    <m/>
    <m/>
    <s v="Tidak"/>
    <s v="COD"/>
    <n v="59000"/>
    <s v="Recon"/>
    <n v="68875"/>
    <x v="15"/>
  </r>
  <r>
    <s v="1358110351"/>
    <d v="2026-06-11T00:00:00"/>
    <s v="MEIKA-BERKARYA"/>
    <s v="Meika Berkarya"/>
    <s v="6287818525580"/>
    <s v="Kab. Kuningan"/>
    <s v="Cilimus"/>
    <s v="Jl. Panawuan Indrapatra, Panawuan"/>
    <s v="Apong Hurint Od."/>
    <s v="6282144835302"/>
    <x v="1"/>
    <s v="Kab. Flores Timur"/>
    <s v="Larantuka"/>
    <s v="Desa Mokantarak Kec Larantuka (DIANTAR LANGSUNG KE ALAMAT PENERIMA) Depan Jalan Umum."/>
    <n v="1"/>
    <s v="BARANG"/>
    <n v="100"/>
    <n v="0"/>
    <s v="EZ"/>
    <s v="Bulanan"/>
    <s v="Beli 1 Gratis 1 Semprotan Noozle"/>
    <m/>
    <n v="80000"/>
    <n v="0"/>
    <n v="0"/>
    <n v="80000"/>
    <m/>
    <s v="Diskon"/>
    <n v="32000"/>
    <n v="48000"/>
    <n v="154000"/>
    <n v="2310"/>
    <m/>
    <m/>
    <m/>
    <m/>
    <x v="1"/>
    <m/>
    <s v="VIP"/>
    <m/>
    <m/>
    <s v="Tidak"/>
    <s v="COD"/>
    <n v="74000"/>
    <s v="-"/>
    <n v="103690"/>
    <x v="20"/>
  </r>
  <r>
    <s v="1358155021"/>
    <d v="2026-06-11T00:00:00"/>
    <s v="MEIKA-BERKARYA"/>
    <s v="Meika Berkarya"/>
    <s v="6287818525580"/>
    <s v="Kab. Kuningan"/>
    <s v="Cilimus"/>
    <s v="Jl. Panawuan Indrapatra, Panawuan, Kec. Cigandamekar, Kabupaten Kuningan, Jawa Barat"/>
    <s v="Raden sinaga (BY)"/>
    <s v="6281370068072"/>
    <x v="34"/>
    <s v="Kab. Bangka Barat"/>
    <s v="Parittiga"/>
    <s v="Gang Balai Rt 01 Desa Sekar Biru (Belakang Kantor Kepala Desa Sekar Biru) Parittiga Kab. Bangka Barat"/>
    <n v="1"/>
    <s v="BARANG"/>
    <n v="100"/>
    <n v="0"/>
    <s v="EZ"/>
    <s v="Bulanan"/>
    <s v="1 Spray Pembersih Interior Mobil"/>
    <m/>
    <n v="53000"/>
    <n v="0"/>
    <n v="0"/>
    <n v="53000"/>
    <m/>
    <s v="Diskon"/>
    <n v="21200"/>
    <n v="31800"/>
    <n v="137000"/>
    <n v="2055"/>
    <s v="YBS"/>
    <s v="Tetangga"/>
    <d v="2026-06-23T00:00:00"/>
    <s v="HUBUNGI PENERIMA (LANGSUNG ANTAR KE ALAMAT)"/>
    <x v="1"/>
    <m/>
    <s v="VIP"/>
    <m/>
    <m/>
    <s v="Tidak"/>
    <s v="COD"/>
    <n v="84000"/>
    <s v="-"/>
    <n v="103145"/>
    <x v="2"/>
  </r>
  <r>
    <s v="1358672817"/>
    <d v="2026-06-11T00:00:00"/>
    <s v="MEIKA-BERKARYA"/>
    <s v="Meika Berkarya"/>
    <s v="6287818525580"/>
    <s v="Kab. Kuningan"/>
    <s v="Cilimus"/>
    <s v="Jl. Panawuan Indrapatra, Panawuan, Kec. Cigandamekar, Kabupaten Kuningan, Jawa Barat"/>
    <s v="Bam Mokodompit (Fr)"/>
    <s v="6281247971342"/>
    <x v="3"/>
    <s v="Kotamobagu"/>
    <s v="Kotamobagu Timur"/>
    <s v="Desa kobo besar RT 007. RW 004 Jln.siliwangi jurusan Artabanyu dekat SDN 2 kobo besar. Kec Kotamobagu Timur"/>
    <n v="1"/>
    <s v="BARANG"/>
    <n v="100"/>
    <n v="0"/>
    <s v="EZ"/>
    <s v="Bulanan"/>
    <s v="1 SET GIGI PALSU"/>
    <m/>
    <n v="87000"/>
    <n v="0"/>
    <n v="0"/>
    <n v="87000"/>
    <m/>
    <s v="Diskon"/>
    <n v="34800"/>
    <n v="52200"/>
    <n v="147000"/>
    <n v="2205"/>
    <s v="JNT"/>
    <s v="Atasan/Staf/Karyawan"/>
    <d v="2026-06-25T00:00:00"/>
    <s v="HUBUNGI PENERIMA (LANGSUNG ANTAR KE ALAMAT)"/>
    <x v="1"/>
    <m/>
    <s v="VIP"/>
    <m/>
    <m/>
    <s v="Tidak"/>
    <s v="COD"/>
    <n v="60000"/>
    <s v="-"/>
    <n v="92595"/>
    <x v="17"/>
  </r>
  <r>
    <s v="1358128691"/>
    <d v="2026-06-11T00:00:00"/>
    <s v="MEIKA-BERKARYA"/>
    <s v="Meika Berkarya"/>
    <s v="6287818525580"/>
    <s v="Kab. Kuningan"/>
    <s v="Cilimus"/>
    <s v="Jl. Panawuan Indrapatra, Panawuan"/>
    <s v="Denalson bilalu Od"/>
    <s v="6282145778650"/>
    <x v="3"/>
    <s v="Kab. Minahasa Utara"/>
    <s v="Airmadidi"/>
    <s v="Kelurahan Sukur Kec Airmadidi (DIANTAR LANGSUNG KE ALAMAT PENERIMA) Di Muka Hotel Sutan Raja Maumbi Ada Rumah Makan Joy, Buka Tiap Hari Disitu Ada ISTRI Saya Namanya Ayu Salenda."/>
    <n v="1"/>
    <s v="BARANG"/>
    <n v="100"/>
    <n v="0"/>
    <s v="EZ"/>
    <s v="Bulanan"/>
    <s v="Beli 1 Pembesar Layar Hp"/>
    <m/>
    <n v="87000"/>
    <n v="0"/>
    <n v="0"/>
    <n v="87000"/>
    <m/>
    <s v="Diskon"/>
    <n v="34800"/>
    <n v="52200"/>
    <n v="157000"/>
    <n v="2355"/>
    <s v="Denalson bilalu Od"/>
    <m/>
    <d v="2026-06-18T00:00:00"/>
    <m/>
    <x v="0"/>
    <m/>
    <s v="VIP"/>
    <m/>
    <m/>
    <s v="Tidak"/>
    <s v="COD"/>
    <n v="70000"/>
    <s v="Recon"/>
    <n v="102445"/>
    <x v="3"/>
  </r>
  <r>
    <s v="1358132807"/>
    <d v="2026-06-11T00:00:00"/>
    <s v="MEIKA-BERKARYA"/>
    <s v="Meika Berkarya"/>
    <s v="6287818525580"/>
    <s v="Kab. Kuningan"/>
    <s v="Cilimus"/>
    <s v="Jl. Panawuan Indrapatra, Panawuan"/>
    <s v="Hubertus Raga (iaa)"/>
    <s v="6282147210756"/>
    <x v="1"/>
    <s v="Kab. Manggarai Timur"/>
    <s v="Borong"/>
    <s v="Alamat: Pesek, Desa, Gurung Liwut, kecamatan Borong, kabupaten Manggarai Timur, NTT  (Patokan rumah: Depan Foto copy Anugerah)"/>
    <n v="1"/>
    <s v="BARANG"/>
    <n v="100"/>
    <n v="0"/>
    <s v="EZ"/>
    <s v="Bulanan"/>
    <s v="Beli 2 Gratis 1 Semprotan Noozle"/>
    <m/>
    <n v="85000"/>
    <n v="0"/>
    <n v="0"/>
    <n v="85000"/>
    <m/>
    <s v="Diskon"/>
    <n v="34000"/>
    <n v="51000"/>
    <n v="189000"/>
    <n v="2835"/>
    <s v="JNT"/>
    <s v="Atasan/Staf/Karyawan"/>
    <d v="2026-06-28T00:00:00"/>
    <m/>
    <x v="1"/>
    <m/>
    <s v="VIP"/>
    <m/>
    <m/>
    <s v="Tidak"/>
    <s v="COD"/>
    <n v="104000"/>
    <s v="-"/>
    <n v="135165"/>
    <x v="24"/>
  </r>
  <r>
    <s v="1358657625"/>
    <d v="2026-06-11T00:00:00"/>
    <s v="MEIKA-BERKARYA"/>
    <s v="Meika Berkarya"/>
    <s v="6287818525580"/>
    <s v="Kab. Kuningan"/>
    <s v="Cilimus"/>
    <s v="Jl. Panawuan Indrapatra, Panawuan"/>
    <s v="Irwan Rifai (PS)"/>
    <s v="6281240569969"/>
    <x v="14"/>
    <s v="Kab. Luwu Timur"/>
    <s v="Towuti"/>
    <s v="Bendungan Desa. Asuli RT 005 (Arandahi Rumah warna hijau Ayahnya fabiant)"/>
    <n v="1"/>
    <s v="BARANG"/>
    <n v="100"/>
    <n v="0"/>
    <s v="EZ"/>
    <s v="Bulanan"/>
    <s v="Beli 1 Gratis 1 Sikat Punggug"/>
    <m/>
    <n v="64000"/>
    <n v="0"/>
    <n v="0"/>
    <n v="64000"/>
    <m/>
    <s v="Diskon"/>
    <n v="25600"/>
    <n v="38400"/>
    <n v="134000"/>
    <n v="2010"/>
    <s v="ybs"/>
    <m/>
    <d v="2026-07-02T00:00:00"/>
    <m/>
    <x v="1"/>
    <m/>
    <s v="VIP"/>
    <m/>
    <m/>
    <s v="Tidak"/>
    <s v="COD"/>
    <n v="70000"/>
    <s v="-"/>
    <n v="93590"/>
    <x v="26"/>
  </r>
  <r>
    <s v="1358288331"/>
    <d v="2026-06-11T00:00:00"/>
    <s v="MEIKA-BERKARYA"/>
    <s v="Meika Berkarya"/>
    <s v="6287818525580"/>
    <s v="Kab. Kuningan"/>
    <s v="Cilimus"/>
    <s v="Jl. Panawuan Indrapatra, Panawuan"/>
    <s v="Yarni (Kin)"/>
    <s v="6283871139057"/>
    <x v="3"/>
    <s v="Kab. Minahasa"/>
    <s v="Remboken"/>
    <s v="Desa Talikuran (Patokan Depan Kantor Camat Remboken)"/>
    <n v="1"/>
    <s v="BARANG"/>
    <n v="100"/>
    <n v="0"/>
    <s v="EZ"/>
    <s v="Bulanan"/>
    <s v="Beli 1 Gratis 1 Gelang Retro Terapi Batu Giok"/>
    <m/>
    <n v="80000"/>
    <n v="0"/>
    <n v="0"/>
    <n v="80000"/>
    <m/>
    <s v="Diskon"/>
    <n v="32000"/>
    <n v="48000"/>
    <n v="150000"/>
    <n v="2250"/>
    <s v="DC PANAWUAN"/>
    <s v="Atasan/Staf/Karyawan"/>
    <d v="2026-06-21T00:00:00"/>
    <m/>
    <x v="1"/>
    <m/>
    <s v="VIP"/>
    <m/>
    <m/>
    <s v="Tidak"/>
    <s v="COD"/>
    <n v="70000"/>
    <s v="-"/>
    <n v="99750"/>
    <x v="10"/>
  </r>
  <r>
    <s v="1358644955"/>
    <d v="2026-06-11T00:00:00"/>
    <s v="MEIKA-BERKARYA"/>
    <s v="Meika Berkarya"/>
    <s v="6287818525580"/>
    <s v="Kab. Kuningan"/>
    <s v="Cilimus"/>
    <s v="Jl. Panawuan Indrapatra, Panawuan"/>
    <s v="Djemmy S (Yn)"/>
    <s v="6282190656445"/>
    <x v="3"/>
    <s v="Tomohon"/>
    <s v="Tomohon Tengah"/>
    <s v="Jl. Kuranga Dalam Desa Talete Dua Lingkungan 2 Kec Tomohon Tengah Kota Tomohon patokan dekat SMPN 1 Talete Dua Tomohon (DIANTAR LANGSUNG KE ALAMAT PENERIMA)."/>
    <n v="1"/>
    <s v="BARANG"/>
    <n v="100"/>
    <n v="0"/>
    <s v="EZ"/>
    <s v="Bulanan"/>
    <s v="Beli 1 Penghitam Body Kendaraan Bonus Kain Lap Microfiber"/>
    <m/>
    <n v="80000"/>
    <n v="0"/>
    <n v="0"/>
    <n v="80000"/>
    <m/>
    <s v="Diskon"/>
    <n v="32000"/>
    <n v="48000"/>
    <n v="129150"/>
    <n v="1937.25"/>
    <s v="PAKET ANDA ADA DI JNT PANAUWAN"/>
    <s v="Atasan/Staf/Karyawan"/>
    <d v="2026-06-28T00:00:00"/>
    <m/>
    <x v="1"/>
    <m/>
    <s v="VIP"/>
    <m/>
    <m/>
    <s v="Tidak"/>
    <s v="COD"/>
    <n v="49150"/>
    <s v="-"/>
    <n v="79212.75"/>
    <x v="24"/>
  </r>
  <r>
    <s v="1358277073"/>
    <d v="2026-06-11T00:00:00"/>
    <s v="MEIKA-BERKARYA"/>
    <s v="Meika Berkarya"/>
    <s v="6287818525580"/>
    <s v="Kab. Kuningan"/>
    <s v="Cilimus"/>
    <s v="Jl. Panawuan Indrapatra, Panawuan, Kec. Cigandamekar, Kabupaten Kuningan, Jawa Barat"/>
    <s v="Sutros Ros (Fr)"/>
    <s v="6282268998972"/>
    <x v="8"/>
    <s v="Kab. Buol"/>
    <s v="Biau"/>
    <s v="Desa : Kalii RT 18.RW 04.Komles bambu kuningan dekat apotik.Kec : Biau"/>
    <n v="1"/>
    <s v="BARANG"/>
    <n v="100"/>
    <n v="0"/>
    <s v="EZ"/>
    <s v="Bulanan"/>
    <s v="1 SET GIGI PALSU"/>
    <m/>
    <n v="85000"/>
    <n v="0"/>
    <n v="0"/>
    <n v="85000"/>
    <m/>
    <s v="Diskon"/>
    <n v="34000"/>
    <n v="51000"/>
    <n v="145000"/>
    <n v="2175"/>
    <s v="Sutros Ros (Fr)"/>
    <m/>
    <d v="2026-06-19T00:00:00"/>
    <s v="HUBUNGI PENERIMA (LANGSUNG ANTAR KE ALAMAT)"/>
    <x v="0"/>
    <m/>
    <s v="VIP"/>
    <m/>
    <m/>
    <s v="Tidak"/>
    <s v="COD"/>
    <n v="60000"/>
    <s v="Recon"/>
    <n v="91825"/>
    <x v="0"/>
  </r>
  <r>
    <s v="1358278305"/>
    <d v="2026-06-11T00:00:00"/>
    <s v="MEIKA-BERKARYA"/>
    <s v="Meika Berkarya"/>
    <s v="6287818525580"/>
    <s v="Kab. Kuningan"/>
    <s v="Cilimus"/>
    <s v="Jl. Panawuan Indrapatra, Panawuan"/>
    <s v="Ahmad Soleh (Yn)"/>
    <s v="6283897453642"/>
    <x v="0"/>
    <s v="Padangsidimpuan"/>
    <s v="Padangsidimpuan Selatan"/>
    <s v="Jl. Imam Bonjol Pasar Inpres Padang Matinggi Desa Aek Tampang Kec Padang Sidimpuan Selatan Kota Padang Sidimpuan (DIANTAR LANGSUNG KE ALAMAT PENERIMA)."/>
    <n v="1"/>
    <s v="BARANG"/>
    <n v="100"/>
    <n v="0"/>
    <s v="EZ"/>
    <s v="Bulanan"/>
    <s v="Beli 1 Pembesar Layar Hp"/>
    <m/>
    <n v="47000"/>
    <n v="0"/>
    <n v="0"/>
    <n v="47000"/>
    <m/>
    <s v="Diskon"/>
    <n v="18800"/>
    <n v="28200"/>
    <n v="117000"/>
    <n v="1755"/>
    <s v="DC PANAWUAN"/>
    <s v="Atasan/Staf/Karyawan"/>
    <d v="2026-06-27T00:00:00"/>
    <m/>
    <x v="1"/>
    <m/>
    <s v="VIP"/>
    <m/>
    <m/>
    <s v="Tidak"/>
    <s v="COD"/>
    <n v="70000"/>
    <s v="-"/>
    <n v="87045"/>
    <x v="1"/>
  </r>
  <r>
    <s v="1358291044"/>
    <d v="2026-06-11T00:00:00"/>
    <s v="MEIKA-BERKARYA"/>
    <s v="Meika Berkarya"/>
    <s v="6287818525580"/>
    <s v="Kab. Kuningan"/>
    <s v="Cilimus"/>
    <s v="Jl. Panawuan Indrapatra, Panawuan"/>
    <s v="Lois Angeli Roeroe (Kin)"/>
    <s v="6282259213436"/>
    <x v="3"/>
    <s v="Tomohon"/>
    <s v="Tomohon Utara"/>
    <s v="Jln. Polii Dua, Belakang Gereja Pniel Kelurahan Kakaskasen Dua, Lingkungan 8 (LANGSUNG DIANTARKAN KE ALAMAT)"/>
    <n v="1"/>
    <s v="BARANG"/>
    <n v="100"/>
    <n v="0"/>
    <s v="EZ"/>
    <s v="Bulanan"/>
    <s v="Beli 1 Gratis 1 Sikat Punggug"/>
    <m/>
    <n v="80000"/>
    <n v="0"/>
    <n v="0"/>
    <n v="80000"/>
    <m/>
    <s v="Diskon"/>
    <n v="32000"/>
    <n v="48000"/>
    <n v="150000"/>
    <n v="2250"/>
    <s v="Lois Angeli Roeroe (Kin)"/>
    <m/>
    <d v="2026-06-15T00:00:00"/>
    <m/>
    <x v="0"/>
    <m/>
    <s v="VIP"/>
    <m/>
    <m/>
    <s v="Tidak"/>
    <s v="COD"/>
    <n v="70000"/>
    <s v="Recon"/>
    <n v="99750"/>
    <x v="14"/>
  </r>
  <r>
    <s v="1358297626"/>
    <d v="2026-06-11T00:00:00"/>
    <s v="MEIKA-BERKARYA"/>
    <s v="Meika Berkarya"/>
    <s v="6287818525580"/>
    <s v="Kab. Kuningan"/>
    <s v="Cilimus"/>
    <s v="Jl. Panawuan Indrapatra, Panawuan"/>
    <s v="Joni (Jj)"/>
    <s v="6285753450437"/>
    <x v="5"/>
    <s v="Kab. Sintang"/>
    <s v="Sungai Tebelian"/>
    <s v="Kelurahan/Desa Melayang Sari Dusun Air Putih RT 01 Rumah warna abu-abu"/>
    <n v="1"/>
    <s v="BARANG"/>
    <n v="100"/>
    <n v="0"/>
    <s v="EZ"/>
    <s v="Bulanan"/>
    <s v="Beli 1 Gratis 1 Gelang Retro Terapi Batu Giok"/>
    <m/>
    <n v="74000"/>
    <n v="0"/>
    <n v="0"/>
    <n v="74000"/>
    <m/>
    <s v="Diskon"/>
    <n v="29600"/>
    <n v="44400"/>
    <n v="144000"/>
    <n v="2160"/>
    <s v="JNT"/>
    <s v="Atasan/Staf/Karyawan"/>
    <d v="2026-06-25T00:00:00"/>
    <m/>
    <x v="1"/>
    <m/>
    <s v="VIP"/>
    <m/>
    <m/>
    <s v="Tidak"/>
    <s v="COD"/>
    <n v="70000"/>
    <s v="-"/>
    <n v="97440"/>
    <x v="17"/>
  </r>
  <r>
    <s v="1358307116"/>
    <d v="2026-06-11T00:00:00"/>
    <s v="MEIKA-BERKARYA"/>
    <s v="Meika Berkarya"/>
    <s v="6287818525580"/>
    <s v="Kab. Kuningan"/>
    <s v="Cilimus"/>
    <s v="Jl. Panawuan Indrapatra, Panawuan, Kec. Cigandamekar, Kabupaten Kuningan, Jawa Barat"/>
    <s v="Abdy Warsono (Ad)"/>
    <s v="6281327207765"/>
    <x v="15"/>
    <s v="Kab. Banjarnegara"/>
    <s v="Mandiraja"/>
    <s v="Desa Panggisari RT 001/002, Dekat balai desa Panggisari, kecamatan Mandiraja,Kab. Banjarnegara"/>
    <n v="1"/>
    <s v="BARANG"/>
    <n v="100"/>
    <n v="0"/>
    <s v="EZ"/>
    <s v="Bulanan"/>
    <s v="1 Paket Buku Excel"/>
    <m/>
    <n v="25000"/>
    <n v="0"/>
    <n v="0"/>
    <n v="25000"/>
    <m/>
    <s v="Diskon"/>
    <n v="18000"/>
    <n v="7000"/>
    <n v="106000"/>
    <n v="1590"/>
    <s v="Abdy Warsono (Ad)"/>
    <m/>
    <d v="2026-06-13T00:00:00"/>
    <s v="HUBUNGI PENERIMA (LANGSUNG ANTAR KE ALAMAT)"/>
    <x v="0"/>
    <m/>
    <s v="VIP"/>
    <m/>
    <m/>
    <s v="Tidak"/>
    <s v="COD"/>
    <n v="81000"/>
    <s v="Recon"/>
    <n v="97410"/>
    <x v="15"/>
  </r>
  <r>
    <s v="1358643584"/>
    <d v="2026-06-11T00:00:00"/>
    <s v="MEIKA-BERKARYA"/>
    <s v="Meika Berkarya"/>
    <s v="6287818525580"/>
    <s v="Kab. Kuningan"/>
    <s v="Cilimus"/>
    <s v="Jl. Panawuan Indrapatra, Panawuan, Kec. Cigandamekar, Kabupaten Kuningan, Jawa Barat"/>
    <s v="Frengki (RM)"/>
    <s v="6281289377727"/>
    <x v="7"/>
    <s v="Kab. Kepulauan Tanimbar"/>
    <s v="Tanimbar Selatan"/>
    <s v="Jln Btn Bawa Rt 002 Rw 2 Rumah Bumbungan Minang Desa Llngei Kec. Tanimbar Selatan"/>
    <n v="1"/>
    <s v="BARANG"/>
    <n v="100"/>
    <n v="0"/>
    <s v="EZ"/>
    <s v="Bulanan"/>
    <s v="1 Topi Visor Anti UV (BLUE)"/>
    <m/>
    <n v="118000"/>
    <n v="0"/>
    <n v="0"/>
    <n v="118000"/>
    <m/>
    <s v="Diskon"/>
    <n v="47200"/>
    <n v="70800"/>
    <n v="202000"/>
    <n v="3030"/>
    <m/>
    <m/>
    <m/>
    <s v="HUBUNGI PENERIMA (LANGSUNG ANTAR KE ALAMAT)"/>
    <x v="1"/>
    <m/>
    <s v="VIP"/>
    <m/>
    <m/>
    <s v="Tidak"/>
    <s v="COD"/>
    <n v="84000"/>
    <s v="-"/>
    <n v="128170"/>
    <x v="20"/>
  </r>
  <r>
    <s v="1358642873"/>
    <d v="2026-06-11T00:00:00"/>
    <s v="MEIKA-BERKARYA"/>
    <s v="Meika Berkarya"/>
    <s v="6287818525580"/>
    <s v="Kab. Kuningan"/>
    <s v="Cilimus"/>
    <s v="Jl. Panawuan Indrapatra, Panawuan, Kec. Cigandamekar, Kabupaten Kuningan, Jawa Barat"/>
    <s v="Sandra Solang (BY)"/>
    <s v="6283854522145"/>
    <x v="3"/>
    <s v="Kab. Minahasa Tenggara"/>
    <s v="Silian Raya"/>
    <s v="Desa/Kelurahan Sklian Tengah, Jaga 4, Jl. Paving (Arah Jalan Wisata Gunung Soputan) Silian Raya Kab. Minahasa Tenggara"/>
    <n v="1"/>
    <s v="BARANG"/>
    <n v="100"/>
    <n v="0"/>
    <s v="EZ"/>
    <s v="Bulanan"/>
    <s v="1 Dapat 3 Penambal Gigi"/>
    <m/>
    <n v="72000"/>
    <n v="0"/>
    <n v="0"/>
    <n v="72000"/>
    <m/>
    <s v="Diskon"/>
    <n v="28800"/>
    <n v="43200"/>
    <n v="152000"/>
    <n v="2280"/>
    <s v="Sandra Solang (BY)"/>
    <m/>
    <d v="2026-06-17T00:00:00"/>
    <s v="HUBUNGI PENERIMA (LANGSUNG ANTAR KE ALAMAT)"/>
    <x v="0"/>
    <m/>
    <s v="VIP"/>
    <m/>
    <m/>
    <s v="Tidak"/>
    <s v="COD"/>
    <n v="80000"/>
    <s v="Recon"/>
    <n v="106520"/>
    <x v="9"/>
  </r>
  <r>
    <s v="1358234173"/>
    <d v="2026-06-11T00:00:00"/>
    <s v="MEIKA-BERKARYA"/>
    <s v="Meika Berkarya"/>
    <s v="6287818525580"/>
    <s v="Kab. Kuningan"/>
    <s v="Cilimus"/>
    <s v="Jl. Panawuan Indrapatra, Panawuan, Kec. Cigandamekar, Kabupaten Kuningan, Jawa Barat"/>
    <s v="Silvana (Ad)"/>
    <s v="6282290330951"/>
    <x v="8"/>
    <s v="Palu"/>
    <s v="Tatanga"/>
    <s v="Desa Palupi Btn Palupi Mas Blok A No.15 Di Belakang Rumah Tempat Praktek Dokter Atika Dan Belakang Kantor Kelurahan Lana Palupi Warna Rumah Cet Ungu"/>
    <n v="1"/>
    <s v="BARANG"/>
    <n v="100"/>
    <n v="0"/>
    <s v="EZ"/>
    <s v="Bulanan"/>
    <s v="2 Dapat 6 Penambal Gigi"/>
    <m/>
    <n v="68000"/>
    <n v="0"/>
    <n v="0"/>
    <n v="68000"/>
    <m/>
    <s v="Diskon"/>
    <n v="27200"/>
    <n v="40800"/>
    <n v="198000"/>
    <n v="2970"/>
    <s v="Silvana (Ad)"/>
    <m/>
    <d v="2026-06-18T00:00:00"/>
    <s v="HUBUNGI PENERIMA (LANGSUNG ANTAR KE ALAMAT)"/>
    <x v="0"/>
    <m/>
    <s v="VIP"/>
    <m/>
    <m/>
    <s v="Tidak"/>
    <s v="COD"/>
    <n v="130000"/>
    <s v="Recon"/>
    <n v="154230"/>
    <x v="3"/>
  </r>
  <r>
    <s v="1358654936"/>
    <d v="2026-06-11T00:00:00"/>
    <s v="MEIKA-BERKARYA"/>
    <s v="Meika Berkarya"/>
    <s v="6287818525580"/>
    <s v="Kab. Kuningan"/>
    <s v="Cilimus"/>
    <s v="Jl. Panawuan Indrapatra, Panawuan, Kec. Cigandamekar, Kabupaten Kuningan, Jawa Barat"/>
    <s v="Hj Nani (Rs)"/>
    <s v="6281342090371"/>
    <x v="8"/>
    <s v="Palu"/>
    <s v="Mantikulore"/>
    <s v="Rt 001 Rw 007, Kelurahan Tanamodindi, Kec. Mantikulore Kota Palu"/>
    <n v="1"/>
    <s v="BARANG"/>
    <n v="100"/>
    <n v="0"/>
    <s v="EZ"/>
    <s v="Bulanan"/>
    <s v="1 SET GIGI PALSU"/>
    <m/>
    <n v="68000"/>
    <n v="0"/>
    <n v="0"/>
    <n v="68000"/>
    <m/>
    <s v="Diskon"/>
    <n v="27200"/>
    <n v="40800"/>
    <n v="138000"/>
    <n v="2070"/>
    <s v="PAKET ANDA ADA DI JNT PANWUAN"/>
    <s v="Atasan/Staf/Karyawan"/>
    <d v="2026-06-23T00:00:00"/>
    <s v="HUBUNGI PENERIMA (LANGSUNG ANTAR KE ALAMAT)"/>
    <x v="1"/>
    <m/>
    <s v="VIP"/>
    <m/>
    <m/>
    <s v="Tidak"/>
    <s v="COD"/>
    <n v="70000"/>
    <s v="-"/>
    <n v="95130"/>
    <x v="2"/>
  </r>
  <r>
    <s v="1358232499"/>
    <d v="2026-06-11T00:00:00"/>
    <s v="MEIKA-BERKARYA"/>
    <s v="Meika Berkarya"/>
    <s v="6287818525580"/>
    <s v="Kab. Kuningan"/>
    <s v="Cilimus"/>
    <s v="Jl. Panawuan Indrapatra, Panawuan"/>
    <s v="Wen meta Od."/>
    <s v="6281339431066"/>
    <x v="1"/>
    <s v="Kab. Belu"/>
    <s v="Kota Atambua"/>
    <s v="Rt 15 rw 05 NTT Nusa Tenggara Timur kota Atambua"/>
    <n v="1"/>
    <s v="BARANG"/>
    <n v="100"/>
    <n v="0"/>
    <s v="EZ"/>
    <s v="Bulanan"/>
    <s v="Beli 1 Gratis 1 Sikat Punggug"/>
    <m/>
    <n v="80000"/>
    <n v="0"/>
    <n v="0"/>
    <n v="80000"/>
    <m/>
    <s v="Diskon"/>
    <n v="32000"/>
    <n v="48000"/>
    <n v="150000"/>
    <n v="2250"/>
    <s v="Meika Berkarya"/>
    <m/>
    <d v="2026-07-09T00:00:00"/>
    <m/>
    <x v="1"/>
    <m/>
    <s v="VIP"/>
    <m/>
    <m/>
    <s v="Tidak"/>
    <s v="COD"/>
    <n v="70000"/>
    <s v="-"/>
    <n v="99750"/>
    <x v="30"/>
  </r>
  <r>
    <s v="1358233219"/>
    <d v="2026-06-11T00:00:00"/>
    <s v="MEIKA-BERKARYA"/>
    <s v="Meika Berkarya"/>
    <s v="6287818525580"/>
    <s v="Kab. Kuningan"/>
    <s v="Cilimus"/>
    <s v="Jl. Panawuan Indrapatra, Panawuan"/>
    <s v="JosefAtok (PS)"/>
    <s v="6282237814659"/>
    <x v="1"/>
    <s v="Kab. Malaka"/>
    <s v="Malaka Tengah"/>
    <s v="Desa. Harekakae, RT /RW. 01/03 (Belakang SMAN Harekakae)"/>
    <n v="1"/>
    <s v="BARANG"/>
    <n v="100"/>
    <n v="0"/>
    <s v="EZ"/>
    <s v="Bulanan"/>
    <s v="Beli 2 Gratis 1 Semprotan Noozle"/>
    <m/>
    <n v="81000"/>
    <n v="0"/>
    <n v="0"/>
    <n v="81000"/>
    <m/>
    <s v="Diskon"/>
    <n v="32400"/>
    <n v="48600"/>
    <n v="184000"/>
    <n v="2760"/>
    <s v="JosefAtok (PS)"/>
    <m/>
    <d v="2026-06-18T00:00:00"/>
    <m/>
    <x v="0"/>
    <m/>
    <s v="VIP"/>
    <m/>
    <m/>
    <s v="Tidak"/>
    <s v="COD"/>
    <n v="103000"/>
    <s v="Recon"/>
    <n v="132640"/>
    <x v="3"/>
  </r>
  <r>
    <s v="1358237085"/>
    <d v="2026-06-11T00:00:00"/>
    <s v="MEIKA-BERKARYA"/>
    <s v="Meika Berkarya"/>
    <s v="6287818525580"/>
    <s v="Kab. Kuningan"/>
    <s v="Cilimus"/>
    <s v="Jl. Panawuan Indrapatra, Panawuan"/>
    <s v="Petrus Kaka Od."/>
    <s v="6281255044571"/>
    <x v="12"/>
    <s v="Kab. Badung"/>
    <s v="Kuta Utara"/>
    <s v="Musholla Nurul Falah Jl. Bila-Dalung No.20, Dalung, Kec. Kuta Utara, Kabupaten Badung, Bali 80361 (DIANTAR LANGSUNG KE ALAMAT PENERIMA)"/>
    <n v="1"/>
    <s v="BARANG"/>
    <n v="100"/>
    <n v="0"/>
    <s v="EZ"/>
    <s v="Bulanan"/>
    <s v="Beli 2 Gratis 1 Penghitam Body Kendaraan Bonus Kain Lap Microfiber"/>
    <m/>
    <n v="30000"/>
    <n v="0"/>
    <n v="0"/>
    <n v="30000"/>
    <m/>
    <s v="Diskon"/>
    <n v="12000"/>
    <n v="18000"/>
    <n v="133000"/>
    <n v="1995"/>
    <s v="Petrus Kaka Od."/>
    <m/>
    <d v="2026-06-15T00:00:00"/>
    <m/>
    <x v="0"/>
    <m/>
    <s v="VIP"/>
    <m/>
    <m/>
    <s v="Tidak"/>
    <s v="COD"/>
    <n v="103000"/>
    <s v="Recon"/>
    <n v="113005"/>
    <x v="14"/>
  </r>
  <r>
    <s v="1358271382"/>
    <d v="2026-06-11T00:00:00"/>
    <s v="MEIKA-BERKARYA"/>
    <s v="Meika Berkarya"/>
    <s v="6287818525580"/>
    <s v="Kab. Kuningan"/>
    <s v="Cilimus"/>
    <s v="Jl. Panawuan Indrapatra, Panawuan"/>
    <s v="Umam Yn)"/>
    <s v="6282215797007"/>
    <x v="26"/>
    <s v="Kab. Sukabumi"/>
    <s v="Kadudampit"/>
    <s v="Jl. Kp Muara Dua RT 22 RW 06 Desa Muara Dua Kec Kadudampit Kab Sukabumi SRC Ibu Al Muara Dua (DIANTAR LANGSUNG KE ALAMAT PENERIMA)."/>
    <n v="1"/>
    <s v="BARANG"/>
    <n v="100"/>
    <n v="0"/>
    <s v="EZ"/>
    <s v="Bulanan"/>
    <s v="Beli 1 Semprotan Noozle"/>
    <m/>
    <n v="12000"/>
    <n v="0"/>
    <n v="0"/>
    <n v="12000"/>
    <m/>
    <s v="Diskon"/>
    <n v="7000"/>
    <n v="5000"/>
    <n v="70300"/>
    <n v="1054.5"/>
    <s v="Umam Yn)"/>
    <m/>
    <d v="2026-06-13T00:00:00"/>
    <m/>
    <x v="0"/>
    <m/>
    <s v="VIP"/>
    <m/>
    <m/>
    <s v="Tidak"/>
    <s v="COD"/>
    <n v="58300"/>
    <s v="Recon"/>
    <n v="64245.5"/>
    <x v="15"/>
  </r>
  <r>
    <s v="1358272883"/>
    <d v="2026-06-11T00:00:00"/>
    <s v="MEIKA-BERKARYA"/>
    <s v="Meika Berkarya"/>
    <s v="6287818525580"/>
    <s v="Kab. Kuningan"/>
    <s v="Cilimus"/>
    <s v="Jl. Panawuan Indrapatra, Panawuan, Kec. Cigandamekar, Kabupaten Kuningan, Jawa Barat"/>
    <s v="TONI EFENDI (IS)"/>
    <s v="6282312146404"/>
    <x v="28"/>
    <s v="Kab. Tangerang"/>
    <s v="Pasar Kemis"/>
    <s v="P Taman Nuri Blok Nd 2 No 30 Kelurahan Sindang Sari (Patokan Jln.Raya Cadas Kukum( Kec. Pasar Kemis Tangerang Kab. Tanggerang Peropensi Banten"/>
    <n v="1"/>
    <s v="BARANG"/>
    <n v="100"/>
    <n v="0"/>
    <s v="EZ"/>
    <s v="Bulanan"/>
    <s v="1 SET GIGI PALSU"/>
    <m/>
    <n v="15000"/>
    <n v="0"/>
    <n v="0"/>
    <n v="15000"/>
    <m/>
    <s v="Diskon"/>
    <n v="9000"/>
    <n v="6000"/>
    <n v="70000"/>
    <n v="1050"/>
    <s v="TONI EFENDI (IS)"/>
    <m/>
    <d v="2026-06-13T00:00:00"/>
    <s v="HUBUNGI PENERIMA (LANGSUNG ANTAR KE ALAMAT)"/>
    <x v="0"/>
    <m/>
    <s v="VIP"/>
    <m/>
    <m/>
    <s v="Tidak"/>
    <s v="COD"/>
    <n v="55000"/>
    <s v="Recon"/>
    <n v="62950"/>
    <x v="15"/>
  </r>
  <r>
    <s v="1358259380"/>
    <d v="2026-06-11T00:00:00"/>
    <s v="MEIKA-BERKARYA"/>
    <s v="Meika Berkarya"/>
    <s v="6287818525580"/>
    <s v="Kab. Kuningan"/>
    <s v="Cilimus"/>
    <s v="Jl. Panawuan Indrapatra, Panawuan, Kec. Cigandamekar, Kabupaten Kuningan, Jawa Barat"/>
    <s v="Tarminah (PTR)"/>
    <s v="6285822107184"/>
    <x v="13"/>
    <s v="Kab. Kotawaringin Timur"/>
    <s v="Mentawa Baru Ketapang"/>
    <s v="Jl. Ir. Sukarno, Perumahan Sinar Fajar, Jalur 4 Blok. G No. 30, Rt. 41 / Rw. 14, Kel. Sawahan, Kec. Mentawa Baru (Ketapang) Kab. Kotawaringin Timur"/>
    <n v="1"/>
    <s v="BARANG"/>
    <n v="100"/>
    <n v="0"/>
    <s v="EZ"/>
    <s v="Bulanan"/>
    <s v="1 Botol Aspal Anti Bocor"/>
    <m/>
    <n v="63000"/>
    <n v="0"/>
    <n v="0"/>
    <n v="63000"/>
    <m/>
    <s v="Diskon"/>
    <n v="25200"/>
    <n v="37800"/>
    <n v="147000"/>
    <n v="2205"/>
    <s v="Tarminah (PTR)"/>
    <m/>
    <d v="2026-06-18T00:00:00"/>
    <s v="HUBUNGI PENERIMA (LANGSUNG ANTAR KE ALAMAT)"/>
    <x v="0"/>
    <m/>
    <s v="VIP"/>
    <m/>
    <m/>
    <s v="Tidak"/>
    <s v="COD"/>
    <n v="84000"/>
    <s v="Recon"/>
    <n v="106995"/>
    <x v="3"/>
  </r>
  <r>
    <s v="1358263599"/>
    <d v="2026-06-11T00:00:00"/>
    <s v="MEIKA-BERKARYA"/>
    <s v="Meika Berkarya"/>
    <s v="6287818525580"/>
    <s v="Kab. Kuningan"/>
    <s v="Cilimus"/>
    <s v="Jl. Panawuan Indrapatra, Panawuan, Kec. Cigandamekar, Kabupaten Kuningan, Jawa Barat"/>
    <s v="Bote Kani (rz)"/>
    <s v="6285336434688"/>
    <x v="3"/>
    <s v="Kab. Minahasa Utara"/>
    <s v="Dimembe"/>
    <s v="Jaga Vii Desa Warukapas ( Dekat Kantor Desa Hubungi Terlebih Dahulu )Kec. Dimembe Kab. Minahasa Utara"/>
    <n v="1"/>
    <s v="BARANG"/>
    <n v="100"/>
    <n v="0"/>
    <s v="EZ"/>
    <s v="Bulanan"/>
    <s v="2 PCS TOPI KOMANDO (C,H)"/>
    <m/>
    <n v="87000"/>
    <n v="0"/>
    <n v="0"/>
    <n v="87000"/>
    <m/>
    <s v="Diskon"/>
    <n v="34800"/>
    <n v="52200"/>
    <n v="200000"/>
    <n v="3000"/>
    <s v="Bote Kani (rz)"/>
    <m/>
    <d v="2026-06-17T00:00:00"/>
    <s v="HUBUNGI PENERIMA (LANGSUNG ANTAR KE ALAMAT)"/>
    <x v="0"/>
    <m/>
    <s v="VIP"/>
    <m/>
    <m/>
    <s v="Tidak"/>
    <s v="COD"/>
    <n v="113000"/>
    <s v="Recon"/>
    <n v="144800"/>
    <x v="9"/>
  </r>
  <r>
    <s v="1357914446"/>
    <d v="2026-06-11T00:00:00"/>
    <s v="MEIKA-BERKARYA"/>
    <s v="Meika Berkarya"/>
    <s v="6287818525580"/>
    <s v="Kab. Kuningan"/>
    <s v="Cilimus"/>
    <s v="Jl. Panawuan Indrapatra, Panawuan, Kec. Cigandamekar, Kabupaten Kuningan, Jawa Barat"/>
    <s v="Abdul libin (ca)"/>
    <s v="6283874573831"/>
    <x v="5"/>
    <s v="Kab. Sintang"/>
    <s v="Sepauk"/>
    <s v="Dusun tanah putih jl poros stg-ptk /lubuk batu Desa sepulut,RT/RW:01/01"/>
    <n v="1"/>
    <s v="BARANG"/>
    <n v="100"/>
    <n v="0"/>
    <s v="EZ"/>
    <s v="Bulanan"/>
    <s v="1 Dapat 2 Kacamata Autofokus"/>
    <m/>
    <n v="74000"/>
    <n v="0"/>
    <n v="0"/>
    <n v="74000"/>
    <m/>
    <s v="Diskon"/>
    <n v="29600"/>
    <n v="44400"/>
    <n v="144000"/>
    <n v="2160"/>
    <s v="Abdul libin (ca)"/>
    <m/>
    <d v="2026-06-15T00:00:00"/>
    <s v="HUBUNGI PENERIMA (LANGSUNG ANTAR KE ALAMAT)"/>
    <x v="0"/>
    <m/>
    <s v="VIP"/>
    <m/>
    <m/>
    <s v="Tidak"/>
    <s v="COD"/>
    <n v="70000"/>
    <s v="Recon"/>
    <n v="97440"/>
    <x v="14"/>
  </r>
  <r>
    <s v="1357923230"/>
    <d v="2026-06-11T00:00:00"/>
    <s v="MEIKA-BERKARYA"/>
    <s v="Meika Berkarya"/>
    <s v="6287818525580"/>
    <s v="Kab. Kuningan"/>
    <s v="Cilimus"/>
    <s v="Jl. Panawuan Indrapatra, Panawuan"/>
    <s v="Gerson (Jj)"/>
    <s v="6281220333691"/>
    <x v="25"/>
    <s v="Kab. Jayapura"/>
    <s v="Waibu"/>
    <s v="Jln. Daime BTN Gran Efata 1 - IV RT 03 RW 07 Kelurahan /Desa Doyo Baru"/>
    <n v="1"/>
    <s v="BARANG"/>
    <n v="100"/>
    <n v="0"/>
    <s v="EZ"/>
    <s v="Bulanan"/>
    <s v="Beli 1 Gratis 1 Alat Cukur Multifungsi"/>
    <m/>
    <n v="126000"/>
    <n v="0"/>
    <n v="0"/>
    <n v="126000"/>
    <m/>
    <s v="Diskon"/>
    <n v="50400"/>
    <n v="75600"/>
    <n v="225000"/>
    <n v="3375"/>
    <s v="DC PANAWUAN"/>
    <s v="Atasan/Staf/Karyawan"/>
    <d v="2026-06-27T00:00:00"/>
    <m/>
    <x v="1"/>
    <m/>
    <s v="VIP"/>
    <m/>
    <m/>
    <s v="Tidak"/>
    <s v="COD"/>
    <n v="99000"/>
    <s v="-"/>
    <n v="146025"/>
    <x v="1"/>
  </r>
  <r>
    <s v="1357876526"/>
    <d v="2026-06-11T00:00:00"/>
    <s v="MEIKA-BERKARYA"/>
    <s v="Meika Berkarya"/>
    <s v="6287818525580"/>
    <s v="Kab. Kuningan"/>
    <s v="Cilimus"/>
    <s v="Jl. Panawuan Indrapatra, Panawuan"/>
    <s v="Berkat Laowo (Jj)"/>
    <s v="6282288616316"/>
    <x v="0"/>
    <s v="Gunungsitoli"/>
    <s v="Gunungsitoli Idanoi"/>
    <s v="Jln. Pelud Binaka Km 12 RT 01 RW 01 Kelurahan /Desa Sifalaete RT 001 RW 001 Kec. Gunungsitoli Idanoi"/>
    <n v="1"/>
    <s v="BARANG"/>
    <n v="100"/>
    <n v="0"/>
    <s v="EZ"/>
    <s v="Bulanan"/>
    <s v="Beli 2 Gratis 1 Semprotan Noozle"/>
    <m/>
    <n v="54000"/>
    <n v="0"/>
    <n v="0"/>
    <n v="54000"/>
    <m/>
    <s v="Diskon"/>
    <n v="21600"/>
    <n v="32400"/>
    <n v="158000"/>
    <n v="2370"/>
    <s v="jnt"/>
    <s v="Atasan/Staf/Karyawan"/>
    <d v="2026-06-29T00:00:00"/>
    <m/>
    <x v="1"/>
    <m/>
    <s v="VIP"/>
    <m/>
    <m/>
    <s v="Tidak"/>
    <s v="COD"/>
    <n v="104000"/>
    <s v="-"/>
    <n v="123230"/>
    <x v="11"/>
  </r>
  <r>
    <s v="1357900386"/>
    <d v="2026-06-11T00:00:00"/>
    <s v="MEIKA-BERKARYA"/>
    <s v="Meika Berkarya"/>
    <s v="6287818525580"/>
    <s v="Kab. Kuningan"/>
    <s v="Cilimus"/>
    <s v="Jl. Panawuan Indrapatra, Panawuan, Kec. Cigandamekar, Kabupaten Kuningan, Jawa Barat"/>
    <s v="Bernadus Hului ( Di)"/>
    <s v="6281346321839"/>
    <x v="19"/>
    <s v="Kab. Kutai Barat"/>
    <s v="Tering"/>
    <s v="Kelurahan Linggang Jelemuq, Rt 03,No212, Jln Sempekat Ramaq ( Belakang Kantor Camat Tering) Kec Tering, Kutai Barat, Kal-Tim."/>
    <n v="1"/>
    <s v="BARANG"/>
    <n v="100"/>
    <n v="0"/>
    <s v="EZ"/>
    <s v="Bulanan"/>
    <s v="1 PCS TOPI KOMANDO (H)"/>
    <m/>
    <n v="85000"/>
    <n v="0"/>
    <n v="0"/>
    <n v="85000"/>
    <m/>
    <s v="Diskon"/>
    <n v="34000"/>
    <n v="51000"/>
    <n v="165000"/>
    <n v="2475"/>
    <s v="jnt"/>
    <s v="Atasan/Staf/Karyawan"/>
    <d v="2026-06-29T00:00:00"/>
    <s v="HUBUNGI PENERIMA (LANGSUNG ANTAR KE ALAMAT)"/>
    <x v="1"/>
    <m/>
    <s v="VIP"/>
    <m/>
    <m/>
    <s v="Tidak"/>
    <s v="COD"/>
    <n v="80000"/>
    <s v="-"/>
    <n v="111525"/>
    <x v="11"/>
  </r>
  <r>
    <s v="1357934723"/>
    <d v="2026-06-11T00:00:00"/>
    <s v="MEIKA-BERKARYA"/>
    <s v="Meika Berkarya"/>
    <s v="6287818525580"/>
    <s v="Kab. Kuningan"/>
    <s v="Cilimus"/>
    <s v="Jl. Panawuan Indrapatra, Panawuan"/>
    <s v="Anis (Yn)"/>
    <s v="6281287749605"/>
    <x v="1"/>
    <s v="Kab. Timor Tengah Selatan"/>
    <s v="Kota Soe"/>
    <s v="SMKN 1 Soe Jl. Badak No. 5a Desa Karang Siri Kota Soe Kab Timor Tengah Selatan (DIANTAR LANGSUNG KE ALAMAT PENERIMA)."/>
    <n v="1"/>
    <s v="BARANG"/>
    <n v="100"/>
    <n v="0"/>
    <s v="EZ"/>
    <s v="Bulanan"/>
    <s v="Beli 1 Semprotan Noozle"/>
    <m/>
    <n v="84000"/>
    <n v="0"/>
    <n v="0"/>
    <n v="84000"/>
    <m/>
    <s v="Diskon"/>
    <n v="33600"/>
    <n v="50400"/>
    <n v="139256"/>
    <n v="2088.84"/>
    <s v="jn"/>
    <s v="Atasan/Staf/Karyawan"/>
    <d v="2026-06-30T00:00:00"/>
    <m/>
    <x v="1"/>
    <m/>
    <s v="VIP"/>
    <m/>
    <m/>
    <s v="Tidak"/>
    <s v="COD"/>
    <n v="55256"/>
    <s v="-"/>
    <n v="86767.16"/>
    <x v="6"/>
  </r>
  <r>
    <s v="1358711272"/>
    <d v="2026-06-11T00:00:00"/>
    <s v="MEIKA-BERKARYA"/>
    <s v="Meika Berkarya"/>
    <s v="6287818525580"/>
    <s v="Kab. Kuningan"/>
    <s v="Cilimus"/>
    <s v="Jl. Panawuan Indrapatra, Panawuan, Kec. Cigandamekar, Kabupaten Kuningan, Jawa Barat"/>
    <s v="Andri Antony(bujang) (Ad)"/>
    <s v="6281348822820"/>
    <x v="34"/>
    <s v="Kab. Bangka Barat"/>
    <s v="Kelapa"/>
    <s v="Kel/Desa Dendang Rt 07 Rumah Dekat Lapangan Bola Tangkis,Kec. Kelapa Kab. Bangka Barat"/>
    <n v="1"/>
    <s v="BARANG"/>
    <n v="100"/>
    <n v="0"/>
    <s v="EZ"/>
    <s v="Bulanan"/>
    <s v="1 Botol Aspal Anti Bocor"/>
    <m/>
    <n v="53000"/>
    <n v="0"/>
    <n v="0"/>
    <n v="53000"/>
    <m/>
    <s v="Diskon"/>
    <n v="21200"/>
    <n v="31800"/>
    <n v="135500"/>
    <n v="2032.5"/>
    <s v="YBS"/>
    <s v="Tetangga"/>
    <d v="2026-06-23T00:00:00"/>
    <s v="HUBUNGI PENERIMA (LANGSUNG ANTAR KE ALAMAT)"/>
    <x v="1"/>
    <m/>
    <s v="VIP"/>
    <m/>
    <m/>
    <s v="Tidak"/>
    <s v="COD"/>
    <n v="82500"/>
    <s v="-"/>
    <n v="101667.5"/>
    <x v="2"/>
  </r>
  <r>
    <s v="1357948352"/>
    <d v="2026-06-11T00:00:00"/>
    <s v="MEIKA-BERKARYA"/>
    <s v="Meika Berkarya"/>
    <s v="6287818525580"/>
    <s v="Kab. Kuningan"/>
    <s v="Cilimus"/>
    <s v="Jl. Panawuan Indrapatra, Panawuan"/>
    <s v="Toni sayur(ib)"/>
    <s v="6289674529282"/>
    <x v="26"/>
    <s v="Cimahi"/>
    <s v="Cimahi Utara"/>
    <s v="Jln ciawitali RT 01rw09 Warung sayur mang ToniDpn SD citeureup mandiri 2"/>
    <n v="1"/>
    <s v="BARANG"/>
    <n v="100"/>
    <n v="0"/>
    <s v="EZ"/>
    <s v="Bulanan"/>
    <s v="Beli 1 Gratis 1 Parfum Mobil"/>
    <m/>
    <n v="12000"/>
    <n v="0"/>
    <n v="0"/>
    <n v="12000"/>
    <m/>
    <s v="Diskon"/>
    <n v="7000"/>
    <n v="5000"/>
    <n v="116000"/>
    <n v="1740"/>
    <s v="Toni sayur(ib)"/>
    <m/>
    <d v="2026-06-12T00:00:00"/>
    <m/>
    <x v="0"/>
    <m/>
    <s v="VIP"/>
    <m/>
    <m/>
    <s v="Tidak"/>
    <s v="COD"/>
    <n v="104000"/>
    <s v="Recon"/>
    <n v="109260"/>
    <x v="25"/>
  </r>
  <r>
    <s v="1358714218"/>
    <d v="2026-06-11T00:00:00"/>
    <s v="MEIKA-BERKARYA"/>
    <s v="Meika Berkarya"/>
    <s v="6287818525580"/>
    <s v="Kab. Kuningan"/>
    <s v="Cilimus"/>
    <s v="Jl. Panawuan Indrapatra, Panawuan"/>
    <s v="Aris (Yn)"/>
    <s v="6281339501493"/>
    <x v="1"/>
    <s v="Kab. Sumba Timur"/>
    <s v="Kambera"/>
    <s v="Jl. Perdamaian RT 01 RW 08 Desa Wangga Kec Kambera Kab Suma Timur/Waingapu Praiwora cat rumah warna cream (DIANTAR LANGSUNG KE ALAMAT PENERIMA)."/>
    <n v="1"/>
    <s v="BARANG"/>
    <n v="100"/>
    <n v="0"/>
    <s v="EZ"/>
    <s v="Bulanan"/>
    <s v="Beli 1 Penghitam Body Kendaraan Bonus Kain Lap Microfiber"/>
    <m/>
    <n v="81000"/>
    <n v="0"/>
    <n v="0"/>
    <n v="81000"/>
    <m/>
    <s v="Diskon"/>
    <n v="32400"/>
    <n v="48600"/>
    <n v="126000"/>
    <n v="1890"/>
    <s v="jnt"/>
    <s v="OB"/>
    <d v="2026-06-24T00:00:00"/>
    <m/>
    <x v="1"/>
    <m/>
    <s v="VIP"/>
    <m/>
    <m/>
    <s v="Tidak"/>
    <s v="COD"/>
    <n v="45000"/>
    <s v="-"/>
    <n v="75510"/>
    <x v="16"/>
  </r>
  <r>
    <s v="1358713202"/>
    <d v="2026-06-11T00:00:00"/>
    <s v="MEIKA-BERKARYA"/>
    <s v="Meika Berkarya"/>
    <s v="6287818525580"/>
    <s v="Kab. Kuningan"/>
    <s v="Cilimus"/>
    <s v="Jl. Panawuan Indrapatra, Panawuan, Kec. Cigandamekar, Kabupaten Kuningan, Jawa Barat"/>
    <s v="Bibid Abidin (rz)"/>
    <s v="6282257019991"/>
    <x v="24"/>
    <s v="Jakarta Timur"/>
    <s v="Cakung"/>
    <s v="Jln. Satria VI gang haji Nisan RT 03 RW 02 ( depan warung mama tia )Desa Ujung menteng, Cakung Kota Jakarta Timur"/>
    <n v="1"/>
    <s v="BARANG"/>
    <n v="100"/>
    <n v="0"/>
    <s v="EZ"/>
    <s v="Bulanan"/>
    <s v="1 SET GIGI PALSU"/>
    <m/>
    <n v="14000"/>
    <n v="0"/>
    <n v="0"/>
    <n v="14000"/>
    <m/>
    <s v="Diskon"/>
    <n v="8000"/>
    <n v="6000"/>
    <n v="72000"/>
    <n v="1080"/>
    <s v="Bibid Abidin (rz)"/>
    <m/>
    <d v="2026-06-14T00:00:00"/>
    <s v="HUBUNGI PENERIMA (LANGSUNG ANTAR KE ALAMAT)"/>
    <x v="0"/>
    <m/>
    <s v="VIP"/>
    <m/>
    <m/>
    <s v="Tidak"/>
    <s v="COD"/>
    <n v="58000"/>
    <s v="Recon"/>
    <n v="64920"/>
    <x v="18"/>
  </r>
  <r>
    <s v="1358727817"/>
    <d v="2026-06-11T00:00:00"/>
    <s v="MEIKA-BERKARYA"/>
    <s v="Meika Berkarya"/>
    <s v="6287818525580"/>
    <s v="Kab. Kuningan"/>
    <s v="Cilimus"/>
    <s v="Jl. Panawuan Indrapatra, Panawuan"/>
    <s v="Alfin (Jj)"/>
    <s v="62881011234244"/>
    <x v="23"/>
    <s v="Kendari"/>
    <s v="Mandonga"/>
    <s v="Kelurahan /Desa Mandonga Lorong Sakura RT 01 RW 01 Kec. Mandonga"/>
    <n v="1"/>
    <s v="BARANG"/>
    <n v="100"/>
    <n v="0"/>
    <s v="EZ"/>
    <s v="Bulanan"/>
    <s v="Beli 1 Pembesar Layar Hp"/>
    <m/>
    <n v="68000"/>
    <n v="0"/>
    <n v="0"/>
    <n v="68000"/>
    <m/>
    <s v="Diskon"/>
    <n v="27200"/>
    <n v="40800"/>
    <n v="138000"/>
    <n v="2070"/>
    <s v="ybs"/>
    <m/>
    <d v="2026-07-02T00:00:00"/>
    <m/>
    <x v="1"/>
    <m/>
    <s v="VIP"/>
    <m/>
    <m/>
    <s v="Tidak"/>
    <s v="COD"/>
    <n v="70000"/>
    <s v="-"/>
    <n v="95130"/>
    <x v="26"/>
  </r>
  <r>
    <s v="1357704274"/>
    <d v="2026-06-11T00:00:00"/>
    <s v="MEIKA-BERKARYA"/>
    <s v="Meika Berkarya"/>
    <s v="6287818525580"/>
    <s v="Kab. Kuningan"/>
    <s v="Cilimus"/>
    <s v="Jl. Panawuan Indrapatra, Panawuan"/>
    <s v="Polin Maxliandy (PS)"/>
    <s v="6281236409242"/>
    <x v="1"/>
    <s v="Kab. Sumba Timur"/>
    <s v="Kota Waingapu"/>
    <s v="Asrama Brimob Ki 4 Yon C Por Jl. Adam Malik km 10 Desa. Mbatakapidu (ANTRAKN LANGSUNG KE ALAMAT)"/>
    <n v="1"/>
    <s v="BARANG"/>
    <n v="100"/>
    <n v="0"/>
    <s v="EZ"/>
    <s v="Bulanan"/>
    <s v="Beli 1 Gratis 1 Alat Cukur Multifungsi"/>
    <m/>
    <n v="76000"/>
    <n v="0"/>
    <n v="0"/>
    <n v="76000"/>
    <m/>
    <s v="Diskon"/>
    <n v="30400"/>
    <n v="45600"/>
    <n v="180000"/>
    <n v="2700"/>
    <s v="Polin Maxliandy (PS)"/>
    <m/>
    <d v="2026-06-17T00:00:00"/>
    <m/>
    <x v="0"/>
    <m/>
    <s v="VIP"/>
    <m/>
    <m/>
    <s v="Tidak"/>
    <s v="COD"/>
    <n v="104000"/>
    <s v="Recon"/>
    <n v="131700"/>
    <x v="9"/>
  </r>
  <r>
    <s v="1358728230"/>
    <d v="2026-06-11T00:00:00"/>
    <s v="MEIKA-BERKARYA"/>
    <s v="Meika Berkarya"/>
    <s v="6287818525580"/>
    <s v="Kab. Kuningan"/>
    <s v="Cilimus"/>
    <s v="Jl. Panawuan Indrapatra, Panawuan"/>
    <s v="Halpiah (Jj)"/>
    <s v="6285251612475"/>
    <x v="19"/>
    <s v="Bontang"/>
    <s v="Bontang Utara"/>
    <s v="Jln, Imam Bonjol Perumahan Bontang Permai Bulutangkis 4 Blok G Kelurahan Api-api RT 7 Pintu Warna ungu"/>
    <n v="1"/>
    <s v="BARANG"/>
    <n v="100"/>
    <n v="0"/>
    <s v="EZ"/>
    <s v="Bulanan"/>
    <s v="Beli 1 Gratis 1 Sikat Punggug"/>
    <m/>
    <n v="59000"/>
    <n v="0"/>
    <n v="0"/>
    <n v="59000"/>
    <m/>
    <s v="Diskon"/>
    <n v="23600"/>
    <n v="35400"/>
    <n v="129000"/>
    <n v="1935"/>
    <s v="Halpiah (Jj)"/>
    <m/>
    <d v="2026-06-15T00:00:00"/>
    <m/>
    <x v="0"/>
    <m/>
    <s v="VIP"/>
    <m/>
    <m/>
    <s v="Tidak"/>
    <s v="COD"/>
    <n v="70000"/>
    <s v="Recon"/>
    <n v="91665"/>
    <x v="14"/>
  </r>
  <r>
    <s v="1358727948"/>
    <d v="2026-06-11T00:00:00"/>
    <s v="MEIKA-BERKARYA"/>
    <s v="Meika Berkarya"/>
    <s v="6287818525580"/>
    <s v="Kab. Kuningan"/>
    <s v="Cilimus"/>
    <s v="Jl. Panawuan Indrapatra, Panawuan, Kec. Cigandamekar, Kabupaten Kuningan, Jawa Barat"/>
    <s v="Adelia rukiah ( Sp )"/>
    <s v="6282287123446"/>
    <x v="0"/>
    <s v="Medan"/>
    <s v="Medan Polonia"/>
    <s v="Jln. Antariksa Gang Pipa V Kelurahan Sari Rejo"/>
    <n v="1"/>
    <s v="BARANG"/>
    <n v="100"/>
    <n v="0"/>
    <s v="EZ"/>
    <s v="Bulanan"/>
    <s v="1 Alat Peras Buah"/>
    <m/>
    <n v="38000"/>
    <n v="0"/>
    <n v="0"/>
    <n v="38000"/>
    <m/>
    <s v="Diskon"/>
    <n v="15200"/>
    <n v="22800"/>
    <n v="133000"/>
    <n v="1995"/>
    <s v="Adelia rukiah ( Sp )"/>
    <m/>
    <d v="2026-06-14T00:00:00"/>
    <s v="HUBUNGI PENERIMA (LANGSUNG ANTAR KE ALAMAT)"/>
    <x v="0"/>
    <m/>
    <s v="VIP"/>
    <m/>
    <m/>
    <s v="Tidak"/>
    <s v="COD"/>
    <n v="95000"/>
    <s v="Recon"/>
    <n v="108205"/>
    <x v="18"/>
  </r>
  <r>
    <s v="1357716792"/>
    <d v="2026-06-11T00:00:00"/>
    <s v="MEIKA-BERKARYA"/>
    <s v="Meika Berkarya"/>
    <s v="6287818525580"/>
    <s v="Kab. Kuningan"/>
    <s v="Cilimus"/>
    <s v="Jl. Panawuan Indrapatra, Panawuan, Kec. Cigandamekar, Kabupaten Kuningan, Jawa Barat"/>
    <s v="M.ali (Rs)"/>
    <s v="622181718474"/>
    <x v="4"/>
    <s v="Kab. Tanjung Jabung Timur"/>
    <s v="Nipah Panjang"/>
    <s v="RT 03, Kel. Nipah Panjang II (Pasar Nipah sebelah apotik sehat farma)Kec. Nipah Panjang Kab. Tanjung Jabung Timur"/>
    <n v="1"/>
    <s v="BARANG"/>
    <n v="100"/>
    <n v="0"/>
    <s v="EZ"/>
    <s v="Bulanan"/>
    <s v="1 SET PISAU DAPUR KATANA"/>
    <m/>
    <n v="52000"/>
    <n v="0"/>
    <n v="0"/>
    <n v="52000"/>
    <m/>
    <s v="Diskon"/>
    <n v="20800"/>
    <n v="31200"/>
    <n v="126000"/>
    <n v="1890"/>
    <s v="JNT"/>
    <s v="Atasan/Staf/Karyawan"/>
    <d v="2026-06-26T00:00:00"/>
    <s v="HUBUNGI PENERIMA (LANGSUNG ANTAR KE ALAMAT)"/>
    <x v="1"/>
    <m/>
    <s v="VIP"/>
    <m/>
    <m/>
    <s v="Tidak"/>
    <s v="COD"/>
    <n v="74000"/>
    <s v="-"/>
    <n v="92910"/>
    <x v="8"/>
  </r>
  <r>
    <s v="1358720368"/>
    <d v="2026-06-11T00:00:00"/>
    <s v="MEIKA-BERKARYA"/>
    <s v="Meika Berkarya"/>
    <s v="6287818525580"/>
    <s v="Kab. Kuningan"/>
    <s v="Cilimus"/>
    <s v="Jl. Panawuan Indrapatra, Panawuan, Kec. Cigandamekar, Kabupaten Kuningan, Jawa Barat"/>
    <s v="Cris (Rs)"/>
    <s v="6285651057915"/>
    <x v="32"/>
    <s v="Kab. Malinau"/>
    <s v="Malinau Selatan"/>
    <s v="Jembatan Sidi Jln. Alang Impang, RT 01 Desa Langap, Kec. Malinau Selatan Kab. Malinau"/>
    <n v="1"/>
    <s v="BARANG"/>
    <n v="100"/>
    <n v="0"/>
    <s v="EZ"/>
    <s v="Bulanan"/>
    <s v="1 SET GIGI PALSU"/>
    <m/>
    <n v="75000"/>
    <n v="0"/>
    <n v="0"/>
    <n v="75000"/>
    <m/>
    <s v="Diskon"/>
    <n v="30000"/>
    <n v="45000"/>
    <n v="164000"/>
    <n v="2460"/>
    <s v="Cris (Rs)"/>
    <m/>
    <d v="2026-06-18T00:00:00"/>
    <s v="HUBUNGI PENERIMA (LANGSUNG ANTAR KE ALAMAT)"/>
    <x v="0"/>
    <m/>
    <s v="VIP"/>
    <m/>
    <m/>
    <s v="Tidak"/>
    <s v="COD"/>
    <n v="89000"/>
    <s v="Recon"/>
    <n v="116540"/>
    <x v="3"/>
  </r>
  <r>
    <s v="1357850087"/>
    <d v="2026-06-11T00:00:00"/>
    <s v="MEIKA-BERKARYA"/>
    <s v="Meika Berkarya"/>
    <s v="6287818525580"/>
    <s v="Kab. Kuningan"/>
    <s v="Cilimus"/>
    <s v="Jl. Panawuan Indrapatra, Panawuan"/>
    <s v="H.ismail (Kin)"/>
    <s v="6285299646889"/>
    <x v="14"/>
    <s v="Kab. Jeneponto"/>
    <s v="Tamalatea"/>
    <s v="Jawa Indah Kelurahan Bontotangnga RT 01 (TELPON NO WHATSAPP PENERIMA)"/>
    <n v="1"/>
    <s v="BARANG"/>
    <n v="100"/>
    <n v="0"/>
    <s v="EZ"/>
    <s v="Bulanan"/>
    <s v="Beli 1 Penghitam Body Kendaraan Bonus Kain Lap Microfiber"/>
    <m/>
    <n v="61000"/>
    <n v="0"/>
    <n v="0"/>
    <n v="61000"/>
    <m/>
    <s v="Diskon"/>
    <n v="24400"/>
    <n v="36600"/>
    <n v="106000"/>
    <n v="1590"/>
    <s v="JNT"/>
    <s v="Atasan/Staf/Karyawan"/>
    <d v="2026-06-25T00:00:00"/>
    <m/>
    <x v="1"/>
    <m/>
    <s v="VIP"/>
    <m/>
    <m/>
    <s v="Tidak"/>
    <s v="COD"/>
    <n v="45000"/>
    <s v="-"/>
    <n v="67810"/>
    <x v="17"/>
  </r>
  <r>
    <s v="1358723583"/>
    <d v="2026-06-11T00:00:00"/>
    <s v="MEIKA-BERKARYA"/>
    <s v="Meika Berkarya"/>
    <s v="6287818525580"/>
    <s v="Kab. Kuningan"/>
    <s v="Cilimus"/>
    <s v="Jl. Panawuan Indrapatra, Panawuan"/>
    <s v="Martinus matus (ib)"/>
    <s v="621119084140"/>
    <x v="1"/>
    <s v="Kab. Manggarai Timur"/>
    <s v="Borong"/>
    <s v="Golomongkok desa watumori jalan Ruteng"/>
    <n v="1"/>
    <s v="BARANG"/>
    <n v="100"/>
    <n v="0"/>
    <s v="EZ"/>
    <s v="Bulanan"/>
    <s v="Beli 1 Semprotan Noozle"/>
    <m/>
    <n v="85000"/>
    <n v="0"/>
    <n v="0"/>
    <n v="85000"/>
    <m/>
    <s v="Diskon"/>
    <n v="34000"/>
    <n v="51000"/>
    <n v="135000"/>
    <n v="2025"/>
    <s v="paket anda adadi jnt panawuan"/>
    <s v="Atasan/Staf/Karyawan"/>
    <d v="2026-06-24T00:00:00"/>
    <m/>
    <x v="1"/>
    <m/>
    <s v="VIP"/>
    <m/>
    <m/>
    <s v="Tidak"/>
    <s v="COD"/>
    <n v="50000"/>
    <s v="-"/>
    <n v="81975"/>
    <x v="16"/>
  </r>
  <r>
    <s v="1357823230"/>
    <d v="2026-06-11T00:00:00"/>
    <s v="MEIKA-BERKARYA"/>
    <s v="Meika Berkarya"/>
    <s v="6287818525580"/>
    <s v="Kab. Kuningan"/>
    <s v="Cilimus"/>
    <s v="Jl. Panawuan Indrapatra, Panawuan, Kec. Cigandamekar, Kabupaten Kuningan, Jawa Barat"/>
    <s v="Patahuddin (Hb)"/>
    <s v="6282195095110"/>
    <x v="23"/>
    <s v="Kab. Kolaka Utara"/>
    <s v="Lasusua"/>
    <s v="Kompleks perkantoran kantor dinas PUPR kab.kolaka utara desa/kel lasusua"/>
    <n v="1"/>
    <s v="BARANG"/>
    <n v="100"/>
    <n v="0"/>
    <s v="EZ"/>
    <s v="Bulanan"/>
    <s v="4 Topi Visor Anti UV (BLUE)"/>
    <m/>
    <n v="85000"/>
    <n v="0"/>
    <n v="0"/>
    <n v="85000"/>
    <m/>
    <s v="Diskon"/>
    <n v="34000"/>
    <n v="51000"/>
    <n v="415000"/>
    <n v="6225"/>
    <s v="Patahuddin (Hb)"/>
    <m/>
    <d v="2026-06-15T00:00:00"/>
    <s v="HUBUNGI PENERIMA (LANGSUNG ANTAR KE ALAMAT)"/>
    <x v="0"/>
    <m/>
    <s v="VIP"/>
    <m/>
    <m/>
    <s v="Tidak"/>
    <s v="COD"/>
    <n v="330000"/>
    <s v="Recon"/>
    <n v="357775"/>
    <x v="14"/>
  </r>
  <r>
    <s v="1357953650"/>
    <d v="2026-06-11T00:00:00"/>
    <s v="MEIKA-BERKARYA"/>
    <s v="Meika Berkarya"/>
    <s v="6287818525580"/>
    <s v="Kab. Kuningan"/>
    <s v="Cilimus"/>
    <s v="Jl. Panawuan Indrapatra, Panawuan"/>
    <s v="Rikson Lumolo (PS)"/>
    <s v="6282214504459"/>
    <x v="8"/>
    <s v="Kab. Morowali Utara"/>
    <s v="Mori Atas"/>
    <s v="Jln. Trans Sulawesi Desa. Taende (Depan kantor desa ,ANTRAKN LANGSUNG KE ALAMAT)"/>
    <n v="1"/>
    <s v="BARANG"/>
    <n v="100"/>
    <n v="0"/>
    <s v="EZ"/>
    <s v="Bulanan"/>
    <s v="Beli 1 Gratis 1 Sikat Punggug"/>
    <m/>
    <n v="122000"/>
    <n v="0"/>
    <n v="0"/>
    <n v="122000"/>
    <m/>
    <s v="Diskon"/>
    <n v="48800"/>
    <n v="73200"/>
    <n v="187000"/>
    <n v="2805"/>
    <s v="Rikson Lumolo (PS)"/>
    <m/>
    <d v="2026-06-18T00:00:00"/>
    <m/>
    <x v="0"/>
    <m/>
    <s v="VIP"/>
    <m/>
    <m/>
    <s v="Tidak"/>
    <s v="COD"/>
    <n v="65000"/>
    <s v="Recon"/>
    <n v="110995"/>
    <x v="3"/>
  </r>
  <r>
    <s v="1358015637"/>
    <d v="2026-06-11T00:00:00"/>
    <s v="MEIKA-BERKARYA"/>
    <s v="Meika Berkarya"/>
    <s v="6287818525580"/>
    <s v="Kab. Kuningan"/>
    <s v="Cilimus"/>
    <s v="Jl. Panawuan Indrapatra, Panawuan"/>
    <s v="Jaeng rana (Kin)"/>
    <s v="6285211835370"/>
    <x v="23"/>
    <s v="Bau Bau"/>
    <s v="Murhum"/>
    <s v="Jalan Gajah Mada, Kelurahan Lamangga, Patokan Belakang Mesjid Al Iksan Lamangga"/>
    <n v="1"/>
    <s v="BARANG"/>
    <n v="100"/>
    <n v="0"/>
    <s v="EZ"/>
    <s v="Bulanan"/>
    <s v="Beli 1 Gratis 1 Parfum Mobil"/>
    <m/>
    <n v="91000"/>
    <n v="0"/>
    <n v="0"/>
    <n v="91000"/>
    <m/>
    <s v="Diskon"/>
    <n v="36400"/>
    <n v="54600"/>
    <n v="195000"/>
    <n v="2925"/>
    <s v="Jaeng rana (Kin)"/>
    <m/>
    <d v="2026-06-17T00:00:00"/>
    <m/>
    <x v="0"/>
    <m/>
    <s v="VIP"/>
    <m/>
    <m/>
    <s v="Tidak"/>
    <s v="COD"/>
    <n v="104000"/>
    <s v="Recon"/>
    <n v="137475"/>
    <x v="9"/>
  </r>
  <r>
    <s v="1358023444"/>
    <d v="2026-06-11T00:00:00"/>
    <s v="MEIKA-BERKARYA"/>
    <s v="Meika Berkarya"/>
    <s v="6287818525580"/>
    <s v="Kab. Kuningan"/>
    <s v="Cilimus"/>
    <s v="Jl. Panawuan Indrapatra, Panawuan"/>
    <s v="FRANSISKUS KIA (ib)"/>
    <s v="6281338541611"/>
    <x v="1"/>
    <s v="Kab. Flores Timur"/>
    <s v="Witihama"/>
    <s v="Jln. Lintas Selatan N2TG Dusun 03 Lewobelolon RW05 RT 10 Desa Tuwagoetobi"/>
    <n v="1"/>
    <s v="BARANG"/>
    <n v="100"/>
    <n v="0"/>
    <s v="EZ"/>
    <s v="Bulanan"/>
    <s v="Beli 1 Phone Holder Anti Slip"/>
    <m/>
    <n v="100000"/>
    <n v="0"/>
    <n v="0"/>
    <n v="100000"/>
    <m/>
    <s v="Diskon"/>
    <n v="40000"/>
    <n v="60000"/>
    <n v="164000"/>
    <n v="2460"/>
    <s v="Meika Berkarya"/>
    <m/>
    <d v="2026-07-09T00:00:00"/>
    <m/>
    <x v="1"/>
    <m/>
    <s v="VIP"/>
    <m/>
    <m/>
    <s v="Tidak"/>
    <s v="COD"/>
    <n v="64000"/>
    <s v="-"/>
    <n v="101540"/>
    <x v="30"/>
  </r>
  <r>
    <s v="1358009962"/>
    <d v="2026-06-11T00:00:00"/>
    <s v="MEIKA-BERKARYA"/>
    <s v="Meika Berkarya"/>
    <s v="6287818525580"/>
    <s v="Kab. Kuningan"/>
    <s v="Cilimus"/>
    <s v="Jl. Panawuan Indrapatra, Panawuan"/>
    <s v="Nia Wulan / Pakde Suwarso Od."/>
    <s v="6289530488351"/>
    <x v="5"/>
    <s v="Kab. Kayong Utara"/>
    <s v="Simpang Hilir"/>
    <s v="Desa Pemangkat Dusun Pangeran Jaya Rt 4 Rw 2 Kec Simpang Hilir (DIANTAR LANGSUNG KE ALAMAT PENERIMA)."/>
    <n v="1"/>
    <s v="BARANG"/>
    <n v="100"/>
    <n v="0"/>
    <s v="EZ"/>
    <s v="Bulanan"/>
    <s v="Beli 1 Gratis 1 Semprotan Noozle"/>
    <m/>
    <n v="75000"/>
    <n v="0"/>
    <n v="0"/>
    <n v="75000"/>
    <m/>
    <s v="Diskon"/>
    <n v="30000"/>
    <n v="45000"/>
    <n v="149000"/>
    <n v="2235"/>
    <s v="JNT"/>
    <s v="Atasan/Staf/Karyawan"/>
    <d v="2026-06-25T00:00:00"/>
    <m/>
    <x v="1"/>
    <m/>
    <s v="VIP"/>
    <m/>
    <m/>
    <s v="Tidak"/>
    <s v="COD"/>
    <n v="74000"/>
    <s v="-"/>
    <n v="101765"/>
    <x v="17"/>
  </r>
  <r>
    <s v="1358694046"/>
    <d v="2026-06-11T00:00:00"/>
    <s v="MEIKA-BERKARYA"/>
    <s v="Meika Berkarya"/>
    <s v="6287818525580"/>
    <s v="Kab. Kuningan"/>
    <s v="Cilimus"/>
    <s v="Jl. Panawuan Indrapatra, Panawuan, Kec. Cigandamekar, Kabupaten Kuningan, Jawa Barat"/>
    <s v="Duduy Sutisna (Hb)"/>
    <s v="6285793614812"/>
    <x v="26"/>
    <s v="Kab. Tasikmalaya"/>
    <s v="Manonjaya"/>
    <s v="Kmp.Sukasirna Rt 18_4 Desa Batusumur (Hubungi Via Whatsapp)"/>
    <n v="1"/>
    <s v="BARANG"/>
    <n v="100"/>
    <n v="0"/>
    <s v="EZ"/>
    <s v="Bulanan"/>
    <s v="1 Dapat 2 Kacamata Autofokus ,2.00"/>
    <m/>
    <n v="15000"/>
    <n v="0"/>
    <n v="0"/>
    <n v="15000"/>
    <m/>
    <s v="Diskon"/>
    <n v="10000"/>
    <n v="5000"/>
    <n v="50000"/>
    <n v="750"/>
    <s v="costumer"/>
    <m/>
    <d v="2026-06-14T00:00:00"/>
    <s v="HUBUNGI PENERIMA (LANGSUNG ANTAR KE ALAMAT)"/>
    <x v="0"/>
    <m/>
    <s v="VIP"/>
    <m/>
    <m/>
    <s v="Tidak"/>
    <s v="COD"/>
    <n v="35000"/>
    <s v="Recon"/>
    <n v="44250"/>
    <x v="18"/>
  </r>
  <r>
    <s v="1358043395"/>
    <d v="2026-06-11T00:00:00"/>
    <s v="MEIKA-BERKARYA"/>
    <s v="Meika Berkarya"/>
    <s v="6287818525580"/>
    <s v="Kab. Kuningan"/>
    <s v="Cilimus"/>
    <s v="Jl. Panawuan Indrapatra, Panawuan"/>
    <s v="Yacob ( SP )"/>
    <s v="6281236779334"/>
    <x v="1"/>
    <s v="Kab. Sumba Barat Daya"/>
    <s v="Wewewa Selatan"/>
    <s v="Kelurahan Wee Wulla Rt 01 Rw 01 ( Rumah dekat pasar wee wulla )"/>
    <n v="1"/>
    <s v="BARANG"/>
    <n v="100"/>
    <n v="0"/>
    <s v="EZ"/>
    <s v="Bulanan"/>
    <s v="Beli 1 Semprotan Noozle"/>
    <m/>
    <n v="81000"/>
    <n v="0"/>
    <n v="0"/>
    <n v="81000"/>
    <m/>
    <s v="Diskon"/>
    <n v="32400"/>
    <n v="48600"/>
    <n v="135900"/>
    <n v="2038.5"/>
    <m/>
    <m/>
    <m/>
    <m/>
    <x v="1"/>
    <m/>
    <s v="VIP"/>
    <m/>
    <m/>
    <s v="Tidak"/>
    <s v="COD"/>
    <n v="54900"/>
    <s v="-"/>
    <n v="85261.5"/>
    <x v="20"/>
  </r>
  <r>
    <s v="1358685077"/>
    <d v="2026-06-11T00:00:00"/>
    <s v="MEIKA-BERKARYA"/>
    <s v="Meika Berkarya"/>
    <s v="6287818525580"/>
    <s v="Kab. Kuningan"/>
    <s v="Cilimus"/>
    <s v="Jl. Panawuan Indrapatra, Panawuan"/>
    <s v="Yermi Dethan(Mar)."/>
    <s v="6281338710148"/>
    <x v="1"/>
    <s v="Kab. Rote Ndao"/>
    <s v="Lobalain"/>
    <s v="Desa Lekunik, Kecamatan Lobalain kabupaten Rote Ndao Dinas PMD NTT"/>
    <n v="1"/>
    <s v="BARANG"/>
    <n v="100"/>
    <n v="0"/>
    <s v="EZ"/>
    <s v="Bulanan"/>
    <s v="Beli 1 Vacum Cleaner Mobil"/>
    <m/>
    <n v="85000"/>
    <n v="0"/>
    <n v="0"/>
    <n v="85000"/>
    <m/>
    <s v="Diskon"/>
    <n v="34000"/>
    <n v="51000"/>
    <n v="165000"/>
    <n v="2475"/>
    <m/>
    <m/>
    <m/>
    <m/>
    <x v="1"/>
    <m/>
    <s v="VIP"/>
    <m/>
    <m/>
    <s v="Ya"/>
    <s v="COD"/>
    <n v="80000"/>
    <s v="-"/>
    <n v="111525"/>
    <x v="20"/>
  </r>
  <r>
    <s v="1358684792"/>
    <d v="2026-06-11T00:00:00"/>
    <s v="MEIKA-BERKARYA"/>
    <s v="Meika Berkarya"/>
    <s v="6287818525580"/>
    <s v="Kab. Kuningan"/>
    <s v="Cilimus"/>
    <s v="Jl. Panawuan Indrapatra, Panawuan, Kec. Cigandamekar, Kabupaten Kuningan, Jawa Barat"/>
    <s v="Sidrah Kallabe, (RM)"/>
    <s v="6282352323368"/>
    <x v="14"/>
    <s v="Kab. Luwu"/>
    <s v="Belopa Utara"/>
    <s v="Toko Kue Sidrah Tart Kelurahan Sabe Kec. Belopa Utara"/>
    <n v="1"/>
    <s v="BARANG"/>
    <n v="100"/>
    <n v="0"/>
    <s v="EZ"/>
    <s v="Bulanan"/>
    <s v="1 Spray Pembersih Interior Mobil"/>
    <m/>
    <n v="75000"/>
    <n v="0"/>
    <n v="0"/>
    <n v="75000"/>
    <m/>
    <s v="Diskon"/>
    <n v="30000"/>
    <n v="45000"/>
    <n v="157000"/>
    <n v="2355"/>
    <s v="Sidrah Kallabe, (RM)"/>
    <m/>
    <d v="2026-06-16T00:00:00"/>
    <s v="HUBUNGI PENERIMA (LANGSUNG ANTAR KE ALAMAT)"/>
    <x v="0"/>
    <m/>
    <s v="VIP"/>
    <m/>
    <m/>
    <s v="Tidak"/>
    <s v="COD"/>
    <n v="82000"/>
    <s v="Recon"/>
    <n v="109645"/>
    <x v="7"/>
  </r>
  <r>
    <s v="1358047069"/>
    <d v="2026-06-11T00:00:00"/>
    <s v="MEIKA-BERKARYA"/>
    <s v="Meika Berkarya"/>
    <s v="6287818525580"/>
    <s v="Kab. Kuningan"/>
    <s v="Cilimus"/>
    <s v="Jl. Panawuan Indrapatra, Panawuan"/>
    <s v="Mansyur Tompo(Mar)."/>
    <s v="6285183966016"/>
    <x v="14"/>
    <s v="Kab. Bulukumba"/>
    <s v="Gantarang"/>
    <s v="Kaloroloe lingkungan Pannyutana Kelurahan Mario rennu Kecamatan Gantarang Kabupaten Bulukumba Sulawesi Selatan"/>
    <n v="1"/>
    <s v="BARANG"/>
    <n v="100"/>
    <n v="0"/>
    <s v="EZ"/>
    <s v="Bulanan"/>
    <s v="Beli 1 Pembesar Layar Hp"/>
    <m/>
    <n v="65000"/>
    <n v="0"/>
    <n v="0"/>
    <n v="65000"/>
    <m/>
    <s v="Diskon"/>
    <n v="26000"/>
    <n v="39000"/>
    <n v="145000"/>
    <n v="2175"/>
    <s v="JNT"/>
    <s v="Atasan/Staf/Karyawan"/>
    <d v="2026-06-26T00:00:00"/>
    <m/>
    <x v="1"/>
    <m/>
    <s v="VIP"/>
    <m/>
    <m/>
    <s v="Tidak"/>
    <s v="COD"/>
    <n v="80000"/>
    <s v="-"/>
    <n v="103825"/>
    <x v="8"/>
  </r>
  <r>
    <s v="1358061659"/>
    <d v="2026-06-11T00:00:00"/>
    <s v="MEIKA-BERKARYA"/>
    <s v="Meika Berkarya"/>
    <s v="6287818525580"/>
    <s v="Kab. Kuningan"/>
    <s v="Cilimus"/>
    <s v="Jl. Panawuan Indrapatra, Panawuan"/>
    <s v="Putra Hanas (IR)"/>
    <s v="6282146959838"/>
    <x v="1"/>
    <s v="Kab. Rote Ndao"/>
    <s v="Rote Barat Laut - Loaholu"/>
    <s v="RT 03 RW 14 Dusun Oemulik Desa Oebela Kec Loaholu (samping tower)"/>
    <n v="1"/>
    <s v="BARANG"/>
    <n v="100"/>
    <n v="0"/>
    <s v="EZ"/>
    <s v="Bulanan"/>
    <s v="Beli 1 Semprotan Noozle"/>
    <m/>
    <n v="85000"/>
    <n v="0"/>
    <n v="0"/>
    <n v="85000"/>
    <m/>
    <s v="Diskon"/>
    <n v="34000"/>
    <n v="51000"/>
    <n v="139900"/>
    <n v="2098.5"/>
    <m/>
    <m/>
    <m/>
    <m/>
    <x v="1"/>
    <m/>
    <s v="VIP"/>
    <m/>
    <m/>
    <s v="Tidak"/>
    <s v="COD"/>
    <n v="54900"/>
    <s v="-"/>
    <n v="86801.5"/>
    <x v="20"/>
  </r>
  <r>
    <s v="1358701788"/>
    <d v="2026-06-11T00:00:00"/>
    <s v="MEIKA-BERKARYA"/>
    <s v="Meika Berkarya"/>
    <s v="6287818525580"/>
    <s v="Kab. Kuningan"/>
    <s v="Cilimus"/>
    <s v="Jl. Panawuan Indrapatra, Panawuan"/>
    <s v="Syam (Jj)"/>
    <s v="6282324126524"/>
    <x v="18"/>
    <s v="Kab. Majene"/>
    <s v="Malunda"/>
    <s v="Dusun Tanisi Selatan Kelurahan /Desa Mekkatta Jln Poros Majene, Patokan dekat Kantor Desa"/>
    <n v="1"/>
    <s v="BARANG"/>
    <n v="100"/>
    <n v="0"/>
    <s v="EZ"/>
    <s v="Bulanan"/>
    <s v="Beli 2 Gratis 1 Semprotan Noozle"/>
    <m/>
    <n v="61000"/>
    <n v="0"/>
    <n v="0"/>
    <n v="61000"/>
    <m/>
    <s v="Diskon"/>
    <n v="24400"/>
    <n v="36600"/>
    <n v="0"/>
    <n v="0"/>
    <s v="Syam (Jj)"/>
    <m/>
    <d v="2026-06-16T00:00:00"/>
    <m/>
    <x v="0"/>
    <m/>
    <s v="VIP"/>
    <m/>
    <m/>
    <s v="Tidak"/>
    <s v="NONCOD"/>
    <n v="-61000"/>
    <s v="-"/>
    <n v="-36600"/>
    <x v="7"/>
  </r>
  <r>
    <s v="1357992064"/>
    <d v="2026-06-11T00:00:00"/>
    <s v="MEIKA-BERKARYA"/>
    <s v="Meika Berkarya"/>
    <s v="6287818525580"/>
    <s v="Kab. Kuningan"/>
    <s v="Cilimus"/>
    <s v="Jl. Panawuan Indrapatra, Panawuan, Kec. Cigandamekar, Kabupaten Kuningan, Jawa Barat"/>
    <s v="Alik (Rs)"/>
    <s v="6285189398808"/>
    <x v="21"/>
    <s v="Kab. Hulu Sungai Tengah"/>
    <s v="Batang Alai Timur"/>
    <s v="RT 9 RW 9, Desa. Batu Tangga (Dekat Puskesmas Batu Tangga)"/>
    <n v="1"/>
    <s v="BARANG"/>
    <n v="100"/>
    <n v="0"/>
    <s v="EZ"/>
    <s v="Bulanan"/>
    <s v="1 SET GIGI PALSU"/>
    <m/>
    <n v="62000"/>
    <n v="0"/>
    <n v="0"/>
    <n v="62000"/>
    <m/>
    <s v="Diskon"/>
    <n v="24800"/>
    <n v="37200"/>
    <n v="142000"/>
    <n v="2130"/>
    <s v="paket anda adadi jnt panawuan"/>
    <s v="Atasan/Staf/Karyawan"/>
    <d v="2026-06-24T00:00:00"/>
    <s v="HUBUNGI PENERIMA (LANGSUNG ANTAR KE ALAMAT)"/>
    <x v="1"/>
    <m/>
    <s v="VIP"/>
    <m/>
    <m/>
    <s v="Tidak"/>
    <s v="COD"/>
    <n v="80000"/>
    <s v="-"/>
    <n v="102670"/>
    <x v="16"/>
  </r>
  <r>
    <s v="1358709281"/>
    <d v="2026-06-11T00:00:00"/>
    <s v="MEIKA-BERKARYA"/>
    <s v="Meika Berkarya"/>
    <s v="6287818525580"/>
    <s v="Kab. Kuningan"/>
    <s v="Cilimus"/>
    <s v="Jl. Panawuan Indrapatra, Panawuan"/>
    <s v="Suyanto (PS)"/>
    <s v="6282213185107"/>
    <x v="23"/>
    <s v="Kab. Konawe"/>
    <s v="Amonggedo"/>
    <s v="Kelurahan. Amonggedo  Baru, Rt 02 , Rw 01 (Puskesmas amonggedo)"/>
    <n v="1"/>
    <s v="BARANG"/>
    <n v="100"/>
    <n v="0"/>
    <s v="EZ"/>
    <s v="Bulanan"/>
    <s v="Beli 1 Semprotan Noozle"/>
    <m/>
    <n v="77000"/>
    <n v="0"/>
    <n v="0"/>
    <n v="77000"/>
    <m/>
    <s v="Diskon"/>
    <n v="30800"/>
    <n v="46200"/>
    <n v="132000"/>
    <n v="1980"/>
    <s v="Suyanto (PS)"/>
    <m/>
    <d v="2026-06-17T00:00:00"/>
    <m/>
    <x v="0"/>
    <m/>
    <s v="VIP"/>
    <m/>
    <m/>
    <s v="Tidak"/>
    <s v="COD"/>
    <n v="55000"/>
    <s v="Recon"/>
    <n v="83820"/>
    <x v="9"/>
  </r>
  <r>
    <s v="1358706389"/>
    <d v="2026-06-11T00:00:00"/>
    <s v="MEIKA-BERKARYA"/>
    <s v="Meika Berkarya"/>
    <s v="6287818525580"/>
    <s v="Kab. Kuningan"/>
    <s v="Cilimus"/>
    <s v="Jl. Panawuan Indrapatra, Panawuan, Kec. Cigandamekar, Kabupaten Kuningan, Jawa Barat"/>
    <s v="Lenny K Chaniago (ca)"/>
    <s v="6285882811866"/>
    <x v="24"/>
    <s v="Jakarta Timur"/>
    <s v="Makasar"/>
    <s v="Jl. Manunggal Raya no. 16 Sektor IV Desa .Cipinang Melayu Jakarta Timur RT 011 RW 006 (Belakang SMA 81)"/>
    <n v="1"/>
    <s v="BARANG"/>
    <n v="100"/>
    <n v="0"/>
    <s v="EZ"/>
    <s v="Bulanan"/>
    <s v="1 Paket Buku Excel"/>
    <m/>
    <n v="14000"/>
    <n v="0"/>
    <n v="0"/>
    <n v="14000"/>
    <m/>
    <s v="Diskon"/>
    <n v="5600"/>
    <n v="8400"/>
    <n v="0"/>
    <n v="0"/>
    <s v="teras"/>
    <s v="Mailing Room"/>
    <d v="2026-06-12T00:00:00"/>
    <s v="HUBUNGI PENERIMA (LANGSUNG ANTAR KE ALAMAT)"/>
    <x v="0"/>
    <m/>
    <s v="VIP"/>
    <m/>
    <m/>
    <s v="Tidak"/>
    <s v="NONCOD"/>
    <n v="-14000"/>
    <s v="-"/>
    <n v="-8400"/>
    <x v="25"/>
  </r>
  <r>
    <s v="1358700169"/>
    <d v="2026-06-11T00:00:00"/>
    <s v="MEIKA-BERKARYA"/>
    <s v="Meika Berkarya"/>
    <s v="6287818525580"/>
    <s v="Kab. Kuningan"/>
    <s v="Cilimus"/>
    <s v="Jl. Panawuan Indrapatra, Panawuan, Kec. Cigandamekar, Kabupaten Kuningan, Jawa Barat"/>
    <s v="Uki (ca)"/>
    <s v="6287809232208"/>
    <x v="28"/>
    <s v="Kab. Serang"/>
    <s v="Anyar"/>
    <s v="Kp, Garung Sipedang Sibudian Rt/Rw 06//04 Desa . Sidang Mandi"/>
    <n v="1"/>
    <s v="BARANG"/>
    <n v="100"/>
    <n v="0"/>
    <s v="EZ"/>
    <s v="Bulanan"/>
    <s v="1 Dapat 2 Kacamata Autofokus"/>
    <m/>
    <n v="18000"/>
    <n v="0"/>
    <n v="0"/>
    <n v="18000"/>
    <m/>
    <s v="Diskon"/>
    <n v="12000"/>
    <n v="6000"/>
    <n v="57000"/>
    <n v="855"/>
    <s v="Uki (ca)"/>
    <m/>
    <d v="2026-06-12T00:00:00"/>
    <s v="HUBUNGI PENERIMA (LANGSUNG ANTAR KE ALAMAT)"/>
    <x v="0"/>
    <m/>
    <s v="VIP"/>
    <m/>
    <m/>
    <s v="Tidak"/>
    <s v="COD"/>
    <n v="39000"/>
    <s v="Recon"/>
    <n v="50145"/>
    <x v="25"/>
  </r>
  <r>
    <s v="1358698931"/>
    <d v="2026-06-11T00:00:00"/>
    <s v="MEIKA-BERKARYA"/>
    <s v="Meika Berkarya"/>
    <s v="6287818525580"/>
    <s v="Kab. Kuningan"/>
    <s v="Cilimus"/>
    <s v="Jl. Panawuan Indrapatra, Panawuan"/>
    <s v="Bugis B Od."/>
    <s v="6281239828073"/>
    <x v="15"/>
    <s v="Kab. Demak"/>
    <s v="Karangtengah"/>
    <s v="Desa Wonoagung Rt 02 Rw 01 Kec Karang Tengah Demak (DIANTAR LANGSUNG KE ALAMAT PENERIMA)."/>
    <n v="1"/>
    <s v="BARANG"/>
    <n v="100"/>
    <n v="0"/>
    <s v="EZ"/>
    <s v="Bulanan"/>
    <s v="Beli 2 Gratis 1 Semprotan Noozle"/>
    <m/>
    <n v="25000"/>
    <n v="0"/>
    <n v="0"/>
    <n v="25000"/>
    <m/>
    <s v="Diskon"/>
    <n v="18000"/>
    <n v="7000"/>
    <n v="126000"/>
    <n v="1890"/>
    <s v="Bugis B Od."/>
    <m/>
    <d v="2026-06-13T00:00:00"/>
    <m/>
    <x v="0"/>
    <m/>
    <s v="VIP"/>
    <m/>
    <m/>
    <s v="Tidak"/>
    <s v="COD"/>
    <n v="101000"/>
    <s v="Recon"/>
    <n v="117110"/>
    <x v="15"/>
  </r>
  <r>
    <s v="1358698420"/>
    <d v="2026-06-11T00:00:00"/>
    <s v="MEIKA-BERKARYA"/>
    <s v="Meika Berkarya"/>
    <s v="6287818525580"/>
    <s v="Kab. Kuningan"/>
    <s v="Cilimus"/>
    <s v="Jl. Panawuan Indrapatra, Panawuan"/>
    <s v="Bagus Anom (Kin)"/>
    <s v="6281238302277"/>
    <x v="12"/>
    <s v="Denpasar"/>
    <s v="Denpasar Timur"/>
    <s v="Jl. Pucuk Bang No.36 Kel/Desa Kesiman Kertalangu, Dekat Sekolah Diatmika"/>
    <n v="1"/>
    <s v="BARANG"/>
    <n v="100"/>
    <n v="0"/>
    <s v="EZ"/>
    <s v="Bulanan"/>
    <s v="Beli 2 Gratis 1 Pengkilap Body Kendaraan"/>
    <m/>
    <n v="30000"/>
    <n v="0"/>
    <n v="0"/>
    <n v="30000"/>
    <m/>
    <s v="Diskon"/>
    <n v="12000"/>
    <n v="18000"/>
    <n v="134000"/>
    <n v="2010"/>
    <s v="Bagus Anom (Kin)"/>
    <m/>
    <d v="2026-06-15T00:00:00"/>
    <m/>
    <x v="0"/>
    <m/>
    <s v="VIP"/>
    <m/>
    <m/>
    <s v="Tidak"/>
    <s v="COD"/>
    <n v="104000"/>
    <s v="Recon"/>
    <n v="113990"/>
    <x v="14"/>
  </r>
  <r>
    <s v="1357997143"/>
    <d v="2026-06-11T00:00:00"/>
    <s v="MEIKA-BERKARYA"/>
    <s v="Meika Berkarya"/>
    <s v="6287818525580"/>
    <s v="Kab. Kuningan"/>
    <s v="Cilimus"/>
    <s v="Jl. Panawuan Indrapatra, Panawuan, Kec. Cigandamekar, Kabupaten Kuningan, Jawa Barat"/>
    <s v="Lipus Lipus (rz)"/>
    <s v="6282190365154"/>
    <x v="19"/>
    <s v="Kab. Kutai Barat"/>
    <s v="Bongan"/>
    <s v="Pt Farinda Bersaudara ( Jika Sudah Sampai Tunggu Di Pos 1 ) Desa Penawai , Kec. Bongan Kab. Kutai Barat"/>
    <n v="1"/>
    <s v="BARANG"/>
    <n v="100"/>
    <n v="0"/>
    <s v="EZ"/>
    <s v="Bulanan"/>
    <s v="1 SET GIGI PALSU"/>
    <m/>
    <n v="85000"/>
    <n v="0"/>
    <n v="0"/>
    <n v="85000"/>
    <m/>
    <s v="Diskon"/>
    <n v="34000"/>
    <n v="51000"/>
    <n v="145000"/>
    <n v="2175"/>
    <s v="DC PANAWUAN"/>
    <s v="Atasan/Staf/Karyawan"/>
    <d v="2026-06-27T00:00:00"/>
    <s v="HUBUNGI PENERIMA (LANGSUNG ANTAR KE ALAMAT)"/>
    <x v="1"/>
    <m/>
    <s v="VIP"/>
    <m/>
    <m/>
    <s v="Tidak"/>
    <s v="COD"/>
    <n v="60000"/>
    <s v="-"/>
    <n v="91825"/>
    <x v="1"/>
  </r>
  <r>
    <s v="1358699203"/>
    <d v="2026-06-11T00:00:00"/>
    <s v="MEIKA-BERKARYA"/>
    <s v="Meika Berkarya"/>
    <s v="6287818525580"/>
    <s v="Kab. Kuningan"/>
    <s v="Cilimus"/>
    <s v="Jl. Panawuan Indrapatra, Panawuan"/>
    <s v="Sapri(Mar)."/>
    <s v="6285363187966"/>
    <x v="27"/>
    <s v="Kab.  Pelalawan"/>
    <s v="Ukui"/>
    <s v="Desa lubuk kembang bunga kec ukui kab Pelalawan frofinsi riau rt 0 re 01"/>
    <n v="1"/>
    <s v="BARANG"/>
    <n v="100"/>
    <n v="0"/>
    <s v="EZ"/>
    <s v="Bulanan"/>
    <s v="Beli 1 Pembesar Layar Hp"/>
    <m/>
    <n v="59000"/>
    <n v="0"/>
    <n v="0"/>
    <n v="59000"/>
    <m/>
    <s v="Diskon"/>
    <n v="23600"/>
    <n v="35400"/>
    <n v="129000"/>
    <n v="1935"/>
    <s v="Sapri(Mar)."/>
    <m/>
    <d v="2026-06-16T00:00:00"/>
    <m/>
    <x v="0"/>
    <m/>
    <s v="VIP"/>
    <m/>
    <m/>
    <s v="Tidak"/>
    <s v="COD"/>
    <n v="70000"/>
    <s v="Recon"/>
    <n v="91665"/>
    <x v="7"/>
  </r>
  <r>
    <s v="1358446531"/>
    <d v="2026-06-11T00:00:00"/>
    <s v="MEIKA-BERKARYA"/>
    <s v="Meika Berkarya"/>
    <s v="6287818525580"/>
    <s v="Kab. Kuningan"/>
    <s v="Cilimus"/>
    <s v="Jl. Panawuan Indrapatra, Panawuan"/>
    <s v="Yustin faturadja(ib)"/>
    <s v="6282247529352"/>
    <x v="1"/>
    <s v="Kupang"/>
    <s v="Alak"/>
    <s v="Jln Yos.sudarso RT/RW.12/05 Kel. Alak. Kec. Alak. Kota Kupang NTT"/>
    <n v="1"/>
    <s v="BARANG"/>
    <n v="100"/>
    <n v="0"/>
    <s v="EZ"/>
    <s v="Bulanan"/>
    <s v="Beli 1 Vacum Cleaner Mobil"/>
    <m/>
    <n v="64000"/>
    <n v="0"/>
    <n v="0"/>
    <n v="64000"/>
    <m/>
    <s v="Diskon"/>
    <n v="25600"/>
    <n v="38400"/>
    <n v="148000"/>
    <n v="2220"/>
    <s v="Yustin faturadja(ib)"/>
    <m/>
    <d v="2026-06-16T00:00:00"/>
    <m/>
    <x v="0"/>
    <m/>
    <s v="VIP"/>
    <m/>
    <m/>
    <s v="Tidak"/>
    <s v="COD"/>
    <n v="84000"/>
    <s v="Recon"/>
    <n v="107380"/>
    <x v="7"/>
  </r>
  <r>
    <s v="1358448699"/>
    <d v="2026-06-11T00:00:00"/>
    <s v="MEIKA-BERKARYA"/>
    <s v="Meika Berkarya"/>
    <s v="6287818525580"/>
    <s v="Kab. Kuningan"/>
    <s v="Cilimus"/>
    <s v="Jl. Panawuan Indrapatra, Panawuan"/>
    <s v="Solehan (Jj)"/>
    <s v="6285764026072"/>
    <x v="10"/>
    <s v="Kab. Banyuasin"/>
    <s v="Banyuasin I"/>
    <s v="Kelurahan /Desa Cinta Manis Lama Dusun Panca patokan rumah dekat kantor Desa"/>
    <n v="1"/>
    <s v="BARANG"/>
    <n v="100"/>
    <n v="0"/>
    <s v="EZ"/>
    <s v="Bulanan"/>
    <s v="Beli 1 Penghitam Body Kendaraan Bonus Kain Lap Microfiber"/>
    <m/>
    <n v="47000"/>
    <n v="0"/>
    <n v="0"/>
    <n v="47000"/>
    <m/>
    <s v="Diskon"/>
    <n v="18800"/>
    <n v="28200"/>
    <n v="101000"/>
    <n v="1515"/>
    <s v="Solehan (Jj)"/>
    <m/>
    <d v="2026-06-14T00:00:00"/>
    <m/>
    <x v="0"/>
    <m/>
    <s v="VIP"/>
    <m/>
    <m/>
    <s v="Tidak"/>
    <s v="COD"/>
    <n v="54000"/>
    <s v="Recon"/>
    <n v="71285"/>
    <x v="18"/>
  </r>
  <r>
    <s v="1358433327"/>
    <d v="2026-06-11T00:00:00"/>
    <s v="MEIKA-BERKARYA"/>
    <s v="Meika Berkarya"/>
    <s v="6287818525580"/>
    <s v="Kab. Kuningan"/>
    <s v="Cilimus"/>
    <s v="Jl. Panawuan Indrapatra, Panawuan, Kec. Cigandamekar, Kabupaten Kuningan, Jawa Barat"/>
    <s v="Agustina manambe (Hb)"/>
    <s v="6282195026717"/>
    <x v="3"/>
    <s v="Kab. Kepulauan Talaud"/>
    <s v="Gemeh"/>
    <s v="Desa/kel taturan samping gereja germita lembon samala taturan"/>
    <n v="1"/>
    <s v="BARANG"/>
    <n v="100"/>
    <n v="0"/>
    <s v="EZ"/>
    <s v="Bulanan"/>
    <s v="1 Topi Visor Anti UV (CREAM)"/>
    <m/>
    <n v="114000"/>
    <n v="0"/>
    <n v="0"/>
    <n v="114000"/>
    <m/>
    <s v="Diskon"/>
    <n v="45600"/>
    <n v="68400"/>
    <n v="200000"/>
    <n v="3000"/>
    <s v="Agustina manambe (Hb)"/>
    <m/>
    <d v="2026-06-17T00:00:00"/>
    <s v="HUBUNGI PENERIMA (LANGSUNG ANTAR KE ALAMAT)"/>
    <x v="0"/>
    <m/>
    <s v="VIP"/>
    <m/>
    <m/>
    <s v="Tidak"/>
    <s v="COD"/>
    <n v="86000"/>
    <s v="Recon"/>
    <n v="128600"/>
    <x v="9"/>
  </r>
  <r>
    <s v="1358436176"/>
    <d v="2026-06-11T00:00:00"/>
    <s v="MEIKA-BERKARYA"/>
    <s v="Meika Berkarya"/>
    <s v="6287818525580"/>
    <s v="Kab. Kuningan"/>
    <s v="Cilimus"/>
    <s v="Jl. Panawuan Indrapatra, Panawuan"/>
    <s v="Sunan giri(ib)"/>
    <s v="6288287207617"/>
    <x v="22"/>
    <s v="Kab. Lampung Selatan"/>
    <s v="Jati Agung"/>
    <s v="Perum. Prrmata asri. Blok. G desa karang anyar"/>
    <n v="1"/>
    <s v="BARANG"/>
    <n v="100"/>
    <n v="0"/>
    <s v="EZ"/>
    <s v="Bulanan"/>
    <s v="Beli 1 Pembesar Layar Hp"/>
    <m/>
    <n v="25000"/>
    <n v="0"/>
    <n v="0"/>
    <n v="25000"/>
    <m/>
    <s v="Diskon"/>
    <n v="10000"/>
    <n v="15000"/>
    <n v="95000"/>
    <n v="1425"/>
    <s v="PAKET ANDA ADA DI JNT PANWUAN"/>
    <s v="Atasan/Staf/Karyawan"/>
    <d v="2026-06-23T00:00:00"/>
    <m/>
    <x v="1"/>
    <m/>
    <s v="VIP"/>
    <m/>
    <m/>
    <s v="Tidak"/>
    <s v="COD"/>
    <n v="70000"/>
    <s v="-"/>
    <n v="78575"/>
    <x v="2"/>
  </r>
  <r>
    <s v="1358448893"/>
    <d v="2026-06-11T00:00:00"/>
    <s v="MEIKA-BERKARYA"/>
    <s v="Meika Berkarya"/>
    <s v="6287818525580"/>
    <s v="Kab. Kuningan"/>
    <s v="Cilimus"/>
    <s v="Jl. Panawuan Indrapatra, Panawuan"/>
    <s v="Benyamin Putika (Jj)"/>
    <s v="6282145927262"/>
    <x v="1"/>
    <s v="Kab. Sumba Barat Daya"/>
    <s v="Wewewa Selatan"/>
    <s v="Jln. Tena Teke RT 003 RW 001 Jln. Polsek Rumah sebelah Polsek Kelurahan /Desa Tena Teke"/>
    <n v="1"/>
    <s v="BARANG"/>
    <n v="100"/>
    <n v="0"/>
    <s v="EZ"/>
    <s v="Bulanan"/>
    <s v="Beli 1 Semprotan Noozle"/>
    <m/>
    <n v="81000"/>
    <n v="0"/>
    <n v="0"/>
    <n v="81000"/>
    <m/>
    <s v="Diskon"/>
    <n v="32400"/>
    <n v="48600"/>
    <n v="135000"/>
    <n v="2025"/>
    <m/>
    <m/>
    <m/>
    <m/>
    <x v="1"/>
    <m/>
    <s v="VIP"/>
    <m/>
    <m/>
    <s v="Tidak"/>
    <s v="COD"/>
    <n v="54000"/>
    <s v="-"/>
    <n v="84375"/>
    <x v="20"/>
  </r>
  <r>
    <s v="1358570232"/>
    <d v="2026-06-11T00:00:00"/>
    <s v="MEIKA-BERKARYA"/>
    <s v="Meika Berkarya"/>
    <s v="6287818525580"/>
    <s v="Kab. Kuningan"/>
    <s v="Cilimus"/>
    <s v="Jl. Panawuan Indrapatra, Panawuan"/>
    <s v="Niarwaty Baso(ib)"/>
    <s v="6289601037669"/>
    <x v="14"/>
    <s v="Palopo"/>
    <s v="Wara"/>
    <s v="Jalan Ahmadyani 1 no 3 kelurahan Boting"/>
    <n v="1"/>
    <s v="BARANG"/>
    <n v="100"/>
    <n v="0"/>
    <s v="EZ"/>
    <s v="Bulanan"/>
    <s v="Beli 1 Gratis 1 Sikat Punggug Warna hijau dan pink"/>
    <m/>
    <n v="53000"/>
    <n v="0"/>
    <n v="0"/>
    <n v="53000"/>
    <m/>
    <s v="Diskon"/>
    <n v="21200"/>
    <n v="31800"/>
    <n v="123000"/>
    <n v="1845"/>
    <s v="Niarwaty Baso(ib)"/>
    <m/>
    <d v="2026-06-16T00:00:00"/>
    <m/>
    <x v="0"/>
    <m/>
    <s v="VIP"/>
    <m/>
    <m/>
    <s v="Tidak"/>
    <s v="COD"/>
    <n v="70000"/>
    <s v="Recon"/>
    <n v="89355"/>
    <x v="7"/>
  </r>
  <r>
    <s v="1358475084"/>
    <d v="2026-06-11T00:00:00"/>
    <s v="MEIKA-BERKARYA"/>
    <s v="Meika Berkarya"/>
    <s v="6287818525580"/>
    <s v="Kab. Kuningan"/>
    <s v="Cilimus"/>
    <s v="Jl. Panawuan Indrapatra, Panawuan"/>
    <s v="Maxi Michael (Kin)"/>
    <s v="6282194881322"/>
    <x v="3"/>
    <s v="Manado"/>
    <s v="Malalayang"/>
    <s v="Jalan Sea, Lorong Maesa Kelurahan Malalayang Satu, Dekat Parkiran Microlet"/>
    <n v="1"/>
    <s v="BARANG"/>
    <n v="100"/>
    <n v="0"/>
    <s v="EZ"/>
    <s v="Bulanan"/>
    <s v="Beli 2 Pembesar Layar Hp"/>
    <m/>
    <n v="64000"/>
    <n v="0"/>
    <n v="0"/>
    <n v="64000"/>
    <m/>
    <s v="Diskon"/>
    <n v="25600"/>
    <n v="38400"/>
    <n v="169000"/>
    <n v="2535"/>
    <s v="Maxi Michael (Kin)"/>
    <m/>
    <d v="2026-06-17T00:00:00"/>
    <m/>
    <x v="0"/>
    <m/>
    <s v="VIP"/>
    <m/>
    <m/>
    <s v="Tidak"/>
    <s v="COD"/>
    <n v="105000"/>
    <s v="Recon"/>
    <n v="128065"/>
    <x v="9"/>
  </r>
  <r>
    <s v="1358463384"/>
    <d v="2026-06-11T00:00:00"/>
    <s v="MEIKA-BERKARYA"/>
    <s v="Meika Berkarya"/>
    <s v="6287818525580"/>
    <s v="Kab. Kuningan"/>
    <s v="Cilimus"/>
    <s v="Jl. Panawuan Indrapatra, Panawuan"/>
    <s v="Irman suleman (Yn)"/>
    <s v="6289530215465"/>
    <x v="3"/>
    <s v="Bitung"/>
    <s v="Aertembaga"/>
    <s v="Jl. Hotel Sakura RT 01 RW 02 Desa Pateten Dua Kec Aertembaga Kota Bitung patokan Hotel Sakura (DIANTAR LANGSUNG KE ALAMAT PENERIMA)."/>
    <n v="1"/>
    <s v="BARANG"/>
    <n v="100"/>
    <n v="0"/>
    <s v="EZ"/>
    <s v="Bulanan"/>
    <s v="Beli 1 Pembesar Layar Hp"/>
    <m/>
    <n v="80000"/>
    <n v="0"/>
    <n v="0"/>
    <n v="80000"/>
    <m/>
    <s v="Diskon"/>
    <n v="32000"/>
    <n v="48000"/>
    <n v="150000"/>
    <n v="2250"/>
    <s v="paket anda adadi jnt panawuan"/>
    <s v="Atasan/Staf/Karyawan"/>
    <d v="2026-06-24T00:00:00"/>
    <m/>
    <x v="1"/>
    <m/>
    <s v="VIP"/>
    <m/>
    <m/>
    <s v="Tidak"/>
    <s v="COD"/>
    <n v="70000"/>
    <s v="-"/>
    <n v="99750"/>
    <x v="16"/>
  </r>
  <r>
    <s v="1358465950"/>
    <d v="2026-06-11T00:00:00"/>
    <s v="MEIKA-BERKARYA"/>
    <s v="Meika Berkarya"/>
    <s v="6287818525580"/>
    <s v="Kab. Kuningan"/>
    <s v="Cilimus"/>
    <s v="Jl. Panawuan Indrapatra, Panawuan, Kec. Cigandamekar, Kabupaten Kuningan, Jawa Barat"/>
    <s v="mulyadi (Bar)"/>
    <s v="6281266881734"/>
    <x v="6"/>
    <s v="Kab. Solok"/>
    <s v="Kubung"/>
    <s v="Mulyadi, No. HP: 6281266881744, Alamat. Kolam Renang Azian, Jorong Mudik Air Panyakalan, Kec. Kubung (Di depan Rumah Minang, kolam renang di bagian belakangnya). (DIANTARKAN LANGSUNG KE ALAMAT PENERIMA)"/>
    <n v="1"/>
    <s v="BARANG"/>
    <n v="100"/>
    <n v="0"/>
    <s v="EZ"/>
    <s v="Bulanan"/>
    <s v="1 Dapat 3 Penambal Gigi"/>
    <m/>
    <n v="50000"/>
    <n v="0"/>
    <n v="0"/>
    <n v="50000"/>
    <m/>
    <s v="Diskon"/>
    <n v="20000"/>
    <n v="30000"/>
    <n v="140000"/>
    <n v="2100"/>
    <s v="DC PANAWUAN"/>
    <s v="Atasan/Staf/Karyawan"/>
    <d v="2026-06-21T00:00:00"/>
    <s v="HUBUNGI PENERIMA (LANGSUNG ANTAR KE ALAMAT)"/>
    <x v="1"/>
    <m/>
    <s v="VIP"/>
    <m/>
    <m/>
    <s v="Tidak"/>
    <s v="COD"/>
    <n v="90000"/>
    <s v="-"/>
    <n v="107900"/>
    <x v="10"/>
  </r>
  <r>
    <s v="1358408304"/>
    <d v="2026-06-11T00:00:00"/>
    <s v="MEIKA-BERKARYA"/>
    <s v="Meika Berkarya"/>
    <s v="6287818525580"/>
    <s v="Kab. Kuningan"/>
    <s v="Cilimus"/>
    <s v="Jl. Panawuan Indrapatra, Panawuan"/>
    <s v="Lukman Samiun (Jj)"/>
    <s v="6282299048251"/>
    <x v="8"/>
    <s v="Kab. Tojo Una Una"/>
    <s v="Ampana Kota"/>
    <s v="Jl. Bahari No.13 RT 02. RW. 03 Kelurahan Bailo Baru kec. Ampana Kota Kab. Tojo Una Una Provinsi Sulawesi Tengah."/>
    <n v="1"/>
    <s v="BARANG"/>
    <n v="100"/>
    <n v="0"/>
    <s v="EZ"/>
    <s v="Bulanan"/>
    <s v="Beli 1 Gratis 1 Parfum Mobil"/>
    <m/>
    <n v="85000"/>
    <n v="0"/>
    <n v="0"/>
    <n v="85000"/>
    <m/>
    <s v="Diskon"/>
    <n v="34000"/>
    <n v="51000"/>
    <n v="189000"/>
    <n v="2835"/>
    <s v="Lukman Samiun (Jj)"/>
    <m/>
    <d v="2026-06-17T00:00:00"/>
    <m/>
    <x v="0"/>
    <m/>
    <s v="VIP"/>
    <m/>
    <m/>
    <s v="Tidak"/>
    <s v="COD"/>
    <n v="104000"/>
    <s v="Recon"/>
    <n v="135165"/>
    <x v="9"/>
  </r>
  <r>
    <s v="1358409170"/>
    <d v="2026-06-11T00:00:00"/>
    <s v="MEIKA-BERKARYA"/>
    <s v="Meika Berkarya"/>
    <s v="6287818525580"/>
    <s v="Kab. Kuningan"/>
    <s v="Cilimus"/>
    <s v="Jl. Panawuan Indrapatra, Panawuan"/>
    <s v="Ruston Pakaya (Kin)"/>
    <s v="6282343951743"/>
    <x v="11"/>
    <s v="Kab. Boalemo"/>
    <s v="Paguyaman"/>
    <s v="Jln. Trans Sulawesi Desa Rejonegoro, Km 69 Komplek Foto Copy Santiago"/>
    <n v="1"/>
    <s v="BARANG"/>
    <n v="100"/>
    <n v="0"/>
    <s v="EZ"/>
    <s v="Bulanan"/>
    <s v="Beli 1 Gratis 1 Sikat Punggug"/>
    <m/>
    <n v="85000"/>
    <n v="0"/>
    <n v="0"/>
    <n v="85000"/>
    <m/>
    <s v="Diskon"/>
    <n v="34000"/>
    <n v="51000"/>
    <n v="155000"/>
    <n v="2325"/>
    <s v="PAKET ANDA ADA DI JNT PANAWUAN"/>
    <s v="Atasan/Staf/Karyawan"/>
    <d v="2026-06-22T00:00:00"/>
    <m/>
    <x v="1"/>
    <m/>
    <s v="VIP"/>
    <m/>
    <m/>
    <s v="Tidak"/>
    <s v="COD"/>
    <n v="70000"/>
    <s v="-"/>
    <n v="101675"/>
    <x v="12"/>
  </r>
  <r>
    <s v="1358403911"/>
    <d v="2026-06-11T00:00:00"/>
    <s v="MEIKA-BERKARYA"/>
    <s v="Meika Berkarya"/>
    <s v="6287818525580"/>
    <s v="Kab. Kuningan"/>
    <s v="Cilimus"/>
    <s v="Jl. Panawuan Indrapatra, Panawuan, Kec. Cigandamekar, Kabupaten Kuningan, Jawa Barat"/>
    <s v="Werni Sihotang (Hb)"/>
    <s v="6281218978001"/>
    <x v="24"/>
    <s v="Jakarta Timur"/>
    <s v="Pulogadung"/>
    <s v="Jl. Metrojaya III No. 20A, Rt.007, Rw.009, Kel. Kayuputih, Pulo Gadung Kota Jakarta Timur"/>
    <n v="1"/>
    <s v="BARANG"/>
    <n v="100"/>
    <n v="0"/>
    <s v="EZ"/>
    <s v="Bulanan"/>
    <s v="1 Paket Buku Excel"/>
    <m/>
    <n v="14000"/>
    <n v="0"/>
    <n v="0"/>
    <n v="14000"/>
    <m/>
    <s v="Diskon"/>
    <n v="8000"/>
    <n v="6000"/>
    <n v="96000"/>
    <n v="1440"/>
    <s v="Werni Sihotang (Hb)"/>
    <m/>
    <d v="2026-06-13T00:00:00"/>
    <s v="HUBUNGI PENERIMA (LANGSUNG ANTAR KE ALAMAT)"/>
    <x v="0"/>
    <m/>
    <s v="VIP"/>
    <m/>
    <m/>
    <s v="Tidak"/>
    <s v="COD"/>
    <n v="82000"/>
    <s v="Recon"/>
    <n v="88560"/>
    <x v="15"/>
  </r>
  <r>
    <s v="1358584618"/>
    <d v="2026-06-11T00:00:00"/>
    <s v="MEIKA-BERKARYA"/>
    <s v="Meika Berkarya"/>
    <s v="6287818525580"/>
    <s v="Kab. Kuningan"/>
    <s v="Cilimus"/>
    <s v="Jl. Panawuan Indrapatra, Panawuan"/>
    <s v="Franky Tamolonggehe (iaa)"/>
    <s v="6285396927175"/>
    <x v="3"/>
    <s v="Kab. Kep. Siau Tagulandang Biaro"/>
    <s v="Tagulandang"/>
    <s v="Desa mohongsawang Dusun 3 kec Tagulandang kab sitaro,propinsi sulut (Patokan Complex ,Gereja prostetan)"/>
    <n v="1"/>
    <s v="BARANG"/>
    <n v="100"/>
    <n v="0"/>
    <s v="EZ"/>
    <s v="Bulanan"/>
    <s v="Beli 1 Pembesar Layar Hp"/>
    <m/>
    <n v="114000"/>
    <n v="0"/>
    <n v="0"/>
    <n v="114000"/>
    <m/>
    <s v="Diskon"/>
    <n v="45600"/>
    <n v="68400"/>
    <n v="184370"/>
    <n v="2765.5499999999997"/>
    <s v="PAKET ANDA ADA DI JNT PANAUWAN"/>
    <s v="Atasan/Staf/Karyawan"/>
    <d v="2026-06-28T00:00:00"/>
    <m/>
    <x v="1"/>
    <m/>
    <s v="VIP"/>
    <m/>
    <m/>
    <s v="Tidak"/>
    <s v="COD"/>
    <n v="70370"/>
    <s v="-"/>
    <n v="113204.45000000001"/>
    <x v="24"/>
  </r>
  <r>
    <s v="1358582998"/>
    <d v="2026-06-11T00:00:00"/>
    <s v="MEIKA-BERKARYA"/>
    <s v="Meika Berkarya"/>
    <s v="6287818525580"/>
    <s v="Kab. Kuningan"/>
    <s v="Cilimus"/>
    <s v="Jl. Panawuan Indrapatra, Panawuan"/>
    <s v="Stendrik Tulangi Od."/>
    <s v="6281243232625"/>
    <x v="3"/>
    <s v="Manado"/>
    <s v="Malalayang"/>
    <s v="Kelurahan Malalayang Dua (II) Kec Malalayang (DIANTAR LANGSUNG KE ALAMAT PENERIMA) Titik Maps Kios Ex,Chel Manibang."/>
    <n v="1"/>
    <s v="BARANG"/>
    <n v="100"/>
    <n v="0"/>
    <s v="EZ"/>
    <s v="Bulanan"/>
    <s v="Beli 2 Gratis 1 Semprotan Noozle"/>
    <m/>
    <n v="64000"/>
    <n v="0"/>
    <n v="0"/>
    <n v="64000"/>
    <m/>
    <s v="Diskon"/>
    <n v="25600"/>
    <n v="38400"/>
    <n v="168000"/>
    <n v="2520"/>
    <s v="Stendrik Tulangi Od."/>
    <m/>
    <d v="2026-06-15T00:00:00"/>
    <m/>
    <x v="0"/>
    <m/>
    <s v="VIP"/>
    <m/>
    <m/>
    <s v="Tidak"/>
    <s v="COD"/>
    <n v="104000"/>
    <s v="Recon"/>
    <n v="127080"/>
    <x v="14"/>
  </r>
  <r>
    <s v="1358422859"/>
    <d v="2026-06-11T00:00:00"/>
    <s v="MEIKA-BERKARYA"/>
    <s v="Meika Berkarya"/>
    <s v="6287818525580"/>
    <s v="Kab. Kuningan"/>
    <s v="Cilimus"/>
    <s v="Jl. Panawuan Indrapatra, Panawuan"/>
    <s v="Lissa (Jj)"/>
    <s v="628134882396"/>
    <x v="17"/>
    <s v="Sorong"/>
    <s v="Sorong Manoi"/>
    <s v="Jln. Jendral Sudirman /Jalan Baru RT 03 RW 04 Kelurahan /Desa Malabutor, Samping Panti Asuhan Pelangi"/>
    <n v="1"/>
    <s v="BARANG"/>
    <n v="100"/>
    <n v="0"/>
    <s v="EZ"/>
    <s v="Bulanan"/>
    <s v="Beli 1 Dapat 6 Paket Buku Lancar Membaca Tanpa Mengeja"/>
    <m/>
    <n v="115000"/>
    <n v="0"/>
    <n v="0"/>
    <n v="115000"/>
    <m/>
    <s v="Diskon"/>
    <n v="46000"/>
    <n v="69000"/>
    <n v="199000"/>
    <n v="2985"/>
    <s v="Lissa (Jj)"/>
    <m/>
    <d v="2026-06-18T00:00:00"/>
    <m/>
    <x v="0"/>
    <m/>
    <s v="VIP"/>
    <m/>
    <m/>
    <s v="Tidak"/>
    <s v="COD"/>
    <n v="84000"/>
    <s v="Recon"/>
    <n v="127015"/>
    <x v="3"/>
  </r>
  <r>
    <s v="1358425970"/>
    <d v="2026-06-11T00:00:00"/>
    <s v="MEIKA-BERKARYA"/>
    <s v="Meika Berkarya"/>
    <s v="6287818525580"/>
    <s v="Kab. Kuningan"/>
    <s v="Cilimus"/>
    <s v="Jl. Panawuan Indrapatra, Panawuan"/>
    <s v="Servie Tendean (PS)"/>
    <s v="6281340784033"/>
    <x v="3"/>
    <s v="Manado"/>
    <s v="Mapanget"/>
    <s v="Perum Griya Paniki Indah Jln. Flamboyan b no 42 Kelurahan. Buha"/>
    <n v="1"/>
    <s v="BARANG"/>
    <n v="100"/>
    <n v="0"/>
    <s v="EZ"/>
    <s v="Bulanan"/>
    <s v="Beli 2 Gratis 1 Penghitam Body Kendaraan Bonus Kain Lap Microfiber"/>
    <m/>
    <n v="64000"/>
    <n v="0"/>
    <n v="0"/>
    <n v="64000"/>
    <m/>
    <s v="Diskon"/>
    <n v="25600"/>
    <n v="38400"/>
    <n v="167000"/>
    <n v="2505"/>
    <s v="Servie Tendean (PS)"/>
    <m/>
    <d v="2026-06-16T00:00:00"/>
    <m/>
    <x v="0"/>
    <m/>
    <s v="VIP"/>
    <m/>
    <m/>
    <s v="Tidak"/>
    <s v="COD"/>
    <n v="103000"/>
    <s v="Recon"/>
    <n v="126095"/>
    <x v="7"/>
  </r>
  <r>
    <s v="1358422844"/>
    <d v="2026-06-11T00:00:00"/>
    <s v="MEIKA-BERKARYA"/>
    <s v="Meika Berkarya"/>
    <s v="6287818525580"/>
    <s v="Kab. Kuningan"/>
    <s v="Cilimus"/>
    <s v="Jl. Panawuan Indrapatra, Panawuan"/>
    <s v="Godlief Haning (Jj)"/>
    <s v="628139311445"/>
    <x v="1"/>
    <s v="Kab. Rote Ndao"/>
    <s v="Rote Barat Daya"/>
    <s v="Dusun Lidamanu Desa Lentera Jl. Baa Nemberala, Rumah Samping Gereja Petra Lidamanu Kec. Rote Barat Daya Kab. Rote Ndao Prop. NTT"/>
    <n v="1"/>
    <s v="BARANG"/>
    <n v="100"/>
    <n v="0"/>
    <s v="EZ"/>
    <s v="Bulanan"/>
    <s v="Beli 1 Gratis 1 Sikat Punggug"/>
    <m/>
    <n v="85000"/>
    <n v="0"/>
    <n v="0"/>
    <n v="85000"/>
    <m/>
    <s v="Diskon"/>
    <n v="34000"/>
    <n v="51000"/>
    <n v="155000"/>
    <n v="2325"/>
    <m/>
    <m/>
    <m/>
    <m/>
    <x v="1"/>
    <m/>
    <s v="VIP"/>
    <m/>
    <m/>
    <s v="Tidak"/>
    <s v="COD"/>
    <n v="70000"/>
    <s v="-"/>
    <n v="101675"/>
    <x v="20"/>
  </r>
  <r>
    <s v="1358579917"/>
    <d v="2026-06-11T00:00:00"/>
    <s v="MEIKA-BERKARYA"/>
    <s v="Meika Berkarya"/>
    <s v="6287818525580"/>
    <s v="Kab. Kuningan"/>
    <s v="Cilimus"/>
    <s v="Jl. Panawuan Indrapatra, Panawuan"/>
    <s v="Damasus Naret (Jj)"/>
    <s v="6282145835386"/>
    <x v="1"/>
    <s v="Kab. Manggarai Barat"/>
    <s v="Komodo"/>
    <s v="Kelurahan /Desa Batu Cermin Jln. Frans Nala Kec. Komodo, Samping SDN Batu Cermin"/>
    <n v="1"/>
    <s v="BARANG"/>
    <n v="100"/>
    <n v="0"/>
    <s v="EZ"/>
    <s v="Bulanan"/>
    <s v="Beli 2 Gratis 2 Sikat Punggug"/>
    <m/>
    <n v="85000"/>
    <n v="0"/>
    <n v="0"/>
    <n v="85000"/>
    <m/>
    <s v="Diskon"/>
    <n v="34000"/>
    <n v="51000"/>
    <n v="200000"/>
    <n v="3000"/>
    <m/>
    <m/>
    <m/>
    <m/>
    <x v="1"/>
    <m/>
    <s v="VIP"/>
    <m/>
    <m/>
    <s v="Tidak"/>
    <s v="COD"/>
    <n v="115000"/>
    <s v="-"/>
    <n v="146000"/>
    <x v="20"/>
  </r>
  <r>
    <s v="1358479041"/>
    <d v="2026-06-11T00:00:00"/>
    <s v="MEIKA-BERKARYA"/>
    <s v="Meika Berkarya"/>
    <s v="6287818525580"/>
    <s v="Kab. Kuningan"/>
    <s v="Cilimus"/>
    <s v="Jl. Panawuan Indrapatra, Panawuan, Kec. Cigandamekar, Kabupaten Kuningan, Jawa Barat"/>
    <s v="Dullah dadu ( Di)"/>
    <s v="6282298232749"/>
    <x v="14"/>
    <s v="Kab. Luwu Timur"/>
    <s v="Towuti"/>
    <s v="Jln. Tani Trans Mikrasi Sp 4 Rt 3 Rw 3 Desa Maholonah, Kec. Towuti Kab. Luwu Timur, Kab. Luwu Timur"/>
    <n v="1"/>
    <s v="BARANG"/>
    <n v="100"/>
    <n v="0"/>
    <s v="EZ"/>
    <s v="Bulanan"/>
    <s v="1 DAPAT 3 PENAMBAL GIGI"/>
    <m/>
    <n v="64000"/>
    <n v="0"/>
    <n v="0"/>
    <n v="64000"/>
    <m/>
    <s v="Diskon"/>
    <n v="25600"/>
    <n v="38400"/>
    <n v="144000"/>
    <n v="2160"/>
    <s v="Dullah dadu ( Di)"/>
    <m/>
    <d v="2026-06-20T00:00:00"/>
    <s v="HUBUNGI PENERIMA (LANGSUNG ANTAR KE ALAMAT)"/>
    <x v="0"/>
    <m/>
    <s v="VIP"/>
    <m/>
    <m/>
    <s v="Tidak"/>
    <s v="COD"/>
    <n v="80000"/>
    <s v="Recon"/>
    <n v="103440"/>
    <x v="19"/>
  </r>
  <r>
    <s v="1358518777"/>
    <d v="2026-06-11T00:00:00"/>
    <s v="MEIKA-BERKARYA"/>
    <s v="Meika Berkarya"/>
    <s v="6287818525580"/>
    <s v="Kab. Kuningan"/>
    <s v="Cilimus"/>
    <s v="Jl. Panawuan Indrapatra, Panawuan, Kec. Cigandamekar, Kabupaten Kuningan, Jawa Barat"/>
    <s v="Wayan mastra ( Di) hitam , coklat"/>
    <s v="6285241175338"/>
    <x v="8"/>
    <s v="Kab. Donggala"/>
    <s v="Rio Pakava"/>
    <s v="Jln. Perintis, Dusun Rawa Sari , Desa Minti Makmur, Kec. Rio Pakava, Kab. Donggala"/>
    <n v="1"/>
    <s v="BARANG"/>
    <n v="100"/>
    <n v="0"/>
    <s v="EZ"/>
    <s v="Bulanan"/>
    <s v="2 PCS TOPI KOMANDO (H,C)"/>
    <m/>
    <n v="83000"/>
    <n v="0"/>
    <n v="0"/>
    <n v="83000"/>
    <m/>
    <s v="Diskon"/>
    <n v="33200"/>
    <n v="49800"/>
    <n v="193000"/>
    <n v="2895"/>
    <s v="Wayan mastra ( Di) hitam , coklat"/>
    <m/>
    <d v="2026-06-18T00:00:00"/>
    <s v="HUBUNGI PENERIMA (LANGSUNG ANTAR KE ALAMAT)"/>
    <x v="0"/>
    <m/>
    <s v="VIP"/>
    <m/>
    <m/>
    <s v="Tidak"/>
    <s v="COD"/>
    <n v="110000"/>
    <s v="Recon"/>
    <n v="140305"/>
    <x v="3"/>
  </r>
  <r>
    <s v="1358519846"/>
    <d v="2026-06-11T00:00:00"/>
    <s v="MEIKA-BERKARYA"/>
    <s v="Meika Berkarya"/>
    <s v="6287818525580"/>
    <s v="Kab. Kuningan"/>
    <s v="Cilimus"/>
    <s v="Jl. Panawuan Indrapatra, Panawuan, Kec. Cigandamekar, Kabupaten Kuningan, Jawa Barat"/>
    <s v="Hendri Remico (BY)"/>
    <s v="6285346502666"/>
    <x v="5"/>
    <s v="Kab. Sambas"/>
    <s v="Pemangkat"/>
    <s v="Jl. Stadion RT.01/RW.02 Desa Gugah Sejahtera (Didpn IGD RSUD Pemangkat, Warung makan nasi Dachlia)"/>
    <n v="1"/>
    <s v="BARANG"/>
    <n v="100"/>
    <n v="0"/>
    <s v="EZ"/>
    <s v="Bulanan"/>
    <s v="2 Topi Visor Anti UV (CREAM,HIJAU)"/>
    <m/>
    <n v="74000"/>
    <n v="0"/>
    <n v="0"/>
    <n v="74000"/>
    <m/>
    <s v="Diskon"/>
    <n v="29600"/>
    <n v="44400"/>
    <n v="218000"/>
    <n v="3270"/>
    <s v="Hendri Remico (BY)"/>
    <m/>
    <d v="2026-06-15T00:00:00"/>
    <s v="HUBUNGI PENERIMA (LANGSUNG ANTAR KE ALAMAT)"/>
    <x v="0"/>
    <m/>
    <s v="VIP"/>
    <m/>
    <m/>
    <s v="Tidak"/>
    <s v="COD"/>
    <n v="144000"/>
    <s v="Recon"/>
    <n v="170330"/>
    <x v="14"/>
  </r>
  <r>
    <s v="1358508422"/>
    <d v="2026-06-11T00:00:00"/>
    <s v="MEIKA-BERKARYA"/>
    <s v="Meika Berkarya"/>
    <s v="6287818525580"/>
    <s v="Kab. Kuningan"/>
    <s v="Cilimus"/>
    <s v="Jl. Panawuan Indrapatra, Panawuan, Kec. Cigandamekar, Kabupaten Kuningan, Jawa Barat"/>
    <s v="Sangidun (Rs)"/>
    <s v="6285713535003"/>
    <x v="15"/>
    <s v="Kab. Cilacap"/>
    <s v="Adipala"/>
    <s v="Jl. Puter Kidul, RT 01 RW 02, Desa Karangsari, Kec. Adipala Kab. Cilacap"/>
    <n v="1"/>
    <s v="BARANG"/>
    <n v="100"/>
    <n v="0"/>
    <s v="EZ"/>
    <s v="Bulanan"/>
    <s v="1 SET GIGI PALSU"/>
    <m/>
    <n v="20000"/>
    <n v="0"/>
    <n v="0"/>
    <n v="20000"/>
    <m/>
    <s v="Diskon"/>
    <n v="13000"/>
    <n v="7000"/>
    <n v="87000"/>
    <n v="1305"/>
    <s v="Sangidun (Rs)"/>
    <m/>
    <d v="2026-06-14T00:00:00"/>
    <s v="HUBUNGI PENERIMA (LANGSUNG ANTAR KE ALAMAT)"/>
    <x v="0"/>
    <m/>
    <s v="VIP"/>
    <m/>
    <m/>
    <s v="Tidak"/>
    <s v="COD"/>
    <n v="67000"/>
    <s v="Recon"/>
    <n v="78695"/>
    <x v="18"/>
  </r>
  <r>
    <s v="1358549764"/>
    <d v="2026-06-11T00:00:00"/>
    <s v="MEIKA-BERKARYA"/>
    <s v="Meika Berkarya"/>
    <s v="6287818525580"/>
    <s v="Kab. Kuningan"/>
    <s v="Cilimus"/>
    <s v="Jl. Panawuan Indrapatra, Panawuan, Kec. Cigandamekar, Kabupaten Kuningan, Jawa Barat"/>
    <s v="Wakia (RM)"/>
    <s v="6287739900566"/>
    <x v="26"/>
    <s v="Kab. Cirebon"/>
    <s v="Arjawinangun"/>
    <s v="Jln.Srikaya Gang Naelul Huda Blok 5 Rt Rw 003/007 Desa Tegal Gubug Kec. Arjawinangun, Kab. Cirebon"/>
    <n v="1"/>
    <s v="BARANG"/>
    <n v="100"/>
    <n v="0"/>
    <s v="EZ"/>
    <s v="Bulanan"/>
    <s v="1 Dapat 2 Kacamata Autofokus"/>
    <m/>
    <n v="8000"/>
    <n v="0"/>
    <n v="0"/>
    <n v="8000"/>
    <m/>
    <s v="Diskon"/>
    <n v="3000"/>
    <n v="5000"/>
    <n v="49000"/>
    <n v="735"/>
    <s v="Wakia (RM)"/>
    <m/>
    <d v="2026-06-12T00:00:00"/>
    <s v="HUBUNGI PENERIMA (LANGSUNG ANTAR KE ALAMAT)"/>
    <x v="0"/>
    <m/>
    <s v="VIP"/>
    <m/>
    <m/>
    <s v="Tidak"/>
    <s v="COD"/>
    <n v="41000"/>
    <s v="Recon"/>
    <n v="43265"/>
    <x v="25"/>
  </r>
  <r>
    <s v="1358536970"/>
    <d v="2026-06-11T00:00:00"/>
    <s v="MEIKA-BERKARYA"/>
    <s v="Meika Berkarya"/>
    <s v="6287818525580"/>
    <s v="Kab. Kuningan"/>
    <s v="Cilimus"/>
    <s v="Jl. Panawuan Indrapatra, Panawuan, Kec. Cigandamekar, Kabupaten Kuningan, Jawa Barat"/>
    <s v="H Amir Mahmud (BY)"/>
    <s v="628125142141"/>
    <x v="13"/>
    <s v="Kab. Barito Utara"/>
    <s v="Teweh Tengah"/>
    <s v="Jl. Merak Rt.18/Rw.06 No.60 Desa/Kelurahan Melayu (Depan Salon Yani, Cet Warna Kuning)"/>
    <n v="1"/>
    <s v="BARANG"/>
    <n v="100"/>
    <n v="0"/>
    <s v="EZ"/>
    <s v="Bulanan"/>
    <s v="1 Topi Visor Anti UV (BLUE)"/>
    <m/>
    <n v="59000"/>
    <n v="0"/>
    <n v="0"/>
    <n v="59000"/>
    <m/>
    <s v="Diskon"/>
    <n v="23600"/>
    <n v="35400"/>
    <n v="143000"/>
    <n v="2145"/>
    <s v="H Amir Mahmud (BY)"/>
    <m/>
    <d v="2026-06-16T00:00:00"/>
    <s v="HUBUNGI PENERIMA (LANGSUNG ANTAR KE ALAMAT)"/>
    <x v="0"/>
    <m/>
    <s v="VIP"/>
    <m/>
    <m/>
    <s v="Tidak"/>
    <s v="COD"/>
    <n v="84000"/>
    <s v="Recon"/>
    <n v="105455"/>
    <x v="7"/>
  </r>
  <r>
    <s v="1358532413"/>
    <d v="2026-06-11T00:00:00"/>
    <s v="MEIKA-BERKARYA"/>
    <s v="Meika Berkarya"/>
    <s v="6287818525580"/>
    <s v="Kab. Kuningan"/>
    <s v="Cilimus"/>
    <s v="Jl. Panawuan Indrapatra, Panawuan"/>
    <s v="Ibu Etha Ludji Od."/>
    <s v="6281246312222"/>
    <x v="1"/>
    <s v="Kupang"/>
    <s v="Kota Raja"/>
    <s v="Jln Percetakan Cendana nmr 6-kelurahan Fontein, Kecamatan Kota Raja-Kota Kupang-NTT"/>
    <n v="1"/>
    <s v="BARANG"/>
    <n v="100"/>
    <n v="0"/>
    <s v="EZ"/>
    <s v="Bulanan"/>
    <s v="Beli 1 Gratis 1 Sikat Punggug"/>
    <m/>
    <n v="64000"/>
    <n v="0"/>
    <n v="0"/>
    <n v="64000"/>
    <m/>
    <s v="Diskon"/>
    <n v="25600"/>
    <n v="38400"/>
    <n v="135000"/>
    <n v="2025"/>
    <s v="Ibu Etha Ludji Od."/>
    <m/>
    <d v="2026-06-15T00:00:00"/>
    <m/>
    <x v="0"/>
    <m/>
    <s v="VIP"/>
    <m/>
    <m/>
    <s v="Tidak"/>
    <s v="COD"/>
    <n v="71000"/>
    <s v="Recon"/>
    <n v="94575"/>
    <x v="14"/>
  </r>
  <r>
    <s v="1358530642"/>
    <d v="2026-06-11T00:00:00"/>
    <s v="MEIKA-BERKARYA"/>
    <s v="Meika Berkarya"/>
    <s v="6287818525580"/>
    <s v="Kab. Kuningan"/>
    <s v="Cilimus"/>
    <s v="Jl. Panawuan Indrapatra, Panawuan, Kec. Cigandamekar, Kabupaten Kuningan, Jawa Barat"/>
    <s v="Elimurni panuturi Simatupang (ar)"/>
    <s v="6282177801893"/>
    <x v="10"/>
    <s v="Palembang"/>
    <s v="Sematangborang"/>
    <s v="Komplek Griya Kencana Indah blok D 2 n.13 RT.27 RW.12 Kelurahan lebung gajah, Kecamatan sematang borang"/>
    <n v="1"/>
    <s v="BARANG"/>
    <n v="100"/>
    <n v="0"/>
    <s v="EZ"/>
    <s v="Bulanan"/>
    <s v="1 SET GIGI PALSU"/>
    <m/>
    <n v="29000"/>
    <n v="0"/>
    <n v="0"/>
    <n v="29000"/>
    <m/>
    <s v="Diskon"/>
    <n v="11600"/>
    <n v="17400"/>
    <n v="89000"/>
    <n v="1335"/>
    <s v="Elimurni panuturi Simatupang (ar)"/>
    <m/>
    <d v="2026-06-13T00:00:00"/>
    <s v="HUBUNGI PENERIMA (LANGSUNG ANTAR KE ALAMAT)"/>
    <x v="0"/>
    <m/>
    <s v="VIP"/>
    <m/>
    <m/>
    <s v="Tidak"/>
    <s v="COD"/>
    <n v="60000"/>
    <s v="Recon"/>
    <n v="70265"/>
    <x v="15"/>
  </r>
  <r>
    <s v="1358526097"/>
    <d v="2026-06-11T00:00:00"/>
    <s v="MEIKA-BERKARYA"/>
    <s v="Meika Berkarya"/>
    <s v="6287818525580"/>
    <s v="Kab. Kuningan"/>
    <s v="Cilimus"/>
    <s v="Jl. Panawuan Indrapatra, Panawuan"/>
    <s v="Jefry Samoli (Jj)"/>
    <s v="6281244829199"/>
    <x v="14"/>
    <s v="Kab. Toraja Utara"/>
    <s v="Balusu"/>
    <s v="Jln Poros Tandung Palawak Kelurahan /Desa Balusu Ao Gading Dusun Buntu Kira Pollok Tondok, dekat kantor lembang"/>
    <n v="1"/>
    <s v="BARANG"/>
    <n v="100"/>
    <n v="0"/>
    <s v="EZ"/>
    <s v="Bulanan"/>
    <s v="Beli 1 Pembesar Layar Hp"/>
    <m/>
    <n v="65000"/>
    <n v="0"/>
    <n v="0"/>
    <n v="65000"/>
    <m/>
    <s v="Diskon"/>
    <n v="26000"/>
    <n v="39000"/>
    <n v="135000"/>
    <n v="2025"/>
    <s v="DC PANAWUAN"/>
    <s v="Atasan/Staf/Karyawan"/>
    <d v="2026-06-27T00:00:00"/>
    <m/>
    <x v="1"/>
    <m/>
    <s v="VIP"/>
    <m/>
    <m/>
    <s v="Tidak"/>
    <s v="COD"/>
    <n v="70000"/>
    <s v="-"/>
    <n v="93975"/>
    <x v="1"/>
  </r>
  <r>
    <s v="1358527970"/>
    <d v="2026-06-11T00:00:00"/>
    <s v="MEIKA-BERKARYA"/>
    <s v="Meika Berkarya"/>
    <s v="6287818525580"/>
    <s v="Kab. Kuningan"/>
    <s v="Cilimus"/>
    <s v="Jl. Panawuan Indrapatra, Panawuan, Kec. Cigandamekar, Kabupaten Kuningan, Jawa Barat"/>
    <s v="Ida made sumantri ( SP )"/>
    <s v="6281803693946"/>
    <x v="2"/>
    <s v="Mataram"/>
    <s v="Mataram"/>
    <s v="Jln Guru Bangkol Gang Surakarta No 2 Kelurahan Pagesangan ( Rumah dekat alfamart )"/>
    <n v="1"/>
    <s v="BARANG"/>
    <n v="100"/>
    <n v="0"/>
    <s v="EZ"/>
    <s v="Bulanan"/>
    <s v="1 PCS TOPI KOMANDO (H)"/>
    <m/>
    <n v="39000"/>
    <n v="0"/>
    <n v="0"/>
    <n v="39000"/>
    <m/>
    <s v="Diskon"/>
    <n v="15600"/>
    <n v="23400"/>
    <n v="119000"/>
    <n v="1785"/>
    <s v="Ida made sumantri ( SP )"/>
    <m/>
    <d v="2026-06-14T00:00:00"/>
    <s v="HUBUNGI PENERIMA (LANGSUNG ANTAR KE ALAMAT)"/>
    <x v="0"/>
    <m/>
    <s v="VIP"/>
    <m/>
    <m/>
    <s v="Tidak"/>
    <s v="COD"/>
    <n v="80000"/>
    <s v="Recon"/>
    <n v="93815"/>
    <x v="18"/>
  </r>
  <r>
    <s v="1358501335"/>
    <d v="2026-06-11T00:00:00"/>
    <s v="MEIKA-BERKARYA"/>
    <s v="Meika Berkarya"/>
    <s v="6287818525580"/>
    <s v="Kab. Kuningan"/>
    <s v="Cilimus"/>
    <s v="Jl. Panawuan Indrapatra, Panawuan"/>
    <s v="Timbul sormin (Kin)"/>
    <s v="6285373712356"/>
    <x v="0"/>
    <s v="Binjai"/>
    <s v="Binjai Utara"/>
    <s v="Jl. Cangkul Gg Warga Kelurahan Cengkeh Turi No. 02"/>
    <n v="1"/>
    <s v="BARANG"/>
    <n v="100"/>
    <n v="0"/>
    <s v="EZ"/>
    <s v="Bulanan"/>
    <s v="Beli 1 Gratis 1 Sikat Punggug"/>
    <m/>
    <n v="50000"/>
    <n v="0"/>
    <n v="0"/>
    <n v="50000"/>
    <m/>
    <s v="Diskon"/>
    <n v="20000"/>
    <n v="30000"/>
    <n v="120000"/>
    <n v="1800"/>
    <s v="paket anda adadi jnt panawuan"/>
    <s v="Atasan/Staf/Karyawan"/>
    <d v="2026-06-24T00:00:00"/>
    <m/>
    <x v="1"/>
    <m/>
    <s v="VIP"/>
    <m/>
    <m/>
    <s v="Tidak"/>
    <s v="COD"/>
    <n v="70000"/>
    <s v="-"/>
    <n v="88200"/>
    <x v="16"/>
  </r>
  <r>
    <s v="1358503275"/>
    <d v="2026-06-11T00:00:00"/>
    <s v="MEIKA-BERKARYA"/>
    <s v="Meika Berkarya"/>
    <s v="6287818525580"/>
    <s v="Kab. Kuningan"/>
    <s v="Cilimus"/>
    <s v="Jl. Panawuan Indrapatra, Panawuan"/>
    <s v="I ketutariadhi (PS)"/>
    <s v="6285826333088"/>
    <x v="12"/>
    <s v="Kab. Karangasem"/>
    <s v="Rendang"/>
    <s v="Jln. Gunung Agung no 38 Desa. Rendang (Sebelah utara jnt rendang)"/>
    <n v="1"/>
    <s v="BARANG"/>
    <n v="100"/>
    <n v="0"/>
    <s v="EZ"/>
    <s v="Bulanan"/>
    <s v="Beli 1 Gratis 1 Gelang Retro Terapi Batu Giok"/>
    <m/>
    <n v="38000"/>
    <n v="0"/>
    <n v="0"/>
    <n v="38000"/>
    <m/>
    <s v="Diskon"/>
    <n v="15200"/>
    <n v="22800"/>
    <n v="108000"/>
    <n v="1620"/>
    <s v="I ketutariadhi (PS)"/>
    <m/>
    <d v="2026-06-16T00:00:00"/>
    <m/>
    <x v="0"/>
    <m/>
    <s v="VIP"/>
    <m/>
    <m/>
    <s v="Tidak"/>
    <s v="COD"/>
    <n v="70000"/>
    <s v="Recon"/>
    <n v="83580"/>
    <x v="7"/>
  </r>
  <r>
    <s v="1358479486"/>
    <d v="2026-06-11T00:00:00"/>
    <s v="MEIKA-BERKARYA"/>
    <s v="Meika Berkarya"/>
    <s v="6287818525580"/>
    <s v="Kab. Kuningan"/>
    <s v="Cilimus"/>
    <s v="Jl. Panawuan Indrapatra, Panawuan, Kec. Cigandamekar, Kabupaten Kuningan, Jawa Barat"/>
    <s v="Mulyana (rz)"/>
    <s v="6285133061168"/>
    <x v="26"/>
    <s v="Kab. Bekasi"/>
    <s v="Setu"/>
    <s v="Jln.Mt.Haryono RT/RW 003/001 ( Depan .las listrik.mulia abadi )Desa Taman Rahayu, Setu Kab. Bekasi"/>
    <n v="1"/>
    <s v="BARANG"/>
    <n v="100"/>
    <n v="0"/>
    <s v="EZ"/>
    <s v="Bulanan"/>
    <s v="1 DAPAT 3 PENAMBAL GIGI"/>
    <m/>
    <n v="15000"/>
    <n v="0"/>
    <n v="0"/>
    <n v="15000"/>
    <m/>
    <s v="Diskon"/>
    <n v="9000"/>
    <n v="6000"/>
    <n v="95000"/>
    <n v="1425"/>
    <s v="Mulyana (rz)"/>
    <m/>
    <d v="2026-06-13T00:00:00"/>
    <s v="HUBUNGI PENERIMA (LANGSUNG ANTAR KE ALAMAT)"/>
    <x v="0"/>
    <m/>
    <s v="VIP"/>
    <m/>
    <m/>
    <s v="Tidak"/>
    <s v="COD"/>
    <n v="80000"/>
    <s v="Recon"/>
    <n v="87575"/>
    <x v="15"/>
  </r>
  <r>
    <s v="1358499847"/>
    <d v="2026-06-11T00:00:00"/>
    <s v="MEIKA-BERKARYA"/>
    <s v="Meika Berkarya"/>
    <s v="6287818525580"/>
    <s v="Kab. Kuningan"/>
    <s v="Cilimus"/>
    <s v="Jl. Panawuan Indrapatra, Panawuan, Kec. Cigandamekar, Kabupaten Kuningan, Jawa Barat"/>
    <s v="Yulieser Modati (Rs)"/>
    <s v="6282347677126"/>
    <x v="3"/>
    <s v="Manado"/>
    <s v="Paal Dua"/>
    <s v="Jl. Yossudarso VI No. 172, Lingkungan 6, Kelurahan Paal Dua, Kec. Paal Dua Kota Manado"/>
    <n v="1"/>
    <s v="BARANG"/>
    <n v="100"/>
    <n v="0"/>
    <s v="EZ"/>
    <s v="Bulanan"/>
    <s v="1 PCS LEM BESI SERBAGUNA"/>
    <m/>
    <n v="64000"/>
    <n v="0"/>
    <n v="0"/>
    <n v="64000"/>
    <m/>
    <s v="Diskon"/>
    <n v="25600"/>
    <n v="38400"/>
    <n v="147000"/>
    <n v="2205"/>
    <s v="jnt"/>
    <s v="Atasan/Staf/Karyawan"/>
    <d v="2026-06-25T00:00:00"/>
    <s v="HUBUNGI PENERIMA (LANGSUNG ANTAR KE ALAMAT)"/>
    <x v="1"/>
    <m/>
    <s v="VIP"/>
    <m/>
    <m/>
    <s v="Tidak"/>
    <s v="COD"/>
    <n v="83000"/>
    <s v="-"/>
    <n v="106395"/>
    <x v="17"/>
  </r>
  <r>
    <s v="1358503748"/>
    <d v="2026-06-11T00:00:00"/>
    <s v="MEIKA-BERKARYA"/>
    <s v="Meika Berkarya"/>
    <s v="6287818525580"/>
    <s v="Kab. Kuningan"/>
    <s v="Cilimus"/>
    <s v="Jl. Panawuan Indrapatra, Panawuan, Kec. Cigandamekar, Kabupaten Kuningan, Jawa Barat"/>
    <s v="Samrisal (BY)"/>
    <s v="6285187137897"/>
    <x v="6"/>
    <s v="Kab. Lima Puluh Kota"/>
    <s v="Kapur IX"/>
    <s v="Desa/Kelurahan Sialang Sontuang (Kedai Rumah Pak Dawar)"/>
    <n v="1"/>
    <s v="BARANG"/>
    <n v="100"/>
    <n v="0"/>
    <s v="EZ"/>
    <s v="Bulanan"/>
    <s v="1 Dapat 2 Kacamata Autofokus"/>
    <m/>
    <n v="50000"/>
    <n v="0"/>
    <n v="0"/>
    <n v="50000"/>
    <m/>
    <s v="Diskon"/>
    <n v="20000"/>
    <n v="30000"/>
    <n v="80000"/>
    <n v="1200"/>
    <s v="JNT"/>
    <s v="Atasan/Staf/Karyawan"/>
    <d v="2026-06-26T00:00:00"/>
    <s v="HUBUNGI PENERIMA (LANGSUNG ANTAR KE ALAMAT)"/>
    <x v="1"/>
    <m/>
    <s v="VIP"/>
    <m/>
    <m/>
    <s v="Tidak"/>
    <s v="COD"/>
    <n v="30000"/>
    <s v="-"/>
    <n v="48800"/>
    <x v="8"/>
  </r>
  <r>
    <s v="1358559503"/>
    <d v="2026-06-11T00:00:00"/>
    <s v="MEIKA-BERKARYA"/>
    <s v="Meika Berkarya"/>
    <s v="6287818525580"/>
    <s v="Kab. Kuningan"/>
    <s v="Cilimus"/>
    <s v="Jl. Panawuan Indrapatra, Panawuan, Kec. Cigandamekar, Kabupaten Kuningan, Jawa Barat"/>
    <s v="Laita Saum (Rs)"/>
    <s v="6285241957199"/>
    <x v="23"/>
    <s v="Kab. Muna"/>
    <s v="Tongkuno Selatan"/>
    <s v="Desa Labasa (Dekat SD Negeri 5 Tongkuno Selatan)Kec. Tongkuno Selatan Kab. Muna"/>
    <n v="1"/>
    <s v="BARANG"/>
    <n v="100"/>
    <n v="0"/>
    <s v="EZ"/>
    <s v="Bulanan"/>
    <s v="1 SET GIGI PALSU"/>
    <m/>
    <n v="91000"/>
    <n v="0"/>
    <n v="0"/>
    <n v="91000"/>
    <m/>
    <s v="Diskon"/>
    <n v="36400"/>
    <n v="54600"/>
    <n v="182000"/>
    <n v="2730"/>
    <s v="Laita Saum (Rs)"/>
    <m/>
    <d v="2026-06-18T00:00:00"/>
    <s v="HUBUNGI PENERIMA (LANGSUNG ANTAR KE ALAMAT)"/>
    <x v="0"/>
    <m/>
    <s v="VIP"/>
    <m/>
    <m/>
    <s v="Tidak"/>
    <s v="COD"/>
    <n v="91000"/>
    <s v="Recon"/>
    <n v="124670"/>
    <x v="3"/>
  </r>
  <r>
    <s v="1358557334"/>
    <d v="2026-06-11T00:00:00"/>
    <s v="MEIKA-BERKARYA"/>
    <s v="Meika Berkarya"/>
    <s v="6287818525580"/>
    <s v="Kab. Kuningan"/>
    <s v="Cilimus"/>
    <s v="Jl. Panawuan Indrapatra, Panawuan"/>
    <s v="Simon Mau dulu (ib)"/>
    <s v="6282145032501"/>
    <x v="1"/>
    <s v="Kupang"/>
    <s v="Maulafa"/>
    <s v="Simon Mausulu 082145032501 kel sikumana  RT 12 RW 05  kupang"/>
    <n v="1"/>
    <s v="BARANG"/>
    <n v="100"/>
    <n v="0"/>
    <s v="EZ"/>
    <s v="Bulanan"/>
    <s v="Beli 1 Penghitam Body Kendaraan Bonus Kain Lap Microfiber"/>
    <m/>
    <n v="64000"/>
    <n v="0"/>
    <n v="0"/>
    <n v="64000"/>
    <m/>
    <s v="Diskon"/>
    <n v="25600"/>
    <n v="38400"/>
    <n v="119000"/>
    <n v="1785"/>
    <s v="jn"/>
    <s v="Atasan/Staf/Karyawan"/>
    <d v="2026-06-30T00:00:00"/>
    <m/>
    <x v="1"/>
    <m/>
    <s v="VIP"/>
    <m/>
    <m/>
    <s v="Tidak"/>
    <s v="COD"/>
    <n v="55000"/>
    <s v="-"/>
    <n v="78815"/>
    <x v="6"/>
  </r>
  <r>
    <s v="1358506046"/>
    <d v="2026-06-11T00:00:00"/>
    <s v="MEIKA-BERKARYA"/>
    <s v="Meika Berkarya"/>
    <s v="6287818525580"/>
    <s v="Kab. Kuningan"/>
    <s v="Cilimus"/>
    <s v="Jl. Panawuan Indrapatra, Panawuan"/>
    <s v="Ujang Kishan (Jj)"/>
    <s v="6281527632770"/>
    <x v="3"/>
    <s v="Kab. Bolaang Mongondow"/>
    <s v="Dumoga Barat"/>
    <s v="Jalan Raya Bendung Kosinggolan rumah di depan bengkel PU, Kelurahan /Desa Doloduo Dusun p4"/>
    <n v="1"/>
    <s v="BARANG"/>
    <n v="100"/>
    <n v="0"/>
    <s v="EZ"/>
    <s v="Bulanan"/>
    <s v="Beli 1 Gratis 1 Sikat Punggug"/>
    <m/>
    <n v="114000"/>
    <n v="0"/>
    <n v="0"/>
    <n v="114000"/>
    <m/>
    <s v="Diskon"/>
    <n v="45600"/>
    <n v="68400"/>
    <n v="184000"/>
    <n v="2760"/>
    <s v="paket anda adadi jnt panawuan"/>
    <s v="Atasan/Staf/Karyawan"/>
    <d v="2026-06-24T00:00:00"/>
    <m/>
    <x v="1"/>
    <m/>
    <s v="VIP"/>
    <m/>
    <m/>
    <s v="Tidak"/>
    <s v="COD"/>
    <n v="70000"/>
    <s v="-"/>
    <n v="112840"/>
    <x v="16"/>
  </r>
  <r>
    <s v="1358506337"/>
    <d v="2026-06-11T00:00:00"/>
    <s v="MEIKA-BERKARYA"/>
    <s v="Meika Berkarya"/>
    <s v="6287818525580"/>
    <s v="Kab. Kuningan"/>
    <s v="Cilimus"/>
    <s v="Jl. Panawuan Indrapatra, Panawuan"/>
    <s v="Nasrul (Kin)"/>
    <s v="6285375159858"/>
    <x v="6"/>
    <s v="Kab. Solok Selatan"/>
    <s v="Sungai Pagu"/>
    <s v="Jorong Selatan Batang Labuah, Desa/Nagari Pasar Muara Labuah, Dekat Jembatan Merah"/>
    <n v="1"/>
    <s v="BARANG"/>
    <n v="100"/>
    <n v="0"/>
    <s v="EZ"/>
    <s v="Bulanan"/>
    <s v="Beli 1 Penghitam Body Kendaraan Bonus Kain Lap Microfiber"/>
    <m/>
    <n v="50000"/>
    <n v="0"/>
    <n v="0"/>
    <n v="50000"/>
    <m/>
    <s v="Diskon"/>
    <n v="20000"/>
    <n v="30000"/>
    <n v="104000"/>
    <n v="1560"/>
    <s v="JNT"/>
    <s v="Atasan/Staf/Karyawan"/>
    <d v="2026-06-26T00:00:00"/>
    <m/>
    <x v="1"/>
    <m/>
    <s v="VIP"/>
    <m/>
    <m/>
    <s v="Tidak"/>
    <s v="COD"/>
    <n v="54000"/>
    <s v="-"/>
    <n v="72440"/>
    <x v="8"/>
  </r>
  <r>
    <s v="1358342020"/>
    <d v="2026-06-11T00:00:00"/>
    <s v="MEIKA-BERKARYA"/>
    <s v="Meika Berkarya"/>
    <s v="6287818525580"/>
    <s v="Kab. Kuningan"/>
    <s v="Cilimus"/>
    <s v="Jl. Panawuan Indrapatra, Panawuan"/>
    <s v="Gerardus Gere Mangu (Jj)"/>
    <s v="6281339193635"/>
    <x v="1"/>
    <s v="Kupang"/>
    <s v="Oebobo"/>
    <s v="Jln Bajawa, RT/ RW 44/ 13, Kelurahan Fatululi, kecmt Oebobo, kota Kupang, prop NTT"/>
    <n v="1"/>
    <s v="BARANG"/>
    <n v="100"/>
    <n v="0"/>
    <s v="EZ"/>
    <s v="Bulanan"/>
    <s v="Beli 1 Gratis 1 Sikat Punggug"/>
    <m/>
    <n v="64000"/>
    <n v="0"/>
    <n v="0"/>
    <n v="64000"/>
    <m/>
    <s v="Diskon"/>
    <n v="25600"/>
    <n v="38400"/>
    <n v="134000"/>
    <n v="2010"/>
    <s v="Gerardus Gere Mangu (Jj)"/>
    <m/>
    <d v="2026-06-16T00:00:00"/>
    <m/>
    <x v="0"/>
    <m/>
    <s v="VIP"/>
    <m/>
    <m/>
    <s v="Tidak"/>
    <s v="COD"/>
    <n v="70000"/>
    <s v="Recon"/>
    <n v="93590"/>
    <x v="7"/>
  </r>
  <r>
    <s v="1358344833"/>
    <d v="2026-06-11T00:00:00"/>
    <s v="MEIKA-BERKARYA"/>
    <s v="Meika Berkarya"/>
    <s v="6287818525580"/>
    <s v="Kab. Kuningan"/>
    <s v="Cilimus"/>
    <s v="Jl. Panawuan Indrapatra, Panawuan"/>
    <s v="Rahmi dewanti(ib)"/>
    <s v="62895630467232"/>
    <x v="8"/>
    <s v="Kab. Parigi Moutong"/>
    <s v="Parigi"/>
    <s v="Kelurahan bantaya tr07 rw14 jln Nani wartabone atas nama Rahmi dewanti"/>
    <n v="1"/>
    <s v="BARANG"/>
    <n v="100"/>
    <n v="0"/>
    <s v="EZ"/>
    <s v="Bulanan"/>
    <s v="Beli 1 Pembesar Layar Hp"/>
    <m/>
    <n v="85000"/>
    <n v="0"/>
    <n v="0"/>
    <n v="85000"/>
    <m/>
    <s v="Diskon"/>
    <n v="34000"/>
    <n v="51000"/>
    <n v="155000"/>
    <n v="2325"/>
    <s v="JNT"/>
    <s v="Atasan/Staf/Karyawan"/>
    <d v="2026-06-26T00:00:00"/>
    <m/>
    <x v="1"/>
    <m/>
    <s v="VIP"/>
    <m/>
    <m/>
    <s v="Tidak"/>
    <s v="COD"/>
    <n v="70000"/>
    <s v="-"/>
    <n v="101675"/>
    <x v="8"/>
  </r>
  <r>
    <s v="1358336992"/>
    <d v="2026-06-11T00:00:00"/>
    <s v="MEIKA-BERKARYA"/>
    <s v="Meika Berkarya"/>
    <s v="6287818525580"/>
    <s v="Kab. Kuningan"/>
    <s v="Cilimus"/>
    <s v="Jl. Panawuan Indrapatra, Panawuan"/>
    <s v="Rahima Nampar (PS)"/>
    <s v="6281238620469"/>
    <x v="1"/>
    <s v="Kab. Ngada"/>
    <s v="Riung"/>
    <s v="Dusun. Rawuk Desa. Taen Terong Satu (rumah cabang kantor desa)"/>
    <n v="1"/>
    <s v="BARANG"/>
    <n v="100"/>
    <n v="0"/>
    <s v="EZ"/>
    <s v="Bulanan"/>
    <s v="Beli 1 Semprotan Noozle"/>
    <m/>
    <n v="100000"/>
    <n v="0"/>
    <n v="0"/>
    <n v="100000"/>
    <m/>
    <s v="Diskon"/>
    <n v="40000"/>
    <n v="60000"/>
    <n v="155000"/>
    <n v="2325"/>
    <m/>
    <m/>
    <m/>
    <m/>
    <x v="1"/>
    <m/>
    <s v="VIP"/>
    <m/>
    <m/>
    <s v="Tidak"/>
    <s v="COD"/>
    <n v="55000"/>
    <s v="-"/>
    <n v="92675"/>
    <x v="20"/>
  </r>
  <r>
    <s v="1358621573"/>
    <d v="2026-06-11T00:00:00"/>
    <s v="MEIKA-BERKARYA"/>
    <s v="Meika Berkarya"/>
    <s v="6287818525580"/>
    <s v="Kab. Kuningan"/>
    <s v="Cilimus"/>
    <s v="Jl. Panawuan Indrapatra, Panawuan"/>
    <s v="Fernandus Freddy (Kin)"/>
    <s v="6281371139913"/>
    <x v="27"/>
    <s v="Kab. Siak"/>
    <s v="Tualang"/>
    <s v="Jl. Baru Bakal Desa Tualang Timur RT 002 RW 002 Dekat SDN 010"/>
    <n v="1"/>
    <s v="BARANG"/>
    <n v="100"/>
    <n v="0"/>
    <s v="EZ"/>
    <s v="Bulanan"/>
    <s v="Beli 1 Vacum Cleaner Mobil"/>
    <m/>
    <n v="59000"/>
    <n v="0"/>
    <n v="0"/>
    <n v="59000"/>
    <m/>
    <s v="Diskon"/>
    <n v="23600"/>
    <n v="35400"/>
    <n v="130000"/>
    <n v="1950"/>
    <s v="Fernandus Ferddy"/>
    <m/>
    <d v="2026-06-17T00:00:00"/>
    <m/>
    <x v="0"/>
    <m/>
    <s v="VIP"/>
    <m/>
    <m/>
    <s v="Tidak"/>
    <s v="COD"/>
    <n v="71000"/>
    <s v="Recon"/>
    <n v="92650"/>
    <x v="9"/>
  </r>
  <r>
    <s v="1358348852"/>
    <d v="2026-06-11T00:00:00"/>
    <s v="MEIKA-BERKARYA"/>
    <s v="Meika Berkarya"/>
    <s v="6287818525580"/>
    <s v="Kab. Kuningan"/>
    <s v="Cilimus"/>
    <s v="Jl. Panawuan Indrapatra, Panawuan"/>
    <s v="Muchwardi Muchtar (Jj)"/>
    <s v="628128033925"/>
    <x v="26"/>
    <s v="Bekasi"/>
    <s v="Bekasi Timur"/>
    <s v="Bekasi Jaya Indah Mekarsari Jln. Dili Raya A-8 No.1 RT.03 RW.10 Kel. Bekasi Jaya Kec. Bekasi Timur"/>
    <n v="1"/>
    <s v="BARANG"/>
    <n v="100"/>
    <n v="0"/>
    <s v="EZ"/>
    <s v="Bulanan"/>
    <s v="Beli 1 Semprotan Noozle"/>
    <m/>
    <n v="15000"/>
    <n v="0"/>
    <n v="0"/>
    <n v="15000"/>
    <m/>
    <s v="Diskon"/>
    <n v="6000"/>
    <n v="9000"/>
    <n v="0"/>
    <n v="0"/>
    <s v="Muchwardi Muchtar (Jj)"/>
    <m/>
    <d v="2026-06-13T00:00:00"/>
    <m/>
    <x v="0"/>
    <m/>
    <s v="VIP"/>
    <m/>
    <m/>
    <s v="Tidak"/>
    <s v="NONCOD"/>
    <n v="-15000"/>
    <s v="-"/>
    <n v="-9000"/>
    <x v="15"/>
  </r>
  <r>
    <s v="1358350453"/>
    <d v="2026-06-11T00:00:00"/>
    <s v="MEIKA-BERKARYA"/>
    <s v="Meika Berkarya"/>
    <s v="6287818525580"/>
    <s v="Kab. Kuningan"/>
    <s v="Cilimus"/>
    <s v="Jl. Panawuan Indrapatra, Panawuan, Kec. Cigandamekar, Kabupaten Kuningan, Jawa Barat"/>
    <s v="Ryhannor (RM)"/>
    <s v="6282395157264"/>
    <x v="13"/>
    <s v="Palangkaraya"/>
    <s v="Jekan Raya"/>
    <s v="Jln Petuk Katimpun Bawah Samping Dermaga Rt 02 Rw 01 Kelurahan Petuk Katimpun, Kec Jekan Raya Kota Palangka Raya"/>
    <n v="1"/>
    <s v="BARANG"/>
    <n v="100"/>
    <n v="0"/>
    <s v="EZ"/>
    <s v="Bulanan"/>
    <s v="1 Dapat 2 Kacamata Autofokus"/>
    <m/>
    <n v="44000"/>
    <n v="0"/>
    <n v="0"/>
    <n v="44000"/>
    <m/>
    <s v="Diskon"/>
    <n v="17600"/>
    <n v="26400"/>
    <n v="84000"/>
    <n v="1260"/>
    <s v="Ryhannor (RM)"/>
    <m/>
    <d v="2026-06-16T00:00:00"/>
    <s v="HUBUNGI PENERIMA (LANGSUNG ANTAR KE ALAMAT)"/>
    <x v="0"/>
    <m/>
    <s v="VIP"/>
    <m/>
    <m/>
    <s v="Tidak"/>
    <s v="COD"/>
    <n v="40000"/>
    <s v="Recon"/>
    <n v="56340"/>
    <x v="7"/>
  </r>
  <r>
    <s v="1358351620"/>
    <d v="2026-06-11T00:00:00"/>
    <s v="MEIKA-BERKARYA"/>
    <s v="Meika Berkarya"/>
    <s v="6287818525580"/>
    <s v="Kab. Kuningan"/>
    <s v="Cilimus"/>
    <s v="Jl. Panawuan Indrapatra, Panawuan"/>
    <s v="Frans Od."/>
    <s v="6281294221406"/>
    <x v="15"/>
    <s v="Kab. Purbalingga"/>
    <s v="Padamara"/>
    <s v="Puri Taman Indah Blok E10 Purbalingga Kelurahan Gemuruh Kec Padamara Jateng (DIANTAR LANGSUNG KE ALAMAT PENERIMA)"/>
    <n v="1"/>
    <s v="BARANG"/>
    <n v="100"/>
    <n v="0"/>
    <s v="EZ"/>
    <s v="Bulanan"/>
    <s v="Beli 1 Gratis 1 Sikat Punggug"/>
    <m/>
    <n v="25000"/>
    <n v="0"/>
    <n v="0"/>
    <n v="25000"/>
    <m/>
    <s v="Diskon"/>
    <n v="18000"/>
    <n v="7000"/>
    <n v="95000"/>
    <n v="1425"/>
    <s v="Frans Od."/>
    <m/>
    <d v="2026-06-15T00:00:00"/>
    <m/>
    <x v="0"/>
    <m/>
    <s v="VIP"/>
    <m/>
    <m/>
    <s v="Tidak"/>
    <s v="COD"/>
    <n v="70000"/>
    <s v="Recon"/>
    <n v="86575"/>
    <x v="14"/>
  </r>
  <r>
    <s v="1358618587"/>
    <d v="2026-06-11T00:00:00"/>
    <s v="MEIKA-BERKARYA"/>
    <s v="Meika Berkarya"/>
    <s v="6287818525580"/>
    <s v="Kab. Kuningan"/>
    <s v="Cilimus"/>
    <s v="Jl. Panawuan Indrapatra, Panawuan"/>
    <s v="Ibu Merianti Seru(Mar)."/>
    <s v="628981324293"/>
    <x v="14"/>
    <s v="Kab. Toraja Utara"/>
    <s v="Rindingallo"/>
    <s v="Desa.Kapala Pitu Kec.Rindingallo Kab.Toraja Utara Provinsi Sulawesi Selatan"/>
    <n v="1"/>
    <s v="BARANG"/>
    <n v="100"/>
    <n v="0"/>
    <s v="EZ"/>
    <s v="Bulanan"/>
    <s v="Beli 1 Gratis 1 Sikat Punggug"/>
    <m/>
    <n v="61000"/>
    <n v="0"/>
    <n v="0"/>
    <n v="61000"/>
    <m/>
    <s v="Diskon"/>
    <n v="24400"/>
    <n v="36600"/>
    <n v="131000"/>
    <n v="1965"/>
    <s v="PAKET ANDA ADA DI JNT PANWUAN"/>
    <s v="Atasan/Staf/Karyawan"/>
    <d v="2026-06-23T00:00:00"/>
    <m/>
    <x v="1"/>
    <m/>
    <s v="VIP"/>
    <m/>
    <m/>
    <s v="Tidak"/>
    <s v="COD"/>
    <n v="70000"/>
    <s v="-"/>
    <n v="92435"/>
    <x v="2"/>
  </r>
  <r>
    <s v="1358349181"/>
    <d v="2026-06-11T00:00:00"/>
    <s v="MEIKA-BERKARYA"/>
    <s v="Meika Berkarya"/>
    <s v="6287818525580"/>
    <s v="Kab. Kuningan"/>
    <s v="Cilimus"/>
    <s v="Jl. Panawuan Indrapatra, Panawuan"/>
    <s v="Muhamad Nurudin (Jj)"/>
    <s v="6285395910873"/>
    <x v="23"/>
    <s v="Kab. Buton Utara"/>
    <s v="Kulisusu Barat"/>
    <s v="Kelurahan /Desa Mekar Jaya RT 01 Dusun 02 Kec. Kalisusu Barat"/>
    <n v="1"/>
    <s v="BARANG"/>
    <n v="100"/>
    <n v="0"/>
    <s v="EZ"/>
    <s v="Bulanan"/>
    <s v="Beli 2 Gratis 1 Semprotan Noozle"/>
    <m/>
    <n v="85000"/>
    <n v="0"/>
    <n v="0"/>
    <n v="85000"/>
    <m/>
    <s v="Diskon"/>
    <n v="34000"/>
    <n v="51000"/>
    <n v="187000"/>
    <n v="2805"/>
    <s v="Muhamad Nurudin (Jj)"/>
    <m/>
    <d v="2026-06-23T00:00:00"/>
    <m/>
    <x v="0"/>
    <m/>
    <s v="VIP"/>
    <m/>
    <m/>
    <s v="Tidak"/>
    <s v="COD"/>
    <n v="102000"/>
    <s v="Recon"/>
    <n v="133195"/>
    <x v="2"/>
  </r>
  <r>
    <s v="1358640137"/>
    <d v="2026-06-11T00:00:00"/>
    <s v="MEIKA-BERKARYA"/>
    <s v="Meika Berkarya"/>
    <s v="6287818525580"/>
    <s v="Kab. Kuningan"/>
    <s v="Cilimus"/>
    <s v="Jl. Panawuan Indrapatra, Panawuan"/>
    <s v="Zulkarnain (Kin)"/>
    <s v="6282280597909"/>
    <x v="4"/>
    <s v="Kab. Tebo"/>
    <s v="Sumay"/>
    <s v="Desa Tuo Sumay RT 09 Jalan Ulu Gedung Dekat Candi Dusun Tuo"/>
    <n v="1"/>
    <s v="BARANG"/>
    <n v="100"/>
    <n v="0"/>
    <s v="EZ"/>
    <s v="Bulanan"/>
    <s v="Beli 1 Semprotan Noozle"/>
    <m/>
    <n v="52000"/>
    <n v="0"/>
    <n v="0"/>
    <n v="52000"/>
    <m/>
    <s v="Diskon"/>
    <n v="20800"/>
    <n v="31200"/>
    <n v="106900"/>
    <n v="1603.5"/>
    <s v="Zulkarnain (Kin)"/>
    <m/>
    <d v="2026-06-16T00:00:00"/>
    <m/>
    <x v="0"/>
    <m/>
    <s v="VIP"/>
    <m/>
    <m/>
    <s v="Tidak"/>
    <s v="COD"/>
    <n v="54900"/>
    <s v="Recon"/>
    <n v="74096.5"/>
    <x v="7"/>
  </r>
  <r>
    <s v="1358323430"/>
    <d v="2026-06-11T00:00:00"/>
    <s v="MEIKA-BERKARYA"/>
    <s v="Meika Berkarya"/>
    <s v="6287818525580"/>
    <s v="Kab. Kuningan"/>
    <s v="Cilimus"/>
    <s v="Jl. Panawuan Indrapatra, Panawuan"/>
    <s v="Yusuf Epa (Kin)"/>
    <s v="6282195904770"/>
    <x v="8"/>
    <s v="Kab. Banggai Kepulauan"/>
    <s v="Bulagi"/>
    <s v="Desa Oluno, Jalan Sumo Ndung Rumah Ke 4 Sebelah Kanan"/>
    <n v="1"/>
    <s v="BARANG"/>
    <n v="100"/>
    <n v="0"/>
    <s v="EZ"/>
    <s v="Bulanan"/>
    <s v="Beli 2 Gratis 1 Penghitam Body Kendaraan Bonus Kain Lap Microfiber"/>
    <m/>
    <n v="85000"/>
    <n v="0"/>
    <n v="0"/>
    <n v="85000"/>
    <m/>
    <s v="Diskon"/>
    <n v="34000"/>
    <n v="51000"/>
    <n v="188000"/>
    <n v="2820"/>
    <s v="Yusuf Epa (Kin)"/>
    <m/>
    <d v="2026-06-20T00:00:00"/>
    <m/>
    <x v="0"/>
    <m/>
    <s v="VIP"/>
    <m/>
    <m/>
    <s v="Tidak"/>
    <s v="COD"/>
    <n v="103000"/>
    <s v="Recon"/>
    <n v="134180"/>
    <x v="19"/>
  </r>
  <r>
    <s v="1358308507"/>
    <d v="2026-06-11T00:00:00"/>
    <s v="MEIKA-BERKARYA"/>
    <s v="Meika Berkarya"/>
    <s v="6287818525580"/>
    <s v="Kab. Kuningan"/>
    <s v="Cilimus"/>
    <s v="Jl. Panawuan Indrapatra, Panawuan"/>
    <s v="Parjono (Kin)"/>
    <s v="6285878356122"/>
    <x v="15"/>
    <s v="Kab. Semarang"/>
    <s v="Ungaran Barat"/>
    <s v="Kelurahan Candirejo, Perumahan Zakira Residence RT 7 RW 3 (Rumah Belakang Pos Kamling)"/>
    <n v="1"/>
    <s v="BARANG"/>
    <n v="100"/>
    <n v="0"/>
    <s v="EZ"/>
    <s v="Bulanan"/>
    <s v="Beli 2 Gratis 1 Penghitam Body Kendaraan Bonus Kain Lap Microfiber"/>
    <m/>
    <n v="20000"/>
    <n v="0"/>
    <n v="0"/>
    <n v="20000"/>
    <m/>
    <s v="Diskon"/>
    <n v="13000"/>
    <n v="7000"/>
    <n v="122000"/>
    <n v="1830"/>
    <s v="Parjono (Kin)"/>
    <m/>
    <d v="2026-06-13T00:00:00"/>
    <m/>
    <x v="0"/>
    <m/>
    <s v="VIP"/>
    <m/>
    <m/>
    <s v="Tidak"/>
    <s v="COD"/>
    <n v="102000"/>
    <s v="Recon"/>
    <n v="113170"/>
    <x v="15"/>
  </r>
  <r>
    <s v="1358311101"/>
    <d v="2026-06-11T00:00:00"/>
    <s v="MEIKA-BERKARYA"/>
    <s v="Meika Berkarya"/>
    <s v="6287818525580"/>
    <s v="Kab. Kuningan"/>
    <s v="Cilimus"/>
    <s v="Jl. Panawuan Indrapatra, Panawuan"/>
    <s v="Rahman Muladji (Kin)"/>
    <s v="6285342209799"/>
    <x v="8"/>
    <s v="Kab. Banggai"/>
    <s v="Balantak"/>
    <s v="Desa Mamping (Salon Paris) Jl. Mamping (LANGSUNG DIANTARKAN KE ALAMAT)"/>
    <n v="1"/>
    <s v="BARANG"/>
    <n v="100"/>
    <n v="0"/>
    <s v="EZ"/>
    <s v="Bulanan"/>
    <s v="Beli 2 Gratis 2 Sikat Punggug"/>
    <m/>
    <n v="85000"/>
    <n v="0"/>
    <n v="0"/>
    <n v="85000"/>
    <m/>
    <s v="Diskon"/>
    <n v="34000"/>
    <n v="51000"/>
    <n v="200000"/>
    <n v="3000"/>
    <s v="Rahman Muladji (Kin)"/>
    <m/>
    <d v="2026-06-19T00:00:00"/>
    <m/>
    <x v="0"/>
    <m/>
    <s v="VIP"/>
    <m/>
    <m/>
    <s v="Tidak"/>
    <s v="COD"/>
    <n v="115000"/>
    <s v="Recon"/>
    <n v="146000"/>
    <x v="0"/>
  </r>
  <r>
    <s v="1358328821"/>
    <d v="2026-06-11T00:00:00"/>
    <s v="MEIKA-BERKARYA"/>
    <s v="Meika Berkarya"/>
    <s v="6287818525580"/>
    <s v="Kab. Kuningan"/>
    <s v="Cilimus"/>
    <s v="Jl. Panawuan Indrapatra, Panawuan"/>
    <s v="Yasintus Patrisius (iaa)"/>
    <s v="6282266110517"/>
    <x v="1"/>
    <s v="Kab. Sikka"/>
    <s v="Alok Barat"/>
    <s v="Kelurahan Wailiti RT 31 RW 004 (Dekat kantor Lurah) Kecamatan Alok Barat Kabupaten Sikka, kota Maumere Flores Propinsi NTT"/>
    <n v="1"/>
    <s v="BARANG"/>
    <n v="100"/>
    <n v="0"/>
    <s v="EZ"/>
    <s v="Bulanan"/>
    <s v="Beli 2 Gratis 1 Semprotan Noozle"/>
    <m/>
    <n v="80000"/>
    <n v="0"/>
    <n v="0"/>
    <n v="80000"/>
    <m/>
    <s v="Diskon"/>
    <n v="32000"/>
    <n v="48000"/>
    <n v="184000"/>
    <n v="2760"/>
    <s v="Yasintus Patrisius (iaa)"/>
    <m/>
    <d v="2026-06-22T00:00:00"/>
    <m/>
    <x v="0"/>
    <m/>
    <s v="VIP"/>
    <m/>
    <m/>
    <s v="Tidak"/>
    <s v="COD"/>
    <n v="104000"/>
    <s v="Recon"/>
    <n v="133240"/>
    <x v="12"/>
  </r>
  <r>
    <s v="1358329359"/>
    <d v="2026-06-11T00:00:00"/>
    <s v="MEIKA-BERKARYA"/>
    <s v="Meika Berkarya"/>
    <s v="6287818525580"/>
    <s v="Kab. Kuningan"/>
    <s v="Cilimus"/>
    <s v="Jl. Panawuan Indrapatra, Panawuan, Kec. Cigandamekar, Kabupaten Kuningan, Jawa Barat"/>
    <s v="Noor indah (RM)"/>
    <s v="628983901565"/>
    <x v="26"/>
    <s v="Cimahi"/>
    <s v="Cimahi Tengah"/>
    <s v="Jln Pojok Utara Rt 04/Rw 04 Toko Wates Kelurahan Setiamanah Kec. Cimahi Tengah"/>
    <n v="1"/>
    <s v="BARANG"/>
    <n v="100"/>
    <n v="0"/>
    <s v="EZ"/>
    <s v="Bulanan"/>
    <s v="1 Topi Pelindung Sinar UV"/>
    <m/>
    <n v="12000"/>
    <n v="0"/>
    <n v="0"/>
    <n v="12000"/>
    <m/>
    <s v="Diskon"/>
    <n v="7000"/>
    <n v="5000"/>
    <n v="98000"/>
    <n v="1470"/>
    <s v="GUDANG JNT HUBUNGI 082113071707"/>
    <s v="Asisten"/>
    <d v="2026-06-19T00:00:00"/>
    <s v="HUBUNGI PENERIMA (LANGSUNG ANTAR KE ALAMAT)"/>
    <x v="1"/>
    <m/>
    <s v="VIP"/>
    <m/>
    <m/>
    <s v="Tidak"/>
    <s v="COD"/>
    <n v="86000"/>
    <s v="-"/>
    <n v="91530"/>
    <x v="0"/>
  </r>
  <r>
    <s v="1358335441"/>
    <d v="2026-06-11T00:00:00"/>
    <s v="MEIKA-BERKARYA"/>
    <s v="Meika Berkarya"/>
    <s v="6287818525580"/>
    <s v="Kab. Kuningan"/>
    <s v="Cilimus"/>
    <s v="Jl. Panawuan Indrapatra, Panawuan, Kec. Cigandamekar, Kabupaten Kuningan, Jawa Barat"/>
    <s v="H.Entus Junaedi (Fr)"/>
    <s v="6287753689236"/>
    <x v="28"/>
    <s v="Kab. Serang"/>
    <s v="Pabuaran"/>
    <s v="Kp.cobodas Jln.raya palka km 07 . Desa pasanggrahan.depan ponpes almansyur darunajah 3. Kec pabuaran"/>
    <n v="1"/>
    <s v="BARANG"/>
    <n v="100"/>
    <n v="0"/>
    <s v="EZ"/>
    <s v="Bulanan"/>
    <s v="1 SET GIGI PALSU"/>
    <m/>
    <n v="18000"/>
    <n v="0"/>
    <n v="0"/>
    <n v="18000"/>
    <m/>
    <s v="Diskon"/>
    <n v="12000"/>
    <n v="6000"/>
    <n v="74000"/>
    <n v="1110"/>
    <s v="H.Entus Junaedi (Fr)"/>
    <m/>
    <d v="2026-06-15T00:00:00"/>
    <s v="HUBUNGI PENERIMA (LANGSUNG ANTAR KE ALAMAT)"/>
    <x v="0"/>
    <m/>
    <s v="VIP"/>
    <m/>
    <m/>
    <s v="Tidak"/>
    <s v="COD"/>
    <n v="56000"/>
    <s v="Recon"/>
    <n v="66890"/>
    <x v="14"/>
  </r>
  <r>
    <s v="1358634679"/>
    <d v="2026-06-11T00:00:00"/>
    <s v="MEIKA-BERKARYA"/>
    <s v="Meika Berkarya"/>
    <s v="6287818525580"/>
    <s v="Kab. Kuningan"/>
    <s v="Cilimus"/>
    <s v="Jl. Panawuan Indrapatra, Panawuan"/>
    <s v="Arman(Mar)."/>
    <s v="6282381401354"/>
    <x v="4"/>
    <s v="Kab. Tebo"/>
    <s v="Sumay"/>
    <s v="Alamat, dusun lintas ulu, rt, 03,jln padang lama, desa teluk langkap, kecamatan, sumay, kabupaten, tebo, Propinsi, Jambi"/>
    <n v="1"/>
    <s v="BARANG"/>
    <n v="100"/>
    <n v="0"/>
    <s v="EZ"/>
    <s v="Bulanan"/>
    <s v="Beli 1 Semprotan Noozle"/>
    <m/>
    <n v="52000"/>
    <n v="0"/>
    <n v="0"/>
    <n v="52000"/>
    <m/>
    <s v="Diskon"/>
    <n v="20800"/>
    <n v="31200"/>
    <n v="107000"/>
    <n v="1605"/>
    <s v="."/>
    <m/>
    <d v="2026-06-15T00:00:00"/>
    <m/>
    <x v="0"/>
    <m/>
    <s v="VIP"/>
    <m/>
    <m/>
    <s v="Tidak"/>
    <s v="COD"/>
    <n v="55000"/>
    <s v="Recon"/>
    <n v="74195"/>
    <x v="14"/>
  </r>
  <r>
    <s v="1358633558"/>
    <d v="2026-06-11T00:00:00"/>
    <s v="MEIKA-BERKARYA"/>
    <s v="Meika Berkarya"/>
    <s v="6287818525580"/>
    <s v="Kab. Kuningan"/>
    <s v="Cilimus"/>
    <s v="Jl. Panawuan Indrapatra, Panawuan"/>
    <s v="Rizal (Kin)"/>
    <s v="6283177005597"/>
    <x v="10"/>
    <s v="Kab. Ogan Ilir"/>
    <s v="Rantau Alai"/>
    <s v="Desa Tanjung Mas RT 1, Patokan Dekat Musholla Muhajirin"/>
    <n v="1"/>
    <s v="BARANG"/>
    <n v="100"/>
    <n v="0"/>
    <s v="EZ"/>
    <s v="Bulanan"/>
    <s v="Beli 1 Gratis 1 Gelang Retro Terapi Batu Giok"/>
    <m/>
    <n v="37000"/>
    <n v="0"/>
    <n v="0"/>
    <n v="37000"/>
    <m/>
    <s v="Diskon"/>
    <n v="14800"/>
    <n v="22200"/>
    <n v="107000"/>
    <n v="1605"/>
    <s v="Rizal (Kin)"/>
    <m/>
    <d v="2026-06-13T00:00:00"/>
    <m/>
    <x v="0"/>
    <m/>
    <s v="VIP"/>
    <m/>
    <m/>
    <s v="Tidak"/>
    <s v="COD"/>
    <n v="70000"/>
    <s v="Recon"/>
    <n v="83195"/>
    <x v="15"/>
  </r>
  <r>
    <s v="1358615698"/>
    <d v="2026-06-11T00:00:00"/>
    <s v="MEIKA-BERKARYA"/>
    <s v="Meika Berkarya"/>
    <s v="6287818525580"/>
    <s v="Kab. Kuningan"/>
    <s v="Cilimus"/>
    <s v="Jl. Panawuan Indrapatra, Panawuan"/>
    <s v="Anwar Daeng siga (ib)"/>
    <s v="6285828957257"/>
    <x v="19"/>
    <s v="Kab. Berau"/>
    <s v="Gunung Tabur"/>
    <s v="Alamat rumah kampung tasuk rumah di belakang mesjid tasuk rt 01"/>
    <n v="1"/>
    <s v="BARANG"/>
    <n v="100"/>
    <n v="0"/>
    <s v="EZ"/>
    <s v="Bulanan"/>
    <s v="Beli 1 Pembesar Layar Hp"/>
    <m/>
    <n v="79000"/>
    <n v="0"/>
    <n v="0"/>
    <n v="79000"/>
    <m/>
    <s v="Diskon"/>
    <n v="31600"/>
    <n v="47400"/>
    <n v="149000"/>
    <n v="2235"/>
    <s v="Anwar Daeng siga (ib)"/>
    <m/>
    <d v="2026-06-18T00:00:00"/>
    <m/>
    <x v="0"/>
    <m/>
    <s v="VIP"/>
    <m/>
    <m/>
    <s v="Tidak"/>
    <s v="COD"/>
    <n v="70000"/>
    <s v="Recon"/>
    <n v="99365"/>
    <x v="3"/>
  </r>
  <r>
    <s v="1358383933"/>
    <d v="2026-06-11T00:00:00"/>
    <s v="MEIKA-BERKARYA"/>
    <s v="Meika Berkarya"/>
    <s v="6287818525580"/>
    <s v="Kab. Kuningan"/>
    <s v="Cilimus"/>
    <s v="Jl. Panawuan Indrapatra, Panawuan"/>
    <s v="Duenus/Nus (PS)"/>
    <s v="6281239216823"/>
    <x v="1"/>
    <s v="Kab. Ngada"/>
    <s v="Golewa"/>
    <s v="Mataloko, Desa. Malanuza (Samping koperasi Mataloko)"/>
    <n v="1"/>
    <s v="BARANG"/>
    <n v="100"/>
    <n v="0"/>
    <s v="EZ"/>
    <s v="Bulanan"/>
    <s v="Beli 2 Gratis 1 Semprotan Noozle"/>
    <m/>
    <n v="80000"/>
    <n v="0"/>
    <n v="0"/>
    <n v="80000"/>
    <m/>
    <s v="Diskon"/>
    <n v="32000"/>
    <n v="48000"/>
    <n v="184000"/>
    <n v="2760"/>
    <s v="jnt"/>
    <s v="Atasan/Staf/Karyawan"/>
    <d v="2026-07-04T00:00:00"/>
    <m/>
    <x v="1"/>
    <m/>
    <s v="VIP"/>
    <m/>
    <m/>
    <s v="Tidak"/>
    <s v="COD"/>
    <n v="104000"/>
    <s v="-"/>
    <n v="133240"/>
    <x v="4"/>
  </r>
  <r>
    <s v="1358593076"/>
    <d v="2026-06-11T00:00:00"/>
    <s v="MEIKA-BERKARYA"/>
    <s v="Meika Berkarya"/>
    <s v="6287818525580"/>
    <s v="Kab. Kuningan"/>
    <s v="Cilimus"/>
    <s v="Jl. Panawuan Indrapatra, Panawuan, Kec. Cigandamekar, Kabupaten Kuningan, Jawa Barat"/>
    <s v="Nayla Mauri Tania (Hb)"/>
    <s v="6282354179766"/>
    <x v="21"/>
    <s v="Kab. Hulu Sungai Utara"/>
    <s v="Amuntai Utara"/>
    <s v="Jl Rakha Rt 1 no 22.desa pakapuran"/>
    <n v="1"/>
    <s v="BARANG"/>
    <n v="100"/>
    <n v="0"/>
    <s v="EZ"/>
    <s v="Bulanan"/>
    <s v="1 Dapat 3 Penambal Gigi"/>
    <m/>
    <n v="54000"/>
    <n v="0"/>
    <n v="0"/>
    <n v="54000"/>
    <m/>
    <s v="Diskon"/>
    <n v="21600"/>
    <n v="32400"/>
    <n v="134000"/>
    <n v="2010"/>
    <s v="Nayla Mauri Tania (Hb)"/>
    <m/>
    <d v="2026-06-14T00:00:00"/>
    <s v="HUBUNGI PENERIMA (LANGSUNG ANTAR KE ALAMAT)"/>
    <x v="0"/>
    <m/>
    <s v="VIP"/>
    <m/>
    <m/>
    <s v="Tidak"/>
    <s v="COD"/>
    <n v="80000"/>
    <s v="Recon"/>
    <n v="99590"/>
    <x v="18"/>
  </r>
  <r>
    <s v="1358597118"/>
    <d v="2026-06-11T00:00:00"/>
    <s v="MEIKA-BERKARYA"/>
    <s v="Meika Berkarya"/>
    <s v="6287818525580"/>
    <s v="Kab. Kuningan"/>
    <s v="Cilimus"/>
    <s v="Jl. Panawuan Indrapatra, Panawuan"/>
    <s v="Ernanto (Kin)"/>
    <s v="6285249525857"/>
    <x v="32"/>
    <s v="Kab. Bulungan"/>
    <s v="Tanjung Selor"/>
    <s v="Dusun Selimau 3, Kelurahan Tanjung Selor Timur, Dekat SD Negeri 026"/>
    <n v="1"/>
    <s v="BARANG"/>
    <n v="100"/>
    <n v="0"/>
    <s v="EZ"/>
    <s v="Bulanan"/>
    <s v="Beli 1 Gratis 1 Parfum Mobil"/>
    <m/>
    <n v="72000"/>
    <n v="0"/>
    <n v="0"/>
    <n v="72000"/>
    <m/>
    <s v="Diskon"/>
    <n v="28800"/>
    <n v="43200"/>
    <n v="176000"/>
    <n v="2640"/>
    <s v="Ernanto (Kin)"/>
    <m/>
    <d v="2026-06-17T00:00:00"/>
    <m/>
    <x v="0"/>
    <m/>
    <s v="VIP"/>
    <m/>
    <m/>
    <s v="Tidak"/>
    <s v="COD"/>
    <n v="104000"/>
    <s v="Recon"/>
    <n v="130160"/>
    <x v="9"/>
  </r>
  <r>
    <s v="1358593852"/>
    <d v="2026-06-11T00:00:00"/>
    <s v="MEIKA-BERKARYA"/>
    <s v="Meika Berkarya"/>
    <s v="6287818525580"/>
    <s v="Kab. Kuningan"/>
    <s v="Cilimus"/>
    <s v="Jl. Panawuan Indrapatra, Panawuan"/>
    <s v="Markus Pongbandung Od."/>
    <s v="6281244007837"/>
    <x v="8"/>
    <s v="Kab. Donggala"/>
    <s v="Dampelas"/>
    <s v="Desa Pani,i Dusun I Jln. Imanuel Pas Sudut Lapangan Kec Dampelas (DIANTAR LANGSUNG KE ALAMAT PENERIMA)."/>
    <n v="1"/>
    <s v="BARANG"/>
    <n v="100"/>
    <n v="0"/>
    <s v="EZ"/>
    <s v="Bulanan"/>
    <s v="Beli 1 Gratis 1 Semprotan Noozle"/>
    <m/>
    <n v="83000"/>
    <n v="0"/>
    <n v="0"/>
    <n v="83000"/>
    <m/>
    <s v="Diskon"/>
    <n v="33200"/>
    <n v="49800"/>
    <n v="157000"/>
    <n v="2355"/>
    <s v="Markus Pongbandung Od."/>
    <m/>
    <d v="2026-06-17T00:00:00"/>
    <m/>
    <x v="0"/>
    <m/>
    <s v="VIP"/>
    <m/>
    <m/>
    <s v="Tidak"/>
    <s v="COD"/>
    <n v="74000"/>
    <s v="Recon"/>
    <n v="104845"/>
    <x v="9"/>
  </r>
  <r>
    <s v="1358387371"/>
    <d v="2026-06-11T00:00:00"/>
    <s v="MEIKA-BERKARYA"/>
    <s v="Meika Berkarya"/>
    <s v="6287818525580"/>
    <s v="Kab. Kuningan"/>
    <s v="Cilimus"/>
    <s v="Jl. Panawuan Indrapatra, Panawuan, Kec. Cigandamekar, Kabupaten Kuningan, Jawa Barat"/>
    <s v="H. Ahmad Fauzi (Rs)"/>
    <s v="6283875215313"/>
    <x v="24"/>
    <s v="Jakarta Selatan"/>
    <s v="Setiabudi"/>
    <s v="Jln. Pedurenan Mesjid 4/21, Rt 14/04, Kelurahan Karet Kuningan,Kec. Setia Budi Kota Jakarta Selatan"/>
    <n v="1"/>
    <s v="BARANG"/>
    <n v="100"/>
    <n v="0"/>
    <s v="EZ"/>
    <s v="Bulanan"/>
    <s v="1 SET GIGI PALSU"/>
    <m/>
    <n v="14000"/>
    <n v="0"/>
    <n v="0"/>
    <n v="14000"/>
    <m/>
    <s v="Diskon"/>
    <n v="8000"/>
    <n v="6000"/>
    <n v="72000"/>
    <n v="1080"/>
    <s v="H. Ahmad Fauzi (Rs)"/>
    <m/>
    <d v="2026-06-14T00:00:00"/>
    <s v="HUBUNGI PENERIMA (LANGSUNG ANTAR KE ALAMAT)"/>
    <x v="0"/>
    <m/>
    <s v="VIP"/>
    <m/>
    <m/>
    <s v="Tidak"/>
    <s v="COD"/>
    <n v="58000"/>
    <s v="Recon"/>
    <n v="64920"/>
    <x v="18"/>
  </r>
  <r>
    <s v="1358586659"/>
    <d v="2026-06-11T00:00:00"/>
    <s v="MEIKA-BERKARYA"/>
    <s v="Meika Berkarya"/>
    <s v="6287818525580"/>
    <s v="Kab. Kuningan"/>
    <s v="Cilimus"/>
    <s v="Jl. Panawuan Indrapatra, Panawuan"/>
    <s v="M. Nur Latief (Kin)"/>
    <s v="6282341342121"/>
    <x v="2"/>
    <s v="Mataram"/>
    <s v="Sandubaya"/>
    <s v="Jl.Angsoka 2 No.415 BTN Sweta Belakang Gedung Lombok Post Cakranegara, Kel/Desa Turida"/>
    <n v="1"/>
    <s v="BARANG"/>
    <n v="100"/>
    <n v="0"/>
    <s v="EZ"/>
    <s v="Bulanan"/>
    <s v="Beli 1 Gratis 1 Gelang Retro Terapi Batu Giok"/>
    <m/>
    <n v="39000"/>
    <n v="0"/>
    <n v="0"/>
    <n v="39000"/>
    <m/>
    <s v="Diskon"/>
    <n v="15600"/>
    <n v="23400"/>
    <n v="104000"/>
    <n v="1560"/>
    <s v="M. Nur Latief (Kin)"/>
    <m/>
    <d v="2026-06-15T00:00:00"/>
    <m/>
    <x v="0"/>
    <m/>
    <s v="VIP"/>
    <m/>
    <m/>
    <s v="Tidak"/>
    <s v="COD"/>
    <n v="65000"/>
    <s v="Recon"/>
    <n v="79040"/>
    <x v="14"/>
  </r>
  <r>
    <s v="1358391306"/>
    <d v="2026-06-11T00:00:00"/>
    <s v="MEIKA-BERKARYA"/>
    <s v="Meika Berkarya"/>
    <s v="6287818525580"/>
    <s v="Kab. Kuningan"/>
    <s v="Cilimus"/>
    <s v="Jl. Panawuan Indrapatra, Panawuan"/>
    <s v="ANDIUS LASE Od."/>
    <s v="6281260083594"/>
    <x v="0"/>
    <s v="Gunungsitoli"/>
    <s v="Gunungsitoli"/>
    <s v="Jln Diponegoro No 429 Kota Gunungsitoli Provinsi Sumatera Utara, Rumah Warna Biru Muda, Setelah SPBU Desa Sifalaete Tabaloho (DIANTAR LANGSUNG KE ALAMAT PENERIMA)."/>
    <n v="1"/>
    <s v="BARANG"/>
    <n v="100"/>
    <n v="0"/>
    <s v="EZ"/>
    <s v="Bulanan"/>
    <s v="Beli 1 Gratis 1 Sikat Punggug"/>
    <m/>
    <n v="54000"/>
    <n v="0"/>
    <n v="0"/>
    <n v="54000"/>
    <m/>
    <s v="Diskon"/>
    <n v="21600"/>
    <n v="32400"/>
    <n v="125000"/>
    <n v="1875"/>
    <s v="jnt"/>
    <s v="Atasan/Staf/Karyawan"/>
    <d v="2026-06-29T00:00:00"/>
    <m/>
    <x v="1"/>
    <m/>
    <s v="VIP"/>
    <m/>
    <m/>
    <s v="Tidak"/>
    <s v="COD"/>
    <n v="71000"/>
    <s v="-"/>
    <n v="90725"/>
    <x v="11"/>
  </r>
  <r>
    <s v="1358389025"/>
    <d v="2026-06-11T00:00:00"/>
    <s v="MEIKA-BERKARYA"/>
    <s v="Meika Berkarya"/>
    <s v="6287818525580"/>
    <s v="Kab. Kuningan"/>
    <s v="Cilimus"/>
    <s v="Jl. Panawuan Indrapatra, Panawuan, Kec. Cigandamekar, Kabupaten Kuningan, Jawa Barat"/>
    <s v="Nardi (Hb)"/>
    <s v="6281348879733"/>
    <x v="5"/>
    <s v="Kab. Sanggau"/>
    <s v="Toba"/>
    <s v="Jalan Trans Kalimantan Rt 01, Dsn Lumut, Desa/Kelurahan Lumut, Toba Kab. Sanggau"/>
    <n v="1"/>
    <s v="BARANG"/>
    <n v="100"/>
    <n v="0"/>
    <s v="EZ"/>
    <s v="Bulanan"/>
    <s v="1 Paket Buku Excel"/>
    <m/>
    <n v="74000"/>
    <n v="0"/>
    <n v="0"/>
    <n v="74000"/>
    <m/>
    <s v="Diskon"/>
    <n v="29600"/>
    <n v="44400"/>
    <n v="158000"/>
    <n v="2370"/>
    <s v="Nardi (Hb)"/>
    <m/>
    <d v="2026-06-18T00:00:00"/>
    <s v="HUBUNGI PENERIMA (LANGSUNG ANTAR KE ALAMAT)"/>
    <x v="0"/>
    <m/>
    <s v="VIP"/>
    <m/>
    <m/>
    <s v="Tidak"/>
    <s v="COD"/>
    <n v="84000"/>
    <s v="Recon"/>
    <n v="111230"/>
    <x v="3"/>
  </r>
  <r>
    <s v="1358389304"/>
    <d v="2026-06-11T00:00:00"/>
    <s v="MEIKA-BERKARYA"/>
    <s v="Meika Berkarya"/>
    <s v="6287818525580"/>
    <s v="Kab. Kuningan"/>
    <s v="Cilimus"/>
    <s v="Jl. Panawuan Indrapatra, Panawuan, Kec. Cigandamekar, Kabupaten Kuningan, Jawa Barat"/>
    <s v="Cipto Projo Pangarso (Bar)"/>
    <s v="6281335146674"/>
    <x v="16"/>
    <s v="Kab. Ngawi"/>
    <s v="Karangjati"/>
    <s v="Cipto Projo Pangarso,Dusun Bangon Rt 03 / Rw 02, Desa Karangjati, Kec. Karangjati, No Hp : ,6281335146674 (Diantarkan Langsung Ke Alamat Penerima)"/>
    <n v="1"/>
    <s v="BARANG"/>
    <n v="100"/>
    <n v="0"/>
    <s v="EZ"/>
    <s v="Bulanan"/>
    <s v="1 Dapat 2 Kacamata Autofokus"/>
    <m/>
    <n v="31000"/>
    <n v="0"/>
    <n v="0"/>
    <n v="31000"/>
    <m/>
    <s v="Diskon"/>
    <n v="12400"/>
    <n v="18600"/>
    <n v="0"/>
    <n v="0"/>
    <s v="Cipto Projo Pangarso (Bar)"/>
    <m/>
    <d v="2026-06-13T00:00:00"/>
    <s v="HUBUNGI PENERIMA (LANGSUNG ANTAR KE ALAMAT)"/>
    <x v="0"/>
    <m/>
    <s v="VIP"/>
    <m/>
    <m/>
    <s v="Tidak"/>
    <s v="NONCOD"/>
    <n v="-31000"/>
    <s v="-"/>
    <n v="-18600"/>
    <x v="15"/>
  </r>
  <r>
    <s v="1358359330"/>
    <d v="2026-06-11T00:00:00"/>
    <s v="MEIKA-BERKARYA"/>
    <s v="Meika Berkarya"/>
    <s v="6287818525580"/>
    <s v="Kab. Kuningan"/>
    <s v="Cilimus"/>
    <s v="Jl. Panawuan Indrapatra, Panawuan, Kec. Cigandamekar, Kabupaten Kuningan, Jawa Barat"/>
    <s v="Moratoyono hasibuan (Ad)"/>
    <s v="6281265196777"/>
    <x v="0"/>
    <s v="Kab. Deli Serdang"/>
    <s v="Galang"/>
    <s v="Kel/desa sei karang dusun 1 seroja Di depan SMP YPAK PTPN3 Sei Karang."/>
    <n v="1"/>
    <s v="BARANG"/>
    <n v="100"/>
    <n v="0"/>
    <s v="EZ"/>
    <s v="Bulanan"/>
    <s v="1 Topi Visor Anti UV (BLUE)"/>
    <m/>
    <n v="54000"/>
    <n v="0"/>
    <n v="0"/>
    <n v="54000"/>
    <m/>
    <s v="Diskon"/>
    <n v="21600"/>
    <n v="32400"/>
    <n v="126000"/>
    <n v="1890"/>
    <s v="Moratoyono hasibuan (Ad)"/>
    <m/>
    <d v="2026-06-17T00:00:00"/>
    <s v="HUBUNGI PENERIMA (LANGSUNG ANTAR KE ALAMAT)"/>
    <x v="0"/>
    <m/>
    <s v="VIP"/>
    <m/>
    <m/>
    <s v="Tidak"/>
    <s v="COD"/>
    <n v="72000"/>
    <s v="Recon"/>
    <n v="91710"/>
    <x v="9"/>
  </r>
  <r>
    <s v="1358607063"/>
    <d v="2026-06-11T00:00:00"/>
    <s v="MEIKA-BERKARYA"/>
    <s v="Meika Berkarya"/>
    <s v="6287818525580"/>
    <s v="Kab. Kuningan"/>
    <s v="Cilimus"/>
    <s v="Jl. Panawuan Indrapatra, Panawuan, Kec. Cigandamekar, Kabupaten Kuningan, Jawa Barat"/>
    <s v="Ragil Dari (PTR)"/>
    <s v="6281809985356"/>
    <x v="28"/>
    <s v="Kab. Serang"/>
    <s v="Kibin"/>
    <s v="Perum Bumi Nagara Lestari, Blok G 19 No. 15, Gang Pelangi, Desa Nagara, Kec. Kibin,Kab. Serang"/>
    <n v="1"/>
    <s v="BARANG"/>
    <n v="100"/>
    <n v="0"/>
    <s v="EZ"/>
    <s v="Bulanan"/>
    <s v="2 Spray Pembersih Interior Mobil"/>
    <m/>
    <n v="18000"/>
    <n v="0"/>
    <n v="0"/>
    <n v="18000"/>
    <m/>
    <s v="Diskon"/>
    <n v="12000"/>
    <n v="6000"/>
    <n v="143000"/>
    <n v="2145"/>
    <s v="Ragil Dari (PTR)"/>
    <m/>
    <d v="2026-06-14T00:00:00"/>
    <s v="HUBUNGI PENERIMA (LANGSUNG ANTAR KE ALAMAT)"/>
    <x v="0"/>
    <m/>
    <s v="VIP"/>
    <m/>
    <m/>
    <s v="Tidak"/>
    <s v="COD"/>
    <n v="125000"/>
    <s v="Recon"/>
    <n v="134855"/>
    <x v="18"/>
  </r>
  <r>
    <s v="1358614868"/>
    <d v="2026-06-11T00:00:00"/>
    <s v="MEIKA-BERKARYA"/>
    <s v="Meika Berkarya"/>
    <s v="6287818525580"/>
    <s v="Kab. Kuningan"/>
    <s v="Cilimus"/>
    <s v="Jl. Panawuan Indrapatra, Panawuan"/>
    <s v="simon satu (ib)"/>
    <s v="6281294550848"/>
    <x v="1"/>
    <s v="Kab. Ende"/>
    <s v="Maurole"/>
    <s v="alamat:  rt/rw 005/012 dusun detuara,desa mausambi,"/>
    <n v="1"/>
    <s v="BARANG"/>
    <n v="100"/>
    <n v="0"/>
    <s v="EZ"/>
    <s v="Bulanan"/>
    <s v="Beli 1 Gratis 1 Alat Cukur Multifungsi"/>
    <m/>
    <n v="80000"/>
    <n v="0"/>
    <n v="0"/>
    <n v="80000"/>
    <m/>
    <s v="Diskon"/>
    <n v="32000"/>
    <n v="48000"/>
    <n v="180000"/>
    <n v="2700"/>
    <s v="jnt"/>
    <s v="Atasan/Staf/Karyawan"/>
    <d v="2026-07-04T00:00:00"/>
    <m/>
    <x v="1"/>
    <m/>
    <s v="VIP"/>
    <m/>
    <m/>
    <s v="Tidak"/>
    <s v="COD"/>
    <n v="100000"/>
    <s v="-"/>
    <n v="129300"/>
    <x v="4"/>
  </r>
  <r>
    <s v="1358352248"/>
    <d v="2026-06-11T00:00:00"/>
    <s v="MEIKA-BERKARYA"/>
    <s v="Meika Berkarya"/>
    <s v="6287818525580"/>
    <s v="Kab. Kuningan"/>
    <s v="Cilimus"/>
    <s v="Jl. Panawuan Indrapatra, Panawuan"/>
    <s v="I Nyoman Nasta,S Ag ( SP )"/>
    <s v="6285238450272"/>
    <x v="12"/>
    <s v="Kab. Tabanan"/>
    <s v="Penebel"/>
    <s v="Banjar dinas Senganan Kanginan Desa Senganan"/>
    <n v="1"/>
    <s v="BARANG"/>
    <n v="100"/>
    <n v="0"/>
    <s v="EZ"/>
    <s v="Bulanan"/>
    <s v="Beli 1 Gratis 1 Parfum Mobil"/>
    <m/>
    <n v="38000"/>
    <n v="0"/>
    <n v="0"/>
    <n v="38000"/>
    <m/>
    <s v="Diskon"/>
    <n v="15200"/>
    <n v="22800"/>
    <n v="142000"/>
    <n v="2130"/>
    <s v="I Nyoman Nasta,S Ag ( SP )"/>
    <m/>
    <d v="2026-06-15T00:00:00"/>
    <m/>
    <x v="0"/>
    <m/>
    <s v="VIP"/>
    <m/>
    <m/>
    <s v="Tidak"/>
    <s v="COD"/>
    <n v="104000"/>
    <s v="Recon"/>
    <n v="117070"/>
    <x v="14"/>
  </r>
  <r>
    <s v="1358360069"/>
    <d v="2026-06-11T00:00:00"/>
    <s v="MEIKA-BERKARYA"/>
    <s v="Meika Berkarya"/>
    <s v="6287818525580"/>
    <s v="Kab. Kuningan"/>
    <s v="Cilimus"/>
    <s v="Jl. Panawuan Indrapatra, Panawuan"/>
    <s v="Adi (PS)"/>
    <s v="6281351287148"/>
    <x v="23"/>
    <s v="Kendari"/>
    <s v="Poasia"/>
    <s v="Jln. Badak, Pondok Century Kelurahan. Rahadouna (ANTRAKN LANGSUNG KE ALAMAT)"/>
    <n v="1"/>
    <s v="BARANG"/>
    <n v="100"/>
    <n v="0"/>
    <s v="EZ"/>
    <s v="Bulanan"/>
    <s v="Beli 2 Gratis 1 Penghitam Body Kendaraan Bonus Kain Lap Microfiber"/>
    <m/>
    <n v="68000"/>
    <n v="0"/>
    <n v="0"/>
    <n v="68000"/>
    <m/>
    <s v="Diskon"/>
    <n v="27200"/>
    <n v="40800"/>
    <n v="171000"/>
    <n v="2565"/>
    <s v="jnt panawuan"/>
    <s v="Atasan/Staf/Karyawan"/>
    <d v="2026-06-20T00:00:00"/>
    <m/>
    <x v="1"/>
    <m/>
    <s v="VIP"/>
    <m/>
    <m/>
    <s v="Tidak"/>
    <s v="COD"/>
    <n v="103000"/>
    <s v="-"/>
    <n v="127635"/>
    <x v="19"/>
  </r>
  <r>
    <s v="1358600783"/>
    <d v="2026-06-11T00:00:00"/>
    <s v="MEIKA-BERKARYA"/>
    <s v="Meika Berkarya"/>
    <s v="6287818525580"/>
    <s v="Kab. Kuningan"/>
    <s v="Cilimus"/>
    <s v="Jl. Panawuan Indrapatra, Panawuan, Kec. Cigandamekar, Kabupaten Kuningan, Jawa Barat"/>
    <s v="Andy Gunadi (Rs)"/>
    <s v="6285868011869"/>
    <x v="19"/>
    <s v="Samarinda"/>
    <s v="Sungai Pinang"/>
    <s v="Jln Tantina 3, No. 2, Rt19, (Rumah Diseberang Mushola, Pintu Besi Warna Pink)Kec. Sungai Pinang Kota Samarinda"/>
    <n v="1"/>
    <s v="BARANG"/>
    <n v="100"/>
    <n v="0"/>
    <s v="EZ"/>
    <s v="Bulanan"/>
    <s v="1 PCS TOPI KOMANDO (H)"/>
    <m/>
    <n v="57000"/>
    <n v="0"/>
    <n v="0"/>
    <n v="57000"/>
    <m/>
    <s v="Diskon"/>
    <n v="22800"/>
    <n v="34200"/>
    <n v="146000"/>
    <n v="2190"/>
    <m/>
    <m/>
    <m/>
    <s v="HUBUNGI PENERIMA (LANGSUNG ANTAR KE ALAMAT)"/>
    <x v="1"/>
    <m/>
    <s v="VIP"/>
    <m/>
    <m/>
    <s v="Tidak"/>
    <s v="COD"/>
    <n v="89000"/>
    <s v="-"/>
    <n v="109610"/>
    <x v="20"/>
  </r>
  <r>
    <s v="1358600151"/>
    <d v="2026-06-11T00:00:00"/>
    <s v="MEIKA-BERKARYA"/>
    <s v="Meika Berkarya"/>
    <s v="6287818525580"/>
    <s v="Kab. Kuningan"/>
    <s v="Cilimus"/>
    <s v="Jl. Panawuan Indrapatra, Panawuan, Kec. Cigandamekar, Kabupaten Kuningan, Jawa Barat"/>
    <s v="Warim (BY)"/>
    <s v="6285774608622"/>
    <x v="26"/>
    <s v="Kab. Karawang"/>
    <s v="Banyusari"/>
    <s v="Kp jaya mekar, 01/04 ,gg lpng bola ,Ds jaya mukti"/>
    <n v="1"/>
    <s v="BARANG"/>
    <n v="100"/>
    <n v="0"/>
    <s v="EZ"/>
    <s v="Bulanan"/>
    <s v="1 Dapat 2 Kacamata Autofokus"/>
    <m/>
    <n v="12000"/>
    <n v="0"/>
    <n v="0"/>
    <n v="12000"/>
    <m/>
    <s v="Diskon"/>
    <n v="7000"/>
    <n v="5000"/>
    <n v="52000"/>
    <n v="780"/>
    <s v="jnt"/>
    <s v="Atasan/Staf/Karyawan"/>
    <d v="2026-06-23T00:00:00"/>
    <s v="HUBUNGI PENERIMA (LANGSUNG ANTAR KE ALAMAT)"/>
    <x v="1"/>
    <m/>
    <s v="VIP"/>
    <m/>
    <m/>
    <s v="Tidak"/>
    <s v="COD"/>
    <n v="40000"/>
    <s v="-"/>
    <n v="46220"/>
    <x v="2"/>
  </r>
  <r>
    <s v="1358374335"/>
    <d v="2026-06-11T00:00:00"/>
    <s v="MEIKA-BERKARYA"/>
    <s v="Meika Berkarya"/>
    <s v="6287818525580"/>
    <s v="Kab. Kuningan"/>
    <s v="Cilimus"/>
    <s v="Jl. Panawuan Indrapatra, Panawuan"/>
    <s v="Marleni lumeling (ib)"/>
    <s v="6282190550845"/>
    <x v="3"/>
    <s v="Manado"/>
    <s v="Tuminting"/>
    <s v="Tuminting lingk 5 jln dua sudara kl,tuminting kecmtn tuminting kota manado Sulawesi utara"/>
    <n v="1"/>
    <s v="BARANG"/>
    <n v="100"/>
    <n v="0"/>
    <s v="EZ"/>
    <s v="Bulanan"/>
    <s v="Beli 1 Gratis 1 Parfum Mobil"/>
    <m/>
    <n v="64000"/>
    <n v="0"/>
    <n v="0"/>
    <n v="64000"/>
    <m/>
    <s v="Diskon"/>
    <n v="25600"/>
    <n v="38400"/>
    <n v="153000"/>
    <n v="2295"/>
    <s v="jnt"/>
    <s v="Atasan/Staf/Karyawan"/>
    <d v="2026-06-25T00:00:00"/>
    <m/>
    <x v="1"/>
    <m/>
    <s v="VIP"/>
    <m/>
    <m/>
    <s v="Tidak"/>
    <s v="COD"/>
    <n v="89000"/>
    <s v="-"/>
    <n v="112305"/>
    <x v="17"/>
  </r>
  <r>
    <s v="1358380404"/>
    <d v="2026-06-11T00:00:00"/>
    <s v="MEIKA-BERKARYA"/>
    <s v="Meika Berkarya"/>
    <s v="6287818525580"/>
    <s v="Kab. Kuningan"/>
    <s v="Cilimus"/>
    <s v="Jl. Panawuan Indrapatra, Panawuan, Kec. Cigandamekar, Kabupaten Kuningan, Jawa Barat"/>
    <s v="Orli Pantri (ca)"/>
    <s v="6281213267844"/>
    <x v="32"/>
    <s v="Kab. Bulungan"/>
    <s v="Tanjung Palas Timur"/>
    <s v="Desa Metun Sajau Rt 05, Rw 02, Nomor Rumah 39, Kec. Tanjung Palas Timur Kab. Bulungan (Bulongan)"/>
    <n v="1"/>
    <s v="BARANG"/>
    <n v="100"/>
    <n v="0"/>
    <s v="EZ"/>
    <s v="Bulanan"/>
    <s v="1 Paket Buku Excel"/>
    <m/>
    <n v="78000"/>
    <n v="0"/>
    <n v="0"/>
    <n v="78000"/>
    <m/>
    <s v="Diskon"/>
    <n v="31200"/>
    <n v="46800"/>
    <n v="162000"/>
    <n v="2430"/>
    <s v="ybs"/>
    <m/>
    <d v="2026-06-30T00:00:00"/>
    <s v="HUBUNGI PENERIMA (LANGSUNG ANTAR KE ALAMAT)"/>
    <x v="1"/>
    <m/>
    <s v="VIP"/>
    <m/>
    <m/>
    <s v="Tidak"/>
    <s v="COD"/>
    <n v="84000"/>
    <s v="-"/>
    <n v="112770"/>
    <x v="6"/>
  </r>
  <r>
    <s v="1358758293"/>
    <d v="2026-06-11T00:00:00"/>
    <s v="MEIKA-BERKARYA"/>
    <s v="Meika Berkarya"/>
    <s v="6287818525580"/>
    <s v="Kab. Kuningan"/>
    <s v="Cilimus"/>
    <s v="Jl. Panawuan Indrapatra, Panawuan"/>
    <s v="Zadam Od."/>
    <s v="6282372343758"/>
    <x v="1"/>
    <s v="Kupang"/>
    <s v="Oebobo"/>
    <s v="Kelurahan Liliba Rt 08 Rw 04 Kec Oebobo Kupang (DIANTAR LANGSUNG KE ALAMAT PENERIMA)."/>
    <n v="1"/>
    <s v="BARANG"/>
    <n v="100"/>
    <n v="0"/>
    <s v="EZ"/>
    <s v="Bulanan"/>
    <s v="Beli 1 Pembesar Layar Hp"/>
    <m/>
    <n v="64000"/>
    <n v="0"/>
    <n v="0"/>
    <n v="64000"/>
    <m/>
    <s v="Diskon"/>
    <n v="25600"/>
    <n v="38400"/>
    <n v="135000"/>
    <n v="2025"/>
    <s v="JNT"/>
    <s v="Atasan/Staf/Karyawan"/>
    <d v="2026-06-25T00:00:00"/>
    <m/>
    <x v="1"/>
    <m/>
    <s v="VIP"/>
    <m/>
    <m/>
    <s v="Tidak"/>
    <s v="COD"/>
    <n v="71000"/>
    <s v="-"/>
    <n v="94575"/>
    <x v="17"/>
  </r>
  <r>
    <s v="1358759337"/>
    <d v="2026-06-11T00:00:00"/>
    <s v="MEIKA-BERKARYA"/>
    <s v="Meika Berkarya"/>
    <s v="6287818525580"/>
    <s v="Kab. Kuningan"/>
    <s v="Cilimus"/>
    <s v="Jl. Panawuan Indrapatra, Panawuan, Kec. Cigandamekar, Kabupaten Kuningan, Jawa Barat"/>
    <s v="Mardi ( Di)"/>
    <s v="6281255254039"/>
    <x v="5"/>
    <s v="Kab. Kubu Raya"/>
    <s v="Terentang"/>
    <s v="Desa Terentang hulu PT ichiko argo lestari. Mes blok g8 nomer 10, kecamatan Terentang"/>
    <n v="1"/>
    <s v="BARANG"/>
    <n v="100"/>
    <n v="0"/>
    <s v="EZ"/>
    <s v="Bulanan"/>
    <s v="2 PCS TOPI KOMANDO (H,C)"/>
    <m/>
    <n v="54000"/>
    <n v="0"/>
    <n v="0"/>
    <n v="54000"/>
    <m/>
    <s v="Diskon"/>
    <n v="21600"/>
    <n v="32400"/>
    <n v="164000"/>
    <n v="2460"/>
    <s v="JNT"/>
    <s v="Atasan/Staf/Karyawan"/>
    <d v="2026-06-26T00:00:00"/>
    <s v="HUBUNGI PENERIMA (LANGSUNG ANTAR KE ALAMAT)"/>
    <x v="1"/>
    <m/>
    <s v="VIP"/>
    <m/>
    <m/>
    <s v="Tidak"/>
    <s v="COD"/>
    <n v="110000"/>
    <s v="-"/>
    <n v="129140"/>
    <x v="8"/>
  </r>
  <r>
    <s v="1357286262"/>
    <d v="2026-06-11T00:00:00"/>
    <s v="MEIKA-BERKARYA"/>
    <s v="Meika Berkarya"/>
    <s v="6287818525580"/>
    <s v="Kab. Kuningan"/>
    <s v="Cilimus"/>
    <s v="Jl. Panawuan Indrapatra, Panawuan"/>
    <s v="Yanche Setiawan Od."/>
    <s v="6281310620057"/>
    <x v="24"/>
    <s v="Jakarta Barat"/>
    <s v="Kalideres"/>
    <s v="Taman Surya 5 Blok HH3 No. 41.Rt002/Rw 017 Kelurahan Pegadungan. Kecamatan Kalideres. Jakarta Barat. 11830 (DIANTAR LANGSUNG KE ALAMAT PENERIMA)."/>
    <n v="1"/>
    <s v="BARANG"/>
    <n v="100"/>
    <n v="0"/>
    <s v="EZ"/>
    <s v="Bulanan"/>
    <s v="Beli 1 Gratis 1 Sikat Punggug"/>
    <m/>
    <n v="14000"/>
    <n v="0"/>
    <n v="0"/>
    <n v="14000"/>
    <m/>
    <s v="Diskon"/>
    <n v="8000"/>
    <n v="6000"/>
    <n v="85000"/>
    <n v="1275"/>
    <s v="Yanche Setiawan Od."/>
    <m/>
    <d v="2026-06-13T00:00:00"/>
    <m/>
    <x v="0"/>
    <m/>
    <s v="VIP"/>
    <m/>
    <m/>
    <s v="Tidak"/>
    <s v="COD"/>
    <n v="71000"/>
    <s v="Recon"/>
    <n v="77725"/>
    <x v="15"/>
  </r>
  <r>
    <s v="1358753545"/>
    <d v="2026-06-11T00:00:00"/>
    <s v="MEIKA-BERKARYA"/>
    <s v="Meika Berkarya"/>
    <s v="6287818525580"/>
    <s v="Kab. Kuningan"/>
    <s v="Cilimus"/>
    <s v="Jl. Panawuan Indrapatra, Panawuan"/>
    <s v="PURWO CAHYO AP (Yn)"/>
    <s v="6282154344045"/>
    <x v="5"/>
    <s v="Kab. Bengkayang"/>
    <s v="Ledo"/>
    <s v="Jl. Rodaya - Sidai RT 01 RW 03 No. 33 Desa Rodaya Kec Ledo Kab Bengkayang patokan rumah masuk dari Simpang Baya setelah sampai Sedane bisa tanya orang (DIANTAR LANGSUNG KE ALAMAT PENERIMA)."/>
    <n v="1"/>
    <s v="BARANG"/>
    <n v="100"/>
    <n v="0"/>
    <s v="EZ"/>
    <s v="Bulanan"/>
    <s v="Beli 1 Pembesar Layar Hp"/>
    <m/>
    <n v="74000"/>
    <n v="0"/>
    <n v="0"/>
    <n v="74000"/>
    <m/>
    <s v="Diskon"/>
    <n v="29600"/>
    <n v="44400"/>
    <n v="144000"/>
    <n v="2160"/>
    <s v="JNT"/>
    <s v="Atasan/Staf/Karyawan"/>
    <d v="2026-06-26T00:00:00"/>
    <m/>
    <x v="1"/>
    <m/>
    <s v="VIP"/>
    <m/>
    <m/>
    <s v="Tidak"/>
    <s v="COD"/>
    <n v="70000"/>
    <s v="-"/>
    <n v="97440"/>
    <x v="8"/>
  </r>
  <r>
    <s v="1358805155"/>
    <d v="2026-06-11T00:00:00"/>
    <s v="MEIKA-BERKARYA"/>
    <s v="Meika Berkarya"/>
    <s v="6287818525580"/>
    <s v="Kab. Kuningan"/>
    <s v="Cilimus"/>
    <s v="Jl. Panawuan Indrapatra, Panawuan, Kec. Cigandamekar, Kabupaten Kuningan, Jawa Barat"/>
    <s v="Muhammad. Yani (Fr)"/>
    <s v="6289696470173"/>
    <x v="28"/>
    <s v="Tangerang Selatan"/>
    <s v="Pondok Aren"/>
    <s v="Jln.Dr.Setia Budi .Gg Kebon Manggis 1 Rt 03/04 No.92. Pondok Kacang Timur. Kec Pondok Aren, Kota Tangerang Selatan"/>
    <n v="1"/>
    <s v="BARANG"/>
    <n v="100"/>
    <n v="0"/>
    <s v="EZ"/>
    <s v="Bulanan"/>
    <s v="1 SET GIGI PALSU"/>
    <m/>
    <n v="15000"/>
    <n v="0"/>
    <n v="0"/>
    <n v="15000"/>
    <m/>
    <s v="Diskon"/>
    <n v="9000"/>
    <n v="6000"/>
    <n v="74000"/>
    <n v="1110"/>
    <s v="jnt"/>
    <s v="Atasan/Staf/Karyawan"/>
    <d v="2026-06-23T00:00:00"/>
    <s v="HUBUNGI PENERIMA (LANGSUNG ANTAR KE ALAMAT)"/>
    <x v="1"/>
    <m/>
    <s v="VIP"/>
    <m/>
    <m/>
    <s v="Tidak"/>
    <s v="COD"/>
    <n v="59000"/>
    <s v="-"/>
    <n v="66890"/>
    <x v="2"/>
  </r>
  <r>
    <s v="1358765032"/>
    <d v="2026-06-11T00:00:00"/>
    <s v="MEIKA-BERKARYA"/>
    <s v="Meika Berkarya"/>
    <s v="6287818525580"/>
    <s v="Kab. Kuningan"/>
    <s v="Cilimus"/>
    <s v="Jl. Panawuan Indrapatra, Panawuan, Kec. Cigandamekar, Kabupaten Kuningan, Jawa Barat"/>
    <s v="Arcan Iskandar (BY)"/>
    <s v="6281365367628"/>
    <x v="31"/>
    <s v="Tanjung Pinang"/>
    <s v="Bukit Bestari"/>
    <s v="Jalan Mt Haryono Nomor 52 Rt.001/Rw.008 Gang Mangga,Kelurahan :Tanjung Unggat,Kec. Bukit Bestari Kota Tanjung Pinang"/>
    <n v="1"/>
    <s v="BARANG"/>
    <n v="100"/>
    <n v="0"/>
    <s v="EZ"/>
    <s v="Bulanan"/>
    <s v="1 Botol Aspal Anti Bocor"/>
    <m/>
    <n v="43000"/>
    <n v="0"/>
    <n v="0"/>
    <n v="43000"/>
    <m/>
    <s v="Diskon"/>
    <n v="17200"/>
    <n v="25800"/>
    <n v="127000"/>
    <n v="1905"/>
    <s v="Arcan Iskandar (BY)"/>
    <m/>
    <d v="2026-06-17T00:00:00"/>
    <s v="HUBUNGI PENERIMA (LANGSUNG ANTAR KE ALAMAT)"/>
    <x v="0"/>
    <m/>
    <s v="VIP"/>
    <m/>
    <m/>
    <s v="Tidak"/>
    <s v="COD"/>
    <n v="84000"/>
    <s v="Recon"/>
    <n v="99295"/>
    <x v="9"/>
  </r>
  <r>
    <s v="1357280267"/>
    <d v="2026-06-11T00:00:00"/>
    <s v="MEIKA-BERKARYA"/>
    <s v="Meika Berkarya"/>
    <s v="6287818525580"/>
    <s v="Kab. Kuningan"/>
    <s v="Cilimus"/>
    <s v="Jl. Panawuan Indrapatra, Panawuan, Kec. Cigandamekar, Kabupaten Kuningan, Jawa Barat"/>
    <s v="Asman (PTR)"/>
    <s v="6285283201969"/>
    <x v="32"/>
    <s v="Kab. Nunukan"/>
    <s v="Sebuku"/>
    <s v="Desa Harapan, Sp3 Block F, Dekat Tower Sp3, Kec. Sebuku Kab. Nunukan"/>
    <n v="1"/>
    <s v="BARANG"/>
    <n v="100"/>
    <n v="0"/>
    <s v="EZ"/>
    <s v="Bulanan"/>
    <s v="1 Botol Aspal Anti Bocor"/>
    <m/>
    <n v="96000"/>
    <n v="0"/>
    <n v="0"/>
    <n v="96000"/>
    <m/>
    <s v="Diskon"/>
    <n v="38400"/>
    <n v="57600"/>
    <n v="180000"/>
    <n v="2700"/>
    <m/>
    <m/>
    <m/>
    <s v="HUBUNGI PENERIMA (LANGSUNG ANTAR KE ALAMAT)"/>
    <x v="1"/>
    <m/>
    <s v="VIP"/>
    <m/>
    <m/>
    <s v="Ya"/>
    <s v="COD"/>
    <n v="84000"/>
    <s v="-"/>
    <n v="119700"/>
    <x v="20"/>
  </r>
  <r>
    <s v="1358763820"/>
    <d v="2026-06-11T00:00:00"/>
    <s v="MEIKA-BERKARYA"/>
    <s v="Meika Berkarya"/>
    <s v="6287818525580"/>
    <s v="Kab. Kuningan"/>
    <s v="Cilimus"/>
    <s v="Jl. Panawuan Indrapatra, Panawuan, Kec. Cigandamekar, Kabupaten Kuningan, Jawa Barat"/>
    <s v="Ardi (rz)"/>
    <s v="6285787152842"/>
    <x v="13"/>
    <s v="Kab. Kotawaringin Timur"/>
    <s v="Antang Kalang"/>
    <s v="Jln. Polos Rt/Rw 05 ( Dekat Tugu ) Desa Gunung Makmur, Antang Kalang Kab. Kotawaringin Timur"/>
    <n v="1"/>
    <s v="BARANG"/>
    <n v="100"/>
    <n v="0"/>
    <s v="EZ"/>
    <s v="Bulanan"/>
    <s v="1 SET GIGI PALSU"/>
    <m/>
    <n v="63000"/>
    <n v="0"/>
    <n v="0"/>
    <n v="63000"/>
    <m/>
    <s v="Diskon"/>
    <n v="25200"/>
    <n v="37800"/>
    <n v="139000"/>
    <n v="2085"/>
    <s v="Ardi (rz)"/>
    <m/>
    <d v="2026-06-17T00:00:00"/>
    <s v="HUBUNGI PENERIMA (LANGSUNG ANTAR KE ALAMAT)"/>
    <x v="0"/>
    <m/>
    <s v="VIP"/>
    <m/>
    <m/>
    <s v="Tidak"/>
    <s v="COD"/>
    <n v="76000"/>
    <s v="Recon"/>
    <n v="99115"/>
    <x v="9"/>
  </r>
  <r>
    <s v="1358760329"/>
    <d v="2026-06-11T00:00:00"/>
    <s v="MEIKA-BERKARYA"/>
    <s v="Meika Berkarya"/>
    <s v="6287818525580"/>
    <s v="Kab. Kuningan"/>
    <s v="Cilimus"/>
    <s v="Jl. Panawuan Indrapatra, Panawuan, Kec. Cigandamekar, Kabupaten Kuningan, Jawa Barat"/>
    <s v="Indu Uun (Hb)"/>
    <s v="6285348297460"/>
    <x v="13"/>
    <s v="Kab. Gunung Mas"/>
    <s v="Rungan"/>
    <s v="Atik Salon Jln Cilik Ruwit Desa/Kel Jakatan Raya, Rungan Kab. Gunung Mas"/>
    <n v="1"/>
    <s v="BARANG"/>
    <n v="100"/>
    <n v="0"/>
    <s v="EZ"/>
    <s v="Bulanan"/>
    <s v="2 Topi Pelindung Sinar UV"/>
    <m/>
    <n v="74000"/>
    <n v="0"/>
    <n v="0"/>
    <n v="74000"/>
    <m/>
    <s v="Diskon"/>
    <n v="29600"/>
    <n v="44400"/>
    <n v="228000"/>
    <n v="3420"/>
    <s v="JNT"/>
    <s v="Atasan/Staf/Karyawan"/>
    <d v="2026-06-22T00:00:00"/>
    <s v="HUBUNGI PENERIMA (LANGSUNG ANTAR KE ALAMAT)"/>
    <x v="1"/>
    <m/>
    <s v="VIP"/>
    <m/>
    <m/>
    <s v="Tidak"/>
    <s v="COD"/>
    <n v="154000"/>
    <s v="-"/>
    <n v="180180"/>
    <x v="12"/>
  </r>
  <r>
    <s v="1358760665"/>
    <d v="2026-06-11T00:00:00"/>
    <s v="MEIKA-BERKARYA"/>
    <s v="Meika Berkarya"/>
    <s v="6287818525580"/>
    <s v="Kab. Kuningan"/>
    <s v="Cilimus"/>
    <s v="Jl. Panawuan Indrapatra, Panawuan"/>
    <s v="Thomas (IR)"/>
    <s v="6281351570774"/>
    <x v="19"/>
    <s v="Samarinda"/>
    <s v="Sungai Pinang"/>
    <s v="PT Kayan Lestari, jln S. Parman gang 5 no 7 Kel, Temindung permai"/>
    <n v="1"/>
    <s v="BARANG"/>
    <n v="100"/>
    <n v="0"/>
    <s v="EZ"/>
    <s v="Bulanan"/>
    <s v="Beli 1 Semprotan Noozle"/>
    <m/>
    <n v="57000"/>
    <n v="0"/>
    <n v="0"/>
    <n v="57000"/>
    <m/>
    <s v="Diskon"/>
    <n v="22800"/>
    <n v="34200"/>
    <n v="111000"/>
    <n v="1665"/>
    <s v="Thomas (IR)"/>
    <m/>
    <d v="2026-06-15T00:00:00"/>
    <m/>
    <x v="0"/>
    <m/>
    <s v="VIP"/>
    <m/>
    <m/>
    <s v="Tidak"/>
    <s v="COD"/>
    <n v="54000"/>
    <s v="Recon"/>
    <n v="75135"/>
    <x v="14"/>
  </r>
  <r>
    <s v="1358745965"/>
    <d v="2026-06-11T00:00:00"/>
    <s v="MEIKA-BERKARYA"/>
    <s v="Meika Berkarya"/>
    <s v="6287818525580"/>
    <s v="Kab. Kuningan"/>
    <s v="Cilimus"/>
    <s v="Jl. Panawuan Indrapatra, Panawuan"/>
    <s v="121121474225 / Buhari S Mamonto Od."/>
    <s v="6285244226899"/>
    <x v="3"/>
    <s v="Kab. Bolaang Mongondow Timur"/>
    <s v="Modayag Barat"/>
    <s v="Desa Pinonobatuan Kec Modayag Barat (DIANTAR LANGSUNG KE ALAMAT PENERIMA) Rumah Jln. Raya Desa Pinonobatuan Depan Gereja Rumah Dua Lantai."/>
    <n v="1"/>
    <s v="BARANG"/>
    <n v="100"/>
    <n v="0"/>
    <s v="EZ"/>
    <s v="Bulanan"/>
    <s v="Beli 2 Gratis 2 Gelang Retro Terapi Batu Giok"/>
    <m/>
    <n v="114000"/>
    <n v="0"/>
    <n v="0"/>
    <n v="114000"/>
    <m/>
    <s v="Diskon"/>
    <n v="45600"/>
    <n v="68400"/>
    <n v="235000"/>
    <n v="3525"/>
    <s v="paket anda adadi jnt panawuan"/>
    <s v="Atasan/Staf/Karyawan"/>
    <d v="2026-06-24T00:00:00"/>
    <m/>
    <x v="1"/>
    <m/>
    <s v="VIP"/>
    <m/>
    <m/>
    <s v="Tidak"/>
    <s v="COD"/>
    <n v="121000"/>
    <s v="-"/>
    <n v="163075"/>
    <x v="16"/>
  </r>
  <r>
    <s v="1357336700"/>
    <d v="2026-06-11T00:00:00"/>
    <s v="MEIKA-BERKARYA"/>
    <s v="Meika Berkarya"/>
    <s v="6287818525580"/>
    <s v="Kab. Kuningan"/>
    <s v="Cilimus"/>
    <s v="Jl. Panawuan Indrapatra, Panawuan"/>
    <s v="Rendy (ib)"/>
    <s v="62882020221794"/>
    <x v="3"/>
    <s v="Kab. Minahasa"/>
    <s v="Tondano Barat"/>
    <s v="Rumah di gereja gpdi sion perum asabri blok A no rumah 24 kelurahan wawalintoan"/>
    <n v="1"/>
    <s v="BARANG"/>
    <n v="100"/>
    <n v="0"/>
    <s v="EZ"/>
    <s v="Bulanan"/>
    <s v="Beli 1 Gratis 1 Parfum Mobil"/>
    <m/>
    <n v="80000"/>
    <n v="0"/>
    <n v="0"/>
    <n v="80000"/>
    <m/>
    <s v="Diskon"/>
    <n v="32000"/>
    <n v="48000"/>
    <n v="184000"/>
    <n v="2760"/>
    <m/>
    <m/>
    <m/>
    <m/>
    <x v="1"/>
    <m/>
    <s v="VIP"/>
    <m/>
    <m/>
    <s v="Ya"/>
    <s v="COD"/>
    <n v="104000"/>
    <s v="-"/>
    <n v="133240"/>
    <x v="20"/>
  </r>
  <r>
    <s v="1357376736"/>
    <d v="2026-06-11T00:00:00"/>
    <s v="MEIKA-BERKARYA"/>
    <s v="Meika Berkarya"/>
    <s v="6287818525580"/>
    <s v="Kab. Kuningan"/>
    <s v="Cilimus"/>
    <s v="Jl. Panawuan Indrapatra, Panawuan"/>
    <s v="Kabul (PS)"/>
    <s v="6282227087717"/>
    <x v="8"/>
    <s v="Kab. Morowali"/>
    <s v="Bungku Pesisir"/>
    <s v="Dusun 1 Jln. Transulawesi Desa. Buleleng (ANTRAKN LANGSUNG KE ALAMAT)"/>
    <n v="1"/>
    <s v="BARANG"/>
    <n v="100"/>
    <n v="0"/>
    <s v="EZ"/>
    <s v="Bulanan"/>
    <s v="Beli 1 Gratis 1 Parfum Mobil"/>
    <m/>
    <n v="108000"/>
    <n v="0"/>
    <n v="0"/>
    <n v="108000"/>
    <m/>
    <s v="Diskon"/>
    <n v="43200"/>
    <n v="64800"/>
    <n v="216000"/>
    <n v="3240"/>
    <s v="Kabul (PS)"/>
    <m/>
    <d v="2026-06-19T00:00:00"/>
    <m/>
    <x v="0"/>
    <m/>
    <s v="VIP"/>
    <m/>
    <m/>
    <s v="Tidak"/>
    <s v="COD"/>
    <n v="108000"/>
    <s v="Recon"/>
    <n v="147960"/>
    <x v="0"/>
  </r>
  <r>
    <s v="1358744583"/>
    <d v="2026-06-11T00:00:00"/>
    <s v="MEIKA-BERKARYA"/>
    <s v="Meika Berkarya"/>
    <s v="6287818525580"/>
    <s v="Kab. Kuningan"/>
    <s v="Cilimus"/>
    <s v="Jl. Panawuan Indrapatra, Panawuan"/>
    <s v="Euanggelion Tompoh (ib)"/>
    <s v="6283163222381"/>
    <x v="3"/>
    <s v="Kab. Minahasa"/>
    <s v="Pineleng"/>
    <s v="Keluarga Saul tompoh desa tateli  1 kec mandolang"/>
    <n v="1"/>
    <s v="BARANG"/>
    <n v="100"/>
    <n v="0"/>
    <s v="EZ"/>
    <s v="Bulanan"/>
    <s v="Beli 1 Pembesar Layar Hp"/>
    <m/>
    <n v="80000"/>
    <n v="0"/>
    <n v="0"/>
    <n v="80000"/>
    <m/>
    <s v="Diskon"/>
    <n v="32000"/>
    <n v="48000"/>
    <n v="150000"/>
    <n v="2250"/>
    <s v="paket anda adadi jnt panawuan"/>
    <s v="Atasan/Staf/Karyawan"/>
    <d v="2026-06-24T00:00:00"/>
    <m/>
    <x v="1"/>
    <m/>
    <s v="VIP"/>
    <m/>
    <m/>
    <s v="Tidak"/>
    <s v="COD"/>
    <n v="70000"/>
    <s v="-"/>
    <n v="99750"/>
    <x v="16"/>
  </r>
  <r>
    <s v="1357503823"/>
    <d v="2026-06-11T00:00:00"/>
    <s v="MEIKA-BERKARYA"/>
    <s v="Meika Berkarya"/>
    <s v="6287818525580"/>
    <s v="Kab. Kuningan"/>
    <s v="Cilimus"/>
    <s v="Jl. Panawuan Indrapatra, Panawuan, Kec. Cigandamekar, Kabupaten Kuningan, Jawa Barat"/>
    <s v="Mohwasil (Bar)"/>
    <s v="6282293352204"/>
    <x v="8"/>
    <s v="Kab. Morowali"/>
    <s v="Bungku Barat"/>
    <s v="Mohwasil, Alamat Jl. Trans Sulawesi, Lorong Rumah Makan Te, Desa Wosu, Kec. Bungku Barat ( Dikirim Langsung Ke Alamat Penerima)(Nt Klw Sdh D Lorong Te Rumah Menelfon Sj Bru Sy Jmpt)"/>
    <n v="1"/>
    <s v="BARANG"/>
    <n v="100"/>
    <n v="0"/>
    <s v="EZ"/>
    <s v="Bulanan"/>
    <s v="1 Dapat 2 Kacamata Autofokus"/>
    <m/>
    <n v="108000"/>
    <n v="0"/>
    <n v="0"/>
    <n v="108000"/>
    <m/>
    <s v="Diskon"/>
    <n v="43200"/>
    <n v="64800"/>
    <n v="152000"/>
    <n v="2280"/>
    <s v="jnt"/>
    <s v="Atasan/Staf/Karyawan"/>
    <d v="2026-06-29T00:00:00"/>
    <s v="HUBUNGI PENERIMA (LANGSUNG ANTAR KE ALAMAT)"/>
    <x v="1"/>
    <m/>
    <s v="VIP"/>
    <m/>
    <m/>
    <s v="Tidak"/>
    <s v="COD"/>
    <n v="44000"/>
    <s v="-"/>
    <n v="84920"/>
    <x v="11"/>
  </r>
  <r>
    <s v="1358752221"/>
    <d v="2026-06-11T00:00:00"/>
    <s v="MEIKA-BERKARYA"/>
    <s v="Meika Berkarya"/>
    <s v="6287818525580"/>
    <s v="Kab. Kuningan"/>
    <s v="Cilimus"/>
    <s v="Jl. Panawuan Indrapatra, Panawuan"/>
    <s v="Like runtukahu(ib)"/>
    <s v="6285696084840"/>
    <x v="3"/>
    <s v="Kab. Minahasa Utara"/>
    <s v="Talawaan"/>
    <s v="Desa Talawaan jaga 3 kmplx gereja GPDI Viktori talawaan"/>
    <n v="1"/>
    <s v="BARANG"/>
    <n v="100"/>
    <n v="0"/>
    <s v="EZ"/>
    <s v="Bulanan"/>
    <s v="Beli 2 Gratis 1 Semprotan Noozle"/>
    <m/>
    <n v="87000"/>
    <n v="0"/>
    <n v="0"/>
    <n v="87000"/>
    <m/>
    <s v="Diskon"/>
    <n v="34800"/>
    <n v="52200"/>
    <n v="192000"/>
    <n v="2880"/>
    <s v="DC PANAWUAN"/>
    <s v="Atasan/Staf/Karyawan"/>
    <d v="2026-06-21T00:00:00"/>
    <m/>
    <x v="1"/>
    <m/>
    <s v="VIP"/>
    <m/>
    <m/>
    <s v="Tidak"/>
    <s v="COD"/>
    <n v="105000"/>
    <s v="-"/>
    <n v="136920"/>
    <x v="10"/>
  </r>
  <r>
    <s v="1357290481"/>
    <d v="2026-06-11T00:00:00"/>
    <s v="MEIKA-BERKARYA"/>
    <s v="Meika Berkarya"/>
    <s v="6287818525580"/>
    <s v="Kab. Kuningan"/>
    <s v="Cilimus"/>
    <s v="Jl. Panawuan Indrapatra, Panawuan"/>
    <s v="Lia Novayanti (PS)"/>
    <s v="6282339916482"/>
    <x v="2"/>
    <s v="Mataram"/>
    <s v="Selaparang"/>
    <s v="Kantor Bawaslu NTB,Jalan Udayana No. 10 Mataram Kelurahan. Mojok Barat"/>
    <n v="1"/>
    <s v="BARANG"/>
    <n v="100"/>
    <n v="0"/>
    <s v="EZ"/>
    <s v="Bulanan"/>
    <s v="Beli 1 Gratis 1 Gelang Retro Terapi Batu Giok"/>
    <m/>
    <n v="39000"/>
    <n v="0"/>
    <n v="0"/>
    <n v="39000"/>
    <m/>
    <s v="Diskon"/>
    <n v="15600"/>
    <n v="23400"/>
    <n v="0"/>
    <n v="0"/>
    <s v="Lia Novayanti (PS)"/>
    <m/>
    <d v="2026-06-15T00:00:00"/>
    <m/>
    <x v="0"/>
    <m/>
    <s v="VIP"/>
    <m/>
    <m/>
    <s v="Tidak"/>
    <s v="NONCOD"/>
    <n v="-39000"/>
    <s v="-"/>
    <n v="-23400"/>
    <x v="14"/>
  </r>
  <r>
    <s v="1357295292"/>
    <d v="2026-06-11T00:00:00"/>
    <s v="MEIKA-BERKARYA"/>
    <s v="Meika Berkarya"/>
    <s v="6287818525580"/>
    <s v="Kab. Kuningan"/>
    <s v="Cilimus"/>
    <s v="Jl. Panawuan Indrapatra, Panawuan"/>
    <s v="Rosmayadi (Kin)"/>
    <s v="6283194085274"/>
    <x v="2"/>
    <s v="Kab. Lombok Timur"/>
    <s v="Sikur"/>
    <s v="Desa Kotaraja, Dusun Marang Selatan RT 03 RW 04"/>
    <n v="1"/>
    <s v="BARANG"/>
    <n v="100"/>
    <n v="0"/>
    <s v="EZ"/>
    <s v="Bulanan"/>
    <s v="Beli 1 Pembesar Layar Hp"/>
    <m/>
    <n v="52000"/>
    <n v="0"/>
    <n v="0"/>
    <n v="52000"/>
    <m/>
    <s v="Diskon"/>
    <n v="20800"/>
    <n v="31200"/>
    <n v="122000"/>
    <n v="1830"/>
    <s v="Rosmayadi (Kin)"/>
    <m/>
    <d v="2026-06-16T00:00:00"/>
    <m/>
    <x v="0"/>
    <m/>
    <s v="VIP"/>
    <m/>
    <m/>
    <s v="Tidak"/>
    <s v="COD"/>
    <n v="70000"/>
    <s v="Recon"/>
    <n v="88970"/>
    <x v="7"/>
  </r>
  <r>
    <s v="1358747955"/>
    <d v="2026-06-11T00:00:00"/>
    <s v="MEIKA-BERKARYA"/>
    <s v="Meika Berkarya"/>
    <s v="6287818525580"/>
    <s v="Kab. Kuningan"/>
    <s v="Cilimus"/>
    <s v="Jl. Panawuan Indrapatra, Panawuan"/>
    <s v="Jaka (Yn)"/>
    <s v="6285341874743"/>
    <x v="14"/>
    <s v="Kab. Luwu Timur"/>
    <s v="Towuti"/>
    <s v="Jl. Jendral Sudirman No. 11 Desa Wowondula Kec Towuti Kab Luwu Timur patokan rumah dekat Gereja Oikumene (DIANTAR LANGSUNG KE ALAMAT PENERIMA)."/>
    <n v="1"/>
    <s v="BARANG"/>
    <n v="100"/>
    <n v="0"/>
    <s v="EZ"/>
    <s v="Bulanan"/>
    <s v="Beli 1 Gratis 1 Alat Cukur Multifungsi"/>
    <m/>
    <n v="64000"/>
    <n v="0"/>
    <n v="0"/>
    <n v="64000"/>
    <m/>
    <s v="Diskon"/>
    <n v="25600"/>
    <n v="38400"/>
    <n v="168000"/>
    <n v="2520"/>
    <s v="JNT"/>
    <s v="Atasan/Staf/Karyawan"/>
    <d v="2026-06-28T00:00:00"/>
    <m/>
    <x v="1"/>
    <m/>
    <s v="VIP"/>
    <m/>
    <m/>
    <s v="Tidak"/>
    <s v="COD"/>
    <n v="104000"/>
    <s v="-"/>
    <n v="127080"/>
    <x v="24"/>
  </r>
  <r>
    <s v="1357304112"/>
    <d v="2026-06-11T00:00:00"/>
    <s v="MEIKA-BERKARYA"/>
    <s v="Meika Berkarya"/>
    <s v="6287818525580"/>
    <s v="Kab. Kuningan"/>
    <s v="Cilimus"/>
    <s v="Jl. Panawuan Indrapatra, Panawuan"/>
    <s v="Mm biyan (ib)"/>
    <s v="6282271558199"/>
    <x v="23"/>
    <s v="Kab. Muna"/>
    <s v="Napabalano"/>
    <s v="Jl Paelangkuta Kel Napabalano Kec Napabalano kab Muna Sultra"/>
    <n v="1"/>
    <s v="BARANG"/>
    <n v="100"/>
    <n v="0"/>
    <s v="EZ"/>
    <s v="Bulanan"/>
    <s v="Beli 1 Pengkilap Body Kendaraan"/>
    <m/>
    <n v="91000"/>
    <n v="0"/>
    <n v="0"/>
    <n v="91000"/>
    <m/>
    <s v="Diskon"/>
    <n v="36400"/>
    <n v="54600"/>
    <n v="140000"/>
    <n v="2100"/>
    <s v="PAKET ANDA ADA DI JNT PANAWUAN"/>
    <s v="Atasan/Staf/Karyawan"/>
    <d v="2026-06-22T00:00:00"/>
    <m/>
    <x v="1"/>
    <m/>
    <s v="VIP"/>
    <m/>
    <m/>
    <s v="Tidak"/>
    <s v="COD"/>
    <n v="49000"/>
    <s v="-"/>
    <n v="83300"/>
    <x v="12"/>
  </r>
  <r>
    <s v="1357272110"/>
    <d v="2026-06-11T00:00:00"/>
    <s v="MEIKA-BERKARYA"/>
    <s v="Meika Berkarya"/>
    <s v="6287818525580"/>
    <s v="Kab. Kuningan"/>
    <s v="Cilimus"/>
    <s v="Jl. Panawuan Indrapatra, Panawuan, Kec. Cigandamekar, Kabupaten Kuningan, Jawa Barat"/>
    <s v="Ari ariatama (IS)"/>
    <s v="6282350474337"/>
    <x v="5"/>
    <s v="Kab. Landak"/>
    <s v="Sompak"/>
    <s v="Jalan Simpang Ero Semugih Dusun Semugih Rt/Rw 004/003 Desa Lingkonong Kac. Sompak Kab. Landak Kalimantan Barat"/>
    <n v="1"/>
    <s v="BARANG"/>
    <n v="100"/>
    <n v="0"/>
    <s v="EZ"/>
    <s v="Bulanan"/>
    <s v="1 SET GIGI PALSU"/>
    <m/>
    <n v="74000"/>
    <n v="0"/>
    <n v="0"/>
    <n v="74000"/>
    <m/>
    <s v="Diskon"/>
    <n v="29600"/>
    <n v="44400"/>
    <n v="129000"/>
    <n v="1935"/>
    <s v="Ari ariatama (IS)"/>
    <m/>
    <d v="2026-06-15T00:00:00"/>
    <s v="HUBUNGI PENERIMA (LANGSUNG ANTAR KE ALAMAT)"/>
    <x v="0"/>
    <m/>
    <s v="VIP"/>
    <m/>
    <m/>
    <s v="Tidak"/>
    <s v="COD"/>
    <n v="55000"/>
    <s v="Recon"/>
    <n v="82665"/>
    <x v="14"/>
  </r>
  <r>
    <s v="1358793673"/>
    <d v="2026-06-11T00:00:00"/>
    <s v="MEIKA-BERKARYA"/>
    <s v="Meika Berkarya"/>
    <s v="6287818525580"/>
    <s v="Kab. Kuningan"/>
    <s v="Cilimus"/>
    <s v="Jl. Panawuan Indrapatra, Panawuan, Kec. Cigandamekar, Kabupaten Kuningan, Jawa Barat"/>
    <s v="Pendi Wahyu (RM)"/>
    <s v="6281242675537"/>
    <x v="14"/>
    <s v="Palopo"/>
    <s v="Wara Selatan"/>
    <s v="Jln.Pemuda Raya No.96. Kelurahan Takkalala Kec Wara Selatan Kota Palopo"/>
    <n v="1"/>
    <s v="BARANG"/>
    <n v="100"/>
    <n v="0"/>
    <s v="EZ"/>
    <s v="Bulanan"/>
    <s v="1 Botol Aspal Anti Bocor"/>
    <m/>
    <n v="53000"/>
    <n v="0"/>
    <n v="0"/>
    <n v="53000"/>
    <m/>
    <s v="Diskon"/>
    <n v="21200"/>
    <n v="31800"/>
    <n v="137000"/>
    <n v="2055"/>
    <s v="JNT"/>
    <s v="Atasan/Staf/Karyawan"/>
    <d v="2026-06-25T00:00:00"/>
    <s v="HUBUNGI PENERIMA (LANGSUNG ANTAR KE ALAMAT)"/>
    <x v="1"/>
    <m/>
    <s v="VIP"/>
    <m/>
    <m/>
    <s v="Tidak"/>
    <s v="COD"/>
    <n v="84000"/>
    <s v="-"/>
    <n v="103145"/>
    <x v="17"/>
  </r>
  <r>
    <s v="1358793285"/>
    <d v="2026-06-11T00:00:00"/>
    <s v="MEIKA-BERKARYA"/>
    <s v="Meika Berkarya"/>
    <s v="6287818525580"/>
    <s v="Kab. Kuningan"/>
    <s v="Cilimus"/>
    <s v="Jl. Panawuan Indrapatra, Panawuan"/>
    <s v="Juliana Joice Manoy (ib)"/>
    <s v="6285256215863"/>
    <x v="3"/>
    <s v="Kab. Kepulauan Sangihe"/>
    <s v="Tahuna"/>
    <s v="Depan Rmh Dinas Camat Tahuna Jln. Kihajar Dewantara No. 100 RW. 1 RT. 03 Kel. Sawang Bendar Kec. Tahuna Sulawesi Utara"/>
    <n v="1"/>
    <s v="BARANG"/>
    <n v="100"/>
    <n v="0"/>
    <s v="EZ"/>
    <s v="Bulanan"/>
    <s v="Beli 1 Penghitam Body Kendaraan Bonus Kain Lap Microfiber"/>
    <m/>
    <n v="102000"/>
    <n v="0"/>
    <n v="0"/>
    <n v="102000"/>
    <m/>
    <s v="Diskon"/>
    <n v="40800"/>
    <n v="61200"/>
    <n v="156000"/>
    <n v="2340"/>
    <s v="Juliana Joice Manoy (ib)"/>
    <m/>
    <d v="2026-06-18T00:00:00"/>
    <m/>
    <x v="0"/>
    <m/>
    <s v="VIP"/>
    <m/>
    <m/>
    <s v="Tidak"/>
    <s v="COD"/>
    <n v="54000"/>
    <s v="Recon"/>
    <n v="92460"/>
    <x v="3"/>
  </r>
  <r>
    <s v="1358783144"/>
    <d v="2026-06-11T00:00:00"/>
    <s v="MEIKA-BERKARYA"/>
    <s v="Meika Berkarya"/>
    <s v="6287818525580"/>
    <s v="Kab. Kuningan"/>
    <s v="Cilimus"/>
    <s v="Jl. Panawuan Indrapatra, Panawuan, Kec. Cigandamekar, Kabupaten Kuningan, Jawa Barat"/>
    <s v="Bambang Puspo (Ad)"/>
    <s v="6288286284305"/>
    <x v="10"/>
    <s v="Palembang"/>
    <s v="Sukarami"/>
    <s v="Kel/Desa Talang betutu, Jln pangkalan banteng rimbo Mulyo RT 21/08 (Simpang Rimbo) Patokan rumah ada bengkel tambal ban"/>
    <n v="1"/>
    <s v="BARANG"/>
    <n v="100"/>
    <n v="0"/>
    <s v="EZ"/>
    <s v="Bulanan"/>
    <s v="1 Dapat 3 Penambal Gigi"/>
    <m/>
    <n v="29000"/>
    <n v="0"/>
    <n v="0"/>
    <n v="29000"/>
    <m/>
    <s v="Diskon"/>
    <n v="11600"/>
    <n v="17400"/>
    <n v="106000"/>
    <n v="1590"/>
    <s v="Bambang Puspo (Ad)"/>
    <m/>
    <d v="2026-06-13T00:00:00"/>
    <s v="HUBUNGI PENERIMA (LANGSUNG ANTAR KE ALAMAT)"/>
    <x v="0"/>
    <m/>
    <s v="VIP"/>
    <m/>
    <m/>
    <s v="Tidak"/>
    <s v="COD"/>
    <n v="77000"/>
    <s v="Recon"/>
    <n v="87010"/>
    <x v="15"/>
  </r>
  <r>
    <s v="1358782362"/>
    <d v="2026-06-11T00:00:00"/>
    <s v="MEIKA-BERKARYA"/>
    <s v="Meika Berkarya"/>
    <s v="6287818525580"/>
    <s v="Kab. Kuningan"/>
    <s v="Cilimus"/>
    <s v="Jl. Panawuan Indrapatra, Panawuan"/>
    <s v="MARIANUS YOSEP LUAN (Jj)"/>
    <s v="6282146489409"/>
    <x v="1"/>
    <s v="Kab. Belu"/>
    <s v="Tasifeto Timur"/>
    <s v="BAULENU-RT.007/RW.002-DESA MANLETEN-KEC.TASIFETO TIMUR-KAB.BELU-NTT."/>
    <n v="1"/>
    <s v="BARANG"/>
    <n v="100"/>
    <n v="0"/>
    <s v="EZ"/>
    <s v="Bulanan"/>
    <s v="Beli 1 Gratis 1 Sikat Punggug"/>
    <m/>
    <n v="80000"/>
    <n v="0"/>
    <n v="0"/>
    <n v="80000"/>
    <m/>
    <s v="Diskon"/>
    <n v="32000"/>
    <n v="48000"/>
    <n v="150000"/>
    <n v="2250"/>
    <s v="jn"/>
    <s v="Atasan/Staf/Karyawan"/>
    <d v="2026-06-30T00:00:00"/>
    <m/>
    <x v="1"/>
    <m/>
    <s v="VIP"/>
    <m/>
    <m/>
    <s v="Tidak"/>
    <s v="COD"/>
    <n v="70000"/>
    <s v="-"/>
    <n v="99750"/>
    <x v="6"/>
  </r>
  <r>
    <s v="1357018530"/>
    <d v="2026-06-11T00:00:00"/>
    <s v="MEIKA-BERKARYA"/>
    <s v="Meika Berkarya"/>
    <s v="6287818525580"/>
    <s v="Kab. Kuningan"/>
    <s v="Cilimus"/>
    <s v="Jl. Panawuan Indrapatra, Panawuan, Kec. Cigandamekar, Kabupaten Kuningan, Jawa Barat"/>
    <s v="Abdi, Lembar Lawasi (AK)"/>
    <s v="6281295951656"/>
    <x v="8"/>
    <s v="Kab. Poso"/>
    <s v="Pamona Selatan"/>
    <s v="Dusun 1, Rt 002, Desa Bancea, Kec. Pamona Selatan, Kab. Poso"/>
    <n v="1"/>
    <s v="BARANG"/>
    <n v="100"/>
    <n v="0"/>
    <s v="EZ"/>
    <s v="Bulanan"/>
    <s v="1 SET GIGI PALSU"/>
    <m/>
    <n v="85000"/>
    <n v="0"/>
    <n v="0"/>
    <n v="85000"/>
    <m/>
    <s v="Diskon"/>
    <n v="34000"/>
    <n v="51000"/>
    <n v="134000"/>
    <n v="2010"/>
    <s v="DC PANAWUAN"/>
    <s v="Atasan/Staf/Karyawan"/>
    <d v="2026-06-27T00:00:00"/>
    <s v="HUBUNGI PENERIMA (LANGSUNG ANTAR KE ALAMAT)"/>
    <x v="1"/>
    <m/>
    <s v="VIP"/>
    <m/>
    <m/>
    <s v="Tidak"/>
    <s v="COD"/>
    <n v="49000"/>
    <s v="-"/>
    <n v="80990"/>
    <x v="1"/>
  </r>
  <r>
    <s v="1358786105"/>
    <d v="2026-06-11T00:00:00"/>
    <s v="MEIKA-BERKARYA"/>
    <s v="Meika Berkarya"/>
    <s v="6287818525580"/>
    <s v="Kab. Kuningan"/>
    <s v="Cilimus"/>
    <s v="Jl. Panawuan Indrapatra, Panawuan"/>
    <s v="Ventje m (Kin)"/>
    <s v="6282154425091"/>
    <x v="3"/>
    <s v="Kab. Minahasa Utara"/>
    <s v="Kalawat"/>
    <s v="Desa Suwaan RT 1 (Restoran Pondok Kelapa)"/>
    <n v="1"/>
    <s v="BARANG"/>
    <n v="100"/>
    <n v="0"/>
    <s v="EZ"/>
    <s v="Bulanan"/>
    <s v="Beli 1 Gratis 1 Sikat Punggug"/>
    <m/>
    <n v="87000"/>
    <n v="0"/>
    <n v="0"/>
    <n v="87000"/>
    <m/>
    <s v="Diskon"/>
    <n v="34800"/>
    <n v="52200"/>
    <n v="152000"/>
    <n v="2280"/>
    <s v="PAKET ANDA ADA DI JNT PANAWUAN"/>
    <s v="Atasan/Staf/Karyawan"/>
    <d v="2026-06-22T00:00:00"/>
    <m/>
    <x v="1"/>
    <m/>
    <s v="VIP"/>
    <m/>
    <m/>
    <s v="Tidak"/>
    <s v="COD"/>
    <n v="65000"/>
    <s v="-"/>
    <n v="97520"/>
    <x v="12"/>
  </r>
  <r>
    <s v="1358790959"/>
    <d v="2026-06-11T00:00:00"/>
    <s v="MEIKA-BERKARYA"/>
    <s v="Meika Berkarya"/>
    <s v="6287818525580"/>
    <s v="Kab. Kuningan"/>
    <s v="Cilimus"/>
    <s v="Jl. Panawuan Indrapatra, Panawuan"/>
    <s v="I Nyoman Sukayasa (ib)"/>
    <s v="6287761741946"/>
    <x v="12"/>
    <s v="Kab. Tabanan"/>
    <s v="Pupuan"/>
    <s v="PT Japfa  Comfeed Indonesia unit Batungsel Desa Batungsel,"/>
    <n v="1"/>
    <s v="BARANG"/>
    <n v="100"/>
    <n v="0"/>
    <s v="EZ"/>
    <s v="Bulanan"/>
    <s v="Beli 1 Gratis 1 Sikat Punggug"/>
    <m/>
    <n v="38000"/>
    <n v="0"/>
    <n v="0"/>
    <n v="38000"/>
    <m/>
    <s v="Diskon"/>
    <n v="15200"/>
    <n v="22800"/>
    <n v="108000"/>
    <n v="1620"/>
    <s v="I Nyoman Sukayasa (ib)"/>
    <m/>
    <d v="2026-06-15T00:00:00"/>
    <m/>
    <x v="0"/>
    <m/>
    <s v="VIP"/>
    <m/>
    <m/>
    <s v="Tidak"/>
    <s v="COD"/>
    <n v="70000"/>
    <s v="Recon"/>
    <n v="83580"/>
    <x v="14"/>
  </r>
  <r>
    <s v="1358785395"/>
    <d v="2026-06-11T00:00:00"/>
    <s v="MEIKA-BERKARYA"/>
    <s v="Meika Berkarya"/>
    <s v="6287818525580"/>
    <s v="Kab. Kuningan"/>
    <s v="Cilimus"/>
    <s v="Jl. Panawuan Indrapatra, Panawuan"/>
    <s v="Taswanuddin (PS)"/>
    <s v="6281310837649"/>
    <x v="22"/>
    <s v="Kab. Lampung Timur"/>
    <s v="Bandar Sribhawono"/>
    <s v="Jln. Imam Bonjol, no.21, Dusu 8 RT/RW 38/007. Pojok SD Muhammadiyah (warung Pak Taswan) Desa. Srimenanti"/>
    <n v="1"/>
    <s v="BARANG"/>
    <n v="100"/>
    <n v="0"/>
    <s v="EZ"/>
    <s v="Bulanan"/>
    <s v="Beli 1 Semprotan Noozle"/>
    <m/>
    <n v="40000"/>
    <n v="0"/>
    <n v="0"/>
    <n v="40000"/>
    <m/>
    <s v="Diskon"/>
    <n v="16000"/>
    <n v="24000"/>
    <n v="95000"/>
    <n v="1425"/>
    <s v="Taswanuddin (PS)"/>
    <m/>
    <d v="2026-06-14T00:00:00"/>
    <m/>
    <x v="0"/>
    <m/>
    <s v="VIP"/>
    <m/>
    <m/>
    <s v="Tidak"/>
    <s v="COD"/>
    <n v="55000"/>
    <s v="Recon"/>
    <n v="69575"/>
    <x v="18"/>
  </r>
  <r>
    <s v="1358792982"/>
    <d v="2026-06-11T00:00:00"/>
    <s v="MEIKA-BERKARYA"/>
    <s v="Meika Berkarya"/>
    <s v="6287818525580"/>
    <s v="Kab. Kuningan"/>
    <s v="Cilimus"/>
    <s v="Jl. Panawuan Indrapatra, Panawuan, Kec. Cigandamekar, Kabupaten Kuningan, Jawa Barat"/>
    <s v="RIZAL Izal (Bar)"/>
    <s v="6282349602217"/>
    <x v="23"/>
    <s v="Kab. Wakatobi"/>
    <s v="Wangi Wangi Selatan"/>
    <s v="Rizal Izal, Desa Mola Nelayan Bhakti, Kec. Wangi - Wangi Selatan (Kantor Bpd Mola Selatan), No Hp ,6282349602217 (Diantarkan Langsung Ke Alamat Penerima)"/>
    <n v="1"/>
    <s v="BARANG"/>
    <n v="100"/>
    <n v="0"/>
    <s v="EZ"/>
    <s v="Bulanan"/>
    <s v="1 Dapat 3 Penambal Gigi"/>
    <m/>
    <n v="82000"/>
    <n v="0"/>
    <n v="0"/>
    <n v="82000"/>
    <m/>
    <s v="Diskon"/>
    <n v="32800"/>
    <n v="49200"/>
    <n v="178000"/>
    <n v="2670"/>
    <s v="RIZAL Izal (Bar)"/>
    <m/>
    <d v="2026-06-18T00:00:00"/>
    <s v="HUBUNGI PENERIMA (LANGSUNG ANTAR KE ALAMAT)"/>
    <x v="0"/>
    <m/>
    <s v="VIP"/>
    <m/>
    <m/>
    <s v="Tidak"/>
    <s v="COD"/>
    <n v="96000"/>
    <s v="Recon"/>
    <n v="126130"/>
    <x v="3"/>
  </r>
  <r>
    <s v="1358784400"/>
    <d v="2026-06-11T00:00:00"/>
    <s v="MEIKA-BERKARYA"/>
    <s v="Meika Berkarya"/>
    <s v="6287818525580"/>
    <s v="Kab. Kuningan"/>
    <s v="Cilimus"/>
    <s v="Jl. Panawuan Indrapatra, Panawuan"/>
    <s v="Daniel Benu (Jj)"/>
    <s v="6282144288583"/>
    <x v="1"/>
    <s v="Kab. Belu"/>
    <s v="Atambua Selatan"/>
    <s v="Jln. Moebekunatu RT 29 RW 05 Kelurahan /Desa Lidak Kec. Atambua Selatan"/>
    <n v="1"/>
    <s v="BARANG"/>
    <n v="100"/>
    <n v="0"/>
    <s v="EZ"/>
    <s v="Bulanan"/>
    <s v="Beli 1 Gratis 1 Sikat Punggug"/>
    <m/>
    <n v="80000"/>
    <n v="0"/>
    <n v="0"/>
    <n v="80000"/>
    <m/>
    <s v="Diskon"/>
    <n v="32000"/>
    <n v="48000"/>
    <n v="145000"/>
    <n v="2175"/>
    <s v="Daniel Benu (Jj)"/>
    <m/>
    <d v="2026-06-17T00:00:00"/>
    <m/>
    <x v="0"/>
    <m/>
    <s v="VIP"/>
    <m/>
    <m/>
    <s v="Tidak"/>
    <s v="COD"/>
    <n v="65000"/>
    <s v="Recon"/>
    <n v="94825"/>
    <x v="9"/>
  </r>
  <r>
    <s v="1357151012"/>
    <d v="2026-06-11T00:00:00"/>
    <s v="MEIKA-BERKARYA"/>
    <s v="Meika Berkarya"/>
    <s v="6287818525580"/>
    <s v="Kab. Kuningan"/>
    <s v="Cilimus"/>
    <s v="Jl. Panawuan Indrapatra, Panawuan, Kec. Cigandamekar, Kabupaten Kuningan, Jawa Barat"/>
    <s v="MAXIMILIANUS REGI (RM)"/>
    <s v="6281352664060"/>
    <x v="5"/>
    <s v="Kab. Ketapang"/>
    <s v="Sandai"/>
    <s v="Jl. Jendral Sudirman, Rt. Oo3/Rw. 006 Desa Sandai Kanan, Depan Sma Negeri 1 Sandai Kec. Sandai"/>
    <n v="1"/>
    <s v="BARANG"/>
    <n v="100"/>
    <n v="0"/>
    <s v="EZ"/>
    <s v="Bulanan"/>
    <s v="1 Spray Pembersih Interior Mobil"/>
    <m/>
    <n v="74000"/>
    <n v="0"/>
    <n v="0"/>
    <n v="74000"/>
    <m/>
    <s v="Diskon"/>
    <n v="29600"/>
    <n v="44400"/>
    <n v="158000"/>
    <n v="2370"/>
    <s v="YBS"/>
    <s v="Tetangga"/>
    <d v="2026-06-23T00:00:00"/>
    <s v="HUBUNGI PENERIMA (LANGSUNG ANTAR KE ALAMAT)"/>
    <x v="1"/>
    <m/>
    <s v="VIP"/>
    <m/>
    <m/>
    <s v="Tidak"/>
    <s v="COD"/>
    <n v="84000"/>
    <s v="-"/>
    <n v="111230"/>
    <x v="2"/>
  </r>
  <r>
    <s v="1356754749"/>
    <d v="2026-06-11T00:00:00"/>
    <s v="MEIKA-BERKARYA"/>
    <s v="Meika Berkarya"/>
    <s v="6287818525580"/>
    <s v="Kab. Kuningan"/>
    <s v="Cilimus"/>
    <s v="Jl. Panawuan Indrapatra, Panawuan"/>
    <s v="Wahidin Lumbantoruan (IR)"/>
    <s v="6282168271168"/>
    <x v="0"/>
    <s v="Kab. Tapanuli Utara"/>
    <s v="Pagaran"/>
    <s v="Jl. Thuns Road Desa Lubis Kec. Pagaran (Ud. Wahade)"/>
    <n v="1"/>
    <s v="BARANG"/>
    <n v="100"/>
    <n v="0"/>
    <s v="EZ"/>
    <s v="Bulanan"/>
    <s v="Beli 1 Pembesar Layar Hp"/>
    <m/>
    <n v="54000"/>
    <n v="0"/>
    <n v="0"/>
    <n v="54000"/>
    <m/>
    <s v="Diskon"/>
    <n v="21600"/>
    <n v="32400"/>
    <n v="0"/>
    <n v="0"/>
    <s v="Wahidin Lumbantoruan (IR)"/>
    <m/>
    <d v="2026-06-19T00:00:00"/>
    <m/>
    <x v="0"/>
    <m/>
    <s v="VIP"/>
    <m/>
    <m/>
    <s v="Tidak"/>
    <s v="NONCOD"/>
    <n v="-54000"/>
    <s v="-"/>
    <n v="-32400"/>
    <x v="0"/>
  </r>
  <r>
    <s v="1357188417"/>
    <d v="2026-06-11T00:00:00"/>
    <s v="MEIKA-BERKARYA"/>
    <s v="Meika Berkarya"/>
    <s v="6287818525580"/>
    <s v="Kab. Kuningan"/>
    <s v="Cilimus"/>
    <s v="Jl. Panawuan Indrapatra, Panawuan, Kec. Cigandamekar, Kabupaten Kuningan, Jawa Barat"/>
    <s v="Rahmat (Hb)"/>
    <s v="6281354507417"/>
    <x v="8"/>
    <s v="Kab. Sigi"/>
    <s v="Marawola"/>
    <s v="Desa Binangga Rsud Anuntaloko Parigi, Marawola Kab. Sigi"/>
    <n v="1"/>
    <s v="BARANG"/>
    <n v="100"/>
    <n v="0"/>
    <s v="EZ"/>
    <s v="Bulanan"/>
    <s v="1 Set Kunci Gembok Motor"/>
    <m/>
    <n v="85000"/>
    <n v="0"/>
    <n v="0"/>
    <n v="85000"/>
    <m/>
    <s v="Diskon"/>
    <n v="34000"/>
    <n v="51000"/>
    <n v="179000"/>
    <n v="2685"/>
    <s v="jn"/>
    <s v="Atasan/Staf/Karyawan"/>
    <d v="2026-06-30T00:00:00"/>
    <s v="HUBUNGI PENERIMA (LANGSUNG ANTAR KE ALAMAT)"/>
    <x v="1"/>
    <m/>
    <s v="VIP"/>
    <m/>
    <m/>
    <s v="Tidak"/>
    <s v="COD"/>
    <n v="94000"/>
    <s v="-"/>
    <n v="125315"/>
    <x v="6"/>
  </r>
  <r>
    <s v="1358767163"/>
    <d v="2026-06-11T00:00:00"/>
    <s v="MEIKA-BERKARYA"/>
    <s v="Meika Berkarya"/>
    <s v="6287818525580"/>
    <s v="Kab. Kuningan"/>
    <s v="Cilimus"/>
    <s v="Jl. Panawuan Indrapatra, Panawuan"/>
    <s v="Nyoman Kantun )(ib)"/>
    <s v="6289669736356"/>
    <x v="12"/>
    <s v="Denpasar"/>
    <s v="Denpasar Selatan"/>
    <s v="Di jalan taman pancing timur gang kubu no 5 pemogan Denpasar Selatan BALI"/>
    <n v="1"/>
    <s v="BARANG"/>
    <n v="100"/>
    <n v="0"/>
    <s v="EZ"/>
    <s v="Bulanan"/>
    <s v="Beli 2 Gratis 2 Sikat Punggug Warna  biru dan ungu"/>
    <m/>
    <n v="30000"/>
    <n v="0"/>
    <n v="0"/>
    <n v="30000"/>
    <m/>
    <s v="Diskon"/>
    <n v="12000"/>
    <n v="18000"/>
    <n v="145000"/>
    <n v="2175"/>
    <s v="Nyoman Kantun )(ib)"/>
    <m/>
    <d v="2026-06-17T00:00:00"/>
    <m/>
    <x v="0"/>
    <m/>
    <s v="VIP"/>
    <m/>
    <m/>
    <s v="Tidak"/>
    <s v="COD"/>
    <n v="115000"/>
    <s v="Recon"/>
    <n v="124825"/>
    <x v="9"/>
  </r>
  <r>
    <s v="1357215647"/>
    <d v="2026-06-11T00:00:00"/>
    <s v="MEIKA-BERKARYA"/>
    <s v="Meika Berkarya"/>
    <s v="6287818525580"/>
    <s v="Kab. Kuningan"/>
    <s v="Cilimus"/>
    <s v="Jl. Panawuan Indrapatra, Panawuan, Kec. Cigandamekar, Kabupaten Kuningan, Jawa Barat"/>
    <s v="Agung Sucipta (BY)"/>
    <s v="6287861651641"/>
    <x v="12"/>
    <s v="Denpasar"/>
    <s v="Denpasar Barat"/>
    <s v="Jln. Buana Raya Gang Buana Jaya No. 6, Desa Padangsambian, Banjar Banjar Buanan, (Sebelah timur Banjar buanan desa, Gang Samping Alfamart Buana Raya)"/>
    <n v="1"/>
    <s v="BARANG"/>
    <n v="100"/>
    <n v="0"/>
    <s v="EZ"/>
    <s v="Bulanan"/>
    <s v="1 Dapat 2 Kacamata Autofokus"/>
    <m/>
    <n v="30000"/>
    <n v="0"/>
    <n v="0"/>
    <n v="30000"/>
    <m/>
    <s v="Diskon"/>
    <n v="12000"/>
    <n v="18000"/>
    <n v="67000"/>
    <n v="1005"/>
    <s v="Agung Sucipta (BY)"/>
    <m/>
    <d v="2026-06-14T00:00:00"/>
    <s v="HUBUNGI PENERIMA (LANGSUNG ANTAR KE ALAMAT)"/>
    <x v="0"/>
    <m/>
    <s v="VIP"/>
    <m/>
    <m/>
    <s v="Tidak"/>
    <s v="COD"/>
    <n v="37000"/>
    <s v="Recon"/>
    <n v="47995"/>
    <x v="18"/>
  </r>
  <r>
    <s v="1358774641"/>
    <d v="2026-06-11T00:00:00"/>
    <s v="MEIKA-BERKARYA"/>
    <s v="Meika Berkarya"/>
    <s v="6287818525580"/>
    <s v="Kab. Kuningan"/>
    <s v="Cilimus"/>
    <s v="Jl. Panawuan Indrapatra, Panawuan"/>
    <s v="RAFAEL WASA (Jj)"/>
    <s v="6282313447113"/>
    <x v="1"/>
    <s v="Kupang"/>
    <s v="Oebobo"/>
    <s v="Hotel Debitos Jln. Frans Seda - Kecamatan Oebobo Kelurahan /Desa Fatululi"/>
    <n v="1"/>
    <s v="BARANG"/>
    <n v="100"/>
    <n v="0"/>
    <s v="EZ"/>
    <s v="Bulanan"/>
    <s v="Beli 1 Gratis 1 Sikat Punggug"/>
    <m/>
    <n v="64000"/>
    <n v="0"/>
    <n v="0"/>
    <n v="64000"/>
    <m/>
    <s v="Diskon"/>
    <n v="25600"/>
    <n v="38400"/>
    <n v="125000"/>
    <n v="1875"/>
    <s v="JNT"/>
    <s v="Atasan/Staf/Karyawan"/>
    <d v="2026-06-25T00:00:00"/>
    <m/>
    <x v="1"/>
    <m/>
    <s v="VIP"/>
    <m/>
    <m/>
    <s v="Tidak"/>
    <s v="COD"/>
    <n v="61000"/>
    <s v="-"/>
    <n v="84725"/>
    <x v="17"/>
  </r>
  <r>
    <s v="1358778147"/>
    <d v="2026-06-11T00:00:00"/>
    <s v="MEIKA-BERKARYA"/>
    <s v="Meika Berkarya"/>
    <s v="6287818525580"/>
    <s v="Kab. Kuningan"/>
    <s v="Cilimus"/>
    <s v="Jl. Panawuan Indrapatra, Panawuan, Kec. Cigandamekar, Kabupaten Kuningan, Jawa Barat"/>
    <s v="Agus (RM)"/>
    <s v="62811185600"/>
    <x v="28"/>
    <s v="Kab. Serang"/>
    <s v="Cinangka"/>
    <s v="Depan Hotel Novus Jiva Rt 02 Rw 01 Desa Pasauran Kecamatan Cinangka"/>
    <n v="1"/>
    <s v="BARANG"/>
    <n v="100"/>
    <n v="0"/>
    <s v="EZ"/>
    <s v="Bulanan"/>
    <s v="1 Topi Visor Anti UV (GRAY)"/>
    <m/>
    <n v="18000"/>
    <n v="0"/>
    <n v="0"/>
    <n v="18000"/>
    <m/>
    <s v="Diskon"/>
    <n v="12000"/>
    <n v="6000"/>
    <n v="100000"/>
    <n v="1500"/>
    <s v="PAKET ANDA ADA DI JNT PANAWUAN"/>
    <s v="Atasan/Staf/Karyawan"/>
    <d v="2026-06-18T00:00:00"/>
    <s v="HUBUNGI PENERIMA (LANGSUNG ANTAR KE ALAMAT)"/>
    <x v="1"/>
    <m/>
    <s v="VIP"/>
    <m/>
    <m/>
    <s v="Tidak"/>
    <s v="COD"/>
    <n v="82000"/>
    <s v="-"/>
    <n v="92500"/>
    <x v="3"/>
  </r>
  <r>
    <s v="1358774039"/>
    <d v="2026-06-11T00:00:00"/>
    <s v="MEIKA-BERKARYA"/>
    <s v="Meika Berkarya"/>
    <s v="6287818525580"/>
    <s v="Kab. Kuningan"/>
    <s v="Cilimus"/>
    <s v="Jl. Panawuan Indrapatra, Panawuan, Kec. Cigandamekar, Kabupaten Kuningan, Jawa Barat"/>
    <s v="Rebin (Ad)"/>
    <s v="6282277008100"/>
    <x v="0"/>
    <s v="Kab. Langkat"/>
    <s v="Batang Serangan"/>
    <s v="Kel/Desa batang serangan alamat lingkungan maju Trisno RT 1 RW 1 NO.17"/>
    <n v="1"/>
    <s v="BARANG"/>
    <n v="100"/>
    <n v="0"/>
    <s v="EZ"/>
    <s v="Bulanan"/>
    <s v="1 Botol Aspal Anti Bocor"/>
    <m/>
    <n v="59000"/>
    <n v="0"/>
    <n v="0"/>
    <n v="59000"/>
    <m/>
    <s v="Diskon"/>
    <n v="23600"/>
    <n v="35400"/>
    <n v="122000"/>
    <n v="1830"/>
    <s v="Rebin (Ad)"/>
    <m/>
    <d v="2026-06-15T00:00:00"/>
    <s v="HUBUNGI PENERIMA (LANGSUNG ANTAR KE ALAMAT)"/>
    <x v="0"/>
    <m/>
    <s v="VIP"/>
    <m/>
    <m/>
    <s v="Tidak"/>
    <s v="COD"/>
    <n v="63000"/>
    <s v="Recon"/>
    <n v="84770"/>
    <x v="14"/>
  </r>
  <r>
    <s v="1358802299"/>
    <d v="2026-06-11T00:00:00"/>
    <s v="MEIKA-BERKARYA"/>
    <s v="Meika Berkarya"/>
    <s v="6287818525580"/>
    <s v="Kab. Kuningan"/>
    <s v="Cilimus"/>
    <s v="Jl. Panawuan Indrapatra, Panawuan, Kec. Cigandamekar, Kabupaten Kuningan, Jawa Barat"/>
    <s v="Safruddin Ato (RM)"/>
    <s v="6282364060563"/>
    <x v="8"/>
    <s v="Kab. Donggala"/>
    <s v="Dampelas"/>
    <s v="Dusun 2 Rumah Depan Kantor Desa Long, Desa Long Kec Dampelas, Kab. Donggala"/>
    <n v="1"/>
    <s v="BARANG"/>
    <n v="100"/>
    <n v="0"/>
    <s v="EZ"/>
    <s v="Bulanan"/>
    <s v="1 Dapat 2 Kacamata Autofokus"/>
    <m/>
    <n v="83000"/>
    <n v="0"/>
    <n v="0"/>
    <n v="83000"/>
    <m/>
    <s v="Diskon"/>
    <n v="33200"/>
    <n v="49800"/>
    <n v="123000"/>
    <n v="1845"/>
    <s v="Safruddin Ato (RM)"/>
    <m/>
    <d v="2026-06-19T00:00:00"/>
    <s v="HUBUNGI PENERIMA (LANGSUNG ANTAR KE ALAMAT)"/>
    <x v="0"/>
    <m/>
    <s v="VIP"/>
    <m/>
    <m/>
    <s v="Tidak"/>
    <s v="COD"/>
    <n v="40000"/>
    <s v="Recon"/>
    <n v="71355"/>
    <x v="0"/>
  </r>
  <r>
    <s v="1358801989"/>
    <d v="2026-06-11T00:00:00"/>
    <s v="MEIKA-BERKARYA"/>
    <s v="Meika Berkarya"/>
    <s v="6287818525580"/>
    <s v="Kab. Kuningan"/>
    <s v="Cilimus"/>
    <s v="Jl. Panawuan Indrapatra, Panawuan"/>
    <s v="Jek Bawawa (iaa)"/>
    <s v="6282396723991"/>
    <x v="3"/>
    <s v="Bitung"/>
    <s v="Maesa"/>
    <s v="Jln kartini rt15 rw04 kampung loyang kelurahan kakenturan dua kec Maesa Kota Bitung Sulawesi Utara"/>
    <n v="1"/>
    <s v="BARANG"/>
    <n v="100"/>
    <n v="0"/>
    <s v="EZ"/>
    <s v="Bulanan"/>
    <s v="Beli 2 Pembesar Layar Hp"/>
    <m/>
    <n v="80000"/>
    <n v="0"/>
    <n v="0"/>
    <n v="80000"/>
    <m/>
    <s v="Diskon"/>
    <n v="32000"/>
    <n v="48000"/>
    <n v="184370"/>
    <n v="2765.5499999999997"/>
    <s v="Meika Berkarya"/>
    <m/>
    <d v="2026-07-07T00:00:00"/>
    <m/>
    <x v="1"/>
    <m/>
    <s v="VIP"/>
    <m/>
    <m/>
    <s v="Tidak"/>
    <s v="COD"/>
    <n v="104370"/>
    <s v="-"/>
    <n v="133604.45000000001"/>
    <x v="29"/>
  </r>
  <r>
    <s v="1357649324"/>
    <d v="2026-06-11T00:00:00"/>
    <s v="MEIKA-BERKARYA"/>
    <s v="Meika Berkarya"/>
    <s v="6287818525580"/>
    <s v="Kab. Kuningan"/>
    <s v="Cilimus"/>
    <s v="Jl. Panawuan Indrapatra, Panawuan, Kec. Cigandamekar, Kabupaten Kuningan, Jawa Barat"/>
    <s v="michael (Bar)"/>
    <s v="6287763884124"/>
    <x v="14"/>
    <s v="Kab. Gowa"/>
    <s v="Bontomarannu"/>
    <s v="Perumahan Green Sulawesi Blok i 44 Romang Lompoa, Kec. Bontomarannu No Hp ,6287763884124 (DIANTARKAN LANGSUNG KE PENERIMA)"/>
    <n v="1"/>
    <s v="BARANG"/>
    <n v="100"/>
    <n v="0"/>
    <s v="EZ"/>
    <s v="Bulanan"/>
    <s v="1 Set Dongkrak Pemindah Barang"/>
    <m/>
    <n v="60000"/>
    <n v="0"/>
    <n v="0"/>
    <n v="60000"/>
    <m/>
    <s v="Diskon"/>
    <n v="24000"/>
    <n v="36000"/>
    <n v="164000"/>
    <n v="2460"/>
    <s v="jnt panawuan"/>
    <s v="Atasan/Staf/Karyawan"/>
    <d v="2026-06-20T00:00:00"/>
    <s v="HUBUNGI PENERIMA (LANGSUNG ANTAR KE ALAMAT)"/>
    <x v="1"/>
    <m/>
    <s v="VIP"/>
    <m/>
    <m/>
    <s v="Tidak"/>
    <s v="COD"/>
    <n v="104000"/>
    <s v="-"/>
    <n v="125540"/>
    <x v="19"/>
  </r>
  <r>
    <s v="1358738234"/>
    <d v="2026-06-11T00:00:00"/>
    <s v="MEIKA-BERKARYA"/>
    <s v="Meika Berkarya"/>
    <s v="6287818525580"/>
    <s v="Kab. Kuningan"/>
    <s v="Cilimus"/>
    <s v="Jl. Panawuan Indrapatra, Panawuan"/>
    <s v="Ino Mau Hoga (Kin)"/>
    <s v="6285333982885"/>
    <x v="1"/>
    <s v="Kab. Sumba Barat Daya"/>
    <s v="Kota Tambolaka"/>
    <s v="Desa Kalena Wano RT 01, Belakang Kantor Pos Tambolaka (LANGSUNG DIANTARKAN KE ALAMAT)"/>
    <n v="1"/>
    <s v="BARANG"/>
    <n v="100"/>
    <n v="0"/>
    <s v="EZ"/>
    <s v="Bulanan"/>
    <s v="Beli 2 Gratis 1 Semprotan Noozle"/>
    <m/>
    <n v="81000"/>
    <n v="0"/>
    <n v="0"/>
    <n v="81000"/>
    <m/>
    <s v="Diskon"/>
    <n v="32400"/>
    <n v="48600"/>
    <n v="185000"/>
    <n v="2775"/>
    <s v="Ino Mau Hoga (Kin)"/>
    <m/>
    <d v="2026-06-21T00:00:00"/>
    <m/>
    <x v="0"/>
    <m/>
    <s v="VIP"/>
    <m/>
    <m/>
    <s v="Tidak"/>
    <s v="COD"/>
    <n v="104000"/>
    <s v="Recon"/>
    <n v="133625"/>
    <x v="10"/>
  </r>
  <r>
    <s v="1358818335"/>
    <d v="2026-06-11T00:00:00"/>
    <s v="MEIKA-BERKARYA"/>
    <s v="Meika Berkarya"/>
    <s v="6287818525580"/>
    <s v="Kab. Kuningan"/>
    <s v="Cilimus"/>
    <s v="Jl. Panawuan Indrapatra, Panawuan"/>
    <s v="Sinin (ib)"/>
    <s v="6281227827833"/>
    <x v="15"/>
    <s v="Kab. Pekalongan"/>
    <s v="Kedungwuni"/>
    <s v="Desa abukembang gg9 RT 9 RW 4"/>
    <n v="1"/>
    <s v="BARANG"/>
    <n v="100"/>
    <n v="0"/>
    <s v="EZ"/>
    <s v="Bulanan"/>
    <s v="Beli 1 Gratis 1 Sikat Punggug"/>
    <m/>
    <n v="25000"/>
    <n v="0"/>
    <n v="0"/>
    <n v="25000"/>
    <m/>
    <s v="Diskon"/>
    <n v="18000"/>
    <n v="7000"/>
    <n v="100000"/>
    <n v="1500"/>
    <s v="Sinin (ib)"/>
    <m/>
    <d v="2026-06-13T00:00:00"/>
    <m/>
    <x v="0"/>
    <m/>
    <s v="VIP"/>
    <m/>
    <m/>
    <s v="Tidak"/>
    <s v="COD"/>
    <n v="75000"/>
    <s v="Recon"/>
    <n v="91500"/>
    <x v="15"/>
  </r>
  <r>
    <s v="1357667530"/>
    <d v="2026-06-11T00:00:00"/>
    <s v="MEIKA-BERKARYA"/>
    <s v="Meika Berkarya"/>
    <s v="6287818525580"/>
    <s v="Kab. Kuningan"/>
    <s v="Cilimus"/>
    <s v="Jl. Panawuan Indrapatra, Panawuan, Kec. Cigandamekar, Kabupaten Kuningan, Jawa Barat"/>
    <s v="Sutari (RM)"/>
    <s v="6287847124944"/>
    <x v="28"/>
    <s v="Tangerang"/>
    <s v="Neglasari"/>
    <s v="Jln Lio Baru Rt 01 Rw 01 Bengkel Bos Abu Kelurahan Karanganyar Kecamatan Neglasari Kota Tangerang"/>
    <n v="1"/>
    <s v="BARANG"/>
    <n v="100"/>
    <n v="0"/>
    <s v="EZ"/>
    <s v="Bulanan"/>
    <s v="1 Paket Buku Excel"/>
    <m/>
    <n v="15000"/>
    <n v="0"/>
    <n v="0"/>
    <n v="15000"/>
    <m/>
    <s v="Diskon"/>
    <n v="9000"/>
    <n v="6000"/>
    <n v="97500"/>
    <n v="1462.5"/>
    <s v="Sutari (RM)"/>
    <m/>
    <d v="2026-06-13T00:00:00"/>
    <s v="HUBUNGI PENERIMA (LANGSUNG ANTAR KE ALAMAT)"/>
    <x v="0"/>
    <m/>
    <s v="VIP"/>
    <m/>
    <m/>
    <s v="Tidak"/>
    <s v="COD"/>
    <n v="82500"/>
    <s v="Recon"/>
    <n v="90037.5"/>
    <x v="15"/>
  </r>
  <r>
    <s v="1358812363"/>
    <d v="2026-06-11T00:00:00"/>
    <s v="MEIKA-BERKARYA"/>
    <s v="Meika Berkarya"/>
    <s v="6287818525580"/>
    <s v="Kab. Kuningan"/>
    <s v="Cilimus"/>
    <s v="Jl. Panawuan Indrapatra, Panawuan, Kec. Cigandamekar, Kabupaten Kuningan, Jawa Barat"/>
    <s v="Sita murni (Bar)"/>
    <s v="6285266287391"/>
    <x v="4"/>
    <s v="Kab. Tanjung Jabung Barat"/>
    <s v="Pengabuan"/>
    <s v="Sita Murni, Alamat. Lorong jambu Rt 003, Kec. Pengabuan (Rumah Dekat Gudang Kayu Lorong Jambu)No Hp : ,62 852-6628-7391 (DIANTARKAN LANGSUNG KE ALAMAT PENERIMA)"/>
    <n v="1"/>
    <s v="BARANG"/>
    <n v="100"/>
    <n v="0"/>
    <s v="EZ"/>
    <s v="Bulanan"/>
    <s v="1 Dapat 3 Penambal Gigi"/>
    <m/>
    <n v="50000"/>
    <n v="0"/>
    <n v="0"/>
    <n v="50000"/>
    <m/>
    <s v="Diskon"/>
    <n v="20000"/>
    <n v="30000"/>
    <n v="130000"/>
    <n v="1950"/>
    <s v="jnt"/>
    <s v="OB"/>
    <d v="2026-06-24T00:00:00"/>
    <s v="HUBUNGI PENERIMA (LANGSUNG ANTAR KE ALAMAT)"/>
    <x v="1"/>
    <m/>
    <s v="VIP"/>
    <m/>
    <m/>
    <s v="Tidak"/>
    <s v="COD"/>
    <n v="80000"/>
    <s v="-"/>
    <n v="98050"/>
    <x v="16"/>
  </r>
  <r>
    <s v="1358814654"/>
    <d v="2026-06-11T00:00:00"/>
    <s v="MEIKA-BERKARYA"/>
    <s v="Meika Berkarya"/>
    <s v="6287818525580"/>
    <s v="Kab. Kuningan"/>
    <s v="Cilimus"/>
    <s v="Jl. Panawuan Indrapatra, Panawuan, Kec. Cigandamekar, Kabupaten Kuningan, Jawa Barat"/>
    <s v="Hayati ( Di)"/>
    <s v="6285836635846"/>
    <x v="22"/>
    <s v="Kab. Lampung Timur"/>
    <s v="Labuhan Maringgai"/>
    <s v="Kelurahan Maringgai RT 02 RW 11, dusun 6. Kec. Labuan maringgai"/>
    <n v="1"/>
    <s v="BARANG"/>
    <n v="100"/>
    <n v="0"/>
    <s v="EZ"/>
    <s v="Bulanan"/>
    <s v="1 SET GIGI PALSU"/>
    <m/>
    <n v="40000"/>
    <n v="0"/>
    <n v="0"/>
    <n v="40000"/>
    <m/>
    <s v="Diskon"/>
    <n v="16000"/>
    <n v="24000"/>
    <n v="100000"/>
    <n v="1500"/>
    <s v="Hayati ( Di)"/>
    <m/>
    <d v="2026-06-14T00:00:00"/>
    <s v="HUBUNGI PENERIMA (LANGSUNG ANTAR KE ALAMAT)"/>
    <x v="0"/>
    <m/>
    <s v="VIP"/>
    <m/>
    <m/>
    <s v="Tidak"/>
    <s v="COD"/>
    <n v="60000"/>
    <s v="Recon"/>
    <n v="74500"/>
    <x v="18"/>
  </r>
  <r>
    <s v="1357560398"/>
    <d v="2026-06-11T00:00:00"/>
    <s v="MEIKA-BERKARYA"/>
    <s v="Meika Berkarya"/>
    <s v="6287818525580"/>
    <s v="Kab. Kuningan"/>
    <s v="Cilimus"/>
    <s v="Jl. Panawuan Indrapatra, Panawuan, Kec. Cigandamekar, Kabupaten Kuningan, Jawa Barat"/>
    <s v="Albert tembo (BY)"/>
    <s v="6282193056128"/>
    <x v="23"/>
    <s v="Kendari"/>
    <s v="Kadia"/>
    <s v="Jln.La Ode Hadi Lorong Firdaus.No.14 Kelurahan Bende, Rt.01/Rw01 Komplex Pasar Baru. (Cari Saja Usaha Saya Koskosan.Pondok Jasno.Namac)Kec. Kadia Kota Kendari"/>
    <n v="1"/>
    <s v="BARANG"/>
    <n v="100"/>
    <n v="0"/>
    <s v="EZ"/>
    <s v="Bulanan"/>
    <s v="1 Botol Aspal Anti Bocor"/>
    <m/>
    <n v="68000"/>
    <n v="0"/>
    <n v="0"/>
    <n v="68000"/>
    <m/>
    <s v="Diskon"/>
    <n v="27200"/>
    <n v="40800"/>
    <n v="152000"/>
    <n v="2280"/>
    <s v="PAKET ANDA ADA DI JNT PANAWUAN"/>
    <s v="Atasan/Staf/Karyawan"/>
    <d v="2026-06-24T00:00:00"/>
    <s v="HUBUNGI PENERIMA (LANGSUNG ANTAR KE ALAMAT)"/>
    <x v="1"/>
    <m/>
    <s v="VIP"/>
    <m/>
    <m/>
    <s v="Tidak"/>
    <s v="COD"/>
    <n v="84000"/>
    <s v="-"/>
    <n v="108920"/>
    <x v="16"/>
  </r>
  <r>
    <s v="1358814347"/>
    <d v="2026-06-11T00:00:00"/>
    <s v="MEIKA-BERKARYA"/>
    <s v="Meika Berkarya"/>
    <s v="6287818525580"/>
    <s v="Kab. Kuningan"/>
    <s v="Cilimus"/>
    <s v="Jl. Panawuan Indrapatra, Panawuan"/>
    <s v="H. Bahrudin (PS)"/>
    <s v="6285244925093"/>
    <x v="10"/>
    <s v="Kab. Ogan Komering Ulu"/>
    <s v="Baturaja Timur"/>
    <s v="Jln. Danau Raya blok ca no.07. Kelurahan . Sekar Jaya (ANTRAKN LANGSUNG KE ALAMAT)"/>
    <n v="1"/>
    <s v="BARANG"/>
    <n v="100"/>
    <n v="0"/>
    <s v="EZ"/>
    <s v="Bulanan"/>
    <s v="Beli 1 Gratis 1 Sikat Punggug"/>
    <m/>
    <n v="37000"/>
    <n v="0"/>
    <n v="0"/>
    <n v="37000"/>
    <m/>
    <s v="Diskon"/>
    <n v="14800"/>
    <n v="22200"/>
    <n v="107000"/>
    <n v="1605"/>
    <s v="H. Bahrudin (PS)"/>
    <m/>
    <d v="2026-06-14T00:00:00"/>
    <m/>
    <x v="0"/>
    <m/>
    <s v="VIP"/>
    <m/>
    <m/>
    <s v="Tidak"/>
    <s v="COD"/>
    <n v="70000"/>
    <s v="Recon"/>
    <n v="83195"/>
    <x v="18"/>
  </r>
  <r>
    <s v="1358734307"/>
    <d v="2026-06-11T00:00:00"/>
    <s v="MEIKA-BERKARYA"/>
    <s v="Meika Berkarya"/>
    <s v="6287818525580"/>
    <s v="Kab. Kuningan"/>
    <s v="Cilimus"/>
    <s v="Jl. Panawuan Indrapatra, Panawuan"/>
    <s v="Siti patimah(Mar)."/>
    <s v="628382810579"/>
    <x v="10"/>
    <s v="Kab. Musi Rawas"/>
    <s v="Muara Beliti"/>
    <s v="Desa durian remuk kecamatan Muara beliti Kabupaten Musi Rawas Prov.Sumatra Selatan"/>
    <n v="1"/>
    <s v="BARANG"/>
    <n v="100"/>
    <n v="0"/>
    <s v="EZ"/>
    <s v="Bulanan"/>
    <s v="Beli 1 Gratis 1 Alat Cukur Multifungsi"/>
    <m/>
    <n v="37000"/>
    <n v="0"/>
    <n v="0"/>
    <n v="37000"/>
    <m/>
    <s v="Diskon"/>
    <n v="14800"/>
    <n v="22200"/>
    <n v="157000"/>
    <n v="2355"/>
    <s v="DC PANAWUAN"/>
    <s v="Atasan/Staf/Karyawan"/>
    <d v="2026-06-27T00:00:00"/>
    <m/>
    <x v="1"/>
    <m/>
    <s v="VIP"/>
    <m/>
    <m/>
    <s v="Tidak"/>
    <s v="COD"/>
    <n v="120000"/>
    <s v="-"/>
    <n v="132445"/>
    <x v="1"/>
  </r>
  <r>
    <s v="1358815248"/>
    <d v="2026-06-11T00:00:00"/>
    <s v="MEIKA-BERKARYA"/>
    <s v="Meika Berkarya"/>
    <s v="6287818525580"/>
    <s v="Kab. Kuningan"/>
    <s v="Cilimus"/>
    <s v="Jl. Panawuan Indrapatra, Panawuan"/>
    <s v="Armiah Rahim (PS)"/>
    <s v="6282155773743"/>
    <x v="19"/>
    <s v="Samarinda"/>
    <s v="Samarinda Seberang"/>
    <s v="Jln.Daeng Mangkona RT 19 RW 13 No 93 Kelurahan. Baqa (ANTRAKN LANGSUNG KE ALAMAT)"/>
    <n v="1"/>
    <s v="BARANG"/>
    <n v="100"/>
    <n v="0"/>
    <s v="EZ"/>
    <s v="Bulanan"/>
    <s v="Beli 1 Gratis 1 Sikat Punggug"/>
    <m/>
    <n v="57000"/>
    <n v="0"/>
    <n v="0"/>
    <n v="57000"/>
    <m/>
    <s v="Diskon"/>
    <n v="22800"/>
    <n v="34200"/>
    <n v="127000"/>
    <n v="1905"/>
    <s v="Armiah Rahim (PS)"/>
    <m/>
    <d v="2026-06-15T00:00:00"/>
    <m/>
    <x v="0"/>
    <m/>
    <s v="VIP"/>
    <m/>
    <m/>
    <s v="Tidak"/>
    <s v="COD"/>
    <n v="70000"/>
    <s v="Recon"/>
    <n v="90895"/>
    <x v="14"/>
  </r>
  <r>
    <s v="1357573087"/>
    <d v="2026-06-11T00:00:00"/>
    <s v="MEIKA-BERKARYA"/>
    <s v="Meika Berkarya"/>
    <s v="6287818525580"/>
    <s v="Kab. Kuningan"/>
    <s v="Cilimus"/>
    <s v="Jl. Panawuan Indrapatra, Panawuan"/>
    <s v="Amran Firdaus (ib)"/>
    <s v="6285299125600"/>
    <x v="23"/>
    <s v="Kab. Kolaka Timur"/>
    <s v="Tirawuta"/>
    <s v="Kln ahua no 4 Desa woiha  samping balai desa"/>
    <n v="1"/>
    <s v="BARANG"/>
    <n v="100"/>
    <n v="0"/>
    <s v="EZ"/>
    <s v="Bulanan"/>
    <s v="Beli 1 Gratis 1 Parfum Mobil"/>
    <m/>
    <n v="91000"/>
    <n v="0"/>
    <n v="0"/>
    <n v="91000"/>
    <m/>
    <s v="Diskon"/>
    <n v="36400"/>
    <n v="54600"/>
    <n v="195000"/>
    <n v="2925"/>
    <s v="ybs"/>
    <m/>
    <d v="2026-07-02T00:00:00"/>
    <m/>
    <x v="1"/>
    <m/>
    <s v="VIP"/>
    <m/>
    <m/>
    <s v="Tidak"/>
    <s v="COD"/>
    <n v="104000"/>
    <s v="-"/>
    <n v="137475"/>
    <x v="26"/>
  </r>
  <r>
    <s v="1358817076"/>
    <d v="2026-06-11T00:00:00"/>
    <s v="MEIKA-BERKARYA"/>
    <s v="Meika Berkarya"/>
    <s v="6287818525580"/>
    <s v="Kab. Kuningan"/>
    <s v="Cilimus"/>
    <s v="Jl. Panawuan Indrapatra, Panawuan, Kec. Cigandamekar, Kabupaten Kuningan, Jawa Barat"/>
    <s v="Akbar (BY)"/>
    <s v="6285231915872"/>
    <x v="14"/>
    <s v="Kab. Bulukumba"/>
    <s v="Gantarang"/>
    <s v="Bontonyeleng Desa Bukit Harapan RT 01 RW 01 (Dekat kantor desa bukit harapan)Gantorang/Gantarang (Gangking) Kab. Bulukumba"/>
    <n v="1"/>
    <s v="BARANG"/>
    <n v="100"/>
    <n v="0"/>
    <s v="EZ"/>
    <s v="Bulanan"/>
    <s v="1 Spray Pembersih Interior Mobil"/>
    <m/>
    <n v="65000"/>
    <n v="0"/>
    <n v="0"/>
    <n v="65000"/>
    <m/>
    <s v="Diskon"/>
    <n v="26000"/>
    <n v="39000"/>
    <n v="149000"/>
    <n v="2235"/>
    <s v="Akbar (BY)"/>
    <m/>
    <d v="2026-06-15T00:00:00"/>
    <s v="HUBUNGI PENERIMA (LANGSUNG ANTAR KE ALAMAT)"/>
    <x v="0"/>
    <m/>
    <s v="VIP"/>
    <m/>
    <m/>
    <s v="Tidak"/>
    <s v="COD"/>
    <n v="84000"/>
    <s v="Recon"/>
    <n v="107765"/>
    <x v="14"/>
  </r>
  <r>
    <s v="1357530624"/>
    <d v="2026-06-11T00:00:00"/>
    <s v="MEIKA-BERKARYA"/>
    <s v="Meika Berkarya"/>
    <s v="6287818525580"/>
    <s v="Kab. Kuningan"/>
    <s v="Cilimus"/>
    <s v="Jl. Panawuan Indrapatra, Panawuan, Kec. Cigandamekar, Kabupaten Kuningan, Jawa Barat"/>
    <s v="Sya,roni (rz)"/>
    <s v="6285225448373"/>
    <x v="15"/>
    <s v="Kab. Pati"/>
    <s v="Wedarijaksa"/>
    <s v="Dusun Tapen Rt 4 Rw 3 Desa Tawangharjo, Kec. Wedarijaksa Kab. Pati"/>
    <n v="1"/>
    <s v="BARANG"/>
    <n v="100"/>
    <n v="0"/>
    <s v="EZ"/>
    <s v="Bulanan"/>
    <s v="1 SET POMPA SEDOT MANUAL (1 POMPA DAN 1 SELANG)"/>
    <m/>
    <n v="25000"/>
    <n v="0"/>
    <n v="0"/>
    <n v="25000"/>
    <m/>
    <s v="Diskon"/>
    <n v="18000"/>
    <n v="7000"/>
    <n v="92000"/>
    <n v="1380"/>
    <s v="Sya,roni (rz)"/>
    <m/>
    <d v="2026-06-12T00:00:00"/>
    <s v="HUBUNGI PENERIMA (LANGSUNG ANTAR KE ALAMAT)"/>
    <x v="0"/>
    <m/>
    <s v="VIP"/>
    <m/>
    <m/>
    <s v="Tidak"/>
    <s v="COD"/>
    <n v="67000"/>
    <s v="Recon"/>
    <n v="83620"/>
    <x v="25"/>
  </r>
  <r>
    <s v="1358731574"/>
    <d v="2026-06-11T00:00:00"/>
    <s v="MEIKA-BERKARYA"/>
    <s v="Meika Berkarya"/>
    <s v="6287818525580"/>
    <s v="Kab. Kuningan"/>
    <s v="Cilimus"/>
    <s v="Jl. Panawuan Indrapatra, Panawuan"/>
    <s v="Steva Kowombon (PS)"/>
    <s v="62895397236233"/>
    <x v="3"/>
    <s v="Kab. Minahasa Tenggara"/>
    <s v="Ratahan"/>
    <s v="Lingkungan V Jalan. Lasut Desa.  Tosuraya (di bagian lorong buca rumah ke 3 pintu berwarna merah)"/>
    <n v="1"/>
    <s v="BARANG"/>
    <n v="100"/>
    <n v="0"/>
    <s v="EZ"/>
    <s v="Bulanan"/>
    <s v="Beli 1 Gratis 1 Sikat Punggug"/>
    <m/>
    <n v="72000"/>
    <n v="0"/>
    <n v="0"/>
    <n v="72000"/>
    <m/>
    <s v="Diskon"/>
    <n v="28800"/>
    <n v="43200"/>
    <n v="142000"/>
    <n v="2130"/>
    <s v="DC PANAWUAN"/>
    <s v="Atasan/Staf/Karyawan"/>
    <d v="2026-06-21T00:00:00"/>
    <m/>
    <x v="1"/>
    <m/>
    <s v="VIP"/>
    <m/>
    <m/>
    <s v="Tidak"/>
    <s v="COD"/>
    <n v="70000"/>
    <s v="-"/>
    <n v="96670"/>
    <x v="10"/>
  </r>
  <r>
    <s v="1358741418"/>
    <d v="2026-06-11T00:00:00"/>
    <s v="MEIKA-BERKARYA"/>
    <s v="Meika Berkarya"/>
    <s v="6287818525580"/>
    <s v="Kab. Kuningan"/>
    <s v="Cilimus"/>
    <s v="Jl. Panawuan Indrapatra, Panawuan"/>
    <s v="Herdianto (ib)"/>
    <s v="6282246243129"/>
    <x v="8"/>
    <s v="Kab. Buol"/>
    <s v="Bunobogu"/>
    <s v="Desa Bunobogu, dekat kantor desa bonubogu"/>
    <n v="1"/>
    <s v="BARANG"/>
    <n v="100"/>
    <n v="0"/>
    <s v="EZ"/>
    <s v="Bulanan"/>
    <s v="Beli 1 Pembesar Layar Hp"/>
    <m/>
    <n v="85000"/>
    <n v="0"/>
    <n v="0"/>
    <n v="85000"/>
    <m/>
    <s v="Diskon"/>
    <n v="34000"/>
    <n v="51000"/>
    <n v="150000"/>
    <n v="2250"/>
    <s v="ybs"/>
    <m/>
    <d v="2026-07-06T00:00:00"/>
    <m/>
    <x v="1"/>
    <m/>
    <s v="VIP"/>
    <m/>
    <m/>
    <s v="Tidak"/>
    <s v="COD"/>
    <n v="65000"/>
    <s v="-"/>
    <n v="96750"/>
    <x v="13"/>
  </r>
  <r>
    <s v="1358808908"/>
    <d v="2026-06-11T00:00:00"/>
    <s v="MEIKA-BERKARYA"/>
    <s v="Meika Berkarya"/>
    <s v="6287818525580"/>
    <s v="Kab. Kuningan"/>
    <s v="Cilimus"/>
    <s v="Jl. Panawuan Indrapatra, Panawuan"/>
    <s v="Abogalow Posan/1(Mar)."/>
    <s v="6287891505690"/>
    <x v="34"/>
    <s v="Kab. Belitung Timur"/>
    <s v="Gantung"/>
    <s v="Belitongtimur desagantong kamponglenggang RT 17 RW/17"/>
    <n v="1"/>
    <s v="BARANG"/>
    <n v="100"/>
    <n v="0"/>
    <s v="EZ"/>
    <s v="Bulanan"/>
    <s v="Beli 1 Pembesar Layar Hp"/>
    <m/>
    <n v="52000"/>
    <n v="0"/>
    <n v="0"/>
    <n v="52000"/>
    <m/>
    <s v="Diskon"/>
    <n v="20800"/>
    <n v="31200"/>
    <n v="122000"/>
    <n v="1830"/>
    <s v="JNT"/>
    <s v="Atasan/Staf/Karyawan"/>
    <d v="2026-06-22T00:00:00"/>
    <m/>
    <x v="1"/>
    <m/>
    <s v="VIP"/>
    <m/>
    <m/>
    <s v="Tidak"/>
    <s v="COD"/>
    <n v="70000"/>
    <s v="-"/>
    <n v="88970"/>
    <x v="12"/>
  </r>
  <r>
    <s v="1357681987"/>
    <d v="2026-06-11T00:00:00"/>
    <s v="MEIKA-BERKARYA"/>
    <s v="Meika Berkarya"/>
    <s v="6287818525580"/>
    <s v="Kab. Kuningan"/>
    <s v="Cilimus"/>
    <s v="Jl. Panawuan Indrapatra, Panawuan"/>
    <s v="Imuliadi Od."/>
    <s v="6282150545483"/>
    <x v="13"/>
    <s v="Palangkaraya"/>
    <s v="Jekan Raya"/>
    <s v="Jl Naga Sari Asri Gang Tumaon Hagatang Kelurahan Bukit Tunggal Kec Jekan Raya Palangkaraya (DIANTAR LANGSUNG KE ALAMAT PENERIMA)."/>
    <n v="1"/>
    <s v="BARANG"/>
    <n v="100"/>
    <n v="0"/>
    <s v="EZ"/>
    <s v="Bulanan"/>
    <s v="Beli 1 Gratis 1 Parfum Mobil"/>
    <m/>
    <n v="44000"/>
    <n v="0"/>
    <n v="0"/>
    <n v="44000"/>
    <m/>
    <s v="Diskon"/>
    <n v="17600"/>
    <n v="26400"/>
    <n v="148000"/>
    <n v="2220"/>
    <s v="Yolanda"/>
    <m/>
    <d v="2026-06-16T00:00:00"/>
    <m/>
    <x v="0"/>
    <m/>
    <s v="VIP"/>
    <m/>
    <m/>
    <s v="Tidak"/>
    <s v="COD"/>
    <n v="104000"/>
    <s v="Recon"/>
    <n v="119380"/>
    <x v="7"/>
  </r>
  <r>
    <s v="1357558611"/>
    <d v="2026-06-11T00:00:00"/>
    <s v="MEIKA-BERKARYA"/>
    <s v="Meika Berkarya"/>
    <s v="6287818525580"/>
    <s v="Kab. Kuningan"/>
    <s v="Cilimus"/>
    <s v="Jl. Panawuan Indrapatra, Panawuan"/>
    <s v="Marie K Munaiseche Od."/>
    <s v="6285241382777"/>
    <x v="3"/>
    <s v="Kab. Minahasa Tenggara"/>
    <s v="Tombatu"/>
    <s v="Kelurahan Tombatu Tiga Selatan Jaga 4 Kec Tombatu (DIANTAR LANGSUNG KE ALAMAT PENERIMA)"/>
    <n v="1"/>
    <s v="BARANG"/>
    <n v="100"/>
    <n v="0"/>
    <s v="EZ"/>
    <s v="Bulanan"/>
    <s v="Beli 1 Gratis 1 Semprotan Noozle"/>
    <m/>
    <n v="102000"/>
    <n v="0"/>
    <n v="0"/>
    <n v="102000"/>
    <m/>
    <s v="Diskon"/>
    <n v="40800"/>
    <n v="61200"/>
    <n v="176000"/>
    <n v="2640"/>
    <s v="Marie K Munaiseche Od."/>
    <m/>
    <d v="2026-06-16T00:00:00"/>
    <m/>
    <x v="0"/>
    <m/>
    <s v="VIP"/>
    <m/>
    <m/>
    <s v="Tidak"/>
    <s v="COD"/>
    <n v="74000"/>
    <s v="Recon"/>
    <n v="112160"/>
    <x v="7"/>
  </r>
  <r>
    <s v="1357692786"/>
    <d v="2026-06-11T00:00:00"/>
    <s v="MEIKA-BERKARYA"/>
    <s v="Meika Berkarya"/>
    <s v="6287818525580"/>
    <s v="Kab. Kuningan"/>
    <s v="Cilimus"/>
    <s v="Jl. Panawuan Indrapatra, Panawuan"/>
    <s v="Gizell mawar(Mar)."/>
    <s v="6282237275225"/>
    <x v="1"/>
    <s v="Kab. Flores Timur"/>
    <s v="Adonara Tengah"/>
    <s v="Desa kenotan.kec.adonara tengah rt. 01.rw.01 Jln.Lingkar,Kab. Flores timur NTT"/>
    <n v="1"/>
    <s v="BARANG"/>
    <n v="100"/>
    <n v="0"/>
    <s v="EZ"/>
    <s v="Bulanan"/>
    <s v="Beli 1 Pembesar Layar Hp"/>
    <m/>
    <n v="100000"/>
    <n v="0"/>
    <n v="0"/>
    <n v="100000"/>
    <m/>
    <s v="Diskon"/>
    <n v="40000"/>
    <n v="60000"/>
    <n v="170000"/>
    <n v="2550"/>
    <s v="Meika Berkarya"/>
    <m/>
    <d v="2026-07-09T00:00:00"/>
    <m/>
    <x v="1"/>
    <m/>
    <s v="VIP"/>
    <m/>
    <m/>
    <s v="Tidak"/>
    <s v="COD"/>
    <n v="70000"/>
    <s v="-"/>
    <n v="107450"/>
    <x v="30"/>
  </r>
  <r>
    <s v="1358810593"/>
    <d v="2026-06-11T00:00:00"/>
    <s v="MEIKA-BERKARYA"/>
    <s v="Meika Berkarya"/>
    <s v="6287818525580"/>
    <s v="Kab. Kuningan"/>
    <s v="Cilimus"/>
    <s v="Jl. Panawuan Indrapatra, Panawuan"/>
    <s v="Masrudin hamani (IR)"/>
    <s v="6282214503100"/>
    <x v="23"/>
    <s v="Kab. Buton Selatan"/>
    <s v="Kadatua"/>
    <s v="Dusun uwemaasi Desa uwemaasi Kec kadatua (Samping Puskesmas kadatua)"/>
    <n v="1"/>
    <s v="BARANG"/>
    <n v="100"/>
    <n v="0"/>
    <s v="EZ"/>
    <s v="Bulanan"/>
    <s v="Beli 1 Pembesar Layar Hp"/>
    <m/>
    <n v="91000"/>
    <n v="0"/>
    <n v="0"/>
    <n v="91000"/>
    <m/>
    <s v="Diskon"/>
    <n v="36400"/>
    <n v="54600"/>
    <n v="204000"/>
    <n v="3060"/>
    <s v="ybs"/>
    <m/>
    <d v="2026-07-03T00:00:00"/>
    <m/>
    <x v="1"/>
    <m/>
    <s v="VIP"/>
    <m/>
    <m/>
    <s v="Tidak"/>
    <s v="COD"/>
    <n v="113000"/>
    <s v="-"/>
    <n v="146340"/>
    <x v="22"/>
  </r>
  <r>
    <s v="1357536044"/>
    <d v="2026-06-11T00:00:00"/>
    <s v="MEIKA-BERKARYA"/>
    <s v="Meika Berkarya"/>
    <s v="6287818525580"/>
    <s v="Kab. Kuningan"/>
    <s v="Cilimus"/>
    <s v="Jl. Panawuan Indrapatra, Panawuan"/>
    <s v="Yosman Yosman (iaa)"/>
    <s v="6281241445759"/>
    <x v="32"/>
    <s v="Kab. Nunukan"/>
    <s v="Nunukan"/>
    <s v="jalan Pong tiku Nunukan tengah, Desa Nunukan tengah Rt16 (Patokan Rumah .lewat SMAN.1..Lewat lagi Gereja belok kiri lorong janda duda..)  Kecamatan Nunukan kabupaten Nunukan  Provinsi Kalimantan Utara"/>
    <n v="1"/>
    <s v="BARANG"/>
    <n v="100"/>
    <n v="0"/>
    <s v="EZ"/>
    <s v="Bulanan"/>
    <s v="Beli 1 Pembesar Layar Hp"/>
    <m/>
    <n v="75000"/>
    <n v="0"/>
    <n v="0"/>
    <n v="75000"/>
    <m/>
    <s v="Diskon"/>
    <n v="30000"/>
    <n v="45000"/>
    <n v="145000"/>
    <n v="2175"/>
    <s v="Yosman Yosman (iaa)"/>
    <m/>
    <d v="2026-06-17T00:00:00"/>
    <m/>
    <x v="0"/>
    <m/>
    <s v="VIP"/>
    <m/>
    <m/>
    <s v="Tidak"/>
    <s v="COD"/>
    <n v="70000"/>
    <s v="Recon"/>
    <n v="97825"/>
    <x v="9"/>
  </r>
  <r>
    <s v="1358808942"/>
    <d v="2026-06-11T00:00:00"/>
    <s v="MEIKA-BERKARYA"/>
    <s v="Meika Berkarya"/>
    <s v="6287818525580"/>
    <s v="Kab. Kuningan"/>
    <s v="Cilimus"/>
    <s v="Jl. Panawuan Indrapatra, Panawuan, Kec. Cigandamekar, Kabupaten Kuningan, Jawa Barat"/>
    <s v="Yacop pagiu (RM)"/>
    <s v="6285213173361"/>
    <x v="19"/>
    <s v="Kab. Kutai Timur"/>
    <s v="Sangatta Utara"/>
    <s v="Jln Sukarno Hatta Gg Pemancar1 No 104 F Rt 26 Desa Singa Gembara Kecamatan Sangatta Utara"/>
    <n v="1"/>
    <s v="BARANG"/>
    <n v="100"/>
    <n v="0"/>
    <s v="EZ"/>
    <s v="Bulanan"/>
    <s v="2 Spray Pembersih Interior Mobil"/>
    <m/>
    <n v="73000"/>
    <n v="0"/>
    <n v="0"/>
    <n v="73000"/>
    <m/>
    <s v="Diskon"/>
    <n v="29200"/>
    <n v="43800"/>
    <n v="198000"/>
    <n v="2970"/>
    <s v="PAKET ANDA ADA DI JNT PANAWUAN"/>
    <s v="Atasan/Staf/Karyawan"/>
    <d v="2026-06-24T00:00:00"/>
    <s v="HUBUNGI PENERIMA (LANGSUNG ANTAR KE ALAMAT)"/>
    <x v="1"/>
    <m/>
    <s v="VIP"/>
    <m/>
    <m/>
    <s v="Tidak"/>
    <s v="COD"/>
    <n v="125000"/>
    <s v="-"/>
    <n v="151230"/>
    <x v="16"/>
  </r>
  <r>
    <s v="1359165711"/>
    <d v="2026-06-12T00:00:00"/>
    <s v="MEIKA-BERKARYA"/>
    <s v="Meika Berkarya"/>
    <s v="6287818525580"/>
    <s v="Kab. Kuningan"/>
    <s v="Cilimus"/>
    <s v="Jl. Panawuan Indrapatra, Panawuan"/>
    <s v="Chris Od."/>
    <s v="62895330402065"/>
    <x v="3"/>
    <s v="Manado"/>
    <s v="Malalayang"/>
    <s v="Malalayang Satu Timur Lingkungan 6 Kec Malalayang (DIANTAR LANGSUNG KE ALAMAT PENERIMA) Patokan Gereja KGPM Air Hidup Malalayang."/>
    <n v="1"/>
    <s v="BARANG"/>
    <n v="100"/>
    <n v="0"/>
    <s v="EZ"/>
    <s v="Bulanan"/>
    <s v="Beli 2 Gratis 1 Pengkilap Body Kendaraan"/>
    <m/>
    <n v="64000"/>
    <n v="0"/>
    <n v="0"/>
    <n v="64000"/>
    <m/>
    <s v="Diskon"/>
    <n v="25600"/>
    <n v="38400"/>
    <n v="168000"/>
    <n v="2520"/>
    <s v="Chris Od."/>
    <m/>
    <d v="2026-06-18T00:00:00"/>
    <m/>
    <x v="0"/>
    <m/>
    <s v="VIP"/>
    <m/>
    <m/>
    <s v="Tidak"/>
    <s v="COD"/>
    <n v="104000"/>
    <s v="Recon"/>
    <n v="127080"/>
    <x v="9"/>
  </r>
  <r>
    <s v="1359157533"/>
    <d v="2026-06-12T00:00:00"/>
    <s v="MEIKA-BERKARYA"/>
    <s v="Meika Berkarya"/>
    <s v="6287818525580"/>
    <s v="Kab. Kuningan"/>
    <s v="Cilimus"/>
    <s v="Jl. Panawuan Indrapatra, Panawuan, Kec. Cigandamekar, Kabupaten Kuningan, Jawa Barat"/>
    <s v="Harnoto (ar)"/>
    <s v="6289506534796"/>
    <x v="13"/>
    <s v="Kab. Katingan"/>
    <s v="Pulau Malan"/>
    <s v="Jln Samba Kasongan Desa Buntut Bali, Kec pulau Malan (diambil digerai JNT terdekat)"/>
    <n v="1"/>
    <s v="BARANG"/>
    <n v="100"/>
    <n v="0"/>
    <s v="EZ"/>
    <s v="Bulanan"/>
    <s v="2 SET POMPA SEDOT MANUAL (2 POMPA DAN 2 SELANG)"/>
    <m/>
    <n v="63000"/>
    <n v="0"/>
    <n v="0"/>
    <n v="63000"/>
    <m/>
    <s v="Diskon"/>
    <n v="25200"/>
    <n v="37800"/>
    <n v="183000"/>
    <n v="2745"/>
    <s v="harnoto"/>
    <m/>
    <d v="2026-06-16T00:00:00"/>
    <s v="HUBUNGI PENERIMA (LANGSUNG ANTAR KE ALAMAT)"/>
    <x v="0"/>
    <m/>
    <s v="VIP"/>
    <m/>
    <m/>
    <s v="Tidak"/>
    <s v="COD"/>
    <n v="120000"/>
    <s v="Recon"/>
    <n v="142455"/>
    <x v="14"/>
  </r>
  <r>
    <s v="1359165535"/>
    <d v="2026-06-12T00:00:00"/>
    <s v="MEIKA-BERKARYA"/>
    <s v="Meika Berkarya"/>
    <s v="6287818525580"/>
    <s v="Kab. Kuningan"/>
    <s v="Cilimus"/>
    <s v="Jl. Panawuan Indrapatra, Panawuan, Kec. Cigandamekar, Kabupaten Kuningan, Jawa Barat"/>
    <s v="Haruman Supono, (Fr)"/>
    <s v="6282110869226"/>
    <x v="13"/>
    <s v="Palangkaraya"/>
    <s v="Pahandut"/>
    <s v="Jlnbakti L Ggsutera No 06 Rt 002Rw 004 Ks Tubun Desa Langkai Kecamatan Pahandut, Kota Palangka Raya"/>
    <n v="1"/>
    <s v="BARANG"/>
    <n v="100"/>
    <n v="0"/>
    <s v="EZ"/>
    <s v="Bulanan"/>
    <s v="1 SET POMPA SEDOT MANUAL (1 POMPA DAN 1 SELANG)"/>
    <m/>
    <n v="44000"/>
    <n v="0"/>
    <n v="0"/>
    <n v="44000"/>
    <m/>
    <s v="Diskon"/>
    <n v="17600"/>
    <n v="26400"/>
    <n v="114000"/>
    <n v="1710"/>
    <s v="Haruman Supono, (Fr)"/>
    <m/>
    <d v="2026-06-16T00:00:00"/>
    <s v="HUBUNGI PENERIMA (LANGSUNG ANTAR KE ALAMAT)"/>
    <x v="0"/>
    <m/>
    <s v="VIP"/>
    <m/>
    <m/>
    <s v="Tidak"/>
    <s v="COD"/>
    <n v="70000"/>
    <s v="Recon"/>
    <n v="85890"/>
    <x v="14"/>
  </r>
  <r>
    <s v="1358361000"/>
    <d v="2026-06-12T00:00:00"/>
    <s v="MEIKA-BERKARYA"/>
    <s v="Meika Berkarya"/>
    <s v="6287818525580"/>
    <s v="Kab. Kuningan"/>
    <s v="Cilimus"/>
    <s v="Jl. Panawuan Indrapatra, Panawuan, Kec. Cigandamekar, Kabupaten Kuningan, Jawa Barat"/>
    <s v="Joko Pamuji (ar)"/>
    <s v="6281574883074"/>
    <x v="15"/>
    <s v="Kab. Cilacap"/>
    <s v="Kesugihan"/>
    <s v="Jalan Jambu Desa Kalisabuk Rt 03 Rw 01, Kec Kesugihan, Kab. Cilacap"/>
    <n v="1"/>
    <s v="BARANG"/>
    <n v="100"/>
    <n v="0"/>
    <s v="EZ"/>
    <s v="Bulanan"/>
    <s v="1 SET GIGI PALSU"/>
    <m/>
    <n v="20000"/>
    <n v="0"/>
    <n v="0"/>
    <n v="20000"/>
    <m/>
    <s v="Diskon"/>
    <n v="13000"/>
    <n v="7000"/>
    <n v="80000"/>
    <n v="1200"/>
    <s v="DC PANAWUAN KNG07"/>
    <s v="Atasan/Staf/Karyawan"/>
    <d v="2026-06-19T00:00:00"/>
    <s v="HUBUNGI PENERIMA (LANGSUNG ANTAR KE ALAMAT)"/>
    <x v="1"/>
    <m/>
    <s v="VIP"/>
    <m/>
    <m/>
    <s v="Tidak"/>
    <s v="COD"/>
    <n v="60000"/>
    <s v="-"/>
    <n v="71800"/>
    <x v="3"/>
  </r>
  <r>
    <s v="1359165334"/>
    <d v="2026-06-12T00:00:00"/>
    <s v="MEIKA-BERKARYA"/>
    <s v="Meika Berkarya"/>
    <s v="6287818525580"/>
    <s v="Kab. Kuningan"/>
    <s v="Cilimus"/>
    <s v="Jl. Panawuan Indrapatra, Panawuan, Kec. Cigandamekar, Kabupaten Kuningan, Jawa Barat"/>
    <s v="m Ali (Hb)"/>
    <s v="6282211153654"/>
    <x v="4"/>
    <s v="Kab. Batanghari"/>
    <s v="Batin XXIV"/>
    <s v="Desa/Kel Pakuaji Rt 01 Lokasi 100 Meter Maju Dari Kantor Camat, Kec Batin Xxiv Kab. Batang Hari"/>
    <n v="1"/>
    <s v="BARANG"/>
    <n v="100"/>
    <n v="0"/>
    <s v="EZ"/>
    <s v="Bulanan"/>
    <s v="1 Spray Pembersih Interior Mobil"/>
    <m/>
    <n v="45000"/>
    <n v="0"/>
    <n v="0"/>
    <n v="45000"/>
    <m/>
    <s v="Diskon"/>
    <n v="18000"/>
    <n v="27000"/>
    <n v="129000"/>
    <n v="1935"/>
    <s v="m Ali (Hb)"/>
    <m/>
    <d v="2026-06-16T00:00:00"/>
    <s v="HUBUNGI PENERIMA (LANGSUNG ANTAR KE ALAMAT)"/>
    <x v="0"/>
    <m/>
    <s v="VIP"/>
    <m/>
    <m/>
    <s v="Tidak"/>
    <s v="COD"/>
    <n v="84000"/>
    <s v="Recon"/>
    <n v="100065"/>
    <x v="14"/>
  </r>
  <r>
    <s v="1359165587"/>
    <d v="2026-06-12T00:00:00"/>
    <s v="MEIKA-BERKARYA"/>
    <s v="Meika Berkarya"/>
    <s v="6287818525580"/>
    <s v="Kab. Kuningan"/>
    <s v="Cilimus"/>
    <s v="Jl. Panawuan Indrapatra, Panawuan"/>
    <s v="Saiful (ib)"/>
    <s v="6282189335700"/>
    <x v="8"/>
    <s v="Palu"/>
    <s v="Palu Timur"/>
    <s v="Jln. Thamrin no.20 depan man 2 (belkang foto copy Dede) desa besusu timur"/>
    <n v="1"/>
    <s v="BARANG"/>
    <n v="100"/>
    <n v="0"/>
    <s v="EZ"/>
    <s v="Bulanan"/>
    <s v="Beli 1 Gratis 1 Sikat Punggug"/>
    <m/>
    <n v="68000"/>
    <n v="0"/>
    <n v="0"/>
    <n v="68000"/>
    <m/>
    <s v="Diskon"/>
    <n v="27200"/>
    <n v="40800"/>
    <n v="138000"/>
    <n v="2070"/>
    <s v="paket anda adadi jnt paawuanw"/>
    <s v="Atasan/Staf/Karyawan"/>
    <d v="2026-06-29T00:00:00"/>
    <m/>
    <x v="1"/>
    <m/>
    <s v="VIP"/>
    <m/>
    <m/>
    <s v="Tidak"/>
    <s v="COD"/>
    <n v="70000"/>
    <s v="-"/>
    <n v="95130"/>
    <x v="24"/>
  </r>
  <r>
    <s v="1358381131"/>
    <d v="2026-06-12T00:00:00"/>
    <s v="MEIKA-BERKARYA"/>
    <s v="Meika Berkarya"/>
    <s v="6287818525580"/>
    <s v="Kab. Kuningan"/>
    <s v="Cilimus"/>
    <s v="Jl. Panawuan Indrapatra, Panawuan"/>
    <s v="Dancuk(Mar)."/>
    <s v="6281248814356"/>
    <x v="7"/>
    <s v="Kab. Seram Bagian Timur"/>
    <s v="Bula"/>
    <s v="Desa Lumba-lumba Kec.Bula Kab.Seram bagian timur Provinsi.Maluku"/>
    <n v="1"/>
    <s v="BARANG"/>
    <n v="100"/>
    <n v="0"/>
    <s v="EZ"/>
    <s v="Bulanan"/>
    <s v="Beli 1 Gratis 1 Alat Cukur Multifungsi"/>
    <m/>
    <n v="133000"/>
    <n v="0"/>
    <n v="0"/>
    <n v="133000"/>
    <m/>
    <s v="Diskon"/>
    <n v="53200"/>
    <n v="79800"/>
    <n v="237000"/>
    <n v="3555"/>
    <s v="jnt"/>
    <s v="Atasan/Staf/Karyawan"/>
    <d v="2026-07-04T00:00:00"/>
    <m/>
    <x v="1"/>
    <m/>
    <s v="VIP"/>
    <m/>
    <m/>
    <s v="Tidak"/>
    <s v="COD"/>
    <n v="104000"/>
    <s v="-"/>
    <n v="153645"/>
    <x v="22"/>
  </r>
  <r>
    <s v="1359199148"/>
    <d v="2026-06-12T00:00:00"/>
    <s v="MEIKA-BERKARYA"/>
    <s v="Meika Berkarya"/>
    <s v="6287818525580"/>
    <s v="Kab. Kuningan"/>
    <s v="Cilimus"/>
    <s v="Jl. Panawuan Indrapatra, Panawuan, Kec. Cigandamekar, Kabupaten Kuningan, Jawa Barat"/>
    <s v="RagIl pamungkas (RM)"/>
    <s v="6287838209459"/>
    <x v="28"/>
    <s v="Tangerang Selatan"/>
    <s v="Ciputat"/>
    <s v="Belakang Tk Bunga Mawar 53 Rt 02/01 Desa Cipayung, Kecamatan Ciputat"/>
    <n v="1"/>
    <s v="BARANG"/>
    <n v="100"/>
    <n v="0"/>
    <s v="EZ"/>
    <s v="Bulanan"/>
    <s v="1 Set Dongkrak Pemindah Barang"/>
    <m/>
    <n v="15000"/>
    <n v="0"/>
    <n v="0"/>
    <n v="15000"/>
    <m/>
    <s v="Diskon"/>
    <n v="9000"/>
    <n v="6000"/>
    <n v="117000"/>
    <n v="1755"/>
    <s v="RagIl pamungkas (RM)"/>
    <m/>
    <d v="2026-06-15T00:00:00"/>
    <s v="HUBUNGI PENERIMA (LANGSUNG ANTAR KE ALAMAT)"/>
    <x v="0"/>
    <m/>
    <s v="VIP"/>
    <m/>
    <m/>
    <s v="Tidak"/>
    <s v="COD"/>
    <n v="102000"/>
    <s v="Recon"/>
    <n v="109245"/>
    <x v="18"/>
  </r>
  <r>
    <s v="1359162249"/>
    <d v="2026-06-12T00:00:00"/>
    <s v="MEIKA-BERKARYA"/>
    <s v="Meika Berkarya"/>
    <s v="6287818525580"/>
    <s v="Kab. Kuningan"/>
    <s v="Cilimus"/>
    <s v="Jl. Panawuan Indrapatra, Panawuan, Kec. Cigandamekar, Kabupaten Kuningan, Jawa Barat"/>
    <s v="Abdurrahman (PTR)"/>
    <s v="6285242661657"/>
    <x v="14"/>
    <s v="Kab. Tana Toraja"/>
    <s v="Mengkendek"/>
    <s v="Dusun Buntuleon, Lembang (Desa) Uluway, Kec Mengkendek"/>
    <n v="1"/>
    <s v="BARANG"/>
    <n v="100"/>
    <n v="0"/>
    <s v="EZ"/>
    <s v="Bulanan"/>
    <s v="1 Set Dongkrak Pemindah Barang"/>
    <m/>
    <n v="61000"/>
    <n v="0"/>
    <n v="0"/>
    <n v="61000"/>
    <m/>
    <s v="Diskon"/>
    <n v="24400"/>
    <n v="36600"/>
    <n v="159000"/>
    <n v="2385"/>
    <s v="Abdurrahman (PTR)"/>
    <m/>
    <d v="2026-06-17T00:00:00"/>
    <s v="HUBUNGI PENERIMA (LANGSUNG ANTAR KE ALAMAT)"/>
    <x v="0"/>
    <m/>
    <s v="VIP"/>
    <m/>
    <m/>
    <s v="Tidak"/>
    <s v="COD"/>
    <n v="98000"/>
    <s v="Recon"/>
    <n v="120015"/>
    <x v="7"/>
  </r>
  <r>
    <s v="1356760248"/>
    <d v="2026-06-12T00:00:00"/>
    <s v="MEIKA-BERKARYA"/>
    <s v="Meika Berkarya"/>
    <s v="6287818525580"/>
    <s v="Kab. Kuningan"/>
    <s v="Cilimus"/>
    <s v="Jl. Panawuan Indrapatra, Panawuan"/>
    <s v="IYUS TATANG SOBIHAT Od."/>
    <s v="6285863082316"/>
    <x v="28"/>
    <s v="Kab. Tangerang"/>
    <s v="Legok"/>
    <s v="cluster mutiara legok Blok E2 no 11 RT 005/007 Desa Caringin Kec Legok Kab Tangerang Banten 15820 . Jl Alun alun Kec Legok"/>
    <n v="1"/>
    <s v="BARANG"/>
    <n v="100"/>
    <n v="0"/>
    <s v="EZ"/>
    <s v="Bulanan"/>
    <s v="Beli 1 Pengkilap Body Kendaraan"/>
    <m/>
    <n v="15000"/>
    <n v="0"/>
    <n v="0"/>
    <n v="15000"/>
    <m/>
    <s v="Diskon"/>
    <n v="9000"/>
    <n v="6000"/>
    <n v="69000"/>
    <n v="1035"/>
    <s v="IYUS TATANG SOBIHAT Od."/>
    <m/>
    <d v="2026-06-14T00:00:00"/>
    <m/>
    <x v="0"/>
    <m/>
    <s v="VIP"/>
    <m/>
    <m/>
    <s v="Tidak"/>
    <s v="COD"/>
    <n v="54000"/>
    <s v="Recon"/>
    <n v="61965"/>
    <x v="15"/>
  </r>
  <r>
    <s v="1359197517"/>
    <d v="2026-06-12T00:00:00"/>
    <s v="MEIKA-BERKARYA"/>
    <s v="Meika Berkarya"/>
    <s v="6287818525580"/>
    <s v="Kab. Kuningan"/>
    <s v="Cilimus"/>
    <s v="Jl. Panawuan Indrapatra, Panawuan"/>
    <s v="Johny Lelmalaya (Kin)"/>
    <s v="6281344303482"/>
    <x v="7"/>
    <s v="Kab. Kepulauan Tanimbar"/>
    <s v="Tanimbar Selatan"/>
    <s v="BTN No. 18 RT 001 RW 03 Kelurahan Saumlaki Utara"/>
    <n v="1"/>
    <s v="BARANG"/>
    <n v="100"/>
    <n v="0"/>
    <s v="EZ"/>
    <s v="Bulanan"/>
    <s v="Beli 1 Gratis 1 Alat Cukur Multifungsi"/>
    <m/>
    <n v="118000"/>
    <n v="0"/>
    <n v="0"/>
    <n v="118000"/>
    <m/>
    <s v="Diskon"/>
    <n v="47200"/>
    <n v="70800"/>
    <n v="224000"/>
    <n v="3360"/>
    <s v="jnt"/>
    <s v="Atasan/Staf/Karyawan"/>
    <d v="2026-07-04T00:00:00"/>
    <m/>
    <x v="1"/>
    <m/>
    <s v="VIP"/>
    <m/>
    <m/>
    <s v="Tidak"/>
    <s v="COD"/>
    <n v="106000"/>
    <s v="-"/>
    <n v="149840"/>
    <x v="22"/>
  </r>
  <r>
    <s v="1359155713"/>
    <d v="2026-06-12T00:00:00"/>
    <s v="MEIKA-BERKARYA"/>
    <s v="Meika Berkarya"/>
    <s v="6287818525580"/>
    <s v="Kab. Kuningan"/>
    <s v="Cilimus"/>
    <s v="Jl. Panawuan Indrapatra, Panawuan"/>
    <s v="Irene osok Od."/>
    <s v="6285344442651"/>
    <x v="17"/>
    <s v="Sorong"/>
    <s v="Klaurung"/>
    <s v="Jln. Malakay Rt 03 Rw 01 Kelurahan Klasaman Km 12 Distrik Klaurung Sorong (DIANTAR LANGSUNG KE ALAMAT PENERIMA)."/>
    <n v="1"/>
    <s v="BARANG"/>
    <n v="100"/>
    <n v="0"/>
    <s v="EZ"/>
    <s v="Bulanan"/>
    <s v="Beli 2 Dapat 12 Paket Buku Lancar Membaca Tanpa Mengeja"/>
    <m/>
    <n v="115000"/>
    <n v="0"/>
    <n v="0"/>
    <n v="115000"/>
    <m/>
    <s v="Diskon"/>
    <n v="46000"/>
    <n v="69000"/>
    <n v="268000"/>
    <n v="4020"/>
    <s v="Irene osok Od."/>
    <m/>
    <d v="2026-06-18T00:00:00"/>
    <m/>
    <x v="0"/>
    <m/>
    <s v="VIP"/>
    <m/>
    <m/>
    <s v="Tidak"/>
    <s v="COD"/>
    <n v="153000"/>
    <s v="Recon"/>
    <n v="194980"/>
    <x v="9"/>
  </r>
  <r>
    <s v="1359147650"/>
    <d v="2026-06-12T00:00:00"/>
    <s v="MEIKA-BERKARYA"/>
    <s v="Meika Berkarya"/>
    <s v="6287818525580"/>
    <s v="Kab. Kuningan"/>
    <s v="Cilimus"/>
    <s v="Jl. Panawuan Indrapatra, Panawuan"/>
    <s v="Yefta Y Olla (Yn)"/>
    <s v="6281246854481"/>
    <x v="1"/>
    <s v="Kab. Kupang"/>
    <s v="Fatuleu"/>
    <s v="Jl. Poros Tengah RT 10 RW 05 Dusun 3 Desa Nunsaen Kec Fatuleu Tengah Kab Kupang cat rumah warna biru di pinggir Jalan Umum (DIANTAR LANGSUNG KE ALAMAT PENERIMA)."/>
    <n v="1"/>
    <s v="BARANG"/>
    <n v="100"/>
    <n v="0"/>
    <s v="EZ"/>
    <s v="Bulanan"/>
    <s v="Beli 1 Pembesar Layar Hp"/>
    <m/>
    <n v="78000"/>
    <n v="0"/>
    <n v="0"/>
    <n v="78000"/>
    <m/>
    <s v="Diskon"/>
    <n v="31200"/>
    <n v="46800"/>
    <n v="148000"/>
    <n v="2220"/>
    <s v="jn"/>
    <s v="Atasan/Staf/Karyawan"/>
    <d v="2026-06-30T00:00:00"/>
    <m/>
    <x v="1"/>
    <m/>
    <s v="VIP"/>
    <m/>
    <m/>
    <s v="Tidak"/>
    <s v="COD"/>
    <n v="70000"/>
    <s v="-"/>
    <n v="98980"/>
    <x v="11"/>
  </r>
  <r>
    <s v="1359148544"/>
    <d v="2026-06-12T00:00:00"/>
    <s v="MEIKA-BERKARYA"/>
    <s v="Meika Berkarya"/>
    <s v="6287818525580"/>
    <s v="Kab. Kuningan"/>
    <s v="Cilimus"/>
    <s v="Jl. Panawuan Indrapatra, Panawuan"/>
    <s v="Chairul Anwar (PS)"/>
    <s v="6285215127931"/>
    <x v="28"/>
    <s v="Tangerang Selatan"/>
    <s v="Pondok Aren"/>
    <s v="Jln. Raya Pondok Aren RT,/RW:001/005 Desa. Pondok Aren (Dekat Pasar Arinda :Gang Buntu 2)"/>
    <n v="1"/>
    <s v="BARANG"/>
    <n v="100"/>
    <n v="0"/>
    <s v="EZ"/>
    <s v="Bulanan"/>
    <s v="Beli 1 Pengkilap Body Kendaraan"/>
    <m/>
    <n v="15000"/>
    <n v="0"/>
    <n v="0"/>
    <n v="15000"/>
    <m/>
    <s v="Diskon"/>
    <n v="9000"/>
    <n v="6000"/>
    <n v="69000"/>
    <n v="1035"/>
    <s v="Chairul Anwar (PS)"/>
    <m/>
    <d v="2026-06-14T00:00:00"/>
    <m/>
    <x v="0"/>
    <m/>
    <s v="VIP"/>
    <m/>
    <m/>
    <s v="Tidak"/>
    <s v="COD"/>
    <n v="54000"/>
    <s v="Recon"/>
    <n v="61965"/>
    <x v="15"/>
  </r>
  <r>
    <s v="1359152480"/>
    <d v="2026-06-12T00:00:00"/>
    <s v="MEIKA-BERKARYA"/>
    <s v="Meika Berkarya"/>
    <s v="6287818525580"/>
    <s v="Kab. Kuningan"/>
    <s v="Cilimus"/>
    <s v="Jl. Panawuan Indrapatra, Panawuan"/>
    <s v="Eltika (PS)"/>
    <s v="6281339792818"/>
    <x v="1"/>
    <s v="Kab. Belu"/>
    <s v="Lamaknen Selatan"/>
    <s v="Jl. Manewain Desa. Lutha Rato (Rumahnya di pinggir jalan,  cet ruma stenga tembok , ANTRAKN LANGSUNG KE ALAMAT)"/>
    <n v="1"/>
    <s v="BARANG"/>
    <n v="100"/>
    <n v="0"/>
    <s v="EZ"/>
    <s v="Bulanan"/>
    <s v="Beli 1 Dapat 6 Paket Buku Lancar Membaca Tanpa Mengeja"/>
    <m/>
    <n v="80000"/>
    <n v="0"/>
    <n v="0"/>
    <n v="80000"/>
    <m/>
    <s v="Diskon"/>
    <n v="32000"/>
    <n v="48000"/>
    <n v="160000"/>
    <n v="2400"/>
    <s v="Meika Berkarya"/>
    <m/>
    <d v="2026-07-09T00:00:00"/>
    <m/>
    <x v="1"/>
    <m/>
    <s v="VIP"/>
    <m/>
    <m/>
    <s v="Tidak"/>
    <s v="COD"/>
    <n v="80000"/>
    <s v="-"/>
    <n v="109600"/>
    <x v="34"/>
  </r>
  <r>
    <s v="1358983073"/>
    <d v="2026-06-12T00:00:00"/>
    <s v="MEIKA-BERKARYA"/>
    <s v="Meika Berkarya"/>
    <s v="6287818525580"/>
    <s v="Kab. Kuningan"/>
    <s v="Cilimus"/>
    <s v="Jl. Panawuan Indrapatra, Panawuan"/>
    <s v="Andi Harlina (Jj)"/>
    <s v="6282297707643"/>
    <x v="23"/>
    <s v="Kab. Konawe Kepulauan"/>
    <s v="Wawonii Tengah"/>
    <s v="Jln. Depan SDN 3 Wawonii Tengah Kelurahan /Desa Lamongupa RT 001 Kec. Wawonii Tengah"/>
    <n v="1"/>
    <s v="BARANG"/>
    <n v="100"/>
    <n v="0"/>
    <s v="EZ"/>
    <s v="Bulanan"/>
    <s v="Beli 1 Dapat 6 Paket Buku Lancar Membaca Tanpa Mengeja"/>
    <m/>
    <n v="107000"/>
    <n v="0"/>
    <n v="0"/>
    <n v="107000"/>
    <m/>
    <s v="Diskon"/>
    <n v="42800"/>
    <n v="64200"/>
    <n v="191000"/>
    <n v="2865"/>
    <s v="ybs"/>
    <m/>
    <d v="2026-07-03T00:00:00"/>
    <m/>
    <x v="1"/>
    <m/>
    <s v="VIP"/>
    <m/>
    <m/>
    <s v="Tidak"/>
    <s v="COD"/>
    <n v="84000"/>
    <s v="-"/>
    <n v="123935"/>
    <x v="26"/>
  </r>
  <r>
    <s v="1358342999"/>
    <d v="2026-06-12T00:00:00"/>
    <s v="MEIKA-BERKARYA"/>
    <s v="Meika Berkarya"/>
    <s v="6287818525580"/>
    <s v="Kab. Kuningan"/>
    <s v="Cilimus"/>
    <s v="Jl. Panawuan Indrapatra, Panawuan, Kec. Cigandamekar, Kabupaten Kuningan, Jawa Barat"/>
    <s v="Budi Santoso (PTR)"/>
    <s v="628136152366"/>
    <x v="10"/>
    <s v="Kab. Musi Rawas"/>
    <s v="Muara Kelingi"/>
    <s v="Dusun 2, Desa Suka Menang, (Patokan Rumah Kayu / Papan Sebelah Kanan , 100m dari Kantor Desa), Kec Muara Kelingi"/>
    <n v="1"/>
    <s v="BARANG"/>
    <n v="100"/>
    <n v="0"/>
    <s v="EZ"/>
    <s v="Bulanan"/>
    <s v="1 Dapat 2 Kacamata Autofokus"/>
    <m/>
    <n v="37000"/>
    <n v="0"/>
    <n v="0"/>
    <n v="37000"/>
    <m/>
    <s v="Diskon"/>
    <n v="14800"/>
    <n v="22200"/>
    <n v="80000"/>
    <n v="1200"/>
    <s v="Budi Santoso (PTR)"/>
    <m/>
    <d v="2026-06-17T00:00:00"/>
    <s v="HUBUNGI PENERIMA (LANGSUNG ANTAR KE ALAMAT)"/>
    <x v="0"/>
    <m/>
    <s v="VIP"/>
    <m/>
    <m/>
    <s v="Tidak"/>
    <s v="COD"/>
    <n v="43000"/>
    <s v="Recon"/>
    <n v="56600"/>
    <x v="7"/>
  </r>
  <r>
    <s v="1359146196"/>
    <d v="2026-06-12T00:00:00"/>
    <s v="MEIKA-BERKARYA"/>
    <s v="Meika Berkarya"/>
    <s v="6287818525580"/>
    <s v="Kab. Kuningan"/>
    <s v="Cilimus"/>
    <s v="Jl. Panawuan Indrapatra, Panawuan"/>
    <s v="Yohanes dama blu (IR)"/>
    <s v="6281239952636"/>
    <x v="1"/>
    <s v="Kab. Sumba Barat"/>
    <s v="Loli"/>
    <s v="Jln Cakrawala RT 07 Rw 13 Desa Dede Kadu Kec Loli"/>
    <n v="1"/>
    <s v="BARANG"/>
    <n v="100"/>
    <n v="0"/>
    <s v="EZ"/>
    <s v="Bulanan"/>
    <s v="Beli 2 Gratis 2 Alat Cukur Multifungsi"/>
    <m/>
    <n v="80000"/>
    <n v="0"/>
    <n v="0"/>
    <n v="80000"/>
    <m/>
    <s v="Diskon"/>
    <n v="32000"/>
    <n v="48000"/>
    <n v="274000"/>
    <n v="4110"/>
    <m/>
    <m/>
    <m/>
    <m/>
    <x v="1"/>
    <m/>
    <s v="VIP"/>
    <m/>
    <m/>
    <s v="Ya"/>
    <s v="COD"/>
    <n v="194000"/>
    <s v="-"/>
    <n v="221890"/>
    <x v="20"/>
  </r>
  <r>
    <s v="1359147577"/>
    <d v="2026-06-12T00:00:00"/>
    <s v="MEIKA-BERKARYA"/>
    <s v="Meika Berkarya"/>
    <s v="6287818525580"/>
    <s v="Kab. Kuningan"/>
    <s v="Cilimus"/>
    <s v="Jl. Panawuan Indrapatra, Panawuan, Kec. Cigandamekar, Kabupaten Kuningan, Jawa Barat"/>
    <s v="Ramli sitorus (Rs)"/>
    <s v="6282211635079"/>
    <x v="0"/>
    <s v="Kab. Deli Serdang"/>
    <s v="Pantai Labu"/>
    <s v="Dusun I No 39, Desa Ramunia I, Pantai Labu Kab Deli Serdang"/>
    <n v="1"/>
    <s v="BARANG"/>
    <n v="100"/>
    <n v="0"/>
    <s v="EZ"/>
    <s v="Bulanan"/>
    <s v="1 SET POMPA SEDOT MANUAL (1 POMPA DAN 1 SELANG)"/>
    <m/>
    <n v="54000"/>
    <n v="0"/>
    <n v="0"/>
    <n v="54000"/>
    <m/>
    <s v="Diskon"/>
    <n v="21600"/>
    <n v="32400"/>
    <n v="120000"/>
    <n v="1800"/>
    <s v="Ramli sitorus (Rs)"/>
    <m/>
    <d v="2026-06-17T00:00:00"/>
    <s v="HUBUNGI PENERIMA (LANGSUNG ANTAR KE ALAMAT)"/>
    <x v="0"/>
    <m/>
    <s v="VIP"/>
    <m/>
    <m/>
    <s v="Tidak"/>
    <s v="COD"/>
    <n v="66000"/>
    <s v="Recon"/>
    <n v="85800"/>
    <x v="7"/>
  </r>
  <r>
    <s v="1358529883"/>
    <d v="2026-06-12T00:00:00"/>
    <s v="MEIKA-BERKARYA"/>
    <s v="Meika Berkarya"/>
    <s v="6287818525580"/>
    <s v="Kab. Kuningan"/>
    <s v="Cilimus"/>
    <s v="Jl. Panawuan Indrapatra, Panawuan"/>
    <s v="Printo Umbu (IR)"/>
    <s v="6281338300155"/>
    <x v="1"/>
    <s v="Kab. Sumba Tengah"/>
    <s v="Umbu Ratu Nggay Barat"/>
    <s v="desa ANAJIAKA. RT6. RW3. DUSUN 3. JLN LINTAS MAMBORO"/>
    <n v="1"/>
    <s v="BARANG"/>
    <n v="100"/>
    <n v="0"/>
    <s v="EZ"/>
    <s v="Bulanan"/>
    <s v="Beli 1 Gratis 1 Alat Cukur Multifungsi"/>
    <m/>
    <n v="85000"/>
    <n v="0"/>
    <n v="0"/>
    <n v="85000"/>
    <m/>
    <s v="Diskon"/>
    <n v="34000"/>
    <n v="51000"/>
    <n v="189000"/>
    <n v="2835"/>
    <m/>
    <m/>
    <m/>
    <m/>
    <x v="1"/>
    <m/>
    <s v="VIP"/>
    <m/>
    <m/>
    <s v="Ya"/>
    <s v="COD"/>
    <n v="104000"/>
    <s v="-"/>
    <n v="135165"/>
    <x v="20"/>
  </r>
  <r>
    <s v="1359154109"/>
    <d v="2026-06-12T00:00:00"/>
    <s v="MEIKA-BERKARYA"/>
    <s v="Meika Berkarya"/>
    <s v="6287818525580"/>
    <s v="Kab. Kuningan"/>
    <s v="Cilimus"/>
    <s v="Jl. Panawuan Indrapatra, Panawuan"/>
    <s v="Atius Waruwu Od."/>
    <s v="6281396747696"/>
    <x v="0"/>
    <s v="Kab. Nias"/>
    <s v="Botomuzoi"/>
    <s v="Dusun 1 Desa Tuhegafoa 1 Kec Botomuzoi (DIANTAR LANGSUNG KE ALAMAT PENERIMA)"/>
    <n v="1"/>
    <s v="BARANG"/>
    <n v="100"/>
    <n v="0"/>
    <s v="EZ"/>
    <s v="Bulanan"/>
    <s v="Beli 1 Gratis 1 Sikat Punggug"/>
    <m/>
    <n v="62000"/>
    <n v="0"/>
    <n v="0"/>
    <n v="62000"/>
    <m/>
    <s v="Diskon"/>
    <n v="24800"/>
    <n v="37200"/>
    <n v="133000"/>
    <n v="1995"/>
    <s v="Atius Waruwu Od."/>
    <m/>
    <d v="2026-06-19T00:00:00"/>
    <m/>
    <x v="0"/>
    <m/>
    <s v="VIP"/>
    <m/>
    <m/>
    <s v="Tidak"/>
    <s v="COD"/>
    <n v="71000"/>
    <s v="Recon"/>
    <n v="93805"/>
    <x v="3"/>
  </r>
  <r>
    <s v="1359154414"/>
    <d v="2026-06-12T00:00:00"/>
    <s v="MEIKA-BERKARYA"/>
    <s v="Meika Berkarya"/>
    <s v="6287818525580"/>
    <s v="Kab. Kuningan"/>
    <s v="Cilimus"/>
    <s v="Jl. Panawuan Indrapatra, Panawuan, Kec. Cigandamekar, Kabupaten Kuningan, Jawa Barat"/>
    <s v="Yohn Budhiatmono (PTR)"/>
    <s v="6281389138770"/>
    <x v="24"/>
    <s v="Jakarta Timur"/>
    <s v="Cakung"/>
    <s v="Taman Pulo Gebang, Blok D5/11, Jl Gebang Mutiara 8, Kelurahan Cakung Timur, Kec Cakung Kota Jakarta Timur"/>
    <n v="1"/>
    <s v="BARANG"/>
    <n v="100"/>
    <n v="0"/>
    <s v="EZ"/>
    <s v="Bulanan"/>
    <s v="1 Spray Pembersih Interior Mobil"/>
    <m/>
    <n v="14000"/>
    <n v="0"/>
    <n v="0"/>
    <n v="14000"/>
    <m/>
    <s v="Diskon"/>
    <n v="8000"/>
    <n v="6000"/>
    <n v="98000"/>
    <n v="1470"/>
    <s v="Yohn Budhiatmono (PTR)"/>
    <m/>
    <d v="2026-06-14T00:00:00"/>
    <s v="HUBUNGI PENERIMA (LANGSUNG ANTAR KE ALAMAT)"/>
    <x v="0"/>
    <m/>
    <s v="VIP"/>
    <m/>
    <m/>
    <s v="Tidak"/>
    <s v="COD"/>
    <n v="84000"/>
    <s v="Recon"/>
    <n v="90530"/>
    <x v="15"/>
  </r>
  <r>
    <s v="1358944145"/>
    <d v="2026-06-12T00:00:00"/>
    <s v="MEIKA-BERKARYA"/>
    <s v="Meika Berkarya"/>
    <s v="6287818525580"/>
    <s v="Kab. Kuningan"/>
    <s v="Cilimus"/>
    <s v="Jl. Panawuan Indrapatra, Panawuan, Kec. Cigandamekar, Kabupaten Kuningan, Jawa Barat"/>
    <s v="Agus R (ar)"/>
    <s v="6281349145263"/>
    <x v="13"/>
    <s v="Kab. Katingan"/>
    <s v="Katingan Hilir"/>
    <s v="Jl Eboni No12 Rt 14 Kasongan Kelurahan Kasongan Lama, Kecamatan Katingan Hilir, Kab. Katingan"/>
    <n v="1"/>
    <s v="BARANG"/>
    <n v="100"/>
    <n v="0"/>
    <s v="EZ"/>
    <s v="Bulanan"/>
    <s v="1 PCS LEM BESI SERBAGUNA"/>
    <m/>
    <n v="63000"/>
    <n v="0"/>
    <n v="0"/>
    <n v="63000"/>
    <m/>
    <s v="Diskon"/>
    <n v="25200"/>
    <n v="37800"/>
    <n v="137000"/>
    <n v="2055"/>
    <s v="Agus R (ar)"/>
    <m/>
    <d v="2026-06-17T00:00:00"/>
    <s v="HUBUNGI PENERIMA (LANGSUNG ANTAR KE ALAMAT)"/>
    <x v="0"/>
    <m/>
    <s v="VIP"/>
    <m/>
    <m/>
    <s v="Tidak"/>
    <s v="COD"/>
    <n v="74000"/>
    <s v="Recon"/>
    <n v="97145"/>
    <x v="7"/>
  </r>
  <r>
    <s v="1358353112"/>
    <d v="2026-06-12T00:00:00"/>
    <s v="MEIKA-BERKARYA"/>
    <s v="Meika Berkarya"/>
    <s v="6287818525580"/>
    <s v="Kab. Kuningan"/>
    <s v="Cilimus"/>
    <s v="Jl. Panawuan Indrapatra, Panawuan, Kec. Cigandamekar, Kabupaten Kuningan, Jawa Barat"/>
    <s v="Nofrizel Putra (BY)"/>
    <s v="6288277347198"/>
    <x v="6"/>
    <s v="Kab. Solok"/>
    <s v="X Koto Singkarak"/>
    <s v="Desa/Nagari Sunami, Jorong Guci (Dekat Mdta, Rumah dinas guru) Kec X Koto Singkarak Kab. Solok"/>
    <n v="1"/>
    <s v="BARANG"/>
    <n v="100"/>
    <n v="0"/>
    <s v="EZ"/>
    <s v="Bulanan"/>
    <s v="1 Dapat 2 Kacamata Autofokus"/>
    <m/>
    <n v="50000"/>
    <n v="0"/>
    <n v="0"/>
    <n v="50000"/>
    <m/>
    <s v="Diskon"/>
    <n v="20000"/>
    <n v="30000"/>
    <n v="90000"/>
    <n v="1350"/>
    <s v="Buyer"/>
    <m/>
    <d v="2026-06-17T00:00:00"/>
    <s v="HUBUNGI PENERIMA (LANGSUNG ANTAR KE ALAMAT)"/>
    <x v="0"/>
    <m/>
    <s v="VIP"/>
    <m/>
    <m/>
    <s v="Tidak"/>
    <s v="COD"/>
    <n v="40000"/>
    <s v="Recon"/>
    <n v="58650"/>
    <x v="7"/>
  </r>
  <r>
    <s v="1359199795"/>
    <d v="2026-06-12T00:00:00"/>
    <s v="MEIKA-BERKARYA"/>
    <s v="Meika Berkarya"/>
    <s v="6287818525580"/>
    <s v="Kab. Kuningan"/>
    <s v="Cilimus"/>
    <s v="Jl. Panawuan Indrapatra, Panawuan"/>
    <s v="Amira (Kin)"/>
    <s v="6285823083442"/>
    <x v="23"/>
    <s v="Kab. Konawe"/>
    <s v="Padangguni"/>
    <s v="Desa Garuda RT 01, Dekat Mesjid Riyaddatul Jannah (TELPON NO WHATSAPP PENERIMA)"/>
    <n v="1"/>
    <s v="BARANG"/>
    <n v="100"/>
    <n v="0"/>
    <s v="EZ"/>
    <s v="Bulanan"/>
    <s v="Beli 1 Pembesar Layar Hp"/>
    <m/>
    <n v="85000"/>
    <n v="0"/>
    <n v="0"/>
    <n v="85000"/>
    <m/>
    <s v="Diskon"/>
    <n v="34000"/>
    <n v="51000"/>
    <n v="147000"/>
    <n v="2205"/>
    <s v="jnt"/>
    <s v="Atasan/Staf/Karyawan"/>
    <d v="2026-06-29T00:00:00"/>
    <m/>
    <x v="1"/>
    <m/>
    <s v="VIP"/>
    <m/>
    <m/>
    <s v="Tidak"/>
    <s v="COD"/>
    <n v="62000"/>
    <s v="-"/>
    <n v="93795"/>
    <x v="24"/>
  </r>
  <r>
    <s v="1359199280"/>
    <d v="2026-06-12T00:00:00"/>
    <s v="MEIKA-BERKARYA"/>
    <s v="Meika Berkarya"/>
    <s v="6287818525580"/>
    <s v="Kab. Kuningan"/>
    <s v="Cilimus"/>
    <s v="Jl. Panawuan Indrapatra, Panawuan, Kec. Cigandamekar, Kabupaten Kuningan, Jawa Barat"/>
    <s v="Sartono Sartono (Hb)"/>
    <s v="6285378600214"/>
    <x v="34"/>
    <s v="Kab. Belitung Timur"/>
    <s v="Manggar"/>
    <s v="Jln Tengah Dusun Birah Rt/Rw 01/01 Desa Kelubi, Kec Manggar Kab. Belitung Timur"/>
    <n v="1"/>
    <s v="BARANG"/>
    <n v="100"/>
    <n v="0"/>
    <s v="EZ"/>
    <s v="Bulanan"/>
    <s v="1 Botol Aspal Anti Bocor"/>
    <m/>
    <n v="41000"/>
    <n v="0"/>
    <n v="0"/>
    <n v="41000"/>
    <m/>
    <s v="Diskon"/>
    <n v="16400"/>
    <n v="24600"/>
    <n v="125000"/>
    <n v="1875"/>
    <m/>
    <m/>
    <m/>
    <s v="HUBUNGI PENERIMA (LANGSUNG ANTAR KE ALAMAT)"/>
    <x v="1"/>
    <m/>
    <s v="VIP"/>
    <m/>
    <m/>
    <s v="Ya"/>
    <s v="COD"/>
    <n v="84000"/>
    <s v="-"/>
    <n v="98525"/>
    <x v="20"/>
  </r>
  <r>
    <s v="1358987483"/>
    <d v="2026-06-12T00:00:00"/>
    <s v="MEIKA-BERKARYA"/>
    <s v="Meika Berkarya"/>
    <s v="6287818525580"/>
    <s v="Kab. Kuningan"/>
    <s v="Cilimus"/>
    <s v="Jl. Panawuan Indrapatra, Panawuan"/>
    <s v="Opung Elisabeth Od."/>
    <s v="6281281003321"/>
    <x v="26"/>
    <s v="Bekasi"/>
    <s v="Bekasi Timur"/>
    <s v="Jl. Prof. M. Yamin Rt. 03 Rw. 03 Kelurahan Duren Jaya - Bekasi Timur 17111 (Warung Jaka, Masuk Jl. Durian, Sebelum Bidan Dewi Belok Kanan, Pager Silver Yg Ada Tanaman)"/>
    <n v="1"/>
    <s v="BARANG"/>
    <n v="100"/>
    <n v="0"/>
    <s v="EZ"/>
    <s v="Bulanan"/>
    <s v="Beli 1 Gratis 1 Sikat Punggug"/>
    <m/>
    <n v="15000"/>
    <n v="0"/>
    <n v="0"/>
    <n v="15000"/>
    <m/>
    <s v="Diskon"/>
    <n v="9000"/>
    <n v="6000"/>
    <n v="85000"/>
    <n v="1275"/>
    <s v="Opung Elisabeth Od."/>
    <m/>
    <d v="2026-06-15T00:00:00"/>
    <m/>
    <x v="0"/>
    <m/>
    <s v="VIP"/>
    <m/>
    <m/>
    <s v="Tidak"/>
    <s v="COD"/>
    <n v="70000"/>
    <s v="Recon"/>
    <n v="77725"/>
    <x v="18"/>
  </r>
  <r>
    <s v="1359178933"/>
    <d v="2026-06-12T00:00:00"/>
    <s v="MEIKA-BERKARYA"/>
    <s v="Meika Berkarya"/>
    <s v="6287818525580"/>
    <s v="Kab. Kuningan"/>
    <s v="Cilimus"/>
    <s v="Jl. Panawuan Indrapatra, Panawuan"/>
    <s v="Syabra,i (ib)"/>
    <s v="6281992277109"/>
    <x v="28"/>
    <s v="Kab. Serang"/>
    <s v="Cikande"/>
    <s v="kp bayur rt .4/rw.1 desa nambo udik"/>
    <n v="1"/>
    <s v="BARANG"/>
    <n v="100"/>
    <n v="0"/>
    <s v="EZ"/>
    <s v="Bulanan"/>
    <s v="Beli 1 Gratis 1 Gelang Retro Terapi Batu Giok"/>
    <m/>
    <n v="18000"/>
    <n v="0"/>
    <n v="0"/>
    <n v="18000"/>
    <m/>
    <s v="Diskon"/>
    <n v="12000"/>
    <n v="6000"/>
    <n v="88000"/>
    <n v="1320"/>
    <s v="Syabra,i (ib)"/>
    <m/>
    <d v="2026-06-14T00:00:00"/>
    <m/>
    <x v="0"/>
    <m/>
    <s v="VIP"/>
    <m/>
    <m/>
    <s v="Tidak"/>
    <s v="COD"/>
    <n v="70000"/>
    <s v="Recon"/>
    <n v="80680"/>
    <x v="15"/>
  </r>
  <r>
    <s v="1359185830"/>
    <d v="2026-06-12T00:00:00"/>
    <s v="MEIKA-BERKARYA"/>
    <s v="Meika Berkarya"/>
    <s v="6287818525580"/>
    <s v="Kab. Kuningan"/>
    <s v="Cilimus"/>
    <s v="Jl. Panawuan Indrapatra, Panawuan"/>
    <s v="Kartono Od."/>
    <s v="6281545527181"/>
    <x v="5"/>
    <s v="Kab. Landak"/>
    <s v="Menyuke"/>
    <s v="Desa Ladangan Rt Rw 01 Kec Menyuke (DIANTAR LANGSUNG KE ALAMAT PENERIMA) Patokan Rumah Desa Ladangan Jalan Sompak."/>
    <n v="1"/>
    <s v="BARANG"/>
    <n v="100"/>
    <n v="0"/>
    <s v="EZ"/>
    <s v="Bulanan"/>
    <s v="Beli 1 Gratis 1 Alat Cukur Multifungsi"/>
    <m/>
    <n v="60000"/>
    <n v="0"/>
    <n v="0"/>
    <n v="60000"/>
    <m/>
    <s v="Diskon"/>
    <n v="24000"/>
    <n v="36000"/>
    <n v="165000"/>
    <n v="2475"/>
    <s v="PAKET ANDA ADA DI JNT PANAUWAN"/>
    <s v="Atasan/Staf/Karyawan"/>
    <d v="2026-06-28T00:00:00"/>
    <m/>
    <x v="1"/>
    <m/>
    <s v="VIP"/>
    <m/>
    <m/>
    <s v="Tidak"/>
    <s v="COD"/>
    <n v="105000"/>
    <s v="-"/>
    <n v="126525"/>
    <x v="1"/>
  </r>
  <r>
    <s v="1358442550"/>
    <d v="2026-06-12T00:00:00"/>
    <s v="MEIKA-BERKARYA"/>
    <s v="Meika Berkarya"/>
    <s v="6287818525580"/>
    <s v="Kab. Kuningan"/>
    <s v="Cilimus"/>
    <s v="Jl. Panawuan Indrapatra, Panawuan, Kec. Cigandamekar, Kabupaten Kuningan, Jawa Barat"/>
    <s v="Hendisuprianto (BY)"/>
    <s v="6282182823885"/>
    <x v="10"/>
    <s v="Kab. Muara Enim"/>
    <s v="Gunung Megang"/>
    <s v="Desa Penanggiran, Kampung 1 (Depan Sd 20 Penanggiran, Kec Gunung Megang Kab. Muara Enim"/>
    <n v="1"/>
    <s v="BARANG"/>
    <n v="100"/>
    <n v="0"/>
    <s v="EZ"/>
    <s v="Bulanan"/>
    <s v="1 Spray Pembersih Interior Mobil"/>
    <m/>
    <n v="37000"/>
    <n v="0"/>
    <n v="0"/>
    <n v="37000"/>
    <m/>
    <s v="Diskon"/>
    <n v="14800"/>
    <n v="22200"/>
    <n v="121000"/>
    <n v="1815"/>
    <s v="Hendisuprianto (BY)"/>
    <m/>
    <d v="2026-06-15T00:00:00"/>
    <s v="HUBUNGI PENERIMA (LANGSUNG ANTAR KE ALAMAT)"/>
    <x v="0"/>
    <m/>
    <s v="VIP"/>
    <m/>
    <m/>
    <s v="Tidak"/>
    <s v="COD"/>
    <n v="84000"/>
    <s v="Recon"/>
    <n v="96985"/>
    <x v="18"/>
  </r>
  <r>
    <s v="1359179256"/>
    <d v="2026-06-12T00:00:00"/>
    <s v="MEIKA-BERKARYA"/>
    <s v="Meika Berkarya"/>
    <s v="6287818525580"/>
    <s v="Kab. Kuningan"/>
    <s v="Cilimus"/>
    <s v="Jl. Panawuan Indrapatra, Panawuan, Kec. Cigandamekar, Kabupaten Kuningan, Jawa Barat"/>
    <s v="Hm Damo (Bar)"/>
    <s v="6287786528255"/>
    <x v="24"/>
    <s v="Jakarta Barat"/>
    <s v="Cengkareng"/>
    <s v="Hm Damo, Jl Kh Abd Wahab Rt 04 / Rw 06, Kel Duri Kosambi, Kec Cengkareng, No Hp ,6287786528255 (Diantarkan Langsung Ke Penerima)"/>
    <n v="1"/>
    <s v="BARANG"/>
    <n v="100"/>
    <n v="0"/>
    <s v="EZ"/>
    <s v="Bulanan"/>
    <s v="1 Dapat 2 Kacamata Autofokus"/>
    <m/>
    <n v="14000"/>
    <n v="0"/>
    <n v="0"/>
    <n v="14000"/>
    <m/>
    <s v="Diskon"/>
    <n v="8000"/>
    <n v="6000"/>
    <n v="54000"/>
    <n v="810"/>
    <s v="Hm Damo (Bar)"/>
    <m/>
    <d v="2026-06-13T00:00:00"/>
    <s v="HUBUNGI PENERIMA (LANGSUNG ANTAR KE ALAMAT)"/>
    <x v="0"/>
    <m/>
    <s v="VIP"/>
    <m/>
    <m/>
    <s v="Tidak"/>
    <s v="COD"/>
    <n v="40000"/>
    <s v="Recon"/>
    <n v="47190"/>
    <x v="25"/>
  </r>
  <r>
    <s v="1359178200"/>
    <d v="2026-06-12T00:00:00"/>
    <s v="MEIKA-BERKARYA"/>
    <s v="Meika Berkarya"/>
    <s v="6287818525580"/>
    <s v="Kab. Kuningan"/>
    <s v="Cilimus"/>
    <s v="Jl. Panawuan Indrapatra, Panawuan, Kec. Cigandamekar, Kabupaten Kuningan, Jawa Barat"/>
    <s v="Sukiman (Rs)"/>
    <s v="628165422521"/>
    <x v="16"/>
    <s v="Surabaya"/>
    <s v="Gubeng"/>
    <s v="Jojoran 3 No 144, Kelurahan Mojo, Kec Gubeng Kota Surabaya"/>
    <n v="1"/>
    <s v="BARANG"/>
    <n v="100"/>
    <n v="0"/>
    <s v="EZ"/>
    <s v="Bulanan"/>
    <s v="1 SET POMPA SEDOT MANUAL (1 POMPA DAN 1 SELANG)"/>
    <m/>
    <n v="21000"/>
    <n v="0"/>
    <n v="0"/>
    <n v="21000"/>
    <m/>
    <s v="Diskon"/>
    <n v="12000"/>
    <n v="9000"/>
    <n v="91000"/>
    <n v="1365"/>
    <s v="Sukiman (Rs)"/>
    <m/>
    <d v="2026-06-14T00:00:00"/>
    <s v="HUBUNGI PENERIMA (LANGSUNG ANTAR KE ALAMAT)"/>
    <x v="0"/>
    <m/>
    <s v="VIP"/>
    <m/>
    <m/>
    <s v="Tidak"/>
    <s v="COD"/>
    <n v="70000"/>
    <s v="Recon"/>
    <n v="80635"/>
    <x v="15"/>
  </r>
  <r>
    <s v="1359177389"/>
    <d v="2026-06-12T00:00:00"/>
    <s v="MEIKA-BERKARYA"/>
    <s v="Meika Berkarya"/>
    <s v="6287818525580"/>
    <s v="Kab. Kuningan"/>
    <s v="Cilimus"/>
    <s v="Jl. Panawuan Indrapatra, Panawuan, Kec. Cigandamekar, Kabupaten Kuningan, Jawa Barat"/>
    <s v="Rauf (Bar)"/>
    <s v="6281332258327"/>
    <x v="16"/>
    <s v="Kab. Situbondo"/>
    <s v="Bungatan"/>
    <s v="Desa Pasir Putih, Rt 007/Rw 004, Kec Bungatan (Dekat Upbl Perikanan), No Hp ,6281332258327 (Diantarkan Langsung Ke Penerima)"/>
    <n v="1"/>
    <s v="BARANG"/>
    <n v="100"/>
    <n v="0"/>
    <s v="EZ"/>
    <s v="Bulanan"/>
    <s v="1 Spray Pembersih Interior Mobil"/>
    <m/>
    <n v="31000"/>
    <n v="0"/>
    <n v="0"/>
    <n v="31000"/>
    <m/>
    <s v="Diskon"/>
    <n v="22000"/>
    <n v="9000"/>
    <n v="115000"/>
    <n v="1725"/>
    <s v="Rauf (Bar)"/>
    <m/>
    <d v="2026-06-14T00:00:00"/>
    <s v="HUBUNGI PENERIMA (LANGSUNG ANTAR KE ALAMAT)"/>
    <x v="0"/>
    <m/>
    <s v="VIP"/>
    <m/>
    <m/>
    <s v="Tidak"/>
    <s v="COD"/>
    <n v="84000"/>
    <s v="Recon"/>
    <n v="104275"/>
    <x v="15"/>
  </r>
  <r>
    <s v="1359178912"/>
    <d v="2026-06-12T00:00:00"/>
    <s v="MEIKA-BERKARYA"/>
    <s v="Meika Berkarya"/>
    <s v="6287818525580"/>
    <s v="Kab. Kuningan"/>
    <s v="Cilimus"/>
    <s v="Jl. Panawuan Indrapatra, Panawuan"/>
    <s v="Erna (Jj)"/>
    <s v="6282261369184"/>
    <x v="1"/>
    <s v="Kab. Alor"/>
    <s v="Teluk Mutiara"/>
    <s v="Jln. Maarang Samping SMAN 2 Kalabahi RT 01e ll3 RW 002 Kelurahan Welai Timur Kec. Teluk Mutiara"/>
    <n v="1"/>
    <s v="BARANG"/>
    <n v="100"/>
    <n v="0"/>
    <s v="EZ"/>
    <s v="Bulanan"/>
    <s v="Beli 1 Gratis 1 Sikat Punggug"/>
    <m/>
    <n v="80000"/>
    <n v="0"/>
    <n v="0"/>
    <n v="80000"/>
    <m/>
    <s v="Diskon"/>
    <n v="32000"/>
    <n v="48000"/>
    <n v="150000"/>
    <n v="2250"/>
    <s v="jnt"/>
    <s v="Atasan/Staf/Karyawan"/>
    <d v="2026-07-04T00:00:00"/>
    <m/>
    <x v="1"/>
    <m/>
    <s v="VIP"/>
    <m/>
    <m/>
    <s v="Tidak"/>
    <s v="COD"/>
    <n v="70000"/>
    <s v="-"/>
    <n v="99750"/>
    <x v="22"/>
  </r>
  <r>
    <s v="1359187849"/>
    <d v="2026-06-12T00:00:00"/>
    <s v="MEIKA-BERKARYA"/>
    <s v="Meika Berkarya"/>
    <s v="6287818525580"/>
    <s v="Kab. Kuningan"/>
    <s v="Cilimus"/>
    <s v="Jl. Panawuan Indrapatra, Panawuan"/>
    <s v="Darie Mariatie (PS)"/>
    <s v="6282159070344"/>
    <x v="13"/>
    <s v="Kab. Kapuas"/>
    <s v="Mantangai"/>
    <s v="Desa. Harapan Jaya Blok A  Ahir tiang listrik rumah no 50 RT 01,  RW 01 (ANTRAKN LANGSUNG KE ALAMAT)"/>
    <n v="1"/>
    <s v="BARANG"/>
    <n v="100"/>
    <n v="0"/>
    <s v="EZ"/>
    <s v="Bulanan"/>
    <s v="Beli 2 Gratis 2 Sikat Punggug"/>
    <m/>
    <n v="69000"/>
    <n v="0"/>
    <n v="0"/>
    <n v="69000"/>
    <m/>
    <s v="Diskon"/>
    <n v="27600"/>
    <n v="41400"/>
    <n v="184000"/>
    <n v="2760"/>
    <s v="Darie Mariatie (PS)"/>
    <m/>
    <d v="2026-06-17T00:00:00"/>
    <m/>
    <x v="0"/>
    <m/>
    <s v="VIP"/>
    <m/>
    <m/>
    <s v="Tidak"/>
    <s v="COD"/>
    <n v="115000"/>
    <s v="Recon"/>
    <n v="139840"/>
    <x v="7"/>
  </r>
  <r>
    <s v="1358949752"/>
    <d v="2026-06-12T00:00:00"/>
    <s v="MEIKA-BERKARYA"/>
    <s v="Meika Berkarya"/>
    <s v="6287818525580"/>
    <s v="Kab. Kuningan"/>
    <s v="Cilimus"/>
    <s v="Jl. Panawuan Indrapatra, Panawuan"/>
    <s v="Taufik Od."/>
    <s v="6281396294601"/>
    <x v="0"/>
    <s v="Kab. Serdang Bedagai"/>
    <s v="Tebing Tinggi"/>
    <s v="Gang Matahari Dusun 1 Desa Paya Mabar Kec Tebing Tinggi (DIANTAR LANGSUNG KE ALAMAT PENERIMA) SMAN 1 TEBING TINGGI."/>
    <n v="1"/>
    <s v="BARANG"/>
    <n v="100"/>
    <n v="0"/>
    <s v="EZ"/>
    <s v="Bulanan"/>
    <s v="Beli 2 Gratis 1 Pengkilap Body Kendaraan"/>
    <m/>
    <n v="54000"/>
    <n v="0"/>
    <n v="0"/>
    <n v="54000"/>
    <m/>
    <s v="Diskon"/>
    <n v="21600"/>
    <n v="32400"/>
    <n v="158000"/>
    <n v="2370"/>
    <s v="Taufik Od."/>
    <m/>
    <d v="2026-06-16T00:00:00"/>
    <m/>
    <x v="0"/>
    <m/>
    <s v="VIP"/>
    <m/>
    <m/>
    <s v="Tidak"/>
    <s v="COD"/>
    <n v="104000"/>
    <s v="Recon"/>
    <n v="123230"/>
    <x v="14"/>
  </r>
  <r>
    <s v="1358472585"/>
    <d v="2026-06-12T00:00:00"/>
    <s v="MEIKA-BERKARYA"/>
    <s v="Meika Berkarya"/>
    <s v="6287818525580"/>
    <s v="Kab. Kuningan"/>
    <s v="Cilimus"/>
    <s v="Jl. Panawuan Indrapatra, Panawuan"/>
    <s v="Yosina Rahel nunaki (ib)"/>
    <s v="6281228049125"/>
    <x v="30"/>
    <s v="Kab. Nabire"/>
    <s v="Nabire"/>
    <s v="Perumahan sat pol PP bumi Wonorejo kabupaten Nabire distrik Nabire barat (kalau suda tiba di Nabire hubungi customer)"/>
    <n v="1"/>
    <s v="BARANG"/>
    <n v="100"/>
    <n v="0"/>
    <s v="EZ"/>
    <s v="Bulanan"/>
    <s v="Beli 1 Dapat 6 Paket Buku Lancar Membaca Tanpa Mengeja"/>
    <m/>
    <n v="145000"/>
    <n v="0"/>
    <n v="0"/>
    <n v="145000"/>
    <m/>
    <s v="Diskon"/>
    <n v="58000"/>
    <n v="87000"/>
    <n v="229000"/>
    <n v="3435"/>
    <s v="JNT"/>
    <s v="Atasan/Staf/Karyawan"/>
    <d v="2026-06-28T00:00:00"/>
    <m/>
    <x v="1"/>
    <m/>
    <s v="VIP"/>
    <m/>
    <m/>
    <s v="Tidak"/>
    <s v="COD"/>
    <n v="84000"/>
    <s v="-"/>
    <n v="138565"/>
    <x v="1"/>
  </r>
  <r>
    <s v="1359180254"/>
    <d v="2026-06-12T00:00:00"/>
    <s v="MEIKA-BERKARYA"/>
    <s v="Meika Berkarya"/>
    <s v="6287818525580"/>
    <s v="Kab. Kuningan"/>
    <s v="Cilimus"/>
    <s v="Jl. Panawuan Indrapatra, Panawuan"/>
    <s v="Lukman Hakim Od."/>
    <s v="6281363466287"/>
    <x v="6"/>
    <s v="Padang"/>
    <s v="Kuranji"/>
    <s v="Jl. Kp. Kalawi Timur No. 36 Rt 04 Rw 06 Kelurahan Lubuk Lintah Kec Kuranji Padang (DIANTAR LANGSUNG KE ALAMAT PENERIMA)."/>
    <n v="1"/>
    <s v="BARANG"/>
    <n v="100"/>
    <n v="0"/>
    <s v="EZ"/>
    <s v="Bulanan"/>
    <s v="Beli 1 Gratis 1 Sikat Punggug"/>
    <m/>
    <n v="38000"/>
    <n v="0"/>
    <n v="0"/>
    <n v="38000"/>
    <m/>
    <s v="Diskon"/>
    <n v="15200"/>
    <n v="22800"/>
    <n v="108000"/>
    <n v="1620"/>
    <s v="jnt"/>
    <s v="Atasan/Staf/Karyawan"/>
    <d v="2026-06-25T00:00:00"/>
    <m/>
    <x v="1"/>
    <m/>
    <s v="VIP"/>
    <m/>
    <m/>
    <s v="Tidak"/>
    <s v="COD"/>
    <n v="70000"/>
    <s v="-"/>
    <n v="83580"/>
    <x v="16"/>
  </r>
  <r>
    <s v="1359183961"/>
    <d v="2026-06-12T00:00:00"/>
    <s v="MEIKA-BERKARYA"/>
    <s v="Meika Berkarya"/>
    <s v="6287818525580"/>
    <s v="Kab. Kuningan"/>
    <s v="Cilimus"/>
    <s v="Jl. Panawuan Indrapatra, Panawuan"/>
    <s v="Kosmas (Kin)"/>
    <s v="6281334802624"/>
    <x v="1"/>
    <s v="Kab. Manggarai"/>
    <s v="Satar Mese Utara"/>
    <s v="Dusun Perang, Desa Cireng, SDI KENGGU (LANGSUNG DIANTARKAN KE ALAMAT)"/>
    <n v="1"/>
    <s v="BARANG"/>
    <n v="100"/>
    <n v="0"/>
    <s v="EZ"/>
    <s v="Bulanan"/>
    <s v="Beli 1 Gratis 1 Sikat Punggug"/>
    <m/>
    <n v="100000"/>
    <n v="0"/>
    <n v="0"/>
    <n v="100000"/>
    <m/>
    <s v="Diskon"/>
    <n v="40000"/>
    <n v="60000"/>
    <n v="170000"/>
    <n v="2550"/>
    <s v="Kosmas (Kin)"/>
    <m/>
    <d v="2026-06-21T00:00:00"/>
    <m/>
    <x v="0"/>
    <m/>
    <s v="VIP"/>
    <m/>
    <m/>
    <s v="Tidak"/>
    <s v="COD"/>
    <n v="70000"/>
    <s v="Recon"/>
    <n v="107450"/>
    <x v="19"/>
  </r>
  <r>
    <s v="1359183019"/>
    <d v="2026-06-12T00:00:00"/>
    <s v="MEIKA-BERKARYA"/>
    <s v="Meika Berkarya"/>
    <s v="6287818525580"/>
    <s v="Kab. Kuningan"/>
    <s v="Cilimus"/>
    <s v="Jl. Panawuan Indrapatra, Panawuan, Kec. Cigandamekar, Kabupaten Kuningan, Jawa Barat"/>
    <s v="Kasturi (Bar)"/>
    <s v="6285252545516"/>
    <x v="5"/>
    <s v="Kab. Sanggau"/>
    <s v="Kembayan"/>
    <s v="Jl Nipah, Rt 06/Rw 03, Dusun Wahyu Rejo, Desa Tunggal Bhakti, Kec Kembayan, No Hp ,6285252545516 (Diantarkan Langsung Ke Penerima)"/>
    <n v="1"/>
    <s v="BARANG"/>
    <n v="100"/>
    <n v="0"/>
    <s v="EZ"/>
    <s v="Bulanan"/>
    <s v="1 Set Dongkrak Pemindah Barang"/>
    <m/>
    <n v="60000"/>
    <n v="0"/>
    <n v="0"/>
    <n v="60000"/>
    <m/>
    <s v="Diskon"/>
    <n v="24000"/>
    <n v="36000"/>
    <n v="164000"/>
    <n v="2460"/>
    <s v="Kasturi (Bar)"/>
    <m/>
    <d v="2026-06-17T00:00:00"/>
    <s v="HUBUNGI PENERIMA (LANGSUNG ANTAR KE ALAMAT)"/>
    <x v="0"/>
    <m/>
    <s v="VIP"/>
    <m/>
    <m/>
    <s v="Tidak"/>
    <s v="COD"/>
    <n v="104000"/>
    <s v="Recon"/>
    <n v="125540"/>
    <x v="7"/>
  </r>
  <r>
    <s v="1359184078"/>
    <d v="2026-06-12T00:00:00"/>
    <s v="MEIKA-BERKARYA"/>
    <s v="Meika Berkarya"/>
    <s v="6287818525580"/>
    <s v="Kab. Kuningan"/>
    <s v="Cilimus"/>
    <s v="Jl. Panawuan Indrapatra, Panawuan, Kec. Cigandamekar, Kabupaten Kuningan, Jawa Barat"/>
    <s v="Dr. Junaidi (ca)"/>
    <s v="628126409337"/>
    <x v="0"/>
    <s v="Medan"/>
    <s v="Medan Petisah"/>
    <s v="Rs Malahayati , Jl Diponegoro No 2-4 Medan Samping Hotel Adymulya, Kec Medan Petisah Kota Medan"/>
    <n v="1"/>
    <s v="BARANG"/>
    <n v="100"/>
    <n v="0"/>
    <s v="EZ"/>
    <s v="Bulanan"/>
    <s v="1 Dapat 2 Kacamata Autofokus"/>
    <m/>
    <n v="38000"/>
    <n v="0"/>
    <n v="0"/>
    <n v="38000"/>
    <m/>
    <s v="Diskon"/>
    <n v="15200"/>
    <n v="22800"/>
    <n v="68000"/>
    <n v="1020"/>
    <s v="Dr. Junaidi (ca)"/>
    <m/>
    <d v="2026-06-16T00:00:00"/>
    <s v="HUBUNGI PENERIMA (LANGSUNG ANTAR KE ALAMAT)"/>
    <x v="0"/>
    <m/>
    <s v="VIP"/>
    <m/>
    <m/>
    <s v="Tidak"/>
    <s v="COD"/>
    <n v="30000"/>
    <s v="Recon"/>
    <n v="44180"/>
    <x v="14"/>
  </r>
  <r>
    <s v="1359179918"/>
    <d v="2026-06-12T00:00:00"/>
    <s v="MEIKA-BERKARYA"/>
    <s v="Meika Berkarya"/>
    <s v="6287818525580"/>
    <s v="Kab. Kuningan"/>
    <s v="Cilimus"/>
    <s v="Jl. Panawuan Indrapatra, Panawuan"/>
    <s v="OSKAR (ib)"/>
    <s v="6282194791334"/>
    <x v="8"/>
    <s v="Kab. Sigi"/>
    <s v="Sigi Biromaru"/>
    <s v="Jln. Sandjo desa jono oge"/>
    <n v="1"/>
    <s v="BARANG"/>
    <n v="100"/>
    <n v="0"/>
    <s v="EZ"/>
    <s v="Bulanan"/>
    <s v="Beli 1 Pembesar Layar Hp"/>
    <m/>
    <n v="85000"/>
    <n v="0"/>
    <n v="0"/>
    <n v="85000"/>
    <m/>
    <s v="Diskon"/>
    <n v="34000"/>
    <n v="51000"/>
    <n v="155000"/>
    <n v="2325"/>
    <s v="OSKAR (ib)"/>
    <m/>
    <d v="2026-06-18T00:00:00"/>
    <m/>
    <x v="0"/>
    <m/>
    <s v="VIP"/>
    <m/>
    <m/>
    <s v="Tidak"/>
    <s v="COD"/>
    <n v="70000"/>
    <s v="Recon"/>
    <n v="101675"/>
    <x v="9"/>
  </r>
  <r>
    <s v="1359180248"/>
    <d v="2026-06-12T00:00:00"/>
    <s v="MEIKA-BERKARYA"/>
    <s v="Meika Berkarya"/>
    <s v="6287818525580"/>
    <s v="Kab. Kuningan"/>
    <s v="Cilimus"/>
    <s v="Jl. Panawuan Indrapatra, Panawuan"/>
    <s v="Rafa Od."/>
    <s v="6287711109163"/>
    <x v="15"/>
    <s v="Tegal"/>
    <s v="Tegal Barat"/>
    <s v="Jalan Kolonel Sudiarto Gang 4 Kel Tegalsari Kec Tegal Barat Tegal (DIANTAR LANGSUNG KE ALAMAT PENERIMA) Rt 6 Rw 4 Gang 4 No. 8 Di Sebelah Gang Ada Jualan Seblak Kharisma Namanya."/>
    <n v="1"/>
    <s v="BARANG"/>
    <n v="100"/>
    <n v="0"/>
    <s v="EZ"/>
    <s v="Bulanan"/>
    <s v="Beli 1 Gratis 1 Gelang Retro Terapi Batu Giok"/>
    <m/>
    <n v="19000"/>
    <n v="0"/>
    <n v="0"/>
    <n v="19000"/>
    <m/>
    <s v="Diskon"/>
    <n v="12000"/>
    <n v="7000"/>
    <n v="89000"/>
    <n v="1335"/>
    <s v="JNT"/>
    <s v="Atasan/Staf/Karyawan"/>
    <d v="2026-06-19T00:00:00"/>
    <m/>
    <x v="1"/>
    <m/>
    <s v="VIP"/>
    <m/>
    <m/>
    <s v="Tidak"/>
    <s v="COD"/>
    <n v="70000"/>
    <s v="-"/>
    <n v="80665"/>
    <x v="3"/>
  </r>
  <r>
    <s v="1358959194"/>
    <d v="2026-06-12T00:00:00"/>
    <s v="MEIKA-BERKARYA"/>
    <s v="Meika Berkarya"/>
    <s v="6287818525580"/>
    <s v="Kab. Kuningan"/>
    <s v="Cilimus"/>
    <s v="Jl. Panawuan Indrapatra, Panawuan"/>
    <s v="Vera (Jj)"/>
    <s v="6285272400629"/>
    <x v="31"/>
    <s v="Batam"/>
    <s v="Bengkong"/>
    <s v="Alio Beach Cafe Bar Golden City Kelurahan /Desa Bengkong Laut Kec. Bengkong"/>
    <n v="1"/>
    <s v="BARANG"/>
    <n v="100"/>
    <n v="6500000"/>
    <s v="EZ"/>
    <s v="Bulanan"/>
    <s v="Beli 1 Gratis 1 Gelang Retro Terapi Batu Giok"/>
    <s v="GELANG"/>
    <n v="37000"/>
    <n v="0"/>
    <n v="0"/>
    <n v="37000"/>
    <m/>
    <s v="Diskon"/>
    <n v="14800"/>
    <n v="22200"/>
    <n v="107000"/>
    <n v="1605"/>
    <s v="Vera (Jj)"/>
    <m/>
    <d v="2026-06-15T00:00:00"/>
    <m/>
    <x v="0"/>
    <m/>
    <s v="VIP"/>
    <m/>
    <m/>
    <s v="Tidak"/>
    <s v="COD"/>
    <n v="70000"/>
    <s v="Recon"/>
    <n v="83195"/>
    <x v="18"/>
  </r>
  <r>
    <s v="1359170796"/>
    <d v="2026-06-12T00:00:00"/>
    <s v="MEIKA-BERKARYA"/>
    <s v="Meika Berkarya"/>
    <s v="6287818525580"/>
    <s v="Kab. Kuningan"/>
    <s v="Cilimus"/>
    <s v="Jl. Panawuan Indrapatra, Panawuan"/>
    <s v="Nardi (Kin)"/>
    <s v="6281805164212"/>
    <x v="16"/>
    <s v="Malang"/>
    <s v="Lowokwaru"/>
    <s v="Jl. Akordion 30A RT 02 RW 01 Kelurahan Tunggulwulung"/>
    <n v="1"/>
    <s v="BARANG"/>
    <n v="100"/>
    <n v="0"/>
    <s v="EZ"/>
    <s v="Bulanan"/>
    <s v="Beli 2 Gratis 1 Pengkilap Body Kendaraan"/>
    <m/>
    <n v="25000"/>
    <n v="0"/>
    <n v="0"/>
    <n v="25000"/>
    <m/>
    <s v="Diskon"/>
    <n v="16000"/>
    <n v="9000"/>
    <n v="129000"/>
    <n v="1935"/>
    <s v="Nardi (Kin)"/>
    <m/>
    <d v="2026-06-14T00:00:00"/>
    <m/>
    <x v="0"/>
    <m/>
    <s v="VIP"/>
    <m/>
    <m/>
    <s v="Tidak"/>
    <s v="COD"/>
    <n v="104000"/>
    <s v="Recon"/>
    <n v="118065"/>
    <x v="15"/>
  </r>
  <r>
    <s v="1359168467"/>
    <d v="2026-06-12T00:00:00"/>
    <s v="MEIKA-BERKARYA"/>
    <s v="Meika Berkarya"/>
    <s v="6287818525580"/>
    <s v="Kab. Kuningan"/>
    <s v="Cilimus"/>
    <s v="Jl. Panawuan Indrapatra, Panawuan"/>
    <s v="Rahman(Mar)."/>
    <s v="6287711446877"/>
    <x v="18"/>
    <s v="Kab. Polewali Mandar"/>
    <s v="Mapilli"/>
    <s v="Desa rumpa  kec mapilli, kab Polewali  mandar Pro Sulawesi barat"/>
    <n v="1"/>
    <s v="BARANG"/>
    <n v="100"/>
    <n v="0"/>
    <s v="EZ"/>
    <s v="Bulanan"/>
    <s v="Beli 1 Pembesar Layar Hp"/>
    <m/>
    <n v="65000"/>
    <n v="0"/>
    <n v="0"/>
    <n v="65000"/>
    <m/>
    <s v="Diskon"/>
    <n v="26000"/>
    <n v="39000"/>
    <n v="135000"/>
    <n v="2025"/>
    <s v="JNT"/>
    <s v="Atasan/Staf/Karyawan"/>
    <d v="2026-06-25T00:00:00"/>
    <m/>
    <x v="1"/>
    <m/>
    <s v="VIP"/>
    <m/>
    <m/>
    <s v="Tidak"/>
    <s v="COD"/>
    <n v="70000"/>
    <s v="-"/>
    <n v="93975"/>
    <x v="16"/>
  </r>
  <r>
    <s v="1359194374"/>
    <d v="2026-06-12T00:00:00"/>
    <s v="MEIKA-BERKARYA"/>
    <s v="Meika Berkarya"/>
    <s v="6287818525580"/>
    <s v="Kab. Kuningan"/>
    <s v="Cilimus"/>
    <s v="Jl. Panawuan Indrapatra, Panawuan, Kec. Cigandamekar, Kabupaten Kuningan, Jawa Barat"/>
    <s v="Wayan pemalun (IS)"/>
    <s v="6282262522871"/>
    <x v="19"/>
    <s v="Kab. Penajam Paser Utara"/>
    <s v="Sepaku"/>
    <s v="Kelurahan Pemaluan Rt 01 Wayan Pemaluan Patokan Belakang Kantor Kelurahan Pemaluan Masjidil Firdaus, Kec Sepaku Kab Penajam Paser Utara"/>
    <n v="1"/>
    <s v="BARANG"/>
    <n v="100"/>
    <n v="0"/>
    <s v="EZ"/>
    <s v="Bulanan"/>
    <s v="1 SET POMPA SEDOT MANUAL (1 POMPA DAN 1 SELANG)"/>
    <m/>
    <n v="67000"/>
    <n v="0"/>
    <n v="0"/>
    <n v="67000"/>
    <m/>
    <s v="Diskon"/>
    <n v="26800"/>
    <n v="40200"/>
    <n v="132000"/>
    <n v="1980"/>
    <s v="Wayan pemalun (IS)"/>
    <m/>
    <d v="2026-06-17T00:00:00"/>
    <s v="HUBUNGI PENERIMA (LANGSUNG ANTAR KE ALAMAT)"/>
    <x v="0"/>
    <m/>
    <s v="VIP"/>
    <m/>
    <m/>
    <s v="Tidak"/>
    <s v="COD"/>
    <n v="65000"/>
    <s v="Recon"/>
    <n v="89820"/>
    <x v="7"/>
  </r>
  <r>
    <s v="1359171101"/>
    <d v="2026-06-12T00:00:00"/>
    <s v="MEIKA-BERKARYA"/>
    <s v="Meika Berkarya"/>
    <s v="6287818525580"/>
    <s v="Kab. Kuningan"/>
    <s v="Cilimus"/>
    <s v="Jl. Panawuan Indrapatra, Panawuan, Kec. Cigandamekar, Kabupaten Kuningan, Jawa Barat"/>
    <s v="Saswito (Bar)"/>
    <s v="6282134135387"/>
    <x v="15"/>
    <s v="Kab. Karanganyar"/>
    <s v="Gondangrejo"/>
    <s v="Jengglong, Desa Bulurejo Rt 006/Rw 007, Kec Gondangrejo, No Hp ,6282134135387 (Dimsum Keytha), No Hp ,6282134135387 (Diantarkan Langsung Ke Penerima)"/>
    <n v="1"/>
    <s v="BARANG"/>
    <n v="100"/>
    <n v="0"/>
    <s v="EZ"/>
    <s v="Bulanan"/>
    <s v="2 Dapat 4 Kacamata Autofokus"/>
    <m/>
    <n v="25000"/>
    <n v="0"/>
    <n v="0"/>
    <n v="25000"/>
    <m/>
    <s v="Diskon"/>
    <n v="18000"/>
    <n v="7000"/>
    <n v="95000"/>
    <n v="1425"/>
    <s v="Saswito (Bar)"/>
    <m/>
    <d v="2026-06-14T00:00:00"/>
    <s v="HUBUNGI PENERIMA (LANGSUNG ANTAR KE ALAMAT)"/>
    <x v="0"/>
    <m/>
    <s v="VIP"/>
    <m/>
    <m/>
    <s v="Tidak"/>
    <s v="COD"/>
    <n v="70000"/>
    <s v="Recon"/>
    <n v="86575"/>
    <x v="15"/>
  </r>
  <r>
    <s v="1359196203"/>
    <d v="2026-06-12T00:00:00"/>
    <s v="MEIKA-BERKARYA"/>
    <s v="Meika Berkarya"/>
    <s v="6287818525580"/>
    <s v="Kab. Kuningan"/>
    <s v="Cilimus"/>
    <s v="Jl. Panawuan Indrapatra, Panawuan, Kec. Cigandamekar, Kabupaten Kuningan, Jawa Barat"/>
    <s v="Andrianto (AK)"/>
    <s v="6282230795167"/>
    <x v="8"/>
    <s v="Kab. Morowali Utara"/>
    <s v="Soyo Jaya"/>
    <s v="Desa Lemba Sumrah, Kec Soyo Jaya, Kab Morowali Utara"/>
    <n v="1"/>
    <s v="BARANG"/>
    <n v="100"/>
    <n v="0"/>
    <s v="EZ"/>
    <s v="Bulanan"/>
    <s v="1 SET GIGI PALSU"/>
    <m/>
    <n v="122000"/>
    <n v="0"/>
    <n v="0"/>
    <n v="122000"/>
    <m/>
    <s v="Diskon"/>
    <n v="48800"/>
    <n v="73200"/>
    <n v="0"/>
    <n v="0"/>
    <s v="Andrianto (AK)"/>
    <m/>
    <d v="2026-06-22T00:00:00"/>
    <s v="HUBUNGI PENERIMA (LANGSUNG ANTAR KE ALAMAT)"/>
    <x v="0"/>
    <m/>
    <s v="VIP"/>
    <m/>
    <m/>
    <s v="Tidak"/>
    <s v="NONCOD"/>
    <n v="-122000"/>
    <s v="-"/>
    <n v="-73200"/>
    <x v="10"/>
  </r>
  <r>
    <s v="1358975351"/>
    <d v="2026-06-12T00:00:00"/>
    <s v="MEIKA-BERKARYA"/>
    <s v="Meika Berkarya"/>
    <s v="6287818525580"/>
    <s v="Kab. Kuningan"/>
    <s v="Cilimus"/>
    <s v="Jl. Panawuan Indrapatra, Panawuan"/>
    <s v="Rolli memah (ib)"/>
    <s v="6285240287598"/>
    <x v="3"/>
    <s v="Kab. Minahasa"/>
    <s v="Langowan Barat"/>
    <s v="Desa tumaratas Komplek Polsek Langowan Barat."/>
    <n v="1"/>
    <s v="BARANG"/>
    <n v="100"/>
    <n v="0"/>
    <s v="EZ"/>
    <s v="Bulanan"/>
    <s v="Beli 2 Gratis 1 Semprotan Noozle"/>
    <m/>
    <n v="80000"/>
    <n v="0"/>
    <n v="0"/>
    <n v="80000"/>
    <m/>
    <s v="Diskon"/>
    <n v="32000"/>
    <n v="48000"/>
    <n v="184000"/>
    <n v="2760"/>
    <s v="Rolli memah (ib)"/>
    <m/>
    <d v="2026-06-18T00:00:00"/>
    <m/>
    <x v="0"/>
    <m/>
    <s v="VIP"/>
    <m/>
    <m/>
    <s v="Tidak"/>
    <s v="COD"/>
    <n v="104000"/>
    <s v="Recon"/>
    <n v="133240"/>
    <x v="9"/>
  </r>
  <r>
    <s v="1358512361"/>
    <d v="2026-06-12T00:00:00"/>
    <s v="MEIKA-BERKARYA"/>
    <s v="Meika Berkarya"/>
    <s v="6287818525580"/>
    <s v="Kab. Kuningan"/>
    <s v="Cilimus"/>
    <s v="Jl. Panawuan Indrapatra, Panawuan"/>
    <s v="Alter aesong (Kin)"/>
    <s v="6281244363566"/>
    <x v="3"/>
    <s v="Manado"/>
    <s v="Mapanget"/>
    <s v="Kelurahan Paniki Dua, Perum Jalan Salak 17 (Belakang Perumahan Salak Sari)"/>
    <n v="1"/>
    <s v="BARANG"/>
    <n v="100"/>
    <n v="0"/>
    <s v="EZ"/>
    <s v="Bulanan"/>
    <s v="Beli 1 Gratis 1 Sikat Punggug"/>
    <m/>
    <n v="64000"/>
    <n v="0"/>
    <n v="0"/>
    <n v="64000"/>
    <m/>
    <s v="Diskon"/>
    <n v="25600"/>
    <n v="38400"/>
    <n v="135000"/>
    <n v="2025"/>
    <s v="Alter aesong (Kin)"/>
    <m/>
    <d v="2026-06-18T00:00:00"/>
    <m/>
    <x v="0"/>
    <m/>
    <s v="VIP"/>
    <m/>
    <m/>
    <s v="Tidak"/>
    <s v="COD"/>
    <n v="71000"/>
    <s v="Recon"/>
    <n v="94575"/>
    <x v="9"/>
  </r>
  <r>
    <s v="1359195320"/>
    <d v="2026-06-12T00:00:00"/>
    <s v="MEIKA-BERKARYA"/>
    <s v="Meika Berkarya"/>
    <s v="6287818525580"/>
    <s v="Kab. Kuningan"/>
    <s v="Cilimus"/>
    <s v="Jl. Panawuan Indrapatra, Panawuan"/>
    <s v="Gaya Jabana Od."/>
    <s v="6282125487847"/>
    <x v="7"/>
    <s v="Kab. Seram Bagian Timur"/>
    <s v="Bula"/>
    <s v="Jln. Wailolla Desa Kampung Gorom Kec Bula (DIANTAR LANGSUNG KE ALAMAT PENERIMA) RUMAH Dekat Kali."/>
    <n v="1"/>
    <s v="BARANG"/>
    <n v="100"/>
    <n v="0"/>
    <s v="EZ"/>
    <s v="Bulanan"/>
    <s v="Beli 1 Dapat 6 Paket Buku Lancar Membaca Tanpa Mengeja"/>
    <m/>
    <n v="133000"/>
    <n v="0"/>
    <n v="0"/>
    <n v="133000"/>
    <m/>
    <s v="Diskon"/>
    <n v="53200"/>
    <n v="79800"/>
    <n v="200000"/>
    <n v="3000"/>
    <s v="Gaya Jabana Od."/>
    <m/>
    <d v="2026-06-21T00:00:00"/>
    <m/>
    <x v="0"/>
    <m/>
    <s v="VIP"/>
    <m/>
    <m/>
    <s v="Tidak"/>
    <s v="COD"/>
    <n v="67000"/>
    <s v="Recon"/>
    <n v="117200"/>
    <x v="19"/>
  </r>
  <r>
    <s v="1359193288"/>
    <d v="2026-06-12T00:00:00"/>
    <s v="MEIKA-BERKARYA"/>
    <s v="Meika Berkarya"/>
    <s v="6287818525580"/>
    <s v="Kab. Kuningan"/>
    <s v="Cilimus"/>
    <s v="Jl. Panawuan Indrapatra, Panawuan, Kec. Cigandamekar, Kabupaten Kuningan, Jawa Barat"/>
    <s v="Herman Haydari (ca)"/>
    <s v="6281365320154"/>
    <x v="27"/>
    <s v="Kab. Kepulauan Meranti"/>
    <s v="Tebing Tinggi"/>
    <s v="Jlamalia No32 Rt01/Rw04 Desaselatpanjang Kota ( Patokan Rumah Cat Warna Pink) Kec Tebing Tinggi Kab. Kepulauan Meranti"/>
    <n v="1"/>
    <s v="BARANG"/>
    <n v="100"/>
    <n v="0"/>
    <s v="EZ"/>
    <s v="Bulanan"/>
    <s v="1 Dapat 2 Kacamata Autofokus"/>
    <m/>
    <n v="59000"/>
    <n v="0"/>
    <n v="0"/>
    <n v="59000"/>
    <m/>
    <s v="Diskon"/>
    <n v="23600"/>
    <n v="35400"/>
    <n v="94000"/>
    <n v="1410"/>
    <s v="Herman Haydari (ca)"/>
    <m/>
    <d v="2026-06-19T00:00:00"/>
    <s v="HUBUNGI PENERIMA (LANGSUNG ANTAR KE ALAMAT)"/>
    <x v="0"/>
    <m/>
    <s v="VIP"/>
    <m/>
    <m/>
    <s v="Tidak"/>
    <s v="COD"/>
    <n v="35000"/>
    <s v="Recon"/>
    <n v="57190"/>
    <x v="3"/>
  </r>
  <r>
    <s v="1359175174"/>
    <d v="2026-06-12T00:00:00"/>
    <s v="MEIKA-BERKARYA"/>
    <s v="Meika Berkarya"/>
    <s v="6287818525580"/>
    <s v="Kab. Kuningan"/>
    <s v="Cilimus"/>
    <s v="Jl. Panawuan Indrapatra, Panawuan, Kec. Cigandamekar, Kabupaten Kuningan, Jawa Barat"/>
    <s v="Yuspine (Bar)"/>
    <s v="6285217756221"/>
    <x v="13"/>
    <s v="Kab. Gunung Mas"/>
    <s v="Rungan Barat"/>
    <s v="Desa Rabambang Rt 003/Rw 002, Kec Rungan Barat (Pinggir Jalan Poros Tran Kalimantan), No Hp ,6285217756221 (Diantarkan Langsung Ke Penerima)"/>
    <n v="1"/>
    <s v="BARANG"/>
    <n v="100"/>
    <n v="0"/>
    <s v="EZ"/>
    <s v="Bulanan"/>
    <s v="1 Paket Alat Peras Buah"/>
    <m/>
    <n v="74000"/>
    <n v="0"/>
    <n v="0"/>
    <n v="74000"/>
    <m/>
    <s v="Diskon"/>
    <n v="29600"/>
    <n v="44400"/>
    <n v="168000"/>
    <n v="2520"/>
    <s v="jnt"/>
    <s v="Atasan/Staf/Karyawan"/>
    <d v="2026-06-25T00:00:00"/>
    <s v="HUBUNGI PENERIMA (LANGSUNG ANTAR KE ALAMAT)"/>
    <x v="1"/>
    <m/>
    <s v="VIP"/>
    <m/>
    <m/>
    <s v="Tidak"/>
    <s v="COD"/>
    <n v="94000"/>
    <s v="-"/>
    <n v="121080"/>
    <x v="16"/>
  </r>
  <r>
    <s v="1359174316"/>
    <d v="2026-06-12T00:00:00"/>
    <s v="MEIKA-BERKARYA"/>
    <s v="Meika Berkarya"/>
    <s v="6287818525580"/>
    <s v="Kab. Kuningan"/>
    <s v="Cilimus"/>
    <s v="Jl. Panawuan Indrapatra, Panawuan, Kec. Cigandamekar, Kabupaten Kuningan, Jawa Barat"/>
    <s v="Kuswanto (PTR)"/>
    <s v="6285591639285"/>
    <x v="24"/>
    <s v="Jakarta Utara"/>
    <s v="Tanjung Priok"/>
    <s v="Jl Agung Permai 15, Blok C1 No 19, Kelurahan Sunter Agung,Kec Tanjung Priok, Jakarta Utara"/>
    <n v="1"/>
    <s v="BARANG"/>
    <n v="100"/>
    <n v="0"/>
    <s v="EZ"/>
    <s v="Bulanan"/>
    <s v="1 Dapat 2 Kacamata Autofokus"/>
    <m/>
    <n v="14000"/>
    <n v="0"/>
    <n v="0"/>
    <n v="14000"/>
    <m/>
    <s v="Diskon"/>
    <n v="8000"/>
    <n v="6000"/>
    <n v="55400"/>
    <n v="831"/>
    <s v="Kuswanto (PTR)"/>
    <m/>
    <d v="2026-06-13T00:00:00"/>
    <s v="HUBUNGI PENERIMA (LANGSUNG ANTAR KE ALAMAT)"/>
    <x v="0"/>
    <m/>
    <s v="VIP"/>
    <m/>
    <m/>
    <s v="Tidak"/>
    <s v="COD"/>
    <n v="41400"/>
    <s v="Recon"/>
    <n v="48569"/>
    <x v="25"/>
  </r>
  <r>
    <s v="1359175218"/>
    <d v="2026-06-12T00:00:00"/>
    <s v="MEIKA-BERKARYA"/>
    <s v="Meika Berkarya"/>
    <s v="6287818525580"/>
    <s v="Kab. Kuningan"/>
    <s v="Cilimus"/>
    <s v="Jl. Panawuan Indrapatra, Panawuan"/>
    <s v="Djonny wonte Od."/>
    <s v="6281226439569"/>
    <x v="3"/>
    <s v="Kotamobagu"/>
    <s v="Kotamobagu Barat"/>
    <s v="Bengkel Dinamo ELRONA Jln. Gelora 21 Samping Gereja Alkitab Anugerah GAA Tealonika Kelurahan Kotamobagu Kec Kotamobagu Barat (DIANTAR LANGSUNG KE ALAMAT PENERIMA)."/>
    <n v="1"/>
    <s v="BARANG"/>
    <n v="100"/>
    <n v="0"/>
    <s v="EZ"/>
    <s v="Bulanan"/>
    <s v="Beli 1 Penghitam Body Kendaraan Bonus Kain Lap Microfiber"/>
    <m/>
    <n v="87000"/>
    <n v="0"/>
    <n v="0"/>
    <n v="87000"/>
    <m/>
    <s v="Diskon"/>
    <n v="34800"/>
    <n v="52200"/>
    <n v="141000"/>
    <n v="2115"/>
    <s v="jnt"/>
    <s v="OB"/>
    <d v="2026-06-24T00:00:00"/>
    <m/>
    <x v="1"/>
    <m/>
    <s v="VIP"/>
    <m/>
    <m/>
    <s v="Tidak"/>
    <s v="COD"/>
    <n v="54000"/>
    <s v="-"/>
    <n v="86685"/>
    <x v="2"/>
  </r>
  <r>
    <s v="1359190576"/>
    <d v="2026-06-12T00:00:00"/>
    <s v="MEIKA-BERKARYA"/>
    <s v="Meika Berkarya"/>
    <s v="6287818525580"/>
    <s v="Kab. Kuningan"/>
    <s v="Cilimus"/>
    <s v="Jl. Panawuan Indrapatra, Panawuan, Kec. Cigandamekar, Kabupaten Kuningan, Jawa Barat"/>
    <s v="Aidi muksin (rz)"/>
    <s v="6285235883020"/>
    <x v="29"/>
    <s v="Kab. Seluma"/>
    <s v="Seluma"/>
    <s v="Jln Soekarno Hatta Pematang Aur Tais ( Kantor Kementerian Agama Kabupaten Seluma ) Kelurahan/Desa Talang Saling, Seluma Kab. Seluma"/>
    <n v="1"/>
    <s v="BARANG"/>
    <n v="100"/>
    <n v="0"/>
    <s v="EZ"/>
    <s v="Bulanan"/>
    <s v="1 PCS TOPI KOMANDO (H)"/>
    <m/>
    <n v="60000"/>
    <n v="0"/>
    <n v="0"/>
    <n v="60000"/>
    <m/>
    <s v="Diskon"/>
    <n v="24000"/>
    <n v="36000"/>
    <n v="145000"/>
    <n v="2175"/>
    <s v="Aidi muksin (rz)"/>
    <m/>
    <d v="2026-06-17T00:00:00"/>
    <s v="HUBUNGI PENERIMA (LANGSUNG ANTAR KE ALAMAT)"/>
    <x v="0"/>
    <m/>
    <s v="VIP"/>
    <m/>
    <m/>
    <s v="Tidak"/>
    <s v="COD"/>
    <n v="85000"/>
    <s v="Recon"/>
    <n v="106825"/>
    <x v="7"/>
  </r>
  <r>
    <s v="1358944939"/>
    <d v="2026-06-12T00:00:00"/>
    <s v="MEIKA-BERKARYA"/>
    <s v="Meika Berkarya"/>
    <s v="6287818525580"/>
    <s v="Kab. Kuningan"/>
    <s v="Cilimus"/>
    <s v="Jl. Panawuan Indrapatra, Panawuan"/>
    <s v="Sawotong Arwadi Od."/>
    <s v="6282194854878"/>
    <x v="3"/>
    <s v="Kab. Minahasa Tenggara"/>
    <s v="Belang"/>
    <s v="Desa Mangkit Kec Belang (DIANTAR LANGSUNG KE ALAMAT PENERIMA) Depan Gereja Pantekosta."/>
    <n v="1"/>
    <s v="BARANG"/>
    <n v="100"/>
    <n v="0"/>
    <s v="EZ"/>
    <s v="Bulanan"/>
    <s v="Beli 1 Gratis 1 Semprotan Noozle"/>
    <m/>
    <n v="72000"/>
    <n v="0"/>
    <n v="0"/>
    <n v="72000"/>
    <m/>
    <s v="Diskon"/>
    <n v="28800"/>
    <n v="43200"/>
    <n v="146000"/>
    <n v="2190"/>
    <s v="Sawotong Arwadi Od."/>
    <m/>
    <d v="2026-06-17T00:00:00"/>
    <m/>
    <x v="0"/>
    <m/>
    <s v="VIP"/>
    <m/>
    <m/>
    <s v="Tidak"/>
    <s v="COD"/>
    <n v="74000"/>
    <s v="Recon"/>
    <n v="100610"/>
    <x v="7"/>
  </r>
  <r>
    <s v="1359171139"/>
    <d v="2026-06-12T00:00:00"/>
    <s v="MEIKA-BERKARYA"/>
    <s v="Meika Berkarya"/>
    <s v="6287818525580"/>
    <s v="Kab. Kuningan"/>
    <s v="Cilimus"/>
    <s v="Jl. Panawuan Indrapatra, Panawuan, Kec. Cigandamekar, Kabupaten Kuningan, Jawa Barat"/>
    <s v="Agustilon (Fr)"/>
    <s v="6282176591175"/>
    <x v="29"/>
    <s v="Kab. Kaur"/>
    <s v="Tanjung Kemuning"/>
    <s v="Desa Tanjung Kemuning 3Jlnsmp 6 Kaur Rumah Warna Putih Kec Tanjung Kemuning, Kab. Kaur"/>
    <n v="1"/>
    <s v="BARANG"/>
    <n v="100"/>
    <n v="0"/>
    <s v="EZ"/>
    <s v="Bulanan"/>
    <s v="1 PCS LEM BESI SERBAGUNA"/>
    <m/>
    <n v="54000"/>
    <n v="0"/>
    <n v="0"/>
    <n v="54000"/>
    <m/>
    <s v="Diskon"/>
    <n v="21600"/>
    <n v="32400"/>
    <n v="124000"/>
    <n v="1860"/>
    <s v="Agustilon (Fr)"/>
    <m/>
    <d v="2026-06-16T00:00:00"/>
    <s v="HUBUNGI PENERIMA (LANGSUNG ANTAR KE ALAMAT)"/>
    <x v="0"/>
    <m/>
    <s v="VIP"/>
    <m/>
    <m/>
    <s v="Tidak"/>
    <s v="COD"/>
    <n v="70000"/>
    <s v="Recon"/>
    <n v="89740"/>
    <x v="14"/>
  </r>
  <r>
    <s v="1358406022"/>
    <d v="2026-06-12T00:00:00"/>
    <s v="MEIKA-BERKARYA"/>
    <s v="Meika Berkarya"/>
    <s v="6287818525580"/>
    <s v="Kab. Kuningan"/>
    <s v="Cilimus"/>
    <s v="Jl. Panawuan Indrapatra, Panawuan"/>
    <s v="Nasrul (ib)"/>
    <s v="6281270472630"/>
    <x v="23"/>
    <s v="Kab. Konawe"/>
    <s v="Wonggeduku"/>
    <s v="Desa Lambangi DUSUN 03 RT O6 SAMPING MASJID DESA LAMBANGI"/>
    <n v="1"/>
    <s v="BARANG"/>
    <n v="100"/>
    <n v="0"/>
    <s v="EZ"/>
    <s v="Bulanan"/>
    <s v="Beli 1 Gratis 1 Gelang Retro Terapi Batu Giok"/>
    <m/>
    <n v="77000"/>
    <n v="0"/>
    <n v="0"/>
    <n v="77000"/>
    <m/>
    <s v="Diskon"/>
    <n v="30800"/>
    <n v="46200"/>
    <n v="147000"/>
    <n v="2205"/>
    <s v="Nasrul (ib)"/>
    <m/>
    <d v="2026-06-17T00:00:00"/>
    <m/>
    <x v="0"/>
    <m/>
    <s v="VIP"/>
    <m/>
    <m/>
    <s v="Tidak"/>
    <s v="COD"/>
    <n v="70000"/>
    <s v="Recon"/>
    <n v="98595"/>
    <x v="7"/>
  </r>
  <r>
    <s v="1359171269"/>
    <d v="2026-06-12T00:00:00"/>
    <s v="MEIKA-BERKARYA"/>
    <s v="Meika Berkarya"/>
    <s v="6287818525580"/>
    <s v="Kab. Kuningan"/>
    <s v="Cilimus"/>
    <s v="Jl. Panawuan Indrapatra, Panawuan"/>
    <s v="Reflitati (PS)"/>
    <s v="6281284613871"/>
    <x v="24"/>
    <s v="Jakarta Barat"/>
    <s v="Pal Merah"/>
    <s v="Jalan. Angrek Rosliana Raya Blok D2 no. 28 Kelurahan. Kemanggisan (ANTRAKN LANGSUNG KE ALAMAT)"/>
    <n v="1"/>
    <s v="BARANG"/>
    <n v="100"/>
    <n v="0"/>
    <s v="EZ"/>
    <s v="Bulanan"/>
    <s v="Beli 1 Penghitam Body Kendaraan Bonus Kain Lap Microfiber"/>
    <m/>
    <n v="14000"/>
    <n v="0"/>
    <n v="0"/>
    <n v="14000"/>
    <m/>
    <s v="Diskon"/>
    <n v="8000"/>
    <n v="6000"/>
    <n v="68000"/>
    <n v="1020"/>
    <s v="Reflitati (PS)"/>
    <m/>
    <d v="2026-06-13T00:00:00"/>
    <m/>
    <x v="0"/>
    <m/>
    <s v="VIP"/>
    <m/>
    <m/>
    <s v="Tidak"/>
    <s v="COD"/>
    <n v="54000"/>
    <s v="Recon"/>
    <n v="60980"/>
    <x v="25"/>
  </r>
  <r>
    <s v="1359085142"/>
    <d v="2026-06-12T00:00:00"/>
    <s v="MEIKA-BERKARYA"/>
    <s v="Meika Berkarya"/>
    <s v="6287818525580"/>
    <s v="Kab. Kuningan"/>
    <s v="Cilimus"/>
    <s v="Jl. Panawuan Indrapatra, Panawuan"/>
    <s v="Femmy Worotitjan ( SP )"/>
    <s v="6285215847676"/>
    <x v="3"/>
    <s v="Manado"/>
    <s v="Wenang"/>
    <s v="GPDI Narwastu Jln. Diponegoro No 25 ( Depan kantor KPU )"/>
    <n v="1"/>
    <s v="BARANG"/>
    <n v="100"/>
    <n v="0"/>
    <s v="EZ"/>
    <s v="Bulanan"/>
    <s v="Beli 1 Gratis 1 Sikat Punggug"/>
    <m/>
    <n v="64000"/>
    <n v="0"/>
    <n v="0"/>
    <n v="64000"/>
    <m/>
    <s v="Diskon"/>
    <n v="25600"/>
    <n v="38400"/>
    <n v="134000"/>
    <n v="2010"/>
    <s v="Femmy Worotitjan ( SP )"/>
    <m/>
    <d v="2026-06-17T00:00:00"/>
    <m/>
    <x v="0"/>
    <m/>
    <s v="VIP"/>
    <m/>
    <m/>
    <s v="Tidak"/>
    <s v="COD"/>
    <n v="70000"/>
    <s v="Recon"/>
    <n v="93590"/>
    <x v="7"/>
  </r>
  <r>
    <s v="1359050860"/>
    <d v="2026-06-12T00:00:00"/>
    <s v="MEIKA-BERKARYA"/>
    <s v="Meika Berkarya"/>
    <s v="6287818525580"/>
    <s v="Kab. Kuningan"/>
    <s v="Cilimus"/>
    <s v="Jl. Panawuan Indrapatra, Panawuan"/>
    <s v="Titus (PS)"/>
    <s v="6282148336146"/>
    <x v="5"/>
    <s v="Kab. Landak"/>
    <s v="Ngabang"/>
    <s v="Dusun. Pelaik RT 01/RW 01, Desa. Antan Rayan (ANTARKAN LANGSUNG KE ALAMAT)"/>
    <n v="1"/>
    <s v="BARANG"/>
    <n v="100"/>
    <n v="0"/>
    <s v="EZ"/>
    <s v="Bulanan"/>
    <s v="Beli 1 Semprotan Noozle"/>
    <m/>
    <n v="60000"/>
    <n v="0"/>
    <n v="0"/>
    <n v="60000"/>
    <m/>
    <s v="Diskon"/>
    <n v="24000"/>
    <n v="36000"/>
    <n v="115000"/>
    <n v="1725"/>
    <s v="JNT"/>
    <s v="Atasan/Staf/Karyawan"/>
    <d v="2026-06-26T00:00:00"/>
    <m/>
    <x v="1"/>
    <m/>
    <s v="VIP"/>
    <m/>
    <m/>
    <s v="Tidak"/>
    <s v="COD"/>
    <n v="55000"/>
    <s v="-"/>
    <n v="77275"/>
    <x v="17"/>
  </r>
  <r>
    <s v="1359048209"/>
    <d v="2026-06-12T00:00:00"/>
    <s v="MEIKA-BERKARYA"/>
    <s v="Meika Berkarya"/>
    <s v="6287818525580"/>
    <s v="Kab. Kuningan"/>
    <s v="Cilimus"/>
    <s v="Jl. Panawuan Indrapatra, Panawuan"/>
    <s v="Jajang Nurjaman Od."/>
    <s v="6285223534638"/>
    <x v="26"/>
    <s v="Tasikmalaya"/>
    <s v="Mangkubumi"/>
    <s v="Jln. Gub Swaka No. 4 RT 05 06 Kelurahan Mangkubumi Kec Mangkubumi Tasikmalaya (DIANTAR LANGSUNG KE ALAMAT PENERIMA)."/>
    <n v="1"/>
    <s v="BARANG"/>
    <n v="100"/>
    <n v="0"/>
    <s v="EZ"/>
    <s v="Bulanan"/>
    <s v="Beli 1 Gratis 1 Sikat Punggug"/>
    <m/>
    <n v="14000"/>
    <n v="0"/>
    <n v="0"/>
    <n v="14000"/>
    <m/>
    <s v="Diskon"/>
    <n v="9000"/>
    <n v="5000"/>
    <n v="85000"/>
    <n v="1275"/>
    <s v="Jajang Nurjaman Od."/>
    <m/>
    <d v="2026-06-13T00:00:00"/>
    <m/>
    <x v="0"/>
    <m/>
    <s v="VIP"/>
    <m/>
    <m/>
    <s v="Tidak"/>
    <s v="COD"/>
    <n v="71000"/>
    <s v="Recon"/>
    <n v="78725"/>
    <x v="25"/>
  </r>
  <r>
    <s v="1359049378"/>
    <d v="2026-06-12T00:00:00"/>
    <s v="MEIKA-BERKARYA"/>
    <s v="Meika Berkarya"/>
    <s v="6287818525580"/>
    <s v="Kab. Kuningan"/>
    <s v="Cilimus"/>
    <s v="Jl. Panawuan Indrapatra, Panawuan"/>
    <s v="Firdaus (Jj)"/>
    <s v="6281348164017"/>
    <x v="23"/>
    <s v="Kab. Muna"/>
    <s v="Watopute"/>
    <s v="Kelurahan /Desa Bangkali Lorong 2 Samping Masjid Bangkali Kec. Watopute"/>
    <n v="1"/>
    <s v="BARANG"/>
    <n v="100"/>
    <n v="0"/>
    <s v="EZ"/>
    <s v="Bulanan"/>
    <s v="Beli 1 Gratis 1 Sikat Punggug"/>
    <m/>
    <n v="91000"/>
    <n v="0"/>
    <n v="0"/>
    <n v="91000"/>
    <m/>
    <s v="Diskon"/>
    <n v="36400"/>
    <n v="54600"/>
    <n v="161000"/>
    <n v="2415"/>
    <s v="jnt"/>
    <s v="Atasan/Staf/Karyawan"/>
    <d v="2026-06-25T00:00:00"/>
    <m/>
    <x v="1"/>
    <m/>
    <s v="VIP"/>
    <m/>
    <m/>
    <s v="Tidak"/>
    <s v="COD"/>
    <n v="70000"/>
    <s v="-"/>
    <n v="103985"/>
    <x v="16"/>
  </r>
  <r>
    <s v="1359051412"/>
    <d v="2026-06-12T00:00:00"/>
    <s v="MEIKA-BERKARYA"/>
    <s v="Meika Berkarya"/>
    <s v="6287818525580"/>
    <s v="Kab. Kuningan"/>
    <s v="Cilimus"/>
    <s v="Jl. Panawuan Indrapatra, Panawuan, Kec. Cigandamekar, Kabupaten Kuningan, Jawa Barat"/>
    <s v="Chandra (RM)"/>
    <s v="6282166995437"/>
    <x v="31"/>
    <s v="Batam"/>
    <s v="Sagulung"/>
    <s v="Kavling Sumber Seraya Blok C16 No 27 Desa Sungai Langkah, Kecamatan Sagulung"/>
    <n v="1"/>
    <s v="BARANG"/>
    <n v="100"/>
    <n v="9900000"/>
    <s v="EZ"/>
    <s v="Bulanan"/>
    <s v="1 Set Dongkrak Pemindah Barang"/>
    <s v="ALAT PERTUKANGAN"/>
    <n v="37000"/>
    <n v="0"/>
    <n v="0"/>
    <n v="37000"/>
    <m/>
    <s v="Diskon"/>
    <n v="14800"/>
    <n v="22200"/>
    <n v="140000"/>
    <n v="2100"/>
    <s v="Chandra (RM)"/>
    <m/>
    <d v="2026-06-16T00:00:00"/>
    <s v="HUBUNGI PENERIMA (LANGSUNG ANTAR KE ALAMAT)"/>
    <x v="0"/>
    <m/>
    <s v="VIP"/>
    <m/>
    <m/>
    <s v="Tidak"/>
    <s v="COD"/>
    <n v="103000"/>
    <s v="Recon"/>
    <n v="115700"/>
    <x v="14"/>
  </r>
  <r>
    <s v="1359054653"/>
    <d v="2026-06-12T00:00:00"/>
    <s v="MEIKA-BERKARYA"/>
    <s v="Meika Berkarya"/>
    <s v="6287818525580"/>
    <s v="Kab. Kuningan"/>
    <s v="Cilimus"/>
    <s v="Jl. Panawuan Indrapatra, Panawuan"/>
    <s v="H.Muhidin Od."/>
    <s v="6282267778004"/>
    <x v="26"/>
    <s v="Kab. Cirebon"/>
    <s v="Panguragan"/>
    <s v="Apotek Qisya samping Alfamart Desa Karanganyar Kecg utara Alfamart Desa Karanganyar rt 01 rw 01 Kec.Panguragan Kab Cirebon Prop Jawa Barat (DIANTAR LANGSUNG KE ALAMAT PENERIMA)"/>
    <n v="1"/>
    <s v="BARANG"/>
    <n v="100"/>
    <n v="0"/>
    <s v="EZ"/>
    <s v="Bulanan"/>
    <s v="Beli 1 Gratis 1 Sikat Punggug"/>
    <m/>
    <n v="8000"/>
    <n v="0"/>
    <n v="0"/>
    <n v="8000"/>
    <m/>
    <s v="Diskon"/>
    <n v="3000"/>
    <n v="5000"/>
    <n v="78000"/>
    <n v="1170"/>
    <s v="PAKET ANDA ADA DI JNT PANWUAN"/>
    <s v="Atasan/Staf/Karyawan"/>
    <d v="2026-06-23T00:00:00"/>
    <m/>
    <x v="1"/>
    <m/>
    <s v="VIP"/>
    <m/>
    <m/>
    <s v="Tidak"/>
    <s v="COD"/>
    <n v="70000"/>
    <s v="-"/>
    <n v="71830"/>
    <x v="12"/>
  </r>
  <r>
    <s v="1359055002"/>
    <d v="2026-06-12T00:00:00"/>
    <s v="MEIKA-BERKARYA"/>
    <s v="Meika Berkarya"/>
    <s v="6287818525580"/>
    <s v="Kab. Kuningan"/>
    <s v="Cilimus"/>
    <s v="Jl. Panawuan Indrapatra, Panawuan"/>
    <s v="Dev (Kin)"/>
    <s v="6282190914852"/>
    <x v="25"/>
    <s v="Jayapura"/>
    <s v="Abepura"/>
    <s v="Jln. Pasar Yotefa Belakang SMK Negeri 5 Jayapura, Kel/Desa Way Mhorock"/>
    <n v="1"/>
    <s v="BARANG"/>
    <n v="100"/>
    <n v="0"/>
    <s v="EZ"/>
    <s v="Bulanan"/>
    <s v="Beli 1 Dapat 6 Paket Buku Lancar Membaca Tanpa Mengeja"/>
    <m/>
    <n v="109000"/>
    <n v="0"/>
    <n v="0"/>
    <n v="109000"/>
    <m/>
    <s v="Diskon"/>
    <n v="43600"/>
    <n v="65400"/>
    <n v="244000"/>
    <n v="3660"/>
    <s v="Dev (Kin)"/>
    <m/>
    <d v="2026-06-17T00:00:00"/>
    <m/>
    <x v="0"/>
    <m/>
    <s v="VIP"/>
    <m/>
    <m/>
    <s v="Tidak"/>
    <s v="COD"/>
    <n v="135000"/>
    <s v="Recon"/>
    <n v="174940"/>
    <x v="7"/>
  </r>
  <r>
    <s v="1359051666"/>
    <d v="2026-06-12T00:00:00"/>
    <s v="MEIKA-BERKARYA"/>
    <s v="Meika Berkarya"/>
    <s v="6287818525580"/>
    <s v="Kab. Kuningan"/>
    <s v="Cilimus"/>
    <s v="Jl. Panawuan Indrapatra, Panawuan"/>
    <s v="Abdul Latif Od."/>
    <s v="6281286284280"/>
    <x v="28"/>
    <s v="Kab. Serang"/>
    <s v="Petir"/>
    <s v="Kp. Katapura Rt 005 002 Desa Tambiluk Kec Petir Serang Banten Kode Pos 42172 (DIANTAR LANGSUNG KE ALAMAT PENERIMA)"/>
    <n v="1"/>
    <s v="BARANG"/>
    <n v="100"/>
    <n v="0"/>
    <s v="EZ"/>
    <s v="Bulanan"/>
    <s v="Beli 1 Gratis 1 Gelang Retro Terapi Batu Giok"/>
    <m/>
    <n v="18000"/>
    <n v="0"/>
    <n v="0"/>
    <n v="18000"/>
    <m/>
    <s v="Diskon"/>
    <n v="12000"/>
    <n v="6000"/>
    <n v="88000"/>
    <n v="1320"/>
    <s v="Abdul Latif Od."/>
    <m/>
    <d v="2026-06-14T00:00:00"/>
    <m/>
    <x v="0"/>
    <m/>
    <s v="VIP"/>
    <m/>
    <m/>
    <s v="Tidak"/>
    <s v="COD"/>
    <n v="70000"/>
    <s v="Recon"/>
    <n v="80680"/>
    <x v="15"/>
  </r>
  <r>
    <s v="1357987180"/>
    <d v="2026-06-12T00:00:00"/>
    <s v="MEIKA-BERKARYA"/>
    <s v="Meika Berkarya"/>
    <s v="6287818525580"/>
    <s v="Kab. Kuningan"/>
    <s v="Cilimus"/>
    <s v="Jl. Panawuan Indrapatra, Panawuan, Kec. Cigandamekar, Kabupaten Kuningan, Jawa Barat"/>
    <s v="Theo TAmera (Di)"/>
    <s v="6285349704662"/>
    <x v="9"/>
    <s v="Kab. Halmahera Utara"/>
    <s v="Tobelo Utara"/>
    <s v="Desa Mawar Wari, Rt 17 ( Patokan Rumah Samping Gereja Imanuel) Kec Tobelo Utara, Kab Halmahera Utara"/>
    <n v="1"/>
    <s v="BARANG"/>
    <n v="100"/>
    <n v="0"/>
    <s v="EZ"/>
    <s v="Bulanan"/>
    <s v="1 SET POMPA SEDOT MANUAL (1 POMPA DAN 1 SELANG)"/>
    <m/>
    <n v="106000"/>
    <n v="0"/>
    <n v="0"/>
    <n v="106000"/>
    <m/>
    <s v="Diskon"/>
    <n v="42400"/>
    <n v="63600"/>
    <n v="176000"/>
    <n v="2640"/>
    <s v="Theo TAmera (Di)"/>
    <m/>
    <d v="2026-06-19T00:00:00"/>
    <s v="HUBUNGI PENERIMA (LANGSUNG ANTAR KE ALAMAT)"/>
    <x v="0"/>
    <m/>
    <s v="VIP"/>
    <m/>
    <m/>
    <s v="Tidak"/>
    <s v="COD"/>
    <n v="70000"/>
    <s v="Recon"/>
    <n v="109760"/>
    <x v="3"/>
  </r>
  <r>
    <s v="1359091608"/>
    <d v="2026-06-12T00:00:00"/>
    <s v="MEIKA-BERKARYA"/>
    <s v="Meika Berkarya"/>
    <s v="6287818525580"/>
    <s v="Kab. Kuningan"/>
    <s v="Cilimus"/>
    <s v="Jl. Panawuan Indrapatra, Panawuan"/>
    <s v="Coo Markus (iaa)"/>
    <s v="6281247110059"/>
    <x v="7"/>
    <s v="Ambon"/>
    <s v="Baguala"/>
    <s v="Jln Karel Satsuitubun Ambon Kec Baguala Desa Passo RT 007/002 Kota Ambon Provinsi Maluku (Depan Kantor BAPAS Kelas II Ambon)"/>
    <n v="1"/>
    <s v="BARANG"/>
    <n v="100"/>
    <n v="0"/>
    <s v="EZ"/>
    <s v="Bulanan"/>
    <s v="Beli 1 Gratis 1 Alat Cukur Multifungsi"/>
    <m/>
    <n v="84000"/>
    <n v="0"/>
    <n v="0"/>
    <n v="84000"/>
    <m/>
    <s v="Diskon"/>
    <n v="33600"/>
    <n v="50400"/>
    <n v="188000"/>
    <n v="2820"/>
    <s v="Coo Markus (iaa)"/>
    <m/>
    <d v="2026-06-17T00:00:00"/>
    <m/>
    <x v="0"/>
    <m/>
    <s v="VIP"/>
    <m/>
    <m/>
    <s v="Tidak"/>
    <s v="COD"/>
    <n v="104000"/>
    <s v="Recon"/>
    <n v="134780"/>
    <x v="7"/>
  </r>
  <r>
    <s v="1359094886"/>
    <d v="2026-06-12T00:00:00"/>
    <s v="MEIKA-BERKARYA"/>
    <s v="Meika Berkarya"/>
    <s v="6287818525580"/>
    <s v="Kab. Kuningan"/>
    <s v="Cilimus"/>
    <s v="Jl. Panawuan Indrapatra, Panawuan, Kec. Cigandamekar, Kabupaten Kuningan, Jawa Barat"/>
    <s v="Yonathan (Fr)"/>
    <s v="6282354878088"/>
    <x v="23"/>
    <s v="Kab. Konawe Selatan"/>
    <s v="Buke"/>
    <s v="Jlnporos Andollo motaha Desa Silea jaya RT 009 RW 003 Kecamatan Buke, Kab Konawe Selatan"/>
    <n v="1"/>
    <s v="BARANG"/>
    <n v="100"/>
    <n v="0"/>
    <s v="EZ"/>
    <s v="Bulanan"/>
    <s v="1 SET GIGI PALSU"/>
    <m/>
    <n v="85000"/>
    <n v="0"/>
    <n v="0"/>
    <n v="85000"/>
    <m/>
    <s v="Diskon"/>
    <n v="34000"/>
    <n v="51000"/>
    <n v="145000"/>
    <n v="2175"/>
    <s v="Yonathan (Fr)"/>
    <m/>
    <d v="2026-06-17T00:00:00"/>
    <s v="HUBUNGI PENERIMA (LANGSUNG ANTAR KE ALAMAT)"/>
    <x v="0"/>
    <m/>
    <s v="VIP"/>
    <m/>
    <m/>
    <s v="Tidak"/>
    <s v="COD"/>
    <n v="60000"/>
    <s v="Recon"/>
    <n v="91825"/>
    <x v="7"/>
  </r>
  <r>
    <s v="1358078650"/>
    <d v="2026-06-12T00:00:00"/>
    <s v="MEIKA-BERKARYA"/>
    <s v="Meika Berkarya"/>
    <s v="6287818525580"/>
    <s v="Kab. Kuningan"/>
    <s v="Cilimus"/>
    <s v="Jl. Panawuan Indrapatra, Panawuan, Kec. Cigandamekar, Kabupaten Kuningan, Jawa Barat"/>
    <s v="Novi Ranayu (PTR)"/>
    <s v="6282180846858"/>
    <x v="0"/>
    <s v="Kab. Batu Bara"/>
    <s v="Tanjung Tiram"/>
    <s v="Desa Pematang Rambai, Dusun 6, Kec Nibung Hangus (Tanjung Tiram) Kec Tanjung Tiram Kab. Batu Bara"/>
    <n v="1"/>
    <s v="BARANG"/>
    <n v="100"/>
    <n v="0"/>
    <s v="EZ"/>
    <s v="Bulanan"/>
    <s v="1 Dapat 2 Kacamata Autofokus"/>
    <m/>
    <n v="54000"/>
    <n v="0"/>
    <n v="0"/>
    <n v="54000"/>
    <m/>
    <s v="Diskon"/>
    <n v="21600"/>
    <n v="32400"/>
    <n v="97000"/>
    <n v="1455"/>
    <s v="Novi Ranayu (PTR)"/>
    <m/>
    <d v="2026-06-19T00:00:00"/>
    <s v="HUBUNGI PENERIMA (LANGSUNG ANTAR KE ALAMAT)"/>
    <x v="0"/>
    <m/>
    <s v="VIP"/>
    <m/>
    <m/>
    <s v="Tidak"/>
    <s v="COD"/>
    <n v="43000"/>
    <s v="Recon"/>
    <n v="63145"/>
    <x v="3"/>
  </r>
  <r>
    <s v="1359035621"/>
    <d v="2026-06-12T00:00:00"/>
    <s v="MEIKA-BERKARYA"/>
    <s v="Meika Berkarya"/>
    <s v="6287818525580"/>
    <s v="Kab. Kuningan"/>
    <s v="Cilimus"/>
    <s v="Jl. Panawuan Indrapatra, Panawuan"/>
    <s v="Muhammad Ardiansyah (ib)"/>
    <s v="6285696737242"/>
    <x v="5"/>
    <s v="Kab. Kapuas Hulu"/>
    <s v="Bunut Hulu"/>
    <s v="Jln lintas selatan, samping kapolsek bunut hulu ,desa temuyuk no 6,rt001/rw002 patokan rumah warna hijau kiri arah ke putussibau"/>
    <n v="1"/>
    <s v="BARANG"/>
    <n v="100"/>
    <n v="0"/>
    <s v="EZ"/>
    <s v="Bulanan"/>
    <s v="Beli 1 Pembesar Layar Hp"/>
    <m/>
    <n v="74000"/>
    <n v="0"/>
    <n v="0"/>
    <n v="74000"/>
    <m/>
    <s v="Diskon"/>
    <n v="29600"/>
    <n v="44400"/>
    <n v="144000"/>
    <n v="2160"/>
    <s v="JNT"/>
    <s v="Atasan/Staf/Karyawan"/>
    <d v="2026-06-26T00:00:00"/>
    <m/>
    <x v="1"/>
    <m/>
    <s v="VIP"/>
    <m/>
    <m/>
    <s v="Tidak"/>
    <s v="COD"/>
    <n v="70000"/>
    <s v="-"/>
    <n v="97440"/>
    <x v="17"/>
  </r>
  <r>
    <s v="1359095576"/>
    <d v="2026-06-12T00:00:00"/>
    <s v="MEIKA-BERKARYA"/>
    <s v="Meika Berkarya"/>
    <s v="6287818525580"/>
    <s v="Kab. Kuningan"/>
    <s v="Cilimus"/>
    <s v="Jl. Panawuan Indrapatra, Panawuan"/>
    <s v="Wadian Diawang (IR)"/>
    <s v="6282118565788"/>
    <x v="3"/>
    <s v="Manado"/>
    <s v="Paal Dua"/>
    <s v="PT Sumber Cipta Multiniaga (Djarum) Jl. Maesa No.37 Kelurahan Ranomuut Kec Paal Dua"/>
    <n v="1"/>
    <s v="BARANG"/>
    <n v="100"/>
    <n v="0"/>
    <s v="EZ"/>
    <s v="Bulanan"/>
    <s v="Beli 2 Gratis 1 Semprotan Noozle"/>
    <m/>
    <n v="64000"/>
    <n v="0"/>
    <n v="0"/>
    <n v="64000"/>
    <m/>
    <s v="Diskon"/>
    <n v="25600"/>
    <n v="38400"/>
    <n v="168000"/>
    <n v="2520"/>
    <s v="DC PANAWUAN"/>
    <s v="Atasan/Staf/Karyawan"/>
    <d v="2026-06-21T00:00:00"/>
    <m/>
    <x v="1"/>
    <m/>
    <s v="VIP"/>
    <m/>
    <m/>
    <s v="Tidak"/>
    <s v="COD"/>
    <n v="104000"/>
    <s v="-"/>
    <n v="127080"/>
    <x v="19"/>
  </r>
  <r>
    <s v="1359094608"/>
    <d v="2026-06-12T00:00:00"/>
    <s v="MEIKA-BERKARYA"/>
    <s v="Meika Berkarya"/>
    <s v="6287818525580"/>
    <s v="Kab. Kuningan"/>
    <s v="Cilimus"/>
    <s v="Jl. Panawuan Indrapatra, Panawuan"/>
    <s v="Nanik (ib)"/>
    <s v="6282268996703"/>
    <x v="27"/>
    <s v="Kab. Indragiri Hilir"/>
    <s v="Keritang"/>
    <s v="Parit 3 km 4 desa Nusantara jaya , depan surau an"/>
    <n v="1"/>
    <s v="BARANG"/>
    <n v="100"/>
    <n v="0"/>
    <s v="EZ"/>
    <s v="Bulanan"/>
    <s v="Beli 1 Dapat 6 Paket Buku Lancar Membaca Tanpa Mengeja"/>
    <m/>
    <n v="53000"/>
    <n v="0"/>
    <n v="0"/>
    <n v="53000"/>
    <m/>
    <s v="Diskon"/>
    <n v="21200"/>
    <n v="31800"/>
    <n v="137000"/>
    <n v="2055"/>
    <s v="Nanik (ib)"/>
    <m/>
    <d v="2026-06-17T00:00:00"/>
    <m/>
    <x v="0"/>
    <m/>
    <s v="VIP"/>
    <m/>
    <m/>
    <s v="Tidak"/>
    <s v="COD"/>
    <n v="84000"/>
    <s v="Recon"/>
    <n v="103145"/>
    <x v="7"/>
  </r>
  <r>
    <s v="1359047108"/>
    <d v="2026-06-12T00:00:00"/>
    <s v="MEIKA-BERKARYA"/>
    <s v="Meika Berkarya"/>
    <s v="6287818525580"/>
    <s v="Kab. Kuningan"/>
    <s v="Cilimus"/>
    <s v="Jl. Panawuan Indrapatra, Panawuan, Kec. Cigandamekar, Kabupaten Kuningan, Jawa Barat"/>
    <s v="Ira (Rs)"/>
    <s v="6282292055989"/>
    <x v="8"/>
    <s v="Kab. Morowali"/>
    <s v="Bahodopi"/>
    <s v="Jln Poros Bete Bete, Desa Bete Bete (Warung Makan Bete Bete Depan Pengambilan Batu, Warung Sebelah Kanan)Kec Bahodopi Kab. Morowali"/>
    <n v="1"/>
    <s v="BARANG"/>
    <n v="100"/>
    <n v="0"/>
    <s v="EZ"/>
    <s v="Bulanan"/>
    <s v="1 SET GIGI PALSU"/>
    <m/>
    <n v="108000"/>
    <n v="0"/>
    <n v="0"/>
    <n v="108000"/>
    <m/>
    <s v="Diskon"/>
    <n v="43200"/>
    <n v="64800"/>
    <n v="161000"/>
    <n v="2415"/>
    <s v="Ira (Rs)"/>
    <m/>
    <d v="2026-06-20T00:00:00"/>
    <s v="HUBUNGI PENERIMA (LANGSUNG ANTAR KE ALAMAT)"/>
    <x v="0"/>
    <m/>
    <s v="VIP"/>
    <m/>
    <m/>
    <s v="Tidak"/>
    <s v="COD"/>
    <n v="53000"/>
    <s v="Recon"/>
    <n v="93785"/>
    <x v="0"/>
  </r>
  <r>
    <s v="1359047709"/>
    <d v="2026-06-12T00:00:00"/>
    <s v="MEIKA-BERKARYA"/>
    <s v="Meika Berkarya"/>
    <s v="6287818525580"/>
    <s v="Kab. Kuningan"/>
    <s v="Cilimus"/>
    <s v="Jl. Panawuan Indrapatra, Panawuan"/>
    <s v="Syamsuddin (PS)"/>
    <s v="6285281136933"/>
    <x v="14"/>
    <s v="Kab. Bulukumba"/>
    <s v="Ujungloe"/>
    <s v="Ulutedong Desa. Garanta (Depan kantor Kpala Desa Garanta, ANTRAKN LANGSUNG KE ALAMAT)"/>
    <n v="1"/>
    <s v="BARANG"/>
    <n v="100"/>
    <n v="0"/>
    <s v="EZ"/>
    <s v="Bulanan"/>
    <s v="Beli 1 Vacum Cleaner Mobil"/>
    <m/>
    <n v="65000"/>
    <n v="0"/>
    <n v="0"/>
    <n v="65000"/>
    <m/>
    <s v="Diskon"/>
    <n v="26000"/>
    <n v="39000"/>
    <n v="145000"/>
    <n v="2175"/>
    <s v="Syamsuddin (PS)"/>
    <m/>
    <d v="2026-06-16T00:00:00"/>
    <m/>
    <x v="0"/>
    <m/>
    <s v="VIP"/>
    <m/>
    <m/>
    <s v="Tidak"/>
    <s v="COD"/>
    <n v="80000"/>
    <s v="Recon"/>
    <n v="103825"/>
    <x v="14"/>
  </r>
  <r>
    <s v="1359093220"/>
    <d v="2026-06-12T00:00:00"/>
    <s v="MEIKA-BERKARYA"/>
    <s v="Meika Berkarya"/>
    <s v="6287818525580"/>
    <s v="Kab. Kuningan"/>
    <s v="Cilimus"/>
    <s v="Jl. Panawuan Indrapatra, Panawuan"/>
    <s v="Nando Od."/>
    <s v="6281248920101"/>
    <x v="17"/>
    <s v="Sorong"/>
    <s v="Klaurung"/>
    <s v="Jln. Basuki Rahmat Kelurahan Klasaman Km 13 Kec Klaurung Rt 03 Rw 04 (DIANTAR LANGSUNG KE ALAMAT PENERIMA)"/>
    <n v="1"/>
    <s v="BARANG"/>
    <n v="100"/>
    <n v="0"/>
    <s v="EZ"/>
    <s v="Bulanan"/>
    <s v="Beli 1 Gratis 1 Alat Cukur Multifungsi"/>
    <m/>
    <n v="115000"/>
    <n v="0"/>
    <n v="0"/>
    <n v="115000"/>
    <m/>
    <s v="Diskon"/>
    <n v="46000"/>
    <n v="69000"/>
    <n v="219000"/>
    <n v="3285"/>
    <s v="Nando Od."/>
    <m/>
    <d v="2026-06-20T00:00:00"/>
    <m/>
    <x v="0"/>
    <m/>
    <s v="VIP"/>
    <m/>
    <m/>
    <s v="Tidak"/>
    <s v="COD"/>
    <n v="104000"/>
    <s v="Recon"/>
    <n v="146715"/>
    <x v="0"/>
  </r>
  <r>
    <s v="1358067231"/>
    <d v="2026-06-12T00:00:00"/>
    <s v="MEIKA-BERKARYA"/>
    <s v="Meika Berkarya"/>
    <s v="6287818525580"/>
    <s v="Kab. Kuningan"/>
    <s v="Cilimus"/>
    <s v="Jl. Panawuan Indrapatra, Panawuan"/>
    <s v="Ikzan (Kin)"/>
    <s v="6282397121736"/>
    <x v="14"/>
    <s v="Kab. Luwu"/>
    <s v="Ponrang"/>
    <s v="Kelurahan Padang Sappa, Patokan Dekat Toko Farhan (TELPON NO WHATSAPP PENERIMA)"/>
    <n v="1"/>
    <s v="BARANG"/>
    <n v="100"/>
    <n v="0"/>
    <s v="EZ"/>
    <s v="Bulanan"/>
    <s v="Beli 1 Gratis 1 Sikat Punggug"/>
    <m/>
    <n v="61000"/>
    <n v="0"/>
    <n v="0"/>
    <n v="61000"/>
    <m/>
    <s v="Diskon"/>
    <n v="24400"/>
    <n v="36600"/>
    <n v="0"/>
    <n v="0"/>
    <s v="Ikzan (Kin)"/>
    <m/>
    <d v="2026-06-18T00:00:00"/>
    <m/>
    <x v="0"/>
    <m/>
    <s v="VIP"/>
    <m/>
    <m/>
    <s v="Tidak"/>
    <s v="NONCOD"/>
    <n v="-61000"/>
    <s v="-"/>
    <n v="-36600"/>
    <x v="9"/>
  </r>
  <r>
    <s v="1359083049"/>
    <d v="2026-06-12T00:00:00"/>
    <s v="MEIKA-BERKARYA"/>
    <s v="Meika Berkarya"/>
    <s v="6287818525580"/>
    <s v="Kab. Kuningan"/>
    <s v="Cilimus"/>
    <s v="Jl. Panawuan Indrapatra, Panawuan, Kec. Cigandamekar, Kabupaten Kuningan, Jawa Barat"/>
    <s v="Sam (ca)"/>
    <s v="6282224027791"/>
    <x v="8"/>
    <s v="Palu"/>
    <s v="Palu Utara"/>
    <s v="Jl Karana Btn Green Teratai 3 Blok A No 13 Desa Mamboro, Kec Palu Utara Kota Palu"/>
    <n v="1"/>
    <s v="BARANG"/>
    <n v="100"/>
    <n v="0"/>
    <s v="EZ"/>
    <s v="Bulanan"/>
    <s v="1 Dapat 2 Kacamata Autofokus"/>
    <m/>
    <n v="68000"/>
    <n v="0"/>
    <n v="0"/>
    <n v="68000"/>
    <m/>
    <s v="Diskon"/>
    <n v="27200"/>
    <n v="40800"/>
    <n v="104000"/>
    <n v="1560"/>
    <s v="Sam (ca)"/>
    <m/>
    <d v="2026-06-19T00:00:00"/>
    <s v="HUBUNGI PENERIMA (LANGSUNG ANTAR KE ALAMAT)"/>
    <x v="0"/>
    <m/>
    <s v="VIP"/>
    <m/>
    <m/>
    <s v="Tidak"/>
    <s v="COD"/>
    <n v="36000"/>
    <s v="Recon"/>
    <n v="61640"/>
    <x v="3"/>
  </r>
  <r>
    <s v="1357798130"/>
    <d v="2026-06-12T00:00:00"/>
    <s v="MEIKA-BERKARYA"/>
    <s v="Meika Berkarya"/>
    <s v="6287818525580"/>
    <s v="Kab. Kuningan"/>
    <s v="Cilimus"/>
    <s v="Jl. Panawuan Indrapatra, Panawuan"/>
    <s v="Suparmi (Jj)"/>
    <s v="6282157412178"/>
    <x v="13"/>
    <s v="Kab. Barito Selatan"/>
    <s v="Dusun Selatan"/>
    <s v="Jln A Gani Gandrung no 5 RT 40 RW 04 Kelurahan /Desa Buntok Kota"/>
    <n v="1"/>
    <s v="BARANG"/>
    <n v="100"/>
    <n v="0"/>
    <s v="EZ"/>
    <s v="Bulanan"/>
    <s v="Beli 1 Gratis 1 Sikat Punggug"/>
    <m/>
    <n v="59000"/>
    <n v="0"/>
    <n v="0"/>
    <n v="59000"/>
    <m/>
    <s v="Diskon"/>
    <n v="23600"/>
    <n v="35400"/>
    <n v="129000"/>
    <n v="1935"/>
    <s v="Suparmi (Jj)"/>
    <m/>
    <d v="2026-06-16T00:00:00"/>
    <m/>
    <x v="0"/>
    <m/>
    <s v="VIP"/>
    <m/>
    <m/>
    <s v="Tidak"/>
    <s v="COD"/>
    <n v="70000"/>
    <s v="Recon"/>
    <n v="91665"/>
    <x v="14"/>
  </r>
  <r>
    <s v="1359067658"/>
    <d v="2026-06-12T00:00:00"/>
    <s v="MEIKA-BERKARYA"/>
    <s v="Meika Berkarya"/>
    <s v="6287818525580"/>
    <s v="Kab. Kuningan"/>
    <s v="Cilimus"/>
    <s v="Jl. Panawuan Indrapatra, Panawuan, Kec. Cigandamekar, Kabupaten Kuningan, Jawa Barat"/>
    <s v="Mama Almira (Hb)"/>
    <s v="6285846097176"/>
    <x v="24"/>
    <s v="Jakarta Timur"/>
    <s v="Cakung"/>
    <s v="Kp Rawabadung Rt007 Rw007 No 410 Kelurahan Jatinegara, Kec Cakung Kota Jakarta Timur"/>
    <n v="1"/>
    <s v="BARANG"/>
    <n v="100"/>
    <n v="0"/>
    <s v="EZ"/>
    <s v="Bulanan"/>
    <s v="1 Spray Pembersih Interior Mobil"/>
    <m/>
    <n v="14000"/>
    <n v="0"/>
    <n v="0"/>
    <n v="14000"/>
    <m/>
    <s v="Diskon"/>
    <n v="8000"/>
    <n v="6000"/>
    <n v="96000"/>
    <n v="1440"/>
    <s v="mama almira"/>
    <m/>
    <d v="2026-06-13T00:00:00"/>
    <s v="HUBUNGI PENERIMA (LANGSUNG ANTAR KE ALAMAT)"/>
    <x v="0"/>
    <m/>
    <s v="VIP"/>
    <m/>
    <m/>
    <s v="Tidak"/>
    <s v="COD"/>
    <n v="82000"/>
    <s v="Recon"/>
    <n v="88560"/>
    <x v="25"/>
  </r>
  <r>
    <s v="1359075511"/>
    <d v="2026-06-12T00:00:00"/>
    <s v="MEIKA-BERKARYA"/>
    <s v="Meika Berkarya"/>
    <s v="6287818525580"/>
    <s v="Kab. Kuningan"/>
    <s v="Cilimus"/>
    <s v="Jl. Panawuan Indrapatra, Panawuan"/>
    <s v="Wendys Sandi Agus (PS)"/>
    <s v="6282169761040"/>
    <x v="6"/>
    <s v="Padang"/>
    <s v="Padang Barat"/>
    <s v="Jl. Kp Sebelah no 13 , Desa. Berok Nipah (Dekat warkop nipah , ANTRAKN LANGSUNG KE ALAMAT)"/>
    <n v="1"/>
    <s v="BARANG"/>
    <n v="100"/>
    <n v="0"/>
    <s v="EZ"/>
    <s v="Bulanan"/>
    <s v="Beli 2 Gratis 1 Pengkilap Body Kendaraan"/>
    <m/>
    <n v="38000"/>
    <n v="0"/>
    <n v="0"/>
    <n v="38000"/>
    <m/>
    <s v="Diskon"/>
    <n v="15200"/>
    <n v="22800"/>
    <n v="142000"/>
    <n v="2130"/>
    <s v="JNT"/>
    <s v="Atasan/Staf/Karyawan"/>
    <d v="2026-06-22T00:00:00"/>
    <m/>
    <x v="1"/>
    <m/>
    <s v="VIP"/>
    <m/>
    <m/>
    <s v="Tidak"/>
    <s v="COD"/>
    <n v="104000"/>
    <s v="-"/>
    <n v="117070"/>
    <x v="10"/>
  </r>
  <r>
    <s v="1357602146"/>
    <d v="2026-06-12T00:00:00"/>
    <s v="MEIKA-BERKARYA"/>
    <s v="Meika Berkarya"/>
    <s v="6287818525580"/>
    <s v="Kab. Kuningan"/>
    <s v="Cilimus"/>
    <s v="Jl. Panawuan Indrapatra, Panawuan"/>
    <s v="Andi tonra mahie Od."/>
    <s v="6282396262358"/>
    <x v="14"/>
    <s v="Makassar"/>
    <s v="Tamalate"/>
    <s v="Komplek Hartako Indah Blok III Q No. 39 Jln. Daeng Tata Kec Tamalate (DIANTAR LANGSUNG KE ALAMAT PENERIMA) Kelurahan Parang Tambung."/>
    <n v="1"/>
    <s v="BARANG"/>
    <n v="100"/>
    <n v="0"/>
    <s v="EZ"/>
    <s v="Bulanan"/>
    <s v="Beli 1 Gratis 1 Sikat Punggug"/>
    <m/>
    <n v="60000"/>
    <n v="0"/>
    <n v="0"/>
    <n v="60000"/>
    <m/>
    <s v="Diskon"/>
    <n v="24000"/>
    <n v="36000"/>
    <n v="110000"/>
    <n v="1650"/>
    <s v="Andi tonra mahie Od."/>
    <m/>
    <d v="2026-06-17T00:00:00"/>
    <m/>
    <x v="0"/>
    <m/>
    <s v="VIP"/>
    <m/>
    <m/>
    <s v="Tidak"/>
    <s v="COD"/>
    <n v="50000"/>
    <s v="Recon"/>
    <n v="72350"/>
    <x v="7"/>
  </r>
  <r>
    <s v="1359068798"/>
    <d v="2026-06-12T00:00:00"/>
    <s v="MEIKA-BERKARYA"/>
    <s v="Meika Berkarya"/>
    <s v="6287818525580"/>
    <s v="Kab. Kuningan"/>
    <s v="Cilimus"/>
    <s v="Jl. Panawuan Indrapatra, Panawuan"/>
    <s v="Hayati (Jj)"/>
    <s v="6281520985636"/>
    <x v="13"/>
    <s v="Kab. Seruyan"/>
    <s v="Danau Seluluk"/>
    <s v="Perumahan Guru SDN 1 Kelurahan /Desa Tanjung Paring, Kec. Danau Seluluk"/>
    <n v="1"/>
    <s v="BARANG"/>
    <n v="100"/>
    <n v="0"/>
    <s v="EZ"/>
    <s v="Bulanan"/>
    <s v="Beli 1 Vacum Cleaner Mobil"/>
    <m/>
    <n v="69000"/>
    <n v="0"/>
    <n v="0"/>
    <n v="69000"/>
    <m/>
    <s v="Diskon"/>
    <n v="27600"/>
    <n v="41400"/>
    <n v="149000"/>
    <n v="2235"/>
    <s v="JNT"/>
    <s v="Atasan/Staf/Karyawan"/>
    <d v="2026-06-26T00:00:00"/>
    <m/>
    <x v="1"/>
    <m/>
    <s v="VIP"/>
    <m/>
    <m/>
    <s v="Tidak"/>
    <s v="COD"/>
    <n v="80000"/>
    <s v="-"/>
    <n v="105365"/>
    <x v="17"/>
  </r>
  <r>
    <s v="1359071623"/>
    <d v="2026-06-12T00:00:00"/>
    <s v="MEIKA-BERKARYA"/>
    <s v="Meika Berkarya"/>
    <s v="6287818525580"/>
    <s v="Kab. Kuningan"/>
    <s v="Cilimus"/>
    <s v="Jl. Panawuan Indrapatra, Panawuan"/>
    <s v="Usman (Yn)"/>
    <s v="6282178642740"/>
    <x v="29"/>
    <s v="Kab. Bengkulu Utara"/>
    <s v="Padang Jaya"/>
    <s v="Unit 4 Blok Kebumen RT 01 RW 07 Desa Arga Mulya Kec Padang Jaya Kab Arga Makmur Bengkulu Utara patokan rumah depan Balai Desa (DIANTAR LANGSUNG KE ALAMAT PENERIMA)."/>
    <n v="1"/>
    <s v="BARANG"/>
    <n v="100"/>
    <n v="0"/>
    <s v="EZ"/>
    <s v="Bulanan"/>
    <s v="Beli 1 Semprotan Noozle"/>
    <m/>
    <n v="63000"/>
    <n v="0"/>
    <n v="0"/>
    <n v="63000"/>
    <m/>
    <s v="Diskon"/>
    <n v="25200"/>
    <n v="37800"/>
    <n v="117900"/>
    <n v="1768.5"/>
    <s v="Usman (Yn)"/>
    <m/>
    <d v="2026-06-18T00:00:00"/>
    <m/>
    <x v="0"/>
    <m/>
    <s v="VIP"/>
    <m/>
    <m/>
    <s v="Tidak"/>
    <s v="COD"/>
    <n v="54900"/>
    <s v="Recon"/>
    <n v="78331.5"/>
    <x v="9"/>
  </r>
  <r>
    <s v="1359069225"/>
    <d v="2026-06-12T00:00:00"/>
    <s v="MEIKA-BERKARYA"/>
    <s v="Meika Berkarya"/>
    <s v="6287818525580"/>
    <s v="Kab. Kuningan"/>
    <s v="Cilimus"/>
    <s v="Jl. Panawuan Indrapatra, Panawuan"/>
    <s v="Icca Mirsad (IR)"/>
    <s v="6285214456432"/>
    <x v="14"/>
    <s v="Kab. Luwu"/>
    <s v="Ponrang Selatan"/>
    <s v="Dusun ujung RT 001 RW 002 Desa Lampuara Kec Ponrang Selatan (Depan tiang box listrik)"/>
    <n v="1"/>
    <s v="BARANG"/>
    <n v="100"/>
    <n v="0"/>
    <s v="EZ"/>
    <s v="Bulanan"/>
    <s v="Beli 1 Vacum Cleaner Mobil"/>
    <m/>
    <n v="61000"/>
    <n v="0"/>
    <n v="0"/>
    <n v="61000"/>
    <m/>
    <s v="Diskon"/>
    <n v="24400"/>
    <n v="36600"/>
    <n v="0"/>
    <n v="0"/>
    <s v="Icca Mirsad (IR)"/>
    <m/>
    <d v="2026-06-17T00:00:00"/>
    <m/>
    <x v="0"/>
    <m/>
    <s v="VIP"/>
    <m/>
    <m/>
    <s v="Tidak"/>
    <s v="NONCOD"/>
    <n v="-61000"/>
    <s v="-"/>
    <n v="-36600"/>
    <x v="7"/>
  </r>
  <r>
    <s v="1357632350"/>
    <d v="2026-06-12T00:00:00"/>
    <s v="MEIKA-BERKARYA"/>
    <s v="Meika Berkarya"/>
    <s v="6287818525580"/>
    <s v="Kab. Kuningan"/>
    <s v="Cilimus"/>
    <s v="Jl. Panawuan Indrapatra, Panawuan"/>
    <s v="Sumadi (iaa)"/>
    <s v="6282143369110"/>
    <x v="16"/>
    <s v="Kab. Magetan"/>
    <s v="Sukomoro"/>
    <s v="Desa Tambakmas Rt 01 Rw 02 (Patokan Rumah Barat Kantor Desa) Kecamatan Sukomoro Kabupaten Magetan Provinsi Jawa Timur"/>
    <n v="1"/>
    <s v="BARANG"/>
    <n v="100"/>
    <n v="0"/>
    <s v="EZ"/>
    <s v="Bulanan"/>
    <s v="Beli 1 Gratis 1 Alat Cukur Multifungsi"/>
    <m/>
    <n v="31000"/>
    <n v="0"/>
    <n v="0"/>
    <n v="31000"/>
    <m/>
    <s v="Diskon"/>
    <n v="12400"/>
    <n v="18600"/>
    <n v="0"/>
    <n v="0"/>
    <s v="Sumadi (iaa)"/>
    <m/>
    <d v="2026-06-14T00:00:00"/>
    <m/>
    <x v="0"/>
    <m/>
    <s v="VIP"/>
    <m/>
    <m/>
    <s v="Tidak"/>
    <s v="NONCOD"/>
    <n v="-31000"/>
    <s v="-"/>
    <n v="-18600"/>
    <x v="15"/>
  </r>
  <r>
    <s v="1357726684"/>
    <d v="2026-06-12T00:00:00"/>
    <s v="MEIKA-BERKARYA"/>
    <s v="Meika Berkarya"/>
    <s v="6287818525580"/>
    <s v="Kab. Kuningan"/>
    <s v="Cilimus"/>
    <s v="Jl. Panawuan Indrapatra, Panawuan, Kec. Cigandamekar, Kabupaten Kuningan, Jawa Barat"/>
    <s v="Mariyanto (rz)"/>
    <s v="6285399525252"/>
    <x v="23"/>
    <s v="Kab. Konawe Selatan"/>
    <s v="Landono"/>
    <s v="Jln Poros Rt 1 Dusun 1 ( Sebelum Gereja Santa ) Desa Abenggi, Landono Kab Konawe Selatan"/>
    <n v="1"/>
    <s v="BARANG"/>
    <n v="100"/>
    <n v="0"/>
    <s v="EZ"/>
    <s v="Bulanan"/>
    <s v="1 SET POMPA SEDOT MANUAL (1 POMPA DAN 1 SELANG)"/>
    <m/>
    <n v="100000"/>
    <n v="0"/>
    <n v="0"/>
    <n v="100000"/>
    <m/>
    <s v="Diskon"/>
    <n v="40000"/>
    <n v="60000"/>
    <n v="192000"/>
    <n v="2880"/>
    <s v="Mariyanto (rz)"/>
    <m/>
    <d v="2026-06-18T00:00:00"/>
    <s v="HUBUNGI PENERIMA (LANGSUNG ANTAR KE ALAMAT)"/>
    <x v="0"/>
    <m/>
    <s v="VIP"/>
    <m/>
    <m/>
    <s v="Tidak"/>
    <s v="COD"/>
    <n v="92000"/>
    <s v="Recon"/>
    <n v="129120"/>
    <x v="9"/>
  </r>
  <r>
    <s v="1357573115"/>
    <d v="2026-06-12T00:00:00"/>
    <s v="MEIKA-BERKARYA"/>
    <s v="Meika Berkarya"/>
    <s v="6287818525580"/>
    <s v="Kab. Kuningan"/>
    <s v="Cilimus"/>
    <s v="Jl. Panawuan Indrapatra, Panawuan, Kec. Cigandamekar, Kabupaten Kuningan, Jawa Barat"/>
    <s v="Marwan (Bar)"/>
    <s v="6281342516544"/>
    <x v="14"/>
    <s v="Kab. Bulukumba"/>
    <s v="Ujung Bulu"/>
    <s v="Marwan, Jl Menara No 15A Lorong Pertama Kiri, Rt 001/Rw 001, Kel Bintarore, Kec Ujung Bulu (RUMAH CAT WARNA KUNING, DEPAN MASJID ICDT, DEKAT SDN 9 JL MENARA), No Hp ,6281342516544 (DIANTARKAN LANGSUNG KE PENERIMA)"/>
    <n v="1"/>
    <s v="BARANG"/>
    <n v="100"/>
    <n v="0"/>
    <s v="EZ"/>
    <s v="Bulanan"/>
    <s v="1 Botol Aspal Anti Bocor"/>
    <m/>
    <n v="61000"/>
    <n v="0"/>
    <n v="0"/>
    <n v="61000"/>
    <m/>
    <s v="Diskon"/>
    <n v="24400"/>
    <n v="36600"/>
    <n v="145000"/>
    <n v="2175"/>
    <s v="Marwan (Bar)"/>
    <m/>
    <d v="2026-06-17T00:00:00"/>
    <s v="HUBUNGI PENERIMA (LANGSUNG ANTAR KE ALAMAT)"/>
    <x v="0"/>
    <m/>
    <s v="VIP"/>
    <m/>
    <m/>
    <s v="Tidak"/>
    <s v="COD"/>
    <n v="84000"/>
    <s v="Recon"/>
    <n v="106225"/>
    <x v="7"/>
  </r>
  <r>
    <s v="1359078969"/>
    <d v="2026-06-12T00:00:00"/>
    <s v="MEIKA-BERKARYA"/>
    <s v="Meika Berkarya"/>
    <s v="6287818525580"/>
    <s v="Kab. Kuningan"/>
    <s v="Cilimus"/>
    <s v="Jl. Panawuan Indrapatra, Panawuan"/>
    <s v="Williandi Saputra (Jj)"/>
    <s v="6282388474324"/>
    <x v="27"/>
    <s v="Kab. Indragiri Hulu"/>
    <s v="Batang Peranap"/>
    <s v="Kelurahan /Desa Sukamaju, patokan rumah depan lapangan bola Pematang Selunak"/>
    <n v="1"/>
    <s v="BARANG"/>
    <n v="100"/>
    <n v="0"/>
    <s v="EZ"/>
    <s v="Bulanan"/>
    <s v="Beli 1 Pembesar Layar Hp"/>
    <m/>
    <n v="53000"/>
    <n v="0"/>
    <n v="0"/>
    <n v="53000"/>
    <m/>
    <s v="Diskon"/>
    <n v="21200"/>
    <n v="31800"/>
    <n v="123000"/>
    <n v="1845"/>
    <s v="JNT"/>
    <s v="Atasan/Staf/Karyawan"/>
    <d v="2026-06-26T00:00:00"/>
    <m/>
    <x v="1"/>
    <m/>
    <s v="VIP"/>
    <m/>
    <m/>
    <s v="Tidak"/>
    <s v="COD"/>
    <n v="70000"/>
    <s v="-"/>
    <n v="89355"/>
    <x v="17"/>
  </r>
  <r>
    <s v="1359077711"/>
    <d v="2026-06-12T00:00:00"/>
    <s v="MEIKA-BERKARYA"/>
    <s v="Meika Berkarya"/>
    <s v="6287818525580"/>
    <s v="Kab. Kuningan"/>
    <s v="Cilimus"/>
    <s v="Jl. Panawuan Indrapatra, Panawuan"/>
    <s v="Rama (Jj)"/>
    <s v="6285243358884"/>
    <x v="14"/>
    <s v="Kab. Luwu Timur"/>
    <s v="Angkona"/>
    <s v="Harapan Makmur Desa Maliwowo RT 01 Patokan depan Lorong Bubu Kec. Angkona"/>
    <n v="1"/>
    <s v="BARANG"/>
    <n v="100"/>
    <n v="0"/>
    <s v="EZ"/>
    <s v="Bulanan"/>
    <s v="Beli 1 Pembesar Layar Hp"/>
    <m/>
    <n v="64000"/>
    <n v="0"/>
    <n v="0"/>
    <n v="64000"/>
    <m/>
    <s v="Diskon"/>
    <n v="25600"/>
    <n v="38400"/>
    <n v="134000"/>
    <n v="2010"/>
    <s v="Rama (Jj)"/>
    <m/>
    <d v="2026-06-18T00:00:00"/>
    <m/>
    <x v="0"/>
    <m/>
    <s v="VIP"/>
    <m/>
    <m/>
    <s v="Tidak"/>
    <s v="COD"/>
    <n v="70000"/>
    <s v="Recon"/>
    <n v="93590"/>
    <x v="9"/>
  </r>
  <r>
    <s v="1359081845"/>
    <d v="2026-06-12T00:00:00"/>
    <s v="MEIKA-BERKARYA"/>
    <s v="Meika Berkarya"/>
    <s v="6287818525580"/>
    <s v="Kab. Kuningan"/>
    <s v="Cilimus"/>
    <s v="Jl. Panawuan Indrapatra, Panawuan"/>
    <s v="Taufan Firmansyah (Kin)"/>
    <s v="6282290087276"/>
    <x v="8"/>
    <s v="Kab. Buol"/>
    <s v="Biau"/>
    <s v="Jalan Hi. M. Suhong RT 004 RW 002 Kelurahan Leok I"/>
    <n v="1"/>
    <s v="BARANG"/>
    <n v="100"/>
    <n v="0"/>
    <s v="EZ"/>
    <s v="Bulanan"/>
    <s v="Beli 1 Gratis 1 Gelang Retro Terapi Batu Giok"/>
    <m/>
    <n v="85000"/>
    <n v="0"/>
    <n v="0"/>
    <n v="85000"/>
    <m/>
    <s v="Diskon"/>
    <n v="34000"/>
    <n v="51000"/>
    <n v="155000"/>
    <n v="2325"/>
    <s v="DC PANAWUAN"/>
    <s v="Atasan/Staf/Karyawan"/>
    <d v="2026-06-27T00:00:00"/>
    <m/>
    <x v="1"/>
    <m/>
    <s v="VIP"/>
    <m/>
    <m/>
    <s v="Tidak"/>
    <s v="COD"/>
    <n v="70000"/>
    <s v="-"/>
    <n v="101675"/>
    <x v="8"/>
  </r>
  <r>
    <s v="1359057833"/>
    <d v="2026-06-12T00:00:00"/>
    <s v="MEIKA-BERKARYA"/>
    <s v="Meika Berkarya"/>
    <s v="6287818525580"/>
    <s v="Kab. Kuningan"/>
    <s v="Cilimus"/>
    <s v="Jl. Panawuan Indrapatra, Panawuan, Kec. Cigandamekar, Kabupaten Kuningan, Jawa Barat"/>
    <s v="Topo (Hb)"/>
    <s v="6281253034500"/>
    <x v="19"/>
    <s v="Balikpapan"/>
    <s v="Balikpapan Utara"/>
    <s v="Jl Soekarno Hatta Rt 02 No 11/12 Desa/Kel Muara Rapak, Kec Balikpapan Utara Kota Balikpapan"/>
    <n v="1"/>
    <s v="BARANG"/>
    <n v="100"/>
    <n v="0"/>
    <s v="EZ"/>
    <s v="Bulanan"/>
    <s v="1 Paket Alat Peras Buah"/>
    <m/>
    <n v="47000"/>
    <n v="0"/>
    <n v="0"/>
    <n v="47000"/>
    <m/>
    <s v="Diskon"/>
    <n v="18800"/>
    <n v="28200"/>
    <n v="140000"/>
    <n v="2100"/>
    <s v="Topo (Hb)"/>
    <m/>
    <d v="2026-06-17T00:00:00"/>
    <s v="HUBUNGI PENERIMA (LANGSUNG ANTAR KE ALAMAT)"/>
    <x v="0"/>
    <m/>
    <s v="VIP"/>
    <m/>
    <m/>
    <s v="Tidak"/>
    <s v="COD"/>
    <n v="93000"/>
    <s v="Recon"/>
    <n v="109700"/>
    <x v="7"/>
  </r>
  <r>
    <s v="1357934502"/>
    <d v="2026-06-12T00:00:00"/>
    <s v="MEIKA-BERKARYA"/>
    <s v="Meika Berkarya"/>
    <s v="6287818525580"/>
    <s v="Kab. Kuningan"/>
    <s v="Cilimus"/>
    <s v="Jl. Panawuan Indrapatra, Panawuan, Kec. Cigandamekar, Kabupaten Kuningan, Jawa Barat"/>
    <s v="Wahyoe Widiyatmo (IS)"/>
    <s v="62811292947"/>
    <x v="20"/>
    <s v="Yogyakarta"/>
    <s v="Umbulharjo"/>
    <s v="Jl Kenari No68 Rt 28 Rw 09 Kel Muja Muju, Kec Umbulharjo Kota Yogyakarta Di Yogyakarta"/>
    <n v="1"/>
    <s v="BARANG"/>
    <n v="100"/>
    <n v="0"/>
    <s v="EZ"/>
    <s v="Bulanan"/>
    <s v="1 SET GIGI PALSU"/>
    <m/>
    <n v="20000"/>
    <n v="0"/>
    <n v="0"/>
    <n v="20000"/>
    <m/>
    <s v="Diskon"/>
    <n v="13000"/>
    <n v="7000"/>
    <n v="75000"/>
    <n v="1125"/>
    <s v="Wahyoe Widiyatmo (IS)"/>
    <m/>
    <d v="2026-06-15T00:00:00"/>
    <s v="HUBUNGI PENERIMA (LANGSUNG ANTAR KE ALAMAT)"/>
    <x v="0"/>
    <m/>
    <s v="VIP"/>
    <m/>
    <m/>
    <s v="Tidak"/>
    <s v="COD"/>
    <n v="55000"/>
    <s v="Recon"/>
    <n v="66875"/>
    <x v="18"/>
  </r>
  <r>
    <s v="1359076710"/>
    <d v="2026-06-12T00:00:00"/>
    <s v="MEIKA-BERKARYA"/>
    <s v="Meika Berkarya"/>
    <s v="6287818525580"/>
    <s v="Kab. Kuningan"/>
    <s v="Cilimus"/>
    <s v="Jl. Panawuan Indrapatra, Panawuan, Kec. Cigandamekar, Kabupaten Kuningan, Jawa Barat"/>
    <s v="Mih Yusuf (ar)"/>
    <s v="6281347591853"/>
    <x v="19"/>
    <s v="Samarinda"/>
    <s v="Samarinda Utara"/>
    <s v="Jalan Padat Karya Perumahan Puspita Bengkuring Blok Ar 11 Rt 25 Kelurahan Sempaja Selatan, Kec Samarinda Utara Kota Samarinda"/>
    <n v="1"/>
    <s v="BARANG"/>
    <n v="100"/>
    <n v="0"/>
    <s v="EZ"/>
    <s v="Bulanan"/>
    <s v="1 PCS TOPI KOMANDO (H)"/>
    <m/>
    <n v="57000"/>
    <n v="0"/>
    <n v="0"/>
    <n v="57000"/>
    <m/>
    <s v="Diskon"/>
    <n v="22800"/>
    <n v="34200"/>
    <n v="137000"/>
    <n v="2055"/>
    <s v="Mih Yusuf (ar)"/>
    <m/>
    <d v="2026-06-18T00:00:00"/>
    <s v="HUBUNGI PENERIMA (LANGSUNG ANTAR KE ALAMAT)"/>
    <x v="0"/>
    <m/>
    <s v="VIP"/>
    <m/>
    <m/>
    <s v="Tidak"/>
    <s v="COD"/>
    <n v="80000"/>
    <s v="Recon"/>
    <n v="100745"/>
    <x v="9"/>
  </r>
  <r>
    <s v="1357888798"/>
    <d v="2026-06-12T00:00:00"/>
    <s v="MEIKA-BERKARYA"/>
    <s v="Meika Berkarya"/>
    <s v="6287818525580"/>
    <s v="Kab. Kuningan"/>
    <s v="Cilimus"/>
    <s v="Jl. Panawuan Indrapatra, Panawuan"/>
    <s v="Warjo (ib)"/>
    <s v="6287777152433"/>
    <x v="15"/>
    <s v="Tegal"/>
    <s v="Margadana"/>
    <s v="Kampung Kaligangsa RT 07 RW 04  jalan Pantura Deket Musholah pasar Krandon ke barat kurang lebih setengah km"/>
    <n v="1"/>
    <s v="BARANG"/>
    <n v="100"/>
    <n v="0"/>
    <s v="EZ"/>
    <s v="Bulanan"/>
    <s v="Beli 1 Semprotan Noozle"/>
    <m/>
    <n v="19000"/>
    <n v="0"/>
    <n v="0"/>
    <n v="19000"/>
    <m/>
    <s v="Diskon"/>
    <n v="12000"/>
    <n v="7000"/>
    <n v="74000"/>
    <n v="1110"/>
    <s v="Warjo (ib)"/>
    <m/>
    <d v="2026-06-14T00:00:00"/>
    <m/>
    <x v="0"/>
    <m/>
    <s v="VIP"/>
    <m/>
    <m/>
    <s v="Tidak"/>
    <s v="COD"/>
    <n v="55000"/>
    <s v="Recon"/>
    <n v="65890"/>
    <x v="15"/>
  </r>
  <r>
    <s v="1359076916"/>
    <d v="2026-06-12T00:00:00"/>
    <s v="MEIKA-BERKARYA"/>
    <s v="Meika Berkarya"/>
    <s v="6287818525580"/>
    <s v="Kab. Kuningan"/>
    <s v="Cilimus"/>
    <s v="Jl. Panawuan Indrapatra, Panawuan"/>
    <s v="Lusiana Ana (PS)"/>
    <s v="6285394736898"/>
    <x v="9"/>
    <s v="Ternate"/>
    <s v="Pulau Ternate"/>
    <s v="Jl. Residen, RT/RW 05 Kelurahan. Bula  (Di Belakang kantor camat pulau rumah kedua ANTRAKN LANGSUNG KE ALAMAT)"/>
    <n v="1"/>
    <s v="BARANG"/>
    <n v="100"/>
    <n v="0"/>
    <s v="EZ"/>
    <s v="Bulanan"/>
    <s v="Beli 1 Dapat 6 Paket Buku Lancar Membaca Tanpa Mengeja"/>
    <m/>
    <n v="79000"/>
    <n v="0"/>
    <n v="0"/>
    <n v="79000"/>
    <m/>
    <s v="Diskon"/>
    <n v="31600"/>
    <n v="47400"/>
    <n v="163000"/>
    <n v="2445"/>
    <s v="jnt"/>
    <s v="Atasan/Staf/Karyawan"/>
    <d v="2026-06-25T00:00:00"/>
    <m/>
    <x v="1"/>
    <m/>
    <s v="VIP"/>
    <m/>
    <m/>
    <s v="Tidak"/>
    <s v="COD"/>
    <n v="84000"/>
    <s v="-"/>
    <n v="113155"/>
    <x v="16"/>
  </r>
  <r>
    <s v="1359060271"/>
    <d v="2026-06-12T00:00:00"/>
    <s v="MEIKA-BERKARYA"/>
    <s v="Meika Berkarya"/>
    <s v="6287818525580"/>
    <s v="Kab. Kuningan"/>
    <s v="Cilimus"/>
    <s v="Jl. Panawuan Indrapatra, Panawuan"/>
    <s v="Karman Borman (PS)"/>
    <s v="6281341394412"/>
    <x v="8"/>
    <s v="Palu"/>
    <s v="Mantikulore"/>
    <s v="Jalan. J Padat Karya Tondo Kelurahan. Tondo (Belakang kantor lurah tondo)"/>
    <n v="1"/>
    <s v="BARANG"/>
    <n v="100"/>
    <n v="0"/>
    <s v="EZ"/>
    <s v="Bulanan"/>
    <s v="Beli 1 Semprotan Noozle"/>
    <m/>
    <n v="68000"/>
    <n v="0"/>
    <n v="0"/>
    <n v="68000"/>
    <m/>
    <s v="Diskon"/>
    <n v="27200"/>
    <n v="40800"/>
    <n v="123000"/>
    <n v="1845"/>
    <s v="Karman Borman (PS)"/>
    <m/>
    <d v="2026-06-18T00:00:00"/>
    <m/>
    <x v="0"/>
    <m/>
    <s v="VIP"/>
    <m/>
    <m/>
    <s v="Tidak"/>
    <s v="COD"/>
    <n v="55000"/>
    <s v="Recon"/>
    <n v="80355"/>
    <x v="9"/>
  </r>
  <r>
    <s v="1359119872"/>
    <d v="2026-06-12T00:00:00"/>
    <s v="MEIKA-BERKARYA"/>
    <s v="Meika Berkarya"/>
    <s v="6287818525580"/>
    <s v="Kab. Kuningan"/>
    <s v="Cilimus"/>
    <s v="Jl. Panawuan Indrapatra, Panawuan, Kec. Cigandamekar, Kabupaten Kuningan, Jawa Barat"/>
    <s v="Andi Sakra (Rs)"/>
    <s v="6282315064993"/>
    <x v="23"/>
    <s v="Kendari"/>
    <s v="Kambu"/>
    <s v="Jln Jendral Ah Nasution, Kompleks Btn Rafelina, Blok J12, Kel Lalolara, Kambu Kota Kendari"/>
    <n v="1"/>
    <s v="BARANG"/>
    <n v="100"/>
    <n v="0"/>
    <s v="EZ"/>
    <s v="Bulanan"/>
    <s v="1 SET POMPA SEDOT MANUAL (1 POMPA DAN 1 SELANG)"/>
    <m/>
    <n v="68000"/>
    <n v="0"/>
    <n v="0"/>
    <n v="68000"/>
    <m/>
    <s v="Diskon"/>
    <n v="27200"/>
    <n v="40800"/>
    <n v="149000"/>
    <n v="2235"/>
    <s v="Andi Sakra (Rs)"/>
    <m/>
    <d v="2026-06-17T00:00:00"/>
    <s v="HUBUNGI PENERIMA (LANGSUNG ANTAR KE ALAMAT)"/>
    <x v="0"/>
    <m/>
    <s v="VIP"/>
    <m/>
    <m/>
    <s v="Tidak"/>
    <s v="COD"/>
    <n v="81000"/>
    <s v="Recon"/>
    <n v="105965"/>
    <x v="7"/>
  </r>
  <r>
    <s v="1359117243"/>
    <d v="2026-06-12T00:00:00"/>
    <s v="MEIKA-BERKARYA"/>
    <s v="Meika Berkarya"/>
    <s v="6287818525580"/>
    <s v="Kab. Kuningan"/>
    <s v="Cilimus"/>
    <s v="Jl. Panawuan Indrapatra, Panawuan"/>
    <s v="Hajrin Hajrin (iaa)"/>
    <s v="6285261647700"/>
    <x v="8"/>
    <s v="Kab. Parigi Moutong"/>
    <s v="Parigi Barat"/>
    <s v="Desa Parigimpu,u (Patokan Dekat Masjid Assyuhada) Kecamatan Parigi Barat Kabupaten Parigi Moutong Provinsi Sulawesi Tengah"/>
    <n v="1"/>
    <s v="BARANG"/>
    <n v="100"/>
    <n v="0"/>
    <s v="EZ"/>
    <s v="Bulanan"/>
    <s v="Beli 1 Pembesar Layar Hp"/>
    <m/>
    <n v="85000"/>
    <n v="0"/>
    <n v="0"/>
    <n v="85000"/>
    <m/>
    <s v="Diskon"/>
    <n v="34000"/>
    <n v="51000"/>
    <n v="155000"/>
    <n v="2325"/>
    <s v="JNT"/>
    <s v="Atasan/Staf/Karyawan"/>
    <d v="2026-06-26T00:00:00"/>
    <m/>
    <x v="1"/>
    <m/>
    <s v="VIP"/>
    <m/>
    <m/>
    <s v="Tidak"/>
    <s v="COD"/>
    <n v="70000"/>
    <s v="-"/>
    <n v="101675"/>
    <x v="17"/>
  </r>
  <r>
    <s v="1358997830"/>
    <d v="2026-06-12T00:00:00"/>
    <s v="MEIKA-BERKARYA"/>
    <s v="Meika Berkarya"/>
    <s v="6287818525580"/>
    <s v="Kab. Kuningan"/>
    <s v="Cilimus"/>
    <s v="Jl. Panawuan Indrapatra, Panawuan, Kec. Cigandamekar, Kabupaten Kuningan, Jawa Barat"/>
    <s v="Fitriani (ca)"/>
    <s v="6285231799724"/>
    <x v="10"/>
    <s v="Kab. Ogan Komering Ulu Selatan"/>
    <s v="Pulau Beringin"/>
    <s v="Dusun 3 Desa kemu Depan SDN 3"/>
    <n v="1"/>
    <s v="BARANG"/>
    <n v="100"/>
    <n v="0"/>
    <s v="EZ"/>
    <s v="Bulanan"/>
    <s v="1 Topi Visor Anti UV (BLUE)"/>
    <m/>
    <n v="37000"/>
    <n v="0"/>
    <n v="0"/>
    <n v="37000"/>
    <m/>
    <s v="Diskon"/>
    <n v="14800"/>
    <n v="22200"/>
    <n v="0"/>
    <n v="0"/>
    <s v="Fitriani (ca)"/>
    <m/>
    <d v="2026-06-15T00:00:00"/>
    <s v="HUBUNGI PENERIMA (LANGSUNG ANTAR KE ALAMAT)"/>
    <x v="0"/>
    <m/>
    <s v="VIP"/>
    <m/>
    <m/>
    <s v="Tidak"/>
    <s v="NONCOD"/>
    <n v="-37000"/>
    <s v="-"/>
    <n v="-22200"/>
    <x v="18"/>
  </r>
  <r>
    <s v="1359122230"/>
    <d v="2026-06-12T00:00:00"/>
    <s v="MEIKA-BERKARYA"/>
    <s v="Meika Berkarya"/>
    <s v="6287818525580"/>
    <s v="Kab. Kuningan"/>
    <s v="Cilimus"/>
    <s v="Jl. Panawuan Indrapatra, Panawuan"/>
    <s v="Ruddy chiang (Kin)"/>
    <s v="6281219899199"/>
    <x v="26"/>
    <s v="Bandung"/>
    <s v="Regol"/>
    <s v="Jln. Pungkur No. 216 N Kelurahan Ciateul RT 01 (TELPON NO WHATSAPP PENERIMA)"/>
    <n v="1"/>
    <s v="BARANG"/>
    <n v="100"/>
    <n v="0"/>
    <s v="EZ"/>
    <s v="Bulanan"/>
    <s v="Beli 1 Gratis 1 Gelang Retro Terapi Batu Giok"/>
    <m/>
    <n v="12000"/>
    <n v="0"/>
    <n v="0"/>
    <n v="12000"/>
    <m/>
    <s v="Diskon"/>
    <n v="7000"/>
    <n v="5000"/>
    <n v="83500"/>
    <n v="1252.5"/>
    <s v="Ruddy chiang (Kin)"/>
    <m/>
    <d v="2026-06-15T00:00:00"/>
    <m/>
    <x v="0"/>
    <m/>
    <s v="VIP"/>
    <m/>
    <m/>
    <s v="Tidak"/>
    <s v="COD"/>
    <n v="71500"/>
    <s v="Recon"/>
    <n v="77247.5"/>
    <x v="18"/>
  </r>
  <r>
    <s v="1359115166"/>
    <d v="2026-06-12T00:00:00"/>
    <s v="MEIKA-BERKARYA"/>
    <s v="Meika Berkarya"/>
    <s v="6287818525580"/>
    <s v="Kab. Kuningan"/>
    <s v="Cilimus"/>
    <s v="Jl. Panawuan Indrapatra, Panawuan, Kec. Cigandamekar, Kabupaten Kuningan, Jawa Barat"/>
    <s v="Erwin nurjaelani (Bar)"/>
    <s v="6285863122778"/>
    <x v="26"/>
    <s v="Kab. Sukabumi"/>
    <s v="Palabuhanratu"/>
    <s v="Kampung Cikawini, Rt 002/Rw 004, Desa Pasirsuren, Kec Pelabuhan Ratu, No Hp ,6285863122778 (Diantarkan Langsung Ke Penerima)"/>
    <n v="1"/>
    <s v="BARANG"/>
    <n v="100"/>
    <n v="0"/>
    <s v="EZ"/>
    <s v="Bulanan"/>
    <s v="1 Dapat 2 Kacamata Autofokus"/>
    <m/>
    <n v="16000"/>
    <n v="0"/>
    <n v="0"/>
    <n v="16000"/>
    <m/>
    <s v="Diskon"/>
    <n v="11000"/>
    <n v="5000"/>
    <n v="56000"/>
    <n v="840"/>
    <s v="Erwin nurjaelani (Bar)"/>
    <m/>
    <d v="2026-06-14T00:00:00"/>
    <s v="HUBUNGI PENERIMA (LANGSUNG ANTAR KE ALAMAT)"/>
    <x v="0"/>
    <m/>
    <s v="VIP"/>
    <m/>
    <m/>
    <s v="Tidak"/>
    <s v="COD"/>
    <n v="40000"/>
    <s v="Recon"/>
    <n v="50160"/>
    <x v="15"/>
  </r>
  <r>
    <s v="1358287483"/>
    <d v="2026-06-12T00:00:00"/>
    <s v="MEIKA-BERKARYA"/>
    <s v="Meika Berkarya"/>
    <s v="6287818525580"/>
    <s v="Kab. Kuningan"/>
    <s v="Cilimus"/>
    <s v="Jl. Panawuan Indrapatra, Panawuan, Kec. Cigandamekar, Kabupaten Kuningan, Jawa Barat"/>
    <s v="Hadie Tumon (ca)"/>
    <s v="6282254034761"/>
    <x v="13"/>
    <s v="Palangkaraya"/>
    <s v="Jekan Raya"/>
    <s v="Jl Yos Sudarso ( patokan rumah: sebelum SPBU ) Desa menteng, Kec Jekan Raya Kota Palangka Raya"/>
    <n v="1"/>
    <s v="BARANG"/>
    <n v="100"/>
    <n v="0"/>
    <s v="EZ"/>
    <s v="Bulanan"/>
    <s v="1 Set Dongkrak Pemindah Barang"/>
    <m/>
    <n v="44000"/>
    <n v="0"/>
    <n v="0"/>
    <n v="44000"/>
    <m/>
    <s v="Diskon"/>
    <n v="17600"/>
    <n v="26400"/>
    <n v="148000"/>
    <n v="2220"/>
    <s v="Hadie Tumon (ca)"/>
    <m/>
    <d v="2026-06-17T00:00:00"/>
    <s v="HUBUNGI PENERIMA (LANGSUNG ANTAR KE ALAMAT)"/>
    <x v="0"/>
    <m/>
    <s v="VIP"/>
    <m/>
    <m/>
    <s v="Tidak"/>
    <s v="COD"/>
    <n v="104000"/>
    <s v="Recon"/>
    <n v="119380"/>
    <x v="7"/>
  </r>
  <r>
    <s v="1359114516"/>
    <d v="2026-06-12T00:00:00"/>
    <s v="MEIKA-BERKARYA"/>
    <s v="Meika Berkarya"/>
    <s v="6287818525580"/>
    <s v="Kab. Kuningan"/>
    <s v="Cilimus"/>
    <s v="Jl. Panawuan Indrapatra, Panawuan, Kec. Cigandamekar, Kabupaten Kuningan, Jawa Barat"/>
    <s v="Tiara (AK)"/>
    <s v="62895707865700"/>
    <x v="26"/>
    <s v="Kab. Bandung Barat"/>
    <s v="Lembang"/>
    <s v="Kp Pasar Ahad, Rt 03 / Rw 02, Desa Cikole, Kec Lembang Kab Bandung Barat (Patokan Jalan Tangkuban Perahu, Toko Sembako Sangkan Hurip (Depan Pangkas Rambut Asgar)"/>
    <n v="1"/>
    <s v="BARANG"/>
    <n v="100"/>
    <n v="0"/>
    <s v="EZ"/>
    <s v="Bulanan"/>
    <s v="1 DAPAT 3 PENAMBAL GIGI"/>
    <m/>
    <n v="12000"/>
    <n v="0"/>
    <n v="0"/>
    <n v="12000"/>
    <m/>
    <s v="Diskon"/>
    <n v="7000"/>
    <n v="5000"/>
    <n v="100000"/>
    <n v="1500"/>
    <s v="Tiara (AK)"/>
    <m/>
    <d v="2026-06-13T00:00:00"/>
    <s v="HUBUNGI PENERIMA (LANGSUNG ANTAR KE ALAMAT)"/>
    <x v="0"/>
    <m/>
    <s v="VIP"/>
    <m/>
    <m/>
    <s v="Tidak"/>
    <s v="COD"/>
    <n v="88000"/>
    <s v="Recon"/>
    <n v="93500"/>
    <x v="25"/>
  </r>
  <r>
    <s v="1359114989"/>
    <d v="2026-06-12T00:00:00"/>
    <s v="MEIKA-BERKARYA"/>
    <s v="Meika Berkarya"/>
    <s v="6287818525580"/>
    <s v="Kab. Kuningan"/>
    <s v="Cilimus"/>
    <s v="Jl. Panawuan Indrapatra, Panawuan"/>
    <s v="Manurung (PS)"/>
    <s v="6281273507520"/>
    <x v="31"/>
    <s v="Batam"/>
    <s v="Sekupang"/>
    <s v="Perum Rhabayu Garden blok F no 39 batam batuaji Desa. Tanjung Riau (ANTRAKN LANGSUNG KE ALAMAT)"/>
    <n v="1"/>
    <s v="BARANG"/>
    <n v="100"/>
    <n v="6500000"/>
    <s v="EZ"/>
    <s v="Bulanan"/>
    <s v="Beli 1 Gratis 1 Gelang Retro Terapi Batu Giok"/>
    <s v="GELANG"/>
    <n v="37000"/>
    <n v="0"/>
    <n v="0"/>
    <n v="37000"/>
    <m/>
    <s v="Diskon"/>
    <n v="14800"/>
    <n v="22200"/>
    <n v="107000"/>
    <n v="1605"/>
    <s v="Manurung (PS)"/>
    <m/>
    <d v="2026-06-15T00:00:00"/>
    <m/>
    <x v="0"/>
    <m/>
    <s v="VIP"/>
    <m/>
    <m/>
    <s v="Tidak"/>
    <s v="COD"/>
    <n v="70000"/>
    <s v="Recon"/>
    <n v="83195"/>
    <x v="18"/>
  </r>
  <r>
    <s v="1359004344"/>
    <d v="2026-06-12T00:00:00"/>
    <s v="MEIKA-BERKARYA"/>
    <s v="Meika Berkarya"/>
    <s v="6287818525580"/>
    <s v="Kab. Kuningan"/>
    <s v="Cilimus"/>
    <s v="Jl. Panawuan Indrapatra, Panawuan, Kec. Cigandamekar, Kabupaten Kuningan, Jawa Barat"/>
    <s v="Edy Yulianto (Bar)"/>
    <s v="6285714379414"/>
    <x v="26"/>
    <s v="Banjar"/>
    <s v="Banjar"/>
    <s v="Edy Yulianto, Sumanding Wetan, RT 002/RW 024 (Belakang SMP Uswatun Hasanah), Kec Banjar, No Hp ,6285714379414 (DIANTARKAN LANGSUNG KE PENERIMA)"/>
    <n v="1"/>
    <s v="BARANG"/>
    <n v="100"/>
    <n v="0"/>
    <s v="EZ"/>
    <s v="Bulanan"/>
    <s v="1 Dapat 2 Kacamata Autofokus"/>
    <m/>
    <n v="16000"/>
    <n v="0"/>
    <n v="0"/>
    <n v="16000"/>
    <m/>
    <s v="Diskon"/>
    <n v="11000"/>
    <n v="5000"/>
    <n v="56000"/>
    <n v="840"/>
    <s v="Edy Yulianto (Bar)"/>
    <m/>
    <d v="2026-06-13T00:00:00"/>
    <s v="HUBUNGI PENERIMA (LANGSUNG ANTAR KE ALAMAT)"/>
    <x v="0"/>
    <m/>
    <s v="VIP"/>
    <m/>
    <m/>
    <s v="Tidak"/>
    <s v="COD"/>
    <n v="40000"/>
    <s v="Recon"/>
    <n v="50160"/>
    <x v="25"/>
  </r>
  <r>
    <s v="1359122947"/>
    <d v="2026-06-12T00:00:00"/>
    <s v="MEIKA-BERKARYA"/>
    <s v="Meika Berkarya"/>
    <s v="6287818525580"/>
    <s v="Kab. Kuningan"/>
    <s v="Cilimus"/>
    <s v="Jl. Panawuan Indrapatra, Panawuan"/>
    <s v="Yohanes jono(Mar)."/>
    <s v="6282190738843"/>
    <x v="19"/>
    <s v="Kab. Kutai Timur"/>
    <s v="Sangkulirang"/>
    <s v="Alamat PT hanusentral desa mandul dalam kecamatan Sangkulirang RT,004 Kabu paten Kutai Timur"/>
    <n v="1"/>
    <s v="BARANG"/>
    <n v="100"/>
    <n v="0"/>
    <s v="EZ"/>
    <s v="Bulanan"/>
    <s v="Beli 1 Gratis 1 Alat Cukur Multifungsi"/>
    <m/>
    <n v="93000"/>
    <n v="0"/>
    <n v="0"/>
    <n v="93000"/>
    <m/>
    <s v="Diskon"/>
    <n v="37200"/>
    <n v="55800"/>
    <n v="197000"/>
    <n v="2955"/>
    <s v="JNT"/>
    <s v="Atasan/Staf/Karyawan"/>
    <d v="2026-06-26T00:00:00"/>
    <m/>
    <x v="1"/>
    <m/>
    <s v="VIP"/>
    <m/>
    <m/>
    <s v="Tidak"/>
    <s v="COD"/>
    <n v="104000"/>
    <s v="-"/>
    <n v="138245"/>
    <x v="17"/>
  </r>
  <r>
    <s v="1359140180"/>
    <d v="2026-06-12T00:00:00"/>
    <s v="MEIKA-BERKARYA"/>
    <s v="Meika Berkarya"/>
    <s v="6287818525580"/>
    <s v="Kab. Kuningan"/>
    <s v="Cilimus"/>
    <s v="Jl. Panawuan Indrapatra, Panawuan"/>
    <s v="Dani Mulyana(Mar)."/>
    <s v="6281221776989"/>
    <x v="26"/>
    <s v="Bandung"/>
    <s v="Coblong"/>
    <s v="Jln. Ir. H. Juanda. Gang .H. Tahyati..Komplek Kanayakan Baru no. 43 Kelurahan.  Dago Kec.Coblong Kota Bandung Prov.Jawa Barat."/>
    <n v="1"/>
    <s v="BARANG"/>
    <n v="100"/>
    <n v="0"/>
    <s v="EZ"/>
    <s v="Bulanan"/>
    <s v="Beli 1 Dapat 6 Paket Buku Lancar Membaca Tanpa Mengeja"/>
    <m/>
    <n v="12000"/>
    <n v="0"/>
    <n v="0"/>
    <n v="12000"/>
    <m/>
    <s v="Diskon"/>
    <n v="7000"/>
    <n v="5000"/>
    <n v="96000"/>
    <n v="1440"/>
    <s v="Dani Mulyana(Mar)."/>
    <m/>
    <d v="2026-06-13T00:00:00"/>
    <m/>
    <x v="0"/>
    <m/>
    <s v="VIP"/>
    <m/>
    <m/>
    <s v="Tidak"/>
    <s v="COD"/>
    <n v="84000"/>
    <s v="Recon"/>
    <n v="89560"/>
    <x v="25"/>
  </r>
  <r>
    <s v="1358992007"/>
    <d v="2026-06-12T00:00:00"/>
    <s v="MEIKA-BERKARYA"/>
    <s v="Meika Berkarya"/>
    <s v="6287818525580"/>
    <s v="Kab. Kuningan"/>
    <s v="Cilimus"/>
    <s v="Jl. Panawuan Indrapatra, Panawuan"/>
    <s v="Rahmat Hidayat (PS)"/>
    <s v="6282388342867"/>
    <x v="31"/>
    <s v="Kab. Karimun"/>
    <s v="Meral"/>
    <s v="Kp. Sidodadi  Desa. Meral Kota (Cet rumah warna biru, ANTRAKN LANGSUNG KE ALAMAT)"/>
    <n v="1"/>
    <s v="BARANG"/>
    <n v="100"/>
    <n v="0"/>
    <s v="EZ"/>
    <s v="Bulanan"/>
    <s v="Beli 1 Gratis 1 Alat Cukur Multifungsi"/>
    <m/>
    <n v="60000"/>
    <n v="0"/>
    <n v="0"/>
    <n v="60000"/>
    <m/>
    <s v="Diskon"/>
    <n v="24000"/>
    <n v="36000"/>
    <n v="164000"/>
    <n v="2460"/>
    <s v="Rahmat Hidayat (PS)"/>
    <m/>
    <d v="2026-06-25T00:00:00"/>
    <m/>
    <x v="0"/>
    <m/>
    <s v="VIP"/>
    <m/>
    <m/>
    <s v="Tidak"/>
    <s v="COD"/>
    <n v="104000"/>
    <s v="Recon"/>
    <n v="125540"/>
    <x v="16"/>
  </r>
  <r>
    <s v="1359142217"/>
    <d v="2026-06-12T00:00:00"/>
    <s v="MEIKA-BERKARYA"/>
    <s v="Meika Berkarya"/>
    <s v="6287818525580"/>
    <s v="Kab. Kuningan"/>
    <s v="Cilimus"/>
    <s v="Jl. Panawuan Indrapatra, Panawuan, Kec. Cigandamekar, Kabupaten Kuningan, Jawa Barat"/>
    <s v="Sutan (rz)"/>
    <s v="6282362573378"/>
    <x v="0"/>
    <s v="Kab. Padang Lawas"/>
    <s v="Batang Lubu Sutam"/>
    <s v="Dusun Pasar Sabtu ( dekat kantor desa ) Desa Pinarik, Kec Batang Lubu Sutam Kab Padang Lawas"/>
    <n v="1"/>
    <s v="BARANG"/>
    <n v="100"/>
    <n v="0"/>
    <s v="EZ"/>
    <s v="Bulanan"/>
    <s v="1 SET POMPA SEDOT MANUAL (1 POMPA DAN 1 SELANG)"/>
    <m/>
    <n v="58000"/>
    <n v="0"/>
    <n v="0"/>
    <n v="58000"/>
    <m/>
    <s v="Diskon"/>
    <n v="23200"/>
    <n v="34800"/>
    <n v="155000"/>
    <n v="2325"/>
    <s v="PAKET ANDA ADA DI JNT PANAUWAN"/>
    <s v="Atasan/Staf/Karyawan"/>
    <d v="2026-06-28T00:00:00"/>
    <s v="HUBUNGI PENERIMA (LANGSUNG ANTAR KE ALAMAT)"/>
    <x v="1"/>
    <m/>
    <s v="VIP"/>
    <m/>
    <m/>
    <s v="Tidak"/>
    <s v="COD"/>
    <n v="97000"/>
    <s v="-"/>
    <n v="117875"/>
    <x v="1"/>
  </r>
  <r>
    <s v="1359140978"/>
    <d v="2026-06-12T00:00:00"/>
    <s v="MEIKA-BERKARYA"/>
    <s v="Meika Berkarya"/>
    <s v="6287818525580"/>
    <s v="Kab. Kuningan"/>
    <s v="Cilimus"/>
    <s v="Jl. Panawuan Indrapatra, Panawuan"/>
    <s v="Ros Owa Od."/>
    <s v="6281338855031"/>
    <x v="19"/>
    <s v="Kab. Kutai Barat"/>
    <s v="Long Iram"/>
    <s v="Kelurahan Sukomulyo Kec Long Iram Kutai Barat (DIANTAR LANGSUNG KE ALAMAT PENERIMA) Tepatnya DiSmping Toko Fadila"/>
    <n v="1"/>
    <s v="BARANG"/>
    <n v="100"/>
    <n v="0"/>
    <s v="EZ"/>
    <s v="Bulanan"/>
    <s v="Beli 1 Dapat 6 Paket Buku Lancar Membaca Tanpa Mengeja"/>
    <m/>
    <n v="85000"/>
    <n v="0"/>
    <n v="0"/>
    <n v="85000"/>
    <m/>
    <s v="Diskon"/>
    <n v="34000"/>
    <n v="51000"/>
    <n v="165000"/>
    <n v="2475"/>
    <s v="jnt"/>
    <s v="Atasan/Staf/Karyawan"/>
    <d v="2026-06-29T00:00:00"/>
    <m/>
    <x v="1"/>
    <m/>
    <s v="VIP"/>
    <m/>
    <m/>
    <s v="Tidak"/>
    <s v="COD"/>
    <n v="80000"/>
    <s v="-"/>
    <n v="111525"/>
    <x v="24"/>
  </r>
  <r>
    <s v="1359138599"/>
    <d v="2026-06-12T00:00:00"/>
    <s v="MEIKA-BERKARYA"/>
    <s v="Meika Berkarya"/>
    <s v="6287818525580"/>
    <s v="Kab. Kuningan"/>
    <s v="Cilimus"/>
    <s v="Jl. Panawuan Indrapatra, Panawuan"/>
    <s v="Andi Nur Insan (Jj)"/>
    <s v="6285299199182"/>
    <x v="14"/>
    <s v="Makassar"/>
    <s v="Manggala"/>
    <s v="Jln. Borong Raya Baru II Lr 2 Perum Borong Haska Graha No. 12 RT 007 RW 08 Kelurahan Batua"/>
    <n v="1"/>
    <s v="BARANG"/>
    <n v="100"/>
    <n v="0"/>
    <s v="EZ"/>
    <s v="Bulanan"/>
    <s v="Beli 1 Gratis 1 Sikat Punggug"/>
    <m/>
    <n v="60000"/>
    <n v="0"/>
    <n v="0"/>
    <n v="60000"/>
    <m/>
    <s v="Diskon"/>
    <n v="24000"/>
    <n v="36000"/>
    <n v="105000"/>
    <n v="1575"/>
    <s v="JNT"/>
    <s v="Atasan/Staf/Karyawan"/>
    <d v="2026-06-25T00:00:00"/>
    <m/>
    <x v="1"/>
    <m/>
    <s v="VIP"/>
    <m/>
    <m/>
    <s v="Tidak"/>
    <s v="COD"/>
    <n v="45000"/>
    <s v="-"/>
    <n v="67425"/>
    <x v="16"/>
  </r>
  <r>
    <s v="1359129797"/>
    <d v="2026-06-12T00:00:00"/>
    <s v="MEIKA-BERKARYA"/>
    <s v="Meika Berkarya"/>
    <s v="6287818525580"/>
    <s v="Kab. Kuningan"/>
    <s v="Cilimus"/>
    <s v="Jl. Panawuan Indrapatra, Panawuan"/>
    <s v="Maqbul(Mar)."/>
    <s v="6285250305279"/>
    <x v="21"/>
    <s v="Kab. Tanah Bumbu"/>
    <s v="Angsana"/>
    <s v="Desa mskmur rt2 rw2 kecamtan angsana tanah bumbu kalimntan selatan."/>
    <n v="1"/>
    <s v="BARANG"/>
    <n v="100"/>
    <n v="0"/>
    <s v="EZ"/>
    <s v="Bulanan"/>
    <s v="Beli 1 Vacum Cleaner Mobil"/>
    <m/>
    <n v="62000"/>
    <n v="0"/>
    <n v="0"/>
    <n v="62000"/>
    <m/>
    <s v="Diskon"/>
    <n v="24800"/>
    <n v="37200"/>
    <n v="142000"/>
    <n v="2130"/>
    <s v="PAKET ANDA ADA DI JNT PANAUWAN"/>
    <s v="Atasan/Staf/Karyawan"/>
    <d v="2026-06-28T00:00:00"/>
    <m/>
    <x v="1"/>
    <m/>
    <s v="VIP"/>
    <m/>
    <m/>
    <s v="Tidak"/>
    <s v="COD"/>
    <n v="80000"/>
    <s v="-"/>
    <n v="102670"/>
    <x v="1"/>
  </r>
  <r>
    <s v="1359126389"/>
    <d v="2026-06-12T00:00:00"/>
    <s v="MEIKA-BERKARYA"/>
    <s v="Meika Berkarya"/>
    <s v="6287818525580"/>
    <s v="Kab. Kuningan"/>
    <s v="Cilimus"/>
    <s v="Jl. Panawuan Indrapatra, Panawuan, Kec. Cigandamekar, Kabupaten Kuningan, Jawa Barat"/>
    <s v="Sari (Ad)"/>
    <s v="6287794540827"/>
    <x v="24"/>
    <s v="Jakarta Selatan"/>
    <s v="Jagakarsa"/>
    <s v="Kel/Desa Jagakarsa Rt01 Rw02 No236 (Patokan Rumah Dari Mesjid Al Afiah Kebawah Lewatin Loundry Mentok Belok Kanan Gang Kecil Rumahnya Deket Kali Cet Warna Ijo, Kec Jagakarsa Kota Jakarta Selatan"/>
    <n v="1"/>
    <s v="BARANG"/>
    <n v="100"/>
    <n v="0"/>
    <s v="EZ"/>
    <s v="Bulanan"/>
    <s v="1 Dapat 3 Penambal Gigi"/>
    <m/>
    <n v="14000"/>
    <n v="0"/>
    <n v="0"/>
    <n v="14000"/>
    <m/>
    <s v="Diskon"/>
    <n v="8000"/>
    <n v="6000"/>
    <n v="94000"/>
    <n v="1410"/>
    <s v="Sari (Ad)"/>
    <m/>
    <d v="2026-06-13T00:00:00"/>
    <s v="HUBUNGI PENERIMA (LANGSUNG ANTAR KE ALAMAT)"/>
    <x v="0"/>
    <m/>
    <s v="VIP"/>
    <m/>
    <m/>
    <s v="Tidak"/>
    <s v="COD"/>
    <n v="80000"/>
    <s v="Recon"/>
    <n v="86590"/>
    <x v="25"/>
  </r>
  <r>
    <s v="1358994103"/>
    <d v="2026-06-12T00:00:00"/>
    <s v="MEIKA-BERKARYA"/>
    <s v="Meika Berkarya"/>
    <s v="6287818525580"/>
    <s v="Kab. Kuningan"/>
    <s v="Cilimus"/>
    <s v="Jl. Panawuan Indrapatra, Panawuan"/>
    <s v="SURIANI (iaa)"/>
    <s v="6281241437837"/>
    <x v="19"/>
    <s v="Kab. Berau"/>
    <s v="Sambaliung"/>
    <s v="Jln Poros Limunjang Desa Sambaliung RT 20 (Samping Sorom mobil gunung sari berkah) Kecamatan Sambaliung Kabupaten Berau Provinsi Kalimantan Timur"/>
    <n v="1"/>
    <s v="BARANG"/>
    <n v="100"/>
    <n v="0"/>
    <s v="EZ"/>
    <s v="Bulanan"/>
    <s v="Beli 1 Semprotan Noozle"/>
    <m/>
    <n v="79000"/>
    <n v="0"/>
    <n v="0"/>
    <n v="79000"/>
    <m/>
    <s v="Diskon"/>
    <n v="31600"/>
    <n v="47400"/>
    <n v="134056"/>
    <n v="2010.84"/>
    <s v="SURIANI (iaa)"/>
    <m/>
    <d v="2026-06-20T00:00:00"/>
    <m/>
    <x v="0"/>
    <m/>
    <s v="VIP"/>
    <m/>
    <m/>
    <s v="Tidak"/>
    <s v="COD"/>
    <n v="55056"/>
    <s v="Recon"/>
    <n v="84645.16"/>
    <x v="0"/>
  </r>
  <r>
    <s v="1359137474"/>
    <d v="2026-06-12T00:00:00"/>
    <s v="MEIKA-BERKARYA"/>
    <s v="Meika Berkarya"/>
    <s v="6287818525580"/>
    <s v="Kab. Kuningan"/>
    <s v="Cilimus"/>
    <s v="Jl. Panawuan Indrapatra, Panawuan, Kec. Cigandamekar, Kabupaten Kuningan, Jawa Barat"/>
    <s v="Musrif Musrif"/>
    <s v="6281253945988"/>
    <x v="23"/>
    <s v="Kab. Bombana"/>
    <s v="Rumbia Tengah"/>
    <s v="Kel/Desa Lauru, Lorong Pondok Fendy 2 Cat Rumah Warna Abu Abu, Kec Rumbia Tengah Kab. Bombana"/>
    <n v="1"/>
    <s v="BARANG"/>
    <n v="100"/>
    <n v="0"/>
    <s v="EZ"/>
    <s v="Bulanan"/>
    <s v="1 Botol Aspal Anti Bocor"/>
    <m/>
    <n v="82000"/>
    <n v="0"/>
    <n v="0"/>
    <n v="82000"/>
    <m/>
    <s v="Diskon"/>
    <n v="32800"/>
    <n v="49200"/>
    <n v="166000"/>
    <n v="2490"/>
    <s v="jnt"/>
    <s v="Atasan/Staf/Karyawan"/>
    <d v="2026-06-25T00:00:00"/>
    <s v="HUBUNGI PENERIMA (LANGSUNG ANTAR KE ALAMAT)"/>
    <x v="1"/>
    <m/>
    <s v="VIP"/>
    <m/>
    <m/>
    <s v="Tidak"/>
    <s v="COD"/>
    <n v="84000"/>
    <s v="-"/>
    <n v="114310"/>
    <x v="16"/>
  </r>
  <r>
    <s v="1359114377"/>
    <d v="2026-06-12T00:00:00"/>
    <s v="MEIKA-BERKARYA"/>
    <s v="Meika Berkarya"/>
    <s v="6287818525580"/>
    <s v="Kab. Kuningan"/>
    <s v="Cilimus"/>
    <s v="Jl. Panawuan Indrapatra, Panawuan"/>
    <s v="Agus Dasa Silitonga (Kin)"/>
    <s v="628128248562"/>
    <x v="0"/>
    <s v="Kab. Samosir"/>
    <s v="Pangururan"/>
    <s v="Gereja HKBP Onan Baru, Jl. Ronggurnihuta, Desa Pardomuan I"/>
    <n v="1"/>
    <s v="BARANG"/>
    <n v="100"/>
    <n v="0"/>
    <s v="EZ"/>
    <s v="Bulanan"/>
    <s v="Beli 1 Gratis 1 Sikat Punggug"/>
    <m/>
    <n v="54000"/>
    <n v="0"/>
    <n v="0"/>
    <n v="54000"/>
    <m/>
    <s v="Diskon"/>
    <n v="21600"/>
    <n v="32400"/>
    <n v="0"/>
    <n v="0"/>
    <s v="Agus Dasa Silitonga (Kin)"/>
    <m/>
    <d v="2026-06-17T00:00:00"/>
    <m/>
    <x v="0"/>
    <m/>
    <s v="VIP"/>
    <m/>
    <m/>
    <s v="Tidak"/>
    <s v="NONCOD"/>
    <n v="-54000"/>
    <s v="-"/>
    <n v="-32400"/>
    <x v="7"/>
  </r>
  <r>
    <s v="1359024639"/>
    <d v="2026-06-12T00:00:00"/>
    <s v="MEIKA-BERKARYA"/>
    <s v="Meika Berkarya"/>
    <s v="6287818525580"/>
    <s v="Kab. Kuningan"/>
    <s v="Cilimus"/>
    <s v="Jl. Panawuan Indrapatra, Panawuan, Kec. Cigandamekar, Kabupaten Kuningan, Jawa Barat"/>
    <s v="Gunpas Par (AK)"/>
    <s v="6285285801303"/>
    <x v="19"/>
    <s v="Kab. Kutai Kartanegara"/>
    <s v="Samboja - Samboja Barat"/>
    <s v="Jalan Pasira, Rt 07, Kelurahan Tanjung Harapan, Kec Samboja Kab Kutai Kartanegara"/>
    <n v="1"/>
    <s v="BARANG"/>
    <n v="100"/>
    <n v="0"/>
    <s v="EZ"/>
    <s v="Bulanan"/>
    <s v="1 SET GIGI PALSU"/>
    <m/>
    <n v="71000"/>
    <n v="0"/>
    <n v="0"/>
    <n v="71000"/>
    <m/>
    <s v="Diskon"/>
    <n v="28400"/>
    <n v="42600"/>
    <n v="111000"/>
    <n v="1665"/>
    <s v="Gunpas Par (AK)"/>
    <m/>
    <d v="2026-06-17T00:00:00"/>
    <s v="HUBUNGI PENERIMA (LANGSUNG ANTAR KE ALAMAT)"/>
    <x v="0"/>
    <m/>
    <s v="VIP"/>
    <m/>
    <m/>
    <s v="Tidak"/>
    <s v="COD"/>
    <n v="40000"/>
    <s v="Recon"/>
    <n v="66735"/>
    <x v="7"/>
  </r>
  <r>
    <s v="1359026704"/>
    <d v="2026-06-12T00:00:00"/>
    <s v="MEIKA-BERKARYA"/>
    <s v="Meika Berkarya"/>
    <s v="6287818525580"/>
    <s v="Kab. Kuningan"/>
    <s v="Cilimus"/>
    <s v="Jl. Panawuan Indrapatra, Panawuan, Kec. Cigandamekar, Kabupaten Kuningan, Jawa Barat"/>
    <s v="Wahmur (rz)"/>
    <s v="6282322931317"/>
    <x v="15"/>
    <s v="Kab. Batang"/>
    <s v="Batang"/>
    <s v="Dusun Seturi Desa Karangasem Utara Rt 07 Rw 08 ( Dekat Sungai ) Batang Kab. Batang"/>
    <n v="1"/>
    <s v="BARANG"/>
    <n v="100"/>
    <n v="0"/>
    <s v="EZ"/>
    <s v="Bulanan"/>
    <s v="1 SET POMPA SEDOT MANUAL (1 POMPA DAN 1 SELANG)"/>
    <m/>
    <n v="26000"/>
    <n v="0"/>
    <n v="0"/>
    <n v="26000"/>
    <m/>
    <s v="Diskon"/>
    <n v="19000"/>
    <n v="7000"/>
    <n v="97000"/>
    <n v="1455"/>
    <s v="Wahmur (rz)"/>
    <m/>
    <d v="2026-06-14T00:00:00"/>
    <s v="HUBUNGI PENERIMA (LANGSUNG ANTAR KE ALAMAT)"/>
    <x v="0"/>
    <m/>
    <s v="VIP"/>
    <m/>
    <m/>
    <s v="Tidak"/>
    <s v="COD"/>
    <n v="71000"/>
    <s v="Recon"/>
    <n v="88545"/>
    <x v="15"/>
  </r>
  <r>
    <s v="1359015949"/>
    <d v="2026-06-12T00:00:00"/>
    <s v="MEIKA-BERKARYA"/>
    <s v="Meika Berkarya"/>
    <s v="6287818525580"/>
    <s v="Kab. Kuningan"/>
    <s v="Cilimus"/>
    <s v="Jl. Panawuan Indrapatra, Panawuan"/>
    <s v="Marko (iaa)"/>
    <s v="6285338218730"/>
    <x v="1"/>
    <s v="Kab. Belu"/>
    <s v="Tasifeto Timur"/>
    <s v="Jln lintas batas motaain silawan Desa silawan 006/016 (patokanSMKN 2 belu) Kecamatan Tasifeto Timur Kabupaten Belu Provinsi NTT"/>
    <n v="1"/>
    <s v="BARANG"/>
    <n v="100"/>
    <n v="0"/>
    <s v="EZ"/>
    <s v="Bulanan"/>
    <s v="Beli 1 Pembesar Layar Hp"/>
    <m/>
    <n v="80000"/>
    <n v="0"/>
    <n v="0"/>
    <n v="80000"/>
    <m/>
    <s v="Diskon"/>
    <n v="32000"/>
    <n v="48000"/>
    <n v="150000"/>
    <n v="2250"/>
    <s v="ybs"/>
    <m/>
    <d v="2026-07-02T00:00:00"/>
    <m/>
    <x v="1"/>
    <m/>
    <s v="VIP"/>
    <m/>
    <m/>
    <s v="Tidak"/>
    <s v="COD"/>
    <n v="70000"/>
    <s v="-"/>
    <n v="99750"/>
    <x v="21"/>
  </r>
  <r>
    <s v="1359016608"/>
    <d v="2026-06-12T00:00:00"/>
    <s v="MEIKA-BERKARYA"/>
    <s v="Meika Berkarya"/>
    <s v="6287818525580"/>
    <s v="Kab. Kuningan"/>
    <s v="Cilimus"/>
    <s v="Jl. Panawuan Indrapatra, Panawuan, Kec. Cigandamekar, Kabupaten Kuningan, Jawa Barat"/>
    <s v="Ansur (AK)"/>
    <s v="6281245310920"/>
    <x v="23"/>
    <s v="Kab. Kolaka"/>
    <s v="Latambaga"/>
    <s v="Depan Sekolah Hksn Sd 4 Mangolo, Kelurahan Mangolo, Kec Latambaga, Kab. Kolaka"/>
    <n v="1"/>
    <s v="BARANG"/>
    <n v="100"/>
    <n v="0"/>
    <s v="EZ"/>
    <s v="Bulanan"/>
    <s v="1 SET GIGI PALSU"/>
    <m/>
    <n v="91000"/>
    <n v="0"/>
    <n v="0"/>
    <n v="91000"/>
    <m/>
    <s v="Diskon"/>
    <n v="36400"/>
    <n v="54600"/>
    <n v="146000"/>
    <n v="2190"/>
    <s v="DC PANAWUAN"/>
    <s v="Atasan/Staf/Karyawan"/>
    <d v="2026-06-27T00:00:00"/>
    <s v="HUBUNGI PENERIMA (LANGSUNG ANTAR KE ALAMAT)"/>
    <x v="1"/>
    <m/>
    <s v="VIP"/>
    <m/>
    <m/>
    <s v="Tidak"/>
    <s v="COD"/>
    <n v="55000"/>
    <s v="-"/>
    <n v="89210"/>
    <x v="8"/>
  </r>
  <r>
    <s v="1359028754"/>
    <d v="2026-06-12T00:00:00"/>
    <s v="MEIKA-BERKARYA"/>
    <s v="Meika Berkarya"/>
    <s v="6287818525580"/>
    <s v="Kab. Kuningan"/>
    <s v="Cilimus"/>
    <s v="Jl. Panawuan Indrapatra, Panawuan"/>
    <s v="Itanita Surbakti (IR)"/>
    <s v="6282162345830"/>
    <x v="0"/>
    <s v="Medan"/>
    <s v="Medan Tuntungan"/>
    <s v="Lingkungan 3 Gg Bunga Melati Sp Pencawan Kelurahan Kemenangan Tani Kec Medan Tuntungan (Rumah cet pink pagar warna kuning)"/>
    <n v="1"/>
    <s v="BARANG"/>
    <n v="100"/>
    <n v="0"/>
    <s v="EZ"/>
    <s v="Bulanan"/>
    <s v="Beli 1 Semprotan Noozle"/>
    <m/>
    <n v="38000"/>
    <n v="0"/>
    <n v="0"/>
    <n v="38000"/>
    <m/>
    <s v="Diskon"/>
    <n v="15200"/>
    <n v="22800"/>
    <n v="93000"/>
    <n v="1395"/>
    <s v="JNT"/>
    <s v="Atasan/Staf/Karyawan"/>
    <d v="2026-06-25T00:00:00"/>
    <m/>
    <x v="1"/>
    <m/>
    <s v="VIP"/>
    <m/>
    <m/>
    <s v="Tidak"/>
    <s v="COD"/>
    <n v="55000"/>
    <s v="-"/>
    <n v="68805"/>
    <x v="16"/>
  </r>
  <r>
    <s v="1358142530"/>
    <d v="2026-06-12T00:00:00"/>
    <s v="MEIKA-BERKARYA"/>
    <s v="Meika Berkarya"/>
    <s v="6287818525580"/>
    <s v="Kab. Kuningan"/>
    <s v="Cilimus"/>
    <s v="Jl. Panawuan Indrapatra, Panawuan, Kec. Cigandamekar, Kabupaten Kuningan, Jawa Barat"/>
    <s v="Erliansyah (Fr)"/>
    <s v="6285849756563"/>
    <x v="21"/>
    <s v="Banjarbaru"/>
    <s v="Banjarbaru Utara"/>
    <s v="Kompbumi Lestari 1 Desa Sungai Ulin Rt 029 Rw 007 No15 Kecamatan Banjarbaru Utara, Kota Banjarbaru"/>
    <n v="1"/>
    <s v="BARANG"/>
    <n v="100"/>
    <n v="0"/>
    <s v="EZ"/>
    <s v="Bulanan"/>
    <s v="1 SET POMPA SEDOT MANUAL (1 POMPA DAN 1 SELANG)"/>
    <m/>
    <n v="51000"/>
    <n v="0"/>
    <n v="0"/>
    <n v="51000"/>
    <m/>
    <s v="Diskon"/>
    <n v="20400"/>
    <n v="30600"/>
    <n v="121000"/>
    <n v="1815"/>
    <s v="Erliansyah (Fr)"/>
    <m/>
    <d v="2026-06-16T00:00:00"/>
    <s v="HUBUNGI PENERIMA (LANGSUNG ANTAR KE ALAMAT)"/>
    <x v="0"/>
    <m/>
    <s v="VIP"/>
    <m/>
    <m/>
    <s v="Tidak"/>
    <s v="COD"/>
    <n v="70000"/>
    <s v="Recon"/>
    <n v="88585"/>
    <x v="14"/>
  </r>
  <r>
    <s v="1359033465"/>
    <d v="2026-06-12T00:00:00"/>
    <s v="MEIKA-BERKARYA"/>
    <s v="Meika Berkarya"/>
    <s v="6287818525580"/>
    <s v="Kab. Kuningan"/>
    <s v="Cilimus"/>
    <s v="Jl. Panawuan Indrapatra, Panawuan"/>
    <s v="Nasarius Pelot (PS)"/>
    <s v="6282258234026"/>
    <x v="5"/>
    <s v="Kab. Ketapang"/>
    <s v="Manis Mata"/>
    <s v="Jalan. Datuk Mansanyim (di depan Rumah Pak Sekdes Danau Buntar)  RT/RW 01/01 Desa. Ratu Elok"/>
    <n v="1"/>
    <s v="BARANG"/>
    <n v="100"/>
    <n v="0"/>
    <s v="EZ"/>
    <s v="Bulanan"/>
    <s v="Beli 1 Semprotan Noozle"/>
    <m/>
    <n v="74000"/>
    <n v="0"/>
    <n v="0"/>
    <n v="74000"/>
    <m/>
    <s v="Diskon"/>
    <n v="29600"/>
    <n v="44400"/>
    <n v="129000"/>
    <n v="1935"/>
    <s v="Nasarius Pelot (PS)"/>
    <m/>
    <d v="2026-06-18T00:00:00"/>
    <m/>
    <x v="0"/>
    <m/>
    <s v="VIP"/>
    <m/>
    <m/>
    <s v="Tidak"/>
    <s v="COD"/>
    <n v="55000"/>
    <s v="Recon"/>
    <n v="82665"/>
    <x v="9"/>
  </r>
  <r>
    <s v="1358163281"/>
    <d v="2026-06-12T00:00:00"/>
    <s v="MEIKA-BERKARYA"/>
    <s v="Meika Berkarya"/>
    <s v="6287818525580"/>
    <s v="Kab. Kuningan"/>
    <s v="Cilimus"/>
    <s v="Jl. Panawuan Indrapatra, Panawuan"/>
    <s v="Rasti (iaa)"/>
    <s v="6285136208711"/>
    <x v="23"/>
    <s v="Kab. Bombana"/>
    <s v="Poleang Tengah"/>
    <s v="alamat: desa paria (patokan rumah lorong kantor camat) kecamatan:poleang tengah kabupaten: bombana provinsi: Sulawesi Tenggara"/>
    <n v="1"/>
    <s v="BARANG"/>
    <n v="100"/>
    <n v="0"/>
    <s v="EZ"/>
    <s v="Bulanan"/>
    <s v="Beli 1 Vacum Cleaner Mobil"/>
    <m/>
    <n v="110000"/>
    <n v="0"/>
    <n v="0"/>
    <n v="110000"/>
    <m/>
    <s v="Diskon"/>
    <n v="44000"/>
    <n v="66000"/>
    <n v="190050"/>
    <n v="2850.75"/>
    <s v="Rasti (iaa)"/>
    <m/>
    <d v="2026-06-17T00:00:00"/>
    <m/>
    <x v="0"/>
    <m/>
    <s v="VIP"/>
    <m/>
    <m/>
    <s v="Tidak"/>
    <s v="COD"/>
    <n v="80050"/>
    <s v="Recon"/>
    <n v="121199.25"/>
    <x v="7"/>
  </r>
  <r>
    <s v="1359029719"/>
    <d v="2026-06-12T00:00:00"/>
    <s v="MEIKA-BERKARYA"/>
    <s v="Meika Berkarya"/>
    <s v="6287818525580"/>
    <s v="Kab. Kuningan"/>
    <s v="Cilimus"/>
    <s v="Jl. Panawuan Indrapatra, Panawuan"/>
    <s v="Sipri pati (iaa)"/>
    <s v="6281246036977"/>
    <x v="1"/>
    <s v="Kab. Ende"/>
    <s v="Maurole"/>
    <s v="Nanganio.Rt.010.Rw.007.Desa Watukamba Kecamatan Maurole.Kabupaten Ende Provinsi NTT"/>
    <n v="1"/>
    <s v="BARANG"/>
    <n v="100"/>
    <n v="0"/>
    <s v="EZ"/>
    <s v="Bulanan"/>
    <s v="Beli 2 Gratis 1 Semprotan Noozle"/>
    <m/>
    <n v="80000"/>
    <n v="0"/>
    <n v="0"/>
    <n v="80000"/>
    <m/>
    <s v="Diskon"/>
    <n v="32000"/>
    <n v="48000"/>
    <n v="186160"/>
    <n v="2792.4"/>
    <s v="jnt"/>
    <s v="Atasan/Staf/Karyawan"/>
    <d v="2026-07-04T00:00:00"/>
    <m/>
    <x v="1"/>
    <m/>
    <s v="VIP"/>
    <m/>
    <m/>
    <s v="Tidak"/>
    <s v="COD"/>
    <n v="106160"/>
    <s v="-"/>
    <n v="135367.6"/>
    <x v="22"/>
  </r>
  <r>
    <s v="1359099116"/>
    <d v="2026-06-12T00:00:00"/>
    <s v="MEIKA-BERKARYA"/>
    <s v="Meika Berkarya"/>
    <s v="6287818525580"/>
    <s v="Kab. Kuningan"/>
    <s v="Cilimus"/>
    <s v="Jl. Panawuan Indrapatra, Panawuan"/>
    <s v="Swibertus Sallu (iaa)"/>
    <s v="6282340745328"/>
    <x v="1"/>
    <s v="Kab. Timor Tengah Utara"/>
    <s v="Kota Kefamenanu"/>
    <s v="Alamat jln diponegoro  Kel.bansone  rt 005/rw 002 (Rumah di pinggir jalan utama)  Kec. Kota kefamenanu Kab. Timor tengah utara Provinsi nusa tenggara timur"/>
    <n v="1"/>
    <s v="BARANG"/>
    <n v="100"/>
    <n v="0"/>
    <s v="EZ"/>
    <s v="Bulanan"/>
    <s v="Beli 2 Gratis 1 Semprotan Noozle"/>
    <m/>
    <n v="74000"/>
    <n v="0"/>
    <n v="0"/>
    <n v="74000"/>
    <m/>
    <s v="Diskon"/>
    <n v="29600"/>
    <n v="44400"/>
    <n v="179920"/>
    <n v="2698.7999999999997"/>
    <s v="Swibertus Sallu (iaa)"/>
    <m/>
    <d v="2026-06-19T00:00:00"/>
    <m/>
    <x v="0"/>
    <m/>
    <s v="VIP"/>
    <m/>
    <m/>
    <s v="Tidak"/>
    <s v="COD"/>
    <n v="105920"/>
    <s v="Recon"/>
    <n v="132821.20000000001"/>
    <x v="3"/>
  </r>
  <r>
    <s v="1359109553"/>
    <d v="2026-06-12T00:00:00"/>
    <s v="MEIKA-BERKARYA"/>
    <s v="Meika Berkarya"/>
    <s v="6287818525580"/>
    <s v="Kab. Kuningan"/>
    <s v="Cilimus"/>
    <s v="Jl. Panawuan Indrapatra, Panawuan"/>
    <s v="Dixon Wangke (PS)"/>
    <s v="6282128487264"/>
    <x v="3"/>
    <s v="Kab. Minahasa Tenggara"/>
    <s v="Ratahan Timur"/>
    <s v="(NO Wa,971504056820)Desa. Pangu Satu Jaga 4 (Depan Gereja Gmim Elim Pangu)"/>
    <n v="1"/>
    <s v="BARANG"/>
    <n v="100"/>
    <n v="0"/>
    <s v="EZ"/>
    <s v="Bulanan"/>
    <s v="Beli 1 Gratis 1 Sikat Punggug"/>
    <m/>
    <n v="72000"/>
    <n v="0"/>
    <n v="0"/>
    <n v="72000"/>
    <m/>
    <s v="Diskon"/>
    <n v="28800"/>
    <n v="43200"/>
    <n v="214000"/>
    <n v="3210"/>
    <s v="Dixon Wangke (PS)"/>
    <m/>
    <d v="2026-06-19T00:00:00"/>
    <m/>
    <x v="0"/>
    <m/>
    <s v="VIP"/>
    <m/>
    <m/>
    <s v="Tidak"/>
    <s v="COD"/>
    <n v="142000"/>
    <s v="Recon"/>
    <n v="167590"/>
    <x v="3"/>
  </r>
  <r>
    <s v="1359106298"/>
    <d v="2026-06-12T00:00:00"/>
    <s v="MEIKA-BERKARYA"/>
    <s v="Meika Berkarya"/>
    <s v="6287818525580"/>
    <s v="Kab. Kuningan"/>
    <s v="Cilimus"/>
    <s v="Jl. Panawuan Indrapatra, Panawuan"/>
    <s v="H Sanusi Od."/>
    <s v="6281222022231"/>
    <x v="26"/>
    <s v="Kab. Cirebon"/>
    <s v="Depok"/>
    <s v="Blok Makan Dawa Depan Perumahan Graha Kartika 2 Kejutan Desa Getasan Kec Depok Cirebon (DIANTAR LANGSUNG KE ALAMAT PENERIMA)."/>
    <n v="1"/>
    <s v="BARANG"/>
    <n v="100"/>
    <n v="0"/>
    <s v="EZ"/>
    <s v="Bulanan"/>
    <s v="Beli 1 Gratis 1 Semprotan Noozle"/>
    <m/>
    <n v="8000"/>
    <n v="0"/>
    <n v="0"/>
    <n v="8000"/>
    <m/>
    <s v="Diskon"/>
    <n v="3000"/>
    <n v="5000"/>
    <n v="82000"/>
    <n v="1230"/>
    <s v="JNT"/>
    <s v="Atasan/Staf/Karyawan"/>
    <d v="2026-06-25T00:00:00"/>
    <m/>
    <x v="1"/>
    <m/>
    <s v="VIP"/>
    <m/>
    <m/>
    <s v="Tidak"/>
    <s v="COD"/>
    <n v="74000"/>
    <s v="-"/>
    <n v="75770"/>
    <x v="16"/>
  </r>
  <r>
    <s v="1359110251"/>
    <d v="2026-06-12T00:00:00"/>
    <s v="MEIKA-BERKARYA"/>
    <s v="Meika Berkarya"/>
    <s v="6287818525580"/>
    <s v="Kab. Kuningan"/>
    <s v="Cilimus"/>
    <s v="Jl. Panawuan Indrapatra, Panawuan"/>
    <s v="Cor Nelius (Jj)"/>
    <s v="6281250926634"/>
    <x v="19"/>
    <s v="Kab. Kutai Timur"/>
    <s v="Teluk Pandan"/>
    <s v="Jln. Poros Bontang Sangatta Km 12 RT 07 SDN 006 Kelurahan /Desa Martadinata, Patokan rumah dekat SDN 006 Teluk Pandan"/>
    <n v="1"/>
    <s v="BARANG"/>
    <n v="100"/>
    <n v="0"/>
    <s v="EZ"/>
    <s v="Bulanan"/>
    <s v="Beli 2 Gratis 2 Sikat Punggug"/>
    <m/>
    <n v="93000"/>
    <n v="0"/>
    <n v="0"/>
    <n v="93000"/>
    <m/>
    <s v="Diskon"/>
    <n v="37200"/>
    <n v="55800"/>
    <n v="208000"/>
    <n v="3120"/>
    <s v="Cor Nelius (Jj)"/>
    <m/>
    <d v="2026-06-17T00:00:00"/>
    <m/>
    <x v="0"/>
    <m/>
    <s v="VIP"/>
    <m/>
    <m/>
    <s v="Tidak"/>
    <s v="COD"/>
    <n v="115000"/>
    <s v="Recon"/>
    <n v="149080"/>
    <x v="7"/>
  </r>
  <r>
    <s v="1359109752"/>
    <d v="2026-06-12T00:00:00"/>
    <s v="MEIKA-BERKARYA"/>
    <s v="Meika Berkarya"/>
    <s v="6287818525580"/>
    <s v="Kab. Kuningan"/>
    <s v="Cilimus"/>
    <s v="Jl. Panawuan Indrapatra, Panawuan"/>
    <s v="Sudarmadi Od."/>
    <s v="6282181951560"/>
    <x v="34"/>
    <s v="Kab. Bangka"/>
    <s v="Belinyu"/>
    <s v="Belakang SDN 22 Gunung Muda Kec Belinyu Bangka (DIANTAR LANGSUNG KE ALAMAT PENERIMA) Kelurahan Gunung Muda"/>
    <n v="1"/>
    <s v="BARANG"/>
    <n v="100"/>
    <n v="0"/>
    <s v="EZ"/>
    <s v="Bulanan"/>
    <s v="Beli 1 Gratis 1 Sikat Punggug"/>
    <m/>
    <n v="44000"/>
    <n v="0"/>
    <n v="0"/>
    <n v="44000"/>
    <m/>
    <s v="Diskon"/>
    <n v="17600"/>
    <n v="26400"/>
    <n v="114000"/>
    <n v="1710"/>
    <s v="Sudarmadi Od."/>
    <m/>
    <d v="2026-06-16T00:00:00"/>
    <m/>
    <x v="0"/>
    <m/>
    <s v="VIP"/>
    <m/>
    <m/>
    <s v="Tidak"/>
    <s v="COD"/>
    <n v="70000"/>
    <s v="Recon"/>
    <n v="85890"/>
    <x v="14"/>
  </r>
  <r>
    <s v="1359014626"/>
    <d v="2026-06-12T00:00:00"/>
    <s v="MEIKA-BERKARYA"/>
    <s v="Meika Berkarya"/>
    <s v="6287818525580"/>
    <s v="Kab. Kuningan"/>
    <s v="Cilimus"/>
    <s v="Jl. Panawuan Indrapatra, Panawuan, Kec. Cigandamekar, Kabupaten Kuningan, Jawa Barat"/>
    <s v="Bote Kani (Rs)"/>
    <s v="6285336434688"/>
    <x v="3"/>
    <s v="Kab. Minahasa Utara"/>
    <s v="Dimembe"/>
    <s v="Jaga Vii, Desa Warukapas, Kec Dimembe Kab. Minahasa Utara"/>
    <n v="1"/>
    <s v="BARANG"/>
    <n v="100"/>
    <n v="0"/>
    <s v="EZ"/>
    <s v="Bulanan"/>
    <s v="1 SET GIGI PALSU"/>
    <m/>
    <n v="87000"/>
    <n v="0"/>
    <n v="0"/>
    <n v="87000"/>
    <m/>
    <s v="Diskon"/>
    <n v="34800"/>
    <n v="52200"/>
    <n v="177000"/>
    <n v="2655"/>
    <s v="Bote Kani (Rs)"/>
    <m/>
    <d v="2026-06-17T00:00:00"/>
    <s v="HUBUNGI PENERIMA (LANGSUNG ANTAR KE ALAMAT)"/>
    <x v="0"/>
    <m/>
    <s v="VIP"/>
    <m/>
    <m/>
    <s v="Tidak"/>
    <s v="COD"/>
    <n v="90000"/>
    <s v="Recon"/>
    <n v="122145"/>
    <x v="7"/>
  </r>
  <r>
    <s v="1359103332"/>
    <d v="2026-06-12T00:00:00"/>
    <s v="MEIKA-BERKARYA"/>
    <s v="Meika Berkarya"/>
    <s v="6287818525580"/>
    <s v="Kab. Kuningan"/>
    <s v="Cilimus"/>
    <s v="Jl. Panawuan Indrapatra, Panawuan, Kec. Cigandamekar, Kabupaten Kuningan, Jawa Barat"/>
    <s v="Agus (Fr)"/>
    <s v="6283186980452"/>
    <x v="1"/>
    <s v="Kab. Ngada"/>
    <s v="Bajawa"/>
    <s v="Jlngatot Subroto Rt 12/03 Kelurahan Ngedukelusamping Dinas Kehutanan Tangga 7 Kec Bajawa, Kab. Ngada"/>
    <n v="1"/>
    <s v="BARANG"/>
    <n v="100"/>
    <n v="0"/>
    <s v="EZ"/>
    <s v="Bulanan"/>
    <s v="1 SET GIGI PALSU"/>
    <m/>
    <n v="100000"/>
    <n v="0"/>
    <n v="0"/>
    <n v="100000"/>
    <m/>
    <s v="Diskon"/>
    <n v="40000"/>
    <n v="60000"/>
    <n v="160000"/>
    <n v="2400"/>
    <s v="JNT"/>
    <s v="Atasan/Staf/Karyawan"/>
    <d v="2026-06-25T00:00:00"/>
    <s v="HUBUNGI PENERIMA (LANGSUNG ANTAR KE ALAMAT)"/>
    <x v="1"/>
    <m/>
    <s v="VIP"/>
    <m/>
    <m/>
    <s v="Tidak"/>
    <s v="COD"/>
    <n v="60000"/>
    <s v="-"/>
    <n v="97600"/>
    <x v="16"/>
  </r>
  <r>
    <s v="1359100583"/>
    <d v="2026-06-12T00:00:00"/>
    <s v="MEIKA-BERKARYA"/>
    <s v="Meika Berkarya"/>
    <s v="6287818525580"/>
    <s v="Kab. Kuningan"/>
    <s v="Cilimus"/>
    <s v="Jl. Panawuan Indrapatra, Panawuan"/>
    <s v="Hatta Od."/>
    <s v="6281248917236"/>
    <x v="25"/>
    <s v="Jayapura"/>
    <s v="Muara Tami"/>
    <s v="Rt 01 Rw 01 Lorong Ali Bin Abu Thalib Desa Holtekamp Kec Muara Tami (DIANTAR LANGSUNG KE ALAMAT PENERIMA)."/>
    <n v="1"/>
    <s v="BARANG"/>
    <n v="100"/>
    <n v="0"/>
    <s v="EZ"/>
    <s v="Bulanan"/>
    <s v="Beli 1 Gratis 1 Alat Cukur Multifungsi"/>
    <m/>
    <n v="119000"/>
    <n v="0"/>
    <n v="0"/>
    <n v="119000"/>
    <m/>
    <s v="Diskon"/>
    <n v="47600"/>
    <n v="71400"/>
    <n v="223000"/>
    <n v="3345"/>
    <s v="Hatta Od."/>
    <m/>
    <d v="2026-06-18T00:00:00"/>
    <m/>
    <x v="0"/>
    <m/>
    <s v="VIP"/>
    <m/>
    <m/>
    <s v="Tidak"/>
    <s v="COD"/>
    <n v="104000"/>
    <s v="Recon"/>
    <n v="148255"/>
    <x v="9"/>
  </r>
  <r>
    <s v="1359104848"/>
    <d v="2026-06-12T00:00:00"/>
    <s v="MEIKA-BERKARYA"/>
    <s v="Meika Berkarya"/>
    <s v="6287818525580"/>
    <s v="Kab. Kuningan"/>
    <s v="Cilimus"/>
    <s v="Jl. Panawuan Indrapatra, Panawuan"/>
    <s v="Rusdi (iaa)"/>
    <s v="6282254665722"/>
    <x v="5"/>
    <s v="Kab. Ketapang"/>
    <s v="Hulu Sungai"/>
    <s v="Alamat Desa menyumbung RT 6 RW 3( patokan rumah sederhana dekat dengan Gereja Katoli) Kecamatan Hulu Sungai Kabupaten Ketapang Provinsi Kalimantan Barat"/>
    <n v="1"/>
    <s v="BARANG"/>
    <n v="100"/>
    <n v="0"/>
    <s v="EZ"/>
    <s v="Bulanan"/>
    <s v="Beli 2 Pembesar Layar Hp"/>
    <m/>
    <n v="74000"/>
    <n v="0"/>
    <n v="0"/>
    <n v="74000"/>
    <m/>
    <s v="Diskon"/>
    <n v="29600"/>
    <n v="44400"/>
    <n v="178190"/>
    <n v="2672.85"/>
    <s v="DC PANAWUAN"/>
    <s v="Atasan/Staf/Karyawan"/>
    <d v="2026-06-27T00:00:00"/>
    <m/>
    <x v="1"/>
    <m/>
    <s v="VIP"/>
    <m/>
    <m/>
    <s v="Tidak"/>
    <s v="COD"/>
    <n v="104190"/>
    <s v="-"/>
    <n v="131117.15"/>
    <x v="8"/>
  </r>
  <r>
    <s v="1359015522"/>
    <d v="2026-06-12T00:00:00"/>
    <s v="MEIKA-BERKARYA"/>
    <s v="Meika Berkarya"/>
    <s v="6287818525580"/>
    <s v="Kab. Kuningan"/>
    <s v="Cilimus"/>
    <s v="Jl. Panawuan Indrapatra, Panawuan"/>
    <s v="Oksin Hamzah (Kin)"/>
    <s v="6281222861781"/>
    <x v="11"/>
    <s v="Kab. Gorontalo"/>
    <s v="Tibawa"/>
    <s v="Desa Iloponu, Dusun Milango, Dekat Puskesmas Buhu (TELPON NO WHATSAPP PENERIMA)"/>
    <n v="1"/>
    <s v="BARANG"/>
    <n v="100"/>
    <n v="0"/>
    <s v="EZ"/>
    <s v="Bulanan"/>
    <s v="Beli 1 Gratis 1 Sikat Punggug"/>
    <m/>
    <n v="85000"/>
    <n v="0"/>
    <n v="0"/>
    <n v="85000"/>
    <m/>
    <s v="Diskon"/>
    <n v="34000"/>
    <n v="51000"/>
    <n v="155000"/>
    <n v="2325"/>
    <s v="jnt"/>
    <s v="Atasan/Staf/Karyawan"/>
    <d v="2026-06-23T00:00:00"/>
    <m/>
    <x v="1"/>
    <m/>
    <s v="VIP"/>
    <m/>
    <m/>
    <s v="Tidak"/>
    <s v="COD"/>
    <n v="70000"/>
    <s v="-"/>
    <n v="101675"/>
    <x v="12"/>
  </r>
  <r>
    <s v="1358810639"/>
    <d v="2026-06-12T00:00:00"/>
    <s v="MEIKA-BERKARYA"/>
    <s v="Meika Berkarya"/>
    <s v="6287818525580"/>
    <s v="Kab. Kuningan"/>
    <s v="Cilimus"/>
    <s v="Jl. Panawuan Indrapatra, Panawuan"/>
    <s v="Pk Joe Od."/>
    <s v="6281291135750"/>
    <x v="12"/>
    <s v="Kab. Badung"/>
    <s v="Kuta"/>
    <s v="Jln. Nusantara No. 17 Kelurahan Tuban Kec Kuta (DIANTAR LANGSUNG KE ALAMAT PENERIMA)."/>
    <n v="1"/>
    <s v="BARANG"/>
    <n v="100"/>
    <n v="0"/>
    <s v="EZ"/>
    <s v="Bulanan"/>
    <s v="Beli 2 Gratis 1 Pengkilap Body Kendaraan"/>
    <m/>
    <n v="30000"/>
    <n v="0"/>
    <n v="0"/>
    <n v="30000"/>
    <m/>
    <s v="Diskon"/>
    <n v="12000"/>
    <n v="18000"/>
    <n v="133000"/>
    <n v="1995"/>
    <s v="Pk Joe Od."/>
    <m/>
    <d v="2026-06-15T00:00:00"/>
    <m/>
    <x v="0"/>
    <m/>
    <s v="VIP"/>
    <m/>
    <m/>
    <s v="Tidak"/>
    <s v="COD"/>
    <n v="103000"/>
    <s v="Recon"/>
    <n v="113005"/>
    <x v="18"/>
  </r>
  <r>
    <s v="1358908802"/>
    <d v="2026-06-12T00:00:00"/>
    <s v="MEIKA-BERKARYA"/>
    <s v="Meika Berkarya"/>
    <s v="6287818525580"/>
    <s v="Kab. Kuningan"/>
    <s v="Cilimus"/>
    <s v="Jl. Panawuan Indrapatra, Panawuan"/>
    <s v="Maria Lutpita Wula (PS)"/>
    <s v="6281235194712"/>
    <x v="1"/>
    <s v="Kab. Nagekeo"/>
    <s v="Aesesa"/>
    <s v="Dusun. Mbay 1 RT 04 Desa. Towak, (rumah dinding pelupuk bambang)"/>
    <n v="1"/>
    <s v="BARANG"/>
    <n v="100"/>
    <n v="0"/>
    <s v="EZ"/>
    <s v="Bulanan"/>
    <s v="Beli 1 Gratis 1 Sikat Punggug"/>
    <m/>
    <n v="85000"/>
    <n v="0"/>
    <n v="0"/>
    <n v="85000"/>
    <m/>
    <s v="Diskon"/>
    <n v="34000"/>
    <n v="51000"/>
    <n v="155000"/>
    <n v="2325"/>
    <s v="Maria Lutpita Wula (PS)"/>
    <m/>
    <d v="2026-06-17T00:00:00"/>
    <m/>
    <x v="0"/>
    <m/>
    <s v="VIP"/>
    <m/>
    <m/>
    <s v="Tidak"/>
    <s v="COD"/>
    <n v="70000"/>
    <s v="Recon"/>
    <n v="101675"/>
    <x v="7"/>
  </r>
  <r>
    <s v="1358743764"/>
    <d v="2026-06-12T00:00:00"/>
    <s v="MEIKA-BERKARYA"/>
    <s v="Meika Berkarya"/>
    <s v="6287818525580"/>
    <s v="Kab. Kuningan"/>
    <s v="Cilimus"/>
    <s v="Jl. Panawuan Indrapatra, Panawuan, Kec. Cigandamekar, Kabupaten Kuningan, Jawa Barat"/>
    <s v="Putu sutarta (rz)"/>
    <s v="6281999409610"/>
    <x v="12"/>
    <s v="Kab. Gianyar"/>
    <s v="Blahbatuh"/>
    <s v="Jl By Pass Ida Bagus Mantra ( Wr Cahaya Mas ) Desa Keramas, Belah Batuh (Blahbatuh), Kab Gianyar"/>
    <n v="1"/>
    <s v="BARANG"/>
    <n v="100"/>
    <n v="0"/>
    <s v="EZ"/>
    <s v="Bulanan"/>
    <s v="2 SET POMPA SEDOT MANUAL (2 POMPA DAN 2 SELANG)"/>
    <m/>
    <n v="38000"/>
    <n v="0"/>
    <n v="0"/>
    <n v="38000"/>
    <m/>
    <s v="Diskon"/>
    <n v="15200"/>
    <n v="22800"/>
    <n v="161000"/>
    <n v="2415"/>
    <s v="Putu sutarta (rz)"/>
    <m/>
    <d v="2026-06-19T00:00:00"/>
    <s v="HUBUNGI PENERIMA (LANGSUNG ANTAR KE ALAMAT)"/>
    <x v="0"/>
    <m/>
    <s v="VIP"/>
    <m/>
    <m/>
    <s v="Tidak"/>
    <s v="COD"/>
    <n v="123000"/>
    <s v="Recon"/>
    <n v="135785"/>
    <x v="3"/>
  </r>
  <r>
    <s v="1358786706"/>
    <d v="2026-06-12T00:00:00"/>
    <s v="MEIKA-BERKARYA"/>
    <s v="Meika Berkarya"/>
    <s v="6287818525580"/>
    <s v="Kab. Kuningan"/>
    <s v="Cilimus"/>
    <s v="Jl. Panawuan Indrapatra, Panawuan, Kec. Cigandamekar, Kabupaten Kuningan, Jawa Barat"/>
    <s v="Bagus Anom (ca)"/>
    <s v="6281238302277"/>
    <x v="12"/>
    <s v="Denpasar"/>
    <s v="Denpasar Timur"/>
    <s v="Jlpucuk Bang No 36 Desa Kesiman Kertalangu (Patokan Rumah Dekat Sekolah Diatmika ) Kec Denpasar Timur Kota Denpasar"/>
    <n v="1"/>
    <s v="BARANG"/>
    <n v="100"/>
    <n v="0"/>
    <s v="EZ"/>
    <s v="Bulanan"/>
    <s v="1 Set Dongkrak Pemindah Barang"/>
    <m/>
    <n v="30000"/>
    <n v="0"/>
    <n v="0"/>
    <n v="30000"/>
    <m/>
    <s v="Diskon"/>
    <n v="12000"/>
    <n v="18000"/>
    <n v="131000"/>
    <n v="1965"/>
    <s v="Bagus Anom (ca)"/>
    <m/>
    <d v="2026-06-15T00:00:00"/>
    <s v="HUBUNGI PENERIMA (LANGSUNG ANTAR KE ALAMAT)"/>
    <x v="0"/>
    <m/>
    <s v="VIP"/>
    <m/>
    <m/>
    <s v="Tidak"/>
    <s v="COD"/>
    <n v="101000"/>
    <s v="Recon"/>
    <n v="111035"/>
    <x v="18"/>
  </r>
  <r>
    <s v="1358909909"/>
    <d v="2026-06-12T00:00:00"/>
    <s v="MEIKA-BERKARYA"/>
    <s v="Meika Berkarya"/>
    <s v="6287818525580"/>
    <s v="Kab. Kuningan"/>
    <s v="Cilimus"/>
    <s v="Jl. Panawuan Indrapatra, Panawuan"/>
    <s v="Tomineus Pauranan (IR)"/>
    <s v="6282253796189"/>
    <x v="13"/>
    <s v="Kab. Barito Timur"/>
    <s v="Dusun Timur"/>
    <s v="Jl. Patianom 5 No.30 Kelurahan Tamiang Layang Kec Dusun Timur (Belakang SD 5 Tamiang Layang)"/>
    <n v="1"/>
    <s v="BARANG"/>
    <n v="100"/>
    <n v="0"/>
    <s v="EZ"/>
    <s v="Bulanan"/>
    <s v="Beli 2 Gratis 1 Semprotan Noozle"/>
    <m/>
    <n v="59000"/>
    <n v="0"/>
    <n v="0"/>
    <n v="59000"/>
    <m/>
    <s v="Diskon"/>
    <n v="23600"/>
    <n v="35400"/>
    <n v="163000"/>
    <n v="2445"/>
    <s v="Tomineus Pauranan (IR)"/>
    <m/>
    <d v="2026-06-16T00:00:00"/>
    <m/>
    <x v="0"/>
    <m/>
    <s v="VIP"/>
    <m/>
    <m/>
    <s v="Tidak"/>
    <s v="COD"/>
    <n v="104000"/>
    <s v="Recon"/>
    <n v="125155"/>
    <x v="14"/>
  </r>
  <r>
    <s v="1358929879"/>
    <d v="2026-06-12T00:00:00"/>
    <s v="MEIKA-BERKARYA"/>
    <s v="Meika Berkarya"/>
    <s v="6287818525580"/>
    <s v="Kab. Kuningan"/>
    <s v="Cilimus"/>
    <s v="Jl. Panawuan Indrapatra, Panawuan"/>
    <s v="Supriadi (Jj)"/>
    <s v="6282321806181"/>
    <x v="23"/>
    <s v="Kab. Konawe Selatan"/>
    <s v="Basala"/>
    <s v="Jln. Poros Kelurahan /Desa Lipu Masagena Dusun 4 Dekat Masjid Nur Hidayah, Kec. Basala"/>
    <n v="1"/>
    <s v="BARANG"/>
    <n v="100"/>
    <n v="0"/>
    <s v="EZ"/>
    <s v="Bulanan"/>
    <s v="Beli 1 Semprotan Noozle"/>
    <m/>
    <n v="85000"/>
    <n v="0"/>
    <n v="0"/>
    <n v="85000"/>
    <m/>
    <s v="Diskon"/>
    <n v="34000"/>
    <n v="51000"/>
    <n v="139000"/>
    <n v="2085"/>
    <s v="Supriadi (Jj)"/>
    <m/>
    <d v="2026-06-17T00:00:00"/>
    <m/>
    <x v="0"/>
    <m/>
    <s v="VIP"/>
    <m/>
    <m/>
    <s v="Tidak"/>
    <s v="COD"/>
    <n v="54000"/>
    <s v="Recon"/>
    <n v="85915"/>
    <x v="7"/>
  </r>
  <r>
    <s v="1358909061"/>
    <d v="2026-06-12T00:00:00"/>
    <s v="MEIKA-BERKARYA"/>
    <s v="Meika Berkarya"/>
    <s v="6287818525580"/>
    <s v="Kab. Kuningan"/>
    <s v="Cilimus"/>
    <s v="Jl. Panawuan Indrapatra, Panawuan, Kec. Cigandamekar, Kabupaten Kuningan, Jawa Barat"/>
    <s v="Wahi (BY)"/>
    <s v="6285750673778"/>
    <x v="5"/>
    <s v="Kab. Sanggau"/>
    <s v="Kapuas"/>
    <s v="Desa Sei/Sungai Muntik Rt02 (Samping Masjid Husnul Amal) Kec Kapuas (Sanggau Kapuas) Kab. Sanggau"/>
    <n v="1"/>
    <s v="BARANG"/>
    <n v="100"/>
    <n v="0"/>
    <s v="EZ"/>
    <s v="Bulanan"/>
    <s v="1 Set Dongkrak Pemindah Barang"/>
    <m/>
    <n v="74000"/>
    <n v="0"/>
    <n v="0"/>
    <n v="74000"/>
    <m/>
    <s v="Diskon"/>
    <n v="29600"/>
    <n v="44400"/>
    <n v="178000"/>
    <n v="2670"/>
    <s v="Wahi (BY)"/>
    <m/>
    <d v="2026-06-19T00:00:00"/>
    <s v="HUBUNGI PENERIMA (LANGSUNG ANTAR KE ALAMAT)"/>
    <x v="0"/>
    <m/>
    <s v="VIP"/>
    <m/>
    <m/>
    <s v="Tidak"/>
    <s v="COD"/>
    <n v="104000"/>
    <s v="Recon"/>
    <n v="130930"/>
    <x v="3"/>
  </r>
  <r>
    <s v="1358650441"/>
    <d v="2026-06-12T00:00:00"/>
    <s v="MEIKA-BERKARYA"/>
    <s v="Meika Berkarya"/>
    <s v="6287818525580"/>
    <s v="Kab. Kuningan"/>
    <s v="Cilimus"/>
    <s v="Jl. Panawuan Indrapatra, Panawuan"/>
    <s v="In (ib)"/>
    <s v="6282193568642"/>
    <x v="11"/>
    <s v="Kab. Pohuwato"/>
    <s v="Popayato Barat"/>
    <s v="Desa butungale dusun mekar"/>
    <n v="1"/>
    <s v="BARANG"/>
    <n v="100"/>
    <n v="0"/>
    <s v="EZ"/>
    <s v="Bulanan"/>
    <s v="Beli 1 Semprotan Noozle"/>
    <m/>
    <n v="85000"/>
    <n v="0"/>
    <n v="0"/>
    <n v="85000"/>
    <m/>
    <s v="Diskon"/>
    <n v="34000"/>
    <n v="51000"/>
    <n v="140000"/>
    <n v="2100"/>
    <s v="In (ib)"/>
    <m/>
    <d v="2026-06-18T00:00:00"/>
    <m/>
    <x v="0"/>
    <m/>
    <s v="VIP"/>
    <m/>
    <m/>
    <s v="Tidak"/>
    <s v="COD"/>
    <n v="55000"/>
    <s v="Recon"/>
    <n v="86900"/>
    <x v="9"/>
  </r>
  <r>
    <s v="1358824597"/>
    <d v="2026-06-12T00:00:00"/>
    <s v="MEIKA-BERKARYA"/>
    <s v="Meika Berkarya"/>
    <s v="6287818525580"/>
    <s v="Kab. Kuningan"/>
    <s v="Cilimus"/>
    <s v="Jl. Panawuan Indrapatra, Panawuan"/>
    <s v="Edy Sarjono (IR)"/>
    <s v="6288905757241"/>
    <x v="15"/>
    <s v="Magelang"/>
    <s v="Magelang Utara"/>
    <s v="Jln Aru No. 972 RT 04 RW 07 Pinggir Rejo Desa Wates Kec Magelang Utara"/>
    <n v="1"/>
    <s v="BARANG"/>
    <n v="100"/>
    <n v="0"/>
    <s v="EZ"/>
    <s v="Bulanan"/>
    <s v="Beli 1 Semprotan Noozle"/>
    <m/>
    <n v="19000"/>
    <n v="0"/>
    <n v="0"/>
    <n v="19000"/>
    <m/>
    <s v="Diskon"/>
    <n v="12000"/>
    <n v="7000"/>
    <n v="74000"/>
    <n v="1110"/>
    <s v="Edy Sarjono (IR)"/>
    <m/>
    <d v="2026-06-14T00:00:00"/>
    <m/>
    <x v="0"/>
    <m/>
    <s v="VIP"/>
    <m/>
    <m/>
    <s v="Tidak"/>
    <s v="COD"/>
    <n v="55000"/>
    <s v="Recon"/>
    <n v="65890"/>
    <x v="15"/>
  </r>
  <r>
    <s v="1358754701"/>
    <d v="2026-06-12T00:00:00"/>
    <s v="MEIKA-BERKARYA"/>
    <s v="Meika Berkarya"/>
    <s v="6287818525580"/>
    <s v="Kab. Kuningan"/>
    <s v="Cilimus"/>
    <s v="Jl. Panawuan Indrapatra, Panawuan"/>
    <s v="Seprianus A Linome (IR)"/>
    <s v="628135782269"/>
    <x v="1"/>
    <s v="Kupang"/>
    <s v="Alak"/>
    <s v="Jalan cekdan 02 RT 17 RW 05 Kelurahan Manutapen Kec Alak"/>
    <n v="1"/>
    <s v="BARANG"/>
    <n v="100"/>
    <n v="0"/>
    <s v="EZ"/>
    <s v="Bulanan"/>
    <s v="Beli 1 Gratis 1 Alat Cukur Multifungsi"/>
    <m/>
    <n v="64000"/>
    <n v="0"/>
    <n v="0"/>
    <n v="64000"/>
    <m/>
    <s v="Diskon"/>
    <n v="25600"/>
    <n v="38400"/>
    <n v="168000"/>
    <n v="2520"/>
    <m/>
    <m/>
    <m/>
    <m/>
    <x v="1"/>
    <m/>
    <s v="VIP"/>
    <m/>
    <m/>
    <s v="Ya"/>
    <s v="COD"/>
    <n v="104000"/>
    <s v="-"/>
    <n v="127080"/>
    <x v="20"/>
  </r>
  <r>
    <s v="1358846216"/>
    <d v="2026-06-12T00:00:00"/>
    <s v="MEIKA-BERKARYA"/>
    <s v="Meika Berkarya"/>
    <s v="6287818525580"/>
    <s v="Kab. Kuningan"/>
    <s v="Cilimus"/>
    <s v="Jl. Panawuan Indrapatra, Panawuan, Kec. Cigandamekar, Kabupaten Kuningan, Jawa Barat"/>
    <s v="Ismail Husain (Rs)"/>
    <s v="6282352014331"/>
    <x v="14"/>
    <s v="Kab. Bone"/>
    <s v="Kahu"/>
    <s v="Dusun Dumme, RT 1 RW 1, Desa Labuaja (Sebelah barat Mesjid Umar Ibnu Abd Azis) Kec Kahu Kab. Bone"/>
    <n v="1"/>
    <s v="BARANG"/>
    <n v="100"/>
    <n v="0"/>
    <s v="EZ"/>
    <s v="Bulanan"/>
    <s v="1 PCS TOPI KOMANDO (H)"/>
    <m/>
    <n v="61000"/>
    <n v="0"/>
    <n v="0"/>
    <n v="61000"/>
    <m/>
    <s v="Diskon"/>
    <n v="24400"/>
    <n v="36600"/>
    <n v="155000"/>
    <n v="2325"/>
    <s v="Ismail Husain (Rs)"/>
    <m/>
    <d v="2026-06-18T00:00:00"/>
    <s v="HUBUNGI PENERIMA (LANGSUNG ANTAR KE ALAMAT)"/>
    <x v="0"/>
    <m/>
    <s v="VIP"/>
    <m/>
    <m/>
    <s v="Tidak"/>
    <s v="COD"/>
    <n v="94000"/>
    <s v="Recon"/>
    <n v="116075"/>
    <x v="9"/>
  </r>
  <r>
    <s v="1358661513"/>
    <d v="2026-06-12T00:00:00"/>
    <s v="MEIKA-BERKARYA"/>
    <s v="Meika Berkarya"/>
    <s v="6287818525580"/>
    <s v="Kab. Kuningan"/>
    <s v="Cilimus"/>
    <s v="Jl. Panawuan Indrapatra, Panawuan"/>
    <s v="Masahir (iaa)"/>
    <s v="6282190961027"/>
    <x v="14"/>
    <s v="Palopo"/>
    <s v="Wara"/>
    <s v="Jln dahlia kelurahan tompotikka rt 3 rw 5 Kecamatan wara Kota palopo Provinsi Sulawesi Selatan"/>
    <n v="1"/>
    <s v="BARANG"/>
    <n v="100"/>
    <n v="0"/>
    <s v="EZ"/>
    <s v="Bulanan"/>
    <s v="Beli 1 Gratis 1 Alat Cukur Multifungsi"/>
    <m/>
    <n v="53000"/>
    <n v="0"/>
    <n v="0"/>
    <n v="53000"/>
    <m/>
    <s v="Diskon"/>
    <n v="21200"/>
    <n v="31800"/>
    <n v="157000"/>
    <n v="2355"/>
    <s v="JNT"/>
    <s v="Atasan/Staf/Karyawan"/>
    <d v="2026-06-26T00:00:00"/>
    <m/>
    <x v="1"/>
    <m/>
    <s v="VIP"/>
    <m/>
    <m/>
    <s v="Tidak"/>
    <s v="COD"/>
    <n v="104000"/>
    <s v="-"/>
    <n v="122845"/>
    <x v="17"/>
  </r>
  <r>
    <s v="1358754824"/>
    <d v="2026-06-12T00:00:00"/>
    <s v="MEIKA-BERKARYA"/>
    <s v="Meika Berkarya"/>
    <s v="6287818525580"/>
    <s v="Kab. Kuningan"/>
    <s v="Cilimus"/>
    <s v="Jl. Panawuan Indrapatra, Panawuan, Kec. Cigandamekar, Kabupaten Kuningan, Jawa Barat"/>
    <s v="Khairul Fahim (ar)"/>
    <s v="6281365256230"/>
    <x v="27"/>
    <s v="Kab. Bengkalis"/>
    <s v="Mandau"/>
    <s v="Jln Asrama Tribrata NO 55 (Rafa laundry) RT 01 RW 08 Kelurahan Pematang Pudu, Kec Mandau, Kab Bengkalis"/>
    <n v="1"/>
    <s v="BARANG"/>
    <n v="100"/>
    <n v="0"/>
    <s v="EZ"/>
    <s v="Bulanan"/>
    <s v="1 SET POMPA SEDOT MANUAL (1 POMPA DAN 1 SELANG)"/>
    <m/>
    <n v="50000"/>
    <n v="0"/>
    <n v="0"/>
    <n v="50000"/>
    <m/>
    <s v="Diskon"/>
    <n v="20000"/>
    <n v="30000"/>
    <n v="120000"/>
    <n v="1800"/>
    <s v="Khairul Fahim (ar)"/>
    <m/>
    <d v="2026-06-16T00:00:00"/>
    <s v="HUBUNGI PENERIMA (LANGSUNG ANTAR KE ALAMAT)"/>
    <x v="0"/>
    <m/>
    <s v="VIP"/>
    <m/>
    <m/>
    <s v="Tidak"/>
    <s v="COD"/>
    <n v="70000"/>
    <s v="Recon"/>
    <n v="88200"/>
    <x v="14"/>
  </r>
  <r>
    <s v="1358654271"/>
    <d v="2026-06-12T00:00:00"/>
    <s v="MEIKA-BERKARYA"/>
    <s v="Meika Berkarya"/>
    <s v="6287818525580"/>
    <s v="Kab. Kuningan"/>
    <s v="Cilimus"/>
    <s v="Jl. Panawuan Indrapatra, Panawuan"/>
    <s v="Ikki Bandangan(Mar)."/>
    <s v="6285821226411"/>
    <x v="14"/>
    <s v="Kab. Luwu"/>
    <s v="Lamasi Timur"/>
    <s v="Bahomotefe Kota palopo kec luwu timur kab luwu desa pompengan sulawesi selatan"/>
    <n v="1"/>
    <s v="BARANG"/>
    <n v="100"/>
    <n v="0"/>
    <s v="EZ"/>
    <s v="Bulanan"/>
    <s v="Beli 1 Pembesar Layar Hp"/>
    <m/>
    <n v="61000"/>
    <n v="0"/>
    <n v="0"/>
    <n v="61000"/>
    <m/>
    <s v="Diskon"/>
    <n v="24400"/>
    <n v="36600"/>
    <n v="134000"/>
    <n v="2010"/>
    <s v="Ikki Bandangan(Mar)."/>
    <m/>
    <d v="2026-06-16T00:00:00"/>
    <m/>
    <x v="0"/>
    <m/>
    <s v="VIP"/>
    <m/>
    <m/>
    <s v="Tidak"/>
    <s v="COD"/>
    <n v="73000"/>
    <s v="Recon"/>
    <n v="95390"/>
    <x v="14"/>
  </r>
  <r>
    <s v="1358680296"/>
    <d v="2026-06-12T00:00:00"/>
    <s v="MEIKA-BERKARYA"/>
    <s v="Meika Berkarya"/>
    <s v="6287818525580"/>
    <s v="Kab. Kuningan"/>
    <s v="Cilimus"/>
    <s v="Jl. Panawuan Indrapatra, Panawuan, Kec. Cigandamekar, Kabupaten Kuningan, Jawa Barat"/>
    <s v="Ricardus Marsudi (Hb)"/>
    <s v="6281337502150"/>
    <x v="20"/>
    <s v="Yogyakarta"/>
    <s v="Gondokusuman"/>
    <s v="Sapen Gk 1/517C Gg Wirakarya Kel Demangan, Kec Gondokusuman Kota Yogyakarta"/>
    <n v="1"/>
    <s v="BARANG"/>
    <n v="100"/>
    <n v="0"/>
    <s v="EZ"/>
    <s v="Bulanan"/>
    <s v="1 Dapat 2 Kacamata Autofokus ,1.50"/>
    <m/>
    <n v="20000"/>
    <n v="0"/>
    <n v="0"/>
    <n v="20000"/>
    <m/>
    <s v="Diskon"/>
    <n v="13000"/>
    <n v="7000"/>
    <n v="58000"/>
    <n v="870"/>
    <s v="Ricardus Marsudi (Hb)"/>
    <m/>
    <d v="2026-06-14T00:00:00"/>
    <s v="HUBUNGI PENERIMA (LANGSUNG ANTAR KE ALAMAT)"/>
    <x v="0"/>
    <m/>
    <s v="VIP"/>
    <m/>
    <m/>
    <s v="Tidak"/>
    <s v="COD"/>
    <n v="38000"/>
    <s v="Recon"/>
    <n v="50130"/>
    <x v="15"/>
  </r>
  <r>
    <s v="1358904468"/>
    <d v="2026-06-12T00:00:00"/>
    <s v="MEIKA-BERKARYA"/>
    <s v="Meika Berkarya"/>
    <s v="6287818525580"/>
    <s v="Kab. Kuningan"/>
    <s v="Cilimus"/>
    <s v="Jl. Panawuan Indrapatra, Panawuan"/>
    <s v="Agus Talaen (Kin)"/>
    <s v="6282287990248"/>
    <x v="1"/>
    <s v="Kab. Timor Tengah Selatan"/>
    <s v="Kota Soe"/>
    <s v="Jln. Rusa RT 016 RW 008 Kelurahan Karang Sirih"/>
    <n v="1"/>
    <s v="BARANG"/>
    <n v="100"/>
    <n v="0"/>
    <s v="EZ"/>
    <s v="Bulanan"/>
    <s v="Beli 2 Gratis 1 Semprotan Noozle"/>
    <m/>
    <n v="84000"/>
    <n v="0"/>
    <n v="0"/>
    <n v="84000"/>
    <m/>
    <s v="Diskon"/>
    <n v="33600"/>
    <n v="50400"/>
    <n v="188000"/>
    <n v="2820"/>
    <s v="Agus Talaen (Kin)"/>
    <m/>
    <d v="2026-06-20T00:00:00"/>
    <m/>
    <x v="0"/>
    <m/>
    <s v="VIP"/>
    <m/>
    <m/>
    <s v="Tidak"/>
    <s v="COD"/>
    <n v="104000"/>
    <s v="Recon"/>
    <n v="134780"/>
    <x v="0"/>
  </r>
  <r>
    <s v="1358895378"/>
    <d v="2026-06-12T00:00:00"/>
    <s v="MEIKA-BERKARYA"/>
    <s v="Meika Berkarya"/>
    <s v="6287818525580"/>
    <s v="Kab. Kuningan"/>
    <s v="Cilimus"/>
    <s v="Jl. Panawuan Indrapatra, Panawuan"/>
    <s v="Kt. Sugiartha (PS)"/>
    <s v="628175771285"/>
    <x v="2"/>
    <s v="Mataram"/>
    <s v="Cakranegara"/>
    <s v="Kr. Siluman Selatan Jln. Wisnu. No. 13No Kelurahan. Cakranegara Tiimur (ANTARKAN LANGSUNG KE ALAMAT)"/>
    <n v="1"/>
    <s v="BARANG"/>
    <n v="100"/>
    <n v="0"/>
    <s v="EZ"/>
    <s v="Bulanan"/>
    <s v="Beli 1 Gratis 1 Sikat Punggug"/>
    <m/>
    <n v="39000"/>
    <n v="0"/>
    <n v="0"/>
    <n v="39000"/>
    <m/>
    <s v="Diskon"/>
    <n v="15600"/>
    <n v="23400"/>
    <n v="109000"/>
    <n v="1635"/>
    <s v="Kt. Sugiartha (PS)"/>
    <m/>
    <d v="2026-06-16T00:00:00"/>
    <m/>
    <x v="0"/>
    <m/>
    <s v="VIP"/>
    <m/>
    <m/>
    <s v="Tidak"/>
    <s v="COD"/>
    <n v="70000"/>
    <s v="Recon"/>
    <n v="83965"/>
    <x v="14"/>
  </r>
  <r>
    <s v="1358805312"/>
    <d v="2026-06-12T00:00:00"/>
    <s v="MEIKA-BERKARYA"/>
    <s v="Meika Berkarya"/>
    <s v="6287818525580"/>
    <s v="Kab. Kuningan"/>
    <s v="Cilimus"/>
    <s v="Jl. Panawuan Indrapatra, Panawuan"/>
    <s v="Dessy Abineno (Jj)"/>
    <s v="6285237714608"/>
    <x v="1"/>
    <s v="Kab. Kupang"/>
    <s v="Amarasi"/>
    <s v="Jln. Jurusan Buraen RT 08 RW 04 Dusun 02 Kelurahan /Desa Ekam Kotabes Kec. Amarasi"/>
    <n v="1"/>
    <s v="BARANG"/>
    <n v="100"/>
    <n v="0"/>
    <s v="EZ"/>
    <s v="Bulanan"/>
    <s v="Beli 1 Gratis 1 Sikat Punggug"/>
    <m/>
    <n v="78000"/>
    <n v="0"/>
    <n v="0"/>
    <n v="78000"/>
    <m/>
    <s v="Diskon"/>
    <n v="31200"/>
    <n v="46800"/>
    <n v="138000"/>
    <n v="2070"/>
    <s v="jn"/>
    <s v="Atasan/Staf/Karyawan"/>
    <d v="2026-06-30T00:00:00"/>
    <m/>
    <x v="1"/>
    <m/>
    <s v="VIP"/>
    <m/>
    <m/>
    <s v="Tidak"/>
    <s v="COD"/>
    <n v="60000"/>
    <s v="-"/>
    <n v="89130"/>
    <x v="11"/>
  </r>
  <r>
    <s v="1358710976"/>
    <d v="2026-06-12T00:00:00"/>
    <s v="MEIKA-BERKARYA"/>
    <s v="Meika Berkarya"/>
    <s v="6287818525580"/>
    <s v="Kab. Kuningan"/>
    <s v="Cilimus"/>
    <s v="Jl. Panawuan Indrapatra, Panawuan"/>
    <s v="Udin RT (Kin)"/>
    <s v="6281932312199"/>
    <x v="24"/>
    <s v="Jakarta Utara"/>
    <s v="Cilincing"/>
    <s v="Jl. Kalibaru 2B No. 1 RT 003/09 Kelurahan Kalibaru"/>
    <n v="1"/>
    <s v="BARANG"/>
    <n v="100"/>
    <n v="0"/>
    <s v="EZ"/>
    <s v="Bulanan"/>
    <s v="Beli 1 Pengkilap Body Kendaraan"/>
    <m/>
    <n v="14000"/>
    <n v="0"/>
    <n v="0"/>
    <n v="14000"/>
    <m/>
    <s v="Diskon"/>
    <n v="8000"/>
    <n v="6000"/>
    <n v="66500"/>
    <n v="997.5"/>
    <s v="Udin RT (Kin)"/>
    <m/>
    <d v="2026-06-13T00:00:00"/>
    <m/>
    <x v="0"/>
    <m/>
    <s v="VIP"/>
    <m/>
    <m/>
    <s v="Tidak"/>
    <s v="COD"/>
    <n v="52500"/>
    <s v="Recon"/>
    <n v="59502.5"/>
    <x v="25"/>
  </r>
  <r>
    <s v="1358913451"/>
    <d v="2026-06-12T00:00:00"/>
    <s v="MEIKA-BERKARYA"/>
    <s v="Meika Berkarya"/>
    <s v="6287818525580"/>
    <s v="Kab. Kuningan"/>
    <s v="Cilimus"/>
    <s v="Jl. Panawuan Indrapatra, Panawuan, Kec. Cigandamekar, Kabupaten Kuningan, Jawa Barat"/>
    <s v="Agustianto (Hb)"/>
    <s v="6285609108460"/>
    <x v="22"/>
    <s v="Metro"/>
    <s v="Metro Pusat"/>
    <s v="Jl yosodarso kelurahan metro Depan musholah nurul falak rumah cat warna biru, Kec Metro Pusat Kota Metro"/>
    <n v="1"/>
    <s v="BARANG"/>
    <n v="100"/>
    <n v="0"/>
    <s v="EZ"/>
    <s v="Bulanan"/>
    <s v="1 Dapat 2 Kacamata Autofokus ,2.00"/>
    <m/>
    <n v="32000"/>
    <n v="0"/>
    <n v="0"/>
    <n v="32000"/>
    <m/>
    <s v="Diskon"/>
    <n v="12800"/>
    <n v="19200"/>
    <n v="72000"/>
    <n v="1080"/>
    <s v="Agustianto (Hb)"/>
    <m/>
    <d v="2026-06-15T00:00:00"/>
    <s v="HUBUNGI PENERIMA (LANGSUNG ANTAR KE ALAMAT)"/>
    <x v="0"/>
    <m/>
    <s v="VIP"/>
    <m/>
    <m/>
    <s v="Tidak"/>
    <s v="COD"/>
    <n v="40000"/>
    <s v="Recon"/>
    <n v="51720"/>
    <x v="18"/>
  </r>
  <r>
    <s v="1358640521"/>
    <d v="2026-06-12T00:00:00"/>
    <s v="MEIKA-BERKARYA"/>
    <s v="Meika Berkarya"/>
    <s v="6287818525580"/>
    <s v="Kab. Kuningan"/>
    <s v="Cilimus"/>
    <s v="Jl. Panawuan Indrapatra, Panawuan, Kec. Cigandamekar, Kabupaten Kuningan, Jawa Barat"/>
    <s v="muktar (RM)"/>
    <s v="62895806188333"/>
    <x v="6"/>
    <s v="Kab. Dharmasraya"/>
    <s v="Koto Baru"/>
    <s v="Warung Lontong Jorong Koto Lintas Desa Koto Padang Jln Lintas Sumatra Indonesia, Kec Koto Baru Kab. Dharmasraya"/>
    <n v="1"/>
    <s v="BARANG"/>
    <n v="100"/>
    <n v="0"/>
    <s v="EZ"/>
    <s v="Bulanan"/>
    <s v="1 Set Kunci Gembok Motor"/>
    <m/>
    <n v="50000"/>
    <n v="0"/>
    <n v="0"/>
    <n v="50000"/>
    <m/>
    <s v="Diskon"/>
    <n v="20000"/>
    <n v="30000"/>
    <n v="144000"/>
    <n v="2160"/>
    <s v="muktar (RM)"/>
    <m/>
    <d v="2026-06-17T00:00:00"/>
    <s v="HUBUNGI PENERIMA (LANGSUNG ANTAR KE ALAMAT)"/>
    <x v="0"/>
    <m/>
    <s v="VIP"/>
    <m/>
    <m/>
    <s v="Tidak"/>
    <s v="COD"/>
    <n v="94000"/>
    <s v="Recon"/>
    <n v="111840"/>
    <x v="7"/>
  </r>
  <r>
    <s v="1358798727"/>
    <d v="2026-06-12T00:00:00"/>
    <s v="MEIKA-BERKARYA"/>
    <s v="Meika Berkarya"/>
    <s v="6287818525580"/>
    <s v="Kab. Kuningan"/>
    <s v="Cilimus"/>
    <s v="Jl. Panawuan Indrapatra, Panawuan"/>
    <s v="Maikel Mokodompit (Yn)"/>
    <s v="6281241564319"/>
    <x v="3"/>
    <s v="Kab. Minahasa Tenggara"/>
    <s v="Tombatu"/>
    <s v="Jl. Seledan Desa Tombatu 2 Tengah Kec Tombatu Kab Minahasa Tenggara patokan rumah dekat Pasar / Supermarket, Rumah beton (DIANTAR LANGSUNG KE ALAMAT PENERIMA)."/>
    <n v="1"/>
    <s v="BARANG"/>
    <n v="100"/>
    <n v="0"/>
    <s v="EZ"/>
    <s v="Bulanan"/>
    <s v="Beli 1 Pembesar Layar Hp"/>
    <m/>
    <n v="102000"/>
    <n v="0"/>
    <n v="0"/>
    <n v="102000"/>
    <m/>
    <s v="Diskon"/>
    <n v="40800"/>
    <n v="61200"/>
    <n v="172010"/>
    <n v="2580.15"/>
    <s v="paket anda adadi jnt panawuan"/>
    <s v="Atasan/Staf/Karyawan"/>
    <d v="2026-06-24T00:00:00"/>
    <m/>
    <x v="1"/>
    <m/>
    <s v="VIP"/>
    <m/>
    <m/>
    <s v="Tidak"/>
    <s v="COD"/>
    <n v="70010"/>
    <s v="-"/>
    <n v="108229.85"/>
    <x v="2"/>
  </r>
  <r>
    <s v="1358800187"/>
    <d v="2026-06-12T00:00:00"/>
    <s v="MEIKA-BERKARYA"/>
    <s v="Meika Berkarya"/>
    <s v="6287818525580"/>
    <s v="Kab. Kuningan"/>
    <s v="Cilimus"/>
    <s v="Jl. Panawuan Indrapatra, Panawuan, Kec. Cigandamekar, Kabupaten Kuningan, Jawa Barat"/>
    <s v="Iskandar rusman (IS)"/>
    <s v="6281321610139"/>
    <x v="26"/>
    <s v="Cirebon"/>
    <s v="Harjamukti"/>
    <s v="Jlnahmad Yani , Sahabat Shuttle Harjamukti Samping Alfamart Desa Harjamukti Patokan Terminal Harjamukti Pool Jln Raya Pas Samping Alfamart, Kec Harjamukti Kab Cirebon"/>
    <n v="1"/>
    <s v="BARANG"/>
    <n v="100"/>
    <n v="0"/>
    <s v="EZ"/>
    <s v="Bulanan"/>
    <s v="1 SET GIGI PALSU"/>
    <m/>
    <n v="8000"/>
    <n v="0"/>
    <n v="0"/>
    <n v="8000"/>
    <m/>
    <s v="Diskon"/>
    <n v="3000"/>
    <n v="5000"/>
    <n v="63000"/>
    <n v="945"/>
    <s v="Iskandar rusman (IS)"/>
    <m/>
    <d v="2026-06-13T00:00:00"/>
    <s v="HUBUNGI PENERIMA (LANGSUNG ANTAR KE ALAMAT)"/>
    <x v="0"/>
    <m/>
    <s v="VIP"/>
    <m/>
    <m/>
    <s v="Tidak"/>
    <s v="COD"/>
    <n v="55000"/>
    <s v="Recon"/>
    <n v="57055"/>
    <x v="25"/>
  </r>
  <r>
    <s v="1358718909"/>
    <d v="2026-06-12T00:00:00"/>
    <s v="MEIKA-BERKARYA"/>
    <s v="Meika Berkarya"/>
    <s v="6287818525580"/>
    <s v="Kab. Kuningan"/>
    <s v="Cilimus"/>
    <s v="Jl. Panawuan Indrapatra, Panawuan"/>
    <s v="Gede citra astawa Od."/>
    <s v="6287765431543"/>
    <x v="12"/>
    <s v="Denpasar"/>
    <s v="Denpasar Utara"/>
    <s v="Jl. Antasura Gang Teratai No. 7 Denpasar Utara (DIANTAR LANGSUNG KE ALAMAT PENERIMA) Kelurahan Tonja"/>
    <n v="1"/>
    <s v="BARANG"/>
    <n v="100"/>
    <n v="0"/>
    <s v="EZ"/>
    <s v="Bulanan"/>
    <s v="Beli 1 Gratis 1 Sikat Punggug"/>
    <m/>
    <n v="30000"/>
    <n v="0"/>
    <n v="0"/>
    <n v="30000"/>
    <m/>
    <s v="Diskon"/>
    <n v="12000"/>
    <n v="18000"/>
    <n v="95000"/>
    <n v="1425"/>
    <s v="Gede citra astawa Od."/>
    <m/>
    <d v="2026-06-15T00:00:00"/>
    <m/>
    <x v="0"/>
    <m/>
    <s v="VIP"/>
    <m/>
    <m/>
    <s v="Tidak"/>
    <s v="COD"/>
    <n v="65000"/>
    <s v="Recon"/>
    <n v="75575"/>
    <x v="18"/>
  </r>
  <r>
    <s v="1358714930"/>
    <d v="2026-06-12T00:00:00"/>
    <s v="MEIKA-BERKARYA"/>
    <s v="Meika Berkarya"/>
    <s v="6287818525580"/>
    <s v="Kab. Kuningan"/>
    <s v="Cilimus"/>
    <s v="Jl. Panawuan Indrapatra, Panawuan, Kec. Cigandamekar, Kabupaten Kuningan, Jawa Barat"/>
    <s v="Patmawati Patmawati (IS)"/>
    <s v="6282358027849"/>
    <x v="21"/>
    <s v="Banjarmasin"/>
    <s v="Banjarmasin Selatan"/>
    <s v="Kelurahan Mantuil Rt 09 Rw 02 ,Jln Halinau Deket Jembatan Bromo, Kec Banjar Masin Selatan Kota Banjarmasin"/>
    <n v="1"/>
    <s v="BARANG"/>
    <n v="100"/>
    <n v="0"/>
    <s v="EZ"/>
    <s v="Bulanan"/>
    <s v="1 SET GIGI PALSU"/>
    <m/>
    <n v="45000"/>
    <n v="0"/>
    <n v="0"/>
    <n v="45000"/>
    <m/>
    <s v="Diskon"/>
    <n v="18000"/>
    <n v="27000"/>
    <n v="100000"/>
    <n v="1500"/>
    <s v="DC PANAWUAN"/>
    <s v="Atasan/Staf/Karyawan"/>
    <d v="2026-06-27T00:00:00"/>
    <s v="HUBUNGI PENERIMA (LANGSUNG ANTAR KE ALAMAT)"/>
    <x v="1"/>
    <m/>
    <s v="VIP"/>
    <m/>
    <m/>
    <s v="Tidak"/>
    <s v="COD"/>
    <n v="55000"/>
    <s v="-"/>
    <n v="71500"/>
    <x v="8"/>
  </r>
  <r>
    <s v="1358835523"/>
    <d v="2026-06-12T00:00:00"/>
    <s v="MEIKA-BERKARYA"/>
    <s v="Meika Berkarya"/>
    <s v="6287818525580"/>
    <s v="Kab. Kuningan"/>
    <s v="Cilimus"/>
    <s v="Jl. Panawuan Indrapatra, Panawuan, Kec. Cigandamekar, Kabupaten Kuningan, Jawa Barat"/>
    <s v="Budi Hugo (rz)"/>
    <s v="6281253556803"/>
    <x v="13"/>
    <s v="Palangkaraya"/>
    <s v="Pahandut"/>
    <s v="Wisma Tambun Raya No33A Kamar 5 Jln Tambun Raya Desa Langkai, Pahandut Kota Palangka Raya"/>
    <n v="1"/>
    <s v="BARANG"/>
    <n v="100"/>
    <n v="0"/>
    <s v="EZ"/>
    <s v="Bulanan"/>
    <s v="1 SET GIGI PALSU"/>
    <m/>
    <n v="44000"/>
    <n v="0"/>
    <n v="0"/>
    <n v="44000"/>
    <m/>
    <s v="Diskon"/>
    <n v="17600"/>
    <n v="26400"/>
    <n v="105000"/>
    <n v="1575"/>
    <s v="Budi Hugo (rz)"/>
    <m/>
    <d v="2026-06-16T00:00:00"/>
    <s v="HUBUNGI PENERIMA (LANGSUNG ANTAR KE ALAMAT)"/>
    <x v="0"/>
    <m/>
    <s v="VIP"/>
    <m/>
    <m/>
    <s v="Tidak"/>
    <s v="COD"/>
    <n v="61000"/>
    <s v="Recon"/>
    <n v="77025"/>
    <x v="14"/>
  </r>
  <r>
    <s v="1358640555"/>
    <d v="2026-06-12T00:00:00"/>
    <s v="MEIKA-BERKARYA"/>
    <s v="Meika Berkarya"/>
    <s v="6287818525580"/>
    <s v="Kab. Kuningan"/>
    <s v="Cilimus"/>
    <s v="Jl. Panawuan Indrapatra, Panawuan"/>
    <s v="Jayaharta Od."/>
    <s v="6282393997632"/>
    <x v="23"/>
    <s v="Bau Bau"/>
    <s v="Betoambari"/>
    <s v="BTN Topas 3 Perum Wahana Blok M No. 33 Kota Bau Bau Kec Betoambari (DIANTAR LANGSUNG KE ALAMAT PENERIMA) Kelurahan Lipu."/>
    <n v="1"/>
    <s v="BARANG"/>
    <n v="100"/>
    <n v="0"/>
    <s v="EZ"/>
    <s v="Bulanan"/>
    <s v="Beli 1 Gratis 1 Sikat Punggug"/>
    <m/>
    <n v="91000"/>
    <n v="0"/>
    <n v="0"/>
    <n v="91000"/>
    <m/>
    <s v="Diskon"/>
    <n v="36400"/>
    <n v="54600"/>
    <n v="150000"/>
    <n v="2250"/>
    <s v="DC PANAWUAN"/>
    <s v="Atasan/Staf/Karyawan"/>
    <d v="2026-06-27T00:00:00"/>
    <m/>
    <x v="1"/>
    <m/>
    <s v="VIP"/>
    <m/>
    <m/>
    <s v="Tidak"/>
    <s v="COD"/>
    <n v="59000"/>
    <s v="-"/>
    <n v="93150"/>
    <x v="8"/>
  </r>
  <r>
    <s v="1358641959"/>
    <d v="2026-06-12T00:00:00"/>
    <s v="MEIKA-BERKARYA"/>
    <s v="Meika Berkarya"/>
    <s v="6287818525580"/>
    <s v="Kab. Kuningan"/>
    <s v="Cilimus"/>
    <s v="Jl. Panawuan Indrapatra, Panawuan, Kec. Cigandamekar, Kabupaten Kuningan, Jawa Barat"/>
    <s v="Frandy Pardede (IS)"/>
    <s v="6282257254890"/>
    <x v="16"/>
    <s v="Kab. Sidoarjo"/>
    <s v="Sidoarjo"/>
    <s v="Kelurahan Sidokare Blok Q12, Pondok Sidokare Indah, Kec Sidoarjo Kab Sidoarjo"/>
    <n v="1"/>
    <s v="BARANG"/>
    <n v="100"/>
    <n v="0"/>
    <s v="EZ"/>
    <s v="Bulanan"/>
    <s v="1 SET POMPA SEDOT MANUAL (1 POMPA DAN 1 SELANG)"/>
    <m/>
    <n v="21000"/>
    <n v="0"/>
    <n v="0"/>
    <n v="21000"/>
    <m/>
    <s v="Diskon"/>
    <n v="12000"/>
    <n v="9000"/>
    <n v="86000"/>
    <n v="1290"/>
    <m/>
    <m/>
    <m/>
    <s v="HUBUNGI PENERIMA (LANGSUNG ANTAR KE ALAMAT)"/>
    <x v="1"/>
    <m/>
    <s v="VIP"/>
    <m/>
    <m/>
    <s v="Tidak"/>
    <s v="COD"/>
    <n v="65000"/>
    <s v="-"/>
    <n v="75710"/>
    <x v="20"/>
  </r>
  <r>
    <s v="1358732127"/>
    <d v="2026-06-12T00:00:00"/>
    <s v="MEIKA-BERKARYA"/>
    <s v="Meika Berkarya"/>
    <s v="6287818525580"/>
    <s v="Kab. Kuningan"/>
    <s v="Cilimus"/>
    <s v="Jl. Panawuan Indrapatra, Panawuan"/>
    <s v="Mujidin (iaa)"/>
    <s v="628134011887"/>
    <x v="21"/>
    <s v="Kab. Banjar"/>
    <s v="Mataraman"/>
    <s v="Alamat: Desa Sungai Jati RT 01 RW 01 (patokan rumah dekat bangunan pamsimas) Kecamatan mataraman Kabupaten Banjar Provinsi Kalimantan Selatan"/>
    <n v="1"/>
    <s v="BARANG"/>
    <n v="100"/>
    <n v="0"/>
    <s v="EZ"/>
    <s v="Bulanan"/>
    <s v="Beli 2 Gratis 1 Semprotan Noozle"/>
    <m/>
    <n v="61000"/>
    <n v="0"/>
    <n v="0"/>
    <n v="61000"/>
    <m/>
    <s v="Diskon"/>
    <n v="24400"/>
    <n v="36600"/>
    <n v="166400"/>
    <n v="2496"/>
    <s v="jnt"/>
    <s v="Atasan/Staf/Karyawan"/>
    <d v="2026-06-23T00:00:00"/>
    <m/>
    <x v="1"/>
    <m/>
    <s v="VIP"/>
    <m/>
    <m/>
    <s v="Tidak"/>
    <s v="COD"/>
    <n v="105400"/>
    <s v="-"/>
    <n v="127304"/>
    <x v="12"/>
  </r>
  <r>
    <s v="1358646371"/>
    <d v="2026-06-12T00:00:00"/>
    <s v="MEIKA-BERKARYA"/>
    <s v="Meika Berkarya"/>
    <s v="6287818525580"/>
    <s v="Kab. Kuningan"/>
    <s v="Cilimus"/>
    <s v="Jl. Panawuan Indrapatra, Panawuan"/>
    <s v="Ani.Titalouw (Jj)"/>
    <s v="6282322577214"/>
    <x v="7"/>
    <s v="Kab. Seram Bagian Barat"/>
    <s v="Seram Barat"/>
    <s v="Kantor Dinas Perhubungan Kabupaten Seram Bagian Barat, Kelurahan /Desa Piru Kec. Seram Barat"/>
    <n v="1"/>
    <s v="BARANG"/>
    <n v="100"/>
    <n v="0"/>
    <s v="EZ"/>
    <s v="Bulanan"/>
    <s v="Beli 1 Gratis 1 Alat Cukur Multifungsi"/>
    <m/>
    <n v="133000"/>
    <n v="0"/>
    <n v="0"/>
    <n v="133000"/>
    <m/>
    <s v="Diskon"/>
    <n v="53200"/>
    <n v="79800"/>
    <n v="238000"/>
    <n v="3570"/>
    <s v="ybs"/>
    <m/>
    <d v="2026-07-02T00:00:00"/>
    <m/>
    <x v="1"/>
    <m/>
    <s v="VIP"/>
    <m/>
    <m/>
    <s v="Tidak"/>
    <s v="COD"/>
    <n v="105000"/>
    <s v="-"/>
    <n v="154630"/>
    <x v="21"/>
  </r>
  <r>
    <s v="1358644866"/>
    <d v="2026-06-12T00:00:00"/>
    <s v="MEIKA-BERKARYA"/>
    <s v="Meika Berkarya"/>
    <s v="6287818525580"/>
    <s v="Kab. Kuningan"/>
    <s v="Cilimus"/>
    <s v="Jl. Panawuan Indrapatra, Panawuan"/>
    <s v="Mujidin (IR)"/>
    <s v="628134011887"/>
    <x v="21"/>
    <s v="Kab. Banjar"/>
    <s v="Mataraman"/>
    <s v="RT 01/RW 01 Kelurahan Sungai Jati Kec Mataraman (SDN sungai jati)"/>
    <n v="1"/>
    <s v="BARANG"/>
    <n v="100"/>
    <n v="0"/>
    <s v="EZ"/>
    <s v="Bulanan"/>
    <s v="Beli 2 Gratis 1 Semprotan Noozle"/>
    <m/>
    <n v="61000"/>
    <n v="0"/>
    <n v="0"/>
    <n v="61000"/>
    <m/>
    <s v="Diskon"/>
    <n v="24400"/>
    <n v="36600"/>
    <n v="165000"/>
    <n v="2475"/>
    <s v="Mujidin (IR)"/>
    <m/>
    <d v="2026-06-17T00:00:00"/>
    <m/>
    <x v="0"/>
    <m/>
    <s v="VIP"/>
    <m/>
    <m/>
    <s v="Tidak"/>
    <s v="COD"/>
    <n v="104000"/>
    <s v="Recon"/>
    <n v="125925"/>
    <x v="7"/>
  </r>
  <r>
    <s v="1358593045"/>
    <d v="2026-06-12T00:00:00"/>
    <s v="MEIKA-BERKARYA"/>
    <s v="Meika Berkarya"/>
    <s v="6287818525580"/>
    <s v="Kab. Kuningan"/>
    <s v="Cilimus"/>
    <s v="Jl. Panawuan Indrapatra, Panawuan"/>
    <s v="Hatta Yoga (PS)"/>
    <s v="6285654908147"/>
    <x v="5"/>
    <s v="Kab. Bengkayang"/>
    <s v="Sungai Raya"/>
    <s v="Jl.Duri Raya  Dusun. Siliwangi  RT.08/RW.02 No. Rumah 11 B Desa. Sungai Duri (ANTRAKN LANGSUNG KE ALAMAT)"/>
    <n v="1"/>
    <s v="BARANG"/>
    <n v="100"/>
    <n v="0"/>
    <s v="EZ"/>
    <s v="Bulanan"/>
    <s v="Beli 1 Gratis 1 Sikat Punggug"/>
    <m/>
    <n v="74000"/>
    <n v="0"/>
    <n v="0"/>
    <n v="74000"/>
    <m/>
    <s v="Diskon"/>
    <n v="29600"/>
    <n v="44400"/>
    <n v="144000"/>
    <n v="2160"/>
    <s v="Hatta Yoga (PS)"/>
    <m/>
    <d v="2026-06-19T00:00:00"/>
    <m/>
    <x v="0"/>
    <m/>
    <s v="VIP"/>
    <m/>
    <m/>
    <s v="Tidak"/>
    <s v="COD"/>
    <n v="70000"/>
    <s v="Recon"/>
    <n v="97440"/>
    <x v="3"/>
  </r>
  <r>
    <s v="1358603155"/>
    <d v="2026-06-12T00:00:00"/>
    <s v="MEIKA-BERKARYA"/>
    <s v="Meika Berkarya"/>
    <s v="6287818525580"/>
    <s v="Kab. Kuningan"/>
    <s v="Cilimus"/>
    <s v="Jl. Panawuan Indrapatra, Panawuan, Kec. Cigandamekar, Kabupaten Kuningan, Jawa Barat"/>
    <s v="Romauli Silalahi (PTR)"/>
    <s v="62818400992"/>
    <x v="31"/>
    <s v="Batam"/>
    <s v="Bengkong"/>
    <s v="Perum Pantai Gading Blok D 15, Kelurahan Tanjung Buntung, Kec Bengkong"/>
    <n v="1"/>
    <s v="BARANG"/>
    <n v="100"/>
    <n v="7900000"/>
    <s v="EZ"/>
    <s v="Bulanan"/>
    <s v="1 Paket Buku Excel"/>
    <s v="BUKU"/>
    <n v="37000"/>
    <n v="0"/>
    <n v="0"/>
    <n v="37000"/>
    <m/>
    <s v="Diskon"/>
    <n v="14800"/>
    <n v="22200"/>
    <n v="121000"/>
    <n v="1815"/>
    <s v="Romauli Silalahi (PTR)"/>
    <m/>
    <d v="2026-06-15T00:00:00"/>
    <s v="HUBUNGI PENERIMA (LANGSUNG ANTAR KE ALAMAT)"/>
    <x v="0"/>
    <m/>
    <s v="VIP"/>
    <m/>
    <m/>
    <s v="Tidak"/>
    <s v="COD"/>
    <n v="84000"/>
    <s v="Recon"/>
    <n v="96985"/>
    <x v="18"/>
  </r>
  <r>
    <s v="1358693185"/>
    <d v="2026-06-12T00:00:00"/>
    <s v="MEIKA-BERKARYA"/>
    <s v="Meika Berkarya"/>
    <s v="6287818525580"/>
    <s v="Kab. Kuningan"/>
    <s v="Cilimus"/>
    <s v="Jl. Panawuan Indrapatra, Panawuan, Kec. Cigandamekar, Kabupaten Kuningan, Jawa Barat"/>
    <s v="Jumail Mail (BY)"/>
    <s v="6282290847449"/>
    <x v="8"/>
    <s v="Kab. Donggala"/>
    <s v="Sojol"/>
    <s v="Desa/Kelurahan Tonggolobibi, Dusun 2 (Di Samping Tk Pgri Tonggolobibi, Rumah Pagar Beton Biru Putih) Kec Sojol Kab. Donggala"/>
    <n v="1"/>
    <s v="BARANG"/>
    <n v="100"/>
    <n v="0"/>
    <s v="EZ"/>
    <s v="Bulanan"/>
    <s v="1 Botol Aspal Anti Bocor"/>
    <m/>
    <n v="83000"/>
    <n v="0"/>
    <n v="0"/>
    <n v="83000"/>
    <m/>
    <s v="Diskon"/>
    <n v="33200"/>
    <n v="49800"/>
    <n v="167000"/>
    <n v="2505"/>
    <m/>
    <m/>
    <m/>
    <s v="HUBUNGI PENERIMA (LANGSUNG ANTAR KE ALAMAT)"/>
    <x v="1"/>
    <m/>
    <s v="VIP"/>
    <m/>
    <m/>
    <s v="Tidak"/>
    <s v="COD"/>
    <n v="84000"/>
    <s v="-"/>
    <n v="114695"/>
    <x v="20"/>
  </r>
  <r>
    <s v="1358694519"/>
    <d v="2026-06-12T00:00:00"/>
    <s v="MEIKA-BERKARYA"/>
    <s v="Meika Berkarya"/>
    <s v="6287818525580"/>
    <s v="Kab. Kuningan"/>
    <s v="Cilimus"/>
    <s v="Jl. Panawuan Indrapatra, Panawuan"/>
    <s v="H.Adal Achmad (Kin)"/>
    <s v="62811737448"/>
    <x v="29"/>
    <s v="Bengkulu"/>
    <s v="Gading Cempaka"/>
    <s v="Jl. Serayu RT 11 RW 03 No. 24 Kelurahan Padang Harapan"/>
    <n v="1"/>
    <s v="BARANG"/>
    <n v="100"/>
    <n v="0"/>
    <s v="EZ"/>
    <s v="Bulanan"/>
    <s v="Beli 1 Gratis 1 Gelang Retro Terapi Batu Giok"/>
    <m/>
    <n v="41000"/>
    <n v="0"/>
    <n v="0"/>
    <n v="41000"/>
    <m/>
    <s v="Diskon"/>
    <n v="16400"/>
    <n v="24600"/>
    <n v="111000"/>
    <n v="1665"/>
    <s v="H.Adal Achmad (Kin)"/>
    <m/>
    <d v="2026-06-18T00:00:00"/>
    <m/>
    <x v="0"/>
    <m/>
    <s v="VIP"/>
    <m/>
    <m/>
    <s v="Tidak"/>
    <s v="COD"/>
    <n v="70000"/>
    <s v="Recon"/>
    <n v="84735"/>
    <x v="9"/>
  </r>
  <r>
    <s v="1358897769"/>
    <d v="2026-06-12T00:00:00"/>
    <s v="MEIKA-BERKARYA"/>
    <s v="Meika Berkarya"/>
    <s v="6287818525580"/>
    <s v="Kab. Kuningan"/>
    <s v="Cilimus"/>
    <s v="Jl. Panawuan Indrapatra, Panawuan"/>
    <s v="Feberman Laia (ib)"/>
    <s v="6282279021863"/>
    <x v="0"/>
    <s v="Kab. Nias Selatan"/>
    <s v="Teluk Dalam"/>
    <s v="Jalan saonigeho km 2 desa pasar teluk dalam Nias Selatan."/>
    <n v="1"/>
    <s v="BARANG"/>
    <n v="100"/>
    <n v="0"/>
    <s v="EZ"/>
    <s v="Bulanan"/>
    <s v="Beli 1 Semprotan Noozle"/>
    <m/>
    <n v="57000"/>
    <n v="0"/>
    <n v="0"/>
    <n v="57000"/>
    <m/>
    <s v="Diskon"/>
    <n v="22800"/>
    <n v="34200"/>
    <n v="112000"/>
    <n v="1680"/>
    <s v="Feberman Laia (ib)"/>
    <m/>
    <d v="2026-06-19T00:00:00"/>
    <m/>
    <x v="0"/>
    <m/>
    <s v="VIP"/>
    <m/>
    <m/>
    <s v="Tidak"/>
    <s v="COD"/>
    <n v="55000"/>
    <s v="Recon"/>
    <n v="76120"/>
    <x v="3"/>
  </r>
  <r>
    <s v="1358775291"/>
    <d v="2026-06-12T00:00:00"/>
    <s v="MEIKA-BERKARYA"/>
    <s v="Meika Berkarya"/>
    <s v="6287818525580"/>
    <s v="Kab. Kuningan"/>
    <s v="Cilimus"/>
    <s v="Jl. Panawuan Indrapatra, Panawuan"/>
    <s v="Elisabeth (PS)"/>
    <s v="6285184587515"/>
    <x v="1"/>
    <s v="Kab. Timor Tengah Utara"/>
    <s v="Biboki Utara"/>
    <s v="Desa. Napan RT/RW 001/001 (Patokan rumah. 250m dibawah dari puskesmas napan)"/>
    <n v="1"/>
    <s v="BARANG"/>
    <n v="100"/>
    <n v="0"/>
    <s v="EZ"/>
    <s v="Bulanan"/>
    <s v="Beli 1 Gratis 1 Sikat Punggug"/>
    <m/>
    <n v="82000"/>
    <n v="0"/>
    <n v="0"/>
    <n v="82000"/>
    <m/>
    <s v="Diskon"/>
    <n v="32800"/>
    <n v="49200"/>
    <n v="152000"/>
    <n v="2280"/>
    <s v="jn"/>
    <s v="Atasan/Staf/Karyawan"/>
    <d v="2026-06-30T00:00:00"/>
    <m/>
    <x v="1"/>
    <m/>
    <s v="VIP"/>
    <m/>
    <m/>
    <s v="Tidak"/>
    <s v="COD"/>
    <n v="70000"/>
    <s v="-"/>
    <n v="100520"/>
    <x v="11"/>
  </r>
  <r>
    <s v="1358539589"/>
    <d v="2026-06-12T00:00:00"/>
    <s v="MEIKA-BERKARYA"/>
    <s v="Meika Berkarya"/>
    <s v="6287818525580"/>
    <s v="Kab. Kuningan"/>
    <s v="Cilimus"/>
    <s v="Jl. Panawuan Indrapatra, Panawuan"/>
    <s v="Ratnah Djakaria SPd Od."/>
    <s v="6281340211551"/>
    <x v="9"/>
    <s v="Kab. Halmahera Barat"/>
    <s v="Jailolo"/>
    <s v="Desa Saria Kec Jailolo (DIANTAR LANGSUNG KE ALAMAT PENERIMA) Dekat Pantai Cat Warna Biru Muda Teras Rumah Belum Selesai."/>
    <n v="1"/>
    <s v="BARANG"/>
    <n v="100"/>
    <n v="0"/>
    <s v="EZ"/>
    <s v="Bulanan"/>
    <s v="Beli 1 Dapat 6 Paket Buku Lancar Membaca Tanpa Mengeja"/>
    <m/>
    <n v="112000"/>
    <n v="0"/>
    <n v="0"/>
    <n v="112000"/>
    <m/>
    <s v="Diskon"/>
    <n v="44800"/>
    <n v="67200"/>
    <n v="190000"/>
    <n v="2850"/>
    <s v="Ratnah Djakaria SPd Od."/>
    <m/>
    <d v="2026-06-20T00:00:00"/>
    <m/>
    <x v="0"/>
    <m/>
    <s v="VIP"/>
    <m/>
    <m/>
    <s v="Tidak"/>
    <s v="COD"/>
    <n v="78000"/>
    <s v="Recon"/>
    <n v="119950"/>
    <x v="0"/>
  </r>
  <r>
    <s v="1358851376"/>
    <d v="2026-06-12T00:00:00"/>
    <s v="MEIKA-BERKARYA"/>
    <s v="Meika Berkarya"/>
    <s v="6287818525580"/>
    <s v="Kab. Kuningan"/>
    <s v="Cilimus"/>
    <s v="Jl. Panawuan Indrapatra, Panawuan, Kec. Cigandamekar, Kabupaten Kuningan, Jawa Barat"/>
    <s v="Mustika Sprei (IS)"/>
    <s v="6282326240405"/>
    <x v="15"/>
    <s v="Kab. Batang"/>
    <s v="Kandeman"/>
    <s v="Desa Tegal Sari Rt 02 Rw 01 No 12 , Kec Kandeman Kab Batang Provinsi Jawa Tengah"/>
    <n v="1"/>
    <s v="BARANG"/>
    <n v="100"/>
    <n v="0"/>
    <s v="EZ"/>
    <s v="Bulanan"/>
    <s v="1 SET POMPA SEDOT MANUAL (1 POMPA DAN 1 SELANG)"/>
    <m/>
    <n v="26000"/>
    <n v="0"/>
    <n v="0"/>
    <n v="26000"/>
    <m/>
    <s v="Diskon"/>
    <n v="19000"/>
    <n v="7000"/>
    <n v="91000"/>
    <n v="1365"/>
    <s v="Mustika Sprei (IS)"/>
    <m/>
    <d v="2026-06-14T00:00:00"/>
    <s v="HUBUNGI PENERIMA (LANGSUNG ANTAR KE ALAMAT)"/>
    <x v="0"/>
    <m/>
    <s v="VIP"/>
    <m/>
    <m/>
    <s v="Tidak"/>
    <s v="COD"/>
    <n v="65000"/>
    <s v="Recon"/>
    <n v="82635"/>
    <x v="15"/>
  </r>
  <r>
    <s v="1358902961"/>
    <d v="2026-06-12T00:00:00"/>
    <s v="MEIKA-BERKARYA"/>
    <s v="Meika Berkarya"/>
    <s v="6287818525580"/>
    <s v="Kab. Kuningan"/>
    <s v="Cilimus"/>
    <s v="Jl. Panawuan Indrapatra, Panawuan"/>
    <s v="Jansje Lusje Sarapi (PS)"/>
    <s v="6285256211545"/>
    <x v="3"/>
    <s v="Kab. Kepulauan Sangihe"/>
    <s v="Tabukan Tengah"/>
    <s v="Kampung Sensong Tabukan Tengah Desa. Sensong (Depan kantor kapitalaung)"/>
    <n v="1"/>
    <s v="BARANG"/>
    <n v="100"/>
    <n v="0"/>
    <s v="EZ"/>
    <s v="Bulanan"/>
    <s v="Beli 1 Gratis 1 Sikat Punggug"/>
    <m/>
    <n v="102000"/>
    <n v="0"/>
    <n v="0"/>
    <n v="102000"/>
    <m/>
    <s v="Diskon"/>
    <n v="40800"/>
    <n v="61200"/>
    <n v="172000"/>
    <n v="2580"/>
    <s v="PAKET ANDA ADA DI JNT PANAUWAN"/>
    <s v="Atasan/Staf/Karyawan"/>
    <d v="2026-06-28T00:00:00"/>
    <m/>
    <x v="1"/>
    <m/>
    <s v="VIP"/>
    <m/>
    <m/>
    <s v="Tidak"/>
    <s v="COD"/>
    <n v="70000"/>
    <s v="-"/>
    <n v="108220"/>
    <x v="1"/>
  </r>
  <r>
    <s v="1358675003"/>
    <d v="2026-06-12T00:00:00"/>
    <s v="MEIKA-BERKARYA"/>
    <s v="Meika Berkarya"/>
    <s v="6287818525580"/>
    <s v="Kab. Kuningan"/>
    <s v="Cilimus"/>
    <s v="Jl. Panawuan Indrapatra, Panawuan"/>
    <s v="Heri tri (Yn)"/>
    <s v="6281347466190"/>
    <x v="19"/>
    <s v="Kab. Kutai Timur"/>
    <s v="Sangatta Selatan"/>
    <s v="Jl. HM Ardans RT 03 Desa Sangatta Selatan Kec Sangatta Selatan Kab Kutai Timur patokan Rumah depan Hotel Mitra (DIANTAR LANGSUNG KE ALAMAT PENERIMA)."/>
    <n v="1"/>
    <s v="BARANG"/>
    <n v="100"/>
    <n v="0"/>
    <s v="EZ"/>
    <s v="Bulanan"/>
    <s v="Beli 1 Gratis 1 Alat Cukur Multifungsi"/>
    <m/>
    <n v="73000"/>
    <n v="0"/>
    <n v="0"/>
    <n v="73000"/>
    <m/>
    <s v="Diskon"/>
    <n v="29200"/>
    <n v="43800"/>
    <n v="177000"/>
    <n v="2655"/>
    <s v="Heri tri (Yn)"/>
    <m/>
    <d v="2026-06-18T00:00:00"/>
    <m/>
    <x v="0"/>
    <m/>
    <s v="VIP"/>
    <m/>
    <m/>
    <s v="Tidak"/>
    <s v="COD"/>
    <n v="104000"/>
    <s v="Recon"/>
    <n v="130545"/>
    <x v="9"/>
  </r>
  <r>
    <s v="1358773869"/>
    <d v="2026-06-12T00:00:00"/>
    <s v="MEIKA-BERKARYA"/>
    <s v="Meika Berkarya"/>
    <s v="6287818525580"/>
    <s v="Kab. Kuningan"/>
    <s v="Cilimus"/>
    <s v="Jl. Panawuan Indrapatra, Panawuan"/>
    <s v="Noldy Suoth (Yn)"/>
    <s v="6281240356051"/>
    <x v="25"/>
    <s v="Jayapura"/>
    <s v="Jayapura Utara"/>
    <s v="Jl. Nimboran RT 02 RW 05 No. 52 Desa Imbi Kec Jayapura Utara Kota Jayapura patokan rumah Ruko/Kios (DIANTAR LANGSUNG KE ALAMAT PENERIMA)."/>
    <n v="1"/>
    <s v="BARANG"/>
    <n v="100"/>
    <n v="0"/>
    <s v="EZ"/>
    <s v="Bulanan"/>
    <s v="Beli 1 Gratis 1 Alat Cukur Multifungsi"/>
    <m/>
    <n v="109000"/>
    <n v="0"/>
    <n v="0"/>
    <n v="109000"/>
    <m/>
    <s v="Diskon"/>
    <n v="43600"/>
    <n v="65400"/>
    <n v="213000"/>
    <n v="3195"/>
    <s v="Noldy Suoth (Yn)"/>
    <m/>
    <d v="2026-06-17T00:00:00"/>
    <m/>
    <x v="0"/>
    <m/>
    <s v="VIP"/>
    <m/>
    <m/>
    <s v="Tidak"/>
    <s v="COD"/>
    <n v="104000"/>
    <s v="Recon"/>
    <n v="144405"/>
    <x v="7"/>
  </r>
  <r>
    <s v="1358559735"/>
    <d v="2026-06-12T00:00:00"/>
    <s v="MEIKA-BERKARYA"/>
    <s v="Meika Berkarya"/>
    <s v="6287818525580"/>
    <s v="Kab. Kuningan"/>
    <s v="Cilimus"/>
    <s v="Jl. Panawuan Indrapatra, Panawuan"/>
    <s v="Ayus N. Nusi Od."/>
    <s v="6282292328874"/>
    <x v="11"/>
    <s v="Kab. Gorontalo"/>
    <s v="Telaga"/>
    <s v="Desa Dulohupa Kec Telaga (DIANTAR LANGSUNG KE ALAMAT PENERIMA) Depan Aisya Parfum Titik Mapsnya."/>
    <n v="1"/>
    <s v="BARANG"/>
    <n v="100"/>
    <n v="0"/>
    <s v="EZ"/>
    <s v="Bulanan"/>
    <s v="Beli 1 Semprotan Noozle"/>
    <m/>
    <n v="85000"/>
    <n v="0"/>
    <n v="0"/>
    <n v="85000"/>
    <m/>
    <s v="Diskon"/>
    <n v="34000"/>
    <n v="51000"/>
    <n v="139000"/>
    <n v="2085"/>
    <s v="Ayus N. Nusi Od."/>
    <m/>
    <d v="2026-06-17T00:00:00"/>
    <m/>
    <x v="0"/>
    <m/>
    <s v="VIP"/>
    <m/>
    <m/>
    <s v="Tidak"/>
    <s v="COD"/>
    <n v="54000"/>
    <s v="Recon"/>
    <n v="85915"/>
    <x v="7"/>
  </r>
  <r>
    <s v="1358551917"/>
    <d v="2026-06-12T00:00:00"/>
    <s v="MEIKA-BERKARYA"/>
    <s v="Meika Berkarya"/>
    <s v="6287818525580"/>
    <s v="Kab. Kuningan"/>
    <s v="Cilimus"/>
    <s v="Jl. Panawuan Indrapatra, Panawuan"/>
    <s v="Christina R Od."/>
    <s v="6282271157243"/>
    <x v="14"/>
    <s v="Makassar"/>
    <s v="Tamalanrea"/>
    <s v="BTP Blok F No. 273 Makassar Kelurahan Buntusu Kec Tamalanrea Makassar (DIANTAR LANGSUNG KE ALAMAT PENERIMA)."/>
    <n v="1"/>
    <s v="BARANG"/>
    <n v="100"/>
    <n v="0"/>
    <s v="EZ"/>
    <s v="Bulanan"/>
    <s v="Beli 1 Gratis 1 Sikat Punggug"/>
    <m/>
    <n v="60000"/>
    <n v="0"/>
    <n v="0"/>
    <n v="60000"/>
    <m/>
    <s v="Diskon"/>
    <n v="24000"/>
    <n v="36000"/>
    <n v="130000"/>
    <n v="1950"/>
    <s v="Christina R Od."/>
    <m/>
    <d v="2026-06-15T00:00:00"/>
    <m/>
    <x v="0"/>
    <m/>
    <s v="VIP"/>
    <m/>
    <m/>
    <s v="Tidak"/>
    <s v="COD"/>
    <n v="70000"/>
    <s v="Recon"/>
    <n v="92050"/>
    <x v="18"/>
  </r>
  <r>
    <s v="1358564861"/>
    <d v="2026-06-12T00:00:00"/>
    <s v="MEIKA-BERKARYA"/>
    <s v="Meika Berkarya"/>
    <s v="6287818525580"/>
    <s v="Kab. Kuningan"/>
    <s v="Cilimus"/>
    <s v="Jl. Panawuan Indrapatra, Panawuan, Kec. Cigandamekar, Kabupaten Kuningan, Jawa Barat"/>
    <s v="Rifki (Bar)"/>
    <s v="6282230493319"/>
    <x v="8"/>
    <s v="Kab. Banggai"/>
    <s v="Luwuk Selatan"/>
    <s v="Jl Pulau Halmahera, Kel Simpong Rt 10, Kec Luwuk Selatan, Belakang Masjid Anur Agung), No Hp ,6282230493319 ( Dikirim Langsung Ke Penerima)"/>
    <n v="1"/>
    <s v="BARANG"/>
    <n v="100"/>
    <n v="0"/>
    <s v="EZ"/>
    <s v="Bulanan"/>
    <s v="1 Botol Aspal Anti Bocor"/>
    <m/>
    <n v="81000"/>
    <n v="0"/>
    <n v="0"/>
    <n v="81000"/>
    <m/>
    <s v="Diskon"/>
    <n v="32400"/>
    <n v="48600"/>
    <n v="165000"/>
    <n v="2475"/>
    <m/>
    <m/>
    <m/>
    <s v="HUBUNGI PENERIMA (LANGSUNG ANTAR KE ALAMAT)"/>
    <x v="1"/>
    <m/>
    <s v="VIP"/>
    <m/>
    <m/>
    <s v="Tidak"/>
    <s v="COD"/>
    <n v="84000"/>
    <s v="-"/>
    <n v="113925"/>
    <x v="20"/>
  </r>
  <r>
    <s v="1358782803"/>
    <d v="2026-06-12T00:00:00"/>
    <s v="MEIKA-BERKARYA"/>
    <s v="Meika Berkarya"/>
    <s v="6287818525580"/>
    <s v="Kab. Kuningan"/>
    <s v="Cilimus"/>
    <s v="Jl. Panawuan Indrapatra, Panawuan"/>
    <s v="Muhammad Imron (PS)"/>
    <s v="6282162957836"/>
    <x v="5"/>
    <s v="Kab. Sambas"/>
    <s v="Subah"/>
    <s v="Gang. Karya 3 Dusun. Karang Sari Desa. Sempurna   (tepatnya di belakang walet)"/>
    <n v="1"/>
    <s v="BARANG"/>
    <n v="100"/>
    <n v="0"/>
    <s v="EZ"/>
    <s v="Bulanan"/>
    <s v="Beli 1 Semprotan Noozle"/>
    <m/>
    <n v="74000"/>
    <n v="0"/>
    <n v="0"/>
    <n v="74000"/>
    <m/>
    <s v="Diskon"/>
    <n v="29600"/>
    <n v="44400"/>
    <n v="129000"/>
    <n v="1935"/>
    <s v="widari"/>
    <s v="Tetangga"/>
    <d v="2026-06-20T00:00:00"/>
    <m/>
    <x v="0"/>
    <m/>
    <s v="VIP"/>
    <m/>
    <m/>
    <s v="Tidak"/>
    <s v="COD"/>
    <n v="55000"/>
    <s v="Recon"/>
    <n v="82665"/>
    <x v="0"/>
  </r>
  <r>
    <s v="1358938741"/>
    <d v="2026-06-12T00:00:00"/>
    <s v="MEIKA-BERKARYA"/>
    <s v="Meika Berkarya"/>
    <s v="6287818525580"/>
    <s v="Kab. Kuningan"/>
    <s v="Cilimus"/>
    <s v="Jl. Panawuan Indrapatra, Panawuan"/>
    <s v="Maria goreti bahy (kin)"/>
    <s v="6285703136879"/>
    <x v="19"/>
    <s v="Kab. Kutai Timur"/>
    <s v="Sangkulirang"/>
    <s v="PT EBL Etam Bersama Lestari Desa Pelawan (LANGSUNG DIANTARKAN KE ALAMAT)"/>
    <n v="1"/>
    <s v="BARANG"/>
    <n v="100"/>
    <n v="0"/>
    <s v="EZ"/>
    <s v="Bulanan"/>
    <s v="Beli 1 Gratis 1 Sikat Punggug"/>
    <m/>
    <n v="93000"/>
    <n v="0"/>
    <n v="0"/>
    <n v="93000"/>
    <m/>
    <s v="Diskon"/>
    <n v="37200"/>
    <n v="55800"/>
    <n v="154000"/>
    <n v="2310"/>
    <s v="Maria goreti bahy (kin)"/>
    <m/>
    <d v="2026-06-20T00:00:00"/>
    <m/>
    <x v="0"/>
    <m/>
    <s v="VIP"/>
    <m/>
    <m/>
    <s v="Tidak"/>
    <s v="COD"/>
    <n v="61000"/>
    <s v="Recon"/>
    <n v="95890"/>
    <x v="0"/>
  </r>
  <r>
    <s v="1358666944"/>
    <d v="2026-06-12T00:00:00"/>
    <s v="MEIKA-BERKARYA"/>
    <s v="Meika Berkarya"/>
    <s v="6287818525580"/>
    <s v="Kab. Kuningan"/>
    <s v="Cilimus"/>
    <s v="Jl. Panawuan Indrapatra, Panawuan"/>
    <s v="Nadam Nadam Od."/>
    <s v="6281316633799"/>
    <x v="0"/>
    <s v="Kab. Deli Serdang"/>
    <s v="Galang"/>
    <s v="Kelurahan Galang Suka Jl. Suka Mulya Gg. Makmum No. Rumah 41 Kec Galang Deli Serdang (DIANTAR LANGSUNG KE ALAMAT PENERIMA)."/>
    <n v="1"/>
    <s v="BARANG"/>
    <n v="100"/>
    <n v="0"/>
    <s v="EZ"/>
    <s v="Bulanan"/>
    <s v="Beli 1 Gratis 1 Alat Cukur Multifungsi"/>
    <m/>
    <n v="54000"/>
    <n v="0"/>
    <n v="0"/>
    <n v="54000"/>
    <m/>
    <s v="Diskon"/>
    <n v="21600"/>
    <n v="32400"/>
    <n v="158000"/>
    <n v="2370"/>
    <s v="jnt"/>
    <s v="OB"/>
    <d v="2026-06-24T00:00:00"/>
    <m/>
    <x v="1"/>
    <m/>
    <s v="VIP"/>
    <m/>
    <m/>
    <s v="Tidak"/>
    <s v="COD"/>
    <n v="104000"/>
    <s v="-"/>
    <n v="123230"/>
    <x v="2"/>
  </r>
  <r>
    <s v="1358767544"/>
    <d v="2026-06-12T00:00:00"/>
    <s v="MEIKA-BERKARYA"/>
    <s v="Meika Berkarya"/>
    <s v="6287818525580"/>
    <s v="Kab. Kuningan"/>
    <s v="Cilimus"/>
    <s v="Jl. Panawuan Indrapatra, Panawuan"/>
    <s v="Sriharjito (Jj)"/>
    <s v="6281390068907"/>
    <x v="15"/>
    <s v="Kab. Sragen"/>
    <s v="Jenar"/>
    <s v="Dsn Sendang Rejo RT 14 Kelurahan /Desa Ngepringan Kec. Jenar"/>
    <n v="1"/>
    <s v="BARANG"/>
    <n v="100"/>
    <n v="0"/>
    <s v="EZ"/>
    <s v="Bulanan"/>
    <s v="Beli 1 Semprotan Noozle"/>
    <m/>
    <n v="25000"/>
    <n v="0"/>
    <n v="0"/>
    <n v="25000"/>
    <m/>
    <s v="Diskon"/>
    <n v="18000"/>
    <n v="7000"/>
    <n v="79000"/>
    <n v="1185"/>
    <s v="Sriharjito (Jj)"/>
    <m/>
    <d v="2026-06-15T00:00:00"/>
    <m/>
    <x v="0"/>
    <m/>
    <s v="VIP"/>
    <m/>
    <m/>
    <s v="Tidak"/>
    <s v="COD"/>
    <n v="54000"/>
    <s v="Recon"/>
    <n v="70815"/>
    <x v="18"/>
  </r>
  <r>
    <s v="1358940375"/>
    <d v="2026-06-12T00:00:00"/>
    <s v="MEIKA-BERKARYA"/>
    <s v="Meika Berkarya"/>
    <s v="6287818525580"/>
    <s v="Kab. Kuningan"/>
    <s v="Cilimus"/>
    <s v="Jl. Panawuan Indrapatra, Panawuan, Kec. Cigandamekar, Kabupaten Kuningan, Jawa Barat"/>
    <s v="Sapareng Summa (rz)"/>
    <s v="6281258366040"/>
    <x v="19"/>
    <s v="Balikpapan"/>
    <s v="Balikpapan Barat"/>
    <s v="Jl 21 Januari Rt 53 Gang Batu Arang No12 Desa Baru Tengah, Balikpapan Barat Kota Balikpapan"/>
    <n v="1"/>
    <s v="BARANG"/>
    <n v="100"/>
    <n v="0"/>
    <s v="EZ"/>
    <s v="Bulanan"/>
    <s v="1 PCS LEM BESI SERBAGUNA"/>
    <m/>
    <n v="47000"/>
    <n v="0"/>
    <n v="0"/>
    <n v="47000"/>
    <m/>
    <s v="Diskon"/>
    <n v="18800"/>
    <n v="28200"/>
    <n v="125000"/>
    <n v="1875"/>
    <s v="Sapareng Summa (rz)"/>
    <m/>
    <d v="2026-06-17T00:00:00"/>
    <s v="HUBUNGI PENERIMA (LANGSUNG ANTAR KE ALAMAT)"/>
    <x v="0"/>
    <m/>
    <s v="VIP"/>
    <m/>
    <m/>
    <s v="Tidak"/>
    <s v="COD"/>
    <n v="78000"/>
    <s v="Recon"/>
    <n v="94925"/>
    <x v="7"/>
  </r>
  <r>
    <s v="1358560061"/>
    <d v="2026-06-12T00:00:00"/>
    <s v="MEIKA-BERKARYA"/>
    <s v="Meika Berkarya"/>
    <s v="6287818525580"/>
    <s v="Kab. Kuningan"/>
    <s v="Cilimus"/>
    <s v="Jl. Panawuan Indrapatra, Panawuan, Kec. Cigandamekar, Kabupaten Kuningan, Jawa Barat"/>
    <s v="Seharti (RM)"/>
    <s v="6285343956395"/>
    <x v="8"/>
    <s v="Kab. Parigi Moutong"/>
    <s v="Moutong"/>
    <s v="Pande Dsn 1 Sebelum Jembatan Sebelah Kiri Desa Pande, Kec Moutong, Kab. Parigi Moutong"/>
    <n v="1"/>
    <s v="BARANG"/>
    <n v="100"/>
    <n v="0"/>
    <s v="EZ"/>
    <s v="Bulanan"/>
    <s v="1 Paket Alat Peras Buah"/>
    <m/>
    <n v="85000"/>
    <n v="0"/>
    <n v="0"/>
    <n v="85000"/>
    <m/>
    <s v="Diskon"/>
    <n v="34000"/>
    <n v="51000"/>
    <n v="179000"/>
    <n v="2685"/>
    <s v="Seharti (RM)"/>
    <m/>
    <d v="2026-06-18T00:00:00"/>
    <s v="HUBUNGI PENERIMA (LANGSUNG ANTAR KE ALAMAT)"/>
    <x v="0"/>
    <m/>
    <s v="VIP"/>
    <m/>
    <m/>
    <s v="Tidak"/>
    <s v="COD"/>
    <n v="94000"/>
    <s v="Recon"/>
    <n v="125315"/>
    <x v="9"/>
  </r>
  <r>
    <s v="1359049577"/>
    <d v="2026-06-13T00:00:00"/>
    <s v="MEIKA-BERKARYA"/>
    <s v="Meika Berkarya"/>
    <s v="6287818525580"/>
    <s v="Kab. Kuningan"/>
    <s v="Cilimus"/>
    <s v="Jl. Panawuan Indrapatra, Panawuan"/>
    <s v="Meidy Eveline Mantik (PS)"/>
    <s v="6282157675604"/>
    <x v="3"/>
    <s v="Bitung"/>
    <s v="Aertembaga"/>
    <s v="Aertembaga lorong. 2 Bitung Sulut Kelurahan. Aertembaga II (ANTRAKN LANGSUNG KE ALAMAT)"/>
    <n v="1"/>
    <s v="BARANG"/>
    <n v="100"/>
    <n v="0"/>
    <s v="EZ"/>
    <s v="Bulanan"/>
    <s v="Beli 2 Gratis 1 Penghitam Body Kendaraan Bonus Kain Lap Microfiber"/>
    <m/>
    <n v="80000"/>
    <n v="0"/>
    <n v="0"/>
    <n v="80000"/>
    <m/>
    <s v="Diskon"/>
    <n v="32000"/>
    <n v="48000"/>
    <n v="184000"/>
    <n v="2760"/>
    <s v="Meidy Eveline Mantik (PS)"/>
    <m/>
    <d v="2026-06-19T00:00:00"/>
    <m/>
    <x v="0"/>
    <m/>
    <s v="VIP"/>
    <m/>
    <m/>
    <s v="Tidak"/>
    <s v="COD"/>
    <n v="104000"/>
    <s v="Recon"/>
    <n v="133240"/>
    <x v="9"/>
  </r>
  <r>
    <s v="1358881999"/>
    <d v="2026-06-13T00:00:00"/>
    <s v="MEIKA-BERKARYA"/>
    <s v="Meika Berkarya"/>
    <s v="6287818525580"/>
    <s v="Kab. Kuningan"/>
    <s v="Cilimus"/>
    <s v="Jl. Panawuan Indrapatra, Panawuan"/>
    <s v="Rusli Bone (Jj)"/>
    <s v="6282256774108"/>
    <x v="32"/>
    <s v="Kab. Nunukan"/>
    <s v="Sebatik"/>
    <s v="Kelurahan /Desa Balansiku RT 03 RW 02 Jln. Sungai Ondeng Kec. Sebatik"/>
    <n v="1"/>
    <s v="BARANG"/>
    <n v="100"/>
    <n v="0"/>
    <s v="EZ"/>
    <s v="Bulanan"/>
    <s v="Beli 2 Gratis 1 Pengkilap Body Kendaraan"/>
    <m/>
    <n v="96000"/>
    <n v="0"/>
    <n v="0"/>
    <n v="96000"/>
    <m/>
    <s v="Diskon"/>
    <n v="38400"/>
    <n v="57600"/>
    <n v="200000"/>
    <n v="3000"/>
    <s v="Rusli Bone (Jj)"/>
    <m/>
    <d v="2026-06-19T00:00:00"/>
    <m/>
    <x v="0"/>
    <m/>
    <s v="VIP"/>
    <m/>
    <m/>
    <s v="Tidak"/>
    <s v="COD"/>
    <n v="104000"/>
    <s v="Recon"/>
    <n v="139400"/>
    <x v="9"/>
  </r>
  <r>
    <s v="1357992248"/>
    <d v="2026-06-13T00:00:00"/>
    <s v="MEIKA-BERKARYA"/>
    <s v="Meika Berkarya"/>
    <s v="6287818525580"/>
    <s v="Kab. Kuningan"/>
    <s v="Cilimus"/>
    <s v="Jl. Panawuan Indrapatra, Panawuan"/>
    <s v="Sugeng Priyadi (IR)"/>
    <s v="6285383238787"/>
    <x v="16"/>
    <s v="Kab. Probolinggo"/>
    <s v="Gending"/>
    <s v="Dusun Langgai II RT 003 RW 002 Desa Bulang Kec Gending (Barat Masjid Babu Shofa)"/>
    <n v="1"/>
    <s v="BARANG"/>
    <n v="100"/>
    <n v="0"/>
    <s v="EZ"/>
    <s v="Bulanan"/>
    <s v="Beli 1 Semprotan Noozle"/>
    <m/>
    <n v="31000"/>
    <n v="0"/>
    <n v="0"/>
    <n v="31000"/>
    <m/>
    <s v="Diskon"/>
    <n v="22000"/>
    <n v="9000"/>
    <n v="85900"/>
    <n v="1288.5"/>
    <s v="Sugeng Priyadi (IR)"/>
    <m/>
    <d v="2026-06-15T00:00:00"/>
    <m/>
    <x v="0"/>
    <m/>
    <s v="VIP"/>
    <m/>
    <m/>
    <s v="Tidak"/>
    <s v="COD"/>
    <n v="54900"/>
    <s v="Recon"/>
    <n v="75611.5"/>
    <x v="15"/>
  </r>
  <r>
    <s v="1359178843"/>
    <d v="2026-06-13T00:00:00"/>
    <s v="MEIKA-BERKARYA"/>
    <s v="Meika Berkarya"/>
    <s v="6287818525580"/>
    <s v="Kab. Kuningan"/>
    <s v="Cilimus"/>
    <s v="Jl. Panawuan Indrapatra, Panawuan"/>
    <s v="S. Lubis (PS)"/>
    <s v="6281370194377"/>
    <x v="0"/>
    <s v="Kab. Tapanuli Tengah"/>
    <s v="Barus"/>
    <s v="Jln. SM Raja. No.10 Desa. Kampung Solok (Depan pom bensin)"/>
    <n v="1"/>
    <s v="BARANG"/>
    <n v="100"/>
    <n v="0"/>
    <s v="EZ"/>
    <s v="Bulanan"/>
    <s v="Beli 2 Gratis 1 Semprotan Noozle"/>
    <m/>
    <n v="47000"/>
    <n v="0"/>
    <n v="0"/>
    <n v="47000"/>
    <m/>
    <s v="Diskon"/>
    <n v="18800"/>
    <n v="28200"/>
    <n v="151000"/>
    <n v="2265"/>
    <s v="S. Lubis (PS)"/>
    <m/>
    <d v="2026-06-18T00:00:00"/>
    <m/>
    <x v="0"/>
    <m/>
    <s v="VIP"/>
    <m/>
    <m/>
    <s v="Tidak"/>
    <s v="COD"/>
    <n v="104000"/>
    <s v="Recon"/>
    <n v="120535"/>
    <x v="7"/>
  </r>
  <r>
    <s v="1358180748"/>
    <d v="2026-06-13T00:00:00"/>
    <s v="MEIKA-BERKARYA"/>
    <s v="Meika Berkarya"/>
    <s v="6287818525580"/>
    <s v="Kab. Kuningan"/>
    <s v="Cilimus"/>
    <s v="Jl. Panawuan Indrapatra, Panawuan"/>
    <s v="Simon Pakaang Od."/>
    <s v="6281248667939"/>
    <x v="14"/>
    <s v="Makassar"/>
    <s v="Biringkanaya"/>
    <s v="Jl. Goaria Perumahan Griya Sudiang Permai Blok A5 No. 6 Kelurahan Sudiang Kec Biring Kanaya Makassar (DIANTAR LANGSUNG KE ALAMAT PENERIMA)."/>
    <n v="1"/>
    <s v="BARANG"/>
    <n v="100"/>
    <n v="0"/>
    <s v="EZ"/>
    <s v="Bulanan"/>
    <s v="Beli 1 Gratis 1 Sikat Punggug"/>
    <m/>
    <n v="60000"/>
    <n v="0"/>
    <n v="0"/>
    <n v="60000"/>
    <m/>
    <s v="Diskon"/>
    <n v="24000"/>
    <n v="36000"/>
    <n v="130000"/>
    <n v="1950"/>
    <s v="JNT"/>
    <s v="Atasan/Staf/Karyawan"/>
    <d v="2026-06-22T00:00:00"/>
    <m/>
    <x v="1"/>
    <m/>
    <s v="VIP"/>
    <m/>
    <m/>
    <s v="Tidak"/>
    <s v="COD"/>
    <n v="70000"/>
    <s v="-"/>
    <n v="92050"/>
    <x v="19"/>
  </r>
  <r>
    <s v="1358699230"/>
    <d v="2026-06-13T00:00:00"/>
    <s v="MEIKA-BERKARYA"/>
    <s v="Meika Berkarya"/>
    <s v="6287818525580"/>
    <s v="Kab. Kuningan"/>
    <s v="Cilimus"/>
    <s v="Jl. Panawuan Indrapatra, Panawuan"/>
    <s v="Rasmin Od."/>
    <s v="6281245673973"/>
    <x v="23"/>
    <s v="Kendari"/>
    <s v="Puuwatu"/>
    <s v="Jln. Muh. Yamin Rt 011 004 Kelurahan Puuwatu Kec Puuwatu (DIANTAR LANGSUNG KE ALAMAT PENERIMA) Di Belakang Sepak Bola Torada."/>
    <n v="1"/>
    <s v="BARANG"/>
    <n v="100"/>
    <n v="0"/>
    <s v="EZ"/>
    <s v="Bulanan"/>
    <s v="Beli 2 Gratis 2 Parfum Mobil"/>
    <m/>
    <n v="68000"/>
    <n v="0"/>
    <n v="0"/>
    <n v="68000"/>
    <m/>
    <s v="Diskon"/>
    <n v="27200"/>
    <n v="40800"/>
    <n v="262000"/>
    <n v="3930"/>
    <s v="Rasmin Od."/>
    <m/>
    <d v="2026-06-16T00:00:00"/>
    <m/>
    <x v="0"/>
    <m/>
    <s v="VIP"/>
    <m/>
    <m/>
    <s v="Tidak"/>
    <s v="COD"/>
    <n v="194000"/>
    <s v="Recon"/>
    <n v="217270"/>
    <x v="18"/>
  </r>
  <r>
    <s v="1359169786"/>
    <d v="2026-06-13T00:00:00"/>
    <s v="MEIKA-BERKARYA"/>
    <s v="Meika Berkarya"/>
    <s v="6287818525580"/>
    <s v="Kab. Kuningan"/>
    <s v="Cilimus"/>
    <s v="Jl. Panawuan Indrapatra, Panawuan, Kec. Cigandamekar, Kabupaten Kuningan, Jawa Barat"/>
    <s v="SUPANGAT (Fr)"/>
    <s v="6281374492735"/>
    <x v="6"/>
    <s v="Kab. Lima Puluh Kota"/>
    <s v="Kapur IX"/>
    <s v="Jl Karet No 07 Jorong Kampung Talawi Nagari Muaro Paiti, Kec Kapur Ix/Sembilan, Kab Lima Puluh Koto/Kota"/>
    <n v="1"/>
    <s v="BARANG"/>
    <n v="100"/>
    <n v="0"/>
    <s v="EZ"/>
    <s v="Bulanan"/>
    <s v="1 SET GIGI PALSU"/>
    <m/>
    <n v="50000"/>
    <n v="0"/>
    <n v="0"/>
    <n v="50000"/>
    <m/>
    <s v="Diskon"/>
    <n v="20000"/>
    <n v="30000"/>
    <n v="110000"/>
    <n v="1650"/>
    <s v="SUPANGAT (Fr)"/>
    <m/>
    <d v="2026-06-18T00:00:00"/>
    <s v="HUBUNGI PENERIMA (LANGSUNG ANTAR KE ALAMAT)"/>
    <x v="0"/>
    <m/>
    <s v="VIP"/>
    <m/>
    <m/>
    <s v="Tidak"/>
    <s v="COD"/>
    <n v="60000"/>
    <s v="Recon"/>
    <n v="78350"/>
    <x v="7"/>
  </r>
  <r>
    <s v="1358802563"/>
    <d v="2026-06-13T00:00:00"/>
    <s v="MEIKA-BERKARYA"/>
    <s v="Meika Berkarya"/>
    <s v="6287818525580"/>
    <s v="Kab. Kuningan"/>
    <s v="Cilimus"/>
    <s v="Jl. Panawuan Indrapatra, Panawuan, Kec. Cigandamekar, Kabupaten Kuningan, Jawa Barat"/>
    <s v="Rito Budi arto (Hb)"/>
    <s v="6281275757490"/>
    <x v="27"/>
    <s v="Kab. Kepulauan Meranti"/>
    <s v="Rangsang"/>
    <s v="Desa Rangsang,Merbau Spg Sai Ara, Kec Rangsang Kab. Kepulauan Meranti"/>
    <n v="1"/>
    <s v="BARANG"/>
    <n v="100"/>
    <n v="0"/>
    <s v="EZ"/>
    <s v="Bulanan"/>
    <s v="1 Spray Pembersih Interior Mobil"/>
    <m/>
    <n v="61000"/>
    <n v="0"/>
    <n v="0"/>
    <n v="61000"/>
    <m/>
    <s v="Diskon"/>
    <n v="24400"/>
    <n v="36600"/>
    <n v="145000"/>
    <n v="2175"/>
    <s v="Meika Berkarya"/>
    <m/>
    <d v="2026-07-09T00:00:00"/>
    <s v="HUBUNGI PENERIMA (LANGSUNG ANTAR KE ALAMAT)"/>
    <x v="1"/>
    <m/>
    <s v="VIP"/>
    <m/>
    <m/>
    <s v="Tidak"/>
    <s v="COD"/>
    <n v="84000"/>
    <s v="-"/>
    <n v="106225"/>
    <x v="29"/>
  </r>
  <r>
    <s v="1359171589"/>
    <d v="2026-06-13T00:00:00"/>
    <s v="MEIKA-BERKARYA"/>
    <s v="Meika Berkarya"/>
    <s v="6287818525580"/>
    <s v="Kab. Kuningan"/>
    <s v="Cilimus"/>
    <s v="Jl. Panawuan Indrapatra, Panawuan"/>
    <s v="Muhammad S.Wongso Od."/>
    <s v="6281236251575"/>
    <x v="1"/>
    <s v="Kupang"/>
    <s v="Kelapa Lima"/>
    <s v="Jl.Bung Tomo lV no.2 RT 21/RW.09 Kel Kelapa Lima Kec Kelapa Lima Kota Kupang - NTT (DIANTAR LANGSUNG KE ALAMAT PENERIMA)"/>
    <n v="1"/>
    <s v="BARANG"/>
    <n v="100"/>
    <n v="0"/>
    <s v="EZ"/>
    <s v="Bulanan"/>
    <s v="Beli 1 Gratis 1 Sikat Punggug"/>
    <m/>
    <n v="64000"/>
    <n v="0"/>
    <n v="0"/>
    <n v="64000"/>
    <m/>
    <s v="Diskon"/>
    <n v="25600"/>
    <n v="38400"/>
    <n v="135000"/>
    <n v="2025"/>
    <s v="Muhammad S.Wongso Od."/>
    <m/>
    <d v="2026-06-20T00:00:00"/>
    <m/>
    <x v="0"/>
    <m/>
    <s v="VIP"/>
    <m/>
    <m/>
    <s v="Tidak"/>
    <s v="COD"/>
    <n v="71000"/>
    <s v="Recon"/>
    <n v="94575"/>
    <x v="3"/>
  </r>
  <r>
    <s v="1359197683"/>
    <d v="2026-06-13T00:00:00"/>
    <s v="MEIKA-BERKARYA"/>
    <s v="Meika Berkarya"/>
    <s v="6287818525580"/>
    <s v="Kab. Kuningan"/>
    <s v="Cilimus"/>
    <s v="Jl. Panawuan Indrapatra, Panawuan, Kec. Cigandamekar, Kabupaten Kuningan, Jawa Barat"/>
    <s v="Ari sigit p (Fr)"/>
    <s v="6281286618945"/>
    <x v="26"/>
    <s v="Banjar"/>
    <s v="Pataruman"/>
    <s v="Dusun Pananjung Timur Rt 32 Rw 07 Desa Sinartanjung Kec Pataruman"/>
    <n v="1"/>
    <s v="BARANG"/>
    <n v="100"/>
    <n v="0"/>
    <s v="EZ"/>
    <s v="Bulanan"/>
    <s v="1 SET POMPA SEDOT MANUAL (1 POMPA DAN 1 SELANG)"/>
    <m/>
    <n v="16000"/>
    <n v="0"/>
    <n v="0"/>
    <n v="16000"/>
    <m/>
    <s v="Diskon"/>
    <n v="11000"/>
    <n v="5000"/>
    <n v="89000"/>
    <n v="1335"/>
    <s v="paket anda ada di jny panawuan"/>
    <s v="Atasan/Staf/Karyawan"/>
    <d v="2026-06-18T00:00:00"/>
    <s v="HUBUNGI PENERIMA (LANGSUNG ANTAR KE ALAMAT)"/>
    <x v="1"/>
    <m/>
    <s v="VIP"/>
    <m/>
    <m/>
    <s v="Tidak"/>
    <s v="COD"/>
    <n v="73000"/>
    <s v="-"/>
    <n v="82665"/>
    <x v="7"/>
  </r>
  <r>
    <s v="1358004583"/>
    <d v="2026-06-13T00:00:00"/>
    <s v="MEIKA-BERKARYA"/>
    <s v="Meika Berkarya"/>
    <s v="6287818525580"/>
    <s v="Kab. Kuningan"/>
    <s v="Cilimus"/>
    <s v="Jl. Panawuan Indrapatra, Panawuan, Kec. Cigandamekar, Kabupaten Kuningan, Jawa Barat"/>
    <s v="SUGENG LANUSI (Hb)"/>
    <s v="6282191323629"/>
    <x v="8"/>
    <s v="Kab. Banggai"/>
    <s v="Luwuk"/>
    <s v="Jlnbatu Gunung Km3 Jalur Dua Depan Panti Asuhan Naemuni Nursin Kelurahan Bungin Timur, Kec Luwuk Kab. Banggai"/>
    <n v="1"/>
    <s v="BARANG"/>
    <n v="100"/>
    <n v="0"/>
    <s v="EZ"/>
    <s v="Bulanan"/>
    <s v="1 Set Dongkrak Pemindah Barang"/>
    <m/>
    <n v="81000"/>
    <n v="0"/>
    <n v="0"/>
    <n v="81000"/>
    <m/>
    <s v="Diskon"/>
    <n v="32400"/>
    <n v="48600"/>
    <n v="175000"/>
    <n v="2625"/>
    <s v="SUGENG LANUSI (Hb)"/>
    <m/>
    <d v="2026-06-21T00:00:00"/>
    <s v="HUBUNGI PENERIMA (LANGSUNG ANTAR KE ALAMAT)"/>
    <x v="0"/>
    <m/>
    <s v="VIP"/>
    <m/>
    <m/>
    <s v="Tidak"/>
    <s v="COD"/>
    <n v="94000"/>
    <s v="Recon"/>
    <n v="123775"/>
    <x v="0"/>
  </r>
  <r>
    <s v="1359197983"/>
    <d v="2026-06-13T00:00:00"/>
    <s v="MEIKA-BERKARYA"/>
    <s v="Meika Berkarya"/>
    <s v="6287818525580"/>
    <s v="Kab. Kuningan"/>
    <s v="Cilimus"/>
    <s v="Jl. Panawuan Indrapatra, Panawuan"/>
    <s v="Ardi Od."/>
    <s v="6285264469373"/>
    <x v="31"/>
    <s v="Batam"/>
    <s v="Sagulung"/>
    <s v="Griya Batu Aji Asri THP 4 RT 02 Rw 18 Blok G3 No. 22 Kelurahan Sungai Langkai Kec Sagulung (DIANTAR LANGSUNG KE ALAMAT PENERIMA)."/>
    <n v="1"/>
    <s v="BARANG"/>
    <n v="100"/>
    <n v="4900000"/>
    <s v="EZ"/>
    <s v="Bulanan"/>
    <s v="Beli 1 Penghitam Body Kendaraan Bonus Kain Lap Microfiber"/>
    <s v="KAIN LAP"/>
    <n v="37000"/>
    <n v="0"/>
    <n v="0"/>
    <n v="37000"/>
    <m/>
    <s v="Diskon"/>
    <n v="14800"/>
    <n v="22200"/>
    <n v="91000"/>
    <n v="1365"/>
    <s v="Ardi Od."/>
    <m/>
    <d v="2026-06-16T00:00:00"/>
    <m/>
    <x v="0"/>
    <m/>
    <s v="VIP"/>
    <m/>
    <m/>
    <s v="Tidak"/>
    <s v="COD"/>
    <n v="54000"/>
    <s v="Recon"/>
    <n v="67435"/>
    <x v="18"/>
  </r>
  <r>
    <s v="1359171052"/>
    <d v="2026-06-13T00:00:00"/>
    <s v="MEIKA-BERKARYA"/>
    <s v="Meika Berkarya"/>
    <s v="6287818525580"/>
    <s v="Kab. Kuningan"/>
    <s v="Cilimus"/>
    <s v="Jl. Panawuan Indrapatra, Panawuan, Kec. Cigandamekar, Kabupaten Kuningan, Jawa Barat"/>
    <s v="Srifaiza (IS)"/>
    <s v="6285395858703"/>
    <x v="8"/>
    <s v="Kab. Parigi Moutong"/>
    <s v="Parigi Selatan"/>
    <s v="Jln Sekebada RT 3 RW 2 Desa Lemusa Kec Parigi selatan Kab Parigi Moutong"/>
    <n v="1"/>
    <s v="BARANG"/>
    <n v="100"/>
    <n v="0"/>
    <s v="EZ"/>
    <s v="Bulanan"/>
    <s v="1 DAPAT 3 PENAMBAL GIGI"/>
    <m/>
    <n v="85000"/>
    <n v="0"/>
    <n v="0"/>
    <n v="85000"/>
    <m/>
    <s v="Diskon"/>
    <n v="34000"/>
    <n v="51000"/>
    <n v="160000"/>
    <n v="2400"/>
    <s v="DC PANAWUAN"/>
    <s v="Atasan/Staf/Karyawan"/>
    <d v="2026-06-27T00:00:00"/>
    <s v="HUBUNGI PENERIMA (LANGSUNG ANTAR KE ALAMAT)"/>
    <x v="1"/>
    <m/>
    <s v="VIP"/>
    <m/>
    <m/>
    <s v="Tidak"/>
    <s v="COD"/>
    <n v="75000"/>
    <s v="-"/>
    <n v="106600"/>
    <x v="17"/>
  </r>
  <r>
    <s v="1359282559"/>
    <d v="2026-06-13T00:00:00"/>
    <s v="MEIKA-BERKARYA"/>
    <s v="Meika Berkarya"/>
    <s v="6287818525580"/>
    <s v="Kab. Kuningan"/>
    <s v="Cilimus"/>
    <s v="Jl. Panawuan Indrapatra, Panawuan"/>
    <s v="Andreas Suripto (Jj)"/>
    <s v="6282143369922"/>
    <x v="15"/>
    <s v="Kab. Grobogan"/>
    <s v="Purwodadi"/>
    <s v="Jln Bhayangkara GG Rahayu 24 RT 04 RW IX Kelurahan Purwodadi Grobogan"/>
    <n v="1"/>
    <s v="BARANG"/>
    <n v="100"/>
    <n v="0"/>
    <s v="EZ"/>
    <s v="Bulanan"/>
    <s v="Beli 1 Gratis 1 Gelang Retro Terapi Batu Giok"/>
    <m/>
    <n v="25000"/>
    <n v="0"/>
    <n v="0"/>
    <n v="25000"/>
    <m/>
    <s v="Diskon"/>
    <n v="18000"/>
    <n v="7000"/>
    <n v="92000"/>
    <n v="1380"/>
    <s v="Andreas Suripto (Jj)"/>
    <m/>
    <d v="2026-06-15T00:00:00"/>
    <m/>
    <x v="0"/>
    <m/>
    <s v="VIP"/>
    <m/>
    <m/>
    <s v="Tidak"/>
    <s v="COD"/>
    <n v="67000"/>
    <s v="Recon"/>
    <n v="83620"/>
    <x v="15"/>
  </r>
  <r>
    <s v="1359297894"/>
    <d v="2026-06-13T00:00:00"/>
    <s v="MEIKA-BERKARYA"/>
    <s v="Meika Berkarya"/>
    <s v="6287818525580"/>
    <s v="Kab. Kuningan"/>
    <s v="Cilimus"/>
    <s v="Jl. Panawuan Indrapatra, Panawuan, Kec. Cigandamekar, Kabupaten Kuningan, Jawa Barat"/>
    <s v="Peri (Rs)"/>
    <s v="6281349901638"/>
    <x v="5"/>
    <s v="Kab. Bengkayang"/>
    <s v="Sungai Betung"/>
    <s v="RT 1 RW 1, Desa Suka Maju"/>
    <n v="1"/>
    <s v="BARANG"/>
    <n v="100"/>
    <n v="0"/>
    <s v="EZ"/>
    <s v="Bulanan"/>
    <s v="1 DAPAT 3 PENAMBAL GIGI"/>
    <m/>
    <n v="74000"/>
    <n v="0"/>
    <n v="0"/>
    <n v="74000"/>
    <m/>
    <s v="Diskon"/>
    <n v="29600"/>
    <n v="44400"/>
    <n v="154000"/>
    <n v="2310"/>
    <s v="DC PANAWUAN"/>
    <s v="Atasan/Staf/Karyawan"/>
    <d v="2026-06-27T00:00:00"/>
    <s v="HUBUNGI PENERIMA (LANGSUNG ANTAR KE ALAMAT)"/>
    <x v="1"/>
    <m/>
    <s v="VIP"/>
    <m/>
    <m/>
    <s v="Tidak"/>
    <s v="COD"/>
    <n v="80000"/>
    <s v="-"/>
    <n v="107290"/>
    <x v="17"/>
  </r>
  <r>
    <s v="1359174509"/>
    <d v="2026-06-13T00:00:00"/>
    <s v="MEIKA-BERKARYA"/>
    <s v="Meika Berkarya"/>
    <s v="6287818525580"/>
    <s v="Kab. Kuningan"/>
    <s v="Cilimus"/>
    <s v="Jl. Panawuan Indrapatra, Panawuan"/>
    <s v="H.uce nasrudin Od."/>
    <s v="6281316322711"/>
    <x v="26"/>
    <s v="Kab. Karawang"/>
    <s v="Pangkalan"/>
    <s v="Kp. Malingping Rt 6 Rw 5 Desa Mulangsari Kec Pangkalan Karawang (DIANTAR LANGSUNG KE ALAMAT PENERIMA)."/>
    <n v="1"/>
    <s v="BARANG"/>
    <n v="100"/>
    <n v="0"/>
    <s v="EZ"/>
    <s v="Bulanan"/>
    <s v="Beli 1 Gratis 1 Parfum Mobil"/>
    <m/>
    <n v="12000"/>
    <n v="0"/>
    <n v="0"/>
    <n v="12000"/>
    <m/>
    <s v="Diskon"/>
    <n v="7000"/>
    <n v="5000"/>
    <n v="117000"/>
    <n v="1755"/>
    <s v="H.uce nasrudin Od."/>
    <m/>
    <d v="2026-06-15T00:00:00"/>
    <m/>
    <x v="0"/>
    <m/>
    <s v="VIP"/>
    <m/>
    <m/>
    <s v="Tidak"/>
    <s v="COD"/>
    <n v="105000"/>
    <s v="Recon"/>
    <n v="110245"/>
    <x v="15"/>
  </r>
  <r>
    <s v="1358706337"/>
    <d v="2026-06-13T00:00:00"/>
    <s v="MEIKA-BERKARYA"/>
    <s v="Meika Berkarya"/>
    <s v="6287818525580"/>
    <s v="Kab. Kuningan"/>
    <s v="Cilimus"/>
    <s v="Jl. Panawuan Indrapatra, Panawuan, Kec. Cigandamekar, Kabupaten Kuningan, Jawa Barat"/>
    <s v="Asis taba (Bar)"/>
    <s v="6282396356374"/>
    <x v="14"/>
    <s v="Kab. Wajo"/>
    <s v="Tempe"/>
    <s v="Jl Beringin, BTN Bumi Pabbulu Blok B4 No 20, Sengkang, Kec Tempe, No Hp ,62 823-9635-6374 (DIANTARKAN LANGSUNG KE PENERIMA)"/>
    <n v="1"/>
    <s v="BARANG"/>
    <n v="100"/>
    <n v="0"/>
    <s v="EZ"/>
    <s v="Bulanan"/>
    <s v="1 Dapat 3 Penambal Gigi"/>
    <m/>
    <n v="61000"/>
    <n v="0"/>
    <n v="0"/>
    <n v="61000"/>
    <m/>
    <s v="Diskon"/>
    <n v="24400"/>
    <n v="36600"/>
    <n v="141000"/>
    <n v="2115"/>
    <s v="Asis taba (Bar)"/>
    <m/>
    <d v="2026-06-19T00:00:00"/>
    <s v="HUBUNGI PENERIMA (LANGSUNG ANTAR KE ALAMAT)"/>
    <x v="0"/>
    <m/>
    <s v="VIP"/>
    <m/>
    <m/>
    <s v="Tidak"/>
    <s v="COD"/>
    <n v="80000"/>
    <s v="Recon"/>
    <n v="102285"/>
    <x v="9"/>
  </r>
  <r>
    <s v="1358803784"/>
    <d v="2026-06-13T00:00:00"/>
    <s v="MEIKA-BERKARYA"/>
    <s v="Meika Berkarya"/>
    <s v="6287818525580"/>
    <s v="Kab. Kuningan"/>
    <s v="Cilimus"/>
    <s v="Jl. Panawuan Indrapatra, Panawuan"/>
    <s v="Hasiya (PS)"/>
    <s v="6281229315217"/>
    <x v="2"/>
    <s v="Kab. Sumbawa"/>
    <s v="Buer"/>
    <s v="Dusun. Tarusa Bawa RT/RW 02/03 Desa. Tarusa (ANTRAKN LANGSUNG KE ALAMAT)"/>
    <n v="1"/>
    <s v="BARANG"/>
    <n v="100"/>
    <n v="0"/>
    <s v="EZ"/>
    <s v="Bulanan"/>
    <s v="Beli 1 Penghitam Body Kendaraan Bonus Kain Lap Microfiber"/>
    <m/>
    <n v="52000"/>
    <n v="0"/>
    <n v="0"/>
    <n v="52000"/>
    <m/>
    <s v="Diskon"/>
    <n v="20800"/>
    <n v="31200"/>
    <n v="100000"/>
    <n v="1500"/>
    <s v="Hasiya (PS)"/>
    <m/>
    <d v="2026-06-23T00:00:00"/>
    <m/>
    <x v="0"/>
    <m/>
    <s v="VIP"/>
    <m/>
    <m/>
    <s v="Tidak"/>
    <s v="COD"/>
    <n v="48000"/>
    <s v="Recon"/>
    <n v="67300"/>
    <x v="10"/>
  </r>
  <r>
    <s v="1359056908"/>
    <d v="2026-06-13T00:00:00"/>
    <s v="MEIKA-BERKARYA"/>
    <s v="Meika Berkarya"/>
    <s v="6287818525580"/>
    <s v="Kab. Kuningan"/>
    <s v="Cilimus"/>
    <s v="Jl. Panawuan Indrapatra, Panawuan"/>
    <s v="Fery (ib)"/>
    <s v="6285321590366"/>
    <x v="3"/>
    <s v="Kab. Kepulauan Sangihe"/>
    <s v="Tabukan Utara"/>
    <s v="Peta balane jalan masuk pasar ikan rumah blakang skolah paud mawar 2"/>
    <n v="1"/>
    <s v="BARANG"/>
    <n v="100"/>
    <n v="0"/>
    <s v="EZ"/>
    <s v="Bulanan"/>
    <s v="Beli 1 Penghitam Body Kendaraan Bonus Kain Lap Microfiber"/>
    <m/>
    <n v="102000"/>
    <n v="0"/>
    <n v="0"/>
    <n v="102000"/>
    <m/>
    <s v="Diskon"/>
    <n v="40800"/>
    <n v="61200"/>
    <n v="156000"/>
    <n v="2340"/>
    <s v="Fery (ib)"/>
    <m/>
    <d v="2026-06-20T00:00:00"/>
    <m/>
    <x v="0"/>
    <m/>
    <s v="VIP"/>
    <m/>
    <m/>
    <s v="Tidak"/>
    <s v="COD"/>
    <n v="54000"/>
    <s v="Recon"/>
    <n v="92460"/>
    <x v="3"/>
  </r>
  <r>
    <s v="1358182886"/>
    <d v="2026-06-13T00:00:00"/>
    <s v="MEIKA-BERKARYA"/>
    <s v="Meika Berkarya"/>
    <s v="6287818525580"/>
    <s v="Kab. Kuningan"/>
    <s v="Cilimus"/>
    <s v="Jl. Panawuan Indrapatra, Panawuan, Kec. Cigandamekar, Kabupaten Kuningan, Jawa Barat"/>
    <s v="Mel Matulessy (IS)"/>
    <s v="6287865637990"/>
    <x v="2"/>
    <s v="Mataram"/>
    <s v="Sekarbela"/>
    <s v="Villa melron, jl flamboyan , RT01 RW163 Batu Ringgit selatan Kelurahan Tanjung Karang Kec Sekarbela Kota Mataram"/>
    <n v="1"/>
    <s v="BARANG"/>
    <n v="100"/>
    <n v="0"/>
    <s v="EZ"/>
    <s v="Bulanan"/>
    <s v="1 DAPAT 3 PENAMBAL GIGI"/>
    <m/>
    <n v="39000"/>
    <n v="0"/>
    <n v="0"/>
    <n v="39000"/>
    <m/>
    <s v="Diskon"/>
    <n v="15600"/>
    <n v="23400"/>
    <n v="114000"/>
    <n v="1710"/>
    <s v="Mel Matulessy (IS)"/>
    <m/>
    <d v="2026-06-16T00:00:00"/>
    <s v="HUBUNGI PENERIMA (LANGSUNG ANTAR KE ALAMAT)"/>
    <x v="0"/>
    <m/>
    <s v="VIP"/>
    <m/>
    <m/>
    <s v="Tidak"/>
    <s v="COD"/>
    <n v="75000"/>
    <s v="Recon"/>
    <n v="88890"/>
    <x v="18"/>
  </r>
  <r>
    <s v="1359198185"/>
    <d v="2026-06-13T00:00:00"/>
    <s v="MEIKA-BERKARYA"/>
    <s v="Meika Berkarya"/>
    <s v="6287818525580"/>
    <s v="Kab. Kuningan"/>
    <s v="Cilimus"/>
    <s v="Jl. Panawuan Indrapatra, Panawuan"/>
    <s v="JosefAtok (Kin)"/>
    <s v="6282237814659"/>
    <x v="1"/>
    <s v="Kab. Malaka"/>
    <s v="Malaka Tengah"/>
    <s v="Desa Harekakae RT/RW: 01/03, Patokan Dibelakang SMA Negeri Harekakae"/>
    <n v="1"/>
    <s v="BARANG"/>
    <n v="100"/>
    <n v="0"/>
    <s v="EZ"/>
    <s v="Bulanan"/>
    <s v="Beli 1 Gratis 1 Gelang Retro Terapi Batu Giok"/>
    <m/>
    <n v="81000"/>
    <n v="0"/>
    <n v="0"/>
    <n v="81000"/>
    <m/>
    <s v="Diskon"/>
    <n v="32400"/>
    <n v="48600"/>
    <n v="150000"/>
    <n v="2250"/>
    <s v="JosefAtok (Kin)"/>
    <m/>
    <d v="2026-06-22T00:00:00"/>
    <m/>
    <x v="0"/>
    <m/>
    <s v="VIP"/>
    <m/>
    <m/>
    <s v="Tidak"/>
    <s v="COD"/>
    <n v="69000"/>
    <s v="Recon"/>
    <n v="99150"/>
    <x v="19"/>
  </r>
  <r>
    <s v="1359283198"/>
    <d v="2026-06-13T00:00:00"/>
    <s v="MEIKA-BERKARYA"/>
    <s v="Meika Berkarya"/>
    <s v="6287818525580"/>
    <s v="Kab. Kuningan"/>
    <s v="Cilimus"/>
    <s v="Jl. Panawuan Indrapatra, Panawuan"/>
    <s v="Apsoyus hutabarat (iaa)"/>
    <s v="6282160094828"/>
    <x v="0"/>
    <s v="Kab. Tapanuli Utara"/>
    <s v="Sipahutar"/>
    <s v="Desa Onan Runggu III (dekat gereja HKBP onan runggu, Rumah nya warna Kuning) Kecamatan Sipahutar Kabupaten Tapanuli Utara Provinsi Sumatera Utara"/>
    <n v="1"/>
    <s v="BARANG"/>
    <n v="100"/>
    <n v="0"/>
    <s v="EZ"/>
    <s v="Bulanan"/>
    <s v="Beli 1 Pembesar Layar Hp"/>
    <m/>
    <n v="54000"/>
    <n v="0"/>
    <n v="0"/>
    <n v="54000"/>
    <m/>
    <s v="Diskon"/>
    <n v="21600"/>
    <n v="32400"/>
    <n v="124000"/>
    <n v="1860"/>
    <s v="PAKET ANDA ADA DI JNT PANAUWAN"/>
    <s v="Atasan/Staf/Karyawan"/>
    <d v="2026-06-28T00:00:00"/>
    <m/>
    <x v="1"/>
    <m/>
    <s v="VIP"/>
    <m/>
    <m/>
    <s v="Tidak"/>
    <s v="COD"/>
    <n v="70000"/>
    <s v="-"/>
    <n v="89740"/>
    <x v="8"/>
  </r>
  <r>
    <s v="1359176212"/>
    <d v="2026-06-13T00:00:00"/>
    <s v="MEIKA-BERKARYA"/>
    <s v="Meika Berkarya"/>
    <s v="6287818525580"/>
    <s v="Kab. Kuningan"/>
    <s v="Cilimus"/>
    <s v="Jl. Panawuan Indrapatra, Panawuan, Kec. Cigandamekar, Kabupaten Kuningan, Jawa Barat"/>
    <s v="Aswandi (BY)"/>
    <s v="6282148282389"/>
    <x v="5"/>
    <s v="Kab. Kubu Raya"/>
    <s v="Sungai Raya"/>
    <s v="Jln Adisucipto Gg H Mahmud No 89 Rt 002/Rw 002 Desa Limbung (Dekat Kantor Sar Kuburaya) Kec Sei/Sungai Raya Kab. Kubu Raya"/>
    <n v="1"/>
    <s v="BARANG"/>
    <n v="100"/>
    <n v="0"/>
    <s v="EZ"/>
    <s v="Bulanan"/>
    <s v="2 Botol Aspal Anti Bocor"/>
    <m/>
    <n v="44000"/>
    <n v="0"/>
    <n v="0"/>
    <n v="44000"/>
    <m/>
    <s v="Diskon"/>
    <n v="17600"/>
    <n v="26400"/>
    <n v="242000"/>
    <n v="3630"/>
    <s v="paket anda adadi jnt paawuanw"/>
    <s v="Atasan/Staf/Karyawan"/>
    <d v="2026-06-29T00:00:00"/>
    <s v="HUBUNGI PENERIMA (LANGSUNG ANTAR KE ALAMAT)"/>
    <x v="1"/>
    <m/>
    <s v="VIP"/>
    <m/>
    <m/>
    <s v="Tidak"/>
    <s v="COD"/>
    <n v="198000"/>
    <s v="-"/>
    <n v="211970"/>
    <x v="1"/>
  </r>
  <r>
    <s v="1358700383"/>
    <d v="2026-06-13T00:00:00"/>
    <s v="MEIKA-BERKARYA"/>
    <s v="Meika Berkarya"/>
    <s v="6287818525580"/>
    <s v="Kab. Kuningan"/>
    <s v="Cilimus"/>
    <s v="Jl. Panawuan Indrapatra, Panawuan, Kec. Cigandamekar, Kabupaten Kuningan, Jawa Barat"/>
    <s v="Paharudin Din (Hb)"/>
    <s v="6287866350235"/>
    <x v="23"/>
    <s v="Kab. Bombana"/>
    <s v="Poleang Selatan"/>
    <s v="Lengkap Smpn 10 Poleang Selatan Patokan Lokasi Berhadapan Tvri Desa/Kel Waemputang, Kec Poleang Selatan Kab. Bombana"/>
    <n v="1"/>
    <s v="BARANG"/>
    <n v="100"/>
    <n v="0"/>
    <s v="EZ"/>
    <s v="Bulanan"/>
    <s v="1 Botol Aspal Anti Bocor"/>
    <m/>
    <n v="110000"/>
    <n v="0"/>
    <n v="0"/>
    <n v="110000"/>
    <m/>
    <s v="Diskon"/>
    <n v="44000"/>
    <n v="66000"/>
    <n v="190000"/>
    <n v="2850"/>
    <s v="jnt"/>
    <s v="Atasan/Staf/Karyawan"/>
    <d v="2026-06-25T00:00:00"/>
    <s v="HUBUNGI PENERIMA (LANGSUNG ANTAR KE ALAMAT)"/>
    <x v="1"/>
    <m/>
    <s v="VIP"/>
    <m/>
    <m/>
    <s v="Tidak"/>
    <s v="COD"/>
    <n v="80000"/>
    <s v="-"/>
    <n v="121150"/>
    <x v="2"/>
  </r>
  <r>
    <s v="1359178107"/>
    <d v="2026-06-13T00:00:00"/>
    <s v="MEIKA-BERKARYA"/>
    <s v="Meika Berkarya"/>
    <s v="6287818525580"/>
    <s v="Kab. Kuningan"/>
    <s v="Cilimus"/>
    <s v="Jl. Panawuan Indrapatra, Panawuan"/>
    <s v="Rahim Puluhulawa (PS)"/>
    <s v="62895402421159"/>
    <x v="11"/>
    <s v="Kab. Gorontalo"/>
    <s v="Tibawa"/>
    <s v="Jln. Satria  Desa. Isimu Selatan (depan kantor camat tibawa)"/>
    <n v="1"/>
    <s v="BARANG"/>
    <n v="100"/>
    <n v="0"/>
    <s v="EZ"/>
    <s v="Bulanan"/>
    <s v="Beli 1 Gratis 1 Sikat Punggug Warna: ungu dan hijau"/>
    <m/>
    <n v="85000"/>
    <n v="0"/>
    <n v="0"/>
    <n v="85000"/>
    <m/>
    <s v="Diskon"/>
    <n v="34000"/>
    <n v="51000"/>
    <n v="155000"/>
    <n v="2325"/>
    <s v="paket anda adadi jnt panawuan"/>
    <s v="Atasan/Staf/Karyawan"/>
    <d v="2026-06-24T00:00:00"/>
    <m/>
    <x v="1"/>
    <m/>
    <s v="VIP"/>
    <m/>
    <m/>
    <s v="Tidak"/>
    <s v="COD"/>
    <n v="70000"/>
    <s v="-"/>
    <n v="101675"/>
    <x v="12"/>
  </r>
  <r>
    <s v="1359027085"/>
    <d v="2026-06-13T00:00:00"/>
    <s v="MEIKA-BERKARYA"/>
    <s v="Meika Berkarya"/>
    <s v="6287818525580"/>
    <s v="Kab. Kuningan"/>
    <s v="Cilimus"/>
    <s v="Jl. Panawuan Indrapatra, Panawuan"/>
    <s v="Eduardus Baunsele Od."/>
    <s v="6282247276549"/>
    <x v="1"/>
    <s v="Kupang"/>
    <s v="Maulafa"/>
    <s v="Jl.H.R.Koroh , Masuk SMP Negeri 12, Rumah No.1 Kelurahan Sikumana RT 21 RW 09 Kec Maulafa Kodya Kupang (DIANTAR LANGSUNG KE ALAMAT PENERIMA)."/>
    <n v="1"/>
    <s v="BARANG"/>
    <n v="100"/>
    <n v="0"/>
    <s v="EZ"/>
    <s v="Bulanan"/>
    <s v="Beli 1 Gratis 1 Semprotan Noozle"/>
    <m/>
    <n v="64000"/>
    <n v="0"/>
    <n v="0"/>
    <n v="64000"/>
    <m/>
    <s v="Diskon"/>
    <n v="25600"/>
    <n v="38400"/>
    <n v="139000"/>
    <n v="2085"/>
    <s v="Eduardus Baunsele Od."/>
    <m/>
    <d v="2026-06-24T00:00:00"/>
    <m/>
    <x v="0"/>
    <m/>
    <s v="VIP"/>
    <m/>
    <m/>
    <s v="Tidak"/>
    <s v="COD"/>
    <n v="75000"/>
    <s v="Recon"/>
    <n v="98515"/>
    <x v="12"/>
  </r>
  <r>
    <s v="1359178027"/>
    <d v="2026-06-13T00:00:00"/>
    <s v="MEIKA-BERKARYA"/>
    <s v="Meika Berkarya"/>
    <s v="6287818525580"/>
    <s v="Kab. Kuningan"/>
    <s v="Cilimus"/>
    <s v="Jl. Panawuan Indrapatra, Panawuan, Kec. Cigandamekar, Kabupaten Kuningan, Jawa Barat"/>
    <s v="Sampurna (RM)"/>
    <s v="6287831797405"/>
    <x v="0"/>
    <s v="Kab. Labuhanbatu Utara"/>
    <s v="Na IX - X"/>
    <s v="PERUMNAS NEOLIB BLOK D N0 09 JL BINANGA DESA KAMPUNG PAJAK Kec NA IX - X"/>
    <n v="1"/>
    <s v="BARANG"/>
    <n v="100"/>
    <n v="0"/>
    <s v="EZ"/>
    <s v="Bulanan"/>
    <s v="1 Dapat 2 Kacamata Autofokus"/>
    <m/>
    <n v="62000"/>
    <n v="0"/>
    <n v="0"/>
    <n v="62000"/>
    <m/>
    <s v="Diskon"/>
    <n v="24800"/>
    <n v="37200"/>
    <n v="100000"/>
    <n v="1500"/>
    <s v="Sampurna (RM)"/>
    <m/>
    <d v="2026-06-18T00:00:00"/>
    <s v="HUBUNGI PENERIMA (LANGSUNG ANTAR KE ALAMAT)"/>
    <x v="0"/>
    <m/>
    <s v="VIP"/>
    <m/>
    <m/>
    <s v="Tidak"/>
    <s v="COD"/>
    <n v="38000"/>
    <s v="Recon"/>
    <n v="61300"/>
    <x v="7"/>
  </r>
  <r>
    <s v="1359176421"/>
    <d v="2026-06-13T00:00:00"/>
    <s v="MEIKA-BERKARYA"/>
    <s v="Meika Berkarya"/>
    <s v="6287818525580"/>
    <s v="Kab. Kuningan"/>
    <s v="Cilimus"/>
    <s v="Jl. Panawuan Indrapatra, Panawuan"/>
    <s v="Hardjati Ws (Kin)"/>
    <s v="62818812050"/>
    <x v="24"/>
    <s v="Jakarta Timur"/>
    <s v="Kramatjati"/>
    <s v="Jl. Batuampar V Gang Putri RT 009/05 Kelurahan Batu Ampar"/>
    <n v="1"/>
    <s v="BARANG"/>
    <n v="100"/>
    <n v="0"/>
    <s v="EZ"/>
    <s v="Bulanan"/>
    <s v="Beli 1 Penghitam Body Kendaraan Bonus Kain Lap Microfiber"/>
    <m/>
    <n v="14000"/>
    <n v="0"/>
    <n v="0"/>
    <n v="14000"/>
    <m/>
    <s v="Diskon"/>
    <n v="8000"/>
    <n v="6000"/>
    <n v="66500"/>
    <n v="997.5"/>
    <s v="Hardjati Ws (Kin)"/>
    <m/>
    <d v="2026-06-14T00:00:00"/>
    <m/>
    <x v="0"/>
    <m/>
    <s v="VIP"/>
    <m/>
    <m/>
    <s v="Tidak"/>
    <s v="COD"/>
    <n v="52500"/>
    <s v="Recon"/>
    <n v="59502.5"/>
    <x v="25"/>
  </r>
  <r>
    <s v="1359059417"/>
    <d v="2026-06-13T00:00:00"/>
    <s v="MEIKA-BERKARYA"/>
    <s v="Meika Berkarya"/>
    <s v="6287818525580"/>
    <s v="Kab. Kuningan"/>
    <s v="Cilimus"/>
    <s v="Jl. Panawuan Indrapatra, Panawuan"/>
    <s v="Lewi Momay (ib)"/>
    <s v="6281236256446"/>
    <x v="1"/>
    <s v="Kab. Alor"/>
    <s v="Alor Selatan"/>
    <s v="Baifui Desa : Kelaisi Barat : RT 02/RW 01 /Dusun 01"/>
    <n v="1"/>
    <s v="BARANG"/>
    <n v="100"/>
    <n v="0"/>
    <s v="EZ"/>
    <s v="Bulanan"/>
    <s v="Beli 1 Semprotan Noozle"/>
    <m/>
    <n v="80000"/>
    <n v="0"/>
    <n v="0"/>
    <n v="80000"/>
    <m/>
    <s v="Diskon"/>
    <n v="32000"/>
    <n v="48000"/>
    <n v="135000"/>
    <n v="2025"/>
    <s v="Meika Berkarya"/>
    <m/>
    <d v="2026-07-09T00:00:00"/>
    <m/>
    <x v="1"/>
    <m/>
    <s v="VIP"/>
    <m/>
    <m/>
    <s v="Tidak"/>
    <s v="COD"/>
    <n v="55000"/>
    <s v="-"/>
    <n v="84975"/>
    <x v="29"/>
  </r>
  <r>
    <s v="1359177104"/>
    <d v="2026-06-13T00:00:00"/>
    <s v="MEIKA-BERKARYA"/>
    <s v="Meika Berkarya"/>
    <s v="6287818525580"/>
    <s v="Kab. Kuningan"/>
    <s v="Cilimus"/>
    <s v="Jl. Panawuan Indrapatra, Panawuan"/>
    <s v="Rijal (ib)"/>
    <s v="6282156663973"/>
    <x v="5"/>
    <s v="Kab. Ketapang"/>
    <s v="Sungai Laur"/>
    <s v="Desa Bayunsari jln sawit raya rt4 rw01 dusun sungai bolat"/>
    <n v="1"/>
    <s v="BARANG"/>
    <n v="100"/>
    <n v="0"/>
    <s v="EZ"/>
    <s v="Bulanan"/>
    <s v="Beli 1 Semprotan Noozle"/>
    <m/>
    <n v="74000"/>
    <n v="0"/>
    <n v="0"/>
    <n v="74000"/>
    <m/>
    <s v="Diskon"/>
    <n v="29600"/>
    <n v="44400"/>
    <n v="129000"/>
    <n v="1935"/>
    <s v="paket anda adadi jnt panawuan"/>
    <s v="Atasan/Staf/Karyawan"/>
    <d v="2026-06-24T00:00:00"/>
    <m/>
    <x v="1"/>
    <m/>
    <s v="VIP"/>
    <m/>
    <m/>
    <s v="Tidak"/>
    <s v="COD"/>
    <n v="55000"/>
    <s v="-"/>
    <n v="82665"/>
    <x v="12"/>
  </r>
  <r>
    <s v="1358820294"/>
    <d v="2026-06-13T00:00:00"/>
    <s v="MEIKA-BERKARYA"/>
    <s v="Meika Berkarya"/>
    <s v="6287818525580"/>
    <s v="Kab. Kuningan"/>
    <s v="Cilimus"/>
    <s v="Jl. Panawuan Indrapatra, Panawuan, Kec. Cigandamekar, Kabupaten Kuningan, Jawa Barat"/>
    <s v="Fahrullah (ca)"/>
    <s v="6285246285671"/>
    <x v="19"/>
    <s v="Kab. Kutai Kartanegara"/>
    <s v="Tenggarong"/>
    <s v="Jlpanjaitangg3 No108 Desa Loa Ipuh, Kec Tenggarong Kab Kutai Kartanegara"/>
    <n v="1"/>
    <s v="BARANG"/>
    <n v="100"/>
    <n v="0"/>
    <s v="EZ"/>
    <s v="Bulanan"/>
    <s v="1 Dapat 3 Penambal Gigi"/>
    <m/>
    <n v="67000"/>
    <n v="0"/>
    <n v="0"/>
    <n v="67000"/>
    <m/>
    <s v="Diskon"/>
    <n v="26800"/>
    <n v="40200"/>
    <n v="147000"/>
    <n v="2205"/>
    <s v="Fahrullah (ca)"/>
    <m/>
    <d v="2026-06-18T00:00:00"/>
    <s v="HUBUNGI PENERIMA (LANGSUNG ANTAR KE ALAMAT)"/>
    <x v="0"/>
    <m/>
    <s v="VIP"/>
    <m/>
    <m/>
    <s v="Tidak"/>
    <s v="COD"/>
    <n v="80000"/>
    <s v="Recon"/>
    <n v="104595"/>
    <x v="7"/>
  </r>
  <r>
    <s v="1359190559"/>
    <d v="2026-06-13T00:00:00"/>
    <s v="MEIKA-BERKARYA"/>
    <s v="Meika Berkarya"/>
    <s v="6287818525580"/>
    <s v="Kab. Kuningan"/>
    <s v="Cilimus"/>
    <s v="Jl. Panawuan Indrapatra, Panawuan, Kec. Cigandamekar, Kabupaten Kuningan, Jawa Barat"/>
    <s v="Rudi Carles (BY)"/>
    <s v="6285705645049"/>
    <x v="5"/>
    <s v="Kab. Ketapang"/>
    <s v="Marau"/>
    <s v="Desa/Runjai Jaya, Dusun Karangan Rt06/Rw03 (Simpang Arah Desa Bantan Sari(Sekali) Kec Marau Kab. Ketapang"/>
    <n v="1"/>
    <s v="BARANG"/>
    <n v="100"/>
    <n v="0"/>
    <s v="EZ"/>
    <s v="Bulanan"/>
    <s v="1 Dapat 3 Penambal Gigi"/>
    <m/>
    <n v="74000"/>
    <n v="0"/>
    <n v="0"/>
    <n v="74000"/>
    <m/>
    <s v="Diskon"/>
    <n v="29600"/>
    <n v="44400"/>
    <n v="158000"/>
    <n v="2370"/>
    <s v="Rudi Carles (BY)"/>
    <m/>
    <d v="2026-06-18T00:00:00"/>
    <s v="HUBUNGI PENERIMA (LANGSUNG ANTAR KE ALAMAT)"/>
    <x v="0"/>
    <m/>
    <s v="VIP"/>
    <m/>
    <m/>
    <s v="Tidak"/>
    <s v="COD"/>
    <n v="84000"/>
    <s v="Recon"/>
    <n v="111230"/>
    <x v="7"/>
  </r>
  <r>
    <s v="1359190507"/>
    <d v="2026-06-13T00:00:00"/>
    <s v="MEIKA-BERKARYA"/>
    <s v="Meika Berkarya"/>
    <s v="6287818525580"/>
    <s v="Kab. Kuningan"/>
    <s v="Cilimus"/>
    <s v="Jl. Panawuan Indrapatra, Panawuan, Kec. Cigandamekar, Kabupaten Kuningan, Jawa Barat"/>
    <s v="Bani Irmawan (RM)"/>
    <s v="6281348520431"/>
    <x v="5"/>
    <s v="Kab. Kapuas Hulu"/>
    <s v="Silat Hilir"/>
    <s v="dusun engkaras desa Nanga nuar Kec silat hilir"/>
    <n v="1"/>
    <s v="BARANG"/>
    <n v="100"/>
    <n v="0"/>
    <s v="EZ"/>
    <s v="Bulanan"/>
    <s v="1 Dapat 2 Kacamata Autofokus"/>
    <m/>
    <n v="74000"/>
    <n v="0"/>
    <n v="0"/>
    <n v="74000"/>
    <m/>
    <s v="Diskon"/>
    <n v="29600"/>
    <n v="44400"/>
    <n v="113000"/>
    <n v="1695"/>
    <s v="Bani Irmawan (RM)"/>
    <m/>
    <d v="2026-06-21T00:00:00"/>
    <s v="HUBUNGI PENERIMA (LANGSUNG ANTAR KE ALAMAT)"/>
    <x v="0"/>
    <m/>
    <s v="VIP"/>
    <m/>
    <m/>
    <s v="Tidak"/>
    <s v="COD"/>
    <n v="39000"/>
    <s v="Recon"/>
    <n v="66905"/>
    <x v="0"/>
  </r>
  <r>
    <s v="1359191019"/>
    <d v="2026-06-13T00:00:00"/>
    <s v="MEIKA-BERKARYA"/>
    <s v="Meika Berkarya"/>
    <s v="6287818525580"/>
    <s v="Kab. Kuningan"/>
    <s v="Cilimus"/>
    <s v="Jl. Panawuan Indrapatra, Panawuan"/>
    <s v="Liman Habira (Jj)"/>
    <s v="6285281941665"/>
    <x v="29"/>
    <s v="Kab. Bengkulu Tengah"/>
    <s v="Merigi Kelindang"/>
    <s v="Kelurahan /Desa Pungguk Beringin Jln. Raya Lubuk Unen PLTA Musi, Rumah depan Masjid Attaubah"/>
    <n v="1"/>
    <s v="BARANG"/>
    <n v="100"/>
    <n v="0"/>
    <s v="EZ"/>
    <s v="Bulanan"/>
    <s v="Beli 1 Semprotan Noozle"/>
    <m/>
    <n v="60000"/>
    <n v="0"/>
    <n v="0"/>
    <n v="60000"/>
    <m/>
    <s v="Diskon"/>
    <n v="24000"/>
    <n v="36000"/>
    <n v="108000"/>
    <n v="1620"/>
    <s v="Liman Habira (Jj)"/>
    <m/>
    <d v="2026-06-18T00:00:00"/>
    <m/>
    <x v="0"/>
    <m/>
    <s v="VIP"/>
    <m/>
    <m/>
    <s v="Tidak"/>
    <s v="COD"/>
    <n v="48000"/>
    <s v="Recon"/>
    <n v="70380"/>
    <x v="7"/>
  </r>
  <r>
    <s v="1358812840"/>
    <d v="2026-06-13T00:00:00"/>
    <s v="MEIKA-BERKARYA"/>
    <s v="Meika Berkarya"/>
    <s v="6287818525580"/>
    <s v="Kab. Kuningan"/>
    <s v="Cilimus"/>
    <s v="Jl. Panawuan Indrapatra, Panawuan"/>
    <s v="Zakaria (Kin)"/>
    <s v="6282293138975"/>
    <x v="23"/>
    <s v="Kab. Kolaka"/>
    <s v="Pomalaa"/>
    <s v="Dusun Hakanggapu Desa Sopura, Lorong Depan Gerbang SMP Sopura"/>
    <n v="1"/>
    <s v="BARANG"/>
    <n v="100"/>
    <n v="0"/>
    <s v="EZ"/>
    <s v="Bulanan"/>
    <s v="Beli 1 Gratis 1 Parfum Mobil"/>
    <m/>
    <n v="85000"/>
    <n v="0"/>
    <n v="0"/>
    <n v="85000"/>
    <m/>
    <s v="Diskon"/>
    <n v="34000"/>
    <n v="51000"/>
    <n v="189000"/>
    <n v="2835"/>
    <s v="jnt"/>
    <s v="Atasan/Staf/Karyawan"/>
    <d v="2026-06-25T00:00:00"/>
    <m/>
    <x v="1"/>
    <m/>
    <s v="VIP"/>
    <m/>
    <m/>
    <s v="Tidak"/>
    <s v="COD"/>
    <n v="104000"/>
    <s v="-"/>
    <n v="135165"/>
    <x v="2"/>
  </r>
  <r>
    <s v="1358815001"/>
    <d v="2026-06-13T00:00:00"/>
    <s v="MEIKA-BERKARYA"/>
    <s v="Meika Berkarya"/>
    <s v="6287818525580"/>
    <s v="Kab. Kuningan"/>
    <s v="Cilimus"/>
    <s v="Jl. Panawuan Indrapatra, Panawuan"/>
    <s v="Gunawan Wawang Od."/>
    <s v="6282347895568"/>
    <x v="18"/>
    <s v="Kab. Mamuju"/>
    <s v="Mamuju"/>
    <s v="Dusun Baobatu Desa Bambu Depan SDN Inpres Baobatu Kec Mamuju (DIANTAR LANGSUNG KE ALAMAT PENERIMA)"/>
    <n v="1"/>
    <s v="BARANG"/>
    <n v="100"/>
    <n v="0"/>
    <s v="EZ"/>
    <s v="Bulanan"/>
    <s v="Beli 1 Gratis 1 Parfum Mobil"/>
    <m/>
    <n v="75000"/>
    <n v="0"/>
    <n v="0"/>
    <n v="75000"/>
    <m/>
    <s v="Diskon"/>
    <n v="30000"/>
    <n v="45000"/>
    <n v="179000"/>
    <n v="2685"/>
    <s v="jnt"/>
    <s v="Atasan/Staf/Karyawan"/>
    <d v="2026-06-25T00:00:00"/>
    <m/>
    <x v="1"/>
    <m/>
    <s v="VIP"/>
    <m/>
    <m/>
    <s v="Tidak"/>
    <s v="COD"/>
    <n v="104000"/>
    <s v="-"/>
    <n v="131315"/>
    <x v="2"/>
  </r>
  <r>
    <s v="1359189489"/>
    <d v="2026-06-13T00:00:00"/>
    <s v="MEIKA-BERKARYA"/>
    <s v="Meika Berkarya"/>
    <s v="6287818525580"/>
    <s v="Kab. Kuningan"/>
    <s v="Cilimus"/>
    <s v="Jl. Panawuan Indrapatra, Panawuan"/>
    <s v="Soeyanto alias Atok bocor (Jj)"/>
    <s v="6285265679953"/>
    <x v="27"/>
    <s v="Kab. Bengkalis"/>
    <s v="Talang Muandau"/>
    <s v="Jln. Kamboja RT 03 RW 04 Kelurahan /Desa Serai Wangi Bengkalis"/>
    <n v="1"/>
    <s v="BARANG"/>
    <n v="100"/>
    <n v="0"/>
    <s v="EZ"/>
    <s v="Bulanan"/>
    <s v="Beli 1 Gratis 1 Alat Cukur Multifungsi"/>
    <m/>
    <n v="53000"/>
    <n v="0"/>
    <n v="0"/>
    <n v="53000"/>
    <m/>
    <s v="Diskon"/>
    <n v="21200"/>
    <n v="31800"/>
    <n v="154000"/>
    <n v="2310"/>
    <s v="jnt"/>
    <s v="Atasan/Staf/Karyawan"/>
    <d v="2026-06-23T00:00:00"/>
    <m/>
    <x v="1"/>
    <m/>
    <s v="VIP"/>
    <m/>
    <m/>
    <s v="Tidak"/>
    <s v="COD"/>
    <n v="101000"/>
    <s v="-"/>
    <n v="119890"/>
    <x v="10"/>
  </r>
  <r>
    <s v="1359041011"/>
    <d v="2026-06-13T00:00:00"/>
    <s v="MEIKA-BERKARYA"/>
    <s v="Meika Berkarya"/>
    <s v="6287818525580"/>
    <s v="Kab. Kuningan"/>
    <s v="Cilimus"/>
    <s v="Jl. Panawuan Indrapatra, Panawuan"/>
    <s v="Ansar (Jj)"/>
    <s v="62895806560129"/>
    <x v="14"/>
    <s v="Kab. Toraja Utara"/>
    <s v="Tallunglipu"/>
    <s v="Jln. Rura Pasang Kelurahan /Desa Tallunglipu, Patokan rumah dekat Gereja, cat rumah warna kuning"/>
    <n v="1"/>
    <s v="BARANG"/>
    <n v="100"/>
    <n v="0"/>
    <s v="EZ"/>
    <s v="Bulanan"/>
    <s v="Beli 2 Gratis 1 Semprotan Noozle"/>
    <m/>
    <n v="65000"/>
    <n v="0"/>
    <n v="0"/>
    <n v="65000"/>
    <m/>
    <s v="Diskon"/>
    <n v="26000"/>
    <n v="39000"/>
    <n v="168938"/>
    <n v="2534.0699999999997"/>
    <s v="DC PANAWUAN"/>
    <s v="Atasan/Staf/Karyawan"/>
    <d v="2026-06-27T00:00:00"/>
    <m/>
    <x v="1"/>
    <m/>
    <s v="VIP"/>
    <m/>
    <m/>
    <s v="Tidak"/>
    <s v="COD"/>
    <n v="103938"/>
    <s v="-"/>
    <n v="127403.93"/>
    <x v="17"/>
  </r>
  <r>
    <s v="1359190148"/>
    <d v="2026-06-13T00:00:00"/>
    <s v="MEIKA-BERKARYA"/>
    <s v="Meika Berkarya"/>
    <s v="6287818525580"/>
    <s v="Kab. Kuningan"/>
    <s v="Cilimus"/>
    <s v="Jl. Panawuan Indrapatra, Panawuan"/>
    <s v="Supardi (PS)"/>
    <s v="6281236691441"/>
    <x v="2"/>
    <s v="Kab. Sumbawa"/>
    <s v="Utan"/>
    <s v="Jaln. Raya Utan Dusun. Jorok Luar RT 12 Kelurahan. Motong (ANTRAKN LANGSUNG KE ALAMAT)"/>
    <n v="1"/>
    <s v="BARANG"/>
    <n v="100"/>
    <n v="0"/>
    <s v="EZ"/>
    <s v="Bulanan"/>
    <s v="Beli 2 Gratis 2 Parfum Mobil"/>
    <m/>
    <n v="52000"/>
    <n v="0"/>
    <n v="0"/>
    <n v="52000"/>
    <m/>
    <s v="Diskon"/>
    <n v="20800"/>
    <n v="31200"/>
    <n v="246000"/>
    <n v="3690"/>
    <s v="DC PANAWUAN"/>
    <s v="Atasan/Staf/Karyawan"/>
    <d v="2026-06-27T00:00:00"/>
    <m/>
    <x v="1"/>
    <m/>
    <s v="VIP"/>
    <m/>
    <m/>
    <s v="Tidak"/>
    <s v="COD"/>
    <n v="194000"/>
    <s v="-"/>
    <n v="211110"/>
    <x v="17"/>
  </r>
  <r>
    <s v="1359040495"/>
    <d v="2026-06-13T00:00:00"/>
    <s v="MEIKA-BERKARYA"/>
    <s v="Meika Berkarya"/>
    <s v="6287818525580"/>
    <s v="Kab. Kuningan"/>
    <s v="Cilimus"/>
    <s v="Jl. Panawuan Indrapatra, Panawuan"/>
    <s v="Dewa (Kin)"/>
    <s v="6285801167944"/>
    <x v="12"/>
    <s v="Denpasar"/>
    <s v="Denpasar Selatan"/>
    <s v="Jl. Baypas Ngurah Rai Padanggalak Kelurahan Sanur, Parkiran 1 Denpasar"/>
    <n v="1"/>
    <s v="BARANG"/>
    <n v="100"/>
    <n v="0"/>
    <s v="EZ"/>
    <s v="Bulanan"/>
    <s v="Beli 1 Penghitam Body Kendaraan Bonus Kain Lap Microfiber"/>
    <m/>
    <n v="30000"/>
    <n v="0"/>
    <n v="0"/>
    <n v="30000"/>
    <m/>
    <s v="Diskon"/>
    <n v="12000"/>
    <n v="18000"/>
    <n v="81000"/>
    <n v="1215"/>
    <s v="ybs"/>
    <m/>
    <d v="2026-07-04T00:00:00"/>
    <m/>
    <x v="1"/>
    <m/>
    <s v="VIP"/>
    <m/>
    <m/>
    <s v="Tidak"/>
    <s v="COD"/>
    <n v="51000"/>
    <s v="-"/>
    <n v="61785"/>
    <x v="26"/>
  </r>
  <r>
    <s v="1358677893"/>
    <d v="2026-06-13T00:00:00"/>
    <s v="MEIKA-BERKARYA"/>
    <s v="Meika Berkarya"/>
    <s v="6287818525580"/>
    <s v="Kab. Kuningan"/>
    <s v="Cilimus"/>
    <s v="Jl. Panawuan Indrapatra, Panawuan, Kec. Cigandamekar, Kabupaten Kuningan, Jawa Barat"/>
    <s v="ropi ( Di)"/>
    <s v="6282216814415"/>
    <x v="29"/>
    <s v="Kab. Mukomuko"/>
    <s v="Sungai Rumbai"/>
    <s v="Desa Gajah Mati, Jln Lintas Padang Bengkulu, Rt 001 Rw 001 ( Patokan Tukungan Smp 05) Kec Sungai Rumbai, Kab Muko Muko"/>
    <n v="1"/>
    <s v="BARANG"/>
    <n v="100"/>
    <n v="0"/>
    <s v="EZ"/>
    <s v="Bulanan"/>
    <s v="1 SET POMPA SEDOT MANUAL (1 POMPA DAN 1 SELANG)"/>
    <m/>
    <n v="58000"/>
    <n v="0"/>
    <n v="0"/>
    <n v="58000"/>
    <m/>
    <s v="Diskon"/>
    <n v="23200"/>
    <n v="34800"/>
    <n v="120000"/>
    <n v="1800"/>
    <s v="jnt"/>
    <s v="OB"/>
    <d v="2026-06-24T00:00:00"/>
    <s v="HUBUNGI PENERIMA (LANGSUNG ANTAR KE ALAMAT)"/>
    <x v="1"/>
    <m/>
    <s v="VIP"/>
    <m/>
    <m/>
    <s v="Tidak"/>
    <s v="COD"/>
    <n v="62000"/>
    <s v="-"/>
    <n v="83400"/>
    <x v="12"/>
  </r>
  <r>
    <s v="1359036075"/>
    <d v="2026-06-13T00:00:00"/>
    <s v="MEIKA-BERKARYA"/>
    <s v="Meika Berkarya"/>
    <s v="6287818525580"/>
    <s v="Kab. Kuningan"/>
    <s v="Cilimus"/>
    <s v="Jl. Panawuan Indrapatra, Panawuan"/>
    <s v="Darman Lkh (Jj)"/>
    <s v="6281349825489"/>
    <x v="13"/>
    <s v="Kab. Kotawaringin Barat"/>
    <s v="Pangkalan Banteng"/>
    <s v="Kelurahan /Desa Amin Jaya RT 04 RW 01 Kec. Pangkalan Banteng"/>
    <n v="1"/>
    <s v="BARANG"/>
    <n v="100"/>
    <n v="0"/>
    <s v="EZ"/>
    <s v="Bulanan"/>
    <s v="Beli 2 Gratis 2 Parfum Mobil"/>
    <m/>
    <n v="61000"/>
    <n v="0"/>
    <n v="0"/>
    <n v="61000"/>
    <m/>
    <s v="Diskon"/>
    <n v="24400"/>
    <n v="36600"/>
    <n v="255000"/>
    <n v="3825"/>
    <s v="AMBIL PAGI"/>
    <m/>
    <d v="2026-06-18T00:00:00"/>
    <m/>
    <x v="0"/>
    <m/>
    <s v="VIP"/>
    <m/>
    <m/>
    <s v="Tidak"/>
    <s v="COD"/>
    <n v="194000"/>
    <s v="Recon"/>
    <n v="214575"/>
    <x v="7"/>
  </r>
  <r>
    <s v="1359278460"/>
    <d v="2026-06-13T00:00:00"/>
    <s v="MEIKA-BERKARYA"/>
    <s v="Meika Berkarya"/>
    <s v="6287818525580"/>
    <s v="Kab. Kuningan"/>
    <s v="Cilimus"/>
    <s v="Jl. Panawuan Indrapatra, Panawuan"/>
    <s v="N ama:Lazarus Dju Kana (ib)"/>
    <s v="6285253920851"/>
    <x v="1"/>
    <s v="Kab. Sabu Raijua"/>
    <s v="Sabu Timur"/>
    <s v="Rt.009/Rw.005.Kel.Bolou.Kab.SRT.Sabu Raijua,,Prop Ntt.009/RW.005.Kel.Bolou,,Kab.Sabu Raijua,,Prop.Ntt."/>
    <n v="1"/>
    <s v="BARANG"/>
    <n v="100"/>
    <n v="0"/>
    <s v="EZ"/>
    <s v="Bulanan"/>
    <s v="Beli 1 Gratis 1 Sikat Punggug"/>
    <m/>
    <n v="100000"/>
    <n v="0"/>
    <n v="0"/>
    <n v="100000"/>
    <m/>
    <s v="Diskon"/>
    <n v="40000"/>
    <n v="60000"/>
    <n v="165000"/>
    <n v="2475"/>
    <s v="ybs"/>
    <m/>
    <d v="2026-07-02T00:00:00"/>
    <m/>
    <x v="1"/>
    <m/>
    <s v="VIP"/>
    <m/>
    <m/>
    <s v="Tidak"/>
    <s v="COD"/>
    <n v="65000"/>
    <s v="-"/>
    <n v="102525"/>
    <x v="6"/>
  </r>
  <r>
    <s v="1359034078"/>
    <d v="2026-06-13T00:00:00"/>
    <s v="MEIKA-BERKARYA"/>
    <s v="Meika Berkarya"/>
    <s v="6287818525580"/>
    <s v="Kab. Kuningan"/>
    <s v="Cilimus"/>
    <s v="Jl. Panawuan Indrapatra, Panawuan, Kec. Cigandamekar, Kabupaten Kuningan, Jawa Barat"/>
    <s v="mul yono (ca)"/>
    <s v="6281128803334"/>
    <x v="15"/>
    <s v="Kab. Grobogan"/>
    <s v="Tawangharjo"/>
    <s v="Jl Jetak - Nuso ,Dusun Jetak Rt 1 Rw 2, Kec Tawangharjo Kab. Grobogan"/>
    <n v="1"/>
    <s v="BARANG"/>
    <n v="100"/>
    <n v="0"/>
    <s v="EZ"/>
    <s v="Bulanan"/>
    <s v="1 Dapat 2 Kacamata Autofokus"/>
    <m/>
    <n v="25000"/>
    <n v="0"/>
    <n v="0"/>
    <n v="25000"/>
    <m/>
    <s v="Diskon"/>
    <n v="18000"/>
    <n v="7000"/>
    <n v="63000"/>
    <n v="945"/>
    <s v="."/>
    <m/>
    <d v="2026-06-15T00:00:00"/>
    <s v="HUBUNGI PENERIMA (LANGSUNG ANTAR KE ALAMAT)"/>
    <x v="0"/>
    <m/>
    <s v="VIP"/>
    <m/>
    <m/>
    <s v="Tidak"/>
    <s v="COD"/>
    <n v="38000"/>
    <s v="Recon"/>
    <n v="55055"/>
    <x v="15"/>
  </r>
  <r>
    <s v="1358677899"/>
    <d v="2026-06-13T00:00:00"/>
    <s v="MEIKA-BERKARYA"/>
    <s v="Meika Berkarya"/>
    <s v="6287818525580"/>
    <s v="Kab. Kuningan"/>
    <s v="Cilimus"/>
    <s v="Jl. Panawuan Indrapatra, Panawuan, Kec. Cigandamekar, Kabupaten Kuningan, Jawa Barat"/>
    <s v="Hendro Gunawan (Hb)"/>
    <s v="6282377122998"/>
    <x v="22"/>
    <s v="Kab. Lampung Utara"/>
    <s v="Abung Pekurun"/>
    <s v="Desa/kel nyapah banyu rt 06 rw 02 dekat masjid, Kec Abung Pekurun Kab Lampung Utara"/>
    <n v="1"/>
    <s v="BARANG"/>
    <n v="100"/>
    <n v="0"/>
    <s v="EZ"/>
    <s v="Bulanan"/>
    <s v="1 Dapat 2 Kacamata Autofokus ,1.50"/>
    <m/>
    <n v="40000"/>
    <n v="0"/>
    <n v="0"/>
    <n v="40000"/>
    <m/>
    <s v="Diskon"/>
    <n v="16000"/>
    <n v="24000"/>
    <n v="80000"/>
    <n v="1200"/>
    <s v="jnt panawuan"/>
    <s v="Atasan/Staf/Karyawan"/>
    <d v="2026-06-20T00:00:00"/>
    <s v="HUBUNGI PENERIMA (LANGSUNG ANTAR KE ALAMAT)"/>
    <x v="1"/>
    <m/>
    <s v="VIP"/>
    <m/>
    <m/>
    <s v="Tidak"/>
    <s v="COD"/>
    <n v="40000"/>
    <s v="-"/>
    <n v="54800"/>
    <x v="3"/>
  </r>
  <r>
    <s v="1359036490"/>
    <d v="2026-06-13T00:00:00"/>
    <s v="MEIKA-BERKARYA"/>
    <s v="Meika Berkarya"/>
    <s v="6287818525580"/>
    <s v="Kab. Kuningan"/>
    <s v="Cilimus"/>
    <s v="Jl. Panawuan Indrapatra, Panawuan"/>
    <s v="Hatani (Kin)"/>
    <s v="6281254388447"/>
    <x v="19"/>
    <s v="Kab. Kutai Kartanegara"/>
    <s v="Muara Kaman"/>
    <s v="Desa Menamang Kiri, Jln. Merantai RT 04, Patokan 700M Sebelum SD No. 018 Muara Kaman"/>
    <n v="1"/>
    <s v="BARANG"/>
    <n v="100"/>
    <n v="0"/>
    <s v="EZ"/>
    <s v="Bulanan"/>
    <s v="Beli 1 Gratis 1 Parfum Mobil"/>
    <m/>
    <n v="71000"/>
    <n v="0"/>
    <n v="0"/>
    <n v="71000"/>
    <m/>
    <s v="Diskon"/>
    <n v="28400"/>
    <n v="42600"/>
    <n v="175000"/>
    <n v="2625"/>
    <s v="jnt"/>
    <s v="Atasan/Staf/Karyawan"/>
    <d v="2026-06-25T00:00:00"/>
    <m/>
    <x v="1"/>
    <m/>
    <s v="VIP"/>
    <m/>
    <m/>
    <s v="Tidak"/>
    <s v="COD"/>
    <n v="104000"/>
    <s v="-"/>
    <n v="129775"/>
    <x v="2"/>
  </r>
  <r>
    <s v="1358125685"/>
    <d v="2026-06-13T00:00:00"/>
    <s v="MEIKA-BERKARYA"/>
    <s v="Meika Berkarya"/>
    <s v="6287818525580"/>
    <s v="Kab. Kuningan"/>
    <s v="Cilimus"/>
    <s v="Jl. Panawuan Indrapatra, Panawuan"/>
    <s v="Jantje Kumolontang (PS)"/>
    <s v="6281340000039"/>
    <x v="3"/>
    <s v="Manado"/>
    <s v="Malalayang"/>
    <s v="Jln. Sea Lorong Tuminting 1a Lingkungan 4 no 106. Desa. Malalayang Satu (ANTRAKN LANGSUNG KE ALAMAT)"/>
    <n v="1"/>
    <s v="BARANG"/>
    <n v="100"/>
    <n v="0"/>
    <s v="EZ"/>
    <s v="Bulanan"/>
    <s v="Beli 1 Gratis 1 Gelang Retro Terapi Batu Giok"/>
    <m/>
    <n v="64000"/>
    <n v="0"/>
    <n v="0"/>
    <n v="64000"/>
    <m/>
    <s v="Diskon"/>
    <n v="25600"/>
    <n v="38400"/>
    <n v="134000"/>
    <n v="2010"/>
    <s v="Jantje Kumolontang (PS)"/>
    <m/>
    <d v="2026-06-17T00:00:00"/>
    <m/>
    <x v="0"/>
    <m/>
    <s v="VIP"/>
    <m/>
    <m/>
    <s v="Tidak"/>
    <s v="COD"/>
    <n v="70000"/>
    <s v="Recon"/>
    <n v="93590"/>
    <x v="14"/>
  </r>
  <r>
    <s v="1358677719"/>
    <d v="2026-06-13T00:00:00"/>
    <s v="MEIKA-BERKARYA"/>
    <s v="Meika Berkarya"/>
    <s v="6287818525580"/>
    <s v="Kab. Kuningan"/>
    <s v="Cilimus"/>
    <s v="Jl. Panawuan Indrapatra, Panawuan"/>
    <s v="Sumadi (Jj)"/>
    <s v="6285225907482"/>
    <x v="15"/>
    <s v="Kab. Pati"/>
    <s v="Trangkil"/>
    <s v="SD IT Nurul Fikri Trangkil Pati, Jln. Sutra No. 01 Trangkil Pati RT 4 RW 06 Kelurahan /Desa Trangkil Dusun Bantengan"/>
    <n v="1"/>
    <s v="BARANG"/>
    <n v="100"/>
    <n v="0"/>
    <s v="EZ"/>
    <s v="Bulanan"/>
    <s v="Beli 1 Gratis 1 Parfum Mobil"/>
    <m/>
    <n v="25000"/>
    <n v="0"/>
    <n v="0"/>
    <n v="25000"/>
    <m/>
    <s v="Diskon"/>
    <n v="18000"/>
    <n v="7000"/>
    <n v="127000"/>
    <n v="1905"/>
    <s v="Sumadi (Jj)"/>
    <m/>
    <d v="2026-06-16T00:00:00"/>
    <m/>
    <x v="0"/>
    <m/>
    <s v="VIP"/>
    <m/>
    <m/>
    <s v="Tidak"/>
    <s v="COD"/>
    <n v="102000"/>
    <s v="Recon"/>
    <n v="118095"/>
    <x v="18"/>
  </r>
  <r>
    <s v="1359192862"/>
    <d v="2026-06-13T00:00:00"/>
    <s v="MEIKA-BERKARYA"/>
    <s v="Meika Berkarya"/>
    <s v="6287818525580"/>
    <s v="Kab. Kuningan"/>
    <s v="Cilimus"/>
    <s v="Jl. Panawuan Indrapatra, Panawuan"/>
    <s v="Samtun Nasution Od."/>
    <s v="6285296837855"/>
    <x v="0"/>
    <s v="Kab. Labuhanbatu"/>
    <s v="Bilah Barat"/>
    <s v="KUA Desa Janji Kec Bilah Barat (DIANTAR LANGSUNG KE ALAMAT PENERIMA)."/>
    <n v="1"/>
    <s v="BARANG"/>
    <n v="100"/>
    <n v="0"/>
    <s v="EZ"/>
    <s v="Bulanan"/>
    <s v="Beli 1 Penghitam Body Kendaraan Bonus Kain Lap Microfiber"/>
    <m/>
    <n v="60000"/>
    <n v="0"/>
    <n v="0"/>
    <n v="60000"/>
    <m/>
    <s v="Diskon"/>
    <n v="24000"/>
    <n v="36000"/>
    <n v="114000"/>
    <n v="1710"/>
    <s v="Samtun Nasution Od."/>
    <m/>
    <d v="2026-06-18T00:00:00"/>
    <m/>
    <x v="0"/>
    <m/>
    <s v="VIP"/>
    <m/>
    <m/>
    <s v="Tidak"/>
    <s v="COD"/>
    <n v="54000"/>
    <s v="Recon"/>
    <n v="76290"/>
    <x v="7"/>
  </r>
  <r>
    <s v="1359194249"/>
    <d v="2026-06-13T00:00:00"/>
    <s v="MEIKA-BERKARYA"/>
    <s v="Meika Berkarya"/>
    <s v="6287818525580"/>
    <s v="Kab. Kuningan"/>
    <s v="Cilimus"/>
    <s v="Jl. Panawuan Indrapatra, Panawuan"/>
    <s v="Murtikayanti (Yn)"/>
    <s v="6285705869025"/>
    <x v="13"/>
    <s v="Kab. Kotawaringin Barat"/>
    <s v="Pangkalan Banteng"/>
    <s v="PT. Indotrubah Tengah Pondok 2 Divisi 3 Longhause RT 18 Desa Amin Jaya Kec Pangkalan Banteng Kab Kota Waringin Barat (DIANTAR LANGSUNG KE ALAMAT PENERIMA)."/>
    <n v="1"/>
    <s v="BARANG"/>
    <n v="100"/>
    <n v="0"/>
    <s v="EZ"/>
    <s v="Bulanan"/>
    <s v="Beli 1 Dapat 6 Paket Buku Lancar Membaca Tanpa Mengeja"/>
    <m/>
    <n v="61000"/>
    <n v="0"/>
    <n v="0"/>
    <n v="61000"/>
    <m/>
    <s v="Diskon"/>
    <n v="24400"/>
    <n v="36600"/>
    <n v="133120"/>
    <n v="1996.8"/>
    <s v="AMBIL SIANG"/>
    <m/>
    <d v="2026-06-19T00:00:00"/>
    <m/>
    <x v="0"/>
    <m/>
    <s v="VIP"/>
    <m/>
    <m/>
    <s v="Tidak"/>
    <s v="COD"/>
    <n v="72120"/>
    <s v="Recon"/>
    <n v="94523.200000000012"/>
    <x v="9"/>
  </r>
  <r>
    <s v="1358156233"/>
    <d v="2026-06-13T00:00:00"/>
    <s v="MEIKA-BERKARYA"/>
    <s v="Meika Berkarya"/>
    <s v="6287818525580"/>
    <s v="Kab. Kuningan"/>
    <s v="Cilimus"/>
    <s v="Jl. Panawuan Indrapatra, Panawuan"/>
    <s v="Eddy Kurniawan (Jj)"/>
    <s v="6285348339432"/>
    <x v="5"/>
    <s v="Kab. Ketapang"/>
    <s v="Jelai Hulu"/>
    <s v="Dusun Riam II RT RW 006/002 Desa Periangan kecamatan Jelai Hulu kabupaten Ketapang provinsi Kalbar"/>
    <n v="1"/>
    <s v="BARANG"/>
    <n v="100"/>
    <n v="0"/>
    <s v="EZ"/>
    <s v="Bulanan"/>
    <s v="Beli 2 Gratis 2 Parfum Mobil"/>
    <m/>
    <n v="74000"/>
    <n v="0"/>
    <n v="0"/>
    <n v="74000"/>
    <m/>
    <s v="Diskon"/>
    <n v="29600"/>
    <n v="44400"/>
    <n v="268000"/>
    <n v="4020"/>
    <s v="m"/>
    <m/>
    <d v="2026-06-21T00:00:00"/>
    <m/>
    <x v="0"/>
    <m/>
    <s v="VIP"/>
    <m/>
    <m/>
    <s v="Tidak"/>
    <s v="COD"/>
    <n v="194000"/>
    <s v="Recon"/>
    <n v="219580"/>
    <x v="0"/>
  </r>
  <r>
    <s v="1359278302"/>
    <d v="2026-06-13T00:00:00"/>
    <s v="MEIKA-BERKARYA"/>
    <s v="Meika Berkarya"/>
    <s v="6287818525580"/>
    <s v="Kab. Kuningan"/>
    <s v="Cilimus"/>
    <s v="Jl. Panawuan Indrapatra, Panawuan"/>
    <s v="Husnan Arifin Od."/>
    <s v="628126027171"/>
    <x v="0"/>
    <s v="Medan"/>
    <s v="Medan Amplas"/>
    <s v="Jln. Bajak IV Timur No. 29/D Kec Medan Amplas (DIANTAR LANGSUNG KE ALAMAT PENERIMA) Kelurahan Harjo Sari II."/>
    <n v="1"/>
    <s v="BARANG"/>
    <n v="100"/>
    <n v="0"/>
    <s v="EZ"/>
    <s v="Bulanan"/>
    <s v="Beli 1 Gratis 1 Sikat Punggug"/>
    <m/>
    <n v="38000"/>
    <n v="0"/>
    <n v="0"/>
    <n v="38000"/>
    <m/>
    <s v="Diskon"/>
    <n v="15200"/>
    <n v="22800"/>
    <n v="108000"/>
    <n v="1620"/>
    <s v="Husnan Arifin Od."/>
    <m/>
    <d v="2026-06-17T00:00:00"/>
    <m/>
    <x v="0"/>
    <m/>
    <s v="VIP"/>
    <m/>
    <m/>
    <s v="Tidak"/>
    <s v="COD"/>
    <n v="70000"/>
    <s v="Recon"/>
    <n v="83580"/>
    <x v="14"/>
  </r>
  <r>
    <s v="1358688978"/>
    <d v="2026-06-13T00:00:00"/>
    <s v="MEIKA-BERKARYA"/>
    <s v="Meika Berkarya"/>
    <s v="6287818525580"/>
    <s v="Kab. Kuningan"/>
    <s v="Cilimus"/>
    <s v="Jl. Panawuan Indrapatra, Panawuan"/>
    <s v="Ruben Sergius (PS)"/>
    <s v="6281216388447"/>
    <x v="1"/>
    <s v="Kab. Sikka"/>
    <s v="Doreng"/>
    <s v="Dusun. Doreng  RT/RW ,013/005 Desa. Nenbura (ANTRAKN LANGSUNG KE ALAMAT)"/>
    <n v="1"/>
    <s v="BARANG"/>
    <n v="100"/>
    <n v="0"/>
    <s v="EZ"/>
    <s v="Bulanan"/>
    <s v="Beli 1 Gratis 1 Parfum Mobil"/>
    <m/>
    <n v="80000"/>
    <n v="0"/>
    <n v="0"/>
    <n v="80000"/>
    <m/>
    <s v="Diskon"/>
    <n v="32000"/>
    <n v="48000"/>
    <n v="184000"/>
    <n v="2760"/>
    <s v="Ruben Sergius (PS)"/>
    <m/>
    <d v="2026-06-24T00:00:00"/>
    <m/>
    <x v="0"/>
    <m/>
    <s v="VIP"/>
    <m/>
    <m/>
    <s v="Tidak"/>
    <s v="COD"/>
    <n v="104000"/>
    <s v="Recon"/>
    <n v="133240"/>
    <x v="12"/>
  </r>
  <r>
    <s v="1358805523"/>
    <d v="2026-06-13T00:00:00"/>
    <s v="MEIKA-BERKARYA"/>
    <s v="Meika Berkarya"/>
    <s v="6287818525580"/>
    <s v="Kab. Kuningan"/>
    <s v="Cilimus"/>
    <s v="Jl. Panawuan Indrapatra, Panawuan"/>
    <s v="Masudin Muhtar (Nunu) Od."/>
    <s v="6285294500323"/>
    <x v="26"/>
    <s v="Kab. Majalengka"/>
    <s v="Talaga"/>
    <s v="SDN Campaga 1 Kec. Talaga Kab. Majalengka"/>
    <n v="1"/>
    <s v="BARANG"/>
    <n v="100"/>
    <n v="0"/>
    <s v="EZ"/>
    <s v="Bulanan"/>
    <s v="Beli 1 Semprotan Noozle"/>
    <m/>
    <n v="8000"/>
    <n v="0"/>
    <n v="0"/>
    <n v="8000"/>
    <m/>
    <s v="Diskon"/>
    <n v="3000"/>
    <n v="5000"/>
    <n v="62000"/>
    <n v="930"/>
    <s v="Masudin Muhtar (Nunu) Od."/>
    <m/>
    <d v="2026-06-15T00:00:00"/>
    <m/>
    <x v="0"/>
    <m/>
    <s v="VIP"/>
    <m/>
    <m/>
    <s v="Tidak"/>
    <s v="COD"/>
    <n v="54000"/>
    <s v="Recon"/>
    <n v="56070"/>
    <x v="15"/>
  </r>
  <r>
    <s v="1358022816"/>
    <d v="2026-06-13T00:00:00"/>
    <s v="MEIKA-BERKARYA"/>
    <s v="Meika Berkarya"/>
    <s v="6287818525580"/>
    <s v="Kab. Kuningan"/>
    <s v="Cilimus"/>
    <s v="Jl. Panawuan Indrapatra, Panawuan, Kec. Cigandamekar, Kabupaten Kuningan, Jawa Barat"/>
    <s v="JUMADI PANGARIBUAN (Hb)"/>
    <s v="6282177380204"/>
    <x v="26"/>
    <s v="Bekasi"/>
    <s v="Mustikajaya"/>
    <s v="Jl Bunga 6 Atas Kp Ciketing Rt 004/03 No 33 Pondok Timur Kel Mustika Jaya, Kec Mustika Jaya Kota Bekasi"/>
    <n v="1"/>
    <s v="BARANG"/>
    <n v="100"/>
    <n v="0"/>
    <s v="EZ"/>
    <s v="Bulanan"/>
    <s v="1 Spray Pembersih Interior Mobil"/>
    <m/>
    <n v="15000"/>
    <n v="0"/>
    <n v="0"/>
    <n v="15000"/>
    <m/>
    <s v="Diskon"/>
    <n v="9000"/>
    <n v="6000"/>
    <n v="97000"/>
    <n v="1455"/>
    <s v="JUMADI PANGARIBUAN (Hb)"/>
    <m/>
    <d v="2026-06-15T00:00:00"/>
    <s v="HUBUNGI PENERIMA (LANGSUNG ANTAR KE ALAMAT)"/>
    <x v="0"/>
    <m/>
    <s v="VIP"/>
    <m/>
    <m/>
    <s v="Tidak"/>
    <s v="COD"/>
    <n v="82000"/>
    <s v="Recon"/>
    <n v="89545"/>
    <x v="15"/>
  </r>
  <r>
    <s v="1359029499"/>
    <d v="2026-06-13T00:00:00"/>
    <s v="MEIKA-BERKARYA"/>
    <s v="Meika Berkarya"/>
    <s v="6287818525580"/>
    <s v="Kab. Kuningan"/>
    <s v="Cilimus"/>
    <s v="Jl. Panawuan Indrapatra, Panawuan, Kec. Cigandamekar, Kabupaten Kuningan, Jawa Barat"/>
    <s v="Sitiana Siti (RM)"/>
    <s v="6281355702938"/>
    <x v="23"/>
    <s v="Kab. Buton Tengah"/>
    <s v="Mawasangka"/>
    <s v="lewat mesjid Al afdal samping pertamini desa balobone Kec mawasangka"/>
    <n v="1"/>
    <s v="BARANG"/>
    <n v="100"/>
    <n v="0"/>
    <s v="EZ"/>
    <s v="Bulanan"/>
    <s v="1 Set Dongkrak Pemindah Barang"/>
    <m/>
    <n v="122000"/>
    <n v="0"/>
    <n v="0"/>
    <n v="122000"/>
    <m/>
    <s v="Diskon"/>
    <n v="48800"/>
    <n v="73200"/>
    <n v="190000"/>
    <n v="2850"/>
    <s v="Sitiana Siti (RM)"/>
    <m/>
    <d v="2026-06-21T00:00:00"/>
    <s v="HUBUNGI PENERIMA (LANGSUNG ANTAR KE ALAMAT)"/>
    <x v="0"/>
    <m/>
    <s v="VIP"/>
    <m/>
    <m/>
    <s v="Tidak"/>
    <s v="COD"/>
    <n v="68000"/>
    <s v="Recon"/>
    <n v="113950"/>
    <x v="0"/>
  </r>
  <r>
    <s v="1359047606"/>
    <d v="2026-06-13T00:00:00"/>
    <s v="MEIKA-BERKARYA"/>
    <s v="Meika Berkarya"/>
    <s v="6287818525580"/>
    <s v="Kab. Kuningan"/>
    <s v="Cilimus"/>
    <s v="Jl. Panawuan Indrapatra, Panawuan"/>
    <s v="Tarmiji (PS)"/>
    <s v="628119777120"/>
    <x v="24"/>
    <s v="Jakarta Timur"/>
    <s v="Pulogadung"/>
    <s v=". Kayumas Raya No.16a RT/RW001/04 Kelurahan. Pulogadung (ANTRAKN LANGSUNG KE ALAMAT)"/>
    <n v="1"/>
    <s v="BARANG"/>
    <n v="100"/>
    <n v="0"/>
    <s v="EZ"/>
    <s v="Bulanan"/>
    <s v="Beli 1 Gratis 1 Parfum Mobil"/>
    <m/>
    <n v="14000"/>
    <n v="0"/>
    <n v="0"/>
    <n v="14000"/>
    <m/>
    <s v="Diskon"/>
    <n v="5600"/>
    <n v="8400"/>
    <n v="0"/>
    <n v="0"/>
    <s v="Tarmiji (PS)"/>
    <m/>
    <d v="2026-06-14T00:00:00"/>
    <m/>
    <x v="0"/>
    <m/>
    <s v="VIP"/>
    <m/>
    <m/>
    <s v="Tidak"/>
    <s v="NONCOD"/>
    <n v="-14000"/>
    <s v="-"/>
    <n v="-8400"/>
    <x v="25"/>
  </r>
  <r>
    <s v="1359179693"/>
    <d v="2026-06-13T00:00:00"/>
    <s v="MEIKA-BERKARYA"/>
    <s v="Meika Berkarya"/>
    <s v="6287818525580"/>
    <s v="Kab. Kuningan"/>
    <s v="Cilimus"/>
    <s v="Jl. Panawuan Indrapatra, Panawuan"/>
    <s v="Rianto Od."/>
    <s v="6281362009070"/>
    <x v="0"/>
    <s v="Medan"/>
    <s v="Medan Selayang"/>
    <s v="Jalan Pasar 7 Gang Gembira No. 98 Kelurahan Beringin Kec Medan Selayang Kota Medan (DIANTAR LANGSUNG KE ALAMAT PENERIMA) Patokan Ada Pohon Jambu Air Depan Rumah."/>
    <n v="1"/>
    <s v="BARANG"/>
    <n v="100"/>
    <n v="0"/>
    <s v="EZ"/>
    <s v="Bulanan"/>
    <s v="Beli 1 Gratis 1 Parfum Mobil"/>
    <m/>
    <n v="38000"/>
    <n v="0"/>
    <n v="0"/>
    <n v="38000"/>
    <m/>
    <s v="Diskon"/>
    <n v="15200"/>
    <n v="22800"/>
    <n v="0"/>
    <n v="0"/>
    <s v="Rianto Od."/>
    <m/>
    <d v="2026-06-17T00:00:00"/>
    <m/>
    <x v="0"/>
    <m/>
    <s v="VIP"/>
    <m/>
    <m/>
    <s v="Tidak"/>
    <s v="NONCOD"/>
    <n v="-38000"/>
    <s v="-"/>
    <n v="-22800"/>
    <x v="14"/>
  </r>
  <r>
    <s v="1359193155"/>
    <d v="2026-06-13T00:00:00"/>
    <s v="MEIKA-BERKARYA"/>
    <s v="Meika Berkarya"/>
    <s v="6287818525580"/>
    <s v="Kab. Kuningan"/>
    <s v="Cilimus"/>
    <s v="Jl. Panawuan Indrapatra, Panawuan, Kec. Cigandamekar, Kabupaten Kuningan, Jawa Barat"/>
    <s v="Romieo (AK)"/>
    <s v="6282221565971"/>
    <x v="13"/>
    <s v="Kab. Kotawaringin Timur"/>
    <s v="Telaga Antang"/>
    <s v="Jalan Gagak, Rt 01 / Rw 02, Desa Gunung Makmur, Kec Telaga Antang, Kab Kotawaringin Timur"/>
    <n v="1"/>
    <s v="BARANG"/>
    <n v="100"/>
    <n v="0"/>
    <s v="EZ"/>
    <s v="Bulanan"/>
    <s v="1 SET GIGI PALSU"/>
    <m/>
    <n v="63000"/>
    <n v="0"/>
    <n v="0"/>
    <n v="63000"/>
    <m/>
    <s v="Diskon"/>
    <n v="25200"/>
    <n v="37800"/>
    <n v="114000"/>
    <n v="1710"/>
    <s v="JNT"/>
    <s v="Atasan/Staf/Karyawan"/>
    <d v="2026-06-25T00:00:00"/>
    <s v="HUBUNGI PENERIMA (LANGSUNG ANTAR KE ALAMAT)"/>
    <x v="1"/>
    <m/>
    <s v="VIP"/>
    <m/>
    <m/>
    <s v="Tidak"/>
    <s v="COD"/>
    <n v="51000"/>
    <s v="-"/>
    <n v="74490"/>
    <x v="2"/>
  </r>
  <r>
    <s v="1358894437"/>
    <d v="2026-06-13T00:00:00"/>
    <s v="MEIKA-BERKARYA"/>
    <s v="Meika Berkarya"/>
    <s v="6287818525580"/>
    <s v="Kab. Kuningan"/>
    <s v="Cilimus"/>
    <s v="Jl. Panawuan Indrapatra, Panawuan"/>
    <s v="Petrus Badin Od."/>
    <s v="6281337274214"/>
    <x v="1"/>
    <s v="Kab. Flores Timur"/>
    <s v="Ile Mandiri"/>
    <s v="Ds. Lewohala RT/ RW: 001/001, Kec. Ile Mandiri, Kab. Flores Timur, Prov NTT."/>
    <n v="1"/>
    <s v="BARANG"/>
    <n v="100"/>
    <n v="0"/>
    <s v="EZ"/>
    <s v="Bulanan"/>
    <s v="Beli 1 Gratis 1 Sikat Punggug"/>
    <m/>
    <n v="100000"/>
    <n v="0"/>
    <n v="0"/>
    <n v="100000"/>
    <m/>
    <s v="Diskon"/>
    <n v="40000"/>
    <n v="60000"/>
    <n v="170000"/>
    <n v="2550"/>
    <s v="ybs"/>
    <m/>
    <d v="2026-07-01T00:00:00"/>
    <m/>
    <x v="1"/>
    <m/>
    <s v="VIP"/>
    <m/>
    <m/>
    <s v="Tidak"/>
    <s v="COD"/>
    <n v="70000"/>
    <s v="-"/>
    <n v="107450"/>
    <x v="11"/>
  </r>
  <r>
    <s v="1358808215"/>
    <d v="2026-06-13T00:00:00"/>
    <s v="MEIKA-BERKARYA"/>
    <s v="Meika Berkarya"/>
    <s v="6287818525580"/>
    <s v="Kab. Kuningan"/>
    <s v="Cilimus"/>
    <s v="Jl. Panawuan Indrapatra, Panawuan"/>
    <s v="Datuminanga (ib)"/>
    <s v="6282348081161"/>
    <x v="18"/>
    <s v="Kab. Mamasa"/>
    <s v="Mamasa"/>
    <s v="Jl rantekoppe tatoa,, kelurahan mamasa,"/>
    <n v="1"/>
    <s v="BARANG"/>
    <n v="100"/>
    <n v="0"/>
    <s v="EZ"/>
    <s v="Bulanan"/>
    <s v="Beli 1 Gratis 1 Sikat Punggug"/>
    <m/>
    <n v="63000"/>
    <n v="0"/>
    <n v="0"/>
    <n v="63000"/>
    <m/>
    <s v="Diskon"/>
    <n v="25200"/>
    <n v="37800"/>
    <n v="133000"/>
    <n v="1995"/>
    <s v="Datuminanga (ib)"/>
    <m/>
    <d v="2026-06-17T00:00:00"/>
    <m/>
    <x v="0"/>
    <m/>
    <s v="VIP"/>
    <m/>
    <m/>
    <s v="Tidak"/>
    <s v="COD"/>
    <n v="70000"/>
    <s v="Recon"/>
    <n v="93205"/>
    <x v="14"/>
  </r>
  <r>
    <s v="1359195093"/>
    <d v="2026-06-13T00:00:00"/>
    <s v="MEIKA-BERKARYA"/>
    <s v="Meika Berkarya"/>
    <s v="6287818525580"/>
    <s v="Kab. Kuningan"/>
    <s v="Cilimus"/>
    <s v="Jl. Panawuan Indrapatra, Panawuan"/>
    <s v="Amir (Jj)"/>
    <s v="6281318261716"/>
    <x v="1"/>
    <s v="Kab. Flores Timur"/>
    <s v="Witihama"/>
    <s v="Kelurahan /Desa Oringbele Jln. Pasar Pagi RT 004 RW 004 Kec. Witihima"/>
    <n v="1"/>
    <s v="BARANG"/>
    <n v="100"/>
    <n v="0"/>
    <s v="EZ"/>
    <s v="Bulanan"/>
    <s v="Beli 1 Gratis 1 Sikat Punggug"/>
    <m/>
    <n v="100000"/>
    <n v="0"/>
    <n v="0"/>
    <n v="100000"/>
    <m/>
    <s v="Diskon"/>
    <n v="40000"/>
    <n v="60000"/>
    <n v="166000"/>
    <n v="2490"/>
    <s v="Amir (Jj)"/>
    <m/>
    <d v="2026-06-30T00:00:00"/>
    <m/>
    <x v="0"/>
    <m/>
    <s v="VIP"/>
    <m/>
    <m/>
    <s v="Tidak"/>
    <s v="COD"/>
    <n v="66000"/>
    <s v="Recon"/>
    <n v="103510"/>
    <x v="24"/>
  </r>
  <r>
    <s v="1358816087"/>
    <d v="2026-06-13T00:00:00"/>
    <s v="MEIKA-BERKARYA"/>
    <s v="Meika Berkarya"/>
    <s v="6287818525580"/>
    <s v="Kab. Kuningan"/>
    <s v="Cilimus"/>
    <s v="Jl. Panawuan Indrapatra, Panawuan"/>
    <s v="Hardi (Kin)"/>
    <s v="6285256281790"/>
    <x v="3"/>
    <s v="Kab. Minahasa Utara"/>
    <s v="Likupang Barat"/>
    <s v="Desa Jayakarsa, Jaga 3 Lorong Depo Samping Gereja GMIM"/>
    <n v="1"/>
    <s v="BARANG"/>
    <n v="100"/>
    <n v="0"/>
    <s v="EZ"/>
    <s v="Bulanan"/>
    <s v="Beli 2 Gratis 1 Penghitam Body Kendaraan Bonus Kain Lap Microfiber"/>
    <m/>
    <n v="87000"/>
    <n v="0"/>
    <n v="0"/>
    <n v="87000"/>
    <m/>
    <s v="Diskon"/>
    <n v="34800"/>
    <n v="52200"/>
    <n v="190000"/>
    <n v="2850"/>
    <s v="PENERIMA:(HUBUNGI 081313558861 WA CHAT)"/>
    <s v="Atasan/Staf/Karyawan"/>
    <d v="2026-06-28T00:00:00"/>
    <m/>
    <x v="1"/>
    <m/>
    <s v="VIP"/>
    <m/>
    <m/>
    <s v="Tidak"/>
    <s v="COD"/>
    <n v="103000"/>
    <s v="-"/>
    <n v="134950"/>
    <x v="8"/>
  </r>
  <r>
    <s v="1359043582"/>
    <d v="2026-06-13T00:00:00"/>
    <s v="MEIKA-BERKARYA"/>
    <s v="Meika Berkarya"/>
    <s v="6287818525580"/>
    <s v="Kab. Kuningan"/>
    <s v="Cilimus"/>
    <s v="Jl. Panawuan Indrapatra, Panawuan"/>
    <s v="Mujiono Od."/>
    <s v="6281393955479"/>
    <x v="20"/>
    <s v="Kab. Sleman"/>
    <s v="Ngemplak"/>
    <s v="Kelurahan Wedomartani Rt Rw 0732 Kec Ngemplak Sleman (DIANTAR LANGSUNG KE ALAMAT PENERIMA)."/>
    <n v="1"/>
    <s v="BARANG"/>
    <n v="100"/>
    <n v="0"/>
    <s v="EZ"/>
    <s v="Bulanan"/>
    <s v="Beli 1 Gratis 1 Parfum Mobil"/>
    <m/>
    <n v="20000"/>
    <n v="0"/>
    <n v="0"/>
    <n v="20000"/>
    <m/>
    <s v="Diskon"/>
    <n v="13000"/>
    <n v="7000"/>
    <n v="124000"/>
    <n v="1860"/>
    <s v="Mujiono Od."/>
    <m/>
    <d v="2026-06-15T00:00:00"/>
    <m/>
    <x v="0"/>
    <m/>
    <s v="VIP"/>
    <m/>
    <m/>
    <s v="Tidak"/>
    <s v="COD"/>
    <n v="104000"/>
    <s v="Recon"/>
    <n v="115140"/>
    <x v="15"/>
  </r>
  <r>
    <s v="1358828631"/>
    <d v="2026-06-13T00:00:00"/>
    <s v="MEIKA-BERKARYA"/>
    <s v="Meika Berkarya"/>
    <s v="6287818525580"/>
    <s v="Kab. Kuningan"/>
    <s v="Cilimus"/>
    <s v="Jl. Panawuan Indrapatra, Panawuan"/>
    <s v="Liana (Kin)"/>
    <s v="6282341665639"/>
    <x v="2"/>
    <s v="Kab. Sumbawa"/>
    <s v="Plampang"/>
    <s v="Dusun Labuhan Ala RT 01 RW 08 Desa Brang Kolong (LANGSUNG DIANTARKAN KE ALAMAT)"/>
    <n v="1"/>
    <s v="BARANG"/>
    <n v="100"/>
    <n v="0"/>
    <s v="EZ"/>
    <s v="Bulanan"/>
    <s v="Beli 2 Gratis 1 Semprotan Noozle"/>
    <m/>
    <n v="52000"/>
    <n v="0"/>
    <n v="0"/>
    <n v="52000"/>
    <m/>
    <s v="Diskon"/>
    <n v="20800"/>
    <n v="31200"/>
    <n v="156000"/>
    <n v="2340"/>
    <s v="Liana (Kin)"/>
    <m/>
    <d v="2026-06-21T00:00:00"/>
    <m/>
    <x v="0"/>
    <m/>
    <s v="VIP"/>
    <m/>
    <m/>
    <s v="Tidak"/>
    <s v="COD"/>
    <n v="104000"/>
    <s v="Recon"/>
    <n v="122460"/>
    <x v="0"/>
  </r>
  <r>
    <s v="1358687905"/>
    <d v="2026-06-13T00:00:00"/>
    <s v="MEIKA-BERKARYA"/>
    <s v="Meika Berkarya"/>
    <s v="6287818525580"/>
    <s v="Kab. Kuningan"/>
    <s v="Cilimus"/>
    <s v="Jl. Panawuan Indrapatra, Panawuan"/>
    <s v="Nurmah usman (iaa)"/>
    <s v="6285218552982"/>
    <x v="28"/>
    <s v="Kab. Tangerang"/>
    <s v="Rajeg"/>
    <s v="Alamat: Perum Tanjakan Indah Blok D2. No 08 Kelurahan Tanjakan Kecamatan Rajeg Kabupaten Tangerang Provinsi Banten"/>
    <n v="1"/>
    <s v="BARANG"/>
    <n v="100"/>
    <n v="0"/>
    <s v="EZ"/>
    <s v="Bulanan"/>
    <s v="Beli 1 Gratis 1 Alat Cukur Multifungsi"/>
    <m/>
    <n v="15000"/>
    <n v="0"/>
    <n v="0"/>
    <n v="15000"/>
    <m/>
    <s v="Diskon"/>
    <n v="9000"/>
    <n v="6000"/>
    <n v="119000"/>
    <n v="1785"/>
    <s v="Nurmah usman (iaa)"/>
    <m/>
    <d v="2026-06-15T00:00:00"/>
    <m/>
    <x v="0"/>
    <m/>
    <s v="VIP"/>
    <m/>
    <m/>
    <s v="Tidak"/>
    <s v="COD"/>
    <n v="104000"/>
    <s v="Recon"/>
    <n v="111215"/>
    <x v="15"/>
  </r>
  <r>
    <s v="1356728593"/>
    <d v="2026-06-13T00:00:00"/>
    <s v="MEIKA-BERKARYA"/>
    <s v="Meika Berkarya"/>
    <s v="6287818525580"/>
    <s v="Kab. Kuningan"/>
    <s v="Cilimus"/>
    <s v="Jl. Panawuan Indrapatra, Panawuan, Kec. Cigandamekar, Kabupaten Kuningan, Jawa Barat"/>
    <s v="H upang sopandi (AK)"/>
    <s v="628129503841"/>
    <x v="26"/>
    <s v="Kab. Bogor"/>
    <s v="Parungpanjang"/>
    <s v="Rt 04 / Rw 02, Desa Gorowong, Kec Parungpanjang, Kab Bogor"/>
    <n v="1"/>
    <s v="BARANG"/>
    <n v="100"/>
    <n v="0"/>
    <s v="EZ"/>
    <s v="Bulanan"/>
    <s v="1 SET POMPA SEDOT MANUAL (1 POMPA DAN 1 SELANG)"/>
    <m/>
    <n v="15000"/>
    <n v="0"/>
    <n v="0"/>
    <n v="15000"/>
    <m/>
    <s v="Diskon"/>
    <n v="9000"/>
    <n v="6000"/>
    <n v="81000"/>
    <n v="1215"/>
    <s v="H upang sopandi (AK)"/>
    <m/>
    <d v="2026-06-14T00:00:00"/>
    <s v="HUBUNGI PENERIMA (LANGSUNG ANTAR KE ALAMAT)"/>
    <x v="0"/>
    <m/>
    <s v="VIP"/>
    <m/>
    <m/>
    <s v="Tidak"/>
    <s v="COD"/>
    <n v="66000"/>
    <s v="Recon"/>
    <n v="73785"/>
    <x v="25"/>
  </r>
  <r>
    <s v="1359045257"/>
    <d v="2026-06-13T00:00:00"/>
    <s v="MEIKA-BERKARYA"/>
    <s v="Meika Berkarya"/>
    <s v="6287818525580"/>
    <s v="Kab. Kuningan"/>
    <s v="Cilimus"/>
    <s v="Jl. Panawuan Indrapatra, Panawuan"/>
    <s v="Rizki Jsutaya/Haris (Kin)"/>
    <s v="628175755187"/>
    <x v="2"/>
    <s v="Mataram"/>
    <s v="Ampenan"/>
    <s v="Kelurahan Pejeruk Kp.baru RT 07 RW 037 (LANGSUNG DIANTARKAN KE ALAMAT PENERIMA)"/>
    <n v="1"/>
    <s v="BARANG"/>
    <n v="100"/>
    <n v="0"/>
    <s v="EZ"/>
    <s v="Bulanan"/>
    <s v="Beli 1 Gratis 1 Gelang Retro Terapi Batu Giok"/>
    <m/>
    <n v="39000"/>
    <n v="0"/>
    <n v="0"/>
    <n v="39000"/>
    <m/>
    <s v="Diskon"/>
    <n v="15600"/>
    <n v="23400"/>
    <n v="99000"/>
    <n v="1485"/>
    <s v="paket anda adadi jnt panawuan"/>
    <s v="Atasan/Staf/Karyawan"/>
    <d v="2026-06-24T00:00:00"/>
    <m/>
    <x v="1"/>
    <m/>
    <s v="VIP"/>
    <m/>
    <m/>
    <s v="Tidak"/>
    <s v="COD"/>
    <n v="60000"/>
    <s v="-"/>
    <n v="74115"/>
    <x v="12"/>
  </r>
  <r>
    <s v="1358802456"/>
    <d v="2026-06-13T00:00:00"/>
    <s v="MEIKA-BERKARYA"/>
    <s v="Meika Berkarya"/>
    <s v="6287818525580"/>
    <s v="Kab. Kuningan"/>
    <s v="Cilimus"/>
    <s v="Jl. Panawuan Indrapatra, Panawuan"/>
    <s v="Abbas (ib)"/>
    <s v="6281229102648"/>
    <x v="26"/>
    <s v="Kab. Bogor"/>
    <s v="Parung"/>
    <s v="Perum Metro Parung kec Parung Bogor kab Bogor Jawa Barat Desa Waru RT 02 RW 07 Blok A5 No5"/>
    <n v="1"/>
    <s v="BARANG"/>
    <n v="100"/>
    <n v="0"/>
    <s v="EZ"/>
    <s v="Bulanan"/>
    <s v="Beli 1 Gratis 1 Gelang Retro Terapi Batu Giok"/>
    <m/>
    <n v="15000"/>
    <n v="0"/>
    <n v="0"/>
    <n v="15000"/>
    <m/>
    <s v="Diskon"/>
    <n v="9000"/>
    <n v="6000"/>
    <n v="85000"/>
    <n v="1275"/>
    <s v="Abbas (ib)"/>
    <m/>
    <d v="2026-06-14T00:00:00"/>
    <m/>
    <x v="0"/>
    <m/>
    <s v="VIP"/>
    <m/>
    <m/>
    <s v="Tidak"/>
    <s v="COD"/>
    <n v="70000"/>
    <s v="Recon"/>
    <n v="77725"/>
    <x v="25"/>
  </r>
  <r>
    <s v="1359134132"/>
    <d v="2026-06-13T00:00:00"/>
    <s v="MEIKA-BERKARYA"/>
    <s v="Meika Berkarya"/>
    <s v="6287818525580"/>
    <s v="Kab. Kuningan"/>
    <s v="Cilimus"/>
    <s v="Jl. Panawuan Indrapatra, Panawuan, Kec. Cigandamekar, Kabupaten Kuningan, Jawa Barat"/>
    <s v="Marthen Longdong ( Di)"/>
    <s v="6282249220434"/>
    <x v="3"/>
    <s v="Kab. Minahasa Utara"/>
    <s v="Dimembe"/>
    <s v="Jln Perkebunan Werot Atas , Desa Tatelu Rondor , Jaga 2 Kec Dimembe"/>
    <n v="1"/>
    <s v="BARANG"/>
    <n v="100"/>
    <n v="0"/>
    <s v="EZ"/>
    <s v="Bulanan"/>
    <s v="2 SET POMPA SEDOT MANUAL (2 POMPA DAN 2 SELANG)"/>
    <m/>
    <n v="87000"/>
    <n v="0"/>
    <n v="0"/>
    <n v="87000"/>
    <m/>
    <s v="Diskon"/>
    <n v="34800"/>
    <n v="52200"/>
    <n v="207000"/>
    <n v="3105"/>
    <s v="paket anda adadi jnt panawuan"/>
    <s v="Atasan/Staf/Karyawan"/>
    <d v="2026-06-24T00:00:00"/>
    <s v="HUBUNGI PENERIMA (LANGSUNG ANTAR KE ALAMAT)"/>
    <x v="1"/>
    <m/>
    <s v="VIP"/>
    <m/>
    <m/>
    <s v="Tidak"/>
    <s v="COD"/>
    <n v="120000"/>
    <s v="-"/>
    <n v="151695"/>
    <x v="12"/>
  </r>
  <r>
    <s v="1357353728"/>
    <d v="2026-06-13T00:00:00"/>
    <s v="MEIKA-BERKARYA"/>
    <s v="Meika Berkarya"/>
    <s v="6287818525580"/>
    <s v="Kab. Kuningan"/>
    <s v="Cilimus"/>
    <s v="Jl. Panawuan Indrapatra, Panawuan"/>
    <s v="Paryono Od."/>
    <s v="6285848610801"/>
    <x v="15"/>
    <s v="Kab. Grobogan"/>
    <s v="Ngaringan"/>
    <s v="Ngasem Rt 04 Rw 05 Kelurahan Truwolu Kec Ngaringan (DIANTAR LANGSUNG KE ALAMAT PENERIMA)."/>
    <n v="1"/>
    <s v="BARANG"/>
    <n v="100"/>
    <n v="0"/>
    <s v="EZ"/>
    <s v="Bulanan"/>
    <s v="Beli 1 Gratis 1 Parfum Mobil"/>
    <m/>
    <n v="25000"/>
    <n v="0"/>
    <n v="0"/>
    <n v="25000"/>
    <m/>
    <s v="Diskon"/>
    <n v="18000"/>
    <n v="7000"/>
    <n v="129000"/>
    <n v="1935"/>
    <s v="saudara"/>
    <m/>
    <d v="2026-06-15T00:00:00"/>
    <m/>
    <x v="0"/>
    <m/>
    <s v="VIP"/>
    <m/>
    <m/>
    <s v="Tidak"/>
    <s v="COD"/>
    <n v="104000"/>
    <s v="Recon"/>
    <n v="120065"/>
    <x v="15"/>
  </r>
  <r>
    <s v="1357379026"/>
    <d v="2026-06-13T00:00:00"/>
    <s v="MEIKA-BERKARYA"/>
    <s v="Meika Berkarya"/>
    <s v="6287818525580"/>
    <s v="Kab. Kuningan"/>
    <s v="Cilimus"/>
    <s v="Jl. Panawuan Indrapatra, Panawuan"/>
    <s v="Erik Umbur (Jj)"/>
    <s v="6282259865987"/>
    <x v="3"/>
    <s v="Kab. Kep. Siau Tagulandang Biaro"/>
    <s v="Siau Barat"/>
    <s v="Kelurahan /Desa Bumbiha Jln. Bumbiha, Patokan rumah dekat Gereja Baitesda Bumbiha"/>
    <n v="1"/>
    <s v="BARANG"/>
    <n v="100"/>
    <n v="0"/>
    <s v="EZ"/>
    <s v="Bulanan"/>
    <s v="Beli 1 Semprotan Noozle"/>
    <m/>
    <n v="114000"/>
    <n v="0"/>
    <n v="0"/>
    <n v="114000"/>
    <m/>
    <s v="Diskon"/>
    <n v="45600"/>
    <n v="68400"/>
    <n v="167456"/>
    <n v="2511.8399999999997"/>
    <s v="Erik Umbur (Jj)"/>
    <m/>
    <d v="2026-06-19T00:00:00"/>
    <m/>
    <x v="0"/>
    <m/>
    <s v="VIP"/>
    <m/>
    <m/>
    <s v="Tidak"/>
    <s v="COD"/>
    <n v="53456"/>
    <s v="Recon"/>
    <n v="96544.16"/>
    <x v="9"/>
  </r>
  <r>
    <s v="1359089990"/>
    <d v="2026-06-13T00:00:00"/>
    <s v="MEIKA-BERKARYA"/>
    <s v="Meika Berkarya"/>
    <s v="6287818525580"/>
    <s v="Kab. Kuningan"/>
    <s v="Cilimus"/>
    <s v="Jl. Panawuan Indrapatra, Panawuan"/>
    <s v="Ruslis Ruslis"/>
    <s v="6285395088507"/>
    <x v="14"/>
    <s v="Kab. Gowa"/>
    <s v="Pallangga"/>
    <s v="Perumahan pesona mutiara Parang Banoa, Kec. Pallangga, Kabupaten Gowa, Sulawesi Selatan 92119"/>
    <n v="1"/>
    <s v="BARANG"/>
    <n v="100"/>
    <n v="0"/>
    <s v="EZ"/>
    <s v="Bulanan"/>
    <s v="Beli 1 Penghitam Body Kendaraan Bonus Kain Lap Microfiber"/>
    <m/>
    <n v="60000"/>
    <n v="0"/>
    <n v="0"/>
    <n v="60000"/>
    <m/>
    <s v="Diskon"/>
    <n v="24000"/>
    <n v="36000"/>
    <n v="114000"/>
    <n v="1710"/>
    <s v="JNT"/>
    <s v="Atasan/Staf/Karyawan"/>
    <d v="2026-06-25T00:00:00"/>
    <m/>
    <x v="1"/>
    <m/>
    <s v="VIP"/>
    <m/>
    <m/>
    <s v="Tidak"/>
    <s v="COD"/>
    <n v="54000"/>
    <s v="-"/>
    <n v="76290"/>
    <x v="2"/>
  </r>
  <r>
    <s v="1356948608"/>
    <d v="2026-06-13T00:00:00"/>
    <s v="MEIKA-BERKARYA"/>
    <s v="Meika Berkarya"/>
    <s v="6287818525580"/>
    <s v="Kab. Kuningan"/>
    <s v="Cilimus"/>
    <s v="Jl. Panawuan Indrapatra, Panawuan"/>
    <s v="T,Tundau (ib)"/>
    <s v="6282155691075"/>
    <x v="13"/>
    <s v="Kab. Kotawaringin Timur"/>
    <s v="Antang Kalang"/>
    <s v="DS tbg sepayang ,"/>
    <n v="1"/>
    <s v="BARANG"/>
    <n v="100"/>
    <n v="0"/>
    <s v="EZ"/>
    <s v="Bulanan"/>
    <s v="Beli 1 Gratis 1 Parfum Mobil"/>
    <m/>
    <n v="63000"/>
    <n v="0"/>
    <n v="0"/>
    <n v="63000"/>
    <m/>
    <s v="Diskon"/>
    <n v="25200"/>
    <n v="37800"/>
    <n v="167000"/>
    <n v="2505"/>
    <s v="JNT"/>
    <s v="Atasan/Staf/Karyawan"/>
    <d v="2026-06-26T00:00:00"/>
    <m/>
    <x v="1"/>
    <m/>
    <s v="VIP"/>
    <m/>
    <m/>
    <s v="Tidak"/>
    <s v="COD"/>
    <n v="104000"/>
    <s v="-"/>
    <n v="126695"/>
    <x v="16"/>
  </r>
  <r>
    <s v="1359287904"/>
    <d v="2026-06-13T00:00:00"/>
    <s v="MEIKA-BERKARYA"/>
    <s v="Meika Berkarya"/>
    <s v="6287818525580"/>
    <s v="Kab. Kuningan"/>
    <s v="Cilimus"/>
    <s v="Jl. Panawuan Indrapatra, Panawuan"/>
    <s v="Steven S (IR)"/>
    <s v="6282161766990"/>
    <x v="0"/>
    <s v="Kab. Samosir"/>
    <s v="Ronggur Nihuta"/>
    <s v="Jln Sosor Silo Dusun 3 Desa Salaon Dolok Kec Ronggur Nihuta (Sekolah SDN 7)"/>
    <n v="1"/>
    <s v="BARANG"/>
    <n v="100"/>
    <n v="0"/>
    <s v="EZ"/>
    <s v="Bulanan"/>
    <s v="Beli 1 Gratis 1 Alat Cukur Multifungsi"/>
    <m/>
    <n v="54000"/>
    <n v="0"/>
    <n v="0"/>
    <n v="54000"/>
    <m/>
    <s v="Diskon"/>
    <n v="21600"/>
    <n v="32400"/>
    <n v="158000"/>
    <n v="2370"/>
    <s v="ybs"/>
    <m/>
    <d v="2026-07-01T00:00:00"/>
    <m/>
    <x v="1"/>
    <m/>
    <s v="VIP"/>
    <m/>
    <m/>
    <s v="Tidak"/>
    <s v="COD"/>
    <n v="104000"/>
    <s v="-"/>
    <n v="123230"/>
    <x v="11"/>
  </r>
  <r>
    <s v="1358861454"/>
    <d v="2026-06-13T00:00:00"/>
    <s v="MEIKA-BERKARYA"/>
    <s v="Meika Berkarya"/>
    <s v="6287818525580"/>
    <s v="Kab. Kuningan"/>
    <s v="Cilimus"/>
    <s v="Jl. Panawuan Indrapatra, Panawuan"/>
    <s v="Kasrianto Mia (iaa)"/>
    <s v="6281337759817"/>
    <x v="14"/>
    <s v="Kab. Bulukumba"/>
    <s v="Kajang"/>
    <s v="Alamat Lengkap : Erebulan Desa / Kelurahan : tanah jaya  RT / RW : Borjang  (Patokan Rumah Lewati masjid Nurul salam erebulan) Kecamatan : Kajang Kabupaten : Bulukumba  Provinsi : Sulawesi Selatan"/>
    <n v="1"/>
    <s v="BARANG"/>
    <n v="100"/>
    <n v="0"/>
    <s v="EZ"/>
    <s v="Bulanan"/>
    <s v="Beli 1 Gratis 1 Alat Cukur Multifungsi"/>
    <m/>
    <n v="61000"/>
    <n v="0"/>
    <n v="0"/>
    <n v="61000"/>
    <m/>
    <s v="Diskon"/>
    <n v="24400"/>
    <n v="36600"/>
    <n v="165000"/>
    <n v="2475"/>
    <s v="Kasrianto Mia (iaa)"/>
    <m/>
    <d v="2026-06-17T00:00:00"/>
    <m/>
    <x v="0"/>
    <m/>
    <s v="VIP"/>
    <m/>
    <m/>
    <s v="Tidak"/>
    <s v="COD"/>
    <n v="104000"/>
    <s v="Recon"/>
    <n v="125925"/>
    <x v="14"/>
  </r>
  <r>
    <s v="1359290167"/>
    <d v="2026-06-13T00:00:00"/>
    <s v="MEIKA-BERKARYA"/>
    <s v="Meika Berkarya"/>
    <s v="6287818525580"/>
    <s v="Kab. Kuningan"/>
    <s v="Cilimus"/>
    <s v="Jl. Panawuan Indrapatra, Panawuan"/>
    <s v="SIMON EMI LANGODAY (iaa)"/>
    <s v="6282145221990"/>
    <x v="1"/>
    <s v="Kab. Lembata"/>
    <s v="Nubatukan"/>
    <s v="Jl. Trans Lembata No 157 (Depan Rujab Ketua DPRD KAB. LEWOLEBA) Kelurahan Lewoleba Timur RT/RW 007/038 Kecamatan Nubatukan Kabupaten Lembata Provinsi Nusa Tenggara Timur"/>
    <n v="1"/>
    <s v="BARANG"/>
    <n v="100"/>
    <n v="0"/>
    <s v="EZ"/>
    <s v="Bulanan"/>
    <s v="Beli 1 Pembesar Layar Hp"/>
    <m/>
    <n v="84000"/>
    <n v="0"/>
    <n v="0"/>
    <n v="84000"/>
    <m/>
    <s v="Diskon"/>
    <n v="33600"/>
    <n v="50400"/>
    <n v="154000"/>
    <n v="2310"/>
    <m/>
    <m/>
    <m/>
    <m/>
    <x v="1"/>
    <m/>
    <s v="VIP"/>
    <m/>
    <m/>
    <s v="Tidak"/>
    <s v="COD"/>
    <n v="70000"/>
    <s v="-"/>
    <n v="101290"/>
    <x v="20"/>
  </r>
  <r>
    <s v="1359092073"/>
    <d v="2026-06-13T00:00:00"/>
    <s v="MEIKA-BERKARYA"/>
    <s v="Meika Berkarya"/>
    <s v="6287818525580"/>
    <s v="Kab. Kuningan"/>
    <s v="Cilimus"/>
    <s v="Jl. Panawuan Indrapatra, Panawuan"/>
    <s v="Yos Sumardi Od."/>
    <s v="6281338762445"/>
    <x v="1"/>
    <s v="Kab. Sikka"/>
    <s v="Magepanda"/>
    <s v="Jl Raya Magepanda, kampung Watuklong, dusun Nangarasong, desa Kolisia, kecamatan Magepanda, kabupaten Sikka, provinsi NTT."/>
    <n v="1"/>
    <s v="BARANG"/>
    <n v="100"/>
    <n v="0"/>
    <s v="EZ"/>
    <s v="Bulanan"/>
    <s v="Beli 1 Gratis 1 Parfum Mobil"/>
    <m/>
    <n v="85000"/>
    <n v="0"/>
    <n v="0"/>
    <n v="85000"/>
    <m/>
    <s v="Diskon"/>
    <n v="34000"/>
    <n v="51000"/>
    <n v="189000"/>
    <n v="2835"/>
    <s v="Meika Berkarya"/>
    <m/>
    <d v="2026-07-09T00:00:00"/>
    <m/>
    <x v="1"/>
    <m/>
    <s v="VIP"/>
    <m/>
    <m/>
    <s v="Tidak"/>
    <s v="COD"/>
    <n v="104000"/>
    <s v="-"/>
    <n v="135165"/>
    <x v="29"/>
  </r>
  <r>
    <s v="1358751209"/>
    <d v="2026-06-13T00:00:00"/>
    <s v="MEIKA-BERKARYA"/>
    <s v="Meika Berkarya"/>
    <s v="6287818525580"/>
    <s v="Kab. Kuningan"/>
    <s v="Cilimus"/>
    <s v="Jl. Panawuan Indrapatra, Panawuan"/>
    <s v="Armada Dimu (PS)"/>
    <s v="6282143990751"/>
    <x v="1"/>
    <s v="Kab. Sumba Barat Daya"/>
    <s v="Wewewa Barat"/>
    <s v="Jl. Rumah sakit daerah Desa. Watu Kawula (dekat RSUD Reda Bolo, ANTRAKN LANGSUNG KE ALAMAT)"/>
    <n v="1"/>
    <s v="BARANG"/>
    <n v="100"/>
    <n v="0"/>
    <s v="EZ"/>
    <s v="Bulanan"/>
    <s v="Beli 1 Gratis 1 Parfum Mobil"/>
    <m/>
    <n v="81000"/>
    <n v="0"/>
    <n v="0"/>
    <n v="81000"/>
    <m/>
    <s v="Diskon"/>
    <n v="32400"/>
    <n v="48600"/>
    <n v="185000"/>
    <n v="2775"/>
    <s v="ybs"/>
    <m/>
    <d v="2026-07-02T00:00:00"/>
    <m/>
    <x v="1"/>
    <m/>
    <s v="VIP"/>
    <m/>
    <m/>
    <s v="Tidak"/>
    <s v="COD"/>
    <n v="104000"/>
    <s v="-"/>
    <n v="133625"/>
    <x v="6"/>
  </r>
  <r>
    <s v="1359288865"/>
    <d v="2026-06-13T00:00:00"/>
    <s v="MEIKA-BERKARYA"/>
    <s v="Meika Berkarya"/>
    <s v="6287818525580"/>
    <s v="Kab. Kuningan"/>
    <s v="Cilimus"/>
    <s v="Jl. Panawuan Indrapatra, Panawuan"/>
    <s v="MAXEMUS LALUS Od."/>
    <s v="6281214123844"/>
    <x v="1"/>
    <s v="Kupang"/>
    <s v="Alak"/>
    <s v="Jalan A. Baitanu RT.003 RW.002 Kelurahan Alak Kecamatan Alak Kota Kupang NTT (DIANTAR LANGSUNG KE ALAMAT PENERIMA)"/>
    <n v="1"/>
    <s v="BARANG"/>
    <n v="100"/>
    <n v="0"/>
    <s v="EZ"/>
    <s v="Bulanan"/>
    <s v="Beli 1 Gratis 1 Parfum Mobil"/>
    <m/>
    <n v="64000"/>
    <n v="0"/>
    <n v="0"/>
    <n v="64000"/>
    <m/>
    <s v="Diskon"/>
    <n v="25600"/>
    <n v="38400"/>
    <n v="169000"/>
    <n v="2535"/>
    <m/>
    <m/>
    <m/>
    <m/>
    <x v="1"/>
    <m/>
    <s v="VIP"/>
    <m/>
    <m/>
    <s v="Ya"/>
    <s v="COD"/>
    <n v="105000"/>
    <s v="-"/>
    <n v="128065"/>
    <x v="20"/>
  </r>
  <r>
    <s v="1357435385"/>
    <d v="2026-06-13T00:00:00"/>
    <s v="MEIKA-BERKARYA"/>
    <s v="Meika Berkarya"/>
    <s v="6287818525580"/>
    <s v="Kab. Kuningan"/>
    <s v="Cilimus"/>
    <s v="Jl. Panawuan Indrapatra, Panawuan"/>
    <s v="Anton (ib)"/>
    <s v="6282238711844"/>
    <x v="11"/>
    <s v="Kab. Gorontalo Utara"/>
    <s v="Tolinggula"/>
    <s v="Dusun Jauhari hari desa ilotunggula rumah pas pertigaan smp 6 tolinggula"/>
    <n v="1"/>
    <s v="BARANG"/>
    <n v="100"/>
    <n v="0"/>
    <s v="EZ"/>
    <s v="Bulanan"/>
    <s v="Beli 1 Gratis 1 Parfum Mobil"/>
    <m/>
    <n v="85000"/>
    <n v="0"/>
    <n v="0"/>
    <n v="85000"/>
    <m/>
    <s v="Diskon"/>
    <n v="34000"/>
    <n v="51000"/>
    <n v="189000"/>
    <n v="2835"/>
    <s v="Anton (ib)"/>
    <m/>
    <d v="2026-06-19T00:00:00"/>
    <m/>
    <x v="0"/>
    <m/>
    <s v="VIP"/>
    <m/>
    <m/>
    <s v="Tidak"/>
    <s v="COD"/>
    <n v="104000"/>
    <s v="Recon"/>
    <n v="135165"/>
    <x v="9"/>
  </r>
  <r>
    <s v="1359084657"/>
    <d v="2026-06-13T00:00:00"/>
    <s v="MEIKA-BERKARYA"/>
    <s v="Meika Berkarya"/>
    <s v="6287818525580"/>
    <s v="Kab. Kuningan"/>
    <s v="Cilimus"/>
    <s v="Jl. Panawuan Indrapatra, Panawuan"/>
    <s v="Imelda R. Dasilva (ib)"/>
    <s v="6281246691728"/>
    <x v="1"/>
    <s v="Kab. Belu"/>
    <s v="Tasifeto Barat"/>
    <s v="Samping Terminal Naresa , Desa Naekasa, Rt/RW : 001/001 ,"/>
    <n v="1"/>
    <s v="BARANG"/>
    <n v="100"/>
    <n v="0"/>
    <s v="EZ"/>
    <s v="Bulanan"/>
    <s v="Beli 1 Gratis 1 Sikat Punggug"/>
    <m/>
    <n v="80000"/>
    <n v="0"/>
    <n v="0"/>
    <n v="80000"/>
    <m/>
    <s v="Diskon"/>
    <n v="32000"/>
    <n v="48000"/>
    <n v="150000"/>
    <n v="2250"/>
    <s v="Meika Berkarya"/>
    <m/>
    <d v="2026-07-08T00:00:00"/>
    <m/>
    <x v="1"/>
    <m/>
    <s v="VIP"/>
    <m/>
    <m/>
    <s v="Tidak"/>
    <s v="COD"/>
    <n v="70000"/>
    <s v="-"/>
    <n v="99750"/>
    <x v="13"/>
  </r>
  <r>
    <s v="1358739281"/>
    <d v="2026-06-13T00:00:00"/>
    <s v="MEIKA-BERKARYA"/>
    <s v="Meika Berkarya"/>
    <s v="6287818525580"/>
    <s v="Kab. Kuningan"/>
    <s v="Cilimus"/>
    <s v="Jl. Panawuan Indrapatra, Panawuan"/>
    <s v="Irwan ak Od."/>
    <s v="6282290116008"/>
    <x v="8"/>
    <s v="Kab. Tojo Una Una"/>
    <s v="Ratolindo"/>
    <s v="btn grand cempaka blok B7 kelurahan uemalingku kecamatan ratolindo kabupaten Tojo una-una sulteng"/>
    <n v="1"/>
    <s v="BARANG"/>
    <n v="100"/>
    <n v="0"/>
    <s v="EZ"/>
    <s v="Bulanan"/>
    <s v="Beli 2 Gratis 1 Penghitam Body Kendaraan Bonus Kain Lap Microfiber"/>
    <m/>
    <n v="85000"/>
    <n v="0"/>
    <n v="0"/>
    <n v="85000"/>
    <m/>
    <s v="Diskon"/>
    <n v="34000"/>
    <n v="51000"/>
    <n v="189000"/>
    <n v="2835"/>
    <s v="Irwan ak Od."/>
    <m/>
    <d v="2026-06-22T00:00:00"/>
    <m/>
    <x v="0"/>
    <m/>
    <s v="VIP"/>
    <m/>
    <m/>
    <s v="Tidak"/>
    <s v="COD"/>
    <n v="104000"/>
    <s v="Recon"/>
    <n v="135165"/>
    <x v="19"/>
  </r>
  <r>
    <s v="1359142006"/>
    <d v="2026-06-13T00:00:00"/>
    <s v="MEIKA-BERKARYA"/>
    <s v="Meika Berkarya"/>
    <s v="6287818525580"/>
    <s v="Kab. Kuningan"/>
    <s v="Cilimus"/>
    <s v="Jl. Panawuan Indrapatra, Panawuan"/>
    <s v="Baginda Farsin (PS)"/>
    <s v="6282399902222"/>
    <x v="7"/>
    <s v="Kab. Kepulauan Aru"/>
    <s v="Pulau-Pulau Aru"/>
    <s v="Jl. Cendrawasih RT.001/RW.05 Kelurahan Siwalima. (ANTRAKN LANGSUNG KE ALAMAT)"/>
    <n v="1"/>
    <s v="BARANG"/>
    <n v="100"/>
    <n v="0"/>
    <s v="EZ"/>
    <s v="Bulanan"/>
    <s v="Beli 1 Gratis 1 Alat Cukur Multifungsi"/>
    <m/>
    <n v="133000"/>
    <n v="0"/>
    <n v="0"/>
    <n v="133000"/>
    <m/>
    <s v="Diskon"/>
    <n v="53200"/>
    <n v="79800"/>
    <n v="237000"/>
    <n v="3555"/>
    <m/>
    <m/>
    <m/>
    <m/>
    <x v="1"/>
    <m/>
    <s v="VIP"/>
    <m/>
    <m/>
    <s v="Ya"/>
    <s v="COD"/>
    <n v="104000"/>
    <s v="-"/>
    <n v="153645"/>
    <x v="20"/>
  </r>
  <r>
    <s v="1359144163"/>
    <d v="2026-06-13T00:00:00"/>
    <s v="MEIKA-BERKARYA"/>
    <s v="Meika Berkarya"/>
    <s v="6287818525580"/>
    <s v="Kab. Kuningan"/>
    <s v="Cilimus"/>
    <s v="Jl. Panawuan Indrapatra, Panawuan"/>
    <s v="F .x    kuma(Mar)."/>
    <s v="6281329476852"/>
    <x v="1"/>
    <s v="Kab. Lembata"/>
    <s v="Nubatukan"/>
    <s v="Walakeam  rt / rw 11 /  5  Lewoleba  . Kec . Nubatukan ..kab. Lembata  NTT"/>
    <n v="1"/>
    <s v="BARANG"/>
    <n v="100"/>
    <n v="0"/>
    <s v="EZ"/>
    <s v="Bulanan"/>
    <s v="Beli 1 Semprotan Noozle"/>
    <m/>
    <n v="84000"/>
    <n v="0"/>
    <n v="0"/>
    <n v="84000"/>
    <m/>
    <s v="Diskon"/>
    <n v="33600"/>
    <n v="50400"/>
    <n v="139000"/>
    <n v="2085"/>
    <s v="Meika Berkarya"/>
    <m/>
    <d v="2026-07-09T00:00:00"/>
    <m/>
    <x v="1"/>
    <m/>
    <s v="VIP"/>
    <m/>
    <m/>
    <s v="Tidak"/>
    <s v="COD"/>
    <n v="55000"/>
    <s v="-"/>
    <n v="86515"/>
    <x v="29"/>
  </r>
  <r>
    <s v="1358844344"/>
    <d v="2026-06-13T00:00:00"/>
    <s v="MEIKA-BERKARYA"/>
    <s v="Meika Berkarya"/>
    <s v="6287818525580"/>
    <s v="Kab. Kuningan"/>
    <s v="Cilimus"/>
    <s v="Jl. Panawuan Indrapatra, Panawuan"/>
    <s v="Muhammad (PS)"/>
    <s v="6282267492856"/>
    <x v="21"/>
    <s v="Kab. Tanah Bumbu"/>
    <s v="Angsana"/>
    <s v="Sebamban 2 Desa. Makmur (Dekat gedung serba guna, ANTRAKN LANGSUNG KE ALAMAT)"/>
    <n v="1"/>
    <s v="BARANG"/>
    <n v="100"/>
    <n v="0"/>
    <s v="EZ"/>
    <s v="Bulanan"/>
    <s v="Beli 1 Gratis 1 Parfum Mobil Varian. Lemon dan Osmantus"/>
    <m/>
    <n v="62000"/>
    <n v="0"/>
    <n v="0"/>
    <n v="62000"/>
    <m/>
    <s v="Diskon"/>
    <n v="24800"/>
    <n v="37200"/>
    <n v="166000"/>
    <n v="2490"/>
    <s v="jnt"/>
    <s v="Atasan/Staf/Karyawan"/>
    <d v="2026-06-29T00:00:00"/>
    <m/>
    <x v="1"/>
    <m/>
    <s v="VIP"/>
    <m/>
    <m/>
    <s v="Tidak"/>
    <s v="COD"/>
    <n v="104000"/>
    <s v="-"/>
    <n v="126310"/>
    <x v="1"/>
  </r>
  <r>
    <s v="1359140735"/>
    <d v="2026-06-13T00:00:00"/>
    <s v="MEIKA-BERKARYA"/>
    <s v="Meika Berkarya"/>
    <s v="6287818525580"/>
    <s v="Kab. Kuningan"/>
    <s v="Cilimus"/>
    <s v="Jl. Panawuan Indrapatra, Panawuan, Kec. Cigandamekar, Kabupaten Kuningan, Jawa Barat"/>
    <s v="Sigit riyadi (Bar)"/>
    <s v="6282324512613"/>
    <x v="20"/>
    <s v="Kab. Kulon Progo"/>
    <s v="Lendah"/>
    <s v="RT 34/RW 10, Mirisewu, Ngentakrejo, Lendah, No Hp : ,62 823-2451-2613 (DIANTARKAN LANGSUNG KE ALAMAT PENERIMA)"/>
    <n v="1"/>
    <s v="BARANG"/>
    <n v="100"/>
    <n v="0"/>
    <s v="EZ"/>
    <s v="Bulanan"/>
    <s v="1 Dapat 2 Kacamata Autofokus"/>
    <m/>
    <n v="21000"/>
    <n v="0"/>
    <n v="0"/>
    <n v="21000"/>
    <m/>
    <s v="Diskon"/>
    <n v="14000"/>
    <n v="7000"/>
    <n v="61000"/>
    <n v="915"/>
    <s v="ybs"/>
    <m/>
    <d v="2026-06-15T00:00:00"/>
    <s v="HUBUNGI PENERIMA (LANGSUNG ANTAR KE ALAMAT)"/>
    <x v="0"/>
    <m/>
    <s v="VIP"/>
    <m/>
    <m/>
    <s v="Tidak"/>
    <s v="COD"/>
    <n v="40000"/>
    <s v="Recon"/>
    <n v="53085"/>
    <x v="15"/>
  </r>
  <r>
    <s v="1359140424"/>
    <d v="2026-06-13T00:00:00"/>
    <s v="MEIKA-BERKARYA"/>
    <s v="Meika Berkarya"/>
    <s v="6287818525580"/>
    <s v="Kab. Kuningan"/>
    <s v="Cilimus"/>
    <s v="Jl. Panawuan Indrapatra, Panawuan"/>
    <s v="Adrian Bob M (Kin)"/>
    <s v="6282187312525"/>
    <x v="8"/>
    <s v="Kab. Toli-Toli"/>
    <s v="Baolan"/>
    <s v="Kelurahan Tuweley, Jl. Daimalambang No. 27 RT 11, Ujung Jalan Beo Komplek Gereja Toraja"/>
    <n v="1"/>
    <s v="BARANG"/>
    <n v="100"/>
    <n v="0"/>
    <s v="EZ"/>
    <s v="Bulanan"/>
    <s v="Beli 1 Penghitam Body Kendaraan Bonus Kain Lap Microfiber"/>
    <m/>
    <n v="85000"/>
    <n v="0"/>
    <n v="0"/>
    <n v="85000"/>
    <m/>
    <s v="Diskon"/>
    <n v="34000"/>
    <n v="51000"/>
    <n v="139000"/>
    <n v="2085"/>
    <s v="ybs"/>
    <m/>
    <d v="2026-07-01T00:00:00"/>
    <m/>
    <x v="1"/>
    <m/>
    <s v="VIP"/>
    <m/>
    <m/>
    <s v="Tidak"/>
    <s v="COD"/>
    <n v="54000"/>
    <s v="-"/>
    <n v="85915"/>
    <x v="11"/>
  </r>
  <r>
    <s v="1359088905"/>
    <d v="2026-06-13T00:00:00"/>
    <s v="MEIKA-BERKARYA"/>
    <s v="Meika Berkarya"/>
    <s v="6287818525580"/>
    <s v="Kab. Kuningan"/>
    <s v="Cilimus"/>
    <s v="Jl. Panawuan Indrapatra, Panawuan"/>
    <s v="Arni nabius (Yn)"/>
    <s v="6281930215185"/>
    <x v="11"/>
    <s v="Gorontalo"/>
    <s v="Sipatana"/>
    <s v="Jl. Memramo 1 RT 02 RW 01 Desa Bulotadaa Timur Kec Sipatana Kota Gorontalo patokan Rumah Percetakan Rifaldi Cat Rumah Warna Cream (DIANTAR LANGSUNG KE ALAMAT PENERIMA)."/>
    <n v="1"/>
    <s v="BARANG"/>
    <n v="100"/>
    <n v="0"/>
    <s v="EZ"/>
    <s v="Bulanan"/>
    <s v="Beli 1 Semprotan Noozle"/>
    <m/>
    <n v="68000"/>
    <n v="0"/>
    <n v="0"/>
    <n v="68000"/>
    <m/>
    <s v="Diskon"/>
    <n v="27200"/>
    <n v="40800"/>
    <n v="122900"/>
    <n v="1843.5"/>
    <s v="Arni nabius (Yn)"/>
    <m/>
    <d v="2026-06-18T00:00:00"/>
    <m/>
    <x v="0"/>
    <m/>
    <s v="VIP"/>
    <m/>
    <m/>
    <s v="Tidak"/>
    <s v="COD"/>
    <n v="54900"/>
    <s v="Recon"/>
    <n v="80256.5"/>
    <x v="7"/>
  </r>
  <r>
    <s v="1359088505"/>
    <d v="2026-06-13T00:00:00"/>
    <s v="MEIKA-BERKARYA"/>
    <s v="Meika Berkarya"/>
    <s v="6287818525580"/>
    <s v="Kab. Kuningan"/>
    <s v="Cilimus"/>
    <s v="Jl. Panawuan Indrapatra, Panawuan, Kec. Cigandamekar, Kabupaten Kuningan, Jawa Barat"/>
    <s v="Tri Nugroho HW (IS)"/>
    <s v="6282261701789"/>
    <x v="23"/>
    <s v="Kab. Buton Utara"/>
    <s v="Kulisusu"/>
    <s v="Desa/Kelurahan Saraea Patokan Aspol Res Buton Utara, Asrama Polres Buton Utara, Kec Kulisusu Kota/Kab Buton Utara Provinsi Sulawesi Tenggara"/>
    <n v="1"/>
    <s v="BARANG"/>
    <n v="100"/>
    <n v="0"/>
    <s v="EZ"/>
    <s v="Bulanan"/>
    <s v="2 SET POMPA SEDOT MANUAL (2 POMPA DAN 2 SELANG)"/>
    <m/>
    <n v="83000"/>
    <n v="0"/>
    <n v="0"/>
    <n v="83000"/>
    <m/>
    <s v="Diskon"/>
    <n v="33200"/>
    <n v="49800"/>
    <n v="198000"/>
    <n v="2970"/>
    <s v="Tri Nugroho HW (IS)"/>
    <m/>
    <d v="2026-06-25T00:00:00"/>
    <s v="HUBUNGI PENERIMA (LANGSUNG ANTAR KE ALAMAT)"/>
    <x v="0"/>
    <m/>
    <s v="VIP"/>
    <m/>
    <m/>
    <s v="Tidak"/>
    <s v="COD"/>
    <n v="115000"/>
    <s v="Recon"/>
    <n v="145230"/>
    <x v="2"/>
  </r>
  <r>
    <s v="1357515651"/>
    <d v="2026-06-13T00:00:00"/>
    <s v="MEIKA-BERKARYA"/>
    <s v="Meika Berkarya"/>
    <s v="6287818525580"/>
    <s v="Kab. Kuningan"/>
    <s v="Cilimus"/>
    <s v="Jl. Panawuan Indrapatra, Panawuan"/>
    <s v="SUGENG BUDIANTO (PS)"/>
    <s v="6281356665293"/>
    <x v="3"/>
    <s v="Tomohon"/>
    <s v="Tomohon Selatan"/>
    <s v="Uluindano Lk. 6 Kelurahan. Uluindano ( lokasi rumah dekat Polsek Tomohon Selatan ("/>
    <n v="1"/>
    <s v="BARANG"/>
    <n v="100"/>
    <n v="0"/>
    <s v="EZ"/>
    <s v="Bulanan"/>
    <s v="Beli 2 Gratis 1 Semprotan Noozle"/>
    <m/>
    <n v="80000"/>
    <n v="0"/>
    <n v="0"/>
    <n v="80000"/>
    <m/>
    <s v="Diskon"/>
    <n v="32000"/>
    <n v="48000"/>
    <n v="184000"/>
    <n v="2760"/>
    <s v="SUGENG BUDIANTO (PS)"/>
    <m/>
    <d v="2026-06-18T00:00:00"/>
    <m/>
    <x v="0"/>
    <m/>
    <s v="VIP"/>
    <m/>
    <m/>
    <s v="Tidak"/>
    <s v="COD"/>
    <n v="104000"/>
    <s v="Recon"/>
    <n v="133240"/>
    <x v="7"/>
  </r>
  <r>
    <s v="1358864557"/>
    <d v="2026-06-13T00:00:00"/>
    <s v="MEIKA-BERKARYA"/>
    <s v="Meika Berkarya"/>
    <s v="6287818525580"/>
    <s v="Kab. Kuningan"/>
    <s v="Cilimus"/>
    <s v="Jl. Panawuan Indrapatra, Panawuan, Kec. Cigandamekar, Kabupaten Kuningan, Jawa Barat"/>
    <s v="Karyono (Bar)"/>
    <s v="6289514548690"/>
    <x v="15"/>
    <s v="Kab. Cilacap"/>
    <s v="Maos"/>
    <s v="Karyono, Jl Anggrek, Rt 002/Rw 007, Desa Maos Lor, Kec Maos Penyu, No Hp ,62 895-1454-8690 (Diantarkan Langsung Ke Penerima)"/>
    <n v="1"/>
    <s v="BARANG"/>
    <n v="100"/>
    <n v="0"/>
    <s v="EZ"/>
    <s v="Bulanan"/>
    <s v="1 Dapat 2 Kacamata Autofokus"/>
    <m/>
    <n v="20000"/>
    <n v="0"/>
    <n v="0"/>
    <n v="20000"/>
    <m/>
    <s v="Diskon"/>
    <n v="13000"/>
    <n v="7000"/>
    <n v="60000"/>
    <n v="900"/>
    <s v="Karyono (Bar)"/>
    <m/>
    <d v="2026-06-15T00:00:00"/>
    <s v="HUBUNGI PENERIMA (LANGSUNG ANTAR KE ALAMAT)"/>
    <x v="0"/>
    <m/>
    <s v="VIP"/>
    <m/>
    <m/>
    <s v="Tidak"/>
    <s v="COD"/>
    <n v="40000"/>
    <s v="Recon"/>
    <n v="52100"/>
    <x v="15"/>
  </r>
  <r>
    <s v="1357013969"/>
    <d v="2026-06-13T00:00:00"/>
    <s v="MEIKA-BERKARYA"/>
    <s v="Meika Berkarya"/>
    <s v="6287818525580"/>
    <s v="Kab. Kuningan"/>
    <s v="Cilimus"/>
    <s v="Jl. Panawuan Indrapatra, Panawuan"/>
    <s v="SARDIN Od."/>
    <s v="6285796609352"/>
    <x v="23"/>
    <s v="Kab. Konawe Selatan"/>
    <s v="Angata"/>
    <s v="Desa Matabondu Kec Angata (DIANTAR LANGSUNG KE ALAMAT PENERIMA) Masuk Lorong Pas Perbatasan Desa Angata Sekitar 100 M Dari Poros."/>
    <n v="1"/>
    <s v="BARANG"/>
    <n v="100"/>
    <n v="0"/>
    <s v="EZ"/>
    <s v="Bulanan"/>
    <s v="Beli 1 Penghitam Body Kendaraan Bonus Kain Lap Microfiber"/>
    <m/>
    <n v="100000"/>
    <n v="0"/>
    <n v="0"/>
    <n v="100000"/>
    <m/>
    <s v="Diskon"/>
    <n v="40000"/>
    <n v="60000"/>
    <n v="154000"/>
    <n v="2310"/>
    <s v="SARDIN Od."/>
    <m/>
    <d v="2026-06-18T00:00:00"/>
    <m/>
    <x v="0"/>
    <m/>
    <s v="VIP"/>
    <m/>
    <m/>
    <s v="Tidak"/>
    <s v="COD"/>
    <n v="54000"/>
    <s v="Recon"/>
    <n v="91690"/>
    <x v="7"/>
  </r>
  <r>
    <s v="1358849469"/>
    <d v="2026-06-13T00:00:00"/>
    <s v="MEIKA-BERKARYA"/>
    <s v="Meika Berkarya"/>
    <s v="6287818525580"/>
    <s v="Kab. Kuningan"/>
    <s v="Cilimus"/>
    <s v="Jl. Panawuan Indrapatra, Panawuan, Kec. Cigandamekar, Kabupaten Kuningan, Jawa Barat"/>
    <s v="Jubeidah Ngau (Hb)"/>
    <s v="6287777474892"/>
    <x v="3"/>
    <s v="Kab. Minahasa Utara"/>
    <s v="Kalawat"/>
    <s v="Perum Pesona Lestsriblok D 60 Rt/ Rw000/000 Desa Watutumou, Kec Kalawat Kab Minahasa Utara"/>
    <n v="1"/>
    <s v="BARANG"/>
    <n v="100"/>
    <n v="0"/>
    <s v="EZ"/>
    <s v="Bulanan"/>
    <s v="1 Dapat 3 Penambal Gigi"/>
    <m/>
    <n v="87000"/>
    <n v="0"/>
    <n v="0"/>
    <n v="87000"/>
    <m/>
    <s v="Diskon"/>
    <n v="34800"/>
    <n v="52200"/>
    <n v="167000"/>
    <n v="2505"/>
    <s v="JNT"/>
    <s v="Atasan/Staf/Karyawan"/>
    <d v="2026-06-26T00:00:00"/>
    <s v="HUBUNGI PENERIMA (LANGSUNG ANTAR KE ALAMAT)"/>
    <x v="1"/>
    <m/>
    <s v="VIP"/>
    <m/>
    <m/>
    <s v="Tidak"/>
    <s v="COD"/>
    <n v="80000"/>
    <s v="-"/>
    <n v="112295"/>
    <x v="16"/>
  </r>
  <r>
    <s v="1358849663"/>
    <d v="2026-06-13T00:00:00"/>
    <s v="MEIKA-BERKARYA"/>
    <s v="Meika Berkarya"/>
    <s v="6287818525580"/>
    <s v="Kab. Kuningan"/>
    <s v="Cilimus"/>
    <s v="Jl. Panawuan Indrapatra, Panawuan, Kec. Cigandamekar, Kabupaten Kuningan, Jawa Barat"/>
    <s v="Hikmah ( Di)"/>
    <s v="6281931951193"/>
    <x v="2"/>
    <s v="Mataram"/>
    <s v="Selaparang"/>
    <s v="Desa Rembige , Nomor Rumah 9 , Jln Jendral Sudirman, ( Patokan Smpn 8 Mataram) Kec Selaparang"/>
    <n v="1"/>
    <s v="BARANG"/>
    <n v="100"/>
    <n v="0"/>
    <s v="EZ"/>
    <s v="Bulanan"/>
    <s v="1 SET GIGI PALSU"/>
    <m/>
    <n v="39000"/>
    <n v="0"/>
    <n v="0"/>
    <n v="39000"/>
    <m/>
    <s v="Diskon"/>
    <n v="15600"/>
    <n v="23400"/>
    <n v="99000"/>
    <n v="1485"/>
    <s v="Hikmah ( Di)"/>
    <m/>
    <d v="2026-06-17T00:00:00"/>
    <s v="HUBUNGI PENERIMA (LANGSUNG ANTAR KE ALAMAT)"/>
    <x v="0"/>
    <m/>
    <s v="VIP"/>
    <m/>
    <m/>
    <s v="Tidak"/>
    <s v="COD"/>
    <n v="60000"/>
    <s v="Recon"/>
    <n v="74115"/>
    <x v="14"/>
  </r>
  <r>
    <s v="1359299012"/>
    <d v="2026-06-13T00:00:00"/>
    <s v="MEIKA-BERKARYA"/>
    <s v="Meika Berkarya"/>
    <s v="6287818525580"/>
    <s v="Kab. Kuningan"/>
    <s v="Cilimus"/>
    <s v="Jl. Panawuan Indrapatra, Panawuan"/>
    <s v="Lukas Mone Od."/>
    <s v="6281273042935"/>
    <x v="1"/>
    <s v="Kab. Sumba Barat Daya"/>
    <s v="Kodi"/>
    <s v="Desa Kapaka Madeta Kec Kodi (DIANTAR LANGSUNG KE ALAMAT PENERIMA) Rumah Kalembu Laba, Saya Tunggu Di Kantor Desa."/>
    <n v="1"/>
    <s v="BARANG"/>
    <n v="100"/>
    <n v="0"/>
    <s v="EZ"/>
    <s v="Bulanan"/>
    <s v="Beli 2 Gratis 1 Semprotan Noozle"/>
    <m/>
    <n v="81000"/>
    <n v="0"/>
    <n v="0"/>
    <n v="81000"/>
    <m/>
    <s v="Diskon"/>
    <n v="32400"/>
    <n v="48600"/>
    <n v="185000"/>
    <n v="2775"/>
    <s v="ybs"/>
    <m/>
    <d v="2026-07-02T00:00:00"/>
    <m/>
    <x v="1"/>
    <m/>
    <s v="VIP"/>
    <m/>
    <m/>
    <s v="Tidak"/>
    <s v="COD"/>
    <n v="104000"/>
    <s v="-"/>
    <n v="133625"/>
    <x v="6"/>
  </r>
  <r>
    <s v="1359119931"/>
    <d v="2026-06-13T00:00:00"/>
    <s v="MEIKA-BERKARYA"/>
    <s v="Meika Berkarya"/>
    <s v="6287818525580"/>
    <s v="Kab. Kuningan"/>
    <s v="Cilimus"/>
    <s v="Jl. Panawuan Indrapatra, Panawuan, Kec. Cigandamekar, Kabupaten Kuningan, Jawa Barat"/>
    <s v="Zainal Abidin"/>
    <s v="6282351397200"/>
    <x v="19"/>
    <s v="Kab. Kutai Kartanegara"/>
    <s v="Muara Kaman"/>
    <s v="Desa/kel Muarakaman ilir RT 01 Samping parit besar Rumah lantai 2 warna cat hijau"/>
    <n v="1"/>
    <s v="BARANG"/>
    <n v="100"/>
    <n v="0"/>
    <s v="EZ"/>
    <s v="Bulanan"/>
    <s v="1 Dapat 3 Penambal Gigi"/>
    <m/>
    <n v="71000"/>
    <n v="0"/>
    <n v="0"/>
    <n v="71000"/>
    <m/>
    <s v="Diskon"/>
    <n v="28400"/>
    <n v="42600"/>
    <n v="150000"/>
    <n v="2250"/>
    <s v="JNT"/>
    <s v="Atasan/Staf/Karyawan"/>
    <d v="2026-06-26T00:00:00"/>
    <s v="HUBUNGI PENERIMA (LANGSUNG ANTAR KE ALAMAT)"/>
    <x v="1"/>
    <m/>
    <s v="VIP"/>
    <m/>
    <m/>
    <s v="Tidak"/>
    <s v="COD"/>
    <n v="79000"/>
    <s v="-"/>
    <n v="105150"/>
    <x v="16"/>
  </r>
  <r>
    <s v="1359104000"/>
    <d v="2026-06-13T00:00:00"/>
    <s v="MEIKA-BERKARYA"/>
    <s v="Meika Berkarya"/>
    <s v="6287818525580"/>
    <s v="Kab. Kuningan"/>
    <s v="Cilimus"/>
    <s v="Jl. Panawuan Indrapatra, Panawuan"/>
    <s v="Katiman (iaa)"/>
    <s v="6281271744911"/>
    <x v="22"/>
    <s v="Kab. Tulang Bawang Barat"/>
    <s v="Tulang Bawang Tengah"/>
    <s v="Jalan 3 Kelurahan Mulya Jaya RW 5 RT 24 Kecamatan Tulang Bawang Tengah Kabupaten Tulang Bawang Barat Provinsi Lampung"/>
    <n v="1"/>
    <s v="BARANG"/>
    <n v="100"/>
    <n v="0"/>
    <s v="EZ"/>
    <s v="Bulanan"/>
    <s v="Beli 1 Semprotan Noozle"/>
    <m/>
    <n v="40000"/>
    <n v="0"/>
    <n v="0"/>
    <n v="40000"/>
    <m/>
    <s v="Diskon"/>
    <n v="16000"/>
    <n v="24000"/>
    <n v="95000"/>
    <n v="1425"/>
    <s v="Katiman (iaa)"/>
    <m/>
    <d v="2026-06-16T00:00:00"/>
    <m/>
    <x v="0"/>
    <m/>
    <s v="VIP"/>
    <m/>
    <m/>
    <s v="Tidak"/>
    <s v="COD"/>
    <n v="55000"/>
    <s v="Recon"/>
    <n v="69575"/>
    <x v="18"/>
  </r>
  <r>
    <s v="1359298696"/>
    <d v="2026-06-13T00:00:00"/>
    <s v="MEIKA-BERKARYA"/>
    <s v="Meika Berkarya"/>
    <s v="6287818525580"/>
    <s v="Kab. Kuningan"/>
    <s v="Cilimus"/>
    <s v="Jl. Panawuan Indrapatra, Panawuan"/>
    <s v="Yolanda Baruty (Rs)"/>
    <s v="6281344629667"/>
    <x v="25"/>
    <s v="Kab. Sarmi"/>
    <s v="Bonggo"/>
    <s v="Desa Bebon Jaya Sp2 Jalur 3 timur (masuk jalur samping gereja diaspora rumah sebelah kiri warna cat rumah hijau, rumahnya bapak babinsa)"/>
    <n v="1"/>
    <s v="BARANG"/>
    <n v="100"/>
    <n v="0"/>
    <s v="EZ"/>
    <s v="Bulanan"/>
    <s v="Rossa Beauty Fragrance Mist BELI 2 BOTOL (AURORA DAN SUNSET)"/>
    <m/>
    <n v="155000"/>
    <n v="0"/>
    <n v="0"/>
    <n v="155000"/>
    <m/>
    <s v="Diskon"/>
    <n v="62000"/>
    <n v="93000"/>
    <n v="290000"/>
    <n v="4350"/>
    <s v="Yolanda Baruty (Rs)"/>
    <m/>
    <d v="2026-06-29T00:00:00"/>
    <m/>
    <x v="0"/>
    <m/>
    <s v="VIP"/>
    <m/>
    <m/>
    <s v="Tidak"/>
    <s v="COD"/>
    <n v="135000"/>
    <s v="Recon"/>
    <n v="192650"/>
    <x v="1"/>
  </r>
  <r>
    <s v="1359112177"/>
    <d v="2026-06-13T00:00:00"/>
    <s v="MEIKA-BERKARYA"/>
    <s v="Meika Berkarya"/>
    <s v="6287818525580"/>
    <s v="Kab. Kuningan"/>
    <s v="Cilimus"/>
    <s v="Jl. Panawuan Indrapatra, Panawuan"/>
    <s v="Herman Od."/>
    <s v="62895700535768"/>
    <x v="19"/>
    <s v="Balikpapan"/>
    <s v="Balikpapan Barat"/>
    <s v="Jl. Sepaku Laut Rt 14 No. 21 Kelurahan Baru Tengah Kec Balikpapan Barat (DIANTAR LANGSUNG KE ALAMAT PENERIMA)."/>
    <n v="1"/>
    <s v="BARANG"/>
    <n v="100"/>
    <n v="0"/>
    <s v="EZ"/>
    <s v="Bulanan"/>
    <s v="Beli 1 Gratis 1 Sikat Punggug"/>
    <m/>
    <n v="47000"/>
    <n v="0"/>
    <n v="0"/>
    <n v="47000"/>
    <m/>
    <s v="Diskon"/>
    <n v="18800"/>
    <n v="28200"/>
    <n v="112000"/>
    <n v="1680"/>
    <s v="Herman Od."/>
    <m/>
    <d v="2026-06-18T00:00:00"/>
    <m/>
    <x v="0"/>
    <m/>
    <s v="VIP"/>
    <m/>
    <m/>
    <s v="Tidak"/>
    <s v="COD"/>
    <n v="65000"/>
    <s v="Recon"/>
    <n v="82120"/>
    <x v="7"/>
  </r>
  <r>
    <s v="1359111615"/>
    <d v="2026-06-13T00:00:00"/>
    <s v="MEIKA-BERKARYA"/>
    <s v="Meika Berkarya"/>
    <s v="6287818525580"/>
    <s v="Kab. Kuningan"/>
    <s v="Cilimus"/>
    <s v="Jl. Panawuan Indrapatra, Panawuan"/>
    <s v="Lucky (ib)"/>
    <s v="6287833327811"/>
    <x v="1"/>
    <s v="Kupang"/>
    <s v="Alak"/>
    <s v="Jln, yosudarso tenau kupang (dalam pelabuhan) kel, alak, kec, alak, kota kupang"/>
    <n v="1"/>
    <s v="BARANG"/>
    <n v="100"/>
    <n v="0"/>
    <s v="EZ"/>
    <s v="Bulanan"/>
    <s v="Beli 1 Semprotan Noozle"/>
    <m/>
    <n v="64000"/>
    <n v="0"/>
    <n v="0"/>
    <n v="64000"/>
    <m/>
    <s v="Diskon"/>
    <n v="25600"/>
    <n v="38400"/>
    <n v="119000"/>
    <n v="1785"/>
    <s v="Meika Berkarya"/>
    <m/>
    <d v="2026-07-09T00:00:00"/>
    <m/>
    <x v="1"/>
    <m/>
    <s v="VIP"/>
    <m/>
    <m/>
    <s v="Tidak"/>
    <s v="COD"/>
    <n v="55000"/>
    <s v="-"/>
    <n v="78815"/>
    <x v="29"/>
  </r>
  <r>
    <s v="1359298112"/>
    <d v="2026-06-13T00:00:00"/>
    <s v="MEIKA-BERKARYA"/>
    <s v="Meika Berkarya"/>
    <s v="6287818525580"/>
    <s v="Kab. Kuningan"/>
    <s v="Cilimus"/>
    <s v="Jl. Panawuan Indrapatra, Panawuan"/>
    <s v="Helda (Jj)"/>
    <s v="6281346573733"/>
    <x v="19"/>
    <s v="Kab. Kutai Kartanegara"/>
    <s v="Tenggarong"/>
    <s v="Jl.Mangkuraja RT 70 Gang 11 No 2 Kelurahan Loa Ipuh Kec. Tenggarong"/>
    <n v="1"/>
    <s v="BARANG"/>
    <n v="100"/>
    <n v="0"/>
    <s v="EZ"/>
    <s v="Bulanan"/>
    <s v="Beli 2 Gratis 1 Penghitam Body Kendaraan Bonus Kain Lap Microfiber"/>
    <m/>
    <n v="67000"/>
    <n v="0"/>
    <n v="0"/>
    <n v="67000"/>
    <m/>
    <s v="Diskon"/>
    <n v="26800"/>
    <n v="40200"/>
    <n v="170000"/>
    <n v="2550"/>
    <s v="Helda (Jj)"/>
    <m/>
    <d v="2026-06-18T00:00:00"/>
    <m/>
    <x v="0"/>
    <m/>
    <s v="VIP"/>
    <m/>
    <m/>
    <s v="Tidak"/>
    <s v="COD"/>
    <n v="103000"/>
    <s v="Recon"/>
    <n v="127250"/>
    <x v="7"/>
  </r>
  <r>
    <s v="1358781840"/>
    <d v="2026-06-13T00:00:00"/>
    <s v="MEIKA-BERKARYA"/>
    <s v="Meika Berkarya"/>
    <s v="6287818525580"/>
    <s v="Kab. Kuningan"/>
    <s v="Cilimus"/>
    <s v="Jl. Panawuan Indrapatra, Panawuan"/>
    <s v="La Hadya Od."/>
    <s v="6282193111502"/>
    <x v="23"/>
    <s v="Kab. Buton Tengah"/>
    <s v="Lakudo"/>
    <s v="Desa Mone Kec Lakudo (DIANTAR LANGSUNG KE ALAMAT PENERIMA) Dekat Sanggar Seni Desa Mone."/>
    <n v="1"/>
    <s v="BARANG"/>
    <n v="100"/>
    <n v="0"/>
    <s v="EZ"/>
    <s v="Bulanan"/>
    <s v="Beli 1 Gratis 1 Parfum Mobil"/>
    <m/>
    <n v="91000"/>
    <n v="0"/>
    <n v="0"/>
    <n v="91000"/>
    <m/>
    <s v="Diskon"/>
    <n v="36400"/>
    <n v="54600"/>
    <n v="195000"/>
    <n v="2925"/>
    <s v="La Hadya Od."/>
    <m/>
    <d v="2026-06-18T00:00:00"/>
    <m/>
    <x v="0"/>
    <m/>
    <s v="VIP"/>
    <m/>
    <m/>
    <s v="Tidak"/>
    <s v="COD"/>
    <n v="104000"/>
    <s v="Recon"/>
    <n v="137475"/>
    <x v="7"/>
  </r>
  <r>
    <s v="1359113984"/>
    <d v="2026-06-13T00:00:00"/>
    <s v="MEIKA-BERKARYA"/>
    <s v="Meika Berkarya"/>
    <s v="6287818525580"/>
    <s v="Kab. Kuningan"/>
    <s v="Cilimus"/>
    <s v="Jl. Panawuan Indrapatra, Panawuan"/>
    <s v="ANDE BENU (PS)"/>
    <s v="6282118985304"/>
    <x v="1"/>
    <s v="Kab. Timor Tengah Selatan"/>
    <s v="Amanuban Selatan"/>
    <s v="Dusun. 2 ,Jln. Pil Manus RT / RW 09/03  Desa. Noemuke (rumah dekat kafe st Dominikus noemuke)"/>
    <n v="1"/>
    <s v="BARANG"/>
    <n v="100"/>
    <n v="0"/>
    <s v="EZ"/>
    <s v="Bulanan"/>
    <s v="Beli 1 Gratis 1 Parfum Mobil"/>
    <m/>
    <n v="84000"/>
    <n v="0"/>
    <n v="0"/>
    <n v="84000"/>
    <m/>
    <s v="Diskon"/>
    <n v="33600"/>
    <n v="50400"/>
    <n v="188000"/>
    <n v="2820"/>
    <s v="Meika Berkarya"/>
    <m/>
    <d v="2026-07-08T00:00:00"/>
    <m/>
    <x v="1"/>
    <m/>
    <s v="VIP"/>
    <m/>
    <m/>
    <s v="Tidak"/>
    <s v="COD"/>
    <n v="104000"/>
    <s v="-"/>
    <n v="134780"/>
    <x v="13"/>
  </r>
  <r>
    <s v="1357109537"/>
    <d v="2026-06-13T00:00:00"/>
    <s v="MEIKA-BERKARYA"/>
    <s v="Meika Berkarya"/>
    <s v="6287818525580"/>
    <s v="Kab. Kuningan"/>
    <s v="Cilimus"/>
    <s v="Jl. Panawuan Indrapatra, Panawuan, Kec. Cigandamekar, Kabupaten Kuningan, Jawa Barat"/>
    <s v="Pappa rizal mas bro (Hb)"/>
    <s v="6281354350458"/>
    <x v="8"/>
    <s v="Kab. Parigi Moutong"/>
    <s v="Kasimbar"/>
    <s v="Desa/kel Posona atas Despot dusun 1 sebelum maasjid Tugu besar, Kec Kasimbar Kab Parigi Moutong"/>
    <n v="1"/>
    <s v="BARANG"/>
    <n v="100"/>
    <n v="0"/>
    <s v="EZ"/>
    <s v="Bulanan"/>
    <s v="2 Spray Pembersih Interior Mobil"/>
    <m/>
    <n v="85000"/>
    <n v="0"/>
    <n v="0"/>
    <n v="85000"/>
    <m/>
    <s v="Diskon"/>
    <n v="34000"/>
    <n v="51000"/>
    <n v="210000"/>
    <n v="3150"/>
    <m/>
    <m/>
    <m/>
    <s v="HUBUNGI PENERIMA (LANGSUNG ANTAR KE ALAMAT)"/>
    <x v="1"/>
    <m/>
    <s v="VIP"/>
    <m/>
    <m/>
    <s v="Tidak"/>
    <s v="COD"/>
    <n v="125000"/>
    <s v="-"/>
    <n v="155850"/>
    <x v="20"/>
  </r>
  <r>
    <s v="1359096651"/>
    <d v="2026-06-13T00:00:00"/>
    <s v="MEIKA-BERKARYA"/>
    <s v="Meika Berkarya"/>
    <s v="6287818525580"/>
    <s v="Kab. Kuningan"/>
    <s v="Cilimus"/>
    <s v="Jl. Panawuan Indrapatra, Panawuan"/>
    <s v="Erol Manu (PS)"/>
    <s v="6285737007078"/>
    <x v="1"/>
    <s v="Kupang"/>
    <s v="Oebobo"/>
    <s v="Jl. Bati Karang RT/RW 33/11 Kelurahan. Oebobob (ANTRAKN LANGSUNG KE ALAMAT)"/>
    <n v="1"/>
    <s v="BARANG"/>
    <n v="100"/>
    <n v="0"/>
    <s v="EZ"/>
    <s v="Bulanan"/>
    <s v="Beli 1 Gratis 1 Sikat Punggug"/>
    <m/>
    <n v="64000"/>
    <n v="0"/>
    <n v="0"/>
    <n v="64000"/>
    <m/>
    <s v="Diskon"/>
    <n v="25600"/>
    <n v="38400"/>
    <n v="130000"/>
    <n v="1950"/>
    <s v="Erol Manu (PS)"/>
    <m/>
    <d v="2026-06-18T00:00:00"/>
    <m/>
    <x v="0"/>
    <m/>
    <s v="VIP"/>
    <m/>
    <m/>
    <s v="Tidak"/>
    <s v="COD"/>
    <n v="66000"/>
    <s v="Recon"/>
    <n v="89650"/>
    <x v="7"/>
  </r>
  <r>
    <s v="1359291871"/>
    <d v="2026-06-13T00:00:00"/>
    <s v="MEIKA-BERKARYA"/>
    <s v="Meika Berkarya"/>
    <s v="6287818525580"/>
    <s v="Kab. Kuningan"/>
    <s v="Cilimus"/>
    <s v="Jl. Panawuan Indrapatra, Panawuan, Kec. Cigandamekar, Kabupaten Kuningan, Jawa Barat"/>
    <s v="Paisal ahmad (ca)"/>
    <s v="6281360520330"/>
    <x v="23"/>
    <s v="Kab. Konawe Utara"/>
    <s v="Molawe"/>
    <s v="Desa Mandiodo, ( Dusun 3, Rt6 ) Patokan Rumahdekat Jety Cinta Jaya, Kec Molawe Kab. Konawe Utara"/>
    <n v="1"/>
    <s v="BARANG"/>
    <n v="100"/>
    <n v="0"/>
    <s v="EZ"/>
    <s v="Bulanan"/>
    <s v="2 Spray Pembersih Interior Mobil"/>
    <m/>
    <n v="122000"/>
    <n v="0"/>
    <n v="0"/>
    <n v="122000"/>
    <m/>
    <s v="Diskon"/>
    <n v="48800"/>
    <n v="73200"/>
    <n v="247000"/>
    <n v="3705"/>
    <m/>
    <m/>
    <m/>
    <s v="HUBUNGI PENERIMA (LANGSUNG ANTAR KE ALAMAT)"/>
    <x v="1"/>
    <m/>
    <s v="VIP"/>
    <m/>
    <m/>
    <s v="Ya"/>
    <s v="COD"/>
    <n v="125000"/>
    <s v="-"/>
    <n v="170095"/>
    <x v="20"/>
  </r>
  <r>
    <s v="1359124507"/>
    <d v="2026-06-13T00:00:00"/>
    <s v="MEIKA-BERKARYA"/>
    <s v="Meika Berkarya"/>
    <s v="6287818525580"/>
    <s v="Kab. Kuningan"/>
    <s v="Cilimus"/>
    <s v="Jl. Panawuan Indrapatra, Panawuan"/>
    <s v="Martinus Libu Lein Od."/>
    <s v="6281348045191"/>
    <x v="1"/>
    <s v="Kab. Flores Timur"/>
    <s v="Adonara Barat"/>
    <s v="Rt 01 Rw 01 Desa Tonuwotan Kec Adonara Barat (DIANTAR LANGSUNG KE ALAMAT PENERIMA)."/>
    <n v="1"/>
    <s v="BARANG"/>
    <n v="100"/>
    <n v="0"/>
    <s v="EZ"/>
    <s v="Bulanan"/>
    <s v="Beli 1 Pembesar Layar Hp"/>
    <m/>
    <n v="100000"/>
    <n v="0"/>
    <n v="0"/>
    <n v="100000"/>
    <m/>
    <s v="Diskon"/>
    <n v="40000"/>
    <n v="60000"/>
    <n v="160000"/>
    <n v="2400"/>
    <s v="Martinus Libu Lein Od."/>
    <m/>
    <d v="2026-06-25T00:00:00"/>
    <m/>
    <x v="0"/>
    <m/>
    <s v="VIP"/>
    <m/>
    <m/>
    <s v="Tidak"/>
    <s v="COD"/>
    <n v="60000"/>
    <s v="Recon"/>
    <n v="97600"/>
    <x v="2"/>
  </r>
  <r>
    <s v="1357274441"/>
    <d v="2026-06-13T00:00:00"/>
    <s v="MEIKA-BERKARYA"/>
    <s v="Meika Berkarya"/>
    <s v="6287818525580"/>
    <s v="Kab. Kuningan"/>
    <s v="Cilimus"/>
    <s v="Jl. Panawuan Indrapatra, Panawuan, Kec. Cigandamekar, Kabupaten Kuningan, Jawa Barat"/>
    <s v="Noldy Wuisan (rz)"/>
    <s v="6282191433349"/>
    <x v="3"/>
    <s v="Kab. Minahasa Utara"/>
    <s v="Dimembe"/>
    <s v="Jaga Vi ( Kantor Bpbat Tatelu/Perikanan ) Kelurahan/Desa Desa Tatelu"/>
    <n v="1"/>
    <s v="BARANG"/>
    <n v="100"/>
    <n v="0"/>
    <s v="EZ"/>
    <s v="Bulanan"/>
    <s v="1 PCS TOPI KOMANDO (H)"/>
    <m/>
    <n v="87000"/>
    <n v="0"/>
    <n v="0"/>
    <n v="87000"/>
    <m/>
    <s v="Diskon"/>
    <n v="34800"/>
    <n v="52200"/>
    <n v="170000"/>
    <n v="2550"/>
    <s v="Noldy Wuisan (rz)"/>
    <m/>
    <d v="2026-06-18T00:00:00"/>
    <s v="HUBUNGI PENERIMA (LANGSUNG ANTAR KE ALAMAT)"/>
    <x v="0"/>
    <m/>
    <s v="VIP"/>
    <m/>
    <m/>
    <s v="Tidak"/>
    <s v="COD"/>
    <n v="83000"/>
    <s v="Recon"/>
    <n v="115250"/>
    <x v="7"/>
  </r>
  <r>
    <s v="1359124691"/>
    <d v="2026-06-13T00:00:00"/>
    <s v="MEIKA-BERKARYA"/>
    <s v="Meika Berkarya"/>
    <s v="6287818525580"/>
    <s v="Kab. Kuningan"/>
    <s v="Cilimus"/>
    <s v="Jl. Panawuan Indrapatra, Panawuan, Kec. Cigandamekar, Kabupaten Kuningan, Jawa Barat"/>
    <s v="Tjep Dheny (rz)"/>
    <s v="6282295313625"/>
    <x v="26"/>
    <s v="Kab. Bogor"/>
    <s v="Cileungsi"/>
    <s v="Jln Pasar lama RT 01/RW 02 ( Toko Dunia ban sebrang bank BCA ) Desa Cileungsi Kidul, Kec Cileungsi Kab. Bogor"/>
    <n v="1"/>
    <s v="BARANG"/>
    <n v="100"/>
    <n v="0"/>
    <s v="EZ"/>
    <s v="Bulanan"/>
    <s v="1 SET GIGI PALSU"/>
    <m/>
    <n v="15000"/>
    <n v="0"/>
    <n v="0"/>
    <n v="15000"/>
    <m/>
    <s v="Diskon"/>
    <n v="9000"/>
    <n v="6000"/>
    <n v="74000"/>
    <n v="1110"/>
    <s v="PAKET ANDA ADA DI JNT PANWUAN"/>
    <s v="Atasan/Staf/Karyawan"/>
    <d v="2026-06-23T00:00:00"/>
    <s v="HUBUNGI PENERIMA (LANGSUNG ANTAR KE ALAMAT)"/>
    <x v="1"/>
    <m/>
    <s v="VIP"/>
    <m/>
    <m/>
    <s v="Tidak"/>
    <s v="COD"/>
    <n v="59000"/>
    <s v="-"/>
    <n v="66890"/>
    <x v="10"/>
  </r>
  <r>
    <s v="1359097191"/>
    <d v="2026-06-13T00:00:00"/>
    <s v="MEIKA-BERKARYA"/>
    <s v="Meika Berkarya"/>
    <s v="6287818525580"/>
    <s v="Kab. Kuningan"/>
    <s v="Cilimus"/>
    <s v="Jl. Panawuan Indrapatra, Panawuan"/>
    <s v="Celly Saroinsong (ib)"/>
    <s v="62085340542548"/>
    <x v="3"/>
    <s v="Manado"/>
    <s v="Paal Dua"/>
    <s v="Jl. Gagak Raya, Perkamil SD negeri 53 ranomut lingkungan . 8 manado"/>
    <n v="1"/>
    <s v="BARANG"/>
    <n v="100"/>
    <n v="0"/>
    <s v="EZ"/>
    <s v="Bulanan"/>
    <s v="Beli 1 Gratis 1 Parfum Mobil"/>
    <m/>
    <n v="64000"/>
    <n v="0"/>
    <n v="0"/>
    <n v="64000"/>
    <m/>
    <s v="Diskon"/>
    <n v="25600"/>
    <n v="38400"/>
    <n v="158000"/>
    <n v="2370"/>
    <s v="JNT"/>
    <s v="Atasan/Staf/Karyawan"/>
    <d v="2026-06-26T00:00:00"/>
    <m/>
    <x v="1"/>
    <m/>
    <s v="VIP"/>
    <m/>
    <m/>
    <s v="Tidak"/>
    <s v="COD"/>
    <n v="94000"/>
    <s v="-"/>
    <n v="117230"/>
    <x v="16"/>
  </r>
  <r>
    <s v="1359098048"/>
    <d v="2026-06-13T00:00:00"/>
    <s v="MEIKA-BERKARYA"/>
    <s v="Meika Berkarya"/>
    <s v="6287818525580"/>
    <s v="Kab. Kuningan"/>
    <s v="Cilimus"/>
    <s v="Jl. Panawuan Indrapatra, Panawuan, Kec. Cigandamekar, Kabupaten Kuningan, Jawa Barat"/>
    <s v="Mendhut (ca)"/>
    <s v="628131122929"/>
    <x v="15"/>
    <s v="Kab. Boyolali"/>
    <s v="Selo"/>
    <s v="(patokan rumah, samping balai desa klakah) desa klakah rt/re 08-03, kec Selo Kab Boyolali"/>
    <n v="1"/>
    <s v="BARANG"/>
    <n v="100"/>
    <n v="0"/>
    <s v="EZ"/>
    <s v="Bulanan"/>
    <s v="2 Spray Pembersih Interior Mobil"/>
    <m/>
    <n v="25000"/>
    <n v="0"/>
    <n v="0"/>
    <n v="25000"/>
    <m/>
    <s v="Diskon"/>
    <n v="18000"/>
    <n v="7000"/>
    <n v="152000"/>
    <n v="2280"/>
    <s v="Mendhut (ca)"/>
    <m/>
    <d v="2026-06-15T00:00:00"/>
    <s v="HUBUNGI PENERIMA (LANGSUNG ANTAR KE ALAMAT)"/>
    <x v="0"/>
    <m/>
    <s v="VIP"/>
    <m/>
    <m/>
    <s v="Tidak"/>
    <s v="COD"/>
    <n v="127000"/>
    <s v="Recon"/>
    <n v="142720"/>
    <x v="15"/>
  </r>
  <r>
    <s v="1357161429"/>
    <d v="2026-06-13T00:00:00"/>
    <s v="MEIKA-BERKARYA"/>
    <s v="Meika Berkarya"/>
    <s v="6287818525580"/>
    <s v="Kab. Kuningan"/>
    <s v="Cilimus"/>
    <s v="Jl. Panawuan Indrapatra, Panawuan, Kec. Cigandamekar, Kabupaten Kuningan, Jawa Barat"/>
    <s v="Aswarham baeha (Fr)"/>
    <s v="6285178603827"/>
    <x v="0"/>
    <s v="Padangsidimpuan"/>
    <s v="Padangsidimpuan Tenggara"/>
    <s v="Desa Salambue Dekat Mesjid Almukarroh, Kec Padang Sidimpuan Tenggara, Kota Padang Sidempuan"/>
    <n v="1"/>
    <s v="BARANG"/>
    <n v="100"/>
    <n v="0"/>
    <s v="EZ"/>
    <s v="Bulanan"/>
    <s v="1 DAPAT 3 PENAMBAL GIGI"/>
    <m/>
    <n v="47000"/>
    <n v="0"/>
    <n v="0"/>
    <n v="47000"/>
    <m/>
    <s v="Diskon"/>
    <n v="18800"/>
    <n v="28200"/>
    <n v="127000"/>
    <n v="1905"/>
    <s v="Aswarham baeha (Fr)"/>
    <m/>
    <d v="2026-06-18T00:00:00"/>
    <s v="HUBUNGI PENERIMA (LANGSUNG ANTAR KE ALAMAT)"/>
    <x v="0"/>
    <m/>
    <s v="VIP"/>
    <m/>
    <m/>
    <s v="Tidak"/>
    <s v="COD"/>
    <n v="80000"/>
    <s v="Recon"/>
    <n v="96895"/>
    <x v="7"/>
  </r>
  <r>
    <s v="1359292031"/>
    <d v="2026-06-13T00:00:00"/>
    <s v="MEIKA-BERKARYA"/>
    <s v="Meika Berkarya"/>
    <s v="6287818525580"/>
    <s v="Kab. Kuningan"/>
    <s v="Cilimus"/>
    <s v="Jl. Panawuan Indrapatra, Panawuan"/>
    <s v="Firadaeng (PS)"/>
    <s v="628139175719"/>
    <x v="8"/>
    <s v="Kab. Banggai"/>
    <s v="Luwuk"/>
    <s v="Jalan. Tanjung Balaka, Pelabuhan Ferry Kelurahan. Kratung (ANTRAKN LANGSUNG KE ALAMAT)"/>
    <n v="1"/>
    <s v="BARANG"/>
    <n v="100"/>
    <n v="0"/>
    <s v="EZ"/>
    <s v="Bulanan"/>
    <s v="Beli 2 Gratis 1 Penghitam Body Kendaraan Bonus Kain Lap Microfiber"/>
    <m/>
    <n v="81000"/>
    <n v="0"/>
    <n v="0"/>
    <n v="81000"/>
    <m/>
    <s v="Diskon"/>
    <n v="32400"/>
    <n v="48600"/>
    <n v="184000"/>
    <n v="2760"/>
    <s v="ybs"/>
    <m/>
    <d v="2026-07-01T00:00:00"/>
    <m/>
    <x v="1"/>
    <m/>
    <s v="VIP"/>
    <m/>
    <m/>
    <s v="Tidak"/>
    <s v="COD"/>
    <n v="103000"/>
    <s v="-"/>
    <n v="132640"/>
    <x v="11"/>
  </r>
  <r>
    <s v="1358768286"/>
    <d v="2026-06-13T00:00:00"/>
    <s v="MEIKA-BERKARYA"/>
    <s v="Meika Berkarya"/>
    <s v="6287818525580"/>
    <s v="Kab. Kuningan"/>
    <s v="Cilimus"/>
    <s v="Jl. Panawuan Indrapatra, Panawuan"/>
    <s v="ERIZAL (iaa)"/>
    <s v="6282269956541"/>
    <x v="4"/>
    <s v="Kab. Tebo"/>
    <s v="VII Koto Ilir"/>
    <s v="Jl. Padang Lamo. postu. TKPI Desa Teluk Kepayang Pulau Indah RT 05 Kec VII Koto ILIR Kab Tebo Provinsi Jambi"/>
    <n v="1"/>
    <s v="BARANG"/>
    <n v="100"/>
    <n v="0"/>
    <s v="EZ"/>
    <s v="Bulanan"/>
    <s v="Beli 2 Gratis 1 Semprotan Noozle"/>
    <m/>
    <n v="52000"/>
    <n v="0"/>
    <n v="0"/>
    <n v="52000"/>
    <m/>
    <s v="Diskon"/>
    <n v="20800"/>
    <n v="31200"/>
    <n v="157040"/>
    <n v="2355.6"/>
    <s v="erizal"/>
    <m/>
    <d v="2026-06-17T00:00:00"/>
    <m/>
    <x v="0"/>
    <m/>
    <s v="VIP"/>
    <m/>
    <m/>
    <s v="Tidak"/>
    <s v="COD"/>
    <n v="105040"/>
    <s v="Recon"/>
    <n v="123484.4"/>
    <x v="14"/>
  </r>
  <r>
    <s v="1359097412"/>
    <d v="2026-06-13T00:00:00"/>
    <s v="MEIKA-BERKARYA"/>
    <s v="Meika Berkarya"/>
    <s v="6287818525580"/>
    <s v="Kab. Kuningan"/>
    <s v="Cilimus"/>
    <s v="Jl. Panawuan Indrapatra, Panawuan"/>
    <s v="Erfisius (ib)"/>
    <s v="6281281193574"/>
    <x v="1"/>
    <s v="Kab. Sikka"/>
    <s v="Doreng"/>
    <s v="Desa Kloangpopot ,"/>
    <n v="1"/>
    <s v="BARANG"/>
    <n v="100"/>
    <n v="0"/>
    <s v="EZ"/>
    <s v="Bulanan"/>
    <s v="Beli 1 Penghitam Body Kendaraan Bonus Kain Lap Microfiber"/>
    <m/>
    <n v="80000"/>
    <n v="0"/>
    <n v="0"/>
    <n v="80000"/>
    <m/>
    <s v="Diskon"/>
    <n v="32000"/>
    <n v="48000"/>
    <n v="134000"/>
    <n v="2010"/>
    <s v="Meika Berkarya"/>
    <m/>
    <d v="2026-07-09T00:00:00"/>
    <m/>
    <x v="1"/>
    <m/>
    <s v="VIP"/>
    <m/>
    <m/>
    <s v="Tidak"/>
    <s v="COD"/>
    <n v="54000"/>
    <s v="-"/>
    <n v="83990"/>
    <x v="29"/>
  </r>
  <r>
    <s v="1357539801"/>
    <d v="2026-06-13T00:00:00"/>
    <s v="MEIKA-BERKARYA"/>
    <s v="Meika Berkarya"/>
    <s v="6287818525580"/>
    <s v="Kab. Kuningan"/>
    <s v="Cilimus"/>
    <s v="Jl. Panawuan Indrapatra, Panawuan"/>
    <s v="Ibu Jumiyati (PS)"/>
    <s v="628111165488"/>
    <x v="28"/>
    <s v="Tangerang"/>
    <s v="Larangan"/>
    <s v="Jl. Hj Daiman Gg. Hj. Risin 4 no 21RT/RW 05/04 Desa. Kreo Selatan (ANTRAKN LANGSUNG KE ALAMAT)"/>
    <n v="1"/>
    <s v="BARANG"/>
    <n v="100"/>
    <n v="0"/>
    <s v="EZ"/>
    <s v="Bulanan"/>
    <s v="Beli 1 Gratis 1 Sikat Punggug"/>
    <m/>
    <n v="15000"/>
    <n v="0"/>
    <n v="0"/>
    <n v="15000"/>
    <m/>
    <s v="Diskon"/>
    <n v="9000"/>
    <n v="6000"/>
    <n v="85000"/>
    <n v="1275"/>
    <s v="Ibu Jumiyati (PS)"/>
    <m/>
    <d v="2026-06-14T00:00:00"/>
    <m/>
    <x v="0"/>
    <m/>
    <s v="VIP"/>
    <m/>
    <m/>
    <s v="Tidak"/>
    <s v="COD"/>
    <n v="70000"/>
    <s v="Recon"/>
    <n v="77725"/>
    <x v="25"/>
  </r>
  <r>
    <s v="1359285497"/>
    <d v="2026-06-13T00:00:00"/>
    <s v="MEIKA-BERKARYA"/>
    <s v="Meika Berkarya"/>
    <s v="6287818525580"/>
    <s v="Kab. Kuningan"/>
    <s v="Cilimus"/>
    <s v="Jl. Panawuan Indrapatra, Panawuan"/>
    <s v="H SUPNI (Kin)"/>
    <s v="6287865224242"/>
    <x v="2"/>
    <s v="Kab. Lombok Timur"/>
    <s v="Aikmel"/>
    <s v="Desa Keroya RT 1 RW 1, Jln. Tuan Guru H. Abdulmanan, Sebelah Selatan Kantor Desa -, 100m"/>
    <n v="1"/>
    <s v="BARANG"/>
    <n v="100"/>
    <n v="0"/>
    <s v="EZ"/>
    <s v="Bulanan"/>
    <s v="Beli 1 Semprotan Noozle"/>
    <m/>
    <n v="52000"/>
    <n v="0"/>
    <n v="0"/>
    <n v="52000"/>
    <m/>
    <s v="Diskon"/>
    <n v="20800"/>
    <n v="31200"/>
    <n v="106900"/>
    <n v="1603.5"/>
    <m/>
    <m/>
    <m/>
    <m/>
    <x v="1"/>
    <m/>
    <s v="VIP"/>
    <m/>
    <m/>
    <s v="Tidak"/>
    <s v="COD"/>
    <n v="54900"/>
    <s v="-"/>
    <n v="74096.5"/>
    <x v="20"/>
  </r>
  <r>
    <s v="1358726865"/>
    <d v="2026-06-13T00:00:00"/>
    <s v="MEIKA-BERKARYA"/>
    <s v="Meika Berkarya"/>
    <s v="6287818525580"/>
    <s v="Kab. Kuningan"/>
    <s v="Cilimus"/>
    <s v="Jl. Panawuan Indrapatra, Panawuan"/>
    <s v="Jemri Liu (Jj)"/>
    <s v="6282211204733"/>
    <x v="1"/>
    <s v="Kab. Timor Tengah Selatan"/>
    <s v="KI'E"/>
    <s v="Kelurahan /Desa Napi RT 004 RW 02 Patokan rumah setelah Polsek Ki,e"/>
    <n v="1"/>
    <s v="BARANG"/>
    <n v="100"/>
    <n v="0"/>
    <s v="EZ"/>
    <s v="Bulanan"/>
    <s v="Beli 1 Penghitam Body Kendaraan Bonus Kain Lap Microfiber"/>
    <m/>
    <n v="84000"/>
    <n v="0"/>
    <n v="0"/>
    <n v="84000"/>
    <m/>
    <s v="Diskon"/>
    <n v="33600"/>
    <n v="50400"/>
    <n v="138000"/>
    <n v="2070"/>
    <s v="ybs"/>
    <m/>
    <d v="2026-07-02T00:00:00"/>
    <m/>
    <x v="1"/>
    <m/>
    <s v="VIP"/>
    <m/>
    <m/>
    <s v="Tidak"/>
    <s v="COD"/>
    <n v="54000"/>
    <s v="-"/>
    <n v="85530"/>
    <x v="6"/>
  </r>
  <r>
    <s v="1359069017"/>
    <d v="2026-06-13T00:00:00"/>
    <s v="MEIKA-BERKARYA"/>
    <s v="Meika Berkarya"/>
    <s v="6287818525580"/>
    <s v="Kab. Kuningan"/>
    <s v="Cilimus"/>
    <s v="Jl. Panawuan Indrapatra, Panawuan"/>
    <s v="Andrie (Jj)"/>
    <s v="6282152406608"/>
    <x v="13"/>
    <s v="Kab. Gunung Mas"/>
    <s v="Tewah"/>
    <s v="Kelurahan /Desa Kasintu Dusun Kasintu RT 02 Kec. Tewah, rumah kayu warna coklat"/>
    <n v="1"/>
    <s v="BARANG"/>
    <n v="100"/>
    <n v="0"/>
    <s v="EZ"/>
    <s v="Bulanan"/>
    <s v="Beli 1 Gratis 1 Parfum Mobil"/>
    <m/>
    <n v="74000"/>
    <n v="0"/>
    <n v="0"/>
    <n v="74000"/>
    <m/>
    <s v="Diskon"/>
    <n v="29600"/>
    <n v="44400"/>
    <n v="178000"/>
    <n v="2670"/>
    <s v="PAKET ANDA ADA DI JNT PANAUWAN"/>
    <s v="Atasan/Staf/Karyawan"/>
    <d v="2026-06-28T00:00:00"/>
    <m/>
    <x v="1"/>
    <m/>
    <s v="VIP"/>
    <m/>
    <m/>
    <s v="Tidak"/>
    <s v="COD"/>
    <n v="104000"/>
    <s v="-"/>
    <n v="130930"/>
    <x v="8"/>
  </r>
  <r>
    <s v="1358879563"/>
    <d v="2026-06-13T00:00:00"/>
    <s v="MEIKA-BERKARYA"/>
    <s v="Meika Berkarya"/>
    <s v="6287818525580"/>
    <s v="Kab. Kuningan"/>
    <s v="Cilimus"/>
    <s v="Jl. Panawuan Indrapatra, Panawuan, Kec. Cigandamekar, Kabupaten Kuningan, Jawa Barat"/>
    <s v="Robert Pondaag (RM)"/>
    <s v="62895321195207"/>
    <x v="3"/>
    <s v="Kab. Minahasa Tenggara"/>
    <s v="Tombatu"/>
    <s v="Jaga 2 desa Tombatu 3 Selatan Kecamatan Tombatu"/>
    <n v="1"/>
    <s v="BARANG"/>
    <n v="100"/>
    <n v="0"/>
    <s v="EZ"/>
    <s v="Bulanan"/>
    <s v="1 Dapat 3 Penambal Gigi"/>
    <m/>
    <n v="102000"/>
    <n v="0"/>
    <n v="0"/>
    <n v="102000"/>
    <m/>
    <s v="Diskon"/>
    <n v="40800"/>
    <n v="61200"/>
    <n v="182000"/>
    <n v="2730"/>
    <s v="Robert Pondaag (RM)"/>
    <m/>
    <d v="2026-06-19T00:00:00"/>
    <s v="HUBUNGI PENERIMA (LANGSUNG ANTAR KE ALAMAT)"/>
    <x v="0"/>
    <m/>
    <s v="VIP"/>
    <m/>
    <m/>
    <s v="Tidak"/>
    <s v="COD"/>
    <n v="80000"/>
    <s v="Recon"/>
    <n v="118070"/>
    <x v="9"/>
  </r>
  <r>
    <s v="1358838886"/>
    <d v="2026-06-13T00:00:00"/>
    <s v="MEIKA-BERKARYA"/>
    <s v="Meika Berkarya"/>
    <s v="6287818525580"/>
    <s v="Kab. Kuningan"/>
    <s v="Cilimus"/>
    <s v="Jl. Panawuan Indrapatra, Panawuan"/>
    <s v="Abdul Hakim Od."/>
    <s v="6285261730491"/>
    <x v="10"/>
    <s v="Kab. Ogan Komering Ilir"/>
    <s v="Teluk Gelam"/>
    <s v="Jalan Lintas Komering Desa Penyandingan Samping Masjid Darul Mukhlisin Kec Teluk Gelam (DIANTAR LANGSUNG KE ALAMAT PENERIMA)."/>
    <n v="1"/>
    <s v="BARANG"/>
    <n v="100"/>
    <n v="0"/>
    <s v="EZ"/>
    <s v="Bulanan"/>
    <s v="Beli 1 Gratis 1 Parfum Mobil"/>
    <m/>
    <n v="37000"/>
    <n v="0"/>
    <n v="0"/>
    <n v="37000"/>
    <m/>
    <s v="Diskon"/>
    <n v="14800"/>
    <n v="22200"/>
    <n v="0"/>
    <n v="0"/>
    <s v="Abdul Hakim Od."/>
    <m/>
    <d v="2026-06-16T00:00:00"/>
    <m/>
    <x v="0"/>
    <m/>
    <s v="VIP"/>
    <m/>
    <m/>
    <s v="Tidak"/>
    <s v="NONCOD"/>
    <n v="-37000"/>
    <s v="-"/>
    <n v="-22200"/>
    <x v="18"/>
  </r>
  <r>
    <s v="1359159937"/>
    <d v="2026-06-13T00:00:00"/>
    <s v="MEIKA-BERKARYA"/>
    <s v="Meika Berkarya"/>
    <s v="6287818525580"/>
    <s v="Kab. Kuningan"/>
    <s v="Cilimus"/>
    <s v="Jl. Panawuan Indrapatra, Panawuan"/>
    <s v="Aluk (Jj)"/>
    <s v="6285249409605"/>
    <x v="5"/>
    <s v="Kab. Landak"/>
    <s v="Menjalin"/>
    <s v="Seledok Jln. Simpang Silung RT 07 RW 08 Kelurahan /Desa Lamoanak, rumah samping jalan"/>
    <n v="1"/>
    <s v="BARANG"/>
    <n v="100"/>
    <n v="0"/>
    <s v="EZ"/>
    <s v="Bulanan"/>
    <s v="Beli 1 Semprotan Noozle"/>
    <m/>
    <n v="74000"/>
    <n v="0"/>
    <n v="0"/>
    <n v="74000"/>
    <m/>
    <s v="Diskon"/>
    <n v="29600"/>
    <n v="44400"/>
    <n v="127000"/>
    <n v="1905"/>
    <s v="Aluk (Jj)"/>
    <m/>
    <d v="2026-06-21T00:00:00"/>
    <m/>
    <x v="0"/>
    <m/>
    <s v="VIP"/>
    <m/>
    <m/>
    <s v="Tidak"/>
    <s v="COD"/>
    <n v="53000"/>
    <s v="Recon"/>
    <n v="80695"/>
    <x v="0"/>
  </r>
  <r>
    <s v="1359157411"/>
    <d v="2026-06-13T00:00:00"/>
    <s v="MEIKA-BERKARYA"/>
    <s v="Meika Berkarya"/>
    <s v="6287818525580"/>
    <s v="Kab. Kuningan"/>
    <s v="Cilimus"/>
    <s v="Jl. Panawuan Indrapatra, Panawuan"/>
    <s v="Jacob Hermanus (Kin)"/>
    <s v="6281237711898"/>
    <x v="1"/>
    <s v="Kupang"/>
    <s v="Maulafa"/>
    <s v="Jln. Fetor Funai BTN Kolhua RT 25 RW 08 Kelurahan Kolhua"/>
    <n v="1"/>
    <s v="BARANG"/>
    <n v="100"/>
    <n v="0"/>
    <s v="EZ"/>
    <s v="Bulanan"/>
    <s v="Beli 2 Gratis 1 Semprotan Noozle"/>
    <m/>
    <n v="64000"/>
    <n v="0"/>
    <n v="0"/>
    <n v="64000"/>
    <m/>
    <s v="Diskon"/>
    <n v="25600"/>
    <n v="38400"/>
    <n v="169000"/>
    <n v="2535"/>
    <s v="jn"/>
    <s v="Atasan/Staf/Karyawan"/>
    <d v="2026-06-30T00:00:00"/>
    <m/>
    <x v="1"/>
    <m/>
    <s v="VIP"/>
    <m/>
    <m/>
    <s v="Tidak"/>
    <s v="COD"/>
    <n v="105000"/>
    <s v="-"/>
    <n v="128065"/>
    <x v="24"/>
  </r>
  <r>
    <s v="1358797220"/>
    <d v="2026-06-13T00:00:00"/>
    <s v="MEIKA-BERKARYA"/>
    <s v="Meika Berkarya"/>
    <s v="6287818525580"/>
    <s v="Kab. Kuningan"/>
    <s v="Cilimus"/>
    <s v="Jl. Panawuan Indrapatra, Panawuan, Kec. Cigandamekar, Kabupaten Kuningan, Jawa Barat"/>
    <s v="Irwan Nasution (ar)"/>
    <s v="6281261097557"/>
    <x v="31"/>
    <s v="Batam"/>
    <s v="Sekupang"/>
    <s v="Kelurahan Tanjung Riau Ggmelati 1 Tanjung Riau No23 Depan Masjid Albarakah, Kec Sekupang Kota Batam"/>
    <n v="1"/>
    <s v="BARANG"/>
    <n v="100"/>
    <n v="6500000"/>
    <s v="EZ"/>
    <s v="Bulanan"/>
    <s v="2 SET POMPA SEDOT MANUAL (2 POMPA DAN 2 SELANG)"/>
    <s v="AKSESORIS MESIN"/>
    <n v="37000"/>
    <n v="0"/>
    <n v="0"/>
    <n v="37000"/>
    <m/>
    <s v="Diskon"/>
    <n v="14800"/>
    <n v="22200"/>
    <n v="157000"/>
    <n v="2355"/>
    <s v="Irwan Nasution (ar)"/>
    <m/>
    <d v="2026-06-16T00:00:00"/>
    <s v="HUBUNGI PENERIMA (LANGSUNG ANTAR KE ALAMAT)"/>
    <x v="0"/>
    <m/>
    <s v="VIP"/>
    <m/>
    <m/>
    <s v="Tidak"/>
    <s v="COD"/>
    <n v="120000"/>
    <s v="Recon"/>
    <n v="132445"/>
    <x v="18"/>
  </r>
  <r>
    <s v="1359157530"/>
    <d v="2026-06-13T00:00:00"/>
    <s v="MEIKA-BERKARYA"/>
    <s v="Meika Berkarya"/>
    <s v="6287818525580"/>
    <s v="Kab. Kuningan"/>
    <s v="Cilimus"/>
    <s v="Jl. Panawuan Indrapatra, Panawuan"/>
    <s v="Fransiskus Dai (iaa)"/>
    <s v="62895622702500"/>
    <x v="1"/>
    <s v="Kab. Ngada"/>
    <s v="Riung"/>
    <s v="Dusun koto Rt 07 Rw 03 Desa Rawangkalo I, (Patokan rumah dekat kapela stasi rawangkalo), Kecamatan Riung , Kabupaten Ngada , Provinsi NTT"/>
    <n v="1"/>
    <s v="BARANG"/>
    <n v="100"/>
    <n v="0"/>
    <s v="EZ"/>
    <s v="Bulanan"/>
    <s v="Beli 1 Gratis 1 Alat Cukur Multifungsi"/>
    <m/>
    <n v="100000"/>
    <n v="0"/>
    <n v="0"/>
    <n v="100000"/>
    <m/>
    <s v="Diskon"/>
    <n v="40000"/>
    <n v="60000"/>
    <n v="202000"/>
    <n v="3030"/>
    <s v="jnt"/>
    <s v="Atasan/Staf/Karyawan"/>
    <d v="2026-06-29T00:00:00"/>
    <m/>
    <x v="1"/>
    <m/>
    <s v="VIP"/>
    <m/>
    <m/>
    <s v="Tidak"/>
    <s v="COD"/>
    <n v="102000"/>
    <s v="-"/>
    <n v="138970"/>
    <x v="1"/>
  </r>
  <r>
    <s v="1359158779"/>
    <d v="2026-06-13T00:00:00"/>
    <s v="MEIKA-BERKARYA"/>
    <s v="Meika Berkarya"/>
    <s v="6287818525580"/>
    <s v="Kab. Kuningan"/>
    <s v="Cilimus"/>
    <s v="Jl. Panawuan Indrapatra, Panawuan"/>
    <s v="Samsi Od."/>
    <s v="6281460927628"/>
    <x v="26"/>
    <s v="Tasikmalaya"/>
    <s v="Purbaratu"/>
    <s v="Jln. Bebedah Rt 01 Rw 11 Desa Sukanegara Kec Purbartu (DIANTAR LANGSUNG KE ALAMAT PENERIMA Patokan Rumah Buana Suwites Dekat Toko Cemerlang."/>
    <n v="1"/>
    <s v="BARANG"/>
    <n v="100"/>
    <n v="0"/>
    <s v="EZ"/>
    <s v="Bulanan"/>
    <s v="Beli 1 Gratis 1 Sikat Punggug"/>
    <m/>
    <n v="14000"/>
    <n v="0"/>
    <n v="0"/>
    <n v="14000"/>
    <m/>
    <s v="Diskon"/>
    <n v="9000"/>
    <n v="5000"/>
    <n v="84000"/>
    <n v="1260"/>
    <s v="JNT"/>
    <s v="Atasan/Staf/Karyawan"/>
    <d v="2026-06-19T00:00:00"/>
    <m/>
    <x v="1"/>
    <m/>
    <s v="VIP"/>
    <m/>
    <m/>
    <s v="Tidak"/>
    <s v="COD"/>
    <n v="70000"/>
    <s v="-"/>
    <n v="77740"/>
    <x v="9"/>
  </r>
  <r>
    <s v="1359158750"/>
    <d v="2026-06-13T00:00:00"/>
    <s v="MEIKA-BERKARYA"/>
    <s v="Meika Berkarya"/>
    <s v="6287818525580"/>
    <s v="Kab. Kuningan"/>
    <s v="Cilimus"/>
    <s v="Jl. Panawuan Indrapatra, Panawuan"/>
    <s v="Muhyin (Kin)"/>
    <s v="6287716401853"/>
    <x v="2"/>
    <s v="Kab. Lombok Timur"/>
    <s v="Jerowaru"/>
    <s v="Desa Jerowaru, Otak Dese/Depan Panti Asuhan DA RT 01"/>
    <n v="1"/>
    <s v="BARANG"/>
    <n v="100"/>
    <n v="0"/>
    <s v="EZ"/>
    <s v="Bulanan"/>
    <s v="Beli 1 Gratis 1 Sikat Punggug"/>
    <m/>
    <n v="52000"/>
    <n v="0"/>
    <n v="0"/>
    <n v="52000"/>
    <m/>
    <s v="Diskon"/>
    <n v="20800"/>
    <n v="31200"/>
    <n v="122000"/>
    <n v="1830"/>
    <s v="ybs"/>
    <m/>
    <d v="2026-07-05T00:00:00"/>
    <m/>
    <x v="1"/>
    <m/>
    <s v="VIP"/>
    <m/>
    <m/>
    <s v="Tidak"/>
    <s v="COD"/>
    <n v="70000"/>
    <s v="-"/>
    <n v="88970"/>
    <x v="22"/>
  </r>
  <r>
    <s v="1359162422"/>
    <d v="2026-06-13T00:00:00"/>
    <s v="MEIKA-BERKARYA"/>
    <s v="Meika Berkarya"/>
    <s v="6287818525580"/>
    <s v="Kab. Kuningan"/>
    <s v="Cilimus"/>
    <s v="Jl. Panawuan Indrapatra, Panawuan, Kec. Cigandamekar, Kabupaten Kuningan, Jawa Barat"/>
    <s v="Nindo Pratama silaban (IS)"/>
    <s v="6287727897457"/>
    <x v="24"/>
    <s v="Jakarta Utara"/>
    <s v="Pademangan"/>
    <s v="Jlnpademangan Iv Gg 6 No 26 Desa/Kelurahan Pademangan Kecamatan Pademangan Timur Kota/Kabupaten Jakarta Utara Provinsi Dki Jakarta"/>
    <n v="1"/>
    <s v="BARANG"/>
    <n v="100"/>
    <n v="0"/>
    <s v="EZ"/>
    <s v="Bulanan"/>
    <s v="1 SET GIGI PALSU"/>
    <m/>
    <n v="14000"/>
    <n v="0"/>
    <n v="0"/>
    <n v="14000"/>
    <m/>
    <s v="Diskon"/>
    <n v="8000"/>
    <n v="6000"/>
    <n v="69000"/>
    <n v="1035"/>
    <s v="Nindo Pratama silaban (IS)"/>
    <m/>
    <d v="2026-06-15T00:00:00"/>
    <s v="HUBUNGI PENERIMA (LANGSUNG ANTAR KE ALAMAT)"/>
    <x v="0"/>
    <m/>
    <s v="VIP"/>
    <m/>
    <m/>
    <s v="Tidak"/>
    <s v="COD"/>
    <n v="55000"/>
    <s v="Recon"/>
    <n v="61965"/>
    <x v="15"/>
  </r>
  <r>
    <s v="1358836513"/>
    <d v="2026-06-13T00:00:00"/>
    <s v="MEIKA-BERKARYA"/>
    <s v="Meika Berkarya"/>
    <s v="6287818525580"/>
    <s v="Kab. Kuningan"/>
    <s v="Cilimus"/>
    <s v="Jl. Panawuan Indrapatra, Panawuan"/>
    <s v="Umbuk Mokodompit (PS)"/>
    <s v="6282195842620"/>
    <x v="3"/>
    <s v="Kotamobagu"/>
    <s v="Kotamobagu Utara"/>
    <s v="Desa. Pontodon Timur (Depan rumah kades pontodon timur, cet rumah warna krem)"/>
    <n v="1"/>
    <s v="BARANG"/>
    <n v="100"/>
    <n v="0"/>
    <s v="EZ"/>
    <s v="Bulanan"/>
    <s v="Beli 1 Gratis 1 Parfum Mobil"/>
    <m/>
    <n v="72000"/>
    <n v="0"/>
    <n v="0"/>
    <n v="72000"/>
    <m/>
    <s v="Diskon"/>
    <n v="28800"/>
    <n v="43200"/>
    <n v="176000"/>
    <n v="2640"/>
    <s v="jnt"/>
    <s v="Atasan/Staf/Karyawan"/>
    <d v="2026-06-25T00:00:00"/>
    <m/>
    <x v="1"/>
    <m/>
    <s v="VIP"/>
    <m/>
    <m/>
    <s v="Tidak"/>
    <s v="COD"/>
    <n v="104000"/>
    <s v="-"/>
    <n v="130160"/>
    <x v="2"/>
  </r>
  <r>
    <s v="1357820379"/>
    <d v="2026-06-13T00:00:00"/>
    <s v="MEIKA-BERKARYA"/>
    <s v="Meika Berkarya"/>
    <s v="6287818525580"/>
    <s v="Kab. Kuningan"/>
    <s v="Cilimus"/>
    <s v="Jl. Panawuan Indrapatra, Panawuan, Kec. Cigandamekar, Kabupaten Kuningan, Jawa Barat"/>
    <s v="Suparman (Bar)"/>
    <s v="6281384186995"/>
    <x v="16"/>
    <s v="Kab. Pasuruan"/>
    <s v="Beji"/>
    <s v="Suparman, Jl Garuda V No 65, Rt 007/Rw 004, Beji, Kec Beji, Wa ,62 813-8418-6995 (Diantarkan Langsung Ke Penerima) Kec Beji Kota Depok"/>
    <n v="1"/>
    <s v="BARANG"/>
    <n v="100"/>
    <n v="0"/>
    <s v="EZ"/>
    <s v="Bulanan"/>
    <s v="1 Set Kunci Gembok Motor"/>
    <m/>
    <n v="25000"/>
    <n v="0"/>
    <n v="0"/>
    <n v="25000"/>
    <m/>
    <s v="Diskon"/>
    <n v="16000"/>
    <n v="9000"/>
    <n v="109000"/>
    <n v="1635"/>
    <s v="paket anda adadi jnt panawuan"/>
    <s v="Atasan/Staf/Karyawan"/>
    <d v="2026-06-24T00:00:00"/>
    <s v="HUBUNGI PENERIMA (LANGSUNG ANTAR KE ALAMAT)"/>
    <x v="1"/>
    <m/>
    <s v="VIP"/>
    <m/>
    <m/>
    <s v="Tidak"/>
    <s v="COD"/>
    <n v="84000"/>
    <s v="-"/>
    <n v="98365"/>
    <x v="12"/>
  </r>
  <r>
    <s v="1359165976"/>
    <d v="2026-06-13T00:00:00"/>
    <s v="MEIKA-BERKARYA"/>
    <s v="Meika Berkarya"/>
    <s v="6287818525580"/>
    <s v="Kab. Kuningan"/>
    <s v="Cilimus"/>
    <s v="Jl. Panawuan Indrapatra, Panawuan, Kec. Cigandamekar, Kabupaten Kuningan, Jawa Barat"/>
    <s v="Rustam Ali (RM)"/>
    <s v="62082296824710"/>
    <x v="3"/>
    <s v="Kab. Bolaang Mongondow Timur"/>
    <s v="Kotabunan"/>
    <s v="perumahan nelayan jln pante paret nmr barak 19,desa paret timur Kec kotabunan"/>
    <n v="1"/>
    <s v="BARANG"/>
    <n v="100"/>
    <n v="0"/>
    <s v="EZ"/>
    <s v="Bulanan"/>
    <s v="1 Set Kunci Gembok Motor"/>
    <m/>
    <n v="114000"/>
    <n v="0"/>
    <n v="0"/>
    <n v="114000"/>
    <m/>
    <s v="Diskon"/>
    <n v="45600"/>
    <n v="68400"/>
    <n v="208000"/>
    <n v="3120"/>
    <s v="DC PANAWUAN"/>
    <s v="Atasan/Staf/Karyawan"/>
    <d v="2026-06-27T00:00:00"/>
    <s v="HUBUNGI PENERIMA (LANGSUNG ANTAR KE ALAMAT)"/>
    <x v="1"/>
    <m/>
    <s v="VIP"/>
    <m/>
    <m/>
    <s v="Tidak"/>
    <s v="COD"/>
    <n v="94000"/>
    <s v="-"/>
    <n v="136480"/>
    <x v="17"/>
  </r>
  <r>
    <s v="1359064426"/>
    <d v="2026-06-13T00:00:00"/>
    <s v="MEIKA-BERKARYA"/>
    <s v="Meika Berkarya"/>
    <s v="6287818525580"/>
    <s v="Kab. Kuningan"/>
    <s v="Cilimus"/>
    <s v="Jl. Panawuan Indrapatra, Panawuan"/>
    <s v="Darlin/ pk Gilang (Jj)"/>
    <s v="6281212853873"/>
    <x v="15"/>
    <s v="Kab. Blora"/>
    <s v="Todanan"/>
    <s v="Kedungmugmulyo RT 2/4 Kelurahan /Desa Tinapan, Todanan Blora"/>
    <n v="1"/>
    <s v="BARANG"/>
    <n v="100"/>
    <n v="0"/>
    <s v="EZ"/>
    <s v="Bulanan"/>
    <s v="Beli 1 Gratis 1 Parfum Mobil"/>
    <m/>
    <n v="26000"/>
    <n v="0"/>
    <n v="0"/>
    <n v="26000"/>
    <m/>
    <s v="Diskon"/>
    <n v="19000"/>
    <n v="7000"/>
    <n v="130000"/>
    <n v="1950"/>
    <s v="PAKET ANDA ADA DI JNT PANAWUAN"/>
    <s v="Atasan/Staf/Karyawan"/>
    <d v="2026-06-22T00:00:00"/>
    <m/>
    <x v="1"/>
    <m/>
    <s v="VIP"/>
    <m/>
    <m/>
    <s v="Tidak"/>
    <s v="COD"/>
    <n v="104000"/>
    <s v="-"/>
    <n v="121050"/>
    <x v="19"/>
  </r>
  <r>
    <s v="1359065158"/>
    <d v="2026-06-13T00:00:00"/>
    <s v="MEIKA-BERKARYA"/>
    <s v="Meika Berkarya"/>
    <s v="6287818525580"/>
    <s v="Kab. Kuningan"/>
    <s v="Cilimus"/>
    <s v="Jl. Panawuan Indrapatra, Panawuan"/>
    <s v="Roni manullang (IR)"/>
    <s v="6281324584723"/>
    <x v="0"/>
    <s v="Kab. Dairi"/>
    <s v="Silima Pungga Pungga"/>
    <s v="Desa Siratah Kec Silima Pungga Pungga (Dekat Kantor Desa Siratah)"/>
    <n v="1"/>
    <s v="BARANG"/>
    <n v="100"/>
    <n v="0"/>
    <s v="EZ"/>
    <s v="Bulanan"/>
    <s v="Beli 1 Pembesar Layar Hp"/>
    <m/>
    <n v="63000"/>
    <n v="0"/>
    <n v="0"/>
    <n v="63000"/>
    <m/>
    <s v="Diskon"/>
    <n v="25200"/>
    <n v="37800"/>
    <n v="133000"/>
    <n v="1995"/>
    <s v="Roni manullang (IR)"/>
    <m/>
    <d v="2026-06-18T00:00:00"/>
    <m/>
    <x v="0"/>
    <m/>
    <s v="VIP"/>
    <m/>
    <m/>
    <s v="Tidak"/>
    <s v="COD"/>
    <n v="70000"/>
    <s v="Recon"/>
    <n v="93205"/>
    <x v="7"/>
  </r>
  <r>
    <s v="1358799915"/>
    <d v="2026-06-13T00:00:00"/>
    <s v="MEIKA-BERKARYA"/>
    <s v="Meika Berkarya"/>
    <s v="6287818525580"/>
    <s v="Kab. Kuningan"/>
    <s v="Cilimus"/>
    <s v="Jl. Panawuan Indrapatra, Panawuan"/>
    <s v="Vyctor Zega (PS)"/>
    <s v="628139724377"/>
    <x v="6"/>
    <s v="Kab. Pasaman Barat"/>
    <s v="Lembah Melintang"/>
    <s v="Jlan. Situak Timur , Desa. Ujung Gading   (DIAMBIL DIKANTOR JNT)"/>
    <n v="1"/>
    <s v="BARANG"/>
    <n v="100"/>
    <n v="0"/>
    <s v="EZ"/>
    <s v="Bulanan"/>
    <s v="Beli 2 Gratis 2 Parfum Mobil"/>
    <m/>
    <n v="50000"/>
    <n v="0"/>
    <n v="0"/>
    <n v="50000"/>
    <m/>
    <s v="Diskon"/>
    <n v="20000"/>
    <n v="30000"/>
    <n v="260000"/>
    <n v="3900"/>
    <s v="JNT"/>
    <s v="Atasan/Staf/Karyawan"/>
    <d v="2026-06-26T00:00:00"/>
    <m/>
    <x v="1"/>
    <m/>
    <s v="VIP"/>
    <m/>
    <m/>
    <s v="Tidak"/>
    <s v="COD"/>
    <n v="210000"/>
    <s v="-"/>
    <n v="226100"/>
    <x v="16"/>
  </r>
  <r>
    <s v="1359285436"/>
    <d v="2026-06-13T00:00:00"/>
    <s v="MEIKA-BERKARYA"/>
    <s v="Meika Berkarya"/>
    <s v="6287818525580"/>
    <s v="Kab. Kuningan"/>
    <s v="Cilimus"/>
    <s v="Jl. Panawuan Indrapatra, Panawuan, Kec. Cigandamekar, Kabupaten Kuningan, Jawa Barat"/>
    <s v="Slamet Solikhin (Fr)"/>
    <s v="6285290653776"/>
    <x v="15"/>
    <s v="Kab. Batang"/>
    <s v="Bandar"/>
    <s v="Kelurahan Pesalakan Rt 04 Rw 03 Kec Bandar"/>
    <n v="1"/>
    <s v="BARANG"/>
    <n v="100"/>
    <n v="0"/>
    <s v="EZ"/>
    <s v="Bulanan"/>
    <s v="1 SET GIGI PALSU"/>
    <m/>
    <n v="26000"/>
    <n v="0"/>
    <n v="0"/>
    <n v="26000"/>
    <m/>
    <s v="Diskon"/>
    <n v="19000"/>
    <n v="7000"/>
    <n v="86000"/>
    <n v="1290"/>
    <s v="Slamet Solikhin (Fr)"/>
    <m/>
    <d v="2026-06-17T00:00:00"/>
    <s v="HUBUNGI PENERIMA (LANGSUNG ANTAR KE ALAMAT)"/>
    <x v="0"/>
    <m/>
    <s v="VIP"/>
    <m/>
    <m/>
    <s v="Tidak"/>
    <s v="COD"/>
    <n v="60000"/>
    <s v="Recon"/>
    <n v="77710"/>
    <x v="14"/>
  </r>
  <r>
    <s v="1359163101"/>
    <d v="2026-06-13T00:00:00"/>
    <s v="MEIKA-BERKARYA"/>
    <s v="Meika Berkarya"/>
    <s v="6287818525580"/>
    <s v="Kab. Kuningan"/>
    <s v="Cilimus"/>
    <s v="Jl. Panawuan Indrapatra, Panawuan, Kec. Cigandamekar, Kabupaten Kuningan, Jawa Barat"/>
    <s v="Teguh priyanto (Hb)"/>
    <s v="6281339999907"/>
    <x v="15"/>
    <s v="Kab. Semarang"/>
    <s v="Bergas"/>
    <s v="(blkg cokacola)atau dpn masjid Al Iklas A/d ADmart dusun kebonan RT 02/RW 04 , desa Randugunting, Kec Bergas Kab Semarang"/>
    <n v="1"/>
    <s v="BARANG"/>
    <n v="100"/>
    <n v="0"/>
    <s v="EZ"/>
    <s v="Bulanan"/>
    <s v="1 Dapat 2 Kacamata Autofokus ,2.00"/>
    <m/>
    <n v="20000"/>
    <n v="0"/>
    <n v="0"/>
    <n v="20000"/>
    <m/>
    <s v="Diskon"/>
    <n v="13000"/>
    <n v="7000"/>
    <n v="58000"/>
    <n v="870"/>
    <s v="keluarga"/>
    <s v="Keluarga/Saudara"/>
    <d v="2026-06-15T00:00:00"/>
    <s v="HUBUNGI PENERIMA (LANGSUNG ANTAR KE ALAMAT)"/>
    <x v="0"/>
    <m/>
    <s v="VIP"/>
    <m/>
    <m/>
    <s v="Tidak"/>
    <s v="COD"/>
    <n v="38000"/>
    <s v="Recon"/>
    <n v="50130"/>
    <x v="15"/>
  </r>
  <r>
    <s v="1359163639"/>
    <d v="2026-06-13T00:00:00"/>
    <s v="MEIKA-BERKARYA"/>
    <s v="Meika Berkarya"/>
    <s v="6287818525580"/>
    <s v="Kab. Kuningan"/>
    <s v="Cilimus"/>
    <s v="Jl. Panawuan Indrapatra, Panawuan, Kec. Cigandamekar, Kabupaten Kuningan, Jawa Barat"/>
    <s v="saliya potabuga (Bar)"/>
    <s v="628134752352"/>
    <x v="3"/>
    <s v="Kotamobagu"/>
    <s v="Kotamobagu Barat"/>
    <s v="Kel Mongkonai, Rt 005/Rw 003, Jl Brawijaya, Kec Kotamobagu Barat (Dekat Masjid Alihlas), No Hp ,62 813-4752-352 (Diantarkan Langsung Ke Penerima)"/>
    <n v="1"/>
    <s v="BARANG"/>
    <n v="100"/>
    <n v="0"/>
    <s v="EZ"/>
    <s v="Bulanan"/>
    <s v="1 Alat Peras Buah"/>
    <m/>
    <n v="87000"/>
    <n v="0"/>
    <n v="0"/>
    <n v="87000"/>
    <m/>
    <s v="Diskon"/>
    <n v="34800"/>
    <n v="52200"/>
    <n v="181000"/>
    <n v="2715"/>
    <s v="saliya potabuga (Bar)"/>
    <m/>
    <d v="2026-06-19T00:00:00"/>
    <s v="HUBUNGI PENERIMA (LANGSUNG ANTAR KE ALAMAT)"/>
    <x v="0"/>
    <m/>
    <s v="VIP"/>
    <m/>
    <m/>
    <s v="Tidak"/>
    <s v="COD"/>
    <n v="94000"/>
    <s v="Recon"/>
    <n v="126085"/>
    <x v="9"/>
  </r>
  <r>
    <s v="1358799877"/>
    <d v="2026-06-13T00:00:00"/>
    <s v="MEIKA-BERKARYA"/>
    <s v="Meika Berkarya"/>
    <s v="6287818525580"/>
    <s v="Kab. Kuningan"/>
    <s v="Cilimus"/>
    <s v="Jl. Panawuan Indrapatra, Panawuan, Kec. Cigandamekar, Kabupaten Kuningan, Jawa Barat"/>
    <s v="Peniel simamora ( Di)"/>
    <s v="6282291465683"/>
    <x v="0"/>
    <s v="Kab. Labuhanbatu Utara"/>
    <s v="Kualuh Leidong"/>
    <s v="Desa Teluk Pulai Dalam, Blok 6 ( Patokan Rumah Dekat Tower Telkomsel ) Kec Kualuh Leidong"/>
    <n v="1"/>
    <s v="BARANG"/>
    <n v="100"/>
    <n v="0"/>
    <s v="EZ"/>
    <s v="Bulanan"/>
    <s v="2 PCS TOPI KOMANDO (H,C)"/>
    <m/>
    <n v="62000"/>
    <n v="0"/>
    <n v="0"/>
    <n v="62000"/>
    <m/>
    <s v="Diskon"/>
    <n v="24800"/>
    <n v="37200"/>
    <n v="172000"/>
    <n v="2580"/>
    <s v="ybs"/>
    <m/>
    <d v="2026-07-01T00:00:00"/>
    <s v="HUBUNGI PENERIMA (LANGSUNG ANTAR KE ALAMAT)"/>
    <x v="1"/>
    <m/>
    <s v="VIP"/>
    <m/>
    <m/>
    <s v="Tidak"/>
    <s v="COD"/>
    <n v="110000"/>
    <s v="-"/>
    <n v="132220"/>
    <x v="11"/>
  </r>
  <r>
    <s v="1359165174"/>
    <d v="2026-06-13T00:00:00"/>
    <s v="MEIKA-BERKARYA"/>
    <s v="Meika Berkarya"/>
    <s v="6287818525580"/>
    <s v="Kab. Kuningan"/>
    <s v="Cilimus"/>
    <s v="Jl. Panawuan Indrapatra, Panawuan"/>
    <s v="Agustinus Tae (Jj)"/>
    <s v="6281246372164"/>
    <x v="1"/>
    <s v="Kab. Belu"/>
    <s v="Tasifeto Timur"/>
    <s v="Kelurahan /Desa Taialai RT 01 RW 01, Patokan rumah dekat dengan Kantor Desa"/>
    <n v="1"/>
    <s v="BARANG"/>
    <n v="100"/>
    <n v="0"/>
    <s v="EZ"/>
    <s v="Bulanan"/>
    <s v="Beli 1 Penghitam Body Kendaraan Bonus Kain Lap Microfiber"/>
    <m/>
    <n v="80000"/>
    <n v="0"/>
    <n v="0"/>
    <n v="80000"/>
    <m/>
    <s v="Diskon"/>
    <n v="32000"/>
    <n v="48000"/>
    <n v="134000"/>
    <n v="2010"/>
    <s v="Meika Berkarya"/>
    <m/>
    <d v="2026-07-09T00:00:00"/>
    <m/>
    <x v="1"/>
    <m/>
    <s v="VIP"/>
    <m/>
    <m/>
    <s v="Tidak"/>
    <s v="COD"/>
    <n v="54000"/>
    <s v="-"/>
    <n v="83990"/>
    <x v="29"/>
  </r>
  <r>
    <s v="1358875359"/>
    <d v="2026-06-13T00:00:00"/>
    <s v="MEIKA-BERKARYA"/>
    <s v="Meika Berkarya"/>
    <s v="6287818525580"/>
    <s v="Kab. Kuningan"/>
    <s v="Cilimus"/>
    <s v="Jl. Panawuan Indrapatra, Panawuan, Kec. Cigandamekar, Kabupaten Kuningan, Jawa Barat"/>
    <s v="Rahmawati Balansa (AK)"/>
    <s v="6282354791785"/>
    <x v="3"/>
    <s v="Bitung"/>
    <s v="Girian"/>
    <s v="Jl Ds Saroinsong, Kelurahan Manembo-Nembo Atas, Kec Girian Indah, Kota Bitung, Provinsi Sulawesi Utara"/>
    <n v="1"/>
    <s v="BARANG"/>
    <n v="100"/>
    <n v="0"/>
    <s v="EZ"/>
    <s v="Bulanan"/>
    <s v="1 SET GIGI PALSU"/>
    <m/>
    <n v="80000"/>
    <n v="0"/>
    <n v="0"/>
    <n v="80000"/>
    <m/>
    <s v="Diskon"/>
    <n v="32000"/>
    <n v="48000"/>
    <n v="128000"/>
    <n v="1920"/>
    <s v="paket anda adadi jnt panawuan"/>
    <s v="Atasan/Staf/Karyawan"/>
    <d v="2026-06-24T00:00:00"/>
    <s v="HUBUNGI PENERIMA (LANGSUNG ANTAR KE ALAMAT)"/>
    <x v="1"/>
    <m/>
    <s v="VIP"/>
    <m/>
    <m/>
    <s v="Tidak"/>
    <s v="COD"/>
    <n v="48000"/>
    <s v="-"/>
    <n v="78080"/>
    <x v="12"/>
  </r>
  <r>
    <s v="1359077959"/>
    <d v="2026-06-13T00:00:00"/>
    <s v="MEIKA-BERKARYA"/>
    <s v="Meika Berkarya"/>
    <s v="6287818525580"/>
    <s v="Kab. Kuningan"/>
    <s v="Cilimus"/>
    <s v="Jl. Panawuan Indrapatra, Panawuan"/>
    <s v="Erwin (Jj)"/>
    <s v="6282346680933"/>
    <x v="23"/>
    <s v="Kab. Kolaka"/>
    <s v="Pomalaa"/>
    <s v="Jln. Pomalaa Tanggetada Kelurahan /Desa Sopura Dusun 1 Hakanggapu, dekat rumah makan Sari Laut"/>
    <n v="1"/>
    <s v="BARANG"/>
    <n v="100"/>
    <n v="0"/>
    <s v="EZ"/>
    <s v="Bulanan"/>
    <s v="Beli 1 Gratis 1 Parfum Mobil"/>
    <m/>
    <n v="85000"/>
    <n v="0"/>
    <n v="0"/>
    <n v="85000"/>
    <m/>
    <s v="Diskon"/>
    <n v="34000"/>
    <n v="51000"/>
    <n v="195000"/>
    <n v="2925"/>
    <s v="jnt"/>
    <s v="Atasan/Staf/Karyawan"/>
    <d v="2026-06-25T00:00:00"/>
    <m/>
    <x v="1"/>
    <m/>
    <s v="VIP"/>
    <m/>
    <m/>
    <s v="Tidak"/>
    <s v="COD"/>
    <n v="110000"/>
    <s v="-"/>
    <n v="141075"/>
    <x v="2"/>
  </r>
  <r>
    <s v="1359078738"/>
    <d v="2026-06-13T00:00:00"/>
    <s v="MEIKA-BERKARYA"/>
    <s v="Meika Berkarya"/>
    <s v="6287818525580"/>
    <s v="Kab. Kuningan"/>
    <s v="Cilimus"/>
    <s v="Jl. Panawuan Indrapatra, Panawuan, Kec. Cigandamekar, Kabupaten Kuningan, Jawa Barat"/>
    <s v="Ernila La (rz)"/>
    <s v="6282276988834"/>
    <x v="13"/>
    <s v="Kab. Barito Utara"/>
    <s v="Teweh Selatan"/>
    <s v="Jln Terinsing Rt 05 ( Dekat Rumah Pak Rt ) Kelurahan/Desa Terinsing, Kec Teweh Selatan Kab Barito Utara"/>
    <n v="1"/>
    <s v="BARANG"/>
    <n v="100"/>
    <n v="0"/>
    <s v="EZ"/>
    <s v="Bulanan"/>
    <s v="1 SET GIGI PALSU"/>
    <m/>
    <n v="63000"/>
    <n v="0"/>
    <n v="0"/>
    <n v="63000"/>
    <m/>
    <s v="Diskon"/>
    <n v="25200"/>
    <n v="37800"/>
    <n v="132000"/>
    <n v="1980"/>
    <s v="indah"/>
    <m/>
    <d v="2026-06-19T00:00:00"/>
    <s v="HUBUNGI PENERIMA (LANGSUNG ANTAR KE ALAMAT)"/>
    <x v="0"/>
    <m/>
    <s v="VIP"/>
    <m/>
    <m/>
    <s v="Tidak"/>
    <s v="COD"/>
    <n v="69000"/>
    <s v="Recon"/>
    <n v="92220"/>
    <x v="9"/>
  </r>
  <r>
    <s v="1358734491"/>
    <d v="2026-06-13T00:00:00"/>
    <s v="MEIKA-BERKARYA"/>
    <s v="Meika Berkarya"/>
    <s v="6287818525580"/>
    <s v="Kab. Kuningan"/>
    <s v="Cilimus"/>
    <s v="Jl. Panawuan Indrapatra, Panawuan"/>
    <s v="Asuandi (PS)"/>
    <s v="6285828914623"/>
    <x v="5"/>
    <s v="Kab. Landak"/>
    <s v="Ngabang"/>
    <s v="Jln. GG. Binjai RT. 07 RW. 03 no 8. Desa. Amboyo Inti (ANTRAKN LANGSUNG KE ALAMAT)"/>
    <n v="1"/>
    <s v="BARANG"/>
    <n v="100"/>
    <n v="0"/>
    <s v="EZ"/>
    <s v="Bulanan"/>
    <s v="Beli 1 Semprotan Noozle"/>
    <m/>
    <n v="60000"/>
    <n v="0"/>
    <n v="0"/>
    <n v="60000"/>
    <m/>
    <s v="Diskon"/>
    <n v="24000"/>
    <n v="36000"/>
    <n v="115000"/>
    <n v="1725"/>
    <s v="Asuandi (PS)"/>
    <m/>
    <d v="2026-06-17T00:00:00"/>
    <m/>
    <x v="0"/>
    <m/>
    <s v="VIP"/>
    <m/>
    <m/>
    <s v="Tidak"/>
    <s v="COD"/>
    <n v="55000"/>
    <s v="Recon"/>
    <n v="77275"/>
    <x v="14"/>
  </r>
  <r>
    <s v="1358791556"/>
    <d v="2026-06-13T00:00:00"/>
    <s v="MEIKA-BERKARYA"/>
    <s v="Meika Berkarya"/>
    <s v="6287818525580"/>
    <s v="Kab. Kuningan"/>
    <s v="Cilimus"/>
    <s v="Jl. Panawuan Indrapatra, Panawuan"/>
    <s v="Abdi Manaf (ib)"/>
    <s v="6285290763626"/>
    <x v="15"/>
    <s v="Kab. Jepara"/>
    <s v="Pakis Aji"/>
    <s v="Toko An Nur Kidul Lapangan Desa Lebak Kec.Pakis Aji"/>
    <n v="1"/>
    <s v="BARANG"/>
    <n v="100"/>
    <n v="0"/>
    <s v="EZ"/>
    <s v="Bulanan"/>
    <s v="Beli 1 Gratis 1 Parfum Mobil"/>
    <m/>
    <n v="25000"/>
    <n v="0"/>
    <n v="0"/>
    <n v="25000"/>
    <m/>
    <s v="Diskon"/>
    <n v="18000"/>
    <n v="7000"/>
    <n v="129000"/>
    <n v="1935"/>
    <s v="Pemilik"/>
    <m/>
    <d v="2026-06-15T00:00:00"/>
    <m/>
    <x v="0"/>
    <m/>
    <s v="VIP"/>
    <m/>
    <m/>
    <s v="Tidak"/>
    <s v="COD"/>
    <n v="104000"/>
    <s v="Recon"/>
    <n v="120065"/>
    <x v="15"/>
  </r>
  <r>
    <s v="1358791555"/>
    <d v="2026-06-13T00:00:00"/>
    <s v="MEIKA-BERKARYA"/>
    <s v="Meika Berkarya"/>
    <s v="6287818525580"/>
    <s v="Kab. Kuningan"/>
    <s v="Cilimus"/>
    <s v="Jl. Panawuan Indrapatra, Panawuan"/>
    <s v="Gusti Suarnatha (PS)"/>
    <s v="628563801641"/>
    <x v="12"/>
    <s v="Kab. Gianyar"/>
    <s v="Sukawati"/>
    <s v="Samudera Maritim Indonesia Jaln. Tunjung Tutur no 1 Banjar. Akta Desa. Ketewel (ANTRAKN LANGSUNG KE ALAMAT)"/>
    <n v="1"/>
    <s v="BARANG"/>
    <n v="100"/>
    <n v="0"/>
    <s v="EZ"/>
    <s v="Bulanan"/>
    <s v="Beli 1 Gratis 1 Parfum Mobil"/>
    <m/>
    <n v="38000"/>
    <n v="0"/>
    <n v="0"/>
    <n v="38000"/>
    <m/>
    <s v="Diskon"/>
    <n v="15200"/>
    <n v="22800"/>
    <n v="142000"/>
    <n v="2130"/>
    <s v="Gusti Suarnatha (PS)"/>
    <m/>
    <d v="2026-06-19T00:00:00"/>
    <m/>
    <x v="0"/>
    <m/>
    <s v="VIP"/>
    <m/>
    <m/>
    <s v="Tidak"/>
    <s v="COD"/>
    <n v="104000"/>
    <s v="Recon"/>
    <n v="117070"/>
    <x v="9"/>
  </r>
  <r>
    <s v="1358789748"/>
    <d v="2026-06-13T00:00:00"/>
    <s v="MEIKA-BERKARYA"/>
    <s v="Meika Berkarya"/>
    <s v="6287818525580"/>
    <s v="Kab. Kuningan"/>
    <s v="Cilimus"/>
    <s v="Jl. Panawuan Indrapatra, Panawuan, Kec. Cigandamekar, Kabupaten Kuningan, Jawa Barat"/>
    <s v="Sopiansyh ( Di)"/>
    <s v="6285199009270"/>
    <x v="29"/>
    <s v="Kab. Rejang Lebong"/>
    <s v="Curup Utara"/>
    <s v="Desa Batu Panco, Gang Pk Kades ( Ini Nama Istri Desmi Atau Di Panggil Ibuk Yopi) Kec Curup Utara"/>
    <n v="1"/>
    <s v="BARANG"/>
    <n v="100"/>
    <n v="0"/>
    <s v="EZ"/>
    <s v="Bulanan"/>
    <s v="1 SET GIGI PALSU"/>
    <m/>
    <n v="49000"/>
    <n v="0"/>
    <n v="0"/>
    <n v="49000"/>
    <m/>
    <s v="Diskon"/>
    <n v="19600"/>
    <n v="29400"/>
    <n v="108000"/>
    <n v="1620"/>
    <s v="jnt"/>
    <s v="Atasan/Staf/Karyawan"/>
    <d v="2026-06-29T00:00:00"/>
    <s v="HUBUNGI PENERIMA (LANGSUNG ANTAR KE ALAMAT)"/>
    <x v="1"/>
    <m/>
    <s v="VIP"/>
    <m/>
    <m/>
    <s v="Tidak"/>
    <s v="COD"/>
    <n v="59000"/>
    <s v="-"/>
    <n v="76980"/>
    <x v="1"/>
  </r>
  <r>
    <s v="1357547323"/>
    <d v="2026-06-13T00:00:00"/>
    <s v="MEIKA-BERKARYA"/>
    <s v="Meika Berkarya"/>
    <s v="6287818525580"/>
    <s v="Kab. Kuningan"/>
    <s v="Cilimus"/>
    <s v="Jl. Panawuan Indrapatra, Panawuan"/>
    <s v="Ferdiadimironoemanu Od."/>
    <s v="6282137601220"/>
    <x v="13"/>
    <s v="Kab. Kotawaringin Timur"/>
    <s v="Antang Kalang"/>
    <s v="Jln Anjar Soegianto no 14 poros  skpa 4 RT 09 RW 02 desa Waringin agung kec Antang kalang kab Kotawaringin Timur Kalimantan tengah"/>
    <n v="1"/>
    <s v="BARANG"/>
    <n v="100"/>
    <n v="0"/>
    <s v="EZ"/>
    <s v="Bulanan"/>
    <s v="Beli 2 Gratis 1 Semprotan Noozle"/>
    <m/>
    <n v="63000"/>
    <n v="0"/>
    <n v="0"/>
    <n v="63000"/>
    <m/>
    <s v="Diskon"/>
    <n v="25200"/>
    <n v="37800"/>
    <n v="167000"/>
    <n v="2505"/>
    <s v="Ferdiadimironoemanu Od."/>
    <m/>
    <d v="2026-06-20T00:00:00"/>
    <m/>
    <x v="0"/>
    <m/>
    <s v="VIP"/>
    <m/>
    <m/>
    <s v="Tidak"/>
    <s v="COD"/>
    <n v="104000"/>
    <s v="Recon"/>
    <n v="126695"/>
    <x v="3"/>
  </r>
  <r>
    <s v="1359144507"/>
    <d v="2026-06-13T00:00:00"/>
    <s v="MEIKA-BERKARYA"/>
    <s v="Meika Berkarya"/>
    <s v="6287818525580"/>
    <s v="Kab. Kuningan"/>
    <s v="Cilimus"/>
    <s v="Jl. Panawuan Indrapatra, Panawuan"/>
    <s v="Aldi wiiranata Oktavianus sitorus (iaa)"/>
    <s v="6285252950362"/>
    <x v="13"/>
    <s v="Palangkaraya"/>
    <s v="Pahandut"/>
    <s v="Jl RTA Milono No 9 (Pengadilan Tinggi Palangkaraya) Kelurahan Langkai RT 003 Kecamatan Pahandut kota Palangka raya Provinsi Kalimantan Tengah"/>
    <n v="1"/>
    <s v="BARANG"/>
    <n v="100"/>
    <n v="0"/>
    <s v="EZ"/>
    <s v="Bulanan"/>
    <s v="Beli 1 Gratis 1 Alat Cukur Multifungsi"/>
    <m/>
    <n v="44000"/>
    <n v="0"/>
    <n v="0"/>
    <n v="44000"/>
    <m/>
    <s v="Diskon"/>
    <n v="17600"/>
    <n v="26400"/>
    <n v="148000"/>
    <n v="2220"/>
    <s v="ybs"/>
    <m/>
    <d v="2026-06-18T00:00:00"/>
    <m/>
    <x v="0"/>
    <m/>
    <s v="VIP"/>
    <m/>
    <m/>
    <s v="Tidak"/>
    <s v="COD"/>
    <n v="104000"/>
    <s v="Recon"/>
    <n v="119380"/>
    <x v="7"/>
  </r>
  <r>
    <s v="1359144602"/>
    <d v="2026-06-13T00:00:00"/>
    <s v="MEIKA-BERKARYA"/>
    <s v="Meika Berkarya"/>
    <s v="6287818525580"/>
    <s v="Kab. Kuningan"/>
    <s v="Cilimus"/>
    <s v="Jl. Panawuan Indrapatra, Panawuan"/>
    <s v="Julianto (PS)"/>
    <s v="6281549429141"/>
    <x v="5"/>
    <s v="Kab. Sanggau"/>
    <s v="Kembayan"/>
    <s v="KBE PT. KGP Rayon Tanap, Desa. Tanap (Dekat kantor JNT, ANTRAKN LANGSUNG KE ALAMAT)"/>
    <n v="1"/>
    <s v="BARANG"/>
    <n v="100"/>
    <n v="0"/>
    <s v="EZ"/>
    <s v="Bulanan"/>
    <s v="Beli 1 Pengkilap Body Kendaraan"/>
    <m/>
    <n v="60000"/>
    <n v="0"/>
    <n v="0"/>
    <n v="60000"/>
    <m/>
    <s v="Diskon"/>
    <n v="24000"/>
    <n v="36000"/>
    <n v="114000"/>
    <n v="1710"/>
    <s v="JNT"/>
    <s v="Atasan/Staf/Karyawan"/>
    <d v="2026-06-26T00:00:00"/>
    <m/>
    <x v="1"/>
    <m/>
    <s v="VIP"/>
    <m/>
    <m/>
    <s v="Tidak"/>
    <s v="COD"/>
    <n v="54000"/>
    <s v="-"/>
    <n v="76290"/>
    <x v="16"/>
  </r>
  <r>
    <s v="1359145606"/>
    <d v="2026-06-13T00:00:00"/>
    <s v="MEIKA-BERKARYA"/>
    <s v="Meika Berkarya"/>
    <s v="6287818525580"/>
    <s v="Kab. Kuningan"/>
    <s v="Cilimus"/>
    <s v="Jl. Panawuan Indrapatra, Panawuan"/>
    <s v="Yurdananto Od."/>
    <s v="6285249085199"/>
    <x v="13"/>
    <s v="Kab. Barito Selatan"/>
    <s v="Gn. Bintang Awai"/>
    <s v="Desa Ruhing Raya Kec Gunung Bintang Awai (DIANTAR LANGSUNG KE ALAMAT PENERIMA) Rt 3 Rw 1 No. 13"/>
    <n v="1"/>
    <s v="BARANG"/>
    <n v="100"/>
    <n v="0"/>
    <s v="EZ"/>
    <s v="Bulanan"/>
    <s v="Beli 2 Gratis 1 Semprotan Noozle"/>
    <m/>
    <n v="59000"/>
    <n v="0"/>
    <n v="0"/>
    <n v="59000"/>
    <m/>
    <s v="Diskon"/>
    <n v="23600"/>
    <n v="35400"/>
    <n v="163000"/>
    <n v="2445"/>
    <s v="YURDANANTO OD."/>
    <m/>
    <d v="2026-06-20T00:00:00"/>
    <m/>
    <x v="0"/>
    <m/>
    <s v="VIP"/>
    <m/>
    <m/>
    <s v="Tidak"/>
    <s v="COD"/>
    <n v="104000"/>
    <s v="Recon"/>
    <n v="125155"/>
    <x v="3"/>
  </r>
  <r>
    <s v="1359080544"/>
    <d v="2026-06-13T00:00:00"/>
    <s v="MEIKA-BERKARYA"/>
    <s v="Meika Berkarya"/>
    <s v="6287818525580"/>
    <s v="Kab. Kuningan"/>
    <s v="Cilimus"/>
    <s v="Jl. Panawuan Indrapatra, Panawuan, Kec. Cigandamekar, Kabupaten Kuningan, Jawa Barat"/>
    <s v="Sahara pammol (ca)"/>
    <s v="6285255777339"/>
    <x v="14"/>
    <s v="Kab. Gowa"/>
    <s v="Bontolempangang"/>
    <s v="dusun bonto marannu, (Rt01/Rw2 ),desa julumate, Kec Bontolempangang Kab Gowa"/>
    <n v="1"/>
    <s v="BARANG"/>
    <n v="100"/>
    <n v="0"/>
    <s v="EZ"/>
    <s v="Bulanan"/>
    <s v="1 Dapat 2 Kacamata Autofokus"/>
    <m/>
    <n v="54000"/>
    <n v="0"/>
    <n v="0"/>
    <n v="54000"/>
    <m/>
    <s v="Diskon"/>
    <n v="21600"/>
    <n v="32400"/>
    <n v="94000"/>
    <n v="1410"/>
    <s v="JNT"/>
    <s v="Atasan/Staf/Karyawan"/>
    <d v="2026-06-25T00:00:00"/>
    <s v="HUBUNGI PENERIMA (LANGSUNG ANTAR KE ALAMAT)"/>
    <x v="1"/>
    <m/>
    <s v="VIP"/>
    <m/>
    <m/>
    <s v="Tidak"/>
    <s v="COD"/>
    <n v="40000"/>
    <s v="-"/>
    <n v="60190"/>
    <x v="2"/>
  </r>
  <r>
    <s v="1359285825"/>
    <d v="2026-06-13T00:00:00"/>
    <s v="MEIKA-BERKARYA"/>
    <s v="Meika Berkarya"/>
    <s v="6287818525580"/>
    <s v="Kab. Kuningan"/>
    <s v="Cilimus"/>
    <s v="Jl. Panawuan Indrapatra, Panawuan"/>
    <s v="Yayat (iaa)"/>
    <s v="6281284470355"/>
    <x v="26"/>
    <s v="Kab. Purwakarta"/>
    <s v="Plered"/>
    <s v="Jalan Raya Anjun desa Anjun RT 10 RW 02 kecamatan Plered kabupaten Purwakarta Provinsi Jawa Barat (patokan samping klinik Halimah)"/>
    <n v="1"/>
    <s v="BARANG"/>
    <n v="100"/>
    <n v="0"/>
    <s v="EZ"/>
    <s v="Bulanan"/>
    <s v="Beli 2 Gratis 1 Semprotan Noozle"/>
    <m/>
    <n v="12000"/>
    <n v="0"/>
    <n v="0"/>
    <n v="12000"/>
    <m/>
    <s v="Diskon"/>
    <n v="7000"/>
    <n v="5000"/>
    <n v="116000"/>
    <n v="1740"/>
    <s v="Yayat (iaa)"/>
    <m/>
    <d v="2026-06-15T00:00:00"/>
    <m/>
    <x v="0"/>
    <m/>
    <s v="VIP"/>
    <m/>
    <m/>
    <s v="Tidak"/>
    <s v="COD"/>
    <n v="104000"/>
    <s v="Recon"/>
    <n v="109260"/>
    <x v="15"/>
  </r>
  <r>
    <s v="1359153957"/>
    <d v="2026-06-13T00:00:00"/>
    <s v="MEIKA-BERKARYA"/>
    <s v="Meika Berkarya"/>
    <s v="6287818525580"/>
    <s v="Kab. Kuningan"/>
    <s v="Cilimus"/>
    <s v="Jl. Panawuan Indrapatra, Panawuan, Kec. Cigandamekar, Kabupaten Kuningan, Jawa Barat"/>
    <s v="Yonison (AK)"/>
    <s v="6282254753173"/>
    <x v="19"/>
    <s v="Kab. Kutai Kartanegara"/>
    <s v="Kenohan"/>
    <s v="Lamin Pulut, Rt 02 (Samping Gereja Gkii), Kec Kenohan, Kab Kutai Kartanegara (Kukar), Provinsi Kalimantan Timur"/>
    <n v="1"/>
    <s v="BARANG"/>
    <n v="100"/>
    <n v="0"/>
    <s v="EZ"/>
    <s v="Bulanan"/>
    <s v="1 SET GIGI PALSU"/>
    <m/>
    <n v="71000"/>
    <n v="0"/>
    <n v="0"/>
    <n v="71000"/>
    <m/>
    <s v="Diskon"/>
    <n v="28400"/>
    <n v="42600"/>
    <n v="121000"/>
    <n v="1815"/>
    <s v="JNT"/>
    <s v="Atasan/Staf/Karyawan"/>
    <d v="2026-06-26T00:00:00"/>
    <s v="HUBUNGI PENERIMA (LANGSUNG ANTAR KE ALAMAT)"/>
    <x v="1"/>
    <m/>
    <s v="VIP"/>
    <m/>
    <m/>
    <s v="Tidak"/>
    <s v="COD"/>
    <n v="50000"/>
    <s v="-"/>
    <n v="76585"/>
    <x v="16"/>
  </r>
  <r>
    <s v="1358792490"/>
    <d v="2026-06-13T00:00:00"/>
    <s v="MEIKA-BERKARYA"/>
    <s v="Meika Berkarya"/>
    <s v="6287818525580"/>
    <s v="Kab. Kuningan"/>
    <s v="Cilimus"/>
    <s v="Jl. Panawuan Indrapatra, Panawuan, Kec. Cigandamekar, Kabupaten Kuningan, Jawa Barat"/>
    <s v="Yusnar lubis (Bar)"/>
    <s v="6282182453561"/>
    <x v="29"/>
    <s v="Bengkulu"/>
    <s v="Selebar"/>
    <s v="Yusnar Lubis, Perumahan Kemiling Permai No 617, Rt 021/Rw 006, Kel Pekan Sabtu, Kec Selebar, No Hp ,62 821-8245-3561 (Diantarkan Langsung Ke Penerima)"/>
    <n v="1"/>
    <s v="BARANG"/>
    <n v="100"/>
    <n v="0"/>
    <s v="EZ"/>
    <s v="Bulanan"/>
    <s v="2 Spray Pembersih Interior Mobil"/>
    <m/>
    <n v="41000"/>
    <n v="0"/>
    <n v="0"/>
    <n v="41000"/>
    <m/>
    <s v="Diskon"/>
    <n v="16400"/>
    <n v="24600"/>
    <n v="166000"/>
    <n v="2490"/>
    <s v="Yusnar lubis (Bar)"/>
    <m/>
    <d v="2026-06-17T00:00:00"/>
    <s v="HUBUNGI PENERIMA (LANGSUNG ANTAR KE ALAMAT)"/>
    <x v="0"/>
    <m/>
    <s v="VIP"/>
    <m/>
    <m/>
    <s v="Tidak"/>
    <s v="COD"/>
    <n v="125000"/>
    <s v="Recon"/>
    <n v="138910"/>
    <x v="14"/>
  </r>
  <r>
    <s v="1358795622"/>
    <d v="2026-06-13T00:00:00"/>
    <s v="MEIKA-BERKARYA"/>
    <s v="Meika Berkarya"/>
    <s v="6287818525580"/>
    <s v="Kab. Kuningan"/>
    <s v="Cilimus"/>
    <s v="Jl. Panawuan Indrapatra, Panawuan, Kec. Cigandamekar, Kabupaten Kuningan, Jawa Barat"/>
    <s v="Baharuddin (RM)"/>
    <s v="6282283524507"/>
    <x v="31"/>
    <s v="Tanjung Pinang"/>
    <s v="Tanjung Pinang Barat"/>
    <s v="No 36 jln kemboja GG tanjung RT 5 RW 13 kelurahan kemboja Kec tanjung pinang barat"/>
    <n v="1"/>
    <s v="BARANG"/>
    <n v="100"/>
    <n v="0"/>
    <s v="EZ"/>
    <s v="Bulanan"/>
    <s v="1 Spray Pembersih Interior Mobil"/>
    <m/>
    <n v="43000"/>
    <n v="0"/>
    <n v="0"/>
    <n v="43000"/>
    <m/>
    <s v="Diskon"/>
    <n v="17200"/>
    <n v="25800"/>
    <n v="127000"/>
    <n v="1905"/>
    <s v="Baharuddin (RM)"/>
    <m/>
    <d v="2026-06-16T00:00:00"/>
    <s v="HUBUNGI PENERIMA (LANGSUNG ANTAR KE ALAMAT)"/>
    <x v="0"/>
    <m/>
    <s v="VIP"/>
    <m/>
    <m/>
    <s v="Tidak"/>
    <s v="COD"/>
    <n v="84000"/>
    <s v="Recon"/>
    <n v="99295"/>
    <x v="18"/>
  </r>
  <r>
    <s v="1359154907"/>
    <d v="2026-06-13T00:00:00"/>
    <s v="MEIKA-BERKARYA"/>
    <s v="Meika Berkarya"/>
    <s v="6287818525580"/>
    <s v="Kab. Kuningan"/>
    <s v="Cilimus"/>
    <s v="Jl. Panawuan Indrapatra, Panawuan, Kec. Cigandamekar, Kabupaten Kuningan, Jawa Barat"/>
    <s v="Suharto (AK)"/>
    <s v="6281326588879"/>
    <x v="15"/>
    <s v="Kab. Kudus"/>
    <s v="Kota Kudus"/>
    <s v="Kelurahan Wergu Kulon, Rt 01 / Rw 03, Kec Kota, Kab Kudus, Jawa Tengah"/>
    <n v="1"/>
    <s v="BARANG"/>
    <n v="100"/>
    <n v="0"/>
    <s v="EZ"/>
    <s v="Bulanan"/>
    <s v="1 SET POMPA SEDOT MANUAL (1 POMPA DAN 1 SELANG)"/>
    <m/>
    <n v="25000"/>
    <n v="0"/>
    <n v="0"/>
    <n v="25000"/>
    <m/>
    <s v="Diskon"/>
    <n v="18000"/>
    <n v="7000"/>
    <n v="90000"/>
    <n v="1350"/>
    <s v="Suharto (AK)"/>
    <m/>
    <d v="2026-06-15T00:00:00"/>
    <s v="HUBUNGI PENERIMA (LANGSUNG ANTAR KE ALAMAT)"/>
    <x v="0"/>
    <m/>
    <s v="VIP"/>
    <m/>
    <m/>
    <s v="Tidak"/>
    <s v="COD"/>
    <n v="65000"/>
    <s v="Recon"/>
    <n v="81650"/>
    <x v="15"/>
  </r>
  <r>
    <s v="1359072588"/>
    <d v="2026-06-13T00:00:00"/>
    <s v="MEIKA-BERKARYA"/>
    <s v="Meika Berkarya"/>
    <s v="6287818525580"/>
    <s v="Kab. Kuningan"/>
    <s v="Cilimus"/>
    <s v="Jl. Panawuan Indrapatra, Panawuan"/>
    <s v="Jufri Sinik (PS)"/>
    <s v="6285215464125"/>
    <x v="14"/>
    <s v="Kab. Sidenreng Rappang"/>
    <s v="Watang Sidenreng"/>
    <s v="Dusun. Mojong Jl. Poros Pare Sengkang Km. 196 RT/RW 01/04 Desa. Mojong (Samping MBG)"/>
    <n v="1"/>
    <s v="BARANG"/>
    <n v="100"/>
    <n v="0"/>
    <s v="EZ"/>
    <s v="Bulanan"/>
    <s v="Beli 1 Gratis 1 Sikat Punggug"/>
    <m/>
    <n v="61000"/>
    <n v="0"/>
    <n v="0"/>
    <n v="61000"/>
    <m/>
    <s v="Diskon"/>
    <n v="24400"/>
    <n v="36600"/>
    <n v="131000"/>
    <n v="1965"/>
    <s v="Jufri Sinik (PS)"/>
    <m/>
    <d v="2026-06-18T00:00:00"/>
    <m/>
    <x v="0"/>
    <m/>
    <s v="VIP"/>
    <m/>
    <m/>
    <s v="Tidak"/>
    <s v="COD"/>
    <n v="70000"/>
    <s v="Recon"/>
    <n v="92435"/>
    <x v="7"/>
  </r>
  <r>
    <s v="1357595614"/>
    <d v="2026-06-13T00:00:00"/>
    <s v="MEIKA-BERKARYA"/>
    <s v="Meika Berkarya"/>
    <s v="6287818525580"/>
    <s v="Kab. Kuningan"/>
    <s v="Cilimus"/>
    <s v="Jl. Panawuan Indrapatra, Panawuan"/>
    <s v="Lexy Taimenas (ib)"/>
    <s v="6281353871000"/>
    <x v="1"/>
    <s v="Kab. Timor Tengah Selatan"/>
    <s v="Kota Soe"/>
    <s v="Jl gajah Mada 55 rt 005 RW 011 kel karang diri kecamatan Kota soe kab TTS prop NTT"/>
    <n v="1"/>
    <s v="BARANG"/>
    <n v="100"/>
    <n v="0"/>
    <s v="EZ"/>
    <s v="Bulanan"/>
    <s v="Beli 2 Gratis 2 Sikat Punggug"/>
    <m/>
    <n v="84000"/>
    <n v="0"/>
    <n v="0"/>
    <n v="84000"/>
    <m/>
    <s v="Diskon"/>
    <n v="33600"/>
    <n v="50400"/>
    <n v="199000"/>
    <n v="2985"/>
    <s v="Lexy Taimenas (ib)"/>
    <m/>
    <d v="2026-06-19T00:00:00"/>
    <m/>
    <x v="0"/>
    <m/>
    <s v="VIP"/>
    <m/>
    <m/>
    <s v="Tidak"/>
    <s v="COD"/>
    <n v="115000"/>
    <s v="Recon"/>
    <n v="145615"/>
    <x v="9"/>
  </r>
  <r>
    <s v="1356811605"/>
    <d v="2026-06-13T00:00:00"/>
    <s v="MEIKA-BERKARYA"/>
    <s v="Meika Berkarya"/>
    <s v="6287818525580"/>
    <s v="Kab. Kuningan"/>
    <s v="Cilimus"/>
    <s v="Jl. Panawuan Indrapatra, Panawuan"/>
    <s v="Mathias Lima ( SP  )"/>
    <s v="6285141296893"/>
    <x v="1"/>
    <s v="Kab. Sumba Barat"/>
    <s v="Kota Waikabubak"/>
    <s v="Jalan Gelora Padaweta Rt 012 Rw 006 Kelurahan Pada Eweta"/>
    <n v="1"/>
    <s v="BARANG"/>
    <n v="100"/>
    <n v="0"/>
    <s v="EZ"/>
    <s v="Bulanan"/>
    <s v="Beli 1 Gratis 1 Sikat Punggug"/>
    <m/>
    <n v="80000"/>
    <n v="0"/>
    <n v="0"/>
    <n v="80000"/>
    <m/>
    <s v="Diskon"/>
    <n v="32000"/>
    <n v="48000"/>
    <n v="150000"/>
    <n v="2250"/>
    <m/>
    <m/>
    <m/>
    <m/>
    <x v="1"/>
    <m/>
    <s v="VIP"/>
    <m/>
    <m/>
    <s v="Tidak"/>
    <s v="COD"/>
    <n v="70000"/>
    <s v="-"/>
    <n v="99750"/>
    <x v="20"/>
  </r>
  <r>
    <s v="1358872877"/>
    <d v="2026-06-13T00:00:00"/>
    <s v="MEIKA-BERKARYA"/>
    <s v="Meika Berkarya"/>
    <s v="6287818525580"/>
    <s v="Kab. Kuningan"/>
    <s v="Cilimus"/>
    <s v="Jl. Panawuan Indrapatra, Panawuan"/>
    <s v="Alimuddin (Jj)"/>
    <s v="6285142059801"/>
    <x v="23"/>
    <s v="Kab. Kolaka Timur"/>
    <s v="Tirawuta"/>
    <s v="kab.Koltim desa orawa kec.tirawuta.sulawesi tenggara."/>
    <n v="1"/>
    <s v="BARANG"/>
    <n v="100"/>
    <n v="0"/>
    <s v="EZ"/>
    <s v="Bulanan"/>
    <s v="Beli 1 Gratis 1 Parfum Mobil"/>
    <m/>
    <n v="91000"/>
    <n v="0"/>
    <n v="0"/>
    <n v="91000"/>
    <m/>
    <s v="Diskon"/>
    <n v="36400"/>
    <n v="54600"/>
    <n v="195700"/>
    <n v="2935.5"/>
    <s v="jnt"/>
    <s v="OB"/>
    <d v="2026-06-24T00:00:00"/>
    <m/>
    <x v="1"/>
    <m/>
    <s v="VIP"/>
    <m/>
    <m/>
    <s v="Tidak"/>
    <s v="COD"/>
    <n v="104700"/>
    <s v="-"/>
    <n v="138164.5"/>
    <x v="12"/>
  </r>
  <r>
    <s v="1359151998"/>
    <d v="2026-06-13T00:00:00"/>
    <s v="MEIKA-BERKARYA"/>
    <s v="Meika Berkarya"/>
    <s v="6287818525580"/>
    <s v="Kab. Kuningan"/>
    <s v="Cilimus"/>
    <s v="Jl. Panawuan Indrapatra, Panawuan, Kec. Cigandamekar, Kabupaten Kuningan, Jawa Barat"/>
    <s v="Hamsa Fahmi (BY)"/>
    <s v="6282118563775"/>
    <x v="3"/>
    <s v="Kab. Bolaang Mongondow"/>
    <s v="Passi Timur"/>
    <s v="Desa Insil Rt02 (Insil Induk Lorong Sdn 2) Kec Passi Timur Kab. Bolaang Mongondow (Bolmong)"/>
    <n v="1"/>
    <s v="BARANG"/>
    <n v="100"/>
    <n v="0"/>
    <s v="EZ"/>
    <s v="Bulanan"/>
    <s v="1 Set Kunci Gembok Motor"/>
    <m/>
    <n v="114000"/>
    <n v="0"/>
    <n v="0"/>
    <n v="114000"/>
    <m/>
    <s v="Diskon"/>
    <n v="45600"/>
    <n v="68400"/>
    <n v="208000"/>
    <n v="3120"/>
    <s v="paket anda adadi jnt panawuan"/>
    <s v="Atasan/Staf/Karyawan"/>
    <d v="2026-06-24T00:00:00"/>
    <s v="HUBUNGI PENERIMA (LANGSUNG ANTAR KE ALAMAT)"/>
    <x v="1"/>
    <m/>
    <s v="VIP"/>
    <m/>
    <m/>
    <s v="Tidak"/>
    <s v="COD"/>
    <n v="94000"/>
    <s v="-"/>
    <n v="136480"/>
    <x v="12"/>
  </r>
  <r>
    <s v="1359074196"/>
    <d v="2026-06-13T00:00:00"/>
    <s v="MEIKA-BERKARYA"/>
    <s v="Meika Berkarya"/>
    <s v="6287818525580"/>
    <s v="Kab. Kuningan"/>
    <s v="Cilimus"/>
    <s v="Jl. Panawuan Indrapatra, Panawuan"/>
    <s v="Asep (Jj)"/>
    <s v="6285284006638"/>
    <x v="23"/>
    <s v="Kab. Konawe Selatan"/>
    <s v="Moramo"/>
    <s v="Kelurahan /Desa Lamboo Dusun 03 RT 05 Samping Masjid, Kec. Moramo"/>
    <n v="1"/>
    <s v="BARANG"/>
    <n v="100"/>
    <n v="0"/>
    <s v="EZ"/>
    <s v="Bulanan"/>
    <s v="Beli 1 Gratis 1 Parfum Mobil"/>
    <m/>
    <n v="100000"/>
    <n v="0"/>
    <n v="0"/>
    <n v="100000"/>
    <m/>
    <s v="Diskon"/>
    <n v="40000"/>
    <n v="60000"/>
    <n v="204970"/>
    <n v="3074.5499999999997"/>
    <s v="Asep (Jj)"/>
    <m/>
    <d v="2026-06-20T00:00:00"/>
    <m/>
    <x v="0"/>
    <m/>
    <s v="VIP"/>
    <m/>
    <m/>
    <s v="Tidak"/>
    <s v="COD"/>
    <n v="104970"/>
    <s v="Recon"/>
    <n v="141895.45000000001"/>
    <x v="3"/>
  </r>
  <r>
    <s v="1359074235"/>
    <d v="2026-06-13T00:00:00"/>
    <s v="MEIKA-BERKARYA"/>
    <s v="Meika Berkarya"/>
    <s v="6287818525580"/>
    <s v="Kab. Kuningan"/>
    <s v="Cilimus"/>
    <s v="Jl. Panawuan Indrapatra, Panawuan, Kec. Cigandamekar, Kabupaten Kuningan, Jawa Barat"/>
    <s v="Acep ai tini (BY)"/>
    <s v="6283144083448"/>
    <x v="26"/>
    <s v="Kab. Tasikmalaya"/>
    <s v="Manonjaya"/>
    <s v="Kp Kalapa Sari Rt20/Rw06 Desa Cilangkap (Sebelh Kiri Rumah Warna Cat Biru,Feps) Kec Manonjaya Kab. Tasikmalaya"/>
    <n v="1"/>
    <s v="BARANG"/>
    <n v="100"/>
    <n v="0"/>
    <s v="EZ"/>
    <s v="Bulanan"/>
    <s v="1 Dapat 2 Kacamata Autofokus"/>
    <m/>
    <n v="15000"/>
    <n v="0"/>
    <n v="0"/>
    <n v="15000"/>
    <m/>
    <s v="Diskon"/>
    <n v="10000"/>
    <n v="5000"/>
    <n v="55000"/>
    <n v="825"/>
    <s v="Acep ai tini (BY)"/>
    <m/>
    <d v="2026-06-15T00:00:00"/>
    <s v="HUBUNGI PENERIMA (LANGSUNG ANTAR KE ALAMAT)"/>
    <x v="0"/>
    <m/>
    <s v="VIP"/>
    <m/>
    <m/>
    <s v="Tidak"/>
    <s v="COD"/>
    <n v="40000"/>
    <s v="Recon"/>
    <n v="49175"/>
    <x v="15"/>
  </r>
  <r>
    <s v="1359239571"/>
    <d v="2026-06-13T00:00:00"/>
    <s v="MEIKA-BERKARYA"/>
    <s v="Meika Berkarya"/>
    <s v="6287818525580"/>
    <s v="Kab. Kuningan"/>
    <s v="Cilimus"/>
    <s v="Jl. Panawuan Indrapatra, Panawuan"/>
    <s v="ilham (IR)"/>
    <s v="6281524238897"/>
    <x v="23"/>
    <s v="Kab. Konawe"/>
    <s v="Besulutu"/>
    <s v="RT 2 RW 2 Desa Lawonua Kec Besulutu (SMA 1 Besulutu)"/>
    <n v="1"/>
    <s v="BARANG"/>
    <n v="100"/>
    <n v="0"/>
    <s v="EZ"/>
    <s v="Bulanan"/>
    <s v="Beli 1 Gratis 1 Alat Cukur Multifungsi"/>
    <m/>
    <n v="77000"/>
    <n v="0"/>
    <n v="0"/>
    <n v="77000"/>
    <m/>
    <s v="Diskon"/>
    <n v="30800"/>
    <n v="46200"/>
    <n v="181000"/>
    <n v="2715"/>
    <s v="ybs"/>
    <m/>
    <d v="2026-07-02T00:00:00"/>
    <m/>
    <x v="1"/>
    <m/>
    <s v="VIP"/>
    <m/>
    <m/>
    <s v="Tidak"/>
    <s v="COD"/>
    <n v="104000"/>
    <s v="-"/>
    <n v="132085"/>
    <x v="6"/>
  </r>
  <r>
    <s v="1359238818"/>
    <d v="2026-06-13T00:00:00"/>
    <s v="MEIKA-BERKARYA"/>
    <s v="Meika Berkarya"/>
    <s v="6287818525580"/>
    <s v="Kab. Kuningan"/>
    <s v="Cilimus"/>
    <s v="Jl. Panawuan Indrapatra, Panawuan"/>
    <s v="Mulyadi Od."/>
    <s v="6285881687194"/>
    <x v="26"/>
    <s v="Kab. Bogor"/>
    <s v="Jasinga"/>
    <s v="Kp. Parung Sapi Masjid Rt 1 Rw 9 Blok Sawah Dekat Musholla Desa Sipak Kec Jasinga (DIANTAR LANGSUNG KE ALAMAT PENERIMA)."/>
    <n v="1"/>
    <s v="BARANG"/>
    <n v="100"/>
    <n v="0"/>
    <s v="EZ"/>
    <s v="Bulanan"/>
    <s v="Beli 1 Semprotan Noozle"/>
    <m/>
    <n v="15000"/>
    <n v="0"/>
    <n v="0"/>
    <n v="15000"/>
    <m/>
    <s v="Diskon"/>
    <n v="9000"/>
    <n v="6000"/>
    <n v="69000"/>
    <n v="1035"/>
    <s v="Mulyadi Od."/>
    <m/>
    <d v="2026-06-14T00:00:00"/>
    <m/>
    <x v="0"/>
    <m/>
    <s v="VIP"/>
    <m/>
    <m/>
    <s v="Tidak"/>
    <s v="COD"/>
    <n v="54000"/>
    <s v="Recon"/>
    <n v="61965"/>
    <x v="25"/>
  </r>
  <r>
    <s v="1359271546"/>
    <d v="2026-06-13T00:00:00"/>
    <s v="MEIKA-BERKARYA"/>
    <s v="Meika Berkarya"/>
    <s v="6287818525580"/>
    <s v="Kab. Kuningan"/>
    <s v="Cilimus"/>
    <s v="Jl. Panawuan Indrapatra, Panawuan"/>
    <s v="Dinding kusmiadi Od."/>
    <s v="6285559312542"/>
    <x v="26"/>
    <s v="Bandung"/>
    <s v="Bojongloa Kaler"/>
    <s v="Jl. Babakan Ciparay Rt 03 Rw 02 Kelurahan Kopo Kec Bojongloa Kaler (DIANTAR LANGSUNG KE ALAMAT PENERIMA) Depan Pasar Induk Caringin Timur Bay Cel Masuk Tanya Pak Rt 03."/>
    <n v="1"/>
    <s v="BARANG"/>
    <n v="100"/>
    <n v="0"/>
    <s v="EZ"/>
    <s v="Bulanan"/>
    <s v="Beli 1 Gratis 1 Sikat Punggug"/>
    <m/>
    <n v="12000"/>
    <n v="0"/>
    <n v="0"/>
    <n v="12000"/>
    <m/>
    <s v="Diskon"/>
    <n v="7000"/>
    <n v="5000"/>
    <n v="82000"/>
    <n v="1230"/>
    <s v="Dinding kusmiadi Od."/>
    <m/>
    <d v="2026-06-14T00:00:00"/>
    <m/>
    <x v="0"/>
    <m/>
    <s v="VIP"/>
    <m/>
    <m/>
    <s v="Tidak"/>
    <s v="COD"/>
    <n v="70000"/>
    <s v="Recon"/>
    <n v="75770"/>
    <x v="25"/>
  </r>
  <r>
    <s v="1358928593"/>
    <d v="2026-06-13T00:00:00"/>
    <s v="MEIKA-BERKARYA"/>
    <s v="Meika Berkarya"/>
    <s v="6287818525580"/>
    <s v="Kab. Kuningan"/>
    <s v="Cilimus"/>
    <s v="Jl. Panawuan Indrapatra, Panawuan"/>
    <s v="Risma Risma (ib)"/>
    <s v="628976872244"/>
    <x v="26"/>
    <s v="Kab. Garut"/>
    <s v="Pangatikan"/>
    <s v="Kp sukarasa RT 01 RW 02 desa Sukarasa"/>
    <n v="1"/>
    <s v="BARANG"/>
    <n v="100"/>
    <n v="0"/>
    <s v="EZ"/>
    <s v="Bulanan"/>
    <s v="Beli 1 Dapat 6 Paket Buku Lancar Membaca Tanpa Mengeja"/>
    <m/>
    <n v="16000"/>
    <n v="0"/>
    <n v="0"/>
    <n v="16000"/>
    <m/>
    <s v="Diskon"/>
    <n v="11000"/>
    <n v="5000"/>
    <n v="100000"/>
    <n v="1500"/>
    <s v="Risma Risma (ib)"/>
    <m/>
    <d v="2026-06-15T00:00:00"/>
    <m/>
    <x v="0"/>
    <m/>
    <s v="VIP"/>
    <m/>
    <m/>
    <s v="Tidak"/>
    <s v="COD"/>
    <n v="84000"/>
    <s v="Recon"/>
    <n v="93500"/>
    <x v="15"/>
  </r>
  <r>
    <s v="1359240955"/>
    <d v="2026-06-13T00:00:00"/>
    <s v="MEIKA-BERKARYA"/>
    <s v="Meika Berkarya"/>
    <s v="6287818525580"/>
    <s v="Kab. Kuningan"/>
    <s v="Cilimus"/>
    <s v="Jl. Panawuan Indrapatra, Panawuan, Kec. Cigandamekar, Kabupaten Kuningan, Jawa Barat"/>
    <s v="Tira (RM)"/>
    <s v="6281255594041"/>
    <x v="19"/>
    <s v="Balikpapan"/>
    <s v="Balikpapan Kota"/>
    <s v="Jln markoni atas no 36 rt 60 kelurahan klandasan ilir kecamatan balikpapan kota"/>
    <n v="1"/>
    <s v="BARANG"/>
    <n v="100"/>
    <n v="0"/>
    <s v="EZ"/>
    <s v="Bulanan"/>
    <s v="1 Dapat 2 Kacamata Autofokus"/>
    <m/>
    <n v="47000"/>
    <n v="0"/>
    <n v="0"/>
    <n v="47000"/>
    <m/>
    <s v="Diskon"/>
    <n v="18800"/>
    <n v="28200"/>
    <n v="87000"/>
    <n v="1305"/>
    <s v="Tira (RM)"/>
    <m/>
    <d v="2026-06-18T00:00:00"/>
    <s v="HUBUNGI PENERIMA (LANGSUNG ANTAR KE ALAMAT)"/>
    <x v="0"/>
    <m/>
    <s v="VIP"/>
    <m/>
    <m/>
    <s v="Tidak"/>
    <s v="COD"/>
    <n v="40000"/>
    <s v="Recon"/>
    <n v="57495"/>
    <x v="7"/>
  </r>
  <r>
    <s v="1358595119"/>
    <d v="2026-06-13T00:00:00"/>
    <s v="MEIKA-BERKARYA"/>
    <s v="Meika Berkarya"/>
    <s v="6287818525580"/>
    <s v="Kab. Kuningan"/>
    <s v="Cilimus"/>
    <s v="Jl. Panawuan Indrapatra, Panawuan, Kec. Cigandamekar, Kabupaten Kuningan, Jawa Barat"/>
    <s v="Darsih (Fr)"/>
    <s v="6285232323437"/>
    <x v="23"/>
    <s v="Kendari"/>
    <s v="Kendari Barat"/>
    <s v="Jlnmayjend S Parman No 126 Rt 002 Rw 002 Desa Watu Watu, Kec Kendari Barat, Kota Kendari"/>
    <n v="1"/>
    <s v="BARANG"/>
    <n v="100"/>
    <n v="0"/>
    <s v="EZ"/>
    <s v="Bulanan"/>
    <s v="1 SET POMPA SEDOT MANUAL (1 POMPA DAN 1 SELANG)"/>
    <m/>
    <n v="68000"/>
    <n v="0"/>
    <n v="0"/>
    <n v="68000"/>
    <m/>
    <s v="Diskon"/>
    <n v="27200"/>
    <n v="40800"/>
    <n v="138000"/>
    <n v="2070"/>
    <s v="Darsih (Fr)"/>
    <m/>
    <d v="2026-06-18T00:00:00"/>
    <s v="HUBUNGI PENERIMA (LANGSUNG ANTAR KE ALAMAT)"/>
    <x v="0"/>
    <m/>
    <s v="VIP"/>
    <m/>
    <m/>
    <s v="Tidak"/>
    <s v="COD"/>
    <n v="70000"/>
    <s v="Recon"/>
    <n v="95130"/>
    <x v="7"/>
  </r>
  <r>
    <s v="1359272676"/>
    <d v="2026-06-13T00:00:00"/>
    <s v="MEIKA-BERKARYA"/>
    <s v="Meika Berkarya"/>
    <s v="6287818525580"/>
    <s v="Kab. Kuningan"/>
    <s v="Cilimus"/>
    <s v="Jl. Panawuan Indrapatra, Panawuan, Kec. Cigandamekar, Kabupaten Kuningan, Jawa Barat"/>
    <s v="Indra (Hb)"/>
    <s v="6281356378166"/>
    <x v="23"/>
    <s v="Kendari"/>
    <s v="Kadia"/>
    <s v="Jln Balai Kota 3 Pasar Korem Blok 7 Mandonga Kelmandonga, Kec Kadia Kota Kendari"/>
    <n v="1"/>
    <s v="BARANG"/>
    <n v="100"/>
    <n v="0"/>
    <s v="EZ"/>
    <s v="Bulanan"/>
    <s v="1 Botol Aspal Anti Bocor"/>
    <m/>
    <n v="68000"/>
    <n v="0"/>
    <n v="0"/>
    <n v="68000"/>
    <m/>
    <s v="Diskon"/>
    <n v="27200"/>
    <n v="40800"/>
    <n v="150000"/>
    <n v="2250"/>
    <s v="Indra (Hb)"/>
    <m/>
    <d v="2026-06-20T00:00:00"/>
    <s v="HUBUNGI PENERIMA (LANGSUNG ANTAR KE ALAMAT)"/>
    <x v="0"/>
    <m/>
    <s v="VIP"/>
    <m/>
    <m/>
    <s v="Tidak"/>
    <s v="COD"/>
    <n v="82000"/>
    <s v="Recon"/>
    <n v="106950"/>
    <x v="3"/>
  </r>
  <r>
    <s v="1358358746"/>
    <d v="2026-06-13T00:00:00"/>
    <s v="MEIKA-BERKARYA"/>
    <s v="Meika Berkarya"/>
    <s v="6287818525580"/>
    <s v="Kab. Kuningan"/>
    <s v="Cilimus"/>
    <s v="Jl. Panawuan Indrapatra, Panawuan"/>
    <s v="Iwang (ib)"/>
    <s v="6285711142845"/>
    <x v="26"/>
    <s v="Bekasi"/>
    <s v="Bekasi Barat"/>
    <s v="Jln Bintara 4 , RT 04 / 01 , no 20 ,Bintara  Bekasi barat"/>
    <n v="1"/>
    <s v="BARANG"/>
    <n v="100"/>
    <n v="0"/>
    <s v="EZ"/>
    <s v="Bulanan"/>
    <s v="Beli 1 Pengkilap Body Kendaraan"/>
    <m/>
    <n v="15000"/>
    <n v="0"/>
    <n v="0"/>
    <n v="15000"/>
    <m/>
    <s v="Diskon"/>
    <n v="9000"/>
    <n v="6000"/>
    <n v="69000"/>
    <n v="1035"/>
    <s v="Iwang (ib)"/>
    <m/>
    <d v="2026-06-17T00:00:00"/>
    <m/>
    <x v="0"/>
    <m/>
    <s v="VIP"/>
    <m/>
    <m/>
    <s v="Tidak"/>
    <s v="COD"/>
    <n v="54000"/>
    <s v="Recon"/>
    <n v="61965"/>
    <x v="14"/>
  </r>
  <r>
    <s v="1359233800"/>
    <d v="2026-06-13T00:00:00"/>
    <s v="MEIKA-BERKARYA"/>
    <s v="Meika Berkarya"/>
    <s v="6287818525580"/>
    <s v="Kab. Kuningan"/>
    <s v="Cilimus"/>
    <s v="Jl. Panawuan Indrapatra, Panawuan, Kec. Cigandamekar, Kabupaten Kuningan, Jawa Barat"/>
    <s v="Hendra (Hb)"/>
    <s v="6282382311768"/>
    <x v="8"/>
    <s v="Kab. Sigi"/>
    <s v="Sigi Biromaru"/>
    <s v="Desa Sigimpu/ RT/3 Saya masuk lorong, ada mesjit di puncak, tanya aja mana rumah mm dini, Kec Sigi Biromaru Kab Sigi"/>
    <n v="1"/>
    <s v="BARANG"/>
    <n v="100"/>
    <n v="0"/>
    <s v="EZ"/>
    <s v="Bulanan"/>
    <s v="1 Dapat 3 Penambal Gigi"/>
    <m/>
    <n v="85000"/>
    <n v="0"/>
    <n v="0"/>
    <n v="85000"/>
    <m/>
    <s v="Diskon"/>
    <n v="34000"/>
    <n v="51000"/>
    <n v="165000"/>
    <n v="2475"/>
    <s v="jn"/>
    <s v="Atasan/Staf/Karyawan"/>
    <d v="2026-06-30T00:00:00"/>
    <s v="HUBUNGI PENERIMA (LANGSUNG ANTAR KE ALAMAT)"/>
    <x v="1"/>
    <m/>
    <s v="VIP"/>
    <m/>
    <m/>
    <s v="Tidak"/>
    <s v="COD"/>
    <n v="80000"/>
    <s v="-"/>
    <n v="111525"/>
    <x v="24"/>
  </r>
  <r>
    <s v="1358978587"/>
    <d v="2026-06-13T00:00:00"/>
    <s v="MEIKA-BERKARYA"/>
    <s v="Meika Berkarya"/>
    <s v="6287818525580"/>
    <s v="Kab. Kuningan"/>
    <s v="Cilimus"/>
    <s v="Jl. Panawuan Indrapatra, Panawuan"/>
    <s v="Yoseph doy Od."/>
    <s v="6281338705473"/>
    <x v="1"/>
    <s v="Kab. Ngada"/>
    <s v="Bajawa Utara"/>
    <s v="Jalan Bajawa Tw Mengeruda Desa Turamuri Kec Bajawa Ngada Rt 02 (DIANTAR LANGSUNG KE ALAMAT PENERIMA)."/>
    <n v="1"/>
    <s v="BARANG"/>
    <n v="100"/>
    <n v="0"/>
    <s v="EZ"/>
    <s v="Bulanan"/>
    <s v="Beli 1 Gratis 1 Alat Cukur Multifungsi"/>
    <m/>
    <n v="100000"/>
    <n v="0"/>
    <n v="0"/>
    <n v="100000"/>
    <m/>
    <s v="Diskon"/>
    <n v="40000"/>
    <n v="60000"/>
    <n v="200000"/>
    <n v="3000"/>
    <s v="PAKET ANDA ADA DI JNT PANAUWAN"/>
    <s v="Atasan/Staf/Karyawan"/>
    <d v="2026-06-28T00:00:00"/>
    <m/>
    <x v="1"/>
    <m/>
    <s v="VIP"/>
    <m/>
    <m/>
    <s v="Tidak"/>
    <s v="COD"/>
    <n v="100000"/>
    <s v="-"/>
    <n v="137000"/>
    <x v="8"/>
  </r>
  <r>
    <s v="1359234101"/>
    <d v="2026-06-13T00:00:00"/>
    <s v="MEIKA-BERKARYA"/>
    <s v="Meika Berkarya"/>
    <s v="6287818525580"/>
    <s v="Kab. Kuningan"/>
    <s v="Cilimus"/>
    <s v="Jl. Panawuan Indrapatra, Panawuan"/>
    <s v="H SULARMAN (PS)"/>
    <s v="6285325549299"/>
    <x v="15"/>
    <s v="Kab. Kudus"/>
    <s v="Jekulo"/>
    <s v="Kaliwuluh RT 01 RW 04 Desa. BGondoharum (ANTRAKN LANGSUNG KE ALAMAT)"/>
    <n v="1"/>
    <s v="BARANG"/>
    <n v="100"/>
    <n v="0"/>
    <s v="EZ"/>
    <s v="Bulanan"/>
    <s v="Beli 1 Gratis 1 Gelang Retro Terapi Batu Giok"/>
    <m/>
    <n v="25000"/>
    <n v="0"/>
    <n v="0"/>
    <n v="25000"/>
    <m/>
    <s v="Diskon"/>
    <n v="18000"/>
    <n v="7000"/>
    <n v="95000"/>
    <n v="1425"/>
    <s v="H SULARMAN (PS)"/>
    <m/>
    <d v="2026-06-15T00:00:00"/>
    <m/>
    <x v="0"/>
    <m/>
    <s v="VIP"/>
    <m/>
    <m/>
    <s v="Tidak"/>
    <s v="COD"/>
    <n v="70000"/>
    <s v="Recon"/>
    <n v="86575"/>
    <x v="15"/>
  </r>
  <r>
    <s v="1359242345"/>
    <d v="2026-06-13T00:00:00"/>
    <s v="MEIKA-BERKARYA"/>
    <s v="Meika Berkarya"/>
    <s v="6287818525580"/>
    <s v="Kab. Kuningan"/>
    <s v="Cilimus"/>
    <s v="Jl. Panawuan Indrapatra, Panawuan"/>
    <s v="Jerry Od."/>
    <s v="6282399151317"/>
    <x v="3"/>
    <s v="Tomohon"/>
    <s v="Tomohon Selatan"/>
    <s v="Jln. Lelepoan Kelurahan Tumatangtang Lingk 2 Kec Tomohon Selatan (DIANTAR LANGSUNG KE ALAMAT PENERIMA)"/>
    <n v="1"/>
    <s v="BARANG"/>
    <n v="100"/>
    <n v="0"/>
    <s v="EZ"/>
    <s v="Bulanan"/>
    <s v="Beli 1 Gratis 1 Sikat Punggug"/>
    <m/>
    <n v="80000"/>
    <n v="0"/>
    <n v="0"/>
    <n v="80000"/>
    <m/>
    <s v="Diskon"/>
    <n v="32000"/>
    <n v="48000"/>
    <n v="150000"/>
    <n v="2250"/>
    <s v="Jerry Od."/>
    <m/>
    <d v="2026-06-17T00:00:00"/>
    <m/>
    <x v="0"/>
    <m/>
    <s v="VIP"/>
    <m/>
    <m/>
    <s v="Tidak"/>
    <s v="COD"/>
    <n v="70000"/>
    <s v="Recon"/>
    <n v="99750"/>
    <x v="14"/>
  </r>
  <r>
    <s v="1358970333"/>
    <d v="2026-06-13T00:00:00"/>
    <s v="MEIKA-BERKARYA"/>
    <s v="Meika Berkarya"/>
    <s v="6287818525580"/>
    <s v="Kab. Kuningan"/>
    <s v="Cilimus"/>
    <s v="Jl. Panawuan Indrapatra, Panawuan, Kec. Cigandamekar, Kabupaten Kuningan, Jawa Barat"/>
    <s v="Anum (BY)"/>
    <s v="6281341500588"/>
    <x v="23"/>
    <s v="Kab. Kolaka"/>
    <s v="Kolaka"/>
    <s v="Jl Badewi( Lrg Pln)No 45 Desa/Kelurahan Balandete (200 Meter Sebelah Kiri/Utara Masjid Nurul Iman Balandete, Belakang Counter Pulsa Muva)Kec Kolaka Kab. Kolaka"/>
    <n v="1"/>
    <s v="BARANG"/>
    <n v="100"/>
    <n v="0"/>
    <s v="EZ"/>
    <s v="Bulanan"/>
    <s v="1 Set Dongkrak Pemindah Barang"/>
    <m/>
    <n v="91000"/>
    <n v="0"/>
    <n v="0"/>
    <n v="91000"/>
    <m/>
    <s v="Diskon"/>
    <n v="36400"/>
    <n v="54600"/>
    <n v="195000"/>
    <n v="2925"/>
    <s v="Anum (BY)"/>
    <m/>
    <d v="2026-06-26T00:00:00"/>
    <s v="HUBUNGI PENERIMA (LANGSUNG ANTAR KE ALAMAT)"/>
    <x v="0"/>
    <m/>
    <s v="VIP"/>
    <m/>
    <m/>
    <s v="Tidak"/>
    <s v="COD"/>
    <n v="104000"/>
    <s v="Recon"/>
    <n v="137475"/>
    <x v="16"/>
  </r>
  <r>
    <s v="1358930282"/>
    <d v="2026-06-13T00:00:00"/>
    <s v="MEIKA-BERKARYA"/>
    <s v="Meika Berkarya"/>
    <s v="6287818525580"/>
    <s v="Kab. Kuningan"/>
    <s v="Cilimus"/>
    <s v="Jl. Panawuan Indrapatra, Panawuan"/>
    <s v="Nurhasanah Od."/>
    <s v="6285137324355"/>
    <x v="2"/>
    <s v="Bima"/>
    <s v="Raba"/>
    <s v="Kelurahan Rabadompu Timur Rt 02 Rw 01 Kec Raba Bima (DIANTAR LANGSUNG KE ALAMAT PENERIMA)."/>
    <n v="1"/>
    <s v="BARANG"/>
    <n v="100"/>
    <n v="0"/>
    <s v="EZ"/>
    <s v="Bulanan"/>
    <s v="Beli 1 Penghitam Body Kendaraan Bonus Kain Lap Microfiber"/>
    <m/>
    <n v="46000"/>
    <n v="0"/>
    <n v="0"/>
    <n v="46000"/>
    <m/>
    <s v="Diskon"/>
    <n v="18400"/>
    <n v="27600"/>
    <n v="100000"/>
    <n v="1500"/>
    <s v="Nurhasanah Od."/>
    <m/>
    <d v="2026-06-24T00:00:00"/>
    <m/>
    <x v="0"/>
    <m/>
    <s v="VIP"/>
    <m/>
    <m/>
    <s v="Tidak"/>
    <s v="COD"/>
    <n v="54000"/>
    <s v="Recon"/>
    <n v="70900"/>
    <x v="12"/>
  </r>
  <r>
    <s v="1359243456"/>
    <d v="2026-06-13T00:00:00"/>
    <s v="MEIKA-BERKARYA"/>
    <s v="Meika Berkarya"/>
    <s v="6287818525580"/>
    <s v="Kab. Kuningan"/>
    <s v="Cilimus"/>
    <s v="Jl. Panawuan Indrapatra, Panawuan"/>
    <s v="Iswarjab (iaa)"/>
    <s v="6282376481557"/>
    <x v="4"/>
    <s v="Sungai Penuh"/>
    <s v="Sungai Penuh"/>
    <s v="Desa Gedang Rt 9 Kecamatan Sungai Penuh Kota Sungai Penuh Provinsi Jambi (Tolong Diantar ke kantor pos Kota Sungai penuh kasih sama pegawai yang nama nya Fitria Ningsih(Istri))"/>
    <n v="1"/>
    <s v="BARANG"/>
    <n v="100"/>
    <n v="0"/>
    <s v="EZ"/>
    <s v="Bulanan"/>
    <s v="Promo Beli 1 Vacum Cleaner Mobil"/>
    <m/>
    <n v="45000"/>
    <n v="0"/>
    <n v="0"/>
    <n v="45000"/>
    <m/>
    <s v="Diskon"/>
    <n v="18000"/>
    <n v="27000"/>
    <n v="121650"/>
    <n v="1824.75"/>
    <s v="Iswarjab (iaa)"/>
    <m/>
    <d v="2026-06-18T00:00:00"/>
    <m/>
    <x v="0"/>
    <m/>
    <s v="VIP"/>
    <m/>
    <m/>
    <s v="Tidak"/>
    <s v="COD"/>
    <n v="76650"/>
    <s v="Recon"/>
    <n v="92825.25"/>
    <x v="7"/>
  </r>
  <r>
    <s v="1358969251"/>
    <d v="2026-06-13T00:00:00"/>
    <s v="MEIKA-BERKARYA"/>
    <s v="Meika Berkarya"/>
    <s v="6287818525580"/>
    <s v="Kab. Kuningan"/>
    <s v="Cilimus"/>
    <s v="Jl. Panawuan Indrapatra, Panawuan"/>
    <s v="Syamsul Bahri (Jj)"/>
    <s v="6281549304973"/>
    <x v="14"/>
    <s v="Kab. Jeneponto"/>
    <s v="Kelara"/>
    <s v="Kelurahan /Desa Tolo Selatan Dusun Bonto Manak, Depan Masjid Nurul Jami Samping Lapangan"/>
    <n v="1"/>
    <s v="BARANG"/>
    <n v="100"/>
    <n v="0"/>
    <s v="EZ"/>
    <s v="Bulanan"/>
    <s v="Beli 1 Gratis 1 Parfum Mobil"/>
    <m/>
    <n v="61000"/>
    <n v="0"/>
    <n v="0"/>
    <n v="61000"/>
    <m/>
    <s v="Diskon"/>
    <n v="24400"/>
    <n v="36600"/>
    <n v="165000"/>
    <n v="2475"/>
    <s v="JNT"/>
    <s v="Atasan/Staf/Karyawan"/>
    <d v="2026-06-25T00:00:00"/>
    <m/>
    <x v="1"/>
    <m/>
    <s v="VIP"/>
    <m/>
    <m/>
    <s v="Tidak"/>
    <s v="COD"/>
    <n v="104000"/>
    <s v="-"/>
    <n v="125925"/>
    <x v="2"/>
  </r>
  <r>
    <s v="1359242045"/>
    <d v="2026-06-13T00:00:00"/>
    <s v="MEIKA-BERKARYA"/>
    <s v="Meika Berkarya"/>
    <s v="6287818525580"/>
    <s v="Kab. Kuningan"/>
    <s v="Cilimus"/>
    <s v="Jl. Panawuan Indrapatra, Panawuan"/>
    <s v="Ujang sunarya (ib)"/>
    <s v="6285346527929"/>
    <x v="19"/>
    <s v="Kab. Kutai Timur"/>
    <s v="Kaubun"/>
    <s v="Jln profinsi RT 05 RW 02 desa, kadunngan"/>
    <n v="1"/>
    <s v="BARANG"/>
    <n v="100"/>
    <n v="0"/>
    <s v="EZ"/>
    <s v="Bulanan"/>
    <s v="Beli 1 Gratis 1 Parfum Mobil"/>
    <m/>
    <n v="93000"/>
    <n v="0"/>
    <n v="0"/>
    <n v="93000"/>
    <m/>
    <s v="Diskon"/>
    <n v="37200"/>
    <n v="55800"/>
    <n v="197000"/>
    <n v="2955"/>
    <s v="Ujang sunarya (ib)"/>
    <m/>
    <d v="2026-06-19T00:00:00"/>
    <m/>
    <x v="0"/>
    <m/>
    <s v="VIP"/>
    <m/>
    <m/>
    <s v="Tidak"/>
    <s v="COD"/>
    <n v="104000"/>
    <s v="Recon"/>
    <n v="138245"/>
    <x v="9"/>
  </r>
  <r>
    <s v="1358973057"/>
    <d v="2026-06-13T00:00:00"/>
    <s v="MEIKA-BERKARYA"/>
    <s v="Meika Berkarya"/>
    <s v="6287818525580"/>
    <s v="Kab. Kuningan"/>
    <s v="Cilimus"/>
    <s v="Jl. Panawuan Indrapatra, Panawuan, Kec. Cigandamekar, Kabupaten Kuningan, Jawa Barat"/>
    <s v="Syarifuddin (Hb)"/>
    <s v="628124100603"/>
    <x v="14"/>
    <s v="Makassar"/>
    <s v="Rappocini"/>
    <s v="Jln teduh bersinar perumahan kisel Damai blok G1 desa/kel gunung sari"/>
    <n v="1"/>
    <s v="BARANG"/>
    <n v="100"/>
    <n v="0"/>
    <s v="EZ"/>
    <s v="Bulanan"/>
    <s v="1 Dapat 3 Penambal Gigi"/>
    <m/>
    <n v="60000"/>
    <n v="0"/>
    <n v="0"/>
    <n v="60000"/>
    <m/>
    <s v="Diskon"/>
    <n v="24000"/>
    <n v="36000"/>
    <n v="130000"/>
    <n v="1950"/>
    <s v="Syarifuddin (Hb)"/>
    <m/>
    <d v="2026-06-18T00:00:00"/>
    <s v="HUBUNGI PENERIMA (LANGSUNG ANTAR KE ALAMAT)"/>
    <x v="0"/>
    <m/>
    <s v="VIP"/>
    <m/>
    <m/>
    <s v="Tidak"/>
    <s v="COD"/>
    <n v="70000"/>
    <s v="Recon"/>
    <n v="92050"/>
    <x v="7"/>
  </r>
  <r>
    <s v="1359241100"/>
    <d v="2026-06-13T00:00:00"/>
    <s v="MEIKA-BERKARYA"/>
    <s v="Meika Berkarya"/>
    <s v="6287818525580"/>
    <s v="Kab. Kuningan"/>
    <s v="Cilimus"/>
    <s v="Jl. Panawuan Indrapatra, Panawuan, Kec. Cigandamekar, Kabupaten Kuningan, Jawa Barat"/>
    <s v="Nina Turluana (Bar)"/>
    <s v="6281366427151"/>
    <x v="26"/>
    <s v="Bogor"/>
    <s v="Tanah Sareal"/>
    <s v="Nina Turluana, Jl Sejahtera No 4, Rt 006/Rw 006, Kel Kedungbadak, Kec Tanah Sareal, No Hp ,62 813-6642-7151 (Diantarkan Langsung Ke Penerima)"/>
    <n v="1"/>
    <s v="BARANG"/>
    <n v="100"/>
    <n v="0"/>
    <s v="EZ"/>
    <s v="Bulanan"/>
    <s v="1 Topi Pelindung Sinar UV"/>
    <m/>
    <n v="15000"/>
    <n v="0"/>
    <n v="0"/>
    <n v="15000"/>
    <m/>
    <s v="Diskon"/>
    <n v="9000"/>
    <n v="6000"/>
    <n v="99000"/>
    <n v="1485"/>
    <s v="Nina Turluana (Bar)"/>
    <m/>
    <d v="2026-06-14T00:00:00"/>
    <s v="HUBUNGI PENERIMA (LANGSUNG ANTAR KE ALAMAT)"/>
    <x v="0"/>
    <m/>
    <s v="VIP"/>
    <m/>
    <m/>
    <s v="Tidak"/>
    <s v="COD"/>
    <n v="84000"/>
    <s v="Recon"/>
    <n v="91515"/>
    <x v="25"/>
  </r>
  <r>
    <s v="1359241191"/>
    <d v="2026-06-13T00:00:00"/>
    <s v="MEIKA-BERKARYA"/>
    <s v="Meika Berkarya"/>
    <s v="6287818525580"/>
    <s v="Kab. Kuningan"/>
    <s v="Cilimus"/>
    <s v="Jl. Panawuan Indrapatra, Panawuan"/>
    <s v="Budi Damopolii (ib)"/>
    <s v="628134057755"/>
    <x v="3"/>
    <s v="Kotamobagu"/>
    <s v="Kotamobagu Utara"/>
    <s v="Upai samping jembatan RT 2 kelurahan upai jurusan ke pontodon"/>
    <n v="1"/>
    <s v="BARANG"/>
    <n v="100"/>
    <n v="0"/>
    <s v="EZ"/>
    <s v="Bulanan"/>
    <s v="Beli 1 Gratis 1 Sikat Punggug"/>
    <m/>
    <n v="72000"/>
    <n v="0"/>
    <n v="0"/>
    <n v="72000"/>
    <m/>
    <s v="Diskon"/>
    <n v="28800"/>
    <n v="43200"/>
    <n v="142000"/>
    <n v="2130"/>
    <s v="jnt"/>
    <s v="Atasan/Staf/Karyawan"/>
    <d v="2026-06-25T00:00:00"/>
    <m/>
    <x v="1"/>
    <m/>
    <s v="VIP"/>
    <m/>
    <m/>
    <s v="Tidak"/>
    <s v="COD"/>
    <n v="70000"/>
    <s v="-"/>
    <n v="96670"/>
    <x v="2"/>
  </r>
  <r>
    <s v="1358405686"/>
    <d v="2026-06-13T00:00:00"/>
    <s v="MEIKA-BERKARYA"/>
    <s v="Meika Berkarya"/>
    <s v="6287818525580"/>
    <s v="Kab. Kuningan"/>
    <s v="Cilimus"/>
    <s v="Jl. Panawuan Indrapatra, Panawuan"/>
    <s v="Inna adrian (ib)"/>
    <s v="6281333249519"/>
    <x v="1"/>
    <s v="Kab. Ende"/>
    <s v="Ende Selatan"/>
    <s v="Jln RW mongonsidi depan toko mutiara ,kelurahan tetandara"/>
    <n v="1"/>
    <s v="BARANG"/>
    <n v="100"/>
    <n v="0"/>
    <s v="EZ"/>
    <s v="Bulanan"/>
    <s v="Beli 1 Pembesar Layar Hp"/>
    <m/>
    <n v="80000"/>
    <n v="0"/>
    <n v="0"/>
    <n v="80000"/>
    <m/>
    <s v="Diskon"/>
    <n v="32000"/>
    <n v="48000"/>
    <n v="150000"/>
    <n v="2250"/>
    <s v="Inna adrian (ib)"/>
    <m/>
    <d v="2026-06-18T00:00:00"/>
    <m/>
    <x v="0"/>
    <m/>
    <s v="VIP"/>
    <m/>
    <m/>
    <s v="Tidak"/>
    <s v="COD"/>
    <n v="70000"/>
    <s v="Recon"/>
    <n v="99750"/>
    <x v="7"/>
  </r>
  <r>
    <s v="1358929206"/>
    <d v="2026-06-13T00:00:00"/>
    <s v="MEIKA-BERKARYA"/>
    <s v="Meika Berkarya"/>
    <s v="6287818525580"/>
    <s v="Kab. Kuningan"/>
    <s v="Cilimus"/>
    <s v="Jl. Panawuan Indrapatra, Panawuan"/>
    <s v="ADI (Jj)"/>
    <s v="6285340620141"/>
    <x v="18"/>
    <s v="Kab. Polewali Mandar"/>
    <s v="Luyo"/>
    <s v="Jln. Poros Tutar Kelurahan /Desa Batupanga Dusun Taroe, patokan rumah dekat Masjid Nurul Fajrin"/>
    <n v="1"/>
    <s v="BARANG"/>
    <n v="100"/>
    <n v="0"/>
    <s v="EZ"/>
    <s v="Bulanan"/>
    <s v="Beli 1 Gratis 1 Parfum Mobil"/>
    <m/>
    <n v="65000"/>
    <n v="0"/>
    <n v="0"/>
    <n v="65000"/>
    <m/>
    <s v="Diskon"/>
    <n v="26000"/>
    <n v="39000"/>
    <n v="169000"/>
    <n v="2535"/>
    <s v="ADI (Jj)"/>
    <m/>
    <d v="2026-06-19T00:00:00"/>
    <m/>
    <x v="0"/>
    <m/>
    <s v="VIP"/>
    <m/>
    <m/>
    <s v="Tidak"/>
    <s v="COD"/>
    <n v="104000"/>
    <s v="Recon"/>
    <n v="127465"/>
    <x v="9"/>
  </r>
  <r>
    <s v="1358628585"/>
    <d v="2026-06-13T00:00:00"/>
    <s v="MEIKA-BERKARYA"/>
    <s v="Meika Berkarya"/>
    <s v="6287818525580"/>
    <s v="Kab. Kuningan"/>
    <s v="Cilimus"/>
    <s v="Jl. Panawuan Indrapatra, Panawuan"/>
    <s v="Aryaputra (Kin)"/>
    <s v="6281278717910"/>
    <x v="22"/>
    <s v="Bandar Lampung"/>
    <s v="Tanjungkarang Barat"/>
    <s v="Kelurahan Segala Mider, Jalan Gang Pu Pagar Alam No. 135 (Ada Jual Es Kacang Merah Didepan Rumah)"/>
    <n v="1"/>
    <s v="BARANG"/>
    <n v="100"/>
    <n v="0"/>
    <s v="EZ"/>
    <s v="Bulanan"/>
    <s v="Beli 1 Penghitam Body Kendaraan Bonus Kain Lap Microfiber"/>
    <m/>
    <n v="22000"/>
    <n v="0"/>
    <n v="0"/>
    <n v="22000"/>
    <m/>
    <s v="Diskon"/>
    <n v="8800"/>
    <n v="13200"/>
    <n v="76000"/>
    <n v="1140"/>
    <s v="PAKET ANDA ADA DI JNT PANWUAN"/>
    <s v="Atasan/Staf/Karyawan"/>
    <d v="2026-06-23T00:00:00"/>
    <m/>
    <x v="1"/>
    <m/>
    <s v="VIP"/>
    <m/>
    <m/>
    <s v="Tidak"/>
    <s v="COD"/>
    <n v="54000"/>
    <s v="-"/>
    <n v="61660"/>
    <x v="10"/>
  </r>
  <r>
    <s v="1359225719"/>
    <d v="2026-06-13T00:00:00"/>
    <s v="MEIKA-BERKARYA"/>
    <s v="Meika Berkarya"/>
    <s v="6287818525580"/>
    <s v="Kab. Kuningan"/>
    <s v="Cilimus"/>
    <s v="Jl. Panawuan Indrapatra, Panawuan, Kec. Cigandamekar, Kabupaten Kuningan, Jawa Barat"/>
    <s v="Mucholid ( Di)"/>
    <s v="6285705001684"/>
    <x v="19"/>
    <s v="Balikpapan"/>
    <s v="Balikpapan Tengah"/>
    <s v="(Tower Metro Tv Ht 60 Mtr 60Mdpl)Gunung Rambutan, Desa Karang Rejo Rt 10, Kec Balikpapan Tengah, Kota Balikpapan"/>
    <n v="1"/>
    <s v="BARANG"/>
    <n v="100"/>
    <n v="0"/>
    <s v="EZ"/>
    <s v="Bulanan"/>
    <s v="1 SET GIGI PALSU"/>
    <m/>
    <n v="47000"/>
    <n v="0"/>
    <n v="0"/>
    <n v="47000"/>
    <m/>
    <s v="Diskon"/>
    <n v="18800"/>
    <n v="28200"/>
    <n v="107000"/>
    <n v="1605"/>
    <s v="Mucholid ( Di)"/>
    <m/>
    <d v="2026-06-19T00:00:00"/>
    <s v="HUBUNGI PENERIMA (LANGSUNG ANTAR KE ALAMAT)"/>
    <x v="0"/>
    <m/>
    <s v="VIP"/>
    <m/>
    <m/>
    <s v="Tidak"/>
    <s v="COD"/>
    <n v="60000"/>
    <s v="Recon"/>
    <n v="77195"/>
    <x v="9"/>
  </r>
  <r>
    <s v="1358991778"/>
    <d v="2026-06-13T00:00:00"/>
    <s v="MEIKA-BERKARYA"/>
    <s v="Meika Berkarya"/>
    <s v="6287818525580"/>
    <s v="Kab. Kuningan"/>
    <s v="Cilimus"/>
    <s v="Jl. Panawuan Indrapatra, Panawuan, Kec. Cigandamekar, Kabupaten Kuningan, Jawa Barat"/>
    <s v="Didi Maksudi (Hb)"/>
    <s v="6281341750001"/>
    <x v="23"/>
    <s v="Kendari"/>
    <s v="Baruga"/>
    <s v="Jl Di Panjsitan No 148, Rt/Rw 01/01, Kel Lepo-Lepo, Depan Toko Roti Asia Baru /Belakang Kios De Tifaz, Kec Baruga Kota Kendari"/>
    <n v="1"/>
    <s v="BARANG"/>
    <n v="100"/>
    <n v="0"/>
    <s v="EZ"/>
    <s v="Bulanan"/>
    <s v="1 Dapat 2 Kacamata Autofokus ,2.00"/>
    <m/>
    <n v="68000"/>
    <n v="0"/>
    <n v="0"/>
    <n v="68000"/>
    <m/>
    <s v="Diskon"/>
    <n v="27200"/>
    <n v="40800"/>
    <n v="108000"/>
    <n v="1620"/>
    <s v="Didi Maksudi (Hb)"/>
    <m/>
    <d v="2026-06-18T00:00:00"/>
    <s v="HUBUNGI PENERIMA (LANGSUNG ANTAR KE ALAMAT)"/>
    <x v="0"/>
    <m/>
    <s v="VIP"/>
    <m/>
    <m/>
    <s v="Tidak"/>
    <s v="COD"/>
    <n v="40000"/>
    <s v="Recon"/>
    <n v="65580"/>
    <x v="7"/>
  </r>
  <r>
    <s v="1359226987"/>
    <d v="2026-06-13T00:00:00"/>
    <s v="MEIKA-BERKARYA"/>
    <s v="Meika Berkarya"/>
    <s v="6287818525580"/>
    <s v="Kab. Kuningan"/>
    <s v="Cilimus"/>
    <s v="Jl. Panawuan Indrapatra, Panawuan"/>
    <s v="Ren (ib)"/>
    <s v="6285277406058"/>
    <x v="0"/>
    <s v="Gunungsitoli"/>
    <s v="Gunungsitoli"/>
    <s v="jln Muhamad Hatta nmor 78 kelurahan pasar."/>
    <n v="1"/>
    <s v="BARANG"/>
    <n v="100"/>
    <n v="0"/>
    <s v="EZ"/>
    <s v="Bulanan"/>
    <s v="Beli 1 Gratis 1 Sikat Punggug"/>
    <m/>
    <n v="54000"/>
    <n v="0"/>
    <n v="0"/>
    <n v="54000"/>
    <m/>
    <s v="Diskon"/>
    <n v="21600"/>
    <n v="32400"/>
    <n v="124000"/>
    <n v="1860"/>
    <s v="Ren (ib)"/>
    <m/>
    <d v="2026-06-20T00:00:00"/>
    <m/>
    <x v="0"/>
    <m/>
    <s v="VIP"/>
    <m/>
    <m/>
    <s v="Tidak"/>
    <s v="COD"/>
    <n v="70000"/>
    <s v="Recon"/>
    <n v="89740"/>
    <x v="3"/>
  </r>
  <r>
    <s v="1358336791"/>
    <d v="2026-06-13T00:00:00"/>
    <s v="MEIKA-BERKARYA"/>
    <s v="Meika Berkarya"/>
    <s v="6287818525580"/>
    <s v="Kab. Kuningan"/>
    <s v="Cilimus"/>
    <s v="Jl. Panawuan Indrapatra, Panawuan"/>
    <s v="Untung Basuki Od."/>
    <s v="6282158021901"/>
    <x v="13"/>
    <s v="Kab. Lamandau"/>
    <s v="Menthobi Raya"/>
    <s v="Desa Bukit Raya Rt 11 Rw 06 Jln. Poros Indokayu Kec Menthobi Raya Lamandau (DIANTAR LANGSUNG KE ALAMAT PENERIMA)."/>
    <n v="1"/>
    <s v="BARANG"/>
    <n v="100"/>
    <n v="0"/>
    <s v="EZ"/>
    <s v="Bulanan"/>
    <s v="Beli 1 Gratis 1 Parfum Mobil"/>
    <m/>
    <n v="74000"/>
    <n v="0"/>
    <n v="0"/>
    <n v="74000"/>
    <m/>
    <s v="Diskon"/>
    <n v="29600"/>
    <n v="44400"/>
    <n v="179000"/>
    <n v="2685"/>
    <s v="ybs"/>
    <m/>
    <d v="2026-07-01T00:00:00"/>
    <m/>
    <x v="1"/>
    <m/>
    <s v="VIP"/>
    <m/>
    <m/>
    <s v="Tidak"/>
    <s v="COD"/>
    <n v="105000"/>
    <s v="-"/>
    <n v="131915"/>
    <x v="11"/>
  </r>
  <r>
    <s v="1359225401"/>
    <d v="2026-06-13T00:00:00"/>
    <s v="MEIKA-BERKARYA"/>
    <s v="Meika Berkarya"/>
    <s v="6287818525580"/>
    <s v="Kab. Kuningan"/>
    <s v="Cilimus"/>
    <s v="Jl. Panawuan Indrapatra, Panawuan, Kec. Cigandamekar, Kabupaten Kuningan, Jawa Barat"/>
    <s v="Edy supriadi (RM)"/>
    <s v="6289504844004"/>
    <x v="26"/>
    <s v="Kab. Indramayu"/>
    <s v="Kandanghaur"/>
    <s v="Blok Sukamelang RT 7 RW 4 Desa Karangmulya Kec Kandanghaur samping LPK Al Amin"/>
    <n v="1"/>
    <s v="BARANG"/>
    <n v="100"/>
    <n v="0"/>
    <s v="EZ"/>
    <s v="Bulanan"/>
    <s v="1 Dapat 2 Kacamata Autofokus"/>
    <m/>
    <n v="8000"/>
    <n v="0"/>
    <n v="0"/>
    <n v="8000"/>
    <m/>
    <s v="Diskon"/>
    <n v="3200"/>
    <n v="4800"/>
    <n v="0"/>
    <n v="0"/>
    <s v="Edy supriadi (RM)"/>
    <m/>
    <d v="2026-06-16T00:00:00"/>
    <s v="HUBUNGI PENERIMA (LANGSUNG ANTAR KE ALAMAT)"/>
    <x v="0"/>
    <m/>
    <s v="VIP"/>
    <m/>
    <m/>
    <s v="Tidak"/>
    <s v="NONCOD"/>
    <n v="-8000"/>
    <s v="-"/>
    <n v="-4800"/>
    <x v="18"/>
  </r>
  <r>
    <s v="1358637667"/>
    <d v="2026-06-13T00:00:00"/>
    <s v="MEIKA-BERKARYA"/>
    <s v="Meika Berkarya"/>
    <s v="6287818525580"/>
    <s v="Kab. Kuningan"/>
    <s v="Cilimus"/>
    <s v="Jl. Panawuan Indrapatra, Panawuan, Kec. Cigandamekar, Kabupaten Kuningan, Jawa Barat"/>
    <s v="Dante Tombeg (Hb)"/>
    <s v="6285280601590"/>
    <x v="14"/>
    <s v="Kab. Toraja Utara"/>
    <s v="Tikala"/>
    <s v="Desa/Kel Taas Lingkungan 4 Lrg Smkn 2 Manado, Kec Tikala Kota Manado"/>
    <n v="1"/>
    <s v="BARANG"/>
    <n v="100"/>
    <n v="0"/>
    <s v="EZ"/>
    <s v="Bulanan"/>
    <s v="1 Set Dongkrak Pemindah Barang"/>
    <m/>
    <n v="65000"/>
    <n v="0"/>
    <n v="0"/>
    <n v="65000"/>
    <m/>
    <s v="Diskon"/>
    <n v="26000"/>
    <n v="39000"/>
    <n v="168000"/>
    <n v="2520"/>
    <s v="PAKET ANDA ADA DI JNT PANWUAN"/>
    <s v="Atasan/Staf/Karyawan"/>
    <d v="2026-06-23T00:00:00"/>
    <s v="HUBUNGI PENERIMA (LANGSUNG ANTAR KE ALAMAT)"/>
    <x v="1"/>
    <m/>
    <s v="VIP"/>
    <m/>
    <m/>
    <s v="Tidak"/>
    <s v="COD"/>
    <n v="103000"/>
    <s v="-"/>
    <n v="126480"/>
    <x v="10"/>
  </r>
  <r>
    <s v="1359274426"/>
    <d v="2026-06-13T00:00:00"/>
    <s v="MEIKA-BERKARYA"/>
    <s v="Meika Berkarya"/>
    <s v="6287818525580"/>
    <s v="Kab. Kuningan"/>
    <s v="Cilimus"/>
    <s v="Jl. Panawuan Indrapatra, Panawuan, Kec. Cigandamekar, Kabupaten Kuningan, Jawa Barat"/>
    <s v="Suhadi Tawar (AK)"/>
    <s v="6282158030373"/>
    <x v="13"/>
    <s v="Kab. Gunung Mas"/>
    <s v="Rungan"/>
    <s v="Rt 01 / Rw 01, Kajuei Bukit, Desa Tumbang Kajuei, Kec Rungan, Kab Gunung Mas, Provinsi Kalimantan Tengah"/>
    <n v="1"/>
    <s v="BARANG"/>
    <n v="100"/>
    <n v="0"/>
    <s v="EZ"/>
    <s v="Bulanan"/>
    <s v="1 SET GIGI PALSU"/>
    <m/>
    <n v="74000"/>
    <n v="0"/>
    <n v="0"/>
    <n v="74000"/>
    <m/>
    <s v="Diskon"/>
    <n v="29600"/>
    <n v="44400"/>
    <n v="115000"/>
    <n v="1725"/>
    <s v="ybs"/>
    <m/>
    <d v="2026-07-06T00:00:00"/>
    <s v="HUBUNGI PENERIMA (LANGSUNG ANTAR KE ALAMAT)"/>
    <x v="1"/>
    <m/>
    <s v="VIP"/>
    <m/>
    <m/>
    <s v="Tidak"/>
    <s v="COD"/>
    <n v="41000"/>
    <s v="-"/>
    <n v="68875"/>
    <x v="4"/>
  </r>
  <r>
    <s v="1358994490"/>
    <d v="2026-06-13T00:00:00"/>
    <s v="MEIKA-BERKARYA"/>
    <s v="Meika Berkarya"/>
    <s v="6287818525580"/>
    <s v="Kab. Kuningan"/>
    <s v="Cilimus"/>
    <s v="Jl. Panawuan Indrapatra, Panawuan, Kec. Cigandamekar, Kabupaten Kuningan, Jawa Barat"/>
    <s v="David Situmorang (Hb)"/>
    <s v="6281270119658"/>
    <x v="31"/>
    <s v="Batam"/>
    <s v="Batu Aji"/>
    <s v="Desa/kelurahan kibing Putri tujuh sentosa no 113 Rt05 RW 04"/>
    <n v="1"/>
    <s v="BARANG"/>
    <n v="100"/>
    <n v="7900000"/>
    <s v="EZ"/>
    <s v="Bulanan"/>
    <s v="1 Botol Aspal Anti Bocor"/>
    <s v="LEM/PEREKAT"/>
    <n v="37000"/>
    <n v="0"/>
    <n v="0"/>
    <n v="37000"/>
    <m/>
    <s v="Diskon"/>
    <n v="14800"/>
    <n v="22200"/>
    <n v="120000"/>
    <n v="1800"/>
    <m/>
    <m/>
    <m/>
    <s v="HUBUNGI PENERIMA (LANGSUNG ANTAR KE ALAMAT)"/>
    <x v="1"/>
    <m/>
    <s v="VIP"/>
    <m/>
    <m/>
    <s v="Ya"/>
    <s v="COD"/>
    <n v="83000"/>
    <s v="-"/>
    <n v="96000"/>
    <x v="20"/>
  </r>
  <r>
    <s v="1358912536"/>
    <d v="2026-06-13T00:00:00"/>
    <s v="MEIKA-BERKARYA"/>
    <s v="Meika Berkarya"/>
    <s v="6287818525580"/>
    <s v="Kab. Kuningan"/>
    <s v="Cilimus"/>
    <s v="Jl. Panawuan Indrapatra, Panawuan, Kec. Cigandamekar, Kabupaten Kuningan, Jawa Barat"/>
    <s v="Regina (ca)"/>
    <s v="6281389846549"/>
    <x v="8"/>
    <s v="Kab. Morowali"/>
    <s v="Bahodopi"/>
    <s v="Desadampala , ( Patokan Rumah, Lorong Batu Bata Dekat Kos Dzaky) Warna Rumah Kuning , Kec Bahodopi Kab. Morowali"/>
    <n v="1"/>
    <s v="BARANG"/>
    <n v="100"/>
    <n v="0"/>
    <s v="EZ"/>
    <s v="Bulanan"/>
    <s v="1 Dapat 3 Penambal Gigi"/>
    <m/>
    <n v="108000"/>
    <n v="0"/>
    <n v="0"/>
    <n v="108000"/>
    <m/>
    <s v="Diskon"/>
    <n v="43200"/>
    <n v="64800"/>
    <n v="182000"/>
    <n v="2730"/>
    <s v="Regina (ca)"/>
    <m/>
    <d v="2026-06-23T00:00:00"/>
    <s v="HUBUNGI PENERIMA (LANGSUNG ANTAR KE ALAMAT)"/>
    <x v="0"/>
    <m/>
    <s v="VIP"/>
    <m/>
    <m/>
    <s v="Tidak"/>
    <s v="COD"/>
    <n v="74000"/>
    <s v="Recon"/>
    <n v="114470"/>
    <x v="10"/>
  </r>
  <r>
    <s v="1359222765"/>
    <d v="2026-06-13T00:00:00"/>
    <s v="MEIKA-BERKARYA"/>
    <s v="Meika Berkarya"/>
    <s v="6287818525580"/>
    <s v="Kab. Kuningan"/>
    <s v="Cilimus"/>
    <s v="Jl. Panawuan Indrapatra, Panawuan, Kec. Cigandamekar, Kabupaten Kuningan, Jawa Barat"/>
    <s v="herman (Fr)"/>
    <s v="6285821677993"/>
    <x v="14"/>
    <s v="Palopo"/>
    <s v="Wara Timur"/>
    <s v="Jlnandi Nyiwi Desa Ponjalae Rt 007Rw 004 Kec Wara Timur"/>
    <n v="1"/>
    <s v="BARANG"/>
    <n v="100"/>
    <n v="0"/>
    <s v="EZ"/>
    <s v="Bulanan"/>
    <s v="1 SET GIGI PALSU"/>
    <m/>
    <n v="53000"/>
    <n v="0"/>
    <n v="0"/>
    <n v="53000"/>
    <m/>
    <s v="Diskon"/>
    <n v="21200"/>
    <n v="31800"/>
    <n v="113000"/>
    <n v="1695"/>
    <s v="herman (Fr)"/>
    <m/>
    <d v="2026-06-18T00:00:00"/>
    <s v="HUBUNGI PENERIMA (LANGSUNG ANTAR KE ALAMAT)"/>
    <x v="0"/>
    <m/>
    <s v="VIP"/>
    <m/>
    <m/>
    <s v="Tidak"/>
    <s v="COD"/>
    <n v="60000"/>
    <s v="Recon"/>
    <n v="79505"/>
    <x v="7"/>
  </r>
  <r>
    <s v="1359230921"/>
    <d v="2026-06-13T00:00:00"/>
    <s v="MEIKA-BERKARYA"/>
    <s v="Meika Berkarya"/>
    <s v="6287818525580"/>
    <s v="Kab. Kuningan"/>
    <s v="Cilimus"/>
    <s v="Jl. Panawuan Indrapatra, Panawuan"/>
    <s v="Andi (Jj)"/>
    <s v="6285828246113"/>
    <x v="5"/>
    <s v="Kab. Sekadau"/>
    <s v="Belitang Hilir"/>
    <s v="Jln Enci Alip RT 31 Kelurahan /Desa Sepantak, Patokan rumah dekat Mushola Kec. Belitang Hilir"/>
    <n v="1"/>
    <s v="BARANG"/>
    <n v="100"/>
    <n v="0"/>
    <s v="EZ"/>
    <s v="Bulanan"/>
    <s v="Beli 2 Gratis 1 Pengkilap Body Kendaraan"/>
    <m/>
    <n v="74000"/>
    <n v="0"/>
    <n v="0"/>
    <n v="74000"/>
    <m/>
    <s v="Diskon"/>
    <n v="29600"/>
    <n v="44400"/>
    <n v="164000"/>
    <n v="2460"/>
    <s v="Andi (Jj)"/>
    <m/>
    <d v="2026-06-19T00:00:00"/>
    <m/>
    <x v="0"/>
    <m/>
    <s v="VIP"/>
    <m/>
    <m/>
    <s v="Tidak"/>
    <s v="COD"/>
    <n v="90000"/>
    <s v="Recon"/>
    <n v="117140"/>
    <x v="9"/>
  </r>
  <r>
    <s v="1358981704"/>
    <d v="2026-06-13T00:00:00"/>
    <s v="MEIKA-BERKARYA"/>
    <s v="Meika Berkarya"/>
    <s v="6287818525580"/>
    <s v="Kab. Kuningan"/>
    <s v="Cilimus"/>
    <s v="Jl. Panawuan Indrapatra, Panawuan"/>
    <s v="Azis W (IR)"/>
    <s v="6285282128889"/>
    <x v="24"/>
    <s v="Jakarta Utara"/>
    <s v="Penjaringan"/>
    <s v="Teluk Gong Jl. Lempuk 1 no. 33 RT 01 RW 12 Kelurahan Pejagalan Kec Penjaringan"/>
    <n v="1"/>
    <s v="BARANG"/>
    <n v="100"/>
    <n v="0"/>
    <s v="EZ"/>
    <s v="Bulanan"/>
    <s v="Beli 1 Semprotan Noozle"/>
    <m/>
    <n v="14000"/>
    <n v="0"/>
    <n v="0"/>
    <n v="14000"/>
    <m/>
    <s v="Diskon"/>
    <n v="8000"/>
    <n v="6000"/>
    <n v="67400"/>
    <n v="1011"/>
    <s v="Azis W (IR)"/>
    <m/>
    <d v="2026-06-14T00:00:00"/>
    <m/>
    <x v="0"/>
    <m/>
    <s v="VIP"/>
    <m/>
    <m/>
    <s v="Tidak"/>
    <s v="COD"/>
    <n v="53400"/>
    <s v="Recon"/>
    <n v="60389"/>
    <x v="25"/>
  </r>
  <r>
    <s v="1359232241"/>
    <d v="2026-06-13T00:00:00"/>
    <s v="MEIKA-BERKARYA"/>
    <s v="Meika Berkarya"/>
    <s v="6287818525580"/>
    <s v="Kab. Kuningan"/>
    <s v="Cilimus"/>
    <s v="Jl. Panawuan Indrapatra, Panawuan"/>
    <s v="Sulaeman, Skep.Ns Od."/>
    <s v="6282187042733"/>
    <x v="23"/>
    <s v="Kab. Kolaka"/>
    <s v="Kolaka"/>
    <s v="Komplek BTN Tahoa Jln. Hiu Blok 10 No. 10 Kelurahan Tahoa Kec Kolaka (DIANTAR LANGSUNG KE ALAMAT PENERIMA)."/>
    <n v="1"/>
    <s v="BARANG"/>
    <n v="100"/>
    <n v="0"/>
    <s v="EZ"/>
    <s v="Bulanan"/>
    <s v="Beli 1 Gratis 1 Parfum Mobil"/>
    <m/>
    <n v="91000"/>
    <n v="0"/>
    <n v="0"/>
    <n v="91000"/>
    <m/>
    <s v="Diskon"/>
    <n v="36400"/>
    <n v="54600"/>
    <n v="0"/>
    <n v="0"/>
    <s v="Sulaeman, Skep.Ns Od."/>
    <m/>
    <d v="2026-06-17T00:00:00"/>
    <m/>
    <x v="0"/>
    <m/>
    <s v="VIP"/>
    <m/>
    <m/>
    <s v="Tidak"/>
    <s v="NONCOD"/>
    <n v="-91000"/>
    <s v="-"/>
    <n v="-54600"/>
    <x v="14"/>
  </r>
  <r>
    <s v="1359272684"/>
    <d v="2026-06-13T00:00:00"/>
    <s v="MEIKA-BERKARYA"/>
    <s v="Meika Berkarya"/>
    <s v="6287818525580"/>
    <s v="Kab. Kuningan"/>
    <s v="Cilimus"/>
    <s v="Jl. Panawuan Indrapatra, Panawuan"/>
    <s v="Iwan purna irawan(Mar)."/>
    <s v="6287728319970"/>
    <x v="2"/>
    <s v="Kab. Lombok Tengah"/>
    <s v="Pujut"/>
    <s v="Balen along Desa.Kawo Kec.Pujut Kab.Lombok Tengah Rt.04 Rw.02 Nusa Tenggara Barat"/>
    <n v="1"/>
    <s v="BARANG"/>
    <n v="100"/>
    <n v="0"/>
    <s v="EZ"/>
    <s v="Bulanan"/>
    <s v="Beli 1 Semprotan Noozle"/>
    <m/>
    <n v="46000"/>
    <n v="0"/>
    <n v="0"/>
    <n v="46000"/>
    <m/>
    <s v="Diskon"/>
    <n v="18400"/>
    <n v="27600"/>
    <n v="101000"/>
    <n v="1515"/>
    <s v="DC PANAWUAN"/>
    <s v="Atasan/Staf/Karyawan"/>
    <d v="2026-06-21T00:00:00"/>
    <m/>
    <x v="1"/>
    <m/>
    <s v="VIP"/>
    <m/>
    <m/>
    <s v="Tidak"/>
    <s v="COD"/>
    <n v="55000"/>
    <s v="-"/>
    <n v="71885"/>
    <x v="0"/>
  </r>
  <r>
    <s v="1359267851"/>
    <d v="2026-06-13T00:00:00"/>
    <s v="MEIKA-BERKARYA"/>
    <s v="Meika Berkarya"/>
    <s v="6287818525580"/>
    <s v="Kab. Kuningan"/>
    <s v="Cilimus"/>
    <s v="Jl. Panawuan Indrapatra, Panawuan"/>
    <s v="Sugantiyo (IR)"/>
    <s v="6282297204325"/>
    <x v="29"/>
    <s v="Kab. Rejang Lebong"/>
    <s v="Sindang Kelingi"/>
    <s v="Dusun I Desa Sindang Jaya Kec Sindang Kelingi (Samping kiri Gardu Jaga Sindang Jaya Jujukan Pertama)"/>
    <n v="1"/>
    <s v="BARANG"/>
    <n v="100"/>
    <n v="0"/>
    <s v="EZ"/>
    <s v="Bulanan"/>
    <s v="Beli 1 Semprotan Noozle"/>
    <m/>
    <n v="54000"/>
    <n v="0"/>
    <n v="0"/>
    <n v="54000"/>
    <m/>
    <s v="Diskon"/>
    <n v="21600"/>
    <n v="32400"/>
    <n v="108900"/>
    <n v="1633.5"/>
    <s v="Sugantiyo (IR)"/>
    <m/>
    <d v="2026-06-17T00:00:00"/>
    <m/>
    <x v="0"/>
    <m/>
    <s v="VIP"/>
    <m/>
    <m/>
    <s v="Tidak"/>
    <s v="COD"/>
    <n v="54900"/>
    <s v="Recon"/>
    <n v="74866.5"/>
    <x v="14"/>
  </r>
  <r>
    <s v="1358916159"/>
    <d v="2026-06-13T00:00:00"/>
    <s v="MEIKA-BERKARYA"/>
    <s v="Meika Berkarya"/>
    <s v="6287818525580"/>
    <s v="Kab. Kuningan"/>
    <s v="Cilimus"/>
    <s v="Jl. Panawuan Indrapatra, Panawuan"/>
    <s v="Yulius Yewangu (PS)"/>
    <s v="6282144615229"/>
    <x v="1"/>
    <s v="Kab. Sumba Tengah"/>
    <s v="Mamboro"/>
    <s v="Jalan. Limpang Paraikararu , RT 01 RW 02, Desa. Wendewa Selatan (ANTRAKN LANGSUNG KE ALAMAT)"/>
    <n v="1"/>
    <s v="BARANG"/>
    <n v="100"/>
    <n v="0"/>
    <s v="EZ"/>
    <s v="Bulanan"/>
    <s v="Beli 1 Gratis 1 Sikat Punggug"/>
    <m/>
    <n v="85000"/>
    <n v="0"/>
    <n v="0"/>
    <n v="85000"/>
    <m/>
    <s v="Diskon"/>
    <n v="34000"/>
    <n v="51000"/>
    <n v="155000"/>
    <n v="2325"/>
    <m/>
    <m/>
    <m/>
    <m/>
    <x v="1"/>
    <m/>
    <s v="VIP"/>
    <m/>
    <m/>
    <s v="Tidak"/>
    <s v="COD"/>
    <n v="70000"/>
    <s v="-"/>
    <n v="101675"/>
    <x v="20"/>
  </r>
  <r>
    <s v="1358618964"/>
    <d v="2026-06-13T00:00:00"/>
    <s v="MEIKA-BERKARYA"/>
    <s v="Meika Berkarya"/>
    <s v="6287818525580"/>
    <s v="Kab. Kuningan"/>
    <s v="Cilimus"/>
    <s v="Jl. Panawuan Indrapatra, Panawuan, Kec. Cigandamekar, Kabupaten Kuningan, Jawa Barat"/>
    <s v="Tony wibowo ( Di)"/>
    <s v="6281327049267"/>
    <x v="15"/>
    <s v="Kab. Pekalongan"/>
    <s v="Kajen"/>
    <s v="(Ancer2Nya Toko Meubel Dan Elektronik Humar ) Rt 10 Rw 4 ,Kelurahan Kajen , Kec Kajen Kab Pekalongan"/>
    <n v="1"/>
    <s v="BARANG"/>
    <n v="100"/>
    <n v="0"/>
    <s v="EZ"/>
    <s v="Bulanan"/>
    <s v="1 SET POMPA SEDOT MANUAL (1 POMPA DAN 1 SELANG)"/>
    <m/>
    <n v="25000"/>
    <n v="0"/>
    <n v="0"/>
    <n v="25000"/>
    <m/>
    <s v="Diskon"/>
    <n v="18000"/>
    <n v="7000"/>
    <n v="95000"/>
    <n v="1425"/>
    <s v="Tony wibowo ( Di)"/>
    <m/>
    <d v="2026-06-15T00:00:00"/>
    <s v="HUBUNGI PENERIMA (LANGSUNG ANTAR KE ALAMAT)"/>
    <x v="0"/>
    <m/>
    <s v="VIP"/>
    <m/>
    <m/>
    <s v="Tidak"/>
    <s v="COD"/>
    <n v="70000"/>
    <s v="Recon"/>
    <n v="86575"/>
    <x v="15"/>
  </r>
  <r>
    <s v="1359228098"/>
    <d v="2026-06-13T00:00:00"/>
    <s v="MEIKA-BERKARYA"/>
    <s v="Meika Berkarya"/>
    <s v="6287818525580"/>
    <s v="Kab. Kuningan"/>
    <s v="Cilimus"/>
    <s v="Jl. Panawuan Indrapatra, Panawuan, Kec. Cigandamekar, Kabupaten Kuningan, Jawa Barat"/>
    <s v="Taat Muchlasi (PTR)"/>
    <s v="628895605236"/>
    <x v="15"/>
    <s v="Kab. Temanggung"/>
    <s v="Parakan"/>
    <s v="Kelurahan Parakan Wetan, Panjangsari Lama, RT 01 / RW 07, Kec Parakan"/>
    <n v="1"/>
    <s v="BARANG"/>
    <n v="100"/>
    <n v="0"/>
    <s v="EZ"/>
    <s v="Bulanan"/>
    <s v="1 Spray Pembersih Interior Mobil"/>
    <m/>
    <n v="25000"/>
    <n v="0"/>
    <n v="0"/>
    <n v="25000"/>
    <m/>
    <s v="Diskon"/>
    <n v="18000"/>
    <n v="7000"/>
    <n v="100000"/>
    <n v="1500"/>
    <s v="Taat Muchlasi (PTR)"/>
    <m/>
    <d v="2026-06-15T00:00:00"/>
    <s v="HUBUNGI PENERIMA (LANGSUNG ANTAR KE ALAMAT)"/>
    <x v="0"/>
    <m/>
    <s v="VIP"/>
    <m/>
    <m/>
    <s v="Tidak"/>
    <s v="COD"/>
    <n v="75000"/>
    <s v="Recon"/>
    <n v="91500"/>
    <x v="15"/>
  </r>
  <r>
    <s v="1359273963"/>
    <d v="2026-06-13T00:00:00"/>
    <s v="MEIKA-BERKARYA"/>
    <s v="Meika Berkarya"/>
    <s v="6287818525580"/>
    <s v="Kab. Kuningan"/>
    <s v="Cilimus"/>
    <s v="Jl. Panawuan Indrapatra, Panawuan"/>
    <s v="Udin Datuela Od."/>
    <s v="6285141360845"/>
    <x v="8"/>
    <s v="Kab. Parigi Moutong"/>
    <s v="Moutong"/>
    <s v="Jl. Mandar Dusun 3 Desa Moutong Timur Kec Moutong (DIANTAR LANGSUNG KE ALAMAT PENERIMA) Kode Pos 94379"/>
    <n v="1"/>
    <s v="BARANG"/>
    <n v="100"/>
    <n v="0"/>
    <s v="EZ"/>
    <s v="Bulanan"/>
    <s v="Beli 1 Gratis 1 Sikat Punggug"/>
    <m/>
    <n v="85000"/>
    <n v="0"/>
    <n v="0"/>
    <n v="85000"/>
    <m/>
    <s v="Diskon"/>
    <n v="34000"/>
    <n v="51000"/>
    <n v="155000"/>
    <n v="2325"/>
    <s v="Udin Datuela Od."/>
    <m/>
    <d v="2026-06-20T00:00:00"/>
    <m/>
    <x v="0"/>
    <m/>
    <s v="VIP"/>
    <m/>
    <m/>
    <s v="Tidak"/>
    <s v="COD"/>
    <n v="70000"/>
    <s v="Recon"/>
    <n v="101675"/>
    <x v="3"/>
  </r>
  <r>
    <s v="1359230221"/>
    <d v="2026-06-13T00:00:00"/>
    <s v="MEIKA-BERKARYA"/>
    <s v="Meika Berkarya"/>
    <s v="6287818525580"/>
    <s v="Kab. Kuningan"/>
    <s v="Cilimus"/>
    <s v="Jl. Panawuan Indrapatra, Panawuan, Kec. Cigandamekar, Kabupaten Kuningan, Jawa Barat"/>
    <s v="Rusdin ( Di)"/>
    <s v="6281354777357"/>
    <x v="23"/>
    <s v="Kab. Konawe"/>
    <s v="Anggaberi"/>
    <s v="Desa Anggaberi , Jlsaweringading No235 Rt 001 Rw002 (Patokannya Jalan Ke Pasar Central Asinua) Kec Anggaberi, Kab Konawe"/>
    <n v="1"/>
    <s v="BARANG"/>
    <n v="100"/>
    <n v="0"/>
    <s v="EZ"/>
    <s v="Bulanan"/>
    <s v="1 DAPAT 3 PENAMBAL GIGI"/>
    <m/>
    <n v="85000"/>
    <n v="0"/>
    <n v="0"/>
    <n v="85000"/>
    <m/>
    <s v="Diskon"/>
    <n v="34000"/>
    <n v="51000"/>
    <n v="165000"/>
    <n v="2475"/>
    <s v="DC PANAWUAN"/>
    <s v="Atasan/Staf/Karyawan"/>
    <d v="2026-06-27T00:00:00"/>
    <s v="HUBUNGI PENERIMA (LANGSUNG ANTAR KE ALAMAT)"/>
    <x v="1"/>
    <m/>
    <s v="VIP"/>
    <m/>
    <m/>
    <s v="Tidak"/>
    <s v="COD"/>
    <n v="80000"/>
    <s v="-"/>
    <n v="111525"/>
    <x v="17"/>
  </r>
  <r>
    <s v="1359230078"/>
    <d v="2026-06-13T00:00:00"/>
    <s v="MEIKA-BERKARYA"/>
    <s v="Meika Berkarya"/>
    <s v="6287818525580"/>
    <s v="Kab. Kuningan"/>
    <s v="Cilimus"/>
    <s v="Jl. Panawuan Indrapatra, Panawuan, Kec. Cigandamekar, Kabupaten Kuningan, Jawa Barat"/>
    <s v="Sitti Ros (Fr)"/>
    <s v="6282393548395"/>
    <x v="8"/>
    <s v="Kab. Donggala"/>
    <s v="Dampelas"/>
    <s v="Jlnporos sabang Desa Sabang dekat SMP Negeri 3 SabangKecamatan Dampelas"/>
    <n v="1"/>
    <s v="BARANG"/>
    <n v="100"/>
    <n v="0"/>
    <s v="EZ"/>
    <s v="Bulanan"/>
    <s v="2 DAPAT 6 PENAMBAL GIGI"/>
    <m/>
    <n v="83000"/>
    <n v="0"/>
    <n v="0"/>
    <n v="83000"/>
    <m/>
    <s v="Diskon"/>
    <n v="33200"/>
    <n v="49800"/>
    <n v="215000"/>
    <n v="3225"/>
    <s v="Sitti Ros (Fr)"/>
    <m/>
    <d v="2026-06-21T00:00:00"/>
    <s v="HUBUNGI PENERIMA (LANGSUNG ANTAR KE ALAMAT)"/>
    <x v="0"/>
    <m/>
    <s v="VIP"/>
    <m/>
    <m/>
    <s v="Tidak"/>
    <s v="COD"/>
    <n v="132000"/>
    <s v="Recon"/>
    <n v="161975"/>
    <x v="0"/>
  </r>
  <r>
    <s v="1358566117"/>
    <d v="2026-06-13T00:00:00"/>
    <s v="MEIKA-BERKARYA"/>
    <s v="Meika Berkarya"/>
    <s v="6287818525580"/>
    <s v="Kab. Kuningan"/>
    <s v="Cilimus"/>
    <s v="Jl. Panawuan Indrapatra, Panawuan"/>
    <s v="Omri Selan (ib)"/>
    <s v="6281231043745"/>
    <x v="1"/>
    <s v="Kab. Timor Tengah Selatan"/>
    <s v="Kota Soe"/>
    <s v="Komplek kantor lurah kobekamusa  RT 02 RW 01"/>
    <n v="1"/>
    <s v="BARANG"/>
    <n v="100"/>
    <n v="0"/>
    <s v="EZ"/>
    <s v="Bulanan"/>
    <s v="Beli 1 Gratis 1 Sikat Punggug"/>
    <m/>
    <n v="84000"/>
    <n v="0"/>
    <n v="0"/>
    <n v="84000"/>
    <m/>
    <s v="Diskon"/>
    <n v="33600"/>
    <n v="50400"/>
    <n v="154000"/>
    <n v="2310"/>
    <s v="Omri Selan (ib)"/>
    <m/>
    <d v="2026-06-19T00:00:00"/>
    <m/>
    <x v="0"/>
    <m/>
    <s v="VIP"/>
    <m/>
    <m/>
    <s v="Tidak"/>
    <s v="COD"/>
    <n v="70000"/>
    <s v="Recon"/>
    <n v="101290"/>
    <x v="9"/>
  </r>
  <r>
    <s v="1359256744"/>
    <d v="2026-06-13T00:00:00"/>
    <s v="MEIKA-BERKARYA"/>
    <s v="Meika Berkarya"/>
    <s v="6287818525580"/>
    <s v="Kab. Kuningan"/>
    <s v="Cilimus"/>
    <s v="Jl. Panawuan Indrapatra, Panawuan"/>
    <s v="Anselmus Ajas (PS)"/>
    <s v="6281338553461"/>
    <x v="1"/>
    <s v="Kab. Manggarai Timur"/>
    <s v="Sambi Rampas - Congkar"/>
    <s v="Watunggong Desa. Satar Nawang (Rumah dekat dengan Gereja Paroki Watunggong)"/>
    <n v="1"/>
    <s v="BARANG"/>
    <n v="100"/>
    <n v="0"/>
    <s v="EZ"/>
    <s v="Bulanan"/>
    <s v="Beli 2 Gratis 1 Semprotan Noozle"/>
    <m/>
    <n v="100000"/>
    <n v="0"/>
    <n v="0"/>
    <n v="100000"/>
    <m/>
    <s v="Diskon"/>
    <n v="40000"/>
    <n v="60000"/>
    <n v="204000"/>
    <n v="3060"/>
    <s v="PAKET ANDA ADA DI JNT PANAUWAN"/>
    <s v="Atasan/Staf/Karyawan"/>
    <d v="2026-06-28T00:00:00"/>
    <m/>
    <x v="1"/>
    <m/>
    <s v="VIP"/>
    <m/>
    <m/>
    <s v="Tidak"/>
    <s v="COD"/>
    <n v="104000"/>
    <s v="-"/>
    <n v="140940"/>
    <x v="8"/>
  </r>
  <r>
    <s v="1358488692"/>
    <d v="2026-06-13T00:00:00"/>
    <s v="MEIKA-BERKARYA"/>
    <s v="Meika Berkarya"/>
    <s v="6287818525580"/>
    <s v="Kab. Kuningan"/>
    <s v="Cilimus"/>
    <s v="Jl. Panawuan Indrapatra, Panawuan"/>
    <s v="Ayatni Sufmera (Kin)"/>
    <s v="6285339177944"/>
    <x v="1"/>
    <s v="Kab. Kupang"/>
    <s v="Amarasi Selatan"/>
    <s v="Desa Sahraen, Dusun 1 RT 03, Dickhy Otemusu (LANGSUNG DIANTARKAN KE ALAMAT)"/>
    <n v="1"/>
    <s v="BARANG"/>
    <n v="100"/>
    <n v="0"/>
    <s v="EZ"/>
    <s v="Bulanan"/>
    <s v="Beli 1 Penghitam Body Kendaraan Bonus Kain Lap Microfiber"/>
    <m/>
    <n v="78000"/>
    <n v="0"/>
    <n v="0"/>
    <n v="78000"/>
    <m/>
    <s v="Diskon"/>
    <n v="31200"/>
    <n v="46800"/>
    <n v="132000"/>
    <n v="1980"/>
    <s v="jn"/>
    <s v="Atasan/Staf/Karyawan"/>
    <d v="2026-06-30T00:00:00"/>
    <m/>
    <x v="1"/>
    <m/>
    <s v="VIP"/>
    <m/>
    <m/>
    <s v="Tidak"/>
    <s v="COD"/>
    <n v="54000"/>
    <s v="-"/>
    <n v="83220"/>
    <x v="24"/>
  </r>
  <r>
    <s v="1359257716"/>
    <d v="2026-06-13T00:00:00"/>
    <s v="MEIKA-BERKARYA"/>
    <s v="Meika Berkarya"/>
    <s v="6287818525580"/>
    <s v="Kab. Kuningan"/>
    <s v="Cilimus"/>
    <s v="Jl. Panawuan Indrapatra, Panawuan, Kec. Cigandamekar, Kabupaten Kuningan, Jawa Barat"/>
    <s v="Poniran (Bar)"/>
    <s v="6282165661384"/>
    <x v="0"/>
    <s v="Kab. Labuhanbatu Selatan"/>
    <s v="Kampung Rakyat"/>
    <s v="Jl Andesta, Rt 002/Rw 001, Desa Perkebunan Pekan Tolan, Kec Kampung Rakyat (Dekat BRI), No Hp ,6282165661384 (DIANTARKAN LANGSUNG KE PENERIMA)"/>
    <n v="1"/>
    <s v="BARANG"/>
    <n v="100"/>
    <n v="0"/>
    <s v="EZ"/>
    <s v="Bulanan"/>
    <s v="1 Dapat 3 Penambal Gigi"/>
    <m/>
    <n v="62000"/>
    <n v="0"/>
    <n v="0"/>
    <n v="62000"/>
    <m/>
    <s v="Diskon"/>
    <n v="24800"/>
    <n v="37200"/>
    <n v="142000"/>
    <n v="2130"/>
    <s v="Poniran (Bar)"/>
    <m/>
    <d v="2026-06-20T00:00:00"/>
    <s v="HUBUNGI PENERIMA (LANGSUNG ANTAR KE ALAMAT)"/>
    <x v="0"/>
    <m/>
    <s v="VIP"/>
    <m/>
    <m/>
    <s v="Tidak"/>
    <s v="COD"/>
    <n v="80000"/>
    <s v="Recon"/>
    <n v="102670"/>
    <x v="3"/>
  </r>
  <r>
    <s v="1359269349"/>
    <d v="2026-06-13T00:00:00"/>
    <s v="MEIKA-BERKARYA"/>
    <s v="Meika Berkarya"/>
    <s v="6287818525580"/>
    <s v="Kab. Kuningan"/>
    <s v="Cilimus"/>
    <s v="Jl. Panawuan Indrapatra, Panawuan"/>
    <s v="Najir Tunggala Od."/>
    <s v="6281245647686"/>
    <x v="23"/>
    <s v="Kendari"/>
    <s v="Wua-Wua"/>
    <s v="BTN Tapalosa Tahap 3 Blok Q5 No. 01 Kelurahan Wua _ Wua Rt 03 Rw 06 Kec Wua-Wua (DIANTAR LANGSUNG KE ALAMAT PENERIMA)."/>
    <n v="1"/>
    <s v="BARANG"/>
    <n v="100"/>
    <n v="0"/>
    <s v="EZ"/>
    <s v="Bulanan"/>
    <s v="Beli 1 Gratis 1 Parfum Mobil"/>
    <m/>
    <n v="68000"/>
    <n v="0"/>
    <n v="0"/>
    <n v="68000"/>
    <m/>
    <s v="Diskon"/>
    <n v="27200"/>
    <n v="40800"/>
    <n v="172000"/>
    <n v="2580"/>
    <s v="Najir Tunggala Od."/>
    <m/>
    <d v="2026-06-17T00:00:00"/>
    <m/>
    <x v="0"/>
    <m/>
    <s v="VIP"/>
    <m/>
    <m/>
    <s v="Tidak"/>
    <s v="COD"/>
    <n v="104000"/>
    <s v="Recon"/>
    <n v="128620"/>
    <x v="14"/>
  </r>
  <r>
    <s v="1358566949"/>
    <d v="2026-06-13T00:00:00"/>
    <s v="MEIKA-BERKARYA"/>
    <s v="Meika Berkarya"/>
    <s v="6287818525580"/>
    <s v="Kab. Kuningan"/>
    <s v="Cilimus"/>
    <s v="Jl. Panawuan Indrapatra, Panawuan"/>
    <s v="Muh Ardi (Kin)"/>
    <s v="6285338843389"/>
    <x v="23"/>
    <s v="Kab. Muna Barat"/>
    <s v="Tiworo Selatan"/>
    <s v="Desa Barakkah RT 1 RW 1, Lewat Lapangan Bola -, 300m Rumah Panggung Sebelah Kiri"/>
    <n v="1"/>
    <s v="BARANG"/>
    <n v="100"/>
    <n v="0"/>
    <s v="EZ"/>
    <s v="Bulanan"/>
    <s v="Beli 2 Gratis 1 Semprotan Noozle"/>
    <m/>
    <n v="91000"/>
    <n v="0"/>
    <n v="0"/>
    <n v="91000"/>
    <m/>
    <s v="Diskon"/>
    <n v="36400"/>
    <n v="54600"/>
    <n v="195000"/>
    <n v="2925"/>
    <s v="DC PANAWUAN"/>
    <s v="Atasan/Staf/Karyawan"/>
    <d v="2026-06-27T00:00:00"/>
    <m/>
    <x v="1"/>
    <m/>
    <s v="VIP"/>
    <m/>
    <m/>
    <s v="Tidak"/>
    <s v="COD"/>
    <n v="104000"/>
    <s v="-"/>
    <n v="137475"/>
    <x v="17"/>
  </r>
  <r>
    <s v="1358935309"/>
    <d v="2026-06-13T00:00:00"/>
    <s v="MEIKA-BERKARYA"/>
    <s v="Meika Berkarya"/>
    <s v="6287818525580"/>
    <s v="Kab. Kuningan"/>
    <s v="Cilimus"/>
    <s v="Jl. Panawuan Indrapatra, Panawuan"/>
    <s v="Oskar Kupansin (PS)"/>
    <s v="6282271594567"/>
    <x v="8"/>
    <s v="Kab. Banggai Kepulauan"/>
    <s v="Bulagi Utara"/>
    <s v="Kelurahan. Sabang RT 01 / RW 01 (Samping SMA Sabang, ANTRAKN LANGSUNG KE ALAMAT)"/>
    <n v="1"/>
    <s v="BARANG"/>
    <n v="100"/>
    <n v="0"/>
    <s v="EZ"/>
    <s v="Bulanan"/>
    <s v="Beli 1 Gratis 1 Sikat Punggug"/>
    <m/>
    <n v="85000"/>
    <n v="0"/>
    <n v="0"/>
    <n v="85000"/>
    <m/>
    <s v="Diskon"/>
    <n v="34000"/>
    <n v="51000"/>
    <n v="155000"/>
    <n v="2325"/>
    <s v="Oskar Kupansin (PS)"/>
    <m/>
    <d v="2026-06-24T00:00:00"/>
    <m/>
    <x v="0"/>
    <m/>
    <s v="VIP"/>
    <m/>
    <m/>
    <s v="Tidak"/>
    <s v="COD"/>
    <n v="70000"/>
    <s v="Recon"/>
    <n v="101675"/>
    <x v="12"/>
  </r>
  <r>
    <s v="1358570777"/>
    <d v="2026-06-13T00:00:00"/>
    <s v="MEIKA-BERKARYA"/>
    <s v="Meika Berkarya"/>
    <s v="6287818525580"/>
    <s v="Kab. Kuningan"/>
    <s v="Cilimus"/>
    <s v="Jl. Panawuan Indrapatra, Panawuan"/>
    <s v="Jecklin (Jj)"/>
    <s v="6281339142133"/>
    <x v="1"/>
    <s v="Kupang"/>
    <s v="Oebobo"/>
    <s v="Jl. Lestari 1 RT 020 RW 05 Kelurahan /Desa Liliba Kec. Oebobo"/>
    <n v="1"/>
    <s v="BARANG"/>
    <n v="100"/>
    <n v="0"/>
    <s v="EZ"/>
    <s v="Bulanan"/>
    <s v="Beli 1 Gratis 1 Parfum Mobil"/>
    <m/>
    <n v="64000"/>
    <n v="0"/>
    <n v="0"/>
    <n v="64000"/>
    <m/>
    <s v="Diskon"/>
    <n v="25600"/>
    <n v="38400"/>
    <n v="168000"/>
    <n v="2520"/>
    <s v="Jecklin (Jj)"/>
    <m/>
    <d v="2026-06-17T00:00:00"/>
    <m/>
    <x v="0"/>
    <m/>
    <s v="VIP"/>
    <m/>
    <m/>
    <s v="Tidak"/>
    <s v="COD"/>
    <n v="104000"/>
    <s v="Recon"/>
    <n v="127080"/>
    <x v="14"/>
  </r>
  <r>
    <s v="1358951089"/>
    <d v="2026-06-13T00:00:00"/>
    <s v="MEIKA-BERKARYA"/>
    <s v="Meika Berkarya"/>
    <s v="6287818525580"/>
    <s v="Kab. Kuningan"/>
    <s v="Cilimus"/>
    <s v="Jl. Panawuan Indrapatra, Panawuan, Kec. Cigandamekar, Kabupaten Kuningan, Jawa Barat"/>
    <s v="Johan None (Bar)"/>
    <s v="62811928224"/>
    <x v="3"/>
    <s v="Manado"/>
    <s v="Malalayang"/>
    <s v="Johan None, Jl Krida 1 No 8, Lingkungan 3, Kel Malalayang Satu Timur, Kec Malalayang, No Hp : ,62811928224 (DIANTARKAN LANGSUNG KE PENERIMA)"/>
    <n v="1"/>
    <s v="BARANG"/>
    <n v="100"/>
    <n v="0"/>
    <s v="EZ"/>
    <s v="Bulanan"/>
    <s v="1 Botol Aspal Anti Bocor"/>
    <m/>
    <n v="64000"/>
    <n v="0"/>
    <n v="0"/>
    <n v="64000"/>
    <m/>
    <s v="Diskon"/>
    <n v="25600"/>
    <n v="38400"/>
    <n v="148000"/>
    <n v="2220"/>
    <s v="jnt"/>
    <s v="Atasan/Staf/Karyawan"/>
    <d v="2026-06-25T00:00:00"/>
    <s v="HUBUNGI PENERIMA (LANGSUNG ANTAR KE ALAMAT)"/>
    <x v="1"/>
    <m/>
    <s v="VIP"/>
    <m/>
    <m/>
    <s v="Tidak"/>
    <s v="COD"/>
    <n v="84000"/>
    <s v="-"/>
    <n v="107380"/>
    <x v="2"/>
  </r>
  <r>
    <s v="1359256632"/>
    <d v="2026-06-13T00:00:00"/>
    <s v="MEIKA-BERKARYA"/>
    <s v="Meika Berkarya"/>
    <s v="6287818525580"/>
    <s v="Kab. Kuningan"/>
    <s v="Cilimus"/>
    <s v="Jl. Panawuan Indrapatra, Panawuan"/>
    <s v="Saepul Od"/>
    <s v="6282341978456"/>
    <x v="2"/>
    <s v="Kab. Sumbawa"/>
    <s v="Labangka"/>
    <s v="Dusun Labawa Rt Rw 002 006 Kelurahan Jaya Makmur Kec Labangka (DIANTAR LANGSUNG KE ALAMAT PENERIMA)."/>
    <n v="1"/>
    <s v="BARANG"/>
    <n v="100"/>
    <n v="0"/>
    <s v="EZ"/>
    <s v="Bulanan"/>
    <s v="Beli 1 Penghitam Body Kendaraan Bonus Kain Lap Microfiber"/>
    <m/>
    <n v="56000"/>
    <n v="0"/>
    <n v="0"/>
    <n v="56000"/>
    <m/>
    <s v="Diskon"/>
    <n v="22400"/>
    <n v="33600"/>
    <n v="110000"/>
    <n v="1650"/>
    <s v="Saepul Od"/>
    <m/>
    <d v="2026-06-21T00:00:00"/>
    <m/>
    <x v="0"/>
    <m/>
    <s v="VIP"/>
    <m/>
    <m/>
    <s v="Tidak"/>
    <s v="COD"/>
    <n v="54000"/>
    <s v="Recon"/>
    <n v="74750"/>
    <x v="0"/>
  </r>
  <r>
    <s v="1359256135"/>
    <d v="2026-06-13T00:00:00"/>
    <s v="MEIKA-BERKARYA"/>
    <s v="Meika Berkarya"/>
    <s v="6287818525580"/>
    <s v="Kab. Kuningan"/>
    <s v="Cilimus"/>
    <s v="Jl. Panawuan Indrapatra, Panawuan"/>
    <s v="Atus Nissi Od."/>
    <s v="6281339447120"/>
    <x v="1"/>
    <s v="Kupang"/>
    <s v="Maulafa"/>
    <s v="Jln. Oebolifo 5 Kelurahan Sikumana Kec Maulafa Kupang NTT (DIANTAR LANGSUNG KE ALAMAT PENERIMA) Rt Rw 0603 Rumah Sebelah Kiri Jalan Masuk No. Urut 7 Rumah Warna Putih Depan Kios."/>
    <n v="1"/>
    <s v="BARANG"/>
    <n v="100"/>
    <n v="0"/>
    <s v="EZ"/>
    <s v="Bulanan"/>
    <s v="Beli 2 Gratis 1 Penghitam Body Kendaraan Bonus Kain Lap Microfiber"/>
    <m/>
    <n v="64000"/>
    <n v="0"/>
    <n v="0"/>
    <n v="64000"/>
    <m/>
    <s v="Diskon"/>
    <n v="25600"/>
    <n v="38400"/>
    <n v="169000"/>
    <n v="2535"/>
    <s v="ybs"/>
    <m/>
    <d v="2026-07-02T00:00:00"/>
    <m/>
    <x v="1"/>
    <m/>
    <s v="VIP"/>
    <m/>
    <m/>
    <s v="Tidak"/>
    <s v="COD"/>
    <n v="105000"/>
    <s v="-"/>
    <n v="128065"/>
    <x v="6"/>
  </r>
  <r>
    <s v="1359267650"/>
    <d v="2026-06-13T00:00:00"/>
    <s v="MEIKA-BERKARYA"/>
    <s v="Meika Berkarya"/>
    <s v="6287818525580"/>
    <s v="Kab. Kuningan"/>
    <s v="Cilimus"/>
    <s v="Jl. Panawuan Indrapatra, Panawuan"/>
    <s v="Surya Winangun (ib)"/>
    <s v="6281928268550"/>
    <x v="28"/>
    <s v="Serang"/>
    <s v="Serang"/>
    <s v="Jl.Cadika no.26 RT 001/RW 012 Kel..Lontar Baru Kec.Serang Kota Serang"/>
    <n v="1"/>
    <s v="BARANG"/>
    <n v="100"/>
    <n v="0"/>
    <s v="EZ"/>
    <s v="Bulanan"/>
    <s v="Beli 1 Penghitam Body Kendaraan Bonus Kain Lap Microfiber"/>
    <m/>
    <n v="18000"/>
    <n v="0"/>
    <n v="0"/>
    <n v="18000"/>
    <m/>
    <s v="Diskon"/>
    <n v="12000"/>
    <n v="6000"/>
    <n v="72000"/>
    <n v="1080"/>
    <s v="Surya Winangun (ib)"/>
    <m/>
    <d v="2026-06-15T00:00:00"/>
    <m/>
    <x v="0"/>
    <m/>
    <s v="VIP"/>
    <m/>
    <m/>
    <s v="Tidak"/>
    <s v="COD"/>
    <n v="54000"/>
    <s v="Recon"/>
    <n v="64920"/>
    <x v="15"/>
  </r>
  <r>
    <s v="1358525549"/>
    <d v="2026-06-13T00:00:00"/>
    <s v="MEIKA-BERKARYA"/>
    <s v="Meika Berkarya"/>
    <s v="6287818525580"/>
    <s v="Kab. Kuningan"/>
    <s v="Cilimus"/>
    <s v="Jl. Panawuan Indrapatra, Panawuan"/>
    <s v="Yaya (Kin)"/>
    <s v="6285245404935"/>
    <x v="19"/>
    <s v="Bontang"/>
    <s v="Bontang Utara"/>
    <s v="Jln. Tari Jepen 3 RT 17 Kelurahan Guntung (LANGSUNG DIANTARKAN KE ALAMAT)"/>
    <n v="1"/>
    <s v="BARANG"/>
    <n v="100"/>
    <n v="0"/>
    <s v="EZ"/>
    <s v="Bulanan"/>
    <s v="Beli 2 Gratis 1 Penghitam Body Kendaraan Bonus Kain Lap Microfiber"/>
    <m/>
    <n v="59000"/>
    <n v="0"/>
    <n v="0"/>
    <n v="59000"/>
    <m/>
    <s v="Diskon"/>
    <n v="23600"/>
    <n v="35400"/>
    <n v="162000"/>
    <n v="2430"/>
    <s v="Yaya (Kin)"/>
    <m/>
    <d v="2026-06-17T00:00:00"/>
    <m/>
    <x v="0"/>
    <m/>
    <s v="VIP"/>
    <m/>
    <m/>
    <s v="Tidak"/>
    <s v="COD"/>
    <n v="103000"/>
    <s v="Recon"/>
    <n v="124170"/>
    <x v="14"/>
  </r>
  <r>
    <s v="1358943328"/>
    <d v="2026-06-13T00:00:00"/>
    <s v="MEIKA-BERKARYA"/>
    <s v="Meika Berkarya"/>
    <s v="6287818525580"/>
    <s v="Kab. Kuningan"/>
    <s v="Cilimus"/>
    <s v="Jl. Panawuan Indrapatra, Panawuan, Kec. Cigandamekar, Kabupaten Kuningan, Jawa Barat"/>
    <s v="Faisal simbala ( SP )"/>
    <s v="6281340743502"/>
    <x v="3"/>
    <s v="Kab. Bolaang Mongondow Timur"/>
    <s v="Modayag"/>
    <s v="Dusun 1 Rt 01 Desa Badaro ( Patokan rumah perempatan masuk kanan 200m , rumah cat coklat sebelah kanan ) Kec Modayag Kab Bolaang Mongondow Timur"/>
    <n v="1"/>
    <s v="BARANG"/>
    <n v="100"/>
    <n v="0"/>
    <s v="EZ"/>
    <s v="Bulanan"/>
    <s v="1 Dapat 3 Penambal Gigi"/>
    <m/>
    <n v="114000"/>
    <n v="0"/>
    <n v="0"/>
    <n v="114000"/>
    <m/>
    <s v="Diskon"/>
    <n v="45600"/>
    <n v="68400"/>
    <n v="194000"/>
    <n v="2910"/>
    <s v="JNT"/>
    <s v="Atasan/Staf/Karyawan"/>
    <d v="2026-06-26T00:00:00"/>
    <s v="HUBUNGI PENERIMA (LANGSUNG ANTAR KE ALAMAT)"/>
    <x v="1"/>
    <m/>
    <s v="VIP"/>
    <m/>
    <m/>
    <s v="Tidak"/>
    <s v="COD"/>
    <n v="80000"/>
    <s v="-"/>
    <n v="122690"/>
    <x v="16"/>
  </r>
  <r>
    <s v="1358528950"/>
    <d v="2026-06-13T00:00:00"/>
    <s v="MEIKA-BERKARYA"/>
    <s v="Meika Berkarya"/>
    <s v="6287818525580"/>
    <s v="Kab. Kuningan"/>
    <s v="Cilimus"/>
    <s v="Jl. Panawuan Indrapatra, Panawuan"/>
    <s v="Yon Tumbel (PS)"/>
    <s v="6281445814934"/>
    <x v="3"/>
    <s v="Bitung"/>
    <s v="Ranowulu"/>
    <s v="Desa. Pinasungkulan RT/RW 07/02 (Rumah dibawa gereja Sion tinerungan, 100m sesudah greja Sion tinerungan)"/>
    <n v="1"/>
    <s v="BARANG"/>
    <n v="100"/>
    <n v="0"/>
    <s v="EZ"/>
    <s v="Bulanan"/>
    <s v="Beli 2 Gratis 2 Parfum Mobil"/>
    <m/>
    <n v="80000"/>
    <n v="0"/>
    <n v="0"/>
    <n v="80000"/>
    <m/>
    <s v="Diskon"/>
    <n v="32000"/>
    <n v="48000"/>
    <n v="296000"/>
    <n v="4440"/>
    <s v="Yon Tumbel (PS)"/>
    <m/>
    <d v="2026-06-19T00:00:00"/>
    <m/>
    <x v="0"/>
    <m/>
    <s v="VIP"/>
    <m/>
    <m/>
    <s v="Tidak"/>
    <s v="COD"/>
    <n v="216000"/>
    <s v="Recon"/>
    <n v="243560"/>
    <x v="9"/>
  </r>
  <r>
    <s v="1358535016"/>
    <d v="2026-06-13T00:00:00"/>
    <s v="MEIKA-BERKARYA"/>
    <s v="Meika Berkarya"/>
    <s v="6287818525580"/>
    <s v="Kab. Kuningan"/>
    <s v="Cilimus"/>
    <s v="Jl. Panawuan Indrapatra, Panawuan"/>
    <s v="Apolas Sugiana (PS)"/>
    <s v="628127628431"/>
    <x v="27"/>
    <s v="Pekanbaru"/>
    <s v="Sail"/>
    <s v="Jl. Hang Jebat I No.25 RT 04 RW 04 KELURAHAN. SUKAMAJU (ANTRAKN LANGSUNG KE ALAMAT)"/>
    <n v="1"/>
    <s v="BARANG"/>
    <n v="100"/>
    <n v="0"/>
    <s v="EZ"/>
    <s v="Bulanan"/>
    <s v="Beli 1 Vacum Cleaner Mobil"/>
    <m/>
    <n v="43000"/>
    <n v="0"/>
    <n v="0"/>
    <n v="43000"/>
    <m/>
    <s v="Diskon"/>
    <n v="17200"/>
    <n v="25800"/>
    <n v="123000"/>
    <n v="1845"/>
    <s v="Apolas Sugiana (PS)"/>
    <m/>
    <d v="2026-06-17T00:00:00"/>
    <m/>
    <x v="0"/>
    <m/>
    <s v="VIP"/>
    <m/>
    <m/>
    <s v="Tidak"/>
    <s v="COD"/>
    <n v="80000"/>
    <s v="Recon"/>
    <n v="95355"/>
    <x v="14"/>
  </r>
  <r>
    <s v="1359268409"/>
    <d v="2026-06-13T00:00:00"/>
    <s v="MEIKA-BERKARYA"/>
    <s v="Meika Berkarya"/>
    <s v="6287818525580"/>
    <s v="Kab. Kuningan"/>
    <s v="Cilimus"/>
    <s v="Jl. Panawuan Indrapatra, Panawuan"/>
    <s v="Mujito (PS)"/>
    <s v="6281343806071"/>
    <x v="14"/>
    <s v="Kab. Luwu Timur"/>
    <s v="Nuha"/>
    <s v="Jln. Hasanuddin F53.Desa. Magani ( di Mess Truba, ANTRAKN LANGSUNG KE ALAMAT)"/>
    <n v="1"/>
    <s v="BARANG"/>
    <n v="100"/>
    <n v="0"/>
    <s v="EZ"/>
    <s v="Bulanan"/>
    <s v="Beli 1 Gratis 1 Parfum Mobil"/>
    <m/>
    <n v="64000"/>
    <n v="0"/>
    <n v="0"/>
    <n v="64000"/>
    <m/>
    <s v="Diskon"/>
    <n v="25600"/>
    <n v="38400"/>
    <n v="168000"/>
    <n v="2520"/>
    <s v="Mujito (PS)"/>
    <m/>
    <d v="2026-06-18T00:00:00"/>
    <m/>
    <x v="0"/>
    <m/>
    <s v="VIP"/>
    <m/>
    <m/>
    <s v="Tidak"/>
    <s v="COD"/>
    <n v="104000"/>
    <s v="Recon"/>
    <n v="127080"/>
    <x v="7"/>
  </r>
  <r>
    <s v="1359259342"/>
    <d v="2026-06-13T00:00:00"/>
    <s v="MEIKA-BERKARYA"/>
    <s v="Meika Berkarya"/>
    <s v="6287818525580"/>
    <s v="Kab. Kuningan"/>
    <s v="Cilimus"/>
    <s v="Jl. Panawuan Indrapatra, Panawuan, Kec. Cigandamekar, Kabupaten Kuningan, Jawa Barat"/>
    <s v="Hendra (rz)"/>
    <s v="628531623071"/>
    <x v="3"/>
    <s v="Kab. Minahasa Utara"/>
    <s v="Dimembe"/>
    <s v="Jln Raya Talawaan Dusun Tambang ( Pos Dua ) Kelurahan/Desa Desa Tatelu"/>
    <n v="1"/>
    <s v="BARANG"/>
    <n v="100"/>
    <n v="0"/>
    <s v="EZ"/>
    <s v="Bulanan"/>
    <s v="1 SET GIGI PALSU"/>
    <m/>
    <n v="87000"/>
    <n v="0"/>
    <n v="0"/>
    <n v="87000"/>
    <m/>
    <s v="Diskon"/>
    <n v="34800"/>
    <n v="52200"/>
    <n v="150000"/>
    <n v="2250"/>
    <s v="jnt"/>
    <s v="Atasan/Staf/Karyawan"/>
    <d v="2026-06-25T00:00:00"/>
    <s v="HUBUNGI PENERIMA (LANGSUNG ANTAR KE ALAMAT)"/>
    <x v="1"/>
    <m/>
    <s v="VIP"/>
    <m/>
    <m/>
    <s v="Tidak"/>
    <s v="COD"/>
    <n v="63000"/>
    <s v="-"/>
    <n v="95550"/>
    <x v="2"/>
  </r>
  <r>
    <s v="1358502474"/>
    <d v="2026-06-13T00:00:00"/>
    <s v="MEIKA-BERKARYA"/>
    <s v="Meika Berkarya"/>
    <s v="6287818525580"/>
    <s v="Kab. Kuningan"/>
    <s v="Cilimus"/>
    <s v="Jl. Panawuan Indrapatra, Panawuan, Kec. Cigandamekar, Kabupaten Kuningan, Jawa Barat"/>
    <s v="Suherman Gunawan (PTR)"/>
    <s v="628122035228"/>
    <x v="26"/>
    <s v="Kab. Bandung"/>
    <s v="Margahayu"/>
    <s v="Kopo Permai 3, Blok 44 A No 1, Kelurahan Sukamenak, Kec Margahayu, Bandung"/>
    <n v="1"/>
    <s v="BARANG"/>
    <n v="100"/>
    <n v="0"/>
    <s v="EZ"/>
    <s v="Bulanan"/>
    <s v="1 Set Dongkrak Pemindah Barang"/>
    <m/>
    <n v="12000"/>
    <n v="0"/>
    <n v="0"/>
    <n v="12000"/>
    <m/>
    <s v="Diskon"/>
    <n v="7000"/>
    <n v="5000"/>
    <n v="116000"/>
    <n v="1740"/>
    <s v="Suherman Gunawan (PTR)"/>
    <m/>
    <d v="2026-06-14T00:00:00"/>
    <s v="HUBUNGI PENERIMA (LANGSUNG ANTAR KE ALAMAT)"/>
    <x v="0"/>
    <m/>
    <s v="VIP"/>
    <m/>
    <m/>
    <s v="Tidak"/>
    <s v="COD"/>
    <n v="104000"/>
    <s v="Recon"/>
    <n v="109260"/>
    <x v="25"/>
  </r>
  <r>
    <s v="1358937450"/>
    <d v="2026-06-13T00:00:00"/>
    <s v="MEIKA-BERKARYA"/>
    <s v="Meika Berkarya"/>
    <s v="6287818525580"/>
    <s v="Kab. Kuningan"/>
    <s v="Cilimus"/>
    <s v="Jl. Panawuan Indrapatra, Panawuan"/>
    <s v="Surya mokodompit (ib)"/>
    <s v="6281241971707"/>
    <x v="3"/>
    <s v="Bitung"/>
    <s v="Girian"/>
    <s v="Rt:01 Jln:pemuda Lorong bakasang ,Rumah : sebelah kanan alfamart Kelurahan girian bawah"/>
    <n v="1"/>
    <s v="BARANG"/>
    <n v="100"/>
    <n v="0"/>
    <s v="EZ"/>
    <s v="Bulanan"/>
    <s v="Beli 1 Penghitam Body Kendaraan Bonus Kain Lap Microfiber"/>
    <m/>
    <n v="80000"/>
    <n v="0"/>
    <n v="0"/>
    <n v="80000"/>
    <m/>
    <s v="Diskon"/>
    <n v="32000"/>
    <n v="48000"/>
    <n v="134000"/>
    <n v="2010"/>
    <s v="JNT"/>
    <s v="Atasan/Staf/Karyawan"/>
    <d v="2026-06-26T00:00:00"/>
    <m/>
    <x v="1"/>
    <m/>
    <s v="VIP"/>
    <m/>
    <m/>
    <s v="Tidak"/>
    <s v="COD"/>
    <n v="54000"/>
    <s v="-"/>
    <n v="83990"/>
    <x v="16"/>
  </r>
  <r>
    <s v="1359259741"/>
    <d v="2026-06-13T00:00:00"/>
    <s v="MEIKA-BERKARYA"/>
    <s v="Meika Berkarya"/>
    <s v="6287818525580"/>
    <s v="Kab. Kuningan"/>
    <s v="Cilimus"/>
    <s v="Jl. Panawuan Indrapatra, Panawuan"/>
    <s v="An Ndae Od."/>
    <s v="6281239844465"/>
    <x v="1"/>
    <s v="Kab. Sikka"/>
    <s v="Alok Timur"/>
    <s v="Kos Manggarai Indah Jl. Baru Belakang Gereja Katolik Thomas Morus Kec Alok Timur (DIANTAR LANGSUNG KE ALAMAT PENERIMA) Kelurahan Beru."/>
    <n v="1"/>
    <s v="BARANG"/>
    <n v="100"/>
    <n v="0"/>
    <s v="EZ"/>
    <s v="Bulanan"/>
    <s v="Beli 1 Gratis 1 Sikat Punggug"/>
    <m/>
    <n v="80000"/>
    <n v="0"/>
    <n v="0"/>
    <n v="80000"/>
    <m/>
    <s v="Diskon"/>
    <n v="32000"/>
    <n v="48000"/>
    <n v="150000"/>
    <n v="2250"/>
    <s v="An Ndae Od."/>
    <m/>
    <d v="2026-06-28T00:00:00"/>
    <m/>
    <x v="0"/>
    <m/>
    <s v="VIP"/>
    <m/>
    <m/>
    <s v="Tidak"/>
    <s v="COD"/>
    <n v="70000"/>
    <s v="Recon"/>
    <n v="99750"/>
    <x v="8"/>
  </r>
  <r>
    <s v="1359259624"/>
    <d v="2026-06-13T00:00:00"/>
    <s v="MEIKA-BERKARYA"/>
    <s v="Meika Berkarya"/>
    <s v="6287818525580"/>
    <s v="Kab. Kuningan"/>
    <s v="Cilimus"/>
    <s v="Jl. Panawuan Indrapatra, Panawuan, Kec. Cigandamekar, Kabupaten Kuningan, Jawa Barat"/>
    <s v="Anto (Fr)"/>
    <s v="6285264427487"/>
    <x v="6"/>
    <s v="Kab. Solok"/>
    <s v="Lembah Gumanti"/>
    <s v="Desa Alahan Panjanggalagah Depan Rd Bangunankecamatan Lembah Gumanti"/>
    <n v="1"/>
    <s v="BARANG"/>
    <n v="100"/>
    <n v="0"/>
    <s v="EZ"/>
    <s v="Bulanan"/>
    <s v="1 SET GIGI PALSU"/>
    <m/>
    <n v="50000"/>
    <n v="0"/>
    <n v="0"/>
    <n v="50000"/>
    <m/>
    <s v="Diskon"/>
    <n v="20000"/>
    <n v="30000"/>
    <n v="110000"/>
    <n v="1650"/>
    <s v="Anto (Fr)"/>
    <m/>
    <d v="2026-06-21T00:00:00"/>
    <s v="HUBUNGI PENERIMA (LANGSUNG ANTAR KE ALAMAT)"/>
    <x v="0"/>
    <m/>
    <s v="VIP"/>
    <m/>
    <m/>
    <s v="Tidak"/>
    <s v="COD"/>
    <n v="60000"/>
    <s v="Recon"/>
    <n v="78350"/>
    <x v="0"/>
  </r>
  <r>
    <s v="1359252401"/>
    <d v="2026-06-13T00:00:00"/>
    <s v="MEIKA-BERKARYA"/>
    <s v="Meika Berkarya"/>
    <s v="6287818525580"/>
    <s v="Kab. Kuningan"/>
    <s v="Cilimus"/>
    <s v="Jl. Panawuan Indrapatra, Panawuan"/>
    <s v="hafid (iaa)"/>
    <s v="6285168732271"/>
    <x v="8"/>
    <s v="Kab. Toli-Toli"/>
    <s v="Baolan"/>
    <s v="jln dapalak kelurahan nalu kecamatan baolan kabupaten Tolitoli Sulawesi Tengah kompleks perumahan villa mas"/>
    <n v="1"/>
    <s v="BARANG"/>
    <n v="100"/>
    <n v="0"/>
    <s v="EZ"/>
    <s v="Bulanan"/>
    <s v="Beli 1 Pembesar Layar Hp"/>
    <m/>
    <n v="85000"/>
    <n v="0"/>
    <n v="0"/>
    <n v="85000"/>
    <m/>
    <s v="Diskon"/>
    <n v="34000"/>
    <n v="51000"/>
    <n v="155000"/>
    <n v="2325"/>
    <s v="PAKET ANDA ADA DI JNT PANAUWAN"/>
    <s v="Atasan/Staf/Karyawan"/>
    <d v="2026-06-28T00:00:00"/>
    <m/>
    <x v="1"/>
    <m/>
    <s v="VIP"/>
    <m/>
    <m/>
    <s v="Tidak"/>
    <s v="COD"/>
    <n v="70000"/>
    <s v="-"/>
    <n v="101675"/>
    <x v="8"/>
  </r>
  <r>
    <s v="1359250923"/>
    <d v="2026-06-13T00:00:00"/>
    <s v="MEIKA-BERKARYA"/>
    <s v="Meika Berkarya"/>
    <s v="6287818525580"/>
    <s v="Kab. Kuningan"/>
    <s v="Cilimus"/>
    <s v="Jl. Panawuan Indrapatra, Panawuan, Kec. Cigandamekar, Kabupaten Kuningan, Jawa Barat"/>
    <s v="Alwi dahlan (AK)"/>
    <s v="6285250572067"/>
    <x v="2"/>
    <s v="Kab. Lombok Timur"/>
    <s v="Pringgabaya"/>
    <s v="Dasan Gerung, Rt 04 / Rw 04, Desa Pringgabaya Utara, Kec Pringgabaya, Kab Lombok Timur,"/>
    <n v="1"/>
    <s v="BARANG"/>
    <n v="100"/>
    <n v="0"/>
    <s v="EZ"/>
    <s v="Bulanan"/>
    <s v="1 SET POMPA SEDOT MANUAL (1 POMPA DAN 1 SELANG)"/>
    <m/>
    <n v="56000"/>
    <n v="0"/>
    <n v="0"/>
    <n v="56000"/>
    <m/>
    <s v="Diskon"/>
    <n v="22400"/>
    <n v="33600"/>
    <n v="118000"/>
    <n v="1770"/>
    <s v="Alwi dahlan (AK)"/>
    <m/>
    <d v="2026-06-20T00:00:00"/>
    <s v="HUBUNGI PENERIMA (LANGSUNG ANTAR KE ALAMAT)"/>
    <x v="0"/>
    <m/>
    <s v="VIP"/>
    <m/>
    <m/>
    <s v="Tidak"/>
    <s v="COD"/>
    <n v="62000"/>
    <s v="Recon"/>
    <n v="82630"/>
    <x v="3"/>
  </r>
  <r>
    <s v="1358436387"/>
    <d v="2026-06-13T00:00:00"/>
    <s v="MEIKA-BERKARYA"/>
    <s v="Meika Berkarya"/>
    <s v="6287818525580"/>
    <s v="Kab. Kuningan"/>
    <s v="Cilimus"/>
    <s v="Jl. Panawuan Indrapatra, Panawuan, Kec. Cigandamekar, Kabupaten Kuningan, Jawa Barat"/>
    <s v="Ronny Paoki (ar)"/>
    <s v="6288971245764"/>
    <x v="3"/>
    <s v="Kab. Minahasa Utara"/>
    <s v="Kalawat"/>
    <s v="Desa Kawangkoan Jaga 5 Batu Dawas Rumah Panggung Besar, Kec Kalawat"/>
    <n v="1"/>
    <s v="BARANG"/>
    <n v="100"/>
    <n v="0"/>
    <s v="EZ"/>
    <s v="Bulanan"/>
    <s v="1 SET GIGI PALSU"/>
    <m/>
    <n v="87000"/>
    <n v="0"/>
    <n v="0"/>
    <n v="87000"/>
    <m/>
    <s v="Diskon"/>
    <n v="34800"/>
    <n v="52200"/>
    <n v="140000"/>
    <n v="2100"/>
    <s v="PAKET ANDA ADA DI JNT PANAWUAN"/>
    <s v="Atasan/Staf/Karyawan"/>
    <d v="2026-06-22T00:00:00"/>
    <s v="HUBUNGI PENERIMA (LANGSUNG ANTAR KE ALAMAT)"/>
    <x v="1"/>
    <m/>
    <s v="VIP"/>
    <m/>
    <m/>
    <s v="Tidak"/>
    <s v="COD"/>
    <n v="53000"/>
    <s v="-"/>
    <n v="85700"/>
    <x v="19"/>
  </r>
  <r>
    <s v="1359252841"/>
    <d v="2026-06-13T00:00:00"/>
    <s v="MEIKA-BERKARYA"/>
    <s v="Meika Berkarya"/>
    <s v="6287818525580"/>
    <s v="Kab. Kuningan"/>
    <s v="Cilimus"/>
    <s v="Jl. Panawuan Indrapatra, Panawuan, Kec. Cigandamekar, Kabupaten Kuningan, Jawa Barat"/>
    <s v="Marjoko (Bar)"/>
    <s v="6282353494408"/>
    <x v="19"/>
    <s v="Kab. Berau"/>
    <s v="Teluk Bayur"/>
    <s v="Marjoko, Jl Manunggal 32, Gang Swadaya, Blok A No 108, Rt 020, Kel Teluk Bayur, Kec Teluk Bayur, Wa ,62 823-5349-4408 (Diantarkan Langsung Ke Penerima)"/>
    <n v="1"/>
    <s v="BARANG"/>
    <n v="100"/>
    <n v="0"/>
    <s v="EZ"/>
    <s v="Bulanan"/>
    <s v="1 Botol Aspal Anti Bocor"/>
    <m/>
    <n v="79000"/>
    <n v="0"/>
    <n v="0"/>
    <n v="79000"/>
    <m/>
    <s v="Diskon"/>
    <n v="31600"/>
    <n v="47400"/>
    <n v="163000"/>
    <n v="2445"/>
    <s v="Marjoko (Bar)"/>
    <m/>
    <d v="2026-06-20T00:00:00"/>
    <s v="HUBUNGI PENERIMA (LANGSUNG ANTAR KE ALAMAT)"/>
    <x v="0"/>
    <m/>
    <s v="VIP"/>
    <m/>
    <m/>
    <s v="Tidak"/>
    <s v="COD"/>
    <n v="84000"/>
    <s v="Recon"/>
    <n v="113155"/>
    <x v="3"/>
  </r>
  <r>
    <s v="1359252687"/>
    <d v="2026-06-13T00:00:00"/>
    <s v="MEIKA-BERKARYA"/>
    <s v="Meika Berkarya"/>
    <s v="6287818525580"/>
    <s v="Kab. Kuningan"/>
    <s v="Cilimus"/>
    <s v="Jl. Panawuan Indrapatra, Panawuan"/>
    <s v="Victor Etok Saleky (IR)"/>
    <s v="6281247192360"/>
    <x v="7"/>
    <s v="Ambon"/>
    <s v="Nusaniwe"/>
    <s v="Bentas atas RT 03 RW 03 Kelurahan Nusaniwe Kec Nusaniwe (Sampai Gereja Petra)"/>
    <n v="1"/>
    <s v="BARANG"/>
    <n v="100"/>
    <n v="0"/>
    <s v="EZ"/>
    <s v="Bulanan"/>
    <s v="Beli 2 Gratis 2 Alat Cukur Multifungsi"/>
    <m/>
    <n v="84000"/>
    <n v="0"/>
    <n v="0"/>
    <n v="84000"/>
    <m/>
    <s v="Diskon"/>
    <n v="33600"/>
    <n v="50400"/>
    <n v="278000"/>
    <n v="4170"/>
    <s v="PENERIMA:(HUBUNGI 081313558861 WA CHAT)"/>
    <s v="Atasan/Staf/Karyawan"/>
    <d v="2026-06-28T00:00:00"/>
    <m/>
    <x v="1"/>
    <m/>
    <s v="VIP"/>
    <m/>
    <m/>
    <s v="Tidak"/>
    <s v="COD"/>
    <n v="194000"/>
    <s v="-"/>
    <n v="223430"/>
    <x v="8"/>
  </r>
  <r>
    <s v="1359249526"/>
    <d v="2026-06-13T00:00:00"/>
    <s v="MEIKA-BERKARYA"/>
    <s v="Meika Berkarya"/>
    <s v="6287818525580"/>
    <s v="Kab. Kuningan"/>
    <s v="Cilimus"/>
    <s v="Jl. Panawuan Indrapatra, Panawuan"/>
    <s v="H.Rifani Od."/>
    <s v="6282148967850"/>
    <x v="19"/>
    <s v="Balikpapan"/>
    <s v="Balikpapan Timur"/>
    <s v="Jl. Siaga Rt 19 No. 101 Kalis Laundry Kelurahan Damai Kec Balikpapan Kota (DIANTAR LANGSUNG KE ALAMAT PENERIMA)."/>
    <n v="1"/>
    <s v="BARANG"/>
    <n v="100"/>
    <n v="0"/>
    <s v="EZ"/>
    <s v="Bulanan"/>
    <s v="Beli 1 Gratis 1 Parfum Mobil"/>
    <m/>
    <n v="47000"/>
    <n v="0"/>
    <n v="0"/>
    <n v="47000"/>
    <m/>
    <s v="Diskon"/>
    <n v="18800"/>
    <n v="28200"/>
    <n v="151000"/>
    <n v="2265"/>
    <s v="H.Rifani Od."/>
    <m/>
    <d v="2026-06-17T00:00:00"/>
    <m/>
    <x v="0"/>
    <m/>
    <s v="VIP"/>
    <m/>
    <m/>
    <s v="Tidak"/>
    <s v="COD"/>
    <n v="104000"/>
    <s v="Recon"/>
    <n v="120535"/>
    <x v="14"/>
  </r>
  <r>
    <s v="1359246943"/>
    <d v="2026-06-13T00:00:00"/>
    <s v="MEIKA-BERKARYA"/>
    <s v="Meika Berkarya"/>
    <s v="6287818525580"/>
    <s v="Kab. Kuningan"/>
    <s v="Cilimus"/>
    <s v="Jl. Panawuan Indrapatra, Panawuan"/>
    <s v="Nusdy Tarbu (PS)"/>
    <s v="6282382139995"/>
    <x v="9"/>
    <s v="Kab. Pulau Morotai"/>
    <s v="Pulau Rao - Morotai Selatan Barat"/>
    <s v="Desa. Wayabula. RT 03/RW 01. (Lorong/gang dekat Gereja. ANTRAKN LANGSUNG KE ALAMAT)"/>
    <n v="1"/>
    <s v="BARANG"/>
    <n v="100"/>
    <n v="0"/>
    <s v="EZ"/>
    <s v="Bulanan"/>
    <s v="Beli 1 Gratis 1 Alat Cukur Multifungsi"/>
    <m/>
    <n v="116000"/>
    <n v="0"/>
    <n v="0"/>
    <n v="116000"/>
    <m/>
    <s v="Diskon"/>
    <n v="46400"/>
    <n v="69600"/>
    <n v="220000"/>
    <n v="3300"/>
    <s v="jnt"/>
    <s v="Atasan/Staf/Karyawan"/>
    <d v="2026-07-04T00:00:00"/>
    <m/>
    <x v="1"/>
    <m/>
    <s v="VIP"/>
    <m/>
    <m/>
    <s v="Tidak"/>
    <s v="COD"/>
    <n v="104000"/>
    <s v="-"/>
    <n v="147100"/>
    <x v="26"/>
  </r>
  <r>
    <s v="1359246423"/>
    <d v="2026-06-13T00:00:00"/>
    <s v="MEIKA-BERKARYA"/>
    <s v="Meika Berkarya"/>
    <s v="6287818525580"/>
    <s v="Kab. Kuningan"/>
    <s v="Cilimus"/>
    <s v="Jl. Panawuan Indrapatra, Panawuan"/>
    <s v="Yuke Yetty Kindangen (Kin)"/>
    <s v="6285298206928"/>
    <x v="3"/>
    <s v="Kab. Minahasa"/>
    <s v="Tombulu"/>
    <s v="Jl.Amian, Desa Kembes Satu, Jaga 8 Samping Eklesia Mart (Maps Ralf Home)"/>
    <n v="1"/>
    <s v="BARANG"/>
    <n v="100"/>
    <n v="0"/>
    <s v="EZ"/>
    <s v="Bulanan"/>
    <s v="Beli 1 Gratis 1 Parfum Mobil"/>
    <m/>
    <n v="80000"/>
    <n v="0"/>
    <n v="0"/>
    <n v="80000"/>
    <m/>
    <s v="Diskon"/>
    <n v="32000"/>
    <n v="48000"/>
    <n v="174000"/>
    <n v="2610"/>
    <s v="PENERIMA:(HUBUNGI 081313558861 WA CHAT)"/>
    <s v="Atasan/Staf/Karyawan"/>
    <d v="2026-06-28T00:00:00"/>
    <m/>
    <x v="1"/>
    <m/>
    <s v="VIP"/>
    <m/>
    <m/>
    <s v="Tidak"/>
    <s v="COD"/>
    <n v="94000"/>
    <s v="-"/>
    <n v="123390"/>
    <x v="8"/>
  </r>
  <r>
    <s v="1358931523"/>
    <d v="2026-06-13T00:00:00"/>
    <s v="MEIKA-BERKARYA"/>
    <s v="Meika Berkarya"/>
    <s v="6287818525580"/>
    <s v="Kab. Kuningan"/>
    <s v="Cilimus"/>
    <s v="Jl. Panawuan Indrapatra, Panawuan"/>
    <s v="Anwar Od."/>
    <s v="6285246543401"/>
    <x v="23"/>
    <s v="Kab. Konawe"/>
    <s v="Puriala"/>
    <s v="Desa Puusangi Kec Puriala (DIANTAR LANGSUNG KE ALAMAT PENERIMA) Rt 003 Rw 03."/>
    <n v="1"/>
    <s v="BARANG"/>
    <n v="100"/>
    <n v="0"/>
    <s v="EZ"/>
    <s v="Bulanan"/>
    <s v="Beli 1 Gratis 1 Parfum Mobil"/>
    <m/>
    <n v="85000"/>
    <n v="0"/>
    <n v="0"/>
    <n v="85000"/>
    <m/>
    <s v="Diskon"/>
    <n v="34000"/>
    <n v="51000"/>
    <n v="189000"/>
    <n v="2835"/>
    <s v="ybs"/>
    <m/>
    <d v="2026-07-02T00:00:00"/>
    <m/>
    <x v="1"/>
    <m/>
    <s v="VIP"/>
    <m/>
    <m/>
    <s v="Tidak"/>
    <s v="COD"/>
    <n v="104000"/>
    <s v="-"/>
    <n v="135165"/>
    <x v="6"/>
  </r>
  <r>
    <s v="1358434465"/>
    <d v="2026-06-13T00:00:00"/>
    <s v="MEIKA-BERKARYA"/>
    <s v="Meika Berkarya"/>
    <s v="6287818525580"/>
    <s v="Kab. Kuningan"/>
    <s v="Cilimus"/>
    <s v="Jl. Panawuan Indrapatra, Panawuan"/>
    <s v="Rudi yanto Od."/>
    <s v="6282376646083"/>
    <x v="22"/>
    <s v="Kab. Tulang Bawang Barat"/>
    <s v="Gunung Agung"/>
    <s v="Rt 07 Rk 4 Kelurahan Bangun Jaya Kec Gunung Agung (DIANTAR LANGSUNG KE ALAMAT PENERIMA)"/>
    <n v="1"/>
    <s v="BARANG"/>
    <n v="100"/>
    <n v="0"/>
    <s v="EZ"/>
    <s v="Bulanan"/>
    <s v="Beli 1 Penghitam Body Kendaraan Bonus Kain Lap Microfiber"/>
    <m/>
    <n v="40000"/>
    <n v="0"/>
    <n v="0"/>
    <n v="40000"/>
    <m/>
    <s v="Diskon"/>
    <n v="16000"/>
    <n v="24000"/>
    <n v="94000"/>
    <n v="1410"/>
    <s v="Rudi yanto Od."/>
    <m/>
    <d v="2026-06-20T00:00:00"/>
    <m/>
    <x v="0"/>
    <m/>
    <s v="VIP"/>
    <m/>
    <m/>
    <s v="Tidak"/>
    <s v="COD"/>
    <n v="54000"/>
    <s v="Recon"/>
    <n v="68590"/>
    <x v="3"/>
  </r>
  <r>
    <s v="1359271146"/>
    <d v="2026-06-13T00:00:00"/>
    <s v="MEIKA-BERKARYA"/>
    <s v="Meika Berkarya"/>
    <s v="6287818525580"/>
    <s v="Kab. Kuningan"/>
    <s v="Cilimus"/>
    <s v="Jl. Panawuan Indrapatra, Panawuan"/>
    <s v="Daniel Riyanto Od."/>
    <s v="6285741343398"/>
    <x v="15"/>
    <s v="Kab. Semarang"/>
    <s v="Pringapus"/>
    <s v="Wahyu Rejo Rt 02 Rw 07 Kelurahan Pringapus Kec Pringapus (DIANTAR LANGSUNG KE ALAMAT PENERIMA)."/>
    <n v="1"/>
    <s v="BARANG"/>
    <n v="100"/>
    <n v="0"/>
    <s v="EZ"/>
    <s v="Bulanan"/>
    <s v="Beli 1 Gratis 1 Sikat Punggug"/>
    <m/>
    <n v="20000"/>
    <n v="0"/>
    <n v="0"/>
    <n v="20000"/>
    <m/>
    <s v="Diskon"/>
    <n v="13000"/>
    <n v="7000"/>
    <n v="95000"/>
    <n v="1425"/>
    <s v="orang rumah"/>
    <m/>
    <d v="2026-06-15T00:00:00"/>
    <m/>
    <x v="0"/>
    <m/>
    <s v="VIP"/>
    <m/>
    <m/>
    <s v="Tidak"/>
    <s v="COD"/>
    <n v="75000"/>
    <s v="Recon"/>
    <n v="86575"/>
    <x v="15"/>
  </r>
  <r>
    <s v="1359254348"/>
    <d v="2026-06-13T00:00:00"/>
    <s v="MEIKA-BERKARYA"/>
    <s v="Meika Berkarya"/>
    <s v="6287818525580"/>
    <s v="Kab. Kuningan"/>
    <s v="Cilimus"/>
    <s v="Jl. Panawuan Indrapatra, Panawuan"/>
    <s v="Erna (ib)"/>
    <s v="6282261369184"/>
    <x v="1"/>
    <s v="Kab. Alor"/>
    <s v="Teluk Mutiara"/>
    <s v="Jl. Maarang samping SMAN 2 Kalabahi RT. 013 RW. 002 Kel. Welai Timur Kec. Teluk Mutiara Kab. Alir"/>
    <n v="1"/>
    <s v="BARANG"/>
    <n v="100"/>
    <n v="0"/>
    <s v="EZ"/>
    <s v="Bulanan"/>
    <s v="Beli 2 Gratis 1 Semprotan Noozle"/>
    <m/>
    <n v="80000"/>
    <n v="0"/>
    <n v="0"/>
    <n v="80000"/>
    <m/>
    <s v="Diskon"/>
    <n v="32000"/>
    <n v="48000"/>
    <n v="187000"/>
    <n v="2805"/>
    <s v="Meika Berkarya"/>
    <m/>
    <d v="2026-07-09T00:00:00"/>
    <m/>
    <x v="1"/>
    <m/>
    <s v="VIP"/>
    <m/>
    <m/>
    <s v="Tidak"/>
    <s v="COD"/>
    <n v="107000"/>
    <s v="-"/>
    <n v="136195"/>
    <x v="29"/>
  </r>
  <r>
    <s v="1358933993"/>
    <d v="2026-06-13T00:00:00"/>
    <s v="MEIKA-BERKARYA"/>
    <s v="Meika Berkarya"/>
    <s v="6287818525580"/>
    <s v="Kab. Kuningan"/>
    <s v="Cilimus"/>
    <s v="Jl. Panawuan Indrapatra, Panawuan"/>
    <s v="Fredik (Kin)"/>
    <s v="6282145299399"/>
    <x v="1"/>
    <s v="Kab. Belu"/>
    <s v="Atambua Barat"/>
    <s v="Jl. G. A. Siwabesi RT 029 RW 009 Kelurahan Umanen"/>
    <n v="1"/>
    <s v="BARANG"/>
    <n v="100"/>
    <n v="0"/>
    <s v="EZ"/>
    <s v="Bulanan"/>
    <s v="Beli 1 Gratis 1 Parfum Mobil"/>
    <m/>
    <n v="80000"/>
    <n v="0"/>
    <n v="0"/>
    <n v="80000"/>
    <m/>
    <s v="Diskon"/>
    <n v="32000"/>
    <n v="48000"/>
    <n v="184000"/>
    <n v="2760"/>
    <s v="ybs"/>
    <m/>
    <d v="2026-07-02T00:00:00"/>
    <m/>
    <x v="1"/>
    <m/>
    <s v="VIP"/>
    <m/>
    <m/>
    <s v="Tidak"/>
    <s v="COD"/>
    <n v="104000"/>
    <s v="-"/>
    <n v="133240"/>
    <x v="6"/>
  </r>
  <r>
    <s v="1358570875"/>
    <d v="2026-06-13T00:00:00"/>
    <s v="MEIKA-BERKARYA"/>
    <s v="Meika Berkarya"/>
    <s v="6287818525580"/>
    <s v="Kab. Kuningan"/>
    <s v="Cilimus"/>
    <s v="Jl. Panawuan Indrapatra, Panawuan, Kec. Cigandamekar, Kabupaten Kuningan, Jawa Barat"/>
    <s v="Rain Lembong (Hb)"/>
    <s v="628976516337"/>
    <x v="3"/>
    <s v="Kab. Minahasa"/>
    <s v="Tondano Utara"/>
    <s v="Desa kembuan Dekat stadion Maesa"/>
    <n v="1"/>
    <s v="BARANG"/>
    <n v="100"/>
    <n v="0"/>
    <s v="EZ"/>
    <s v="Bulanan"/>
    <s v="1 Dapat 2 Kacamata Autofokus"/>
    <m/>
    <n v="80000"/>
    <n v="0"/>
    <n v="0"/>
    <n v="80000"/>
    <m/>
    <s v="Diskon"/>
    <n v="32000"/>
    <n v="48000"/>
    <n v="174000"/>
    <n v="2610"/>
    <s v="paket anda adadi jnt panawuan"/>
    <s v="Atasan/Staf/Karyawan"/>
    <d v="2026-06-24T00:00:00"/>
    <s v="HUBUNGI PENERIMA (LANGSUNG ANTAR KE ALAMAT)"/>
    <x v="1"/>
    <m/>
    <s v="VIP"/>
    <m/>
    <m/>
    <s v="Tidak"/>
    <s v="COD"/>
    <n v="94000"/>
    <s v="-"/>
    <n v="123390"/>
    <x v="12"/>
  </r>
  <r>
    <s v="1359255558"/>
    <d v="2026-06-13T00:00:00"/>
    <s v="MEIKA-BERKARYA"/>
    <s v="Meika Berkarya"/>
    <s v="6287818525580"/>
    <s v="Kab. Kuningan"/>
    <s v="Cilimus"/>
    <s v="Jl. Panawuan Indrapatra, Panawuan, Kec. Cigandamekar, Kabupaten Kuningan, Jawa Barat"/>
    <s v="Pariyem (IS)"/>
    <s v="6281229809657"/>
    <x v="15"/>
    <s v="Kab. Klaten"/>
    <s v="Ngawen"/>
    <s v="Bladon RT/RW 017/009 Desa Pepe Kec Ngawen Kab Klaten Provinsi Jawa Tengah"/>
    <n v="1"/>
    <s v="BARANG"/>
    <n v="100"/>
    <n v="0"/>
    <s v="EZ"/>
    <s v="Bulanan"/>
    <s v="1 SET POMPA SEDOT MANUAL (1 POMPA DAN 1 SELANG)"/>
    <m/>
    <n v="25000"/>
    <n v="0"/>
    <n v="0"/>
    <n v="25000"/>
    <m/>
    <s v="Diskon"/>
    <n v="18000"/>
    <n v="7000"/>
    <n v="90000"/>
    <n v="1350"/>
    <s v="Pariyem (IS)"/>
    <m/>
    <d v="2026-06-15T00:00:00"/>
    <s v="HUBUNGI PENERIMA (LANGSUNG ANTAR KE ALAMAT)"/>
    <x v="0"/>
    <m/>
    <s v="VIP"/>
    <m/>
    <m/>
    <s v="Tidak"/>
    <s v="COD"/>
    <n v="65000"/>
    <s v="Recon"/>
    <n v="81650"/>
    <x v="15"/>
  </r>
  <r>
    <s v="1359255328"/>
    <d v="2026-06-13T00:00:00"/>
    <s v="MEIKA-BERKARYA"/>
    <s v="Meika Berkarya"/>
    <s v="6287818525580"/>
    <s v="Kab. Kuningan"/>
    <s v="Cilimus"/>
    <s v="Jl. Panawuan Indrapatra, Panawuan"/>
    <s v="MULYADI (PS)"/>
    <s v="6282396023128"/>
    <x v="13"/>
    <s v="Palangkaraya"/>
    <s v="Pahandut"/>
    <s v="Jl. Jati Raya 1, (Seberang Madrasah Amanah)  Kelurahan. Panarung"/>
    <n v="1"/>
    <s v="BARANG"/>
    <n v="100"/>
    <n v="0"/>
    <s v="EZ"/>
    <s v="Bulanan"/>
    <s v="Beli 2 Gratis 1 Penghitam Body Kendaraan Bonus Kain Lap Microfiber"/>
    <m/>
    <n v="44000"/>
    <n v="0"/>
    <n v="0"/>
    <n v="44000"/>
    <m/>
    <s v="Diskon"/>
    <n v="17600"/>
    <n v="26400"/>
    <n v="147000"/>
    <n v="2205"/>
    <s v="MULYADI (PS)"/>
    <m/>
    <d v="2026-06-19T00:00:00"/>
    <m/>
    <x v="0"/>
    <m/>
    <s v="VIP"/>
    <m/>
    <m/>
    <s v="Tidak"/>
    <s v="COD"/>
    <n v="103000"/>
    <s v="Recon"/>
    <n v="118395"/>
    <x v="9"/>
  </r>
  <r>
    <s v="1358933978"/>
    <d v="2026-06-13T00:00:00"/>
    <s v="MEIKA-BERKARYA"/>
    <s v="Meika Berkarya"/>
    <s v="6287818525580"/>
    <s v="Kab. Kuningan"/>
    <s v="Cilimus"/>
    <s v="Jl. Panawuan Indrapatra, Panawuan"/>
    <s v="Yulius Simbuang Od."/>
    <s v="6285215179967"/>
    <x v="14"/>
    <s v="Kab. Luwu Utara"/>
    <s v="Sukamaju"/>
    <s v="Dusun Kambara Desa Suka Harapan Kec Sukamaju (DIANTAR LANGSUNG KE ALAMAT PENERIMA) Masuk Lorong Sebelah Kanan Rumah Ke 6 Sebelah Kanan."/>
    <n v="1"/>
    <s v="BARANG"/>
    <n v="100"/>
    <n v="0"/>
    <s v="EZ"/>
    <s v="Bulanan"/>
    <s v="Beli 1 Gratis 1 Sikat Punggug"/>
    <m/>
    <n v="61000"/>
    <n v="0"/>
    <n v="0"/>
    <n v="61000"/>
    <m/>
    <s v="Diskon"/>
    <n v="24400"/>
    <n v="36600"/>
    <n v="131000"/>
    <n v="1965"/>
    <s v="DC PANAWUAN"/>
    <s v="Atasan/Staf/Karyawan"/>
    <d v="2026-06-27T00:00:00"/>
    <m/>
    <x v="1"/>
    <m/>
    <s v="VIP"/>
    <m/>
    <m/>
    <s v="Tidak"/>
    <s v="COD"/>
    <n v="70000"/>
    <s v="-"/>
    <n v="92435"/>
    <x v="17"/>
  </r>
  <r>
    <s v="1358959345"/>
    <d v="2026-06-13T00:00:00"/>
    <s v="MEIKA-BERKARYA"/>
    <s v="Meika Berkarya"/>
    <s v="6287818525580"/>
    <s v="Kab. Kuningan"/>
    <s v="Cilimus"/>
    <s v="Jl. Panawuan Indrapatra, Panawuan, Kec. Cigandamekar, Kabupaten Kuningan, Jawa Barat"/>
    <s v="Rusli (IS)"/>
    <s v="6282153797870"/>
    <x v="19"/>
    <s v="Balikpapan"/>
    <s v="Balikpapan Utara"/>
    <s v="Perumahan Al Ikhlas Rt 15 C 02/02 Buta Ratna Karang Joang Kelurahan Karang Joang Kec Balikpapan Utara Kota Balikpapan"/>
    <n v="1"/>
    <s v="BARANG"/>
    <n v="100"/>
    <n v="0"/>
    <s v="EZ"/>
    <s v="Bulanan"/>
    <s v="1 SET POMPA SEDOT MANUAL (1 POMPA DAN 1 SELANG)"/>
    <m/>
    <n v="47000"/>
    <n v="0"/>
    <n v="0"/>
    <n v="47000"/>
    <m/>
    <s v="Diskon"/>
    <n v="18800"/>
    <n v="28200"/>
    <n v="112000"/>
    <n v="1680"/>
    <s v="JNT"/>
    <s v="Atasan/Staf/Karyawan"/>
    <d v="2026-06-22T00:00:00"/>
    <s v="HUBUNGI PENERIMA (LANGSUNG ANTAR KE ALAMAT)"/>
    <x v="1"/>
    <m/>
    <s v="VIP"/>
    <m/>
    <m/>
    <s v="Tidak"/>
    <s v="COD"/>
    <n v="65000"/>
    <s v="-"/>
    <n v="82120"/>
    <x v="19"/>
  </r>
  <r>
    <s v="1358933780"/>
    <d v="2026-06-13T00:00:00"/>
    <s v="MEIKA-BERKARYA"/>
    <s v="Meika Berkarya"/>
    <s v="6287818525580"/>
    <s v="Kab. Kuningan"/>
    <s v="Cilimus"/>
    <s v="Jl. Panawuan Indrapatra, Panawuan, Kec. Cigandamekar, Kabupaten Kuningan, Jawa Barat"/>
    <s v="Ibu Fatimah (Bar)"/>
    <s v="6282389301029"/>
    <x v="24"/>
    <s v="Jakarta Timur"/>
    <s v="Ciracas"/>
    <s v="Jl Raya Bogor, Gang Haji Jenih No 13, Lantai 2, Rt 006/Rw 001, Kampung Rambutan, Kec Ciracas, No Hp ,62 823-8930-1029 (Diantarkan Langsung Ke Penerima)"/>
    <n v="1"/>
    <s v="BARANG"/>
    <n v="100"/>
    <n v="0"/>
    <s v="EZ"/>
    <s v="Bulanan"/>
    <s v="1 Dapat 3 Penambal Gigi"/>
    <m/>
    <n v="14000"/>
    <n v="0"/>
    <n v="0"/>
    <n v="14000"/>
    <m/>
    <s v="Diskon"/>
    <n v="8000"/>
    <n v="6000"/>
    <n v="94000"/>
    <n v="1410"/>
    <s v="Ibu Fatimah (Bar)"/>
    <m/>
    <d v="2026-06-15T00:00:00"/>
    <s v="HUBUNGI PENERIMA (LANGSUNG ANTAR KE ALAMAT)"/>
    <x v="0"/>
    <m/>
    <s v="VIP"/>
    <m/>
    <m/>
    <s v="Tidak"/>
    <s v="COD"/>
    <n v="80000"/>
    <s v="Recon"/>
    <n v="86590"/>
    <x v="15"/>
  </r>
  <r>
    <s v="1358959320"/>
    <d v="2026-06-13T00:00:00"/>
    <s v="MEIKA-BERKARYA"/>
    <s v="Meika Berkarya"/>
    <s v="6287818525580"/>
    <s v="Kab. Kuningan"/>
    <s v="Cilimus"/>
    <s v="Jl. Panawuan Indrapatra, Panawuan"/>
    <s v="Rizal (PS)"/>
    <s v="6282278335902"/>
    <x v="27"/>
    <s v="Kab.  Rokan Hilir"/>
    <s v="Bangko Pusako"/>
    <s v="Balam km 4 Kelompok Tani Desa. Bangko Permata (ANTRAKN LANGSUNG KE ALAMAT)"/>
    <n v="1"/>
    <s v="BARANG"/>
    <n v="100"/>
    <n v="0"/>
    <s v="EZ"/>
    <s v="Bulanan"/>
    <s v="Beli 1 Penghitam Body Kendaraan Bonus Kain Lap Microfiber"/>
    <m/>
    <n v="51000"/>
    <n v="0"/>
    <n v="0"/>
    <n v="51000"/>
    <m/>
    <s v="Diskon"/>
    <n v="20400"/>
    <n v="30600"/>
    <n v="105000"/>
    <n v="1575"/>
    <s v="Rizal (PS)"/>
    <m/>
    <d v="2026-06-19T00:00:00"/>
    <m/>
    <x v="0"/>
    <m/>
    <s v="VIP"/>
    <m/>
    <m/>
    <s v="Tidak"/>
    <s v="COD"/>
    <n v="54000"/>
    <s v="Recon"/>
    <n v="72825"/>
    <x v="9"/>
  </r>
  <r>
    <s v="1358447419"/>
    <d v="2026-06-13T00:00:00"/>
    <s v="MEIKA-BERKARYA"/>
    <s v="Meika Berkarya"/>
    <s v="6287818525580"/>
    <s v="Kab. Kuningan"/>
    <s v="Cilimus"/>
    <s v="Jl. Panawuan Indrapatra, Panawuan"/>
    <s v="Mastar Aim (PS)"/>
    <s v="6282291351465"/>
    <x v="8"/>
    <s v="Kab. Buol"/>
    <s v="Biau"/>
    <s v="Jln. Ma Turungku  RT 02 RW 01 Kelurahan. Kali (depan SDN 3 BIAU, ANTRAKN LANGSUNG KE ALAMAT)"/>
    <n v="1"/>
    <s v="BARANG"/>
    <n v="100"/>
    <n v="0"/>
    <s v="EZ"/>
    <s v="Bulanan"/>
    <s v="Beli 2 Gratis 1 Semprotan Noozle"/>
    <m/>
    <n v="85000"/>
    <n v="0"/>
    <n v="0"/>
    <n v="85000"/>
    <m/>
    <s v="Diskon"/>
    <n v="34000"/>
    <n v="51000"/>
    <n v="189000"/>
    <n v="2835"/>
    <s v="Mastar Aim (PS)"/>
    <m/>
    <d v="2026-06-23T00:00:00"/>
    <m/>
    <x v="0"/>
    <m/>
    <s v="VIP"/>
    <m/>
    <m/>
    <s v="Tidak"/>
    <s v="COD"/>
    <n v="104000"/>
    <s v="Recon"/>
    <n v="135165"/>
    <x v="10"/>
  </r>
  <r>
    <s v="1358933809"/>
    <d v="2026-06-13T00:00:00"/>
    <s v="MEIKA-BERKARYA"/>
    <s v="Meika Berkarya"/>
    <s v="6287818525580"/>
    <s v="Kab. Kuningan"/>
    <s v="Cilimus"/>
    <s v="Jl. Panawuan Indrapatra, Panawuan, Kec. Cigandamekar, Kabupaten Kuningan, Jawa Barat"/>
    <s v="Hsor (Rs)"/>
    <s v="6282383748588"/>
    <x v="10"/>
    <s v="Kab. Musi Rawas"/>
    <s v="STL Ulu Terawas"/>
    <s v="Jln Jambi Lama, Rt 2, Desa Terawas, Kec Stl Ulu Terawas Kab Musi Rawas"/>
    <n v="1"/>
    <s v="BARANG"/>
    <n v="100"/>
    <n v="0"/>
    <s v="EZ"/>
    <s v="Bulanan"/>
    <s v="1 SET POMPA SEDOT MANUAL (1 POMPA DAN 1 SELANG)"/>
    <m/>
    <n v="37000"/>
    <n v="0"/>
    <n v="0"/>
    <n v="37000"/>
    <m/>
    <s v="Diskon"/>
    <n v="14800"/>
    <n v="22200"/>
    <n v="119000"/>
    <n v="1785"/>
    <s v="Hsor (Rs)"/>
    <m/>
    <d v="2026-06-19T00:00:00"/>
    <s v="HUBUNGI PENERIMA (LANGSUNG ANTAR KE ALAMAT)"/>
    <x v="0"/>
    <m/>
    <s v="VIP"/>
    <m/>
    <m/>
    <s v="Tidak"/>
    <s v="COD"/>
    <n v="82000"/>
    <s v="Recon"/>
    <n v="95015"/>
    <x v="9"/>
  </r>
  <r>
    <s v="1359014179"/>
    <d v="2026-06-13T00:00:00"/>
    <s v="MEIKA-BERKARYA"/>
    <s v="Meika Berkarya"/>
    <s v="6287818525580"/>
    <s v="Kab. Kuningan"/>
    <s v="Cilimus"/>
    <s v="Jl. Panawuan Indrapatra, Panawuan"/>
    <s v="riyani (IR)"/>
    <s v="6282156944630"/>
    <x v="3"/>
    <s v="Kab. Minahasa Tenggara"/>
    <s v="Ratatotok"/>
    <s v="Jaga Empat Kampung Melben Desa Ratatotok Utara Kec Ratatotok"/>
    <n v="1"/>
    <s v="BARANG"/>
    <n v="100"/>
    <n v="0"/>
    <s v="EZ"/>
    <s v="Bulanan"/>
    <s v="Beli 1 Gratis 1 Sikat Punggug"/>
    <m/>
    <n v="72000"/>
    <n v="0"/>
    <n v="0"/>
    <n v="72000"/>
    <m/>
    <s v="Diskon"/>
    <n v="28800"/>
    <n v="43200"/>
    <n v="142000"/>
    <n v="2130"/>
    <s v="jnt"/>
    <s v="Atasan/Staf/Karyawan"/>
    <d v="2026-06-23T00:00:00"/>
    <m/>
    <x v="1"/>
    <m/>
    <s v="VIP"/>
    <m/>
    <m/>
    <s v="Tidak"/>
    <s v="COD"/>
    <n v="70000"/>
    <s v="-"/>
    <n v="96670"/>
    <x v="10"/>
  </r>
  <r>
    <s v="1359005832"/>
    <d v="2026-06-13T00:00:00"/>
    <s v="MEIKA-BERKARYA"/>
    <s v="Meika Berkarya"/>
    <s v="6287818525580"/>
    <s v="Kab. Kuningan"/>
    <s v="Cilimus"/>
    <s v="Jl. Panawuan Indrapatra, Panawuan"/>
    <s v="Azi (PS)"/>
    <s v="6282310617679"/>
    <x v="23"/>
    <s v="Kab. Muna"/>
    <s v="Katobu"/>
    <s v="Toko Azi,Jln. Madesabara Kelurahan. Raha III (ANTARKAN LANGSUNG KE ALAMAT)"/>
    <n v="1"/>
    <s v="BARANG"/>
    <n v="100"/>
    <n v="0"/>
    <s v="EZ"/>
    <s v="Bulanan"/>
    <s v="Beli 1 Gratis 1 Parfum Mobil"/>
    <m/>
    <n v="91000"/>
    <n v="0"/>
    <n v="0"/>
    <n v="91000"/>
    <m/>
    <s v="Diskon"/>
    <n v="36400"/>
    <n v="54600"/>
    <n v="215000"/>
    <n v="3225"/>
    <s v="jnt"/>
    <s v="Atasan/Staf/Karyawan"/>
    <d v="2026-06-25T00:00:00"/>
    <m/>
    <x v="1"/>
    <m/>
    <s v="VIP"/>
    <m/>
    <m/>
    <s v="Tidak"/>
    <s v="COD"/>
    <n v="124000"/>
    <s v="-"/>
    <n v="157175"/>
    <x v="2"/>
  </r>
  <r>
    <s v="1359275833"/>
    <d v="2026-06-13T00:00:00"/>
    <s v="MEIKA-BERKARYA"/>
    <s v="Meika Berkarya"/>
    <s v="6287818525580"/>
    <s v="Kab. Kuningan"/>
    <s v="Cilimus"/>
    <s v="Jl. Panawuan Indrapatra, Panawuan"/>
    <s v="Saffrudin Hanapiah (Kin)"/>
    <s v="6285397239190"/>
    <x v="8"/>
    <s v="Kab. Toli-Toli"/>
    <s v="Basidondo"/>
    <s v="Desa Silondou, Dusun Rukun Makmur Dekat SMP Silondou"/>
    <n v="1"/>
    <s v="BARANG"/>
    <n v="100"/>
    <n v="0"/>
    <s v="EZ"/>
    <s v="Bulanan"/>
    <s v="Beli 1 Semprotan Noozle"/>
    <m/>
    <n v="85000"/>
    <n v="0"/>
    <n v="0"/>
    <n v="85000"/>
    <m/>
    <s v="Diskon"/>
    <n v="34000"/>
    <n v="51000"/>
    <n v="139000"/>
    <n v="2085"/>
    <s v="Saffrudin Hanapiah (Kin)"/>
    <m/>
    <d v="2026-06-23T00:00:00"/>
    <m/>
    <x v="0"/>
    <m/>
    <s v="VIP"/>
    <m/>
    <m/>
    <s v="Tidak"/>
    <s v="COD"/>
    <n v="54000"/>
    <s v="Recon"/>
    <n v="85915"/>
    <x v="10"/>
  </r>
  <r>
    <s v="1359021509"/>
    <d v="2026-06-13T00:00:00"/>
    <s v="MEIKA-BERKARYA"/>
    <s v="Meika Berkarya"/>
    <s v="6287818525580"/>
    <s v="Kab. Kuningan"/>
    <s v="Cilimus"/>
    <s v="Jl. Panawuan Indrapatra, Panawuan"/>
    <s v="Gareng (Kin)"/>
    <s v="6285273846849"/>
    <x v="29"/>
    <s v="Kab. Lebong"/>
    <s v="Amen"/>
    <s v="Desa Pyang Mbik, Patokan Jembatan Samping Bakso Mang Dul (LANGSUNG DIANTARKAN KE ALAMAT)"/>
    <n v="1"/>
    <s v="BARANG"/>
    <n v="100"/>
    <n v="0"/>
    <s v="EZ"/>
    <s v="Bulanan"/>
    <s v="Beli 1 Penghitam Body Kendaraan Bonus Kain Lap Microfiber"/>
    <m/>
    <n v="54000"/>
    <n v="0"/>
    <n v="0"/>
    <n v="54000"/>
    <m/>
    <s v="Diskon"/>
    <n v="21600"/>
    <n v="32400"/>
    <n v="108000"/>
    <n v="1620"/>
    <s v="JNT"/>
    <s v="Atasan/Staf/Karyawan"/>
    <d v="2026-06-26T00:00:00"/>
    <m/>
    <x v="1"/>
    <m/>
    <s v="VIP"/>
    <m/>
    <m/>
    <s v="Tidak"/>
    <s v="COD"/>
    <n v="54000"/>
    <s v="-"/>
    <n v="73980"/>
    <x v="16"/>
  </r>
  <r>
    <s v="1359019198"/>
    <d v="2026-06-13T00:00:00"/>
    <s v="MEIKA-BERKARYA"/>
    <s v="Meika Berkarya"/>
    <s v="6287818525580"/>
    <s v="Kab. Kuningan"/>
    <s v="Cilimus"/>
    <s v="Jl. Panawuan Indrapatra, Panawuan"/>
    <s v="Sri Manfangati (Kin)"/>
    <s v="6289614446414"/>
    <x v="15"/>
    <s v="Kab. Purbalingga"/>
    <s v="Bojongsari"/>
    <s v="Dusun 5 Kel/Desa Kajongan, Brubahan RT 02 RW 09"/>
    <n v="1"/>
    <s v="BARANG"/>
    <n v="100"/>
    <n v="0"/>
    <s v="EZ"/>
    <s v="Bulanan"/>
    <s v="Beli 1 Gratis 1 Gelang Retro Terapi Batu Giok"/>
    <m/>
    <n v="25000"/>
    <n v="0"/>
    <n v="0"/>
    <n v="25000"/>
    <m/>
    <s v="Diskon"/>
    <n v="18000"/>
    <n v="7000"/>
    <n v="95000"/>
    <n v="1425"/>
    <s v="Sri Manfangati (Kin)"/>
    <m/>
    <d v="2026-06-15T00:00:00"/>
    <m/>
    <x v="0"/>
    <m/>
    <s v="VIP"/>
    <m/>
    <m/>
    <s v="Tidak"/>
    <s v="COD"/>
    <n v="70000"/>
    <s v="Recon"/>
    <n v="86575"/>
    <x v="15"/>
  </r>
  <r>
    <s v="1358230270"/>
    <d v="2026-06-13T00:00:00"/>
    <s v="MEIKA-BERKARYA"/>
    <s v="Meika Berkarya"/>
    <s v="6287818525580"/>
    <s v="Kab. Kuningan"/>
    <s v="Cilimus"/>
    <s v="Jl. Panawuan Indrapatra, Panawuan"/>
    <s v="BUk nuri (ib)"/>
    <s v="6285936184008"/>
    <x v="12"/>
    <s v="Denpasar"/>
    <s v="Denpasar Selatan"/>
    <s v="Jalan pendidikan GG bunga 2blok 4no 8 Sesetan Denpasar Selatan sidekarye Bali Denpasar Selatan sidekarye"/>
    <n v="1"/>
    <s v="BARANG"/>
    <n v="100"/>
    <n v="0"/>
    <s v="EZ"/>
    <s v="Bulanan"/>
    <s v="Beli 1 Gratis 1 Parfum Mobil"/>
    <m/>
    <n v="30000"/>
    <n v="0"/>
    <n v="0"/>
    <n v="30000"/>
    <m/>
    <s v="Diskon"/>
    <n v="12000"/>
    <n v="18000"/>
    <n v="134000"/>
    <n v="2010"/>
    <s v="BUk nuri (ib)"/>
    <m/>
    <d v="2026-06-18T00:00:00"/>
    <m/>
    <x v="0"/>
    <m/>
    <s v="VIP"/>
    <m/>
    <m/>
    <s v="Tidak"/>
    <s v="COD"/>
    <n v="104000"/>
    <s v="Recon"/>
    <n v="113990"/>
    <x v="7"/>
  </r>
  <r>
    <s v="1358650848"/>
    <d v="2026-06-13T00:00:00"/>
    <s v="MEIKA-BERKARYA"/>
    <s v="Meika Berkarya"/>
    <s v="6287818525580"/>
    <s v="Kab. Kuningan"/>
    <s v="Cilimus"/>
    <s v="Jl. Panawuan Indrapatra, Panawuan, Kec. Cigandamekar, Kabupaten Kuningan, Jawa Barat"/>
    <s v="Tanasar nasar (Hb)"/>
    <s v="6285247042517"/>
    <x v="5"/>
    <s v="Kab. Sanggau"/>
    <s v="Kembayan"/>
    <s v="Jlnduara Sejati No 37 Desa Tanjung Merpati Depan Sdn 09 Tanjung Merpati, Kec Kembayan Kab. Sanggau"/>
    <n v="1"/>
    <s v="BARANG"/>
    <n v="100"/>
    <n v="0"/>
    <s v="EZ"/>
    <s v="Bulanan"/>
    <s v="1 Alat Peras Buah"/>
    <m/>
    <n v="60000"/>
    <n v="0"/>
    <n v="0"/>
    <n v="60000"/>
    <m/>
    <s v="Diskon"/>
    <n v="24000"/>
    <n v="36000"/>
    <n v="154000"/>
    <n v="2310"/>
    <s v="DC PANAWUAN"/>
    <s v="Atasan/Staf/Karyawan"/>
    <d v="2026-06-27T00:00:00"/>
    <s v="HUBUNGI PENERIMA (LANGSUNG ANTAR KE ALAMAT)"/>
    <x v="1"/>
    <m/>
    <s v="VIP"/>
    <m/>
    <m/>
    <s v="Tidak"/>
    <s v="COD"/>
    <n v="94000"/>
    <s v="-"/>
    <n v="115690"/>
    <x v="17"/>
  </r>
  <r>
    <s v="1359204567"/>
    <d v="2026-06-13T00:00:00"/>
    <s v="MEIKA-BERKARYA"/>
    <s v="Meika Berkarya"/>
    <s v="6287818525580"/>
    <s v="Kab. Kuningan"/>
    <s v="Cilimus"/>
    <s v="Jl. Panawuan Indrapatra, Panawuan"/>
    <s v="SOZISOKHI HIA (PS)"/>
    <s v="6282178868746"/>
    <x v="0"/>
    <s v="Kab. Nias Barat"/>
    <s v="Lahomi"/>
    <s v="Jln. Sukarno Hatta no.1 Kantor Bupati Nias Barat Desa. Onolimbu (ANTRAKN LANGSUNG KE ALAMAT)"/>
    <n v="1"/>
    <s v="BARANG"/>
    <n v="100"/>
    <n v="0"/>
    <s v="EZ"/>
    <s v="Bulanan"/>
    <s v="Beli 1 Gratis 1 Parfum Mobil"/>
    <m/>
    <n v="62000"/>
    <n v="0"/>
    <n v="0"/>
    <n v="62000"/>
    <m/>
    <s v="Diskon"/>
    <n v="24800"/>
    <n v="37200"/>
    <n v="166000"/>
    <n v="2490"/>
    <s v="SOZISOKHI HIA (PS)"/>
    <m/>
    <d v="2026-06-20T00:00:00"/>
    <m/>
    <x v="0"/>
    <m/>
    <s v="VIP"/>
    <m/>
    <m/>
    <s v="Tidak"/>
    <s v="COD"/>
    <n v="104000"/>
    <s v="Recon"/>
    <n v="126310"/>
    <x v="3"/>
  </r>
  <r>
    <s v="1359217000"/>
    <d v="2026-06-13T00:00:00"/>
    <s v="MEIKA-BERKARYA"/>
    <s v="Meika Berkarya"/>
    <s v="6287818525580"/>
    <s v="Kab. Kuningan"/>
    <s v="Cilimus"/>
    <s v="Jl. Panawuan Indrapatra, Panawuan"/>
    <s v="Frida Momongan (PS)"/>
    <s v="6285256601662"/>
    <x v="3"/>
    <s v="Kab. Minahasa Selatan"/>
    <s v="Suluun Tareran"/>
    <s v="Jl. Tonsaroinsong Jaga 3 Desa. Talaitad (ANTRAKN LANGSUNG KE ALAMAT )"/>
    <n v="1"/>
    <s v="BARANG"/>
    <n v="100"/>
    <n v="0"/>
    <s v="EZ"/>
    <s v="Bulanan"/>
    <s v="Beli 2 Gratis 2 Sikat Punggug"/>
    <m/>
    <n v="102000"/>
    <n v="0"/>
    <n v="0"/>
    <n v="102000"/>
    <m/>
    <s v="Diskon"/>
    <n v="40800"/>
    <n v="61200"/>
    <n v="217000"/>
    <n v="3255"/>
    <s v="Frida Momongan (PS)"/>
    <m/>
    <d v="2026-06-17T00:00:00"/>
    <m/>
    <x v="0"/>
    <m/>
    <s v="VIP"/>
    <m/>
    <m/>
    <s v="Tidak"/>
    <s v="COD"/>
    <n v="115000"/>
    <s v="Recon"/>
    <n v="152545"/>
    <x v="14"/>
  </r>
  <r>
    <s v="1358303351"/>
    <d v="2026-06-13T00:00:00"/>
    <s v="MEIKA-BERKARYA"/>
    <s v="Meika Berkarya"/>
    <s v="6287818525580"/>
    <s v="Kab. Kuningan"/>
    <s v="Cilimus"/>
    <s v="Jl. Panawuan Indrapatra, Panawuan"/>
    <s v="Ade Gunawan Od."/>
    <s v="6281295940867"/>
    <x v="24"/>
    <s v="Jakarta Selatan"/>
    <s v="Mampang Prapatan"/>
    <s v="Jln. Bungur No. 29 Kec Mampang Prapatan Kelurahan Bangka (DIANTAR LANGSUNG KE ALAMAT PENERIMA) Pagar Merah Pas Tikungan Kode Pos 12730."/>
    <n v="1"/>
    <s v="BARANG"/>
    <n v="100"/>
    <n v="0"/>
    <s v="EZ"/>
    <s v="Bulanan"/>
    <s v="Beli 1 Gratis 1 Parfum Mobil"/>
    <m/>
    <n v="14000"/>
    <n v="0"/>
    <n v="0"/>
    <n v="14000"/>
    <m/>
    <s v="Diskon"/>
    <n v="5600"/>
    <n v="8400"/>
    <n v="0"/>
    <n v="0"/>
    <s v="Ade Gunawan Od."/>
    <m/>
    <d v="2026-06-14T00:00:00"/>
    <m/>
    <x v="0"/>
    <m/>
    <s v="VIP"/>
    <m/>
    <m/>
    <s v="Tidak"/>
    <s v="NONCOD"/>
    <n v="-14000"/>
    <s v="-"/>
    <n v="-8400"/>
    <x v="25"/>
  </r>
  <r>
    <s v="1359201557"/>
    <d v="2026-06-13T00:00:00"/>
    <s v="MEIKA-BERKARYA"/>
    <s v="Meika Berkarya"/>
    <s v="6287818525580"/>
    <s v="Kab. Kuningan"/>
    <s v="Cilimus"/>
    <s v="Jl. Panawuan Indrapatra, Panawuan, Kec. Cigandamekar, Kabupaten Kuningan, Jawa Barat"/>
    <s v="Ahmad Basir (rz)"/>
    <s v="6285242994649"/>
    <x v="23"/>
    <s v="Kab. Kolaka Utara"/>
    <s v="Lasusua"/>
    <s v="Jln Tomaranginang ( Belakang Polsek Lasusua ) Kelurahan/Desa Desa Lasusua"/>
    <n v="1"/>
    <s v="BARANG"/>
    <n v="100"/>
    <n v="0"/>
    <s v="EZ"/>
    <s v="Bulanan"/>
    <s v="1 PCS LEM BESI SERBAGUNA"/>
    <m/>
    <n v="85000"/>
    <n v="0"/>
    <n v="0"/>
    <n v="85000"/>
    <m/>
    <s v="Diskon"/>
    <n v="34000"/>
    <n v="51000"/>
    <n v="155000"/>
    <n v="2325"/>
    <s v="Ahmad Basir (rz)"/>
    <m/>
    <d v="2026-06-18T00:00:00"/>
    <s v="HUBUNGI PENERIMA (LANGSUNG ANTAR KE ALAMAT)"/>
    <x v="0"/>
    <m/>
    <s v="VIP"/>
    <m/>
    <m/>
    <s v="Tidak"/>
    <s v="COD"/>
    <n v="70000"/>
    <s v="Recon"/>
    <n v="101675"/>
    <x v="7"/>
  </r>
  <r>
    <s v="1359023088"/>
    <d v="2026-06-13T00:00:00"/>
    <s v="MEIKA-BERKARYA"/>
    <s v="Meika Berkarya"/>
    <s v="6287818525580"/>
    <s v="Kab. Kuningan"/>
    <s v="Cilimus"/>
    <s v="Jl. Panawuan Indrapatra, Panawuan"/>
    <s v="Abdurrahim Muhammad (PS)"/>
    <s v="6281244691500"/>
    <x v="24"/>
    <s v="Jakarta Pusat"/>
    <s v="Tanah Abang"/>
    <s v="Jalan. Danau Diatas no 116 Kost Dasori Samping Kost Suite Artha Kelurahan. Bendungan Hilir  (ANTARKAN LANGSUNG KE ALAMAT)"/>
    <n v="1"/>
    <s v="BARANG"/>
    <n v="100"/>
    <n v="0"/>
    <s v="EZ"/>
    <s v="Bulanan"/>
    <s v="Beli 1 Gratis 1 Parfum Mobil"/>
    <m/>
    <n v="14000"/>
    <n v="0"/>
    <n v="0"/>
    <n v="14000"/>
    <m/>
    <s v="Diskon"/>
    <n v="8000"/>
    <n v="6000"/>
    <n v="116500"/>
    <n v="1747.5"/>
    <s v="Abdurrahim Muhammad (PS)"/>
    <m/>
    <d v="2026-06-15T00:00:00"/>
    <m/>
    <x v="0"/>
    <m/>
    <s v="VIP"/>
    <m/>
    <m/>
    <s v="Tidak"/>
    <s v="COD"/>
    <n v="102500"/>
    <s v="Recon"/>
    <n v="108752.5"/>
    <x v="15"/>
  </r>
  <r>
    <s v="1359003935"/>
    <d v="2026-06-13T00:00:00"/>
    <s v="MEIKA-BERKARYA"/>
    <s v="Meika Berkarya"/>
    <s v="6287818525580"/>
    <s v="Kab. Kuningan"/>
    <s v="Cilimus"/>
    <s v="Jl. Panawuan Indrapatra, Panawuan"/>
    <s v="Maria Imaculata (PS)"/>
    <s v="6281353921692"/>
    <x v="1"/>
    <s v="Kab. Ende"/>
    <s v="Ende Tengah"/>
    <s v="Jln. Sam Ratulangi Ende  Kelurahan. Paupire (belakang bagian hidup)"/>
    <n v="1"/>
    <s v="BARANG"/>
    <n v="100"/>
    <n v="0"/>
    <s v="EZ"/>
    <s v="Bulanan"/>
    <s v="Beli 1 Semprotan Noozle"/>
    <m/>
    <n v="80000"/>
    <n v="0"/>
    <n v="0"/>
    <n v="80000"/>
    <m/>
    <s v="Diskon"/>
    <n v="32000"/>
    <n v="48000"/>
    <n v="135000"/>
    <n v="2025"/>
    <s v="Maria Imaculata (PS)"/>
    <m/>
    <d v="2026-06-20T00:00:00"/>
    <m/>
    <x v="0"/>
    <m/>
    <s v="VIP"/>
    <m/>
    <m/>
    <s v="Tidak"/>
    <s v="COD"/>
    <n v="55000"/>
    <s v="Recon"/>
    <n v="84975"/>
    <x v="3"/>
  </r>
  <r>
    <s v="1358902839"/>
    <d v="2026-06-13T00:00:00"/>
    <s v="MEIKA-BERKARYA"/>
    <s v="Meika Berkarya"/>
    <s v="6287818525580"/>
    <s v="Kab. Kuningan"/>
    <s v="Cilimus"/>
    <s v="Jl. Panawuan Indrapatra, Panawuan"/>
    <s v="Heri kaka ( SP )"/>
    <s v="6282144448586"/>
    <x v="1"/>
    <s v="Kab. Sumba Barat Daya"/>
    <s v="Kodi"/>
    <s v="Kelurahan bondo kodi Rt 02 Rw 02 ( Patokan dekat SPBU )"/>
    <n v="1"/>
    <s v="BARANG"/>
    <n v="100"/>
    <n v="0"/>
    <s v="EZ"/>
    <s v="Bulanan"/>
    <s v="Beli 2 Gratis 2 Parfum Mobil"/>
    <m/>
    <n v="81000"/>
    <n v="0"/>
    <n v="0"/>
    <n v="81000"/>
    <m/>
    <s v="Diskon"/>
    <n v="32400"/>
    <n v="48600"/>
    <n v="275000"/>
    <n v="4125"/>
    <s v="ybs"/>
    <m/>
    <d v="2026-07-02T00:00:00"/>
    <m/>
    <x v="1"/>
    <m/>
    <s v="VIP"/>
    <m/>
    <m/>
    <s v="Tidak"/>
    <s v="COD"/>
    <n v="194000"/>
    <s v="-"/>
    <n v="222275"/>
    <x v="6"/>
  </r>
  <r>
    <s v="1359003362"/>
    <d v="2026-06-13T00:00:00"/>
    <s v="MEIKA-BERKARYA"/>
    <s v="Meika Berkarya"/>
    <s v="6287818525580"/>
    <s v="Kab. Kuningan"/>
    <s v="Cilimus"/>
    <s v="Jl. Panawuan Indrapatra, Panawuan, Kec. Cigandamekar, Kabupaten Kuningan, Jawa Barat"/>
    <s v="ABD RAHMAN ( Di)"/>
    <s v="6281242440516"/>
    <x v="14"/>
    <s v="Makassar"/>
    <s v="Ujung Tanah"/>
    <s v="Jln Barukang Dua , Kelurahan Pattingalloang Rt 02 Rw 01 ( Patokan Pinggir Kanal) Kec Ujung Tanah"/>
    <n v="1"/>
    <s v="BARANG"/>
    <n v="100"/>
    <n v="0"/>
    <s v="EZ"/>
    <s v="Bulanan"/>
    <s v="1 SET POMPA SEDOT MANUAL (1 POMPA DAN 1 SELANG)"/>
    <m/>
    <n v="60000"/>
    <n v="0"/>
    <n v="0"/>
    <n v="60000"/>
    <m/>
    <s v="Diskon"/>
    <n v="24000"/>
    <n v="36000"/>
    <n v="121500"/>
    <n v="1822.5"/>
    <s v="PAKET ANDA ADA DI JNT PANWUAN"/>
    <s v="Atasan/Staf/Karyawan"/>
    <d v="2026-06-23T00:00:00"/>
    <s v="HUBUNGI PENERIMA (LANGSUNG ANTAR KE ALAMAT)"/>
    <x v="1"/>
    <m/>
    <s v="VIP"/>
    <m/>
    <m/>
    <s v="Tidak"/>
    <s v="COD"/>
    <n v="61500"/>
    <s v="-"/>
    <n v="83677.5"/>
    <x v="10"/>
  </r>
  <r>
    <s v="1358302471"/>
    <d v="2026-06-13T00:00:00"/>
    <s v="MEIKA-BERKARYA"/>
    <s v="Meika Berkarya"/>
    <s v="6287818525580"/>
    <s v="Kab. Kuningan"/>
    <s v="Cilimus"/>
    <s v="Jl. Panawuan Indrapatra, Panawuan, Kec. Cigandamekar, Kabupaten Kuningan, Jawa Barat"/>
    <s v="Sidag Amin (Hb)"/>
    <s v="62811420201"/>
    <x v="18"/>
    <s v="Kab. Polewali Mandar"/>
    <s v="Polewali"/>
    <s v="Komplex Pekkabata no 3 Kelurahan Pekkabata"/>
    <n v="1"/>
    <s v="BARANG"/>
    <n v="100"/>
    <n v="0"/>
    <s v="EZ"/>
    <s v="Bulanan"/>
    <s v="1 Spray Pembersih Interior Mobil"/>
    <m/>
    <n v="65000"/>
    <n v="0"/>
    <n v="0"/>
    <n v="65000"/>
    <m/>
    <s v="Diskon"/>
    <n v="26000"/>
    <n v="39000"/>
    <n v="145000"/>
    <n v="2175"/>
    <s v="PENERIMA:(HUBUNGI 081313558861 WA CHAT)"/>
    <s v="Tetangga"/>
    <d v="2026-06-25T00:00:00"/>
    <s v="HUBUNGI PENERIMA (LANGSUNG ANTAR KE ALAMAT)"/>
    <x v="1"/>
    <m/>
    <s v="VIP"/>
    <m/>
    <m/>
    <s v="Tidak"/>
    <s v="COD"/>
    <n v="80000"/>
    <s v="-"/>
    <n v="103825"/>
    <x v="2"/>
  </r>
  <r>
    <s v="1359275481"/>
    <d v="2026-06-13T00:00:00"/>
    <s v="MEIKA-BERKARYA"/>
    <s v="Meika Berkarya"/>
    <s v="6287818525580"/>
    <s v="Kab. Kuningan"/>
    <s v="Cilimus"/>
    <s v="Jl. Panawuan Indrapatra, Panawuan"/>
    <s v="Alfaro (Jj)"/>
    <s v="6282341391992"/>
    <x v="1"/>
    <s v="Kab. Sumba Tengah"/>
    <s v="Mamboro"/>
    <s v="Jln. Lintas Ole Ate RT 01 RW 02 Kelurahan /Desa Ole Ate Kec. Mamboro"/>
    <n v="1"/>
    <s v="BARANG"/>
    <n v="100"/>
    <n v="0"/>
    <s v="EZ"/>
    <s v="Bulanan"/>
    <s v="Beli 1 Penghitam Body Kendaraan Bonus Kain Lap Microfiber"/>
    <m/>
    <n v="85000"/>
    <n v="0"/>
    <n v="0"/>
    <n v="85000"/>
    <m/>
    <s v="Diskon"/>
    <n v="34000"/>
    <n v="51000"/>
    <n v="139000"/>
    <n v="2085"/>
    <m/>
    <m/>
    <m/>
    <m/>
    <x v="1"/>
    <m/>
    <s v="VIP"/>
    <m/>
    <m/>
    <s v="Tidak"/>
    <s v="COD"/>
    <n v="54000"/>
    <s v="-"/>
    <n v="85915"/>
    <x v="20"/>
  </r>
  <r>
    <s v="1358905392"/>
    <d v="2026-06-13T00:00:00"/>
    <s v="MEIKA-BERKARYA"/>
    <s v="Meika Berkarya"/>
    <s v="6287818525580"/>
    <s v="Kab. Kuningan"/>
    <s v="Cilimus"/>
    <s v="Jl. Panawuan Indrapatra, Panawuan"/>
    <s v="Muhammad natsir ido Od."/>
    <s v="6281242489689"/>
    <x v="23"/>
    <s v="Kab. Muna"/>
    <s v="Katobu"/>
    <s v="Jl. Srikaya No. 9 Kelurahan Butung Butung Kec Katobu Muna (DIANTAR LANGSUNG KE ALAMAT PENERIMA) Tepatnya Belakang Kantor Kejaksaan."/>
    <n v="1"/>
    <s v="BARANG"/>
    <n v="100"/>
    <n v="0"/>
    <s v="EZ"/>
    <s v="Bulanan"/>
    <s v="Beli 1 Gratis 1 Parfum Mobil"/>
    <m/>
    <n v="91000"/>
    <n v="0"/>
    <n v="0"/>
    <n v="91000"/>
    <m/>
    <s v="Diskon"/>
    <n v="36400"/>
    <n v="54600"/>
    <n v="195000"/>
    <n v="2925"/>
    <s v="Muhammad natsir ido Od."/>
    <m/>
    <d v="2026-06-17T00:00:00"/>
    <m/>
    <x v="0"/>
    <m/>
    <s v="VIP"/>
    <m/>
    <m/>
    <s v="Tidak"/>
    <s v="COD"/>
    <n v="104000"/>
    <s v="Recon"/>
    <n v="137475"/>
    <x v="14"/>
  </r>
  <r>
    <s v="1358240264"/>
    <d v="2026-06-13T00:00:00"/>
    <s v="MEIKA-BERKARYA"/>
    <s v="Meika Berkarya"/>
    <s v="6287818525580"/>
    <s v="Kab. Kuningan"/>
    <s v="Cilimus"/>
    <s v="Jl. Panawuan Indrapatra, Panawuan, Kec. Cigandamekar, Kabupaten Kuningan, Jawa Barat"/>
    <s v="Amirwan (Hb)"/>
    <s v="6285248178918"/>
    <x v="13"/>
    <s v="Palangkaraya"/>
    <s v="Pahandut"/>
    <s v="Jl Kecipir Blok H No 225B Kelurahan Panarung, Kec Pahandut Kota Palangka Raya"/>
    <n v="1"/>
    <s v="BARANG"/>
    <n v="100"/>
    <n v="0"/>
    <s v="EZ"/>
    <s v="Bulanan"/>
    <s v="1 Botol Aspal Anti Bocor"/>
    <m/>
    <n v="44000"/>
    <n v="0"/>
    <n v="0"/>
    <n v="44000"/>
    <m/>
    <s v="Diskon"/>
    <n v="17600"/>
    <n v="26400"/>
    <n v="128000"/>
    <n v="1920"/>
    <m/>
    <m/>
    <m/>
    <s v="HUBUNGI PENERIMA (LANGSUNG ANTAR KE ALAMAT)"/>
    <x v="1"/>
    <m/>
    <s v="VIP"/>
    <m/>
    <m/>
    <s v="Ya"/>
    <s v="COD"/>
    <n v="84000"/>
    <s v="-"/>
    <n v="99680"/>
    <x v="20"/>
  </r>
  <r>
    <s v="1359212161"/>
    <d v="2026-06-13T00:00:00"/>
    <s v="MEIKA-BERKARYA"/>
    <s v="Meika Berkarya"/>
    <s v="6287818525580"/>
    <s v="Kab. Kuningan"/>
    <s v="Cilimus"/>
    <s v="Jl. Panawuan Indrapatra, Panawuan"/>
    <s v="Sondakh Od."/>
    <s v="6282191595552"/>
    <x v="3"/>
    <s v="Manado"/>
    <s v="Wenang"/>
    <s v="Jln. Di. Panjaitan No. 53 Manado Kec Wenang Kelurahan Calaca Toko Jempol (DIANTAR LANGSUNG KE ALAMAT PENERIMA)."/>
    <n v="1"/>
    <s v="BARANG"/>
    <n v="100"/>
    <n v="0"/>
    <s v="EZ"/>
    <s v="Bulanan"/>
    <s v="Beli 1 Gratis 1 Sikat Punggug"/>
    <m/>
    <n v="64000"/>
    <n v="0"/>
    <n v="0"/>
    <n v="64000"/>
    <m/>
    <s v="Diskon"/>
    <n v="25600"/>
    <n v="38400"/>
    <n v="134000"/>
    <n v="2010"/>
    <s v="Sondakh Od."/>
    <m/>
    <d v="2026-06-17T00:00:00"/>
    <m/>
    <x v="0"/>
    <m/>
    <s v="VIP"/>
    <m/>
    <m/>
    <s v="Tidak"/>
    <s v="COD"/>
    <n v="70000"/>
    <s v="Recon"/>
    <n v="93590"/>
    <x v="14"/>
  </r>
  <r>
    <s v="1358656770"/>
    <d v="2026-06-13T00:00:00"/>
    <s v="MEIKA-BERKARYA"/>
    <s v="Meika Berkarya"/>
    <s v="6287818525580"/>
    <s v="Kab. Kuningan"/>
    <s v="Cilimus"/>
    <s v="Jl. Panawuan Indrapatra, Panawuan"/>
    <s v="Icel (PS)"/>
    <s v="6281337347139"/>
    <x v="1"/>
    <s v="Kab. Manggarai"/>
    <s v="Ruteng"/>
    <s v="Desa. Benteng  Kuwu  RT/RW 009/ 005 (Dekat lapangan , ANTRAKN LANGSUNG KE ALAMAT)"/>
    <n v="1"/>
    <s v="BARANG"/>
    <n v="100"/>
    <n v="0"/>
    <s v="EZ"/>
    <s v="Bulanan"/>
    <s v="Beli 1 Dapat 6 Paket Buku Lancar Membaca Tanpa Mengeja"/>
    <m/>
    <n v="83000"/>
    <n v="0"/>
    <n v="0"/>
    <n v="83000"/>
    <m/>
    <s v="Diskon"/>
    <n v="33200"/>
    <n v="49800"/>
    <n v="167000"/>
    <n v="2505"/>
    <s v="Icel (PS)"/>
    <m/>
    <d v="2026-06-21T00:00:00"/>
    <m/>
    <x v="0"/>
    <m/>
    <s v="VIP"/>
    <m/>
    <m/>
    <s v="Tidak"/>
    <s v="COD"/>
    <n v="84000"/>
    <s v="Recon"/>
    <n v="114695"/>
    <x v="0"/>
  </r>
  <r>
    <s v="1359210618"/>
    <d v="2026-06-13T00:00:00"/>
    <s v="MEIKA-BERKARYA"/>
    <s v="Meika Berkarya"/>
    <s v="6287818525580"/>
    <s v="Kab. Kuningan"/>
    <s v="Cilimus"/>
    <s v="Jl. Panawuan Indrapatra, Panawuan"/>
    <s v="Vera (IR)"/>
    <s v="6285752168928"/>
    <x v="5"/>
    <s v="Singkawang"/>
    <s v="Singkawang Selatan"/>
    <s v="Jl Sagatani No 06 RT 7 RW 3 Kelurahan Sagatani Kec Singkawang Selatan"/>
    <n v="1"/>
    <s v="BARANG"/>
    <n v="100"/>
    <n v="0"/>
    <s v="EZ"/>
    <s v="Bulanan"/>
    <s v="Beli 1 Semprotan Noozle"/>
    <m/>
    <n v="52000"/>
    <n v="0"/>
    <n v="0"/>
    <n v="52000"/>
    <m/>
    <s v="Diskon"/>
    <n v="20800"/>
    <n v="31200"/>
    <n v="106900"/>
    <n v="1603.5"/>
    <s v="Vera (IR)"/>
    <m/>
    <d v="2026-06-18T00:00:00"/>
    <m/>
    <x v="0"/>
    <m/>
    <s v="VIP"/>
    <m/>
    <m/>
    <s v="Tidak"/>
    <s v="COD"/>
    <n v="54900"/>
    <s v="Recon"/>
    <n v="74096.5"/>
    <x v="7"/>
  </r>
  <r>
    <s v="1359210165"/>
    <d v="2026-06-13T00:00:00"/>
    <s v="MEIKA-BERKARYA"/>
    <s v="Meika Berkarya"/>
    <s v="6287818525580"/>
    <s v="Kab. Kuningan"/>
    <s v="Cilimus"/>
    <s v="Jl. Panawuan Indrapatra, Panawuan, Kec. Cigandamekar, Kabupaten Kuningan, Jawa Barat"/>
    <s v="Joey cahyo (Bar)"/>
    <s v="6285793400843"/>
    <x v="26"/>
    <s v="Kab. Purwakarta"/>
    <s v="Purwakarta"/>
    <s v="Joey Chayo, Jl Ahmad Yani, Gang Sukarata, Rt 018/Rw 006, No 79, Cipaisan, Kec Purwakarta, No Hp ,6285793400843 (Diantarkan Langsung Ke Penerima)"/>
    <n v="1"/>
    <s v="BARANG"/>
    <n v="100"/>
    <n v="0"/>
    <s v="EZ"/>
    <s v="Bulanan"/>
    <s v="1 Dapat 2 Kacamata Autofokus"/>
    <m/>
    <n v="12000"/>
    <n v="0"/>
    <n v="0"/>
    <n v="12000"/>
    <m/>
    <s v="Diskon"/>
    <n v="7000"/>
    <n v="5000"/>
    <n v="52000"/>
    <n v="780"/>
    <s v="Joey cahyo (Bar)"/>
    <m/>
    <d v="2026-06-19T00:00:00"/>
    <s v="HUBUNGI PENERIMA (LANGSUNG ANTAR KE ALAMAT)"/>
    <x v="0"/>
    <m/>
    <s v="VIP"/>
    <m/>
    <m/>
    <s v="Tidak"/>
    <s v="COD"/>
    <n v="40000"/>
    <s v="Recon"/>
    <n v="46220"/>
    <x v="9"/>
  </r>
  <r>
    <s v="1359012516"/>
    <d v="2026-06-13T00:00:00"/>
    <s v="MEIKA-BERKARYA"/>
    <s v="Meika Berkarya"/>
    <s v="6287818525580"/>
    <s v="Kab. Kuningan"/>
    <s v="Cilimus"/>
    <s v="Jl. Panawuan Indrapatra, Panawuan"/>
    <s v="Kardi (PS)"/>
    <s v="6282253442481"/>
    <x v="5"/>
    <s v="Kab. Kubu Raya"/>
    <s v="Sungai Raya"/>
    <s v=". Sungai Raya Dalam Perum.Tanjungpura Permai no. B.1 Desa. Sungai Raya Dalam (ANTRAKN LANGSUNG KE ALAMAT)"/>
    <n v="1"/>
    <s v="BARANG"/>
    <n v="100"/>
    <n v="0"/>
    <s v="EZ"/>
    <s v="Bulanan"/>
    <s v="Beli 1 Gratis 1 Parfum Mobil"/>
    <m/>
    <n v="44000"/>
    <n v="0"/>
    <n v="0"/>
    <n v="44000"/>
    <m/>
    <s v="Diskon"/>
    <n v="17600"/>
    <n v="26400"/>
    <n v="148000"/>
    <n v="2220"/>
    <s v="Kardi (PS)"/>
    <m/>
    <d v="2026-06-17T00:00:00"/>
    <m/>
    <x v="0"/>
    <m/>
    <s v="VIP"/>
    <m/>
    <m/>
    <s v="Tidak"/>
    <s v="COD"/>
    <n v="104000"/>
    <s v="Recon"/>
    <n v="119380"/>
    <x v="14"/>
  </r>
  <r>
    <s v="1359012522"/>
    <d v="2026-06-13T00:00:00"/>
    <s v="MEIKA-BERKARYA"/>
    <s v="Meika Berkarya"/>
    <s v="6287818525580"/>
    <s v="Kab. Kuningan"/>
    <s v="Cilimus"/>
    <s v="Jl. Panawuan Indrapatra, Panawuan"/>
    <s v="Junaidi (IR)"/>
    <s v="6281257365594"/>
    <x v="21"/>
    <s v="Kab. Tanah Laut"/>
    <s v="Bati Bati"/>
    <s v="RT 1 RW 1 Jalan A. Yani Desa Ujung Kec Bati Bati"/>
    <n v="1"/>
    <s v="BARANG"/>
    <n v="100"/>
    <n v="0"/>
    <s v="EZ"/>
    <s v="Bulanan"/>
    <s v="Beli 1 Gratis 1 Parfum Mobil"/>
    <m/>
    <n v="61000"/>
    <n v="0"/>
    <n v="0"/>
    <n v="61000"/>
    <m/>
    <s v="Diskon"/>
    <n v="24400"/>
    <n v="36600"/>
    <n v="165000"/>
    <n v="2475"/>
    <s v="Junaidi (IR)"/>
    <m/>
    <d v="2026-06-17T00:00:00"/>
    <m/>
    <x v="0"/>
    <m/>
    <s v="VIP"/>
    <m/>
    <m/>
    <s v="Tidak"/>
    <s v="COD"/>
    <n v="104000"/>
    <s v="Recon"/>
    <n v="125925"/>
    <x v="14"/>
  </r>
  <r>
    <s v="1358658612"/>
    <d v="2026-06-13T00:00:00"/>
    <s v="MEIKA-BERKARYA"/>
    <s v="Meika Berkarya"/>
    <s v="6287818525580"/>
    <s v="Kab. Kuningan"/>
    <s v="Cilimus"/>
    <s v="Jl. Panawuan Indrapatra, Panawuan"/>
    <s v="Tajuddin (Kin)"/>
    <s v="6282122121029"/>
    <x v="23"/>
    <s v="Kab. Konawe"/>
    <s v="Soropia"/>
    <s v="Desa Bokori, Dusun 03, Patokan Dekat Mesjid Gabut Taqwa"/>
    <n v="1"/>
    <s v="BARANG"/>
    <n v="100"/>
    <n v="0"/>
    <s v="EZ"/>
    <s v="Bulanan"/>
    <s v="Beli 1 Gratis 1 Parfum Mobil"/>
    <m/>
    <n v="85000"/>
    <n v="0"/>
    <n v="0"/>
    <n v="85000"/>
    <m/>
    <s v="Diskon"/>
    <n v="34000"/>
    <n v="51000"/>
    <n v="189000"/>
    <n v="2835"/>
    <s v="jnt"/>
    <s v="Atasan/Staf/Karyawan"/>
    <d v="2026-06-25T00:00:00"/>
    <m/>
    <x v="1"/>
    <m/>
    <s v="VIP"/>
    <m/>
    <m/>
    <s v="Tidak"/>
    <s v="COD"/>
    <n v="104000"/>
    <s v="-"/>
    <n v="135165"/>
    <x v="2"/>
  </r>
  <r>
    <s v="1359015709"/>
    <d v="2026-06-13T00:00:00"/>
    <s v="MEIKA-BERKARYA"/>
    <s v="Meika Berkarya"/>
    <s v="6287818525580"/>
    <s v="Kab. Kuningan"/>
    <s v="Cilimus"/>
    <s v="Jl. Panawuan Indrapatra, Panawuan, Kec. Cigandamekar, Kabupaten Kuningan, Jawa Barat"/>
    <s v="Sulaeman (Hb)"/>
    <s v="6282396878379"/>
    <x v="14"/>
    <s v="Kab. Toraja Utara"/>
    <s v="Sesean"/>
    <s v="Palawa,Objek Wisata,Kelurahan Palawa, Kec Sesean Kab. Toraja Utara"/>
    <n v="1"/>
    <s v="BARANG"/>
    <n v="100"/>
    <n v="0"/>
    <s v="EZ"/>
    <s v="Bulanan"/>
    <s v="1 Spray Pembersih Interior Mobil"/>
    <m/>
    <n v="61000"/>
    <n v="0"/>
    <n v="0"/>
    <n v="61000"/>
    <m/>
    <s v="Diskon"/>
    <n v="24400"/>
    <n v="36600"/>
    <n v="145000"/>
    <n v="2175"/>
    <m/>
    <m/>
    <m/>
    <s v="HUBUNGI PENERIMA (LANGSUNG ANTAR KE ALAMAT)"/>
    <x v="1"/>
    <m/>
    <s v="VIP"/>
    <m/>
    <m/>
    <s v="Ya"/>
    <s v="COD"/>
    <n v="84000"/>
    <s v="-"/>
    <n v="106225"/>
    <x v="20"/>
  </r>
  <r>
    <s v="1358659210"/>
    <d v="2026-06-13T00:00:00"/>
    <s v="MEIKA-BERKARYA"/>
    <s v="Meika Berkarya"/>
    <s v="6287818525580"/>
    <s v="Kab. Kuningan"/>
    <s v="Cilimus"/>
    <s v="Jl. Panawuan Indrapatra, Panawuan"/>
    <s v="Hendrik Karunia (ib)"/>
    <s v="6282146221763"/>
    <x v="19"/>
    <s v="Kab. Kutai Kartanegara"/>
    <s v="Muara Kaman"/>
    <s v="Jln langsat RT 11 blok L desa bunga jajln"/>
    <n v="1"/>
    <s v="BARANG"/>
    <n v="100"/>
    <n v="0"/>
    <s v="EZ"/>
    <s v="Bulanan"/>
    <s v="Beli 1 Gratis 1 Sikat Punggug"/>
    <m/>
    <n v="71000"/>
    <n v="0"/>
    <n v="0"/>
    <n v="71000"/>
    <m/>
    <s v="Diskon"/>
    <n v="28400"/>
    <n v="42600"/>
    <n v="141000"/>
    <n v="2115"/>
    <s v="datu"/>
    <m/>
    <d v="2026-06-17T00:00:00"/>
    <m/>
    <x v="0"/>
    <m/>
    <s v="VIP"/>
    <m/>
    <m/>
    <s v="Tidak"/>
    <s v="COD"/>
    <n v="70000"/>
    <s v="Recon"/>
    <n v="96285"/>
    <x v="14"/>
  </r>
  <r>
    <s v="1359212797"/>
    <d v="2026-06-13T00:00:00"/>
    <s v="MEIKA-BERKARYA"/>
    <s v="Meika Berkarya"/>
    <s v="6287818525580"/>
    <s v="Kab. Kuningan"/>
    <s v="Cilimus"/>
    <s v="Jl. Panawuan Indrapatra, Panawuan"/>
    <s v="Dorthea Mandagi Od."/>
    <s v="62887436166989"/>
    <x v="3"/>
    <s v="Kab. Minahasa Utara"/>
    <s v="Talawaan"/>
    <s v="Talawaan jaga 2 kec Talawaan kab Minahasa utara Prov Sulawesi utara patokan rumah jembatan jalan lurus rumah ke 3 sebelah kiri"/>
    <n v="1"/>
    <s v="BARANG"/>
    <n v="100"/>
    <n v="0"/>
    <s v="EZ"/>
    <s v="Bulanan"/>
    <s v="Beli 1 Pembesar Layar Hp"/>
    <m/>
    <n v="87000"/>
    <n v="0"/>
    <n v="0"/>
    <n v="87000"/>
    <m/>
    <s v="Diskon"/>
    <n v="34800"/>
    <n v="52200"/>
    <n v="157000"/>
    <n v="2355"/>
    <s v="jnt"/>
    <s v="Atasan/Staf/Karyawan"/>
    <d v="2026-06-25T00:00:00"/>
    <m/>
    <x v="1"/>
    <m/>
    <s v="VIP"/>
    <m/>
    <m/>
    <s v="Tidak"/>
    <s v="COD"/>
    <n v="70000"/>
    <s v="-"/>
    <n v="102445"/>
    <x v="2"/>
  </r>
  <r>
    <s v="1358241875"/>
    <d v="2026-06-13T00:00:00"/>
    <s v="MEIKA-BERKARYA"/>
    <s v="Meika Berkarya"/>
    <s v="6287818525580"/>
    <s v="Kab. Kuningan"/>
    <s v="Cilimus"/>
    <s v="Jl. Panawuan Indrapatra, Panawuan"/>
    <s v="Yohanes Jono (Kin("/>
    <s v="6282190738843"/>
    <x v="19"/>
    <s v="Kab. Kutai Timur"/>
    <s v="Sangkulirang"/>
    <s v="PT Hanusentral Desa Mandu Dalam RT 004, Dusun indah lestari."/>
    <n v="1"/>
    <s v="BARANG"/>
    <n v="100"/>
    <n v="0"/>
    <s v="EZ"/>
    <s v="Bulanan"/>
    <s v="Beli 2 Gratis 1 Penghitam Body Kendaraan Bonus Kain Lap Microfiber"/>
    <m/>
    <n v="93000"/>
    <n v="0"/>
    <n v="0"/>
    <n v="93000"/>
    <m/>
    <s v="Diskon"/>
    <n v="37200"/>
    <n v="55800"/>
    <n v="187000"/>
    <n v="2805"/>
    <s v="DC PANAWUAN"/>
    <s v="Atasan/Staf/Karyawan"/>
    <d v="2026-06-27T00:00:00"/>
    <m/>
    <x v="1"/>
    <m/>
    <s v="VIP"/>
    <m/>
    <m/>
    <s v="Tidak"/>
    <s v="COD"/>
    <n v="94000"/>
    <s v="-"/>
    <n v="128395"/>
    <x v="17"/>
  </r>
  <r>
    <s v="1359015258"/>
    <d v="2026-06-13T00:00:00"/>
    <s v="MEIKA-BERKARYA"/>
    <s v="Meika Berkarya"/>
    <s v="6287818525580"/>
    <s v="Kab. Kuningan"/>
    <s v="Cilimus"/>
    <s v="Jl. Panawuan Indrapatra, Panawuan"/>
    <s v="Samuel Radandima (Kin)"/>
    <s v="6282237446647"/>
    <x v="1"/>
    <s v="Kab. Sumba Timur"/>
    <s v="Umalulu"/>
    <s v="Wanga Jln. Waingapu/Melolo Desa Wanga RT/RW: 01/01"/>
    <n v="1"/>
    <s v="BARANG"/>
    <n v="100"/>
    <n v="0"/>
    <s v="EZ"/>
    <s v="Bulanan"/>
    <s v="Beli 1 Gratis 1 Parfum Mobil"/>
    <m/>
    <n v="85000"/>
    <n v="0"/>
    <n v="0"/>
    <n v="85000"/>
    <m/>
    <s v="Diskon"/>
    <n v="34000"/>
    <n v="51000"/>
    <n v="189000"/>
    <n v="2835"/>
    <s v="ybs"/>
    <m/>
    <d v="2026-07-02T00:00:00"/>
    <m/>
    <x v="1"/>
    <m/>
    <s v="VIP"/>
    <m/>
    <m/>
    <s v="Tidak"/>
    <s v="COD"/>
    <n v="104000"/>
    <s v="-"/>
    <n v="135165"/>
    <x v="6"/>
  </r>
  <r>
    <s v="1358651926"/>
    <d v="2026-06-13T00:00:00"/>
    <s v="MEIKA-BERKARYA"/>
    <s v="Meika Berkarya"/>
    <s v="6287818525580"/>
    <s v="Kab. Kuningan"/>
    <s v="Cilimus"/>
    <s v="Jl. Panawuan Indrapatra, Panawuan"/>
    <s v="Resram sihombing (iaa)"/>
    <s v="6285692424776"/>
    <x v="24"/>
    <s v="Jakarta Timur"/>
    <s v="Jatinegara"/>
    <s v="Gg Nangka No 22B Rt 09 Rw 13 Desa Cipanang Besar Utara, Kecamatan Jatinegara Kota Jakarta Timur Provinsi DKI JAKARTA"/>
    <n v="1"/>
    <s v="BARANG"/>
    <n v="100"/>
    <n v="0"/>
    <s v="EZ"/>
    <s v="Bulanan"/>
    <s v="Beli 1 Gratis 1 Alat Cukur Multifungsi"/>
    <m/>
    <n v="14000"/>
    <n v="0"/>
    <n v="0"/>
    <n v="14000"/>
    <m/>
    <s v="Diskon"/>
    <n v="8000"/>
    <n v="6000"/>
    <n v="118000"/>
    <n v="1770"/>
    <s v="Resram sihombing (iaa)"/>
    <m/>
    <d v="2026-06-14T00:00:00"/>
    <m/>
    <x v="0"/>
    <m/>
    <s v="VIP"/>
    <m/>
    <m/>
    <s v="Tidak"/>
    <s v="COD"/>
    <n v="104000"/>
    <s v="Recon"/>
    <n v="110230"/>
    <x v="25"/>
  </r>
  <r>
    <s v="1359207615"/>
    <d v="2026-06-13T00:00:00"/>
    <s v="MEIKA-BERKARYA"/>
    <s v="Meika Berkarya"/>
    <s v="6287818525580"/>
    <s v="Kab. Kuningan"/>
    <s v="Cilimus"/>
    <s v="Jl. Panawuan Indrapatra, Panawuan"/>
    <s v="Asminwidarsun Od."/>
    <s v="6285242581480"/>
    <x v="14"/>
    <s v="Makassar"/>
    <s v="Rappocini"/>
    <s v="Jl. Pendidikan Raya KANTOR PENGADILAN TATA USAHA Kelurahan Rappocini Kec Rappocini Makassar (DIANTAR LANGSUNG KE ALAMAT PENERIMA)."/>
    <n v="1"/>
    <s v="BARANG"/>
    <n v="100"/>
    <n v="0"/>
    <s v="EZ"/>
    <s v="Bulanan"/>
    <s v="Beli 1 Gratis 1 Parfum Mobil"/>
    <m/>
    <n v="60000"/>
    <n v="0"/>
    <n v="0"/>
    <n v="60000"/>
    <m/>
    <s v="Diskon"/>
    <n v="24000"/>
    <n v="36000"/>
    <n v="164000"/>
    <n v="2460"/>
    <s v="JNT"/>
    <s v="Atasan/Staf/Karyawan"/>
    <d v="2026-06-22T00:00:00"/>
    <m/>
    <x v="1"/>
    <m/>
    <s v="VIP"/>
    <m/>
    <m/>
    <s v="Tidak"/>
    <s v="COD"/>
    <n v="104000"/>
    <s v="-"/>
    <n v="125540"/>
    <x v="19"/>
  </r>
  <r>
    <s v="1359200629"/>
    <d v="2026-06-13T00:00:00"/>
    <s v="MEIKA-BERKARYA"/>
    <s v="Meika Berkarya"/>
    <s v="6287818525580"/>
    <s v="Kab. Kuningan"/>
    <s v="Cilimus"/>
    <s v="Jl. Panawuan Indrapatra, Panawuan, Kec. Cigandamekar, Kabupaten Kuningan, Jawa Barat"/>
    <s v="SIGAR (IS)"/>
    <s v="6282154909131"/>
    <x v="32"/>
    <s v="Kab. Malinau"/>
    <s v="Mentarang"/>
    <s v="Rt 03 Desa Paking Patokan Di Belakang Rumah Sekolah Smp 1 Negeri 1 Memtarang, Kec Mentarang Kab Malinau Provinsi Kalimantan Utara"/>
    <n v="1"/>
    <s v="BARANG"/>
    <n v="100"/>
    <n v="0"/>
    <s v="EZ"/>
    <s v="Bulanan"/>
    <s v="1 SET GIGI PALSU"/>
    <m/>
    <n v="75000"/>
    <n v="0"/>
    <n v="0"/>
    <n v="75000"/>
    <m/>
    <s v="Diskon"/>
    <n v="30000"/>
    <n v="45000"/>
    <n v="130000"/>
    <n v="1950"/>
    <s v="jnt"/>
    <s v="Atasan/Staf/Karyawan"/>
    <d v="2026-06-29T00:00:00"/>
    <s v="HUBUNGI PENERIMA (LANGSUNG ANTAR KE ALAMAT)"/>
    <x v="1"/>
    <m/>
    <s v="VIP"/>
    <m/>
    <m/>
    <s v="Tidak"/>
    <s v="COD"/>
    <n v="55000"/>
    <s v="-"/>
    <n v="83050"/>
    <x v="1"/>
  </r>
  <r>
    <s v="1358317775"/>
    <d v="2026-06-13T00:00:00"/>
    <s v="MEIKA-BERKARYA"/>
    <s v="Meika Berkarya"/>
    <s v="6287818525580"/>
    <s v="Kab. Kuningan"/>
    <s v="Cilimus"/>
    <s v="Jl. Panawuan Indrapatra, Panawuan, Kec. Cigandamekar, Kabupaten Kuningan, Jawa Barat"/>
    <s v="Nurhayati (Hb)"/>
    <s v="6281586381177"/>
    <x v="24"/>
    <s v="Jakarta Selatan"/>
    <s v="Kebayoran Lama"/>
    <s v="Jlnciledug Raya - Cipulir Ggsuwardi Rt008 / Rw010 ( Posko Ksb )Kelcipulir, Kec Kebayoran Lama Kota Jakarta Selatan"/>
    <n v="1"/>
    <s v="BARANG"/>
    <n v="100"/>
    <n v="0"/>
    <s v="EZ"/>
    <s v="Bulanan"/>
    <s v="1 Dapat 2 Kacamata Autofokus ,1.50"/>
    <m/>
    <n v="14000"/>
    <n v="0"/>
    <n v="0"/>
    <n v="14000"/>
    <m/>
    <s v="Diskon"/>
    <n v="8000"/>
    <n v="6000"/>
    <n v="50000"/>
    <n v="750"/>
    <s v="Nurhayati (Hb)"/>
    <m/>
    <d v="2026-06-14T00:00:00"/>
    <s v="HUBUNGI PENERIMA (LANGSUNG ANTAR KE ALAMAT)"/>
    <x v="0"/>
    <m/>
    <s v="VIP"/>
    <m/>
    <m/>
    <s v="Tidak"/>
    <s v="COD"/>
    <n v="36000"/>
    <s v="Recon"/>
    <n v="43250"/>
    <x v="25"/>
  </r>
  <r>
    <s v="1358664514"/>
    <d v="2026-06-13T00:00:00"/>
    <s v="MEIKA-BERKARYA"/>
    <s v="Meika Berkarya"/>
    <s v="6287818525580"/>
    <s v="Kab. Kuningan"/>
    <s v="Cilimus"/>
    <s v="Jl. Panawuan Indrapatra, Panawuan"/>
    <s v="Edi Sriyanto Od."/>
    <s v="6287715452000"/>
    <x v="15"/>
    <s v="Kab. Kebumen"/>
    <s v="Sruweng"/>
    <s v="Rt 02 Rw 02 Kelurahan Karang Jambu Kec Sruweng (DIANTAR LANGSUNG KE ALAMAT PENERIMA)."/>
    <n v="1"/>
    <s v="BARANG"/>
    <n v="100"/>
    <n v="0"/>
    <s v="EZ"/>
    <s v="Bulanan"/>
    <s v="Beli 1 Gratis 1 Parfum Mobil"/>
    <m/>
    <n v="25000"/>
    <n v="0"/>
    <n v="0"/>
    <n v="25000"/>
    <m/>
    <s v="Diskon"/>
    <n v="18000"/>
    <n v="7000"/>
    <n v="129000"/>
    <n v="1935"/>
    <s v="Edi Sriyanto Od."/>
    <m/>
    <d v="2026-06-16T00:00:00"/>
    <m/>
    <x v="0"/>
    <m/>
    <s v="VIP"/>
    <m/>
    <m/>
    <s v="Tidak"/>
    <s v="COD"/>
    <n v="104000"/>
    <s v="Recon"/>
    <n v="120065"/>
    <x v="18"/>
  </r>
  <r>
    <s v="1358817152"/>
    <d v="2026-06-13T00:00:00"/>
    <s v="MEIKA-BERKARYA"/>
    <s v="Meika Berkarya"/>
    <s v="6287818525580"/>
    <s v="Kab. Kuningan"/>
    <s v="Cilimus"/>
    <s v="Jl. Panawuan Indrapatra, Panawuan"/>
    <s v="Udin Sapae (PS)"/>
    <s v="6282187278328"/>
    <x v="8"/>
    <s v="Kab. Banggai"/>
    <s v="Pagimana"/>
    <s v="Dusun. 2 Desa. Siuna (dekat mesjid nurul yaqin)"/>
    <n v="1"/>
    <s v="BARANG"/>
    <n v="100"/>
    <n v="0"/>
    <s v="EZ"/>
    <s v="Bulanan"/>
    <s v="Beli 1 Gratis 1 Parfum Mobil"/>
    <m/>
    <n v="85000"/>
    <n v="0"/>
    <n v="0"/>
    <n v="85000"/>
    <m/>
    <s v="Diskon"/>
    <n v="34000"/>
    <n v="51000"/>
    <n v="189000"/>
    <n v="2835"/>
    <s v="Udin Sapae (PS)"/>
    <m/>
    <d v="2026-06-22T00:00:00"/>
    <m/>
    <x v="0"/>
    <m/>
    <s v="VIP"/>
    <m/>
    <m/>
    <s v="Tidak"/>
    <s v="COD"/>
    <n v="104000"/>
    <s v="Recon"/>
    <n v="135165"/>
    <x v="19"/>
  </r>
  <r>
    <s v="1358663963"/>
    <d v="2026-06-13T00:00:00"/>
    <s v="MEIKA-BERKARYA"/>
    <s v="Meika Berkarya"/>
    <s v="6287818525580"/>
    <s v="Kab. Kuningan"/>
    <s v="Cilimus"/>
    <s v="Jl. Panawuan Indrapatra, Panawuan"/>
    <s v="Simon Ipu (IR)"/>
    <s v="6281352440956"/>
    <x v="3"/>
    <s v="Kab. Minahasa Utara"/>
    <s v="Likupang Barat"/>
    <s v="Jaga 1 Desa Serei Kec Likupang Barat (Lapangan Sepak bola 100m)"/>
    <n v="1"/>
    <s v="BARANG"/>
    <n v="100"/>
    <n v="0"/>
    <s v="EZ"/>
    <s v="Bulanan"/>
    <s v="Beli 1 Pembesar Layar Hp"/>
    <m/>
    <n v="87000"/>
    <n v="0"/>
    <n v="0"/>
    <n v="87000"/>
    <m/>
    <s v="Diskon"/>
    <n v="34800"/>
    <n v="52200"/>
    <n v="157000"/>
    <n v="2355"/>
    <s v="Simon Ipu (IR)"/>
    <m/>
    <d v="2026-06-18T00:00:00"/>
    <m/>
    <x v="0"/>
    <m/>
    <s v="VIP"/>
    <m/>
    <m/>
    <s v="Tidak"/>
    <s v="COD"/>
    <n v="70000"/>
    <s v="Recon"/>
    <n v="102445"/>
    <x v="7"/>
  </r>
  <r>
    <s v="1358819717"/>
    <d v="2026-06-13T00:00:00"/>
    <s v="MEIKA-BERKARYA"/>
    <s v="Meika Berkarya"/>
    <s v="6287818525580"/>
    <s v="Kab. Kuningan"/>
    <s v="Cilimus"/>
    <s v="Jl. Panawuan Indrapatra, Panawuan, Kec. Cigandamekar, Kabupaten Kuningan, Jawa Barat"/>
    <s v="Libert silalahi (rz)"/>
    <s v="6281352520007"/>
    <x v="5"/>
    <s v="Kab. Landak"/>
    <s v="Ngabang"/>
    <s v="Kelurahan/Desa Desa Amboyo Inti Rt 3 Rw 1 No 1 ( Depan Gg Rambai ) Kelurahan/Desa Desa Amboyo Inti"/>
    <n v="1"/>
    <s v="BARANG"/>
    <n v="100"/>
    <n v="0"/>
    <s v="EZ"/>
    <s v="Bulanan"/>
    <s v="1 SET POMPA SEDOT MANUAL (1 POMPA DAN 1 SELANG)"/>
    <m/>
    <n v="60000"/>
    <n v="0"/>
    <n v="0"/>
    <n v="60000"/>
    <m/>
    <s v="Diskon"/>
    <n v="24000"/>
    <n v="36000"/>
    <n v="142000"/>
    <n v="2130"/>
    <s v="Libert silalahi (rz)"/>
    <m/>
    <d v="2026-06-19T00:00:00"/>
    <s v="HUBUNGI PENERIMA (LANGSUNG ANTAR KE ALAMAT)"/>
    <x v="0"/>
    <m/>
    <s v="VIP"/>
    <m/>
    <m/>
    <s v="Tidak"/>
    <s v="COD"/>
    <n v="82000"/>
    <s v="Recon"/>
    <n v="103870"/>
    <x v="9"/>
  </r>
  <r>
    <s v="1359232307"/>
    <d v="2026-06-13T00:00:00"/>
    <s v="MEIKA-BERKARYA"/>
    <s v="Meika Berkarya"/>
    <s v="6287818525580"/>
    <s v="Kab. Kuningan"/>
    <s v="Cilimus"/>
    <s v="Jl. Panawuan Indrapatra, Panawuan"/>
    <s v="Lukas Bell Od."/>
    <s v="6281239748046"/>
    <x v="1"/>
    <s v="Kab. Timor Tengah Selatan"/>
    <s v="Kota Soe"/>
    <s v="Rt 009 Rw 003 Kelurahan Nonohonis Kec Kota Soe (DIANTAR LANGSUNG KE ALAMAT PENERIMA)."/>
    <n v="1"/>
    <s v="BARANG"/>
    <n v="100"/>
    <n v="0"/>
    <s v="EZ"/>
    <s v="Bulanan"/>
    <s v="Beli 1 Gratis 1 Parfum Mobil"/>
    <m/>
    <n v="84000"/>
    <n v="0"/>
    <n v="0"/>
    <n v="84000"/>
    <m/>
    <s v="Diskon"/>
    <n v="33600"/>
    <n v="50400"/>
    <n v="188000"/>
    <n v="2820"/>
    <s v="jn"/>
    <s v="Atasan/Staf/Karyawan"/>
    <d v="2026-06-30T00:00:00"/>
    <m/>
    <x v="1"/>
    <m/>
    <s v="VIP"/>
    <m/>
    <m/>
    <s v="Tidak"/>
    <s v="COD"/>
    <n v="104000"/>
    <s v="-"/>
    <n v="134780"/>
    <x v="24"/>
  </r>
  <r>
    <s v="1359199711"/>
    <d v="2026-06-13T00:00:00"/>
    <s v="MEIKA-BERKARYA"/>
    <s v="Meika Berkarya"/>
    <s v="6287818525580"/>
    <s v="Kab. Kuningan"/>
    <s v="Cilimus"/>
    <s v="Jl. Panawuan Indrapatra, Panawuan"/>
    <s v="Tri arnol ( SP )"/>
    <s v="6281250599946"/>
    <x v="14"/>
    <s v="Kab. Toraja Utara"/>
    <s v="Kapala Pitu"/>
    <s v="Lembang Benteng Mamullu Kelurahan Kapala Pitu ( patokan rumah Dekat Wisata negri di atas awan To,tombi lolai  )"/>
    <n v="1"/>
    <s v="BARANG"/>
    <n v="100"/>
    <n v="0"/>
    <s v="EZ"/>
    <s v="Bulanan"/>
    <s v="Beli 1 Semprotan Noozle"/>
    <m/>
    <n v="61000"/>
    <n v="0"/>
    <n v="0"/>
    <n v="61000"/>
    <m/>
    <s v="Diskon"/>
    <n v="24400"/>
    <n v="36600"/>
    <n v="115900"/>
    <n v="1738.5"/>
    <s v="Tri arnol ( SP )"/>
    <m/>
    <d v="2026-06-17T00:00:00"/>
    <m/>
    <x v="0"/>
    <m/>
    <s v="VIP"/>
    <m/>
    <m/>
    <s v="Tidak"/>
    <s v="COD"/>
    <n v="54900"/>
    <s v="Recon"/>
    <n v="77561.5"/>
    <x v="14"/>
  </r>
  <r>
    <s v="1359220798"/>
    <d v="2026-06-13T00:00:00"/>
    <s v="MEIKA-BERKARYA"/>
    <s v="Meika Berkarya"/>
    <s v="6287818525580"/>
    <s v="Kab. Kuningan"/>
    <s v="Cilimus"/>
    <s v="Jl. Panawuan Indrapatra, Panawuan, Kec. Cigandamekar, Kabupaten Kuningan, Jawa Barat"/>
    <s v="Yani (IS)"/>
    <s v="6285242473614"/>
    <x v="23"/>
    <s v="Kab. Konawe Utara"/>
    <s v="Asera"/>
    <s v="Desa Amorome Kecamatan Asera Kabupaten Konawe Utara Provinsi Sulawesi Tenggara Rumah Depan Toko, Dusun 2,No Rumah 46, Rt 2/Rw 2, Jln Trans Sulawesi"/>
    <n v="1"/>
    <s v="BARANG"/>
    <n v="100"/>
    <n v="0"/>
    <s v="EZ"/>
    <s v="Bulanan"/>
    <s v="1 SET GIGI PALSU"/>
    <m/>
    <n v="122000"/>
    <n v="0"/>
    <n v="0"/>
    <n v="122000"/>
    <m/>
    <s v="Diskon"/>
    <n v="48800"/>
    <n v="73200"/>
    <n v="177000"/>
    <n v="2655"/>
    <s v="jnt"/>
    <s v="OB"/>
    <d v="2026-06-24T00:00:00"/>
    <s v="HUBUNGI PENERIMA (LANGSUNG ANTAR KE ALAMAT)"/>
    <x v="1"/>
    <m/>
    <s v="VIP"/>
    <m/>
    <m/>
    <s v="Tidak"/>
    <s v="COD"/>
    <n v="55000"/>
    <s v="-"/>
    <n v="101145"/>
    <x v="12"/>
  </r>
  <r>
    <s v="1359221929"/>
    <d v="2026-06-13T00:00:00"/>
    <s v="MEIKA-BERKARYA"/>
    <s v="Meika Berkarya"/>
    <s v="6287818525580"/>
    <s v="Kab. Kuningan"/>
    <s v="Cilimus"/>
    <s v="Jl. Panawuan Indrapatra, Panawuan, Kec. Cigandamekar, Kabupaten Kuningan, Jawa Barat"/>
    <s v="Wayan subagia (Bar)"/>
    <s v="6282293071368"/>
    <x v="23"/>
    <s v="Kab. Kolaka"/>
    <s v="Watubangga"/>
    <s v="Kel Tandebura, Lingkungan 1 (Dekat Pasar Tandebura), Kec Watubangga, No Hp ,62 822-9307-1368 (DIANTARKAN LANGSUNG KE PENERIMA)"/>
    <n v="1"/>
    <s v="BARANG"/>
    <n v="100"/>
    <n v="0"/>
    <s v="EZ"/>
    <s v="Bulanan"/>
    <s v="1 Dapat 2 Kacamata Autofokus"/>
    <m/>
    <n v="91000"/>
    <n v="0"/>
    <n v="0"/>
    <n v="91000"/>
    <m/>
    <s v="Diskon"/>
    <n v="36400"/>
    <n v="54600"/>
    <n v="131000"/>
    <n v="1965"/>
    <s v="Wayan subagia (Bar)"/>
    <m/>
    <d v="2026-06-20T00:00:00"/>
    <s v="HUBUNGI PENERIMA (LANGSUNG ANTAR KE ALAMAT)"/>
    <x v="0"/>
    <m/>
    <s v="VIP"/>
    <m/>
    <m/>
    <s v="Tidak"/>
    <s v="COD"/>
    <n v="40000"/>
    <s v="Recon"/>
    <n v="74435"/>
    <x v="3"/>
  </r>
  <r>
    <s v="1359219814"/>
    <d v="2026-06-13T00:00:00"/>
    <s v="MEIKA-BERKARYA"/>
    <s v="Meika Berkarya"/>
    <s v="6287818525580"/>
    <s v="Kab. Kuningan"/>
    <s v="Cilimus"/>
    <s v="Jl. Panawuan Indrapatra, Panawuan"/>
    <s v="Bonventura Harris (PS)"/>
    <s v="6285964140887"/>
    <x v="1"/>
    <s v="Kab. Manggarai Barat"/>
    <s v="Komodo"/>
    <s v="Desa. Nggorang. RT/RW 04/01 (Samping kantor desa nggorang)"/>
    <n v="1"/>
    <s v="BARANG"/>
    <n v="100"/>
    <n v="0"/>
    <s v="EZ"/>
    <s v="Bulanan"/>
    <s v="Beli 1 Gratis 1 Sikat Punggug"/>
    <m/>
    <n v="85000"/>
    <n v="0"/>
    <n v="0"/>
    <n v="85000"/>
    <m/>
    <s v="Diskon"/>
    <n v="34000"/>
    <n v="51000"/>
    <n v="155000"/>
    <n v="2325"/>
    <s v="Bonventura Harris (PS)"/>
    <m/>
    <d v="2026-06-16T00:00:00"/>
    <m/>
    <x v="0"/>
    <m/>
    <s v="VIP"/>
    <m/>
    <m/>
    <s v="Tidak"/>
    <s v="COD"/>
    <n v="70000"/>
    <s v="Recon"/>
    <n v="101675"/>
    <x v="18"/>
  </r>
  <r>
    <s v="1359024123"/>
    <d v="2026-06-13T00:00:00"/>
    <s v="MEIKA-BERKARYA"/>
    <s v="Meika Berkarya"/>
    <s v="6287818525580"/>
    <s v="Kab. Kuningan"/>
    <s v="Cilimus"/>
    <s v="Jl. Panawuan Indrapatra, Panawuan"/>
    <s v="Sukardi (Kin)"/>
    <s v="6285216062359"/>
    <x v="13"/>
    <s v="Kab. Gunung Mas"/>
    <s v="Rungan"/>
    <s v="Desa Karya Bakti RT 1 RW 1 Jln. Benuas (LANGSUNG DIANTARKAN KE ALAMAT)"/>
    <n v="1"/>
    <s v="BARANG"/>
    <n v="100"/>
    <n v="0"/>
    <s v="EZ"/>
    <s v="Bulanan"/>
    <s v="Beli 1 Gratis 1 Parfum Mobil"/>
    <m/>
    <n v="74000"/>
    <n v="0"/>
    <n v="0"/>
    <n v="74000"/>
    <m/>
    <s v="Diskon"/>
    <n v="29600"/>
    <n v="44400"/>
    <n v="178000"/>
    <n v="2670"/>
    <s v="Sukardi (Kin)"/>
    <m/>
    <d v="2026-06-21T00:00:00"/>
    <m/>
    <x v="0"/>
    <m/>
    <s v="VIP"/>
    <m/>
    <m/>
    <s v="Tidak"/>
    <s v="COD"/>
    <n v="104000"/>
    <s v="Recon"/>
    <n v="130930"/>
    <x v="0"/>
  </r>
  <r>
    <s v="1359200776"/>
    <d v="2026-06-13T00:00:00"/>
    <s v="MEIKA-BERKARYA"/>
    <s v="Meika Berkarya"/>
    <s v="6287818525580"/>
    <s v="Kab. Kuningan"/>
    <s v="Cilimus"/>
    <s v="Jl. Panawuan Indrapatra, Panawuan, Kec. Cigandamekar, Kabupaten Kuningan, Jawa Barat"/>
    <s v="Nelos (BY)"/>
    <s v="6281258812647"/>
    <x v="5"/>
    <s v="Kab. Mempawah"/>
    <s v="Sadaniang"/>
    <s v="Desa Pentek, Dusu Kumpang, Rt04/Rw06 (Mutiara Tailor, Tukang Jait, Depan Kantor Desa Pentek) (Kab Mempawah, Kec Sadaniang Kab. Pontianak"/>
    <n v="1"/>
    <s v="BARANG"/>
    <n v="100"/>
    <n v="0"/>
    <s v="EZ"/>
    <s v="Bulanan"/>
    <s v="1 Spray Pembersih Interior Mobil"/>
    <m/>
    <n v="63000"/>
    <n v="0"/>
    <n v="0"/>
    <n v="63000"/>
    <m/>
    <s v="Diskon"/>
    <n v="25200"/>
    <n v="37800"/>
    <n v="147000"/>
    <n v="2205"/>
    <m/>
    <m/>
    <m/>
    <s v="HUBUNGI PENERIMA (LANGSUNG ANTAR KE ALAMAT)"/>
    <x v="1"/>
    <m/>
    <s v="VIP"/>
    <m/>
    <m/>
    <s v="Ya"/>
    <s v="COD"/>
    <n v="84000"/>
    <s v="-"/>
    <n v="106995"/>
    <x v="20"/>
  </r>
  <r>
    <s v="1359001010"/>
    <d v="2026-06-13T00:00:00"/>
    <s v="MEIKA-BERKARYA"/>
    <s v="Meika Berkarya"/>
    <s v="6287818525580"/>
    <s v="Kab. Kuningan"/>
    <s v="Cilimus"/>
    <s v="Jl. Panawuan Indrapatra, Panawuan"/>
    <s v="Bunda Fifah (ib)"/>
    <s v="6283129206227"/>
    <x v="2"/>
    <s v="Mataram"/>
    <s v="Mataram"/>
    <s v="Jl. Arif Rahman Hakim. No : 31. Mataram. Diana Salon   Snook Billiard"/>
    <n v="1"/>
    <s v="BARANG"/>
    <n v="100"/>
    <n v="0"/>
    <s v="EZ"/>
    <s v="Bulanan"/>
    <s v="Beli 1 Dapat 6 Paket Buku Lancar Membaca Tanpa Mengeja"/>
    <m/>
    <n v="39000"/>
    <n v="0"/>
    <n v="0"/>
    <n v="39000"/>
    <m/>
    <s v="Diskon"/>
    <n v="15600"/>
    <n v="23400"/>
    <n v="123000"/>
    <n v="1845"/>
    <s v="DC PANAWUAN"/>
    <s v="Atasan/Staf/Karyawan"/>
    <d v="2026-06-21T00:00:00"/>
    <m/>
    <x v="1"/>
    <m/>
    <s v="VIP"/>
    <m/>
    <m/>
    <s v="Tidak"/>
    <s v="COD"/>
    <n v="84000"/>
    <s v="-"/>
    <n v="97755"/>
    <x v="0"/>
  </r>
  <r>
    <s v="1358639279"/>
    <d v="2026-06-13T00:00:00"/>
    <s v="MEIKA-BERKARYA"/>
    <s v="Meika Berkarya"/>
    <s v="6287818525580"/>
    <s v="Kab. Kuningan"/>
    <s v="Cilimus"/>
    <s v="Jl. Panawuan Indrapatra, Panawuan, Kec. Cigandamekar, Kabupaten Kuningan, Jawa Barat"/>
    <s v="Nardo (ar)"/>
    <s v="6285247789340"/>
    <x v="19"/>
    <s v="Balikpapan"/>
    <s v="Balikpapan Kota"/>
    <s v="Jln Mt Haryono No2 Kelurahan Damai Hotel Maxone Balikpapan, Kec Balikpapan Kota, Kota Balikpapan"/>
    <n v="1"/>
    <s v="BARANG"/>
    <n v="100"/>
    <n v="0"/>
    <s v="EZ"/>
    <s v="Bulanan"/>
    <s v="1 DAPAT 3 PENAMBAL GIGI"/>
    <m/>
    <n v="47000"/>
    <n v="0"/>
    <n v="0"/>
    <n v="47000"/>
    <m/>
    <s v="Diskon"/>
    <n v="18800"/>
    <n v="28200"/>
    <n v="127000"/>
    <n v="1905"/>
    <s v="Nardo (ar)"/>
    <m/>
    <d v="2026-06-18T00:00:00"/>
    <s v="HUBUNGI PENERIMA (LANGSUNG ANTAR KE ALAMAT)"/>
    <x v="0"/>
    <m/>
    <s v="VIP"/>
    <m/>
    <m/>
    <s v="Tidak"/>
    <s v="COD"/>
    <n v="80000"/>
    <s v="Recon"/>
    <n v="96895"/>
    <x v="7"/>
  </r>
  <r>
    <s v="1359199787"/>
    <d v="2026-06-13T00:00:00"/>
    <s v="MEIKA-BERKARYA"/>
    <s v="Meika Berkarya"/>
    <s v="6287818525580"/>
    <s v="Kab. Kuningan"/>
    <s v="Cilimus"/>
    <s v="Jl. Panawuan Indrapatra, Panawuan"/>
    <s v="Daniel .T (ib)"/>
    <s v="6287846382005"/>
    <x v="3"/>
    <s v="Manado"/>
    <s v="Singkil"/>
    <s v="Kombos Permai blok G no.18 Manado"/>
    <n v="1"/>
    <s v="BARANG"/>
    <n v="100"/>
    <n v="0"/>
    <s v="EZ"/>
    <s v="Bulanan"/>
    <s v="Beli 1 Gratis 1 Sikat Punggug"/>
    <m/>
    <n v="64000"/>
    <n v="0"/>
    <n v="0"/>
    <n v="64000"/>
    <m/>
    <s v="Diskon"/>
    <n v="25600"/>
    <n v="38400"/>
    <n v="134000"/>
    <n v="2010"/>
    <s v="JNT"/>
    <s v="Atasan/Staf/Karyawan"/>
    <d v="2026-06-26T00:00:00"/>
    <m/>
    <x v="1"/>
    <m/>
    <s v="VIP"/>
    <m/>
    <m/>
    <s v="Tidak"/>
    <s v="COD"/>
    <n v="70000"/>
    <s v="-"/>
    <n v="93590"/>
    <x v="16"/>
  </r>
  <r>
    <s v="1359112387"/>
    <d v="2026-06-15T00:00:00"/>
    <s v="MEIKA-BERKARYA"/>
    <s v="Meika Berkarya"/>
    <s v="6287818525580"/>
    <s v="Kab. Kuningan"/>
    <s v="Cilimus"/>
    <s v="Jl. Panawuan Indrapatra, Panawuan"/>
    <s v="seriani suawandi bana (iaa)"/>
    <s v="6281246125564"/>
    <x v="1"/>
    <s v="Kab. Timor Tengah Selatan"/>
    <s v="Kualin"/>
    <s v="Desa kualin RT 015 RW 006 Kecamatan Kualin Kabupaten Timor Tengah Selatan provinsi Nusa Tenggara Timur (rumah dekat cabang kantor camat kualin ada kios di cabang seng warna biru)"/>
    <n v="1"/>
    <s v="BARANG"/>
    <n v="100"/>
    <n v="0"/>
    <s v="EZ"/>
    <s v="Bulanan"/>
    <s v="Beli 1 Pembesar Layar Hp"/>
    <m/>
    <n v="84000"/>
    <n v="0"/>
    <n v="0"/>
    <n v="84000"/>
    <m/>
    <s v="Diskon"/>
    <n v="33600"/>
    <n v="50400"/>
    <n v="154000"/>
    <n v="2310"/>
    <s v="Meika Berkarya"/>
    <m/>
    <d v="2026-07-09T00:00:00"/>
    <m/>
    <x v="1"/>
    <m/>
    <s v="VIP"/>
    <m/>
    <m/>
    <s v="Tidak"/>
    <s v="COD"/>
    <n v="70000"/>
    <s v="-"/>
    <n v="101290"/>
    <x v="23"/>
  </r>
  <r>
    <s v="1359253493"/>
    <d v="2026-06-15T00:00:00"/>
    <s v="MEIKA-BERKARYA"/>
    <s v="Meika Berkarya"/>
    <s v="6287818525580"/>
    <s v="Kab. Kuningan"/>
    <s v="Cilimus"/>
    <s v="Jl. Panawuan Indrapatra, Panawuan"/>
    <s v="Naga Harimau(Mar)."/>
    <s v="6282247797387"/>
    <x v="1"/>
    <s v="Kab. Lembata"/>
    <s v="Nubatukan"/>
    <s v="Kel.Lewoleba barat Rt.29.Rw.09 Kec.Nubatukan Kab.Lembata Prov.NTT (Waikomo Rumah Sakit Bukit)"/>
    <n v="1"/>
    <s v="BARANG"/>
    <n v="100"/>
    <n v="0"/>
    <s v="EZ"/>
    <s v="Bulanan"/>
    <s v="Beli 1 Semprotan Noozle"/>
    <m/>
    <n v="84000"/>
    <n v="0"/>
    <n v="0"/>
    <n v="84000"/>
    <m/>
    <s v="Diskon"/>
    <n v="33600"/>
    <n v="50400"/>
    <n v="139000"/>
    <n v="2085"/>
    <m/>
    <m/>
    <m/>
    <m/>
    <x v="1"/>
    <m/>
    <s v="VIP"/>
    <m/>
    <m/>
    <s v="Tidak"/>
    <s v="COD"/>
    <n v="55000"/>
    <s v="-"/>
    <n v="86515"/>
    <x v="20"/>
  </r>
  <r>
    <s v="1359270458"/>
    <d v="2026-06-15T00:00:00"/>
    <s v="MEIKA-BERKARYA"/>
    <s v="Meika Berkarya"/>
    <s v="6287818525580"/>
    <s v="Kab. Kuningan"/>
    <s v="Cilimus"/>
    <s v="Jl. Panawuan Indrapatra, Panawuan"/>
    <s v="Sujarwesi tengah"/>
    <s v="6282298760961"/>
    <x v="8"/>
    <s v="Kab. Banggai"/>
    <s v="Toili Barat"/>
    <s v="tempat tinggal d pabrik sawit desa momo"/>
    <n v="1"/>
    <s v="BARANG"/>
    <n v="100"/>
    <n v="0"/>
    <s v="EZ"/>
    <s v="Bulanan"/>
    <s v="Beli 1 Gratis 1 Parfum Mobil"/>
    <m/>
    <n v="85000"/>
    <n v="0"/>
    <n v="0"/>
    <n v="85000"/>
    <m/>
    <s v="Diskon"/>
    <n v="34000"/>
    <n v="51000"/>
    <n v="189000"/>
    <n v="2835"/>
    <s v="ybs"/>
    <m/>
    <d v="2026-07-03T00:00:00"/>
    <m/>
    <x v="1"/>
    <m/>
    <s v="VIP"/>
    <m/>
    <m/>
    <s v="Tidak"/>
    <s v="COD"/>
    <n v="104000"/>
    <s v="-"/>
    <n v="135165"/>
    <x v="11"/>
  </r>
  <r>
    <s v="1358781671"/>
    <d v="2026-06-15T00:00:00"/>
    <s v="MEIKA-BERKARYA"/>
    <s v="Meika Berkarya"/>
    <s v="6287818525580"/>
    <s v="Kab. Kuningan"/>
    <s v="Cilimus"/>
    <s v="Jl. Panawuan Indrapatra, Panawuan"/>
    <s v="LANYS (PS)"/>
    <s v="6285398899955"/>
    <x v="23"/>
    <s v="Kab. Wakatobi"/>
    <s v="Wangi-Wangi"/>
    <s v="Toko Dzakwan, Jl.Lebe Umara Kelurahan. Pongo (ANTRAKN LANGSUNG KE ALAMAT)"/>
    <n v="1"/>
    <s v="BARANG"/>
    <n v="100"/>
    <n v="0"/>
    <s v="EZ"/>
    <s v="Bulanan"/>
    <s v="Beli 1 Pembesar Layar Hp"/>
    <m/>
    <n v="82000"/>
    <n v="0"/>
    <n v="0"/>
    <n v="82000"/>
    <m/>
    <s v="Diskon"/>
    <n v="32800"/>
    <n v="49200"/>
    <n v="152000"/>
    <n v="2280"/>
    <s v="LANYS (PS)"/>
    <m/>
    <d v="2026-06-21T00:00:00"/>
    <m/>
    <x v="0"/>
    <m/>
    <s v="VIP"/>
    <m/>
    <m/>
    <s v="Tidak"/>
    <s v="COD"/>
    <n v="70000"/>
    <s v="Recon"/>
    <n v="100520"/>
    <x v="9"/>
  </r>
  <r>
    <s v="1359133259"/>
    <d v="2026-06-15T00:00:00"/>
    <s v="MEIKA-BERKARYA"/>
    <s v="Meika Berkarya"/>
    <s v="6287818525580"/>
    <s v="Kab. Kuningan"/>
    <s v="Cilimus"/>
    <s v="Jl. Panawuan Indrapatra, Panawuan"/>
    <s v="I Nyoma Sukrayasa (PS)"/>
    <s v="6285103618099"/>
    <x v="12"/>
    <s v="Kab. Tabanan"/>
    <s v="Kediri"/>
    <s v="Perumahan Puskopad 1 Jl.Tukad Petanu 4 blok  C 11 Banjar Sanggulan Anyar Desa. Banjar Anyar (ANTRAKN LANGSUNG KE ALAMAT)"/>
    <n v="1"/>
    <s v="BARANG"/>
    <n v="100"/>
    <n v="0"/>
    <s v="EZ"/>
    <s v="Bulanan"/>
    <s v="Beli 2 Pembesar Layar Hp"/>
    <m/>
    <n v="38000"/>
    <n v="0"/>
    <n v="0"/>
    <n v="38000"/>
    <m/>
    <s v="Diskon"/>
    <n v="15200"/>
    <n v="22800"/>
    <n v="142000"/>
    <n v="2130"/>
    <s v="I Nyoma Sukrayasa (PS)"/>
    <m/>
    <d v="2026-06-19T00:00:00"/>
    <m/>
    <x v="0"/>
    <m/>
    <s v="VIP"/>
    <m/>
    <m/>
    <s v="Tidak"/>
    <s v="COD"/>
    <n v="104000"/>
    <s v="Recon"/>
    <n v="117070"/>
    <x v="14"/>
  </r>
  <r>
    <s v="1359133962"/>
    <d v="2026-06-15T00:00:00"/>
    <s v="MEIKA-BERKARYA"/>
    <s v="Meika Berkarya"/>
    <s v="6287818525580"/>
    <s v="Kab. Kuningan"/>
    <s v="Cilimus"/>
    <s v="Jl. Panawuan Indrapatra, Panawuan"/>
    <s v="Rusli lallo Od."/>
    <s v="6285756602665"/>
    <x v="8"/>
    <s v="Kab. Banggai"/>
    <s v="Kintom"/>
    <s v="Desa Padang Kec Kintom (DIANTAR LANGSUNG KE ALAMAT PENERIMA) Rumah Dekat Balai Desa Padang Warna Hijau."/>
    <n v="1"/>
    <s v="BARANG"/>
    <n v="100"/>
    <n v="0"/>
    <s v="EZ"/>
    <s v="Bulanan"/>
    <s v="Beli 1 Gratis 1 Parfum Mobil"/>
    <m/>
    <n v="85000"/>
    <n v="0"/>
    <n v="0"/>
    <n v="85000"/>
    <m/>
    <s v="Diskon"/>
    <n v="34000"/>
    <n v="51000"/>
    <n v="189000"/>
    <n v="2835"/>
    <s v="ybs"/>
    <m/>
    <d v="2026-07-04T00:00:00"/>
    <m/>
    <x v="1"/>
    <m/>
    <s v="VIP"/>
    <m/>
    <m/>
    <s v="Tidak"/>
    <s v="COD"/>
    <n v="104000"/>
    <s v="-"/>
    <n v="135165"/>
    <x v="6"/>
  </r>
  <r>
    <s v="1359262701"/>
    <d v="2026-06-15T00:00:00"/>
    <s v="MEIKA-BERKARYA"/>
    <s v="Meika Berkarya"/>
    <s v="6287818525580"/>
    <s v="Kab. Kuningan"/>
    <s v="Cilimus"/>
    <s v="Jl. Panawuan Indrapatra, Panawuan"/>
    <s v="Marthinus tay (IR)"/>
    <s v="6285141297614"/>
    <x v="1"/>
    <s v="Kab. Sumba Timur"/>
    <s v="Kambera"/>
    <s v="RT 10 RW 04 Kelurahan Lambanapu Kec Kambera (Rumah situs Lambanapu)"/>
    <n v="1"/>
    <s v="BARANG"/>
    <n v="100"/>
    <n v="0"/>
    <s v="EZ"/>
    <s v="Bulanan"/>
    <s v="Beli 1 Pembesar Layar Hp"/>
    <m/>
    <n v="81000"/>
    <n v="0"/>
    <n v="0"/>
    <n v="81000"/>
    <m/>
    <s v="Diskon"/>
    <n v="32400"/>
    <n v="48600"/>
    <n v="141000"/>
    <n v="2115"/>
    <s v="ybs"/>
    <m/>
    <d v="2026-07-02T00:00:00"/>
    <m/>
    <x v="1"/>
    <m/>
    <s v="VIP"/>
    <m/>
    <m/>
    <s v="Tidak"/>
    <s v="COD"/>
    <n v="60000"/>
    <s v="-"/>
    <n v="90285"/>
    <x v="24"/>
  </r>
  <r>
    <s v="1359253563"/>
    <d v="2026-06-15T00:00:00"/>
    <s v="MEIKA-BERKARYA"/>
    <s v="Meika Berkarya"/>
    <s v="6287818525580"/>
    <s v="Kab. Kuningan"/>
    <s v="Cilimus"/>
    <s v="Jl. Panawuan Indrapatra, Panawuan"/>
    <s v="Gusti Lanang sidemen (Yn)"/>
    <s v="6281529849069"/>
    <x v="12"/>
    <s v="Kab. Karangasem"/>
    <s v="Bebandem"/>
    <s v="Jl. Tirta Muncar Dusun Mumbul Desa Jungutan Kec Bebandem Kab Karangasem patokan Rumah Jero Mumbul Atap spandek di kampung (DIANTAR LANGSUNG KE ALAMAT PENERIMA)."/>
    <n v="1"/>
    <s v="BARANG"/>
    <n v="100"/>
    <n v="0"/>
    <s v="EZ"/>
    <s v="Bulanan"/>
    <s v="Beli 1 Semprotan Noozle"/>
    <m/>
    <n v="38000"/>
    <n v="0"/>
    <n v="0"/>
    <n v="38000"/>
    <m/>
    <s v="Diskon"/>
    <n v="15200"/>
    <n v="22800"/>
    <n v="82900"/>
    <n v="1243.5"/>
    <s v="Gusti Lanang sidemen (Yn)"/>
    <m/>
    <d v="2026-06-18T00:00:00"/>
    <m/>
    <x v="0"/>
    <m/>
    <s v="VIP"/>
    <m/>
    <m/>
    <s v="Tidak"/>
    <s v="COD"/>
    <n v="44900"/>
    <s v="Recon"/>
    <n v="58856.5"/>
    <x v="18"/>
  </r>
  <r>
    <s v="1359279619"/>
    <d v="2026-06-15T00:00:00"/>
    <s v="MEIKA-BERKARYA"/>
    <s v="Meika Berkarya"/>
    <s v="6287818525580"/>
    <s v="Kab. Kuningan"/>
    <s v="Cilimus"/>
    <s v="Jl. Panawuan Indrapatra, Panawuan"/>
    <s v="Neli (Hb)"/>
    <s v="6285369993241"/>
    <x v="29"/>
    <s v="Kab. Kaur"/>
    <s v="Padang Guci Hulu"/>
    <s v="Jln raya pagar gunung depan masjid nurul iman desa/kel pagar gunung"/>
    <n v="1"/>
    <s v="BARANG"/>
    <n v="100"/>
    <n v="0"/>
    <s v="EZ"/>
    <s v="Bulanan"/>
    <s v="BELI 1 DAPAT 3 Penambal Gigi"/>
    <m/>
    <n v="54000"/>
    <n v="0"/>
    <n v="0"/>
    <n v="54000"/>
    <m/>
    <s v="Diskon"/>
    <n v="21600"/>
    <n v="32400"/>
    <n v="134000"/>
    <n v="2010"/>
    <s v="Neli (Hb)"/>
    <m/>
    <d v="2026-06-20T00:00:00"/>
    <m/>
    <x v="0"/>
    <m/>
    <s v="VIP"/>
    <m/>
    <m/>
    <s v="Tidak"/>
    <s v="COD"/>
    <n v="80000"/>
    <s v="Recon"/>
    <n v="99590"/>
    <x v="7"/>
  </r>
  <r>
    <s v="1359139827"/>
    <d v="2026-06-15T00:00:00"/>
    <s v="MEIKA-BERKARYA"/>
    <s v="Meika Berkarya"/>
    <s v="6287818525580"/>
    <s v="Kab. Kuningan"/>
    <s v="Cilimus"/>
    <s v="Jl. Panawuan Indrapatra, Panawuan, Kec. Cigandamekar, Kabupaten Kuningan, Jawa Barat"/>
    <s v="Femmy Montalili (ar)"/>
    <s v="6285219473877"/>
    <x v="3"/>
    <s v="Kab. Minahasa"/>
    <s v="Tondano Utara"/>
    <s v="Desa Kembuan Satu Jaga 3 Complex Gereja Getsemani Perumahan Kulo, Kec Tondano Utara"/>
    <n v="1"/>
    <s v="BARANG"/>
    <n v="100"/>
    <n v="0"/>
    <s v="EZ"/>
    <s v="Bulanan"/>
    <s v="1 SET GIGI PALSU"/>
    <m/>
    <n v="80000"/>
    <n v="0"/>
    <n v="0"/>
    <n v="80000"/>
    <m/>
    <s v="Diskon"/>
    <n v="32000"/>
    <n v="48000"/>
    <n v="140000"/>
    <n v="2100"/>
    <s v="DC PANAWUAN"/>
    <s v="Atasan/Staf/Karyawan"/>
    <d v="2026-06-27T00:00:00"/>
    <s v="HUBUNGI PENERIMA (LANGSUNG ANTAR KE ALAMAT)"/>
    <x v="1"/>
    <m/>
    <s v="VIP"/>
    <m/>
    <m/>
    <s v="Tidak"/>
    <s v="COD"/>
    <n v="60000"/>
    <s v="-"/>
    <n v="89900"/>
    <x v="2"/>
  </r>
  <r>
    <s v="1359208304"/>
    <d v="2026-06-15T00:00:00"/>
    <s v="MEIKA-BERKARYA"/>
    <s v="Meika Berkarya"/>
    <s v="6287818525580"/>
    <s v="Kab. Kuningan"/>
    <s v="Cilimus"/>
    <s v="Jl. Panawuan Indrapatra, Panawuan, Kec. Cigandamekar, Kabupaten Kuningan, Jawa Barat"/>
    <s v="Muryadi (IS)"/>
    <s v="6287839143004"/>
    <x v="20"/>
    <s v="Kab. Kulon Progo"/>
    <s v="Pengasih"/>
    <s v="Mrunggi Rt 25/14 Kelurahan Sendang Sari,Kec Pengasih Kab Kulon Progo, Daerah Istimewa Yogyakarta"/>
    <n v="1"/>
    <s v="BARANG"/>
    <n v="100"/>
    <n v="0"/>
    <s v="EZ"/>
    <s v="Bulanan"/>
    <s v="1 SET POMPA SEDOT MANUAL (1 POMPA DAN 1 SELANG)"/>
    <m/>
    <n v="21000"/>
    <n v="0"/>
    <n v="0"/>
    <n v="21000"/>
    <m/>
    <s v="Diskon"/>
    <n v="14000"/>
    <n v="7000"/>
    <n v="86000"/>
    <n v="1290"/>
    <s v="Muryadi (IS)"/>
    <m/>
    <d v="2026-06-17T00:00:00"/>
    <s v="HUBUNGI PENERIMA (LANGSUNG ANTAR KE ALAMAT)"/>
    <x v="0"/>
    <m/>
    <s v="VIP"/>
    <m/>
    <m/>
    <s v="Tidak"/>
    <s v="COD"/>
    <n v="65000"/>
    <s v="Recon"/>
    <n v="77710"/>
    <x v="15"/>
  </r>
  <r>
    <s v="1359202437"/>
    <d v="2026-06-15T00:00:00"/>
    <s v="MEIKA-BERKARYA"/>
    <s v="Meika Berkarya"/>
    <s v="6287818525580"/>
    <s v="Kab. Kuningan"/>
    <s v="Cilimus"/>
    <s v="Jl. Panawuan Indrapatra, Panawuan"/>
    <s v="Alwi SE (Ad)"/>
    <s v="6281242429969"/>
    <x v="14"/>
    <s v="Kab. Pangkajene dan Kepulauan"/>
    <s v="Minasate'ne"/>
    <s v="Desa/Kel kabba Jalan poros Makasar pengkep RT 002 RW 001"/>
    <n v="1"/>
    <s v="BARANG"/>
    <n v="100"/>
    <n v="0"/>
    <s v="EZ"/>
    <s v="Bulanan"/>
    <s v="BELI 1 GRATIS KUAS Aspal Anti Bocor"/>
    <m/>
    <n v="61000"/>
    <n v="0"/>
    <n v="0"/>
    <n v="61000"/>
    <m/>
    <s v="Diskon"/>
    <n v="24400"/>
    <n v="36600"/>
    <n v="144000"/>
    <n v="2160"/>
    <s v="Alwi SE (Ad)"/>
    <m/>
    <d v="2026-06-20T00:00:00"/>
    <m/>
    <x v="0"/>
    <m/>
    <s v="VIP"/>
    <m/>
    <m/>
    <s v="Tidak"/>
    <s v="COD"/>
    <n v="83000"/>
    <s v="Recon"/>
    <n v="105240"/>
    <x v="7"/>
  </r>
  <r>
    <s v="1359251611"/>
    <d v="2026-06-15T00:00:00"/>
    <s v="MEIKA-BERKARYA"/>
    <s v="Meika Berkarya"/>
    <s v="6287818525580"/>
    <s v="Kab. Kuningan"/>
    <s v="Cilimus"/>
    <s v="Jl. Panawuan Indrapatra, Panawuan"/>
    <s v="Erwin (Hb)"/>
    <s v="6285256923230"/>
    <x v="3"/>
    <s v="Manado"/>
    <s v="Wenang"/>
    <s v="Jln Lumimuut 7. Desa/kel Tikala Kumaraka lingkungan 5."/>
    <n v="1"/>
    <s v="BARANG"/>
    <n v="100"/>
    <n v="0"/>
    <s v="EZ"/>
    <s v="Bulanan"/>
    <s v="BELI 1 Dongkrak Pemindah Barang"/>
    <m/>
    <n v="64000"/>
    <n v="0"/>
    <n v="0"/>
    <n v="64000"/>
    <m/>
    <s v="Diskon"/>
    <n v="25600"/>
    <n v="38400"/>
    <n v="168000"/>
    <n v="2520"/>
    <s v="Erwin (Hb)"/>
    <m/>
    <d v="2026-06-20T00:00:00"/>
    <m/>
    <x v="0"/>
    <m/>
    <s v="VIP"/>
    <m/>
    <m/>
    <s v="Tidak"/>
    <s v="COD"/>
    <n v="104000"/>
    <s v="Recon"/>
    <n v="127080"/>
    <x v="7"/>
  </r>
  <r>
    <s v="1359277082"/>
    <d v="2026-06-15T00:00:00"/>
    <s v="MEIKA-BERKARYA"/>
    <s v="Meika Berkarya"/>
    <s v="6287818525580"/>
    <s v="Kab. Kuningan"/>
    <s v="Cilimus"/>
    <s v="Jl. Panawuan Indrapatra, Panawuan"/>
    <s v="H Dhiki Abubakar Od"/>
    <s v="6281339757700"/>
    <x v="1"/>
    <s v="Kab. Ende"/>
    <s v="Ende Selatan"/>
    <s v="Jln. Hr. W Monginsidi Kelurahan Tetandara Ende Selatan (DIANTAR LANGSUNG KE ALAMAT PENERIMA) Dekat Bengkel Gilang Mandiri."/>
    <n v="1"/>
    <s v="BARANG"/>
    <n v="100"/>
    <n v="0"/>
    <s v="EZ"/>
    <s v="Bulanan"/>
    <s v="Beli 1 Gratis 1 Gelang Retro Terapi Batu Giok"/>
    <m/>
    <n v="80000"/>
    <n v="0"/>
    <n v="0"/>
    <n v="80000"/>
    <m/>
    <s v="Diskon"/>
    <n v="32000"/>
    <n v="48000"/>
    <n v="150000"/>
    <n v="2250"/>
    <s v="jnt"/>
    <s v="Atasan/Staf/Karyawan"/>
    <d v="2026-07-04T00:00:00"/>
    <m/>
    <x v="1"/>
    <m/>
    <s v="VIP"/>
    <m/>
    <m/>
    <s v="Tidak"/>
    <s v="COD"/>
    <n v="70000"/>
    <s v="-"/>
    <n v="99750"/>
    <x v="6"/>
  </r>
  <r>
    <s v="1359139359"/>
    <d v="2026-06-15T00:00:00"/>
    <s v="MEIKA-BERKARYA"/>
    <s v="Meika Berkarya"/>
    <s v="6287818525580"/>
    <s v="Kab. Kuningan"/>
    <s v="Cilimus"/>
    <s v="Jl. Panawuan Indrapatra, Panawuan"/>
    <s v="DADDI (Ad)"/>
    <s v="6285311222752"/>
    <x v="14"/>
    <s v="Kab. Sidenreng Rappang"/>
    <s v="Watang Pulu"/>
    <s v="Kel/Desa arawa sidrap ,BOJO,E BTN PESONA INDA NO 17"/>
    <n v="1"/>
    <s v="BARANG"/>
    <n v="100"/>
    <n v="0"/>
    <s v="EZ"/>
    <s v="Bulanan"/>
    <s v="BELI 1 DAPAT 3 Penambal Gigi"/>
    <m/>
    <n v="61000"/>
    <n v="0"/>
    <n v="0"/>
    <n v="61000"/>
    <m/>
    <s v="Diskon"/>
    <n v="24400"/>
    <n v="36600"/>
    <n v="140000"/>
    <n v="2100"/>
    <s v="jnt"/>
    <s v="Atasan/Staf/Karyawan"/>
    <d v="2026-06-29T00:00:00"/>
    <m/>
    <x v="1"/>
    <m/>
    <s v="VIP"/>
    <m/>
    <m/>
    <s v="Tidak"/>
    <s v="COD"/>
    <n v="79000"/>
    <s v="-"/>
    <n v="101300"/>
    <x v="17"/>
  </r>
  <r>
    <s v="1359286781"/>
    <d v="2026-06-15T00:00:00"/>
    <s v="MEIKA-BERKARYA"/>
    <s v="Meika Berkarya"/>
    <s v="6287818525580"/>
    <s v="Kab. Kuningan"/>
    <s v="Cilimus"/>
    <s v="Jl. Panawuan Indrapatra, Panawuan, Kec. Cigandamekar, Kabupaten Kuningan, Jawa Barat"/>
    <s v="Herdi tambelangi ( Di)"/>
    <s v="6285141377229"/>
    <x v="3"/>
    <s v="Kab. Kepulauan Talaud"/>
    <s v="Salibabu"/>
    <s v="Desa Dalum ( Patokan Rumah Belakang Gereja Gunung Hernom Desa Dalum) Kec Salibabu"/>
    <n v="1"/>
    <s v="BARANG"/>
    <n v="100"/>
    <n v="0"/>
    <s v="EZ"/>
    <s v="Bulanan"/>
    <s v="1 SET GIGI PALSU"/>
    <m/>
    <n v="114000"/>
    <n v="0"/>
    <n v="0"/>
    <n v="114000"/>
    <m/>
    <s v="Diskon"/>
    <n v="45600"/>
    <n v="68400"/>
    <n v="174000"/>
    <n v="2610"/>
    <s v="Herdi tambelangi ( Di)"/>
    <m/>
    <d v="2026-06-23T00:00:00"/>
    <s v="HUBUNGI PENERIMA (LANGSUNG ANTAR KE ALAMAT)"/>
    <x v="0"/>
    <m/>
    <s v="VIP"/>
    <m/>
    <m/>
    <s v="Tidak"/>
    <s v="COD"/>
    <n v="60000"/>
    <s v="Recon"/>
    <n v="102990"/>
    <x v="0"/>
  </r>
  <r>
    <s v="1359380121"/>
    <d v="2026-06-15T00:00:00"/>
    <s v="MEIKA-BERKARYA"/>
    <s v="Meika Berkarya"/>
    <s v="6287818525580"/>
    <s v="Kab. Kuningan"/>
    <s v="Cilimus"/>
    <s v="Jl. Panawuan Indrapatra, Panawuan, Kec. Cigandamekar, Kabupaten Kuningan, Jawa Barat"/>
    <s v="Siroy ( SP )"/>
    <s v="628139777628"/>
    <x v="4"/>
    <s v="Kab. Sarolangun"/>
    <s v="Limun"/>
    <s v="Dusun Mengkadai Rt 02 Desa Temenggung, Kec Limun Kab. Sarolangun"/>
    <n v="1"/>
    <s v="BARANG"/>
    <n v="100"/>
    <n v="0"/>
    <s v="EZ"/>
    <s v="Bulanan"/>
    <s v="1 SET GIGI PALSU"/>
    <m/>
    <n v="44000"/>
    <n v="0"/>
    <n v="0"/>
    <n v="44000"/>
    <m/>
    <s v="Diskon"/>
    <n v="17600"/>
    <n v="26400"/>
    <n v="104000"/>
    <n v="1560"/>
    <s v="ybs"/>
    <m/>
    <d v="2026-07-04T00:00:00"/>
    <s v="HUBUNGI PENERIMA (LANGSUNG ANTAR KE ALAMAT)"/>
    <x v="1"/>
    <m/>
    <s v="VIP"/>
    <m/>
    <m/>
    <s v="Tidak"/>
    <s v="COD"/>
    <n v="60000"/>
    <s v="-"/>
    <n v="76040"/>
    <x v="6"/>
  </r>
  <r>
    <s v="1359135783"/>
    <d v="2026-06-15T00:00:00"/>
    <s v="MEIKA-BERKARYA"/>
    <s v="Meika Berkarya"/>
    <s v="6287818525580"/>
    <s v="Kab. Kuningan"/>
    <s v="Cilimus"/>
    <s v="Jl. Panawuan Indrapatra, Panawuan, Kec. Cigandamekar, Kabupaten Kuningan, Jawa Barat"/>
    <s v="Dimas (CN)"/>
    <s v="6282135239365"/>
    <x v="16"/>
    <s v="Kab. Probolinggo"/>
    <s v="Sukapura"/>
    <s v="Jl. Raya Bromo Desa / Kelurahan Ngadisari, Kec Sukapura, Kab. Probolinggo"/>
    <n v="1"/>
    <s v="BARANG"/>
    <n v="100"/>
    <n v="0"/>
    <s v="EZ"/>
    <s v="Bulanan"/>
    <s v="1 Rossa Beauty Eau De Parfum (Rossa Beauty WHISPER Eau De Parfum)"/>
    <m/>
    <n v="31000"/>
    <n v="0"/>
    <n v="0"/>
    <n v="31000"/>
    <m/>
    <s v="Diskon"/>
    <n v="22000"/>
    <n v="9000"/>
    <n v="292000"/>
    <n v="4380"/>
    <s v="jnt"/>
    <s v="Atasan/Staf/Karyawan"/>
    <d v="2026-06-23T00:00:00"/>
    <s v="(Rossa Beauty WHISPER Eau De Parfum)"/>
    <x v="1"/>
    <m/>
    <s v="VIP"/>
    <m/>
    <m/>
    <s v="Tidak"/>
    <s v="COD"/>
    <n v="261000"/>
    <s v="-"/>
    <n v="278620"/>
    <x v="0"/>
  </r>
  <r>
    <s v="1359138250"/>
    <d v="2026-06-15T00:00:00"/>
    <s v="MEIKA-BERKARYA"/>
    <s v="Meika Berkarya"/>
    <s v="6287818525580"/>
    <s v="Kab. Kuningan"/>
    <s v="Cilimus"/>
    <s v="Jl. Panawuan Indrapatra, Panawuan"/>
    <s v="Aning Wijayanti (IR)"/>
    <s v="6287839210150"/>
    <x v="20"/>
    <s v="Kab. Sleman"/>
    <s v="Depok"/>
    <s v="Jln candi gebang RT 18 Kelurahan Condongcatur Kec Depok (Depan laundry Opera sabun)"/>
    <n v="1"/>
    <s v="BARANG"/>
    <n v="100"/>
    <n v="0"/>
    <s v="EZ"/>
    <s v="Bulanan"/>
    <s v="Beli 1 Vacum Cleaner Mobil"/>
    <m/>
    <n v="20000"/>
    <n v="0"/>
    <n v="0"/>
    <n v="20000"/>
    <m/>
    <s v="Diskon"/>
    <n v="13000"/>
    <n v="7000"/>
    <n v="100000"/>
    <n v="1500"/>
    <s v="Aning Wijayanti (IR)"/>
    <m/>
    <d v="2026-06-17T00:00:00"/>
    <m/>
    <x v="0"/>
    <m/>
    <s v="VIP"/>
    <m/>
    <m/>
    <s v="Tidak"/>
    <s v="COD"/>
    <n v="80000"/>
    <s v="Recon"/>
    <n v="91500"/>
    <x v="15"/>
  </r>
  <r>
    <s v="1359138060"/>
    <d v="2026-06-15T00:00:00"/>
    <s v="MEIKA-BERKARYA"/>
    <s v="Meika Berkarya"/>
    <s v="6287818525580"/>
    <s v="Kab. Kuningan"/>
    <s v="Cilimus"/>
    <s v="Jl. Panawuan Indrapatra, Panawuan"/>
    <s v="Arifudin (Ad)"/>
    <s v="6282393894345"/>
    <x v="14"/>
    <s v="Kab. Maros"/>
    <s v="Moncongloe"/>
    <s v="Kel/Desa Moncongloe perumahan cendrawasih recidenci cet warna coklat blok j21 warna knofi hijau"/>
    <n v="1"/>
    <s v="BARANG"/>
    <n v="100"/>
    <n v="0"/>
    <s v="EZ"/>
    <s v="Bulanan"/>
    <s v="Beli 1 Spray Pembersih Interior Mobil"/>
    <m/>
    <n v="61000"/>
    <n v="0"/>
    <n v="0"/>
    <n v="61000"/>
    <m/>
    <s v="Diskon"/>
    <n v="24400"/>
    <n v="36600"/>
    <n v="144000"/>
    <n v="2160"/>
    <s v="Arifudin (Ad)"/>
    <m/>
    <d v="2026-06-21T00:00:00"/>
    <m/>
    <x v="0"/>
    <m/>
    <s v="VIP"/>
    <m/>
    <m/>
    <s v="Tidak"/>
    <s v="COD"/>
    <n v="83000"/>
    <s v="Recon"/>
    <n v="105240"/>
    <x v="9"/>
  </r>
  <r>
    <s v="1359207729"/>
    <d v="2026-06-15T00:00:00"/>
    <s v="MEIKA-BERKARYA"/>
    <s v="Meika Berkarya"/>
    <s v="6287818525580"/>
    <s v="Kab. Kuningan"/>
    <s v="Cilimus"/>
    <s v="Jl. Panawuan Indrapatra, Panawuan"/>
    <s v="Yani Febri (BY)"/>
    <s v="6281347234289"/>
    <x v="19"/>
    <s v="Kab. Kutai Kartanegara"/>
    <s v="Loa Kulu"/>
    <s v="Jln.Dr FL Thobing km 6 pemukiman  RT 2 desa rempanga"/>
    <n v="1"/>
    <s v="BARANG"/>
    <n v="100"/>
    <n v="0"/>
    <s v="EZ"/>
    <s v="Bulanan"/>
    <s v="Beli 2 Spray Pembersih Interior Mobil"/>
    <m/>
    <n v="71000"/>
    <n v="0"/>
    <n v="0"/>
    <n v="71000"/>
    <m/>
    <s v="Diskon"/>
    <n v="28400"/>
    <n v="42600"/>
    <n v="196000"/>
    <n v="2940"/>
    <s v="PENERIMA:(HUBUNGI 081313558861 WA CHAT)"/>
    <s v="Atasan/Staf/Karyawan"/>
    <d v="2026-06-28T00:00:00"/>
    <m/>
    <x v="1"/>
    <m/>
    <s v="VIP"/>
    <m/>
    <m/>
    <s v="Tidak"/>
    <s v="COD"/>
    <n v="125000"/>
    <s v="-"/>
    <n v="150460"/>
    <x v="16"/>
  </r>
  <r>
    <s v="1359193761"/>
    <d v="2026-06-15T00:00:00"/>
    <s v="MEIKA-BERKARYA"/>
    <s v="Meika Berkarya"/>
    <s v="6287818525580"/>
    <s v="Kab. Kuningan"/>
    <s v="Cilimus"/>
    <s v="Jl. Panawuan Indrapatra, Panawuan, Kec. Cigandamekar, Kabupaten Kuningan, Jawa Barat"/>
    <s v="Samsul bahri bualo (rz)"/>
    <s v="6282261693918"/>
    <x v="3"/>
    <s v="Kab. Minahasa"/>
    <s v="Pineleng"/>
    <s v="Dusun 7 ( Rumah Pala Jaga 7 ) Desa Sea, Kec Pineleng Kab. Minahasa"/>
    <n v="1"/>
    <s v="BARANG"/>
    <n v="100"/>
    <n v="0"/>
    <s v="EZ"/>
    <s v="Bulanan"/>
    <s v="1 SET GIGI PALSU"/>
    <m/>
    <n v="80000"/>
    <n v="0"/>
    <n v="0"/>
    <n v="80000"/>
    <m/>
    <s v="Diskon"/>
    <n v="32000"/>
    <n v="48000"/>
    <n v="140000"/>
    <n v="2100"/>
    <s v="DC PANAWUAN"/>
    <s v="Atasan/Staf/Karyawan"/>
    <d v="2026-06-27T00:00:00"/>
    <s v="HUBUNGI PENERIMA (LANGSUNG ANTAR KE ALAMAT)"/>
    <x v="1"/>
    <m/>
    <s v="VIP"/>
    <m/>
    <m/>
    <s v="Tidak"/>
    <s v="COD"/>
    <n v="60000"/>
    <s v="-"/>
    <n v="89900"/>
    <x v="2"/>
  </r>
  <r>
    <s v="1359377441"/>
    <d v="2026-06-15T00:00:00"/>
    <s v="MEIKA-BERKARYA"/>
    <s v="Meika Berkarya"/>
    <s v="6287818525580"/>
    <s v="Kab. Kuningan"/>
    <s v="Cilimus"/>
    <s v="Jl. Panawuan Indrapatra, Panawuan, Kec. Cigandamekar, Kabupaten Kuningan, Jawa Barat"/>
    <s v="Rajab (Fr)"/>
    <s v="6285394684362"/>
    <x v="14"/>
    <s v="Kab. Enrekang"/>
    <s v="Anggeraja"/>
    <s v="Jln gunung dekat toko jaballo Desa Lakawan, Kec Anggeraja"/>
    <n v="1"/>
    <s v="BARANG"/>
    <n v="100"/>
    <n v="0"/>
    <s v="EZ"/>
    <s v="Bulanan"/>
    <s v="2 SET GIGI PALSU"/>
    <m/>
    <n v="61000"/>
    <n v="0"/>
    <n v="0"/>
    <n v="61000"/>
    <m/>
    <s v="Diskon"/>
    <n v="24400"/>
    <n v="36600"/>
    <n v="161000"/>
    <n v="2415"/>
    <s v="Rajab (Fr)"/>
    <m/>
    <d v="2026-06-20T00:00:00"/>
    <s v="HUBUNGI PENERIMA (LANGSUNG ANTAR KE ALAMAT)"/>
    <x v="0"/>
    <m/>
    <s v="VIP"/>
    <m/>
    <m/>
    <s v="Tidak"/>
    <s v="COD"/>
    <n v="100000"/>
    <s v="Recon"/>
    <n v="121985"/>
    <x v="7"/>
  </r>
  <r>
    <s v="1359201898"/>
    <d v="2026-06-15T00:00:00"/>
    <s v="MEIKA-BERKARYA"/>
    <s v="Meika Berkarya"/>
    <s v="6287818525580"/>
    <s v="Kab. Kuningan"/>
    <s v="Cilimus"/>
    <s v="Jl. Panawuan Indrapatra, Panawuan, Kec. Cigandamekar, Kabupaten Kuningan, Jawa Barat"/>
    <s v="Sukarno (ar)"/>
    <s v="628122897619"/>
    <x v="15"/>
    <s v="Semarang"/>
    <s v="Gayamsari"/>
    <s v="Jln Tambak Dalam Rt 07 Rw 03 Kelurahan Sawah Besar, Kec Gayamsari"/>
    <n v="1"/>
    <s v="BARANG"/>
    <n v="100"/>
    <n v="0"/>
    <s v="EZ"/>
    <s v="Bulanan"/>
    <s v="2 SET POMPA SEDOT MANUAL (2 POMPA DAN 1 SELANG)"/>
    <m/>
    <n v="20000"/>
    <n v="0"/>
    <n v="0"/>
    <n v="20000"/>
    <m/>
    <s v="Diskon"/>
    <n v="13000"/>
    <n v="7000"/>
    <n v="140000"/>
    <n v="2100"/>
    <s v="Sukarno (ar)"/>
    <m/>
    <d v="2026-06-17T00:00:00"/>
    <s v="HUBUNGI PENERIMA (LANGSUNG ANTAR KE ALAMAT)"/>
    <x v="0"/>
    <m/>
    <s v="VIP"/>
    <m/>
    <m/>
    <s v="Tidak"/>
    <s v="COD"/>
    <n v="120000"/>
    <s v="Recon"/>
    <n v="130900"/>
    <x v="15"/>
  </r>
  <r>
    <s v="1359293778"/>
    <d v="2026-06-15T00:00:00"/>
    <s v="MEIKA-BERKARYA"/>
    <s v="Meika Berkarya"/>
    <s v="6287818525580"/>
    <s v="Kab. Kuningan"/>
    <s v="Cilimus"/>
    <s v="Jl. Panawuan Indrapatra, Panawuan"/>
    <s v="Wis Kean (Kin)"/>
    <s v="6281237765189"/>
    <x v="1"/>
    <s v="Kab. Flores Timur"/>
    <s v="Ile Mandiri"/>
    <s v="Jln. Simpang Tiga Watowiti-Delang No. 1 RT 14/03 Desa Tiwatobi"/>
    <n v="1"/>
    <s v="BARANG"/>
    <n v="100"/>
    <n v="0"/>
    <s v="EZ"/>
    <s v="Bulanan"/>
    <s v="Beli 1 Gratis 1 Alat Cukur Multifungsi"/>
    <m/>
    <n v="100000"/>
    <n v="0"/>
    <n v="0"/>
    <n v="100000"/>
    <m/>
    <s v="Diskon"/>
    <n v="40000"/>
    <n v="60000"/>
    <n v="204000"/>
    <n v="3060"/>
    <s v="Wis Kean (Kin)"/>
    <m/>
    <d v="2026-07-04T00:00:00"/>
    <m/>
    <x v="0"/>
    <m/>
    <s v="VIP"/>
    <m/>
    <m/>
    <s v="Tidak"/>
    <s v="COD"/>
    <n v="104000"/>
    <s v="Recon"/>
    <n v="140940"/>
    <x v="6"/>
  </r>
  <r>
    <s v="1359203113"/>
    <d v="2026-06-15T00:00:00"/>
    <s v="MEIKA-BERKARYA"/>
    <s v="Meika Berkarya"/>
    <s v="6287818525580"/>
    <s v="Kab. Kuningan"/>
    <s v="Cilimus"/>
    <s v="Jl. Panawuan Indrapatra, Panawuan"/>
    <s v="Herul(Mar)."/>
    <s v="6283877484840"/>
    <x v="28"/>
    <s v="Kab. Serang"/>
    <s v="Padarincang"/>
    <s v="Kp.ciberod RT.14 RW. 03 Desa Citasuk ,kecamatan padarincangn,kabupaten serang,provinsi Banten."/>
    <n v="1"/>
    <s v="BARANG"/>
    <n v="100"/>
    <n v="0"/>
    <s v="EZ"/>
    <s v="Bulanan"/>
    <s v="Beli 1 Penghitam Body Kendaraan Bonus Kain Lap Microfiber"/>
    <m/>
    <n v="18000"/>
    <n v="0"/>
    <n v="0"/>
    <n v="18000"/>
    <m/>
    <s v="Diskon"/>
    <n v="12000"/>
    <n v="6000"/>
    <n v="72000"/>
    <n v="1080"/>
    <s v="Herul(Mar)."/>
    <m/>
    <d v="2026-06-17T00:00:00"/>
    <m/>
    <x v="0"/>
    <m/>
    <s v="VIP"/>
    <m/>
    <m/>
    <s v="Tidak"/>
    <s v="COD"/>
    <n v="54000"/>
    <s v="Recon"/>
    <n v="64920"/>
    <x v="15"/>
  </r>
  <r>
    <s v="1358848805"/>
    <d v="2026-06-15T00:00:00"/>
    <s v="MEIKA-BERKARYA"/>
    <s v="Meika Berkarya"/>
    <s v="6287818525580"/>
    <s v="Kab. Kuningan"/>
    <s v="Cilimus"/>
    <s v="Jl. Panawuan Indrapatra, Panawuan"/>
    <s v="Suliansyah (Jj)"/>
    <s v="6281241671509"/>
    <x v="19"/>
    <s v="Kab. Paser"/>
    <s v="Long Kali"/>
    <s v="Kelurahan /Desa Long Kali Jln. Provinsi KM 64 RT 02 Depan warung makan nasi Kec. Long Kali"/>
    <n v="1"/>
    <s v="BARANG"/>
    <n v="100"/>
    <n v="0"/>
    <s v="EZ"/>
    <s v="Bulanan"/>
    <s v="Beli 1 Penghitam Body Kendaraan Bonus Kain Lap Microfiber"/>
    <m/>
    <n v="67000"/>
    <n v="0"/>
    <n v="0"/>
    <n v="67000"/>
    <m/>
    <s v="Diskon"/>
    <n v="26800"/>
    <n v="40200"/>
    <n v="122000"/>
    <n v="1830"/>
    <s v="Suliansyah (Jj)"/>
    <m/>
    <d v="2026-06-21T00:00:00"/>
    <m/>
    <x v="0"/>
    <m/>
    <s v="VIP"/>
    <m/>
    <m/>
    <s v="Tidak"/>
    <s v="COD"/>
    <n v="55000"/>
    <s v="Recon"/>
    <n v="79970"/>
    <x v="9"/>
  </r>
  <r>
    <s v="1359120528"/>
    <d v="2026-06-15T00:00:00"/>
    <s v="MEIKA-BERKARYA"/>
    <s v="Meika Berkarya"/>
    <s v="6287818525580"/>
    <s v="Kab. Kuningan"/>
    <s v="Cilimus"/>
    <s v="Jl. Panawuan Indrapatra, Panawuan"/>
    <s v="Kartini walean (RM)"/>
    <s v="6281342311518"/>
    <x v="3"/>
    <s v="Kab. Minahasa"/>
    <s v="Langowan Barat"/>
    <s v="Desa NOONGAN kecamatan LANGOWAN BARAT   komplex Perum Noongan 3 jaga 5 ."/>
    <n v="1"/>
    <s v="BARANG"/>
    <n v="100"/>
    <n v="0"/>
    <s v="EZ"/>
    <s v="Bulanan"/>
    <s v="BELI 1 DAPAT 3 Penambal Gigi"/>
    <m/>
    <n v="80000"/>
    <n v="0"/>
    <n v="0"/>
    <n v="80000"/>
    <m/>
    <s v="Diskon"/>
    <n v="32000"/>
    <n v="48000"/>
    <n v="160000"/>
    <n v="2400"/>
    <s v="DC PANAWUAN"/>
    <s v="Atasan/Staf/Karyawan"/>
    <d v="2026-06-27T00:00:00"/>
    <m/>
    <x v="1"/>
    <m/>
    <s v="VIP"/>
    <m/>
    <m/>
    <s v="Tidak"/>
    <s v="COD"/>
    <n v="80000"/>
    <s v="-"/>
    <n v="109600"/>
    <x v="2"/>
  </r>
  <r>
    <s v="1359256946"/>
    <d v="2026-06-15T00:00:00"/>
    <s v="MEIKA-BERKARYA"/>
    <s v="Meika Berkarya"/>
    <s v="6287818525580"/>
    <s v="Kab. Kuningan"/>
    <s v="Cilimus"/>
    <s v="Jl. Panawuan Indrapatra, Panawuan"/>
    <s v="Yohanis Piterson (Jj)"/>
    <s v="6282255066939"/>
    <x v="32"/>
    <s v="Kab. Bulungan"/>
    <s v="Tanjung Palas Timur"/>
    <s v="Jln. Poros Tanah Kuning Sp 3 Kelurahan /Desa Wonomulyo, Patokan rumah dekat Toko Ara"/>
    <n v="1"/>
    <s v="BARANG"/>
    <n v="100"/>
    <n v="0"/>
    <s v="EZ"/>
    <s v="Bulanan"/>
    <s v="Beli 1 Pembesar Layar Hp"/>
    <m/>
    <n v="78000"/>
    <n v="0"/>
    <n v="0"/>
    <n v="78000"/>
    <m/>
    <s v="Diskon"/>
    <n v="31200"/>
    <n v="46800"/>
    <n v="148000"/>
    <n v="2220"/>
    <s v="ybs"/>
    <m/>
    <d v="2026-07-04T00:00:00"/>
    <m/>
    <x v="1"/>
    <m/>
    <s v="VIP"/>
    <m/>
    <m/>
    <s v="Tidak"/>
    <s v="COD"/>
    <n v="70000"/>
    <s v="-"/>
    <n v="98980"/>
    <x v="6"/>
  </r>
  <r>
    <s v="1359121173"/>
    <d v="2026-06-15T00:00:00"/>
    <s v="MEIKA-BERKARYA"/>
    <s v="Meika Berkarya"/>
    <s v="6287818525580"/>
    <s v="Kab. Kuningan"/>
    <s v="Cilimus"/>
    <s v="Jl. Panawuan Indrapatra, Panawuan"/>
    <s v="Yusuf Ba,dung (RM)"/>
    <s v="6282151806708"/>
    <x v="14"/>
    <s v="Kab. Tana Toraja"/>
    <s v="Rembon"/>
    <s v="Kantor Lembang Palesan  Kecamatan Rembon  K"/>
    <n v="1"/>
    <s v="BARANG"/>
    <n v="100"/>
    <n v="0"/>
    <s v="EZ"/>
    <s v="Bulanan"/>
    <s v="Beli 1 Spray Pembersih Interior Mobil"/>
    <m/>
    <n v="61000"/>
    <n v="0"/>
    <n v="0"/>
    <n v="61000"/>
    <m/>
    <s v="Diskon"/>
    <n v="24400"/>
    <n v="36600"/>
    <n v="144000"/>
    <n v="2160"/>
    <s v="Yusuf Ba,dung (RM)"/>
    <m/>
    <d v="2026-06-20T00:00:00"/>
    <m/>
    <x v="0"/>
    <m/>
    <s v="VIP"/>
    <m/>
    <m/>
    <s v="Tidak"/>
    <s v="COD"/>
    <n v="83000"/>
    <s v="Recon"/>
    <n v="105240"/>
    <x v="7"/>
  </r>
  <r>
    <s v="1358784269"/>
    <d v="2026-06-15T00:00:00"/>
    <s v="MEIKA-BERKARYA"/>
    <s v="Meika Berkarya"/>
    <s v="6287818525580"/>
    <s v="Kab. Kuningan"/>
    <s v="Cilimus"/>
    <s v="Jl. Panawuan Indrapatra, Panawuan"/>
    <s v="Hanoe Engell (PS)"/>
    <s v="6282345013605"/>
    <x v="1"/>
    <s v="Kab. Timor Tengah Utara"/>
    <s v="Insana Tengah"/>
    <s v="Dusun. 01 RT/RW 02/01 Desa  . Oehalo (SDN Fatubai)"/>
    <n v="1"/>
    <s v="BARANG"/>
    <n v="100"/>
    <n v="0"/>
    <s v="EZ"/>
    <s v="Bulanan"/>
    <s v="Beli 1 Pembesar Layar Hp"/>
    <m/>
    <n v="82000"/>
    <n v="0"/>
    <n v="0"/>
    <n v="82000"/>
    <m/>
    <s v="Diskon"/>
    <n v="32800"/>
    <n v="49200"/>
    <n v="152000"/>
    <n v="2280"/>
    <s v="Meika Berkarya"/>
    <m/>
    <d v="2026-07-08T00:00:00"/>
    <m/>
    <x v="1"/>
    <m/>
    <s v="VIP"/>
    <m/>
    <m/>
    <s v="Tidak"/>
    <s v="COD"/>
    <n v="70000"/>
    <s v="-"/>
    <n v="100520"/>
    <x v="4"/>
  </r>
  <r>
    <s v="1359120667"/>
    <d v="2026-06-15T00:00:00"/>
    <s v="MEIKA-BERKARYA"/>
    <s v="Meika Berkarya"/>
    <s v="6287818525580"/>
    <s v="Kab. Kuningan"/>
    <s v="Cilimus"/>
    <s v="Jl. Panawuan Indrapatra, Panawuan"/>
    <s v="IRENIUS ABI (Kin)"/>
    <s v="6285183858834"/>
    <x v="1"/>
    <s v="Kab. Timor Tengah Utara"/>
    <s v="Bikomi Tengah"/>
    <s v="Desa Oenenu Selatan RT 12 RW 03, Dekat Kantor Desa (TELPON NO WHATSAPP PENERIMA)"/>
    <n v="1"/>
    <s v="BARANG"/>
    <n v="100"/>
    <n v="0"/>
    <s v="EZ"/>
    <s v="Bulanan"/>
    <s v="Beli 1 Gratis 1 Parfum Mobil"/>
    <m/>
    <n v="82000"/>
    <n v="0"/>
    <n v="0"/>
    <n v="82000"/>
    <m/>
    <s v="Diskon"/>
    <n v="32800"/>
    <n v="49200"/>
    <n v="186000"/>
    <n v="2790"/>
    <s v="Meika Berkarya"/>
    <m/>
    <d v="2026-07-09T00:00:00"/>
    <m/>
    <x v="1"/>
    <m/>
    <s v="VIP"/>
    <m/>
    <m/>
    <s v="Tidak"/>
    <s v="COD"/>
    <n v="104000"/>
    <s v="-"/>
    <n v="134010"/>
    <x v="23"/>
  </r>
  <r>
    <s v="1359123122"/>
    <d v="2026-06-15T00:00:00"/>
    <s v="MEIKA-BERKARYA"/>
    <s v="Meika Berkarya"/>
    <s v="6287818525580"/>
    <s v="Kab. Kuningan"/>
    <s v="Cilimus"/>
    <s v="Jl. Panawuan Indrapatra, Panawuan"/>
    <s v="Aisyah ambarak Od."/>
    <s v="6282344690868"/>
    <x v="3"/>
    <s v="Kab. Bolaang Mongondow Timur"/>
    <s v="Tutuyan"/>
    <s v="Kelurahan Tombolikat Rt 5 Kec Tutuyan (DIANTAR LANGSUNG KE ALAMAT PENERIMA) Patokan Rumah Depan Kantor KPU."/>
    <n v="1"/>
    <s v="BARANG"/>
    <n v="100"/>
    <n v="0"/>
    <s v="EZ"/>
    <s v="Bulanan"/>
    <s v="Beli 1 Dapat 6 Paket Buku Lancar Membaca Tanpa Mengeja"/>
    <m/>
    <n v="114000"/>
    <n v="0"/>
    <n v="0"/>
    <n v="114000"/>
    <m/>
    <s v="Diskon"/>
    <n v="45600"/>
    <n v="68400"/>
    <n v="198000"/>
    <n v="2970"/>
    <s v="Aisyah ambarak Od."/>
    <m/>
    <d v="2026-06-21T00:00:00"/>
    <m/>
    <x v="0"/>
    <m/>
    <s v="VIP"/>
    <m/>
    <m/>
    <s v="Tidak"/>
    <s v="COD"/>
    <n v="84000"/>
    <s v="Recon"/>
    <n v="126630"/>
    <x v="9"/>
  </r>
  <r>
    <s v="1359120765"/>
    <d v="2026-06-15T00:00:00"/>
    <s v="MEIKA-BERKARYA"/>
    <s v="Meika Berkarya"/>
    <s v="6287818525580"/>
    <s v="Kab. Kuningan"/>
    <s v="Cilimus"/>
    <s v="Jl. Panawuan Indrapatra, Panawuan"/>
    <s v="Adi Setiawan (Kin)"/>
    <s v="6282340165154"/>
    <x v="2"/>
    <s v="Kab. Bima"/>
    <s v="Soromandi"/>
    <s v="Desa Kananta, Dusun Nggeri RT 01 RW 01 (Rumah Depan Pelabuan Nggeri)"/>
    <n v="1"/>
    <s v="BARANG"/>
    <n v="100"/>
    <n v="0"/>
    <s v="EZ"/>
    <s v="Bulanan"/>
    <s v="Beli 1 Gratis 1 Parfum Mobil"/>
    <m/>
    <n v="52000"/>
    <n v="0"/>
    <n v="0"/>
    <n v="52000"/>
    <m/>
    <s v="Diskon"/>
    <n v="20800"/>
    <n v="31200"/>
    <n v="150000"/>
    <n v="2250"/>
    <s v="ybs"/>
    <m/>
    <d v="2026-07-04T00:00:00"/>
    <m/>
    <x v="1"/>
    <m/>
    <s v="VIP"/>
    <m/>
    <m/>
    <s v="Tidak"/>
    <s v="COD"/>
    <n v="98000"/>
    <s v="-"/>
    <n v="116550"/>
    <x v="6"/>
  </r>
  <r>
    <s v="1359256101"/>
    <d v="2026-06-15T00:00:00"/>
    <s v="MEIKA-BERKARYA"/>
    <s v="Meika Berkarya"/>
    <s v="6287818525580"/>
    <s v="Kab. Kuningan"/>
    <s v="Cilimus"/>
    <s v="Jl. Panawuan Indrapatra, Panawuan"/>
    <s v="ROHIDAH IDAH (RM)"/>
    <s v="6281324563305"/>
    <x v="26"/>
    <s v="Kab. Cirebon"/>
    <s v="Babakan"/>
    <s v="Gang Sarminah RT3/RW5 Sasak Karangwangun masuk gang kecil samping rumah tingkat.Rumah pas belokan ke 2 sebelah kanan jalan gang rumah tingkat desa karangwangun  Kecamatan Babakan"/>
    <n v="1"/>
    <s v="BARANG"/>
    <n v="100"/>
    <n v="0"/>
    <s v="EZ"/>
    <s v="Bulanan"/>
    <s v="Beli 1 Alat Peras Buah"/>
    <m/>
    <n v="8000"/>
    <n v="0"/>
    <n v="0"/>
    <n v="8000"/>
    <m/>
    <s v="Diskon"/>
    <n v="3000"/>
    <n v="5000"/>
    <n v="97000"/>
    <n v="1455"/>
    <s v="ROHIDAH IDAH (RM)"/>
    <m/>
    <d v="2026-06-16T00:00:00"/>
    <m/>
    <x v="0"/>
    <m/>
    <s v="VIP"/>
    <m/>
    <m/>
    <s v="Tidak"/>
    <s v="COD"/>
    <n v="89000"/>
    <s v="Recon"/>
    <n v="90545"/>
    <x v="25"/>
  </r>
  <r>
    <s v="1359192872"/>
    <d v="2026-06-15T00:00:00"/>
    <s v="MEIKA-BERKARYA"/>
    <s v="Meika Berkarya"/>
    <s v="6287818525580"/>
    <s v="Kab. Kuningan"/>
    <s v="Cilimus"/>
    <s v="Jl. Panawuan Indrapatra, Panawuan"/>
    <s v="Oktovianus Naiaki (ib)"/>
    <s v="6285205467871"/>
    <x v="1"/>
    <s v="Kab. Timor Tengah Utara"/>
    <s v="Insana"/>
    <s v="desa loeram/RW: ,02/02 patokan kantor desa"/>
    <n v="1"/>
    <s v="BARANG"/>
    <n v="100"/>
    <n v="0"/>
    <s v="EZ"/>
    <s v="Bulanan"/>
    <s v="Beli 2 Gratis 2 Parfum Mobil"/>
    <m/>
    <n v="82000"/>
    <n v="0"/>
    <n v="0"/>
    <n v="82000"/>
    <m/>
    <s v="Diskon"/>
    <n v="32800"/>
    <n v="49200"/>
    <n v="276000"/>
    <n v="4140"/>
    <s v="Meika Berkarya"/>
    <m/>
    <d v="2026-07-08T00:00:00"/>
    <m/>
    <x v="1"/>
    <m/>
    <s v="VIP"/>
    <m/>
    <m/>
    <s v="Tidak"/>
    <s v="COD"/>
    <n v="194000"/>
    <s v="-"/>
    <n v="222660"/>
    <x v="4"/>
  </r>
  <r>
    <s v="1359129088"/>
    <d v="2026-06-15T00:00:00"/>
    <s v="MEIKA-BERKARYA"/>
    <s v="Meika Berkarya"/>
    <s v="6287818525580"/>
    <s v="Kab. Kuningan"/>
    <s v="Cilimus"/>
    <s v="Jl. Panawuan Indrapatra, Panawuan"/>
    <s v="Donald (Kin)"/>
    <s v="6285239341997"/>
    <x v="1"/>
    <s v="Kupang"/>
    <s v="Oebobo"/>
    <s v="Jln. Shopping Center III RT 011 RW 003 Kelurahan Fatululi"/>
    <n v="1"/>
    <s v="BARANG"/>
    <n v="100"/>
    <n v="0"/>
    <s v="EZ"/>
    <s v="Bulanan"/>
    <s v="Beli 1 Gratis 1 Parfum Mobil"/>
    <m/>
    <n v="64000"/>
    <n v="0"/>
    <n v="0"/>
    <n v="64000"/>
    <m/>
    <s v="Diskon"/>
    <n v="25600"/>
    <n v="38400"/>
    <n v="168000"/>
    <n v="2520"/>
    <s v="Donald (Kin)"/>
    <m/>
    <d v="2026-06-21T00:00:00"/>
    <m/>
    <x v="0"/>
    <m/>
    <s v="VIP"/>
    <m/>
    <m/>
    <s v="Tidak"/>
    <s v="COD"/>
    <n v="104000"/>
    <s v="Recon"/>
    <n v="127080"/>
    <x v="9"/>
  </r>
  <r>
    <s v="1359128727"/>
    <d v="2026-06-15T00:00:00"/>
    <s v="MEIKA-BERKARYA"/>
    <s v="Meika Berkarya"/>
    <s v="6287818525580"/>
    <s v="Kab. Kuningan"/>
    <s v="Cilimus"/>
    <s v="Jl. Panawuan Indrapatra, Panawuan"/>
    <s v="Deby junaidi (RM)"/>
    <s v="6282170650568"/>
    <x v="31"/>
    <s v="Batam"/>
    <s v="Sekupang"/>
    <s v="Di depan pasar sei harapan/ didepan new sunbread sei haran nomor rumah blok c nmr 58 Komplek perbengkelan rt 001 rw012 sei harapan, kelurahan tanjung riau kecamatan sekupang"/>
    <n v="1"/>
    <s v="BARANG"/>
    <n v="100"/>
    <n v="7900000"/>
    <s v="EZ"/>
    <s v="Bulanan"/>
    <s v="Beli 1 Spray Pembersih Interior Mobil"/>
    <s v="PERALATAN RUMAH TANGGA"/>
    <n v="37000"/>
    <n v="0"/>
    <n v="0"/>
    <n v="37000"/>
    <m/>
    <s v="Diskon"/>
    <n v="14800"/>
    <n v="22200"/>
    <n v="121000"/>
    <n v="1815"/>
    <s v="PENERIMA:(HUBUNGI 081313558861 WA CHAT)"/>
    <s v="Atasan/Staf/Karyawan"/>
    <d v="2026-06-28T00:00:00"/>
    <m/>
    <x v="1"/>
    <m/>
    <s v="VIP"/>
    <m/>
    <m/>
    <s v="Tidak"/>
    <s v="COD"/>
    <n v="84000"/>
    <s v="-"/>
    <n v="96985"/>
    <x v="16"/>
  </r>
  <r>
    <s v="1359132038"/>
    <d v="2026-06-15T00:00:00"/>
    <s v="MEIKA-BERKARYA"/>
    <s v="Meika Berkarya"/>
    <s v="6287818525580"/>
    <s v="Kab. Kuningan"/>
    <s v="Cilimus"/>
    <s v="Jl. Panawuan Indrapatra, Panawuan"/>
    <s v="Yustinus A. Imu (Jj)"/>
    <s v="6281314453719"/>
    <x v="1"/>
    <s v="Kab. Ende"/>
    <s v="Detusoko"/>
    <s v="Pemoria RT05 /RW02 Kelurahan Detusoko Kec. Detusoko Kabupaten  Ende  Nusa Tenggara Timur."/>
    <n v="1"/>
    <s v="BARANG"/>
    <n v="100"/>
    <n v="0"/>
    <s v="EZ"/>
    <s v="Bulanan"/>
    <s v="Beli 1 Pembesar Layar Hp"/>
    <m/>
    <n v="80000"/>
    <n v="0"/>
    <n v="0"/>
    <n v="80000"/>
    <m/>
    <s v="Diskon"/>
    <n v="32000"/>
    <n v="48000"/>
    <n v="150000"/>
    <n v="2250"/>
    <s v="Meika Berkarya"/>
    <m/>
    <d v="2026-07-09T00:00:00"/>
    <m/>
    <x v="1"/>
    <m/>
    <s v="VIP"/>
    <m/>
    <m/>
    <s v="Tidak"/>
    <s v="COD"/>
    <n v="70000"/>
    <s v="-"/>
    <n v="99750"/>
    <x v="23"/>
  </r>
  <r>
    <s v="1359260855"/>
    <d v="2026-06-15T00:00:00"/>
    <s v="MEIKA-BERKARYA"/>
    <s v="Meika Berkarya"/>
    <s v="6287818525580"/>
    <s v="Kab. Kuningan"/>
    <s v="Cilimus"/>
    <s v="Jl. Panawuan Indrapatra, Panawuan, Kec. Cigandamekar, Kabupaten Kuningan, Jawa Barat"/>
    <s v="ERNA ROOSALINA ( Di)"/>
    <s v="628884557720"/>
    <x v="14"/>
    <s v="Kab. Takalar"/>
    <s v="Galesong Utara"/>
    <s v="Smpn 2 Galesong Utara Jalan Kaharuddin Dgsikki Desa Aeng Batu-Batu, Kec Galesong Utara"/>
    <n v="1"/>
    <s v="BARANG"/>
    <n v="100"/>
    <n v="0"/>
    <s v="EZ"/>
    <s v="Bulanan"/>
    <s v="2 SET GIGI PALSU"/>
    <m/>
    <n v="61000"/>
    <n v="0"/>
    <n v="0"/>
    <n v="61000"/>
    <m/>
    <s v="Diskon"/>
    <n v="24400"/>
    <n v="36600"/>
    <n v="161000"/>
    <n v="2415"/>
    <s v="paket anda adadi jnt paawuanw"/>
    <s v="Atasan/Staf/Karyawan"/>
    <d v="2026-06-29T00:00:00"/>
    <s v="HUBUNGI PENERIMA (LANGSUNG ANTAR KE ALAMAT)"/>
    <x v="1"/>
    <m/>
    <s v="VIP"/>
    <m/>
    <m/>
    <s v="Tidak"/>
    <s v="COD"/>
    <n v="100000"/>
    <s v="-"/>
    <n v="121985"/>
    <x v="17"/>
  </r>
  <r>
    <s v="1359121913"/>
    <d v="2026-06-15T00:00:00"/>
    <s v="MEIKA-BERKARYA"/>
    <s v="Meika Berkarya"/>
    <s v="6287818525580"/>
    <s v="Kab. Kuningan"/>
    <s v="Cilimus"/>
    <s v="Jl. Panawuan Indrapatra, Panawuan"/>
    <s v="Adit (RM)"/>
    <s v="628129115314"/>
    <x v="24"/>
    <s v="Jakarta Utara"/>
    <s v="Koja"/>
    <s v="Jln. Intan blok X no 24 Komplek Pertamina Tugu desa tugu utara kecamatan koja"/>
    <n v="1"/>
    <s v="BARANG"/>
    <n v="100"/>
    <n v="0"/>
    <s v="EZ"/>
    <s v="Bulanan"/>
    <s v="BELI 1 Dongkrak Pemindah Barang"/>
    <m/>
    <n v="14000"/>
    <n v="0"/>
    <n v="0"/>
    <n v="14000"/>
    <m/>
    <s v="Diskon"/>
    <n v="5600"/>
    <n v="8400"/>
    <n v="0"/>
    <n v="0"/>
    <s v="Adit (RM)"/>
    <m/>
    <d v="2026-06-17T00:00:00"/>
    <m/>
    <x v="0"/>
    <m/>
    <s v="VIP"/>
    <m/>
    <m/>
    <s v="Tidak"/>
    <s v="NONCOD"/>
    <n v="-14000"/>
    <s v="-"/>
    <n v="-8400"/>
    <x v="15"/>
  </r>
  <r>
    <s v="1359289054"/>
    <d v="2026-06-15T00:00:00"/>
    <s v="MEIKA-BERKARYA"/>
    <s v="Meika Berkarya"/>
    <s v="6287818525580"/>
    <s v="Kab. Kuningan"/>
    <s v="Cilimus"/>
    <s v="Jl. Panawuan Indrapatra, Panawuan"/>
    <s v="ASRIF RAZAK (RM)"/>
    <s v="6282396501801"/>
    <x v="23"/>
    <s v="Bau Bau"/>
    <s v="Murhum"/>
    <s v="Jln. Labalawo RT.003 RW.001 Kelurahan Wajo Kecamatan Murhum"/>
    <n v="1"/>
    <s v="BARANG"/>
    <n v="100"/>
    <n v="0"/>
    <s v="EZ"/>
    <s v="Bulanan"/>
    <s v="BELI 1 Dongkrak Pemindah Barang"/>
    <m/>
    <n v="91000"/>
    <n v="0"/>
    <n v="0"/>
    <n v="91000"/>
    <m/>
    <s v="Diskon"/>
    <n v="36400"/>
    <n v="54600"/>
    <n v="180000"/>
    <n v="2700"/>
    <s v="ASRIF RAZAK (RM)"/>
    <m/>
    <d v="2026-06-21T00:00:00"/>
    <m/>
    <x v="0"/>
    <m/>
    <s v="VIP"/>
    <m/>
    <m/>
    <s v="Tidak"/>
    <s v="COD"/>
    <n v="89000"/>
    <s v="Recon"/>
    <n v="122700"/>
    <x v="9"/>
  </r>
  <r>
    <s v="1359204682"/>
    <d v="2026-06-15T00:00:00"/>
    <s v="MEIKA-BERKARYA"/>
    <s v="Meika Berkarya"/>
    <s v="6287818525580"/>
    <s v="Kab. Kuningan"/>
    <s v="Cilimus"/>
    <s v="Jl. Panawuan Indrapatra, Panawuan"/>
    <s v="Nikolaus Abon (ib)"/>
    <s v="6282199341585"/>
    <x v="25"/>
    <s v="Kab. Kepulauan Yapen"/>
    <s v="Yapen Selatan"/>
    <s v="Jln M Toha RT/RW 003/001 Kelurahan Anotaurei Kep.Yapen Serui Papua."/>
    <n v="1"/>
    <s v="BARANG"/>
    <n v="100"/>
    <n v="0"/>
    <s v="EZ"/>
    <s v="Bulanan"/>
    <s v="Beli 1 Gratis 1 Alat Cukur Multifungsi"/>
    <m/>
    <n v="145000"/>
    <n v="0"/>
    <n v="0"/>
    <n v="145000"/>
    <m/>
    <s v="Diskon"/>
    <n v="58000"/>
    <n v="87000"/>
    <n v="249000"/>
    <n v="3735"/>
    <m/>
    <m/>
    <m/>
    <m/>
    <x v="1"/>
    <m/>
    <s v="VIP"/>
    <m/>
    <m/>
    <s v="Tidak"/>
    <s v="COD"/>
    <n v="104000"/>
    <s v="-"/>
    <n v="158265"/>
    <x v="20"/>
  </r>
  <r>
    <s v="1359124916"/>
    <d v="2026-06-15T00:00:00"/>
    <s v="MEIKA-BERKARYA"/>
    <s v="Meika Berkarya"/>
    <s v="6287818525580"/>
    <s v="Kab. Kuningan"/>
    <s v="Cilimus"/>
    <s v="Jl. Panawuan Indrapatra, Panawuan"/>
    <s v="Irawati Nau(Mar)."/>
    <s v="6281341966075"/>
    <x v="3"/>
    <s v="Manado"/>
    <s v="Tuminting"/>
    <s v="Sindulang satu, lingkungan dia, kec. Tuminting, kota manado"/>
    <n v="1"/>
    <s v="BARANG"/>
    <n v="100"/>
    <n v="0"/>
    <s v="EZ"/>
    <s v="Bulanan"/>
    <s v="Beli 1 Gratis 1 Alat Cukur Multifungsi"/>
    <m/>
    <n v="64000"/>
    <n v="0"/>
    <n v="0"/>
    <n v="64000"/>
    <m/>
    <s v="Diskon"/>
    <n v="25600"/>
    <n v="38400"/>
    <n v="168000"/>
    <n v="2520"/>
    <s v="jnt"/>
    <s v="Atasan/Staf/Karyawan"/>
    <d v="2026-06-25T00:00:00"/>
    <m/>
    <x v="1"/>
    <m/>
    <s v="VIP"/>
    <m/>
    <m/>
    <s v="Tidak"/>
    <s v="COD"/>
    <n v="104000"/>
    <s v="-"/>
    <n v="127080"/>
    <x v="10"/>
  </r>
  <r>
    <s v="1359197254"/>
    <d v="2026-06-15T00:00:00"/>
    <s v="MEIKA-BERKARYA"/>
    <s v="Meika Berkarya"/>
    <s v="6287818525580"/>
    <s v="Kab. Kuningan"/>
    <s v="Cilimus"/>
    <s v="Jl. Panawuan Indrapatra, Panawuan, Kec. Cigandamekar, Kabupaten Kuningan, Jawa Barat"/>
    <s v="Arifin (ar)"/>
    <s v="6287742360112"/>
    <x v="26"/>
    <s v="Bekasi"/>
    <s v="Pondokgede"/>
    <s v="Kelurahan Jati Bening RT 06 RW 01 TK Alfariah, Kec PondokGede"/>
    <n v="1"/>
    <s v="BARANG"/>
    <n v="100"/>
    <n v="0"/>
    <s v="EZ"/>
    <s v="Bulanan"/>
    <s v="2 SET GIGI PALSU"/>
    <m/>
    <n v="15000"/>
    <n v="0"/>
    <n v="0"/>
    <n v="15000"/>
    <m/>
    <s v="Diskon"/>
    <n v="9000"/>
    <n v="6000"/>
    <n v="112000"/>
    <n v="1680"/>
    <s v="Arifin (ar)"/>
    <m/>
    <d v="2026-06-18T00:00:00"/>
    <s v="HUBUNGI PENERIMA (LANGSUNG ANTAR KE ALAMAT)"/>
    <x v="0"/>
    <m/>
    <s v="VIP"/>
    <m/>
    <m/>
    <s v="Tidak"/>
    <s v="COD"/>
    <n v="97000"/>
    <s v="Recon"/>
    <n v="104320"/>
    <x v="18"/>
  </r>
  <r>
    <s v="1359259354"/>
    <d v="2026-06-15T00:00:00"/>
    <s v="MEIKA-BERKARYA"/>
    <s v="Meika Berkarya"/>
    <s v="6287818525580"/>
    <s v="Kab. Kuningan"/>
    <s v="Cilimus"/>
    <s v="Jl. Panawuan Indrapatra, Panawuan"/>
    <s v="Sulis tiyono Od."/>
    <s v="6285876023433"/>
    <x v="15"/>
    <s v="Kab. Purbalingga"/>
    <s v="Kejobong"/>
    <s v="Kelurahan Sokanegara Rt 1 Rw 1 Kec Kejobong Purbalingga (DIANTAR LANGSUNG KE ALAMAT PENERIMA)."/>
    <n v="1"/>
    <s v="BARANG"/>
    <n v="100"/>
    <n v="0"/>
    <s v="EZ"/>
    <s v="Bulanan"/>
    <s v="Beli 1 Semprotan Noozle"/>
    <m/>
    <n v="25000"/>
    <n v="0"/>
    <n v="0"/>
    <n v="25000"/>
    <m/>
    <s v="Diskon"/>
    <n v="18000"/>
    <n v="7000"/>
    <n v="70000"/>
    <n v="1050"/>
    <s v="Sulis tiyono Od."/>
    <m/>
    <d v="2026-06-17T00:00:00"/>
    <m/>
    <x v="0"/>
    <m/>
    <s v="VIP"/>
    <m/>
    <m/>
    <s v="Tidak"/>
    <s v="COD"/>
    <n v="45000"/>
    <s v="Recon"/>
    <n v="61950"/>
    <x v="15"/>
  </r>
  <r>
    <s v="1359254129"/>
    <d v="2026-06-15T00:00:00"/>
    <s v="MEIKA-BERKARYA"/>
    <s v="Meika Berkarya"/>
    <s v="6287818525580"/>
    <s v="Kab. Kuningan"/>
    <s v="Cilimus"/>
    <s v="Jl. Panawuan Indrapatra, Panawuan"/>
    <s v="Sri ramli (Hb)"/>
    <s v="628116195919"/>
    <x v="0"/>
    <s v="Tebing Tinggi"/>
    <s v="Rambutan"/>
    <s v="Jln bukit tempurung lingkungan 1 desa/kel rantau Laban samping puskesmas rantau Laban"/>
    <n v="1"/>
    <s v="BARANG"/>
    <n v="100"/>
    <n v="0"/>
    <s v="EZ"/>
    <s v="Bulanan"/>
    <s v="Beli 1 Topi Pelindung Sinar UV"/>
    <m/>
    <n v="54000"/>
    <n v="0"/>
    <n v="0"/>
    <n v="54000"/>
    <m/>
    <s v="Diskon"/>
    <n v="21600"/>
    <n v="32400"/>
    <n v="125000"/>
    <n v="1875"/>
    <s v="JNT"/>
    <s v="Atasan/Staf/Karyawan"/>
    <d v="2026-06-26T00:00:00"/>
    <m/>
    <x v="1"/>
    <m/>
    <s v="VIP"/>
    <m/>
    <m/>
    <s v="Tidak"/>
    <s v="COD"/>
    <n v="71000"/>
    <s v="-"/>
    <n v="90725"/>
    <x v="12"/>
  </r>
  <r>
    <s v="1359117319"/>
    <d v="2026-06-15T00:00:00"/>
    <s v="MEIKA-BERKARYA"/>
    <s v="Meika Berkarya"/>
    <s v="6287818525580"/>
    <s v="Kab. Kuningan"/>
    <s v="Cilimus"/>
    <s v="Jl. Panawuan Indrapatra, Panawuan"/>
    <s v="Faith Faith"/>
    <s v="6281341094449"/>
    <x v="14"/>
    <s v="Kab. Luwu"/>
    <s v="Bua"/>
    <s v="Desa Padang kalua RT.5  RW.5 Rumah cat warna orange"/>
    <n v="1"/>
    <s v="BARANG"/>
    <n v="100"/>
    <n v="0"/>
    <s v="EZ"/>
    <s v="Bulanan"/>
    <s v="Beli 1 Gratis 1 Parfum Mobil"/>
    <m/>
    <n v="61000"/>
    <n v="0"/>
    <n v="0"/>
    <n v="61000"/>
    <m/>
    <s v="Diskon"/>
    <n v="24400"/>
    <n v="36600"/>
    <n v="165000"/>
    <n v="2475"/>
    <s v="jnt"/>
    <s v="Atasan/Staf/Karyawan"/>
    <d v="2026-06-29T00:00:00"/>
    <m/>
    <x v="1"/>
    <m/>
    <s v="VIP"/>
    <m/>
    <m/>
    <s v="Tidak"/>
    <s v="COD"/>
    <n v="104000"/>
    <s v="-"/>
    <n v="125925"/>
    <x v="17"/>
  </r>
  <r>
    <s v="1359219502"/>
    <d v="2026-06-15T00:00:00"/>
    <s v="MEIKA-BERKARYA"/>
    <s v="Meika Berkarya"/>
    <s v="6287818525580"/>
    <s v="Kab. Kuningan"/>
    <s v="Cilimus"/>
    <s v="Jl. Panawuan Indrapatra, Panawuan"/>
    <s v="Bahar (BY)"/>
    <s v="6285396785649"/>
    <x v="14"/>
    <s v="Kab. Bone"/>
    <s v="Patimpeng"/>
    <s v="Desa patimpeng, dusung latobang, belakang pasar Patimpeng di pertukangan kayu."/>
    <n v="1"/>
    <s v="BARANG"/>
    <n v="100"/>
    <n v="0"/>
    <s v="EZ"/>
    <s v="Bulanan"/>
    <s v="BELI 1 GRATIS KUAS Aspal Anti Bocor"/>
    <m/>
    <n v="61000"/>
    <n v="0"/>
    <n v="0"/>
    <n v="61000"/>
    <m/>
    <s v="Diskon"/>
    <n v="24400"/>
    <n v="36600"/>
    <n v="145000"/>
    <n v="2175"/>
    <s v="Bahar (BY)"/>
    <m/>
    <d v="2026-06-20T00:00:00"/>
    <m/>
    <x v="0"/>
    <m/>
    <s v="VIP"/>
    <m/>
    <m/>
    <s v="Tidak"/>
    <s v="COD"/>
    <n v="84000"/>
    <s v="Recon"/>
    <n v="106225"/>
    <x v="7"/>
  </r>
  <r>
    <s v="1359220640"/>
    <d v="2026-06-15T00:00:00"/>
    <s v="MEIKA-BERKARYA"/>
    <s v="Meika Berkarya"/>
    <s v="6287818525580"/>
    <s v="Kab. Kuningan"/>
    <s v="Cilimus"/>
    <s v="Jl. Panawuan Indrapatra, Panawuan, Kec. Cigandamekar, Kabupaten Kuningan, Jawa Barat"/>
    <s v="TRIANA RINA RUSLI Od."/>
    <s v="6282211870687"/>
    <x v="24"/>
    <s v="Jakarta Timur"/>
    <s v="Pulogadung"/>
    <s v="Jalan Raya Bekasi Timur Kompleks Brimob Polri Blok J No.5 , RT.013/RW.005, Cipinang Atas, Kelurahan Cipinang, Pulo Gadung, Jakarta Timur 13240 ,(KOPI J LIMA), DIANTAR LANGSUNG KE ALAMAT PENERIMA."/>
    <n v="1"/>
    <s v="BARANG"/>
    <n v="100"/>
    <n v="0"/>
    <s v="EZ"/>
    <s v="Bulanan"/>
    <s v="2 Rossa Beauty Fragrance Mist (Mist Aurora)"/>
    <m/>
    <n v="14000"/>
    <n v="0"/>
    <n v="0"/>
    <n v="14000"/>
    <m/>
    <s v="Diskon"/>
    <n v="8000"/>
    <n v="6000"/>
    <n v="144000"/>
    <n v="2160"/>
    <s v="TRIANA RINA RUSLI Od."/>
    <m/>
    <d v="2026-06-18T00:00:00"/>
    <s v="(Mist Aurora)"/>
    <x v="0"/>
    <m/>
    <s v="VIP"/>
    <m/>
    <m/>
    <s v="Tidak"/>
    <s v="COD"/>
    <n v="130000"/>
    <s v="Recon"/>
    <n v="135840"/>
    <x v="18"/>
  </r>
  <r>
    <s v="1359375779"/>
    <d v="2026-06-15T00:00:00"/>
    <s v="MEIKA-BERKARYA"/>
    <s v="Meika Berkarya"/>
    <s v="6287818525580"/>
    <s v="Kab. Kuningan"/>
    <s v="Cilimus"/>
    <s v="Jl. Panawuan Indrapatra, Panawuan"/>
    <s v="Martina Luan (Jj)"/>
    <s v="6282146607099"/>
    <x v="1"/>
    <s v="Kab. Belu"/>
    <s v="Raihat"/>
    <s v="Dusun Siarai RT 002 RW 001 Kelurahan /Raifatus Kec. Raihat"/>
    <n v="1"/>
    <s v="BARANG"/>
    <n v="100"/>
    <n v="0"/>
    <s v="EZ"/>
    <s v="Bulanan"/>
    <s v="Beli 1 Gratis 1 Alat Cukur Multifungsi"/>
    <m/>
    <n v="80000"/>
    <n v="0"/>
    <n v="0"/>
    <n v="80000"/>
    <m/>
    <s v="Diskon"/>
    <n v="32000"/>
    <n v="48000"/>
    <n v="184000"/>
    <n v="2760"/>
    <s v="Meika Berkarya"/>
    <m/>
    <d v="2026-07-09T00:00:00"/>
    <m/>
    <x v="1"/>
    <m/>
    <s v="VIP"/>
    <m/>
    <m/>
    <s v="Tidak"/>
    <s v="COD"/>
    <n v="104000"/>
    <s v="-"/>
    <n v="133240"/>
    <x v="23"/>
  </r>
  <r>
    <s v="1359230544"/>
    <d v="2026-06-15T00:00:00"/>
    <s v="MEIKA-BERKARYA"/>
    <s v="Meika Berkarya"/>
    <s v="6287818525580"/>
    <s v="Kab. Kuningan"/>
    <s v="Cilimus"/>
    <s v="Jl. Panawuan Indrapatra, Panawuan"/>
    <s v="Gaspar laga (Yn)"/>
    <s v="6281246004871"/>
    <x v="1"/>
    <s v="Kab. Lembata"/>
    <s v="Lebatukan"/>
    <s v="Jl. Nagi Gena RT 02 RW 01 Desa Baopama (Baopana) Kec Lebatukan Kab Lembata ciri-ciri Rumah dinding bambu dekat bak air warna Putih (DIANTAR LANGSUNG KE ALAMAT PENERIMA)."/>
    <n v="1"/>
    <s v="BARANG"/>
    <n v="100"/>
    <n v="0"/>
    <s v="EZ"/>
    <s v="Bulanan"/>
    <s v="Beli 1 Gratis 1 Alat Cukur Multifungsi"/>
    <m/>
    <n v="84000"/>
    <n v="0"/>
    <n v="0"/>
    <n v="84000"/>
    <m/>
    <s v="Diskon"/>
    <n v="33600"/>
    <n v="50400"/>
    <n v="179550"/>
    <n v="2693.25"/>
    <m/>
    <m/>
    <m/>
    <m/>
    <x v="1"/>
    <m/>
    <s v="VIP"/>
    <m/>
    <m/>
    <s v="Tidak"/>
    <s v="COD"/>
    <n v="95550"/>
    <s v="-"/>
    <n v="126456.75"/>
    <x v="20"/>
  </r>
  <r>
    <s v="1359285102"/>
    <d v="2026-06-15T00:00:00"/>
    <s v="MEIKA-BERKARYA"/>
    <s v="Meika Berkarya"/>
    <s v="6287818525580"/>
    <s v="Kab. Kuningan"/>
    <s v="Cilimus"/>
    <s v="Jl. Panawuan Indrapatra, Panawuan"/>
    <s v="Dedy supriyatna Od."/>
    <s v="6289682460480"/>
    <x v="26"/>
    <s v="Kab. Bandung Barat"/>
    <s v="Cihampelas"/>
    <s v="Kp. Bunisari Desa Pataruman Kec Cihampelas Rt 3 Rw 05 No. 59 (DIANTAR LANGSUNG KE ALAMAT PENERIMA)."/>
    <n v="1"/>
    <s v="BARANG"/>
    <n v="100"/>
    <n v="0"/>
    <s v="EZ"/>
    <s v="Bulanan"/>
    <s v="Beli 1 Semprotan Noozle"/>
    <m/>
    <n v="12000"/>
    <n v="0"/>
    <n v="0"/>
    <n v="12000"/>
    <m/>
    <s v="Diskon"/>
    <n v="7000"/>
    <n v="5000"/>
    <n v="66000"/>
    <n v="990"/>
    <s v="JNT"/>
    <s v="Atasan/Staf/Karyawan"/>
    <d v="2026-06-22T00:00:00"/>
    <m/>
    <x v="1"/>
    <m/>
    <s v="VIP"/>
    <m/>
    <m/>
    <s v="Tidak"/>
    <s v="COD"/>
    <n v="54000"/>
    <s v="-"/>
    <n v="60010"/>
    <x v="3"/>
  </r>
  <r>
    <s v="1359226646"/>
    <d v="2026-06-15T00:00:00"/>
    <s v="MEIKA-BERKARYA"/>
    <s v="Meika Berkarya"/>
    <s v="6287818525580"/>
    <s v="Kab. Kuningan"/>
    <s v="Cilimus"/>
    <s v="Jl. Panawuan Indrapatra, Panawuan, Kec. Cigandamekar, Kabupaten Kuningan, Jawa Barat"/>
    <s v="Eno Pajuang(Mar)."/>
    <s v="6282144794163"/>
    <x v="1"/>
    <s v="Kab. Sikka"/>
    <s v="Hewokloang"/>
    <s v="Desa Rubit Rt.05 Rw.09 Kec.Hewokloang Kab. Sikka Prov.NTT"/>
    <n v="1"/>
    <s v="BARANG"/>
    <n v="100"/>
    <n v="0"/>
    <s v="EZ"/>
    <s v="Bulanan"/>
    <s v="1 Rossa Beauty Fragrance Mist (Mist Aurora)"/>
    <m/>
    <n v="80000"/>
    <n v="0"/>
    <n v="0"/>
    <n v="80000"/>
    <m/>
    <s v="Diskon"/>
    <n v="32000"/>
    <n v="48000"/>
    <n v="170000"/>
    <n v="2550"/>
    <s v="Meika Berkarya"/>
    <m/>
    <d v="2026-07-09T00:00:00"/>
    <s v="(Mist Aurora)"/>
    <x v="1"/>
    <m/>
    <s v="VIP"/>
    <m/>
    <m/>
    <s v="Tidak"/>
    <s v="COD"/>
    <n v="90000"/>
    <s v="-"/>
    <n v="119450"/>
    <x v="23"/>
  </r>
  <r>
    <s v="1359168881"/>
    <d v="2026-06-15T00:00:00"/>
    <s v="MEIKA-BERKARYA"/>
    <s v="Meika Berkarya"/>
    <s v="6287818525580"/>
    <s v="Kab. Kuningan"/>
    <s v="Cilimus"/>
    <s v="Jl. Panawuan Indrapatra, Panawuan"/>
    <s v="Kristin (Bar)"/>
    <s v="6285246712285"/>
    <x v="8"/>
    <s v="Palu"/>
    <s v="Palu Selatan"/>
    <s v="Kristin , Alamat. Jl. Jl. Dewi Sartika, Kec. Palu, No Hp : ,62 852-4671-2285 (DIANTARKAN LANGSUNG KE ALAMAT PENERIMA)"/>
    <n v="1"/>
    <s v="BARANG"/>
    <n v="100"/>
    <n v="0"/>
    <s v="EZ"/>
    <s v="Bulanan"/>
    <s v="Beli 1 Alat Peras Buah"/>
    <m/>
    <n v="68000"/>
    <n v="0"/>
    <n v="0"/>
    <n v="68000"/>
    <m/>
    <s v="Diskon"/>
    <n v="27200"/>
    <n v="40800"/>
    <n v="162000"/>
    <n v="2430"/>
    <s v="ybs"/>
    <m/>
    <d v="2026-06-30T00:00:00"/>
    <m/>
    <x v="1"/>
    <m/>
    <s v="VIP"/>
    <m/>
    <m/>
    <s v="Tidak"/>
    <s v="COD"/>
    <n v="94000"/>
    <s v="-"/>
    <n v="118770"/>
    <x v="8"/>
  </r>
  <r>
    <s v="1359221297"/>
    <d v="2026-06-15T00:00:00"/>
    <s v="MEIKA-BERKARYA"/>
    <s v="Meika Berkarya"/>
    <s v="6287818525580"/>
    <s v="Kab. Kuningan"/>
    <s v="Cilimus"/>
    <s v="Jl. Panawuan Indrapatra, Panawuan, Kec. Cigandamekar, Kabupaten Kuningan, Jawa Barat"/>
    <s v="Bp. Karyono / Bp. Lidan ( SP )"/>
    <s v="6285979562522"/>
    <x v="26"/>
    <s v="Bekasi"/>
    <s v="Bekasi Selatan"/>
    <s v="Jln Haji Muyan Rt 03 Rw 03 Kelurahan Jaka Setia, Kec Bekasi Selatan Kota Bekasi"/>
    <n v="1"/>
    <s v="BARANG"/>
    <n v="100"/>
    <n v="0"/>
    <s v="EZ"/>
    <s v="Bulanan"/>
    <s v="1 SET GIGI PALSU"/>
    <m/>
    <n v="15000"/>
    <n v="0"/>
    <n v="0"/>
    <n v="15000"/>
    <m/>
    <s v="Diskon"/>
    <n v="9000"/>
    <n v="6000"/>
    <n v="75000"/>
    <n v="1125"/>
    <s v="JNT"/>
    <s v="Atasan/Staf/Karyawan"/>
    <d v="2026-06-22T00:00:00"/>
    <s v="HUBUNGI PENERIMA (LANGSUNG ANTAR KE ALAMAT)"/>
    <x v="1"/>
    <m/>
    <s v="VIP"/>
    <m/>
    <m/>
    <s v="Tidak"/>
    <s v="COD"/>
    <n v="60000"/>
    <s v="-"/>
    <n v="67875"/>
    <x v="3"/>
  </r>
  <r>
    <s v="1359166601"/>
    <d v="2026-06-15T00:00:00"/>
    <s v="MEIKA-BERKARYA"/>
    <s v="Meika Berkarya"/>
    <s v="6287818525580"/>
    <s v="Kab. Kuningan"/>
    <s v="Cilimus"/>
    <s v="Jl. Panawuan Indrapatra, Panawuan"/>
    <s v="Marthen Fun (PS)"/>
    <s v="6282286879970"/>
    <x v="9"/>
    <s v="Kab. Halmahera Tengah"/>
    <s v="Weda Tengah"/>
    <s v="Mess Talin Depan Bandara IWIP belakang pos security Huafei Desa. Lelilef Sawai (ANTRAKN LANGSUNG KE ALAMAT)"/>
    <n v="1"/>
    <s v="BARANG"/>
    <n v="100"/>
    <n v="0"/>
    <s v="EZ"/>
    <s v="Bulanan"/>
    <s v="Beli 1 Gratis 1 Alat Cukur Multifungsi"/>
    <m/>
    <n v="136000"/>
    <n v="0"/>
    <n v="0"/>
    <n v="136000"/>
    <m/>
    <s v="Diskon"/>
    <n v="54400"/>
    <n v="81600"/>
    <n v="240000"/>
    <n v="3600"/>
    <s v="Marthen Fun (PS)"/>
    <m/>
    <d v="2026-06-25T00:00:00"/>
    <m/>
    <x v="0"/>
    <m/>
    <s v="VIP"/>
    <m/>
    <m/>
    <s v="Tidak"/>
    <s v="COD"/>
    <n v="104000"/>
    <s v="Recon"/>
    <n v="154800"/>
    <x v="10"/>
  </r>
  <r>
    <s v="1359215437"/>
    <d v="2026-06-15T00:00:00"/>
    <s v="MEIKA-BERKARYA"/>
    <s v="Meika Berkarya"/>
    <s v="6287818525580"/>
    <s v="Kab. Kuningan"/>
    <s v="Cilimus"/>
    <s v="Jl. Panawuan Indrapatra, Panawuan"/>
    <s v="Eko Arianto Ansel (Jj)"/>
    <s v="6282190546566"/>
    <x v="5"/>
    <s v="Kab. Kapuas Hulu"/>
    <s v="Selimbau"/>
    <s v="Kelurahan /Desa Dalam RT 01 Dusun Tanjung Intan Kec. Selimbau"/>
    <n v="1"/>
    <s v="BARANG"/>
    <n v="100"/>
    <n v="0"/>
    <s v="EZ"/>
    <s v="Bulanan"/>
    <s v="Beli 2 Gratis 1 Semprotan Noozle"/>
    <m/>
    <n v="74000"/>
    <n v="0"/>
    <n v="0"/>
    <n v="74000"/>
    <m/>
    <s v="Diskon"/>
    <n v="29600"/>
    <n v="44400"/>
    <n v="178000"/>
    <n v="2670"/>
    <s v="jnt"/>
    <s v="Atasan/Staf/Karyawan"/>
    <d v="2026-06-29T00:00:00"/>
    <m/>
    <x v="1"/>
    <m/>
    <s v="VIP"/>
    <m/>
    <m/>
    <s v="Tidak"/>
    <s v="COD"/>
    <n v="104000"/>
    <s v="-"/>
    <n v="130930"/>
    <x v="17"/>
  </r>
  <r>
    <s v="1359216303"/>
    <d v="2026-06-15T00:00:00"/>
    <s v="MEIKA-BERKARYA"/>
    <s v="Meika Berkarya"/>
    <s v="6287818525580"/>
    <s v="Kab. Kuningan"/>
    <s v="Cilimus"/>
    <s v="Jl. Panawuan Indrapatra, Panawuan"/>
    <s v="Asmad Abd. Azis (Jj)"/>
    <s v="6282236912042"/>
    <x v="8"/>
    <s v="Kab. Tojo Una Una"/>
    <s v="Ampana Kota"/>
    <s v="Jln. Papua Papan, Kelurahan /Desa Muara Toba, Belakang Masjid Tsamaratul Ukhuwah"/>
    <n v="1"/>
    <s v="BARANG"/>
    <n v="100"/>
    <n v="0"/>
    <s v="EZ"/>
    <s v="Bulanan"/>
    <s v="Beli 1 Pembesar Layar Hp"/>
    <m/>
    <n v="85000"/>
    <n v="0"/>
    <n v="0"/>
    <n v="85000"/>
    <m/>
    <s v="Diskon"/>
    <n v="34000"/>
    <n v="51000"/>
    <n v="155000"/>
    <n v="2325"/>
    <s v="ybs"/>
    <m/>
    <d v="2026-07-03T00:00:00"/>
    <m/>
    <x v="1"/>
    <m/>
    <s v="VIP"/>
    <m/>
    <m/>
    <s v="Tidak"/>
    <s v="COD"/>
    <n v="70000"/>
    <s v="-"/>
    <n v="101675"/>
    <x v="11"/>
  </r>
  <r>
    <s v="1359161193"/>
    <d v="2026-06-15T00:00:00"/>
    <s v="MEIKA-BERKARYA"/>
    <s v="Meika Berkarya"/>
    <s v="6287818525580"/>
    <s v="Kab. Kuningan"/>
    <s v="Cilimus"/>
    <s v="Jl. Panawuan Indrapatra, Panawuan"/>
    <s v="Jermias mulik (Kin)"/>
    <s v="6281298472426"/>
    <x v="1"/>
    <s v="Kab. Rote Ndao"/>
    <s v="Rote Timur"/>
    <s v="Desa Lakamola RT 12 RW 07, Patokan Dekat Kantor Desa Lakamola (TELPON NO WHATSAPP PENERIMA)"/>
    <n v="1"/>
    <s v="BARANG"/>
    <n v="100"/>
    <n v="0"/>
    <s v="EZ"/>
    <s v="Bulanan"/>
    <s v="Beli 1 Gratis 1 Parfum Mobil"/>
    <m/>
    <n v="85000"/>
    <n v="0"/>
    <n v="0"/>
    <n v="85000"/>
    <m/>
    <s v="Diskon"/>
    <n v="34000"/>
    <n v="51000"/>
    <n v="184000"/>
    <n v="2760"/>
    <m/>
    <m/>
    <m/>
    <m/>
    <x v="1"/>
    <m/>
    <s v="VIP"/>
    <m/>
    <m/>
    <s v="Tidak"/>
    <s v="COD"/>
    <n v="99000"/>
    <s v="-"/>
    <n v="130240"/>
    <x v="20"/>
  </r>
  <r>
    <s v="1359161578"/>
    <d v="2026-06-15T00:00:00"/>
    <s v="MEIKA-BERKARYA"/>
    <s v="Meika Berkarya"/>
    <s v="6287818525580"/>
    <s v="Kab. Kuningan"/>
    <s v="Cilimus"/>
    <s v="Jl. Panawuan Indrapatra, Panawuan, Kec. Cigandamekar, Kabupaten Kuningan, Jawa Barat"/>
    <s v="Bastijan (AK)"/>
    <s v="6289619402465"/>
    <x v="26"/>
    <s v="Kab. Cirebon"/>
    <s v="Kedawung"/>
    <s v="Desa Kedungjawa, Jln Mas Garden I A 27, Kec Kedawung, Kab Cirebon"/>
    <n v="1"/>
    <s v="BARANG"/>
    <n v="100"/>
    <n v="0"/>
    <s v="EZ"/>
    <s v="Bulanan"/>
    <s v="1 SET POMPA SEDOT MANUAL (1 POMPA DAN 1 SELANG)"/>
    <m/>
    <n v="8000"/>
    <n v="0"/>
    <n v="0"/>
    <n v="8000"/>
    <m/>
    <s v="Diskon"/>
    <n v="3000"/>
    <n v="5000"/>
    <n v="80000"/>
    <n v="1200"/>
    <s v="DC PANAWUAN"/>
    <s v="Atasan/Staf/Karyawan"/>
    <d v="2026-06-21T00:00:00"/>
    <s v="HUBUNGI PENERIMA (LANGSUNG ANTAR KE ALAMAT)"/>
    <x v="1"/>
    <m/>
    <s v="VIP"/>
    <m/>
    <m/>
    <s v="Tidak"/>
    <s v="COD"/>
    <n v="72000"/>
    <s v="-"/>
    <n v="73800"/>
    <x v="9"/>
  </r>
  <r>
    <s v="1359161769"/>
    <d v="2026-06-15T00:00:00"/>
    <s v="MEIKA-BERKARYA"/>
    <s v="Meika Berkarya"/>
    <s v="6287818525580"/>
    <s v="Kab. Kuningan"/>
    <s v="Cilimus"/>
    <s v="Jl. Panawuan Indrapatra, Panawuan"/>
    <s v="PO Tji Lui (PS)"/>
    <s v="6281250144796"/>
    <x v="5"/>
    <s v="Kab. Sambas"/>
    <s v="Sambas"/>
    <s v="Jln.Terusan Desa.Lorong (Bengkel Mobil , Citra,, ANTRAKN LANGSUNG KE ALAMAT)"/>
    <n v="1"/>
    <s v="BARANG"/>
    <n v="100"/>
    <n v="0"/>
    <s v="EZ"/>
    <s v="Bulanan"/>
    <s v="Beli 2 Pembesar Layar Hp"/>
    <m/>
    <n v="74000"/>
    <n v="0"/>
    <n v="0"/>
    <n v="74000"/>
    <m/>
    <s v="Diskon"/>
    <n v="29600"/>
    <n v="44400"/>
    <n v="178000"/>
    <n v="2670"/>
    <s v="PO Tji Lui (PS)"/>
    <m/>
    <d v="2026-06-20T00:00:00"/>
    <m/>
    <x v="0"/>
    <m/>
    <s v="VIP"/>
    <m/>
    <m/>
    <s v="Tidak"/>
    <s v="COD"/>
    <n v="104000"/>
    <s v="Recon"/>
    <n v="130930"/>
    <x v="7"/>
  </r>
  <r>
    <s v="1359273738"/>
    <d v="2026-06-15T00:00:00"/>
    <s v="MEIKA-BERKARYA"/>
    <s v="Meika Berkarya"/>
    <s v="6287818525580"/>
    <s v="Kab. Kuningan"/>
    <s v="Cilimus"/>
    <s v="Jl. Panawuan Indrapatra, Panawuan"/>
    <s v="Putra (Kin)"/>
    <s v="6282352361052"/>
    <x v="27"/>
    <s v="Kab. Indragiri Hulu"/>
    <s v="Seberida"/>
    <s v="Desa Pangkalan Kasai, Jalan Gang Kedondong, Dekat Jembatan (LANGSUNG DIANTARKAN KE ALAMAT)"/>
    <n v="1"/>
    <s v="BARANG"/>
    <n v="100"/>
    <n v="0"/>
    <s v="EZ"/>
    <s v="Bulanan"/>
    <s v="Beli 1 Semprotan Noozle"/>
    <m/>
    <n v="53000"/>
    <n v="0"/>
    <n v="0"/>
    <n v="53000"/>
    <m/>
    <s v="Diskon"/>
    <n v="21200"/>
    <n v="31800"/>
    <n v="107900"/>
    <n v="1618.5"/>
    <s v="jnt"/>
    <s v="Atasan/Staf/Karyawan"/>
    <d v="2026-07-04T00:00:00"/>
    <m/>
    <x v="1"/>
    <m/>
    <s v="VIP"/>
    <m/>
    <m/>
    <s v="Tidak"/>
    <s v="COD"/>
    <n v="54900"/>
    <s v="-"/>
    <n v="74481.5"/>
    <x v="6"/>
  </r>
  <r>
    <s v="1359165515"/>
    <d v="2026-06-15T00:00:00"/>
    <s v="MEIKA-BERKARYA"/>
    <s v="Meika Berkarya"/>
    <s v="6287818525580"/>
    <s v="Kab. Kuningan"/>
    <s v="Cilimus"/>
    <s v="Jl. Panawuan Indrapatra, Panawuan"/>
    <s v="M Maming (BY)"/>
    <s v="6281266149497"/>
    <x v="31"/>
    <s v="Batam"/>
    <s v="Sei Beduk"/>
    <s v="mangsang permai blk D no 135 Desa / Kelurahan : mangsang"/>
    <n v="1"/>
    <s v="BARANG"/>
    <n v="100"/>
    <n v="7900000"/>
    <s v="EZ"/>
    <s v="Bulanan"/>
    <s v="BELI 1 GRATIS KUAS Aspal Anti Bocor"/>
    <s v="LEM/PEREKAT"/>
    <n v="37000"/>
    <n v="0"/>
    <n v="0"/>
    <n v="37000"/>
    <m/>
    <s v="Diskon"/>
    <n v="14800"/>
    <n v="22200"/>
    <n v="124000"/>
    <n v="1860"/>
    <m/>
    <m/>
    <m/>
    <m/>
    <x v="1"/>
    <m/>
    <s v="VIP"/>
    <m/>
    <m/>
    <s v="Tidak"/>
    <s v="COD"/>
    <n v="87000"/>
    <s v="-"/>
    <n v="99940"/>
    <x v="20"/>
  </r>
  <r>
    <s v="1359272744"/>
    <d v="2026-06-15T00:00:00"/>
    <s v="MEIKA-BERKARYA"/>
    <s v="Meika Berkarya"/>
    <s v="6287818525580"/>
    <s v="Kab. Kuningan"/>
    <s v="Cilimus"/>
    <s v="Jl. Panawuan Indrapatra, Panawuan, Kec. Cigandamekar, Kabupaten Kuningan, Jawa Barat"/>
    <s v="Maya Yanti Simbiak (Cn)"/>
    <s v="6282232232764"/>
    <x v="35"/>
    <s v="Kab. Manokwari"/>
    <s v="Masni - Masni Utara - Wasirawi"/>
    <s v="Zp 5 Desa/Kelurahan Kampung Macuan Masni, Kab. Manokwari, Papua Barat"/>
    <n v="1"/>
    <s v="BARANG"/>
    <n v="100"/>
    <n v="0"/>
    <s v="EZ"/>
    <s v="Bulanan"/>
    <s v="2 Rossa Beauty Fragrance Mist (Mist Sunrise , Aurora)"/>
    <m/>
    <n v="173000"/>
    <n v="0"/>
    <n v="0"/>
    <n v="173000"/>
    <m/>
    <s v="Diskon"/>
    <n v="69200"/>
    <n v="103800"/>
    <n v="254000"/>
    <n v="3810"/>
    <s v="ybs"/>
    <m/>
    <d v="2026-07-02T00:00:00"/>
    <s v="(Mist Sunrise , Aurora)"/>
    <x v="1"/>
    <m/>
    <s v="VIP"/>
    <m/>
    <m/>
    <s v="Tidak"/>
    <s v="COD"/>
    <n v="81000"/>
    <s v="-"/>
    <n v="146390"/>
    <x v="24"/>
  </r>
  <r>
    <s v="1359273653"/>
    <d v="2026-06-15T00:00:00"/>
    <s v="MEIKA-BERKARYA"/>
    <s v="Meika Berkarya"/>
    <s v="6287818525580"/>
    <s v="Kab. Kuningan"/>
    <s v="Cilimus"/>
    <s v="Jl. Panawuan Indrapatra, Panawuan"/>
    <s v="Franky Tumiwa (Kin)"/>
    <s v="6285398588255"/>
    <x v="3"/>
    <s v="Kab. Bolaang Mongondow Timur"/>
    <s v="Mooat"/>
    <s v="Jln. Raya Bongkudai Selatan Komplek Gereja Kalvari RT 1 Desa Bongkudai Selatan"/>
    <n v="1"/>
    <s v="BARANG"/>
    <n v="100"/>
    <n v="0"/>
    <s v="EZ"/>
    <s v="Bulanan"/>
    <s v="Beli 1 Gratis 1 Parfum Mobil"/>
    <m/>
    <n v="114000"/>
    <n v="0"/>
    <n v="0"/>
    <n v="114000"/>
    <m/>
    <s v="Diskon"/>
    <n v="45600"/>
    <n v="68400"/>
    <n v="212000"/>
    <n v="3180"/>
    <s v="PAKET ANDA ADA DI JNT PANAUWAN"/>
    <s v="Atasan/Staf/Karyawan"/>
    <d v="2026-06-28T00:00:00"/>
    <m/>
    <x v="1"/>
    <m/>
    <s v="VIP"/>
    <m/>
    <m/>
    <s v="Tidak"/>
    <s v="COD"/>
    <n v="98000"/>
    <s v="-"/>
    <n v="140420"/>
    <x v="16"/>
  </r>
  <r>
    <s v="1359223379"/>
    <d v="2026-06-15T00:00:00"/>
    <s v="MEIKA-BERKARYA"/>
    <s v="Meika Berkarya"/>
    <s v="6287818525580"/>
    <s v="Kab. Kuningan"/>
    <s v="Cilimus"/>
    <s v="Jl. Panawuan Indrapatra, Panawuan, Kec. Cigandamekar, Kabupaten Kuningan, Jawa Barat"/>
    <s v="Hendra widjaya (IS)"/>
    <s v="62811325438"/>
    <x v="16"/>
    <s v="Surabaya"/>
    <s v="Tambaksari"/>
    <s v="Kelurahan Pacar Keling RT 03 RW 05 JlnDari pom bensin ke bawah Menuju Gereja Kristen, Kec Tambak Sari Kab Kota Surabaya Provinsi Jawa Timur"/>
    <n v="1"/>
    <s v="BARANG"/>
    <n v="100"/>
    <n v="0"/>
    <s v="EZ"/>
    <s v="Bulanan"/>
    <s v="1 SET POMPA SEDOT MANUAL (1 POMPA DAN 1 SELANG)"/>
    <m/>
    <n v="21000"/>
    <n v="0"/>
    <n v="0"/>
    <n v="21000"/>
    <m/>
    <s v="Diskon"/>
    <n v="12000"/>
    <n v="9000"/>
    <n v="91000"/>
    <n v="1365"/>
    <s v="Hendra widjaya (IS)"/>
    <m/>
    <d v="2026-06-17T00:00:00"/>
    <s v="HUBUNGI PENERIMA (LANGSUNG ANTAR KE ALAMAT)"/>
    <x v="0"/>
    <m/>
    <s v="VIP"/>
    <m/>
    <m/>
    <s v="Tidak"/>
    <s v="COD"/>
    <n v="70000"/>
    <s v="Recon"/>
    <n v="80635"/>
    <x v="15"/>
  </r>
  <r>
    <s v="1359282944"/>
    <d v="2026-06-15T00:00:00"/>
    <s v="MEIKA-BERKARYA"/>
    <s v="Meika Berkarya"/>
    <s v="6287818525580"/>
    <s v="Kab. Kuningan"/>
    <s v="Cilimus"/>
    <s v="Jl. Panawuan Indrapatra, Panawuan"/>
    <s v="Sri Hartaty (Yn)"/>
    <s v="6287883471700"/>
    <x v="26"/>
    <s v="Kab. Cirebon"/>
    <s v="Pangenan"/>
    <s v="Jl. Blok Pahing RT 02 RW 04 Blok Pahing Desa Pangarengan Kec Pangenan Kab Cirebon, cat Rumah Biru Pagar Hitam (DIANTAR LANGSUNG KE ALAMAT PENERIMA)."/>
    <n v="1"/>
    <s v="BARANG"/>
    <n v="100"/>
    <n v="0"/>
    <s v="EZ"/>
    <s v="Bulanan"/>
    <s v="Beli 1 Penghitam Body Kendaraan Bonus Kain Lap Microfiber"/>
    <m/>
    <n v="8000"/>
    <n v="0"/>
    <n v="0"/>
    <n v="8000"/>
    <m/>
    <s v="Diskon"/>
    <n v="3000"/>
    <n v="5000"/>
    <n v="61000"/>
    <n v="915"/>
    <s v="Sri Hartaty (Yn)"/>
    <m/>
    <d v="2026-06-16T00:00:00"/>
    <m/>
    <x v="0"/>
    <m/>
    <s v="VIP"/>
    <m/>
    <m/>
    <s v="Tidak"/>
    <s v="COD"/>
    <n v="53000"/>
    <s v="Recon"/>
    <n v="55085"/>
    <x v="25"/>
  </r>
  <r>
    <s v="1359274337"/>
    <d v="2026-06-15T00:00:00"/>
    <s v="MEIKA-BERKARYA"/>
    <s v="Meika Berkarya"/>
    <s v="6287818525580"/>
    <s v="Kab. Kuningan"/>
    <s v="Cilimus"/>
    <s v="Jl. Panawuan Indrapatra, Panawuan"/>
    <s v="Asep Mulyana (Jj)"/>
    <s v="6285849770255"/>
    <x v="5"/>
    <s v="Kab. Melawi"/>
    <s v="Nanga Pinoh"/>
    <s v="Kp. Baru Jln. Istana Baru RT 01 RW 05 Kelurahan /Desa Baru Kec. Nanga Pinoh"/>
    <n v="1"/>
    <s v="BARANG"/>
    <n v="100"/>
    <n v="0"/>
    <s v="EZ"/>
    <s v="Bulanan"/>
    <s v="Beli 1 Semprotan Noozle"/>
    <m/>
    <n v="74000"/>
    <n v="0"/>
    <n v="0"/>
    <n v="74000"/>
    <m/>
    <s v="Diskon"/>
    <n v="29600"/>
    <n v="44400"/>
    <n v="128000"/>
    <n v="1920"/>
    <s v="jnt"/>
    <s v="Atasan/Staf/Karyawan"/>
    <d v="2026-06-29T00:00:00"/>
    <m/>
    <x v="1"/>
    <m/>
    <s v="VIP"/>
    <m/>
    <m/>
    <s v="Tidak"/>
    <s v="COD"/>
    <n v="54000"/>
    <s v="-"/>
    <n v="81680"/>
    <x v="17"/>
  </r>
  <r>
    <s v="1359385606"/>
    <d v="2026-06-15T00:00:00"/>
    <s v="MEIKA-BERKARYA"/>
    <s v="Meika Berkarya"/>
    <s v="6287818525580"/>
    <s v="Kab. Kuningan"/>
    <s v="Cilimus"/>
    <s v="Jl. Panawuan Indrapatra, Panawuan"/>
    <s v="Ibu Gunawan Setyobudi (BY)"/>
    <s v="6281347086334"/>
    <x v="19"/>
    <s v="Kab. Kutai Kartanegara"/>
    <s v="Loa Kulu"/>
    <s v="Jln MT HARYONO RT. 01 GG WAKAF, DESA/KELURAHAN : LOH SUMBER (BELAKANG SMPN 1)"/>
    <n v="1"/>
    <s v="BARANG"/>
    <n v="100"/>
    <n v="0"/>
    <s v="EZ"/>
    <s v="Bulanan"/>
    <s v="BELI 1 Dongkrak Pemindah Barang"/>
    <m/>
    <n v="71000"/>
    <n v="0"/>
    <n v="0"/>
    <n v="71000"/>
    <m/>
    <s v="Diskon"/>
    <n v="28400"/>
    <n v="42600"/>
    <n v="175000"/>
    <n v="2625"/>
    <s v="Ibu Gunawan Setyobudi (BY)"/>
    <m/>
    <d v="2026-06-19T00:00:00"/>
    <m/>
    <x v="0"/>
    <m/>
    <s v="VIP"/>
    <m/>
    <m/>
    <s v="Tidak"/>
    <s v="COD"/>
    <n v="104000"/>
    <s v="Recon"/>
    <n v="129775"/>
    <x v="14"/>
  </r>
  <r>
    <s v="1359283977"/>
    <d v="2026-06-15T00:00:00"/>
    <s v="MEIKA-BERKARYA"/>
    <s v="Meika Berkarya"/>
    <s v="6287818525580"/>
    <s v="Kab. Kuningan"/>
    <s v="Cilimus"/>
    <s v="Jl. Panawuan Indrapatra, Panawuan"/>
    <s v="Fransiskus Dai (Kin)"/>
    <s v="62895622702500"/>
    <x v="1"/>
    <s v="Kab. Ngada"/>
    <s v="Riung"/>
    <s v="Kel/Desa Rawangkalo I RT 07 Dusun 03 Koto Jl. Rawangkalo I"/>
    <n v="1"/>
    <s v="BARANG"/>
    <n v="100"/>
    <n v="0"/>
    <s v="EZ"/>
    <s v="Bulanan"/>
    <s v="Beli 1 Gratis 1 Alat Cukur Multifungsi"/>
    <m/>
    <n v="100000"/>
    <n v="0"/>
    <n v="0"/>
    <n v="100000"/>
    <m/>
    <s v="Diskon"/>
    <n v="40000"/>
    <n v="60000"/>
    <n v="204000"/>
    <n v="3060"/>
    <s v="jnt"/>
    <s v="Atasan/Staf/Karyawan"/>
    <d v="2026-07-04T00:00:00"/>
    <m/>
    <x v="1"/>
    <m/>
    <s v="VIP"/>
    <m/>
    <m/>
    <s v="Tidak"/>
    <s v="COD"/>
    <n v="104000"/>
    <s v="-"/>
    <n v="140940"/>
    <x v="6"/>
  </r>
  <r>
    <s v="1358803346"/>
    <d v="2026-06-15T00:00:00"/>
    <s v="MEIKA-BERKARYA"/>
    <s v="Meika Berkarya"/>
    <s v="6287818525580"/>
    <s v="Kab. Kuningan"/>
    <s v="Cilimus"/>
    <s v="Jl. Panawuan Indrapatra, Panawuan, Kec. Cigandamekar, Kabupaten Kuningan, Jawa Barat"/>
    <s v="Samiun kahar(Mar)."/>
    <s v="6281275759858"/>
    <x v="9"/>
    <s v="Kab. Halmahera Timur"/>
    <s v="Maba Tengah"/>
    <s v="Jln.Raya Yawanli Rt.04 Rw.02 Desa Yawanli Kec. Maba Tengah Kab. Halmahera Timur Maluku"/>
    <n v="1"/>
    <s v="BARANG"/>
    <n v="100"/>
    <n v="0"/>
    <s v="EZ"/>
    <s v="Bulanan"/>
    <s v="1 Rossa Beauty Fragrance Mist (Mist Tropical Dream)"/>
    <m/>
    <n v="124000"/>
    <n v="0"/>
    <n v="0"/>
    <n v="124000"/>
    <m/>
    <s v="Diskon"/>
    <n v="49600"/>
    <n v="74400"/>
    <n v="214000"/>
    <n v="3210"/>
    <s v="Samiun kahar(Mar)."/>
    <m/>
    <d v="2026-06-26T00:00:00"/>
    <s v="(Mist Tropical Dream)"/>
    <x v="0"/>
    <m/>
    <s v="VIP"/>
    <m/>
    <m/>
    <s v="Tidak"/>
    <s v="COD"/>
    <n v="90000"/>
    <s v="Recon"/>
    <n v="136390"/>
    <x v="12"/>
  </r>
  <r>
    <s v="1359175677"/>
    <d v="2026-06-15T00:00:00"/>
    <s v="MEIKA-BERKARYA"/>
    <s v="Meika Berkarya"/>
    <s v="6287818525580"/>
    <s v="Kab. Kuningan"/>
    <s v="Cilimus"/>
    <s v="Jl. Panawuan Indrapatra, Panawuan"/>
    <s v="Johan latatmase Od."/>
    <s v="6285344528338"/>
    <x v="7"/>
    <s v="Ambon"/>
    <s v="Teluk Ambon"/>
    <s v="Desa Tawiri Rt 001 Rw 001 Belakang SDN 1 Tawiri Kec Teluk Ambon (DIANTAR LANGSUNG KE ALAMAT PENERIMA)."/>
    <n v="1"/>
    <s v="BARANG"/>
    <n v="100"/>
    <n v="0"/>
    <s v="EZ"/>
    <s v="Bulanan"/>
    <s v="Beli 1 Gratis 1 Alat Cukur Multifungsi"/>
    <m/>
    <n v="84000"/>
    <n v="0"/>
    <n v="0"/>
    <n v="84000"/>
    <m/>
    <s v="Diskon"/>
    <n v="33600"/>
    <n v="50400"/>
    <n v="188000"/>
    <n v="2820"/>
    <s v="jnt"/>
    <s v="Atasan/Staf/Karyawan"/>
    <d v="2026-06-25T00:00:00"/>
    <m/>
    <x v="1"/>
    <m/>
    <s v="VIP"/>
    <m/>
    <m/>
    <s v="Tidak"/>
    <s v="COD"/>
    <n v="104000"/>
    <s v="-"/>
    <n v="134780"/>
    <x v="10"/>
  </r>
  <r>
    <s v="1359283693"/>
    <d v="2026-06-15T00:00:00"/>
    <s v="MEIKA-BERKARYA"/>
    <s v="Meika Berkarya"/>
    <s v="6287818525580"/>
    <s v="Kab. Kuningan"/>
    <s v="Cilimus"/>
    <s v="Jl. Panawuan Indrapatra, Panawuan"/>
    <s v="Aniek Dwi Marwati (082236995285) (Jj)"/>
    <s v="6281324375251"/>
    <x v="1"/>
    <s v="Kupang"/>
    <s v="Kelapa Lima"/>
    <s v="Jln. Matahari Kelurahan /Desa Oesapa Selatan, Patokan rumah depan Lapas Dewasa"/>
    <n v="1"/>
    <s v="BARANG"/>
    <n v="100"/>
    <n v="0"/>
    <s v="EZ"/>
    <s v="Bulanan"/>
    <s v="Beli 1 Gratis 1 Alat Cukur Multifungsi"/>
    <m/>
    <n v="64000"/>
    <n v="0"/>
    <n v="0"/>
    <n v="64000"/>
    <m/>
    <s v="Diskon"/>
    <n v="25600"/>
    <n v="38400"/>
    <n v="168000"/>
    <n v="2520"/>
    <s v="Aniek Dwi Marwati (082236995285) (Jj)"/>
    <m/>
    <d v="2026-06-23T00:00:00"/>
    <m/>
    <x v="0"/>
    <m/>
    <s v="VIP"/>
    <m/>
    <m/>
    <s v="Tidak"/>
    <s v="COD"/>
    <n v="104000"/>
    <s v="Recon"/>
    <n v="127080"/>
    <x v="0"/>
  </r>
  <r>
    <s v="1359275354"/>
    <d v="2026-06-15T00:00:00"/>
    <s v="MEIKA-BERKARYA"/>
    <s v="Meika Berkarya"/>
    <s v="6287818525580"/>
    <s v="Kab. Kuningan"/>
    <s v="Cilimus"/>
    <s v="Jl. Panawuan Indrapatra, Panawuan"/>
    <s v="Yakobus Medja (Kin)"/>
    <s v="6282144956539"/>
    <x v="1"/>
    <s v="Kupang"/>
    <s v="Oebobo"/>
    <s v="JL. THAMRIN GANG BUNTU NO. 1 KELURAHAN KAYU PUTIH RT 029 RW 008 (BELAKANG TOKO MATAHARI  MATAHARI BANGUNAN)"/>
    <n v="1"/>
    <s v="BARANG"/>
    <n v="100"/>
    <n v="0"/>
    <s v="EZ"/>
    <s v="Bulanan"/>
    <s v="Beli 2 Gratis 1 Pengkilap Body Kendaraan"/>
    <m/>
    <n v="64000"/>
    <n v="0"/>
    <n v="0"/>
    <n v="64000"/>
    <m/>
    <s v="Diskon"/>
    <n v="25600"/>
    <n v="38400"/>
    <n v="169000"/>
    <n v="2535"/>
    <s v="Yakobus Medja (Kin)"/>
    <m/>
    <d v="2026-06-22T00:00:00"/>
    <m/>
    <x v="0"/>
    <m/>
    <s v="VIP"/>
    <m/>
    <m/>
    <s v="Tidak"/>
    <s v="COD"/>
    <n v="105000"/>
    <s v="Recon"/>
    <n v="128065"/>
    <x v="3"/>
  </r>
  <r>
    <s v="1359221510"/>
    <d v="2026-06-15T00:00:00"/>
    <s v="MEIKA-BERKARYA"/>
    <s v="Meika Berkarya"/>
    <s v="6287818525580"/>
    <s v="Kab. Kuningan"/>
    <s v="Cilimus"/>
    <s v="Jl. Panawuan Indrapatra, Panawuan, Kec. Cigandamekar, Kabupaten Kuningan, Jawa Barat"/>
    <s v="zohran ( SP )"/>
    <s v="6285342977256"/>
    <x v="8"/>
    <s v="Kab. Parigi Moutong"/>
    <s v="Ampibabo"/>
    <s v="Desa paranggi komplek kantor polisi, Kec Ampibabo Kab. Parigi Moutong"/>
    <n v="1"/>
    <s v="BARANG"/>
    <n v="100"/>
    <n v="0"/>
    <s v="EZ"/>
    <s v="Bulanan"/>
    <s v="1 SET GIGI PALSU"/>
    <m/>
    <n v="85000"/>
    <n v="0"/>
    <n v="0"/>
    <n v="85000"/>
    <m/>
    <s v="Diskon"/>
    <n v="34000"/>
    <n v="51000"/>
    <n v="145000"/>
    <n v="2175"/>
    <s v="ybs"/>
    <m/>
    <d v="2026-07-01T00:00:00"/>
    <s v="HUBUNGI PENERIMA (LANGSUNG ANTAR KE ALAMAT)"/>
    <x v="1"/>
    <m/>
    <s v="VIP"/>
    <m/>
    <m/>
    <s v="Tidak"/>
    <s v="COD"/>
    <n v="60000"/>
    <s v="-"/>
    <n v="91825"/>
    <x v="1"/>
  </r>
  <r>
    <s v="1359226202"/>
    <d v="2026-06-15T00:00:00"/>
    <s v="MEIKA-BERKARYA"/>
    <s v="Meika Berkarya"/>
    <s v="6287818525580"/>
    <s v="Kab. Kuningan"/>
    <s v="Cilimus"/>
    <s v="Jl. Panawuan Indrapatra, Panawuan"/>
    <s v="Kholik Kku (Jj)"/>
    <s v="6285751533213"/>
    <x v="5"/>
    <s v="Kab. Kayong Utara"/>
    <s v="Sukadana"/>
    <s v="Jl. Bhayangkara Sukadana RT 14 Kelurahan /Desa Harapan Mulia, Patokan dekat Polres Kayong Utara"/>
    <n v="1"/>
    <s v="BARANG"/>
    <n v="100"/>
    <n v="0"/>
    <s v="EZ"/>
    <s v="Bulanan"/>
    <s v="Beli 2 Gratis 1 Pengkilap Body Kendaraan"/>
    <m/>
    <n v="75000"/>
    <n v="0"/>
    <n v="0"/>
    <n v="75000"/>
    <m/>
    <s v="Diskon"/>
    <n v="30000"/>
    <n v="45000"/>
    <n v="189000"/>
    <n v="2835"/>
    <s v="Kholik Kku (Jj)"/>
    <m/>
    <d v="2026-06-20T00:00:00"/>
    <m/>
    <x v="0"/>
    <m/>
    <s v="VIP"/>
    <m/>
    <m/>
    <s v="Tidak"/>
    <s v="COD"/>
    <n v="114000"/>
    <s v="Recon"/>
    <n v="141165"/>
    <x v="7"/>
  </r>
  <r>
    <s v="1359169358"/>
    <d v="2026-06-15T00:00:00"/>
    <s v="MEIKA-BERKARYA"/>
    <s v="Meika Berkarya"/>
    <s v="6287818525580"/>
    <s v="Kab. Kuningan"/>
    <s v="Cilimus"/>
    <s v="Jl. Panawuan Indrapatra, Panawuan, Kec. Cigandamekar, Kabupaten Kuningan, Jawa Barat"/>
    <s v="Warni (Rs)"/>
    <s v="6281248642815"/>
    <x v="7"/>
    <s v="Kab. Maluku Tengah"/>
    <s v="Kota Masohi"/>
    <s v="RT RW 13, Kelurahan Namaelo, Kec Masohi Kota, Kab. Maluku Tengah"/>
    <n v="1"/>
    <s v="BARANG"/>
    <n v="100"/>
    <n v="0"/>
    <s v="EZ"/>
    <s v="Bulanan"/>
    <s v="1 Rossa Beauty Eau De Parfum (Rossa Beauty WHISPER Eau De Parfum)"/>
    <m/>
    <n v="115000"/>
    <n v="0"/>
    <n v="0"/>
    <n v="115000"/>
    <m/>
    <s v="Diskon"/>
    <n v="46000"/>
    <n v="69000"/>
    <n v="395000"/>
    <n v="5925"/>
    <s v="PENERIMA:(HUBUNGI 081313558861 WA CHAT)"/>
    <m/>
    <d v="2026-06-29T00:00:00"/>
    <s v="(Rossa Beauty WHISPER Eau De Parfum)"/>
    <x v="1"/>
    <m/>
    <s v="VIP"/>
    <m/>
    <m/>
    <s v="Tidak"/>
    <s v="COD"/>
    <n v="280000"/>
    <s v="-"/>
    <n v="320075"/>
    <x v="17"/>
  </r>
  <r>
    <s v="1359274154"/>
    <d v="2026-06-15T00:00:00"/>
    <s v="MEIKA-BERKARYA"/>
    <s v="Meika Berkarya"/>
    <s v="6287818525580"/>
    <s v="Kab. Kuningan"/>
    <s v="Cilimus"/>
    <s v="Jl. Panawuan Indrapatra, Panawuan"/>
    <s v="Yulianus Barabere (ca)"/>
    <s v="6282154755397"/>
    <x v="5"/>
    <s v="Kab. Sanggau"/>
    <s v="Parindu"/>
    <s v="Senarai Ponsel Dsn.Senunuk Rt 01/Rw 01 Desa Sebara"/>
    <n v="1"/>
    <s v="BARANG"/>
    <n v="100"/>
    <n v="0"/>
    <s v="EZ"/>
    <s v="Bulanan"/>
    <s v="BELI 1 Dongkrak Pemindah Barang"/>
    <m/>
    <n v="74000"/>
    <n v="0"/>
    <n v="0"/>
    <n v="74000"/>
    <m/>
    <s v="Diskon"/>
    <n v="29600"/>
    <n v="44400"/>
    <n v="176000"/>
    <n v="2640"/>
    <s v="Yulianus Barabere (ca)"/>
    <m/>
    <d v="2026-06-21T00:00:00"/>
    <m/>
    <x v="0"/>
    <m/>
    <s v="VIP"/>
    <m/>
    <m/>
    <s v="Tidak"/>
    <s v="COD"/>
    <n v="102000"/>
    <s v="Recon"/>
    <n v="128960"/>
    <x v="9"/>
  </r>
  <r>
    <s v="1359177448"/>
    <d v="2026-06-15T00:00:00"/>
    <s v="MEIKA-BERKARYA"/>
    <s v="Meika Berkarya"/>
    <s v="6287818525580"/>
    <s v="Kab. Kuningan"/>
    <s v="Cilimus"/>
    <s v="Jl. Panawuan Indrapatra, Panawuan"/>
    <s v="Muh Asdar (PS)"/>
    <s v="628124217185"/>
    <x v="14"/>
    <s v="Parepare"/>
    <s v="Bacukiki Barat"/>
    <s v="Jl. Gunung Tolong no 216 Kelurahan. Lumpue (Kantor lurah lumpue)"/>
    <n v="1"/>
    <s v="BARANG"/>
    <n v="100"/>
    <n v="0"/>
    <s v="EZ"/>
    <s v="Bulanan"/>
    <s v="Beli 1 Gratis 1 Parfum Mobil"/>
    <m/>
    <n v="53000"/>
    <n v="0"/>
    <n v="0"/>
    <n v="53000"/>
    <m/>
    <s v="Diskon"/>
    <n v="21200"/>
    <n v="31800"/>
    <n v="157000"/>
    <n v="2355"/>
    <s v="Muh Asdar (PS)"/>
    <m/>
    <d v="2026-06-23T00:00:00"/>
    <m/>
    <x v="0"/>
    <m/>
    <s v="VIP"/>
    <m/>
    <m/>
    <s v="Tidak"/>
    <s v="COD"/>
    <n v="104000"/>
    <s v="Recon"/>
    <n v="122845"/>
    <x v="0"/>
  </r>
  <r>
    <s v="1359171114"/>
    <d v="2026-06-15T00:00:00"/>
    <s v="MEIKA-BERKARYA"/>
    <s v="Meika Berkarya"/>
    <s v="6287818525580"/>
    <s v="Kab. Kuningan"/>
    <s v="Cilimus"/>
    <s v="Jl. Panawuan Indrapatra, Panawuan"/>
    <s v="Al Ingat Harahap (Jj)"/>
    <s v="6282384015672"/>
    <x v="27"/>
    <s v="Kab.  Rokan Hulu"/>
    <s v="Ujung Batu"/>
    <s v="Desa Pematang Tebih Jln. Sukamaju Lubuk Betung RW 002 RT 003 Patokan rumah depan Masjid Darul Iman"/>
    <n v="1"/>
    <s v="BARANG"/>
    <n v="100"/>
    <n v="0"/>
    <s v="EZ"/>
    <s v="Bulanan"/>
    <s v="Beli 1 Gratis 1 Parfum Mobil"/>
    <m/>
    <n v="51000"/>
    <n v="0"/>
    <n v="0"/>
    <n v="51000"/>
    <m/>
    <s v="Diskon"/>
    <n v="20400"/>
    <n v="30600"/>
    <n v="155000"/>
    <n v="2325"/>
    <s v="jnt"/>
    <s v="Atasan/Staf/Karyawan"/>
    <d v="2026-06-29T00:00:00"/>
    <m/>
    <x v="1"/>
    <m/>
    <s v="VIP"/>
    <m/>
    <m/>
    <s v="Tidak"/>
    <s v="COD"/>
    <n v="104000"/>
    <s v="-"/>
    <n v="122075"/>
    <x v="17"/>
  </r>
  <r>
    <s v="1359375624"/>
    <d v="2026-06-15T00:00:00"/>
    <s v="MEIKA-BERKARYA"/>
    <s v="Meika Berkarya"/>
    <s v="6287818525580"/>
    <s v="Kab. Kuningan"/>
    <s v="Cilimus"/>
    <s v="Jl. Panawuan Indrapatra, Panawuan"/>
    <s v="Kadar Syah (PS)"/>
    <s v="628136167583"/>
    <x v="22"/>
    <s v="Kab. Mesuji"/>
    <s v="Tanjung Raya"/>
    <s v="Jln. Pagar Alam  RT 03 RW 02 Desa. Mukti Jaya (salon luna, dekat partasop, rumah pinggir jln)"/>
    <n v="1"/>
    <s v="BARANG"/>
    <n v="100"/>
    <n v="0"/>
    <s v="EZ"/>
    <s v="Bulanan"/>
    <s v="Beli 1 Gratis 1 Alat Cukur Multifungsi"/>
    <m/>
    <n v="40000"/>
    <n v="0"/>
    <n v="0"/>
    <n v="40000"/>
    <m/>
    <s v="Diskon"/>
    <n v="16000"/>
    <n v="24000"/>
    <n v="144000"/>
    <n v="2160"/>
    <s v="jnt"/>
    <s v="OB"/>
    <d v="2026-06-24T00:00:00"/>
    <m/>
    <x v="1"/>
    <m/>
    <s v="VIP"/>
    <m/>
    <m/>
    <s v="Tidak"/>
    <s v="COD"/>
    <n v="104000"/>
    <s v="-"/>
    <n v="117840"/>
    <x v="19"/>
  </r>
  <r>
    <s v="1359177434"/>
    <d v="2026-06-15T00:00:00"/>
    <s v="MEIKA-BERKARYA"/>
    <s v="Meika Berkarya"/>
    <s v="6287818525580"/>
    <s v="Kab. Kuningan"/>
    <s v="Cilimus"/>
    <s v="Jl. Panawuan Indrapatra, Panawuan, Kec. Cigandamekar, Kabupaten Kuningan, Jawa Barat"/>
    <s v="Mikel (Fr)"/>
    <s v="6285825302807"/>
    <x v="8"/>
    <s v="Kab. Banggai"/>
    <s v="Luwuk Utara"/>
    <s v="Desa Kilongan Rt 08Rw00 Kec Luwuk Utara"/>
    <n v="1"/>
    <s v="BARANG"/>
    <n v="100"/>
    <n v="0"/>
    <s v="EZ"/>
    <s v="Bulanan"/>
    <s v="1 SET GIGI PALSU"/>
    <m/>
    <n v="81000"/>
    <n v="0"/>
    <n v="0"/>
    <n v="81000"/>
    <m/>
    <s v="Diskon"/>
    <n v="32400"/>
    <n v="48600"/>
    <n v="142000"/>
    <n v="2130"/>
    <s v="ybs"/>
    <m/>
    <d v="2026-07-01T00:00:00"/>
    <s v="HUBUNGI PENERIMA (LANGSUNG ANTAR KE ALAMAT)"/>
    <x v="1"/>
    <m/>
    <s v="VIP"/>
    <m/>
    <m/>
    <s v="Tidak"/>
    <s v="COD"/>
    <n v="61000"/>
    <s v="-"/>
    <n v="91270"/>
    <x v="1"/>
  </r>
  <r>
    <s v="1358835525"/>
    <d v="2026-06-15T00:00:00"/>
    <s v="MEIKA-BERKARYA"/>
    <s v="Meika Berkarya"/>
    <s v="6287818525580"/>
    <s v="Kab. Kuningan"/>
    <s v="Cilimus"/>
    <s v="Jl. Panawuan Indrapatra, Panawuan"/>
    <s v="Kambe (ib)"/>
    <s v="6285213200599"/>
    <x v="14"/>
    <s v="Kab. Wajo"/>
    <s v="Maniangpajo"/>
    <s v="BTN Mannagae jl.Poros Palopo Kel.Anabanua Kec.Maniangpajo Kab.Wajo"/>
    <n v="1"/>
    <s v="BARANG"/>
    <n v="100"/>
    <n v="0"/>
    <s v="EZ"/>
    <s v="Bulanan"/>
    <s v="Beli 1 Pengkilap Body Kendaraan"/>
    <m/>
    <n v="61000"/>
    <n v="0"/>
    <n v="0"/>
    <n v="61000"/>
    <m/>
    <s v="Diskon"/>
    <n v="24400"/>
    <n v="36600"/>
    <n v="115000"/>
    <n v="1725"/>
    <s v="Kambe (ib)"/>
    <m/>
    <d v="2026-06-21T00:00:00"/>
    <m/>
    <x v="0"/>
    <m/>
    <s v="VIP"/>
    <m/>
    <m/>
    <s v="Tidak"/>
    <s v="COD"/>
    <n v="54000"/>
    <s v="Recon"/>
    <n v="76675"/>
    <x v="9"/>
  </r>
  <r>
    <s v="1359232761"/>
    <d v="2026-06-15T00:00:00"/>
    <s v="MEIKA-BERKARYA"/>
    <s v="Meika Berkarya"/>
    <s v="6287818525580"/>
    <s v="Kab. Kuningan"/>
    <s v="Cilimus"/>
    <s v="Jl. Panawuan Indrapatra, Panawuan"/>
    <s v="Melki Andries (PS)"/>
    <s v="6282348371172"/>
    <x v="3"/>
    <s v="Tomohon"/>
    <s v="Tomohon Selatan"/>
    <s v="Jl.Mercu Buana RT/RW 09/28 Lingk.2  Kelurahan.Uluindano (ANTRAKN LANGSUNG KE ALAMAT)"/>
    <n v="1"/>
    <s v="BARANG"/>
    <n v="100"/>
    <n v="0"/>
    <s v="EZ"/>
    <s v="Bulanan"/>
    <s v="Beli 1 Pembesar Layar Hp"/>
    <m/>
    <n v="80000"/>
    <n v="0"/>
    <n v="0"/>
    <n v="80000"/>
    <m/>
    <s v="Diskon"/>
    <n v="32000"/>
    <n v="48000"/>
    <n v="150000"/>
    <n v="2250"/>
    <s v="Melki Andries (PS)"/>
    <m/>
    <d v="2026-06-19T00:00:00"/>
    <m/>
    <x v="0"/>
    <m/>
    <s v="VIP"/>
    <m/>
    <m/>
    <s v="Tidak"/>
    <s v="COD"/>
    <n v="70000"/>
    <s v="Recon"/>
    <n v="99750"/>
    <x v="14"/>
  </r>
  <r>
    <s v="1359242968"/>
    <d v="2026-06-15T00:00:00"/>
    <s v="MEIKA-BERKARYA"/>
    <s v="Meika Berkarya"/>
    <s v="6287818525580"/>
    <s v="Kab. Kuningan"/>
    <s v="Cilimus"/>
    <s v="Jl. Panawuan Indrapatra, Panawuan"/>
    <s v="Nehru (Kin)"/>
    <s v="6281341958430"/>
    <x v="14"/>
    <s v="Kab. Pangkajene dan Kepulauan"/>
    <s v="Balocci"/>
    <s v="Kelurahan Balleangin RT 001 RW 002 Jl. Balleangin"/>
    <n v="1"/>
    <s v="BARANG"/>
    <n v="100"/>
    <n v="0"/>
    <s v="EZ"/>
    <s v="Bulanan"/>
    <s v="Beli 1 Pembesar Layar Hp WARNA HITAM"/>
    <m/>
    <n v="61000"/>
    <n v="0"/>
    <n v="0"/>
    <n v="61000"/>
    <m/>
    <s v="Diskon"/>
    <n v="24400"/>
    <n v="36600"/>
    <n v="131000"/>
    <n v="1965"/>
    <s v="JNT"/>
    <s v="Atasan/Staf/Karyawan"/>
    <d v="2026-06-28T00:00:00"/>
    <m/>
    <x v="1"/>
    <m/>
    <s v="VIP"/>
    <m/>
    <m/>
    <s v="Tidak"/>
    <s v="COD"/>
    <n v="70000"/>
    <s v="-"/>
    <n v="92435"/>
    <x v="16"/>
  </r>
  <r>
    <s v="1359285966"/>
    <d v="2026-06-15T00:00:00"/>
    <s v="MEIKA-BERKARYA"/>
    <s v="Meika Berkarya"/>
    <s v="6287818525580"/>
    <s v="Kab. Kuningan"/>
    <s v="Cilimus"/>
    <s v="Jl. Panawuan Indrapatra, Panawuan"/>
    <s v="fajar (RM)"/>
    <s v="6282396567969"/>
    <x v="8"/>
    <s v="Kab. Morowali"/>
    <s v="Bungku Tengah"/>
    <s v="Depan sdn bahoruru DESA BAHORURU KECAMATAN BUNGKU TENGAH"/>
    <n v="1"/>
    <s v="BARANG"/>
    <n v="100"/>
    <n v="0"/>
    <s v="EZ"/>
    <s v="Bulanan"/>
    <s v="BELI 1 GRATIS KUAS Aspal Anti Bocor"/>
    <m/>
    <n v="108000"/>
    <n v="0"/>
    <n v="0"/>
    <n v="108000"/>
    <m/>
    <s v="Diskon"/>
    <n v="43200"/>
    <n v="64800"/>
    <n v="184000"/>
    <n v="2760"/>
    <s v="fajar (RM)"/>
    <m/>
    <d v="2026-06-24T00:00:00"/>
    <m/>
    <x v="0"/>
    <m/>
    <s v="VIP"/>
    <m/>
    <m/>
    <s v="Tidak"/>
    <s v="COD"/>
    <n v="76000"/>
    <s v="Recon"/>
    <n v="116440"/>
    <x v="19"/>
  </r>
  <r>
    <s v="1359243259"/>
    <d v="2026-06-15T00:00:00"/>
    <s v="MEIKA-BERKARYA"/>
    <s v="Meika Berkarya"/>
    <s v="6287818525580"/>
    <s v="Kab. Kuningan"/>
    <s v="Cilimus"/>
    <s v="Jl. Panawuan Indrapatra, Panawuan"/>
    <s v="Fakhruddin Djoemak (Kin)"/>
    <s v="6281805386358"/>
    <x v="28"/>
    <s v="Tangerang Selatan"/>
    <s v="Ciputat Timur"/>
    <s v="Jl. Hijau lestari X/6, Pondan Hijau, Kel/Desa Pisangan (LANGSUNG DIANTARKAN KE ALAMAT)"/>
    <n v="1"/>
    <s v="BARANG"/>
    <n v="100"/>
    <n v="0"/>
    <s v="EZ"/>
    <s v="Bulanan"/>
    <s v="Beli 1 Semprotan Noozle"/>
    <m/>
    <n v="15000"/>
    <n v="0"/>
    <n v="0"/>
    <n v="15000"/>
    <m/>
    <s v="Diskon"/>
    <n v="9000"/>
    <n v="6000"/>
    <n v="63000"/>
    <n v="945"/>
    <s v="PAKET ANDA ADA DI JNT PANWUAN"/>
    <s v="Atasan/Staf/Karyawan"/>
    <d v="2026-06-23T00:00:00"/>
    <m/>
    <x v="1"/>
    <m/>
    <s v="VIP"/>
    <m/>
    <m/>
    <s v="Tidak"/>
    <s v="COD"/>
    <n v="48000"/>
    <s v="-"/>
    <n v="56055"/>
    <x v="0"/>
  </r>
  <r>
    <s v="1359271454"/>
    <d v="2026-06-15T00:00:00"/>
    <s v="MEIKA-BERKARYA"/>
    <s v="Meika Berkarya"/>
    <s v="6287818525580"/>
    <s v="Kab. Kuningan"/>
    <s v="Cilimus"/>
    <s v="Jl. Panawuan Indrapatra, Panawuan"/>
    <s v="Farhrin (Jj)"/>
    <s v="6285333242559"/>
    <x v="2"/>
    <s v="Kab. Bima"/>
    <s v="Sape"/>
    <s v="Jalan Lintas Pelabuhan Sape, RT 05 RW 03 dusun Muhajirin Desa Jia Kec. Sape Kab. Bima NTB"/>
    <n v="1"/>
    <s v="BARANG"/>
    <n v="100"/>
    <n v="0"/>
    <s v="EZ"/>
    <s v="Bulanan"/>
    <s v="Beli 2 Gratis 1 Penghitam Body Kendaraan Bonus Kain Lap Microfiber"/>
    <m/>
    <n v="52000"/>
    <n v="0"/>
    <n v="0"/>
    <n v="52000"/>
    <m/>
    <s v="Diskon"/>
    <n v="20800"/>
    <n v="31200"/>
    <n v="155000"/>
    <n v="2325"/>
    <s v="paket anda adadi jnt paawuanw"/>
    <s v="Atasan/Staf/Karyawan"/>
    <d v="2026-06-29T00:00:00"/>
    <m/>
    <x v="1"/>
    <m/>
    <s v="VIP"/>
    <m/>
    <m/>
    <s v="Tidak"/>
    <s v="COD"/>
    <n v="103000"/>
    <s v="-"/>
    <n v="121475"/>
    <x v="17"/>
  </r>
  <r>
    <s v="1359242732"/>
    <d v="2026-06-15T00:00:00"/>
    <s v="MEIKA-BERKARYA"/>
    <s v="Meika Berkarya"/>
    <s v="6287818525580"/>
    <s v="Kab. Kuningan"/>
    <s v="Cilimus"/>
    <s v="Jl. Panawuan Indrapatra, Panawuan, Kec. Cigandamekar, Kabupaten Kuningan, Jawa Barat"/>
    <s v="Simon Malat (IS)"/>
    <s v="628125600205"/>
    <x v="19"/>
    <s v="Balikpapan"/>
    <s v="Balikpapan Utara"/>
    <s v="Jln Projakal KM 5,5 Perumahan Graha Indah Blok F5 No 10 RT 02 Kelurahan Graha Indah, Kec Balikpapan Utara Kota Balikpapan Provinsi Kalimantan Timur"/>
    <n v="1"/>
    <s v="BARANG"/>
    <n v="100"/>
    <n v="0"/>
    <s v="EZ"/>
    <s v="Bulanan"/>
    <s v="1 PCS TOPI KOMANDO (H)"/>
    <m/>
    <n v="47000"/>
    <n v="0"/>
    <n v="0"/>
    <n v="47000"/>
    <m/>
    <s v="Diskon"/>
    <n v="18800"/>
    <n v="28200"/>
    <n v="123000"/>
    <n v="1845"/>
    <s v="Simon Malat (IS)"/>
    <m/>
    <d v="2026-06-19T00:00:00"/>
    <s v="HUBUNGI PENERIMA (LANGSUNG ANTAR KE ALAMAT)"/>
    <x v="0"/>
    <m/>
    <s v="VIP"/>
    <m/>
    <m/>
    <s v="Tidak"/>
    <s v="COD"/>
    <n v="76000"/>
    <s v="Recon"/>
    <n v="92955"/>
    <x v="14"/>
  </r>
  <r>
    <s v="1358812696"/>
    <d v="2026-06-15T00:00:00"/>
    <s v="MEIKA-BERKARYA"/>
    <s v="Meika Berkarya"/>
    <s v="6287818525580"/>
    <s v="Kab. Kuningan"/>
    <s v="Cilimus"/>
    <s v="Jl. Panawuan Indrapatra, Panawuan, Kec. Cigandamekar, Kabupaten Kuningan, Jawa Barat"/>
    <s v="Hermawan (Fr)"/>
    <s v="628125380808"/>
    <x v="19"/>
    <s v="Balikpapan"/>
    <s v="Balikpapan Barat"/>
    <s v="Jlgg Sampurna No40 Rt 10Kelurahan Baru Ilir Kec Balikpapan Barat"/>
    <n v="1"/>
    <s v="BARANG"/>
    <n v="100"/>
    <n v="0"/>
    <s v="EZ"/>
    <s v="Bulanan"/>
    <s v="1 SET GIGI PALSU"/>
    <m/>
    <n v="47000"/>
    <n v="0"/>
    <n v="0"/>
    <n v="47000"/>
    <m/>
    <s v="Diskon"/>
    <n v="18800"/>
    <n v="28200"/>
    <n v="114000"/>
    <n v="1710"/>
    <s v="Hermawan (Fr)"/>
    <m/>
    <d v="2026-06-19T00:00:00"/>
    <s v="HUBUNGI PENERIMA (LANGSUNG ANTAR KE ALAMAT)"/>
    <x v="0"/>
    <m/>
    <s v="VIP"/>
    <m/>
    <m/>
    <s v="Tidak"/>
    <s v="COD"/>
    <n v="67000"/>
    <s v="Recon"/>
    <n v="84090"/>
    <x v="14"/>
  </r>
  <r>
    <s v="1359184982"/>
    <d v="2026-06-15T00:00:00"/>
    <s v="MEIKA-BERKARYA"/>
    <s v="Meika Berkarya"/>
    <s v="6287818525580"/>
    <s v="Kab. Kuningan"/>
    <s v="Cilimus"/>
    <s v="Jl. Panawuan Indrapatra, Panawuan"/>
    <s v="Domi Sali ( sp )"/>
    <s v="6282258839302"/>
    <x v="1"/>
    <s v="Kab. Alor"/>
    <s v="Teluk Mutiara"/>
    <s v="Jln Kamboja RT 001 RW 01 Desa Motongbang"/>
    <n v="1"/>
    <s v="BARANG"/>
    <n v="100"/>
    <n v="0"/>
    <s v="EZ"/>
    <s v="Bulanan"/>
    <s v="Beli 1 Pembesar Layar Hp"/>
    <m/>
    <n v="80000"/>
    <n v="0"/>
    <n v="0"/>
    <n v="80000"/>
    <m/>
    <s v="Diskon"/>
    <n v="32000"/>
    <n v="48000"/>
    <n v="150000"/>
    <n v="2250"/>
    <s v="Domi Sali ( sp )"/>
    <m/>
    <d v="2026-06-23T00:00:00"/>
    <m/>
    <x v="0"/>
    <m/>
    <s v="VIP"/>
    <m/>
    <m/>
    <s v="Tidak"/>
    <s v="COD"/>
    <n v="70000"/>
    <s v="Recon"/>
    <n v="99750"/>
    <x v="0"/>
  </r>
  <r>
    <s v="1359147154"/>
    <d v="2026-06-15T00:00:00"/>
    <s v="MEIKA-BERKARYA"/>
    <s v="Meika Berkarya"/>
    <s v="6287818525580"/>
    <s v="Kab. Kuningan"/>
    <s v="Cilimus"/>
    <s v="Jl. Panawuan Indrapatra, Panawuan"/>
    <s v="Jahiruddin Jahiruddin(Mar)."/>
    <s v="6285240174903"/>
    <x v="14"/>
    <s v="Kab. Luwu Utara"/>
    <s v="Sukamaju"/>
    <s v="Desa tambake,dusun paranta,kec, sukamaju,kab Luwu Utara,Masamba, Sulsel"/>
    <n v="1"/>
    <s v="BARANG"/>
    <n v="100"/>
    <n v="0"/>
    <s v="EZ"/>
    <s v="Bulanan"/>
    <s v="Beli 1 Pembesar Layar Hp"/>
    <m/>
    <n v="61000"/>
    <n v="0"/>
    <n v="0"/>
    <n v="61000"/>
    <m/>
    <s v="Diskon"/>
    <n v="24400"/>
    <n v="36600"/>
    <n v="131000"/>
    <n v="1965"/>
    <s v="ybs"/>
    <m/>
    <d v="2026-07-03T00:00:00"/>
    <m/>
    <x v="1"/>
    <m/>
    <s v="VIP"/>
    <m/>
    <m/>
    <s v="Tidak"/>
    <s v="COD"/>
    <n v="70000"/>
    <s v="-"/>
    <n v="92435"/>
    <x v="11"/>
  </r>
  <r>
    <s v="1359187071"/>
    <d v="2026-06-15T00:00:00"/>
    <s v="MEIKA-BERKARYA"/>
    <s v="Meika Berkarya"/>
    <s v="6287818525580"/>
    <s v="Kab. Kuningan"/>
    <s v="Cilimus"/>
    <s v="Jl. Panawuan Indrapatra, Panawuan, Kec. Cigandamekar, Kabupaten Kuningan, Jawa Barat"/>
    <s v="Doli Naibaho Naibaho (IS)"/>
    <s v="6285284392447"/>
    <x v="27"/>
    <s v="Kab.  Pelalawan"/>
    <s v="Teluk Meranti"/>
    <s v="Desa Pulau Muda Kec Teluk Meranti Kabupaten Pelalawan Provinsi Riau Patokan Pasar pulau muda samping klinik"/>
    <n v="1"/>
    <s v="BARANG"/>
    <n v="100"/>
    <n v="0"/>
    <s v="EZ"/>
    <s v="Bulanan"/>
    <s v="1 SET GIGI PALSU"/>
    <m/>
    <n v="59000"/>
    <n v="0"/>
    <n v="0"/>
    <n v="59000"/>
    <m/>
    <s v="Diskon"/>
    <n v="23600"/>
    <n v="35400"/>
    <n v="114000"/>
    <n v="1710"/>
    <s v="paket anda adadi jnt paawuanw"/>
    <s v="Atasan/Staf/Karyawan"/>
    <d v="2026-06-29T00:00:00"/>
    <s v="HUBUNGI PENERIMA (LANGSUNG ANTAR KE ALAMAT)"/>
    <x v="1"/>
    <m/>
    <s v="VIP"/>
    <m/>
    <m/>
    <s v="Tidak"/>
    <s v="COD"/>
    <n v="55000"/>
    <s v="-"/>
    <n v="76890"/>
    <x v="17"/>
  </r>
  <r>
    <s v="1359247894"/>
    <d v="2026-06-15T00:00:00"/>
    <s v="MEIKA-BERKARYA"/>
    <s v="Meika Berkarya"/>
    <s v="6287818525580"/>
    <s v="Kab. Kuningan"/>
    <s v="Cilimus"/>
    <s v="Jl. Panawuan Indrapatra, Panawuan"/>
    <s v="Chairul Musa Naiusaf (Kin)"/>
    <s v="6285239959787"/>
    <x v="1"/>
    <s v="Kab. Kupang"/>
    <s v="Amabi Oefeto"/>
    <s v="Jln. Bendungan Raknamo RT 9 RW 5 Desa Raknamo"/>
    <n v="1"/>
    <s v="BARANG"/>
    <n v="100"/>
    <n v="0"/>
    <s v="EZ"/>
    <s v="Bulanan"/>
    <s v="Beli 2 Gratis 1 Semprotan Noozle"/>
    <m/>
    <n v="78000"/>
    <n v="0"/>
    <n v="0"/>
    <n v="78000"/>
    <m/>
    <s v="Diskon"/>
    <n v="31200"/>
    <n v="46800"/>
    <n v="182000"/>
    <n v="2730"/>
    <s v="Meika Berkarya"/>
    <m/>
    <d v="2026-07-08T00:00:00"/>
    <m/>
    <x v="1"/>
    <m/>
    <s v="VIP"/>
    <m/>
    <m/>
    <s v="Tidak"/>
    <s v="COD"/>
    <n v="104000"/>
    <s v="-"/>
    <n v="132470"/>
    <x v="4"/>
  </r>
  <r>
    <s v="1359247710"/>
    <d v="2026-06-15T00:00:00"/>
    <s v="MEIKA-BERKARYA"/>
    <s v="Meika Berkarya"/>
    <s v="6287818525580"/>
    <s v="Kab. Kuningan"/>
    <s v="Cilimus"/>
    <s v="Jl. Panawuan Indrapatra, Panawuan, Kec. Cigandamekar, Kabupaten Kuningan, Jawa Barat"/>
    <s v="Nikolas Lion (AK)"/>
    <s v="6285167522663"/>
    <x v="32"/>
    <s v="Kab. Bulungan"/>
    <s v="Tanjung Selor"/>
    <s v="Gang Bersama, Jalan Sabanar Lama, Rt 41, Kelurahan Tanjung Selor Hilir, Kec Tanjung Selor, Kab Bulungan,"/>
    <n v="1"/>
    <s v="BARANG"/>
    <n v="100"/>
    <n v="0"/>
    <s v="EZ"/>
    <s v="Bulanan"/>
    <s v="1 PCS LEM BESI SERBAGUNA"/>
    <m/>
    <n v="72000"/>
    <n v="0"/>
    <n v="0"/>
    <n v="72000"/>
    <m/>
    <s v="Diskon"/>
    <n v="28800"/>
    <n v="43200"/>
    <n v="136000"/>
    <n v="2040"/>
    <s v="ybs"/>
    <m/>
    <d v="2026-07-01T00:00:00"/>
    <s v="HUBUNGI PENERIMA (LANGSUNG ANTAR KE ALAMAT)"/>
    <x v="1"/>
    <m/>
    <s v="VIP"/>
    <m/>
    <m/>
    <s v="Tidak"/>
    <s v="COD"/>
    <n v="64000"/>
    <s v="-"/>
    <n v="90760"/>
    <x v="1"/>
  </r>
  <r>
    <s v="1359270496"/>
    <d v="2026-06-15T00:00:00"/>
    <s v="MEIKA-BERKARYA"/>
    <s v="Meika Berkarya"/>
    <s v="6287818525580"/>
    <s v="Kab. Kuningan"/>
    <s v="Cilimus"/>
    <s v="Jl. Panawuan Indrapatra, Panawuan"/>
    <s v="Pingkan Vei (ib)"/>
    <s v="6282196826126"/>
    <x v="3"/>
    <s v="Kab. Minahasa Selatan"/>
    <s v="Tareran"/>
    <s v="Desa Pinamorongan jaga 2 /an pingkan pingkan V Lelh"/>
    <n v="1"/>
    <s v="BARANG"/>
    <n v="100"/>
    <n v="0"/>
    <s v="EZ"/>
    <s v="Bulanan"/>
    <s v="Beli 2 Gratis 2 Parfum Mobil"/>
    <m/>
    <n v="102000"/>
    <n v="0"/>
    <n v="0"/>
    <n v="102000"/>
    <m/>
    <s v="Diskon"/>
    <n v="40800"/>
    <n v="61200"/>
    <n v="299730"/>
    <n v="4495.95"/>
    <s v="paket anda adadi jnt panawuan"/>
    <s v="Atasan/Staf/Karyawan"/>
    <d v="2026-06-24T00:00:00"/>
    <m/>
    <x v="1"/>
    <m/>
    <s v="VIP"/>
    <m/>
    <m/>
    <s v="Tidak"/>
    <s v="COD"/>
    <n v="197730"/>
    <s v="-"/>
    <n v="234034.05"/>
    <x v="19"/>
  </r>
  <r>
    <s v="1359190031"/>
    <d v="2026-06-15T00:00:00"/>
    <s v="MEIKA-BERKARYA"/>
    <s v="Meika Berkarya"/>
    <s v="6287818525580"/>
    <s v="Kab. Kuningan"/>
    <s v="Cilimus"/>
    <s v="Jl. Panawuan Indrapatra, Panawuan"/>
    <s v="Jaja mulyadi (Bar)"/>
    <s v="6282154883774"/>
    <x v="18"/>
    <s v="Kab. Mamuju Tengah"/>
    <s v="Karossa"/>
    <s v="Jaja Mulyadi, Alamat. Mora I Desa Kadaila, Kec. Karossa (Dekat SDN Inpres Mora I, Toko Pakaian /Butik), No Hp : ,62 821-5488-3774 (DIANTARKAN LANGSUNG KE ALAMAT PENERIMA)"/>
    <n v="1"/>
    <s v="BARANG"/>
    <n v="100"/>
    <n v="0"/>
    <s v="EZ"/>
    <s v="Bulanan"/>
    <s v="BELI 1 GRATIS KUAS Aspal Anti Bocor"/>
    <m/>
    <n v="71000"/>
    <n v="0"/>
    <n v="0"/>
    <n v="71000"/>
    <m/>
    <s v="Diskon"/>
    <n v="28400"/>
    <n v="42600"/>
    <n v="155000"/>
    <n v="2325"/>
    <s v="Jaja mulyadi (Bar)"/>
    <m/>
    <d v="2026-06-21T00:00:00"/>
    <m/>
    <x v="0"/>
    <m/>
    <s v="VIP"/>
    <m/>
    <m/>
    <s v="Tidak"/>
    <s v="COD"/>
    <n v="84000"/>
    <s v="Recon"/>
    <n v="110075"/>
    <x v="9"/>
  </r>
  <r>
    <s v="1359141912"/>
    <d v="2026-06-15T00:00:00"/>
    <s v="MEIKA-BERKARYA"/>
    <s v="Meika Berkarya"/>
    <s v="6287818525580"/>
    <s v="Kab. Kuningan"/>
    <s v="Cilimus"/>
    <s v="Jl. Panawuan Indrapatra, Panawuan"/>
    <s v="Sugandi (ib)"/>
    <s v="6282397985027"/>
    <x v="26"/>
    <s v="Kab. Purwakarta"/>
    <s v="Jatiluhur"/>
    <s v="Ciganea Rt07/03.desa mekar galih. Kc.jatiluhur.kb.purwakarta..jawa barat"/>
    <n v="1"/>
    <s v="BARANG"/>
    <n v="100"/>
    <n v="0"/>
    <s v="EZ"/>
    <s v="Bulanan"/>
    <s v="Beli 1 Semprotan Noozle"/>
    <m/>
    <n v="12000"/>
    <n v="0"/>
    <n v="0"/>
    <n v="12000"/>
    <m/>
    <s v="Diskon"/>
    <n v="7000"/>
    <n v="5000"/>
    <n v="67000"/>
    <n v="1005"/>
    <s v="Sugandi (ib)"/>
    <m/>
    <d v="2026-06-16T00:00:00"/>
    <m/>
    <x v="0"/>
    <m/>
    <s v="VIP"/>
    <m/>
    <m/>
    <s v="Tidak"/>
    <s v="COD"/>
    <n v="55000"/>
    <s v="Recon"/>
    <n v="60995"/>
    <x v="25"/>
  </r>
  <r>
    <s v="1359144188"/>
    <d v="2026-06-15T00:00:00"/>
    <s v="MEIKA-BERKARYA"/>
    <s v="Meika Berkarya"/>
    <s v="6287818525580"/>
    <s v="Kab. Kuningan"/>
    <s v="Cilimus"/>
    <s v="Jl. Panawuan Indrapatra, Panawuan"/>
    <s v="Sugeng Waluyo(Mar)."/>
    <s v="6285777717545"/>
    <x v="15"/>
    <s v="Kab. Karanganyar"/>
    <s v="Tasikmadu"/>
    <s v="Pendem kulon RT03/RW01 ,suruh ,kec tasikmadu ,kab Karanganyar ,Jawa tenggah"/>
    <n v="1"/>
    <s v="BARANG"/>
    <n v="100"/>
    <n v="0"/>
    <s v="EZ"/>
    <s v="Bulanan"/>
    <s v="Beli 1 Semprotan Noozle"/>
    <m/>
    <n v="25000"/>
    <n v="0"/>
    <n v="0"/>
    <n v="25000"/>
    <m/>
    <s v="Diskon"/>
    <n v="18000"/>
    <n v="7000"/>
    <n v="80000"/>
    <n v="1200"/>
    <s v="Sugeng Waluyo(Mar)."/>
    <m/>
    <d v="2026-06-17T00:00:00"/>
    <m/>
    <x v="0"/>
    <m/>
    <s v="VIP"/>
    <m/>
    <m/>
    <s v="Tidak"/>
    <s v="COD"/>
    <n v="55000"/>
    <s v="Recon"/>
    <n v="71800"/>
    <x v="15"/>
  </r>
  <r>
    <s v="1359144242"/>
    <d v="2026-06-15T00:00:00"/>
    <s v="MEIKA-BERKARYA"/>
    <s v="Meika Berkarya"/>
    <s v="6287818525580"/>
    <s v="Kab. Kuningan"/>
    <s v="Cilimus"/>
    <s v="Jl. Panawuan Indrapatra, Panawuan"/>
    <s v="Alfianus (RM)"/>
    <s v="6282190303337"/>
    <x v="8"/>
    <s v="Kab. Sigi"/>
    <s v="Palolo"/>
    <s v="RT 02 RW 01 desa Sintuwu kecamatan palolo Dekat pertigaan puncak Sintuwu."/>
    <n v="1"/>
    <s v="BARANG"/>
    <n v="100"/>
    <n v="0"/>
    <s v="EZ"/>
    <s v="Bulanan"/>
    <s v="BELI 1 DAPAT 3 Penambal Gigi"/>
    <m/>
    <n v="85000"/>
    <n v="0"/>
    <n v="0"/>
    <n v="85000"/>
    <m/>
    <s v="Diskon"/>
    <n v="34000"/>
    <n v="51000"/>
    <n v="160000"/>
    <n v="2400"/>
    <s v="jn"/>
    <s v="Atasan/Staf/Karyawan"/>
    <d v="2026-06-30T00:00:00"/>
    <m/>
    <x v="1"/>
    <m/>
    <s v="VIP"/>
    <m/>
    <m/>
    <s v="Tidak"/>
    <s v="COD"/>
    <n v="75000"/>
    <s v="-"/>
    <n v="106600"/>
    <x v="8"/>
  </r>
  <r>
    <s v="1355526319"/>
    <d v="2026-06-15T00:00:00"/>
    <s v="MEIKA-BERKARYA"/>
    <s v="Meika Berkarya"/>
    <s v="6287818525580"/>
    <s v="Kab. Kuningan"/>
    <s v="Cilimus"/>
    <s v="Jl. Panawuan Indrapatra, Panawuan"/>
    <s v="Markus Reku Nanga (IR)"/>
    <s v="6282237106473"/>
    <x v="1"/>
    <s v="Kab. Sumba Barat Daya"/>
    <s v="Loura"/>
    <s v="Dusun III RT 11 RW 006 Desa Bondo Boghila Kec Loura"/>
    <n v="1"/>
    <s v="BARANG"/>
    <n v="100"/>
    <n v="0"/>
    <s v="EZ"/>
    <s v="Bulanan"/>
    <s v="Beli 1 Gratis 1 Alat Cukur Multifungsi"/>
    <m/>
    <n v="80000"/>
    <n v="0"/>
    <n v="0"/>
    <n v="80000"/>
    <m/>
    <s v="Diskon"/>
    <n v="32000"/>
    <n v="48000"/>
    <n v="184000"/>
    <n v="2760"/>
    <s v="Markus Reku Nanga (IR)"/>
    <m/>
    <d v="2026-06-28T00:00:00"/>
    <m/>
    <x v="0"/>
    <m/>
    <s v="VIP"/>
    <m/>
    <m/>
    <s v="Tidak"/>
    <s v="COD"/>
    <n v="104000"/>
    <s v="Recon"/>
    <n v="133240"/>
    <x v="16"/>
  </r>
  <r>
    <s v="1359246776"/>
    <d v="2026-06-15T00:00:00"/>
    <s v="MEIKA-BERKARYA"/>
    <s v="Meika Berkarya"/>
    <s v="6287818525580"/>
    <s v="Kab. Kuningan"/>
    <s v="Cilimus"/>
    <s v="Jl. Panawuan Indrapatra, Panawuan"/>
    <s v="Jeffri Antonius (Jj)"/>
    <s v="6282196339839"/>
    <x v="8"/>
    <s v="Kab. Poso"/>
    <s v="Lage"/>
    <s v="Jalan Tongare  Kelurahan /Desa Maliwuko RT 06 Lorong Eka Chandra Depan Batalyon 714"/>
    <n v="1"/>
    <s v="BARANG"/>
    <n v="100"/>
    <n v="0"/>
    <s v="EZ"/>
    <s v="Bulanan"/>
    <s v="Beli 1 Gratis 1 Parfum Mobil"/>
    <m/>
    <n v="85000"/>
    <n v="0"/>
    <n v="0"/>
    <n v="85000"/>
    <m/>
    <s v="Diskon"/>
    <n v="34000"/>
    <n v="51000"/>
    <n v="189000"/>
    <n v="2835"/>
    <s v="Jeffri Antonius (Jj)"/>
    <m/>
    <d v="2026-06-24T00:00:00"/>
    <m/>
    <x v="0"/>
    <m/>
    <s v="VIP"/>
    <m/>
    <m/>
    <s v="Tidak"/>
    <s v="COD"/>
    <n v="104000"/>
    <s v="Recon"/>
    <n v="135165"/>
    <x v="19"/>
  </r>
  <r>
    <s v="1359236979"/>
    <d v="2026-06-15T00:00:00"/>
    <s v="MEIKA-BERKARYA"/>
    <s v="Meika Berkarya"/>
    <s v="6287818525580"/>
    <s v="Kab. Kuningan"/>
    <s v="Cilimus"/>
    <s v="Jl. Panawuan Indrapatra, Panawuan"/>
    <s v="Enos Lebang (Ad)"/>
    <s v="6281242672026"/>
    <x v="14"/>
    <s v="Kab. Toraja Utara"/>
    <s v="Sopai"/>
    <s v="Kel/Desa Nonongan selatan RT 01 RW 02 ( Patokan Dekat gereja Toraja jemaat kanuruan)"/>
    <n v="1"/>
    <s v="BARANG"/>
    <n v="100"/>
    <n v="0"/>
    <s v="EZ"/>
    <s v="Bulanan"/>
    <s v="Beli 1 Spray Pembersih Interior Mobil"/>
    <m/>
    <n v="65000"/>
    <n v="0"/>
    <n v="0"/>
    <n v="65000"/>
    <m/>
    <s v="Diskon"/>
    <n v="26000"/>
    <n v="39000"/>
    <n v="149000"/>
    <n v="2235"/>
    <s v="Enos Lebang (Ad)"/>
    <m/>
    <d v="2026-06-21T00:00:00"/>
    <m/>
    <x v="0"/>
    <m/>
    <s v="VIP"/>
    <m/>
    <m/>
    <s v="Tidak"/>
    <s v="COD"/>
    <n v="84000"/>
    <s v="Recon"/>
    <n v="107765"/>
    <x v="9"/>
  </r>
  <r>
    <s v="1359236400"/>
    <d v="2026-06-15T00:00:00"/>
    <s v="MEIKA-BERKARYA"/>
    <s v="Meika Berkarya"/>
    <s v="6287818525580"/>
    <s v="Kab. Kuningan"/>
    <s v="Cilimus"/>
    <s v="Jl. Panawuan Indrapatra, Panawuan, Kec. Cigandamekar, Kabupaten Kuningan, Jawa Barat"/>
    <s v="Almujahidin (ar)"/>
    <s v="6282198137993"/>
    <x v="19"/>
    <s v="Kab. Kutai Timur"/>
    <s v="Bengalon"/>
    <s v="Desa Sepaso Rt 15 Rw 04 Jln Awang Long No39, Kec Bengalon"/>
    <n v="1"/>
    <s v="BARANG"/>
    <n v="100"/>
    <n v="0"/>
    <s v="EZ"/>
    <s v="Bulanan"/>
    <s v="1 PCS TOPI KOMANDO (H)"/>
    <m/>
    <n v="93000"/>
    <n v="0"/>
    <n v="0"/>
    <n v="93000"/>
    <m/>
    <s v="Diskon"/>
    <n v="37200"/>
    <n v="55800"/>
    <n v="173000"/>
    <n v="2595"/>
    <s v="Almujahidin (ar)"/>
    <m/>
    <d v="2026-06-20T00:00:00"/>
    <s v="HUBUNGI PENERIMA (LANGSUNG ANTAR KE ALAMAT)"/>
    <x v="0"/>
    <m/>
    <s v="VIP"/>
    <m/>
    <m/>
    <s v="Tidak"/>
    <s v="COD"/>
    <n v="80000"/>
    <s v="Recon"/>
    <n v="114605"/>
    <x v="7"/>
  </r>
  <r>
    <s v="1359237620"/>
    <d v="2026-06-15T00:00:00"/>
    <s v="MEIKA-BERKARYA"/>
    <s v="Meika Berkarya"/>
    <s v="6287818525580"/>
    <s v="Kab. Kuningan"/>
    <s v="Cilimus"/>
    <s v="Jl. Panawuan Indrapatra, Panawuan"/>
    <s v="Arjulie (Kin)"/>
    <s v="6285243677188"/>
    <x v="13"/>
    <s v="Kab. Katingan"/>
    <s v="Katingan Hilir"/>
    <s v="Kel/Desa Kasongan Lama RT 01 RW 01, Patokan Dekat Mesjid"/>
    <n v="1"/>
    <s v="BARANG"/>
    <n v="100"/>
    <n v="0"/>
    <s v="EZ"/>
    <s v="Bulanan"/>
    <s v="Beli 1 Semprotan Noozle"/>
    <m/>
    <n v="63000"/>
    <n v="0"/>
    <n v="0"/>
    <n v="63000"/>
    <m/>
    <s v="Diskon"/>
    <n v="25200"/>
    <n v="37800"/>
    <n v="117900"/>
    <n v="1768.5"/>
    <s v="DC PANAWUAN"/>
    <s v="Atasan/Staf/Karyawan"/>
    <d v="2026-06-27T00:00:00"/>
    <m/>
    <x v="1"/>
    <m/>
    <s v="VIP"/>
    <m/>
    <m/>
    <s v="Tidak"/>
    <s v="COD"/>
    <n v="54900"/>
    <s v="-"/>
    <n v="78331.5"/>
    <x v="2"/>
  </r>
  <r>
    <s v="1359214641"/>
    <d v="2026-06-15T00:00:00"/>
    <s v="MEIKA-BERKARYA"/>
    <s v="Meika Berkarya"/>
    <s v="6287818525580"/>
    <s v="Kab. Kuningan"/>
    <s v="Cilimus"/>
    <s v="Jl. Panawuan Indrapatra, Panawuan"/>
    <s v="Alimudin Jainal (Jj)"/>
    <s v="6282136086327"/>
    <x v="9"/>
    <s v="Ternate"/>
    <s v="Ternate Selatan"/>
    <s v="Kelurahan Ngade RT 05 RW 03 Jln. Hadi 1 Lingkungan Masjid Albani Kelurahan /Desa Ngade"/>
    <n v="1"/>
    <s v="BARANG"/>
    <n v="100"/>
    <n v="0"/>
    <s v="EZ"/>
    <s v="Bulanan"/>
    <s v="Beli 1 Gratis 1 Alat Cukur Multifungsi"/>
    <m/>
    <n v="79000"/>
    <n v="0"/>
    <n v="0"/>
    <n v="79000"/>
    <m/>
    <s v="Diskon"/>
    <n v="31600"/>
    <n v="47400"/>
    <n v="184000"/>
    <n v="2760"/>
    <s v="DC PANAWUAN"/>
    <s v="Atasan/Staf/Karyawan"/>
    <d v="2026-06-27T00:00:00"/>
    <m/>
    <x v="1"/>
    <m/>
    <s v="VIP"/>
    <m/>
    <m/>
    <s v="Tidak"/>
    <s v="COD"/>
    <n v="105000"/>
    <s v="-"/>
    <n v="133840"/>
    <x v="2"/>
  </r>
  <r>
    <s v="1359156676"/>
    <d v="2026-06-15T00:00:00"/>
    <s v="MEIKA-BERKARYA"/>
    <s v="Meika Berkarya"/>
    <s v="6287818525580"/>
    <s v="Kab. Kuningan"/>
    <s v="Cilimus"/>
    <s v="Jl. Panawuan Indrapatra, Panawuan"/>
    <s v="Magdalena Mamusung (RM)"/>
    <s v="6285394697553"/>
    <x v="3"/>
    <s v="Manado"/>
    <s v="Sario"/>
    <s v="Belakang telkom sario No rumah 32 jl pemuda 2 desa Sario kota baru kecamatan Sario"/>
    <n v="1"/>
    <s v="BARANG"/>
    <n v="100"/>
    <n v="0"/>
    <s v="EZ"/>
    <s v="Bulanan"/>
    <s v="Beli 2 Alat Peras Buah"/>
    <m/>
    <n v="64000"/>
    <n v="0"/>
    <n v="0"/>
    <n v="64000"/>
    <m/>
    <s v="Diskon"/>
    <n v="25600"/>
    <n v="38400"/>
    <n v="214000"/>
    <n v="3210"/>
    <s v="Magdalena Mamusung (RM)"/>
    <m/>
    <d v="2026-06-18T00:00:00"/>
    <m/>
    <x v="0"/>
    <m/>
    <s v="VIP"/>
    <m/>
    <m/>
    <s v="Tidak"/>
    <s v="COD"/>
    <n v="150000"/>
    <s v="Recon"/>
    <n v="172390"/>
    <x v="18"/>
  </r>
  <r>
    <s v="1359285737"/>
    <d v="2026-06-15T00:00:00"/>
    <s v="MEIKA-BERKARYA"/>
    <s v="Meika Berkarya"/>
    <s v="6287818525580"/>
    <s v="Kab. Kuningan"/>
    <s v="Cilimus"/>
    <s v="Jl. Panawuan Indrapatra, Panawuan"/>
    <s v="H. Jhonnie Shakira Siantar Men (Jj)"/>
    <s v="6281310688824"/>
    <x v="24"/>
    <s v="Jakarta Barat"/>
    <s v="Kembangan"/>
    <s v="Jln . Kembang Kerep No 1 JKT BRT Toko New Indah Gordyn Kelurahan Kembangan"/>
    <n v="1"/>
    <s v="BARANG"/>
    <n v="100"/>
    <n v="0"/>
    <s v="EZ"/>
    <s v="Bulanan"/>
    <s v="Beli 2 Gratis 1 Pengkilap Body Kendaraan"/>
    <m/>
    <n v="14000"/>
    <n v="0"/>
    <n v="0"/>
    <n v="14000"/>
    <m/>
    <s v="Diskon"/>
    <n v="8000"/>
    <n v="6000"/>
    <n v="116500"/>
    <n v="1747.5"/>
    <s v="jnt"/>
    <s v="Atasan/Staf/Karyawan"/>
    <d v="2026-06-25T00:00:00"/>
    <m/>
    <x v="1"/>
    <m/>
    <s v="VIP"/>
    <m/>
    <m/>
    <s v="Tidak"/>
    <s v="COD"/>
    <n v="102500"/>
    <s v="-"/>
    <n v="108752.5"/>
    <x v="10"/>
  </r>
  <r>
    <s v="1359214884"/>
    <d v="2026-06-15T00:00:00"/>
    <s v="MEIKA-BERKARYA"/>
    <s v="Meika Berkarya"/>
    <s v="6287818525580"/>
    <s v="Kab. Kuningan"/>
    <s v="Cilimus"/>
    <s v="Jl. Panawuan Indrapatra, Panawuan"/>
    <s v="Kures derson (ib)"/>
    <s v="6285824700618"/>
    <x v="3"/>
    <s v="Kab. Minahasa Selatan"/>
    <s v="Kumelembuai"/>
    <s v="Malola jaga 6 Desa malola"/>
    <n v="1"/>
    <s v="BARANG"/>
    <n v="100"/>
    <n v="0"/>
    <s v="EZ"/>
    <s v="Bulanan"/>
    <s v="Beli 1 Penghitam Body Kendaraan Bonus Kain Lap Microfiber"/>
    <m/>
    <n v="102000"/>
    <n v="0"/>
    <n v="0"/>
    <n v="102000"/>
    <m/>
    <s v="Diskon"/>
    <n v="40800"/>
    <n v="61200"/>
    <n v="156000"/>
    <n v="2340"/>
    <s v="DC PANAWUAN"/>
    <s v="Atasan/Staf/Karyawan"/>
    <d v="2026-06-27T00:00:00"/>
    <m/>
    <x v="1"/>
    <m/>
    <s v="VIP"/>
    <m/>
    <m/>
    <s v="Tidak"/>
    <s v="COD"/>
    <n v="54000"/>
    <s v="-"/>
    <n v="92460"/>
    <x v="2"/>
  </r>
  <r>
    <s v="1359271620"/>
    <d v="2026-06-15T00:00:00"/>
    <s v="MEIKA-BERKARYA"/>
    <s v="Meika Berkarya"/>
    <s v="6287818525580"/>
    <s v="Kab. Kuningan"/>
    <s v="Cilimus"/>
    <s v="Jl. Panawuan Indrapatra, Panawuan"/>
    <s v="Misbahuddin (RM)"/>
    <s v="62882019293010"/>
    <x v="14"/>
    <s v="Kab. Takalar"/>
    <s v="Galesong Selatan"/>
    <s v="Puskesmas bt Marannu gal sel kab takalar desa Bonto Marannu kecamatan galesong selatan dusun barua lorong ke 3"/>
    <n v="1"/>
    <s v="BARANG"/>
    <n v="100"/>
    <n v="0"/>
    <s v="EZ"/>
    <s v="Bulanan"/>
    <s v="Beli 1 Alat Peras Buah"/>
    <m/>
    <n v="61000"/>
    <n v="0"/>
    <n v="0"/>
    <n v="61000"/>
    <m/>
    <s v="Diskon"/>
    <n v="24400"/>
    <n v="36600"/>
    <n v="145000"/>
    <n v="2175"/>
    <s v="JNT"/>
    <s v="Atasan/Staf/Karyawan"/>
    <d v="2026-06-25T00:00:00"/>
    <m/>
    <x v="1"/>
    <m/>
    <s v="VIP"/>
    <m/>
    <m/>
    <s v="Tidak"/>
    <s v="COD"/>
    <n v="84000"/>
    <s v="-"/>
    <n v="106225"/>
    <x v="10"/>
  </r>
  <r>
    <s v="1359234206"/>
    <d v="2026-06-15T00:00:00"/>
    <s v="MEIKA-BERKARYA"/>
    <s v="Meika Berkarya"/>
    <s v="6287818525580"/>
    <s v="Kab. Kuningan"/>
    <s v="Cilimus"/>
    <s v="Jl. Panawuan Indrapatra, Panawuan"/>
    <s v="Ruslan Kusuma Halim (ca)"/>
    <s v="6285657454440"/>
    <x v="14"/>
    <s v="Makassar"/>
    <s v="Manggala"/>
    <s v="Jln Bitoa lama 3.n01 desa. Bitowa"/>
    <n v="1"/>
    <s v="BARANG"/>
    <n v="100"/>
    <n v="0"/>
    <s v="EZ"/>
    <s v="Bulanan"/>
    <s v="Beli 1 Spray Pembersih Interior Mobil"/>
    <m/>
    <n v="60000"/>
    <n v="0"/>
    <n v="0"/>
    <n v="60000"/>
    <m/>
    <s v="Diskon"/>
    <n v="24000"/>
    <n v="36000"/>
    <n v="131000"/>
    <n v="1965"/>
    <s v="Ruslan Kusuma Halim (ca)"/>
    <m/>
    <d v="2026-06-20T00:00:00"/>
    <m/>
    <x v="0"/>
    <m/>
    <s v="VIP"/>
    <m/>
    <m/>
    <s v="Tidak"/>
    <s v="COD"/>
    <n v="71000"/>
    <s v="Recon"/>
    <n v="93035"/>
    <x v="7"/>
  </r>
  <r>
    <s v="1359212285"/>
    <d v="2026-06-15T00:00:00"/>
    <s v="MEIKA-BERKARYA"/>
    <s v="Meika Berkarya"/>
    <s v="6287818525580"/>
    <s v="Kab. Kuningan"/>
    <s v="Cilimus"/>
    <s v="Jl. Panawuan Indrapatra, Panawuan"/>
    <s v="Roma (Kin)"/>
    <s v="6285353590720"/>
    <x v="23"/>
    <s v="Kab. Konawe Selatan"/>
    <s v="Kolono Timur"/>
    <s v="Desa Langgapulu, Jln. Poros Pelabuhan Feri Amolengu (TELPON NO WHATSAPP PENERIMA)"/>
    <n v="1"/>
    <s v="BARANG"/>
    <n v="100"/>
    <n v="0"/>
    <s v="EZ"/>
    <s v="Bulanan"/>
    <s v="Beli 1 Pembesar Layar Hp"/>
    <m/>
    <n v="100000"/>
    <n v="0"/>
    <n v="0"/>
    <n v="100000"/>
    <m/>
    <s v="Diskon"/>
    <n v="40000"/>
    <n v="60000"/>
    <n v="155000"/>
    <n v="2325"/>
    <s v="JNT"/>
    <s v="Atasan/Staf/Karyawan"/>
    <d v="2026-06-28T00:00:00"/>
    <m/>
    <x v="1"/>
    <m/>
    <s v="VIP"/>
    <m/>
    <m/>
    <s v="Tidak"/>
    <s v="COD"/>
    <n v="55000"/>
    <s v="-"/>
    <n v="92675"/>
    <x v="16"/>
  </r>
  <r>
    <s v="1358807861"/>
    <d v="2026-06-15T00:00:00"/>
    <s v="MEIKA-BERKARYA"/>
    <s v="Meika Berkarya"/>
    <s v="6287818525580"/>
    <s v="Kab. Kuningan"/>
    <s v="Cilimus"/>
    <s v="Jl. Panawuan Indrapatra, Panawuan, Kec. Cigandamekar, Kabupaten Kuningan, Jawa Barat"/>
    <s v="Albertina Yomilanse (Fr)"/>
    <s v="6285191415828"/>
    <x v="1"/>
    <s v="Kab. Sikka"/>
    <s v="Nelle"/>
    <s v="Desa Manubura RT 09 RW 03dusun ritatpagar cat warna merah putih,Kec Nelle"/>
    <n v="1"/>
    <s v="BARANG"/>
    <n v="100"/>
    <n v="0"/>
    <s v="EZ"/>
    <s v="Bulanan"/>
    <s v="1 SET GIGI PALSU"/>
    <m/>
    <n v="85000"/>
    <n v="0"/>
    <n v="0"/>
    <n v="85000"/>
    <m/>
    <s v="Diskon"/>
    <n v="34000"/>
    <n v="51000"/>
    <n v="145000"/>
    <n v="2175"/>
    <s v="Albertina Yomilanse (Fr)"/>
    <m/>
    <d v="2026-06-24T00:00:00"/>
    <s v="HUBUNGI PENERIMA (LANGSUNG ANTAR KE ALAMAT)"/>
    <x v="0"/>
    <m/>
    <s v="VIP"/>
    <m/>
    <m/>
    <s v="Tidak"/>
    <s v="COD"/>
    <n v="60000"/>
    <s v="Recon"/>
    <n v="91825"/>
    <x v="19"/>
  </r>
  <r>
    <s v="1359184785"/>
    <d v="2026-06-15T00:00:00"/>
    <s v="MEIKA-BERKARYA"/>
    <s v="Meika Berkarya"/>
    <s v="6287818525580"/>
    <s v="Kab. Kuningan"/>
    <s v="Cilimus"/>
    <s v="Jl. Panawuan Indrapatra, Panawuan"/>
    <s v="Mayop tail (RM)"/>
    <s v="6282278834542"/>
    <x v="9"/>
    <s v="Kab. Halmahera Utara"/>
    <s v="Kao Utara"/>
    <s v="RT 1 jln umum woyamino Desa doro kecamatan kao utara"/>
    <n v="1"/>
    <s v="BARANG"/>
    <n v="100"/>
    <n v="0"/>
    <s v="EZ"/>
    <s v="Bulanan"/>
    <s v="Beli 1 Spray Pembersih Interior Mobil"/>
    <m/>
    <n v="124000"/>
    <n v="0"/>
    <n v="0"/>
    <n v="124000"/>
    <m/>
    <s v="Diskon"/>
    <n v="49600"/>
    <n v="74400"/>
    <n v="198000"/>
    <n v="2970"/>
    <s v="jnt"/>
    <s v="Atasan/Staf/Karyawan"/>
    <d v="2026-06-29T00:00:00"/>
    <m/>
    <x v="1"/>
    <m/>
    <s v="VIP"/>
    <m/>
    <m/>
    <s v="Tidak"/>
    <s v="COD"/>
    <n v="74000"/>
    <s v="-"/>
    <n v="120630"/>
    <x v="17"/>
  </r>
  <r>
    <s v="1359212187"/>
    <d v="2026-06-15T00:00:00"/>
    <s v="MEIKA-BERKARYA"/>
    <s v="Meika Berkarya"/>
    <s v="6287818525580"/>
    <s v="Kab. Kuningan"/>
    <s v="Cilimus"/>
    <s v="Jl. Panawuan Indrapatra, Panawuan"/>
    <s v="Jemmy Frits (PS)"/>
    <s v="6285315777555"/>
    <x v="3"/>
    <s v="Kab. Minahasa Selatan"/>
    <s v="Tumpaan"/>
    <s v="Rumah Makan KemurahanNya Jln. Trans Sulawesi Jaga 1 (Samping gereja bala keselamatan) Desa. Tumpaan"/>
    <n v="1"/>
    <s v="BARANG"/>
    <n v="100"/>
    <n v="0"/>
    <s v="EZ"/>
    <s v="Bulanan"/>
    <s v="Beli 1 Gratis 1 Parfum Mobil"/>
    <m/>
    <n v="102000"/>
    <n v="0"/>
    <n v="0"/>
    <n v="102000"/>
    <m/>
    <s v="Diskon"/>
    <n v="40800"/>
    <n v="61200"/>
    <n v="200000"/>
    <n v="3000"/>
    <s v="jnt"/>
    <s v="Atasan/Staf/Karyawan"/>
    <d v="2026-06-25T00:00:00"/>
    <m/>
    <x v="1"/>
    <m/>
    <s v="VIP"/>
    <m/>
    <m/>
    <s v="Tidak"/>
    <s v="COD"/>
    <n v="98000"/>
    <s v="-"/>
    <n v="135800"/>
    <x v="10"/>
  </r>
  <r>
    <s v="1359241077"/>
    <d v="2026-06-15T00:00:00"/>
    <s v="MEIKA-BERKARYA"/>
    <s v="Meika Berkarya"/>
    <s v="6287818525580"/>
    <s v="Kab. Kuningan"/>
    <s v="Cilimus"/>
    <s v="Jl. Panawuan Indrapatra, Panawuan"/>
    <s v="Iksan dunggio (ib)"/>
    <s v="6282298176574"/>
    <x v="11"/>
    <s v="Kab. Gorontalo Utara"/>
    <s v="Sumalata"/>
    <s v="desa Kikia Dusun bulki"/>
    <n v="1"/>
    <s v="BARANG"/>
    <n v="100"/>
    <n v="0"/>
    <s v="EZ"/>
    <s v="Bulanan"/>
    <s v="Beli 1 Pembesar Layar Hp"/>
    <m/>
    <n v="85000"/>
    <n v="0"/>
    <n v="0"/>
    <n v="85000"/>
    <m/>
    <s v="Diskon"/>
    <n v="34000"/>
    <n v="51000"/>
    <n v="155000"/>
    <n v="2325"/>
    <s v="DC PANAWUAN"/>
    <s v="Atasan/Staf/Karyawan"/>
    <d v="2026-06-27T00:00:00"/>
    <m/>
    <x v="1"/>
    <m/>
    <s v="VIP"/>
    <m/>
    <m/>
    <s v="Tidak"/>
    <s v="COD"/>
    <n v="70000"/>
    <s v="-"/>
    <n v="101675"/>
    <x v="2"/>
  </r>
  <r>
    <s v="1359240163"/>
    <d v="2026-06-15T00:00:00"/>
    <s v="MEIKA-BERKARYA"/>
    <s v="Meika Berkarya"/>
    <s v="6287818525580"/>
    <s v="Kab. Kuningan"/>
    <s v="Cilimus"/>
    <s v="Jl. Panawuan Indrapatra, Panawuan, Kec. Cigandamekar, Kabupaten Kuningan, Jawa Barat"/>
    <s v="Dalil (Rs)"/>
    <s v="6281341222582"/>
    <x v="8"/>
    <s v="Palu"/>
    <s v="Palu Timur"/>
    <s v="Jl Kh Ahmad Dahlan, Rw 4, Kelurahan Besusu Tengah, Kec Palu Timur Kota Palu"/>
    <n v="1"/>
    <s v="BARANG"/>
    <n v="100"/>
    <n v="0"/>
    <s v="EZ"/>
    <s v="Bulanan"/>
    <s v="2 SET PISAU DAPUR KATANA"/>
    <m/>
    <n v="68000"/>
    <n v="0"/>
    <n v="0"/>
    <n v="68000"/>
    <m/>
    <s v="Diskon"/>
    <n v="27200"/>
    <n v="40800"/>
    <n v="208000"/>
    <n v="3120"/>
    <s v="jnt"/>
    <s v="Atasan/Staf/Karyawan"/>
    <d v="2026-06-29T00:00:00"/>
    <s v="HUBUNGI PENERIMA (LANGSUNG ANTAR KE ALAMAT)"/>
    <x v="1"/>
    <m/>
    <s v="VIP"/>
    <m/>
    <m/>
    <s v="Tidak"/>
    <s v="COD"/>
    <n v="140000"/>
    <s v="-"/>
    <n v="164080"/>
    <x v="17"/>
  </r>
  <r>
    <s v="1358806523"/>
    <d v="2026-06-15T00:00:00"/>
    <s v="MEIKA-BERKARYA"/>
    <s v="Meika Berkarya"/>
    <s v="6287818525580"/>
    <s v="Kab. Kuningan"/>
    <s v="Cilimus"/>
    <s v="Jl. Panawuan Indrapatra, Panawuan"/>
    <s v="Narti(Mar)."/>
    <s v="6283893952277"/>
    <x v="23"/>
    <s v="Kab. Muna"/>
    <s v="Lohia"/>
    <s v="Desa mabolu ( dekat pasar lorong ghea) Kecamatan lohia kabupaten muna"/>
    <n v="1"/>
    <s v="BARANG"/>
    <n v="100"/>
    <n v="0"/>
    <s v="EZ"/>
    <s v="Bulanan"/>
    <s v="Beli 1 Penghitam Body Kendaraan Bonus Kain Lap Microfiber"/>
    <m/>
    <n v="91000"/>
    <n v="0"/>
    <n v="0"/>
    <n v="91000"/>
    <m/>
    <s v="Diskon"/>
    <n v="36400"/>
    <n v="54600"/>
    <n v="145000"/>
    <n v="2175"/>
    <s v="Narti(Mar)."/>
    <m/>
    <d v="2026-06-22T00:00:00"/>
    <m/>
    <x v="0"/>
    <m/>
    <s v="VIP"/>
    <m/>
    <m/>
    <s v="Tidak"/>
    <s v="COD"/>
    <n v="54000"/>
    <s v="Recon"/>
    <n v="88225"/>
    <x v="3"/>
  </r>
  <r>
    <s v="1359212882"/>
    <d v="2026-06-15T00:00:00"/>
    <s v="MEIKA-BERKARYA"/>
    <s v="Meika Berkarya"/>
    <s v="6287818525580"/>
    <s v="Kab. Kuningan"/>
    <s v="Cilimus"/>
    <s v="Jl. Panawuan Indrapatra, Panawuan"/>
    <s v="IGusti Putu Santika (ib)"/>
    <s v="6287866763087"/>
    <x v="12"/>
    <s v="Kab. Buleleng"/>
    <s v="Sukasada"/>
    <s v="Rt IV Dusun Dauh Pura Ds Panji Jln Sahadewa"/>
    <n v="1"/>
    <s v="BARANG"/>
    <n v="100"/>
    <n v="0"/>
    <s v="EZ"/>
    <s v="Bulanan"/>
    <s v="Beli 1 Pembesar Layar Hp"/>
    <m/>
    <n v="38000"/>
    <n v="0"/>
    <n v="0"/>
    <n v="38000"/>
    <m/>
    <s v="Diskon"/>
    <n v="15200"/>
    <n v="22800"/>
    <n v="97000"/>
    <n v="1455"/>
    <s v="IGusti Putu Santika (ib)"/>
    <m/>
    <d v="2026-06-18T00:00:00"/>
    <m/>
    <x v="0"/>
    <m/>
    <s v="VIP"/>
    <m/>
    <m/>
    <s v="Tidak"/>
    <s v="COD"/>
    <n v="59000"/>
    <s v="Recon"/>
    <n v="72745"/>
    <x v="18"/>
  </r>
  <r>
    <s v="1359181422"/>
    <d v="2026-06-15T00:00:00"/>
    <s v="MEIKA-BERKARYA"/>
    <s v="Meika Berkarya"/>
    <s v="6287818525580"/>
    <s v="Kab. Kuningan"/>
    <s v="Cilimus"/>
    <s v="Jl. Panawuan Indrapatra, Panawuan"/>
    <s v="Nono susanto (RM)"/>
    <s v="6285751740035"/>
    <x v="13"/>
    <s v="Kab. Barito Utara"/>
    <s v="Lahei Barat"/>
    <s v="No Rumah 170 RT 03 Desa Benao Hilir Kecamatan Lahei Barat"/>
    <n v="1"/>
    <s v="BARANG"/>
    <n v="100"/>
    <n v="0"/>
    <s v="EZ"/>
    <s v="Bulanan"/>
    <s v="Beli 1 Spray Pembersih Interior Mobil"/>
    <m/>
    <n v="63000"/>
    <n v="0"/>
    <n v="0"/>
    <n v="63000"/>
    <m/>
    <s v="Diskon"/>
    <n v="25200"/>
    <n v="37800"/>
    <n v="144000"/>
    <n v="2160"/>
    <s v="jnt"/>
    <s v="Atasan/Staf/Karyawan"/>
    <d v="2026-06-25T00:00:00"/>
    <m/>
    <x v="1"/>
    <m/>
    <s v="VIP"/>
    <m/>
    <m/>
    <s v="Tidak"/>
    <s v="COD"/>
    <n v="81000"/>
    <s v="-"/>
    <n v="104040"/>
    <x v="10"/>
  </r>
  <r>
    <s v="1358676738"/>
    <d v="2026-06-15T00:00:00"/>
    <s v="MEIKA-BERKARYA"/>
    <s v="Meika Berkarya"/>
    <s v="6287818525580"/>
    <s v="Kab. Kuningan"/>
    <s v="Cilimus"/>
    <s v="Jl. Panawuan Indrapatra, Panawuan"/>
    <s v="Abdul Karim usulu (ib)"/>
    <s v="6285257204032"/>
    <x v="11"/>
    <s v="Kab. Pohuwato"/>
    <s v="Buntulia"/>
    <s v="Marisa desa hulawa, dusun poladingo"/>
    <n v="1"/>
    <s v="BARANG"/>
    <n v="100"/>
    <n v="0"/>
    <s v="EZ"/>
    <s v="Bulanan"/>
    <s v="Beli 1 Semprotan Noozle"/>
    <m/>
    <n v="85000"/>
    <n v="0"/>
    <n v="0"/>
    <n v="85000"/>
    <m/>
    <s v="Diskon"/>
    <n v="34000"/>
    <n v="51000"/>
    <n v="150000"/>
    <n v="2250"/>
    <s v="Abdul Karim usulu (ib)"/>
    <m/>
    <d v="2026-06-21T00:00:00"/>
    <m/>
    <x v="0"/>
    <m/>
    <s v="VIP"/>
    <m/>
    <m/>
    <s v="Tidak"/>
    <s v="COD"/>
    <n v="65000"/>
    <s v="Recon"/>
    <n v="96750"/>
    <x v="9"/>
  </r>
  <r>
    <s v="1359336591"/>
    <d v="2026-06-15T00:00:00"/>
    <s v="MEIKA-BERKARYA"/>
    <s v="Meika Berkarya"/>
    <s v="6287818525580"/>
    <s v="Kab. Kuningan"/>
    <s v="Cilimus"/>
    <s v="Jl. Panawuan Indrapatra, Panawuan"/>
    <s v="agus surianus (BY)"/>
    <s v="6282292831817"/>
    <x v="23"/>
    <s v="Kab. Konawe Selatan"/>
    <s v="Baito"/>
    <s v="desa : Sambahule, RT 02/ Dusun 02, jln poros Baito, (Batas desa tolihe dan sambahule)"/>
    <n v="1"/>
    <s v="BARANG"/>
    <n v="100"/>
    <n v="0"/>
    <s v="EZ"/>
    <s v="Bulanan"/>
    <s v="BELI 1 GRATIS KUAS Aspal Anti Bocor"/>
    <m/>
    <n v="85000"/>
    <n v="0"/>
    <n v="0"/>
    <n v="85000"/>
    <m/>
    <s v="Diskon"/>
    <n v="34000"/>
    <n v="51000"/>
    <n v="169000"/>
    <n v="2535"/>
    <s v="PENERIMA:(HUBUNGI 081313558861 WA CHAT)"/>
    <s v="Atasan/Staf/Karyawan"/>
    <d v="2026-06-28T00:00:00"/>
    <m/>
    <x v="1"/>
    <m/>
    <s v="VIP"/>
    <m/>
    <m/>
    <s v="Tidak"/>
    <s v="COD"/>
    <n v="84000"/>
    <s v="-"/>
    <n v="115465"/>
    <x v="16"/>
  </r>
  <r>
    <s v="1359365064"/>
    <d v="2026-06-15T00:00:00"/>
    <s v="MEIKA-BERKARYA"/>
    <s v="Meika Berkarya"/>
    <s v="6287818525580"/>
    <s v="Kab. Kuningan"/>
    <s v="Cilimus"/>
    <s v="Jl. Panawuan Indrapatra, Panawuan"/>
    <s v="Wayan Sudiga Od."/>
    <s v="6285725421341"/>
    <x v="12"/>
    <s v="Denpasar"/>
    <s v="Denpasar Utara"/>
    <s v="Jln. Cokroaminoto Gg. Jempiring No. 2 Kelurahan Ubung Kec Denpasar Utara (DIANTAR LANGSUNG KE ALAMAT PENERIMA)."/>
    <n v="1"/>
    <s v="BARANG"/>
    <n v="100"/>
    <n v="0"/>
    <s v="EZ"/>
    <s v="Bulanan"/>
    <s v="Beli 2 Gratis 1 Pengkilap Body Kendaraan"/>
    <m/>
    <n v="30000"/>
    <n v="0"/>
    <n v="0"/>
    <n v="30000"/>
    <m/>
    <s v="Diskon"/>
    <n v="12000"/>
    <n v="18000"/>
    <n v="133000"/>
    <n v="1995"/>
    <s v="Wayan Sudiga Od."/>
    <m/>
    <d v="2026-06-20T00:00:00"/>
    <m/>
    <x v="0"/>
    <m/>
    <s v="VIP"/>
    <m/>
    <m/>
    <s v="Tidak"/>
    <s v="COD"/>
    <n v="103000"/>
    <s v="Recon"/>
    <n v="113005"/>
    <x v="7"/>
  </r>
  <r>
    <s v="1359069927"/>
    <d v="2026-06-15T00:00:00"/>
    <s v="MEIKA-BERKARYA"/>
    <s v="Meika Berkarya"/>
    <s v="6287818525580"/>
    <s v="Kab. Kuningan"/>
    <s v="Cilimus"/>
    <s v="Jl. Panawuan Indrapatra, Panawuan"/>
    <s v="Tasmin (PS)"/>
    <s v="6285651244509"/>
    <x v="23"/>
    <s v="Kab. Kolaka"/>
    <s v="Latambaga"/>
    <s v="Jl. Air Panas Kelurahan. Ulunggolaka (Belakang Masjid, ANTRAKN LANGSUNG KE ALAMAT)"/>
    <n v="1"/>
    <s v="BARANG"/>
    <n v="100"/>
    <n v="0"/>
    <s v="EZ"/>
    <s v="Bulanan"/>
    <s v="Beli 2 Gratis 1 Penghitam Body Kendaraan Bonus Kain Lap Microfiber"/>
    <m/>
    <n v="91000"/>
    <n v="0"/>
    <n v="0"/>
    <n v="91000"/>
    <m/>
    <s v="Diskon"/>
    <n v="36400"/>
    <n v="54600"/>
    <n v="194000"/>
    <n v="2910"/>
    <s v="DC PANAWUAN"/>
    <s v="Atasan/Staf/Karyawan"/>
    <d v="2026-06-27T00:00:00"/>
    <m/>
    <x v="1"/>
    <m/>
    <s v="VIP"/>
    <m/>
    <m/>
    <s v="Tidak"/>
    <s v="COD"/>
    <n v="103000"/>
    <s v="-"/>
    <n v="136490"/>
    <x v="2"/>
  </r>
  <r>
    <s v="1358728709"/>
    <d v="2026-06-15T00:00:00"/>
    <s v="MEIKA-BERKARYA"/>
    <s v="Meika Berkarya"/>
    <s v="6287818525580"/>
    <s v="Kab. Kuningan"/>
    <s v="Cilimus"/>
    <s v="Jl. Panawuan Indrapatra, Panawuan"/>
    <s v="Hidayati (RM)"/>
    <s v="6281274518041"/>
    <x v="4"/>
    <s v="Kab. Bungo"/>
    <s v="Rimbo Tengah"/>
    <s v="Kantor dinas koperasi ukm perindag kelurahan Cadika kecamatan Rimbo tengah"/>
    <n v="1"/>
    <s v="BARANG"/>
    <n v="100"/>
    <n v="0"/>
    <s v="EZ"/>
    <s v="Bulanan"/>
    <s v="Beli 1 Topi Pelindung Sinar UV WARNA COKLAT SUSU"/>
    <m/>
    <n v="45000"/>
    <n v="0"/>
    <n v="0"/>
    <n v="45000"/>
    <m/>
    <s v="Diskon"/>
    <n v="18000"/>
    <n v="27000"/>
    <n v="129000"/>
    <n v="1935"/>
    <s v="Meika Berkarya"/>
    <m/>
    <d v="2026-07-07T00:00:00"/>
    <m/>
    <x v="1"/>
    <m/>
    <s v="VIP"/>
    <m/>
    <m/>
    <s v="Tidak"/>
    <s v="COD"/>
    <n v="84000"/>
    <s v="-"/>
    <n v="100065"/>
    <x v="22"/>
  </r>
  <r>
    <s v="1359357026"/>
    <d v="2026-06-15T00:00:00"/>
    <s v="MEIKA-BERKARYA"/>
    <s v="Meika Berkarya"/>
    <s v="6287818525580"/>
    <s v="Kab. Kuningan"/>
    <s v="Cilimus"/>
    <s v="Jl. Panawuan Indrapatra, Panawuan"/>
    <s v="Rocy (Jj)"/>
    <s v="6285337233330"/>
    <x v="2"/>
    <s v="Bima"/>
    <s v="Rasanae Barat"/>
    <s v="Jln. Imam Bonjol RT 10 RW 03 No. 39 Kelurahan /Desa Nae Kec. Rasanae Barat"/>
    <n v="1"/>
    <s v="BARANG"/>
    <n v="100"/>
    <n v="0"/>
    <s v="EZ"/>
    <s v="Bulanan"/>
    <s v="Beli 1 Gratis 1 Alat Cukur Multifungsi"/>
    <m/>
    <n v="46000"/>
    <n v="0"/>
    <n v="0"/>
    <n v="46000"/>
    <m/>
    <s v="Diskon"/>
    <n v="18400"/>
    <n v="27600"/>
    <n v="145000"/>
    <n v="2175"/>
    <s v="PENERIMA:(HUBUNGI 081313558861 WA CHAT)"/>
    <s v="Atasan/Staf/Karyawan"/>
    <d v="2026-06-28T00:00:00"/>
    <m/>
    <x v="1"/>
    <m/>
    <s v="VIP"/>
    <m/>
    <m/>
    <s v="Tidak"/>
    <s v="COD"/>
    <n v="99000"/>
    <s v="-"/>
    <n v="115225"/>
    <x v="16"/>
  </r>
  <r>
    <s v="1358141198"/>
    <d v="2026-06-15T00:00:00"/>
    <s v="MEIKA-BERKARYA"/>
    <s v="Meika Berkarya"/>
    <s v="6287818525580"/>
    <s v="Kab. Kuningan"/>
    <s v="Cilimus"/>
    <s v="Jl. Panawuan Indrapatra, Panawuan"/>
    <s v="Buani (ib)"/>
    <s v="6281253503679"/>
    <x v="5"/>
    <s v="Kab. Landak"/>
    <s v="Menyuke"/>
    <s v="Desa darit Simpang mesjid,naik keatas,jalan SMP negeri 1 menyuke"/>
    <n v="1"/>
    <s v="BARANG"/>
    <n v="100"/>
    <n v="0"/>
    <s v="EZ"/>
    <s v="Bulanan"/>
    <s v="Beli 1 Gratis 1 Parfum Mobil"/>
    <m/>
    <n v="60000"/>
    <n v="0"/>
    <n v="0"/>
    <n v="60000"/>
    <m/>
    <s v="Diskon"/>
    <n v="24000"/>
    <n v="36000"/>
    <n v="164000"/>
    <n v="2460"/>
    <s v="jn"/>
    <s v="Atasan/Staf/Karyawan"/>
    <d v="2026-06-30T00:00:00"/>
    <m/>
    <x v="1"/>
    <m/>
    <s v="VIP"/>
    <m/>
    <m/>
    <s v="Tidak"/>
    <s v="COD"/>
    <n v="104000"/>
    <s v="-"/>
    <n v="125540"/>
    <x v="8"/>
  </r>
  <r>
    <s v="1359032187"/>
    <d v="2026-06-15T00:00:00"/>
    <s v="MEIKA-BERKARYA"/>
    <s v="Meika Berkarya"/>
    <s v="6287818525580"/>
    <s v="Kab. Kuningan"/>
    <s v="Cilimus"/>
    <s v="Jl. Panawuan Indrapatra, Panawuan, Kec. Cigandamekar, Kabupaten Kuningan, Jawa Barat"/>
    <s v="Nacing Nasri (rz)"/>
    <s v="6289523502828"/>
    <x v="26"/>
    <s v="Kab. Bogor"/>
    <s v="Cibinong"/>
    <s v="Kantor Dinas Pendidikan Jl Nyaman No2 Desa Tengah, Kec Cibinong Kab. Bogor"/>
    <n v="1"/>
    <s v="BARANG"/>
    <n v="100"/>
    <n v="0"/>
    <s v="EZ"/>
    <s v="Bulanan"/>
    <s v="1 DAPAT 3 PENAMBAL GIGI"/>
    <m/>
    <n v="15000"/>
    <n v="0"/>
    <n v="0"/>
    <n v="15000"/>
    <m/>
    <s v="Diskon"/>
    <n v="9000"/>
    <n v="6000"/>
    <n v="94000"/>
    <n v="1410"/>
    <s v="Nacing Nasri (rz)"/>
    <m/>
    <d v="2026-06-17T00:00:00"/>
    <s v="HUBUNGI PENERIMA (LANGSUNG ANTAR KE ALAMAT)"/>
    <x v="0"/>
    <m/>
    <s v="VIP"/>
    <m/>
    <m/>
    <s v="Tidak"/>
    <s v="COD"/>
    <n v="79000"/>
    <s v="Recon"/>
    <n v="86590"/>
    <x v="15"/>
  </r>
  <r>
    <s v="1359034102"/>
    <d v="2026-06-15T00:00:00"/>
    <s v="MEIKA-BERKARYA"/>
    <s v="Meika Berkarya"/>
    <s v="6287818525580"/>
    <s v="Kab. Kuningan"/>
    <s v="Cilimus"/>
    <s v="Jl. Panawuan Indrapatra, Panawuan"/>
    <s v="Nining Encu (PS)"/>
    <s v="6285715948774"/>
    <x v="28"/>
    <s v="Kab. Tangerang"/>
    <s v="Sukadiri"/>
    <s v="Buaran Jati Gang. Solo 2 RT 002 RW 002 Kelurahan. Buaran Jati (patokan rumah Deket sekolahan SMK kesbipta pak toha)"/>
    <n v="1"/>
    <s v="BARANG"/>
    <n v="100"/>
    <n v="0"/>
    <s v="EZ"/>
    <s v="Bulanan"/>
    <s v="Beli 1 Dapat 6 Paket Buku Lancar Membaca Tanpa Mengeja"/>
    <m/>
    <n v="15000"/>
    <n v="0"/>
    <n v="0"/>
    <n v="15000"/>
    <m/>
    <s v="Diskon"/>
    <n v="9000"/>
    <n v="6000"/>
    <n v="99000"/>
    <n v="1485"/>
    <s v="Nining Encu (PS)"/>
    <m/>
    <d v="2026-06-16T00:00:00"/>
    <m/>
    <x v="0"/>
    <m/>
    <s v="VIP"/>
    <m/>
    <m/>
    <s v="Tidak"/>
    <s v="COD"/>
    <n v="84000"/>
    <s v="Recon"/>
    <n v="91515"/>
    <x v="25"/>
  </r>
  <r>
    <s v="1359068362"/>
    <d v="2026-06-15T00:00:00"/>
    <s v="MEIKA-BERKARYA"/>
    <s v="Meika Berkarya"/>
    <s v="6287818525580"/>
    <s v="Kab. Kuningan"/>
    <s v="Cilimus"/>
    <s v="Jl. Panawuan Indrapatra, Panawuan"/>
    <s v="Alexander Husno (BY)"/>
    <s v="6282352202399"/>
    <x v="5"/>
    <s v="Pontianak"/>
    <s v="Pontianak Tenggara"/>
    <s v="Jalan sungai raya dalam komplek mitra indah utama 3 blok B no 14 kelurahan Bangka Belitung darat"/>
    <n v="1"/>
    <s v="BARANG"/>
    <n v="100"/>
    <n v="0"/>
    <s v="EZ"/>
    <s v="Bulanan"/>
    <s v="BELI 1 GRATIS KUAS Aspal Anti Bocor"/>
    <m/>
    <n v="44000"/>
    <n v="0"/>
    <n v="0"/>
    <n v="44000"/>
    <m/>
    <s v="Diskon"/>
    <n v="17600"/>
    <n v="26400"/>
    <n v="128000"/>
    <n v="1920"/>
    <s v="paket anda adadi jnt paawuanw"/>
    <s v="Atasan/Staf/Karyawan"/>
    <d v="2026-06-29T00:00:00"/>
    <m/>
    <x v="1"/>
    <m/>
    <s v="VIP"/>
    <m/>
    <m/>
    <s v="Tidak"/>
    <s v="COD"/>
    <n v="84000"/>
    <s v="-"/>
    <n v="99680"/>
    <x v="17"/>
  </r>
  <r>
    <s v="1358105057"/>
    <d v="2026-06-15T00:00:00"/>
    <s v="MEIKA-BERKARYA"/>
    <s v="Meika Berkarya"/>
    <s v="6287818525580"/>
    <s v="Kab. Kuningan"/>
    <s v="Cilimus"/>
    <s v="Jl. Panawuan Indrapatra, Panawuan"/>
    <s v="Bidan mumun ( SP )"/>
    <s v="6282127178809"/>
    <x v="26"/>
    <s v="Kab. Subang"/>
    <s v="Tambakdahan"/>
    <s v="Desa Wana Jaya Rt 10 Rw 03"/>
    <n v="1"/>
    <s v="BARANG"/>
    <n v="100"/>
    <n v="0"/>
    <s v="EZ"/>
    <s v="Bulanan"/>
    <s v="Beli 1 Semprotan Noozle"/>
    <m/>
    <n v="16000"/>
    <n v="0"/>
    <n v="0"/>
    <n v="16000"/>
    <m/>
    <s v="Diskon"/>
    <n v="11000"/>
    <n v="5000"/>
    <n v="70900"/>
    <n v="1063.5"/>
    <s v="Bidan mumun ( SP )"/>
    <m/>
    <d v="2026-06-17T00:00:00"/>
    <m/>
    <x v="0"/>
    <m/>
    <s v="VIP"/>
    <m/>
    <m/>
    <s v="Tidak"/>
    <s v="COD"/>
    <n v="54900"/>
    <s v="Recon"/>
    <n v="64836.5"/>
    <x v="15"/>
  </r>
  <r>
    <s v="1358568163"/>
    <d v="2026-06-15T00:00:00"/>
    <s v="MEIKA-BERKARYA"/>
    <s v="Meika Berkarya"/>
    <s v="6287818525580"/>
    <s v="Kab. Kuningan"/>
    <s v="Cilimus"/>
    <s v="Jl. Panawuan Indrapatra, Panawuan"/>
    <s v="Supriadi(Mar)."/>
    <s v="6283894237599"/>
    <x v="27"/>
    <s v="Kab. Kampar"/>
    <s v="Salo"/>
    <s v="Bangkinang barat: kecamatan Salo:desa Siabu:dusun karya nyata:RT/RW(04/06)"/>
    <n v="1"/>
    <s v="BARANG"/>
    <n v="100"/>
    <n v="0"/>
    <s v="EZ"/>
    <s v="Bulanan"/>
    <s v="Beli 1 Pembesar Layar Hp"/>
    <m/>
    <n v="53000"/>
    <n v="0"/>
    <n v="0"/>
    <n v="53000"/>
    <m/>
    <s v="Diskon"/>
    <n v="21200"/>
    <n v="31800"/>
    <n v="123000"/>
    <n v="1845"/>
    <s v="Supriadi(Mar)."/>
    <m/>
    <d v="2026-06-19T00:00:00"/>
    <m/>
    <x v="0"/>
    <m/>
    <s v="VIP"/>
    <m/>
    <m/>
    <s v="Tidak"/>
    <s v="COD"/>
    <n v="70000"/>
    <s v="Recon"/>
    <n v="89355"/>
    <x v="14"/>
  </r>
  <r>
    <s v="1359040272"/>
    <d v="2026-06-15T00:00:00"/>
    <s v="MEIKA-BERKARYA"/>
    <s v="Meika Berkarya"/>
    <s v="6287818525580"/>
    <s v="Kab. Kuningan"/>
    <s v="Cilimus"/>
    <s v="Jl. Panawuan Indrapatra, Panawuan"/>
    <s v="Maria Panelewan (RM)"/>
    <s v="6289694885310"/>
    <x v="3"/>
    <s v="Manado"/>
    <s v="Mapanget"/>
    <s v="Jln anggur raya no 10 perum paniki 2 Mapanget desa paniki ll kecamatan Mapanget"/>
    <n v="1"/>
    <s v="BARANG"/>
    <n v="100"/>
    <n v="0"/>
    <s v="EZ"/>
    <s v="Bulanan"/>
    <s v="Beli 1 Alat Peras Buah"/>
    <m/>
    <n v="64000"/>
    <n v="0"/>
    <n v="0"/>
    <n v="64000"/>
    <m/>
    <s v="Diskon"/>
    <n v="25600"/>
    <n v="38400"/>
    <n v="145000"/>
    <n v="2175"/>
    <s v="Maria Panelewan (RM)"/>
    <m/>
    <d v="2026-06-20T00:00:00"/>
    <m/>
    <x v="0"/>
    <m/>
    <s v="VIP"/>
    <m/>
    <m/>
    <s v="Tidak"/>
    <s v="COD"/>
    <n v="81000"/>
    <s v="Recon"/>
    <n v="104425"/>
    <x v="7"/>
  </r>
  <r>
    <s v="1358127682"/>
    <d v="2026-06-15T00:00:00"/>
    <s v="MEIKA-BERKARYA"/>
    <s v="Meika Berkarya"/>
    <s v="6287818525580"/>
    <s v="Kab. Kuningan"/>
    <s v="Cilimus"/>
    <s v="Jl. Panawuan Indrapatra, Panawuan"/>
    <s v="Man Mis (Kin)"/>
    <s v="6285783652684"/>
    <x v="29"/>
    <s v="Kab. Mukomuko"/>
    <s v="Teramang Jaya"/>
    <s v="Desa Mandi Angin Jaya, Rumah Di Gang Makam Dusun 1 Yang Ada Batang Kadondong Gede Di Depan Rumah"/>
    <n v="1"/>
    <s v="BARANG"/>
    <n v="100"/>
    <n v="0"/>
    <s v="EZ"/>
    <s v="Bulanan"/>
    <s v="Beli 2 Gratis 1 Pengkilap Body Kendaraan"/>
    <m/>
    <n v="54000"/>
    <n v="0"/>
    <n v="0"/>
    <n v="54000"/>
    <m/>
    <s v="Diskon"/>
    <n v="21600"/>
    <n v="32400"/>
    <n v="159000"/>
    <n v="2385"/>
    <s v="Man Mis (Kin)"/>
    <m/>
    <d v="2026-06-19T00:00:00"/>
    <m/>
    <x v="0"/>
    <m/>
    <s v="VIP"/>
    <m/>
    <m/>
    <s v="Tidak"/>
    <s v="COD"/>
    <n v="105000"/>
    <s v="Recon"/>
    <n v="124215"/>
    <x v="14"/>
  </r>
  <r>
    <s v="1359035756"/>
    <d v="2026-06-15T00:00:00"/>
    <s v="MEIKA-BERKARYA"/>
    <s v="Meika Berkarya"/>
    <s v="6287818525580"/>
    <s v="Kab. Kuningan"/>
    <s v="Cilimus"/>
    <s v="Jl. Panawuan Indrapatra, Panawuan"/>
    <s v="Defmono pendra (iib)"/>
    <s v="6285376551389"/>
    <x v="6"/>
    <s v="Kab. Agam"/>
    <s v="Ampek Nagari"/>
    <s v="Desa /Nahari. Bawan.jorong anak air kasing"/>
    <n v="1"/>
    <s v="BARANG"/>
    <n v="100"/>
    <n v="0"/>
    <s v="EZ"/>
    <s v="Bulanan"/>
    <s v="Beli 1 Gratis 1 Parfum Mobil"/>
    <m/>
    <n v="50000"/>
    <n v="0"/>
    <n v="0"/>
    <n v="50000"/>
    <m/>
    <s v="Diskon"/>
    <n v="20000"/>
    <n v="30000"/>
    <n v="154000"/>
    <n v="2310"/>
    <s v="Defmono pendra (iib)"/>
    <m/>
    <d v="2026-06-20T00:00:00"/>
    <m/>
    <x v="0"/>
    <m/>
    <s v="VIP"/>
    <m/>
    <m/>
    <s v="Tidak"/>
    <s v="COD"/>
    <n v="104000"/>
    <s v="Recon"/>
    <n v="121690"/>
    <x v="7"/>
  </r>
  <r>
    <s v="1359334521"/>
    <d v="2026-06-15T00:00:00"/>
    <s v="MEIKA-BERKARYA"/>
    <s v="Meika Berkarya"/>
    <s v="6287818525580"/>
    <s v="Kab. Kuningan"/>
    <s v="Cilimus"/>
    <s v="Jl. Panawuan Indrapatra, Panawuan, Kec. Cigandamekar, Kabupaten Kuningan, Jawa Barat"/>
    <s v="santi agustina (ar)"/>
    <s v="6282173935463"/>
    <x v="0"/>
    <s v="Kab. Asahan"/>
    <s v="Teluk Dalam"/>
    <s v="Desa Pulau Maria Samping Kantor Balai Desa Pulau Maria Kios Linting, Kec Teluk Dalam"/>
    <n v="1"/>
    <s v="BARANG"/>
    <n v="100"/>
    <n v="0"/>
    <s v="EZ"/>
    <s v="Bulanan"/>
    <s v="1 SET GIGI PALSU"/>
    <m/>
    <n v="54000"/>
    <n v="0"/>
    <n v="0"/>
    <n v="54000"/>
    <m/>
    <s v="Diskon"/>
    <n v="21600"/>
    <n v="32400"/>
    <n v="105000"/>
    <n v="1575"/>
    <s v="santi agustina (ar)"/>
    <m/>
    <d v="2026-06-20T00:00:00"/>
    <s v="HUBUNGI PENERIMA (LANGSUNG ANTAR KE ALAMAT)"/>
    <x v="0"/>
    <m/>
    <s v="VIP"/>
    <m/>
    <m/>
    <s v="Tidak"/>
    <s v="COD"/>
    <n v="51000"/>
    <s v="Recon"/>
    <n v="71025"/>
    <x v="7"/>
  </r>
  <r>
    <s v="1358116840"/>
    <d v="2026-06-15T00:00:00"/>
    <s v="MEIKA-BERKARYA"/>
    <s v="Meika Berkarya"/>
    <s v="6287818525580"/>
    <s v="Kab. Kuningan"/>
    <s v="Cilimus"/>
    <s v="Jl. Panawuan Indrapatra, Panawuan"/>
    <s v="Safril (ib)"/>
    <s v="6281242573686"/>
    <x v="14"/>
    <s v="Kab. Enrekang"/>
    <s v="Enrekang"/>
    <s v="Dusun lembang desa tungka"/>
    <n v="1"/>
    <s v="BARANG"/>
    <n v="100"/>
    <n v="0"/>
    <s v="EZ"/>
    <s v="Bulanan"/>
    <s v="Beli 1 Pengkilap Body Kendaraan"/>
    <m/>
    <n v="56000"/>
    <n v="0"/>
    <n v="0"/>
    <n v="56000"/>
    <m/>
    <s v="Diskon"/>
    <n v="22400"/>
    <n v="33600"/>
    <n v="110000"/>
    <n v="1650"/>
    <s v="Safril (ib)"/>
    <m/>
    <d v="2026-06-24T00:00:00"/>
    <m/>
    <x v="0"/>
    <m/>
    <s v="VIP"/>
    <m/>
    <m/>
    <s v="Tidak"/>
    <s v="COD"/>
    <n v="54000"/>
    <s v="Recon"/>
    <n v="74750"/>
    <x v="19"/>
  </r>
  <r>
    <s v="1357617155"/>
    <d v="2026-06-15T00:00:00"/>
    <s v="MEIKA-BERKARYA"/>
    <s v="Meika Berkarya"/>
    <s v="6287818525580"/>
    <s v="Kab. Kuningan"/>
    <s v="Cilimus"/>
    <s v="Jl. Panawuan Indrapatra, Panawuan"/>
    <s v="Toddy ( SP )"/>
    <s v="6281338037967"/>
    <x v="1"/>
    <s v="Kab. Belu"/>
    <s v="Lamaknen"/>
    <s v="Dusun Weluli Desa Dirun ( patokan setelah koramil weluli )"/>
    <n v="1"/>
    <s v="BARANG"/>
    <n v="100"/>
    <n v="0"/>
    <s v="EZ"/>
    <s v="Bulanan"/>
    <s v="Beli 1 Gratis 1 Alat Cukur Multifungsi"/>
    <m/>
    <n v="80000"/>
    <n v="0"/>
    <n v="0"/>
    <n v="80000"/>
    <m/>
    <s v="Diskon"/>
    <n v="32000"/>
    <n v="48000"/>
    <n v="184000"/>
    <n v="2760"/>
    <s v="Meika Berkarya"/>
    <m/>
    <d v="2026-07-09T00:00:00"/>
    <m/>
    <x v="1"/>
    <m/>
    <s v="VIP"/>
    <m/>
    <m/>
    <s v="Tidak"/>
    <s v="COD"/>
    <n v="104000"/>
    <s v="-"/>
    <n v="133240"/>
    <x v="23"/>
  </r>
  <r>
    <s v="1358732768"/>
    <d v="2026-06-15T00:00:00"/>
    <s v="MEIKA-BERKARYA"/>
    <s v="Meika Berkarya"/>
    <s v="6287818525580"/>
    <s v="Kab. Kuningan"/>
    <s v="Cilimus"/>
    <s v="Jl. Panawuan Indrapatra, Panawuan"/>
    <s v="Fini (Bar)"/>
    <s v="6285194838020"/>
    <x v="8"/>
    <s v="Kab. Poso"/>
    <s v="Lage"/>
    <s v="Fini, Alamat. Aqua Putri, Rt 005, Desa Silanca, Kec. Lage (Kio Ayumi, Pas Di as Jalan), No Hp : ,6285194838020 (DIANTARKAN LANGSUNG KE ALAMAT PENERIMA)"/>
    <n v="1"/>
    <s v="BARANG"/>
    <n v="100"/>
    <n v="0"/>
    <s v="EZ"/>
    <s v="Bulanan"/>
    <s v="BELI 1 DAPAT 3 Penambal Gigi"/>
    <m/>
    <n v="85000"/>
    <n v="0"/>
    <n v="0"/>
    <n v="85000"/>
    <m/>
    <s v="Diskon"/>
    <n v="34000"/>
    <n v="51000"/>
    <n v="165000"/>
    <n v="2475"/>
    <s v="Fini (Bar)"/>
    <m/>
    <d v="2026-06-23T00:00:00"/>
    <m/>
    <x v="0"/>
    <m/>
    <s v="VIP"/>
    <m/>
    <m/>
    <s v="Tidak"/>
    <s v="COD"/>
    <n v="80000"/>
    <s v="Recon"/>
    <n v="111525"/>
    <x v="0"/>
  </r>
  <r>
    <s v="1359019765"/>
    <d v="2026-06-15T00:00:00"/>
    <s v="MEIKA-BERKARYA"/>
    <s v="Meika Berkarya"/>
    <s v="6287818525580"/>
    <s v="Kab. Kuningan"/>
    <s v="Cilimus"/>
    <s v="Jl. Panawuan Indrapatra, Panawuan, Kec. Cigandamekar, Kabupaten Kuningan, Jawa Barat"/>
    <s v="Imam Kambali (Fr)"/>
    <s v="6281902424132"/>
    <x v="15"/>
    <s v="Tegal"/>
    <s v="Tegal Selatan"/>
    <s v="Jl Ababil Desa Randugunting Rt 06Rw 01Gg Parkit, Kec Tegal Selatan"/>
    <n v="1"/>
    <s v="BARANG"/>
    <n v="100"/>
    <n v="0"/>
    <s v="EZ"/>
    <s v="Bulanan"/>
    <s v="1 DAPAT 3 PENAMBAL GIGI"/>
    <m/>
    <n v="19000"/>
    <n v="0"/>
    <n v="0"/>
    <n v="19000"/>
    <m/>
    <s v="Diskon"/>
    <n v="12000"/>
    <n v="7000"/>
    <n v="98000"/>
    <n v="1470"/>
    <s v="Imam Kambali (Fr)"/>
    <m/>
    <d v="2026-06-18T00:00:00"/>
    <s v="HUBUNGI PENERIMA (LANGSUNG ANTAR KE ALAMAT)"/>
    <x v="0"/>
    <m/>
    <s v="VIP"/>
    <m/>
    <m/>
    <s v="Tidak"/>
    <s v="COD"/>
    <n v="79000"/>
    <s v="Recon"/>
    <n v="89530"/>
    <x v="18"/>
  </r>
  <r>
    <s v="1358222975"/>
    <d v="2026-06-15T00:00:00"/>
    <s v="MEIKA-BERKARYA"/>
    <s v="Meika Berkarya"/>
    <s v="6287818525580"/>
    <s v="Kab. Kuningan"/>
    <s v="Cilimus"/>
    <s v="Jl. Panawuan Indrapatra, Panawuan"/>
    <s v="Eduardo (Kin)"/>
    <s v="6281236005969"/>
    <x v="12"/>
    <s v="Denpasar"/>
    <s v="Denpasar Barat"/>
    <s v="Jl.Gunung Cemara Viib No. 12 (Samping Kedat Biby) Kel/Desa Tegal Harum (SIMPAN DULU NO WHATSAPP YANG INI ,971 50 184 5097 LALU HUBUNGI)"/>
    <n v="1"/>
    <s v="BARANG"/>
    <n v="100"/>
    <n v="0"/>
    <s v="EZ"/>
    <s v="Bulanan"/>
    <s v="Beli 1 Gratis 1 Alat Cukur Multifungsi"/>
    <m/>
    <n v="30000"/>
    <n v="0"/>
    <n v="0"/>
    <n v="30000"/>
    <m/>
    <s v="Diskon"/>
    <n v="12000"/>
    <n v="18000"/>
    <n v="134000"/>
    <n v="2010"/>
    <s v="JNT"/>
    <s v="Atasan/Staf/Karyawan"/>
    <d v="2026-06-25T00:00:00"/>
    <m/>
    <x v="1"/>
    <m/>
    <s v="VIP"/>
    <m/>
    <m/>
    <s v="Tidak"/>
    <s v="COD"/>
    <n v="104000"/>
    <s v="-"/>
    <n v="113990"/>
    <x v="10"/>
  </r>
  <r>
    <s v="1359020173"/>
    <d v="2026-06-15T00:00:00"/>
    <s v="MEIKA-BERKARYA"/>
    <s v="Meika Berkarya"/>
    <s v="6287818525580"/>
    <s v="Kab. Kuningan"/>
    <s v="Cilimus"/>
    <s v="Jl. Panawuan Indrapatra, Panawuan"/>
    <s v="Sudirman (JJ)"/>
    <s v="6288705829548"/>
    <x v="14"/>
    <s v="Kab. Jeneponto"/>
    <s v="Binamu"/>
    <s v="Jln. Nea Kelurahan /Desa Bontoa, Patokan rumah dekat Ponpes Darusunnah Kec. Binamu"/>
    <n v="1"/>
    <s v="BARANG"/>
    <n v="100"/>
    <n v="0"/>
    <s v="EZ"/>
    <s v="Bulanan"/>
    <s v="Beli 1 Gratis 1 Parfum Mobil"/>
    <m/>
    <n v="61000"/>
    <n v="0"/>
    <n v="0"/>
    <n v="61000"/>
    <m/>
    <s v="Diskon"/>
    <n v="24400"/>
    <n v="36600"/>
    <n v="150000"/>
    <n v="2250"/>
    <s v="paket anda adadi jnt paawuanw"/>
    <s v="Atasan/Staf/Karyawan"/>
    <d v="2026-06-29T00:00:00"/>
    <m/>
    <x v="1"/>
    <m/>
    <s v="VIP"/>
    <m/>
    <m/>
    <s v="Tidak"/>
    <s v="COD"/>
    <n v="89000"/>
    <s v="-"/>
    <n v="111150"/>
    <x v="17"/>
  </r>
  <r>
    <s v="1359341859"/>
    <d v="2026-06-15T00:00:00"/>
    <s v="MEIKA-BERKARYA"/>
    <s v="Meika Berkarya"/>
    <s v="6287818525580"/>
    <s v="Kab. Kuningan"/>
    <s v="Cilimus"/>
    <s v="Jl. Panawuan Indrapatra, Panawuan, Kec. Cigandamekar, Kabupaten Kuningan, Jawa Barat"/>
    <s v="Fiti (ar)"/>
    <s v="6285960145092"/>
    <x v="26"/>
    <s v="Kab. Cianjur"/>
    <s v="Karangtengah"/>
    <s v="Jl.Didi Prawira kusumah Kp.kaum RT 04 RW 03 Desa Maleber, Kec Karang Tengah"/>
    <n v="1"/>
    <s v="BARANG"/>
    <n v="100"/>
    <n v="0"/>
    <s v="EZ"/>
    <s v="Bulanan"/>
    <s v="1 SET GIGI PALSU"/>
    <m/>
    <n v="16000"/>
    <n v="0"/>
    <n v="0"/>
    <n v="16000"/>
    <m/>
    <s v="Diskon"/>
    <n v="11000"/>
    <n v="5000"/>
    <n v="76000"/>
    <n v="1140"/>
    <s v="Fiti (ar)"/>
    <m/>
    <d v="2026-06-17T00:00:00"/>
    <s v="HUBUNGI PENERIMA (LANGSUNG ANTAR KE ALAMAT)"/>
    <x v="0"/>
    <m/>
    <s v="VIP"/>
    <m/>
    <m/>
    <s v="Tidak"/>
    <s v="COD"/>
    <n v="60000"/>
    <s v="Recon"/>
    <n v="69860"/>
    <x v="15"/>
  </r>
  <r>
    <s v="1358937858"/>
    <d v="2026-06-15T00:00:00"/>
    <s v="MEIKA-BERKARYA"/>
    <s v="Meika Berkarya"/>
    <s v="6287818525580"/>
    <s v="Kab. Kuningan"/>
    <s v="Cilimus"/>
    <s v="Jl. Panawuan Indrapatra, Panawuan, Kec. Cigandamekar, Kabupaten Kuningan, Jawa Barat"/>
    <s v="Rini (Fr)"/>
    <s v="6285811441278"/>
    <x v="3"/>
    <s v="Kab. Minahasa"/>
    <s v="Tondano Utara"/>
    <s v="Perum Griya Kembuan Asri B 582 Desa Kembuan Satu Kec Tondano Utara"/>
    <n v="1"/>
    <s v="BARANG"/>
    <n v="100"/>
    <n v="0"/>
    <s v="EZ"/>
    <s v="Bulanan"/>
    <s v="1 SET GIGI PALSU"/>
    <m/>
    <n v="80000"/>
    <n v="0"/>
    <n v="0"/>
    <n v="80000"/>
    <m/>
    <s v="Diskon"/>
    <n v="32000"/>
    <n v="48000"/>
    <n v="140000"/>
    <n v="2100"/>
    <s v="jnt"/>
    <s v="Atasan/Staf/Karyawan"/>
    <d v="2026-06-25T00:00:00"/>
    <s v="HUBUNGI PENERIMA (LANGSUNG ANTAR KE ALAMAT)"/>
    <x v="1"/>
    <m/>
    <s v="VIP"/>
    <m/>
    <m/>
    <s v="Tidak"/>
    <s v="COD"/>
    <n v="60000"/>
    <s v="-"/>
    <n v="89900"/>
    <x v="10"/>
  </r>
  <r>
    <s v="1358736434"/>
    <d v="2026-06-15T00:00:00"/>
    <s v="MEIKA-BERKARYA"/>
    <s v="Meika Berkarya"/>
    <s v="6287818525580"/>
    <s v="Kab. Kuningan"/>
    <s v="Cilimus"/>
    <s v="Jl. Panawuan Indrapatra, Panawuan"/>
    <s v="Wilson Patanda (Jj)"/>
    <s v="6282343526442"/>
    <x v="14"/>
    <s v="Kab. Toraja Utara"/>
    <s v="Sesean"/>
    <s v="Jln. Poros Barana Pangli Dusun Bai,, Kelurahan /Desa Deri, Patokan rumah samping Gereja Katholik Regina Pacis Stasi"/>
    <n v="1"/>
    <s v="BARANG"/>
    <n v="100"/>
    <n v="0"/>
    <s v="EZ"/>
    <s v="Bulanan"/>
    <s v="Beli 1 Gratis 1 Alat Cukur Multifungsi"/>
    <m/>
    <n v="61000"/>
    <n v="0"/>
    <n v="0"/>
    <n v="61000"/>
    <m/>
    <s v="Diskon"/>
    <n v="24400"/>
    <n v="36600"/>
    <n v="166000"/>
    <n v="2490"/>
    <s v="Wilson Patanda (Jj)"/>
    <m/>
    <d v="2026-06-20T00:00:00"/>
    <m/>
    <x v="0"/>
    <m/>
    <s v="VIP"/>
    <m/>
    <m/>
    <s v="Tidak"/>
    <s v="COD"/>
    <n v="105000"/>
    <s v="Recon"/>
    <n v="126910"/>
    <x v="7"/>
  </r>
  <r>
    <s v="1358869756"/>
    <d v="2026-06-15T00:00:00"/>
    <s v="MEIKA-BERKARYA"/>
    <s v="Meika Berkarya"/>
    <s v="6287818525580"/>
    <s v="Kab. Kuningan"/>
    <s v="Cilimus"/>
    <s v="Jl. Panawuan Indrapatra, Panawuan, Kec. Cigandamekar, Kabupaten Kuningan, Jawa Barat"/>
    <s v="Johan Antonius (IS)"/>
    <s v="62366819902"/>
    <x v="4"/>
    <s v="Jambi"/>
    <s v="Paal Merah"/>
    <s v="Kelurahan Paal Merah Perumahan Arta ULI 2 paal merah RT 26, Kec Paal Merah,Kota Jambi Provinsi Jambi"/>
    <n v="1"/>
    <s v="BARANG"/>
    <n v="100"/>
    <n v="0"/>
    <s v="EZ"/>
    <s v="Bulanan"/>
    <s v="1 SET GIGI PALSU"/>
    <m/>
    <n v="30000"/>
    <n v="0"/>
    <n v="0"/>
    <n v="30000"/>
    <m/>
    <s v="Diskon"/>
    <n v="12000"/>
    <n v="18000"/>
    <n v="93000"/>
    <n v="1395"/>
    <s v="JNT"/>
    <s v="Atasan/Staf/Karyawan"/>
    <d v="2026-06-26T00:00:00"/>
    <s v="HUBUNGI PENERIMA (LANGSUNG ANTAR KE ALAMAT)"/>
    <x v="1"/>
    <m/>
    <s v="VIP"/>
    <m/>
    <m/>
    <s v="Tidak"/>
    <s v="COD"/>
    <n v="63000"/>
    <s v="-"/>
    <n v="73605"/>
    <x v="12"/>
  </r>
  <r>
    <s v="1358428014"/>
    <d v="2026-06-15T00:00:00"/>
    <s v="MEIKA-BERKARYA"/>
    <s v="Meika Berkarya"/>
    <s v="6287818525580"/>
    <s v="Kab. Kuningan"/>
    <s v="Cilimus"/>
    <s v="Jl. Panawuan Indrapatra, Panawuan"/>
    <s v="Sesko Sadipun (ib)"/>
    <s v="6281246163685"/>
    <x v="1"/>
    <s v="Kab. Sikka"/>
    <s v="Nelle"/>
    <s v="Desa Nelle lorang kecamtan nelle kabupaten sikka Maumere Flores Ntt"/>
    <n v="1"/>
    <s v="BARANG"/>
    <n v="100"/>
    <n v="0"/>
    <s v="EZ"/>
    <s v="Bulanan"/>
    <s v="Beli 1 Pembesar Layar Hp"/>
    <m/>
    <n v="85000"/>
    <n v="0"/>
    <n v="0"/>
    <n v="85000"/>
    <m/>
    <s v="Diskon"/>
    <n v="34000"/>
    <n v="51000"/>
    <n v="155000"/>
    <n v="2325"/>
    <s v="Sesko Sadipun (ib)"/>
    <m/>
    <d v="2026-07-04T00:00:00"/>
    <m/>
    <x v="0"/>
    <m/>
    <s v="VIP"/>
    <m/>
    <m/>
    <s v="Tidak"/>
    <s v="COD"/>
    <n v="70000"/>
    <s v="Recon"/>
    <n v="101675"/>
    <x v="6"/>
  </r>
  <r>
    <s v="1359025645"/>
    <d v="2026-06-15T00:00:00"/>
    <s v="MEIKA-BERKARYA"/>
    <s v="Meika Berkarya"/>
    <s v="6287818525580"/>
    <s v="Kab. Kuningan"/>
    <s v="Cilimus"/>
    <s v="Jl. Panawuan Indrapatra, Panawuan"/>
    <s v="Fauzi (Kin)"/>
    <s v="6281274741715"/>
    <x v="31"/>
    <s v="Batam"/>
    <s v="Sekupang"/>
    <s v="Tiban Riau Bertuah Tahap 2 Blok O No. 03 Kelurahan Patam Lestari"/>
    <n v="1"/>
    <s v="BARANG"/>
    <n v="100"/>
    <n v="9900000"/>
    <s v="EZ"/>
    <s v="Bulanan"/>
    <s v="Beli 1 Gratis 1 Parfum Mobil"/>
    <s v="AKSESORIS MOBIL"/>
    <n v="37000"/>
    <n v="0"/>
    <n v="0"/>
    <n v="37000"/>
    <m/>
    <s v="Diskon"/>
    <n v="14800"/>
    <n v="22200"/>
    <n v="136000"/>
    <n v="2040"/>
    <s v="Fauzi (Kin)"/>
    <m/>
    <d v="2026-06-18T00:00:00"/>
    <m/>
    <x v="0"/>
    <m/>
    <s v="VIP"/>
    <m/>
    <m/>
    <s v="Tidak"/>
    <s v="COD"/>
    <n v="99000"/>
    <s v="Recon"/>
    <n v="111760"/>
    <x v="18"/>
  </r>
  <r>
    <s v="1358901474"/>
    <d v="2026-06-15T00:00:00"/>
    <s v="MEIKA-BERKARYA"/>
    <s v="Meika Berkarya"/>
    <s v="6287818525580"/>
    <s v="Kab. Kuningan"/>
    <s v="Cilimus"/>
    <s v="Jl. Panawuan Indrapatra, Panawuan"/>
    <s v="Sopia (Ad)"/>
    <s v="6281250269828"/>
    <x v="5"/>
    <s v="Kab. Sanggau"/>
    <s v="Sekayam"/>
    <s v="Desa/Kel melenggang (malenggang) No rumah. 20 depan SD cet rumah warna oren Jln raya malengang"/>
    <n v="1"/>
    <s v="BARANG"/>
    <n v="100"/>
    <n v="0"/>
    <s v="EZ"/>
    <s v="Bulanan"/>
    <s v="Beli 1 Alat Peras Buah"/>
    <m/>
    <n v="60000"/>
    <n v="0"/>
    <n v="0"/>
    <n v="60000"/>
    <m/>
    <s v="Diskon"/>
    <n v="24000"/>
    <n v="36000"/>
    <n v="154000"/>
    <n v="2310"/>
    <s v="Sopia (Ad)"/>
    <m/>
    <d v="2026-06-20T00:00:00"/>
    <m/>
    <x v="0"/>
    <m/>
    <s v="VIP"/>
    <m/>
    <m/>
    <s v="Tidak"/>
    <s v="COD"/>
    <n v="94000"/>
    <s v="Recon"/>
    <n v="115690"/>
    <x v="7"/>
  </r>
  <r>
    <s v="1359026185"/>
    <d v="2026-06-15T00:00:00"/>
    <s v="MEIKA-BERKARYA"/>
    <s v="Meika Berkarya"/>
    <s v="6287818525580"/>
    <s v="Kab. Kuningan"/>
    <s v="Cilimus"/>
    <s v="Jl. Panawuan Indrapatra, Panawuan"/>
    <s v="Kahar (RM)"/>
    <s v="6282311312203"/>
    <x v="8"/>
    <s v="Kab. Buol"/>
    <s v="Biau"/>
    <s v="JL.MA turungku RT/RW  11/10 DESA kali KECAMATAN  biau"/>
    <n v="1"/>
    <s v="BARANG"/>
    <n v="100"/>
    <n v="0"/>
    <s v="EZ"/>
    <s v="Bulanan"/>
    <s v="BELI 1 DAPAT 3 Penambal Gigi"/>
    <m/>
    <n v="85000"/>
    <n v="0"/>
    <n v="0"/>
    <n v="85000"/>
    <m/>
    <s v="Diskon"/>
    <n v="34000"/>
    <n v="51000"/>
    <n v="160000"/>
    <n v="2400"/>
    <s v="Kahar (RM)"/>
    <m/>
    <d v="2026-06-23T00:00:00"/>
    <m/>
    <x v="0"/>
    <m/>
    <s v="VIP"/>
    <m/>
    <m/>
    <s v="Tidak"/>
    <s v="COD"/>
    <n v="75000"/>
    <s v="Recon"/>
    <n v="106600"/>
    <x v="0"/>
  </r>
  <r>
    <s v="1358936504"/>
    <d v="2026-06-15T00:00:00"/>
    <s v="MEIKA-BERKARYA"/>
    <s v="Meika Berkarya"/>
    <s v="6287818525580"/>
    <s v="Kab. Kuningan"/>
    <s v="Cilimus"/>
    <s v="Jl. Panawuan Indrapatra, Panawuan, Kec. Cigandamekar, Kabupaten Kuningan, Jawa Barat"/>
    <s v="Lismia elita (ib)"/>
    <s v="628176374388"/>
    <x v="24"/>
    <s v="Jakarta Selatan"/>
    <s v="Pancoran"/>
    <s v="Gili Residence Perdatam Unit Teratai 8, Jl. Pancoran Timur Raya No.32 9, RT.9/RW.5, Pengadegan, Kec. Pancoran, Kota Jakarta Selatan, Daerah Khusus Ibukota Jakarta 12770"/>
    <n v="1"/>
    <s v="BARANG"/>
    <n v="100"/>
    <n v="0"/>
    <s v="EZ"/>
    <s v="Bulanan"/>
    <s v="1 Rossa Beauty Eau De Parfum (Rossa Beauty WHISPER Eau De Parfum)"/>
    <m/>
    <n v="14000"/>
    <n v="0"/>
    <n v="0"/>
    <n v="14000"/>
    <m/>
    <s v="Diskon"/>
    <n v="5600"/>
    <n v="8400"/>
    <n v="0"/>
    <n v="0"/>
    <s v="Lismia elita (ib)"/>
    <m/>
    <d v="2026-06-17T00:00:00"/>
    <s v="HUBUNGI PENERIMA (LANGSUNG ANTAR KE ALAMAT)"/>
    <x v="0"/>
    <m/>
    <s v="VIP"/>
    <m/>
    <m/>
    <s v="Tidak"/>
    <s v="NONCOD"/>
    <n v="-14000"/>
    <s v="-"/>
    <n v="-8400"/>
    <x v="15"/>
  </r>
  <r>
    <s v="1359023424"/>
    <d v="2026-06-15T00:00:00"/>
    <s v="MEIKA-BERKARYA"/>
    <s v="Meika Berkarya"/>
    <s v="6287818525580"/>
    <s v="Kab. Kuningan"/>
    <s v="Cilimus"/>
    <s v="Jl. Panawuan Indrapatra, Panawuan"/>
    <s v="Kesya (BY)"/>
    <s v="6282169510415"/>
    <x v="31"/>
    <s v="Batam"/>
    <s v="Batam Kota"/>
    <s v="Taman kurnia djaja cluster cendrawasih 2 no 5 batam Center, Kelurahan Belian"/>
    <n v="1"/>
    <s v="BARANG"/>
    <n v="100"/>
    <n v="7900000"/>
    <s v="EZ"/>
    <s v="Bulanan"/>
    <s v="Beli 1 Spray Pembersih Interior Mobil"/>
    <s v="PERALATAN RUMAH TANGGA"/>
    <n v="37000"/>
    <n v="0"/>
    <n v="0"/>
    <n v="37000"/>
    <m/>
    <s v="Diskon"/>
    <n v="14800"/>
    <n v="22200"/>
    <n v="121000"/>
    <n v="1815"/>
    <s v="PENERIMA:(HUBUNGI 081313558861 WA CHAT)"/>
    <s v="Atasan/Staf/Karyawan"/>
    <d v="2026-06-28T00:00:00"/>
    <m/>
    <x v="1"/>
    <m/>
    <s v="VIP"/>
    <m/>
    <m/>
    <s v="Tidak"/>
    <s v="COD"/>
    <n v="84000"/>
    <s v="-"/>
    <n v="96985"/>
    <x v="16"/>
  </r>
  <r>
    <s v="1359076033"/>
    <d v="2026-06-15T00:00:00"/>
    <s v="MEIKA-BERKARYA"/>
    <s v="Meika Berkarya"/>
    <s v="6287818525580"/>
    <s v="Kab. Kuningan"/>
    <s v="Cilimus"/>
    <s v="Jl. Panawuan Indrapatra, Panawuan"/>
    <s v="Andri (Hb)"/>
    <s v="6282164460595"/>
    <x v="34"/>
    <s v="Kab. Bangka Barat"/>
    <s v="Parittiga"/>
    <s v="Jln. Garasi gudang papan.desa sekar biru"/>
    <n v="1"/>
    <s v="BARANG"/>
    <n v="100"/>
    <n v="0"/>
    <s v="EZ"/>
    <s v="Bulanan"/>
    <s v="Beli 1 Spray Pembersih Interior Mobil"/>
    <m/>
    <n v="53000"/>
    <n v="0"/>
    <n v="0"/>
    <n v="53000"/>
    <m/>
    <s v="Diskon"/>
    <n v="21200"/>
    <n v="31800"/>
    <n v="135000"/>
    <n v="2025"/>
    <s v="PENERIMA:(HUBUNGI 081313558861 WA CHAT)"/>
    <s v="Atasan/Staf/Karyawan"/>
    <d v="2026-06-28T00:00:00"/>
    <m/>
    <x v="1"/>
    <m/>
    <s v="VIP"/>
    <m/>
    <m/>
    <s v="Tidak"/>
    <s v="COD"/>
    <n v="82000"/>
    <s v="-"/>
    <n v="101175"/>
    <x v="16"/>
  </r>
  <r>
    <s v="1359024113"/>
    <d v="2026-06-15T00:00:00"/>
    <s v="MEIKA-BERKARYA"/>
    <s v="Meika Berkarya"/>
    <s v="6287818525580"/>
    <s v="Kab. Kuningan"/>
    <s v="Cilimus"/>
    <s v="Jl. Panawuan Indrapatra, Panawuan"/>
    <s v="Samuel sirang (ib)"/>
    <s v="6282291530356"/>
    <x v="3"/>
    <s v="Kab. Minahasa Selatan"/>
    <s v="Tatapaan"/>
    <s v="Desa popareng dekat kantor desa, tanya saja ke kantor desa"/>
    <n v="1"/>
    <s v="BARANG"/>
    <n v="100"/>
    <n v="0"/>
    <s v="EZ"/>
    <s v="Bulanan"/>
    <s v="Beli 2 Gratis 1 Pengkilap Body Kendaraan"/>
    <m/>
    <n v="102000"/>
    <n v="0"/>
    <n v="0"/>
    <n v="102000"/>
    <m/>
    <s v="Diskon"/>
    <n v="40800"/>
    <n v="61200"/>
    <n v="206000"/>
    <n v="3090"/>
    <s v="samuel"/>
    <m/>
    <d v="2026-06-19T00:00:00"/>
    <m/>
    <x v="0"/>
    <m/>
    <s v="VIP"/>
    <m/>
    <m/>
    <s v="Tidak"/>
    <s v="COD"/>
    <n v="104000"/>
    <s v="Recon"/>
    <n v="141710"/>
    <x v="14"/>
  </r>
  <r>
    <s v="1358874077"/>
    <d v="2026-06-15T00:00:00"/>
    <s v="MEIKA-BERKARYA"/>
    <s v="Meika Berkarya"/>
    <s v="6287818525580"/>
    <s v="Kab. Kuningan"/>
    <s v="Cilimus"/>
    <s v="Jl. Panawuan Indrapatra, Panawuan"/>
    <s v="Ibu Nadhif (PS)"/>
    <s v="6282234554452"/>
    <x v="15"/>
    <s v="Kab. Tegal"/>
    <s v="Adiwerna"/>
    <s v="Jl. Raya Bar. Banjaran , Pejagan Desa. Adiwerna (Kios ibu Nadhif, depan hoki jaya motor)"/>
    <n v="1"/>
    <s v="BARANG"/>
    <n v="100"/>
    <n v="0"/>
    <s v="EZ"/>
    <s v="Bulanan"/>
    <s v="Beli 1 Gratis 1 Parfum Mobil"/>
    <m/>
    <n v="25000"/>
    <n v="0"/>
    <n v="0"/>
    <n v="25000"/>
    <m/>
    <s v="Diskon"/>
    <n v="18000"/>
    <n v="7000"/>
    <n v="129000"/>
    <n v="1935"/>
    <s v="Ibu Nadhif (PS)"/>
    <m/>
    <d v="2026-06-17T00:00:00"/>
    <m/>
    <x v="0"/>
    <m/>
    <s v="VIP"/>
    <m/>
    <m/>
    <s v="Tidak"/>
    <s v="COD"/>
    <n v="104000"/>
    <s v="Recon"/>
    <n v="120065"/>
    <x v="15"/>
  </r>
  <r>
    <s v="1358883181"/>
    <d v="2026-06-15T00:00:00"/>
    <s v="MEIKA-BERKARYA"/>
    <s v="Meika Berkarya"/>
    <s v="6287818525580"/>
    <s v="Kab. Kuningan"/>
    <s v="Cilimus"/>
    <s v="Jl. Panawuan Indrapatra, Panawuan, Kec. Cigandamekar, Kabupaten Kuningan, Jawa Barat"/>
    <s v="Erikbajiwa Bajiwa ( Di)"/>
    <s v="6285849623898"/>
    <x v="5"/>
    <s v="Kab. Landak"/>
    <s v="Sengah Temila"/>
    <s v="Desa Saham , Rt 01 Rw 01, Jln Saham No 39 ( Patokan Rumah Belakang Rumah Panjang Saham) Kec Sengah Temila"/>
    <n v="1"/>
    <s v="BARANG"/>
    <n v="100"/>
    <n v="0"/>
    <s v="EZ"/>
    <s v="Bulanan"/>
    <s v="1 SET GIGI PALSU"/>
    <m/>
    <n v="60000"/>
    <n v="0"/>
    <n v="0"/>
    <n v="60000"/>
    <m/>
    <s v="Diskon"/>
    <n v="24000"/>
    <n v="36000"/>
    <n v="120000"/>
    <n v="1800"/>
    <s v="Erikbajiwa Bajiwa ( Di)"/>
    <m/>
    <d v="2026-06-21T00:00:00"/>
    <s v="HUBUNGI PENERIMA (LANGSUNG ANTAR KE ALAMAT)"/>
    <x v="0"/>
    <m/>
    <s v="VIP"/>
    <m/>
    <m/>
    <s v="Tidak"/>
    <s v="COD"/>
    <n v="60000"/>
    <s v="Recon"/>
    <n v="82200"/>
    <x v="9"/>
  </r>
  <r>
    <s v="1358051649"/>
    <d v="2026-06-15T00:00:00"/>
    <s v="MEIKA-BERKARYA"/>
    <s v="Meika Berkarya"/>
    <s v="6287818525580"/>
    <s v="Kab. Kuningan"/>
    <s v="Cilimus"/>
    <s v="Jl. Panawuan Indrapatra, Panawuan"/>
    <s v="IMAM SOLEH(Mar)."/>
    <s v="6281240244299"/>
    <x v="7"/>
    <s v="Kab. Buru"/>
    <s v="Waelata"/>
    <s v="Desa Persiapan Wansait jalur A Bagian atas Rt 03 Rw 02 kec: Waelata Kab : Buru Prov : Maluku"/>
    <n v="1"/>
    <s v="BARANG"/>
    <n v="100"/>
    <n v="0"/>
    <s v="EZ"/>
    <s v="Bulanan"/>
    <s v="Beli 1 Gratis 1 Alat Cukur Multifungsi"/>
    <m/>
    <n v="116000"/>
    <n v="0"/>
    <n v="0"/>
    <n v="116000"/>
    <m/>
    <s v="Diskon"/>
    <n v="46400"/>
    <n v="69600"/>
    <n v="220000"/>
    <n v="3300"/>
    <s v="jnt"/>
    <s v="Atasan/Staf/Karyawan"/>
    <d v="2026-06-25T00:00:00"/>
    <m/>
    <x v="1"/>
    <m/>
    <s v="VIP"/>
    <m/>
    <m/>
    <s v="Tidak"/>
    <s v="COD"/>
    <n v="104000"/>
    <s v="-"/>
    <n v="147100"/>
    <x v="10"/>
  </r>
  <r>
    <s v="1359045822"/>
    <d v="2026-06-15T00:00:00"/>
    <s v="MEIKA-BERKARYA"/>
    <s v="Meika Berkarya"/>
    <s v="6287818525580"/>
    <s v="Kab. Kuningan"/>
    <s v="Cilimus"/>
    <s v="Jl. Panawuan Indrapatra, Panawuan"/>
    <s v="yulius pula ( sp )"/>
    <s v="6282351931559"/>
    <x v="1"/>
    <s v="Kab. Ende"/>
    <s v="Lio Timur"/>
    <s v="Desa Woloara (Woloaro) Jalan Bu Tana Lagu Dusun Detubelo"/>
    <n v="1"/>
    <s v="BARANG"/>
    <n v="100"/>
    <n v="0"/>
    <s v="EZ"/>
    <s v="Bulanan"/>
    <s v="Beli 1 Semprotan Noozle"/>
    <m/>
    <n v="80000"/>
    <n v="0"/>
    <n v="0"/>
    <n v="80000"/>
    <m/>
    <s v="Diskon"/>
    <n v="32000"/>
    <n v="48000"/>
    <n v="134900"/>
    <n v="2023.5"/>
    <s v="ybs"/>
    <m/>
    <d v="2026-07-02T00:00:00"/>
    <m/>
    <x v="1"/>
    <m/>
    <s v="VIP"/>
    <m/>
    <m/>
    <s v="Tidak"/>
    <s v="COD"/>
    <n v="54900"/>
    <s v="-"/>
    <n v="84876.5"/>
    <x v="24"/>
  </r>
  <r>
    <s v="1359057727"/>
    <d v="2026-06-15T00:00:00"/>
    <s v="MEIKA-BERKARYA"/>
    <s v="Meika Berkarya"/>
    <s v="6287818525580"/>
    <s v="Kab. Kuningan"/>
    <s v="Cilimus"/>
    <s v="Jl. Panawuan Indrapatra, Panawuan"/>
    <s v="Andry tefa Od."/>
    <s v="6282145530007"/>
    <x v="1"/>
    <s v="Kab. Timor Tengah Utara"/>
    <s v="Miomaffo Barat"/>
    <s v="Desa Noepesu Rt 16 Rw 06Kec Miomaffo Barat (DIANTAR LANGSUNG KE ALAMAT PENERIMA) Patokan Rumah Dekat Jembatan Gantung, Nanti Tanya Rumah Andry ."/>
    <n v="1"/>
    <s v="BARANG"/>
    <n v="100"/>
    <n v="0"/>
    <s v="EZ"/>
    <s v="Bulanan"/>
    <s v="Beli 1 Pembesar Layar Hp WARNA HITAM"/>
    <m/>
    <n v="82000"/>
    <n v="0"/>
    <n v="0"/>
    <n v="82000"/>
    <m/>
    <s v="Diskon"/>
    <n v="32800"/>
    <n v="49200"/>
    <n v="152000"/>
    <n v="2280"/>
    <s v="Meika Berkarya"/>
    <m/>
    <d v="2026-07-09T00:00:00"/>
    <m/>
    <x v="1"/>
    <m/>
    <s v="VIP"/>
    <m/>
    <m/>
    <s v="Tidak"/>
    <s v="COD"/>
    <n v="70000"/>
    <s v="-"/>
    <n v="100520"/>
    <x v="23"/>
  </r>
  <r>
    <s v="1358956941"/>
    <d v="2026-06-15T00:00:00"/>
    <s v="MEIKA-BERKARYA"/>
    <s v="Meika Berkarya"/>
    <s v="6287818525580"/>
    <s v="Kab. Kuningan"/>
    <s v="Cilimus"/>
    <s v="Jl. Panawuan Indrapatra, Panawuan"/>
    <s v="Ayub Manu (ib)"/>
    <s v="6282213359657"/>
    <x v="1"/>
    <s v="Kab. Kupang"/>
    <s v="Taebenu"/>
    <s v="Rt 16,rw 08,Desa baumata timur,"/>
    <n v="1"/>
    <s v="BARANG"/>
    <n v="100"/>
    <n v="0"/>
    <s v="EZ"/>
    <s v="Bulanan"/>
    <s v="Beli 1 Gratis 1 Parfum Mobil"/>
    <m/>
    <n v="78000"/>
    <n v="0"/>
    <n v="0"/>
    <n v="78000"/>
    <m/>
    <s v="Diskon"/>
    <n v="31200"/>
    <n v="46800"/>
    <n v="182000"/>
    <n v="2730"/>
    <s v="Ayub Manu (ib)"/>
    <m/>
    <d v="2026-06-23T00:00:00"/>
    <m/>
    <x v="0"/>
    <m/>
    <s v="VIP"/>
    <m/>
    <m/>
    <s v="Tidak"/>
    <s v="COD"/>
    <n v="104000"/>
    <s v="Recon"/>
    <n v="132470"/>
    <x v="0"/>
  </r>
  <r>
    <s v="1359060472"/>
    <d v="2026-06-15T00:00:00"/>
    <s v="MEIKA-BERKARYA"/>
    <s v="Meika Berkarya"/>
    <s v="6287818525580"/>
    <s v="Kab. Kuningan"/>
    <s v="Cilimus"/>
    <s v="Jl. Panawuan Indrapatra, Panawuan"/>
    <s v="Arka Fernandes (Kin)"/>
    <s v="6281246292023"/>
    <x v="1"/>
    <s v="Kab. Ngada"/>
    <s v="Bajawa"/>
    <s v="Kodim 1625 Ngada Jln. Yosudarso Kelurahan Tanalodu"/>
    <n v="1"/>
    <s v="BARANG"/>
    <n v="100"/>
    <n v="0"/>
    <s v="EZ"/>
    <s v="Bulanan"/>
    <s v="Beli 1 Semprotan Noozle"/>
    <m/>
    <n v="100000"/>
    <n v="0"/>
    <n v="0"/>
    <n v="100000"/>
    <m/>
    <s v="Diskon"/>
    <n v="40000"/>
    <n v="60000"/>
    <n v="154900"/>
    <n v="2323.5"/>
    <s v="PAKET ANDA ADA DI JNT PANAUWAN"/>
    <s v="Atasan/Staf/Karyawan"/>
    <d v="2026-06-28T00:00:00"/>
    <m/>
    <x v="1"/>
    <m/>
    <s v="VIP"/>
    <m/>
    <m/>
    <s v="Tidak"/>
    <s v="COD"/>
    <n v="54900"/>
    <s v="-"/>
    <n v="92576.5"/>
    <x v="16"/>
  </r>
  <r>
    <s v="1358959337"/>
    <d v="2026-06-15T00:00:00"/>
    <s v="MEIKA-BERKARYA"/>
    <s v="Meika Berkarya"/>
    <s v="6287818525580"/>
    <s v="Kab. Kuningan"/>
    <s v="Cilimus"/>
    <s v="Jl. Panawuan Indrapatra, Panawuan, Kec. Cigandamekar, Kabupaten Kuningan, Jawa Barat"/>
    <s v="Tina (ar)"/>
    <s v="6281248884832"/>
    <x v="8"/>
    <s v="Kab. Donggala"/>
    <s v="Balaesang"/>
    <s v="Potomua Desa Tambu patokan rumah dekat Salon Lin, Kec Balaesang"/>
    <n v="1"/>
    <s v="BARANG"/>
    <n v="100"/>
    <n v="0"/>
    <s v="EZ"/>
    <s v="Bulanan"/>
    <s v="1 SET GIGI PALSU"/>
    <m/>
    <n v="83000"/>
    <n v="0"/>
    <n v="0"/>
    <n v="83000"/>
    <m/>
    <s v="Diskon"/>
    <n v="33200"/>
    <n v="49800"/>
    <n v="143000"/>
    <n v="2145"/>
    <s v="ybs"/>
    <m/>
    <d v="2026-07-01T00:00:00"/>
    <s v="HUBUNGI PENERIMA (LANGSUNG ANTAR KE ALAMAT)"/>
    <x v="1"/>
    <m/>
    <s v="VIP"/>
    <m/>
    <m/>
    <s v="Tidak"/>
    <s v="COD"/>
    <n v="60000"/>
    <s v="-"/>
    <n v="91055"/>
    <x v="1"/>
  </r>
  <r>
    <s v="1359059940"/>
    <d v="2026-06-15T00:00:00"/>
    <s v="MEIKA-BERKARYA"/>
    <s v="Meika Berkarya"/>
    <s v="6287818525580"/>
    <s v="Kab. Kuningan"/>
    <s v="Cilimus"/>
    <s v="Jl. Panawuan Indrapatra, Panawuan"/>
    <s v="Intan / Hadi Sucipto (Yn)"/>
    <s v="6283872757940"/>
    <x v="26"/>
    <s v="Kab. Cirebon"/>
    <s v="Babakan"/>
    <s v="SMAN 1 Cirebon Jl. Pangeran Sutajaya No. 04 Karangwangun Kec Babakan Kab Cirebon (DIANTAR LANGSUNG KE ALAMAT PENERIMA)."/>
    <n v="1"/>
    <s v="BARANG"/>
    <n v="100"/>
    <n v="0"/>
    <s v="EZ"/>
    <s v="Bulanan"/>
    <s v="Beli 1 Dapat 6 Paket Buku Lancar Membaca Tanpa Mengeja"/>
    <m/>
    <n v="8000"/>
    <n v="0"/>
    <n v="0"/>
    <n v="8000"/>
    <m/>
    <s v="Diskon"/>
    <n v="3000"/>
    <n v="5000"/>
    <n v="103000"/>
    <n v="1545"/>
    <s v="Intan / Hadi Sucipto (Yn)"/>
    <m/>
    <d v="2026-06-16T00:00:00"/>
    <m/>
    <x v="0"/>
    <m/>
    <s v="VIP"/>
    <m/>
    <m/>
    <s v="Tidak"/>
    <s v="COD"/>
    <n v="95000"/>
    <s v="Recon"/>
    <n v="96455"/>
    <x v="25"/>
  </r>
  <r>
    <s v="1358889339"/>
    <d v="2026-06-15T00:00:00"/>
    <s v="MEIKA-BERKARYA"/>
    <s v="Meika Berkarya"/>
    <s v="6287818525580"/>
    <s v="Kab. Kuningan"/>
    <s v="Cilimus"/>
    <s v="Jl. Panawuan Indrapatra, Panawuan"/>
    <s v="Edy Tri Purnomo (Jj)"/>
    <s v="6281329424629"/>
    <x v="15"/>
    <s v="Surakarta"/>
    <s v="Banjarsari"/>
    <s v="Jln. Cocak 2 No. 33 RT 02 RW 02 Kelurahan /Desa Mangkubumen Kec. Banjarasari"/>
    <n v="1"/>
    <s v="BARANG"/>
    <n v="100"/>
    <n v="0"/>
    <s v="EZ"/>
    <s v="Bulanan"/>
    <s v="Beli 1 Gratis 1 Parfum Mobil"/>
    <m/>
    <n v="20000"/>
    <n v="0"/>
    <n v="0"/>
    <n v="20000"/>
    <m/>
    <s v="Diskon"/>
    <n v="8000"/>
    <n v="12000"/>
    <n v="0"/>
    <n v="0"/>
    <s v="Edy Tri Purnomo (Jj)"/>
    <m/>
    <d v="2026-06-17T00:00:00"/>
    <m/>
    <x v="0"/>
    <m/>
    <s v="VIP"/>
    <m/>
    <m/>
    <s v="Tidak"/>
    <s v="NONCOD"/>
    <n v="-20000"/>
    <s v="-"/>
    <n v="-12000"/>
    <x v="15"/>
  </r>
  <r>
    <s v="1358701827"/>
    <d v="2026-06-15T00:00:00"/>
    <s v="MEIKA-BERKARYA"/>
    <s v="Meika Berkarya"/>
    <s v="6287818525580"/>
    <s v="Kab. Kuningan"/>
    <s v="Cilimus"/>
    <s v="Jl. Panawuan Indrapatra, Panawuan"/>
    <s v="Koko (RM)"/>
    <s v="6282116797314"/>
    <x v="26"/>
    <s v="Kab. Cirebon"/>
    <s v="Jamblang"/>
    <s v="Jln Jaka kantingan rt018 rw06 no 1 Balong desa bojong lor kecamatan Jamblang"/>
    <n v="1"/>
    <s v="BARANG"/>
    <n v="100"/>
    <n v="0"/>
    <s v="EZ"/>
    <s v="Bulanan"/>
    <s v="BELI 1 DAPAT 3 Penambal Gigi"/>
    <m/>
    <n v="8000"/>
    <n v="0"/>
    <n v="0"/>
    <n v="8000"/>
    <m/>
    <s v="Diskon"/>
    <n v="3000"/>
    <n v="5000"/>
    <n v="88000"/>
    <n v="1320"/>
    <s v="Koko (RM)"/>
    <m/>
    <d v="2026-06-16T00:00:00"/>
    <m/>
    <x v="0"/>
    <m/>
    <s v="VIP"/>
    <m/>
    <m/>
    <s v="Tidak"/>
    <s v="COD"/>
    <n v="80000"/>
    <s v="Recon"/>
    <n v="81680"/>
    <x v="25"/>
  </r>
  <r>
    <s v="1359052944"/>
    <d v="2026-06-15T00:00:00"/>
    <s v="MEIKA-BERKARYA"/>
    <s v="Meika Berkarya"/>
    <s v="6287818525580"/>
    <s v="Kab. Kuningan"/>
    <s v="Cilimus"/>
    <s v="Jl. Panawuan Indrapatra, Panawuan"/>
    <s v="S Parman (PS)"/>
    <s v="628136167583"/>
    <x v="23"/>
    <s v="Kab. Konawe"/>
    <s v="Unaaha"/>
    <s v="Jl. Puma RT/RE 02/03 Kelurahan. Inolobunggadue  (ANTRAKN LANGSUNG KE ALAMAT)"/>
    <n v="1"/>
    <s v="BARANG"/>
    <n v="100"/>
    <n v="0"/>
    <s v="EZ"/>
    <s v="Bulanan"/>
    <s v="Beli 1 Gratis 1 Parfum Mobil"/>
    <m/>
    <n v="85000"/>
    <n v="0"/>
    <n v="0"/>
    <n v="85000"/>
    <m/>
    <s v="Diskon"/>
    <n v="34000"/>
    <n v="51000"/>
    <n v="144000"/>
    <n v="2160"/>
    <s v="jnt"/>
    <s v="Atasan/Staf/Karyawan"/>
    <d v="2026-06-29T00:00:00"/>
    <m/>
    <x v="1"/>
    <m/>
    <s v="VIP"/>
    <m/>
    <m/>
    <s v="Tidak"/>
    <s v="COD"/>
    <n v="59000"/>
    <s v="-"/>
    <n v="90840"/>
    <x v="17"/>
  </r>
  <r>
    <s v="1357990007"/>
    <d v="2026-06-15T00:00:00"/>
    <s v="MEIKA-BERKARYA"/>
    <s v="Meika Berkarya"/>
    <s v="6287818525580"/>
    <s v="Kab. Kuningan"/>
    <s v="Cilimus"/>
    <s v="Jl. Panawuan Indrapatra, Panawuan"/>
    <s v="Syachrani G. (Jj)"/>
    <s v="6281348370425"/>
    <x v="21"/>
    <s v="Kab. Kotabaru"/>
    <s v="Pulaulaut Sigam - Pulaulaut Utara"/>
    <s v="Jln. Veteran RT 13 No. 114 Kelurahan /Desa Kotabaru Hulu, Patokan rumah Belakang Apotek Robet Farmasi"/>
    <n v="1"/>
    <s v="BARANG"/>
    <n v="100"/>
    <n v="0"/>
    <s v="EZ"/>
    <s v="Bulanan"/>
    <s v="Beli 1 Gratis 1 Alat Cukur Multifungsi"/>
    <m/>
    <n v="73000"/>
    <n v="0"/>
    <n v="0"/>
    <n v="73000"/>
    <m/>
    <s v="Diskon"/>
    <n v="29200"/>
    <n v="43800"/>
    <n v="178000"/>
    <n v="2670"/>
    <s v="Syachrani G. (Jj)"/>
    <m/>
    <d v="2026-06-19T00:00:00"/>
    <m/>
    <x v="0"/>
    <m/>
    <s v="VIP"/>
    <m/>
    <m/>
    <s v="Tidak"/>
    <s v="COD"/>
    <n v="105000"/>
    <s v="Recon"/>
    <n v="131530"/>
    <x v="14"/>
  </r>
  <r>
    <s v="1359052430"/>
    <d v="2026-06-15T00:00:00"/>
    <s v="MEIKA-BERKARYA"/>
    <s v="Meika Berkarya"/>
    <s v="6287818525580"/>
    <s v="Kab. Kuningan"/>
    <s v="Cilimus"/>
    <s v="Jl. Panawuan Indrapatra, Panawuan"/>
    <s v="Jurie (RM)"/>
    <s v="6285654257794"/>
    <x v="13"/>
    <s v="Kab. Kotawaringin Timur"/>
    <s v="Cempaga Hulu"/>
    <s v="RT 06 Rw 03 Nomor rumah 021 desa bukit raya kecamatan cempaga hulu"/>
    <n v="1"/>
    <s v="BARANG"/>
    <n v="100"/>
    <n v="0"/>
    <s v="EZ"/>
    <s v="Bulanan"/>
    <s v="BELI 1 GRATIS KUAS Aspal Anti Bocor"/>
    <m/>
    <n v="63000"/>
    <n v="0"/>
    <n v="0"/>
    <n v="63000"/>
    <m/>
    <s v="Diskon"/>
    <n v="25200"/>
    <n v="37800"/>
    <n v="143000"/>
    <n v="2145"/>
    <m/>
    <m/>
    <m/>
    <m/>
    <x v="1"/>
    <m/>
    <s v="VIP"/>
    <m/>
    <m/>
    <s v="Ya"/>
    <s v="COD"/>
    <n v="80000"/>
    <s v="-"/>
    <n v="103055"/>
    <x v="20"/>
  </r>
  <r>
    <s v="1359328074"/>
    <d v="2026-06-15T00:00:00"/>
    <s v="MEIKA-BERKARYA"/>
    <s v="Meika Berkarya"/>
    <s v="6287818525580"/>
    <s v="Kab. Kuningan"/>
    <s v="Cilimus"/>
    <s v="Jl. Panawuan Indrapatra, Panawuan"/>
    <s v="Darwin Silitonga (Yn)"/>
    <s v="6282164894114"/>
    <x v="0"/>
    <s v="Kab. Tapanuli Utara"/>
    <s v="Sipahutar"/>
    <s v="Jl. Pangaribuan Desa Aek Nauli IV  Kec Sipahutar Kab Tapanuli Utara patokan rumah depan tukang jahit Panbers samping UD Pedro sebelah kanan (DIANTAR LANGSUNG KE ALAMAT PENERIMA)."/>
    <n v="1"/>
    <s v="BARANG"/>
    <n v="100"/>
    <n v="0"/>
    <s v="EZ"/>
    <s v="Bulanan"/>
    <s v="Beli 1 Semprotan Noozle"/>
    <m/>
    <n v="54000"/>
    <n v="0"/>
    <n v="0"/>
    <n v="54000"/>
    <m/>
    <s v="Diskon"/>
    <n v="21600"/>
    <n v="32400"/>
    <n v="108900"/>
    <n v="1633.5"/>
    <s v="jn"/>
    <s v="Atasan/Staf/Karyawan"/>
    <d v="2026-06-30T00:00:00"/>
    <m/>
    <x v="1"/>
    <m/>
    <s v="VIP"/>
    <m/>
    <m/>
    <s v="Tidak"/>
    <s v="COD"/>
    <n v="54900"/>
    <s v="-"/>
    <n v="74866.5"/>
    <x v="8"/>
  </r>
  <r>
    <s v="1359331187"/>
    <d v="2026-06-15T00:00:00"/>
    <s v="MEIKA-BERKARYA"/>
    <s v="Meika Berkarya"/>
    <s v="6287818525580"/>
    <s v="Kab. Kuningan"/>
    <s v="Cilimus"/>
    <s v="Jl. Panawuan Indrapatra, Panawuan"/>
    <s v="Adi purwanto (Hb)"/>
    <s v="6285830508109"/>
    <x v="27"/>
    <s v="Kab. Kampar"/>
    <s v="Siak Hulu"/>
    <s v="Desa:pangkalan baru RT/RW:02/09.jln:lintas timur km 22 pesantren teknologi riau"/>
    <n v="1"/>
    <s v="BARANG"/>
    <n v="100"/>
    <n v="0"/>
    <s v="EZ"/>
    <s v="Bulanan"/>
    <s v="BELI 1 DAPAT 2 Kacamata Autofokus Ukuran ,1.50"/>
    <m/>
    <n v="53000"/>
    <n v="0"/>
    <n v="0"/>
    <n v="53000"/>
    <m/>
    <s v="Diskon"/>
    <n v="21200"/>
    <n v="31800"/>
    <n v="93000"/>
    <n v="1395"/>
    <s v="Adi purwanto (Hb)"/>
    <m/>
    <d v="2026-06-20T00:00:00"/>
    <m/>
    <x v="0"/>
    <m/>
    <s v="VIP"/>
    <m/>
    <m/>
    <s v="Tidak"/>
    <s v="COD"/>
    <n v="40000"/>
    <s v="Recon"/>
    <n v="59805"/>
    <x v="7"/>
  </r>
  <r>
    <s v="1359053252"/>
    <d v="2026-06-15T00:00:00"/>
    <s v="MEIKA-BERKARYA"/>
    <s v="Meika Berkarya"/>
    <s v="6287818525580"/>
    <s v="Kab. Kuningan"/>
    <s v="Cilimus"/>
    <s v="Jl. Panawuan Indrapatra, Panawuan"/>
    <s v="Ridwan Bule Od."/>
    <s v="6282333777704"/>
    <x v="14"/>
    <s v="Kab. Luwu"/>
    <s v="Belopa"/>
    <s v="Jln. Trans Sulawesi Kelurahan Senga Kec Belopa (DIANTAR LANGSUNG KE ALAMAT PENERIMA) Rumah Dekat SMA."/>
    <n v="1"/>
    <s v="BARANG"/>
    <n v="100"/>
    <n v="0"/>
    <s v="EZ"/>
    <s v="Bulanan"/>
    <s v="Beli 1 Gratis 1 Semprotan Noozle"/>
    <m/>
    <n v="75000"/>
    <n v="0"/>
    <n v="0"/>
    <n v="75000"/>
    <m/>
    <s v="Diskon"/>
    <n v="30000"/>
    <n v="45000"/>
    <n v="149000"/>
    <n v="2235"/>
    <s v="ybs"/>
    <m/>
    <d v="2026-07-01T00:00:00"/>
    <m/>
    <x v="1"/>
    <m/>
    <s v="VIP"/>
    <m/>
    <m/>
    <s v="Tidak"/>
    <s v="COD"/>
    <n v="74000"/>
    <s v="-"/>
    <n v="101765"/>
    <x v="1"/>
  </r>
  <r>
    <s v="1358700875"/>
    <d v="2026-06-15T00:00:00"/>
    <s v="MEIKA-BERKARYA"/>
    <s v="Meika Berkarya"/>
    <s v="6287818525580"/>
    <s v="Kab. Kuningan"/>
    <s v="Cilimus"/>
    <s v="Jl. Panawuan Indrapatra, Panawuan"/>
    <s v="DIONISIUS JENTI (Kin)"/>
    <s v="6285752561346"/>
    <x v="5"/>
    <s v="Kab. Sintang"/>
    <s v="Sepauk"/>
    <s v="Desa Paoh Benua, Dusun Sei Tapang RT 1 (LANGSUNG DIANTARKAN KE ALAMAT)"/>
    <n v="1"/>
    <s v="BARANG"/>
    <n v="100"/>
    <n v="0"/>
    <s v="EZ"/>
    <s v="Bulanan"/>
    <s v="Beli 1 Gratis 1 Parfum Mobil"/>
    <m/>
    <n v="74000"/>
    <n v="0"/>
    <n v="0"/>
    <n v="74000"/>
    <m/>
    <s v="Diskon"/>
    <n v="29600"/>
    <n v="44400"/>
    <n v="178000"/>
    <n v="2670"/>
    <s v="DIONISIUS JENTI (Kin)"/>
    <m/>
    <d v="2026-06-21T00:00:00"/>
    <m/>
    <x v="0"/>
    <m/>
    <s v="VIP"/>
    <m/>
    <m/>
    <s v="Tidak"/>
    <s v="COD"/>
    <n v="104000"/>
    <s v="Recon"/>
    <n v="130930"/>
    <x v="9"/>
  </r>
  <r>
    <s v="1358436547"/>
    <d v="2026-06-15T00:00:00"/>
    <s v="MEIKA-BERKARYA"/>
    <s v="Meika Berkarya"/>
    <s v="6287818525580"/>
    <s v="Kab. Kuningan"/>
    <s v="Cilimus"/>
    <s v="Jl. Panawuan Indrapatra, Panawuan"/>
    <s v="Tati Hartati (RM)"/>
    <s v="6287822442580"/>
    <x v="26"/>
    <s v="Bandung"/>
    <s v="Sukajadi"/>
    <s v="Komplek Sarijadi Blok. 24 No. 105 Kelurahan Sukawarna Kecamtan Sukajadi"/>
    <n v="1"/>
    <s v="BARANG"/>
    <n v="100"/>
    <n v="0"/>
    <s v="EZ"/>
    <s v="Bulanan"/>
    <s v="BELI 1 GRATIS KUAS Aspal Anti Bocor"/>
    <m/>
    <n v="12000"/>
    <n v="0"/>
    <n v="0"/>
    <n v="12000"/>
    <m/>
    <s v="Diskon"/>
    <n v="7000"/>
    <n v="5000"/>
    <n v="90000"/>
    <n v="1350"/>
    <s v="paket anda adadi jnt panawuan"/>
    <s v="Atasan/Staf/Karyawan"/>
    <d v="2026-06-24T00:00:00"/>
    <m/>
    <x v="1"/>
    <m/>
    <s v="VIP"/>
    <m/>
    <m/>
    <s v="Tidak"/>
    <s v="COD"/>
    <n v="78000"/>
    <s v="-"/>
    <n v="83650"/>
    <x v="19"/>
  </r>
  <r>
    <s v="1358881071"/>
    <d v="2026-06-15T00:00:00"/>
    <s v="MEIKA-BERKARYA"/>
    <s v="Meika Berkarya"/>
    <s v="6287818525580"/>
    <s v="Kab. Kuningan"/>
    <s v="Cilimus"/>
    <s v="Jl. Panawuan Indrapatra, Panawuan"/>
    <s v="Putri (ib)"/>
    <s v="6285142993237"/>
    <x v="1"/>
    <s v="Kab. Sumba Tengah"/>
    <s v="Katiku Tana"/>
    <s v="SPBU anakalang CH69,75H, Anakalang, Kec. Katikutana, Kabupaten Sumba Tengah, Nusa Tenggara Tim."/>
    <n v="1"/>
    <s v="BARANG"/>
    <n v="100"/>
    <n v="0"/>
    <s v="EZ"/>
    <s v="Bulanan"/>
    <s v="Beli 1 Dapat 6 Paket Buku Lancar Membaca Tanpa Mengeja"/>
    <m/>
    <n v="85000"/>
    <n v="0"/>
    <n v="0"/>
    <n v="85000"/>
    <m/>
    <s v="Diskon"/>
    <n v="34000"/>
    <n v="51000"/>
    <n v="169000"/>
    <n v="2535"/>
    <s v="Putri (ib)"/>
    <m/>
    <d v="2026-06-29T00:00:00"/>
    <m/>
    <x v="0"/>
    <m/>
    <s v="VIP"/>
    <m/>
    <m/>
    <s v="Tidak"/>
    <s v="COD"/>
    <n v="84000"/>
    <s v="Recon"/>
    <n v="115465"/>
    <x v="17"/>
  </r>
  <r>
    <s v="1359041729"/>
    <d v="2026-06-15T00:00:00"/>
    <s v="MEIKA-BERKARYA"/>
    <s v="Meika Berkarya"/>
    <s v="6287818525580"/>
    <s v="Kab. Kuningan"/>
    <s v="Cilimus"/>
    <s v="Jl. Panawuan Indrapatra, Panawuan, Kec. Cigandamekar, Kabupaten Kuningan, Jawa Barat"/>
    <s v="Ihsan adillah (Rs)"/>
    <s v="6281352000660"/>
    <x v="19"/>
    <s v="Kab. Kutai Kartanegara"/>
    <s v="Kenohan"/>
    <s v="Desa Tuana Tuha (Disebelah Bengkelurahan Baim),Kec Kenohan Kab. Kutai Kartanegara"/>
    <n v="1"/>
    <s v="BARANG"/>
    <n v="100"/>
    <n v="0"/>
    <s v="EZ"/>
    <s v="Bulanan"/>
    <s v="2 SET GIGI PALSU"/>
    <m/>
    <n v="71000"/>
    <n v="0"/>
    <n v="0"/>
    <n v="71000"/>
    <m/>
    <s v="Diskon"/>
    <n v="28400"/>
    <n v="42600"/>
    <n v="202000"/>
    <n v="3030"/>
    <s v="jnt"/>
    <s v="Atasan/Staf/Karyawan"/>
    <d v="2026-06-29T00:00:00"/>
    <s v="HUBUNGI PENERIMA (LANGSUNG ANTAR KE ALAMAT)"/>
    <x v="1"/>
    <m/>
    <s v="VIP"/>
    <m/>
    <m/>
    <s v="Tidak"/>
    <s v="COD"/>
    <n v="131000"/>
    <s v="-"/>
    <n v="156370"/>
    <x v="17"/>
  </r>
  <r>
    <s v="1358723255"/>
    <d v="2026-06-15T00:00:00"/>
    <s v="MEIKA-BERKARYA"/>
    <s v="Meika Berkarya"/>
    <s v="6287818525580"/>
    <s v="Kab. Kuningan"/>
    <s v="Cilimus"/>
    <s v="Jl. Panawuan Indrapatra, Panawuan"/>
    <s v="Lendi (Jj)"/>
    <s v="6285796231115"/>
    <x v="3"/>
    <s v="Kab. Minahasa Selatan"/>
    <s v="Sinonsayang"/>
    <s v="Kelurahan /Desa Aergale Jaga 2, Patokan rumah samping Gereja GPDI Aergale"/>
    <n v="1"/>
    <s v="BARANG"/>
    <n v="100"/>
    <n v="0"/>
    <s v="EZ"/>
    <s v="Bulanan"/>
    <s v="Beli 1 Pembesar Layar Hp"/>
    <m/>
    <n v="102000"/>
    <n v="0"/>
    <n v="0"/>
    <n v="102000"/>
    <m/>
    <s v="Diskon"/>
    <n v="40800"/>
    <n v="61200"/>
    <n v="167010"/>
    <n v="2505.15"/>
    <s v="jnt"/>
    <s v="Atasan/Staf/Karyawan"/>
    <d v="2026-06-25T00:00:00"/>
    <m/>
    <x v="1"/>
    <m/>
    <s v="VIP"/>
    <m/>
    <m/>
    <s v="Tidak"/>
    <s v="COD"/>
    <n v="65010"/>
    <s v="-"/>
    <n v="103304.85"/>
    <x v="10"/>
  </r>
  <r>
    <s v="1357808628"/>
    <d v="2026-06-15T00:00:00"/>
    <s v="MEIKA-BERKARYA"/>
    <s v="Meika Berkarya"/>
    <s v="6287818525580"/>
    <s v="Kab. Kuningan"/>
    <s v="Cilimus"/>
    <s v="Jl. Panawuan Indrapatra, Panawuan"/>
    <s v="F.A. Agung Aryanto (Hb)"/>
    <s v="6281257724364"/>
    <x v="22"/>
    <s v="Kab. Pringsewu"/>
    <s v="Pagelaran"/>
    <s v="Taman doa maria agung, jl. majapahit - dusun pamenang 5 desa/kel pamenang , pagelaran, pringsewu, Lampung"/>
    <n v="1"/>
    <s v="BARANG"/>
    <n v="100"/>
    <n v="0"/>
    <s v="EZ"/>
    <s v="Bulanan"/>
    <s v="BELI 1  , Warna: CREAM Topi Visor Anti UV"/>
    <m/>
    <n v="32000"/>
    <n v="0"/>
    <n v="0"/>
    <n v="32000"/>
    <m/>
    <s v="Diskon"/>
    <n v="12800"/>
    <n v="19200"/>
    <n v="0"/>
    <n v="0"/>
    <s v="F.A. Agung Aryanto (Hb)"/>
    <m/>
    <d v="2026-06-18T00:00:00"/>
    <m/>
    <x v="0"/>
    <m/>
    <s v="VIP"/>
    <m/>
    <m/>
    <s v="Tidak"/>
    <s v="NONCOD"/>
    <n v="-32000"/>
    <s v="-"/>
    <n v="-19200"/>
    <x v="18"/>
  </r>
  <r>
    <s v="1359067723"/>
    <d v="2026-06-15T00:00:00"/>
    <s v="MEIKA-BERKARYA"/>
    <s v="Meika Berkarya"/>
    <s v="6287818525580"/>
    <s v="Kab. Kuningan"/>
    <s v="Cilimus"/>
    <s v="Jl. Panawuan Indrapatra, Panawuan, Kec. Cigandamekar, Kabupaten Kuningan, Jawa Barat"/>
    <s v="sumardi (rz)"/>
    <s v="628216007179"/>
    <x v="27"/>
    <s v="Kab. Bengkalis"/>
    <s v="Pinggir"/>
    <s v="Jln Bengkalis indah RT 01 RW 07 ( Sebelum masjid Nur Ikhlas samping bengkel Honda ) Kelurahan/Desa Desa Balai raja"/>
    <n v="1"/>
    <s v="BARANG"/>
    <n v="100"/>
    <n v="0"/>
    <s v="EZ"/>
    <s v="Bulanan"/>
    <s v="1 SET GIGI PALSU"/>
    <m/>
    <n v="50000"/>
    <n v="0"/>
    <n v="0"/>
    <n v="50000"/>
    <m/>
    <s v="Diskon"/>
    <n v="20000"/>
    <n v="30000"/>
    <n v="105000"/>
    <n v="1575"/>
    <s v="DC PANAWUAN"/>
    <s v="Atasan/Staf/Karyawan"/>
    <d v="2026-06-27T00:00:00"/>
    <s v="HUBUNGI PENERIMA (LANGSUNG ANTAR KE ALAMAT)"/>
    <x v="1"/>
    <m/>
    <s v="VIP"/>
    <m/>
    <m/>
    <s v="Tidak"/>
    <s v="COD"/>
    <n v="55000"/>
    <s v="-"/>
    <n v="73425"/>
    <x v="2"/>
  </r>
  <r>
    <s v="1358097702"/>
    <d v="2026-06-15T00:00:00"/>
    <s v="MEIKA-BERKARYA"/>
    <s v="Meika Berkarya"/>
    <s v="6287818525580"/>
    <s v="Kab. Kuningan"/>
    <s v="Cilimus"/>
    <s v="Jl. Panawuan Indrapatra, Panawuan"/>
    <s v="Yahya anye (RM)"/>
    <s v="6282219222776"/>
    <x v="32"/>
    <s v="Kab. Bulungan"/>
    <s v="Tanjung Selor"/>
    <s v="Jln sabanar lama gang famili tjg selor hilir rt 62 Masuk gang famili ada Plang CV kayan Kenyah lengket di dinding bagian depan Pagar kaki lima stanles desa tanjung selor Hilir kecamatan Tanjung selor"/>
    <n v="1"/>
    <s v="BARANG"/>
    <n v="100"/>
    <n v="0"/>
    <s v="EZ"/>
    <s v="Bulanan"/>
    <s v="Beli 1 Spray Pembersih Interior Mobil"/>
    <m/>
    <n v="72000"/>
    <n v="0"/>
    <n v="0"/>
    <n v="72000"/>
    <m/>
    <s v="Diskon"/>
    <n v="28800"/>
    <n v="43200"/>
    <n v="154000"/>
    <n v="2310"/>
    <s v="PENERIMA:(HUBUNGI 081313558861 WA CHAT)"/>
    <s v="Atasan/Staf/Karyawan"/>
    <d v="2026-06-28T00:00:00"/>
    <m/>
    <x v="1"/>
    <m/>
    <s v="VIP"/>
    <m/>
    <m/>
    <s v="Tidak"/>
    <s v="COD"/>
    <n v="82000"/>
    <s v="-"/>
    <n v="108490"/>
    <x v="16"/>
  </r>
  <r>
    <s v="1358681001"/>
    <d v="2026-06-15T00:00:00"/>
    <s v="MEIKA-BERKARYA"/>
    <s v="Meika Berkarya"/>
    <s v="6287818525580"/>
    <s v="Kab. Kuningan"/>
    <s v="Cilimus"/>
    <s v="Jl. Panawuan Indrapatra, Panawuan, Kec. Cigandamekar, Kabupaten Kuningan, Jawa Barat"/>
    <s v="Amiruddin (AK)"/>
    <s v="6287811696205"/>
    <x v="19"/>
    <s v="Kab. Kutai Timur"/>
    <s v="Muara Wahau"/>
    <s v="Desa / Kelurahan Jalue, (Patokan Dekat Pondok Pesantren Miftahul Ulum Syakinah Ismail Al Jain), Kec Muara Wahau, Kota / Kab Wahau"/>
    <n v="1"/>
    <s v="BARANG"/>
    <n v="100"/>
    <n v="0"/>
    <s v="EZ"/>
    <s v="Bulanan"/>
    <s v="1 DAPAT 3 PENAMBAL GIGI"/>
    <m/>
    <n v="93000"/>
    <n v="0"/>
    <n v="0"/>
    <n v="93000"/>
    <m/>
    <s v="Diskon"/>
    <n v="37200"/>
    <n v="55800"/>
    <n v="155000"/>
    <n v="2325"/>
    <s v="ybs"/>
    <m/>
    <d v="2026-07-01T00:00:00"/>
    <s v="HUBUNGI PENERIMA (LANGSUNG ANTAR KE ALAMAT)"/>
    <x v="1"/>
    <m/>
    <s v="VIP"/>
    <m/>
    <m/>
    <s v="Tidak"/>
    <s v="COD"/>
    <n v="62000"/>
    <s v="-"/>
    <n v="96875"/>
    <x v="1"/>
  </r>
  <r>
    <s v="1359040877"/>
    <d v="2026-06-15T00:00:00"/>
    <s v="MEIKA-BERKARYA"/>
    <s v="Meika Berkarya"/>
    <s v="6287818525580"/>
    <s v="Kab. Kuningan"/>
    <s v="Cilimus"/>
    <s v="Jl. Panawuan Indrapatra, Panawuan"/>
    <s v="Ikhsan (IR)"/>
    <s v="6281246321201"/>
    <x v="2"/>
    <s v="Kab. Bima"/>
    <s v="Woha"/>
    <s v="RT 01 Desa Talabiu Kec Woha (Kantor PLN Woha)"/>
    <n v="1"/>
    <s v="BARANG"/>
    <n v="100"/>
    <n v="0"/>
    <s v="EZ"/>
    <s v="Bulanan"/>
    <s v="Beli 1 Pembesar Layar Hp"/>
    <m/>
    <n v="52000"/>
    <n v="0"/>
    <n v="0"/>
    <n v="52000"/>
    <m/>
    <s v="Diskon"/>
    <n v="20800"/>
    <n v="31200"/>
    <n v="122000"/>
    <n v="1830"/>
    <s v="Ikhsan (IR)"/>
    <m/>
    <d v="2026-06-22T00:00:00"/>
    <m/>
    <x v="0"/>
    <m/>
    <s v="VIP"/>
    <m/>
    <m/>
    <s v="Tidak"/>
    <s v="COD"/>
    <n v="70000"/>
    <s v="Recon"/>
    <n v="88970"/>
    <x v="3"/>
  </r>
  <r>
    <s v="1358881345"/>
    <d v="2026-06-15T00:00:00"/>
    <s v="MEIKA-BERKARYA"/>
    <s v="Meika Berkarya"/>
    <s v="6287818525580"/>
    <s v="Kab. Kuningan"/>
    <s v="Cilimus"/>
    <s v="Jl. Panawuan Indrapatra, Panawuan"/>
    <s v="Wenny Manoppo (ib)"/>
    <s v="6285394308167"/>
    <x v="3"/>
    <s v="Kab. Minahasa Tenggara"/>
    <s v="Tombatu"/>
    <s v="Minahasa Tenggara, Tombatu 3 Timur jaga 4"/>
    <n v="1"/>
    <s v="BARANG"/>
    <n v="100"/>
    <n v="0"/>
    <s v="EZ"/>
    <s v="Bulanan"/>
    <s v="Beli 1 Semprotan Noozle"/>
    <m/>
    <n v="102000"/>
    <n v="0"/>
    <n v="0"/>
    <n v="102000"/>
    <m/>
    <s v="Diskon"/>
    <n v="40800"/>
    <n v="61200"/>
    <n v="157976"/>
    <n v="2369.64"/>
    <s v="PAKET ANDA ADA DI JNT PANAUWAN"/>
    <s v="Atasan/Staf/Karyawan"/>
    <d v="2026-06-28T00:00:00"/>
    <m/>
    <x v="1"/>
    <m/>
    <s v="VIP"/>
    <m/>
    <m/>
    <s v="Tidak"/>
    <s v="COD"/>
    <n v="55976"/>
    <s v="-"/>
    <n v="94406.359999999986"/>
    <x v="16"/>
  </r>
  <r>
    <s v="1359062268"/>
    <d v="2026-06-15T00:00:00"/>
    <s v="MEIKA-BERKARYA"/>
    <s v="Meika Berkarya"/>
    <s v="6287818525580"/>
    <s v="Kab. Kuningan"/>
    <s v="Cilimus"/>
    <s v="Jl. Panawuan Indrapatra, Panawuan"/>
    <s v="Sukma Rahayu (Hb)"/>
    <s v="6285738369133"/>
    <x v="12"/>
    <s v="Kab. Buleleng"/>
    <s v="Kubutambahan"/>
    <s v="Alamat: Desa Tambakan. ( Depan kantor Desa Tambakan)"/>
    <n v="1"/>
    <s v="BARANG"/>
    <n v="100"/>
    <n v="0"/>
    <s v="EZ"/>
    <s v="Bulanan"/>
    <s v="BELI 1 DAPAT 2 Kacamata Autofokus Ukuran ,2.00"/>
    <m/>
    <n v="38000"/>
    <n v="0"/>
    <n v="0"/>
    <n v="38000"/>
    <m/>
    <s v="Diskon"/>
    <n v="15200"/>
    <n v="22800"/>
    <n v="78000"/>
    <n v="1170"/>
    <s v="Sukma Rahayu (Hb)"/>
    <m/>
    <d v="2026-06-18T00:00:00"/>
    <m/>
    <x v="0"/>
    <m/>
    <s v="VIP"/>
    <m/>
    <m/>
    <s v="Tidak"/>
    <s v="COD"/>
    <n v="40000"/>
    <s v="Recon"/>
    <n v="54030"/>
    <x v="18"/>
  </r>
  <r>
    <s v="1359062893"/>
    <d v="2026-06-15T00:00:00"/>
    <s v="MEIKA-BERKARYA"/>
    <s v="Meika Berkarya"/>
    <s v="6287818525580"/>
    <s v="Kab. Kuningan"/>
    <s v="Cilimus"/>
    <s v="Jl. Panawuan Indrapatra, Panawuan, Kec. Cigandamekar, Kabupaten Kuningan, Jawa Barat"/>
    <s v="Robby Hermanto (Fr)"/>
    <s v="62895630291440"/>
    <x v="5"/>
    <s v="Pontianak"/>
    <s v="Pontianak Selatan"/>
    <s v="Jlharapan Jaya,Ggasia Jaya Jalur 1 Desa Kota Barubelakang Ruko Rt 004 Rw 015, Kec Pontianak Selatan"/>
    <n v="1"/>
    <s v="BARANG"/>
    <n v="100"/>
    <n v="0"/>
    <s v="EZ"/>
    <s v="Bulanan"/>
    <s v="2 SET GIGI PALSU"/>
    <m/>
    <n v="44000"/>
    <n v="0"/>
    <n v="0"/>
    <n v="44000"/>
    <m/>
    <s v="Diskon"/>
    <n v="17600"/>
    <n v="26400"/>
    <n v="130000"/>
    <n v="1950"/>
    <s v="jnt"/>
    <s v="Atasan/Staf/Karyawan"/>
    <d v="2026-06-23T00:00:00"/>
    <s v="HUBUNGI PENERIMA (LANGSUNG ANTAR KE ALAMAT)"/>
    <x v="1"/>
    <m/>
    <s v="VIP"/>
    <m/>
    <m/>
    <s v="Tidak"/>
    <s v="COD"/>
    <n v="86000"/>
    <s v="-"/>
    <n v="101650"/>
    <x v="0"/>
  </r>
  <r>
    <s v="1359042607"/>
    <d v="2026-06-15T00:00:00"/>
    <s v="MEIKA-BERKARYA"/>
    <s v="Meika Berkarya"/>
    <s v="6287818525580"/>
    <s v="Kab. Kuningan"/>
    <s v="Cilimus"/>
    <s v="Jl. Panawuan Indrapatra, Panawuan"/>
    <s v="David (ib)"/>
    <s v="6281335193366"/>
    <x v="16"/>
    <s v="Kab. Ponorogo"/>
    <s v="Ponorogo"/>
    <s v="Jl Puspowarno 5 RT 01 RW 01 KEL Mangkujayan Ponorogo"/>
    <n v="1"/>
    <s v="BARANG"/>
    <n v="100"/>
    <n v="0"/>
    <s v="EZ"/>
    <s v="Bulanan"/>
    <s v="Beli 2 Gratis 1 Pengkilap Body Kendaraan"/>
    <m/>
    <n v="31000"/>
    <n v="0"/>
    <n v="0"/>
    <n v="31000"/>
    <m/>
    <s v="Diskon"/>
    <n v="22000"/>
    <n v="9000"/>
    <n v="130000"/>
    <n v="1950"/>
    <s v="David (ib)"/>
    <m/>
    <d v="2026-06-17T00:00:00"/>
    <m/>
    <x v="0"/>
    <m/>
    <s v="VIP"/>
    <m/>
    <m/>
    <s v="Tidak"/>
    <s v="COD"/>
    <n v="99000"/>
    <s v="Recon"/>
    <n v="119050"/>
    <x v="15"/>
  </r>
  <r>
    <s v="1359326190"/>
    <d v="2026-06-15T00:00:00"/>
    <s v="MEIKA-BERKARYA"/>
    <s v="Meika Berkarya"/>
    <s v="6287818525580"/>
    <s v="Kab. Kuningan"/>
    <s v="Cilimus"/>
    <s v="Jl. Panawuan Indrapatra, Panawuan, Kec. Cigandamekar, Kabupaten Kuningan, Jawa Barat"/>
    <s v="Naema Saleh(CN)"/>
    <s v="6281341504230"/>
    <x v="9"/>
    <s v="Kab. Halmahera Barat"/>
    <s v="Jailolo"/>
    <s v="Jalan Belakang Posi Posi RT 03 RW 02 Kelurahan Guaemadu, Kec Jailolo, Kab. Halmahera Barat"/>
    <n v="1"/>
    <s v="BARANG"/>
    <n v="100"/>
    <n v="0"/>
    <s v="EZ"/>
    <s v="Bulanan"/>
    <s v="1 Rossa Beauty Fragrance Mist (Mist Tropical Dream)"/>
    <m/>
    <n v="112000"/>
    <n v="0"/>
    <n v="0"/>
    <n v="112000"/>
    <m/>
    <s v="Diskon"/>
    <n v="44800"/>
    <n v="67200"/>
    <n v="149000"/>
    <n v="2235"/>
    <s v="ybs"/>
    <m/>
    <d v="2026-07-04T00:00:00"/>
    <s v="(Mist Tropical Dream)"/>
    <x v="1"/>
    <m/>
    <s v="VIP"/>
    <m/>
    <m/>
    <s v="Tidak"/>
    <s v="COD"/>
    <n v="37000"/>
    <s v="-"/>
    <n v="79565"/>
    <x v="6"/>
  </r>
  <r>
    <s v="1359041840"/>
    <d v="2026-06-15T00:00:00"/>
    <s v="MEIKA-BERKARYA"/>
    <s v="Meika Berkarya"/>
    <s v="6287818525580"/>
    <s v="Kab. Kuningan"/>
    <s v="Cilimus"/>
    <s v="Jl. Panawuan Indrapatra, Panawuan"/>
    <s v="Alwardy Hz(Mar)."/>
    <s v="6295779117994"/>
    <x v="28"/>
    <s v="Kab. Tangerang"/>
    <s v="Rajeg"/>
    <s v="Pondok Sukatani Permai Blok D4/7 Rt.03/02 Kel.Sukatani Kec.Rajeg Tangeran Banteng"/>
    <n v="1"/>
    <s v="BARANG"/>
    <n v="100"/>
    <n v="0"/>
    <s v="EZ"/>
    <s v="Bulanan"/>
    <s v="Beli 1 Semprotan Noozle"/>
    <m/>
    <n v="15000"/>
    <n v="0"/>
    <n v="0"/>
    <n v="15000"/>
    <m/>
    <s v="Diskon"/>
    <n v="9000"/>
    <n v="6000"/>
    <n v="60000"/>
    <n v="900"/>
    <s v="PAKET ANDA ADA DI JNT PANWUAN"/>
    <s v="Atasan/Staf/Karyawan"/>
    <d v="2026-06-23T00:00:00"/>
    <m/>
    <x v="1"/>
    <m/>
    <s v="VIP"/>
    <m/>
    <m/>
    <s v="Tidak"/>
    <s v="COD"/>
    <n v="45000"/>
    <s v="-"/>
    <n v="53100"/>
    <x v="0"/>
  </r>
  <r>
    <s v="1358464789"/>
    <d v="2026-06-15T00:00:00"/>
    <s v="MEIKA-BERKARYA"/>
    <s v="Meika Berkarya"/>
    <s v="6287818525580"/>
    <s v="Kab. Kuningan"/>
    <s v="Cilimus"/>
    <s v="Jl. Panawuan Indrapatra, Panawuan"/>
    <s v="Sutrisno (PS)"/>
    <s v="6287896470580"/>
    <x v="3"/>
    <s v="Kab. Minahasa Utara"/>
    <s v="Dimembe"/>
    <s v="Jln. Telawaan Tambang Pos 1 Desa. Tatelu (ANTRAKN LANGSUNG KE ALAMAT)"/>
    <n v="1"/>
    <s v="BARANG"/>
    <n v="100"/>
    <n v="0"/>
    <s v="EZ"/>
    <s v="Bulanan"/>
    <s v="Beli 1 Penghitam Body Kendaraan Bonus Kain Lap Microfiber"/>
    <m/>
    <n v="87000"/>
    <n v="0"/>
    <n v="0"/>
    <n v="87000"/>
    <m/>
    <s v="Diskon"/>
    <n v="34800"/>
    <n v="52200"/>
    <n v="135000"/>
    <n v="2025"/>
    <s v="jnt"/>
    <s v="Atasan/Staf/Karyawan"/>
    <d v="2026-06-29T00:00:00"/>
    <m/>
    <x v="1"/>
    <m/>
    <s v="VIP"/>
    <m/>
    <m/>
    <s v="Tidak"/>
    <s v="COD"/>
    <n v="48000"/>
    <s v="-"/>
    <n v="80775"/>
    <x v="17"/>
  </r>
  <r>
    <s v="1358576934"/>
    <d v="2026-06-15T00:00:00"/>
    <s v="MEIKA-BERKARYA"/>
    <s v="Meika Berkarya"/>
    <s v="6287818525580"/>
    <s v="Kab. Kuningan"/>
    <s v="Cilimus"/>
    <s v="Jl. Panawuan Indrapatra, Panawuan"/>
    <s v="Dino ( sp )"/>
    <s v="6282247188583"/>
    <x v="1"/>
    <s v="Kab. Sumba Barat Daya"/>
    <s v="Loura"/>
    <s v="Desa Pogo Tena Rt 02 Rw 06  ( Rumah dekat pasar baru )"/>
    <n v="1"/>
    <s v="BARANG"/>
    <n v="100"/>
    <n v="0"/>
    <s v="EZ"/>
    <s v="Bulanan"/>
    <s v="Beli 1 Pembesar Layar Hp"/>
    <m/>
    <n v="80000"/>
    <n v="0"/>
    <n v="0"/>
    <n v="80000"/>
    <m/>
    <s v="Diskon"/>
    <n v="32000"/>
    <n v="48000"/>
    <n v="150000"/>
    <n v="2250"/>
    <s v="Dino ( sp )"/>
    <m/>
    <d v="2026-06-29T00:00:00"/>
    <m/>
    <x v="0"/>
    <m/>
    <s v="VIP"/>
    <m/>
    <m/>
    <s v="Tidak"/>
    <s v="COD"/>
    <n v="70000"/>
    <s v="Recon"/>
    <n v="99750"/>
    <x v="17"/>
  </r>
  <r>
    <s v="1358962991"/>
    <d v="2026-06-15T00:00:00"/>
    <s v="MEIKA-BERKARYA"/>
    <s v="Meika Berkarya"/>
    <s v="6287818525580"/>
    <s v="Kab. Kuningan"/>
    <s v="Cilimus"/>
    <s v="Jl. Panawuan Indrapatra, Panawuan, Kec. Cigandamekar, Kabupaten Kuningan, Jawa Barat"/>
    <s v="Handoko (Fr)"/>
    <s v="6282315532154"/>
    <x v="23"/>
    <s v="Kab. Konawe"/>
    <s v="Wonggeduku"/>
    <s v="Desa Waturay Rt 01Rw 01Dusun 1Rumah Di Samping Balai Desa Wonggeduku Barat, Kec Wonggeduku Barat"/>
    <n v="1"/>
    <s v="BARANG"/>
    <n v="100"/>
    <n v="0"/>
    <s v="EZ"/>
    <s v="Bulanan"/>
    <s v="1 SET GIGI PALSU"/>
    <m/>
    <n v="77000"/>
    <n v="0"/>
    <n v="0"/>
    <n v="77000"/>
    <m/>
    <s v="Diskon"/>
    <n v="30800"/>
    <n v="46200"/>
    <n v="135000"/>
    <n v="2025"/>
    <s v="DC PANAWUAN"/>
    <s v="Atasan/Staf/Karyawan"/>
    <d v="2026-06-27T00:00:00"/>
    <s v="HUBUNGI PENERIMA (LANGSUNG ANTAR KE ALAMAT)"/>
    <x v="1"/>
    <m/>
    <s v="VIP"/>
    <m/>
    <m/>
    <s v="Tidak"/>
    <s v="COD"/>
    <n v="58000"/>
    <s v="-"/>
    <n v="86775"/>
    <x v="2"/>
  </r>
  <r>
    <s v="1359081152"/>
    <d v="2026-06-15T00:00:00"/>
    <s v="MEIKA-BERKARYA"/>
    <s v="Meika Berkarya"/>
    <s v="6287818525580"/>
    <s v="Kab. Kuningan"/>
    <s v="Cilimus"/>
    <s v="Jl. Panawuan Indrapatra, Panawuan"/>
    <s v="Halusmiarti"/>
    <s v="6281286426008"/>
    <x v="1"/>
    <s v="Kab. Manggarai"/>
    <s v="Langke Rembong"/>
    <s v="Rumah Makan Tiga Saudara Samping Pengadilan Negeri Kelurahan Pitak"/>
    <n v="1"/>
    <s v="BARANG"/>
    <n v="100"/>
    <n v="0"/>
    <s v="EZ"/>
    <s v="Bulanan"/>
    <s v="Beli 2 Gratis 1 Penghitam Body Kendaraan Bonus Kain Lap Microfiber"/>
    <m/>
    <n v="83000"/>
    <n v="0"/>
    <n v="0"/>
    <n v="83000"/>
    <m/>
    <s v="Diskon"/>
    <n v="33200"/>
    <n v="49800"/>
    <n v="186000"/>
    <n v="2790"/>
    <s v="Halusmiarti"/>
    <m/>
    <d v="2026-06-20T00:00:00"/>
    <m/>
    <x v="0"/>
    <m/>
    <s v="VIP"/>
    <m/>
    <m/>
    <s v="Tidak"/>
    <s v="COD"/>
    <n v="103000"/>
    <s v="Recon"/>
    <n v="133410"/>
    <x v="7"/>
  </r>
  <r>
    <s v="1359097668"/>
    <d v="2026-06-15T00:00:00"/>
    <s v="MEIKA-BERKARYA"/>
    <s v="Meika Berkarya"/>
    <s v="6287818525580"/>
    <s v="Kab. Kuningan"/>
    <s v="Cilimus"/>
    <s v="Jl. Panawuan Indrapatra, Panawuan"/>
    <s v="Yanus remi praing (Yn)"/>
    <s v="6281337716759"/>
    <x v="1"/>
    <s v="Kab. Sumba Timur"/>
    <s v="Nggaha Ori Angu"/>
    <s v="Jl. Waingapu - Lewa RT 04 RW 02 Desa Makamenggit Kec Nggaha Ori Angu Kab Sumba Timur patokan Rumah masuk simpang Pasar Sorong ciri-ciri Rumah KB Paud Hiliningga (DIANTAR LANGSUNG KE ALAMAT PENERIMA)."/>
    <n v="1"/>
    <s v="BARANG"/>
    <n v="100"/>
    <n v="0"/>
    <s v="EZ"/>
    <s v="Bulanan"/>
    <s v="Beli 1 Gratis 1 Alat Cukur Multifungsi"/>
    <m/>
    <n v="85000"/>
    <n v="0"/>
    <n v="0"/>
    <n v="85000"/>
    <m/>
    <s v="Diskon"/>
    <n v="34000"/>
    <n v="51000"/>
    <n v="189520"/>
    <n v="2842.7999999999997"/>
    <s v="Yanus remi praing (Yn)"/>
    <m/>
    <d v="2026-06-25T00:00:00"/>
    <m/>
    <x v="0"/>
    <m/>
    <s v="VIP"/>
    <m/>
    <m/>
    <s v="Tidak"/>
    <s v="COD"/>
    <n v="104520"/>
    <s v="Recon"/>
    <n v="135677.20000000001"/>
    <x v="10"/>
  </r>
  <r>
    <s v="1359354881"/>
    <d v="2026-06-15T00:00:00"/>
    <s v="MEIKA-BERKARYA"/>
    <s v="Meika Berkarya"/>
    <s v="6287818525580"/>
    <s v="Kab. Kuningan"/>
    <s v="Cilimus"/>
    <s v="Jl. Panawuan Indrapatra, Panawuan"/>
    <s v="Apli (Jj)"/>
    <s v="6282322592938"/>
    <x v="12"/>
    <s v="Denpasar"/>
    <s v="Denpasar Utara"/>
    <s v="Jln. Salya Gang IV No. 1 Kelurahan /Desa Dangin Puri Kauh, Patokan warung Marimar /Air Isi Ulang"/>
    <n v="1"/>
    <s v="BARANG"/>
    <n v="100"/>
    <n v="0"/>
    <s v="EZ"/>
    <s v="Bulanan"/>
    <s v="Beli 1 Dapat 6 Paket Buku Lancar Membaca Tanpa Mengeja"/>
    <m/>
    <n v="30000"/>
    <n v="0"/>
    <n v="0"/>
    <n v="30000"/>
    <m/>
    <s v="Diskon"/>
    <n v="12000"/>
    <n v="18000"/>
    <n v="111000"/>
    <n v="1665"/>
    <s v="Apli (Jj)"/>
    <m/>
    <d v="2026-06-18T00:00:00"/>
    <m/>
    <x v="0"/>
    <m/>
    <s v="VIP"/>
    <m/>
    <m/>
    <s v="Tidak"/>
    <s v="COD"/>
    <n v="81000"/>
    <s v="Recon"/>
    <n v="91335"/>
    <x v="18"/>
  </r>
  <r>
    <s v="1358621319"/>
    <d v="2026-06-15T00:00:00"/>
    <s v="MEIKA-BERKARYA"/>
    <s v="Meika Berkarya"/>
    <s v="6287818525580"/>
    <s v="Kab. Kuningan"/>
    <s v="Cilimus"/>
    <s v="Jl. Panawuan Indrapatra, Panawuan"/>
    <s v="Franz Tono (Jj)"/>
    <s v="6285240310926"/>
    <x v="13"/>
    <s v="Kab. Sukamara"/>
    <s v="Permata Kecubung"/>
    <s v="Kelurahan /Desa Sembikuan RT/RW 07/002 Kec Permata Kecubung, Kab. Sukamara(Kalteng)"/>
    <n v="1"/>
    <s v="BARANG"/>
    <n v="100"/>
    <n v="0"/>
    <s v="EZ"/>
    <s v="Bulanan"/>
    <s v="Beli 1 Gratis 1 Parfum Mobil"/>
    <m/>
    <n v="60000"/>
    <n v="0"/>
    <n v="0"/>
    <n v="60000"/>
    <m/>
    <s v="Diskon"/>
    <n v="24000"/>
    <n v="36000"/>
    <n v="164000"/>
    <n v="2460"/>
    <s v="jn"/>
    <s v="Atasan/Staf/Karyawan"/>
    <d v="2026-06-30T00:00:00"/>
    <m/>
    <x v="1"/>
    <m/>
    <s v="VIP"/>
    <m/>
    <m/>
    <s v="Tidak"/>
    <s v="COD"/>
    <n v="104000"/>
    <s v="-"/>
    <n v="125540"/>
    <x v="8"/>
  </r>
  <r>
    <s v="1358986559"/>
    <d v="2026-06-15T00:00:00"/>
    <s v="MEIKA-BERKARYA"/>
    <s v="Meika Berkarya"/>
    <s v="6287818525580"/>
    <s v="Kab. Kuningan"/>
    <s v="Cilimus"/>
    <s v="Jl. Panawuan Indrapatra, Panawuan"/>
    <s v="Nasrul daeng (Yn)"/>
    <s v="6285757869664"/>
    <x v="19"/>
    <s v="Balikpapan"/>
    <s v="Balikpapan Barat"/>
    <s v="Jl. Gunung Polisi No. 04 RT 55 Desa Baru Ilir Kec Balikpapan Timur Kab Balikpapan patokan Rumah Bak sampah pertama (DIANTAR LANGSUNG KE ALAMAT PENERIMA)."/>
    <n v="1"/>
    <s v="BARANG"/>
    <n v="100"/>
    <n v="0"/>
    <s v="EZ"/>
    <s v="Bulanan"/>
    <s v="Beli 1 Pembesar Layar Hp"/>
    <m/>
    <n v="47000"/>
    <n v="0"/>
    <n v="0"/>
    <n v="47000"/>
    <m/>
    <s v="Diskon"/>
    <n v="18800"/>
    <n v="28200"/>
    <n v="117000"/>
    <n v="1755"/>
    <s v="Nasrul daeng (Yn)"/>
    <m/>
    <d v="2026-06-19T00:00:00"/>
    <m/>
    <x v="0"/>
    <m/>
    <s v="VIP"/>
    <m/>
    <m/>
    <s v="Tidak"/>
    <s v="COD"/>
    <n v="70000"/>
    <s v="Recon"/>
    <n v="87045"/>
    <x v="14"/>
  </r>
  <r>
    <s v="1359372409"/>
    <d v="2026-06-15T00:00:00"/>
    <s v="MEIKA-BERKARYA"/>
    <s v="Meika Berkarya"/>
    <s v="6287818525580"/>
    <s v="Kab. Kuningan"/>
    <s v="Cilimus"/>
    <s v="Jl. Panawuan Indrapatra, Panawuan"/>
    <s v="Roma Silaban (BY)"/>
    <s v="6281265446662"/>
    <x v="0"/>
    <s v="Tebing Tinggi"/>
    <s v="Bajenis"/>
    <s v="Pajak Inpres. Jalan Bawal. Kelurahan Badak Bejuang"/>
    <n v="1"/>
    <s v="BARANG"/>
    <n v="100"/>
    <n v="0"/>
    <s v="EZ"/>
    <s v="Bulanan"/>
    <s v="Beli 1 Spray Pembersih Interior Mobil"/>
    <m/>
    <n v="54000"/>
    <n v="0"/>
    <n v="0"/>
    <n v="54000"/>
    <m/>
    <s v="Diskon"/>
    <n v="21600"/>
    <n v="32400"/>
    <n v="138000"/>
    <n v="2070"/>
    <s v="PENERIMA:(HUBUNGI 081313558861 WA CHAT)"/>
    <s v="Atasan/Staf/Karyawan"/>
    <d v="2026-06-28T00:00:00"/>
    <m/>
    <x v="1"/>
    <m/>
    <s v="VIP"/>
    <m/>
    <m/>
    <s v="Tidak"/>
    <s v="COD"/>
    <n v="84000"/>
    <s v="-"/>
    <n v="103530"/>
    <x v="16"/>
  </r>
  <r>
    <s v="1359098749"/>
    <d v="2026-06-15T00:00:00"/>
    <s v="MEIKA-BERKARYA"/>
    <s v="Meika Berkarya"/>
    <s v="6287818525580"/>
    <s v="Kab. Kuningan"/>
    <s v="Cilimus"/>
    <s v="Jl. Panawuan Indrapatra, Panawuan"/>
    <s v="I Made Suriadi (BY)"/>
    <s v="6281558359885"/>
    <x v="12"/>
    <s v="Kab. Badung"/>
    <s v="Kuta Selatan"/>
    <s v="Kelurahan :Pecatu (warung Purnama samping Ulufish market padang2 pecatu , jln pantai suluban padang2 pecatu)"/>
    <n v="1"/>
    <s v="BARANG"/>
    <n v="100"/>
    <n v="0"/>
    <s v="EZ"/>
    <s v="Bulanan"/>
    <s v="BELI 1 GRATIS KUAS Aspal Anti Bocor"/>
    <m/>
    <n v="30000"/>
    <n v="0"/>
    <n v="0"/>
    <n v="30000"/>
    <m/>
    <s v="Diskon"/>
    <n v="12000"/>
    <n v="18000"/>
    <n v="111000"/>
    <n v="1665"/>
    <s v="I Made Suriadi (BY)"/>
    <m/>
    <d v="2026-06-21T00:00:00"/>
    <m/>
    <x v="0"/>
    <m/>
    <s v="VIP"/>
    <m/>
    <m/>
    <s v="Tidak"/>
    <s v="COD"/>
    <n v="81000"/>
    <s v="Recon"/>
    <n v="91335"/>
    <x v="9"/>
  </r>
  <r>
    <s v="1359354470"/>
    <d v="2026-06-15T00:00:00"/>
    <s v="MEIKA-BERKARYA"/>
    <s v="Meika Berkarya"/>
    <s v="6287818525580"/>
    <s v="Kab. Kuningan"/>
    <s v="Cilimus"/>
    <s v="Jl. Panawuan Indrapatra, Panawuan"/>
    <s v="Martono (PS)"/>
    <s v="6282375949404"/>
    <x v="22"/>
    <s v="Kab. Lampung Tengah"/>
    <s v="Gunung Sugih"/>
    <s v="Gang. Masjid Ijtihad  Desa. Bangun Rejo Kota Gajah RT 03 RW 04 (  perempatan kedua belok kanan nanti ketemu mushola Nurul iman barat )"/>
    <n v="1"/>
    <s v="BARANG"/>
    <n v="100"/>
    <n v="0"/>
    <s v="EZ"/>
    <s v="Bulanan"/>
    <s v="Beli 1 Gratis 1 Parfum Mobil"/>
    <m/>
    <n v="32000"/>
    <n v="0"/>
    <n v="0"/>
    <n v="32000"/>
    <m/>
    <s v="Diskon"/>
    <n v="12800"/>
    <n v="19200"/>
    <n v="0"/>
    <n v="0"/>
    <s v="Martono (PS)"/>
    <m/>
    <d v="2026-06-19T00:00:00"/>
    <m/>
    <x v="0"/>
    <m/>
    <s v="VIP"/>
    <m/>
    <m/>
    <s v="Tidak"/>
    <s v="NONCOD"/>
    <n v="-32000"/>
    <s v="-"/>
    <n v="-19200"/>
    <x v="14"/>
  </r>
  <r>
    <s v="1358979694"/>
    <d v="2026-06-15T00:00:00"/>
    <s v="MEIKA-BERKARYA"/>
    <s v="Meika Berkarya"/>
    <s v="6287818525580"/>
    <s v="Kab. Kuningan"/>
    <s v="Cilimus"/>
    <s v="Jl. Panawuan Indrapatra, Panawuan"/>
    <s v="Dafit (IR)"/>
    <s v="6282197660765"/>
    <x v="23"/>
    <s v="Kab. Buton"/>
    <s v="Pasarwajo"/>
    <s v="Wakaokili Desa Waangu angu Kec Pasar Wajo (Depan Masjid Ba,abu Taqwa)"/>
    <n v="1"/>
    <s v="BARANG"/>
    <n v="100"/>
    <n v="0"/>
    <s v="EZ"/>
    <s v="Bulanan"/>
    <s v="Beli 1 Gratis 1 Alat Cukur Multifungsi"/>
    <m/>
    <n v="82000"/>
    <n v="0"/>
    <n v="0"/>
    <n v="82000"/>
    <m/>
    <s v="Diskon"/>
    <n v="32800"/>
    <n v="49200"/>
    <n v="186000"/>
    <n v="2790"/>
    <s v="Dafit (IR)"/>
    <m/>
    <d v="2026-06-19T00:00:00"/>
    <m/>
    <x v="0"/>
    <m/>
    <s v="VIP"/>
    <m/>
    <m/>
    <s v="Tidak"/>
    <s v="COD"/>
    <n v="104000"/>
    <s v="Recon"/>
    <n v="134010"/>
    <x v="14"/>
  </r>
  <r>
    <s v="1359302854"/>
    <d v="2026-06-15T00:00:00"/>
    <s v="MEIKA-BERKARYA"/>
    <s v="Meika Berkarya"/>
    <s v="6287818525580"/>
    <s v="Kab. Kuningan"/>
    <s v="Cilimus"/>
    <s v="Jl. Panawuan Indrapatra, Panawuan"/>
    <s v="IWAYAN NADA (RM)"/>
    <s v="6287765182111"/>
    <x v="12"/>
    <s v="Kab. Bangli"/>
    <s v="Kintamani"/>
    <s v="Jalan raya kintamani toko lessy Desa batur tengah kecamatan kintamani"/>
    <n v="1"/>
    <s v="BARANG"/>
    <n v="100"/>
    <n v="0"/>
    <s v="EZ"/>
    <s v="Bulanan"/>
    <s v="BELI 1 DAPAT 2 Kacamata Autofokus"/>
    <m/>
    <n v="38000"/>
    <n v="0"/>
    <n v="0"/>
    <n v="38000"/>
    <m/>
    <s v="Diskon"/>
    <n v="15200"/>
    <n v="22800"/>
    <n v="73000"/>
    <n v="1095"/>
    <s v="IWAYAN NADA (RM)"/>
    <m/>
    <d v="2026-06-27T00:00:00"/>
    <m/>
    <x v="0"/>
    <m/>
    <s v="VIP"/>
    <m/>
    <m/>
    <s v="Tidak"/>
    <s v="COD"/>
    <n v="35000"/>
    <s v="Recon"/>
    <n v="49105"/>
    <x v="2"/>
  </r>
  <r>
    <s v="1359094541"/>
    <d v="2026-06-15T00:00:00"/>
    <s v="MEIKA-BERKARYA"/>
    <s v="Meika Berkarya"/>
    <s v="6287818525580"/>
    <s v="Kab. Kuningan"/>
    <s v="Cilimus"/>
    <s v="Jl. Panawuan Indrapatra, Panawuan"/>
    <s v="Yupi Od"/>
    <s v="6285750014064"/>
    <x v="13"/>
    <s v="Kab. Katingan"/>
    <s v="Tasik Payawan"/>
    <s v="Kelurahan Petak Bahandang Kec Tasik Payawan Katingan (DIANTAR LANGSUNG KE ALAMAT PENERIMA) Rt 2 Rw 1 No. 301 Depan SMP."/>
    <n v="1"/>
    <s v="BARANG"/>
    <n v="100"/>
    <n v="0"/>
    <s v="EZ"/>
    <s v="Bulanan"/>
    <s v="Beli 1 Vacum Cleaner Mobil"/>
    <m/>
    <n v="63000"/>
    <n v="0"/>
    <n v="0"/>
    <n v="63000"/>
    <m/>
    <s v="Diskon"/>
    <n v="25200"/>
    <n v="37800"/>
    <n v="143000"/>
    <n v="2145"/>
    <s v="PAKET ANDA ADA DI JNT PANAUWAN"/>
    <s v="Atasan/Staf/Karyawan"/>
    <d v="2026-06-28T00:00:00"/>
    <m/>
    <x v="1"/>
    <m/>
    <s v="VIP"/>
    <m/>
    <m/>
    <s v="Tidak"/>
    <s v="COD"/>
    <n v="80000"/>
    <s v="-"/>
    <n v="103055"/>
    <x v="16"/>
  </r>
  <r>
    <s v="1359371279"/>
    <d v="2026-06-15T00:00:00"/>
    <s v="MEIKA-BERKARYA"/>
    <s v="Meika Berkarya"/>
    <s v="6287818525580"/>
    <s v="Kab. Kuningan"/>
    <s v="Cilimus"/>
    <s v="Jl. Panawuan Indrapatra, Panawuan"/>
    <s v="Tomie (PS)"/>
    <s v="6282151555840"/>
    <x v="13"/>
    <s v="Kab. Gunung Mas"/>
    <s v="Rungan Hulu"/>
    <s v="Jl. Tamangung Jungkir RT/RW 03/01 Desa. Tumbang Lapan (ANTRAKN LANGSUNG KE ALAMAT)"/>
    <n v="1"/>
    <s v="BARANG"/>
    <n v="100"/>
    <n v="0"/>
    <s v="EZ"/>
    <s v="Bulanan"/>
    <s v="Beli 1 Gratis 1 Parfum Mobil"/>
    <m/>
    <n v="74000"/>
    <n v="0"/>
    <n v="0"/>
    <n v="74000"/>
    <m/>
    <s v="Diskon"/>
    <n v="29600"/>
    <n v="44400"/>
    <n v="178000"/>
    <n v="2670"/>
    <s v="jnt"/>
    <s v="Atasan/Staf/Karyawan"/>
    <d v="2026-06-29T00:00:00"/>
    <m/>
    <x v="1"/>
    <m/>
    <s v="VIP"/>
    <m/>
    <m/>
    <s v="Tidak"/>
    <s v="COD"/>
    <n v="104000"/>
    <s v="-"/>
    <n v="130930"/>
    <x v="17"/>
  </r>
  <r>
    <s v="1359371206"/>
    <d v="2026-06-15T00:00:00"/>
    <s v="MEIKA-BERKARYA"/>
    <s v="Meika Berkarya"/>
    <s v="6287818525580"/>
    <s v="Kab. Kuningan"/>
    <s v="Cilimus"/>
    <s v="Jl. Panawuan Indrapatra, Panawuan"/>
    <s v="Saipudin(Mar)."/>
    <s v="628136802517"/>
    <x v="10"/>
    <s v="Kab. Ogan Komering Ulu Selatan"/>
    <s v="Kisam Tinggi"/>
    <s v="Ds, ulak pandan kec kisam tinggi kab oku selatan prof sumsel"/>
    <n v="1"/>
    <s v="BARANG"/>
    <n v="100"/>
    <n v="0"/>
    <s v="EZ"/>
    <s v="Bulanan"/>
    <s v="Beli 1 Pembesar Layar Hp"/>
    <m/>
    <n v="37000"/>
    <n v="0"/>
    <n v="0"/>
    <n v="37000"/>
    <m/>
    <s v="Diskon"/>
    <n v="14800"/>
    <n v="22200"/>
    <n v="107000"/>
    <n v="1605"/>
    <s v="jnt"/>
    <s v="Atasan/Staf/Karyawan"/>
    <d v="2026-06-25T00:00:00"/>
    <m/>
    <x v="1"/>
    <m/>
    <s v="VIP"/>
    <m/>
    <m/>
    <s v="Tidak"/>
    <s v="COD"/>
    <n v="70000"/>
    <s v="-"/>
    <n v="83195"/>
    <x v="10"/>
  </r>
  <r>
    <s v="1359093965"/>
    <d v="2026-06-15T00:00:00"/>
    <s v="MEIKA-BERKARYA"/>
    <s v="Meika Berkarya"/>
    <s v="6287818525580"/>
    <s v="Kab. Kuningan"/>
    <s v="Cilimus"/>
    <s v="Jl. Panawuan Indrapatra, Panawuan, Kec. Cigandamekar, Kabupaten Kuningan, Jawa Barat"/>
    <s v="daut tarigan ( SP )"/>
    <s v="6281376601352"/>
    <x v="0"/>
    <s v="Kab. Karo"/>
    <s v="Barusjahe"/>
    <s v="Desa Sinaman , rumah dekat koperasi sinaman, Kec Barus Jahe Kab. Karo"/>
    <n v="1"/>
    <s v="BARANG"/>
    <n v="100"/>
    <n v="0"/>
    <s v="EZ"/>
    <s v="Bulanan"/>
    <s v="1 SET GIGI PALSU"/>
    <m/>
    <n v="54000"/>
    <n v="0"/>
    <n v="0"/>
    <n v="54000"/>
    <m/>
    <s v="Diskon"/>
    <n v="21600"/>
    <n v="32400"/>
    <n v="114000"/>
    <n v="1710"/>
    <s v="JNT"/>
    <s v="Atasan/Staf/Karyawan"/>
    <d v="2026-06-26T00:00:00"/>
    <s v="HUBUNGI PENERIMA (LANGSUNG ANTAR KE ALAMAT)"/>
    <x v="1"/>
    <m/>
    <s v="VIP"/>
    <m/>
    <m/>
    <s v="Tidak"/>
    <s v="COD"/>
    <n v="60000"/>
    <s v="-"/>
    <n v="79890"/>
    <x v="12"/>
  </r>
  <r>
    <s v="1358336108"/>
    <d v="2026-06-15T00:00:00"/>
    <s v="MEIKA-BERKARYA"/>
    <s v="Meika Berkarya"/>
    <s v="6287818525580"/>
    <s v="Kab. Kuningan"/>
    <s v="Cilimus"/>
    <s v="Jl. Panawuan Indrapatra, Panawuan"/>
    <s v="Yunus Abdulfattah (ib)"/>
    <s v="6285299936447"/>
    <x v="3"/>
    <s v="Manado"/>
    <s v="Malalayang"/>
    <s v="Jln maruwasye Malalayang dua Ling IV lorong laut  manado"/>
    <n v="1"/>
    <s v="BARANG"/>
    <n v="100"/>
    <n v="0"/>
    <s v="EZ"/>
    <s v="Bulanan"/>
    <s v="Beli 1 Gratis 1 Alat Cukur Multifungsi"/>
    <m/>
    <n v="64000"/>
    <n v="0"/>
    <n v="0"/>
    <n v="64000"/>
    <m/>
    <s v="Diskon"/>
    <n v="25600"/>
    <n v="38400"/>
    <n v="168000"/>
    <n v="2520"/>
    <s v="DC PANAWUAN"/>
    <s v="Atasan/Staf/Karyawan"/>
    <d v="2026-06-27T00:00:00"/>
    <m/>
    <x v="1"/>
    <m/>
    <s v="VIP"/>
    <m/>
    <m/>
    <s v="Tidak"/>
    <s v="COD"/>
    <n v="104000"/>
    <s v="-"/>
    <n v="127080"/>
    <x v="2"/>
  </r>
  <r>
    <s v="1358966437"/>
    <d v="2026-06-15T00:00:00"/>
    <s v="MEIKA-BERKARYA"/>
    <s v="Meika Berkarya"/>
    <s v="6287818525580"/>
    <s v="Kab. Kuningan"/>
    <s v="Cilimus"/>
    <s v="Jl. Panawuan Indrapatra, Panawuan"/>
    <s v="Mat Diah (Jj)"/>
    <s v="6285268204143"/>
    <x v="29"/>
    <s v="Kab. Bengkulu Utara"/>
    <s v="Ketahun"/>
    <s v="Jln. Desa Pasar Ketahun RT 02 RW 02 Kelurahan /Desa Pasar Ketahun, Patokan rumah samping SMK N 5 Bengkulu Utara, rumah warna hijau"/>
    <n v="1"/>
    <s v="BARANG"/>
    <n v="100"/>
    <n v="0"/>
    <s v="EZ"/>
    <s v="Bulanan"/>
    <s v="Beli 1 Gratis 1 Alat Cukur Multifungsi"/>
    <m/>
    <n v="63000"/>
    <n v="0"/>
    <n v="0"/>
    <n v="63000"/>
    <m/>
    <s v="Diskon"/>
    <n v="25200"/>
    <n v="37800"/>
    <n v="168000"/>
    <n v="2520"/>
    <s v="konsumen"/>
    <m/>
    <d v="2026-06-20T00:00:00"/>
    <m/>
    <x v="0"/>
    <m/>
    <s v="VIP"/>
    <m/>
    <m/>
    <s v="Tidak"/>
    <s v="COD"/>
    <n v="105000"/>
    <s v="Recon"/>
    <n v="127680"/>
    <x v="7"/>
  </r>
  <r>
    <s v="1358335885"/>
    <d v="2026-06-15T00:00:00"/>
    <s v="MEIKA-BERKARYA"/>
    <s v="Meika Berkarya"/>
    <s v="6287818525580"/>
    <s v="Kab. Kuningan"/>
    <s v="Cilimus"/>
    <s v="Jl. Panawuan Indrapatra, Panawuan, Kec. Cigandamekar, Kabupaten Kuningan, Jawa Barat"/>
    <s v="Nifan (AK)"/>
    <s v="6285749535904"/>
    <x v="8"/>
    <s v="Kab. Sigi"/>
    <s v="Palolo"/>
    <s v="Desa Makmur, Rt 03 / Rw 01, Kec Palolo, Kab Sigi,"/>
    <n v="1"/>
    <s v="BARANG"/>
    <n v="100"/>
    <n v="0"/>
    <s v="EZ"/>
    <s v="Bulanan"/>
    <s v="1 SET GIGI PALSU"/>
    <m/>
    <n v="85000"/>
    <n v="0"/>
    <n v="0"/>
    <n v="85000"/>
    <m/>
    <s v="Diskon"/>
    <n v="34000"/>
    <n v="51000"/>
    <n v="98000"/>
    <n v="1470"/>
    <s v="ybs"/>
    <m/>
    <d v="2026-07-01T00:00:00"/>
    <s v="HUBUNGI PENERIMA (LANGSUNG ANTAR KE ALAMAT)"/>
    <x v="1"/>
    <m/>
    <s v="VIP"/>
    <m/>
    <m/>
    <s v="Tidak"/>
    <s v="COD"/>
    <n v="13000"/>
    <s v="-"/>
    <n v="45530"/>
    <x v="1"/>
  </r>
  <r>
    <s v="1359398433"/>
    <d v="2026-06-15T00:00:00"/>
    <s v="MEIKA-BERKARYA"/>
    <s v="Meika Berkarya"/>
    <s v="6287818525580"/>
    <s v="Kab. Kuningan"/>
    <s v="Cilimus"/>
    <s v="Jl. Panawuan Indrapatra, Panawuan, Kec. Cigandamekar, Kabupaten Kuningan, Jawa Barat"/>
    <s v="yusuf (ar)"/>
    <s v="6282351052562"/>
    <x v="16"/>
    <s v="Kab. Lamongan"/>
    <s v="Kedungpring"/>
    <s v="Desa Kalen Rt 06 Rw 04, Kec Kedungpring"/>
    <n v="1"/>
    <s v="BARANG"/>
    <n v="100"/>
    <n v="0"/>
    <s v="EZ"/>
    <s v="Bulanan"/>
    <s v="1 SET GIGI PALSU"/>
    <m/>
    <n v="29000"/>
    <n v="0"/>
    <n v="0"/>
    <n v="29000"/>
    <m/>
    <s v="Diskon"/>
    <n v="20000"/>
    <n v="9000"/>
    <n v="89000"/>
    <n v="1335"/>
    <s v="paket anda adadi jnt panawuan"/>
    <s v="Atasan/Staf/Karyawan"/>
    <d v="2026-06-24T00:00:00"/>
    <s v="HUBUNGI PENERIMA (LANGSUNG ANTAR KE ALAMAT)"/>
    <x v="1"/>
    <m/>
    <s v="VIP"/>
    <m/>
    <m/>
    <s v="Tidak"/>
    <s v="COD"/>
    <n v="60000"/>
    <s v="-"/>
    <n v="78665"/>
    <x v="19"/>
  </r>
  <r>
    <s v="1358525933"/>
    <d v="2026-06-15T00:00:00"/>
    <s v="MEIKA-BERKARYA"/>
    <s v="Meika Berkarya"/>
    <s v="6287818525580"/>
    <s v="Kab. Kuningan"/>
    <s v="Cilimus"/>
    <s v="Jl. Panawuan Indrapatra, Panawuan"/>
    <s v="M munir fatoni (ib)"/>
    <s v="6281358882878"/>
    <x v="10"/>
    <s v="Kab. Musi Rawas"/>
    <s v="Megang Sakti"/>
    <s v="Ponpes darul barokah megang sakti kabupaten Musi Rawas"/>
    <n v="1"/>
    <s v="BARANG"/>
    <n v="100"/>
    <n v="0"/>
    <s v="EZ"/>
    <s v="Bulanan"/>
    <s v="Beli 1 Gratis 1 Parfum Mobil"/>
    <m/>
    <n v="37000"/>
    <n v="0"/>
    <n v="0"/>
    <n v="37000"/>
    <m/>
    <s v="Diskon"/>
    <n v="14800"/>
    <n v="22200"/>
    <n v="141000"/>
    <n v="2115"/>
    <s v="M munir fatoni (ib)"/>
    <m/>
    <d v="2026-06-20T00:00:00"/>
    <m/>
    <x v="0"/>
    <m/>
    <s v="VIP"/>
    <m/>
    <m/>
    <s v="Tidak"/>
    <s v="COD"/>
    <n v="104000"/>
    <s v="Recon"/>
    <n v="116685"/>
    <x v="7"/>
  </r>
  <r>
    <s v="1359109185"/>
    <d v="2026-06-15T00:00:00"/>
    <s v="MEIKA-BERKARYA"/>
    <s v="Meika Berkarya"/>
    <s v="6287818525580"/>
    <s v="Kab. Kuningan"/>
    <s v="Cilimus"/>
    <s v="Jl. Panawuan Indrapatra, Panawuan"/>
    <s v="Herman dali Od."/>
    <s v="6282192227506"/>
    <x v="11"/>
    <s v="Kab. Gorontalo"/>
    <s v="Tibawa"/>
    <s v="Dusun Kopi Desa Buhu Kec Tibawa (DIANTAR LANGSUNG KE ALAMAT PENERIMA) Gereja Sion Alo."/>
    <n v="1"/>
    <s v="BARANG"/>
    <n v="100"/>
    <n v="0"/>
    <s v="EZ"/>
    <s v="Bulanan"/>
    <s v="Beli 1 Pembesar Layar Hp"/>
    <m/>
    <n v="85000"/>
    <n v="0"/>
    <n v="0"/>
    <n v="85000"/>
    <m/>
    <s v="Diskon"/>
    <n v="34000"/>
    <n v="51000"/>
    <n v="155000"/>
    <n v="2325"/>
    <s v="paket anda adadi jnt panawuan"/>
    <s v="Atasan/Staf/Karyawan"/>
    <d v="2026-06-24T00:00:00"/>
    <m/>
    <x v="1"/>
    <m/>
    <s v="VIP"/>
    <m/>
    <m/>
    <s v="Tidak"/>
    <s v="COD"/>
    <n v="70000"/>
    <s v="-"/>
    <n v="101675"/>
    <x v="19"/>
  </r>
  <r>
    <s v="1359394499"/>
    <d v="2026-06-15T00:00:00"/>
    <s v="MEIKA-BERKARYA"/>
    <s v="Meika Berkarya"/>
    <s v="6287818525580"/>
    <s v="Kab. Kuningan"/>
    <s v="Cilimus"/>
    <s v="Jl. Panawuan Indrapatra, Panawuan, Kec. Cigandamekar, Kabupaten Kuningan, Jawa Barat"/>
    <s v="Turiman (rz)"/>
    <s v="6281258057602"/>
    <x v="19"/>
    <s v="Kab. Kutai Kartanegara"/>
    <s v="Loa Janan"/>
    <s v="Jln. Widia gama RT 09 Kelurahan/Desa : Desa Tani Bhakti ( Dekat kantor desa hubungi terlebih dahulu )"/>
    <n v="1"/>
    <s v="BARANG"/>
    <n v="100"/>
    <n v="0"/>
    <s v="EZ"/>
    <s v="Bulanan"/>
    <s v="1 PCS TOPI KOMANDO (H)"/>
    <m/>
    <n v="71000"/>
    <n v="0"/>
    <n v="0"/>
    <n v="71000"/>
    <m/>
    <s v="Diskon"/>
    <n v="28400"/>
    <n v="42600"/>
    <n v="160000"/>
    <n v="2400"/>
    <s v="Turiman (rz)"/>
    <m/>
    <d v="2026-06-20T00:00:00"/>
    <s v="HUBUNGI PENERIMA (LANGSUNG ANTAR KE ALAMAT)"/>
    <x v="0"/>
    <m/>
    <s v="VIP"/>
    <m/>
    <m/>
    <s v="Tidak"/>
    <s v="COD"/>
    <n v="89000"/>
    <s v="Recon"/>
    <n v="115000"/>
    <x v="7"/>
  </r>
  <r>
    <s v="1358974448"/>
    <d v="2026-06-15T00:00:00"/>
    <s v="MEIKA-BERKARYA"/>
    <s v="Meika Berkarya"/>
    <s v="6287818525580"/>
    <s v="Kab. Kuningan"/>
    <s v="Cilimus"/>
    <s v="Jl. Panawuan Indrapatra, Panawuan"/>
    <s v="Nasip tambunan (RM)"/>
    <s v="6281250432442"/>
    <x v="19"/>
    <s v="Kab. Kutai Kartanegara"/>
    <s v="Anggana"/>
    <s v="Disini no reason tepatnya makam raja aji mahkota Kutai Lama rt 1 desa kutai Lama kecamatan anggana"/>
    <n v="1"/>
    <s v="BARANG"/>
    <n v="100"/>
    <n v="0"/>
    <s v="EZ"/>
    <s v="Bulanan"/>
    <s v="Beli 1 Spray Pembersih Interior Mobil"/>
    <m/>
    <n v="71000"/>
    <n v="0"/>
    <n v="0"/>
    <n v="71000"/>
    <m/>
    <s v="Diskon"/>
    <n v="28400"/>
    <n v="42600"/>
    <n v="150000"/>
    <n v="2250"/>
    <s v="PENERIMA:(HUBUNGI 081313558861 WA CHAT)"/>
    <s v="Atasan/Staf/Karyawan"/>
    <d v="2026-06-28T00:00:00"/>
    <m/>
    <x v="1"/>
    <m/>
    <s v="VIP"/>
    <m/>
    <m/>
    <s v="Tidak"/>
    <s v="COD"/>
    <n v="79000"/>
    <s v="-"/>
    <n v="105150"/>
    <x v="16"/>
  </r>
  <r>
    <s v="1358969406"/>
    <d v="2026-06-15T00:00:00"/>
    <s v="MEIKA-BERKARYA"/>
    <s v="Meika Berkarya"/>
    <s v="6287818525580"/>
    <s v="Kab. Kuningan"/>
    <s v="Cilimus"/>
    <s v="Jl. Panawuan Indrapatra, Panawuan"/>
    <s v="Roby Baba(Mar)."/>
    <s v="6285333422990"/>
    <x v="1"/>
    <s v="Kab. Rote Ndao"/>
    <s v="Lobalain"/>
    <s v="Jln Baa budalangga,RT 002 RW 07,kecamatan lobalain,kelurahan mokdale propinsi NTT"/>
    <n v="1"/>
    <s v="BARANG"/>
    <n v="100"/>
    <n v="0"/>
    <s v="EZ"/>
    <s v="Bulanan"/>
    <s v="Beli 1 Gratis 1 Alat Cukur Multifungsi"/>
    <m/>
    <n v="85000"/>
    <n v="0"/>
    <n v="0"/>
    <n v="85000"/>
    <m/>
    <s v="Diskon"/>
    <n v="34000"/>
    <n v="51000"/>
    <n v="189000"/>
    <n v="2835"/>
    <m/>
    <m/>
    <m/>
    <m/>
    <x v="1"/>
    <m/>
    <s v="VIP"/>
    <m/>
    <m/>
    <s v="Tidak"/>
    <s v="COD"/>
    <n v="104000"/>
    <s v="-"/>
    <n v="135165"/>
    <x v="20"/>
  </r>
  <r>
    <s v="1359110472"/>
    <d v="2026-06-15T00:00:00"/>
    <s v="MEIKA-BERKARYA"/>
    <s v="Meika Berkarya"/>
    <s v="6287818525580"/>
    <s v="Kab. Kuningan"/>
    <s v="Cilimus"/>
    <s v="Jl. Panawuan Indrapatra, Panawuan"/>
    <s v="Basnawati (Ad)"/>
    <s v="6285241608311"/>
    <x v="23"/>
    <s v="Kab. Kolaka"/>
    <s v="Baula"/>
    <s v="Desa/Kel Longori RT 3 RW 3 samping Indomaret"/>
    <n v="1"/>
    <s v="BARANG"/>
    <n v="100"/>
    <n v="0"/>
    <s v="EZ"/>
    <s v="Bulanan"/>
    <s v="Beli 1 Alat Peras Buah"/>
    <m/>
    <n v="85000"/>
    <n v="0"/>
    <n v="0"/>
    <n v="85000"/>
    <m/>
    <s v="Diskon"/>
    <n v="34000"/>
    <n v="51000"/>
    <n v="179000"/>
    <n v="2685"/>
    <s v="Basnawati (Ad)"/>
    <m/>
    <d v="2026-06-20T00:00:00"/>
    <m/>
    <x v="0"/>
    <m/>
    <s v="VIP"/>
    <m/>
    <m/>
    <s v="Tidak"/>
    <s v="COD"/>
    <n v="94000"/>
    <s v="Recon"/>
    <n v="125315"/>
    <x v="7"/>
  </r>
  <r>
    <s v="1358407299"/>
    <d v="2026-06-15T00:00:00"/>
    <s v="MEIKA-BERKARYA"/>
    <s v="Meika Berkarya"/>
    <s v="6287818525580"/>
    <s v="Kab. Kuningan"/>
    <s v="Cilimus"/>
    <s v="Jl. Panawuan Indrapatra, Panawuan, Kec. Cigandamekar, Kabupaten Kuningan, Jawa Barat"/>
    <s v="Kiki (ar)"/>
    <s v="6285394181309"/>
    <x v="3"/>
    <s v="Kab. Bolaang Mongondow Timur"/>
    <s v="Kotabunan"/>
    <s v="Desa Buyat Tengah RT 02 Dusun 3 Depan Balai desa buyat tengah, Kacamatan Kotabunan"/>
    <n v="1"/>
    <s v="BARANG"/>
    <n v="100"/>
    <n v="0"/>
    <s v="EZ"/>
    <s v="Bulanan"/>
    <s v="2 SET GIGI PALSU"/>
    <m/>
    <n v="114000"/>
    <n v="0"/>
    <n v="0"/>
    <n v="114000"/>
    <m/>
    <s v="Diskon"/>
    <n v="45600"/>
    <n v="68400"/>
    <n v="214000"/>
    <n v="3210"/>
    <s v="Kiki (ar)"/>
    <m/>
    <d v="2026-06-19T00:00:00"/>
    <s v="HUBUNGI PENERIMA (LANGSUNG ANTAR KE ALAMAT)"/>
    <x v="0"/>
    <m/>
    <s v="VIP"/>
    <m/>
    <m/>
    <s v="Tidak"/>
    <s v="COD"/>
    <n v="100000"/>
    <s v="Recon"/>
    <n v="142390"/>
    <x v="14"/>
  </r>
  <r>
    <s v="1359110365"/>
    <d v="2026-06-15T00:00:00"/>
    <s v="MEIKA-BERKARYA"/>
    <s v="Meika Berkarya"/>
    <s v="6287818525580"/>
    <s v="Kab. Kuningan"/>
    <s v="Cilimus"/>
    <s v="Jl. Panawuan Indrapatra, Panawuan, Kec. Cigandamekar, Kabupaten Kuningan, Jawa Barat"/>
    <s v="Wayan Suriasa (AK)"/>
    <s v="6285806028610"/>
    <x v="12"/>
    <s v="Kab. Karangasem"/>
    <s v="Selat"/>
    <s v="Desa Duda Timur, Kec Selat, Kab Karangasem, Bali"/>
    <n v="1"/>
    <s v="BARANG"/>
    <n v="100"/>
    <n v="0"/>
    <s v="EZ"/>
    <s v="Bulanan"/>
    <s v="1 SET GIGI PALSU"/>
    <m/>
    <n v="38000"/>
    <n v="0"/>
    <n v="0"/>
    <n v="38000"/>
    <m/>
    <s v="Diskon"/>
    <n v="15200"/>
    <n v="22800"/>
    <n v="92000"/>
    <n v="1380"/>
    <s v="JNT"/>
    <s v="Atasan/Staf/Karyawan"/>
    <d v="2026-06-25T00:00:00"/>
    <s v="HUBUNGI PENERIMA (LANGSUNG ANTAR KE ALAMAT)"/>
    <x v="1"/>
    <m/>
    <s v="VIP"/>
    <m/>
    <m/>
    <s v="Tidak"/>
    <s v="COD"/>
    <n v="54000"/>
    <s v="-"/>
    <n v="67820"/>
    <x v="10"/>
  </r>
  <r>
    <s v="1358399945"/>
    <d v="2026-06-15T00:00:00"/>
    <s v="MEIKA-BERKARYA"/>
    <s v="Meika Berkarya"/>
    <s v="6287818525580"/>
    <s v="Kab. Kuningan"/>
    <s v="Cilimus"/>
    <s v="Jl. Panawuan Indrapatra, Panawuan, Kec. Cigandamekar, Kabupaten Kuningan, Jawa Barat"/>
    <s v="Kasman (Rs)"/>
    <s v="6285250979987"/>
    <x v="8"/>
    <s v="Kab. Morowali"/>
    <s v="Bahodopi"/>
    <s v="Desa Lalampu, (Kos Sinarpadaidi 01) Kec Bahodopi, Kab Morowali, Provinsi Sulawesi Tengah"/>
    <n v="1"/>
    <s v="BARANG"/>
    <n v="100"/>
    <n v="0"/>
    <s v="EZ"/>
    <s v="Bulanan"/>
    <s v="1 DAPAT 3 PENAMBAL GIGI"/>
    <m/>
    <n v="108000"/>
    <n v="0"/>
    <n v="0"/>
    <n v="108000"/>
    <m/>
    <s v="Diskon"/>
    <n v="43200"/>
    <n v="64800"/>
    <n v="182000"/>
    <n v="2730"/>
    <s v="ybs"/>
    <m/>
    <d v="2026-06-30T00:00:00"/>
    <s v="HUBUNGI PENERIMA (LANGSUNG ANTAR KE ALAMAT)"/>
    <x v="1"/>
    <m/>
    <s v="VIP"/>
    <m/>
    <m/>
    <s v="Tidak"/>
    <s v="COD"/>
    <n v="74000"/>
    <s v="-"/>
    <n v="114470"/>
    <x v="8"/>
  </r>
  <r>
    <s v="1358410847"/>
    <d v="2026-06-15T00:00:00"/>
    <s v="MEIKA-BERKARYA"/>
    <s v="Meika Berkarya"/>
    <s v="6287818525580"/>
    <s v="Kab. Kuningan"/>
    <s v="Cilimus"/>
    <s v="Jl. Panawuan Indrapatra, Panawuan, Kec. Cigandamekar, Kabupaten Kuningan, Jawa Barat"/>
    <s v="Johan (Fr)"/>
    <s v="6281392327507"/>
    <x v="15"/>
    <s v="Kab. Cilacap"/>
    <s v="Cilacap Selatan"/>
    <s v="Jln manunggal ketua Desa Tegalkamulyan RT02RT15, Kec Cilacap selatan"/>
    <n v="1"/>
    <s v="BARANG"/>
    <n v="100"/>
    <n v="0"/>
    <s v="EZ"/>
    <s v="Bulanan"/>
    <s v="1 SET POMPA SEDOT MANUAL (1 POMPA DAN 1 SELANG)"/>
    <m/>
    <n v="20000"/>
    <n v="0"/>
    <n v="0"/>
    <n v="20000"/>
    <m/>
    <s v="Diskon"/>
    <n v="13000"/>
    <n v="7000"/>
    <n v="85000"/>
    <n v="1275"/>
    <s v="Johan (Fr)"/>
    <m/>
    <d v="2026-06-17T00:00:00"/>
    <s v="HUBUNGI PENERIMA (LANGSUNG ANTAR KE ALAMAT)"/>
    <x v="0"/>
    <m/>
    <s v="VIP"/>
    <m/>
    <m/>
    <s v="Tidak"/>
    <s v="COD"/>
    <n v="65000"/>
    <s v="Recon"/>
    <n v="76725"/>
    <x v="15"/>
  </r>
  <r>
    <s v="1358979474"/>
    <d v="2026-06-15T00:00:00"/>
    <s v="MEIKA-BERKARYA"/>
    <s v="Meika Berkarya"/>
    <s v="6287818525580"/>
    <s v="Kab. Kuningan"/>
    <s v="Cilimus"/>
    <s v="Jl. Panawuan Indrapatra, Panawuan, Kec. Cigandamekar, Kabupaten Kuningan, Jawa Barat"/>
    <s v="Tri maryanti (AK)"/>
    <s v="6285601708860"/>
    <x v="15"/>
    <s v="Kab. Banyumas"/>
    <s v="Wangon"/>
    <s v="Desa Rawaheng, Rt 01 / Rw 03, Kec Wangon, Kab Banyumas"/>
    <n v="1"/>
    <s v="BARANG"/>
    <n v="100"/>
    <n v="0"/>
    <s v="EZ"/>
    <s v="Bulanan"/>
    <s v="1 SET GIGI PALSU"/>
    <m/>
    <n v="23000"/>
    <n v="0"/>
    <n v="0"/>
    <n v="23000"/>
    <m/>
    <s v="Diskon"/>
    <n v="16000"/>
    <n v="7000"/>
    <n v="80000"/>
    <n v="1200"/>
    <s v="Tri maryanti (AK)"/>
    <m/>
    <d v="2026-06-17T00:00:00"/>
    <s v="HUBUNGI PENERIMA (LANGSUNG ANTAR KE ALAMAT)"/>
    <x v="0"/>
    <m/>
    <s v="VIP"/>
    <m/>
    <m/>
    <s v="Tidak"/>
    <s v="COD"/>
    <n v="57000"/>
    <s v="Recon"/>
    <n v="71800"/>
    <x v="15"/>
  </r>
  <r>
    <s v="1359101589"/>
    <d v="2026-06-15T00:00:00"/>
    <s v="MEIKA-BERKARYA"/>
    <s v="Meika Berkarya"/>
    <s v="6287818525580"/>
    <s v="Kab. Kuningan"/>
    <s v="Cilimus"/>
    <s v="Jl. Panawuan Indrapatra, Panawuan"/>
    <s v="Sary Kewalaki (PS)"/>
    <s v="6282345555549"/>
    <x v="18"/>
    <s v="Kab. Mamuju"/>
    <s v="Mamuju"/>
    <s v="Jln. Soekarno Hatta BTN Andalusia Blok a no.4 Kelurahan. Karema (ANTRAKN LANGSUNG KE ALAMAT)"/>
    <n v="1"/>
    <s v="BARANG"/>
    <n v="100"/>
    <n v="0"/>
    <s v="EZ"/>
    <s v="Bulanan"/>
    <s v="Beli 1 Gratis 1 Parfum Mobil Varian:. Cologne dan Laut"/>
    <m/>
    <n v="75000"/>
    <n v="0"/>
    <n v="0"/>
    <n v="75000"/>
    <m/>
    <s v="Diskon"/>
    <n v="30000"/>
    <n v="45000"/>
    <n v="179000"/>
    <n v="2685"/>
    <s v="Sary Kewalaki (PS)"/>
    <m/>
    <d v="2026-06-21T00:00:00"/>
    <m/>
    <x v="0"/>
    <m/>
    <s v="VIP"/>
    <m/>
    <m/>
    <s v="Tidak"/>
    <s v="COD"/>
    <n v="104000"/>
    <s v="Recon"/>
    <n v="131315"/>
    <x v="9"/>
  </r>
  <r>
    <s v="1358920129"/>
    <d v="2026-06-15T00:00:00"/>
    <s v="MEIKA-BERKARYA"/>
    <s v="Meika Berkarya"/>
    <s v="6287818525580"/>
    <s v="Kab. Kuningan"/>
    <s v="Cilimus"/>
    <s v="Jl. Panawuan Indrapatra, Panawuan, Kec. Cigandamekar, Kabupaten Kuningan, Jawa Barat"/>
    <s v="Azhari (ar)"/>
    <s v="6285776472662"/>
    <x v="24"/>
    <s v="Jakarta Selatan"/>
    <s v="Pesanggrahan"/>
    <s v="Kelurahan Ulujami Rt 008 Rw 007 No99, Kec Pesanggarahan"/>
    <n v="1"/>
    <s v="BARANG"/>
    <n v="100"/>
    <n v="0"/>
    <s v="EZ"/>
    <s v="Bulanan"/>
    <s v="1 SET POMPA SEDOT MANUAL (1 POMPA DAN 1 SELANG)"/>
    <m/>
    <n v="14000"/>
    <n v="0"/>
    <n v="0"/>
    <n v="14000"/>
    <m/>
    <s v="Diskon"/>
    <n v="8000"/>
    <n v="6000"/>
    <n v="82000"/>
    <n v="1230"/>
    <s v="Azhari (ar)"/>
    <m/>
    <d v="2026-06-17T00:00:00"/>
    <s v="HUBUNGI PENERIMA (LANGSUNG ANTAR KE ALAMAT)"/>
    <x v="0"/>
    <m/>
    <s v="VIP"/>
    <m/>
    <m/>
    <s v="Tidak"/>
    <s v="COD"/>
    <n v="68000"/>
    <s v="Recon"/>
    <n v="74770"/>
    <x v="15"/>
  </r>
  <r>
    <s v="1358921745"/>
    <d v="2026-06-15T00:00:00"/>
    <s v="MEIKA-BERKARYA"/>
    <s v="Meika Berkarya"/>
    <s v="6287818525580"/>
    <s v="Kab. Kuningan"/>
    <s v="Cilimus"/>
    <s v="Jl. Panawuan Indrapatra, Panawuan"/>
    <s v="Komang S. Wijaya (Hb)"/>
    <s v="6285240425363"/>
    <x v="3"/>
    <s v="Manado"/>
    <s v="Malalayang"/>
    <s v="Jln. Agape ( Rumah Pagar Bali ) Lingk 8 (di bawah gereja GMIM EL-ELION, Kel. Malalayang Satu Barat"/>
    <n v="1"/>
    <s v="BARANG"/>
    <n v="100"/>
    <n v="0"/>
    <s v="EZ"/>
    <s v="Bulanan"/>
    <s v="BELI 1 GRATIS KUAS Aspal Anti Bocor"/>
    <m/>
    <n v="64000"/>
    <n v="0"/>
    <n v="0"/>
    <n v="64000"/>
    <m/>
    <s v="Diskon"/>
    <n v="25600"/>
    <n v="38400"/>
    <n v="148000"/>
    <n v="2220"/>
    <s v="Komang S. Wijaya (Hb)"/>
    <m/>
    <d v="2026-06-19T00:00:00"/>
    <m/>
    <x v="0"/>
    <m/>
    <s v="VIP"/>
    <m/>
    <m/>
    <s v="Tidak"/>
    <s v="COD"/>
    <n v="84000"/>
    <s v="Recon"/>
    <n v="107380"/>
    <x v="14"/>
  </r>
  <r>
    <s v="1358977799"/>
    <d v="2026-06-15T00:00:00"/>
    <s v="MEIKA-BERKARYA"/>
    <s v="Meika Berkarya"/>
    <s v="6287818525580"/>
    <s v="Kab. Kuningan"/>
    <s v="Cilimus"/>
    <s v="Jl. Panawuan Indrapatra, Panawuan, Kec. Cigandamekar, Kabupaten Kuningan, Jawa Barat"/>
    <s v="Arifin (IS)"/>
    <s v="6281235376561"/>
    <x v="3"/>
    <s v="Manado"/>
    <s v="Mapanget"/>
    <s v="Kelurahan Kairagi I atau Kairagi II, Patokan Novotel lapangan golf, Samping balika, Kec Mapanget Kab Kota Manado Provinsi Sulawesi Utara"/>
    <n v="1"/>
    <s v="BARANG"/>
    <n v="100"/>
    <n v="0"/>
    <s v="EZ"/>
    <s v="Bulanan"/>
    <s v="1 SET GIGI PALSU"/>
    <m/>
    <n v="64000"/>
    <n v="0"/>
    <n v="0"/>
    <n v="64000"/>
    <m/>
    <s v="Diskon"/>
    <n v="25600"/>
    <n v="38400"/>
    <n v="119000"/>
    <n v="1785"/>
    <s v="Arifin (IS)"/>
    <m/>
    <d v="2026-06-20T00:00:00"/>
    <s v="HUBUNGI PENERIMA (LANGSUNG ANTAR KE ALAMAT)"/>
    <x v="0"/>
    <m/>
    <s v="VIP"/>
    <m/>
    <m/>
    <s v="Tidak"/>
    <s v="COD"/>
    <n v="55000"/>
    <s v="Recon"/>
    <n v="78815"/>
    <x v="7"/>
  </r>
  <r>
    <s v="1358582583"/>
    <d v="2026-06-15T00:00:00"/>
    <s v="MEIKA-BERKARYA"/>
    <s v="Meika Berkarya"/>
    <s v="6287818525580"/>
    <s v="Kab. Kuningan"/>
    <s v="Cilimus"/>
    <s v="Jl. Panawuan Indrapatra, Panawuan"/>
    <s v="Ferdy Emeraldi (Ad)"/>
    <s v="62895345134141"/>
    <x v="14"/>
    <s v="Kab. Wajo"/>
    <s v="Tempe"/>
    <s v="Kel/Desa Cempalagi ( patokan jalan Sawerigading perumahan puri indah blok L8 )"/>
    <n v="1"/>
    <s v="BARANG"/>
    <n v="100"/>
    <n v="0"/>
    <s v="EZ"/>
    <s v="Bulanan"/>
    <s v="BELI 1 GRATIS KUAS Aspal Anti Bocor"/>
    <m/>
    <n v="61000"/>
    <n v="0"/>
    <n v="0"/>
    <n v="61000"/>
    <m/>
    <s v="Diskon"/>
    <n v="24400"/>
    <n v="36600"/>
    <n v="144000"/>
    <n v="2160"/>
    <s v="Ferdy Emeraldi (Ad)"/>
    <m/>
    <d v="2026-06-20T00:00:00"/>
    <m/>
    <x v="0"/>
    <m/>
    <s v="VIP"/>
    <m/>
    <m/>
    <s v="Tidak"/>
    <s v="COD"/>
    <n v="83000"/>
    <s v="Recon"/>
    <n v="105240"/>
    <x v="7"/>
  </r>
  <r>
    <s v="1358922133"/>
    <d v="2026-06-15T00:00:00"/>
    <s v="MEIKA-BERKARYA"/>
    <s v="Meika Berkarya"/>
    <s v="6287818525580"/>
    <s v="Kab. Kuningan"/>
    <s v="Cilimus"/>
    <s v="Jl. Panawuan Indrapatra, Panawuan"/>
    <s v="Abdul Najib jotang (ib)"/>
    <s v="6288709657398"/>
    <x v="2"/>
    <s v="Kab. Sumbawa"/>
    <s v="Empang"/>
    <s v="rt 02 rw 03 desa jotang atas timur"/>
    <n v="1"/>
    <s v="BARANG"/>
    <n v="100"/>
    <n v="0"/>
    <s v="EZ"/>
    <s v="Bulanan"/>
    <s v="Beli 1 Penghitam Body Kendaraan Bonus Kain Lap Microfiber"/>
    <m/>
    <n v="56000"/>
    <n v="0"/>
    <n v="0"/>
    <n v="56000"/>
    <m/>
    <s v="Diskon"/>
    <n v="22400"/>
    <n v="33600"/>
    <n v="110000"/>
    <n v="1650"/>
    <s v="Abdul Najib jotang (ib)"/>
    <m/>
    <d v="2026-06-22T00:00:00"/>
    <m/>
    <x v="0"/>
    <m/>
    <s v="VIP"/>
    <m/>
    <m/>
    <s v="Tidak"/>
    <s v="COD"/>
    <n v="54000"/>
    <s v="Recon"/>
    <n v="74750"/>
    <x v="3"/>
  </r>
  <r>
    <s v="1359104605"/>
    <d v="2026-06-15T00:00:00"/>
    <s v="MEIKA-BERKARYA"/>
    <s v="Meika Berkarya"/>
    <s v="6287818525580"/>
    <s v="Kab. Kuningan"/>
    <s v="Cilimus"/>
    <s v="Jl. Panawuan Indrapatra, Panawuan"/>
    <s v="Samri Od."/>
    <s v="6285397776664"/>
    <x v="18"/>
    <s v="Kab. Mamasa"/>
    <s v="Nosu"/>
    <s v="Jln ratte marura RT 01 RW 02 kelurahan nosu kecamatan nosu kabupaten mamasa provinsi sulawesi barat"/>
    <n v="1"/>
    <s v="BARANG"/>
    <n v="100"/>
    <n v="0"/>
    <s v="EZ"/>
    <s v="Bulanan"/>
    <s v="Beli 1 Pembesar Layar Hp"/>
    <m/>
    <n v="59000"/>
    <n v="0"/>
    <n v="0"/>
    <n v="59000"/>
    <m/>
    <s v="Diskon"/>
    <n v="23600"/>
    <n v="35400"/>
    <n v="129000"/>
    <n v="1935"/>
    <s v="Samri Od."/>
    <m/>
    <d v="2026-06-20T00:00:00"/>
    <m/>
    <x v="0"/>
    <m/>
    <s v="VIP"/>
    <m/>
    <m/>
    <s v="Tidak"/>
    <s v="COD"/>
    <n v="70000"/>
    <s v="Recon"/>
    <n v="91665"/>
    <x v="7"/>
  </r>
  <r>
    <s v="1358966338"/>
    <d v="2026-06-15T00:00:00"/>
    <s v="MEIKA-BERKARYA"/>
    <s v="Meika Berkarya"/>
    <s v="6287818525580"/>
    <s v="Kab. Kuningan"/>
    <s v="Cilimus"/>
    <s v="Jl. Panawuan Indrapatra, Panawuan"/>
    <s v="Yohanis kanto(ib)"/>
    <s v="6285299894010"/>
    <x v="14"/>
    <s v="Kab. Tana Toraja"/>
    <s v="Gandangbatu Sillanan"/>
    <s v="Dusun limbong, Rt to,barana,dekat Gereja kibaid limbong."/>
    <n v="1"/>
    <s v="BARANG"/>
    <n v="100"/>
    <n v="0"/>
    <s v="EZ"/>
    <s v="Bulanan"/>
    <s v="Beli 1 Gratis 1 Parfum Mobil"/>
    <m/>
    <n v="61000"/>
    <n v="0"/>
    <n v="0"/>
    <n v="61000"/>
    <m/>
    <s v="Diskon"/>
    <n v="24400"/>
    <n v="36600"/>
    <n v="150000"/>
    <n v="2250"/>
    <s v="DC PANAWUAN"/>
    <s v="Atasan/Staf/Karyawan"/>
    <d v="2026-06-27T00:00:00"/>
    <m/>
    <x v="1"/>
    <m/>
    <s v="VIP"/>
    <m/>
    <m/>
    <s v="Tidak"/>
    <s v="COD"/>
    <n v="89000"/>
    <s v="-"/>
    <n v="111150"/>
    <x v="2"/>
  </r>
  <r>
    <s v="1359008234"/>
    <d v="2026-06-15T00:00:00"/>
    <s v="MEIKA-BERKARYA"/>
    <s v="Meika Berkarya"/>
    <s v="6287818525580"/>
    <s v="Kab. Kuningan"/>
    <s v="Cilimus"/>
    <s v="Jl. Panawuan Indrapatra, Panawuan, Kec. Cigandamekar, Kabupaten Kuningan, Jawa Barat"/>
    <s v="Nuri(Mar)"/>
    <s v="6281398333552"/>
    <x v="7"/>
    <s v="Ambon"/>
    <s v="Nusaniwe"/>
    <s v="Jln.Sultan Babullah Lorong Abdul Lali Kel Waihaong,Kec. Nusaniwe Rt.02 Rw.04(Kost,an ayu lantai 3 no kamar 308 A/n NURI)"/>
    <n v="1"/>
    <s v="BARANG"/>
    <n v="100"/>
    <n v="0"/>
    <s v="EZ"/>
    <s v="Bulanan"/>
    <s v="2 Rossa Beauty Fragrance Mist (Mist Sunset , Aurora)"/>
    <m/>
    <n v="84000"/>
    <n v="0"/>
    <n v="0"/>
    <n v="84000"/>
    <m/>
    <s v="Diskon"/>
    <n v="33600"/>
    <n v="50400"/>
    <n v="214000"/>
    <n v="3210"/>
    <s v="paket anda adadi jnt panawuan"/>
    <s v="Atasan/Staf/Karyawan"/>
    <d v="2026-06-24T00:00:00"/>
    <s v="(Mist Sunset , Aurora)"/>
    <x v="1"/>
    <m/>
    <s v="VIP"/>
    <m/>
    <m/>
    <s v="Tidak"/>
    <s v="COD"/>
    <n v="130000"/>
    <s v="-"/>
    <n v="160390"/>
    <x v="19"/>
  </r>
  <r>
    <s v="1358285666"/>
    <d v="2026-06-15T00:00:00"/>
    <s v="MEIKA-BERKARYA"/>
    <s v="Meika Berkarya"/>
    <s v="6287818525580"/>
    <s v="Kab. Kuningan"/>
    <s v="Cilimus"/>
    <s v="Jl. Panawuan Indrapatra, Panawuan, Kec. Cigandamekar, Kabupaten Kuningan, Jawa Barat"/>
    <s v="Ijak ( Di)"/>
    <s v="6282298299679"/>
    <x v="21"/>
    <s v="Kab. Kotabaru"/>
    <s v="Pulaulaut Sigam - Pulaulaut Utara"/>
    <s v="Desa Megasari RT 5 ( patokan rumah ada bengkel sepeda) Kec Pulau laut utara"/>
    <n v="1"/>
    <s v="BARANG"/>
    <n v="100"/>
    <n v="0"/>
    <s v="EZ"/>
    <s v="Bulanan"/>
    <s v="2 PCS TOPI KOMANDO (H,C)"/>
    <m/>
    <n v="73000"/>
    <n v="0"/>
    <n v="0"/>
    <n v="73000"/>
    <m/>
    <s v="Diskon"/>
    <n v="29200"/>
    <n v="43800"/>
    <n v="183000"/>
    <n v="2745"/>
    <s v="jnt"/>
    <s v="Atasan/Staf/Karyawan"/>
    <d v="2026-06-29T00:00:00"/>
    <s v="HUBUNGI PENERIMA (LANGSUNG ANTAR KE ALAMAT)"/>
    <x v="1"/>
    <m/>
    <s v="VIP"/>
    <m/>
    <m/>
    <s v="Tidak"/>
    <s v="COD"/>
    <n v="110000"/>
    <s v="-"/>
    <n v="136455"/>
    <x v="17"/>
  </r>
  <r>
    <s v="1359010123"/>
    <d v="2026-06-15T00:00:00"/>
    <s v="MEIKA-BERKARYA"/>
    <s v="Meika Berkarya"/>
    <s v="6287818525580"/>
    <s v="Kab. Kuningan"/>
    <s v="Cilimus"/>
    <s v="Jl. Panawuan Indrapatra, Panawuan, Kec. Cigandamekar, Kabupaten Kuningan, Jawa Barat"/>
    <s v="Sapto Widodo (ar)"/>
    <s v="6282226412804"/>
    <x v="15"/>
    <s v="Kab. Boyolali"/>
    <s v="Karanggede"/>
    <s v="Klari Wetan Rt 02 Rw 02 Desa Klari, Kec Karanggede"/>
    <n v="1"/>
    <s v="BARANG"/>
    <n v="100"/>
    <n v="0"/>
    <s v="EZ"/>
    <s v="Bulanan"/>
    <s v="1 SET GIGI PALSU"/>
    <m/>
    <n v="25000"/>
    <n v="0"/>
    <n v="0"/>
    <n v="25000"/>
    <m/>
    <s v="Diskon"/>
    <n v="18000"/>
    <n v="7000"/>
    <n v="85000"/>
    <n v="1275"/>
    <s v="Sapto Widodo (ar)"/>
    <m/>
    <d v="2026-06-17T00:00:00"/>
    <s v="HUBUNGI PENERIMA (LANGSUNG ANTAR KE ALAMAT)"/>
    <x v="0"/>
    <m/>
    <s v="VIP"/>
    <m/>
    <m/>
    <s v="Tidak"/>
    <s v="COD"/>
    <n v="60000"/>
    <s v="Recon"/>
    <n v="76725"/>
    <x v="15"/>
  </r>
  <r>
    <s v="1359088787"/>
    <d v="2026-06-15T00:00:00"/>
    <s v="MEIKA-BERKARYA"/>
    <s v="Meika Berkarya"/>
    <s v="6287818525580"/>
    <s v="Kab. Kuningan"/>
    <s v="Cilimus"/>
    <s v="Jl. Panawuan Indrapatra, Panawuan"/>
    <s v="Andul Sama (Bar)"/>
    <s v="6282163333500"/>
    <x v="0"/>
    <s v="Kab. Tapanuli Tengah"/>
    <s v="Pandan"/>
    <s v="Andul Sama, Alamat.  Kelurahan Muaraning,Gang Damai Lorong 1 (Arah Ke Laut) Kec. Pandan, No Hp : ,62 821-6333-3500 (DIANTARKAN LANGSUNG KE ALAMAT PENERIMA)"/>
    <n v="1"/>
    <s v="BARANG"/>
    <n v="100"/>
    <n v="0"/>
    <s v="EZ"/>
    <s v="Bulanan"/>
    <s v="BELI 1 Kunci Gembok Motor"/>
    <m/>
    <n v="47000"/>
    <n v="0"/>
    <n v="0"/>
    <n v="47000"/>
    <m/>
    <s v="Diskon"/>
    <n v="18800"/>
    <n v="28200"/>
    <n v="136000"/>
    <n v="2040"/>
    <s v="ybs"/>
    <m/>
    <d v="2026-07-02T00:00:00"/>
    <m/>
    <x v="1"/>
    <m/>
    <s v="VIP"/>
    <m/>
    <m/>
    <s v="Tidak"/>
    <s v="COD"/>
    <n v="89000"/>
    <s v="-"/>
    <n v="105760"/>
    <x v="24"/>
  </r>
  <r>
    <s v="1359343574"/>
    <d v="2026-06-15T00:00:00"/>
    <s v="MEIKA-BERKARYA"/>
    <s v="Meika Berkarya"/>
    <s v="6287818525580"/>
    <s v="Kab. Kuningan"/>
    <s v="Cilimus"/>
    <s v="Jl. Panawuan Indrapatra, Panawuan, Kec. Cigandamekar, Kabupaten Kuningan, Jawa Barat"/>
    <s v="Mama Paris (CN)"/>
    <s v="6282113739574"/>
    <x v="24"/>
    <s v="Jakarta Utara"/>
    <s v="Cilincing"/>
    <s v="Manunggal 7 RT 05 RW 015 Desa / Kelurahan Kalibaru, Kec Cilincing, Kota Jakarta Utara"/>
    <n v="1"/>
    <s v="BARANG"/>
    <n v="100"/>
    <n v="0"/>
    <s v="EZ"/>
    <s v="Bulanan"/>
    <s v="2 Rossa Beauty Fragrance Mist (Mist Twilight , Nightfall)"/>
    <m/>
    <n v="14000"/>
    <n v="0"/>
    <n v="0"/>
    <n v="14000"/>
    <m/>
    <s v="Diskon"/>
    <n v="8000"/>
    <n v="6000"/>
    <n v="135500"/>
    <n v="2032.5"/>
    <s v="Mama Paris (CN)"/>
    <m/>
    <d v="2026-06-16T00:00:00"/>
    <s v="(Mist Twilight , Nightfall)"/>
    <x v="0"/>
    <m/>
    <s v="VIP"/>
    <m/>
    <m/>
    <s v="Tidak"/>
    <s v="COD"/>
    <n v="121500"/>
    <s v="Recon"/>
    <n v="127467.5"/>
    <x v="25"/>
  </r>
  <r>
    <s v="1358640812"/>
    <d v="2026-06-15T00:00:00"/>
    <s v="MEIKA-BERKARYA"/>
    <s v="Meika Berkarya"/>
    <s v="6287818525580"/>
    <s v="Kab. Kuningan"/>
    <s v="Cilimus"/>
    <s v="Jl. Panawuan Indrapatra, Panawuan, Kec. Cigandamekar, Kabupaten Kuningan, Jawa Barat"/>
    <s v="Nama feri (AK)"/>
    <s v="6282292903822"/>
    <x v="23"/>
    <s v="Kendari"/>
    <s v="Abeli - Nambo"/>
    <s v="Patokan Galangan Kapal Sultra Tuna, Kelurahan Pudai, Kec Abeli, Kota Kendari,"/>
    <n v="1"/>
    <s v="BARANG"/>
    <n v="100"/>
    <n v="0"/>
    <s v="EZ"/>
    <s v="Bulanan"/>
    <s v="1 SET GIGI PALSU"/>
    <m/>
    <n v="68000"/>
    <n v="0"/>
    <n v="0"/>
    <n v="68000"/>
    <m/>
    <s v="Diskon"/>
    <n v="27200"/>
    <n v="40800"/>
    <n v="124000"/>
    <n v="1860"/>
    <s v="Nama feri (AK)"/>
    <m/>
    <d v="2026-06-22T00:00:00"/>
    <s v="HUBUNGI PENERIMA (LANGSUNG ANTAR KE ALAMAT)"/>
    <x v="0"/>
    <m/>
    <s v="VIP"/>
    <m/>
    <m/>
    <s v="Tidak"/>
    <s v="COD"/>
    <n v="56000"/>
    <s v="Recon"/>
    <n v="81340"/>
    <x v="3"/>
  </r>
  <r>
    <s v="1358303559"/>
    <d v="2026-06-15T00:00:00"/>
    <s v="MEIKA-BERKARYA"/>
    <s v="Meika Berkarya"/>
    <s v="6287818525580"/>
    <s v="Kab. Kuningan"/>
    <s v="Cilimus"/>
    <s v="Jl. Panawuan Indrapatra, Panawuan, Kec. Cigandamekar, Kabupaten Kuningan, Jawa Barat"/>
    <s v="Aseng (IS)"/>
    <s v="6281235959999"/>
    <x v="16"/>
    <s v="Surabaya"/>
    <s v="Tambaksari"/>
    <s v="Kelurahan Ploso RT 04 RW 06 JlnLibra Timur No 118 (Daerah Karang Empat) Kec Tambaksari Kab Kota Surabaya"/>
    <n v="1"/>
    <s v="BARANG"/>
    <n v="100"/>
    <n v="0"/>
    <s v="EZ"/>
    <s v="Bulanan"/>
    <s v="1 SET POMPA SEDOT MANUAL (1 POMPA DAN 1 SELANG)"/>
    <m/>
    <n v="21000"/>
    <n v="0"/>
    <n v="0"/>
    <n v="21000"/>
    <m/>
    <s v="Diskon"/>
    <n v="12000"/>
    <n v="9000"/>
    <n v="141000"/>
    <n v="2115"/>
    <s v="JNT"/>
    <s v="Atasan/Staf/Karyawan"/>
    <d v="2026-06-25T00:00:00"/>
    <s v="HUBUNGI PENERIMA (LANGSUNG ANTAR KE ALAMAT)"/>
    <x v="1"/>
    <m/>
    <s v="VIP"/>
    <m/>
    <m/>
    <s v="Tidak"/>
    <s v="COD"/>
    <n v="120000"/>
    <s v="-"/>
    <n v="129885"/>
    <x v="10"/>
  </r>
  <r>
    <s v="1359014384"/>
    <d v="2026-06-15T00:00:00"/>
    <s v="MEIKA-BERKARYA"/>
    <s v="Meika Berkarya"/>
    <s v="6287818525580"/>
    <s v="Kab. Kuningan"/>
    <s v="Cilimus"/>
    <s v="Jl. Panawuan Indrapatra, Panawuan"/>
    <s v="Engelbertus Sariman Od."/>
    <s v="6281339779002"/>
    <x v="1"/>
    <s v="Kab. Manggarai"/>
    <s v="Ruteng"/>
    <s v="Kuwu, Desa Poco Likang Kec Ruteng (DIANTAR LANGSUNG KE ALAMAT PENERIMA) Rumah Berhadapan Komplek Guru SMP SMA ST Klaus Kuwu."/>
    <n v="1"/>
    <s v="BARANG"/>
    <n v="100"/>
    <n v="0"/>
    <s v="EZ"/>
    <s v="Bulanan"/>
    <s v="Beli 2 Gratis 1 Penghitam Body Kendaraan Bonus Kain Lap Microfiber"/>
    <m/>
    <n v="83000"/>
    <n v="0"/>
    <n v="0"/>
    <n v="83000"/>
    <m/>
    <s v="Diskon"/>
    <n v="33200"/>
    <n v="49800"/>
    <n v="187000"/>
    <n v="2805"/>
    <s v="Engelbertus Sariman Od."/>
    <m/>
    <d v="2026-06-20T00:00:00"/>
    <m/>
    <x v="0"/>
    <m/>
    <s v="VIP"/>
    <m/>
    <m/>
    <s v="Tidak"/>
    <s v="COD"/>
    <n v="104000"/>
    <s v="Recon"/>
    <n v="134395"/>
    <x v="7"/>
  </r>
  <r>
    <s v="1359083638"/>
    <d v="2026-06-15T00:00:00"/>
    <s v="MEIKA-BERKARYA"/>
    <s v="Meika Berkarya"/>
    <s v="6287818525580"/>
    <s v="Kab. Kuningan"/>
    <s v="Cilimus"/>
    <s v="Jl. Panawuan Indrapatra, Panawuan"/>
    <s v="Ernis Liunsanda (Bar)"/>
    <s v="6281354267666"/>
    <x v="8"/>
    <s v="Kab. Donggala"/>
    <s v="Dampelas"/>
    <s v="Ernis Liunsanda, Alamat. Jl. Trans Palu Tolitoli, RT 01/RW 04, Dusun V, Desa Sabang, Kec. Dampelas, No Hp : ,62 813-5426-7666 (DIANTARKAN LANGSUNG KE ALAMAT PENERIMA)"/>
    <n v="1"/>
    <s v="BARANG"/>
    <n v="100"/>
    <n v="0"/>
    <s v="EZ"/>
    <s v="Bulanan"/>
    <s v="BELI 1 Dongkrak Pemindah Barang"/>
    <m/>
    <n v="83000"/>
    <n v="0"/>
    <n v="0"/>
    <n v="83000"/>
    <m/>
    <s v="Diskon"/>
    <n v="33200"/>
    <n v="49800"/>
    <n v="187000"/>
    <n v="2805"/>
    <s v="Ernis Liunsanda (Bar)"/>
    <m/>
    <d v="2026-06-23T00:00:00"/>
    <m/>
    <x v="0"/>
    <m/>
    <s v="VIP"/>
    <m/>
    <m/>
    <s v="Tidak"/>
    <s v="COD"/>
    <n v="104000"/>
    <s v="Recon"/>
    <n v="134395"/>
    <x v="0"/>
  </r>
  <r>
    <s v="1359012738"/>
    <d v="2026-06-15T00:00:00"/>
    <s v="MEIKA-BERKARYA"/>
    <s v="Meika Berkarya"/>
    <s v="6287818525580"/>
    <s v="Kab. Kuningan"/>
    <s v="Cilimus"/>
    <s v="Jl. Panawuan Indrapatra, Panawuan"/>
    <s v="Haeruji (PS)"/>
    <s v="6281284886793"/>
    <x v="28"/>
    <s v="Kab. Serang"/>
    <s v="Pulo Ampel"/>
    <s v="Desa. Sumuranja RT.01 RW 01 (Dekat masjid Al Kautsar atau Balai Desa Sekolah Madrasah )"/>
    <n v="1"/>
    <s v="BARANG"/>
    <n v="100"/>
    <n v="0"/>
    <s v="EZ"/>
    <s v="Bulanan"/>
    <s v="Beli 1 Gratis 1 Parfum Mobil"/>
    <m/>
    <n v="18000"/>
    <n v="0"/>
    <n v="0"/>
    <n v="18000"/>
    <m/>
    <s v="Diskon"/>
    <n v="12000"/>
    <n v="6000"/>
    <n v="122000"/>
    <n v="1830"/>
    <s v="Haeruji (PS)"/>
    <m/>
    <d v="2026-06-19T00:00:00"/>
    <m/>
    <x v="0"/>
    <m/>
    <s v="VIP"/>
    <m/>
    <m/>
    <s v="Tidak"/>
    <s v="COD"/>
    <n v="104000"/>
    <s v="Recon"/>
    <n v="114170"/>
    <x v="14"/>
  </r>
  <r>
    <s v="1359013133"/>
    <d v="2026-06-15T00:00:00"/>
    <s v="MEIKA-BERKARYA"/>
    <s v="Meika Berkarya"/>
    <s v="6287818525580"/>
    <s v="Kab. Kuningan"/>
    <s v="Cilimus"/>
    <s v="Jl. Panawuan Indrapatra, Panawuan"/>
    <s v="Syamsul Bahri (PTR)"/>
    <s v="628114354064"/>
    <x v="3"/>
    <s v="Kab. Minahasa"/>
    <s v="Mandolang"/>
    <s v="Lorong Sakura, Jaga III, Desa Tateli Dua, Kec. Mandolang"/>
    <n v="1"/>
    <s v="BARANG"/>
    <n v="100"/>
    <n v="0"/>
    <s v="EZ"/>
    <s v="Bulanan"/>
    <s v="BELI 1  , Warna: BLUE Topi Visor Anti UV"/>
    <m/>
    <n v="80000"/>
    <n v="0"/>
    <n v="0"/>
    <n v="80000"/>
    <m/>
    <s v="Diskon"/>
    <n v="32000"/>
    <n v="48000"/>
    <n v="0"/>
    <n v="0"/>
    <s v="Syamsul Bahri (PTR)"/>
    <m/>
    <d v="2026-06-24T00:00:00"/>
    <m/>
    <x v="0"/>
    <m/>
    <s v="VIP"/>
    <m/>
    <m/>
    <s v="Tidak"/>
    <s v="NONCOD"/>
    <n v="-80000"/>
    <s v="-"/>
    <n v="-48000"/>
    <x v="19"/>
  </r>
  <r>
    <s v="1358738248"/>
    <d v="2026-06-15T00:00:00"/>
    <s v="MEIKA-BERKARYA"/>
    <s v="Meika Berkarya"/>
    <s v="6287818525580"/>
    <s v="Kab. Kuningan"/>
    <s v="Cilimus"/>
    <s v="Jl. Panawuan Indrapatra, Panawuan"/>
    <s v="Seli Aza (Jj)"/>
    <s v="6282353634870"/>
    <x v="5"/>
    <s v="Kab. Sekadau"/>
    <s v="Sekadau Hilir"/>
    <s v="Jln Pangkin Gang 3 RT 16 RW 04 Kelurahan /Desa Mungguk Kec. Sekadau Hilir"/>
    <n v="1"/>
    <s v="BARANG"/>
    <n v="100"/>
    <n v="0"/>
    <s v="EZ"/>
    <s v="Bulanan"/>
    <s v="Beli 1 Semprotan Noozle"/>
    <m/>
    <n v="60000"/>
    <n v="0"/>
    <n v="0"/>
    <n v="60000"/>
    <m/>
    <s v="Diskon"/>
    <n v="24000"/>
    <n v="36000"/>
    <n v="114000"/>
    <n v="1710"/>
    <s v="jnt"/>
    <s v="Atasan/Staf/Karyawan"/>
    <d v="2026-06-29T00:00:00"/>
    <m/>
    <x v="1"/>
    <m/>
    <s v="VIP"/>
    <m/>
    <m/>
    <s v="Tidak"/>
    <s v="COD"/>
    <n v="54000"/>
    <s v="-"/>
    <n v="76290"/>
    <x v="17"/>
  </r>
  <r>
    <s v="1358508481"/>
    <d v="2026-06-15T00:00:00"/>
    <s v="MEIKA-BERKARYA"/>
    <s v="Meika Berkarya"/>
    <s v="6287818525580"/>
    <s v="Kab. Kuningan"/>
    <s v="Cilimus"/>
    <s v="Jl. Panawuan Indrapatra, Panawuan"/>
    <s v="Saiful jabarudin(Mar)."/>
    <s v="6281997845001"/>
    <x v="2"/>
    <s v="Kab. Lombok Timur"/>
    <s v="Selong"/>
    <s v="Lingkungan Dayan masjid RT 06  Kel pancor kec Selong kab lombok timur ntb"/>
    <n v="1"/>
    <s v="BARANG"/>
    <n v="100"/>
    <n v="0"/>
    <s v="EZ"/>
    <s v="Bulanan"/>
    <s v="Beli 1 Gratis 1 Alat Cukur Multifungsi"/>
    <m/>
    <n v="48000"/>
    <n v="0"/>
    <n v="0"/>
    <n v="48000"/>
    <m/>
    <s v="Diskon"/>
    <n v="19200"/>
    <n v="28800"/>
    <n v="153000"/>
    <n v="2295"/>
    <s v="Saiful jabarudin(Mar)."/>
    <m/>
    <d v="2026-06-21T00:00:00"/>
    <m/>
    <x v="0"/>
    <m/>
    <s v="VIP"/>
    <m/>
    <m/>
    <s v="Tidak"/>
    <s v="COD"/>
    <n v="105000"/>
    <s v="Recon"/>
    <n v="121905"/>
    <x v="9"/>
  </r>
  <r>
    <s v="1359085198"/>
    <d v="2026-06-15T00:00:00"/>
    <s v="MEIKA-BERKARYA"/>
    <s v="Meika Berkarya"/>
    <s v="6287818525580"/>
    <s v="Kab. Kuningan"/>
    <s v="Cilimus"/>
    <s v="Jl. Panawuan Indrapatra, Panawuan"/>
    <s v="Hendra Saleh (PS)"/>
    <s v="62895406874097"/>
    <x v="3"/>
    <s v="Kotamobagu"/>
    <s v="Kotamobagu Barat"/>
    <s v="Jl. Soeprapto  RT/RW 16 /06 Kelurahan. Gogagoman   (belakang kios romansa)"/>
    <n v="1"/>
    <s v="BARANG"/>
    <n v="100"/>
    <n v="0"/>
    <s v="EZ"/>
    <s v="Bulanan"/>
    <s v="Beli 1 Gratis 1 Gelang Retro Terapi Batu Giok"/>
    <m/>
    <n v="87000"/>
    <n v="0"/>
    <n v="0"/>
    <n v="87000"/>
    <m/>
    <s v="Diskon"/>
    <n v="34800"/>
    <n v="52200"/>
    <n v="157000"/>
    <n v="2355"/>
    <s v="PAKET ANDA ADA DI JNT PANAUWAN"/>
    <s v="Atasan/Staf/Karyawan"/>
    <d v="2026-06-28T00:00:00"/>
    <m/>
    <x v="1"/>
    <m/>
    <s v="VIP"/>
    <m/>
    <m/>
    <s v="Tidak"/>
    <s v="COD"/>
    <n v="70000"/>
    <s v="-"/>
    <n v="102445"/>
    <x v="16"/>
  </r>
  <r>
    <s v="1359343018"/>
    <d v="2026-06-15T00:00:00"/>
    <s v="MEIKA-BERKARYA"/>
    <s v="Meika Berkarya"/>
    <s v="6287818525580"/>
    <s v="Kab. Kuningan"/>
    <s v="Cilimus"/>
    <s v="Jl. Panawuan Indrapatra, Panawuan, Kec. Cigandamekar, Kabupaten Kuningan, Jawa Barat"/>
    <s v="Syamsudin Monoarfa (ar)"/>
    <s v="6289602722292"/>
    <x v="3"/>
    <s v="Manado"/>
    <s v="Tikala"/>
    <s v="Jln Kelapa 118 Dapan Masjid Thuurul Arqam Lingkungan 7 Kelurahan Banjer, Kec Tikala"/>
    <n v="1"/>
    <s v="BARANG"/>
    <n v="100"/>
    <n v="0"/>
    <s v="EZ"/>
    <s v="Bulanan"/>
    <s v="1 SET GIGI PALSU"/>
    <m/>
    <n v="64000"/>
    <n v="0"/>
    <n v="0"/>
    <n v="64000"/>
    <m/>
    <s v="Diskon"/>
    <n v="25600"/>
    <n v="38400"/>
    <n v="124000"/>
    <n v="1860"/>
    <s v="Syamsudin Monoarfa (ar)"/>
    <m/>
    <d v="2026-06-22T00:00:00"/>
    <s v="HUBUNGI PENERIMA (LANGSUNG ANTAR KE ALAMAT)"/>
    <x v="0"/>
    <m/>
    <s v="VIP"/>
    <m/>
    <m/>
    <s v="Tidak"/>
    <s v="COD"/>
    <n v="60000"/>
    <s v="Recon"/>
    <n v="83740"/>
    <x v="3"/>
  </r>
  <r>
    <s v="1358866473"/>
    <d v="2026-06-15T00:00:00"/>
    <s v="MEIKA-BERKARYA"/>
    <s v="Meika Berkarya"/>
    <s v="6287818525580"/>
    <s v="Kab. Kuningan"/>
    <s v="Cilimus"/>
    <s v="Jl. Panawuan Indrapatra, Panawuan, Kec. Cigandamekar, Kabupaten Kuningan, Jawa Barat"/>
    <s v="Safari ( Di)"/>
    <s v="6283191643370"/>
    <x v="5"/>
    <s v="Kab. Sambas"/>
    <s v="Tebas"/>
    <s v="Desa Maktangguk Rt 01 Rw 01 ( Patokan Rumah Samping Kantor Desa) Kec Tebas"/>
    <n v="1"/>
    <s v="BARANG"/>
    <n v="100"/>
    <n v="0"/>
    <s v="EZ"/>
    <s v="Bulanan"/>
    <s v="1 DAPAT 3 PENAMBAL GIGI"/>
    <m/>
    <n v="74000"/>
    <n v="0"/>
    <n v="0"/>
    <n v="74000"/>
    <m/>
    <s v="Diskon"/>
    <n v="29600"/>
    <n v="44400"/>
    <n v="148500"/>
    <n v="2227.5"/>
    <s v="PAKET ANDA ADA DI JNT PANAUWAN"/>
    <s v="Atasan/Staf/Karyawan"/>
    <d v="2026-06-28T00:00:00"/>
    <s v="HUBUNGI PENERIMA (LANGSUNG ANTAR KE ALAMAT)"/>
    <x v="1"/>
    <m/>
    <s v="VIP"/>
    <m/>
    <m/>
    <s v="Tidak"/>
    <s v="COD"/>
    <n v="74500"/>
    <s v="-"/>
    <n v="101872.5"/>
    <x v="16"/>
  </r>
  <r>
    <s v="1358328528"/>
    <d v="2026-06-15T00:00:00"/>
    <s v="MEIKA-BERKARYA"/>
    <s v="Meika Berkarya"/>
    <s v="6287818525580"/>
    <s v="Kab. Kuningan"/>
    <s v="Cilimus"/>
    <s v="Jl. Panawuan Indrapatra, Panawuan, Kec. Cigandamekar, Kabupaten Kuningan, Jawa Barat"/>
    <s v="Dedi Purwadi (Rs)"/>
    <s v="6282111120835"/>
    <x v="24"/>
    <s v="Jakarta Utara"/>
    <s v="Kelapa Gading"/>
    <s v="Pondok Gading Utama Blok i/25 RT 004/016, Kel Pegangsaan Dua, Kec Kelapa Gading Kota Jakarta Utara"/>
    <n v="1"/>
    <s v="BARANG"/>
    <n v="100"/>
    <n v="0"/>
    <s v="EZ"/>
    <s v="Bulanan"/>
    <s v="1 SET POMPA SEDOT MANUAL (1 POMPA DAN 1 SELANG)"/>
    <m/>
    <n v="14000"/>
    <n v="0"/>
    <n v="0"/>
    <n v="14000"/>
    <m/>
    <s v="Diskon"/>
    <n v="5600"/>
    <n v="8400"/>
    <n v="0"/>
    <n v="0"/>
    <s v="Dedi Purwadi (Rs)"/>
    <m/>
    <d v="2026-06-17T00:00:00"/>
    <s v="HUBUNGI PENERIMA (LANGSUNG ANTAR KE ALAMAT)"/>
    <x v="0"/>
    <m/>
    <s v="VIP"/>
    <m/>
    <m/>
    <s v="Tidak"/>
    <s v="NONCOD"/>
    <n v="-14000"/>
    <s v="-"/>
    <n v="-8400"/>
    <x v="15"/>
  </r>
  <r>
    <s v="1359091878"/>
    <d v="2026-06-15T00:00:00"/>
    <s v="MEIKA-BERKARYA"/>
    <s v="Meika Berkarya"/>
    <s v="6287818525580"/>
    <s v="Kab. Kuningan"/>
    <s v="Cilimus"/>
    <s v="Jl. Panawuan Indrapatra, Panawuan"/>
    <s v="Muhriman (RM)"/>
    <s v="6287843113464"/>
    <x v="15"/>
    <s v="Kab. Banyumas"/>
    <s v="Sokaraja"/>
    <s v="RT 01 RW 06   Patokan Greja kalipasung ke timur sekitar 200 meter (kiri jalan) desa kali kidang kecamatan sokaraja"/>
    <n v="1"/>
    <s v="BARANG"/>
    <n v="100"/>
    <n v="0"/>
    <s v="EZ"/>
    <s v="Bulanan"/>
    <s v="BELI 1 GRATIS KUAS Aspal Anti Bocor"/>
    <m/>
    <n v="23000"/>
    <n v="0"/>
    <n v="0"/>
    <n v="23000"/>
    <m/>
    <s v="Diskon"/>
    <n v="16000"/>
    <n v="7000"/>
    <n v="106000"/>
    <n v="1590"/>
    <s v="Muhriman (RM)"/>
    <m/>
    <d v="2026-06-17T00:00:00"/>
    <m/>
    <x v="0"/>
    <m/>
    <s v="VIP"/>
    <m/>
    <m/>
    <s v="Tidak"/>
    <s v="COD"/>
    <n v="83000"/>
    <s v="Recon"/>
    <n v="97410"/>
    <x v="15"/>
  </r>
  <r>
    <s v="1358912205"/>
    <d v="2026-06-15T00:00:00"/>
    <s v="MEIKA-BERKARYA"/>
    <s v="Meika Berkarya"/>
    <s v="6287818525580"/>
    <s v="Kab. Kuningan"/>
    <s v="Cilimus"/>
    <s v="Jl. Panawuan Indrapatra, Panawuan"/>
    <s v="Yusmen Sianteh Kase (PS)"/>
    <s v="6282269345069"/>
    <x v="1"/>
    <s v="Kab. Kupang"/>
    <s v="Kupang Tengah"/>
    <s v="Jl. Pensip Bimoku Gg. Anggrek 4 Desa. Lasiana (ANTRAKN LANGSUNG KE ALAMAT)"/>
    <n v="1"/>
    <s v="BARANG"/>
    <n v="100"/>
    <n v="0"/>
    <s v="EZ"/>
    <s v="Bulanan"/>
    <s v="Beli 2 Gratis 1 Semprotan Noozle"/>
    <m/>
    <n v="70000"/>
    <n v="0"/>
    <n v="0"/>
    <n v="70000"/>
    <m/>
    <s v="Diskon"/>
    <n v="28000"/>
    <n v="42000"/>
    <n v="174000"/>
    <n v="2610"/>
    <s v="ybs"/>
    <m/>
    <d v="2026-07-02T00:00:00"/>
    <m/>
    <x v="1"/>
    <m/>
    <s v="VIP"/>
    <m/>
    <m/>
    <s v="Tidak"/>
    <s v="COD"/>
    <n v="104000"/>
    <s v="-"/>
    <n v="129390"/>
    <x v="24"/>
  </r>
  <r>
    <s v="1358746386"/>
    <d v="2026-06-15T00:00:00"/>
    <s v="MEIKA-BERKARYA"/>
    <s v="Meika Berkarya"/>
    <s v="6287818525580"/>
    <s v="Kab. Kuningan"/>
    <s v="Cilimus"/>
    <s v="Jl. Panawuan Indrapatra, Panawuan"/>
    <s v="Dedi Supriyatna (PS)"/>
    <s v="6289682460480"/>
    <x v="26"/>
    <s v="Kab. Bandung Barat"/>
    <s v="Cihampelas"/>
    <s v="Kp. Bunisari RT/RW 03/05 No. Rumah 59 Desa. Pataruman (ANTRAKN LANGSUNG KE ALAMAT)"/>
    <n v="1"/>
    <s v="BARANG"/>
    <n v="100"/>
    <n v="0"/>
    <s v="EZ"/>
    <s v="Bulanan"/>
    <s v="Beli 1 Semprotan Noozle"/>
    <m/>
    <n v="12000"/>
    <n v="0"/>
    <n v="0"/>
    <n v="12000"/>
    <m/>
    <s v="Diskon"/>
    <n v="7000"/>
    <n v="5000"/>
    <n v="67000"/>
    <n v="1005"/>
    <s v="JNT"/>
    <s v="Atasan/Staf/Karyawan"/>
    <d v="2026-06-22T00:00:00"/>
    <m/>
    <x v="1"/>
    <m/>
    <s v="VIP"/>
    <m/>
    <m/>
    <s v="Tidak"/>
    <s v="COD"/>
    <n v="55000"/>
    <s v="-"/>
    <n v="60995"/>
    <x v="3"/>
  </r>
  <r>
    <s v="1358536088"/>
    <d v="2026-06-15T00:00:00"/>
    <s v="MEIKA-BERKARYA"/>
    <s v="Meika Berkarya"/>
    <s v="6287818525580"/>
    <s v="Kab. Kuningan"/>
    <s v="Cilimus"/>
    <s v="Jl. Panawuan Indrapatra, Panawuan"/>
    <s v="Douglas Sabanari (Jj)"/>
    <s v="6285254766627"/>
    <x v="8"/>
    <s v="Kab. Parigi Moutong"/>
    <s v="Ongka Malino"/>
    <s v="Jln. Trans Sulawesi Kelurahan /Desa Santigi, patokan rumah samping Gereja Pentakosta"/>
    <n v="1"/>
    <s v="BARANG"/>
    <n v="100"/>
    <n v="0"/>
    <s v="EZ"/>
    <s v="Bulanan"/>
    <s v="Beli 1 Gratis 1 Parfum Mobil"/>
    <m/>
    <n v="85000"/>
    <n v="0"/>
    <n v="0"/>
    <n v="85000"/>
    <m/>
    <s v="Diskon"/>
    <n v="34000"/>
    <n v="51000"/>
    <n v="189000"/>
    <n v="2835"/>
    <s v="ybs"/>
    <m/>
    <d v="2026-07-06T00:00:00"/>
    <m/>
    <x v="1"/>
    <m/>
    <s v="VIP"/>
    <m/>
    <m/>
    <s v="Tidak"/>
    <s v="COD"/>
    <n v="104000"/>
    <s v="-"/>
    <n v="135165"/>
    <x v="26"/>
  </r>
  <r>
    <s v="1358747342"/>
    <d v="2026-06-15T00:00:00"/>
    <s v="MEIKA-BERKARYA"/>
    <s v="Meika Berkarya"/>
    <s v="6287818525580"/>
    <s v="Kab. Kuningan"/>
    <s v="Cilimus"/>
    <s v="Jl. Panawuan Indrapatra, Panawuan"/>
    <s v="edi kase (IR)"/>
    <s v="6282144689197"/>
    <x v="1"/>
    <s v="Kab. Timor Tengah Utara"/>
    <s v="Kota Kefamenanu"/>
    <s v="RT 021 RW 004 Kelurahan Kefamenanu Selatan Kec Kota Kefamenanu (Asrama Kodim 1618/TTU)"/>
    <n v="1"/>
    <s v="BARANG"/>
    <n v="100"/>
    <n v="0"/>
    <s v="EZ"/>
    <s v="Bulanan"/>
    <s v="Beli 1 Gratis 1 Alat Cukur Multifungsi"/>
    <m/>
    <n v="74000"/>
    <n v="0"/>
    <n v="0"/>
    <n v="74000"/>
    <m/>
    <s v="Diskon"/>
    <n v="29600"/>
    <n v="44400"/>
    <n v="178000"/>
    <n v="2670"/>
    <s v="edi kase (IR)"/>
    <m/>
    <d v="2026-06-23T00:00:00"/>
    <m/>
    <x v="0"/>
    <m/>
    <s v="VIP"/>
    <m/>
    <m/>
    <s v="Tidak"/>
    <s v="COD"/>
    <n v="104000"/>
    <s v="Recon"/>
    <n v="130930"/>
    <x v="0"/>
  </r>
  <r>
    <s v="1358541695"/>
    <d v="2026-06-15T00:00:00"/>
    <s v="MEIKA-BERKARYA"/>
    <s v="Meika Berkarya"/>
    <s v="6287818525580"/>
    <s v="Kab. Kuningan"/>
    <s v="Cilimus"/>
    <s v="Jl. Panawuan Indrapatra, Panawuan"/>
    <s v="Luciu Dos Reis (Jj)"/>
    <s v="6282136297845"/>
    <x v="1"/>
    <s v="Kupang"/>
    <s v="Maulafa"/>
    <s v="Kelurahan /Desa Kolhua RT 032 Perumahan MBR Kec. Maulafa"/>
    <n v="1"/>
    <s v="BARANG"/>
    <n v="100"/>
    <n v="0"/>
    <s v="EZ"/>
    <s v="Bulanan"/>
    <s v="Beli 1 Gratis 1 Parfum Mobil"/>
    <m/>
    <n v="64000"/>
    <n v="0"/>
    <n v="0"/>
    <n v="64000"/>
    <m/>
    <s v="Diskon"/>
    <n v="25600"/>
    <n v="38400"/>
    <n v="168000"/>
    <n v="2520"/>
    <s v="Luciu Dos Reis (Jj)"/>
    <m/>
    <d v="2026-06-23T00:00:00"/>
    <m/>
    <x v="0"/>
    <m/>
    <s v="VIP"/>
    <m/>
    <m/>
    <s v="Tidak"/>
    <s v="COD"/>
    <n v="104000"/>
    <s v="Recon"/>
    <n v="127080"/>
    <x v="0"/>
  </r>
  <r>
    <s v="1358995912"/>
    <d v="2026-06-15T00:00:00"/>
    <s v="MEIKA-BERKARYA"/>
    <s v="Meika Berkarya"/>
    <s v="6287818525580"/>
    <s v="Kab. Kuningan"/>
    <s v="Cilimus"/>
    <s v="Jl. Panawuan Indrapatra, Panawuan"/>
    <s v="Engel Gosal (Kin)"/>
    <s v="6282333503848"/>
    <x v="11"/>
    <s v="Kab. Pohuwato"/>
    <s v="Paguat"/>
    <s v="Desa Molamahu, Jln. Trans Sulawesi Utara (Komplex Persawahan, Ada Rumah Kayu Dua Susun, Gilingan Padi)"/>
    <n v="1"/>
    <s v="BARANG"/>
    <n v="100"/>
    <n v="0"/>
    <s v="EZ"/>
    <s v="Bulanan"/>
    <s v="Beli 2 Gratis 1 Pengkilap Body Kendaraan"/>
    <m/>
    <n v="85000"/>
    <n v="0"/>
    <n v="0"/>
    <n v="85000"/>
    <m/>
    <s v="Diskon"/>
    <n v="34000"/>
    <n v="51000"/>
    <n v="189000"/>
    <n v="2835"/>
    <s v="Engel Gosal (Kin)"/>
    <m/>
    <d v="2026-06-19T00:00:00"/>
    <m/>
    <x v="0"/>
    <m/>
    <s v="VIP"/>
    <m/>
    <m/>
    <s v="Tidak"/>
    <s v="COD"/>
    <n v="104000"/>
    <s v="Recon"/>
    <n v="135165"/>
    <x v="14"/>
  </r>
  <r>
    <s v="1358529948"/>
    <d v="2026-06-15T00:00:00"/>
    <s v="MEIKA-BERKARYA"/>
    <s v="Meika Berkarya"/>
    <s v="6287818525580"/>
    <s v="Kab. Kuningan"/>
    <s v="Cilimus"/>
    <s v="Jl. Panawuan Indrapatra, Panawuan"/>
    <s v="Yosia De Ngedi (Jj)"/>
    <s v="6281239268356"/>
    <x v="1"/>
    <s v="Kab. Sumba Timur"/>
    <s v="Kambera"/>
    <s v="Jln. Air Langga RT 05 RW 02 Kelurahan /Desa Prailu RT 05 RW 02 Kec. Kambera"/>
    <n v="1"/>
    <s v="BARANG"/>
    <n v="100"/>
    <n v="0"/>
    <s v="EZ"/>
    <s v="Bulanan"/>
    <s v="Beli 1 Gratis 1 Parfum Mobil"/>
    <m/>
    <n v="81000"/>
    <n v="0"/>
    <n v="0"/>
    <n v="81000"/>
    <m/>
    <s v="Diskon"/>
    <n v="32400"/>
    <n v="48600"/>
    <n v="185000"/>
    <n v="2775"/>
    <s v="ybr"/>
    <s v="Atasan/Staf/Karyawan"/>
    <d v="2026-06-25T00:00:00"/>
    <m/>
    <x v="0"/>
    <m/>
    <s v="VIP"/>
    <m/>
    <m/>
    <s v="Tidak"/>
    <s v="COD"/>
    <n v="104000"/>
    <s v="Recon"/>
    <n v="133625"/>
    <x v="10"/>
  </r>
  <r>
    <s v="1358961859"/>
    <d v="2026-06-16T00:00:00"/>
    <s v="MEIKA-BERKARYA"/>
    <s v="Meika Berkarya"/>
    <s v="6287818525580"/>
    <s v="Kab. Kuningan"/>
    <s v="Cilimus"/>
    <s v="Jl. Panawuan Indrapatra, Panawuan"/>
    <s v="Sukrin D. Suka Od."/>
    <s v="6282253000921"/>
    <x v="8"/>
    <s v="Palu"/>
    <s v="Mantikulore"/>
    <s v="Jln. Bougenvile Nomor 6 Rt 06 Rw 03 Kelurahan Talise Kec Mantikulore Palu (DIANTAR LANGSUNG KE ALAMAT PENERIMA)."/>
    <n v="1"/>
    <s v="BARANG"/>
    <n v="100"/>
    <n v="0"/>
    <s v="EZ"/>
    <s v="Bulanan"/>
    <s v="Beli 1 Gratis 1 Sikat Punggug"/>
    <m/>
    <n v="68000"/>
    <n v="0"/>
    <n v="0"/>
    <n v="68000"/>
    <m/>
    <s v="Diskon"/>
    <n v="27200"/>
    <n v="40800"/>
    <n v="138000"/>
    <n v="2070"/>
    <s v="Sukrin D. Suka Od."/>
    <m/>
    <d v="2026-06-24T00:00:00"/>
    <m/>
    <x v="0"/>
    <m/>
    <s v="VIP"/>
    <m/>
    <m/>
    <s v="Tidak"/>
    <s v="COD"/>
    <n v="70000"/>
    <s v="Recon"/>
    <n v="95130"/>
    <x v="0"/>
  </r>
  <r>
    <s v="1359333841"/>
    <d v="2026-06-16T00:00:00"/>
    <s v="MEIKA-BERKARYA"/>
    <s v="Meika Berkarya"/>
    <s v="6287818525580"/>
    <s v="Kab. Kuningan"/>
    <s v="Cilimus"/>
    <s v="Jl. Panawuan Indrapatra, Panawuan"/>
    <s v="Agus (Bar)"/>
    <s v="6285386206356"/>
    <x v="29"/>
    <s v="Kab. Rejang Lebong"/>
    <s v="Selupu Rejang"/>
    <s v="Agus, Alamat. Jl. Lintas Curup Lubuk Linggau, Simpang Bukit Kaba (Di Belakang Jaya Poto), Desa Sumber Bening, Dusun 6, Kec. Selupu Rejang, No Hp: ,62 853-8620-6356 (DIANTARKAN LANGSUNG KE ALAMAT PENERIMA)"/>
    <n v="1"/>
    <s v="BARANG"/>
    <n v="100"/>
    <n v="0"/>
    <s v="EZ"/>
    <s v="Bulanan"/>
    <s v="Beli 2 Spray Pembersih Interior Mobil"/>
    <m/>
    <n v="49000"/>
    <n v="0"/>
    <n v="0"/>
    <n v="49000"/>
    <m/>
    <s v="Diskon"/>
    <n v="19600"/>
    <n v="29400"/>
    <n v="174000"/>
    <n v="2610"/>
    <s v="Agus (Bar)"/>
    <m/>
    <d v="2026-06-20T00:00:00"/>
    <m/>
    <x v="0"/>
    <m/>
    <s v="VIP"/>
    <m/>
    <m/>
    <s v="Tidak"/>
    <s v="COD"/>
    <n v="125000"/>
    <s v="Recon"/>
    <n v="141990"/>
    <x v="14"/>
  </r>
  <r>
    <s v="1358994286"/>
    <d v="2026-06-16T00:00:00"/>
    <s v="MEIKA-BERKARYA"/>
    <s v="Meika Berkarya"/>
    <s v="6287818525580"/>
    <s v="Kab. Kuningan"/>
    <s v="Cilimus"/>
    <s v="Jl. Panawuan Indrapatra, Panawuan, Kec. Cigandamekar, Kabupaten Kuningan, Jawa Barat"/>
    <s v="Devi Marbun (ar)"/>
    <s v="6282175255735"/>
    <x v="0"/>
    <s v="Kab. Tapanuli Tengah"/>
    <s v="Barus"/>
    <s v="SMP Sekolah Menengah Atas Swasta 3 Bukit Jalan Sibolga Barus No52 Desa Gabungan Hasang, Barus (SMP 3 Bukit) Kecamatan Barus"/>
    <n v="1"/>
    <s v="BARANG"/>
    <n v="100"/>
    <n v="0"/>
    <s v="EZ"/>
    <s v="Bulanan"/>
    <s v="1 SET GIGI PALSU"/>
    <m/>
    <n v="47000"/>
    <n v="0"/>
    <n v="0"/>
    <n v="47000"/>
    <m/>
    <s v="Diskon"/>
    <n v="18800"/>
    <n v="28200"/>
    <n v="97000"/>
    <n v="1455"/>
    <s v="Devi Marbun (ar)"/>
    <m/>
    <d v="2026-06-22T00:00:00"/>
    <s v="HUBUNGI PENERIMA (LANGSUNG ANTAR KE ALAMAT)"/>
    <x v="0"/>
    <m/>
    <s v="VIP"/>
    <m/>
    <m/>
    <s v="Tidak"/>
    <s v="COD"/>
    <n v="50000"/>
    <s v="Recon"/>
    <n v="67345"/>
    <x v="9"/>
  </r>
  <r>
    <s v="1358904474"/>
    <d v="2026-06-16T00:00:00"/>
    <s v="MEIKA-BERKARYA"/>
    <s v="Meika Berkarya"/>
    <s v="6287818525580"/>
    <s v="Kab. Kuningan"/>
    <s v="Cilimus"/>
    <s v="Jl. Panawuan Indrapatra, Panawuan"/>
    <s v="Joni Bien (PS)"/>
    <s v="6282136895565"/>
    <x v="5"/>
    <s v="Kab. Ketapang"/>
    <s v="Manis Mata"/>
    <s v="Perumahan Barak Kayu No pintu:H3  , PT. Aggro Sempurna(KBS)  Desa. Jambi (ANTRAKN LANGSUNG KE ALAMAT)"/>
    <n v="1"/>
    <s v="BARANG"/>
    <n v="100"/>
    <n v="0"/>
    <s v="EZ"/>
    <s v="Bulanan"/>
    <s v="Beli 2 Gratis 1 Semprotan Noozle"/>
    <m/>
    <n v="74000"/>
    <n v="0"/>
    <n v="0"/>
    <n v="74000"/>
    <m/>
    <s v="Diskon"/>
    <n v="29600"/>
    <n v="44400"/>
    <n v="178000"/>
    <n v="2670"/>
    <s v="Joni Bien (PS)"/>
    <m/>
    <d v="2026-06-22T00:00:00"/>
    <m/>
    <x v="0"/>
    <m/>
    <s v="VIP"/>
    <m/>
    <m/>
    <s v="Tidak"/>
    <s v="COD"/>
    <n v="104000"/>
    <s v="Recon"/>
    <n v="130930"/>
    <x v="9"/>
  </r>
  <r>
    <s v="1359249169"/>
    <d v="2026-06-16T00:00:00"/>
    <s v="MEIKA-BERKARYA"/>
    <s v="Meika Berkarya"/>
    <s v="6287818525580"/>
    <s v="Kab. Kuningan"/>
    <s v="Cilimus"/>
    <s v="Jl. Panawuan Indrapatra, Panawuan"/>
    <s v="Farida (PS)"/>
    <s v="6281213320066"/>
    <x v="23"/>
    <s v="Kendari"/>
    <s v="Baruga"/>
    <s v="Jln. Simbo Matahari RT 11 Kelurahan. Watubangga (Dekat menit Cat house, ANTRAKN LANGSUNG KE ALAMAT)"/>
    <n v="1"/>
    <s v="BARANG"/>
    <n v="100"/>
    <n v="0"/>
    <s v="EZ"/>
    <s v="Bulanan"/>
    <s v="Beli 1 Dapat 6 Paket Buku Lancar Membaca Tanpa Mengeja"/>
    <m/>
    <n v="68000"/>
    <n v="0"/>
    <n v="0"/>
    <n v="68000"/>
    <m/>
    <s v="Diskon"/>
    <n v="27200"/>
    <n v="40800"/>
    <n v="206000"/>
    <n v="3090"/>
    <s v="Farida (PS)"/>
    <m/>
    <d v="2026-06-20T00:00:00"/>
    <m/>
    <x v="0"/>
    <m/>
    <s v="VIP"/>
    <m/>
    <m/>
    <s v="Tidak"/>
    <s v="COD"/>
    <n v="138000"/>
    <s v="Recon"/>
    <n v="162110"/>
    <x v="14"/>
  </r>
  <r>
    <s v="1359346605"/>
    <d v="2026-06-16T00:00:00"/>
    <s v="MEIKA-BERKARYA"/>
    <s v="Meika Berkarya"/>
    <s v="6287818525580"/>
    <s v="Kab. Kuningan"/>
    <s v="Cilimus"/>
    <s v="Jl. Panawuan Indrapatra, Panawuan"/>
    <s v="BETLIN LABANIA (IR)"/>
    <s v="6285241237662"/>
    <x v="8"/>
    <s v="Palu"/>
    <s v="Palu Selatan"/>
    <s v="Jalan Karanja Lembah Lorong Senyum Kelurahan Birobuli Selatan Kec Palu Selatan"/>
    <n v="1"/>
    <s v="BARANG"/>
    <n v="100"/>
    <n v="0"/>
    <s v="EZ"/>
    <s v="Bulanan"/>
    <s v="Beli 1 Dapat 6 Paket Buku Lancar Membaca Tanpa Mengeja"/>
    <m/>
    <n v="68000"/>
    <n v="0"/>
    <n v="0"/>
    <n v="68000"/>
    <m/>
    <s v="Diskon"/>
    <n v="27200"/>
    <n v="40800"/>
    <n v="152000"/>
    <n v="2280"/>
    <s v="BETLIN LABANIA (IR)"/>
    <m/>
    <d v="2026-06-22T00:00:00"/>
    <m/>
    <x v="0"/>
    <m/>
    <s v="VIP"/>
    <m/>
    <m/>
    <s v="Tidak"/>
    <s v="COD"/>
    <n v="84000"/>
    <s v="Recon"/>
    <n v="108920"/>
    <x v="9"/>
  </r>
  <r>
    <s v="1358388153"/>
    <d v="2026-06-16T00:00:00"/>
    <s v="MEIKA-BERKARYA"/>
    <s v="Meika Berkarya"/>
    <s v="6287818525580"/>
    <s v="Kab. Kuningan"/>
    <s v="Cilimus"/>
    <s v="Jl. Panawuan Indrapatra, Panawuan"/>
    <s v="Milineri karoba (Kin)"/>
    <s v="6282345837039"/>
    <x v="25"/>
    <s v="Jayapura"/>
    <s v="Heram"/>
    <s v="Kel/Desa Waena RT 03 RW 13 Buper Berpatokan Dengan Gereja GIDI Tardit Buper"/>
    <n v="1"/>
    <s v="BARANG"/>
    <n v="100"/>
    <n v="0"/>
    <s v="EZ"/>
    <s v="Bulanan"/>
    <s v="Beli 1 Gratis 1 Alat Cukur Multifungsi"/>
    <m/>
    <n v="109000"/>
    <n v="0"/>
    <n v="0"/>
    <n v="109000"/>
    <m/>
    <s v="Diskon"/>
    <n v="43600"/>
    <n v="65400"/>
    <n v="431570"/>
    <n v="6473.55"/>
    <s v="DC PANAWUAN"/>
    <s v="Atasan/Staf/Karyawan"/>
    <d v="2026-06-27T00:00:00"/>
    <m/>
    <x v="1"/>
    <m/>
    <s v="VIP"/>
    <m/>
    <m/>
    <s v="Tidak"/>
    <s v="COD"/>
    <n v="322570"/>
    <s v="-"/>
    <n v="359696.45"/>
    <x v="12"/>
  </r>
  <r>
    <s v="1358656332"/>
    <d v="2026-06-16T00:00:00"/>
    <s v="MEIKA-BERKARYA"/>
    <s v="Meika Berkarya"/>
    <s v="6287818525580"/>
    <s v="Kab. Kuningan"/>
    <s v="Cilimus"/>
    <s v="Jl. Panawuan Indrapatra, Panawuan"/>
    <s v="Halim ibrahim (ib)"/>
    <s v="6285122973900"/>
    <x v="11"/>
    <s v="Gorontalo"/>
    <s v="Kota Tengah"/>
    <s v="Jln jeruk klrh wumialo rt 03, RW 03,kcmtan kota tengah kota gorontalo"/>
    <n v="1"/>
    <s v="BARANG"/>
    <n v="100"/>
    <n v="0"/>
    <s v="EZ"/>
    <s v="Bulanan"/>
    <s v="Beli 1 Gratis 1 Sikat Punggug"/>
    <m/>
    <n v="68000"/>
    <n v="0"/>
    <n v="0"/>
    <n v="68000"/>
    <m/>
    <s v="Diskon"/>
    <n v="27200"/>
    <n v="40800"/>
    <n v="138000"/>
    <n v="2070"/>
    <s v="PAKET ANDA ADA DI JNT PANAUWAN"/>
    <s v="Atasan/Staf/Karyawan"/>
    <d v="2026-06-28T00:00:00"/>
    <m/>
    <x v="1"/>
    <m/>
    <s v="VIP"/>
    <m/>
    <m/>
    <s v="Tidak"/>
    <s v="COD"/>
    <n v="70000"/>
    <s v="-"/>
    <n v="95130"/>
    <x v="2"/>
  </r>
  <r>
    <s v="1355663922"/>
    <d v="2026-06-16T00:00:00"/>
    <s v="MEIKA-BERKARYA"/>
    <s v="Meika Berkarya"/>
    <s v="6287818525580"/>
    <s v="Kab. Kuningan"/>
    <s v="Cilimus"/>
    <s v="Jl. Panawuan Indrapatra, Panawuan"/>
    <s v="heni bere"/>
    <s v="6282358128379"/>
    <x v="19"/>
    <s v="Kab. Paser"/>
    <s v="Batu Engau"/>
    <s v="desa. kerang. RT.03. titip di toko alung (NNT titip aj di toko alung tingal ku byar NNT kn kurirx smpai kn titipx lngsung ku trnsfr aku biasa titip pket ku distu)"/>
    <n v="1"/>
    <s v="BARANG"/>
    <n v="100"/>
    <n v="0"/>
    <s v="EZ"/>
    <s v="Bulanan"/>
    <s v="Beli 1 Dapat 6 Paket Buku Lancar Membaca Tanpa Mengeja"/>
    <m/>
    <n v="67000"/>
    <n v="0"/>
    <n v="0"/>
    <n v="67000"/>
    <m/>
    <s v="Diskon"/>
    <n v="26800"/>
    <n v="40200"/>
    <n v="151000"/>
    <n v="2265"/>
    <s v="DC PANAWUAN"/>
    <s v="Atasan/Staf/Karyawan"/>
    <d v="2026-06-27T00:00:00"/>
    <m/>
    <x v="1"/>
    <m/>
    <s v="VIP"/>
    <m/>
    <m/>
    <s v="Tidak"/>
    <s v="COD"/>
    <n v="84000"/>
    <s v="-"/>
    <n v="108535"/>
    <x v="12"/>
  </r>
  <r>
    <s v="1359356233"/>
    <d v="2026-06-16T00:00:00"/>
    <s v="MEIKA-BERKARYA"/>
    <s v="Meika Berkarya"/>
    <s v="6287818525580"/>
    <s v="Kab. Kuningan"/>
    <s v="Cilimus"/>
    <s v="Jl. Panawuan Indrapatra, Panawuan"/>
    <s v="mirawati (Yn)"/>
    <s v="6287842703596"/>
    <x v="2"/>
    <s v="Kab. Lombok Tengah"/>
    <s v="Praya Barat Daya"/>
    <s v="Dusun Jati Desa Teduh Kec Praya Barat Daya Kab Lombok Tengah patokan rumah Dekat Pelambik Dekat Jalan Raya (DIANTAR LANGSUNG KE ALAMAT PENERIMA)."/>
    <n v="1"/>
    <s v="BARANG"/>
    <n v="100"/>
    <n v="0"/>
    <s v="EZ"/>
    <s v="Bulanan"/>
    <s v="Beli 1 Dapat 6 Paket Buku Lancar Membaca Tanpa Mengeja"/>
    <m/>
    <n v="46000"/>
    <n v="0"/>
    <n v="0"/>
    <n v="46000"/>
    <m/>
    <s v="Diskon"/>
    <n v="18400"/>
    <n v="27600"/>
    <n v="107000"/>
    <n v="1605"/>
    <s v="mirawati (Yn)"/>
    <m/>
    <d v="2026-06-20T00:00:00"/>
    <m/>
    <x v="0"/>
    <m/>
    <s v="VIP"/>
    <m/>
    <m/>
    <s v="Tidak"/>
    <s v="COD"/>
    <n v="61000"/>
    <s v="Recon"/>
    <n v="77795"/>
    <x v="14"/>
  </r>
  <r>
    <s v="1358577370"/>
    <d v="2026-06-16T00:00:00"/>
    <s v="MEIKA-BERKARYA"/>
    <s v="Meika Berkarya"/>
    <s v="6287818525580"/>
    <s v="Kab. Kuningan"/>
    <s v="Cilimus"/>
    <s v="Jl. Panawuan Indrapatra, Panawuan, Kec. Cigandamekar, Kabupaten Kuningan, Jawa Barat"/>
    <s v="Neke ( Di)"/>
    <s v="62882020064935"/>
    <x v="3"/>
    <s v="Manado"/>
    <s v="Malalayang"/>
    <s v="Jln Sea Lorong Tuminting 5 Desa Malalayang 1 Barat , Kec Malalayang"/>
    <n v="1"/>
    <s v="BARANG"/>
    <n v="100"/>
    <n v="0"/>
    <s v="EZ"/>
    <s v="Bulanan"/>
    <s v="1 SET GIGI PALSU"/>
    <m/>
    <n v="64000"/>
    <n v="0"/>
    <n v="0"/>
    <n v="64000"/>
    <m/>
    <s v="Diskon"/>
    <n v="25600"/>
    <n v="38400"/>
    <n v="124000"/>
    <n v="1860"/>
    <s v="DC PANAWUAN"/>
    <s v="Atasan/Staf/Karyawan"/>
    <d v="2026-06-27T00:00:00"/>
    <s v="HUBUNGI PENERIMA (LANGSUNG ANTAR KE ALAMAT)"/>
    <x v="1"/>
    <m/>
    <s v="VIP"/>
    <m/>
    <m/>
    <s v="Tidak"/>
    <s v="COD"/>
    <n v="60000"/>
    <s v="-"/>
    <n v="83740"/>
    <x v="12"/>
  </r>
  <r>
    <s v="1359351156"/>
    <d v="2026-06-16T00:00:00"/>
    <s v="MEIKA-BERKARYA"/>
    <s v="Meika Berkarya"/>
    <s v="6287818525580"/>
    <s v="Kab. Kuningan"/>
    <s v="Cilimus"/>
    <s v="Jl. Panawuan Indrapatra, Panawuan"/>
    <s v="Irwan Teapon (IR)"/>
    <s v="6281366381170"/>
    <x v="7"/>
    <s v="Kab. Buru Selatan"/>
    <s v="Namrole"/>
    <s v="Desa Elfule Kecamatan Namrole (Depan Posyandu Hahlia)"/>
    <n v="1"/>
    <s v="BARANG"/>
    <n v="100"/>
    <n v="0"/>
    <s v="EZ"/>
    <s v="Bulanan"/>
    <s v="Beli 2 Gratis 2 Alat Cukur Multifungsi"/>
    <m/>
    <n v="116000"/>
    <n v="0"/>
    <n v="0"/>
    <n v="116000"/>
    <m/>
    <s v="Diskon"/>
    <n v="46400"/>
    <n v="69600"/>
    <n v="310000"/>
    <n v="4650"/>
    <s v="PENERIMA:(HUBUNGI 081313558861 WA CHAT)"/>
    <m/>
    <d v="2026-06-29T00:00:00"/>
    <m/>
    <x v="1"/>
    <m/>
    <s v="VIP"/>
    <m/>
    <m/>
    <s v="Tidak"/>
    <s v="COD"/>
    <n v="194000"/>
    <s v="-"/>
    <n v="235750"/>
    <x v="16"/>
  </r>
  <r>
    <s v="1358160592"/>
    <d v="2026-06-16T00:00:00"/>
    <s v="MEIKA-BERKARYA"/>
    <s v="Meika Berkarya"/>
    <s v="6287818525580"/>
    <s v="Kab. Kuningan"/>
    <s v="Cilimus"/>
    <s v="Jl. Panawuan Indrapatra, Panawuan, Kec. Cigandamekar, Kabupaten Kuningan, Jawa Barat"/>
    <s v="Riski operator (AK)"/>
    <s v="6285796815202"/>
    <x v="8"/>
    <s v="Kab. Morowali"/>
    <s v="Bumi Raya"/>
    <s v="Lorong Mesjid Besar Bahonsuwai (Belakang Konter Aspirima Jaya), Rt 05, Desa Bahonsuwai, Kec Bumi Raya, Kab Morowali, Sulawesi Tengah"/>
    <n v="1"/>
    <s v="BARANG"/>
    <n v="100"/>
    <n v="0"/>
    <s v="EZ"/>
    <s v="Bulanan"/>
    <s v="1 DAPAT 3 PENAMBAL GIGI"/>
    <m/>
    <n v="108000"/>
    <n v="0"/>
    <n v="0"/>
    <n v="108000"/>
    <m/>
    <s v="Diskon"/>
    <n v="43200"/>
    <n v="64800"/>
    <n v="156000"/>
    <n v="2340"/>
    <s v="Riski operator (AK)"/>
    <m/>
    <d v="2026-06-22T00:00:00"/>
    <s v="HUBUNGI PENERIMA (LANGSUNG ANTAR KE ALAMAT)"/>
    <x v="0"/>
    <m/>
    <s v="VIP"/>
    <m/>
    <m/>
    <s v="Tidak"/>
    <s v="COD"/>
    <n v="48000"/>
    <s v="Recon"/>
    <n v="88860"/>
    <x v="9"/>
  </r>
  <r>
    <s v="1359381259"/>
    <d v="2026-06-16T00:00:00"/>
    <s v="MEIKA-BERKARYA"/>
    <s v="Meika Berkarya"/>
    <s v="6287818525580"/>
    <s v="Kab. Kuningan"/>
    <s v="Cilimus"/>
    <s v="Jl. Panawuan Indrapatra, Panawuan"/>
    <s v="Jamaludin (Jj)"/>
    <s v="6285231168757"/>
    <x v="8"/>
    <s v="Kab. Morowali"/>
    <s v="Bahodopi"/>
    <s v="Kelurahan /Desa Makarti Jaya Blok q Lorong Sakura 2 RT 01, Penjual Ayam sayur keliling"/>
    <n v="1"/>
    <s v="BARANG"/>
    <n v="100"/>
    <n v="0"/>
    <s v="EZ"/>
    <s v="Bulanan"/>
    <s v="Beli 2 Gratis 1 Semprotan Noozle"/>
    <m/>
    <n v="108000"/>
    <n v="0"/>
    <n v="0"/>
    <n v="108000"/>
    <m/>
    <s v="Diskon"/>
    <n v="43200"/>
    <n v="64800"/>
    <n v="206000"/>
    <n v="3090"/>
    <s v="jn"/>
    <s v="Atasan/Staf/Karyawan"/>
    <d v="2026-06-30T00:00:00"/>
    <m/>
    <x v="1"/>
    <m/>
    <s v="VIP"/>
    <m/>
    <m/>
    <s v="Tidak"/>
    <s v="COD"/>
    <n v="98000"/>
    <s v="-"/>
    <n v="138110"/>
    <x v="17"/>
  </r>
  <r>
    <s v="1358908254"/>
    <d v="2026-06-16T00:00:00"/>
    <s v="MEIKA-BERKARYA"/>
    <s v="Meika Berkarya"/>
    <s v="6287818525580"/>
    <s v="Kab. Kuningan"/>
    <s v="Cilimus"/>
    <s v="Jl. Panawuan Indrapatra, Panawuan"/>
    <s v="Enayani (ib)"/>
    <s v="6285358114562"/>
    <x v="27"/>
    <s v="Kab.  Rokan Hilir"/>
    <s v="Tanah Putih"/>
    <s v="Jl.putri hijau  RT.03/RW.01, Sintong ,samping BRI Sintong pusaka"/>
    <n v="1"/>
    <s v="BARANG"/>
    <n v="100"/>
    <n v="0"/>
    <s v="EZ"/>
    <s v="Bulanan"/>
    <s v="Beli 1 Gratis 1 Sikat Punggug"/>
    <m/>
    <n v="64000"/>
    <n v="0"/>
    <n v="0"/>
    <n v="64000"/>
    <m/>
    <s v="Diskon"/>
    <n v="25600"/>
    <n v="38400"/>
    <n v="134000"/>
    <n v="2010"/>
    <s v="ybs"/>
    <m/>
    <d v="2026-07-03T00:00:00"/>
    <m/>
    <x v="1"/>
    <m/>
    <s v="VIP"/>
    <m/>
    <m/>
    <s v="Tidak"/>
    <s v="COD"/>
    <n v="70000"/>
    <s v="-"/>
    <n v="93590"/>
    <x v="24"/>
  </r>
  <r>
    <s v="1359044448"/>
    <d v="2026-06-16T00:00:00"/>
    <s v="MEIKA-BERKARYA"/>
    <s v="Meika Berkarya"/>
    <s v="6287818525580"/>
    <s v="Kab. Kuningan"/>
    <s v="Cilimus"/>
    <s v="Jl. Panawuan Indrapatra, Panawuan"/>
    <s v="Yoyo (Kin)"/>
    <s v="6281379104940"/>
    <x v="26"/>
    <s v="Kab. Garut"/>
    <s v="Malangbong"/>
    <s v="Kampung Babakan Desa Cilampuyang RT 03 RW 04 (LANGSUNG DIANTARKAN KE ALAMAT)"/>
    <n v="1"/>
    <s v="BARANG"/>
    <n v="100"/>
    <n v="0"/>
    <s v="EZ"/>
    <s v="Bulanan"/>
    <s v="Beli 1 Semprotan Noozle"/>
    <m/>
    <n v="16000"/>
    <n v="0"/>
    <n v="0"/>
    <n v="16000"/>
    <m/>
    <s v="Diskon"/>
    <n v="11000"/>
    <n v="5000"/>
    <n v="70900"/>
    <n v="1063.5"/>
    <s v="jnt"/>
    <s v="Atasan/Staf/Karyawan"/>
    <d v="2026-06-23T00:00:00"/>
    <m/>
    <x v="1"/>
    <m/>
    <s v="VIP"/>
    <m/>
    <m/>
    <s v="Tidak"/>
    <s v="COD"/>
    <n v="54900"/>
    <s v="-"/>
    <n v="64836.5"/>
    <x v="3"/>
  </r>
  <r>
    <s v="1358922014"/>
    <d v="2026-06-16T00:00:00"/>
    <s v="MEIKA-BERKARYA"/>
    <s v="Meika Berkarya"/>
    <s v="6287818525580"/>
    <s v="Kab. Kuningan"/>
    <s v="Cilimus"/>
    <s v="Jl. Panawuan Indrapatra, Panawuan"/>
    <s v="Mahmud (ca)"/>
    <s v="6282152573108"/>
    <x v="13"/>
    <s v="Kab. Kotawaringin Barat"/>
    <s v="Arut Selatan"/>
    <s v="Jln samari rt 25 desa madurejo(patokan rumah gang sirsak )"/>
    <n v="1"/>
    <s v="BARANG"/>
    <n v="100"/>
    <n v="0"/>
    <s v="EZ"/>
    <s v="Bulanan"/>
    <s v="Beli 2 Spray Pembersih Interior Mobil"/>
    <m/>
    <n v="61000"/>
    <n v="0"/>
    <n v="0"/>
    <n v="61000"/>
    <m/>
    <s v="Diskon"/>
    <n v="24400"/>
    <n v="36600"/>
    <n v="186000"/>
    <n v="2790"/>
    <s v="jnt"/>
    <s v="Atasan/Staf/Karyawan"/>
    <d v="2026-06-25T00:00:00"/>
    <m/>
    <x v="1"/>
    <m/>
    <s v="VIP"/>
    <m/>
    <m/>
    <s v="Tidak"/>
    <s v="COD"/>
    <n v="125000"/>
    <s v="-"/>
    <n v="146610"/>
    <x v="19"/>
  </r>
  <r>
    <s v="1358625332"/>
    <d v="2026-06-16T00:00:00"/>
    <s v="MEIKA-BERKARYA"/>
    <s v="Meika Berkarya"/>
    <s v="6287818525580"/>
    <s v="Kab. Kuningan"/>
    <s v="Cilimus"/>
    <s v="Jl. Panawuan Indrapatra, Panawuan"/>
    <s v="Salbini Salbini (ib)"/>
    <s v="6281310799318"/>
    <x v="24"/>
    <s v="Jakarta Barat"/>
    <s v="Kembangan"/>
    <s v="Jl. Anggrek 4/3 Meruya Utara Rt001/04 kembangan  Jakarta Barat."/>
    <n v="1"/>
    <s v="BARANG"/>
    <n v="100"/>
    <n v="0"/>
    <s v="EZ"/>
    <s v="Bulanan"/>
    <s v="Beli 1 Gratis 1 Sikat Punggug"/>
    <m/>
    <n v="14000"/>
    <n v="0"/>
    <n v="0"/>
    <n v="14000"/>
    <m/>
    <s v="Diskon"/>
    <n v="8000"/>
    <n v="6000"/>
    <n v="84000"/>
    <n v="1260"/>
    <s v="PAKET ANDA ADA DI JNT PANWUAN"/>
    <s v="Atasan/Staf/Karyawan"/>
    <d v="2026-06-23T00:00:00"/>
    <m/>
    <x v="1"/>
    <m/>
    <s v="VIP"/>
    <m/>
    <m/>
    <s v="Tidak"/>
    <s v="COD"/>
    <n v="70000"/>
    <s v="-"/>
    <n v="76740"/>
    <x v="3"/>
  </r>
  <r>
    <s v="1359009434"/>
    <d v="2026-06-16T00:00:00"/>
    <s v="MEIKA-BERKARYA"/>
    <s v="Meika Berkarya"/>
    <s v="6287818525580"/>
    <s v="Kab. Kuningan"/>
    <s v="Cilimus"/>
    <s v="Jl. Panawuan Indrapatra, Panawuan, Kec. Cigandamekar, Kabupaten Kuningan, Jawa Barat"/>
    <s v="Maria jama(Mar)."/>
    <s v="6281353078323"/>
    <x v="1"/>
    <s v="Kab. Manggarai"/>
    <s v="Langke Rembong"/>
    <s v="Kel.Tenda RT 50 RW 24 Kota Ruteng Kec. Langke Rembong Kab.Manggarai Prov.NTT"/>
    <n v="1"/>
    <s v="BARANG"/>
    <n v="100"/>
    <n v="0"/>
    <s v="EZ"/>
    <s v="Bulanan"/>
    <s v="1 Rossa Beauty Fragrance Mist (Mist Aurora)"/>
    <m/>
    <n v="83000"/>
    <n v="0"/>
    <n v="0"/>
    <n v="83000"/>
    <m/>
    <s v="Diskon"/>
    <n v="33200"/>
    <n v="49800"/>
    <n v="173000"/>
    <n v="2595"/>
    <s v="Maria jama(Mar)."/>
    <m/>
    <d v="2026-06-20T00:00:00"/>
    <s v="(Mist Aurora)"/>
    <x v="0"/>
    <m/>
    <s v="VIP"/>
    <m/>
    <m/>
    <s v="Tidak"/>
    <s v="COD"/>
    <n v="90000"/>
    <s v="Recon"/>
    <n v="120605"/>
    <x v="14"/>
  </r>
  <r>
    <s v="1357739343"/>
    <d v="2026-06-16T00:00:00"/>
    <s v="MEIKA-BERKARYA"/>
    <s v="Meika Berkarya"/>
    <s v="6287818525580"/>
    <s v="Kab. Kuningan"/>
    <s v="Cilimus"/>
    <s v="Jl. Panawuan Indrapatra, Panawuan"/>
    <s v="Rendi anto (IR)"/>
    <s v="6287827877798"/>
    <x v="8"/>
    <s v="Kab. Morowali"/>
    <s v="Bahodopi"/>
    <s v="Desa Bahomakmur Kec Bahodopi (Blok e lorong penginapan tri s Mandalika Rumah warna biru)"/>
    <n v="1"/>
    <s v="BARANG"/>
    <n v="100"/>
    <n v="0"/>
    <s v="EZ"/>
    <s v="Bulanan"/>
    <s v="Beli 1 Pembesar Layar Hp"/>
    <m/>
    <n v="108000"/>
    <n v="0"/>
    <n v="0"/>
    <n v="108000"/>
    <m/>
    <s v="Diskon"/>
    <n v="43200"/>
    <n v="64800"/>
    <n v="178000"/>
    <n v="2670"/>
    <s v="Rh"/>
    <s v="OB"/>
    <d v="2026-06-24T00:00:00"/>
    <m/>
    <x v="0"/>
    <m/>
    <s v="VIP"/>
    <m/>
    <m/>
    <s v="Tidak"/>
    <s v="COD"/>
    <n v="70000"/>
    <s v="Recon"/>
    <n v="110530"/>
    <x v="0"/>
  </r>
  <r>
    <s v="1359096820"/>
    <d v="2026-06-16T00:00:00"/>
    <s v="MEIKA-BERKARYA"/>
    <s v="Meika Berkarya"/>
    <s v="6287818525580"/>
    <s v="Kab. Kuningan"/>
    <s v="Cilimus"/>
    <s v="Jl. Panawuan Indrapatra, Panawuan"/>
    <s v="Yubi Lake (PS)"/>
    <s v="6282339465037"/>
    <x v="1"/>
    <s v="Kab. Sumba Timur"/>
    <s v="Lewa"/>
    <s v="Desa. Kambuhapang RT/RW 15/08 (Kantor desa kambuhapang)"/>
    <n v="1"/>
    <s v="BARANG"/>
    <n v="100"/>
    <n v="0"/>
    <s v="EZ"/>
    <s v="Bulanan"/>
    <s v="Beli 1 Gratis 1 Sikat Punggug"/>
    <m/>
    <n v="85000"/>
    <n v="0"/>
    <n v="0"/>
    <n v="85000"/>
    <m/>
    <s v="Diskon"/>
    <n v="34000"/>
    <n v="51000"/>
    <n v="155000"/>
    <n v="2325"/>
    <s v="ybs"/>
    <m/>
    <d v="2026-06-24T00:00:00"/>
    <m/>
    <x v="0"/>
    <m/>
    <s v="VIP"/>
    <m/>
    <m/>
    <s v="Tidak"/>
    <s v="COD"/>
    <n v="70000"/>
    <s v="Recon"/>
    <n v="101675"/>
    <x v="0"/>
  </r>
  <r>
    <s v="1358872246"/>
    <d v="2026-06-16T00:00:00"/>
    <s v="MEIKA-BERKARYA"/>
    <s v="Meika Berkarya"/>
    <s v="6287818525580"/>
    <s v="Kab. Kuningan"/>
    <s v="Cilimus"/>
    <s v="Jl. Panawuan Indrapatra, Panawuan"/>
    <s v="DDEDIKASI A TIRIRA (IR)"/>
    <s v="6281241379455"/>
    <x v="18"/>
    <s v="Kab. Mamuju"/>
    <s v="Mamuju"/>
    <s v="jln poros ke sapota BTN ANJORO LITU BLOK G1 Kelurahan Binanga Kec Mamuju (BTN BLOK G1)"/>
    <n v="1"/>
    <s v="BARANG"/>
    <n v="100"/>
    <n v="0"/>
    <s v="EZ"/>
    <s v="Bulanan"/>
    <s v="Beli 1 Pembesar Layar Hp"/>
    <m/>
    <n v="75000"/>
    <n v="0"/>
    <n v="0"/>
    <n v="75000"/>
    <m/>
    <s v="Diskon"/>
    <n v="30000"/>
    <n v="45000"/>
    <n v="145000"/>
    <n v="2175"/>
    <s v="DDEDIKASI A TIRIRA (IR)"/>
    <m/>
    <d v="2026-06-20T00:00:00"/>
    <m/>
    <x v="0"/>
    <m/>
    <s v="VIP"/>
    <m/>
    <m/>
    <s v="Tidak"/>
    <s v="COD"/>
    <n v="70000"/>
    <s v="Recon"/>
    <n v="97825"/>
    <x v="14"/>
  </r>
  <r>
    <s v="1359316633"/>
    <d v="2026-06-16T00:00:00"/>
    <s v="MEIKA-BERKARYA"/>
    <s v="Meika Berkarya"/>
    <s v="6287818525580"/>
    <s v="Kab. Kuningan"/>
    <s v="Cilimus"/>
    <s v="Jl. Panawuan Indrapatra, Panawuan"/>
    <s v="Akmal Latif (Yn)"/>
    <s v="6281324371624"/>
    <x v="7"/>
    <s v="Kab. Kepulauan Aru"/>
    <s v="Pulau-Pulau Aru"/>
    <s v="Dobu Pasar Jargaria Desa Siwa Lima Kec Pulau-pulau Aru Kab Kepulauan Aru, Alimurtopo Kius dalam Pasar (DIANTAR LANGSUNG KE ALAMAT PENERIMA)."/>
    <n v="1"/>
    <s v="BARANG"/>
    <n v="100"/>
    <n v="0"/>
    <s v="EZ"/>
    <s v="Bulanan"/>
    <s v="Beli 1 Gratis 1 Alat Cukur Multifungsi"/>
    <m/>
    <n v="133000"/>
    <n v="0"/>
    <n v="0"/>
    <n v="133000"/>
    <m/>
    <s v="Diskon"/>
    <n v="53200"/>
    <n v="79800"/>
    <n v="237000"/>
    <n v="3555"/>
    <s v="Akmal Latif (Yn)"/>
    <m/>
    <d v="2026-06-27T00:00:00"/>
    <m/>
    <x v="0"/>
    <m/>
    <s v="VIP"/>
    <m/>
    <m/>
    <s v="Tidak"/>
    <s v="COD"/>
    <n v="104000"/>
    <s v="Recon"/>
    <n v="153645"/>
    <x v="12"/>
  </r>
  <r>
    <s v="1359162358"/>
    <d v="2026-06-16T00:00:00"/>
    <s v="MEIKA-BERKARYA"/>
    <s v="Meika Berkarya"/>
    <s v="6287818525580"/>
    <s v="Kab. Kuningan"/>
    <s v="Cilimus"/>
    <s v="Jl. Panawuan Indrapatra, Panawuan"/>
    <s v="Suryo utomo (Ad)"/>
    <s v="6282151383814"/>
    <x v="19"/>
    <s v="Kab. Kutai Kartanegara"/>
    <s v="Loa Janan"/>
    <s v="Kel/desa loajanan ulu Jln manunggal 2 RT 2 RW 2 No.33"/>
    <n v="1"/>
    <s v="BARANG"/>
    <n v="100"/>
    <n v="0"/>
    <s v="EZ"/>
    <s v="Bulanan"/>
    <s v="BELI 1 DAPAT 3 Penambal Gigi"/>
    <m/>
    <n v="71000"/>
    <n v="0"/>
    <n v="0"/>
    <n v="71000"/>
    <m/>
    <s v="Diskon"/>
    <n v="28400"/>
    <n v="42600"/>
    <n v="150000"/>
    <n v="2250"/>
    <s v="Suryo utomo (Ad)"/>
    <m/>
    <d v="2026-06-22T00:00:00"/>
    <m/>
    <x v="0"/>
    <m/>
    <s v="VIP"/>
    <m/>
    <m/>
    <s v="Tidak"/>
    <s v="COD"/>
    <n v="79000"/>
    <s v="Recon"/>
    <n v="105150"/>
    <x v="9"/>
  </r>
  <r>
    <s v="1358506912"/>
    <d v="2026-06-16T00:00:00"/>
    <s v="MEIKA-BERKARYA"/>
    <s v="Meika Berkarya"/>
    <s v="6287818525580"/>
    <s v="Kab. Kuningan"/>
    <s v="Cilimus"/>
    <s v="Jl. Panawuan Indrapatra, Panawuan, Kec. Cigandamekar, Kabupaten Kuningan, Jawa Barat"/>
    <s v="Dallas wstwarin ( Di)"/>
    <s v="6281374383587"/>
    <x v="6"/>
    <s v="Kab. Kepulauan Mentawai"/>
    <s v="Pagai Selatan"/>
    <s v="Desa Malakopa ( Patokan Rumah Dekat Gereja) Kec Pagai Selatan"/>
    <n v="1"/>
    <s v="BARANG"/>
    <n v="100"/>
    <n v="0"/>
    <s v="EZ"/>
    <s v="Bulanan"/>
    <s v="2 DAPAT 6 PENAMBAL GIGI"/>
    <m/>
    <n v="50000"/>
    <n v="0"/>
    <n v="0"/>
    <n v="50000"/>
    <m/>
    <s v="Diskon"/>
    <n v="20000"/>
    <n v="30000"/>
    <n v="200000"/>
    <n v="3000"/>
    <m/>
    <m/>
    <m/>
    <s v="HUBUNGI PENERIMA (LANGSUNG ANTAR KE ALAMAT)"/>
    <x v="1"/>
    <m/>
    <s v="VIP"/>
    <m/>
    <m/>
    <s v="Tidak"/>
    <s v="COD"/>
    <n v="150000"/>
    <s v="-"/>
    <n v="167000"/>
    <x v="20"/>
  </r>
  <r>
    <s v="1358856029"/>
    <d v="2026-06-16T00:00:00"/>
    <s v="MEIKA-BERKARYA"/>
    <s v="Meika Berkarya"/>
    <s v="6287818525580"/>
    <s v="Kab. Kuningan"/>
    <s v="Cilimus"/>
    <s v="Jl. Panawuan Indrapatra, Panawuan"/>
    <s v="Muhtar (PS)"/>
    <s v="6282188334075"/>
    <x v="8"/>
    <s v="Kab. Tojo Una Una"/>
    <s v="Ampana Kota"/>
    <s v="Sungai Bongka Kelurahan. Uentanaga Atas (depan kantor samsat wil tojo una una)"/>
    <n v="1"/>
    <s v="BARANG"/>
    <n v="100"/>
    <n v="0"/>
    <s v="EZ"/>
    <s v="Bulanan"/>
    <s v="Beli 2 Gratis 1 Semprotan Noozle"/>
    <m/>
    <n v="85000"/>
    <n v="0"/>
    <n v="0"/>
    <n v="85000"/>
    <m/>
    <s v="Diskon"/>
    <n v="34000"/>
    <n v="51000"/>
    <n v="189000"/>
    <n v="2835"/>
    <s v="Muhtar (PS)"/>
    <m/>
    <d v="2026-06-23T00:00:00"/>
    <m/>
    <x v="0"/>
    <m/>
    <s v="VIP"/>
    <m/>
    <m/>
    <s v="Tidak"/>
    <s v="COD"/>
    <n v="104000"/>
    <s v="Recon"/>
    <n v="135165"/>
    <x v="3"/>
  </r>
  <r>
    <s v="1359168097"/>
    <d v="2026-06-16T00:00:00"/>
    <s v="MEIKA-BERKARYA"/>
    <s v="Meika Berkarya"/>
    <s v="6287818525580"/>
    <s v="Kab. Kuningan"/>
    <s v="Cilimus"/>
    <s v="Jl. Panawuan Indrapatra, Panawuan"/>
    <s v="Serina tabea (Kin)"/>
    <s v="6282347795023"/>
    <x v="3"/>
    <s v="Kab. Bolaang Mongondow Timur"/>
    <s v="Kotabunan"/>
    <s v="Paret Induk Dusun 3 Desa Paret, Patokan Belakang Mesjid Al Furqon"/>
    <n v="1"/>
    <s v="BARANG"/>
    <n v="100"/>
    <n v="0"/>
    <s v="EZ"/>
    <s v="Bulanan"/>
    <s v="Beli 1 Semprotan Noozle"/>
    <m/>
    <n v="114000"/>
    <n v="0"/>
    <n v="0"/>
    <n v="114000"/>
    <m/>
    <s v="Diskon"/>
    <n v="45600"/>
    <n v="68400"/>
    <n v="168900"/>
    <n v="2533.5"/>
    <s v="Serina tabea (Kin)"/>
    <m/>
    <d v="2026-06-21T00:00:00"/>
    <m/>
    <x v="0"/>
    <m/>
    <s v="VIP"/>
    <m/>
    <m/>
    <s v="Tidak"/>
    <s v="COD"/>
    <n v="54900"/>
    <s v="Recon"/>
    <n v="97966.5"/>
    <x v="7"/>
  </r>
  <r>
    <s v="1359397414"/>
    <d v="2026-06-16T00:00:00"/>
    <s v="MEIKA-BERKARYA"/>
    <s v="Meika Berkarya"/>
    <s v="6287818525580"/>
    <s v="Kab. Kuningan"/>
    <s v="Cilimus"/>
    <s v="Jl. Panawuan Indrapatra, Panawuan"/>
    <s v="Winaryo (Kin)"/>
    <s v="6281525824124"/>
    <x v="31"/>
    <s v="Batam"/>
    <s v="Sekupang"/>
    <s v="Perumahan Laguna Raya Residence Marina No. 02 Kelurahan Tanjung Riau (TELPON NO WHATSAPP PENERIMA)"/>
    <n v="1"/>
    <s v="BARANG"/>
    <n v="100"/>
    <n v="9900000"/>
    <s v="EZ"/>
    <s v="Bulanan"/>
    <s v="Beli 1 Gratis 1 Alat Cukur Multifungsi"/>
    <s v="ALAT CUKUR"/>
    <n v="37000"/>
    <n v="0"/>
    <n v="0"/>
    <n v="37000"/>
    <m/>
    <s v="Diskon"/>
    <n v="14800"/>
    <n v="22200"/>
    <n v="141000"/>
    <n v="2115"/>
    <s v="Winaryo (Kin)"/>
    <m/>
    <d v="2026-06-20T00:00:00"/>
    <m/>
    <x v="0"/>
    <m/>
    <s v="VIP"/>
    <m/>
    <m/>
    <s v="Tidak"/>
    <s v="COD"/>
    <n v="104000"/>
    <s v="Recon"/>
    <n v="116685"/>
    <x v="14"/>
  </r>
  <r>
    <s v="1358465314"/>
    <d v="2026-06-16T00:00:00"/>
    <s v="MEIKA-BERKARYA"/>
    <s v="Meika Berkarya"/>
    <s v="6287818525580"/>
    <s v="Kab. Kuningan"/>
    <s v="Cilimus"/>
    <s v="Jl. Panawuan Indrapatra, Panawuan, Kec. Cigandamekar, Kabupaten Kuningan, Jawa Barat"/>
    <s v="Gusmitasari (IS)"/>
    <s v="6285711101974"/>
    <x v="26"/>
    <s v="Kab. Karawang"/>
    <s v="Telukjambe Timur"/>
    <s v="Kelurahan/Desa Wadas 2 Rt 03 Rw 07 No Rumah 75, Kec Teluk Jambe Timur Kab Karawang Provinsi Jawa Barat"/>
    <n v="1"/>
    <s v="BARANG"/>
    <n v="100"/>
    <n v="0"/>
    <s v="EZ"/>
    <s v="Bulanan"/>
    <s v="1 SET GIGI PALSU"/>
    <m/>
    <n v="12000"/>
    <n v="0"/>
    <n v="0"/>
    <n v="12000"/>
    <m/>
    <s v="Diskon"/>
    <n v="7000"/>
    <n v="5000"/>
    <n v="67000"/>
    <n v="1005"/>
    <s v="PAKET ANDA ADA DI JNT PANWUAN"/>
    <s v="Atasan/Staf/Karyawan"/>
    <d v="2026-06-23T00:00:00"/>
    <s v="HUBUNGI PENERIMA (LANGSUNG ANTAR KE ALAMAT)"/>
    <x v="1"/>
    <m/>
    <s v="VIP"/>
    <m/>
    <m/>
    <s v="Tidak"/>
    <s v="COD"/>
    <n v="55000"/>
    <s v="-"/>
    <n v="60995"/>
    <x v="3"/>
  </r>
  <r>
    <s v="1359083024"/>
    <d v="2026-06-16T00:00:00"/>
    <s v="MEIKA-BERKARYA"/>
    <s v="Meika Berkarya"/>
    <s v="6287818525580"/>
    <s v="Kab. Kuningan"/>
    <s v="Cilimus"/>
    <s v="Jl. Panawuan Indrapatra, Panawuan, Kec. Cigandamekar, Kabupaten Kuningan, Jawa Barat"/>
    <s v="Diriston Simamora ( Di)"/>
    <s v="6282333487979"/>
    <x v="19"/>
    <s v="Samarinda"/>
    <s v="Loa Janan Ilir"/>
    <s v="(Warung Soto Banjar Ayam Kampung Dan Nasi Kunimg) C495,Mxw, Jl Ahmad Yani, Kelurahan Tani Aman, Kec Loa Janan Ilir, Kota Samarinda, Kalimantan Timur 75251"/>
    <n v="1"/>
    <s v="BARANG"/>
    <n v="100"/>
    <n v="0"/>
    <s v="EZ"/>
    <s v="Bulanan"/>
    <s v="2 SET GIGI PALSU"/>
    <m/>
    <n v="70000"/>
    <n v="0"/>
    <n v="0"/>
    <n v="70000"/>
    <m/>
    <s v="Diskon"/>
    <n v="28000"/>
    <n v="42000"/>
    <n v="166500"/>
    <n v="2497.5"/>
    <s v="jnt"/>
    <s v="Atasan/Staf/Karyawan"/>
    <d v="2026-06-29T00:00:00"/>
    <s v="HUBUNGI PENERIMA (LANGSUNG ANTAR KE ALAMAT)"/>
    <x v="1"/>
    <m/>
    <s v="VIP"/>
    <m/>
    <m/>
    <s v="Tidak"/>
    <s v="COD"/>
    <n v="96500"/>
    <s v="-"/>
    <n v="122002.5"/>
    <x v="16"/>
  </r>
  <r>
    <s v="1358792283"/>
    <d v="2026-06-16T00:00:00"/>
    <s v="MEIKA-BERKARYA"/>
    <s v="Meika Berkarya"/>
    <s v="6287818525580"/>
    <s v="Kab. Kuningan"/>
    <s v="Cilimus"/>
    <s v="Jl. Panawuan Indrapatra, Panawuan"/>
    <s v="Nasi uduk wak jenggot (Hb)"/>
    <s v="6282273526159"/>
    <x v="0"/>
    <s v="Kab. Labuhanbatu Selatan"/>
    <s v="Kotapinang"/>
    <s v="Kampung pedagai desa/kel Kotapinang depan tahfiz qur,an"/>
    <n v="1"/>
    <s v="BARANG"/>
    <n v="100"/>
    <n v="0"/>
    <s v="EZ"/>
    <s v="Bulanan"/>
    <s v="Beli 1 Alat Peras Buah"/>
    <m/>
    <n v="62000"/>
    <n v="0"/>
    <n v="0"/>
    <n v="62000"/>
    <m/>
    <s v="Diskon"/>
    <n v="24800"/>
    <n v="37200"/>
    <n v="156000"/>
    <n v="2340"/>
    <s v="Nasi uduk wak jenggot (Hb)"/>
    <m/>
    <d v="2026-06-22T00:00:00"/>
    <m/>
    <x v="0"/>
    <m/>
    <s v="VIP"/>
    <m/>
    <m/>
    <s v="Tidak"/>
    <s v="COD"/>
    <n v="94000"/>
    <s v="Recon"/>
    <n v="116460"/>
    <x v="9"/>
  </r>
  <r>
    <s v="1359269045"/>
    <d v="2026-06-16T00:00:00"/>
    <s v="MEIKA-BERKARYA"/>
    <s v="Meika Berkarya"/>
    <s v="6287818525580"/>
    <s v="Kab. Kuningan"/>
    <s v="Cilimus"/>
    <s v="Jl. Panawuan Indrapatra, Panawuan"/>
    <s v="Darjat Wiharja (Kin)"/>
    <s v="6285890698648"/>
    <x v="26"/>
    <s v="Kab. Sukabumi"/>
    <s v="Nagrak"/>
    <s v="Kp.Cibodas RT 01 RW 09 No. 10 Desa Cisarua"/>
    <n v="1"/>
    <s v="BARANG"/>
    <n v="100"/>
    <n v="0"/>
    <s v="EZ"/>
    <s v="Bulanan"/>
    <s v="Beli 1 Gratis 1 Alat Cukur Multifungsi"/>
    <m/>
    <n v="12000"/>
    <n v="0"/>
    <n v="0"/>
    <n v="12000"/>
    <m/>
    <s v="Diskon"/>
    <n v="7000"/>
    <n v="5000"/>
    <n v="112000"/>
    <n v="1680"/>
    <s v="Darjat Wiharja (Kin)"/>
    <m/>
    <d v="2026-06-18T00:00:00"/>
    <m/>
    <x v="0"/>
    <m/>
    <s v="VIP"/>
    <m/>
    <m/>
    <s v="Tidak"/>
    <s v="COD"/>
    <n v="100000"/>
    <s v="Recon"/>
    <n v="105320"/>
    <x v="15"/>
  </r>
  <r>
    <s v="1358839631"/>
    <d v="2026-06-16T00:00:00"/>
    <s v="MEIKA-BERKARYA"/>
    <s v="Meika Berkarya"/>
    <s v="6287818525580"/>
    <s v="Kab. Kuningan"/>
    <s v="Cilimus"/>
    <s v="Jl. Panawuan Indrapatra, Panawuan"/>
    <s v="Fatimano Daeli"/>
    <s v="6282312789103"/>
    <x v="0"/>
    <s v="Kab. Nias Barat"/>
    <s v="Sirombu"/>
    <s v="Jln. Desa Gunung Cayaha, Bawogora Dusun 02 Kec. Sirombu"/>
    <n v="1"/>
    <s v="BARANG"/>
    <n v="100"/>
    <n v="0"/>
    <s v="EZ"/>
    <s v="Bulanan"/>
    <s v="Beli 2 Gratis 1 Semprotan Noozle"/>
    <m/>
    <n v="62000"/>
    <n v="0"/>
    <n v="0"/>
    <n v="62000"/>
    <m/>
    <s v="Diskon"/>
    <n v="24800"/>
    <n v="37200"/>
    <n v="157000"/>
    <n v="2355"/>
    <s v="ybs"/>
    <m/>
    <d v="2026-07-03T00:00:00"/>
    <m/>
    <x v="1"/>
    <m/>
    <s v="VIP"/>
    <m/>
    <m/>
    <s v="Tidak"/>
    <s v="COD"/>
    <n v="95000"/>
    <s v="-"/>
    <n v="117445"/>
    <x v="24"/>
  </r>
  <r>
    <s v="1359158575"/>
    <d v="2026-06-16T00:00:00"/>
    <s v="MEIKA-BERKARYA"/>
    <s v="Meika Berkarya"/>
    <s v="6287818525580"/>
    <s v="Kab. Kuningan"/>
    <s v="Cilimus"/>
    <s v="Jl. Panawuan Indrapatra, Panawuan, Kec. Cigandamekar, Kabupaten Kuningan, Jawa Barat"/>
    <s v="Laruuhi (Fr)"/>
    <s v="6285241953488"/>
    <x v="23"/>
    <s v="Kab. Muna"/>
    <s v="Parigi"/>
    <s v="Jlnporos Rt 02 Kelurahan Wakumoro, Kec Parigi"/>
    <n v="1"/>
    <s v="BARANG"/>
    <n v="100"/>
    <n v="0"/>
    <s v="EZ"/>
    <s v="Bulanan"/>
    <s v="1 PCS TOPI KOMANDO (H)"/>
    <m/>
    <n v="91000"/>
    <n v="0"/>
    <n v="0"/>
    <n v="91000"/>
    <m/>
    <s v="Diskon"/>
    <n v="36400"/>
    <n v="54600"/>
    <n v="171000"/>
    <n v="2565"/>
    <s v="Laruuhi (Fr)"/>
    <m/>
    <d v="2026-06-22T00:00:00"/>
    <s v="HUBUNGI PENERIMA (LANGSUNG ANTAR KE ALAMAT)"/>
    <x v="0"/>
    <m/>
    <s v="VIP"/>
    <m/>
    <m/>
    <s v="Tidak"/>
    <s v="COD"/>
    <n v="80000"/>
    <s v="Recon"/>
    <n v="113835"/>
    <x v="9"/>
  </r>
  <r>
    <s v="1359392535"/>
    <d v="2026-06-16T00:00:00"/>
    <s v="MEIKA-BERKARYA"/>
    <s v="Meika Berkarya"/>
    <s v="6287818525580"/>
    <s v="Kab. Kuningan"/>
    <s v="Cilimus"/>
    <s v="Jl. Panawuan Indrapatra, Panawuan"/>
    <s v="Tedi (Kin)"/>
    <s v="6282213619812"/>
    <x v="13"/>
    <s v="Kab. Lamandau"/>
    <s v="Bulik"/>
    <s v="Jln. Trans Lokal RT 11 RW 11 Desa Nanga Bulik (LANGSUNG DIANTARKAN KE ALAMAT)"/>
    <n v="1"/>
    <s v="BARANG"/>
    <n v="100"/>
    <n v="0"/>
    <s v="EZ"/>
    <s v="Bulanan"/>
    <s v="Beli 1 Gratis 1 Alat Cukur Multifungsi"/>
    <m/>
    <n v="72000"/>
    <n v="0"/>
    <n v="0"/>
    <n v="72000"/>
    <m/>
    <s v="Diskon"/>
    <n v="28800"/>
    <n v="43200"/>
    <n v="176000"/>
    <n v="2640"/>
    <s v="Tedi (Kin)"/>
    <m/>
    <d v="2026-06-22T00:00:00"/>
    <m/>
    <x v="0"/>
    <m/>
    <s v="VIP"/>
    <m/>
    <m/>
    <s v="Tidak"/>
    <s v="COD"/>
    <n v="104000"/>
    <s v="Recon"/>
    <n v="130160"/>
    <x v="9"/>
  </r>
  <r>
    <s v="1359395621"/>
    <d v="2026-06-16T00:00:00"/>
    <s v="MEIKA-BERKARYA"/>
    <s v="Meika Berkarya"/>
    <s v="6287818525580"/>
    <s v="Kab. Kuningan"/>
    <s v="Cilimus"/>
    <s v="Jl. Panawuan Indrapatra, Panawuan"/>
    <s v="Usman (Yn)"/>
    <s v="6281355604501"/>
    <x v="14"/>
    <s v="Palopo"/>
    <s v="Bara"/>
    <s v="Jl. Bakau lrg SMAN 4 BTN Griya Blok A/9 RT 03 RW 03 Desa Balandai Kec Bara Kota Palopo patokan Masjid lrg SMAN 4 cat Rumah Warna Putih Abu-Abu (DIANTAR LANGSUNG KE ALAMAT PENERIMA)."/>
    <n v="1"/>
    <s v="BARANG"/>
    <n v="100"/>
    <n v="0"/>
    <s v="EZ"/>
    <s v="Bulanan"/>
    <s v="Beli 1 Semprotan Noozle"/>
    <m/>
    <n v="53000"/>
    <n v="0"/>
    <n v="0"/>
    <n v="53000"/>
    <m/>
    <s v="Diskon"/>
    <n v="21200"/>
    <n v="31800"/>
    <n v="107900"/>
    <n v="1618.5"/>
    <s v="Usman (Yn)"/>
    <m/>
    <d v="2026-06-21T00:00:00"/>
    <m/>
    <x v="0"/>
    <m/>
    <s v="VIP"/>
    <m/>
    <m/>
    <s v="Tidak"/>
    <s v="COD"/>
    <n v="54900"/>
    <s v="Recon"/>
    <n v="74481.5"/>
    <x v="7"/>
  </r>
  <r>
    <s v="1358876406"/>
    <d v="2026-06-16T00:00:00"/>
    <s v="MEIKA-BERKARYA"/>
    <s v="Meika Berkarya"/>
    <s v="6287818525580"/>
    <s v="Kab. Kuningan"/>
    <s v="Cilimus"/>
    <s v="Jl. Panawuan Indrapatra, Panawuan"/>
    <s v="Muh Yasin (PS)"/>
    <s v="6285757075406"/>
    <x v="8"/>
    <s v="Kab. Banggai"/>
    <s v="Batui"/>
    <s v="Kantor BPP Batui.Kelurahan. Sisipan (ANTRAKN LANGSUNG KE ALAMAT)"/>
    <n v="1"/>
    <s v="BARANG"/>
    <n v="100"/>
    <n v="0"/>
    <s v="EZ"/>
    <s v="Bulanan"/>
    <s v="Beli 1 Gratis 1 Sikat Punggug"/>
    <m/>
    <n v="85000"/>
    <n v="0"/>
    <n v="0"/>
    <n v="85000"/>
    <m/>
    <s v="Diskon"/>
    <n v="34000"/>
    <n v="51000"/>
    <n v="150000"/>
    <n v="2250"/>
    <s v="ybs"/>
    <m/>
    <d v="2026-07-03T00:00:00"/>
    <m/>
    <x v="1"/>
    <m/>
    <s v="VIP"/>
    <m/>
    <m/>
    <s v="Tidak"/>
    <s v="COD"/>
    <n v="65000"/>
    <s v="-"/>
    <n v="96750"/>
    <x v="24"/>
  </r>
  <r>
    <s v="1357579052"/>
    <d v="2026-06-16T00:00:00"/>
    <s v="MEIKA-BERKARYA"/>
    <s v="Meika Berkarya"/>
    <s v="6287818525580"/>
    <s v="Kab. Kuningan"/>
    <s v="Cilimus"/>
    <s v="Jl. Panawuan Indrapatra, Panawuan"/>
    <s v="Ezanener (Kin)"/>
    <s v="6285215246357"/>
    <x v="14"/>
    <s v="Kab. Luwu Utara"/>
    <s v="Malangke Barat"/>
    <s v="Tomanasa Desa Waetuo, Patokan Pas Jembatan Batas Desa Waetuo Dan Desa Pao (Cat Rumah Hijau)"/>
    <n v="1"/>
    <s v="BARANG"/>
    <n v="100"/>
    <n v="0"/>
    <s v="EZ"/>
    <s v="Bulanan"/>
    <s v="Beli 1 Semprotan Noozle"/>
    <m/>
    <n v="61000"/>
    <n v="0"/>
    <n v="0"/>
    <n v="61000"/>
    <m/>
    <s v="Diskon"/>
    <n v="24400"/>
    <n v="36600"/>
    <n v="115900"/>
    <n v="1738.5"/>
    <s v="ybs"/>
    <m/>
    <d v="2026-07-04T00:00:00"/>
    <m/>
    <x v="1"/>
    <m/>
    <s v="VIP"/>
    <m/>
    <m/>
    <s v="Tidak"/>
    <s v="COD"/>
    <n v="54900"/>
    <s v="-"/>
    <n v="77561.5"/>
    <x v="11"/>
  </r>
  <r>
    <s v="1359394809"/>
    <d v="2026-06-16T00:00:00"/>
    <s v="MEIKA-BERKARYA"/>
    <s v="Meika Berkarya"/>
    <s v="6287818525580"/>
    <s v="Kab. Kuningan"/>
    <s v="Cilimus"/>
    <s v="Jl. Panawuan Indrapatra, Panawuan, Kec. Cigandamekar, Kabupaten Kuningan, Jawa Barat"/>
    <s v="Divamora salon (Fr)"/>
    <s v="6281362817895"/>
    <x v="0"/>
    <s v="Kab. Labuhanbatu Selatan"/>
    <s v="Kotapinang"/>
    <s v="Jl Kp Kristen, Desa Kota Pinang, Kec Kota Pinang,"/>
    <n v="1"/>
    <s v="BARANG"/>
    <n v="100"/>
    <n v="0"/>
    <s v="EZ"/>
    <s v="Bulanan"/>
    <s v="1 SET GIGI PALSU"/>
    <m/>
    <n v="62000"/>
    <n v="0"/>
    <n v="0"/>
    <n v="62000"/>
    <m/>
    <s v="Diskon"/>
    <n v="24800"/>
    <n v="37200"/>
    <n v="120000"/>
    <n v="1800"/>
    <s v="Divamora salon (Fr)"/>
    <m/>
    <d v="2026-06-21T00:00:00"/>
    <s v="HUBUNGI PENERIMA (LANGSUNG ANTAR KE ALAMAT)"/>
    <x v="0"/>
    <m/>
    <s v="VIP"/>
    <m/>
    <m/>
    <s v="Tidak"/>
    <s v="COD"/>
    <n v="58000"/>
    <s v="Recon"/>
    <n v="81000"/>
    <x v="7"/>
  </r>
  <r>
    <s v="1359100750"/>
    <d v="2026-06-16T00:00:00"/>
    <s v="MEIKA-BERKARYA"/>
    <s v="Meika Berkarya"/>
    <s v="6287818525580"/>
    <s v="Kab. Kuningan"/>
    <s v="Cilimus"/>
    <s v="Jl. Panawuan Indrapatra, Panawuan"/>
    <s v="Mince Missa (ib)"/>
    <s v="6281239310708"/>
    <x v="1"/>
    <s v="Kab. Timor Tengah Selatan"/>
    <s v="Kuatnana"/>
    <s v="Jln Timor Raya,  RT 04/RW 02, DESA SUPUL"/>
    <n v="1"/>
    <s v="BARANG"/>
    <n v="100"/>
    <n v="0"/>
    <s v="EZ"/>
    <s v="Bulanan"/>
    <s v="Beli 1 Dapat 6 Paket Buku Lancar Membaca Tanpa Mengeja"/>
    <m/>
    <n v="84000"/>
    <n v="0"/>
    <n v="0"/>
    <n v="84000"/>
    <m/>
    <s v="Diskon"/>
    <n v="33600"/>
    <n v="50400"/>
    <n v="168000"/>
    <n v="2520"/>
    <s v="Mince Missa (ib)"/>
    <m/>
    <d v="2026-06-24T00:00:00"/>
    <m/>
    <x v="0"/>
    <m/>
    <s v="VIP"/>
    <m/>
    <m/>
    <s v="Tidak"/>
    <s v="COD"/>
    <n v="84000"/>
    <s v="Recon"/>
    <n v="115080"/>
    <x v="0"/>
  </r>
  <r>
    <s v="1359300721"/>
    <d v="2026-06-16T00:00:00"/>
    <s v="MEIKA-BERKARYA"/>
    <s v="Meika Berkarya"/>
    <s v="6287818525580"/>
    <s v="Kab. Kuningan"/>
    <s v="Cilimus"/>
    <s v="Jl. Panawuan Indrapatra, Panawuan, Kec. Cigandamekar, Kabupaten Kuningan, Jawa Barat"/>
    <s v="Fifi Tri Od."/>
    <s v="6281261039995"/>
    <x v="6"/>
    <s v="Bukittinggi"/>
    <s v="Mandiangin Koto Selayan"/>
    <s v="Dapoer iory Jln. Soekarno Hatta No. 69 Ganting Bukittinggi 26129 Kelurahan Manggis Ganting Kec Mandiangin Koto Selayan (DIANTAR LANGSUNG KE ALAMAT PENERIMA)."/>
    <n v="1"/>
    <s v="BARANG"/>
    <n v="100"/>
    <n v="0"/>
    <s v="EZ"/>
    <s v="Bulanan"/>
    <s v="6 Rossa Beauty Fragrance Mist (Aurora 2 Botol, Nightfall 2 Botol, Sunset 2 Botol)"/>
    <m/>
    <n v="45000"/>
    <n v="0"/>
    <n v="0"/>
    <n v="45000"/>
    <m/>
    <s v="Diskon"/>
    <n v="18000"/>
    <n v="27000"/>
    <n v="395000"/>
    <n v="5925"/>
    <s v="Fifi Tri Od."/>
    <m/>
    <d v="2026-06-20T00:00:00"/>
    <s v="(Aurora 2 Botol, Nightfall 2 Botol, Sunset 2 Botol)"/>
    <x v="0"/>
    <m/>
    <s v="VIP"/>
    <m/>
    <m/>
    <s v="Tidak"/>
    <s v="COD"/>
    <n v="350000"/>
    <s v="Recon"/>
    <n v="362075"/>
    <x v="14"/>
  </r>
  <r>
    <s v="1359152976"/>
    <d v="2026-06-16T00:00:00"/>
    <s v="MEIKA-BERKARYA"/>
    <s v="Meika Berkarya"/>
    <s v="6287818525580"/>
    <s v="Kab. Kuningan"/>
    <s v="Cilimus"/>
    <s v="Jl. Panawuan Indrapatra, Panawuan"/>
    <s v="Hendra (PTR)"/>
    <s v="6285849523833"/>
    <x v="5"/>
    <s v="Kab. Kubu Raya"/>
    <s v="Sungai Raya"/>
    <s v="Desa Madu Sari, Jl. Desa Kapur, ( Patokan : PT NJP Perkebunan Kelapa Sawit ), Kec. Sungai Raya"/>
    <n v="1"/>
    <s v="BARANG"/>
    <n v="100"/>
    <n v="0"/>
    <s v="EZ"/>
    <s v="Bulanan"/>
    <s v="Beli 1 Spray Pembersih Interior Mobil"/>
    <m/>
    <n v="44000"/>
    <n v="0"/>
    <n v="0"/>
    <n v="44000"/>
    <m/>
    <s v="Diskon"/>
    <n v="17600"/>
    <n v="26400"/>
    <n v="128000"/>
    <n v="1920"/>
    <s v="paket anda adadi jnt paawuanw"/>
    <s v="Atasan/Staf/Karyawan"/>
    <d v="2026-06-29T00:00:00"/>
    <m/>
    <x v="1"/>
    <m/>
    <s v="VIP"/>
    <m/>
    <m/>
    <s v="Tidak"/>
    <s v="COD"/>
    <n v="84000"/>
    <s v="-"/>
    <n v="99680"/>
    <x v="16"/>
  </r>
  <r>
    <s v="1358883046"/>
    <d v="2026-06-16T00:00:00"/>
    <s v="MEIKA-BERKARYA"/>
    <s v="Meika Berkarya"/>
    <s v="6287818525580"/>
    <s v="Kab. Kuningan"/>
    <s v="Cilimus"/>
    <s v="Jl. Panawuan Indrapatra, Panawuan"/>
    <s v="Marten Dangga Dora (IR)"/>
    <s v="6281337318588"/>
    <x v="1"/>
    <s v="Kab. Sumba Barat Daya"/>
    <s v="Wewewa Barat"/>
    <s v="RT 00 RW 00 Desa Raba Ege Kec Wewewa Barat (Lewat SDN Wanno Talla Jalan terus rumah sebelah kanan jalan)"/>
    <n v="1"/>
    <s v="BARANG"/>
    <n v="100"/>
    <n v="0"/>
    <s v="EZ"/>
    <s v="Bulanan"/>
    <s v="Beli 1 Pembesar Layar Hp"/>
    <m/>
    <n v="81000"/>
    <n v="0"/>
    <n v="0"/>
    <n v="81000"/>
    <m/>
    <s v="Diskon"/>
    <n v="32400"/>
    <n v="48600"/>
    <n v="151000"/>
    <n v="2265"/>
    <s v="Marten Dangga Dora (IR)"/>
    <m/>
    <d v="2026-06-28T00:00:00"/>
    <m/>
    <x v="0"/>
    <m/>
    <s v="VIP"/>
    <m/>
    <m/>
    <s v="Tidak"/>
    <s v="COD"/>
    <n v="70000"/>
    <s v="Recon"/>
    <n v="100135"/>
    <x v="2"/>
  </r>
  <r>
    <s v="1359268394"/>
    <d v="2026-06-16T00:00:00"/>
    <s v="MEIKA-BERKARYA"/>
    <s v="Meika Berkarya"/>
    <s v="6287818525580"/>
    <s v="Kab. Kuningan"/>
    <s v="Cilimus"/>
    <s v="Jl. Panawuan Indrapatra, Panawuan"/>
    <s v="Deny Abi (PS)"/>
    <s v="6285237446747"/>
    <x v="1"/>
    <s v="Kupang"/>
    <s v="Kota Raja"/>
    <s v="Jl. Ilemandiri . No 88 RT/RW 009/002 Kelurahan. Nunleu.  (rumah samping gereja koinonia.)"/>
    <n v="1"/>
    <s v="BARANG"/>
    <n v="100"/>
    <n v="0"/>
    <s v="EZ"/>
    <s v="Bulanan"/>
    <s v="Beli 1 Gratis 1 Alat Cukur Multifungsi"/>
    <m/>
    <n v="64000"/>
    <n v="0"/>
    <n v="0"/>
    <n v="64000"/>
    <m/>
    <s v="Diskon"/>
    <n v="25600"/>
    <n v="38400"/>
    <n v="168000"/>
    <n v="2520"/>
    <s v="Deny Abi (PS)"/>
    <m/>
    <d v="2026-06-22T00:00:00"/>
    <m/>
    <x v="0"/>
    <m/>
    <s v="VIP"/>
    <m/>
    <m/>
    <s v="Tidak"/>
    <s v="COD"/>
    <n v="104000"/>
    <s v="Recon"/>
    <n v="127080"/>
    <x v="9"/>
  </r>
  <r>
    <s v="1359052796"/>
    <d v="2026-06-16T00:00:00"/>
    <s v="MEIKA-BERKARYA"/>
    <s v="Meika Berkarya"/>
    <s v="6287818525580"/>
    <s v="Kab. Kuningan"/>
    <s v="Cilimus"/>
    <s v="Jl. Panawuan Indrapatra, Panawuan"/>
    <s v="Aloysius Malo Bili Od."/>
    <s v="6281337963329"/>
    <x v="1"/>
    <s v="Kab. Sumba Barat Daya"/>
    <s v="Kota Tambolaka"/>
    <s v="Desa Kalena Wanno Kec Kota Tambolaka (DIANTAR LANGSUNG KE ALAMAT PENERIMA) Hubungi Jika Nanti Sudah Tiba Di Alamat."/>
    <n v="1"/>
    <s v="BARANG"/>
    <n v="100"/>
    <n v="0"/>
    <s v="EZ"/>
    <s v="Bulanan"/>
    <s v="Beli 1 Gratis 1 Sikat Punggug"/>
    <m/>
    <n v="81000"/>
    <n v="0"/>
    <n v="0"/>
    <n v="81000"/>
    <m/>
    <s v="Diskon"/>
    <n v="32400"/>
    <n v="48600"/>
    <n v="151000"/>
    <n v="2265"/>
    <s v="Aloysius Malo Bili Od."/>
    <m/>
    <d v="2026-06-29T00:00:00"/>
    <m/>
    <x v="0"/>
    <m/>
    <s v="VIP"/>
    <m/>
    <m/>
    <s v="Tidak"/>
    <s v="COD"/>
    <n v="70000"/>
    <s v="Recon"/>
    <n v="100135"/>
    <x v="16"/>
  </r>
  <r>
    <s v="1358860542"/>
    <d v="2026-06-16T00:00:00"/>
    <s v="MEIKA-BERKARYA"/>
    <s v="Meika Berkarya"/>
    <s v="6287818525580"/>
    <s v="Kab. Kuningan"/>
    <s v="Cilimus"/>
    <s v="Jl. Panawuan Indrapatra, Panawuan"/>
    <s v="Wasilah (ib)"/>
    <s v="6285799345673"/>
    <x v="20"/>
    <s v="Kab. Kulon Progo"/>
    <s v="Wates"/>
    <s v="Rt/rw 04/09 kuwirun, desa kulwaru, kecamatan wates , kulonprogo diy."/>
    <n v="1"/>
    <s v="BARANG"/>
    <n v="100"/>
    <n v="0"/>
    <s v="EZ"/>
    <s v="Bulanan"/>
    <s v="Beli 1 Gratis 1 Sikat Punggug"/>
    <m/>
    <n v="21000"/>
    <n v="0"/>
    <n v="0"/>
    <n v="21000"/>
    <m/>
    <s v="Diskon"/>
    <n v="14000"/>
    <n v="7000"/>
    <n v="91000"/>
    <n v="1365"/>
    <s v="Wasilah (ib)"/>
    <m/>
    <d v="2026-06-18T00:00:00"/>
    <m/>
    <x v="0"/>
    <m/>
    <s v="VIP"/>
    <m/>
    <m/>
    <s v="Tidak"/>
    <s v="COD"/>
    <n v="70000"/>
    <s v="Recon"/>
    <n v="82635"/>
    <x v="15"/>
  </r>
  <r>
    <s v="1357056519"/>
    <d v="2026-06-16T00:00:00"/>
    <s v="MEIKA-BERKARYA"/>
    <s v="Meika Berkarya"/>
    <s v="6287818525580"/>
    <s v="Kab. Kuningan"/>
    <s v="Cilimus"/>
    <s v="Jl. Panawuan Indrapatra, Panawuan"/>
    <s v="Entol Katingan (iaa)"/>
    <s v="6289525600607"/>
    <x v="13"/>
    <s v="Kab. Katingan"/>
    <s v="Tasik Payawan"/>
    <s v="Kelurahan Lumuk Kiri RT 02 RW 01 (Rumah Warna Hijau, Dekat Feri Penyebran Pertama) Kecamatan Tasik Payawan Kabupaten Katingan Provinsi Kalimantan Tengah"/>
    <n v="1"/>
    <s v="BARANG"/>
    <n v="100"/>
    <n v="0"/>
    <s v="EZ"/>
    <s v="Bulanan"/>
    <s v="Beli 1 Gratis 1 Alat Cukur Multifungsi"/>
    <m/>
    <n v="63000"/>
    <n v="0"/>
    <n v="0"/>
    <n v="63000"/>
    <m/>
    <s v="Diskon"/>
    <n v="25200"/>
    <n v="37800"/>
    <n v="167000"/>
    <n v="2505"/>
    <s v="pengambilan dp"/>
    <m/>
    <d v="2026-06-22T00:00:00"/>
    <m/>
    <x v="0"/>
    <m/>
    <s v="VIP"/>
    <m/>
    <m/>
    <s v="Tidak"/>
    <s v="COD"/>
    <n v="104000"/>
    <s v="Recon"/>
    <n v="126695"/>
    <x v="9"/>
  </r>
  <r>
    <s v="1358884456"/>
    <d v="2026-06-16T00:00:00"/>
    <s v="MEIKA-BERKARYA"/>
    <s v="Meika Berkarya"/>
    <s v="6287818525580"/>
    <s v="Kab. Kuningan"/>
    <s v="Cilimus"/>
    <s v="Jl. Panawuan Indrapatra, Panawuan"/>
    <s v="Ah Supriyatno (Hb)"/>
    <s v="6282268221475"/>
    <x v="29"/>
    <s v="Kab. Bengkulu Utara"/>
    <s v="Ulok Kupai"/>
    <s v="Rt. 03 jln. Tambang, desa. Bukit Berlian"/>
    <n v="1"/>
    <s v="BARANG"/>
    <n v="150"/>
    <n v="0"/>
    <s v="EZ"/>
    <s v="Bulanan"/>
    <s v="BELI 2 GRATIS KUAS Aspal Anti Bocor"/>
    <m/>
    <n v="126000"/>
    <n v="0"/>
    <n v="0"/>
    <n v="126000"/>
    <m/>
    <s v="Diskon"/>
    <n v="50400"/>
    <n v="75600"/>
    <n v="294000"/>
    <n v="4410"/>
    <s v="Ah Supriyatno (Hb)"/>
    <m/>
    <d v="2026-06-22T00:00:00"/>
    <m/>
    <x v="0"/>
    <m/>
    <s v="VIP"/>
    <m/>
    <m/>
    <s v="Tidak"/>
    <s v="COD"/>
    <n v="168000"/>
    <s v="Recon"/>
    <n v="213990"/>
    <x v="9"/>
  </r>
  <r>
    <s v="1358847097"/>
    <d v="2026-06-16T00:00:00"/>
    <s v="MEIKA-BERKARYA"/>
    <s v="Meika Berkarya"/>
    <s v="6287818525580"/>
    <s v="Kab. Kuningan"/>
    <s v="Cilimus"/>
    <s v="Jl. Panawuan Indrapatra, Panawuan"/>
    <s v="Agus (PS)"/>
    <s v="6282288171453"/>
    <x v="31"/>
    <s v="Tanjung Pinang"/>
    <s v="Tanjung Pinang Barat"/>
    <s v="Jln. Hang Tuah 17 RT 01 RW 01  Desa. Tanjung Pinang Barat (hotel sadaap tanjung pinang, ANTRAKN LANGSUNG KE ALAMAT)"/>
    <n v="1"/>
    <s v="BARANG"/>
    <n v="100"/>
    <n v="0"/>
    <s v="EZ"/>
    <s v="Bulanan"/>
    <s v="Beli 1 Gratis 1 Alat Cukur Multifungsi"/>
    <m/>
    <n v="43000"/>
    <n v="0"/>
    <n v="0"/>
    <n v="43000"/>
    <m/>
    <s v="Diskon"/>
    <n v="17200"/>
    <n v="25800"/>
    <n v="147000"/>
    <n v="2205"/>
    <s v="DC PANAWUAN"/>
    <s v="Atasan/Staf/Karyawan"/>
    <d v="2026-06-27T00:00:00"/>
    <m/>
    <x v="1"/>
    <m/>
    <s v="VIP"/>
    <m/>
    <m/>
    <s v="Tidak"/>
    <s v="COD"/>
    <n v="104000"/>
    <s v="-"/>
    <n v="118995"/>
    <x v="12"/>
  </r>
  <r>
    <s v="1359170216"/>
    <d v="2026-06-16T00:00:00"/>
    <s v="MEIKA-BERKARYA"/>
    <s v="Meika Berkarya"/>
    <s v="6287818525580"/>
    <s v="Kab. Kuningan"/>
    <s v="Cilimus"/>
    <s v="Jl. Panawuan Indrapatra, Panawuan, Kec. Cigandamekar, Kabupaten Kuningan, Jawa Barat"/>
    <s v="Panidi (Fr)"/>
    <s v="6285756555447"/>
    <x v="8"/>
    <s v="Kab. Poso"/>
    <s v="Pamona Selatan"/>
    <s v="Desa Bangun Jaya Rt 01Rw 01, Kec Pamona Selatan"/>
    <n v="1"/>
    <s v="BARANG"/>
    <n v="100"/>
    <n v="0"/>
    <s v="EZ"/>
    <s v="Bulanan"/>
    <s v="1 SET GIGI PALSU"/>
    <m/>
    <n v="85000"/>
    <n v="0"/>
    <n v="0"/>
    <n v="85000"/>
    <m/>
    <s v="Diskon"/>
    <n v="34000"/>
    <n v="51000"/>
    <n v="140000"/>
    <n v="2100"/>
    <s v="Panidi (Fr)"/>
    <m/>
    <d v="2026-06-22T00:00:00"/>
    <s v="HUBUNGI PENERIMA (LANGSUNG ANTAR KE ALAMAT)"/>
    <x v="0"/>
    <m/>
    <s v="VIP"/>
    <m/>
    <m/>
    <s v="Tidak"/>
    <s v="COD"/>
    <n v="55000"/>
    <s v="Recon"/>
    <n v="86900"/>
    <x v="9"/>
  </r>
  <r>
    <s v="1359133162"/>
    <d v="2026-06-16T00:00:00"/>
    <s v="MEIKA-BERKARYA"/>
    <s v="Meika Berkarya"/>
    <s v="6287818525580"/>
    <s v="Kab. Kuningan"/>
    <s v="Cilimus"/>
    <s v="Jl. Panawuan Indrapatra, Panawuan"/>
    <s v="Bernadus nahak asa (Kin)"/>
    <s v="6282322084185"/>
    <x v="1"/>
    <s v="Kab. Malaka"/>
    <s v="Malaka Tengah"/>
    <s v="Desa Umanen Lawalu, Dusun Suka Bihun RT 002 RW 001"/>
    <n v="1"/>
    <s v="BARANG"/>
    <n v="100"/>
    <n v="0"/>
    <s v="EZ"/>
    <s v="Bulanan"/>
    <s v="Beli 2 Gratis 1 Semprotan Noozle"/>
    <m/>
    <n v="81000"/>
    <n v="0"/>
    <n v="0"/>
    <n v="81000"/>
    <m/>
    <s v="Diskon"/>
    <n v="32400"/>
    <n v="48600"/>
    <n v="184000"/>
    <n v="2760"/>
    <s v="Meika Berkarya"/>
    <m/>
    <d v="2026-07-09T00:00:00"/>
    <m/>
    <x v="1"/>
    <m/>
    <s v="VIP"/>
    <m/>
    <m/>
    <s v="Tidak"/>
    <s v="COD"/>
    <n v="103000"/>
    <s v="-"/>
    <n v="132640"/>
    <x v="4"/>
  </r>
  <r>
    <s v="1358706232"/>
    <d v="2026-06-16T00:00:00"/>
    <s v="MEIKA-BERKARYA"/>
    <s v="Meika Berkarya"/>
    <s v="6287818525580"/>
    <s v="Kab. Kuningan"/>
    <s v="Cilimus"/>
    <s v="Jl. Panawuan Indrapatra, Panawuan, Kec. Cigandamekar, Kabupaten Kuningan, Jawa Barat"/>
    <s v="Stenly woruntu (rz)"/>
    <s v="6282195327155"/>
    <x v="3"/>
    <s v="Kab. Minahasa Selatan"/>
    <s v="Tompaso Baru"/>
    <s v="Kompleks Gereja Advent Hari Ke 7 Desa Kinalawiran, Kec Tompaso Baru Kab. Minahasa Selatan"/>
    <n v="1"/>
    <s v="BARANG"/>
    <n v="100"/>
    <n v="0"/>
    <s v="EZ"/>
    <s v="Bulanan"/>
    <s v="1 SET GIGI PALSU"/>
    <m/>
    <n v="102000"/>
    <n v="0"/>
    <n v="0"/>
    <n v="102000"/>
    <m/>
    <s v="Diskon"/>
    <n v="40800"/>
    <n v="61200"/>
    <n v="177000"/>
    <n v="2655"/>
    <s v="DC PANAWUAN"/>
    <s v="Atasan/Staf/Karyawan"/>
    <d v="2026-06-27T00:00:00"/>
    <s v="HUBUNGI PENERIMA (LANGSUNG ANTAR KE ALAMAT)"/>
    <x v="1"/>
    <m/>
    <s v="VIP"/>
    <m/>
    <m/>
    <s v="Tidak"/>
    <s v="COD"/>
    <n v="75000"/>
    <s v="-"/>
    <n v="113145"/>
    <x v="12"/>
  </r>
  <r>
    <s v="1359374324"/>
    <d v="2026-06-16T00:00:00"/>
    <s v="MEIKA-BERKARYA"/>
    <s v="Meika Berkarya"/>
    <s v="6287818525580"/>
    <s v="Kab. Kuningan"/>
    <s v="Cilimus"/>
    <s v="Jl. Panawuan Indrapatra, Panawuan, Kec. Cigandamekar, Kabupaten Kuningan, Jawa Barat"/>
    <s v="Irfan tafa (ar)"/>
    <s v="6285123859461"/>
    <x v="8"/>
    <s v="Kab. Poso"/>
    <s v="Poso Pesisir"/>
    <s v="Dusun 2 Desa Ueralulu Rumah Samping Kantor Desa Uweralulu, Kec Poso Pesisir"/>
    <n v="1"/>
    <s v="BARANG"/>
    <n v="100"/>
    <n v="0"/>
    <s v="EZ"/>
    <s v="Bulanan"/>
    <s v="1 SET GIGI PALSU"/>
    <m/>
    <n v="85000"/>
    <n v="0"/>
    <n v="0"/>
    <n v="85000"/>
    <m/>
    <s v="Diskon"/>
    <n v="34000"/>
    <n v="51000"/>
    <n v="145000"/>
    <n v="2175"/>
    <s v="jn"/>
    <s v="Atasan/Staf/Karyawan"/>
    <d v="2026-06-30T00:00:00"/>
    <s v="HUBUNGI PENERIMA (LANGSUNG ANTAR KE ALAMAT)"/>
    <x v="1"/>
    <m/>
    <s v="VIP"/>
    <m/>
    <m/>
    <s v="Tidak"/>
    <s v="COD"/>
    <n v="60000"/>
    <s v="-"/>
    <n v="91825"/>
    <x v="17"/>
  </r>
  <r>
    <s v="1359276219"/>
    <d v="2026-06-17T00:00:00"/>
    <s v="MEIKA-BERKARYA"/>
    <s v="Meika Berkarya"/>
    <s v="6287818525580"/>
    <s v="Kab. Kuningan"/>
    <s v="Cilimus"/>
    <s v="Jl. Panawuan Indrapatra, Panawuan, Kec. Cigandamekar, Kabupaten Kuningan, Jawa Barat"/>
    <s v="marfin kandolo ( Di)"/>
    <s v="6285787008597"/>
    <x v="3"/>
    <s v="Kab. Minahasa Tenggara"/>
    <s v="Touluaan"/>
    <s v="Tuda Mamahit Kelurahan Lobu, Jaga 1 ( Patokan Rumah Dekat Kantor Jaga 1, Desa Lobu) Kec Touluaan, Kab Minahasa Tenggara, Sulawesi Utara"/>
    <n v="1"/>
    <s v="BARANG"/>
    <n v="100"/>
    <n v="0"/>
    <s v="EZ"/>
    <s v="Bulanan"/>
    <s v="1 DAPAT 3 PENAMBAL GIGI"/>
    <m/>
    <n v="102000"/>
    <n v="0"/>
    <n v="0"/>
    <n v="102000"/>
    <m/>
    <s v="Diskon"/>
    <n v="40800"/>
    <n v="61200"/>
    <n v="160000"/>
    <n v="2400"/>
    <s v="marfin kandolo ( Di)"/>
    <m/>
    <d v="2026-06-21T00:00:00"/>
    <s v="HUBUNGI PENERIMA (LANGSUNG ANTAR KE ALAMAT)"/>
    <x v="0"/>
    <m/>
    <s v="VIP"/>
    <m/>
    <m/>
    <s v="Tidak"/>
    <s v="COD"/>
    <n v="58000"/>
    <s v="Recon"/>
    <n v="96400"/>
    <x v="14"/>
  </r>
  <r>
    <s v="1359345059"/>
    <d v="2026-06-17T00:00:00"/>
    <s v="MEIKA-BERKARYA"/>
    <s v="Meika Berkarya"/>
    <s v="6287818525580"/>
    <s v="Kab. Kuningan"/>
    <s v="Cilimus"/>
    <s v="Jl. Panawuan Indrapatra, Panawuan"/>
    <s v="Abdul Rasyid (Jj)"/>
    <s v="6282337008010"/>
    <x v="8"/>
    <s v="Kab. Poso"/>
    <s v="Poso Kota"/>
    <s v="Jln. Irian Jaya Kelurahan/Desa Gebang Rejo Kec. Poso Kota Kab. Poso"/>
    <n v="1"/>
    <s v="BARANG"/>
    <n v="100"/>
    <n v="0"/>
    <s v="EZ"/>
    <s v="Bulanan"/>
    <s v="Beli 1 Dapat 6 Paket Buku Lancar Membaca Tanpa Mengeja"/>
    <m/>
    <n v="85000"/>
    <n v="0"/>
    <n v="0"/>
    <n v="85000"/>
    <m/>
    <s v="Diskon"/>
    <n v="34000"/>
    <n v="51000"/>
    <n v="169000"/>
    <n v="2535"/>
    <s v="Abdul Rasyid (Jj)"/>
    <m/>
    <d v="2026-06-25T00:00:00"/>
    <m/>
    <x v="0"/>
    <m/>
    <s v="VIP"/>
    <m/>
    <m/>
    <s v="Tidak"/>
    <s v="COD"/>
    <n v="84000"/>
    <s v="Recon"/>
    <n v="115465"/>
    <x v="0"/>
  </r>
  <r>
    <s v="1359244127"/>
    <d v="2026-06-17T00:00:00"/>
    <s v="MEIKA-BERKARYA"/>
    <s v="Meika Berkarya"/>
    <s v="6287818525580"/>
    <s v="Kab. Kuningan"/>
    <s v="Cilimus"/>
    <s v="Jl. Panawuan Indrapatra, Panawuan"/>
    <s v="Ida Ayu Rai Dian (ib)"/>
    <s v="6283114581512"/>
    <x v="12"/>
    <s v="Denpasar"/>
    <s v="Denpasar Selatan"/>
    <s v="Jln. Sekuta gang Melati 2 no 1A Sanur kodya Denpasar Selatan.kota Denpasar Bali"/>
    <n v="1"/>
    <s v="BARANG"/>
    <n v="100"/>
    <n v="0"/>
    <s v="EZ"/>
    <s v="Bulanan"/>
    <s v="Beli 1 Gratis 1 Sikat Punggug"/>
    <m/>
    <n v="30000"/>
    <n v="0"/>
    <n v="0"/>
    <n v="30000"/>
    <m/>
    <s v="Diskon"/>
    <n v="12000"/>
    <n v="18000"/>
    <n v="100000"/>
    <n v="1500"/>
    <s v="Ida Ayu Rai Dian (ib)"/>
    <m/>
    <d v="2026-06-20T00:00:00"/>
    <m/>
    <x v="0"/>
    <m/>
    <s v="VIP"/>
    <m/>
    <m/>
    <s v="Tidak"/>
    <s v="COD"/>
    <n v="70000"/>
    <s v="Recon"/>
    <n v="80500"/>
    <x v="18"/>
  </r>
  <r>
    <s v="1359288262"/>
    <d v="2026-06-17T00:00:00"/>
    <s v="MEIKA-BERKARYA"/>
    <s v="Meika Berkarya"/>
    <s v="6287818525580"/>
    <s v="Kab. Kuningan"/>
    <s v="Cilimus"/>
    <s v="Jl. Panawuan Indrapatra, Panawuan"/>
    <s v="Sabinus Sabinus (ib)"/>
    <s v="6281527040800"/>
    <x v="5"/>
    <s v="Kab. Ketapang"/>
    <s v="Delta Pawan"/>
    <s v="Saunan GM GG pinang RT 011rw 04 kelurahan mulia baru"/>
    <n v="1"/>
    <s v="BARANG"/>
    <n v="100"/>
    <n v="0"/>
    <s v="EZ"/>
    <s v="Bulanan"/>
    <s v="Beli 1 Gratis 1 Sikat Punggug"/>
    <m/>
    <n v="74000"/>
    <n v="0"/>
    <n v="0"/>
    <n v="74000"/>
    <m/>
    <s v="Diskon"/>
    <n v="29600"/>
    <n v="44400"/>
    <n v="144000"/>
    <n v="2160"/>
    <s v="jnt"/>
    <s v="Atasan/Staf/Karyawan"/>
    <d v="2026-06-29T00:00:00"/>
    <m/>
    <x v="1"/>
    <m/>
    <s v="VIP"/>
    <m/>
    <m/>
    <s v="Tidak"/>
    <s v="COD"/>
    <n v="70000"/>
    <s v="-"/>
    <n v="97440"/>
    <x v="2"/>
  </r>
  <r>
    <s v="1359452194"/>
    <d v="2026-06-17T00:00:00"/>
    <s v="MEIKA-BERKARYA"/>
    <s v="Meika Berkarya"/>
    <s v="6287818525580"/>
    <s v="Kab. Kuningan"/>
    <s v="Cilimus"/>
    <s v="Jl. Panawuan Indrapatra, Panawuan"/>
    <s v="Sumardie E (ca)"/>
    <s v="6285215276393"/>
    <x v="13"/>
    <s v="Kab. Katingan"/>
    <s v="Katingan Hilir"/>
    <s v="jalan.pendahara , Perumahan Hagining Dehen(Rt.15) , desa kasonga lama"/>
    <n v="1"/>
    <s v="BARANG"/>
    <n v="100"/>
    <n v="0"/>
    <s v="EZ"/>
    <s v="Bulanan"/>
    <s v="BELI 1 DAPAT 2 Kacamata Autofokus"/>
    <m/>
    <n v="63000"/>
    <n v="0"/>
    <n v="0"/>
    <n v="63000"/>
    <m/>
    <s v="Diskon"/>
    <n v="25200"/>
    <n v="37800"/>
    <n v="118000"/>
    <n v="1770"/>
    <s v="Sumardie E (ca)"/>
    <m/>
    <d v="2026-06-22T00:00:00"/>
    <m/>
    <x v="0"/>
    <m/>
    <s v="VIP"/>
    <m/>
    <m/>
    <s v="Tidak"/>
    <s v="COD"/>
    <n v="55000"/>
    <s v="Recon"/>
    <n v="78430"/>
    <x v="7"/>
  </r>
  <r>
    <s v="1359454601"/>
    <d v="2026-06-17T00:00:00"/>
    <s v="MEIKA-BERKARYA"/>
    <s v="Meika Berkarya"/>
    <s v="6287818525580"/>
    <s v="Kab. Kuningan"/>
    <s v="Cilimus"/>
    <s v="Jl. Panawuan Indrapatra, Panawuan, Kec. Cigandamekar, Kabupaten Kuningan, Jawa Barat"/>
    <s v="entis ( SP )"/>
    <s v="6285694401636"/>
    <x v="28"/>
    <s v="Tangerang Selatan"/>
    <s v="Pondok Aren"/>
    <s v="Kontrakan Pok Saerah Jln. Pondok Jaya Rt 001 Rw 003 Kelurahan Pondok Jaya ( patokan rumah makan sayur asem haji masa ) Kec Pondok Aren"/>
    <n v="1"/>
    <s v="BARANG"/>
    <n v="100"/>
    <n v="0"/>
    <s v="EZ"/>
    <s v="Bulanan"/>
    <s v="1 SET GIGI PALSU"/>
    <m/>
    <n v="15000"/>
    <n v="0"/>
    <n v="0"/>
    <n v="15000"/>
    <m/>
    <s v="Diskon"/>
    <n v="9000"/>
    <n v="6000"/>
    <n v="75000"/>
    <n v="1125"/>
    <s v="entis ( SP )"/>
    <m/>
    <d v="2026-06-18T00:00:00"/>
    <s v="HUBUNGI PENERIMA (LANGSUNG ANTAR KE ALAMAT)"/>
    <x v="0"/>
    <m/>
    <s v="VIP"/>
    <m/>
    <m/>
    <s v="Tidak"/>
    <s v="COD"/>
    <n v="60000"/>
    <s v="Recon"/>
    <n v="67875"/>
    <x v="25"/>
  </r>
  <r>
    <s v="1359425491"/>
    <d v="2026-06-17T00:00:00"/>
    <s v="MEIKA-BERKARYA"/>
    <s v="Meika Berkarya"/>
    <s v="6287818525580"/>
    <s v="Kab. Kuningan"/>
    <s v="Cilimus"/>
    <s v="Jl. Panawuan Indrapatra, Panawuan, Kec. Cigandamekar, Kabupaten Kuningan, Jawa Barat"/>
    <s v="Wiji (Rz)"/>
    <s v="6282386113291"/>
    <x v="31"/>
    <s v="Batam"/>
    <s v="Batam Kota"/>
    <s v="Perumahan Citra Batam Blok D No.161 Center Batam Desa / Kelurahan Teluk Tering,Kec. Batam Kota"/>
    <n v="1"/>
    <s v="BARANG"/>
    <n v="100"/>
    <n v="12500000"/>
    <s v="EZ"/>
    <s v="Bulanan"/>
    <s v="2 Rossa Beauty Fragrance Mist (Mist Tropical Dream , Sunset)"/>
    <s v="PERALATAN KOSMETIK"/>
    <n v="37000"/>
    <n v="0"/>
    <n v="0"/>
    <n v="37000"/>
    <m/>
    <s v="Diskon"/>
    <n v="14800"/>
    <n v="22200"/>
    <n v="170000"/>
    <n v="2550"/>
    <s v="Wiji (Rz)"/>
    <m/>
    <d v="2026-06-20T00:00:00"/>
    <s v="Mist Tropical Dream , Sunset"/>
    <x v="0"/>
    <m/>
    <s v="VIP"/>
    <m/>
    <m/>
    <s v="Tidak"/>
    <s v="COD"/>
    <n v="133000"/>
    <s v="Recon"/>
    <n v="145250"/>
    <x v="18"/>
  </r>
  <r>
    <s v="1358745789"/>
    <d v="2026-06-17T00:00:00"/>
    <s v="MEIKA-BERKARYA"/>
    <s v="Meika Berkarya"/>
    <s v="6287818525580"/>
    <s v="Kab. Kuningan"/>
    <s v="Cilimus"/>
    <s v="Jl. Panawuan Indrapatra, Panawuan"/>
    <s v="Irkan (Jj)"/>
    <s v="6285381379163"/>
    <x v="34"/>
    <s v="Kab. Bangka Tengah"/>
    <s v="Pangkalan Baru"/>
    <s v="Kelurahan /Desa Tanjung Gunung RT 09 Kec. Pangkalan Baru"/>
    <n v="1"/>
    <s v="BARANG"/>
    <n v="100"/>
    <n v="0"/>
    <s v="EZ"/>
    <s v="Bulanan"/>
    <s v="Beli 1 Semprotan Noozle"/>
    <m/>
    <n v="50000"/>
    <n v="0"/>
    <n v="0"/>
    <n v="50000"/>
    <m/>
    <s v="Diskon"/>
    <n v="20000"/>
    <n v="30000"/>
    <n v="102000"/>
    <n v="1530"/>
    <s v="Irkan (Jj)"/>
    <m/>
    <d v="2026-06-21T00:00:00"/>
    <m/>
    <x v="0"/>
    <m/>
    <s v="VIP"/>
    <m/>
    <m/>
    <s v="Tidak"/>
    <s v="COD"/>
    <n v="52000"/>
    <s v="Recon"/>
    <n v="70470"/>
    <x v="14"/>
  </r>
  <r>
    <s v="1359222690"/>
    <d v="2026-06-17T00:00:00"/>
    <s v="MEIKA-BERKARYA"/>
    <s v="Meika Berkarya"/>
    <s v="6287818525580"/>
    <s v="Kab. Kuningan"/>
    <s v="Cilimus"/>
    <s v="Jl. Panawuan Indrapatra, Panawuan, Kec. Cigandamekar, Kabupaten Kuningan, Jawa Barat"/>
    <s v="Lenar (ar)"/>
    <s v="6285129347725"/>
    <x v="26"/>
    <s v="Kab. Indramayu"/>
    <s v="Anjatan"/>
    <s v="Desa Anjatan Utara dusun Sabrang Wetan RT 11 RW 04, Kecamatan Anjatan"/>
    <n v="1"/>
    <s v="BARANG"/>
    <n v="100"/>
    <n v="0"/>
    <s v="EZ"/>
    <s v="Bulanan"/>
    <s v="1 SET GIGI PALSU"/>
    <m/>
    <n v="8000"/>
    <n v="0"/>
    <n v="0"/>
    <n v="8000"/>
    <m/>
    <s v="Diskon"/>
    <n v="3000"/>
    <n v="5000"/>
    <n v="72000"/>
    <n v="1080"/>
    <s v="Lenar (ar)"/>
    <m/>
    <d v="2026-06-18T00:00:00"/>
    <s v="HUBUNGI PENERIMA (LANGSUNG ANTAR KE ALAMAT)"/>
    <x v="0"/>
    <m/>
    <s v="VIP"/>
    <m/>
    <m/>
    <s v="Tidak"/>
    <s v="COD"/>
    <n v="64000"/>
    <s v="Recon"/>
    <n v="65920"/>
    <x v="25"/>
  </r>
  <r>
    <s v="1359472584"/>
    <d v="2026-06-17T00:00:00"/>
    <s v="MEIKA-BERKARYA"/>
    <s v="Meika Berkarya"/>
    <s v="6287818525580"/>
    <s v="Kab. Kuningan"/>
    <s v="Cilimus"/>
    <s v="Jl. Panawuan Indrapatra, Panawuan, Kec. Cigandamekar, Kabupaten Kuningan, Jawa Barat"/>
    <s v="Sugihartati (PS)"/>
    <s v="6285892089501"/>
    <x v="26"/>
    <s v="Kab. Bogor"/>
    <s v="Ciampea"/>
    <s v="Kp Cibanteng Raya, No. 52, desa Cihideung Ilir, Rt/Rw : 003/004,Kec Ciampea, Patokan Rumah: gang tenda pecel lele, yayasan haryono mukana rumah pak yanto kampus, bisa tanya ke warung abang"/>
    <n v="1"/>
    <s v="BARANG"/>
    <n v="100"/>
    <n v="0"/>
    <s v="EZ"/>
    <s v="Bulanan"/>
    <s v="2 Rossa Beauty Fragrance Mist (Mist Sunset , Aurora)"/>
    <m/>
    <n v="15000"/>
    <n v="0"/>
    <n v="0"/>
    <n v="15000"/>
    <m/>
    <s v="Diskon"/>
    <n v="6000"/>
    <n v="9000"/>
    <n v="0"/>
    <n v="0"/>
    <s v="Sugihartati (PS)"/>
    <m/>
    <d v="2026-06-18T00:00:00"/>
    <s v="Mist Sunset , Aurora"/>
    <x v="0"/>
    <m/>
    <s v="VIP"/>
    <m/>
    <m/>
    <s v="Tidak"/>
    <s v="NONCOD"/>
    <n v="-15000"/>
    <s v="-"/>
    <n v="-9000"/>
    <x v="25"/>
  </r>
  <r>
    <s v="1359402912"/>
    <d v="2026-06-17T00:00:00"/>
    <s v="MEIKA-BERKARYA"/>
    <s v="Meika Berkarya"/>
    <s v="6287818525580"/>
    <s v="Kab. Kuningan"/>
    <s v="Cilimus"/>
    <s v="Jl. Panawuan Indrapatra, Panawuan, Kec. Cigandamekar, Kabupaten Kuningan, Jawa Barat"/>
    <s v="Intan inang ( Di)"/>
    <s v="6285298548739"/>
    <x v="8"/>
    <s v="Kab. Donggala"/>
    <s v="Labuan"/>
    <s v="Simou , jln irigasi simou, Desa Labuan toposo ( patokan rumah depan kantor BPP simou) Kec Labuan"/>
    <n v="1"/>
    <s v="BARANG"/>
    <n v="100"/>
    <n v="0"/>
    <s v="EZ"/>
    <s v="Bulanan"/>
    <s v="1 DAPAT 3 PENAMBAL GIGI"/>
    <m/>
    <n v="83000"/>
    <n v="0"/>
    <n v="0"/>
    <n v="83000"/>
    <m/>
    <s v="Diskon"/>
    <n v="33200"/>
    <n v="49800"/>
    <n v="163000"/>
    <n v="2445"/>
    <s v="jn"/>
    <s v="Atasan/Staf/Karyawan"/>
    <d v="2026-06-30T00:00:00"/>
    <s v="HUBUNGI PENERIMA (LANGSUNG ANTAR KE ALAMAT)"/>
    <x v="1"/>
    <m/>
    <s v="VIP"/>
    <m/>
    <m/>
    <s v="Tidak"/>
    <s v="COD"/>
    <n v="80000"/>
    <s v="-"/>
    <n v="110755"/>
    <x v="16"/>
  </r>
  <r>
    <s v="1359081554"/>
    <d v="2026-06-17T00:00:00"/>
    <s v="MEIKA-BERKARYA"/>
    <s v="Meika Berkarya"/>
    <s v="6287818525580"/>
    <s v="Kab. Kuningan"/>
    <s v="Cilimus"/>
    <s v="Jl. Panawuan Indrapatra, Panawuan, Kec. Cigandamekar, Kabupaten Kuningan, Jawa Barat"/>
    <s v="Yuyun Wahyundari (iaa)"/>
    <s v="6282130610234"/>
    <x v="26"/>
    <s v="Kab. Cirebon"/>
    <s v="Kedawung"/>
    <s v="Jln Sijati 1 no 17 Cideng,desa Kertawinangun, Patokan SDN 2 Kertawinangun,Kec Kedawung"/>
    <n v="1"/>
    <s v="BARANG"/>
    <n v="100"/>
    <n v="0"/>
    <s v="EZ"/>
    <s v="Bulanan"/>
    <s v="1 Botol Rossa Beauty Eau De Parfum (WHISPER Eau De Parfum)"/>
    <m/>
    <n v="8000"/>
    <n v="0"/>
    <n v="0"/>
    <n v="8000"/>
    <m/>
    <s v="Diskon"/>
    <n v="3000"/>
    <n v="5000"/>
    <n v="288000"/>
    <n v="4320"/>
    <s v="Yuyun Wahyundari (iaa)"/>
    <m/>
    <d v="2026-06-18T00:00:00"/>
    <s v="WHISPER Eau De Parfum"/>
    <x v="0"/>
    <m/>
    <s v="VIP"/>
    <m/>
    <m/>
    <s v="Tidak"/>
    <s v="COD"/>
    <n v="280000"/>
    <s v="Recon"/>
    <n v="278680"/>
    <x v="25"/>
  </r>
  <r>
    <s v="1359350090"/>
    <d v="2026-06-17T00:00:00"/>
    <s v="MEIKA-BERKARYA"/>
    <s v="Meika Berkarya"/>
    <s v="6287818525580"/>
    <s v="Kab. Kuningan"/>
    <s v="Cilimus"/>
    <s v="Jl. Panawuan Indrapatra, Panawuan, Kec. Cigandamekar, Kabupaten Kuningan, Jawa Barat"/>
    <s v="Badriani ( Di)"/>
    <s v="6289602606853"/>
    <x v="32"/>
    <s v="Kab. Nunukan"/>
    <s v="Lumbis"/>
    <s v="Jln Manunggal Bhakti, Rt 23, Desa Nunukan Timur ( Patokan Rumah Dekat Konter Ayu Andira Samping Kios Andi) Kec Nunukan"/>
    <n v="1"/>
    <s v="BARANG"/>
    <n v="100"/>
    <n v="0"/>
    <s v="EZ"/>
    <s v="Bulanan"/>
    <s v="1 SET GIGI PALSU"/>
    <m/>
    <n v="96000"/>
    <n v="0"/>
    <n v="0"/>
    <n v="96000"/>
    <m/>
    <s v="Diskon"/>
    <n v="38400"/>
    <n v="57600"/>
    <n v="135000"/>
    <n v="2025"/>
    <s v="jnt"/>
    <s v="Atasan/Staf/Karyawan"/>
    <d v="2026-07-04T00:00:00"/>
    <s v="HUBUNGI PENERIMA (LANGSUNG ANTAR KE ALAMAT)"/>
    <x v="1"/>
    <m/>
    <s v="VIP"/>
    <m/>
    <m/>
    <s v="Tidak"/>
    <s v="COD"/>
    <n v="39000"/>
    <s v="-"/>
    <n v="75375"/>
    <x v="24"/>
  </r>
  <r>
    <s v="1359389814"/>
    <d v="2026-06-17T00:00:00"/>
    <s v="MEIKA-BERKARYA"/>
    <s v="Meika Berkarya"/>
    <s v="6287818525580"/>
    <s v="Kab. Kuningan"/>
    <s v="Cilimus"/>
    <s v="Jl. Panawuan Indrapatra, Panawuan"/>
    <s v="Jus Leha (ib)"/>
    <s v="6281337916558"/>
    <x v="7"/>
    <s v="Kab. Maluku Barat Daya"/>
    <s v="Moa"/>
    <s v="Jln.puncak menuju kampus. RT 003 RW03 samping Gedung gereja. GBIS.KELURAHAN TIAKUR. KEC. MOA. KAB. MALUKU BARAT DAYA  PROPINSI MALUKU. INDONESIA."/>
    <n v="1"/>
    <s v="BARANG"/>
    <n v="100"/>
    <n v="0"/>
    <s v="EZ"/>
    <s v="Bulanan"/>
    <s v="Beli 1 Gratis 1 Alat Cukur Multifungsi"/>
    <m/>
    <n v="133000"/>
    <n v="0"/>
    <n v="0"/>
    <n v="133000"/>
    <m/>
    <s v="Diskon"/>
    <n v="53200"/>
    <n v="79800"/>
    <n v="237000"/>
    <n v="3555"/>
    <m/>
    <m/>
    <m/>
    <m/>
    <x v="1"/>
    <m/>
    <s v="VIP"/>
    <m/>
    <m/>
    <s v="Ya"/>
    <s v="COD"/>
    <n v="104000"/>
    <s v="-"/>
    <n v="153645"/>
    <x v="20"/>
  </r>
  <r>
    <s v="1359139832"/>
    <d v="2026-06-17T00:00:00"/>
    <s v="MEIKA-BERKARYA"/>
    <s v="Meika Berkarya"/>
    <s v="6287818525580"/>
    <s v="Kab. Kuningan"/>
    <s v="Cilimus"/>
    <s v="Jl. Panawuan Indrapatra, Panawuan, Kec. Cigandamekar, Kabupaten Kuningan, Jawa Barat"/>
    <s v="Eureka cung(CN)"/>
    <s v="6281246276085"/>
    <x v="1"/>
    <s v="Kab. Manggarai"/>
    <s v="Langke Rembong"/>
    <s v="Kedutul Kelurahan Watu, Patokan 200 M Dri Jalan Raya"/>
    <n v="1"/>
    <s v="BARANG"/>
    <n v="100"/>
    <n v="0"/>
    <s v="EZ"/>
    <s v="Bulanan"/>
    <s v="2 Rossa Beauty Fragrance Mist (Mist Sunset , Aurora)"/>
    <m/>
    <n v="83000"/>
    <n v="0"/>
    <n v="0"/>
    <n v="83000"/>
    <m/>
    <s v="Diskon"/>
    <n v="33200"/>
    <n v="49800"/>
    <n v="187250"/>
    <n v="2808.75"/>
    <s v="Meika Berkarya"/>
    <m/>
    <d v="2026-07-09T00:00:00"/>
    <s v="Mist Sunset , Aurora"/>
    <x v="1"/>
    <m/>
    <s v="VIP"/>
    <m/>
    <m/>
    <s v="Tidak"/>
    <s v="COD"/>
    <n v="104250"/>
    <s v="-"/>
    <n v="134641.25"/>
    <x v="22"/>
  </r>
  <r>
    <s v="1359220626"/>
    <d v="2026-06-17T00:00:00"/>
    <s v="MEIKA-BERKARYA"/>
    <s v="Meika Berkarya"/>
    <s v="6287818525580"/>
    <s v="Kab. Kuningan"/>
    <s v="Cilimus"/>
    <s v="Jl. Panawuan Indrapatra, Panawuan"/>
    <s v="Endi Novian (PS)"/>
    <s v="6282181751855"/>
    <x v="29"/>
    <s v="Kab. Kaur"/>
    <s v="Kaur Selatan"/>
    <s v="Jl. KH. Alwisyukur Desa. Pasar Lama  (Rumah dekat jembatan selahahan kelurahan bandar jaya samping rumah ada gedung walet  )"/>
    <n v="1"/>
    <s v="BARANG"/>
    <n v="100"/>
    <n v="0"/>
    <s v="EZ"/>
    <s v="Bulanan"/>
    <s v="Beli 1 Gratis 1 Sikat Punggug"/>
    <m/>
    <n v="54000"/>
    <n v="0"/>
    <n v="0"/>
    <n v="54000"/>
    <m/>
    <s v="Diskon"/>
    <n v="21600"/>
    <n v="32400"/>
    <n v="122000"/>
    <n v="1830"/>
    <s v="Endi Novian (PS)"/>
    <m/>
    <d v="2026-06-21T00:00:00"/>
    <m/>
    <x v="0"/>
    <m/>
    <s v="VIP"/>
    <m/>
    <m/>
    <s v="Tidak"/>
    <s v="COD"/>
    <n v="68000"/>
    <s v="Recon"/>
    <n v="87770"/>
    <x v="14"/>
  </r>
  <r>
    <s v="1359091945"/>
    <d v="2026-06-17T00:00:00"/>
    <s v="MEIKA-BERKARYA"/>
    <s v="Meika Berkarya"/>
    <s v="6287818525580"/>
    <s v="Kab. Kuningan"/>
    <s v="Cilimus"/>
    <s v="Jl. Panawuan Indrapatra, Panawuan"/>
    <s v="Yublina Jama Nuna (Jj)"/>
    <s v="6282326090278"/>
    <x v="1"/>
    <s v="Kab. Sumba Barat Daya"/>
    <s v="Kodi"/>
    <s v="Jln. Wtb Kelurahan /Desa Koki, patokan rumah samping Gereja Wikit Dimu Kec. Kodi"/>
    <n v="1"/>
    <s v="BARANG"/>
    <n v="100"/>
    <n v="0"/>
    <s v="EZ"/>
    <s v="Bulanan"/>
    <s v="Beli 1 Semprotan Noozle"/>
    <m/>
    <n v="81000"/>
    <n v="0"/>
    <n v="0"/>
    <n v="81000"/>
    <m/>
    <s v="Diskon"/>
    <n v="32400"/>
    <n v="48600"/>
    <n v="136136"/>
    <n v="2042.04"/>
    <m/>
    <m/>
    <m/>
    <m/>
    <x v="1"/>
    <m/>
    <s v="VIP"/>
    <m/>
    <m/>
    <s v="Tidak"/>
    <s v="COD"/>
    <n v="55136"/>
    <s v="-"/>
    <n v="85493.959999999992"/>
    <x v="20"/>
  </r>
  <r>
    <s v="1357413408"/>
    <d v="2026-06-17T00:00:00"/>
    <s v="MEIKA-BERKARYA"/>
    <s v="Meika Berkarya"/>
    <s v="6287818525580"/>
    <s v="Kab. Kuningan"/>
    <s v="Cilimus"/>
    <s v="Jl. Panawuan Indrapatra, Panawuan"/>
    <s v="Kenny (Kin)"/>
    <s v="6281586381515"/>
    <x v="24"/>
    <s v="Jakarta Selatan"/>
    <s v="Kebayoran Baru"/>
    <s v="Jl. Balitung 2/ No.10 RT 01 Kelurahan Selong (TELPON NO WHATSAPP PENERIMA)"/>
    <n v="1"/>
    <s v="BARANG"/>
    <n v="100"/>
    <n v="0"/>
    <s v="EZ"/>
    <s v="Bulanan"/>
    <s v="Beli 1 Semprotan Noozle"/>
    <m/>
    <n v="14000"/>
    <n v="0"/>
    <n v="0"/>
    <n v="14000"/>
    <m/>
    <s v="Diskon"/>
    <n v="8000"/>
    <n v="6000"/>
    <n v="67400"/>
    <n v="1011"/>
    <s v="JNT"/>
    <s v="Atasan/Staf/Karyawan"/>
    <d v="2026-06-26T00:00:00"/>
    <m/>
    <x v="1"/>
    <m/>
    <s v="VIP"/>
    <m/>
    <m/>
    <s v="Tidak"/>
    <s v="COD"/>
    <n v="53400"/>
    <s v="-"/>
    <n v="60389"/>
    <x v="19"/>
  </r>
  <r>
    <s v="1359464591"/>
    <d v="2026-06-17T00:00:00"/>
    <s v="MEIKA-BERKARYA"/>
    <s v="Meika Berkarya"/>
    <s v="6287818525580"/>
    <s v="Kab. Kuningan"/>
    <s v="Cilimus"/>
    <s v="Jl. Panawuan Indrapatra, Panawuan, Kec. Cigandamekar, Kabupaten Kuningan, Jawa Barat"/>
    <s v="Aristi Fitri ( YN )"/>
    <s v="6281228113260"/>
    <x v="15"/>
    <s v="Semarang"/>
    <s v="Semarang Selatan"/>
    <s v="Jl. Singosari 2 No 9 Kelurahan Pleburan ( Patokan : sebelah Timur Cafe Dapur Mama )"/>
    <n v="1"/>
    <s v="BARANG"/>
    <n v="100"/>
    <n v="12500000"/>
    <s v="EZ"/>
    <s v="Bulanan"/>
    <s v="1 Rossa Beauty Fragrance Mist (Mist Sunrise)"/>
    <m/>
    <n v="20000"/>
    <n v="0"/>
    <n v="0"/>
    <n v="20000"/>
    <m/>
    <s v="Diskon"/>
    <n v="8000"/>
    <n v="12000"/>
    <n v="0"/>
    <n v="0"/>
    <s v="Aristi Fitri ( YN )"/>
    <m/>
    <d v="2026-06-19T00:00:00"/>
    <s v="Mist Sunrise"/>
    <x v="0"/>
    <m/>
    <s v="VIP"/>
    <m/>
    <m/>
    <s v="Tidak"/>
    <s v="NONCOD"/>
    <n v="-20000"/>
    <s v="-"/>
    <n v="-12000"/>
    <x v="15"/>
  </r>
  <r>
    <s v="1359229533"/>
    <d v="2026-06-17T00:00:00"/>
    <s v="MEIKA-BERKARYA"/>
    <s v="Meika Berkarya"/>
    <s v="6287818525580"/>
    <s v="Kab. Kuningan"/>
    <s v="Cilimus"/>
    <s v="Jl. Panawuan Indrapatra, Panawuan"/>
    <s v="Jeki Ajabae (Kin)"/>
    <s v="6282293055958"/>
    <x v="8"/>
    <s v="Kab. Banggai"/>
    <s v="Lobu"/>
    <s v="Desa Kadodi RT 01 RW 02, Patokan Depan Mesjid Al Mualaf Jalan Pemuda"/>
    <n v="1"/>
    <s v="BARANG"/>
    <n v="100"/>
    <n v="0"/>
    <s v="EZ"/>
    <s v="Bulanan"/>
    <s v="Beli 1 Semprotan Noozle"/>
    <m/>
    <n v="85000"/>
    <n v="0"/>
    <n v="0"/>
    <n v="85000"/>
    <m/>
    <s v="Diskon"/>
    <n v="34000"/>
    <n v="51000"/>
    <n v="139900"/>
    <n v="2098.5"/>
    <s v="Jeki Ajabae (Kin)"/>
    <m/>
    <d v="2026-06-25T00:00:00"/>
    <m/>
    <x v="0"/>
    <m/>
    <s v="VIP"/>
    <m/>
    <m/>
    <s v="Tidak"/>
    <s v="COD"/>
    <n v="54900"/>
    <s v="Recon"/>
    <n v="86801.5"/>
    <x v="0"/>
  </r>
  <r>
    <s v="1359486913"/>
    <d v="2026-06-17T00:00:00"/>
    <s v="MEIKA-BERKARYA"/>
    <s v="Meika Berkarya"/>
    <s v="6287818525580"/>
    <s v="Kab. Kuningan"/>
    <s v="Cilimus"/>
    <s v="Jl. Panawuan Indrapatra, Panawuan, Kec. Cigandamekar, Kabupaten Kuningan, Jawa Barat"/>
    <s v="ibu dani ( Di)"/>
    <s v="6285737169987"/>
    <x v="14"/>
    <s v="Palopo"/>
    <s v="Wara Selatan"/>
    <s v="Perumahan Banawa Blok F13, Kelurahan Binturu,( Patokan Rumah Samping Mesjid At_Thahirin) Kec Wara Selatan"/>
    <n v="1"/>
    <s v="BARANG"/>
    <n v="100"/>
    <n v="0"/>
    <s v="EZ"/>
    <s v="Bulanan"/>
    <s v="2 SET GIGI PALSU"/>
    <m/>
    <n v="53000"/>
    <n v="0"/>
    <n v="0"/>
    <n v="53000"/>
    <m/>
    <s v="Diskon"/>
    <n v="21200"/>
    <n v="31800"/>
    <n v="153000"/>
    <n v="2295"/>
    <s v="ibu dani ( Di)"/>
    <m/>
    <d v="2026-06-21T00:00:00"/>
    <s v="HUBUNGI PENERIMA (LANGSUNG ANTAR KE ALAMAT)"/>
    <x v="0"/>
    <m/>
    <s v="VIP"/>
    <m/>
    <m/>
    <s v="Tidak"/>
    <s v="COD"/>
    <n v="100000"/>
    <s v="Recon"/>
    <n v="118905"/>
    <x v="14"/>
  </r>
  <r>
    <s v="1357735845"/>
    <d v="2026-06-17T00:00:00"/>
    <s v="MEIKA-BERKARYA"/>
    <s v="Meika Berkarya"/>
    <s v="6287818525580"/>
    <s v="Kab. Kuningan"/>
    <s v="Cilimus"/>
    <s v="Jl. Panawuan Indrapatra, Panawuan"/>
    <s v="Etisana Waruwu (Kin)"/>
    <s v="6281362998809"/>
    <x v="0"/>
    <s v="Kab. Nias"/>
    <s v="Ma'u"/>
    <s v="Desa Dekha, Dusun lll, Patokan Dekat Lahemo (TELPON NO WHATSAPP PENERIMA)"/>
    <n v="1"/>
    <s v="BARANG"/>
    <n v="100"/>
    <n v="0"/>
    <s v="EZ"/>
    <s v="Bulanan"/>
    <s v="Beli 1 Semprotan Noozle"/>
    <m/>
    <n v="62000"/>
    <n v="0"/>
    <n v="0"/>
    <n v="62000"/>
    <m/>
    <s v="Diskon"/>
    <n v="24800"/>
    <n v="37200"/>
    <n v="116900"/>
    <n v="1753.5"/>
    <s v="ybs"/>
    <m/>
    <d v="2026-07-05T00:00:00"/>
    <m/>
    <x v="1"/>
    <m/>
    <s v="VIP"/>
    <m/>
    <m/>
    <s v="Tidak"/>
    <s v="COD"/>
    <n v="54900"/>
    <s v="-"/>
    <n v="77946.5"/>
    <x v="11"/>
  </r>
  <r>
    <s v="1359236084"/>
    <d v="2026-06-17T00:00:00"/>
    <s v="MEIKA-BERKARYA"/>
    <s v="Meika Berkarya"/>
    <s v="6287818525580"/>
    <s v="Kab. Kuningan"/>
    <s v="Cilimus"/>
    <s v="Jl. Panawuan Indrapatra, Panawuan"/>
    <s v="Amran Firdaus (ib)"/>
    <s v="6285299125600"/>
    <x v="23"/>
    <s v="Kab. Kolaka Timur"/>
    <s v="Aere"/>
    <s v="Jln ahua no 4 Desa woiha Samping balai desa"/>
    <n v="1"/>
    <s v="BARANG"/>
    <n v="100"/>
    <n v="0"/>
    <s v="EZ"/>
    <s v="Bulanan"/>
    <s v="Beli 1 Gratis 1 Sikat Punggug"/>
    <m/>
    <n v="85000"/>
    <n v="0"/>
    <n v="0"/>
    <n v="85000"/>
    <m/>
    <s v="Diskon"/>
    <n v="34000"/>
    <n v="51000"/>
    <n v="161000"/>
    <n v="2415"/>
    <s v="Meika Berkarya"/>
    <m/>
    <d v="2026-07-07T00:00:00"/>
    <m/>
    <x v="1"/>
    <m/>
    <s v="VIP"/>
    <m/>
    <m/>
    <s v="Tidak"/>
    <s v="COD"/>
    <n v="76000"/>
    <s v="-"/>
    <n v="107585"/>
    <x v="21"/>
  </r>
  <r>
    <s v="1359416960"/>
    <d v="2026-06-17T00:00:00"/>
    <s v="MEIKA-BERKARYA"/>
    <s v="Meika Berkarya"/>
    <s v="6287818525580"/>
    <s v="Kab. Kuningan"/>
    <s v="Cilimus"/>
    <s v="Jl. Panawuan Indrapatra, Panawuan, Kec. Cigandamekar, Kabupaten Kuningan, Jawa Barat"/>
    <s v="Rustam ( Di)"/>
    <s v="628124277715"/>
    <x v="8"/>
    <s v="Palu"/>
    <s v="Ulujadi"/>
    <s v="Jln Palola No 30 Palu , Kelurahan Donggala Kodi ( Samping Rumah Sakit Anuta Pura Palu Sulteng ) Kec Ulujadi"/>
    <n v="1"/>
    <s v="BARANG"/>
    <n v="100"/>
    <n v="0"/>
    <s v="EZ"/>
    <s v="Bulanan"/>
    <s v="1 SET GIGI PALSU"/>
    <m/>
    <n v="68000"/>
    <n v="0"/>
    <n v="0"/>
    <n v="68000"/>
    <m/>
    <s v="Diskon"/>
    <n v="27200"/>
    <n v="40800"/>
    <n v="125000"/>
    <n v="1875"/>
    <s v="PAKET ANDA ADA DI JNT PANAUWAN"/>
    <s v="Atasan/Staf/Karyawan"/>
    <d v="2026-06-28T00:00:00"/>
    <s v="HUBUNGI PENERIMA (LANGSUNG ANTAR KE ALAMAT)"/>
    <x v="1"/>
    <m/>
    <s v="VIP"/>
    <m/>
    <m/>
    <s v="Tidak"/>
    <s v="COD"/>
    <n v="57000"/>
    <s v="-"/>
    <n v="82325"/>
    <x v="12"/>
  </r>
  <r>
    <s v="1359353086"/>
    <d v="2026-06-17T00:00:00"/>
    <s v="MEIKA-BERKARYA"/>
    <s v="Meika Berkarya"/>
    <s v="6287818525580"/>
    <s v="Kab. Kuningan"/>
    <s v="Cilimus"/>
    <s v="Jl. Panawuan Indrapatra, Panawuan, Kec. Cigandamekar, Kabupaten Kuningan, Jawa Barat"/>
    <s v="Sari Wati(CN)"/>
    <s v="628895674102"/>
    <x v="15"/>
    <s v="Kab. Temanggung"/>
    <s v="Tlogomulyo"/>
    <s v="Dusun Pundong Rt 03 Rw 03 Desa / Kelurahan Pundong, Patokan Ada Plang Tulisan Dusun Pundong"/>
    <n v="1"/>
    <s v="BARANG"/>
    <n v="100"/>
    <n v="0"/>
    <s v="EZ"/>
    <s v="Bulanan"/>
    <s v="2 Rossa Beauty Fragrance Mist (Mist Twilight , Aurora)"/>
    <m/>
    <n v="25000"/>
    <n v="0"/>
    <n v="0"/>
    <n v="25000"/>
    <m/>
    <s v="Diskon"/>
    <n v="18000"/>
    <n v="7000"/>
    <n v="145000"/>
    <n v="2175"/>
    <s v="JNT"/>
    <s v="Atasan/Staf/Karyawan"/>
    <d v="2026-06-25T00:00:00"/>
    <s v="Mist Twilight , Aurora"/>
    <x v="1"/>
    <m/>
    <s v="VIP"/>
    <m/>
    <m/>
    <s v="Tidak"/>
    <s v="COD"/>
    <n v="120000"/>
    <s v="-"/>
    <n v="135825"/>
    <x v="0"/>
  </r>
  <r>
    <s v="1359112787"/>
    <d v="2026-06-17T00:00:00"/>
    <s v="MEIKA-BERKARYA"/>
    <s v="Meika Berkarya"/>
    <s v="6287818525580"/>
    <s v="Kab. Kuningan"/>
    <s v="Cilimus"/>
    <s v="Jl. Panawuan Indrapatra, Panawuan, Kec. Cigandamekar, Kabupaten Kuningan, Jawa Barat"/>
    <s v="Wiwi Rustam (PS)"/>
    <s v="6281396370366"/>
    <x v="0"/>
    <s v="Medan"/>
    <s v="Medan Johor"/>
    <s v="jln Karya Wisata kompk JIP 1 blok 7/10.Medan, desa Gedung Johor, Patokan Rumah terusan mesjid di belakang dpn taman,Kec Medan Johor"/>
    <n v="1"/>
    <s v="BARANG"/>
    <n v="100"/>
    <n v="0"/>
    <s v="EZ"/>
    <s v="Bulanan"/>
    <s v="2 Rossa Beauty Fragrance Mist (Mist Nightfall ,Twilight)"/>
    <m/>
    <n v="38000"/>
    <n v="0"/>
    <n v="0"/>
    <n v="38000"/>
    <m/>
    <s v="Diskon"/>
    <n v="15200"/>
    <n v="22800"/>
    <n v="168000"/>
    <n v="2520"/>
    <s v="Wiwi Rustam (PS)"/>
    <m/>
    <d v="2026-06-22T00:00:00"/>
    <s v="Mist Nightfall ,Twilight"/>
    <x v="0"/>
    <m/>
    <s v="VIP"/>
    <m/>
    <m/>
    <s v="Tidak"/>
    <s v="COD"/>
    <n v="130000"/>
    <s v="Recon"/>
    <n v="142680"/>
    <x v="7"/>
  </r>
  <r>
    <s v="1358928179"/>
    <d v="2026-06-17T00:00:00"/>
    <s v="MEIKA-BERKARYA"/>
    <s v="Meika Berkarya"/>
    <s v="6287818525580"/>
    <s v="Kab. Kuningan"/>
    <s v="Cilimus"/>
    <s v="Jl. Panawuan Indrapatra, Panawuan, Kec. Cigandamekar, Kabupaten Kuningan, Jawa Barat"/>
    <s v="A.Kobak(CN)"/>
    <s v="6282197627717"/>
    <x v="36"/>
    <s v="Kab. Yahukimo"/>
    <s v="Dekai"/>
    <s v="Jalan Baliem Pemukiman Rt 012 Rw 013 Desa / Kelurahan Dekai, Patokan Area Wisma Agape"/>
    <n v="1"/>
    <s v="BARANG"/>
    <n v="100"/>
    <n v="0"/>
    <s v="EZ"/>
    <s v="Bulanan"/>
    <s v="2 Rossa Beauty Fragrance Mist (Mist Twilight , Nightfall)"/>
    <m/>
    <n v="141000"/>
    <n v="0"/>
    <n v="0"/>
    <n v="141000"/>
    <m/>
    <s v="Diskon"/>
    <n v="56400"/>
    <n v="84600"/>
    <n v="230000"/>
    <n v="3450"/>
    <s v="ybs"/>
    <m/>
    <d v="2026-07-01T00:00:00"/>
    <s v="Mist Twilight , Nightfall"/>
    <x v="1"/>
    <m/>
    <s v="VIP"/>
    <m/>
    <m/>
    <s v="Tidak"/>
    <s v="COD"/>
    <n v="89000"/>
    <s v="-"/>
    <n v="141950"/>
    <x v="17"/>
  </r>
  <r>
    <s v="1359235306"/>
    <d v="2026-06-17T00:00:00"/>
    <s v="MEIKA-BERKARYA"/>
    <s v="Meika Berkarya"/>
    <s v="6287818525580"/>
    <s v="Kab. Kuningan"/>
    <s v="Cilimus"/>
    <s v="Jl. Panawuan Indrapatra, Panawuan, Kec. Cigandamekar, Kabupaten Kuningan, Jawa Barat"/>
    <s v="Lentiana sipayung Od."/>
    <s v="6281265017325"/>
    <x v="0"/>
    <s v="Kab. Batu Bara"/>
    <s v="Sei Balai"/>
    <s v="Dusun 5 Desa Siajam Jalan Besar Tinjowan Pos Sei Bejangkar Kec Sei Balai Batu Bara (Diantar Langsung Ke Alamat Penerima)."/>
    <n v="1"/>
    <s v="BARANG"/>
    <n v="100"/>
    <n v="0"/>
    <s v="EZ"/>
    <s v="Bulanan"/>
    <s v="2 Rossa Beauty Fragrance Mist (Mist Aurora , Sunset)"/>
    <m/>
    <n v="54000"/>
    <n v="0"/>
    <n v="0"/>
    <n v="54000"/>
    <m/>
    <s v="Diskon"/>
    <n v="21600"/>
    <n v="32400"/>
    <n v="184000"/>
    <n v="2760"/>
    <s v="Lentiana sipayung Od."/>
    <m/>
    <d v="2026-06-22T00:00:00"/>
    <s v="Mist Aurora , Sunset"/>
    <x v="0"/>
    <m/>
    <s v="VIP"/>
    <m/>
    <m/>
    <s v="Tidak"/>
    <s v="COD"/>
    <n v="130000"/>
    <s v="Recon"/>
    <n v="148840"/>
    <x v="7"/>
  </r>
  <r>
    <s v="1358387078"/>
    <d v="2026-06-17T00:00:00"/>
    <s v="MEIKA-BERKARYA"/>
    <s v="Meika Berkarya"/>
    <s v="6287818525580"/>
    <s v="Kab. Kuningan"/>
    <s v="Cilimus"/>
    <s v="Jl. Panawuan Indrapatra, Panawuan"/>
    <s v="Suhar So (Kin)"/>
    <s v="6281532144102"/>
    <x v="0"/>
    <s v="Kab. Padang Lawas"/>
    <s v="Hutaraja Tinggi - Sosa Timur"/>
    <s v="Kel/Desa Ujung Batu III, Trang Aliaga Unit 3, Depot St Ujung Baru 3"/>
    <n v="1"/>
    <s v="BARANG"/>
    <n v="100"/>
    <n v="0"/>
    <s v="EZ"/>
    <s v="Bulanan"/>
    <s v="Beli 2 Gratis 1 Semprotan Noozle"/>
    <m/>
    <n v="58000"/>
    <n v="0"/>
    <n v="0"/>
    <n v="58000"/>
    <m/>
    <s v="Diskon"/>
    <n v="23200"/>
    <n v="34800"/>
    <n v="162000"/>
    <n v="2430"/>
    <s v="Suhar So (Kin)"/>
    <m/>
    <d v="2026-06-24T00:00:00"/>
    <m/>
    <x v="0"/>
    <m/>
    <s v="VIP"/>
    <m/>
    <m/>
    <s v="Tidak"/>
    <s v="COD"/>
    <n v="104000"/>
    <s v="Recon"/>
    <n v="124770"/>
    <x v="3"/>
  </r>
  <r>
    <s v="1359408892"/>
    <d v="2026-06-17T00:00:00"/>
    <s v="MEIKA-BERKARYA"/>
    <s v="Meika Berkarya"/>
    <s v="6287818525580"/>
    <s v="Kab. Kuningan"/>
    <s v="Cilimus"/>
    <s v="Jl. Panawuan Indrapatra, Panawuan"/>
    <s v="Abdullah (Kin)"/>
    <s v="6285339350479"/>
    <x v="2"/>
    <s v="Kab. Dompu"/>
    <s v="Pajo"/>
    <s v="Desa Temba Lae, Dusun Restu RT/RW: 03/04:13, Rumah Samping Polsek Pajo"/>
    <n v="1"/>
    <s v="BARANG"/>
    <n v="100"/>
    <n v="0"/>
    <s v="EZ"/>
    <s v="Bulanan"/>
    <s v="Beli 1 Semprotan Noozle"/>
    <m/>
    <n v="56000"/>
    <n v="0"/>
    <n v="0"/>
    <n v="56000"/>
    <m/>
    <s v="Diskon"/>
    <n v="22400"/>
    <n v="33600"/>
    <n v="119900"/>
    <n v="1798.5"/>
    <s v="Meika Berkarya"/>
    <m/>
    <d v="2026-07-08T00:00:00"/>
    <m/>
    <x v="1"/>
    <m/>
    <s v="VIP"/>
    <m/>
    <m/>
    <s v="Tidak"/>
    <s v="COD"/>
    <n v="63900"/>
    <s v="-"/>
    <n v="84501.5"/>
    <x v="26"/>
  </r>
  <r>
    <s v="1359496119"/>
    <d v="2026-06-17T00:00:00"/>
    <s v="MEIKA-BERKARYA"/>
    <s v="Meika Berkarya"/>
    <s v="6287818525580"/>
    <s v="Kab. Kuningan"/>
    <s v="Cilimus"/>
    <s v="Jl. Panawuan Indrapatra, Panawuan"/>
    <s v="Cinthya S/Francis Siahaya (Kin)"/>
    <s v="6282188773174"/>
    <x v="24"/>
    <s v="Jakarta Pusat"/>
    <s v="Tanah Abang"/>
    <s v="Yufi Syariah Hotel, Jalan Kebon Kacang IX No.27, Kelurahan Kebon Kacang (TELPON NO INI 085243168118)"/>
    <n v="1"/>
    <s v="BARANG"/>
    <n v="100"/>
    <n v="0"/>
    <s v="EZ"/>
    <s v="Bulanan"/>
    <s v="Beli 1 Gratis 1 Alat Cukur Multifungsi"/>
    <m/>
    <n v="14000"/>
    <n v="0"/>
    <n v="0"/>
    <n v="14000"/>
    <m/>
    <s v="Diskon"/>
    <n v="8000"/>
    <n v="6000"/>
    <n v="118000"/>
    <n v="1770"/>
    <s v="Cinthya S/Francis Siahaya (Kin)"/>
    <m/>
    <d v="2026-06-19T00:00:00"/>
    <m/>
    <x v="0"/>
    <m/>
    <s v="VIP"/>
    <m/>
    <m/>
    <s v="Tidak"/>
    <s v="COD"/>
    <n v="104000"/>
    <s v="Recon"/>
    <n v="110230"/>
    <x v="15"/>
  </r>
  <r>
    <s v="1359166801"/>
    <d v="2026-06-17T00:00:00"/>
    <s v="MEIKA-BERKARYA"/>
    <s v="Meika Berkarya"/>
    <s v="6287818525580"/>
    <s v="Kab. Kuningan"/>
    <s v="Cilimus"/>
    <s v="Jl. Panawuan Indrapatra, Panawuan"/>
    <s v="Hasan nur (Kin)"/>
    <s v="6282396827727"/>
    <x v="11"/>
    <s v="Kab. Gorontalo Utara"/>
    <s v="Ponelo Kepulauan"/>
    <s v="Desa Tihengo, Dusun Palima (Nomor Rumah Kks 20) (LANGSUNG DIANTARKAN KE ALAMAT)"/>
    <n v="1"/>
    <s v="BARANG"/>
    <n v="100"/>
    <n v="0"/>
    <s v="EZ"/>
    <s v="Bulanan"/>
    <s v="Beli 2 Gratis 1 Semprotan Noozle"/>
    <m/>
    <n v="85000"/>
    <n v="0"/>
    <n v="0"/>
    <n v="85000"/>
    <m/>
    <s v="Diskon"/>
    <n v="34000"/>
    <n v="51000"/>
    <n v="189000"/>
    <n v="2835"/>
    <s v="Hasan nur (Kin)"/>
    <m/>
    <d v="2026-06-22T00:00:00"/>
    <m/>
    <x v="0"/>
    <m/>
    <s v="VIP"/>
    <m/>
    <m/>
    <s v="Tidak"/>
    <s v="COD"/>
    <n v="104000"/>
    <s v="Recon"/>
    <n v="135165"/>
    <x v="7"/>
  </r>
  <r>
    <s v="1358576088"/>
    <d v="2026-06-17T00:00:00"/>
    <s v="MEIKA-BERKARYA"/>
    <s v="Meika Berkarya"/>
    <s v="6287818525580"/>
    <s v="Kab. Kuningan"/>
    <s v="Cilimus"/>
    <s v="Jl. Panawuan Indrapatra, Panawuan"/>
    <s v="Daud Yonatan (Jj)"/>
    <s v="6287786374902"/>
    <x v="1"/>
    <s v="Kab. Kupang"/>
    <s v="Kupang Tengah"/>
    <s v="Kelurahan /Desa Tanah Merah, Jln. Timur Raya 10 RT 01 RW 10 Kec. Kupang Tengah"/>
    <n v="1"/>
    <s v="BARANG"/>
    <n v="100"/>
    <n v="0"/>
    <s v="EZ"/>
    <s v="Bulanan"/>
    <s v="Beli 1 Semprotan Noozle"/>
    <m/>
    <n v="70000"/>
    <n v="0"/>
    <n v="0"/>
    <n v="70000"/>
    <m/>
    <s v="Diskon"/>
    <n v="28000"/>
    <n v="42000"/>
    <n v="118000"/>
    <n v="1770"/>
    <s v="Meika Berkarya"/>
    <m/>
    <d v="2026-07-09T00:00:00"/>
    <m/>
    <x v="1"/>
    <m/>
    <s v="VIP"/>
    <m/>
    <m/>
    <s v="Tidak"/>
    <s v="COD"/>
    <n v="48000"/>
    <s v="-"/>
    <n v="74230"/>
    <x v="22"/>
  </r>
  <r>
    <s v="1359067241"/>
    <d v="2026-06-17T00:00:00"/>
    <s v="MEIKA-BERKARYA"/>
    <s v="Meika Berkarya"/>
    <s v="6287818525580"/>
    <s v="Kab. Kuningan"/>
    <s v="Cilimus"/>
    <s v="Jl. Panawuan Indrapatra, Panawuan"/>
    <s v="Asep Sabar (Kin)"/>
    <s v="6287740859925"/>
    <x v="26"/>
    <s v="Kab. Tasikmalaya"/>
    <s v="Manonjaya"/>
    <s v="Jl. Gn Tanjung No. 9 Desa Kalimanggis (Sebelah Pesantren Al Faqih Manonjaya)"/>
    <n v="1"/>
    <s v="BARANG"/>
    <n v="100"/>
    <n v="0"/>
    <s v="EZ"/>
    <s v="Bulanan"/>
    <s v="Beli 1 Semprotan Noozle"/>
    <m/>
    <n v="15000"/>
    <n v="0"/>
    <n v="0"/>
    <n v="15000"/>
    <m/>
    <s v="Diskon"/>
    <n v="10000"/>
    <n v="5000"/>
    <n v="68400"/>
    <n v="1026"/>
    <s v="jnt panawuan"/>
    <s v="Atasan/Staf/Karyawan"/>
    <d v="2026-06-20T00:00:00"/>
    <m/>
    <x v="1"/>
    <m/>
    <s v="VIP"/>
    <m/>
    <m/>
    <s v="Tidak"/>
    <s v="COD"/>
    <n v="53400"/>
    <s v="-"/>
    <n v="62374"/>
    <x v="18"/>
  </r>
  <r>
    <s v="1359418927"/>
    <d v="2026-06-17T00:00:00"/>
    <s v="MEIKA-BERKARYA"/>
    <s v="Meika Berkarya"/>
    <s v="6287818525580"/>
    <s v="Kab. Kuningan"/>
    <s v="Cilimus"/>
    <s v="Jl. Panawuan Indrapatra, Panawuan"/>
    <s v="Sopihardi (Jj)"/>
    <s v="6281262603570"/>
    <x v="33"/>
    <s v="Kab. Aceh Selatan"/>
    <s v="Tapaktuan"/>
    <s v="Jln. Mawar Merah No. Rumah 267 Kelurahan /Desa Jambo Apha Kec. Tapaktuan"/>
    <n v="1"/>
    <s v="BARANG"/>
    <n v="100"/>
    <n v="0"/>
    <s v="EZ"/>
    <s v="Bulanan"/>
    <s v="Beli 1 Gratis 1 Alat Cukur Multifungsi"/>
    <m/>
    <n v="58000"/>
    <n v="0"/>
    <n v="0"/>
    <n v="58000"/>
    <m/>
    <s v="Diskon"/>
    <n v="23200"/>
    <n v="34800"/>
    <n v="169000"/>
    <n v="2535"/>
    <s v="ybs"/>
    <m/>
    <d v="2026-06-30T00:00:00"/>
    <m/>
    <x v="1"/>
    <m/>
    <s v="VIP"/>
    <m/>
    <m/>
    <s v="Tidak"/>
    <s v="COD"/>
    <n v="111000"/>
    <s v="-"/>
    <n v="131665"/>
    <x v="16"/>
  </r>
  <r>
    <s v="1359382729"/>
    <d v="2026-06-17T00:00:00"/>
    <s v="MEIKA-BERKARYA"/>
    <s v="Meika Berkarya"/>
    <s v="6287818525580"/>
    <s v="Kab. Kuningan"/>
    <s v="Cilimus"/>
    <s v="Jl. Panawuan Indrapatra, Panawuan, Kec. Cigandamekar, Kabupaten Kuningan, Jawa Barat"/>
    <s v="Melki raintung (rz)"/>
    <s v="6282190255454"/>
    <x v="8"/>
    <s v="Kab. Banggai"/>
    <s v="Luwuk"/>
    <s v="Jln Sungai lambangam no 22 RT 4 RW 4 Desa Soho, Kec Luwuk"/>
    <n v="1"/>
    <s v="BARANG"/>
    <n v="100"/>
    <n v="0"/>
    <s v="EZ"/>
    <s v="Bulanan"/>
    <s v="1 SET GIGI PALSU"/>
    <m/>
    <n v="81000"/>
    <n v="0"/>
    <n v="0"/>
    <n v="81000"/>
    <m/>
    <s v="Diskon"/>
    <n v="32400"/>
    <n v="48600"/>
    <n v="150000"/>
    <n v="2250"/>
    <s v="Melki raintung (rz)"/>
    <m/>
    <d v="2026-06-23T00:00:00"/>
    <s v="HUBUNGI PENERIMA (LANGSUNG ANTAR KE ALAMAT)"/>
    <x v="0"/>
    <m/>
    <s v="VIP"/>
    <m/>
    <m/>
    <s v="Tidak"/>
    <s v="COD"/>
    <n v="69000"/>
    <s v="Recon"/>
    <n v="99150"/>
    <x v="9"/>
  </r>
  <r>
    <s v="1359490466"/>
    <d v="2026-06-17T00:00:00"/>
    <s v="MEIKA-BERKARYA"/>
    <s v="Meika Berkarya"/>
    <s v="6287818525580"/>
    <s v="Kab. Kuningan"/>
    <s v="Cilimus"/>
    <s v="Jl. Panawuan Indrapatra, Panawuan"/>
    <s v="Sumardin (IR)"/>
    <s v="6282151331017"/>
    <x v="8"/>
    <s v="Palu"/>
    <s v="Mantikulore"/>
    <s v="Jl.Tombolotutu lrg. Bukit Jabal Rahma  II Kelurahan Talise Valangguni Kec. Mantikulore"/>
    <n v="1"/>
    <s v="BARANG"/>
    <n v="100"/>
    <n v="0"/>
    <s v="EZ"/>
    <s v="Bulanan"/>
    <s v="Beli 1 Semprotan Noozle"/>
    <m/>
    <n v="68000"/>
    <n v="0"/>
    <n v="0"/>
    <n v="68000"/>
    <m/>
    <s v="Diskon"/>
    <n v="27200"/>
    <n v="40800"/>
    <n v="122900"/>
    <n v="1843.5"/>
    <s v="ybs"/>
    <m/>
    <d v="2026-07-06T00:00:00"/>
    <m/>
    <x v="1"/>
    <m/>
    <s v="VIP"/>
    <m/>
    <m/>
    <s v="Tidak"/>
    <s v="COD"/>
    <n v="54900"/>
    <s v="-"/>
    <n v="80256.5"/>
    <x v="6"/>
  </r>
  <r>
    <s v="1359312543"/>
    <d v="2026-06-17T00:00:00"/>
    <s v="MEIKA-BERKARYA"/>
    <s v="Meika Berkarya"/>
    <s v="6287818525580"/>
    <s v="Kab. Kuningan"/>
    <s v="Cilimus"/>
    <s v="Jl. Panawuan Indrapatra, Panawuan, Kec. Cigandamekar, Kabupaten Kuningan, Jawa Barat"/>
    <s v="Darwin ( Di)"/>
    <s v="6285256105386"/>
    <x v="23"/>
    <s v="Kendari"/>
    <s v="Baruga"/>
    <s v="Jl Mayjen Katamso No 12 Rt 002 Rw 001, Kelurahan Baruga, Kec Baruga"/>
    <n v="1"/>
    <s v="BARANG"/>
    <n v="100"/>
    <n v="0"/>
    <s v="EZ"/>
    <s v="Bulanan"/>
    <s v="1 SET GIGI PALSU"/>
    <m/>
    <n v="68000"/>
    <n v="0"/>
    <n v="0"/>
    <n v="68000"/>
    <m/>
    <s v="Diskon"/>
    <n v="27200"/>
    <n v="40800"/>
    <n v="128000"/>
    <n v="1920"/>
    <s v="Darwin ( Di)"/>
    <m/>
    <d v="2026-06-23T00:00:00"/>
    <s v="HUBUNGI PENERIMA (LANGSUNG ANTAR KE ALAMAT)"/>
    <x v="0"/>
    <m/>
    <s v="VIP"/>
    <m/>
    <m/>
    <s v="Tidak"/>
    <s v="COD"/>
    <n v="60000"/>
    <s v="Recon"/>
    <n v="85280"/>
    <x v="9"/>
  </r>
  <r>
    <s v="1358803848"/>
    <d v="2026-06-17T00:00:00"/>
    <s v="MEIKA-BERKARYA"/>
    <s v="Meika Berkarya"/>
    <s v="6287818525580"/>
    <s v="Kab. Kuningan"/>
    <s v="Cilimus"/>
    <s v="Jl. Panawuan Indrapatra, Panawuan"/>
    <s v="Soim (Kin)"/>
    <s v="6285326751108"/>
    <x v="26"/>
    <s v="Bekasi"/>
    <s v="Rawalumbu"/>
    <s v="Jl. Kramat Jawa Bojong Kel/Desa Bojong Rawalumbu, Patokan Depan Mesjid Muhamimin"/>
    <n v="1"/>
    <s v="BARANG"/>
    <n v="100"/>
    <n v="0"/>
    <s v="EZ"/>
    <s v="Bulanan"/>
    <s v="Beli 1 Semprotan Noozle"/>
    <m/>
    <n v="15000"/>
    <n v="0"/>
    <n v="0"/>
    <n v="15000"/>
    <m/>
    <s v="Diskon"/>
    <n v="9000"/>
    <n v="6000"/>
    <n v="68400"/>
    <n v="1026"/>
    <s v="Soim (Kin)"/>
    <m/>
    <d v="2026-06-18T00:00:00"/>
    <m/>
    <x v="0"/>
    <m/>
    <s v="VIP"/>
    <m/>
    <m/>
    <s v="Tidak"/>
    <s v="COD"/>
    <n v="53400"/>
    <s v="Recon"/>
    <n v="61374"/>
    <x v="25"/>
  </r>
  <r>
    <s v="1359300355"/>
    <d v="2026-06-17T00:00:00"/>
    <s v="MEIKA-BERKARYA"/>
    <s v="Meika Berkarya"/>
    <s v="6287818525580"/>
    <s v="Kab. Kuningan"/>
    <s v="Cilimus"/>
    <s v="Jl. Panawuan Indrapatra, Panawuan"/>
    <s v="Meky Tampi (Kin)"/>
    <s v="6281356482292"/>
    <x v="3"/>
    <s v="Kab. Minahasa"/>
    <s v="Eris"/>
    <s v="Kel/Desa Tandengan Satu, Jaga 1 (Samping Polsek Eris)"/>
    <n v="1"/>
    <s v="BARANG"/>
    <n v="100"/>
    <n v="0"/>
    <s v="EZ"/>
    <s v="Bulanan"/>
    <s v="Beli 1 Gratis 1 Alat Cukur Multifungsi"/>
    <m/>
    <n v="80000"/>
    <n v="0"/>
    <n v="0"/>
    <n v="80000"/>
    <m/>
    <s v="Diskon"/>
    <n v="32000"/>
    <n v="48000"/>
    <n v="184000"/>
    <n v="2760"/>
    <s v="jn"/>
    <s v="Atasan/Staf/Karyawan"/>
    <d v="2026-06-30T00:00:00"/>
    <m/>
    <x v="1"/>
    <m/>
    <s v="VIP"/>
    <m/>
    <m/>
    <s v="Tidak"/>
    <s v="COD"/>
    <n v="104000"/>
    <s v="-"/>
    <n v="133240"/>
    <x v="16"/>
  </r>
  <r>
    <s v="1359353411"/>
    <d v="2026-06-17T00:00:00"/>
    <s v="MEIKA-BERKARYA"/>
    <s v="Meika Berkarya"/>
    <s v="6287818525580"/>
    <s v="Kab. Kuningan"/>
    <s v="Cilimus"/>
    <s v="Jl. Panawuan Indrapatra, Panawuan"/>
    <s v="Ahmat Lestari (Kin)"/>
    <s v="6282141725734"/>
    <x v="16"/>
    <s v="Kab. Sumenep"/>
    <s v="Kangayan"/>
    <s v="Dusun Kayuaro RT/RW: 006/004 Kel/Desa Kangayan"/>
    <n v="1"/>
    <s v="BARANG"/>
    <n v="100"/>
    <n v="0"/>
    <s v="EZ"/>
    <s v="Bulanan"/>
    <s v="Beli 1 Semprotan Noozle"/>
    <m/>
    <n v="32000"/>
    <n v="0"/>
    <n v="0"/>
    <n v="32000"/>
    <m/>
    <s v="Diskon"/>
    <n v="23000"/>
    <n v="9000"/>
    <n v="86900"/>
    <n v="1303.5"/>
    <s v="ybs"/>
    <m/>
    <d v="2026-07-03T00:00:00"/>
    <m/>
    <x v="1"/>
    <m/>
    <s v="VIP"/>
    <m/>
    <m/>
    <s v="Tidak"/>
    <s v="COD"/>
    <n v="54900"/>
    <s v="-"/>
    <n v="76596.5"/>
    <x v="1"/>
  </r>
  <r>
    <s v="1359403544"/>
    <d v="2026-06-17T00:00:00"/>
    <s v="MEIKA-BERKARYA"/>
    <s v="Meika Berkarya"/>
    <s v="6287818525580"/>
    <s v="Kab. Kuningan"/>
    <s v="Cilimus"/>
    <s v="Jl. Panawuan Indrapatra, Panawuan, Kec. Cigandamekar, Kabupaten Kuningan, Jawa Barat"/>
    <s v="Nur muhammad ( Di)"/>
    <s v="6282143368400"/>
    <x v="16"/>
    <s v="Kab. Pasuruan"/>
    <s v="Gempol"/>
    <s v="Dusun Tamanan Rt 6 Rw 15, Desa Kepulangan, Kec Gempol"/>
    <n v="1"/>
    <s v="BARANG"/>
    <n v="100"/>
    <n v="0"/>
    <s v="EZ"/>
    <s v="Bulanan"/>
    <s v="1 SET GIGI PALSU"/>
    <m/>
    <n v="25000"/>
    <n v="0"/>
    <n v="0"/>
    <n v="25000"/>
    <m/>
    <s v="Diskon"/>
    <n v="16000"/>
    <n v="9000"/>
    <n v="84000"/>
    <n v="1260"/>
    <s v="Nur muhammad ( Di)"/>
    <m/>
    <d v="2026-06-19T00:00:00"/>
    <s v="HUBUNGI PENERIMA (LANGSUNG ANTAR KE ALAMAT)"/>
    <x v="0"/>
    <m/>
    <s v="VIP"/>
    <m/>
    <m/>
    <s v="Tidak"/>
    <s v="COD"/>
    <n v="59000"/>
    <s v="Recon"/>
    <n v="73740"/>
    <x v="15"/>
  </r>
  <r>
    <s v="1358964874"/>
    <d v="2026-06-17T00:00:00"/>
    <s v="MEIKA-BERKARYA"/>
    <s v="Meika Berkarya"/>
    <s v="6287818525580"/>
    <s v="Kab. Kuningan"/>
    <s v="Cilimus"/>
    <s v="Jl. Panawuan Indrapatra, Panawuan, Kec. Cigandamekar, Kabupaten Kuningan, Jawa Barat"/>
    <s v="Muh Zuhri (Fr)"/>
    <s v="6281326446361"/>
    <x v="15"/>
    <s v="Kab. Sukoharjo"/>
    <s v="Gatak"/>
    <s v="Desa Wironaggan RT 01 RW 02Dusun 1, Kec Gatak"/>
    <n v="1"/>
    <s v="BARANG"/>
    <n v="100"/>
    <n v="0"/>
    <s v="EZ"/>
    <s v="Bulanan"/>
    <s v="1 SET POMPA SEDOT MANUAL (1 POMPA DAN 1 SELANG)"/>
    <m/>
    <n v="25000"/>
    <n v="0"/>
    <n v="0"/>
    <n v="25000"/>
    <m/>
    <s v="Diskon"/>
    <n v="10000"/>
    <n v="15000"/>
    <n v="0"/>
    <n v="0"/>
    <s v="Muh Zuhri (Fr)"/>
    <m/>
    <d v="2026-06-19T00:00:00"/>
    <s v="HUBUNGI PENERIMA (LANGSUNG ANTAR KE ALAMAT)"/>
    <x v="0"/>
    <m/>
    <s v="VIP"/>
    <m/>
    <m/>
    <s v="Tidak"/>
    <s v="NONCOD"/>
    <n v="-25000"/>
    <s v="-"/>
    <n v="-15000"/>
    <x v="15"/>
  </r>
  <r>
    <s v="1359278486"/>
    <d v="2026-06-17T00:00:00"/>
    <s v="MEIKA-BERKARYA"/>
    <s v="Meika Berkarya"/>
    <s v="6287818525580"/>
    <s v="Kab. Kuningan"/>
    <s v="Cilimus"/>
    <s v="Jl. Panawuan Indrapatra, Panawuan"/>
    <s v="Ani Ome (Jj)"/>
    <s v="6281246360748"/>
    <x v="1"/>
    <s v="Kab. Timor Tengah Selatan"/>
    <s v="Amanuban Barat"/>
    <s v="Toko Daily Mard Oekamusa Kelurahan /Desa Mnelalete Kec. Amanuban Barat"/>
    <n v="1"/>
    <s v="BARANG"/>
    <n v="100"/>
    <n v="0"/>
    <s v="EZ"/>
    <s v="Bulanan"/>
    <s v="Beli 1 Semprotan Noozle"/>
    <m/>
    <n v="84000"/>
    <n v="0"/>
    <n v="0"/>
    <n v="84000"/>
    <m/>
    <s v="Diskon"/>
    <n v="33600"/>
    <n v="50400"/>
    <n v="138000"/>
    <n v="2070"/>
    <s v="Meika Berkarya"/>
    <m/>
    <d v="2026-07-09T00:00:00"/>
    <m/>
    <x v="1"/>
    <m/>
    <s v="VIP"/>
    <m/>
    <m/>
    <s v="Tidak"/>
    <s v="COD"/>
    <n v="54000"/>
    <s v="-"/>
    <n v="85530"/>
    <x v="22"/>
  </r>
  <r>
    <s v="1359360598"/>
    <d v="2026-06-17T00:00:00"/>
    <s v="MEIKA-BERKARYA"/>
    <s v="Meika Berkarya"/>
    <s v="6287818525580"/>
    <s v="Kab. Kuningan"/>
    <s v="Cilimus"/>
    <s v="Jl. Panawuan Indrapatra, Panawuan, Kec. Cigandamekar, Kabupaten Kuningan, Jawa Barat"/>
    <s v="Jelo ( AR )"/>
    <s v="6281292214789"/>
    <x v="1"/>
    <s v="Kab. Sikka"/>
    <s v="Mego"/>
    <s v="Dusun Woloau RT 05 RW 06 Kelurahan Dobo Nua Puu ( Patokan Rumah samping kantor Desa )Kec Mego"/>
    <n v="1"/>
    <s v="BARANG"/>
    <n v="100"/>
    <n v="0"/>
    <s v="EZ"/>
    <s v="Bulanan"/>
    <s v="2 Rossa Beauty Fragrance Mist (Mist Sunset)"/>
    <m/>
    <n v="85000"/>
    <n v="0"/>
    <n v="0"/>
    <n v="85000"/>
    <m/>
    <s v="Diskon"/>
    <n v="34000"/>
    <n v="51000"/>
    <n v="210000"/>
    <n v="3150"/>
    <s v="Meika Berkarya"/>
    <m/>
    <d v="2026-07-09T00:00:00"/>
    <s v="Mist Sunset"/>
    <x v="1"/>
    <m/>
    <s v="VIP"/>
    <m/>
    <m/>
    <s v="Tidak"/>
    <s v="COD"/>
    <n v="125000"/>
    <s v="-"/>
    <n v="155850"/>
    <x v="22"/>
  </r>
  <r>
    <s v="1359406168"/>
    <d v="2026-06-17T00:00:00"/>
    <s v="MEIKA-BERKARYA"/>
    <s v="Meika Berkarya"/>
    <s v="6287818525580"/>
    <s v="Kab. Kuningan"/>
    <s v="Cilimus"/>
    <s v="Jl. Panawuan Indrapatra, Panawuan"/>
    <s v="Haya S pd (Ad)"/>
    <s v="6285216123189"/>
    <x v="8"/>
    <s v="Kab. Toli-Toli"/>
    <s v="Baolan"/>
    <s v="Kel/Desa Tuweley Jln Daud Lapau lrg 3 RT 1 RW 2"/>
    <n v="1"/>
    <s v="BARANG"/>
    <n v="100"/>
    <n v="0"/>
    <s v="EZ"/>
    <s v="Bulanan"/>
    <s v="BELI 1 , Warna: BLACK Topi Visor Anti UV"/>
    <m/>
    <n v="85000"/>
    <n v="0"/>
    <n v="0"/>
    <n v="85000"/>
    <m/>
    <s v="Diskon"/>
    <n v="34000"/>
    <n v="51000"/>
    <n v="169000"/>
    <n v="2535"/>
    <s v="Haya S pd (Ad)"/>
    <m/>
    <d v="2026-06-22T00:00:00"/>
    <m/>
    <x v="0"/>
    <m/>
    <s v="VIP"/>
    <m/>
    <m/>
    <s v="Tidak"/>
    <s v="COD"/>
    <n v="84000"/>
    <s v="Recon"/>
    <n v="115465"/>
    <x v="7"/>
  </r>
  <r>
    <s v="1359451575"/>
    <d v="2026-06-17T00:00:00"/>
    <s v="MEIKA-BERKARYA"/>
    <s v="Meika Berkarya"/>
    <s v="6287818525580"/>
    <s v="Kab. Kuningan"/>
    <s v="Cilimus"/>
    <s v="Jl. Panawuan Indrapatra, Panawuan"/>
    <s v="Sukroni (Hb)"/>
    <s v="6282358120568"/>
    <x v="19"/>
    <s v="Balikpapan"/>
    <s v="Balikpapan Timur"/>
    <s v="Jl mulawarman gg joyobo RT 25 no73 kel lamaru"/>
    <n v="1"/>
    <s v="BARANG"/>
    <n v="100"/>
    <n v="0"/>
    <s v="EZ"/>
    <s v="Bulanan"/>
    <s v="BELI 1 , Warna: BLUE Topi Visor Anti UV"/>
    <m/>
    <n v="47000"/>
    <n v="0"/>
    <n v="0"/>
    <n v="47000"/>
    <m/>
    <s v="Diskon"/>
    <n v="18800"/>
    <n v="28200"/>
    <n v="130000"/>
    <n v="1950"/>
    <s v="Sukroni (Hb)"/>
    <m/>
    <d v="2026-06-21T00:00:00"/>
    <m/>
    <x v="0"/>
    <m/>
    <s v="VIP"/>
    <m/>
    <m/>
    <s v="Tidak"/>
    <s v="COD"/>
    <n v="83000"/>
    <s v="Recon"/>
    <n v="99850"/>
    <x v="14"/>
  </r>
  <r>
    <s v="1358579398"/>
    <d v="2026-06-18T00:00:00"/>
    <s v="MEIKA-BERKARYA"/>
    <s v="Meika Berkarya"/>
    <s v="6287818525580"/>
    <s v="Kab. Kuningan"/>
    <s v="Cilimus"/>
    <s v="Jl. Panawuan Indrapatra, Panawuan, Kec. Cigandamekar, Kabupaten Kuningan, Jawa Barat"/>
    <s v="F. Gardjito ( Di)"/>
    <s v="6281807350181"/>
    <x v="15"/>
    <s v="Kab. Sukoharjo"/>
    <s v="Baki"/>
    <s v="Perum Jetis permai GG pepaya no 7 Rt 2 rw 10 Kelurahan Gentan (Rumah cat kuning ada pohon mangga) Kec Baki"/>
    <n v="1"/>
    <s v="BARANG"/>
    <n v="100"/>
    <n v="0"/>
    <s v="EZ"/>
    <s v="Bulanan"/>
    <s v="1 SET POMPA SEDOT MANUAL (1 POMPA DAN 1 SELANG)"/>
    <m/>
    <n v="25000"/>
    <n v="0"/>
    <n v="0"/>
    <n v="25000"/>
    <m/>
    <s v="Diskon"/>
    <n v="18000"/>
    <n v="7000"/>
    <n v="95000"/>
    <n v="1425"/>
    <s v="a"/>
    <m/>
    <d v="2026-06-20T00:00:00"/>
    <s v="HUBUNGI PENERIMA (LANGSUNG ANTAR KE ALAMAT)"/>
    <x v="0"/>
    <m/>
    <s v="VIP"/>
    <m/>
    <m/>
    <s v="Tidak"/>
    <s v="COD"/>
    <n v="70000"/>
    <s v="Recon"/>
    <n v="86575"/>
    <x v="15"/>
  </r>
  <r>
    <s v="1359125953"/>
    <d v="2026-06-18T00:00:00"/>
    <s v="MEIKA-BERKARYA"/>
    <s v="Meika Berkarya"/>
    <s v="6287818525580"/>
    <s v="Kab. Kuningan"/>
    <s v="Cilimus"/>
    <s v="Jl. Panawuan Indrapatra, Panawuan"/>
    <s v="Samsul (Kin)"/>
    <s v="6282333815337"/>
    <x v="19"/>
    <s v="Kab. Kutai Barat"/>
    <s v="Tering"/>
    <s v="JLN. KAPTEN TAUSIN RT 2 KEL/DESA TERING SEBERANG (LANGSUNG DIANTARKAN KE ALAMAT)"/>
    <n v="1"/>
    <s v="BARANG"/>
    <n v="100"/>
    <n v="0"/>
    <s v="EZ"/>
    <s v="Bulanan"/>
    <s v="Beli 1 Semprotan Noozle"/>
    <m/>
    <n v="85000"/>
    <n v="0"/>
    <n v="0"/>
    <n v="85000"/>
    <m/>
    <s v="Diskon"/>
    <n v="34000"/>
    <n v="51000"/>
    <n v="139900"/>
    <n v="2098.5"/>
    <s v="ybs"/>
    <m/>
    <d v="2026-07-02T00:00:00"/>
    <m/>
    <x v="1"/>
    <m/>
    <s v="VIP"/>
    <m/>
    <m/>
    <s v="Tidak"/>
    <s v="COD"/>
    <n v="54900"/>
    <s v="-"/>
    <n v="86801.5"/>
    <x v="17"/>
  </r>
  <r>
    <s v="1358972405"/>
    <d v="2026-06-18T00:00:00"/>
    <s v="MEIKA-BERKARYA"/>
    <s v="Meika Berkarya"/>
    <s v="6287818525580"/>
    <s v="Kab. Kuningan"/>
    <s v="Cilimus"/>
    <s v="Jl. Panawuan Indrapatra, Panawuan, Kec. Cigandamekar, Kabupaten Kuningan, Jawa Barat"/>
    <s v="Ivana amisi (AK)"/>
    <s v="6282191431909"/>
    <x v="3"/>
    <s v="Kab. Kepulauan Talaud"/>
    <s v="Damau"/>
    <s v="Dusun Iii (Dekat Rumah Ada Lampu Jalan / Dermaga / Jalan Produksi), Desa Peret, Kec Damau Kab Kepulauan Talaud"/>
    <n v="1"/>
    <s v="BARANG"/>
    <n v="100"/>
    <n v="0"/>
    <s v="EZ"/>
    <s v="Bulanan"/>
    <s v="1 DAPAT 5 KEPALA RESLETING UNIVERSAL"/>
    <m/>
    <n v="114000"/>
    <n v="0"/>
    <n v="0"/>
    <n v="114000"/>
    <m/>
    <s v="Diskon"/>
    <n v="45600"/>
    <n v="68400"/>
    <n v="138000"/>
    <n v="2070"/>
    <s v="Ivana amisi (AK)"/>
    <m/>
    <d v="2026-06-26T00:00:00"/>
    <s v="HUBUNGI PENERIMA (LANGSUNG ANTAR KE ALAMAT)"/>
    <x v="0"/>
    <m/>
    <s v="VIP"/>
    <m/>
    <m/>
    <s v="Tidak"/>
    <s v="COD"/>
    <n v="24000"/>
    <s v="Recon"/>
    <n v="67530"/>
    <x v="0"/>
  </r>
  <r>
    <s v="1359111325"/>
    <d v="2026-06-18T00:00:00"/>
    <s v="MEIKA-BERKARYA"/>
    <s v="Meika Berkarya"/>
    <s v="6287818525580"/>
    <s v="Kab. Kuningan"/>
    <s v="Cilimus"/>
    <s v="Jl. Panawuan Indrapatra, Panawuan, Kec. Cigandamekar, Kabupaten Kuningan, Jawa Barat"/>
    <s v="Dorus (rz)"/>
    <s v="6285338625554"/>
    <x v="2"/>
    <s v="Kab. Sumbawa"/>
    <s v="Alas Barat"/>
    <s v="Dusun ai jati ( Tambak lapindo/DMI ) Desa Mapin baru, Kec Alas Barat Kab Sumbawa"/>
    <n v="1"/>
    <s v="BARANG"/>
    <n v="100"/>
    <n v="0"/>
    <s v="EZ"/>
    <s v="Bulanan"/>
    <s v="1 DAPAT 5 KEPALA RESLETING UNIVERSAL"/>
    <m/>
    <n v="56000"/>
    <n v="0"/>
    <n v="0"/>
    <n v="56000"/>
    <m/>
    <s v="Diskon"/>
    <n v="22400"/>
    <n v="33600"/>
    <n v="123000"/>
    <n v="1845"/>
    <s v="ybs"/>
    <m/>
    <d v="2026-07-02T00:00:00"/>
    <s v="HUBUNGI PENERIMA (LANGSUNG ANTAR KE ALAMAT)"/>
    <x v="1"/>
    <m/>
    <s v="VIP"/>
    <m/>
    <m/>
    <s v="Tidak"/>
    <s v="COD"/>
    <n v="67000"/>
    <s v="-"/>
    <n v="87555"/>
    <x v="17"/>
  </r>
  <r>
    <s v="1359224716"/>
    <d v="2026-06-18T00:00:00"/>
    <s v="MEIKA-BERKARYA"/>
    <s v="Meika Berkarya"/>
    <s v="6287818525580"/>
    <s v="Kab. Kuningan"/>
    <s v="Cilimus"/>
    <s v="Jl. Panawuan Indrapatra, Panawuan"/>
    <s v="Surahman (BY)"/>
    <s v="62811443215"/>
    <x v="14"/>
    <s v="Kab. Wajo"/>
    <s v="Maniangpajo"/>
    <s v="PT Galung Loanna Bosowa. Jalan Poros Sidrap - Anabanua, Desa/Kelurahan : Mattirowalie, Dusun Callaccu (Belakang Irigasi Kalola)"/>
    <n v="1"/>
    <s v="BARANG"/>
    <n v="100"/>
    <n v="0"/>
    <s v="EZ"/>
    <s v="Bulanan"/>
    <s v="BELI 1 , Warna: GRAY Topi Visor Anti UV"/>
    <m/>
    <n v="61000"/>
    <n v="0"/>
    <n v="0"/>
    <n v="61000"/>
    <m/>
    <s v="Diskon"/>
    <n v="24400"/>
    <n v="36600"/>
    <n v="145000"/>
    <n v="2175"/>
    <s v="Surahman (BY)"/>
    <m/>
    <d v="2026-06-22T00:00:00"/>
    <m/>
    <x v="0"/>
    <m/>
    <s v="VIP"/>
    <m/>
    <m/>
    <s v="Tidak"/>
    <s v="COD"/>
    <n v="84000"/>
    <s v="Recon"/>
    <n v="106225"/>
    <x v="14"/>
  </r>
  <r>
    <s v="1359223973"/>
    <d v="2026-06-18T00:00:00"/>
    <s v="MEIKA-BERKARYA"/>
    <s v="Meika Berkarya"/>
    <s v="6287818525580"/>
    <s v="Kab. Kuningan"/>
    <s v="Cilimus"/>
    <s v="Jl. Panawuan Indrapatra, Panawuan, Kec. Cigandamekar, Kabupaten Kuningan, Jawa Barat"/>
    <s v="Aman Rasman (rz)"/>
    <s v="6285141453722"/>
    <x v="23"/>
    <s v="Kab. Kolaka Timur"/>
    <s v="Poli Polia"/>
    <s v="Jln Ladogi dusun 2 ( Di depan camat tousu ) Desa Tousu, kec Poli Polia Kab Kolaka Timur"/>
    <n v="1"/>
    <s v="BARANG"/>
    <n v="100"/>
    <n v="0"/>
    <s v="EZ"/>
    <s v="Bulanan"/>
    <s v="1 PCS KEPALA SEMPROTAN SERBAGUNA"/>
    <m/>
    <n v="85000"/>
    <n v="0"/>
    <n v="0"/>
    <n v="85000"/>
    <m/>
    <s v="Diskon"/>
    <n v="34000"/>
    <n v="51000"/>
    <n v="120000"/>
    <n v="1800"/>
    <s v="Aman Rasman (rz)"/>
    <m/>
    <d v="2026-06-24T00:00:00"/>
    <s v="HUBUNGI PENERIMA (LANGSUNG ANTAR KE ALAMAT)"/>
    <x v="0"/>
    <m/>
    <s v="VIP"/>
    <m/>
    <m/>
    <s v="Tidak"/>
    <s v="COD"/>
    <n v="35000"/>
    <s v="Recon"/>
    <n v="67200"/>
    <x v="9"/>
  </r>
  <r>
    <s v="1358978489"/>
    <d v="2026-06-18T00:00:00"/>
    <s v="MEIKA-BERKARYA"/>
    <s v="Meika Berkarya"/>
    <s v="6287818525580"/>
    <s v="Kab. Kuningan"/>
    <s v="Cilimus"/>
    <s v="Jl. Panawuan Indrapatra, Panawuan, Kec. Cigandamekar, Kabupaten Kuningan, Jawa Barat"/>
    <s v="Nama ibuhusni (Fr)"/>
    <s v="6282215115879"/>
    <x v="19"/>
    <s v="Kab. Kutai Kartanegara"/>
    <s v="Kembang Janggut"/>
    <s v="Desa Kembang janggut RT 02, Kec Kembang janggut"/>
    <n v="1"/>
    <s v="BARANG"/>
    <n v="100"/>
    <n v="0"/>
    <s v="EZ"/>
    <s v="Bulanan"/>
    <s v="1 PCS KEPALA SEMPROTAN SERBAGUNA"/>
    <m/>
    <n v="71000"/>
    <n v="0"/>
    <n v="0"/>
    <n v="71000"/>
    <m/>
    <s v="Diskon"/>
    <n v="28400"/>
    <n v="42600"/>
    <n v="110000"/>
    <n v="1650"/>
    <s v="Nama ibuhusni (Fr)"/>
    <m/>
    <d v="2026-06-25T00:00:00"/>
    <s v="HUBUNGI PENERIMA (LANGSUNG ANTAR KE ALAMAT)"/>
    <x v="0"/>
    <m/>
    <s v="VIP"/>
    <m/>
    <m/>
    <s v="Tidak"/>
    <s v="COD"/>
    <n v="39000"/>
    <s v="Recon"/>
    <n v="65750"/>
    <x v="3"/>
  </r>
  <r>
    <s v="1359395115"/>
    <d v="2026-06-18T00:00:00"/>
    <s v="MEIKA-BERKARYA"/>
    <s v="Meika Berkarya"/>
    <s v="6287818525580"/>
    <s v="Kab. Kuningan"/>
    <s v="Cilimus"/>
    <s v="Jl. Panawuan Indrapatra, Panawuan"/>
    <s v="Abd Malikr (RM)"/>
    <s v="6281272047333"/>
    <x v="18"/>
    <s v="Kab. Mamuju Tengah"/>
    <s v="Karossa"/>
    <s v="Jln Trans Sulawesi samping dekat masjid al aminDesa Kambunong kecamatan Karossa"/>
    <n v="1"/>
    <s v="BARANG"/>
    <n v="100"/>
    <n v="0"/>
    <s v="EZ"/>
    <s v="Bulanan"/>
    <s v="BELI 1 , Warna: CREAM Topi Visor Anti UV"/>
    <m/>
    <n v="71000"/>
    <n v="0"/>
    <n v="0"/>
    <n v="71000"/>
    <m/>
    <s v="Diskon"/>
    <n v="28400"/>
    <n v="42600"/>
    <n v="145000"/>
    <n v="2175"/>
    <s v="Abd Malikr (RM)"/>
    <m/>
    <d v="2026-06-25T00:00:00"/>
    <m/>
    <x v="0"/>
    <m/>
    <s v="VIP"/>
    <m/>
    <m/>
    <s v="Tidak"/>
    <s v="COD"/>
    <n v="74000"/>
    <s v="Recon"/>
    <n v="100225"/>
    <x v="3"/>
  </r>
  <r>
    <s v="1359229745"/>
    <d v="2026-06-18T00:00:00"/>
    <s v="MEIKA-BERKARYA"/>
    <s v="Meika Berkarya"/>
    <s v="6287818525580"/>
    <s v="Kab. Kuningan"/>
    <s v="Cilimus"/>
    <s v="Jl. Panawuan Indrapatra, Panawuan, Kec. Cigandamekar, Kabupaten Kuningan, Jawa Barat"/>
    <s v="Maulana Hasanudin (Is)"/>
    <s v="6287717355312"/>
    <x v="26"/>
    <s v="Kab. Indramayu"/>
    <s v="Balongan"/>
    <s v="Jln.Raya Sudimampir, RT 02 RW 06 Kelurahan Sudimampir, Kec Balongan"/>
    <n v="1"/>
    <s v="BARANG"/>
    <n v="100"/>
    <n v="0"/>
    <s v="EZ"/>
    <s v="Bulanan"/>
    <s v="2 Rossa Beauty Fragrance Mist (Mist Aurora)"/>
    <m/>
    <n v="8000"/>
    <n v="0"/>
    <n v="0"/>
    <n v="8000"/>
    <m/>
    <s v="Diskon"/>
    <n v="3000"/>
    <n v="5000"/>
    <n v="138000"/>
    <n v="2070"/>
    <s v="Maulana Hasanudin (Is)"/>
    <m/>
    <d v="2026-06-19T00:00:00"/>
    <s v="Mist Aurora"/>
    <x v="0"/>
    <m/>
    <s v="VIP"/>
    <m/>
    <m/>
    <s v="Tidak"/>
    <s v="COD"/>
    <n v="130000"/>
    <s v="Recon"/>
    <n v="130930"/>
    <x v="25"/>
  </r>
  <r>
    <s v="1359123318"/>
    <d v="2026-06-18T00:00:00"/>
    <s v="MEIKA-BERKARYA"/>
    <s v="Meika Berkarya"/>
    <s v="6287818525580"/>
    <s v="Kab. Kuningan"/>
    <s v="Cilimus"/>
    <s v="Jl. Panawuan Indrapatra, Panawuan"/>
    <s v="HAKMALUDIN (Kin)"/>
    <s v="6287865806904"/>
    <x v="2"/>
    <s v="Kab. Lombok Tengah"/>
    <s v="Janapria"/>
    <s v="Dusun Penambong, Kel/Desa Janapria,  Dekat SD Negeri Panembong"/>
    <n v="1"/>
    <s v="BARANG"/>
    <n v="100"/>
    <n v="0"/>
    <s v="EZ"/>
    <s v="Bulanan"/>
    <s v="Beli 1 Gratis 1 Alat Cukur Multifungsi"/>
    <m/>
    <n v="52000"/>
    <n v="0"/>
    <n v="0"/>
    <n v="52000"/>
    <m/>
    <s v="Diskon"/>
    <n v="20800"/>
    <n v="31200"/>
    <n v="156000"/>
    <n v="2340"/>
    <s v="HAKMALUDIN (Kin)"/>
    <m/>
    <d v="2026-06-24T00:00:00"/>
    <m/>
    <x v="0"/>
    <m/>
    <s v="VIP"/>
    <m/>
    <m/>
    <s v="Tidak"/>
    <s v="COD"/>
    <n v="104000"/>
    <s v="Recon"/>
    <n v="122460"/>
    <x v="9"/>
  </r>
  <r>
    <s v="1359432633"/>
    <d v="2026-06-18T00:00:00"/>
    <s v="MEIKA-BERKARYA"/>
    <s v="Meika Berkarya"/>
    <s v="6287818525580"/>
    <s v="Kab. Kuningan"/>
    <s v="Cilimus"/>
    <s v="Jl. Panawuan Indrapatra, Panawuan"/>
    <s v="Agus Moha (PTR)"/>
    <s v="6289675991390"/>
    <x v="3"/>
    <s v="Tomohon"/>
    <s v="Tomohon Utara"/>
    <s v="Kelurahan Wailan, Lingkungan 6, Jl. Opo Wurang, Patokan Toko Bangunan Wailan, Kec. Tomohon Utara"/>
    <n v="1"/>
    <s v="BARANG"/>
    <n v="100"/>
    <n v="0"/>
    <s v="EZ"/>
    <s v="Bulanan"/>
    <s v="BELI 1 , Warna: BLACK Topi Visor Anti UV"/>
    <m/>
    <n v="80000"/>
    <n v="0"/>
    <n v="0"/>
    <n v="80000"/>
    <m/>
    <s v="Diskon"/>
    <n v="32000"/>
    <n v="48000"/>
    <n v="164000"/>
    <n v="2460"/>
    <s v="PAKET ANDA ADA DI JNT PANAUWAN"/>
    <s v="Atasan/Staf/Karyawan"/>
    <d v="2026-06-28T00:00:00"/>
    <m/>
    <x v="1"/>
    <m/>
    <s v="VIP"/>
    <m/>
    <m/>
    <s v="Tidak"/>
    <s v="COD"/>
    <n v="84000"/>
    <s v="-"/>
    <n v="113540"/>
    <x v="10"/>
  </r>
  <r>
    <s v="1359231265"/>
    <d v="2026-06-18T00:00:00"/>
    <s v="MEIKA-BERKARYA"/>
    <s v="Meika Berkarya"/>
    <s v="6287818525580"/>
    <s v="Kab. Kuningan"/>
    <s v="Cilimus"/>
    <s v="Jl. Panawuan Indrapatra, Panawuan, Kec. Cigandamekar, Kabupaten Kuningan, Jawa Barat"/>
    <s v="Nurwati ( SP )"/>
    <s v="6285340119589"/>
    <x v="23"/>
    <s v="Kendari"/>
    <s v="Puuwatu"/>
    <s v="Perumahan BTN Alam Sabila 2 Blok P 14 Kelurahan Lalombaku, Kec Puuwatu"/>
    <n v="1"/>
    <s v="BARANG"/>
    <n v="100"/>
    <n v="0"/>
    <s v="EZ"/>
    <s v="Bulanan"/>
    <s v="1 SET GIGI PALSU"/>
    <m/>
    <n v="68000"/>
    <n v="0"/>
    <n v="0"/>
    <n v="68000"/>
    <m/>
    <s v="Diskon"/>
    <n v="27200"/>
    <n v="40800"/>
    <n v="123000"/>
    <n v="1845"/>
    <s v="Nurwati ( SP )"/>
    <m/>
    <d v="2026-06-22T00:00:00"/>
    <s v="HUBUNGI PENERIMA (LANGSUNG ANTAR KE ALAMAT)"/>
    <x v="0"/>
    <m/>
    <s v="VIP"/>
    <m/>
    <m/>
    <s v="Tidak"/>
    <s v="COD"/>
    <n v="55000"/>
    <s v="Recon"/>
    <n v="80355"/>
    <x v="14"/>
  </r>
  <r>
    <s v="1358916227"/>
    <d v="2026-06-18T00:00:00"/>
    <s v="MEIKA-BERKARYA"/>
    <s v="Meika Berkarya"/>
    <s v="6287818525580"/>
    <s v="Kab. Kuningan"/>
    <s v="Cilimus"/>
    <s v="Jl. Panawuan Indrapatra, Panawuan"/>
    <s v="ruzdiee achmad (RM)"/>
    <s v="6282236019757"/>
    <x v="19"/>
    <s v="Kab. Kutai Timur"/>
    <s v="Sangatta Utara"/>
    <s v="Jl. H. Masdar RT.064 Gang.Amos Desa Sangatta Utara Kecamatan Sangatta Utara"/>
    <n v="1"/>
    <s v="BARANG"/>
    <n v="100"/>
    <n v="0"/>
    <s v="EZ"/>
    <s v="Bulanan"/>
    <s v="BELI 1 , Warna: BLACK Topi Visor Anti UV"/>
    <m/>
    <n v="73000"/>
    <n v="0"/>
    <n v="0"/>
    <n v="73000"/>
    <m/>
    <s v="Diskon"/>
    <n v="29200"/>
    <n v="43800"/>
    <n v="156000"/>
    <n v="2340"/>
    <s v="ruzdiee achmad (RM)"/>
    <m/>
    <d v="2026-06-23T00:00:00"/>
    <m/>
    <x v="0"/>
    <m/>
    <s v="VIP"/>
    <m/>
    <m/>
    <s v="Tidak"/>
    <s v="COD"/>
    <n v="83000"/>
    <s v="Recon"/>
    <n v="109860"/>
    <x v="7"/>
  </r>
  <r>
    <s v="1359429780"/>
    <d v="2026-06-18T00:00:00"/>
    <s v="MEIKA-BERKARYA"/>
    <s v="Meika Berkarya"/>
    <s v="6287818525580"/>
    <s v="Kab. Kuningan"/>
    <s v="Cilimus"/>
    <s v="Jl. Panawuan Indrapatra, Panawuan"/>
    <s v="Nurdin Afsindir (Kin)"/>
    <s v="6281230886822"/>
    <x v="9"/>
    <s v="Kab. Halmahera Barat"/>
    <s v="Jailolo"/>
    <s v="SD INPRES 2 HALMAHERA BARAT DESA HATEBICARA"/>
    <n v="1"/>
    <s v="BARANG"/>
    <n v="100"/>
    <n v="0"/>
    <s v="EZ"/>
    <s v="Bulanan"/>
    <s v="Beli 1 Dapat 6 Paket Buku Lancar Membaca Tanpa Mengeja"/>
    <m/>
    <n v="112000"/>
    <n v="0"/>
    <n v="0"/>
    <n v="112000"/>
    <m/>
    <s v="Diskon"/>
    <n v="44800"/>
    <n v="67200"/>
    <n v="196000"/>
    <n v="2940"/>
    <s v="ybs"/>
    <m/>
    <d v="2026-07-03T00:00:00"/>
    <m/>
    <x v="1"/>
    <m/>
    <s v="VIP"/>
    <m/>
    <m/>
    <s v="Tidak"/>
    <s v="COD"/>
    <n v="84000"/>
    <s v="-"/>
    <n v="125860"/>
    <x v="8"/>
  </r>
  <r>
    <s v="1359347118"/>
    <d v="2026-06-18T00:00:00"/>
    <s v="MEIKA-BERKARYA"/>
    <s v="Meika Berkarya"/>
    <s v="6287818525580"/>
    <s v="Kab. Kuningan"/>
    <s v="Cilimus"/>
    <s v="Jl. Panawuan Indrapatra, Panawuan, Kec. Cigandamekar, Kabupaten Kuningan, Jawa Barat"/>
    <s v="RIYONO ONO (Fr)"/>
    <s v="6281329486216"/>
    <x v="15"/>
    <s v="Kab. Wonogiri"/>
    <s v="Selogiri"/>
    <s v="Desa Bambangan RT 01RW 01, Kec Selogiri"/>
    <n v="1"/>
    <s v="BARANG"/>
    <n v="100"/>
    <n v="0"/>
    <s v="EZ"/>
    <s v="Bulanan"/>
    <s v="1 SET POMPA SEDOT MANUAL (1 POMPA DAN 1 SELANG)"/>
    <m/>
    <n v="25000"/>
    <n v="0"/>
    <n v="0"/>
    <n v="25000"/>
    <m/>
    <s v="Diskon"/>
    <n v="18000"/>
    <n v="7000"/>
    <n v="95000"/>
    <n v="1425"/>
    <s v="RIYONO ONO (Fr)"/>
    <m/>
    <d v="2026-06-20T00:00:00"/>
    <s v="HUBUNGI PENERIMA (LANGSUNG ANTAR KE ALAMAT)"/>
    <x v="0"/>
    <m/>
    <s v="VIP"/>
    <m/>
    <m/>
    <s v="Tidak"/>
    <s v="COD"/>
    <n v="70000"/>
    <s v="Recon"/>
    <n v="86575"/>
    <x v="15"/>
  </r>
  <r>
    <s v="1359237642"/>
    <d v="2026-06-18T00:00:00"/>
    <s v="MEIKA-BERKARYA"/>
    <s v="Meika Berkarya"/>
    <s v="6287818525580"/>
    <s v="Kab. Kuningan"/>
    <s v="Cilimus"/>
    <s v="Jl. Panawuan Indrapatra, Panawuan"/>
    <s v="Wahyu Nita Sri (Bar)"/>
    <s v="6281370140699"/>
    <x v="27"/>
    <s v="Kab.  Rokan Hilir"/>
    <s v="Kubu"/>
    <s v="Wahyu Nita Sari, Alamat. Jl Lintas PuRt 002/Rw 005 Sk 2, Simpang Maya, Kec. Kubu (Depan Zaki Swalayan), No Hp : ,62 813-7014-0699 (DIANTARKAN LANGSUNG KE ALAMAT PENERIMA)"/>
    <n v="1"/>
    <s v="BARANG"/>
    <n v="100"/>
    <n v="0"/>
    <s v="EZ"/>
    <s v="Bulanan"/>
    <s v="BELI 1 , Warna: BLACK Topi Visor Anti UV"/>
    <m/>
    <n v="64000"/>
    <n v="0"/>
    <n v="0"/>
    <n v="64000"/>
    <m/>
    <s v="Diskon"/>
    <n v="25600"/>
    <n v="38400"/>
    <n v="139000"/>
    <n v="2085"/>
    <s v="W"/>
    <m/>
    <d v="2026-06-23T00:00:00"/>
    <m/>
    <x v="0"/>
    <m/>
    <s v="VIP"/>
    <m/>
    <m/>
    <s v="Tidak"/>
    <s v="COD"/>
    <n v="75000"/>
    <s v="Recon"/>
    <n v="98515"/>
    <x v="7"/>
  </r>
  <r>
    <s v="1359297409"/>
    <d v="2026-06-18T00:00:00"/>
    <s v="MEIKA-BERKARYA"/>
    <s v="Meika Berkarya"/>
    <s v="6287818525580"/>
    <s v="Kab. Kuningan"/>
    <s v="Cilimus"/>
    <s v="Jl. Panawuan Indrapatra, Panawuan"/>
    <s v="Sapar (Kin)"/>
    <s v="6285394112261"/>
    <x v="8"/>
    <s v="Kab. Banggai"/>
    <s v="Toili Barat"/>
    <s v="Desa Karyamakmur, Jl. Karyamakmur (Patokan Belakang SMA)"/>
    <n v="1"/>
    <s v="BARANG"/>
    <n v="100"/>
    <n v="0"/>
    <s v="EZ"/>
    <s v="Bulanan"/>
    <s v="Beli 1 Gratis 1 Alat Cukur Multifungsi"/>
    <m/>
    <n v="85000"/>
    <n v="0"/>
    <n v="0"/>
    <n v="85000"/>
    <m/>
    <s v="Diskon"/>
    <n v="34000"/>
    <n v="51000"/>
    <n v="189000"/>
    <n v="2835"/>
    <s v="Sapar (Kin)"/>
    <m/>
    <d v="2026-06-29T00:00:00"/>
    <m/>
    <x v="0"/>
    <m/>
    <s v="VIP"/>
    <m/>
    <m/>
    <s v="Tidak"/>
    <s v="COD"/>
    <n v="104000"/>
    <s v="Recon"/>
    <n v="135165"/>
    <x v="12"/>
  </r>
  <r>
    <s v="1359465350"/>
    <d v="2026-06-18T00:00:00"/>
    <s v="MEIKA-BERKARYA"/>
    <s v="Meika Berkarya"/>
    <s v="6287818525580"/>
    <s v="Kab. Kuningan"/>
    <s v="Cilimus"/>
    <s v="Jl. Panawuan Indrapatra, Panawuan, Kec. Cigandamekar, Kabupaten Kuningan, Jawa Barat"/>
    <s v="Zulfikar Ali (rz)"/>
    <s v="6282315061076"/>
    <x v="26"/>
    <s v="Bandung"/>
    <s v="Bojongloa Kidul"/>
    <s v="BPR KS Cab Leuwi Panjang Jl Leuwi Panjang No149 Desa Kebon Lega, Kec Bojongloa Kidul Kota Bandung"/>
    <n v="1"/>
    <s v="BARANG"/>
    <n v="100"/>
    <n v="0"/>
    <s v="EZ"/>
    <s v="Bulanan"/>
    <s v="1 SET POMPA SEDOT MANUAL (1 POMPA DAN 1 SELANG)"/>
    <m/>
    <n v="12000"/>
    <n v="0"/>
    <n v="0"/>
    <n v="12000"/>
    <m/>
    <s v="Diskon"/>
    <n v="7000"/>
    <n v="5000"/>
    <n v="84000"/>
    <n v="1260"/>
    <s v="Zulfikar Ali (rz)"/>
    <m/>
    <d v="2026-06-22T00:00:00"/>
    <s v="HUBUNGI PENERIMA (LANGSUNG ANTAR KE ALAMAT)"/>
    <x v="0"/>
    <m/>
    <s v="VIP"/>
    <m/>
    <m/>
    <s v="Tidak"/>
    <s v="COD"/>
    <n v="72000"/>
    <s v="Recon"/>
    <n v="77740"/>
    <x v="14"/>
  </r>
  <r>
    <s v="1359104859"/>
    <d v="2026-06-18T00:00:00"/>
    <s v="MEIKA-BERKARYA"/>
    <s v="Meika Berkarya"/>
    <s v="6287818525580"/>
    <s v="Kab. Kuningan"/>
    <s v="Cilimus"/>
    <s v="Jl. Panawuan Indrapatra, Panawuan"/>
    <s v="Erwin (RM)"/>
    <s v="6285272549916"/>
    <x v="19"/>
    <s v="Balikpapan"/>
    <s v="Balikpapan Timur"/>
    <s v="Jl AMD 6 GG ainat RT 100 No 099 desa manggar kecamatan balikpapan timur"/>
    <n v="1"/>
    <s v="BARANG"/>
    <n v="100"/>
    <n v="0"/>
    <s v="EZ"/>
    <s v="Bulanan"/>
    <s v="BELI 1 , Warna: BLUE Topi Visor Anti UV"/>
    <m/>
    <n v="47000"/>
    <n v="0"/>
    <n v="0"/>
    <n v="47000"/>
    <m/>
    <s v="Diskon"/>
    <n v="18800"/>
    <n v="28200"/>
    <n v="131000"/>
    <n v="1965"/>
    <s v="ybs"/>
    <m/>
    <d v="2026-07-01T00:00:00"/>
    <m/>
    <x v="1"/>
    <m/>
    <s v="VIP"/>
    <m/>
    <m/>
    <s v="Tidak"/>
    <s v="COD"/>
    <n v="84000"/>
    <s v="-"/>
    <n v="100835"/>
    <x v="16"/>
  </r>
  <r>
    <s v="1359123709"/>
    <d v="2026-06-18T00:00:00"/>
    <s v="MEIKA-BERKARYA"/>
    <s v="Meika Berkarya"/>
    <s v="6287818525580"/>
    <s v="Kab. Kuningan"/>
    <s v="Cilimus"/>
    <s v="Jl. Panawuan Indrapatra, Panawuan, Kec. Cigandamekar, Kabupaten Kuningan, Jawa Barat"/>
    <s v="Syas sya ( Di"/>
    <s v="6282396014088"/>
    <x v="8"/>
    <s v="Kab. Poso"/>
    <s v="Pamona Timur"/>
    <s v="Desa Olumokunde Rt 1 Rw 1 No Rumah 77 ( Patokan Rumah Ke Ke 3 Dri Kntor Desa Olumokunde) Kec Pamona Timur Kab Poso"/>
    <n v="1"/>
    <s v="BARANG"/>
    <n v="100"/>
    <n v="0"/>
    <s v="EZ"/>
    <s v="Bulanan"/>
    <s v="1 PCS KEPALA SEMPROTAN SERBAGUNA"/>
    <m/>
    <n v="85000"/>
    <n v="0"/>
    <n v="0"/>
    <n v="85000"/>
    <m/>
    <s v="Diskon"/>
    <n v="34000"/>
    <n v="51000"/>
    <n v="139000"/>
    <n v="2085"/>
    <s v="Syas sya ( Di"/>
    <m/>
    <d v="2026-06-26T00:00:00"/>
    <s v="HUBUNGI PENERIMA (LANGSUNG ANTAR KE ALAMAT)"/>
    <x v="0"/>
    <m/>
    <s v="VIP"/>
    <m/>
    <m/>
    <s v="Tidak"/>
    <s v="COD"/>
    <n v="54000"/>
    <s v="Recon"/>
    <n v="85915"/>
    <x v="0"/>
  </r>
  <r>
    <s v="1359115630"/>
    <d v="2026-06-18T00:00:00"/>
    <s v="MEIKA-BERKARYA"/>
    <s v="Meika Berkarya"/>
    <s v="6287818525580"/>
    <s v="Kab. Kuningan"/>
    <s v="Cilimus"/>
    <s v="Jl. Panawuan Indrapatra, Panawuan, Kec. Cigandamekar, Kabupaten Kuningan, Jawa Barat"/>
    <s v="Marphon ( Di)"/>
    <s v="6285240252600"/>
    <x v="3"/>
    <s v="Manado"/>
    <s v="Malalayang"/>
    <s v="(Rsup Profkandou Manado) Jlraya Manano- Tanawangko, Kelurahan Malalayang Satu Barat Lebih Spesifik Gedung Kemoterapi Delima ( Depan Wihara) Kec Malalayang, Kota Manado, Sulawesi Utara"/>
    <n v="1"/>
    <s v="BARANG"/>
    <n v="100"/>
    <n v="0"/>
    <s v="EZ"/>
    <s v="Bulanan"/>
    <s v="1 DAPAT 5 KEPALA RESLETING UNIVERSAL"/>
    <m/>
    <n v="64000"/>
    <n v="0"/>
    <n v="0"/>
    <n v="64000"/>
    <m/>
    <s v="Diskon"/>
    <n v="25600"/>
    <n v="38400"/>
    <n v="118000"/>
    <n v="1770"/>
    <s v="Marphon ( Di)"/>
    <m/>
    <d v="2026-06-22T00:00:00"/>
    <s v="HUBUNGI PENERIMA (LANGSUNG ANTAR KE ALAMAT)"/>
    <x v="0"/>
    <m/>
    <s v="VIP"/>
    <m/>
    <m/>
    <s v="Tidak"/>
    <s v="COD"/>
    <n v="54000"/>
    <s v="Recon"/>
    <n v="77830"/>
    <x v="14"/>
  </r>
  <r>
    <s v="1358774282"/>
    <d v="2026-06-18T00:00:00"/>
    <s v="MEIKA-BERKARYA"/>
    <s v="Meika Berkarya"/>
    <s v="6287818525580"/>
    <s v="Kab. Kuningan"/>
    <s v="Cilimus"/>
    <s v="Jl. Panawuan Indrapatra, Panawuan, Kec. Cigandamekar, Kabupaten Kuningan, Jawa Barat"/>
    <s v="Sarjito (Di)"/>
    <s v="6282333134822"/>
    <x v="16"/>
    <s v="Kab. Ponorogo"/>
    <s v="Ponorogo"/>
    <s v="Rsu Muhammadiyah Jl Diponegoro No 50 Desa Mangkujayan , Kec Ponorogo"/>
    <n v="1"/>
    <s v="BARANG"/>
    <n v="100"/>
    <n v="0"/>
    <s v="EZ"/>
    <s v="Bulanan"/>
    <s v="1 SET POMPA SEDOT MANUAL (1 POMPA DAN 1 SELANG)"/>
    <m/>
    <n v="31000"/>
    <n v="0"/>
    <n v="0"/>
    <n v="31000"/>
    <m/>
    <s v="Diskon"/>
    <n v="22000"/>
    <n v="9000"/>
    <n v="99000"/>
    <n v="1485"/>
    <s v="Sarjito (Di)"/>
    <m/>
    <d v="2026-06-20T00:00:00"/>
    <s v="HUBUNGI PENERIMA (LANGSUNG ANTAR KE ALAMAT)"/>
    <x v="0"/>
    <m/>
    <s v="VIP"/>
    <m/>
    <m/>
    <s v="Tidak"/>
    <s v="COD"/>
    <n v="68000"/>
    <s v="Recon"/>
    <n v="88515"/>
    <x v="15"/>
  </r>
  <r>
    <s v="1359190840"/>
    <d v="2026-06-18T00:00:00"/>
    <s v="MEIKA-BERKARYA"/>
    <s v="Meika Berkarya"/>
    <s v="6287818525580"/>
    <s v="Kab. Kuningan"/>
    <s v="Cilimus"/>
    <s v="Jl. Panawuan Indrapatra, Panawuan, Kec. Cigandamekar, Kabupaten Kuningan, Jawa Barat"/>
    <s v="Ramli S (ar)"/>
    <s v="6282317705402"/>
    <x v="18"/>
    <s v="Kab. Majene"/>
    <s v="Banggae Timur"/>
    <s v="kantor pengadilan Agama Majene Jln Jendral Sudirman Kelurahan baurung, Kec Banggae timur"/>
    <n v="1"/>
    <s v="BARANG"/>
    <n v="100"/>
    <n v="0"/>
    <s v="EZ"/>
    <s v="Bulanan"/>
    <s v="1 PCS KEPALA SEMPROTAN SERBAGUNA"/>
    <m/>
    <n v="61000"/>
    <n v="0"/>
    <n v="0"/>
    <n v="61000"/>
    <m/>
    <s v="Diskon"/>
    <n v="24400"/>
    <n v="36600"/>
    <n v="115000"/>
    <n v="1725"/>
    <s v="Ramli S (ar)"/>
    <m/>
    <d v="2026-06-23T00:00:00"/>
    <s v="HUBUNGI PENERIMA (LANGSUNG ANTAR KE ALAMAT)"/>
    <x v="0"/>
    <m/>
    <s v="VIP"/>
    <m/>
    <m/>
    <s v="Tidak"/>
    <s v="COD"/>
    <n v="54000"/>
    <s v="Recon"/>
    <n v="76675"/>
    <x v="7"/>
  </r>
  <r>
    <s v="1359493748"/>
    <d v="2026-06-18T00:00:00"/>
    <s v="MEIKA-BERKARYA"/>
    <s v="Meika Berkarya"/>
    <s v="6287818525580"/>
    <s v="Kab. Kuningan"/>
    <s v="Cilimus"/>
    <s v="Jl. Panawuan Indrapatra, Panawuan, Kec. Cigandamekar, Kabupaten Kuningan, Jawa Barat"/>
    <s v="Risna (Rs)"/>
    <s v="6285820426943"/>
    <x v="14"/>
    <s v="Kab. Takalar"/>
    <s v="Pattallassang"/>
    <s v="Jl. Kemakmuran No. 27 Kelurahan Pattallassang, Kec Pattallassang"/>
    <n v="1"/>
    <s v="BARANG"/>
    <n v="100"/>
    <n v="0"/>
    <s v="EZ"/>
    <s v="Bulanan"/>
    <s v="2 Rossa Beauty Fragrance Mist (Mist Aurora , Sunset)"/>
    <m/>
    <n v="65000"/>
    <n v="0"/>
    <n v="0"/>
    <n v="65000"/>
    <m/>
    <s v="Diskon"/>
    <n v="26000"/>
    <n v="39000"/>
    <n v="195000"/>
    <n v="2925"/>
    <s v="Risna (Rs)"/>
    <m/>
    <d v="2026-06-23T00:00:00"/>
    <s v="Mist Aurora , Sunset"/>
    <x v="0"/>
    <m/>
    <s v="VIP"/>
    <m/>
    <m/>
    <s v="Tidak"/>
    <s v="COD"/>
    <n v="130000"/>
    <s v="Recon"/>
    <n v="153075"/>
    <x v="7"/>
  </r>
  <r>
    <s v="1359161893"/>
    <d v="2026-06-18T00:00:00"/>
    <s v="MEIKA-BERKARYA"/>
    <s v="Meika Berkarya"/>
    <s v="6287818525580"/>
    <s v="Kab. Kuningan"/>
    <s v="Cilimus"/>
    <s v="Jl. Panawuan Indrapatra, Panawuan, Kec. Cigandamekar, Kabupaten Kuningan, Jawa Barat"/>
    <s v="Jifa Gea (rz)"/>
    <s v="6285389492460"/>
    <x v="0"/>
    <s v="Gunungsitoli"/>
    <s v="Gunungsitoli Idanoi"/>
    <s v="Dusun Ii ( Depan Gereja Katolik ) Desa Idanotae,Kec Gunungsitoli Idanoi Kota Gunungsitoli"/>
    <n v="1"/>
    <s v="BARANG"/>
    <n v="100"/>
    <n v="0"/>
    <s v="EZ"/>
    <s v="Bulanan"/>
    <s v="1 PCS KEPALA SEMPROTAN SERBAGUNA"/>
    <m/>
    <n v="54000"/>
    <n v="0"/>
    <n v="0"/>
    <n v="54000"/>
    <m/>
    <s v="Diskon"/>
    <n v="21600"/>
    <n v="32400"/>
    <n v="110000"/>
    <n v="1650"/>
    <s v="ybs"/>
    <m/>
    <d v="2026-07-05T00:00:00"/>
    <s v="HUBUNGI PENERIMA (LANGSUNG ANTAR KE ALAMAT)"/>
    <x v="1"/>
    <m/>
    <s v="VIP"/>
    <m/>
    <m/>
    <s v="Tidak"/>
    <s v="COD"/>
    <n v="56000"/>
    <s v="-"/>
    <n v="75950"/>
    <x v="24"/>
  </r>
  <r>
    <s v="1358838751"/>
    <d v="2026-06-18T00:00:00"/>
    <s v="MEIKA-BERKARYA"/>
    <s v="Meika Berkarya"/>
    <s v="6287818525580"/>
    <s v="Kab. Kuningan"/>
    <s v="Cilimus"/>
    <s v="Jl. Panawuan Indrapatra, Panawuan"/>
    <s v="Bere Paskalis (Kin)"/>
    <s v="6281236340651"/>
    <x v="1"/>
    <s v="Kab. Belu"/>
    <s v="Kota Atambua"/>
    <s v="Kelurahan Fatubenao RT 04 RW 02 (Rumah Belakang Kantor Lurah -,100 m, Ada Pinang Hias Besar"/>
    <n v="1"/>
    <s v="BARANG"/>
    <n v="100"/>
    <n v="0"/>
    <s v="EZ"/>
    <s v="Bulanan"/>
    <s v="Beli 2 Gratis 1 Semprotan Noozle"/>
    <m/>
    <n v="80000"/>
    <n v="0"/>
    <n v="0"/>
    <n v="80000"/>
    <m/>
    <s v="Diskon"/>
    <n v="32000"/>
    <n v="48000"/>
    <n v="184000"/>
    <n v="2760"/>
    <m/>
    <m/>
    <m/>
    <m/>
    <x v="1"/>
    <m/>
    <s v="VIP"/>
    <m/>
    <m/>
    <s v="Tidak"/>
    <s v="COD"/>
    <n v="104000"/>
    <s v="-"/>
    <n v="133240"/>
    <x v="20"/>
  </r>
  <r>
    <s v="1358954136"/>
    <d v="2026-06-18T00:00:00"/>
    <s v="MEIKA-BERKARYA"/>
    <s v="Meika Berkarya"/>
    <s v="6287818525580"/>
    <s v="Kab. Kuningan"/>
    <s v="Cilimus"/>
    <s v="Jl. Panawuan Indrapatra, Panawuan, Kec. Cigandamekar, Kabupaten Kuningan, Jawa Barat"/>
    <s v="H.Marsudi ( Di)"/>
    <s v="628122591601"/>
    <x v="15"/>
    <s v="Kab. Boyolali"/>
    <s v="Boyolali"/>
    <s v="Jln Garuda No 19 B, Desa Kismobudoyo Rt 01 Rw 03, Kec Boyolali"/>
    <n v="1"/>
    <s v="BARANG"/>
    <n v="100"/>
    <n v="0"/>
    <s v="EZ"/>
    <s v="Bulanan"/>
    <s v="1 SET POMPA SEDOT MANUAL (1 POMPA DAN 1 SELANG)"/>
    <m/>
    <n v="25000"/>
    <n v="0"/>
    <n v="0"/>
    <n v="25000"/>
    <m/>
    <s v="Diskon"/>
    <n v="18000"/>
    <n v="7000"/>
    <n v="92000"/>
    <n v="1380"/>
    <s v="H.Marsudi ( Di)"/>
    <m/>
    <d v="2026-06-20T00:00:00"/>
    <s v="HUBUNGI PENERIMA (LANGSUNG ANTAR KE ALAMAT)"/>
    <x v="0"/>
    <m/>
    <s v="VIP"/>
    <m/>
    <m/>
    <s v="Tidak"/>
    <s v="COD"/>
    <n v="67000"/>
    <s v="Recon"/>
    <n v="83620"/>
    <x v="15"/>
  </r>
  <r>
    <s v="1359498665"/>
    <d v="2026-06-18T00:00:00"/>
    <s v="MEIKA-BERKARYA"/>
    <s v="Meika Berkarya"/>
    <s v="6287818525580"/>
    <s v="Kab. Kuningan"/>
    <s v="Cilimus"/>
    <s v="Jl. Panawuan Indrapatra, Panawuan"/>
    <s v="Mis Wati (Kin)"/>
    <s v="6285242102127"/>
    <x v="8"/>
    <s v="Kab. Morowali Utara"/>
    <s v="Bungku Utara"/>
    <s v="Kel/Desa Tirongan Bawah RT 01, Dekat Mesjid Tirongan Bawah"/>
    <n v="1"/>
    <s v="BARANG"/>
    <n v="100"/>
    <n v="0"/>
    <s v="EZ"/>
    <s v="Bulanan"/>
    <s v="Beli 2 Gratis 1 Semprotan Noozle"/>
    <m/>
    <n v="122000"/>
    <n v="0"/>
    <n v="0"/>
    <n v="122000"/>
    <m/>
    <s v="Diskon"/>
    <n v="48800"/>
    <n v="73200"/>
    <n v="222000"/>
    <n v="3330"/>
    <s v="ybs"/>
    <m/>
    <d v="2026-07-04T00:00:00"/>
    <m/>
    <x v="1"/>
    <m/>
    <s v="VIP"/>
    <m/>
    <m/>
    <s v="Tidak"/>
    <s v="COD"/>
    <n v="100000"/>
    <s v="-"/>
    <n v="145470"/>
    <x v="1"/>
  </r>
  <r>
    <s v="1359196015"/>
    <d v="2026-06-18T00:00:00"/>
    <s v="MEIKA-BERKARYA"/>
    <s v="Meika Berkarya"/>
    <s v="6287818525580"/>
    <s v="Kab. Kuningan"/>
    <s v="Cilimus"/>
    <s v="Jl. Panawuan Indrapatra, Panawuan, Kec. Cigandamekar, Kabupaten Kuningan, Jawa Barat"/>
    <s v="Akhmad Razikannor ( Di)"/>
    <s v="6282211066780"/>
    <x v="13"/>
    <s v="Kab. Murung Raya"/>
    <s v="Murung"/>
    <s v="Jl Tmg Awan No96 Puruk Cahu Kelurahan Beriwit, Kec Murung Kab Murung Raya Kalteng"/>
    <n v="1"/>
    <s v="BARANG"/>
    <n v="100"/>
    <n v="0"/>
    <s v="EZ"/>
    <s v="Bulanan"/>
    <s v="1 SET POMPA SEDOT MANUAL (1 POMPA DAN 1 SELANG)"/>
    <m/>
    <n v="59000"/>
    <n v="0"/>
    <n v="0"/>
    <n v="59000"/>
    <m/>
    <s v="Diskon"/>
    <n v="23600"/>
    <n v="35400"/>
    <n v="0"/>
    <n v="0"/>
    <s v="Akhmad Razikannor ( Di)"/>
    <m/>
    <d v="2026-06-30T00:00:00"/>
    <s v="HUBUNGI PENERIMA (LANGSUNG ANTAR KE ALAMAT)"/>
    <x v="0"/>
    <m/>
    <s v="VIP"/>
    <m/>
    <m/>
    <s v="Tidak"/>
    <s v="NONCOD"/>
    <n v="-59000"/>
    <s v="-"/>
    <n v="-35400"/>
    <x v="2"/>
  </r>
  <r>
    <s v="1359156763"/>
    <d v="2026-06-18T00:00:00"/>
    <s v="MEIKA-BERKARYA"/>
    <s v="Meika Berkarya"/>
    <s v="6287818525580"/>
    <s v="Kab. Kuningan"/>
    <s v="Cilimus"/>
    <s v="Jl. Panawuan Indrapatra, Panawuan, Kec. Cigandamekar, Kabupaten Kuningan, Jawa Barat"/>
    <s v="Stenly woruntu ( Di)"/>
    <s v="6282195327155"/>
    <x v="3"/>
    <s v="Kab. Minahasa Selatan"/>
    <s v="Tompaso Baru"/>
    <s v="Desa Kinalawiran ,dusun 3 komplex gereja Advent hari ketujuh, Kec Tompaso Baru"/>
    <n v="1"/>
    <s v="BARANG"/>
    <n v="100"/>
    <n v="0"/>
    <s v="EZ"/>
    <s v="Bulanan"/>
    <s v="1 SET GIGI PALSU"/>
    <m/>
    <n v="102000"/>
    <n v="0"/>
    <n v="0"/>
    <n v="102000"/>
    <m/>
    <s v="Diskon"/>
    <n v="40800"/>
    <n v="61200"/>
    <n v="162000"/>
    <n v="2430"/>
    <s v="jnt"/>
    <s v="Atasan/Staf/Karyawan"/>
    <d v="2026-06-29T00:00:00"/>
    <s v="HUBUNGI PENERIMA (LANGSUNG ANTAR KE ALAMAT)"/>
    <x v="1"/>
    <m/>
    <s v="VIP"/>
    <m/>
    <m/>
    <s v="Tidak"/>
    <s v="COD"/>
    <n v="60000"/>
    <s v="-"/>
    <n v="98370"/>
    <x v="12"/>
  </r>
  <r>
    <s v="1359367274"/>
    <d v="2026-06-18T00:00:00"/>
    <s v="MEIKA-BERKARYA"/>
    <s v="Meika Berkarya"/>
    <s v="6287818525580"/>
    <s v="Kab. Kuningan"/>
    <s v="Cilimus"/>
    <s v="Jl. Panawuan Indrapatra, Panawuan, Kec. Cigandamekar, Kabupaten Kuningan, Jawa Barat"/>
    <s v="Chika ( Di)"/>
    <s v="6281398381099"/>
    <x v="23"/>
    <s v="Kab. Bombana"/>
    <s v="Lantari Jaya"/>
    <s v="Sp2 Bombana , Desa Kalaero RT 2 RW 2 ( patokan dekat kantor desa) Kec Lantari jaya"/>
    <n v="1"/>
    <s v="BARANG"/>
    <n v="100"/>
    <n v="0"/>
    <s v="EZ"/>
    <s v="Bulanan"/>
    <s v="1 DAPAT 3 PENAMBAL GIGI"/>
    <m/>
    <n v="110000"/>
    <n v="0"/>
    <n v="0"/>
    <n v="110000"/>
    <m/>
    <s v="Diskon"/>
    <n v="44000"/>
    <n v="66000"/>
    <n v="190000"/>
    <n v="2850"/>
    <s v="Chika ( Di)"/>
    <m/>
    <d v="2026-06-29T00:00:00"/>
    <s v="HUBUNGI PENERIMA (LANGSUNG ANTAR KE ALAMAT)"/>
    <x v="0"/>
    <m/>
    <s v="VIP"/>
    <m/>
    <m/>
    <s v="Tidak"/>
    <s v="COD"/>
    <n v="80000"/>
    <s v="Recon"/>
    <n v="121150"/>
    <x v="12"/>
  </r>
  <r>
    <s v="1358475229"/>
    <d v="2026-06-18T00:00:00"/>
    <s v="MEIKA-BERKARYA"/>
    <s v="Meika Berkarya"/>
    <s v="6287818525580"/>
    <s v="Kab. Kuningan"/>
    <s v="Cilimus"/>
    <s v="Jl. Panawuan Indrapatra, Panawuan, Kec. Cigandamekar, Kabupaten Kuningan, Jawa Barat"/>
    <s v="Ihsan Ecan ( Di)"/>
    <s v="6287894177519"/>
    <x v="2"/>
    <s v="Kab. Lombok Barat"/>
    <s v="Gunungsari"/>
    <s v="Desa Taman Sari,( Patokan Rumah Dekat Bukit Amor ) Kec Gunungsari, Kab Lombok Barat, Nusa Tenggara Bar 83351"/>
    <n v="1"/>
    <s v="BARANG"/>
    <n v="100"/>
    <n v="0"/>
    <s v="EZ"/>
    <s v="Bulanan"/>
    <s v="1 DAPAT 3 PENAMBAL GIGI"/>
    <m/>
    <n v="48000"/>
    <n v="0"/>
    <n v="0"/>
    <n v="48000"/>
    <m/>
    <s v="Diskon"/>
    <n v="19200"/>
    <n v="28800"/>
    <n v="128000"/>
    <n v="1920"/>
    <s v="Ihsan Ecan ( Di)"/>
    <m/>
    <d v="2026-06-23T00:00:00"/>
    <s v="HUBUNGI PENERIMA (LANGSUNG ANTAR KE ALAMAT)"/>
    <x v="0"/>
    <m/>
    <s v="VIP"/>
    <m/>
    <m/>
    <s v="Tidak"/>
    <s v="COD"/>
    <n v="80000"/>
    <s v="Recon"/>
    <n v="97280"/>
    <x v="7"/>
  </r>
  <r>
    <s v="1359375104"/>
    <d v="2026-06-18T00:00:00"/>
    <s v="MEIKA-BERKARYA"/>
    <s v="Meika Berkarya"/>
    <s v="6287818525580"/>
    <s v="Kab. Kuningan"/>
    <s v="Cilimus"/>
    <s v="Jl. Panawuan Indrapatra, Panawuan"/>
    <s v="Sholikin Al Rasyid (JJ)"/>
    <s v="6285752142928"/>
    <x v="13"/>
    <s v="Kab. Kotawaringin Timur"/>
    <s v="Parenggean"/>
    <s v="Jl. KALIKASA, RT. 14/RW. 3(POM MINI SAMPING DEALER SATRIO BIRU MOTOR)KELURAHAN PARENGGEAN, KEC. PARENGGEAN, KAB. KOTIM, KALIMANTAN TENGAH"/>
    <n v="1"/>
    <s v="BARANG"/>
    <n v="100"/>
    <n v="0"/>
    <s v="EZ"/>
    <s v="Bulanan"/>
    <s v="Beli 1 Vacum Cleaner Mobil"/>
    <m/>
    <n v="63000"/>
    <n v="0"/>
    <n v="0"/>
    <n v="63000"/>
    <m/>
    <s v="Diskon"/>
    <n v="25200"/>
    <n v="37800"/>
    <n v="143000"/>
    <n v="2145"/>
    <s v="paket anda adadi jnt paawuanw"/>
    <s v="Atasan/Staf/Karyawan"/>
    <d v="2026-06-29T00:00:00"/>
    <m/>
    <x v="1"/>
    <m/>
    <s v="VIP"/>
    <m/>
    <m/>
    <s v="Tidak"/>
    <s v="COD"/>
    <n v="80000"/>
    <s v="-"/>
    <n v="103055"/>
    <x v="12"/>
  </r>
  <r>
    <s v="1358723416"/>
    <d v="2026-06-18T00:00:00"/>
    <s v="MEIKA-BERKARYA"/>
    <s v="Meika Berkarya"/>
    <s v="6287818525580"/>
    <s v="Kab. Kuningan"/>
    <s v="Cilimus"/>
    <s v="Jl. Panawuan Indrapatra, Panawuan, Kec. Cigandamekar, Kabupaten Kuningan, Jawa Barat"/>
    <s v="M Sugeng KUSWOYO ( Di)"/>
    <s v="6281228925553"/>
    <x v="20"/>
    <s v="Kab. Sleman"/>
    <s v="Gamping"/>
    <s v="Perum naga asri permai B14 Jl godean km4 kwarasan , kelurahan Nogotirto, Kec Gamping"/>
    <n v="1"/>
    <s v="BARANG"/>
    <n v="100"/>
    <n v="0"/>
    <s v="EZ"/>
    <s v="Bulanan"/>
    <s v="1 SET POMPA SEDOT MANUAL (1 POMPA DAN 1 SELANG)"/>
    <m/>
    <n v="20000"/>
    <n v="0"/>
    <n v="0"/>
    <n v="20000"/>
    <m/>
    <s v="Diskon"/>
    <n v="13000"/>
    <n v="7000"/>
    <n v="90000"/>
    <n v="1350"/>
    <s v="M Sugeng KUSWOYO ( Di)"/>
    <m/>
    <d v="2026-06-21T00:00:00"/>
    <s v="HUBUNGI PENERIMA (LANGSUNG ANTAR KE ALAMAT)"/>
    <x v="0"/>
    <m/>
    <s v="VIP"/>
    <m/>
    <m/>
    <s v="Tidak"/>
    <s v="COD"/>
    <n v="70000"/>
    <s v="Recon"/>
    <n v="81650"/>
    <x v="18"/>
  </r>
  <r>
    <s v="1359459624"/>
    <d v="2026-06-18T00:00:00"/>
    <s v="MEIKA-BERKARYA"/>
    <s v="Meika Berkarya"/>
    <s v="6287818525580"/>
    <s v="Kab. Kuningan"/>
    <s v="Cilimus"/>
    <s v="Jl. Panawuan Indrapatra, Panawuan, Kec. Cigandamekar, Kabupaten Kuningan, Jawa Barat"/>
    <s v="Ibu Neni - Sigit (Yn)"/>
    <s v="6281385427267"/>
    <x v="26"/>
    <s v="Bekasi"/>
    <s v="Jatisampurna"/>
    <s v="Perumahan Permata Kranggan Cibubur Jl. Permata IV Blok D-10 RT 02 RW 19 Kelurahan Jati Sampurna, Kec Jati Sampurna"/>
    <n v="1"/>
    <s v="BARANG"/>
    <n v="100"/>
    <n v="0"/>
    <s v="EZ"/>
    <s v="Bulanan"/>
    <s v="1 Rossa Beauty Fragrance Mist (Mist Aurora)"/>
    <m/>
    <n v="15000"/>
    <n v="0"/>
    <n v="0"/>
    <n v="15000"/>
    <m/>
    <s v="Diskon"/>
    <n v="9000"/>
    <n v="6000"/>
    <n v="105000"/>
    <n v="1575"/>
    <s v="Ibu Neni - Sigit (Yn)"/>
    <m/>
    <d v="2026-06-20T00:00:00"/>
    <s v="Mist Aurora"/>
    <x v="0"/>
    <m/>
    <s v="VIP"/>
    <m/>
    <m/>
    <s v="Tidak"/>
    <s v="COD"/>
    <n v="90000"/>
    <s v="Recon"/>
    <n v="97425"/>
    <x v="15"/>
  </r>
  <r>
    <s v="1359495959"/>
    <d v="2026-06-18T00:00:00"/>
    <s v="MEIKA-BERKARYA"/>
    <s v="Meika Berkarya"/>
    <s v="6287818525580"/>
    <s v="Kab. Kuningan"/>
    <s v="Cilimus"/>
    <s v="Jl. Panawuan Indrapatra, Panawuan, Kec. Cigandamekar, Kabupaten Kuningan, Jawa Barat"/>
    <s v="Koh aluk (Fr)"/>
    <s v="6285726279463"/>
    <x v="15"/>
    <s v="Magelang"/>
    <s v="Magelang Tengah"/>
    <s v="Jlnanggrek 2/7 kemiri kerep Desa kemirirejo RT 04 RW 03, Kec Magelang Tengah"/>
    <n v="1"/>
    <s v="BARANG"/>
    <n v="100"/>
    <n v="0"/>
    <s v="EZ"/>
    <s v="Bulanan"/>
    <s v="1 SET POMPA SEDOT MANUAL (1 POMPA DAN 1 SELANG)"/>
    <m/>
    <n v="19000"/>
    <n v="0"/>
    <n v="0"/>
    <n v="19000"/>
    <m/>
    <s v="Diskon"/>
    <n v="12000"/>
    <n v="7000"/>
    <n v="89000"/>
    <n v="1335"/>
    <s v="MB yati"/>
    <s v="Keluarga/Saudara"/>
    <d v="2026-06-20T00:00:00"/>
    <s v="HUBUNGI PENERIMA (LANGSUNG ANTAR KE ALAMAT)"/>
    <x v="0"/>
    <m/>
    <s v="VIP"/>
    <m/>
    <m/>
    <s v="Tidak"/>
    <s v="COD"/>
    <n v="70000"/>
    <s v="Recon"/>
    <n v="80665"/>
    <x v="15"/>
  </r>
  <r>
    <s v="1359409748"/>
    <d v="2026-06-18T00:00:00"/>
    <s v="MEIKA-BERKARYA"/>
    <s v="Meika Berkarya"/>
    <s v="6287818525580"/>
    <s v="Kab. Kuningan"/>
    <s v="Cilimus"/>
    <s v="Jl. Panawuan Indrapatra, Panawuan, Kec. Cigandamekar, Kabupaten Kuningan, Jawa Barat"/>
    <s v="Lilis udung (rz)"/>
    <s v="6282349959503"/>
    <x v="3"/>
    <s v="Manado"/>
    <s v="Paal Dua"/>
    <s v="Lingkungan 1/47 ( Samping Kios Eon ) Desa Perkamil, Paal Dua Kota Manado"/>
    <n v="1"/>
    <s v="BARANG"/>
    <n v="100"/>
    <n v="0"/>
    <s v="EZ"/>
    <s v="Bulanan"/>
    <s v="1 PCS KEPALA SEMPROTAN SERBAGUNA"/>
    <m/>
    <n v="64000"/>
    <n v="0"/>
    <n v="0"/>
    <n v="64000"/>
    <m/>
    <s v="Diskon"/>
    <n v="25600"/>
    <n v="38400"/>
    <n v="120000"/>
    <n v="1800"/>
    <s v="Lilis udung (rz)"/>
    <m/>
    <d v="2026-06-22T00:00:00"/>
    <s v="HUBUNGI PENERIMA (LANGSUNG ANTAR KE ALAMAT)"/>
    <x v="0"/>
    <m/>
    <s v="VIP"/>
    <m/>
    <m/>
    <s v="Tidak"/>
    <s v="COD"/>
    <n v="56000"/>
    <s v="Recon"/>
    <n v="79800"/>
    <x v="14"/>
  </r>
  <r>
    <s v="1359495573"/>
    <d v="2026-06-18T00:00:00"/>
    <s v="MEIKA-BERKARYA"/>
    <s v="Meika Berkarya"/>
    <s v="6287818525580"/>
    <s v="Kab. Kuningan"/>
    <s v="Cilimus"/>
    <s v="Jl. Panawuan Indrapatra, Panawuan, Kec. Cigandamekar, Kabupaten Kuningan, Jawa Barat"/>
    <s v="Ks.kanino (Fr)"/>
    <s v="6282290883788"/>
    <x v="8"/>
    <s v="Kab. Poso"/>
    <s v="Lage"/>
    <s v="Jlnlorong Polmas Tagolu Desa Tagolu Rt02 Rw02, Kec Lage"/>
    <n v="1"/>
    <s v="BARANG"/>
    <n v="100"/>
    <n v="0"/>
    <s v="EZ"/>
    <s v="Bulanan"/>
    <s v="3 PCS KEPALA SEMPROTAN SERBAGUNA"/>
    <m/>
    <n v="85000"/>
    <n v="0"/>
    <n v="0"/>
    <n v="85000"/>
    <m/>
    <s v="Diskon"/>
    <n v="34000"/>
    <n v="51000"/>
    <n v="188000"/>
    <n v="2820"/>
    <s v="Ks.kanino (Fr)"/>
    <m/>
    <d v="2026-06-28T00:00:00"/>
    <s v="HUBUNGI PENERIMA (LANGSUNG ANTAR KE ALAMAT)"/>
    <x v="0"/>
    <m/>
    <s v="VIP"/>
    <m/>
    <m/>
    <s v="Tidak"/>
    <s v="COD"/>
    <n v="103000"/>
    <s v="Recon"/>
    <n v="134180"/>
    <x v="10"/>
  </r>
  <r>
    <s v="1358832446"/>
    <d v="2026-06-18T00:00:00"/>
    <s v="MEIKA-BERKARYA"/>
    <s v="Meika Berkarya"/>
    <s v="6287818525580"/>
    <s v="Kab. Kuningan"/>
    <s v="Cilimus"/>
    <s v="Jl. Panawuan Indrapatra, Panawuan, Kec. Cigandamekar, Kabupaten Kuningan, Jawa Barat"/>
    <s v="Ahidin ( Di)"/>
    <s v="6285224299772"/>
    <x v="26"/>
    <s v="Kab. Garut"/>
    <s v="Pakenjeng"/>
    <s v="Kp Psr Kondang , Rt 05, Rw 01, Desa Depok , Kec Pakenjeng"/>
    <n v="1"/>
    <s v="BARANG"/>
    <n v="100"/>
    <n v="0"/>
    <s v="EZ"/>
    <s v="Bulanan"/>
    <s v="1 SET POMPA SEDOT MANUAL (1 POMPA DAN 1 SELANG)"/>
    <m/>
    <n v="16000"/>
    <n v="0"/>
    <n v="0"/>
    <n v="16000"/>
    <m/>
    <s v="Diskon"/>
    <n v="11000"/>
    <n v="5000"/>
    <n v="86000"/>
    <n v="1290"/>
    <s v="Ahidin ( Di)"/>
    <m/>
    <d v="2026-06-20T00:00:00"/>
    <s v="HUBUNGI PENERIMA (LANGSUNG ANTAR KE ALAMAT)"/>
    <x v="0"/>
    <m/>
    <s v="VIP"/>
    <m/>
    <m/>
    <s v="Tidak"/>
    <s v="COD"/>
    <n v="70000"/>
    <s v="Recon"/>
    <n v="79710"/>
    <x v="15"/>
  </r>
  <r>
    <s v="1359494743"/>
    <d v="2026-06-18T00:00:00"/>
    <s v="MEIKA-BERKARYA"/>
    <s v="Meika Berkarya"/>
    <s v="6287818525580"/>
    <s v="Kab. Kuningan"/>
    <s v="Cilimus"/>
    <s v="Jl. Panawuan Indrapatra, Panawuan"/>
    <s v="Sri Dewi Madina (Jj)"/>
    <s v="6281342706812"/>
    <x v="11"/>
    <s v="Kab. Pohuwato"/>
    <s v="Marisa"/>
    <s v="Kelurahan /Desa Pohuwato Timur Jl. Kakap Kec. Marisa, Patokan rumah dekat dengan Kantor desa"/>
    <n v="1"/>
    <s v="BARANG"/>
    <n v="100"/>
    <n v="0"/>
    <s v="EZ"/>
    <s v="Bulanan"/>
    <s v="Beli 1 Dapat 6 Paket Buku Lancar Membaca Tanpa Mengeja"/>
    <m/>
    <n v="85000"/>
    <n v="0"/>
    <n v="0"/>
    <n v="85000"/>
    <m/>
    <s v="Diskon"/>
    <n v="34000"/>
    <n v="51000"/>
    <n v="169000"/>
    <n v="2535"/>
    <s v="PAKET ANDA ADA DI JNT PANAUWAN"/>
    <s v="Atasan/Staf/Karyawan"/>
    <d v="2026-06-28T00:00:00"/>
    <m/>
    <x v="1"/>
    <m/>
    <s v="VIP"/>
    <m/>
    <m/>
    <s v="Tidak"/>
    <s v="COD"/>
    <n v="84000"/>
    <s v="-"/>
    <n v="115465"/>
    <x v="10"/>
  </r>
  <r>
    <s v="1358964188"/>
    <d v="2026-06-18T00:00:00"/>
    <s v="MEIKA-BERKARYA"/>
    <s v="Meika Berkarya"/>
    <s v="6287818525580"/>
    <s v="Kab. Kuningan"/>
    <s v="Cilimus"/>
    <s v="Jl. Panawuan Indrapatra, Panawuan"/>
    <s v="I Wayan Tampi (BY)"/>
    <s v="628123990134"/>
    <x v="12"/>
    <s v="Kab. Klungkung"/>
    <s v="Banjarangkan"/>
    <s v="Dusun Sidayu Nyuhaya, Desa Takmung, (Di Sebelah Utara Pura Kawitan Arya Nyuhaya)"/>
    <n v="1"/>
    <s v="BARANG"/>
    <n v="100"/>
    <n v="0"/>
    <s v="EZ"/>
    <s v="Bulanan"/>
    <s v="BELI 2 , Warna: GRAY Topi Visor Anti UV"/>
    <m/>
    <n v="38000"/>
    <n v="0"/>
    <n v="0"/>
    <n v="38000"/>
    <m/>
    <s v="Diskon"/>
    <n v="15200"/>
    <n v="22800"/>
    <n v="192000"/>
    <n v="2880"/>
    <s v="jnt"/>
    <s v="Atasan/Staf/Karyawan"/>
    <d v="2026-06-29T00:00:00"/>
    <m/>
    <x v="1"/>
    <m/>
    <s v="VIP"/>
    <m/>
    <m/>
    <s v="Tidak"/>
    <s v="COD"/>
    <n v="154000"/>
    <s v="-"/>
    <n v="166320"/>
    <x v="12"/>
  </r>
  <r>
    <s v="1359461133"/>
    <d v="2026-06-18T00:00:00"/>
    <s v="MEIKA-BERKARYA"/>
    <s v="Meika Berkarya"/>
    <s v="6287818525580"/>
    <s v="Kab. Kuningan"/>
    <s v="Cilimus"/>
    <s v="Jl. Panawuan Indrapatra, Panawuan, Kec. Cigandamekar, Kabupaten Kuningan, Jawa Barat"/>
    <s v="Dr. Maya Hasan (ib)"/>
    <s v="6281339564488"/>
    <x v="16"/>
    <s v="Surabaya"/>
    <s v="Mulyorejo"/>
    <s v="Kelurahan Nginden 5 no 61 kec Mulyorejo, Kab Surabaya"/>
    <n v="1"/>
    <s v="BARANG"/>
    <n v="100"/>
    <n v="0"/>
    <s v="EZ"/>
    <s v="Bulanan"/>
    <s v="1 Rossa Beauty Eau De Parfum (WHISPER Eau De Parfum)"/>
    <m/>
    <n v="21000"/>
    <n v="0"/>
    <n v="0"/>
    <n v="21000"/>
    <m/>
    <s v="Diskon"/>
    <n v="8400"/>
    <n v="12600"/>
    <n v="0"/>
    <n v="0"/>
    <s v="Dr. Maya Hasan (ib)"/>
    <m/>
    <d v="2026-06-20T00:00:00"/>
    <s v="Rossa Beauty WHISPER Eau De Parfum"/>
    <x v="0"/>
    <m/>
    <s v="VIP"/>
    <m/>
    <m/>
    <s v="Tidak"/>
    <s v="NONCOD"/>
    <n v="-21000"/>
    <s v="-"/>
    <n v="-12600"/>
    <x v="15"/>
  </r>
  <r>
    <s v="1359455646"/>
    <d v="2026-06-18T00:00:00"/>
    <s v="MEIKA-BERKARYA"/>
    <s v="Meika Berkarya"/>
    <s v="6287818525580"/>
    <s v="Kab. Kuningan"/>
    <s v="Cilimus"/>
    <s v="Jl. Panawuan Indrapatra, Panawuan, Kec. Cigandamekar, Kabupaten Kuningan, Jawa Barat"/>
    <s v="Ahsanal huda ( Di)"/>
    <s v="628117901682"/>
    <x v="22"/>
    <s v="Bandar Lampung"/>
    <s v="Kedaton"/>
    <s v="Jl Danau towuti gg bakung no124, kelurahan Surabaya, kec Kedaton"/>
    <n v="1"/>
    <s v="BARANG"/>
    <n v="100"/>
    <n v="0"/>
    <s v="EZ"/>
    <s v="Bulanan"/>
    <s v="1 SET POMPA SEDOT MANUAL (1 POMPA DAN 1 SELANG)"/>
    <m/>
    <n v="22000"/>
    <n v="0"/>
    <n v="0"/>
    <n v="22000"/>
    <m/>
    <s v="Diskon"/>
    <n v="8800"/>
    <n v="13200"/>
    <n v="0"/>
    <n v="0"/>
    <s v="Ahsanal huda ( Di)"/>
    <m/>
    <d v="2026-06-20T00:00:00"/>
    <s v="HUBUNGI PENERIMA (LANGSUNG ANTAR KE ALAMAT)"/>
    <x v="0"/>
    <m/>
    <s v="VIP"/>
    <m/>
    <m/>
    <s v="Tidak"/>
    <s v="NONCOD"/>
    <n v="-22000"/>
    <s v="-"/>
    <n v="-13200"/>
    <x v="15"/>
  </r>
  <r>
    <s v="1359420242"/>
    <d v="2026-06-18T00:00:00"/>
    <s v="MEIKA-BERKARYA"/>
    <s v="Meika Berkarya"/>
    <s v="6287818525580"/>
    <s v="Kab. Kuningan"/>
    <s v="Cilimus"/>
    <s v="Jl. Panawuan Indrapatra, Panawuan, Kec. Cigandamekar, Kabupaten Kuningan, Jawa Barat"/>
    <s v="Kelik suratikno (Di)"/>
    <s v="62818288756"/>
    <x v="15"/>
    <s v="Tegal"/>
    <s v="Tegal Timur"/>
    <s v="Jln Graha Widuri Rt 08 Tw 06 Kelurahan Kejambo, Kec Tegal Timur"/>
    <n v="1"/>
    <s v="BARANG"/>
    <n v="100"/>
    <n v="0"/>
    <s v="EZ"/>
    <s v="Bulanan"/>
    <s v="1 SET POMPA SEDOT MANUAL (1 POMPA DAN 1 SELANG)"/>
    <m/>
    <n v="19000"/>
    <n v="0"/>
    <n v="0"/>
    <n v="19000"/>
    <m/>
    <s v="Diskon"/>
    <n v="12000"/>
    <n v="7000"/>
    <n v="88500"/>
    <n v="1327.5"/>
    <s v="Kelik suratikno (Di)"/>
    <m/>
    <d v="2026-06-20T00:00:00"/>
    <s v="HUBUNGI PENERIMA (LANGSUNG ANTAR KE ALAMAT)"/>
    <x v="0"/>
    <m/>
    <s v="VIP"/>
    <m/>
    <m/>
    <s v="Tidak"/>
    <s v="COD"/>
    <n v="69500"/>
    <s v="Recon"/>
    <n v="80172.5"/>
    <x v="15"/>
  </r>
  <r>
    <s v="1359184252"/>
    <d v="2026-06-18T00:00:00"/>
    <s v="MEIKA-BERKARYA"/>
    <s v="Meika Berkarya"/>
    <s v="6287818525580"/>
    <s v="Kab. Kuningan"/>
    <s v="Cilimus"/>
    <s v="Jl. Panawuan Indrapatra, Panawuan, Kec. Cigandamekar, Kabupaten Kuningan, Jawa Barat"/>
    <s v="Ramlah ( Di)"/>
    <s v="6282269735253"/>
    <x v="8"/>
    <s v="Kab. Morowali"/>
    <s v="Bungku Barat"/>
    <s v="Desa Wosu, Lorong Pengungsi ( Patokan Rumah Sebelum Masjid Tahfidz Putra Wosu ) Kec Bungku Barat"/>
    <n v="1"/>
    <s v="BARANG"/>
    <n v="100"/>
    <n v="0"/>
    <s v="EZ"/>
    <s v="Bulanan"/>
    <s v="1 PCS KEPALA SEMPROTAN SERBAGUNA"/>
    <m/>
    <n v="108000"/>
    <n v="0"/>
    <n v="0"/>
    <n v="108000"/>
    <m/>
    <s v="Diskon"/>
    <n v="43200"/>
    <n v="64800"/>
    <n v="162000"/>
    <n v="2430"/>
    <s v="Ramlah ( Di)"/>
    <m/>
    <d v="2026-06-27T00:00:00"/>
    <s v="HUBUNGI PENERIMA (LANGSUNG ANTAR KE ALAMAT)"/>
    <x v="0"/>
    <m/>
    <s v="VIP"/>
    <m/>
    <m/>
    <s v="Tidak"/>
    <s v="COD"/>
    <n v="54000"/>
    <s v="Recon"/>
    <n v="94770"/>
    <x v="19"/>
  </r>
  <r>
    <s v="1359360347"/>
    <d v="2026-06-18T00:00:00"/>
    <s v="MEIKA-BERKARYA"/>
    <s v="Meika Berkarya"/>
    <s v="6287818525580"/>
    <s v="Kab. Kuningan"/>
    <s v="Cilimus"/>
    <s v="Jl. Panawuan Indrapatra, Panawuan, Kec. Cigandamekar, Kabupaten Kuningan, Jawa Barat"/>
    <s v="M. Nur Rafiid (Rs)"/>
    <s v="6289531478122"/>
    <x v="26"/>
    <s v="Kab. Bogor"/>
    <s v="Parung"/>
    <s v="Jln. Jeltreng No. 158 RT 02 RW 04, Kp. Jeltreng Desa Cogreg, Kec Parung"/>
    <n v="1"/>
    <s v="BARANG"/>
    <n v="100"/>
    <n v="0"/>
    <s v="EZ"/>
    <s v="Bulanan"/>
    <s v="1 Rossa Beauty Fragrance Mist (Mist Tropical Dream)"/>
    <m/>
    <n v="15000"/>
    <n v="0"/>
    <n v="0"/>
    <n v="15000"/>
    <m/>
    <s v="Diskon"/>
    <n v="9000"/>
    <n v="6000"/>
    <n v="105000"/>
    <n v="1575"/>
    <s v="M. Nur Rafiid (Rs)"/>
    <m/>
    <d v="2026-06-20T00:00:00"/>
    <s v="Mist Tropical Dream"/>
    <x v="0"/>
    <m/>
    <s v="VIP"/>
    <m/>
    <m/>
    <s v="Tidak"/>
    <s v="COD"/>
    <n v="90000"/>
    <s v="Recon"/>
    <n v="97425"/>
    <x v="15"/>
  </r>
  <r>
    <s v="1359088578"/>
    <d v="2026-06-18T00:00:00"/>
    <s v="MEIKA-BERKARYA"/>
    <s v="Meika Berkarya"/>
    <s v="6287818525580"/>
    <s v="Kab. Kuningan"/>
    <s v="Cilimus"/>
    <s v="Jl. Panawuan Indrapatra, Panawuan"/>
    <s v="Delvi Novalia (Jj)"/>
    <s v="6281240325202"/>
    <x v="35"/>
    <s v="Kab. Fak Fak"/>
    <s v="Fak-Fak"/>
    <s v="Jln. Krapangit Gewap RT 02 Kelurahan /Desa Lusiperi, Patokan rumah Balai Kampung Lusiperi"/>
    <n v="1"/>
    <s v="BARANG"/>
    <n v="100"/>
    <n v="0"/>
    <s v="EZ"/>
    <s v="Bulanan"/>
    <s v="Beli 2 Dapat 12 Paket Buku Lancar Membaca Tanpa Mengeja"/>
    <m/>
    <n v="141000"/>
    <n v="0"/>
    <n v="0"/>
    <n v="141000"/>
    <m/>
    <s v="Diskon"/>
    <n v="56400"/>
    <n v="84600"/>
    <n v="294000"/>
    <n v="4410"/>
    <m/>
    <m/>
    <m/>
    <m/>
    <x v="1"/>
    <m/>
    <s v="VIP"/>
    <m/>
    <m/>
    <s v="Tidak"/>
    <s v="COD"/>
    <n v="153000"/>
    <s v="-"/>
    <n v="204990"/>
    <x v="20"/>
  </r>
  <r>
    <s v="1358515673"/>
    <d v="2026-06-18T00:00:00"/>
    <s v="MEIKA-BERKARYA"/>
    <s v="Meika Berkarya"/>
    <s v="6287818525580"/>
    <s v="Kab. Kuningan"/>
    <s v="Cilimus"/>
    <s v="Jl. Panawuan Indrapatra, Panawuan, Kec. Cigandamekar, Kabupaten Kuningan, Jawa Barat"/>
    <s v="Ujang Surya Jaya ( Di)"/>
    <s v="6288707761794"/>
    <x v="26"/>
    <s v="Depok"/>
    <s v="Tapos"/>
    <s v="Kelurahan Jatijajar Rt 006 Rw 02 No 46 Kec Tapos, Kota Depok"/>
    <n v="1"/>
    <s v="BARANG"/>
    <n v="100"/>
    <n v="0"/>
    <s v="EZ"/>
    <s v="Bulanan"/>
    <s v="1 PCS KEPALA SEMPROTAN SERBAGUNA"/>
    <m/>
    <n v="15000"/>
    <n v="0"/>
    <n v="0"/>
    <n v="15000"/>
    <m/>
    <s v="Diskon"/>
    <n v="9000"/>
    <n v="6000"/>
    <n v="67000"/>
    <n v="1005"/>
    <s v="Ujang Surya Jaya ( Di)"/>
    <m/>
    <d v="2026-06-24T00:00:00"/>
    <s v="HUBUNGI PENERIMA (LANGSUNG ANTAR KE ALAMAT)"/>
    <x v="0"/>
    <m/>
    <s v="VIP"/>
    <m/>
    <m/>
    <s v="Tidak"/>
    <s v="COD"/>
    <n v="52000"/>
    <s v="Recon"/>
    <n v="59995"/>
    <x v="9"/>
  </r>
  <r>
    <s v="1359391090"/>
    <d v="2026-06-18T00:00:00"/>
    <s v="MEIKA-BERKARYA"/>
    <s v="Meika Berkarya"/>
    <s v="6287818525580"/>
    <s v="Kab. Kuningan"/>
    <s v="Cilimus"/>
    <s v="Jl. Panawuan Indrapatra, Panawuan, Kec. Cigandamekar, Kabupaten Kuningan, Jawa Barat"/>
    <s v="Sihen (rz)"/>
    <s v="6285356149994"/>
    <x v="27"/>
    <s v="Kab. Kuantan Singingi"/>
    <s v="Pangean"/>
    <s v="Dusun Pasar ( Samping Mesjid takwa ) Kelurahan/Desa Pasar Baru Pangean, kec Pangean Kab Kuantan Singingi"/>
    <n v="1"/>
    <s v="BARANG"/>
    <n v="100"/>
    <n v="0"/>
    <s v="EZ"/>
    <s v="Bulanan"/>
    <s v="1 PCS KEPALA SEMPROTAN SERBAGUNA"/>
    <m/>
    <n v="51000"/>
    <n v="0"/>
    <n v="0"/>
    <n v="51000"/>
    <m/>
    <s v="Diskon"/>
    <n v="20400"/>
    <n v="30600"/>
    <n v="110000"/>
    <n v="1650"/>
    <s v="Sihen (rz)"/>
    <m/>
    <d v="2026-06-25T00:00:00"/>
    <s v="HUBUNGI PENERIMA (LANGSUNG ANTAR KE ALAMAT)"/>
    <x v="0"/>
    <m/>
    <s v="VIP"/>
    <m/>
    <m/>
    <s v="Tidak"/>
    <s v="COD"/>
    <n v="59000"/>
    <s v="Recon"/>
    <n v="77750"/>
    <x v="3"/>
  </r>
  <r>
    <s v="1359305122"/>
    <d v="2026-06-18T00:00:00"/>
    <s v="MEIKA-BERKARYA"/>
    <s v="Meika Berkarya"/>
    <s v="6287818525580"/>
    <s v="Kab. Kuningan"/>
    <s v="Cilimus"/>
    <s v="Jl. Panawuan Indrapatra, Panawuan"/>
    <s v="Moh Rifai (JJ)"/>
    <s v="6285347621989"/>
    <x v="19"/>
    <s v="Kab. Kutai Timur"/>
    <s v="Bengalon"/>
    <s v="Kelurahan /Desa Tepian Langsat RT 13 Km 145 Jln. Muara Wahau Spx Baidawi"/>
    <n v="1"/>
    <s v="BARANG"/>
    <n v="100"/>
    <n v="0"/>
    <s v="EZ"/>
    <s v="Bulanan"/>
    <s v="Beli 1 Vacum Cleaner Mobil"/>
    <m/>
    <n v="93000"/>
    <n v="0"/>
    <n v="0"/>
    <n v="93000"/>
    <m/>
    <s v="Diskon"/>
    <n v="37200"/>
    <n v="55800"/>
    <n v="173000"/>
    <n v="2595"/>
    <s v="ybs"/>
    <m/>
    <d v="2026-07-04T00:00:00"/>
    <m/>
    <x v="1"/>
    <m/>
    <s v="VIP"/>
    <m/>
    <m/>
    <s v="Tidak"/>
    <s v="COD"/>
    <n v="80000"/>
    <s v="-"/>
    <n v="114605"/>
    <x v="1"/>
  </r>
  <r>
    <s v="1359141548"/>
    <d v="2026-06-18T00:00:00"/>
    <s v="MEIKA-BERKARYA"/>
    <s v="Meika Berkarya"/>
    <s v="6287818525580"/>
    <s v="Kab. Kuningan"/>
    <s v="Cilimus"/>
    <s v="Jl. Panawuan Indrapatra, Panawuan"/>
    <s v="Nova A (BY)"/>
    <s v="6281218527072"/>
    <x v="24"/>
    <s v="Jakarta Timur"/>
    <s v="Cakung"/>
    <s v="Desa/Kelurahan : Ujung Menteng RT.03/RW.10, Perumahan  Royal resindence Jln bignonia 1 Blok B5/25 (Rumah Kelapatart)"/>
    <n v="1"/>
    <s v="BARANG"/>
    <n v="100"/>
    <n v="0"/>
    <s v="EZ"/>
    <s v="Bulanan"/>
    <s v="BELI 1 , Warna: GRAY Topi Visor Anti UV"/>
    <m/>
    <n v="14000"/>
    <n v="0"/>
    <n v="0"/>
    <n v="14000"/>
    <m/>
    <s v="Diskon"/>
    <n v="8000"/>
    <n v="6000"/>
    <n v="97500"/>
    <n v="1462.5"/>
    <s v="Nova A (BY)"/>
    <m/>
    <d v="2026-06-19T00:00:00"/>
    <m/>
    <x v="0"/>
    <m/>
    <s v="VIP"/>
    <m/>
    <m/>
    <s v="Tidak"/>
    <s v="COD"/>
    <n v="83500"/>
    <s v="Recon"/>
    <n v="90037.5"/>
    <x v="25"/>
  </r>
  <r>
    <s v="1359479076"/>
    <d v="2026-06-18T00:00:00"/>
    <s v="MEIKA-BERKARYA"/>
    <s v="Meika Berkarya"/>
    <s v="6287818525580"/>
    <s v="Kab. Kuningan"/>
    <s v="Cilimus"/>
    <s v="Jl. Panawuan Indrapatra, Panawuan"/>
    <s v="Hasanuddin (BY)"/>
    <s v="6285246044568"/>
    <x v="23"/>
    <s v="Kab. Konawe Utara"/>
    <s v="Wiwirano"/>
    <s v="Jln permandian Dusun 02 RT 03 Desa Tetewatu (Patokan rumah dekat kantor Desa Tetewatu dan Mesjid)"/>
    <n v="1"/>
    <s v="BARANG"/>
    <n v="100"/>
    <n v="0"/>
    <s v="EZ"/>
    <s v="Bulanan"/>
    <s v="BELI 2 , Warna: GRAY Topi Visor Anti UV"/>
    <m/>
    <n v="122000"/>
    <n v="0"/>
    <n v="0"/>
    <n v="122000"/>
    <m/>
    <s v="Diskon"/>
    <n v="48800"/>
    <n v="73200"/>
    <n v="278000"/>
    <n v="4170"/>
    <s v="jnt"/>
    <s v="Atasan/Staf/Karyawan"/>
    <d v="2026-07-04T00:00:00"/>
    <m/>
    <x v="1"/>
    <m/>
    <s v="VIP"/>
    <m/>
    <m/>
    <s v="Tidak"/>
    <s v="COD"/>
    <n v="156000"/>
    <s v="-"/>
    <n v="200630"/>
    <x v="1"/>
  </r>
  <r>
    <s v="1359470948"/>
    <d v="2026-06-18T00:00:00"/>
    <s v="MEIKA-BERKARYA"/>
    <s v="Meika Berkarya"/>
    <s v="6287818525580"/>
    <s v="Kab. Kuningan"/>
    <s v="Cilimus"/>
    <s v="Jl. Panawuan Indrapatra, Panawuan"/>
    <s v="Jimmy (Hb)"/>
    <s v="628211551049"/>
    <x v="5"/>
    <s v="Pontianak"/>
    <s v="Pontianak Utara"/>
    <s v="28 oktober gg bima sakti 2 no 038, desa/kel siantan hulu"/>
    <n v="1"/>
    <s v="BARANG"/>
    <n v="100"/>
    <n v="0"/>
    <s v="EZ"/>
    <s v="Bulanan"/>
    <s v="BELI 1 , Warna: GRAY Topi Visor Anti UV"/>
    <m/>
    <n v="44000"/>
    <n v="0"/>
    <n v="0"/>
    <n v="44000"/>
    <m/>
    <s v="Diskon"/>
    <n v="17600"/>
    <n v="26400"/>
    <n v="128000"/>
    <n v="1920"/>
    <s v="Jimmy (Hb)"/>
    <m/>
    <d v="2026-06-22T00:00:00"/>
    <m/>
    <x v="0"/>
    <m/>
    <s v="VIP"/>
    <m/>
    <m/>
    <s v="Tidak"/>
    <s v="COD"/>
    <n v="84000"/>
    <s v="Recon"/>
    <n v="99680"/>
    <x v="14"/>
  </r>
  <r>
    <s v="1358312990"/>
    <d v="2026-06-18T00:00:00"/>
    <s v="MEIKA-BERKARYA"/>
    <s v="Meika Berkarya"/>
    <s v="6287818525580"/>
    <s v="Kab. Kuningan"/>
    <s v="Cilimus"/>
    <s v="Jl. Panawuan Indrapatra, Panawuan, Kec. Cigandamekar, Kabupaten Kuningan, Jawa Barat"/>
    <s v="Masni (ar)"/>
    <s v="6281316123887"/>
    <x v="21"/>
    <s v="Kab. Hulu Sungai Utara"/>
    <s v="Sungai Tabukan"/>
    <s v="Desa Nelayan Rt 04 No023 Sebelah Kantor Desa Masuk Gang Alqodos Belok Kanan Pas Batatai Pancimas, Kec Sungai Tabukan"/>
    <n v="1"/>
    <s v="BARANG"/>
    <n v="100"/>
    <n v="0"/>
    <s v="EZ"/>
    <s v="Bulanan"/>
    <s v="1 SET GIGI PALSU"/>
    <m/>
    <n v="62000"/>
    <n v="0"/>
    <n v="0"/>
    <n v="62000"/>
    <m/>
    <s v="Diskon"/>
    <n v="24800"/>
    <n v="37200"/>
    <n v="122000"/>
    <n v="1830"/>
    <s v="Masni (ar)"/>
    <m/>
    <d v="2026-06-29T00:00:00"/>
    <s v="HUBUNGI PENERIMA (LANGSUNG ANTAR KE ALAMAT)"/>
    <x v="0"/>
    <m/>
    <s v="VIP"/>
    <m/>
    <m/>
    <s v="Tidak"/>
    <s v="COD"/>
    <n v="60000"/>
    <s v="Recon"/>
    <n v="82970"/>
    <x v="12"/>
  </r>
  <r>
    <s v="1359468749"/>
    <d v="2026-06-18T00:00:00"/>
    <s v="MEIKA-BERKARYA"/>
    <s v="Meika Berkarya"/>
    <s v="6287818525580"/>
    <s v="Kab. Kuningan"/>
    <s v="Cilimus"/>
    <s v="Jl. Panawuan Indrapatra, Panawuan"/>
    <s v="Meike sabanari (BY)"/>
    <s v="6281280198170"/>
    <x v="3"/>
    <s v="Bitung"/>
    <s v="Madidir"/>
    <s v="Jl. Rajawali 24, Desa/Kelurahan : Madidir Unet RT.016/RW.003 (Samping Kodim 1310)"/>
    <n v="1"/>
    <s v="BARANG"/>
    <n v="100"/>
    <n v="0"/>
    <s v="EZ"/>
    <s v="Bulanan"/>
    <s v="BELI 1 , Warna: BLUE Topi Visor Anti UV"/>
    <m/>
    <n v="80000"/>
    <n v="0"/>
    <n v="0"/>
    <n v="80000"/>
    <m/>
    <s v="Diskon"/>
    <n v="32000"/>
    <n v="48000"/>
    <n v="164000"/>
    <n v="2460"/>
    <s v="Meike sabanari (BY)"/>
    <m/>
    <d v="2026-06-22T00:00:00"/>
    <m/>
    <x v="0"/>
    <m/>
    <s v="VIP"/>
    <m/>
    <m/>
    <s v="Tidak"/>
    <s v="COD"/>
    <n v="84000"/>
    <s v="Recon"/>
    <n v="113540"/>
    <x v="14"/>
  </r>
  <r>
    <s v="1359471812"/>
    <d v="2026-06-18T00:00:00"/>
    <s v="MEIKA-BERKARYA"/>
    <s v="Meika Berkarya"/>
    <s v="6287818525580"/>
    <s v="Kab. Kuningan"/>
    <s v="Cilimus"/>
    <s v="Jl. Panawuan Indrapatra, Panawuan, Kec. Cigandamekar, Kabupaten Kuningan, Jawa Barat"/>
    <s v="Tujini ( Di)"/>
    <s v="6285640540277"/>
    <x v="15"/>
    <s v="Kab. Boyolali"/>
    <s v="Mojosongo"/>
    <s v="(TOKO ABI) sembako Diyeng RT 04 RW 02,Kelurahan Metuk ,Kec Mojosongo"/>
    <n v="1"/>
    <s v="BARANG"/>
    <n v="100"/>
    <n v="0"/>
    <s v="EZ"/>
    <s v="Bulanan"/>
    <s v="1 SET POMPA SEDOT MANUAL (1 POMPA DAN 1 SELANG)"/>
    <m/>
    <n v="25000"/>
    <n v="0"/>
    <n v="0"/>
    <n v="25000"/>
    <m/>
    <s v="Diskon"/>
    <n v="18000"/>
    <n v="7000"/>
    <n v="92000"/>
    <n v="1380"/>
    <s v="Tujini ( Di)"/>
    <m/>
    <d v="2026-06-20T00:00:00"/>
    <s v="HUBUNGI PENERIMA (LANGSUNG ANTAR KE ALAMAT)"/>
    <x v="0"/>
    <m/>
    <s v="VIP"/>
    <m/>
    <m/>
    <s v="Tidak"/>
    <s v="COD"/>
    <n v="67000"/>
    <s v="Recon"/>
    <n v="83620"/>
    <x v="15"/>
  </r>
  <r>
    <s v="1359089484"/>
    <d v="2026-06-18T00:00:00"/>
    <s v="MEIKA-BERKARYA"/>
    <s v="Meika Berkarya"/>
    <s v="6287818525580"/>
    <s v="Kab. Kuningan"/>
    <s v="Cilimus"/>
    <s v="Jl. Panawuan Indrapatra, Panawuan"/>
    <s v="Darmawi (PTR)"/>
    <s v="6281254624933"/>
    <x v="19"/>
    <s v="Kab. Kutai Kartanegara"/>
    <s v="Kenohan"/>
    <s v="Jl. Praja Mukti, Desa Kahala RT. 06 No. 63, Kec. Kenohan. (No Hp Lain : 0821-9857-6885)"/>
    <n v="1"/>
    <s v="BARANG"/>
    <n v="100"/>
    <n v="0"/>
    <s v="EZ"/>
    <s v="Bulanan"/>
    <s v="BELI 2 , Warna: CREAM Topi Visor Anti UV"/>
    <m/>
    <n v="71000"/>
    <n v="0"/>
    <n v="0"/>
    <n v="71000"/>
    <m/>
    <s v="Diskon"/>
    <n v="28400"/>
    <n v="42600"/>
    <n v="225000"/>
    <n v="3375"/>
    <s v="Darmawi (PTR)"/>
    <m/>
    <d v="2026-06-24T00:00:00"/>
    <m/>
    <x v="0"/>
    <m/>
    <s v="VIP"/>
    <m/>
    <m/>
    <s v="Tidak"/>
    <s v="COD"/>
    <n v="154000"/>
    <s v="Recon"/>
    <n v="179025"/>
    <x v="9"/>
  </r>
  <r>
    <s v="1359304225"/>
    <d v="2026-06-18T00:00:00"/>
    <s v="MEIKA-BERKARYA"/>
    <s v="Meika Berkarya"/>
    <s v="6287818525580"/>
    <s v="Kab. Kuningan"/>
    <s v="Cilimus"/>
    <s v="Jl. Panawuan Indrapatra, Panawuan"/>
    <s v="Toto Pandey (Jj)"/>
    <s v="6285348145576"/>
    <x v="32"/>
    <s v="Kab. Nunukan"/>
    <s v="Nunukan"/>
    <s v="Jln. Pembangunan RT 10 Gang Jambu Mente Kelurahan Nunukan Barat, Patokan rumah belakang Kantor Pemadam Kebakaran"/>
    <n v="1"/>
    <s v="BARANG"/>
    <n v="100"/>
    <n v="0"/>
    <s v="EZ"/>
    <s v="Bulanan"/>
    <s v="Beli 2 Gratis 1 Semprotan Noozle"/>
    <m/>
    <n v="75000"/>
    <n v="0"/>
    <n v="0"/>
    <n v="75000"/>
    <m/>
    <s v="Diskon"/>
    <n v="30000"/>
    <n v="45000"/>
    <n v="186000"/>
    <n v="2790"/>
    <s v="jnt"/>
    <s v="Atasan/Staf/Karyawan"/>
    <d v="2026-07-04T00:00:00"/>
    <m/>
    <x v="1"/>
    <m/>
    <s v="VIP"/>
    <m/>
    <m/>
    <s v="Tidak"/>
    <s v="COD"/>
    <n v="111000"/>
    <s v="-"/>
    <n v="138210"/>
    <x v="1"/>
  </r>
  <r>
    <s v="1359024838"/>
    <d v="2026-06-18T00:00:00"/>
    <s v="MEIKA-BERKARYA"/>
    <s v="Meika Berkarya"/>
    <s v="6287818525580"/>
    <s v="Kab. Kuningan"/>
    <s v="Cilimus"/>
    <s v="Jl. Panawuan Indrapatra, Panawuan, Kec. Cigandamekar, Kabupaten Kuningan, Jawa Barat"/>
    <s v="Susi saidi ( Di)"/>
    <s v="6281364632302"/>
    <x v="31"/>
    <s v="Kab. Karimun"/>
    <s v="Tebing"/>
    <s v="Komplek Timahd85 , Nohp081364632302, Kelurahanteluk Uma, Kec Tebing, Kab Karimun"/>
    <n v="1"/>
    <s v="BARANG"/>
    <n v="100"/>
    <n v="0"/>
    <s v="EZ"/>
    <s v="Bulanan"/>
    <s v="1 PCS KEPALA SEMPROTAN SERBAGUNA"/>
    <m/>
    <n v="60000"/>
    <n v="0"/>
    <n v="0"/>
    <n v="60000"/>
    <m/>
    <s v="Diskon"/>
    <n v="24000"/>
    <n v="36000"/>
    <n v="114000"/>
    <n v="1710"/>
    <s v="Susi saidi ( Di)"/>
    <m/>
    <d v="2026-07-01T00:00:00"/>
    <s v="HUBUNGI PENERIMA (LANGSUNG ANTAR KE ALAMAT)"/>
    <x v="0"/>
    <m/>
    <s v="VIP"/>
    <m/>
    <m/>
    <s v="Tidak"/>
    <s v="COD"/>
    <n v="54000"/>
    <s v="Recon"/>
    <n v="76290"/>
    <x v="16"/>
  </r>
  <r>
    <s v="1359337439"/>
    <d v="2026-06-18T00:00:00"/>
    <s v="MEIKA-BERKARYA"/>
    <s v="Meika Berkarya"/>
    <s v="6287818525580"/>
    <s v="Kab. Kuningan"/>
    <s v="Cilimus"/>
    <s v="Jl. Panawuan Indrapatra, Panawuan"/>
    <s v="Har Dona (Kin)"/>
    <s v="6285381399602"/>
    <x v="31"/>
    <s v="Kab. Bintan"/>
    <s v="Bintan Utara"/>
    <s v="Jln. Lembah Sari 1, Bengkel Mobil Sebelah TK Puji Kelurahan Tanjung Uban Selatan"/>
    <n v="1"/>
    <s v="BARANG"/>
    <n v="100"/>
    <n v="0"/>
    <s v="EZ"/>
    <s v="Bulanan"/>
    <s v="Beli 1 Vacum Cleaner Mobil"/>
    <m/>
    <n v="58000"/>
    <n v="0"/>
    <n v="0"/>
    <n v="58000"/>
    <m/>
    <s v="Diskon"/>
    <n v="23200"/>
    <n v="34800"/>
    <n v="138000"/>
    <n v="2070"/>
    <s v="Har Dona (Kin)"/>
    <m/>
    <d v="2026-06-23T00:00:00"/>
    <m/>
    <x v="0"/>
    <m/>
    <s v="VIP"/>
    <m/>
    <m/>
    <s v="Tidak"/>
    <s v="COD"/>
    <n v="80000"/>
    <s v="Recon"/>
    <n v="101130"/>
    <x v="7"/>
  </r>
  <r>
    <s v="1359153123"/>
    <d v="2026-06-18T00:00:00"/>
    <s v="MEIKA-BERKARYA"/>
    <s v="Meika Berkarya"/>
    <s v="6287818525580"/>
    <s v="Kab. Kuningan"/>
    <s v="Cilimus"/>
    <s v="Jl. Panawuan Indrapatra, Panawuan, Kec. Cigandamekar, Kabupaten Kuningan, Jawa Barat"/>
    <s v="Muh Djufri ( Di)"/>
    <s v="6282214338383"/>
    <x v="23"/>
    <s v="Kab. Konawe Selatan"/>
    <s v="Palangga"/>
    <s v="Jln Poros Desa Sanggi2 Dusun 01 Rt 02 Desa Sanggi- Sanggi Kec Palangga, Kab Konawe Selatan"/>
    <n v="1"/>
    <s v="BARANG"/>
    <n v="100"/>
    <n v="0"/>
    <s v="EZ"/>
    <s v="Bulanan"/>
    <s v="1 PCS KEPALA SEMPROTAN SERBAGUNA"/>
    <m/>
    <n v="85000"/>
    <n v="0"/>
    <n v="0"/>
    <n v="85000"/>
    <m/>
    <s v="Diskon"/>
    <n v="34000"/>
    <n v="51000"/>
    <n v="139000"/>
    <n v="2085"/>
    <s v="jnt"/>
    <s v="Atasan/Staf/Karyawan"/>
    <d v="2026-06-29T00:00:00"/>
    <s v="HUBUNGI PENERIMA (LANGSUNG ANTAR KE ALAMAT)"/>
    <x v="1"/>
    <m/>
    <s v="VIP"/>
    <m/>
    <m/>
    <s v="Tidak"/>
    <s v="COD"/>
    <n v="54000"/>
    <s v="-"/>
    <n v="85915"/>
    <x v="12"/>
  </r>
  <r>
    <s v="1359357824"/>
    <d v="2026-06-18T00:00:00"/>
    <s v="MEIKA-BERKARYA"/>
    <s v="Meika Berkarya"/>
    <s v="6287818525580"/>
    <s v="Kab. Kuningan"/>
    <s v="Cilimus"/>
    <s v="Jl. Panawuan Indrapatra, Panawuan"/>
    <s v="Budi Budianto (PTR)"/>
    <s v="6281289099063"/>
    <x v="24"/>
    <s v="Jakarta Selatan"/>
    <s v="Tebet"/>
    <s v="Jl. Tebet Raya, No 1 D4, RT. 008 / RW. 010, Kelurahan Tebet Barat, Kec. Tebet"/>
    <n v="1"/>
    <s v="BARANG"/>
    <n v="100"/>
    <n v="0"/>
    <s v="EZ"/>
    <s v="Bulanan"/>
    <s v="BELI 1 , Warna: GRAY Topi Visor Anti UV"/>
    <m/>
    <n v="14000"/>
    <n v="0"/>
    <n v="0"/>
    <n v="14000"/>
    <m/>
    <s v="Diskon"/>
    <n v="8000"/>
    <n v="6000"/>
    <n v="98000"/>
    <n v="1470"/>
    <s v="Budi Budianto (PTR)"/>
    <m/>
    <d v="2026-06-19T00:00:00"/>
    <m/>
    <x v="0"/>
    <m/>
    <s v="VIP"/>
    <m/>
    <m/>
    <s v="Tidak"/>
    <s v="COD"/>
    <n v="84000"/>
    <s v="Recon"/>
    <n v="90530"/>
    <x v="25"/>
  </r>
  <r>
    <s v="1359026061"/>
    <d v="2026-06-18T00:00:00"/>
    <s v="MEIKA-BERKARYA"/>
    <s v="Meika Berkarya"/>
    <s v="6287818525580"/>
    <s v="Kab. Kuningan"/>
    <s v="Cilimus"/>
    <s v="Jl. Panawuan Indrapatra, Panawuan"/>
    <s v="kasipun (RM)"/>
    <s v="62882001677445"/>
    <x v="26"/>
    <s v="Kab. Cirebon"/>
    <s v="Plered"/>
    <s v="perumahan kaliwulu jln pinus 4 no 40 RT 19/04 desa kaliwulu kecamatan Plered"/>
    <n v="1"/>
    <s v="BARANG"/>
    <n v="100"/>
    <n v="0"/>
    <s v="EZ"/>
    <s v="Bulanan"/>
    <s v="BELI 1 DAPAT 2 Kacamata Autofokus"/>
    <m/>
    <n v="8000"/>
    <n v="0"/>
    <n v="0"/>
    <n v="8000"/>
    <m/>
    <s v="Diskon"/>
    <n v="3000"/>
    <n v="5000"/>
    <n v="48000"/>
    <n v="720"/>
    <s v="kasipun (RM)"/>
    <m/>
    <d v="2026-06-19T00:00:00"/>
    <m/>
    <x v="0"/>
    <m/>
    <s v="VIP"/>
    <m/>
    <m/>
    <s v="Tidak"/>
    <s v="COD"/>
    <n v="40000"/>
    <s v="Recon"/>
    <n v="42280"/>
    <x v="25"/>
  </r>
  <r>
    <s v="1359403733"/>
    <d v="2026-06-18T00:00:00"/>
    <s v="MEIKA-BERKARYA"/>
    <s v="Meika Berkarya"/>
    <s v="6287818525580"/>
    <s v="Kab. Kuningan"/>
    <s v="Cilimus"/>
    <s v="Jl. Panawuan Indrapatra, Panawuan"/>
    <s v="Darmawati (Kin)"/>
    <s v="6282152421324"/>
    <x v="5"/>
    <s v="Kab. Sintang"/>
    <s v="Serawai"/>
    <s v="Kel/Desa Nanga Serawai, Jalan Pantai Lanting Las Akong RT 11"/>
    <n v="1"/>
    <s v="BARANG"/>
    <n v="100"/>
    <n v="0"/>
    <s v="EZ"/>
    <s v="Bulanan"/>
    <s v="Beli 1 Dapat 6 Paket Buku Lancar Membaca Tanpa Mengeja"/>
    <m/>
    <n v="74000"/>
    <n v="0"/>
    <n v="0"/>
    <n v="74000"/>
    <m/>
    <s v="Diskon"/>
    <n v="29600"/>
    <n v="44400"/>
    <n v="158000"/>
    <n v="2370"/>
    <s v="ybs"/>
    <m/>
    <d v="2026-07-03T00:00:00"/>
    <m/>
    <x v="1"/>
    <m/>
    <s v="VIP"/>
    <m/>
    <m/>
    <s v="Tidak"/>
    <s v="COD"/>
    <n v="84000"/>
    <s v="-"/>
    <n v="111230"/>
    <x v="8"/>
  </r>
  <r>
    <s v="1359309816"/>
    <d v="2026-06-18T00:00:00"/>
    <s v="MEIKA-BERKARYA"/>
    <s v="Meika Berkarya"/>
    <s v="6287818525580"/>
    <s v="Kab. Kuningan"/>
    <s v="Cilimus"/>
    <s v="Jl. Panawuan Indrapatra, Panawuan, Kec. Cigandamekar, Kabupaten Kuningan, Jawa Barat"/>
    <s v="Sarwono ( Di)"/>
    <s v="6281230125490"/>
    <x v="15"/>
    <s v="Kab. Cilacap"/>
    <s v="Binangun"/>
    <s v="Jl Diponegoro Rt 16 Rw 6 Desa Sidayu, Kec Binangun,"/>
    <n v="1"/>
    <s v="BARANG"/>
    <n v="100"/>
    <n v="0"/>
    <s v="EZ"/>
    <s v="Bulanan"/>
    <s v="1 SET POMPA SEDOT MANUAL (1 POMPA DAN 1 SELANG)"/>
    <m/>
    <n v="20000"/>
    <n v="0"/>
    <n v="0"/>
    <n v="20000"/>
    <m/>
    <s v="Diskon"/>
    <n v="13000"/>
    <n v="7000"/>
    <n v="90000"/>
    <n v="1350"/>
    <s v="Sarwono ( Di)"/>
    <m/>
    <d v="2026-06-20T00:00:00"/>
    <s v="HUBUNGI PENERIMA (LANGSUNG ANTAR KE ALAMAT)"/>
    <x v="0"/>
    <m/>
    <s v="VIP"/>
    <m/>
    <m/>
    <s v="Tidak"/>
    <s v="COD"/>
    <n v="70000"/>
    <s v="Recon"/>
    <n v="81650"/>
    <x v="15"/>
  </r>
  <r>
    <s v="1359412435"/>
    <d v="2026-06-18T00:00:00"/>
    <s v="MEIKA-BERKARYA"/>
    <s v="Meika Berkarya"/>
    <s v="6287818525580"/>
    <s v="Kab. Kuningan"/>
    <s v="Cilimus"/>
    <s v="Jl. Panawuan Indrapatra, Panawuan, Kec. Cigandamekar, Kabupaten Kuningan, Jawa Barat"/>
    <s v="Saverinus Dio (rz)"/>
    <s v="6285252034234"/>
    <x v="19"/>
    <s v="Kab. Kutai Timur"/>
    <s v="Kaubun"/>
    <s v="Jln Pinus RT 08 RW 3 Desa Bumi Etam ( Depan tower kampung timur ) Kec Kaubun Kab. Kutai Timur"/>
    <n v="1"/>
    <s v="BARANG"/>
    <n v="100"/>
    <n v="0"/>
    <s v="EZ"/>
    <s v="Bulanan"/>
    <s v="1 PCS KEPALA SEMPROTAN SERBAGUNA"/>
    <m/>
    <n v="93000"/>
    <n v="0"/>
    <n v="0"/>
    <n v="93000"/>
    <m/>
    <s v="Diskon"/>
    <n v="37200"/>
    <n v="55800"/>
    <n v="138000"/>
    <n v="2070"/>
    <s v="Saverinus Dio (rz)"/>
    <m/>
    <d v="2026-06-25T00:00:00"/>
    <s v="HUBUNGI PENERIMA (LANGSUNG ANTAR KE ALAMAT)"/>
    <x v="0"/>
    <m/>
    <s v="VIP"/>
    <m/>
    <m/>
    <s v="Tidak"/>
    <s v="COD"/>
    <n v="45000"/>
    <s v="Recon"/>
    <n v="80130"/>
    <x v="3"/>
  </r>
  <r>
    <s v="1359202878"/>
    <d v="2026-06-18T00:00:00"/>
    <s v="MEIKA-BERKARYA"/>
    <s v="Meika Berkarya"/>
    <s v="6287818525580"/>
    <s v="Kab. Kuningan"/>
    <s v="Cilimus"/>
    <s v="Jl. Panawuan Indrapatra, Panawuan"/>
    <s v="Haeranah (Jj)"/>
    <s v="6283833060967"/>
    <x v="2"/>
    <s v="Kab. Lombok Tengah"/>
    <s v="Praya Timur"/>
    <s v="Kelurahan /Desa Semoyang Dusun Mandak, Patokan rumah dekat dengan Perbatasan, Kec. Praya Timur"/>
    <n v="1"/>
    <s v="BARANG"/>
    <n v="100"/>
    <n v="0"/>
    <s v="EZ"/>
    <s v="Bulanan"/>
    <s v="Beli 1 Dapat 6 Paket Buku Lancar Membaca Tanpa Mengeja"/>
    <m/>
    <n v="46000"/>
    <n v="0"/>
    <n v="0"/>
    <n v="46000"/>
    <m/>
    <s v="Diskon"/>
    <n v="18400"/>
    <n v="27600"/>
    <n v="130000"/>
    <n v="1950"/>
    <s v="Haeranah (Jj)"/>
    <m/>
    <d v="2026-06-25T00:00:00"/>
    <m/>
    <x v="0"/>
    <m/>
    <s v="VIP"/>
    <m/>
    <m/>
    <s v="Tidak"/>
    <s v="COD"/>
    <n v="84000"/>
    <s v="Recon"/>
    <n v="100450"/>
    <x v="3"/>
  </r>
  <r>
    <s v="1359483134"/>
    <d v="2026-06-18T00:00:00"/>
    <s v="MEIKA-BERKARYA"/>
    <s v="Meika Berkarya"/>
    <s v="6287818525580"/>
    <s v="Kab. Kuningan"/>
    <s v="Cilimus"/>
    <s v="Jl. Panawuan Indrapatra, Panawuan, Kec. Cigandamekar, Kabupaten Kuningan, Jawa Barat"/>
    <s v="Cici pitriani ( Di)"/>
    <s v="6281238425441"/>
    <x v="2"/>
    <s v="Kab. Sumbawa Barat"/>
    <s v="Taliwang"/>
    <s v="Sampir , A Deretan Sd 9 ,Rt 01 Rw 01 Kelurahan Sampir , Kec Taliwang, Kab Sumbawa Barat"/>
    <n v="1"/>
    <s v="BARANG"/>
    <n v="100"/>
    <n v="0"/>
    <s v="EZ"/>
    <s v="Bulanan"/>
    <s v="1 PCS KEPALA SEMPROTAN SERBAGUNA"/>
    <m/>
    <n v="48000"/>
    <n v="0"/>
    <n v="0"/>
    <n v="48000"/>
    <m/>
    <s v="Diskon"/>
    <n v="19200"/>
    <n v="28800"/>
    <n v="102000"/>
    <n v="1530"/>
    <s v="Cici pitriani ( Di)"/>
    <m/>
    <d v="2026-06-26T00:00:00"/>
    <s v="HUBUNGI PENERIMA (LANGSUNG ANTAR KE ALAMAT)"/>
    <x v="0"/>
    <m/>
    <s v="VIP"/>
    <m/>
    <m/>
    <s v="Tidak"/>
    <s v="COD"/>
    <n v="54000"/>
    <s v="Recon"/>
    <n v="71670"/>
    <x v="0"/>
  </r>
  <r>
    <s v="1359533146"/>
    <d v="2026-06-19T00:00:00"/>
    <s v="MEIKA-BERKARYA"/>
    <s v="Meika Berkarya"/>
    <s v="6287818525580"/>
    <s v="Kab. Kuningan"/>
    <s v="Cilimus"/>
    <s v="Jl. Panawuan Indrapatra, Panawuan, Kec. Cigandamekar, Kabupaten Kuningan, Jawa Barat"/>
    <s v="bima perdana ( Di)"/>
    <s v="6285942200459"/>
    <x v="15"/>
    <s v="Kab. Temanggung"/>
    <s v="Bansari"/>
    <s v="Wardiyo, Malatan Rt 02 Rw 10 , Desa Bansari ( Patokan Rumah Dekat Kantor Desa) Kec Bansari"/>
    <n v="1"/>
    <s v="BARANG"/>
    <n v="100"/>
    <n v="0"/>
    <s v="EZ"/>
    <s v="Bulanan"/>
    <s v="1 SET GIGI PALSU"/>
    <m/>
    <n v="25000"/>
    <n v="0"/>
    <n v="0"/>
    <n v="25000"/>
    <m/>
    <s v="Diskon"/>
    <n v="18000"/>
    <n v="7000"/>
    <n v="82000"/>
    <n v="1230"/>
    <s v="bima perdana ( Di)"/>
    <m/>
    <d v="2026-06-21T00:00:00"/>
    <s v="HUBUNGI PENERIMA (LANGSUNG ANTAR KE ALAMAT)"/>
    <x v="0"/>
    <m/>
    <s v="VIP"/>
    <m/>
    <m/>
    <s v="Tidak"/>
    <s v="COD"/>
    <n v="57000"/>
    <s v="Recon"/>
    <n v="73770"/>
    <x v="15"/>
  </r>
  <r>
    <s v="1359451824"/>
    <d v="2026-06-19T00:00:00"/>
    <s v="MEIKA-BERKARYA"/>
    <s v="Meika Berkarya"/>
    <s v="6287818525580"/>
    <s v="Kab. Kuningan"/>
    <s v="Cilimus"/>
    <s v="Jl. Panawuan Indrapatra, Panawuan"/>
    <s v="Ridwan (Kin)"/>
    <s v="6282266073060"/>
    <x v="23"/>
    <s v="Kab. Buton Tengah"/>
    <s v="Lakudo"/>
    <s v="Kantor Desa Teluk Lasongko, Jln. Poros Labungkari Masangka"/>
    <n v="1"/>
    <s v="BARANG"/>
    <n v="100"/>
    <n v="0"/>
    <s v="EZ"/>
    <s v="Bulanan"/>
    <s v="Beli 1 Gratis 1 Alat Cukur Multifungsi"/>
    <m/>
    <n v="91000"/>
    <n v="0"/>
    <n v="0"/>
    <n v="91000"/>
    <m/>
    <s v="Diskon"/>
    <n v="36400"/>
    <n v="54600"/>
    <n v="195000"/>
    <n v="2925"/>
    <s v="Ridwan (Kin)"/>
    <m/>
    <d v="2026-06-24T00:00:00"/>
    <m/>
    <x v="0"/>
    <m/>
    <s v="VIP"/>
    <m/>
    <m/>
    <s v="Tidak"/>
    <s v="COD"/>
    <n v="104000"/>
    <s v="Recon"/>
    <n v="137475"/>
    <x v="7"/>
  </r>
  <r>
    <s v="1359451222"/>
    <d v="2026-06-19T00:00:00"/>
    <s v="MEIKA-BERKARYA"/>
    <s v="Meika Berkarya"/>
    <s v="6287818525580"/>
    <s v="Kab. Kuningan"/>
    <s v="Cilimus"/>
    <s v="Jl. Panawuan Indrapatra, Panawuan"/>
    <s v="Darmadi ( SP )"/>
    <s v="6281649034644"/>
    <x v="13"/>
    <s v="Kab. Katingan"/>
    <s v="Tasik Payawan"/>
    <s v="Jln Hamzah Acil No i8 Desa Petak Bahandang"/>
    <n v="1"/>
    <s v="BARANG"/>
    <n v="100"/>
    <n v="0"/>
    <s v="EZ"/>
    <s v="Bulanan"/>
    <s v="BELI 1 DAPAT 2 Kacamata Autofokus"/>
    <m/>
    <n v="63000"/>
    <n v="0"/>
    <n v="0"/>
    <n v="63000"/>
    <m/>
    <s v="Diskon"/>
    <n v="25200"/>
    <n v="37800"/>
    <n v="103000"/>
    <n v="1545"/>
    <s v="pengambilan dp"/>
    <m/>
    <d v="2026-06-24T00:00:00"/>
    <m/>
    <x v="0"/>
    <m/>
    <s v="VIP"/>
    <m/>
    <m/>
    <s v="Tidak"/>
    <s v="COD"/>
    <n v="40000"/>
    <s v="Recon"/>
    <n v="63655"/>
    <x v="7"/>
  </r>
  <r>
    <s v="1359363358"/>
    <d v="2026-06-19T00:00:00"/>
    <s v="MEIKA-BERKARYA"/>
    <s v="Meika Berkarya"/>
    <s v="6287818525580"/>
    <s v="Kab. Kuningan"/>
    <s v="Cilimus"/>
    <s v="Jl. Panawuan Indrapatra, Panawuan"/>
    <s v="Jekson (Jj)"/>
    <s v="6285254403377"/>
    <x v="35"/>
    <s v="Kab. Manokwari"/>
    <s v="Manokwari Barat"/>
    <s v="Jln KRI Barakuda Swafen Bahari RT. VI. RW 02 keluarahan Sanggeng Kec. Manokwari Barat"/>
    <n v="1"/>
    <s v="BARANG"/>
    <n v="100"/>
    <n v="0"/>
    <s v="EZ"/>
    <s v="Bulanan"/>
    <s v="Beli 1 Gratis 1 Alat Cukur Multifungsi"/>
    <m/>
    <n v="173000"/>
    <n v="0"/>
    <n v="0"/>
    <n v="173000"/>
    <m/>
    <s v="Diskon"/>
    <n v="69200"/>
    <n v="103800"/>
    <n v="272000"/>
    <n v="4080"/>
    <m/>
    <m/>
    <m/>
    <m/>
    <x v="1"/>
    <m/>
    <s v="VIP"/>
    <m/>
    <m/>
    <s v="Tidak"/>
    <s v="COD"/>
    <n v="99000"/>
    <s v="-"/>
    <n v="164120"/>
    <x v="20"/>
  </r>
  <r>
    <s v="1359406418"/>
    <d v="2026-06-19T00:00:00"/>
    <s v="MEIKA-BERKARYA"/>
    <s v="Meika Berkarya"/>
    <s v="6287818525580"/>
    <s v="Kab. Kuningan"/>
    <s v="Cilimus"/>
    <s v="Jl. Panawuan Indrapatra, Panawuan, Kec. Cigandamekar, Kabupaten Kuningan, Jawa Barat"/>
    <s v="Heti Susanti (CN)"/>
    <s v="6287738710291"/>
    <x v="15"/>
    <s v="Kab. Pemalang"/>
    <s v="Taman"/>
    <s v="Pedurungan Timur RT 01 RW 11 Kelurahan Pedurungan, Kec Taman"/>
    <n v="1"/>
    <s v="BARANG"/>
    <n v="100"/>
    <n v="0"/>
    <s v="EZ"/>
    <s v="Bulanan"/>
    <s v="1 Rossa Beauty Fragrance Mist ( Mist Tropical Dream)"/>
    <m/>
    <n v="25000"/>
    <n v="0"/>
    <n v="0"/>
    <n v="25000"/>
    <m/>
    <s v="Diskon"/>
    <n v="18000"/>
    <n v="7000"/>
    <n v="103000"/>
    <n v="1545"/>
    <s v="Heti Susanti (CN)"/>
    <m/>
    <d v="2026-06-21T00:00:00"/>
    <s v="Mist Tropical Dream"/>
    <x v="0"/>
    <m/>
    <s v="VIP"/>
    <m/>
    <m/>
    <s v="Tidak"/>
    <s v="COD"/>
    <n v="78000"/>
    <s v="Recon"/>
    <n v="94455"/>
    <x v="15"/>
  </r>
  <r>
    <s v="1359509461"/>
    <d v="2026-06-19T00:00:00"/>
    <s v="MEIKA-BERKARYA"/>
    <s v="Meika Berkarya"/>
    <s v="6287818525580"/>
    <s v="Kab. Kuningan"/>
    <s v="Cilimus"/>
    <s v="Jl. Panawuan Indrapatra, Panawuan, Kec. Cigandamekar, Kabupaten Kuningan, Jawa Barat"/>
    <s v="Gabriel ( Di)"/>
    <s v="6289694410622"/>
    <x v="5"/>
    <s v="Singkawang"/>
    <s v="Singkawang Timur"/>
    <s v="Jln Nunga Rt 07 Rw 02, Kelurahan Sanggau Kulot ,No16 (Patokan Rumah Dkt Gereja Gke) Kec Singkawang Timur"/>
    <n v="1"/>
    <s v="BARANG"/>
    <n v="100"/>
    <n v="0"/>
    <s v="EZ"/>
    <s v="Bulanan"/>
    <s v="1 SET GIGI PALSU"/>
    <m/>
    <n v="52000"/>
    <n v="0"/>
    <n v="0"/>
    <n v="52000"/>
    <m/>
    <s v="Diskon"/>
    <n v="20800"/>
    <n v="31200"/>
    <n v="112000"/>
    <n v="1680"/>
    <s v="Gabriel ( Di)"/>
    <m/>
    <d v="2026-06-26T00:00:00"/>
    <s v="HUBUNGI PENERIMA (LANGSUNG ANTAR KE ALAMAT)"/>
    <x v="0"/>
    <m/>
    <s v="VIP"/>
    <m/>
    <m/>
    <s v="Tidak"/>
    <s v="COD"/>
    <n v="60000"/>
    <s v="Recon"/>
    <n v="79120"/>
    <x v="3"/>
  </r>
  <r>
    <s v="1359405524"/>
    <d v="2026-06-19T00:00:00"/>
    <s v="MEIKA-BERKARYA"/>
    <s v="Meika Berkarya"/>
    <s v="6287818525580"/>
    <s v="Kab. Kuningan"/>
    <s v="Cilimus"/>
    <s v="Jl. Panawuan Indrapatra, Panawuan"/>
    <s v="Agustinus Parinsi (Jj)"/>
    <s v="6285966407066"/>
    <x v="14"/>
    <s v="Makassar"/>
    <s v="Tamalanrea"/>
    <s v="Jln. Biringmorang Lr. 5 No. 50 A RT 04 RW 07 Kelurahan Kapasa Kec. Tamalanrea"/>
    <n v="1"/>
    <s v="BARANG"/>
    <n v="100"/>
    <n v="0"/>
    <s v="EZ"/>
    <s v="Bulanan"/>
    <s v="Beli 1 Gratis 1 Sikat Punggug"/>
    <m/>
    <n v="60000"/>
    <n v="0"/>
    <n v="0"/>
    <n v="60000"/>
    <m/>
    <s v="Diskon"/>
    <n v="24000"/>
    <n v="36000"/>
    <n v="115000"/>
    <n v="1725"/>
    <s v="JNT"/>
    <s v="Atasan/Staf/Karyawan"/>
    <d v="2026-06-26T00:00:00"/>
    <m/>
    <x v="1"/>
    <m/>
    <s v="VIP"/>
    <m/>
    <m/>
    <s v="Tidak"/>
    <s v="COD"/>
    <n v="55000"/>
    <s v="-"/>
    <n v="77275"/>
    <x v="3"/>
  </r>
  <r>
    <s v="1359565205"/>
    <d v="2026-06-19T00:00:00"/>
    <s v="MEIKA-BERKARYA"/>
    <s v="Meika Berkarya"/>
    <s v="6287818525580"/>
    <s v="Kab. Kuningan"/>
    <s v="Cilimus"/>
    <s v="Jl. Panawuan Indrapatra, Panawuan"/>
    <s v="Sarkani G (ib)"/>
    <s v="6285787191884"/>
    <x v="13"/>
    <s v="Kab. Barito Utara"/>
    <s v="Teweh Timur"/>
    <s v="jl Perangkau RT 03 no 170 Benangin  Depan Puskesmas Benangin l"/>
    <n v="1"/>
    <s v="BARANG"/>
    <n v="100"/>
    <n v="0"/>
    <s v="EZ"/>
    <s v="Bulanan"/>
    <s v="Beli 2 Gratis 2 Sikat Punggug"/>
    <m/>
    <n v="63000"/>
    <n v="0"/>
    <n v="0"/>
    <n v="63000"/>
    <m/>
    <s v="Diskon"/>
    <n v="25200"/>
    <n v="37800"/>
    <n v="178000"/>
    <n v="2670"/>
    <m/>
    <m/>
    <m/>
    <m/>
    <x v="1"/>
    <m/>
    <s v="VIP"/>
    <m/>
    <m/>
    <s v="Tidak"/>
    <s v="COD"/>
    <n v="115000"/>
    <s v="-"/>
    <n v="137530"/>
    <x v="20"/>
  </r>
  <r>
    <s v="1359318966"/>
    <d v="2026-06-19T00:00:00"/>
    <s v="MEIKA-BERKARYA"/>
    <s v="Meika Berkarya"/>
    <s v="6287818525580"/>
    <s v="Kab. Kuningan"/>
    <s v="Cilimus"/>
    <s v="Jl. Panawuan Indrapatra, Panawuan"/>
    <s v="Didin (BY)"/>
    <s v="6281220010668"/>
    <x v="26"/>
    <s v="Cimahi"/>
    <s v="Cimahi Utara"/>
    <s v="Kp. Bobojong. Desa/Kelurahan : Cipageran RT 01 RW 15 No.32 Alfamart blok H 1"/>
    <n v="1"/>
    <s v="BARANG"/>
    <n v="100"/>
    <n v="0"/>
    <s v="EZ"/>
    <s v="Bulanan"/>
    <s v="BELI 1 DAPAT 2 Kacamata Autofokus"/>
    <m/>
    <n v="12000"/>
    <n v="0"/>
    <n v="0"/>
    <n v="12000"/>
    <m/>
    <s v="Diskon"/>
    <n v="7000"/>
    <n v="5000"/>
    <n v="52000"/>
    <n v="780"/>
    <s v="JNT"/>
    <s v="Atasan/Staf/Karyawan"/>
    <d v="2026-06-26T00:00:00"/>
    <m/>
    <x v="1"/>
    <m/>
    <s v="VIP"/>
    <m/>
    <m/>
    <s v="Tidak"/>
    <s v="COD"/>
    <n v="40000"/>
    <s v="-"/>
    <n v="46220"/>
    <x v="3"/>
  </r>
  <r>
    <s v="1359496271"/>
    <d v="2026-06-19T00:00:00"/>
    <s v="MEIKA-BERKARYA"/>
    <s v="Meika Berkarya"/>
    <s v="6287818525580"/>
    <s v="Kab. Kuningan"/>
    <s v="Cilimus"/>
    <s v="Jl. Panawuan Indrapatra, Panawuan"/>
    <s v="Muhammad Kacoa (Jj)"/>
    <s v="6282218145150"/>
    <x v="9"/>
    <s v="Kab. Halmahera Utara"/>
    <s v="Galela Selatan"/>
    <s v="Kelurahan /Desa Togawa RT 05, Patokan rumah depan Kantor Koramil Kec. Galela Selatan"/>
    <n v="1"/>
    <s v="BARANG"/>
    <n v="100"/>
    <n v="0"/>
    <s v="EZ"/>
    <s v="Bulanan"/>
    <s v="Beli 1 Gratis 1 Alat Cukur Multifungsi"/>
    <m/>
    <n v="106000"/>
    <n v="0"/>
    <n v="0"/>
    <n v="106000"/>
    <m/>
    <s v="Diskon"/>
    <n v="42400"/>
    <n v="63600"/>
    <n v="211000"/>
    <n v="3165"/>
    <s v="Meika Berkarya"/>
    <m/>
    <d v="2026-07-08T00:00:00"/>
    <m/>
    <x v="1"/>
    <m/>
    <s v="VIP"/>
    <m/>
    <m/>
    <s v="Tidak"/>
    <s v="COD"/>
    <n v="105000"/>
    <s v="-"/>
    <n v="144235"/>
    <x v="6"/>
  </r>
  <r>
    <s v="1359577902"/>
    <d v="2026-06-19T00:00:00"/>
    <s v="MEIKA-BERKARYA"/>
    <s v="Meika Berkarya"/>
    <s v="6287818525580"/>
    <s v="Kab. Kuningan"/>
    <s v="Cilimus"/>
    <s v="Jl. Panawuan Indrapatra, Panawuan"/>
    <s v="Nhia (Jj)"/>
    <s v="6281341516355"/>
    <x v="23"/>
    <s v="Kab. Konawe"/>
    <s v="Unaaha"/>
    <s v="Jln. Jend. Sudirman No. 77 Adipura Kelurahan Ambekairi Kec. Unaaha Kab. Konawe Sulawesi Tenggara"/>
    <n v="1"/>
    <s v="BARANG"/>
    <n v="100"/>
    <n v="0"/>
    <s v="EZ"/>
    <s v="Bulanan"/>
    <s v="Beli 1 Gratis 1 Sikat Punggug"/>
    <m/>
    <n v="85000"/>
    <n v="0"/>
    <n v="0"/>
    <n v="85000"/>
    <m/>
    <s v="Diskon"/>
    <n v="34000"/>
    <n v="51000"/>
    <n v="155000"/>
    <n v="2325"/>
    <s v="ybs"/>
    <m/>
    <d v="2026-07-02T00:00:00"/>
    <m/>
    <x v="1"/>
    <m/>
    <s v="VIP"/>
    <m/>
    <m/>
    <s v="Tidak"/>
    <s v="COD"/>
    <n v="70000"/>
    <s v="-"/>
    <n v="101675"/>
    <x v="16"/>
  </r>
  <r>
    <s v="1359363193"/>
    <d v="2026-06-19T00:00:00"/>
    <s v="MEIKA-BERKARYA"/>
    <s v="Meika Berkarya"/>
    <s v="6287818525580"/>
    <s v="Kab. Kuningan"/>
    <s v="Cilimus"/>
    <s v="Jl. Panawuan Indrapatra, Panawuan"/>
    <s v="Baharuddin (ib)"/>
    <s v="6285338554122"/>
    <x v="2"/>
    <s v="Kab. Sumbawa Barat"/>
    <s v="Sekongkang"/>
    <s v="Tongo RT RW 01-01 desa kelurahan Tongo kec Sekongkang kab Sumbawa barat prov NTB"/>
    <n v="1"/>
    <s v="BARANG"/>
    <n v="100"/>
    <n v="0"/>
    <s v="EZ"/>
    <s v="Bulanan"/>
    <s v="Beli 1 Gratis 1 Sikat Punggug"/>
    <m/>
    <n v="56000"/>
    <n v="0"/>
    <n v="0"/>
    <n v="56000"/>
    <m/>
    <s v="Diskon"/>
    <n v="22400"/>
    <n v="33600"/>
    <n v="126000"/>
    <n v="1890"/>
    <s v="Baharuddin (ib)"/>
    <m/>
    <d v="2026-06-26T00:00:00"/>
    <m/>
    <x v="0"/>
    <m/>
    <s v="VIP"/>
    <m/>
    <m/>
    <s v="Tidak"/>
    <s v="COD"/>
    <n v="70000"/>
    <s v="Recon"/>
    <n v="90510"/>
    <x v="3"/>
  </r>
  <r>
    <s v="1359324368"/>
    <d v="2026-06-19T00:00:00"/>
    <s v="MEIKA-BERKARYA"/>
    <s v="Meika Berkarya"/>
    <s v="6287818525580"/>
    <s v="Kab. Kuningan"/>
    <s v="Cilimus"/>
    <s v="Jl. Panawuan Indrapatra, Panawuan, Kec. Cigandamekar, Kabupaten Kuningan, Jawa Barat"/>
    <s v="Ayunda (IR)"/>
    <s v="6281336459111"/>
    <x v="16"/>
    <s v="Malang"/>
    <s v="Sukun"/>
    <s v="Perumahan Pelita Kebonsari blok B-25 Desa Kebonsari"/>
    <n v="1"/>
    <s v="BARANG"/>
    <n v="100"/>
    <n v="0"/>
    <s v="EZ"/>
    <s v="Bulanan"/>
    <s v="2 Rossa Beauty Fragrance Mist (Mist Nightfall , Aurora)"/>
    <m/>
    <n v="25000"/>
    <n v="0"/>
    <n v="0"/>
    <n v="25000"/>
    <m/>
    <s v="Diskon"/>
    <n v="10000"/>
    <n v="15000"/>
    <n v="0"/>
    <n v="0"/>
    <s v="Ayunda (IR)"/>
    <m/>
    <d v="2026-06-21T00:00:00"/>
    <s v="Mist Nightfall , Aurora"/>
    <x v="0"/>
    <m/>
    <s v="VIP"/>
    <m/>
    <m/>
    <s v="Tidak"/>
    <s v="NONCOD"/>
    <n v="-25000"/>
    <s v="-"/>
    <n v="-15000"/>
    <x v="15"/>
  </r>
  <r>
    <s v="1359406921"/>
    <d v="2026-06-19T00:00:00"/>
    <s v="MEIKA-BERKARYA"/>
    <s v="Meika Berkarya"/>
    <s v="6287818525580"/>
    <s v="Kab. Kuningan"/>
    <s v="Cilimus"/>
    <s v="Jl. Panawuan Indrapatra, Panawuan, Kec. Cigandamekar, Kabupaten Kuningan, Jawa Barat"/>
    <s v="Wage (rz)"/>
    <s v="6282376180359"/>
    <x v="29"/>
    <s v="Kab. Bengkulu Selatan"/>
    <s v="Kota Manna"/>
    <s v="Jln Raden Kuning RT 05 ( bawah tower hp ) Desa Gunung ayu, Kec Kota Manna Kab. Bengkulu Selatan"/>
    <n v="1"/>
    <s v="BARANG"/>
    <n v="100"/>
    <n v="0"/>
    <s v="EZ"/>
    <s v="Bulanan"/>
    <s v="1 PCS LEM BESI SERBAGUNA"/>
    <m/>
    <n v="54000"/>
    <n v="0"/>
    <n v="0"/>
    <n v="54000"/>
    <m/>
    <s v="Diskon"/>
    <n v="21600"/>
    <n v="32400"/>
    <n v="125000"/>
    <n v="1875"/>
    <s v="ybs"/>
    <m/>
    <d v="2026-07-02T00:00:00"/>
    <s v="HUBUNGI PENERIMA (LANGSUNG ANTAR KE ALAMAT)"/>
    <x v="1"/>
    <m/>
    <s v="VIP"/>
    <m/>
    <m/>
    <s v="Tidak"/>
    <s v="COD"/>
    <n v="71000"/>
    <s v="-"/>
    <n v="90725"/>
    <x v="16"/>
  </r>
  <r>
    <s v="1359374693"/>
    <d v="2026-06-19T00:00:00"/>
    <s v="MEIKA-BERKARYA"/>
    <s v="Meika Berkarya"/>
    <s v="6287818525580"/>
    <s v="Kab. Kuningan"/>
    <s v="Cilimus"/>
    <s v="Jl. Panawuan Indrapatra, Panawuan"/>
    <s v="Basuni Berima (Kin)"/>
    <s v="6281346584710"/>
    <x v="5"/>
    <s v="Pontianak"/>
    <s v="Pontianak Barat"/>
    <s v="Kelurahan/desa Sungai Beliung Jln. Sabtamarga Gg. Sabtamarga 7 (Rumah Depan Wakaf Umum"/>
    <n v="1"/>
    <s v="BARANG"/>
    <n v="100"/>
    <n v="0"/>
    <s v="EZ"/>
    <s v="Bulanan"/>
    <s v="Beli 1 Semprotan Noozle"/>
    <m/>
    <n v="44000"/>
    <n v="0"/>
    <n v="0"/>
    <n v="44000"/>
    <m/>
    <s v="Diskon"/>
    <n v="17600"/>
    <n v="26400"/>
    <n v="98900"/>
    <n v="1483.5"/>
    <s v="ybs"/>
    <m/>
    <d v="2026-07-02T00:00:00"/>
    <m/>
    <x v="1"/>
    <m/>
    <s v="VIP"/>
    <m/>
    <m/>
    <s v="Tidak"/>
    <s v="COD"/>
    <n v="54900"/>
    <s v="-"/>
    <n v="71016.5"/>
    <x v="16"/>
  </r>
  <r>
    <s v="1359530275"/>
    <d v="2026-06-19T00:00:00"/>
    <s v="MEIKA-BERKARYA"/>
    <s v="Meika Berkarya"/>
    <s v="6287818525580"/>
    <s v="Kab. Kuningan"/>
    <s v="Cilimus"/>
    <s v="Jl. Panawuan Indrapatra, Panawuan, Kec. Cigandamekar, Kabupaten Kuningan, Jawa Barat"/>
    <s v="Suseno ( Di)"/>
    <s v="6285840977971"/>
    <x v="22"/>
    <s v="Kab. Tanggamus"/>
    <s v="Air Naningan"/>
    <s v="Desa Air Kubang , Rt 001 Rw 002, Jln Gajah Mada, Pkbm Global Mandiri, Kec Air Naningan"/>
    <n v="1"/>
    <s v="BARANG"/>
    <n v="100"/>
    <n v="0"/>
    <s v="EZ"/>
    <s v="Bulanan"/>
    <s v="1 SET GIGI PALSU"/>
    <m/>
    <n v="40000"/>
    <n v="0"/>
    <n v="0"/>
    <n v="40000"/>
    <m/>
    <s v="Diskon"/>
    <n v="16000"/>
    <n v="24000"/>
    <n v="100000"/>
    <n v="1500"/>
    <s v="Suseno ( Di)"/>
    <m/>
    <d v="2026-06-22T00:00:00"/>
    <s v="HUBUNGI PENERIMA (LANGSUNG ANTAR KE ALAMAT)"/>
    <x v="0"/>
    <m/>
    <s v="VIP"/>
    <m/>
    <m/>
    <s v="Tidak"/>
    <s v="COD"/>
    <n v="60000"/>
    <s v="Recon"/>
    <n v="74500"/>
    <x v="18"/>
  </r>
  <r>
    <s v="1359537245"/>
    <d v="2026-06-19T00:00:00"/>
    <s v="MEIKA-BERKARYA"/>
    <s v="Meika Berkarya"/>
    <s v="6287818525580"/>
    <s v="Kab. Kuningan"/>
    <s v="Cilimus"/>
    <s v="Jl. Panawuan Indrapatra, Panawuan"/>
    <s v="moch yusuf (RM)"/>
    <s v="6281330122199"/>
    <x v="16"/>
    <s v="Surabaya"/>
    <s v="Tegalsari"/>
    <s v="Jln Surabayan 4 no 50  ,kelurahan Kedungdoro kecamatan Tegalsari"/>
    <n v="1"/>
    <s v="BARANG"/>
    <n v="100"/>
    <n v="0"/>
    <s v="EZ"/>
    <s v="Bulanan"/>
    <s v="BELI 2 DAPAT 4 Kacamata Autofokus"/>
    <m/>
    <n v="21000"/>
    <n v="0"/>
    <n v="0"/>
    <n v="21000"/>
    <m/>
    <s v="Diskon"/>
    <n v="12000"/>
    <n v="9000"/>
    <n v="91000"/>
    <n v="1365"/>
    <s v="moch yusuf (RM)"/>
    <m/>
    <d v="2026-06-22T00:00:00"/>
    <m/>
    <x v="0"/>
    <m/>
    <s v="VIP"/>
    <m/>
    <m/>
    <s v="Tidak"/>
    <s v="COD"/>
    <n v="70000"/>
    <s v="Recon"/>
    <n v="80635"/>
    <x v="18"/>
  </r>
  <r>
    <s v="1359297042"/>
    <d v="2026-06-19T00:00:00"/>
    <s v="MEIKA-BERKARYA"/>
    <s v="Meika Berkarya"/>
    <s v="6287818525580"/>
    <s v="Kab. Kuningan"/>
    <s v="Cilimus"/>
    <s v="Jl. Panawuan Indrapatra, Panawuan, Kec. Cigandamekar, Kabupaten Kuningan, Jawa Barat"/>
    <s v="Ida komang upeksa (AK)"/>
    <s v="6281237912469"/>
    <x v="12"/>
    <s v="Kab. Buleleng"/>
    <s v="Banjar"/>
    <s v="Geriya Manuaba (Patokan Dekat Jembatan Sebelum Perempatan Permandian Air Panas), Kelurahan Banjar, Kec Banjar, Kab Buleleng, Bali"/>
    <n v="1"/>
    <s v="BARANG"/>
    <n v="100"/>
    <n v="0"/>
    <s v="EZ"/>
    <s v="Bulanan"/>
    <s v="1 SET POMPA SEDOT MANUAL (1 POMPA DAN 1 SELANG)"/>
    <m/>
    <n v="38000"/>
    <n v="0"/>
    <n v="0"/>
    <n v="38000"/>
    <m/>
    <s v="Diskon"/>
    <n v="15200"/>
    <n v="22800"/>
    <n v="102000"/>
    <n v="1530"/>
    <s v="Ida komang upeksa (AK)"/>
    <m/>
    <d v="2026-06-24T00:00:00"/>
    <s v="HUBUNGI PENERIMA (LANGSUNG ANTAR KE ALAMAT)"/>
    <x v="0"/>
    <m/>
    <s v="VIP"/>
    <m/>
    <m/>
    <s v="Tidak"/>
    <s v="COD"/>
    <n v="64000"/>
    <s v="Recon"/>
    <n v="77670"/>
    <x v="7"/>
  </r>
  <r>
    <s v="1359541848"/>
    <d v="2026-06-19T00:00:00"/>
    <s v="MEIKA-BERKARYA"/>
    <s v="Meika Berkarya"/>
    <s v="6287818525580"/>
    <s v="Kab. Kuningan"/>
    <s v="Cilimus"/>
    <s v="Jl. Panawuan Indrapatra, Panawuan"/>
    <s v="Rosinah (Jj)"/>
    <s v="6282155873613"/>
    <x v="5"/>
    <s v="Kab. Mempawah"/>
    <s v="Mempawah Hilir"/>
    <s v="Jln. Sejati RT 08 RW 04 Kelurahan /Desa Kuala Secapah, Rumah Pak RT"/>
    <n v="1"/>
    <s v="BARANG"/>
    <n v="100"/>
    <n v="0"/>
    <s v="EZ"/>
    <s v="Bulanan"/>
    <s v="Beli 1 Dapat 6 Paket Buku Lancar Membaca Tanpa Mengeja"/>
    <m/>
    <n v="63000"/>
    <n v="0"/>
    <n v="0"/>
    <n v="63000"/>
    <m/>
    <s v="Diskon"/>
    <n v="25200"/>
    <n v="37800"/>
    <n v="147000"/>
    <n v="2205"/>
    <s v="Rosinah (Jj)"/>
    <m/>
    <d v="2026-06-23T00:00:00"/>
    <m/>
    <x v="0"/>
    <m/>
    <s v="VIP"/>
    <m/>
    <m/>
    <s v="Tidak"/>
    <s v="COD"/>
    <n v="84000"/>
    <s v="Recon"/>
    <n v="106995"/>
    <x v="14"/>
  </r>
  <r>
    <s v="1359522606"/>
    <d v="2026-06-19T00:00:00"/>
    <s v="MEIKA-BERKARYA"/>
    <s v="Meika Berkarya"/>
    <s v="6287818525580"/>
    <s v="Kab. Kuningan"/>
    <s v="Cilimus"/>
    <s v="Jl. Panawuan Indrapatra, Panawuan"/>
    <s v="halifa bugis (sp)"/>
    <s v="6282135627689"/>
    <x v="7"/>
    <s v="Ambon"/>
    <s v="Nusaniwe"/>
    <s v="Asmil Den Intel Bentas Taman Rt 002 Rw 004 Kelurahan Benteng"/>
    <n v="1"/>
    <s v="BARANG"/>
    <n v="100"/>
    <n v="0"/>
    <s v="EZ"/>
    <s v="Bulanan"/>
    <s v="Beli 1 Dapat 6 Paket Buku Lancar Membaca Tanpa Mengeja"/>
    <m/>
    <n v="84000"/>
    <n v="0"/>
    <n v="0"/>
    <n v="84000"/>
    <m/>
    <s v="Diskon"/>
    <n v="33600"/>
    <n v="50400"/>
    <n v="168000"/>
    <n v="2520"/>
    <s v="halifa bugis (sp)"/>
    <m/>
    <d v="2026-06-24T00:00:00"/>
    <m/>
    <x v="0"/>
    <m/>
    <s v="VIP"/>
    <m/>
    <m/>
    <s v="Tidak"/>
    <s v="COD"/>
    <n v="84000"/>
    <s v="Recon"/>
    <n v="115080"/>
    <x v="7"/>
  </r>
  <r>
    <s v="1359521084"/>
    <d v="2026-06-19T00:00:00"/>
    <s v="MEIKA-BERKARYA"/>
    <s v="Meika Berkarya"/>
    <s v="6287818525580"/>
    <s v="Kab. Kuningan"/>
    <s v="Cilimus"/>
    <s v="Jl. Panawuan Indrapatra, Panawuan"/>
    <s v="Ubay (ib)"/>
    <s v="6282133313317"/>
    <x v="24"/>
    <s v="Jakarta Selatan"/>
    <s v="Pasar Minggu"/>
    <s v="Jl. Raya kemuning no. 20 ( samping bebek Gumilang)"/>
    <n v="1"/>
    <s v="BARANG"/>
    <n v="100"/>
    <n v="0"/>
    <s v="EZ"/>
    <s v="Bulanan"/>
    <s v="Beli 1 Gratis 1 Sikat Punggug"/>
    <m/>
    <n v="14000"/>
    <n v="0"/>
    <n v="0"/>
    <n v="14000"/>
    <m/>
    <s v="Diskon"/>
    <n v="8000"/>
    <n v="6000"/>
    <n v="84000"/>
    <n v="1260"/>
    <s v="Ubay (ib)"/>
    <m/>
    <d v="2026-06-20T00:00:00"/>
    <m/>
    <x v="0"/>
    <m/>
    <s v="VIP"/>
    <m/>
    <m/>
    <s v="Tidak"/>
    <s v="COD"/>
    <n v="70000"/>
    <s v="Recon"/>
    <n v="76740"/>
    <x v="25"/>
  </r>
  <r>
    <s v="1359512112"/>
    <d v="2026-06-19T00:00:00"/>
    <s v="MEIKA-BERKARYA"/>
    <s v="Meika Berkarya"/>
    <s v="6287818525580"/>
    <s v="Kab. Kuningan"/>
    <s v="Cilimus"/>
    <s v="Jl. Panawuan Indrapatra, Panawuan"/>
    <s v="Adrianto Suman (Bar)"/>
    <s v="6282353401390"/>
    <x v="3"/>
    <s v="Manado"/>
    <s v="Wanea"/>
    <s v="Andrianto Suman, Alamat. Jl. 28 Oktober Teling Atas Lingkungan V, Kec. Wanea, No Hp : ,62 823-5340-1390 (DIANTARKAN LANGSUNG KE ALAMAT PENERIMA)"/>
    <n v="1"/>
    <s v="BARANG"/>
    <n v="100"/>
    <n v="0"/>
    <s v="EZ"/>
    <s v="Bulanan"/>
    <s v="BELI 1 DAPAT 2 Kacamata Autofokus"/>
    <m/>
    <n v="64000"/>
    <n v="0"/>
    <n v="0"/>
    <n v="64000"/>
    <m/>
    <s v="Diskon"/>
    <n v="25600"/>
    <n v="38400"/>
    <n v="104000"/>
    <n v="1560"/>
    <s v="ybs"/>
    <m/>
    <d v="2026-07-01T00:00:00"/>
    <m/>
    <x v="1"/>
    <m/>
    <s v="VIP"/>
    <m/>
    <m/>
    <s v="Tidak"/>
    <s v="COD"/>
    <n v="40000"/>
    <s v="-"/>
    <n v="64040"/>
    <x v="2"/>
  </r>
  <r>
    <s v="1359557239"/>
    <d v="2026-06-19T00:00:00"/>
    <s v="MEIKA-BERKARYA"/>
    <s v="Meika Berkarya"/>
    <s v="6287818525580"/>
    <s v="Kab. Kuningan"/>
    <s v="Cilimus"/>
    <s v="Jl. Panawuan Indrapatra, Panawuan"/>
    <s v="Risward Runtulalo (Kin)"/>
    <s v="6282188101020"/>
    <x v="3"/>
    <s v="Manado"/>
    <s v="Wanea"/>
    <s v="Kelurahan Teling Atas, Lingkungan 6, Patokan Belakang RS Advent Manado"/>
    <n v="1"/>
    <s v="BARANG"/>
    <n v="100"/>
    <n v="0"/>
    <s v="EZ"/>
    <s v="Bulanan"/>
    <s v="Beli 2 Gratis 1 Semprotan Noozle"/>
    <m/>
    <n v="64000"/>
    <n v="0"/>
    <n v="0"/>
    <n v="64000"/>
    <m/>
    <s v="Diskon"/>
    <n v="25600"/>
    <n v="38400"/>
    <n v="168000"/>
    <n v="2520"/>
    <s v="jnt"/>
    <s v="Atasan/Staf/Karyawan"/>
    <d v="2026-07-04T00:00:00"/>
    <m/>
    <x v="1"/>
    <m/>
    <s v="VIP"/>
    <m/>
    <m/>
    <s v="Tidak"/>
    <s v="COD"/>
    <n v="104000"/>
    <s v="-"/>
    <n v="127080"/>
    <x v="8"/>
  </r>
  <r>
    <s v="1359553555"/>
    <d v="2026-06-19T00:00:00"/>
    <s v="MEIKA-BERKARYA"/>
    <s v="Meika Berkarya"/>
    <s v="6287818525580"/>
    <s v="Kab. Kuningan"/>
    <s v="Cilimus"/>
    <s v="Jl. Panawuan Indrapatra, Panawuan"/>
    <s v="Endik Nahak (Jj)"/>
    <s v="6281246333282"/>
    <x v="1"/>
    <s v="Kab. Malaka"/>
    <s v="Malaka Timur"/>
    <s v="Dusun Maubesi Desa Wemeda RT 01 RW 01 Jalan arah Malaka rumah sebelah kanan"/>
    <n v="1"/>
    <s v="BARANG"/>
    <n v="100"/>
    <n v="0"/>
    <s v="EZ"/>
    <s v="Bulanan"/>
    <s v="Beli 1 Semprotan Noozle"/>
    <m/>
    <n v="81000"/>
    <n v="0"/>
    <n v="0"/>
    <n v="81000"/>
    <m/>
    <s v="Diskon"/>
    <n v="32400"/>
    <n v="48600"/>
    <n v="130000"/>
    <n v="1950"/>
    <m/>
    <m/>
    <m/>
    <m/>
    <x v="1"/>
    <m/>
    <s v="VIP"/>
    <m/>
    <m/>
    <s v="Tidak"/>
    <s v="COD"/>
    <n v="49000"/>
    <s v="-"/>
    <n v="79450"/>
    <x v="20"/>
  </r>
  <r>
    <s v="1359305355"/>
    <d v="2026-06-19T00:00:00"/>
    <s v="MEIKA-BERKARYA"/>
    <s v="Meika Berkarya"/>
    <s v="6287818525580"/>
    <s v="Kab. Kuningan"/>
    <s v="Cilimus"/>
    <s v="Jl. Panawuan Indrapatra, Panawuan"/>
    <s v="Ria (Kin)"/>
    <s v="6281339404436"/>
    <x v="1"/>
    <s v="Kupang"/>
    <s v="Maulafa"/>
    <s v="Jl. Kedondong No. 25 RT 011/RW 005 Kelurahan Oepura"/>
    <n v="1"/>
    <s v="BARANG"/>
    <n v="100"/>
    <n v="0"/>
    <s v="EZ"/>
    <s v="Bulanan"/>
    <s v="Beli 1 Gratis 1 Sikat Punggug"/>
    <m/>
    <n v="64000"/>
    <n v="0"/>
    <n v="0"/>
    <n v="64000"/>
    <m/>
    <s v="Diskon"/>
    <n v="25600"/>
    <n v="38400"/>
    <n v="134000"/>
    <n v="2010"/>
    <s v="Ria (Kin)"/>
    <m/>
    <d v="2026-06-24T00:00:00"/>
    <m/>
    <x v="0"/>
    <m/>
    <s v="VIP"/>
    <m/>
    <m/>
    <s v="Tidak"/>
    <s v="COD"/>
    <n v="70000"/>
    <s v="Recon"/>
    <n v="93590"/>
    <x v="7"/>
  </r>
  <r>
    <s v="1359326643"/>
    <d v="2026-06-19T00:00:00"/>
    <s v="MEIKA-BERKARYA"/>
    <s v="Meika Berkarya"/>
    <s v="6287818525580"/>
    <s v="Kab. Kuningan"/>
    <s v="Cilimus"/>
    <s v="Jl. Panawuan Indrapatra, Panawuan"/>
    <s v="Ibrahim Adaus (Jj)"/>
    <s v="6285242081445"/>
    <x v="14"/>
    <s v="Kab. Pangkajene dan Kepulauan"/>
    <s v="Bungoro"/>
    <s v="Jl. Tonasa 2 Kp. Dalebbo Samping Masjid Baiturahman Salebbo Kelurahan Sapanang Kec. Bungoro  Kab Pangkep  sul sel"/>
    <n v="1"/>
    <s v="BARANG"/>
    <n v="100"/>
    <n v="0"/>
    <s v="EZ"/>
    <s v="Bulanan"/>
    <s v="Beli 1 Gratis 1 Sikat Punggug"/>
    <m/>
    <n v="61000"/>
    <n v="0"/>
    <n v="0"/>
    <n v="61000"/>
    <m/>
    <s v="Diskon"/>
    <n v="24400"/>
    <n v="36600"/>
    <n v="131000"/>
    <n v="1965"/>
    <s v="JNT"/>
    <s v="Atasan/Staf/Karyawan"/>
    <d v="2026-06-28T00:00:00"/>
    <m/>
    <x v="1"/>
    <m/>
    <s v="VIP"/>
    <m/>
    <m/>
    <s v="Tidak"/>
    <s v="COD"/>
    <n v="70000"/>
    <s v="-"/>
    <n v="92435"/>
    <x v="19"/>
  </r>
  <r>
    <s v="1359427869"/>
    <d v="2026-06-19T00:00:00"/>
    <s v="MEIKA-BERKARYA"/>
    <s v="Meika Berkarya"/>
    <s v="6287818525580"/>
    <s v="Kab. Kuningan"/>
    <s v="Cilimus"/>
    <s v="Jl. Panawuan Indrapatra, Panawuan"/>
    <s v="Yoesfan rauf (ib)"/>
    <s v="6285242148222"/>
    <x v="8"/>
    <s v="Kab. Toli-Toli"/>
    <s v="Baolan"/>
    <s v="Jl Nuri no 17 tuweley Tolitoli"/>
    <n v="1"/>
    <s v="BARANG"/>
    <n v="100"/>
    <n v="0"/>
    <s v="EZ"/>
    <s v="Bulanan"/>
    <s v="Beli 1 Gratis 1 Sikat Punggug"/>
    <m/>
    <n v="85000"/>
    <n v="0"/>
    <n v="0"/>
    <n v="85000"/>
    <m/>
    <s v="Diskon"/>
    <n v="34000"/>
    <n v="51000"/>
    <n v="155000"/>
    <n v="2325"/>
    <s v="Yoesfan rauf (ib)"/>
    <m/>
    <d v="2026-06-26T00:00:00"/>
    <m/>
    <x v="0"/>
    <m/>
    <s v="VIP"/>
    <m/>
    <m/>
    <s v="Tidak"/>
    <s v="COD"/>
    <n v="70000"/>
    <s v="Recon"/>
    <n v="101675"/>
    <x v="3"/>
  </r>
  <r>
    <s v="1359355650"/>
    <d v="2026-06-19T00:00:00"/>
    <s v="MEIKA-BERKARYA"/>
    <s v="Meika Berkarya"/>
    <s v="6287818525580"/>
    <s v="Kab. Kuningan"/>
    <s v="Cilimus"/>
    <s v="Jl. Panawuan Indrapatra, Panawuan"/>
    <s v="Bondi Wenda (Kin)"/>
    <s v="6285705923416"/>
    <x v="19"/>
    <s v="Bontang"/>
    <s v="Bontang Selatan"/>
    <s v="Kelurahan Tanjung Laut, Jln. Melati 2 RT 35, Dekat SMP 2 Bontang"/>
    <n v="1"/>
    <s v="BARANG"/>
    <n v="100"/>
    <n v="0"/>
    <s v="EZ"/>
    <s v="Bulanan"/>
    <s v="Beli 1 Gratis 1 Alat Cukur Multifungsi"/>
    <m/>
    <n v="59000"/>
    <n v="0"/>
    <n v="0"/>
    <n v="59000"/>
    <m/>
    <s v="Diskon"/>
    <n v="23600"/>
    <n v="35400"/>
    <n v="163000"/>
    <n v="2445"/>
    <s v="Bondi Wenda (Kin)"/>
    <m/>
    <d v="2026-06-25T00:00:00"/>
    <m/>
    <x v="0"/>
    <m/>
    <s v="VIP"/>
    <m/>
    <m/>
    <s v="Tidak"/>
    <s v="COD"/>
    <n v="104000"/>
    <s v="Recon"/>
    <n v="125155"/>
    <x v="9"/>
  </r>
  <r>
    <s v="1359425503"/>
    <d v="2026-06-19T00:00:00"/>
    <s v="MEIKA-BERKARYA"/>
    <s v="Meika Berkarya"/>
    <s v="6287818525580"/>
    <s v="Kab. Kuningan"/>
    <s v="Cilimus"/>
    <s v="Jl. Panawuan Indrapatra, Panawuan"/>
    <s v="Diana mon fikar (Kin)"/>
    <s v="62882021388556"/>
    <x v="3"/>
    <s v="Kab. Bolaang Mongondow"/>
    <s v="Bolaang"/>
    <s v="Desa Langagon Satu, Komplek Alfamart Lorong Sebelah Kanan Masjid Al Furqon"/>
    <n v="1"/>
    <s v="BARANG"/>
    <n v="100"/>
    <n v="0"/>
    <s v="EZ"/>
    <s v="Bulanan"/>
    <s v="Beli 1 Dapat 6 Paket Buku Lancar Membaca Tanpa Mengeja"/>
    <m/>
    <n v="114000"/>
    <n v="0"/>
    <n v="0"/>
    <n v="114000"/>
    <m/>
    <s v="Diskon"/>
    <n v="45600"/>
    <n v="68400"/>
    <n v="198000"/>
    <n v="2970"/>
    <s v="ybs"/>
    <m/>
    <d v="2026-07-01T00:00:00"/>
    <m/>
    <x v="1"/>
    <m/>
    <s v="VIP"/>
    <m/>
    <m/>
    <s v="Tidak"/>
    <s v="COD"/>
    <n v="84000"/>
    <s v="-"/>
    <n v="126630"/>
    <x v="2"/>
  </r>
  <r>
    <s v="1359487033"/>
    <d v="2026-06-19T00:00:00"/>
    <s v="MEIKA-BERKARYA"/>
    <s v="Meika Berkarya"/>
    <s v="6287818525580"/>
    <s v="Kab. Kuningan"/>
    <s v="Cilimus"/>
    <s v="Jl. Panawuan Indrapatra, Panawuan"/>
    <s v="Ibni Dzaky (Bar)"/>
    <s v="6287820997281"/>
    <x v="24"/>
    <s v="Jakarta Timur"/>
    <s v="Cipayung"/>
    <s v="Ibni Dzaky, Alamat. Jl. Villa Damai 1 No. 17 D,  Rt 001/Rw 006, Cilangkap, kec. Cipayung, No Hp: ,62 878-2099-7281 (DIANTARKAN LANGSUNG KE ALAMAT PENERIMA)"/>
    <n v="1"/>
    <s v="BARANG"/>
    <n v="100"/>
    <n v="0"/>
    <s v="EZ"/>
    <s v="Bulanan"/>
    <s v="BELI 1 DAPAT 2 Kacamata Autofokus"/>
    <m/>
    <n v="14000"/>
    <n v="0"/>
    <n v="0"/>
    <n v="14000"/>
    <m/>
    <s v="Diskon"/>
    <n v="8000"/>
    <n v="6000"/>
    <n v="54000"/>
    <n v="810"/>
    <s v="Ibni Dzaky (Bar)"/>
    <m/>
    <d v="2026-06-21T00:00:00"/>
    <m/>
    <x v="0"/>
    <m/>
    <s v="VIP"/>
    <m/>
    <m/>
    <s v="Tidak"/>
    <s v="COD"/>
    <n v="40000"/>
    <s v="Recon"/>
    <n v="47190"/>
    <x v="15"/>
  </r>
  <r>
    <s v="1359339950"/>
    <d v="2026-06-19T00:00:00"/>
    <s v="MEIKA-BERKARYA"/>
    <s v="Meika Berkarya"/>
    <s v="6287818525580"/>
    <s v="Kab. Kuningan"/>
    <s v="Cilimus"/>
    <s v="Jl. Panawuan Indrapatra, Panawuan, Kec. Cigandamekar, Kabupaten Kuningan, Jawa Barat"/>
    <s v="Dr. Mayang (ib)"/>
    <s v="6283895354801"/>
    <x v="8"/>
    <s v="Palu"/>
    <s v="Mantikulore"/>
    <s v="Jl. RE Martadinata Desa Tondo"/>
    <n v="1"/>
    <s v="BARANG"/>
    <n v="100"/>
    <n v="0"/>
    <s v="EZ"/>
    <s v="Bulanan"/>
    <s v="2 Rossa Beauty Fragrance Mist (Mist Sunrise , Sunset)"/>
    <m/>
    <n v="68000"/>
    <n v="0"/>
    <n v="0"/>
    <n v="68000"/>
    <m/>
    <s v="Diskon"/>
    <n v="27200"/>
    <n v="40800"/>
    <n v="198000"/>
    <n v="2970"/>
    <s v="ak"/>
    <s v="Atasan/Staf/Karyawan"/>
    <d v="2026-06-25T00:00:00"/>
    <s v="Mist Sunrise , Sunset"/>
    <x v="0"/>
    <m/>
    <s v="VIP"/>
    <m/>
    <m/>
    <s v="Tidak"/>
    <s v="COD"/>
    <n v="130000"/>
    <s v="Recon"/>
    <n v="154230"/>
    <x v="9"/>
  </r>
  <r>
    <s v="1359466863"/>
    <d v="2026-06-19T00:00:00"/>
    <s v="MEIKA-BERKARYA"/>
    <s v="Meika Berkarya"/>
    <s v="6287818525580"/>
    <s v="Kab. Kuningan"/>
    <s v="Cilimus"/>
    <s v="Jl. Panawuan Indrapatra, Panawuan"/>
    <s v="Jopie Manoy (Jj)"/>
    <s v="6281241144021"/>
    <x v="3"/>
    <s v="Manado"/>
    <s v="Paal Dua"/>
    <s v="Jl Camar 2 No 44 Kelurahan /Desa Malendeng, Rumah warna putih lorong ke 3 sesudah Poltekes Kampus C"/>
    <n v="1"/>
    <s v="BARANG"/>
    <n v="100"/>
    <n v="0"/>
    <s v="EZ"/>
    <s v="Bulanan"/>
    <s v="Beli 1 Gratis 1 Sikat Punggug"/>
    <m/>
    <n v="64000"/>
    <n v="0"/>
    <n v="0"/>
    <n v="64000"/>
    <m/>
    <s v="Diskon"/>
    <n v="25600"/>
    <n v="38400"/>
    <n v="134000"/>
    <n v="2010"/>
    <s v="Jopie Manoy (Jj)"/>
    <m/>
    <d v="2026-06-24T00:00:00"/>
    <m/>
    <x v="0"/>
    <m/>
    <s v="VIP"/>
    <m/>
    <m/>
    <s v="Tidak"/>
    <s v="COD"/>
    <n v="70000"/>
    <s v="Recon"/>
    <n v="93590"/>
    <x v="7"/>
  </r>
  <r>
    <s v="1359445196"/>
    <d v="2026-06-19T00:00:00"/>
    <s v="MEIKA-BERKARYA"/>
    <s v="Meika Berkarya"/>
    <s v="6287818525580"/>
    <s v="Kab. Kuningan"/>
    <s v="Cilimus"/>
    <s v="Jl. Panawuan Indrapatra, Panawuan"/>
    <s v="Yuliawaty (Jj)"/>
    <s v="6281244999209"/>
    <x v="8"/>
    <s v="Kab. Poso"/>
    <s v="Poso Kota Utara"/>
    <s v="Jln. Umanasoli Kelurahan /Desa Lawanga RT 03 RW 05 Rumah dekat Pergudangan"/>
    <n v="1"/>
    <s v="BARANG"/>
    <n v="100"/>
    <n v="0"/>
    <s v="EZ"/>
    <s v="Bulanan"/>
    <s v="Beli 1 Dapat 6 Paket Buku Lancar Membaca Tanpa Mengeja"/>
    <m/>
    <n v="85000"/>
    <n v="0"/>
    <n v="0"/>
    <n v="85000"/>
    <m/>
    <s v="Diskon"/>
    <n v="34000"/>
    <n v="51000"/>
    <n v="169000"/>
    <n v="2535"/>
    <s v="ybs"/>
    <m/>
    <d v="2026-07-06T00:00:00"/>
    <m/>
    <x v="1"/>
    <m/>
    <s v="VIP"/>
    <m/>
    <m/>
    <s v="Tidak"/>
    <s v="COD"/>
    <n v="84000"/>
    <s v="-"/>
    <n v="115465"/>
    <x v="24"/>
  </r>
  <r>
    <s v="1359448813"/>
    <d v="2026-06-19T00:00:00"/>
    <s v="MEIKA-BERKARYA"/>
    <s v="Meika Berkarya"/>
    <s v="6287818525580"/>
    <s v="Kab. Kuningan"/>
    <s v="Cilimus"/>
    <s v="Jl. Panawuan Indrapatra, Panawuan"/>
    <s v="Stanley Sanger (Kin)"/>
    <s v="6285396166393"/>
    <x v="3"/>
    <s v="Manado"/>
    <s v="Wenang"/>
    <s v="Biz Boulevard Hotel, Jl. Pierre Tendean No. 35 Kelurahan Wenang Utara"/>
    <n v="1"/>
    <s v="BARANG"/>
    <n v="100"/>
    <n v="0"/>
    <s v="EZ"/>
    <s v="Bulanan"/>
    <s v="Beli 1 Vacum Cleaner Mobil"/>
    <m/>
    <n v="64000"/>
    <n v="0"/>
    <n v="0"/>
    <n v="64000"/>
    <m/>
    <s v="Diskon"/>
    <n v="25600"/>
    <n v="38400"/>
    <n v="144000"/>
    <n v="2160"/>
    <s v="jnt"/>
    <s v="Atasan/Staf/Karyawan"/>
    <d v="2026-07-04T00:00:00"/>
    <m/>
    <x v="1"/>
    <m/>
    <s v="VIP"/>
    <m/>
    <m/>
    <s v="Tidak"/>
    <s v="COD"/>
    <n v="80000"/>
    <s v="-"/>
    <n v="103440"/>
    <x v="8"/>
  </r>
  <r>
    <s v="1359440913"/>
    <d v="2026-06-19T00:00:00"/>
    <s v="MEIKA-BERKARYA"/>
    <s v="Meika Berkarya"/>
    <s v="6287818525580"/>
    <s v="Kab. Kuningan"/>
    <s v="Cilimus"/>
    <s v="Jl. Panawuan Indrapatra, Panawuan"/>
    <s v="Gsfar ngedihu/Widya Triyani (ib)"/>
    <s v="6281243566678"/>
    <x v="9"/>
    <s v="Ternate"/>
    <s v="Ternate Selatan"/>
    <s v="kelurahan kalumata. ,  galian pasir."/>
    <n v="1"/>
    <s v="BARANG"/>
    <n v="100"/>
    <n v="0"/>
    <s v="EZ"/>
    <s v="Bulanan"/>
    <s v="Beli 1 Gratis 1 Alat Cukur Multifungsi"/>
    <m/>
    <n v="79000"/>
    <n v="0"/>
    <n v="0"/>
    <n v="79000"/>
    <m/>
    <s v="Diskon"/>
    <n v="31600"/>
    <n v="47400"/>
    <n v="183000"/>
    <n v="2745"/>
    <s v="ybs"/>
    <m/>
    <d v="2026-07-01T00:00:00"/>
    <m/>
    <x v="1"/>
    <m/>
    <s v="VIP"/>
    <m/>
    <m/>
    <s v="Tidak"/>
    <s v="COD"/>
    <n v="104000"/>
    <s v="-"/>
    <n v="132855"/>
    <x v="2"/>
  </r>
  <r>
    <s v="1359438559"/>
    <d v="2026-06-19T00:00:00"/>
    <s v="MEIKA-BERKARYA"/>
    <s v="Meika Berkarya"/>
    <s v="6287818525580"/>
    <s v="Kab. Kuningan"/>
    <s v="Cilimus"/>
    <s v="Jl. Panawuan Indrapatra, Panawuan, Kec. Cigandamekar, Kabupaten Kuningan, Jawa Barat"/>
    <s v="risyanto (sp)"/>
    <s v="6285742805425"/>
    <x v="15"/>
    <s v="Kab. Pemalang"/>
    <s v="Comal"/>
    <s v="Dusun Penampan Rt 01 Rw 05 Desa Tumbal, Kec Comal"/>
    <n v="1"/>
    <s v="BARANG"/>
    <n v="100"/>
    <n v="0"/>
    <s v="EZ"/>
    <s v="Bulanan"/>
    <s v="1 SET GIGI PALSU"/>
    <m/>
    <n v="25000"/>
    <n v="0"/>
    <n v="0"/>
    <n v="25000"/>
    <m/>
    <s v="Diskon"/>
    <n v="18000"/>
    <n v="7000"/>
    <n v="85000"/>
    <n v="1275"/>
    <s v="risyanto (sp)"/>
    <m/>
    <d v="2026-06-21T00:00:00"/>
    <s v="HUBUNGI PENERIMA (LANGSUNG ANTAR KE ALAMAT)"/>
    <x v="0"/>
    <m/>
    <s v="VIP"/>
    <m/>
    <m/>
    <s v="Tidak"/>
    <s v="COD"/>
    <n v="60000"/>
    <s v="Recon"/>
    <n v="76725"/>
    <x v="15"/>
  </r>
  <r>
    <s v="1359466618"/>
    <d v="2026-06-19T00:00:00"/>
    <s v="MEIKA-BERKARYA"/>
    <s v="Meika Berkarya"/>
    <s v="6287818525580"/>
    <s v="Kab. Kuningan"/>
    <s v="Cilimus"/>
    <s v="Jl. Panawuan Indrapatra, Panawuan"/>
    <s v="Untung Sumardi (ca)"/>
    <s v="6281910000609"/>
    <x v="16"/>
    <s v="Kab. Banyuwangi"/>
    <s v="Glenmore"/>
    <s v="Desa , Karangharjo RT 02 RW 04 (patokan rumah, pager tembok warna putih)"/>
    <n v="1"/>
    <s v="BARANG"/>
    <n v="100"/>
    <n v="0"/>
    <s v="EZ"/>
    <s v="Bulanan"/>
    <s v="BELI 1 DAPAT 2 Kacamata Autofokus"/>
    <m/>
    <n v="31000"/>
    <n v="0"/>
    <n v="0"/>
    <n v="31000"/>
    <m/>
    <s v="Diskon"/>
    <n v="22000"/>
    <n v="9000"/>
    <n v="68000"/>
    <n v="1020"/>
    <s v="jnt"/>
    <s v="Atasan/Staf/Karyawan"/>
    <d v="2026-06-29T00:00:00"/>
    <m/>
    <x v="1"/>
    <m/>
    <s v="VIP"/>
    <m/>
    <m/>
    <s v="Tidak"/>
    <s v="COD"/>
    <n v="37000"/>
    <s v="-"/>
    <n v="57980"/>
    <x v="10"/>
  </r>
  <r>
    <s v="1359494662"/>
    <d v="2026-06-19T00:00:00"/>
    <s v="MEIKA-BERKARYA"/>
    <s v="Meika Berkarya"/>
    <s v="6287818525580"/>
    <s v="Kab. Kuningan"/>
    <s v="Cilimus"/>
    <s v="Jl. Panawuan Indrapatra, Panawuan"/>
    <s v="I wayan Wardika (BY)"/>
    <s v="6282290814163"/>
    <x v="8"/>
    <s v="Kab. Banggai"/>
    <s v="Toili Barat"/>
    <s v="Desa/Kelurahan : Makapa, Jl. Asean Rt.01/RW.02"/>
    <n v="1"/>
    <s v="BARANG"/>
    <n v="100"/>
    <n v="0"/>
    <s v="EZ"/>
    <s v="Bulanan"/>
    <s v="BELI 1 DAPAT 2 Kacamata Autofokus"/>
    <m/>
    <n v="85000"/>
    <n v="0"/>
    <n v="0"/>
    <n v="85000"/>
    <m/>
    <s v="Diskon"/>
    <n v="34000"/>
    <n v="51000"/>
    <n v="125000"/>
    <n v="1875"/>
    <s v="I wayan Wardika (BY)"/>
    <m/>
    <d v="2026-06-30T00:00:00"/>
    <m/>
    <x v="0"/>
    <m/>
    <s v="VIP"/>
    <m/>
    <m/>
    <s v="Tidak"/>
    <s v="COD"/>
    <n v="40000"/>
    <s v="Recon"/>
    <n v="72125"/>
    <x v="12"/>
  </r>
  <r>
    <s v="1359584279"/>
    <d v="2026-06-19T00:00:00"/>
    <s v="MEIKA-BERKARYA"/>
    <s v="Meika Berkarya"/>
    <s v="6287818525580"/>
    <s v="Kab. Kuningan"/>
    <s v="Cilimus"/>
    <s v="Jl. Panawuan Indrapatra, Panawuan"/>
    <s v="Susanti (Kin)"/>
    <s v="6282341484624"/>
    <x v="1"/>
    <s v="Kupang"/>
    <s v="Oebobo"/>
    <s v="Kelurahan Liliba RT 11 RW 07 Gang Bahagia 07 (LANGSUNG DIANTARKAN KE ALAMAT)"/>
    <n v="1"/>
    <s v="BARANG"/>
    <n v="100"/>
    <n v="0"/>
    <s v="EZ"/>
    <s v="Bulanan"/>
    <s v="Beli 1 Dapat 6 Paket Buku Lancar Membaca Tanpa Mengeja"/>
    <m/>
    <n v="64000"/>
    <n v="0"/>
    <n v="0"/>
    <n v="64000"/>
    <m/>
    <s v="Diskon"/>
    <n v="25600"/>
    <n v="38400"/>
    <n v="148000"/>
    <n v="2220"/>
    <s v="ybs"/>
    <m/>
    <d v="2026-07-02T00:00:00"/>
    <m/>
    <x v="1"/>
    <m/>
    <s v="VIP"/>
    <m/>
    <m/>
    <s v="Tidak"/>
    <s v="COD"/>
    <n v="84000"/>
    <s v="-"/>
    <n v="107380"/>
    <x v="16"/>
  </r>
  <r>
    <s v="1359417580"/>
    <d v="2026-06-19T00:00:00"/>
    <s v="MEIKA-BERKARYA"/>
    <s v="Meika Berkarya"/>
    <s v="6287818525580"/>
    <s v="Kab. Kuningan"/>
    <s v="Cilimus"/>
    <s v="Jl. Panawuan Indrapatra, Panawuan"/>
    <s v="Goliat (Jj)"/>
    <s v="6282315418965"/>
    <x v="26"/>
    <s v="Kab. Indramayu"/>
    <s v="Jatibarang"/>
    <s v="Perumahan Jati Indah Jln. Lili No. 09 Blok 21 Kelurahan /Desa Jatibarang Kec. Jatibarang"/>
    <n v="1"/>
    <s v="BARANG"/>
    <n v="100"/>
    <n v="0"/>
    <s v="EZ"/>
    <s v="Bulanan"/>
    <s v="Beli 1 Vacum Cleaner Mobil"/>
    <m/>
    <n v="8000"/>
    <n v="0"/>
    <n v="0"/>
    <n v="8000"/>
    <m/>
    <s v="Diskon"/>
    <n v="3000"/>
    <n v="5000"/>
    <n v="88000"/>
    <n v="1320"/>
    <s v="Goliat (Jj)"/>
    <m/>
    <d v="2026-06-20T00:00:00"/>
    <m/>
    <x v="0"/>
    <m/>
    <s v="VIP"/>
    <m/>
    <m/>
    <s v="Tidak"/>
    <s v="COD"/>
    <n v="80000"/>
    <s v="Recon"/>
    <n v="81680"/>
    <x v="25"/>
  </r>
  <r>
    <s v="1359416684"/>
    <d v="2026-06-19T00:00:00"/>
    <s v="MEIKA-BERKARYA"/>
    <s v="Meika Berkarya"/>
    <s v="6287818525580"/>
    <s v="Kab. Kuningan"/>
    <s v="Cilimus"/>
    <s v="Jl. Panawuan Indrapatra, Panawuan"/>
    <s v="Haryanto (kin)"/>
    <s v="6281548646455"/>
    <x v="15"/>
    <s v="Kab. Sukoharjo"/>
    <s v="Gatak"/>
    <s v="Cangakan RT 01 RW 03 Desa Wironanggan (LANGSUNG DIANTARKAN KE ALAMAT)"/>
    <n v="1"/>
    <s v="BARANG"/>
    <n v="100"/>
    <n v="0"/>
    <s v="EZ"/>
    <s v="Bulanan"/>
    <s v="Beli 1 Gratis 1 Sikat Punggug"/>
    <m/>
    <n v="25000"/>
    <n v="0"/>
    <n v="0"/>
    <n v="25000"/>
    <m/>
    <s v="Diskon"/>
    <n v="18000"/>
    <n v="7000"/>
    <n v="95000"/>
    <n v="1425"/>
    <s v="Haryanto (kin)"/>
    <m/>
    <d v="2026-06-21T00:00:00"/>
    <m/>
    <x v="0"/>
    <m/>
    <s v="VIP"/>
    <m/>
    <m/>
    <s v="Tidak"/>
    <s v="COD"/>
    <n v="70000"/>
    <s v="Recon"/>
    <n v="86575"/>
    <x v="15"/>
  </r>
  <r>
    <s v="1359331554"/>
    <d v="2026-06-19T00:00:00"/>
    <s v="MEIKA-BERKARYA"/>
    <s v="Meika Berkarya"/>
    <s v="6287818525580"/>
    <s v="Kab. Kuningan"/>
    <s v="Cilimus"/>
    <s v="Jl. Panawuan Indrapatra, Panawuan"/>
    <s v="Frids Dikson siki (Kin)"/>
    <s v="6281339113405"/>
    <x v="1"/>
    <s v="Kupang"/>
    <s v="Kelapa Lima"/>
    <s v="Jln. Prof Yohanis Kelurahan Lasiana, Patokan Dekat SMK Pelayaran Kupang"/>
    <n v="1"/>
    <s v="BARANG"/>
    <n v="100"/>
    <n v="0"/>
    <s v="EZ"/>
    <s v="Bulanan"/>
    <s v="Beli 1 Gratis 1 Alat Cukur Multifungsi"/>
    <m/>
    <n v="64000"/>
    <n v="0"/>
    <n v="0"/>
    <n v="64000"/>
    <m/>
    <s v="Diskon"/>
    <n v="25600"/>
    <n v="38400"/>
    <n v="169000"/>
    <n v="2535"/>
    <s v="Meika Berkarya"/>
    <m/>
    <d v="2026-07-09T00:00:00"/>
    <m/>
    <x v="1"/>
    <m/>
    <s v="VIP"/>
    <m/>
    <m/>
    <s v="Tidak"/>
    <s v="COD"/>
    <n v="105000"/>
    <s v="-"/>
    <n v="128065"/>
    <x v="21"/>
  </r>
  <r>
    <s v="1359333006"/>
    <d v="2026-06-19T00:00:00"/>
    <s v="MEIKA-BERKARYA"/>
    <s v="Meika Berkarya"/>
    <s v="6287818525580"/>
    <s v="Kab. Kuningan"/>
    <s v="Cilimus"/>
    <s v="Jl. Panawuan Indrapatra, Panawuan"/>
    <s v="Bunga Warna Nira (PTR)"/>
    <s v="6282226212224"/>
    <x v="16"/>
    <s v="Kab. Bojonegoro"/>
    <s v="Kedungadem"/>
    <s v="Desa Megale, Dusun Jintel RT. 09 RW. 06, Kec. Kedung Adem"/>
    <n v="1"/>
    <s v="BARANG"/>
    <n v="100"/>
    <n v="0"/>
    <s v="EZ"/>
    <s v="Bulanan"/>
    <s v="BELI 1 DAPAT 2 Kacamata Autofokus"/>
    <m/>
    <n v="25000"/>
    <n v="0"/>
    <n v="0"/>
    <n v="25000"/>
    <m/>
    <s v="Diskon"/>
    <n v="16000"/>
    <n v="9000"/>
    <n v="65000"/>
    <n v="975"/>
    <s v="Bunga Warna Nira (PTR)"/>
    <m/>
    <d v="2026-06-21T00:00:00"/>
    <m/>
    <x v="0"/>
    <m/>
    <s v="VIP"/>
    <m/>
    <m/>
    <s v="Tidak"/>
    <s v="COD"/>
    <n v="40000"/>
    <s v="Recon"/>
    <n v="55025"/>
    <x v="15"/>
  </r>
  <r>
    <s v="1359597772"/>
    <d v="2026-06-19T00:00:00"/>
    <s v="MEIKA-BERKARYA"/>
    <s v="Meika Berkarya"/>
    <s v="6287818525580"/>
    <s v="Kab. Kuningan"/>
    <s v="Cilimus"/>
    <s v="Jl. Panawuan Indrapatra, Panawuan"/>
    <s v="Paulus Sarkol (PS)"/>
    <s v="6285256207372"/>
    <x v="3"/>
    <s v="Manado"/>
    <s v="Mapanget"/>
    <s v="Perum Politeknik Permai Blok G no.14 Desa. Kairagi Dua (ANTRAKN LANGSUNG KE ALAMAT)"/>
    <n v="1"/>
    <s v="BARANG"/>
    <n v="100"/>
    <n v="0"/>
    <s v="EZ"/>
    <s v="Bulanan"/>
    <s v="Beli 1 Gratis 1 Sikat Punggug"/>
    <m/>
    <n v="64000"/>
    <n v="0"/>
    <n v="0"/>
    <n v="64000"/>
    <m/>
    <s v="Diskon"/>
    <n v="25600"/>
    <n v="38400"/>
    <n v="124000"/>
    <n v="1860"/>
    <s v="Paulus Sarkol (PS)"/>
    <m/>
    <d v="2026-06-25T00:00:00"/>
    <m/>
    <x v="0"/>
    <m/>
    <s v="VIP"/>
    <m/>
    <m/>
    <s v="Tidak"/>
    <s v="COD"/>
    <n v="60000"/>
    <s v="Recon"/>
    <n v="83740"/>
    <x v="9"/>
  </r>
  <r>
    <s v="1359493019"/>
    <d v="2026-06-19T00:00:00"/>
    <s v="MEIKA-BERKARYA"/>
    <s v="Meika Berkarya"/>
    <s v="6287818525580"/>
    <s v="Kab. Kuningan"/>
    <s v="Cilimus"/>
    <s v="Jl. Panawuan Indrapatra, Panawuan, Kec. Cigandamekar, Kabupaten Kuningan, Jawa Barat"/>
    <s v="Mama Dicky / Toko Laris (Yn)"/>
    <s v="6281246879534"/>
    <x v="12"/>
    <s v="Kab. Badung"/>
    <s v="Kuta Selatan"/>
    <s v="Jl. tmn putri 007 Kelurahan Benoa ( Patokan Depan Gedung Elpiji ciri-ciri Rumah Toko Laris )"/>
    <n v="1"/>
    <s v="BARANG"/>
    <n v="100"/>
    <n v="0"/>
    <s v="EZ"/>
    <s v="Bulanan"/>
    <s v="2 Rossa Beauty Fragrance Mist (Mist Twilight , Sunset)"/>
    <m/>
    <n v="30000"/>
    <n v="0"/>
    <n v="0"/>
    <n v="30000"/>
    <m/>
    <s v="Diskon"/>
    <n v="12000"/>
    <n v="18000"/>
    <n v="160000"/>
    <n v="2400"/>
    <s v="jn"/>
    <s v="Atasan/Staf/Karyawan"/>
    <d v="2026-06-30T00:00:00"/>
    <s v="Mist Twilight , Sunset"/>
    <x v="1"/>
    <m/>
    <s v="VIP"/>
    <m/>
    <m/>
    <s v="Tidak"/>
    <s v="COD"/>
    <n v="130000"/>
    <s v="-"/>
    <n v="139600"/>
    <x v="12"/>
  </r>
  <r>
    <s v="1359424495"/>
    <d v="2026-06-19T00:00:00"/>
    <s v="MEIKA-BERKARYA"/>
    <s v="Meika Berkarya"/>
    <s v="6287818525580"/>
    <s v="Kab. Kuningan"/>
    <s v="Cilimus"/>
    <s v="Jl. Panawuan Indrapatra, Panawuan, Kec. Cigandamekar, Kabupaten Kuningan, Jawa Barat"/>
    <s v="lustiyani (ib)"/>
    <s v="6281394705006"/>
    <x v="24"/>
    <s v="Jakarta Utara"/>
    <s v="Kelapa Gading"/>
    <s v="Jl. Sanur Indah No. 40 Rt 09 Rw 07 Kelurahan Kelapa Gading Barat"/>
    <n v="1"/>
    <s v="BARANG"/>
    <n v="100"/>
    <n v="0"/>
    <s v="EZ"/>
    <s v="Bulanan"/>
    <s v="2 Rossa Beauty Fragrance Mist (Mist Nightfall , Sunset)"/>
    <m/>
    <n v="14000"/>
    <n v="0"/>
    <n v="0"/>
    <n v="14000"/>
    <m/>
    <s v="Diskon"/>
    <n v="8000"/>
    <n v="6000"/>
    <n v="144000"/>
    <n v="2160"/>
    <s v="lustiyani (ib)"/>
    <m/>
    <d v="2026-06-20T00:00:00"/>
    <s v="Mist Nightfall , Sunset"/>
    <x v="0"/>
    <m/>
    <s v="VIP"/>
    <m/>
    <m/>
    <s v="Tidak"/>
    <s v="COD"/>
    <n v="130000"/>
    <s v="Recon"/>
    <n v="135840"/>
    <x v="25"/>
  </r>
  <r>
    <s v="1359587823"/>
    <d v="2026-06-19T00:00:00"/>
    <s v="MEIKA-BERKARYA"/>
    <s v="Meika Berkarya"/>
    <s v="6287818525580"/>
    <s v="Kab. Kuningan"/>
    <s v="Cilimus"/>
    <s v="Jl. Panawuan Indrapatra, Panawuan"/>
    <s v="Al Bazuri(ca)"/>
    <s v="628978757411"/>
    <x v="28"/>
    <s v="Kab. Tangerang"/>
    <s v="Sindang Jaya"/>
    <s v="Kios Tani Jaya Kp. Pondok waru 2 RT.09/04 Desa.Sukaharja (patokan rumah, samping toko matrial pondok jaya )"/>
    <n v="1"/>
    <s v="BARANG"/>
    <n v="100"/>
    <n v="0"/>
    <s v="EZ"/>
    <s v="Bulanan"/>
    <s v="BELI 1 DAPAT 2 Kacamata Autofokus"/>
    <m/>
    <n v="15000"/>
    <n v="0"/>
    <n v="0"/>
    <n v="15000"/>
    <m/>
    <s v="Diskon"/>
    <n v="9000"/>
    <n v="6000"/>
    <n v="54000"/>
    <n v="810"/>
    <s v="Al Bazuri(ca)"/>
    <m/>
    <d v="2026-06-21T00:00:00"/>
    <m/>
    <x v="0"/>
    <m/>
    <s v="VIP"/>
    <m/>
    <m/>
    <s v="Tidak"/>
    <s v="COD"/>
    <n v="39000"/>
    <s v="Recon"/>
    <n v="47190"/>
    <x v="15"/>
  </r>
  <r>
    <s v="1359593479"/>
    <d v="2026-06-19T00:00:00"/>
    <s v="MEIKA-BERKARYA"/>
    <s v="Meika Berkarya"/>
    <s v="6287818525580"/>
    <s v="Kab. Kuningan"/>
    <s v="Cilimus"/>
    <s v="Jl. Panawuan Indrapatra, Panawuan"/>
    <s v="Abdul Rohim (Ad)"/>
    <s v="6289654059055"/>
    <x v="24"/>
    <s v="Jakarta Barat"/>
    <s v="Grogol Petamburan"/>
    <s v="Kel/Desa jelambar RT 07 RW 04 ( Patokan pom bensin Grogol ) Jln Daan Mogot km 1  Babe.es"/>
    <n v="1"/>
    <s v="BARANG"/>
    <n v="100"/>
    <n v="0"/>
    <s v="EZ"/>
    <s v="Bulanan"/>
    <s v="BELI 1 DAPAT 2 Kacamata Autofokus"/>
    <m/>
    <n v="14000"/>
    <n v="0"/>
    <n v="0"/>
    <n v="14000"/>
    <m/>
    <s v="Diskon"/>
    <n v="8000"/>
    <n v="6000"/>
    <n v="54000"/>
    <n v="810"/>
    <s v="jnt"/>
    <s v="OB"/>
    <d v="2026-06-24T00:00:00"/>
    <m/>
    <x v="1"/>
    <m/>
    <s v="VIP"/>
    <m/>
    <m/>
    <s v="Tidak"/>
    <s v="COD"/>
    <n v="40000"/>
    <s v="-"/>
    <n v="47190"/>
    <x v="7"/>
  </r>
  <r>
    <s v="1359040668"/>
    <d v="2026-06-19T00:00:00"/>
    <s v="MEIKA-BERKARYA"/>
    <s v="Meika Berkarya"/>
    <s v="6287818525580"/>
    <s v="Kab. Kuningan"/>
    <s v="Cilimus"/>
    <s v="Jl. Panawuan Indrapatra, Panawuan"/>
    <s v="Djari (Ad)"/>
    <s v="628179835865"/>
    <x v="26"/>
    <s v="Kab. Bogor"/>
    <s v="Gunungputri"/>
    <s v="Kel/Desa Gunung putri RT 01 RW 11 NO.4 JLN PEDATI"/>
    <n v="1"/>
    <s v="BARANG"/>
    <n v="100"/>
    <n v="0"/>
    <s v="EZ"/>
    <s v="Bulanan"/>
    <s v="BELI 1 DAPAT 2 Kacamata Autofokus"/>
    <m/>
    <n v="15000"/>
    <n v="0"/>
    <n v="0"/>
    <n v="15000"/>
    <m/>
    <s v="Diskon"/>
    <n v="6000"/>
    <n v="9000"/>
    <n v="0"/>
    <n v="0"/>
    <s v="Djari (Ad)"/>
    <m/>
    <d v="2026-06-20T00:00:00"/>
    <m/>
    <x v="0"/>
    <m/>
    <s v="VIP"/>
    <m/>
    <m/>
    <s v="Tidak"/>
    <s v="NONCOD"/>
    <n v="-15000"/>
    <s v="-"/>
    <n v="-9000"/>
    <x v="25"/>
  </r>
  <r>
    <s v="1359024318"/>
    <d v="2026-06-19T00:00:00"/>
    <s v="MEIKA-BERKARYA"/>
    <s v="Meika Berkarya"/>
    <s v="6287818525580"/>
    <s v="Kab. Kuningan"/>
    <s v="Cilimus"/>
    <s v="Jl. Panawuan Indrapatra, Panawuan"/>
    <s v="Iis Dahlia (Jj)"/>
    <s v="6285845215207"/>
    <x v="5"/>
    <s v="Kab. Ketapang"/>
    <s v="Marau"/>
    <s v="Jln. Provinsi RT 04 RW 03 Kelurahan /Desa Batu Payung dua, depan Gereja Katolik"/>
    <n v="1"/>
    <s v="BARANG"/>
    <n v="100"/>
    <n v="0"/>
    <s v="EZ"/>
    <s v="Bulanan"/>
    <s v="Beli 1 Dapat 6 Paket Buku Lancar Membaca Tanpa Mengeja"/>
    <m/>
    <n v="74000"/>
    <n v="0"/>
    <n v="0"/>
    <n v="74000"/>
    <m/>
    <s v="Diskon"/>
    <n v="29600"/>
    <n v="44400"/>
    <n v="158000"/>
    <n v="2370"/>
    <s v="ybs"/>
    <m/>
    <d v="2026-07-06T00:00:00"/>
    <m/>
    <x v="1"/>
    <m/>
    <s v="VIP"/>
    <m/>
    <m/>
    <s v="Tidak"/>
    <s v="COD"/>
    <n v="84000"/>
    <s v="-"/>
    <n v="111230"/>
    <x v="24"/>
  </r>
  <r>
    <s v="1359047605"/>
    <d v="2026-06-19T00:00:00"/>
    <s v="MEIKA-BERKARYA"/>
    <s v="Meika Berkarya"/>
    <s v="6287818525580"/>
    <s v="Kab. Kuningan"/>
    <s v="Cilimus"/>
    <s v="Jl. Panawuan Indrapatra, Panawuan"/>
    <s v="Karjani (ib)"/>
    <s v="6281280018887"/>
    <x v="24"/>
    <s v="Jakarta Utara"/>
    <s v="Kelapa Gading"/>
    <s v="Jln gadingmas timur blk.i.4.no1 kl pegangsaan duwa kelapa gading jakut"/>
    <n v="1"/>
    <s v="BARANG"/>
    <n v="100"/>
    <n v="0"/>
    <s v="EZ"/>
    <s v="Bulanan"/>
    <s v="Beli 1 Gratis 1 Sikat Punggug"/>
    <m/>
    <n v="14000"/>
    <n v="0"/>
    <n v="0"/>
    <n v="14000"/>
    <m/>
    <s v="Diskon"/>
    <n v="8000"/>
    <n v="6000"/>
    <n v="84000"/>
    <n v="1260"/>
    <s v="Karjani (ib)"/>
    <m/>
    <d v="2026-06-20T00:00:00"/>
    <m/>
    <x v="0"/>
    <m/>
    <s v="VIP"/>
    <m/>
    <m/>
    <s v="Tidak"/>
    <s v="COD"/>
    <n v="70000"/>
    <s v="Recon"/>
    <n v="76740"/>
    <x v="25"/>
  </r>
  <r>
    <s v="1358587212"/>
    <d v="2026-06-19T00:00:00"/>
    <s v="MEIKA-BERKARYA"/>
    <s v="Meika Berkarya"/>
    <s v="6287818525580"/>
    <s v="Kab. Kuningan"/>
    <s v="Cilimus"/>
    <s v="Jl. Panawuan Indrapatra, Panawuan"/>
    <s v="Takdir (Jj)"/>
    <s v="6285217336658"/>
    <x v="23"/>
    <s v="Kendari"/>
    <s v="Puuwatu"/>
    <s v="Jln. Pattimura RT 05 RW 02 Kelurahan /Desa Puuwatu Lorong Garuda, Patokan rumah depan Kantor Camat"/>
    <n v="1"/>
    <s v="BARANG"/>
    <n v="100"/>
    <n v="0"/>
    <s v="EZ"/>
    <s v="Bulanan"/>
    <s v="Beli 1 Gratis 1 Alat Cukur Multifungsi"/>
    <m/>
    <n v="68000"/>
    <n v="0"/>
    <n v="0"/>
    <n v="68000"/>
    <m/>
    <s v="Diskon"/>
    <n v="27200"/>
    <n v="40800"/>
    <n v="173000"/>
    <n v="2595"/>
    <s v="Takdir (Jj)"/>
    <m/>
    <d v="2026-06-24T00:00:00"/>
    <m/>
    <x v="0"/>
    <m/>
    <s v="VIP"/>
    <m/>
    <m/>
    <s v="Tidak"/>
    <s v="COD"/>
    <n v="105000"/>
    <s v="Recon"/>
    <n v="129605"/>
    <x v="7"/>
  </r>
  <r>
    <s v="1359122978"/>
    <d v="2026-06-19T00:00:00"/>
    <s v="MEIKA-BERKARYA"/>
    <s v="Meika Berkarya"/>
    <s v="6287818525580"/>
    <s v="Kab. Kuningan"/>
    <s v="Cilimus"/>
    <s v="Jl. Panawuan Indrapatra, Panawuan"/>
    <s v="Muh. Saleh (PS)"/>
    <s v="6282145199996"/>
    <x v="2"/>
    <s v="Bima"/>
    <s v="Raba"/>
    <s v="Jl. Ir. Sutami  RT 10 RW 04  Kelurahan. Rabadompu Barat (ANTRAKN LANGSUNG KE ALAMAT)"/>
    <n v="1"/>
    <s v="BARANG"/>
    <n v="100"/>
    <n v="0"/>
    <s v="EZ"/>
    <s v="Bulanan"/>
    <s v="Beli 1 Gratis 1 Sikat Punggug"/>
    <m/>
    <n v="46000"/>
    <n v="0"/>
    <n v="0"/>
    <n v="46000"/>
    <m/>
    <s v="Diskon"/>
    <n v="18400"/>
    <n v="27600"/>
    <n v="116000"/>
    <n v="1740"/>
    <s v="ybs"/>
    <m/>
    <d v="2026-07-04T00:00:00"/>
    <m/>
    <x v="1"/>
    <m/>
    <s v="VIP"/>
    <m/>
    <m/>
    <s v="Tidak"/>
    <s v="COD"/>
    <n v="70000"/>
    <s v="-"/>
    <n v="86660"/>
    <x v="8"/>
  </r>
  <r>
    <s v="1358996459"/>
    <d v="2026-06-19T00:00:00"/>
    <s v="MEIKA-BERKARYA"/>
    <s v="Meika Berkarya"/>
    <s v="6287818525580"/>
    <s v="Kab. Kuningan"/>
    <s v="Cilimus"/>
    <s v="Jl. Panawuan Indrapatra, Panawuan"/>
    <s v="Firman (Kin)"/>
    <s v="6281258830675"/>
    <x v="5"/>
    <s v="Kab. Landak"/>
    <s v="Menyuke"/>
    <s v="Desa Ansang RT 01 RW 01, Patokan Dekat Kantor Desa (TELPON NO WHATSAPP PENERIMA)"/>
    <n v="1"/>
    <s v="BARANG"/>
    <n v="100"/>
    <n v="0"/>
    <s v="EZ"/>
    <s v="Bulanan"/>
    <s v="Beli 2 Vacum Cleaner Mobil"/>
    <m/>
    <n v="60000"/>
    <n v="0"/>
    <n v="0"/>
    <n v="60000"/>
    <m/>
    <s v="Diskon"/>
    <n v="24000"/>
    <n v="36000"/>
    <n v="210000"/>
    <n v="3150"/>
    <s v="jn"/>
    <s v="Atasan/Staf/Karyawan"/>
    <d v="2026-06-30T00:00:00"/>
    <m/>
    <x v="1"/>
    <m/>
    <s v="VIP"/>
    <m/>
    <m/>
    <s v="Tidak"/>
    <s v="COD"/>
    <n v="150000"/>
    <s v="-"/>
    <n v="170850"/>
    <x v="12"/>
  </r>
  <r>
    <s v="1358649549"/>
    <d v="2026-06-19T00:00:00"/>
    <s v="MEIKA-BERKARYA"/>
    <s v="Meika Berkarya"/>
    <s v="6287818525580"/>
    <s v="Kab. Kuningan"/>
    <s v="Cilimus"/>
    <s v="Jl. Panawuan Indrapatra, Panawuan"/>
    <s v="Hadi Agus (Jj)"/>
    <s v="6285237845575"/>
    <x v="2"/>
    <s v="Kab. Lombok Tengah"/>
    <s v="Praya Barat"/>
    <s v="Dusun Mentotok Kelurahan /Desa Penujak RT Bawak Bagek Kec. Praya Barat"/>
    <n v="1"/>
    <s v="BARANG"/>
    <n v="100"/>
    <n v="0"/>
    <s v="EZ"/>
    <s v="Bulanan"/>
    <s v="Beli 1 Vacum Cleaner Mobil"/>
    <m/>
    <n v="46000"/>
    <n v="0"/>
    <n v="0"/>
    <n v="46000"/>
    <m/>
    <s v="Diskon"/>
    <n v="18400"/>
    <n v="27600"/>
    <n v="126000"/>
    <n v="1890"/>
    <s v="Hadi Agus (Jj)"/>
    <m/>
    <d v="2026-06-24T00:00:00"/>
    <m/>
    <x v="0"/>
    <m/>
    <s v="VIP"/>
    <m/>
    <m/>
    <s v="Tidak"/>
    <s v="COD"/>
    <n v="80000"/>
    <s v="Recon"/>
    <n v="96510"/>
    <x v="7"/>
  </r>
  <r>
    <s v="1359201702"/>
    <d v="2026-06-19T00:00:00"/>
    <s v="MEIKA-BERKARYA"/>
    <s v="Meika Berkarya"/>
    <s v="6287818525580"/>
    <s v="Kab. Kuningan"/>
    <s v="Cilimus"/>
    <s v="Jl. Panawuan Indrapatra, Panawuan, Kec. Cigandamekar, Kabupaten Kuningan, Jawa Barat"/>
    <s v="Budi Syah ( Di)"/>
    <s v="6283854821977"/>
    <x v="0"/>
    <s v="Kab. Labuhanbatu"/>
    <s v="Rantau Utara"/>
    <s v="Jln. Padang bulan, kelurahan Padang bulan, No 208, kec. Rantau utara"/>
    <n v="1"/>
    <s v="BARANG"/>
    <n v="100"/>
    <n v="0"/>
    <s v="EZ"/>
    <s v="Bulanan"/>
    <s v="1 SET GIGI PALSU"/>
    <m/>
    <n v="60000"/>
    <n v="0"/>
    <n v="0"/>
    <n v="60000"/>
    <m/>
    <s v="Diskon"/>
    <n v="24000"/>
    <n v="36000"/>
    <n v="120000"/>
    <n v="1800"/>
    <s v="ybs"/>
    <m/>
    <d v="2026-07-04T00:00:00"/>
    <s v="HUBUNGI PENERIMA (LANGSUNG ANTAR KE ALAMAT)"/>
    <x v="1"/>
    <m/>
    <s v="VIP"/>
    <m/>
    <m/>
    <s v="Tidak"/>
    <s v="COD"/>
    <n v="60000"/>
    <s v="-"/>
    <n v="82200"/>
    <x v="8"/>
  </r>
  <r>
    <s v="1359213085"/>
    <d v="2026-06-19T00:00:00"/>
    <s v="MEIKA-BERKARYA"/>
    <s v="Meika Berkarya"/>
    <s v="6287818525580"/>
    <s v="Kab. Kuningan"/>
    <s v="Cilimus"/>
    <s v="Jl. Panawuan Indrapatra, Panawuan"/>
    <s v="Dewa putu puja Od."/>
    <s v="6282145554071"/>
    <x v="12"/>
    <s v="Kab. Karangasem"/>
    <s v="Manggis"/>
    <s v="Jl. Pelabuhan Padang Bai gang melanting V No.5, Kel Padangbai, Kec. Manggis, Kabupaten Karangasem, Bali 80871 (DIANTAR LANGSUNG KE ALAMAT PENERIMA) Patokan Pelabuhan Padangbai."/>
    <n v="1"/>
    <s v="BARANG"/>
    <n v="100"/>
    <n v="0"/>
    <s v="EZ"/>
    <s v="Bulanan"/>
    <s v="Beli 1 Gratis 1 Sikat Punggug"/>
    <m/>
    <n v="38000"/>
    <n v="0"/>
    <n v="0"/>
    <n v="38000"/>
    <m/>
    <s v="Diskon"/>
    <n v="15200"/>
    <n v="22800"/>
    <n v="100000"/>
    <n v="1500"/>
    <s v="Dewa putu puja Od."/>
    <m/>
    <d v="2026-06-23T00:00:00"/>
    <m/>
    <x v="0"/>
    <m/>
    <s v="VIP"/>
    <m/>
    <m/>
    <s v="Tidak"/>
    <s v="COD"/>
    <n v="62000"/>
    <s v="Recon"/>
    <n v="75700"/>
    <x v="14"/>
  </r>
  <r>
    <s v="1359089919"/>
    <d v="2026-06-19T00:00:00"/>
    <s v="MEIKA-BERKARYA"/>
    <s v="Meika Berkarya"/>
    <s v="6287818525580"/>
    <s v="Kab. Kuningan"/>
    <s v="Cilimus"/>
    <s v="Jl. Panawuan Indrapatra, Panawuan"/>
    <s v="Leo 082241384700 (ib)"/>
    <s v="6281241284700"/>
    <x v="8"/>
    <s v="Kab. Poso"/>
    <s v="Lage"/>
    <s v="Desa maliwuko kec Lage jln Maroso RT 6 nmr cod"/>
    <n v="1"/>
    <s v="BARANG"/>
    <n v="100"/>
    <n v="0"/>
    <s v="EZ"/>
    <s v="Bulanan"/>
    <s v="Beli 1 Gratis 1 Sikat Punggug"/>
    <m/>
    <n v="85000"/>
    <n v="0"/>
    <n v="0"/>
    <n v="85000"/>
    <m/>
    <s v="Diskon"/>
    <n v="34000"/>
    <n v="51000"/>
    <n v="155000"/>
    <n v="2325"/>
    <s v="ybs"/>
    <m/>
    <d v="2026-07-06T00:00:00"/>
    <m/>
    <x v="1"/>
    <m/>
    <s v="VIP"/>
    <m/>
    <m/>
    <s v="Tidak"/>
    <s v="COD"/>
    <n v="70000"/>
    <s v="-"/>
    <n v="101675"/>
    <x v="24"/>
  </r>
  <r>
    <s v="1359084244"/>
    <d v="2026-06-19T00:00:00"/>
    <s v="MEIKA-BERKARYA"/>
    <s v="Meika Berkarya"/>
    <s v="6287818525580"/>
    <s v="Kab. Kuningan"/>
    <s v="Cilimus"/>
    <s v="Jl. Panawuan Indrapatra, Panawuan"/>
    <s v="Muhamad mukhtar (Ad)"/>
    <s v="6282327376866"/>
    <x v="15"/>
    <s v="Kab. Tegal"/>
    <s v="Pangkah"/>
    <s v="Kel/Desa jenggawur RT 03 RW 01 ( patokan Jln masjid baitussyakur)"/>
    <n v="1"/>
    <s v="BARANG"/>
    <n v="100"/>
    <n v="0"/>
    <s v="EZ"/>
    <s v="Bulanan"/>
    <s v="BELI 1 DAPAT 2 Kacamata Autofokus"/>
    <m/>
    <n v="25000"/>
    <n v="0"/>
    <n v="0"/>
    <n v="25000"/>
    <m/>
    <s v="Diskon"/>
    <n v="18000"/>
    <n v="7000"/>
    <n v="65000"/>
    <n v="975"/>
    <s v="Muhamad mukhtar (Ad)"/>
    <m/>
    <d v="2026-06-21T00:00:00"/>
    <m/>
    <x v="0"/>
    <m/>
    <s v="VIP"/>
    <m/>
    <m/>
    <s v="Tidak"/>
    <s v="COD"/>
    <n v="40000"/>
    <s v="Recon"/>
    <n v="57025"/>
    <x v="15"/>
  </r>
  <r>
    <s v="1356885239"/>
    <d v="2026-06-19T00:00:00"/>
    <s v="MEIKA-BERKARYA"/>
    <s v="Meika Berkarya"/>
    <s v="6287818525580"/>
    <s v="Kab. Kuningan"/>
    <s v="Cilimus"/>
    <s v="Jl. Panawuan Indrapatra, Panawuan"/>
    <s v="H Lalu Sarbini (ib)"/>
    <s v="62818363544"/>
    <x v="2"/>
    <s v="Kab. Lombok Tengah"/>
    <s v="Praya"/>
    <s v="Jln Basuki Rahmat no 19 kelurahan Praya"/>
    <n v="1"/>
    <s v="BARANG"/>
    <n v="100"/>
    <n v="0"/>
    <s v="EZ"/>
    <s v="Bulanan"/>
    <s v="Beli 2 Gratis 2 Sikat Punggug"/>
    <m/>
    <n v="46000"/>
    <n v="0"/>
    <n v="0"/>
    <n v="46000"/>
    <m/>
    <s v="Diskon"/>
    <n v="18400"/>
    <n v="27600"/>
    <n v="151000"/>
    <n v="2265"/>
    <s v="H Lalu Sarbini (ib)"/>
    <m/>
    <d v="2026-06-25T00:00:00"/>
    <m/>
    <x v="0"/>
    <m/>
    <s v="VIP"/>
    <m/>
    <m/>
    <s v="Tidak"/>
    <s v="COD"/>
    <n v="105000"/>
    <s v="Recon"/>
    <n v="121135"/>
    <x v="9"/>
  </r>
  <r>
    <s v="1359097690"/>
    <d v="2026-06-19T00:00:00"/>
    <s v="MEIKA-BERKARYA"/>
    <s v="Meika Berkarya"/>
    <s v="6287818525580"/>
    <s v="Kab. Kuningan"/>
    <s v="Cilimus"/>
    <s v="Jl. Panawuan Indrapatra, Panawuan"/>
    <s v="Adriana (PS)"/>
    <s v="6285394535749"/>
    <x v="3"/>
    <s v="Manado"/>
    <s v="Wanea"/>
    <s v="Perum Kharisma koka Blok Ai 13 Kelurahan. Tingkulu (ANTRAKN LANGSUNG KE ALAMAT)"/>
    <n v="1"/>
    <s v="BARANG"/>
    <n v="100"/>
    <n v="0"/>
    <s v="EZ"/>
    <s v="Bulanan"/>
    <s v="Beli 1 Gratis 1 Sikat Punggug"/>
    <m/>
    <n v="64000"/>
    <n v="0"/>
    <n v="0"/>
    <n v="64000"/>
    <m/>
    <s v="Diskon"/>
    <n v="25600"/>
    <n v="38400"/>
    <n v="125000"/>
    <n v="1875"/>
    <s v="ybs"/>
    <m/>
    <d v="2026-07-02T00:00:00"/>
    <m/>
    <x v="1"/>
    <m/>
    <s v="VIP"/>
    <m/>
    <m/>
    <s v="Tidak"/>
    <s v="COD"/>
    <n v="61000"/>
    <s v="-"/>
    <n v="84725"/>
    <x v="16"/>
  </r>
  <r>
    <s v="1358435521"/>
    <d v="2026-06-19T00:00:00"/>
    <s v="MEIKA-BERKARYA"/>
    <s v="Meika Berkarya"/>
    <s v="6287818525580"/>
    <s v="Kab. Kuningan"/>
    <s v="Cilimus"/>
    <s v="Jl. Panawuan Indrapatra, Panawuan"/>
    <s v="Kotje Riruma (Kin)"/>
    <s v="6282349422342"/>
    <x v="25"/>
    <s v="Jayapura"/>
    <s v="Muara Tami"/>
    <s v="SDN Inpres 1 Koya Barat, Kel/Desa Koya Barat (LANGSUNG DIANTARKAN KE ALAMAT)"/>
    <n v="1"/>
    <s v="BARANG"/>
    <n v="100"/>
    <n v="0"/>
    <s v="EZ"/>
    <s v="Bulanan"/>
    <s v="Beli 1 Dapat 6 Paket Buku Lancar Membaca Tanpa Mengeja"/>
    <m/>
    <n v="119000"/>
    <n v="0"/>
    <n v="0"/>
    <n v="119000"/>
    <m/>
    <s v="Diskon"/>
    <n v="47600"/>
    <n v="71400"/>
    <n v="203000"/>
    <n v="3045"/>
    <s v="Kotje Riruma (Kin)"/>
    <m/>
    <d v="2026-06-24T00:00:00"/>
    <m/>
    <x v="0"/>
    <m/>
    <s v="VIP"/>
    <m/>
    <m/>
    <s v="Tidak"/>
    <s v="COD"/>
    <n v="84000"/>
    <s v="Recon"/>
    <n v="128555"/>
    <x v="7"/>
  </r>
  <r>
    <s v="1359059936"/>
    <d v="2026-06-19T00:00:00"/>
    <s v="MEIKA-BERKARYA"/>
    <s v="Meika Berkarya"/>
    <s v="6287818525580"/>
    <s v="Kab. Kuningan"/>
    <s v="Cilimus"/>
    <s v="Jl. Panawuan Indrapatra, Panawuan"/>
    <s v="Angel (ib)"/>
    <s v="6281339435466"/>
    <x v="1"/>
    <s v="Kupang"/>
    <s v="Oebobo"/>
    <s v="Jl Libra (50 m dr HOMESTAY satria) Kel Liliba"/>
    <n v="1"/>
    <s v="BARANG"/>
    <n v="100"/>
    <n v="0"/>
    <s v="EZ"/>
    <s v="Bulanan"/>
    <s v="Beli 2 Gratis 2 Sikat Punggug"/>
    <m/>
    <n v="64000"/>
    <n v="0"/>
    <n v="0"/>
    <n v="64000"/>
    <m/>
    <s v="Diskon"/>
    <n v="25600"/>
    <n v="38400"/>
    <n v="179000"/>
    <n v="2685"/>
    <s v="Meika Berkarya"/>
    <m/>
    <d v="2026-07-08T00:00:00"/>
    <m/>
    <x v="1"/>
    <m/>
    <s v="VIP"/>
    <m/>
    <m/>
    <s v="Tidak"/>
    <s v="COD"/>
    <n v="115000"/>
    <s v="-"/>
    <n v="137915"/>
    <x v="6"/>
  </r>
  <r>
    <s v="1358492094"/>
    <d v="2026-06-19T00:00:00"/>
    <s v="MEIKA-BERKARYA"/>
    <s v="Meika Berkarya"/>
    <s v="6287818525580"/>
    <s v="Kab. Kuningan"/>
    <s v="Cilimus"/>
    <s v="Jl. Panawuan Indrapatra, Panawuan"/>
    <s v="Daniel yonathan (ib)"/>
    <s v="6285232255645"/>
    <x v="1"/>
    <s v="Kab. Sumba Timur"/>
    <s v="Kota Waingapu"/>
    <s v="Kelurahan hambala waingapu,Jln gajah mada belakang toko loveye hambala"/>
    <n v="1"/>
    <s v="BARANG"/>
    <n v="100"/>
    <n v="0"/>
    <s v="EZ"/>
    <s v="Bulanan"/>
    <s v="Beli 1 Gratis 1 Sikat Punggug"/>
    <m/>
    <n v="76000"/>
    <n v="0"/>
    <n v="0"/>
    <n v="76000"/>
    <m/>
    <s v="Diskon"/>
    <n v="30400"/>
    <n v="45600"/>
    <n v="135000"/>
    <n v="2025"/>
    <m/>
    <m/>
    <m/>
    <m/>
    <x v="1"/>
    <m/>
    <s v="VIP"/>
    <m/>
    <m/>
    <s v="Tidak"/>
    <s v="COD"/>
    <n v="59000"/>
    <s v="-"/>
    <n v="87375"/>
    <x v="20"/>
  </r>
  <r>
    <s v="1358446907"/>
    <d v="2026-06-19T00:00:00"/>
    <s v="MEIKA-BERKARYA"/>
    <s v="Meika Berkarya"/>
    <s v="6287818525580"/>
    <s v="Kab. Kuningan"/>
    <s v="Cilimus"/>
    <s v="Jl. Panawuan Indrapatra, Panawuan"/>
    <s v="Didir Bengkel las (Bar)"/>
    <s v="6281515839786"/>
    <x v="15"/>
    <s v="Kab. Pati"/>
    <s v="Gabus"/>
    <s v="Didir, Alamat. Jl. Raya Pati Gabus, Desa Gempolsari ( Pinggir Jalan Raya Utara Smp 2 Gabus), Kec. Gabus, No Hp: ,62 815-1583-9786 (DIANTARKAN LANGSUNG KE ALAMAT PENERIMA)"/>
    <n v="1"/>
    <s v="BARANG"/>
    <n v="100"/>
    <n v="0"/>
    <s v="EZ"/>
    <s v="Bulanan"/>
    <s v="BELI 1 DAPAT 2 Kacamata Autofokus"/>
    <m/>
    <n v="25000"/>
    <n v="0"/>
    <n v="0"/>
    <n v="25000"/>
    <m/>
    <s v="Diskon"/>
    <n v="18000"/>
    <n v="7000"/>
    <n v="65000"/>
    <n v="975"/>
    <s v="Didir Bengkel las (Bar)"/>
    <m/>
    <d v="2026-06-21T00:00:00"/>
    <m/>
    <x v="0"/>
    <m/>
    <s v="VIP"/>
    <m/>
    <m/>
    <s v="Tidak"/>
    <s v="COD"/>
    <n v="40000"/>
    <s v="Recon"/>
    <n v="57025"/>
    <x v="15"/>
  </r>
  <r>
    <s v="1358453775"/>
    <d v="2026-06-19T00:00:00"/>
    <s v="MEIKA-BERKARYA"/>
    <s v="Meika Berkarya"/>
    <s v="6287818525580"/>
    <s v="Kab. Kuningan"/>
    <s v="Cilimus"/>
    <s v="Jl. Panawuan Indrapatra, Panawuan, Kec. Cigandamekar, Kabupaten Kuningan, Jawa Barat"/>
    <s v="Reypan ( Di)"/>
    <s v="6281274158525"/>
    <x v="31"/>
    <s v="Batam"/>
    <s v="Bengkong"/>
    <s v="( Ruko mini) Jln Cahaya garden, jln bengkong sadai, no 23 Blok B3 , kelurahan Sadai , Kec Bengkong"/>
    <n v="1"/>
    <s v="BARANG"/>
    <n v="100"/>
    <n v="5500000"/>
    <s v="EZ"/>
    <s v="Bulanan"/>
    <s v="1 SET GIGI PALSU"/>
    <s v="PASTA GIGI"/>
    <n v="37000"/>
    <n v="0"/>
    <n v="0"/>
    <n v="37000"/>
    <m/>
    <s v="Diskon"/>
    <n v="14800"/>
    <n v="22200"/>
    <n v="97000"/>
    <n v="1455"/>
    <s v="Reypan ( Di)"/>
    <m/>
    <d v="2026-06-22T00:00:00"/>
    <s v="HUBUNGI PENERIMA (LANGSUNG ANTAR KE ALAMAT)"/>
    <x v="0"/>
    <m/>
    <s v="VIP"/>
    <m/>
    <m/>
    <s v="Tidak"/>
    <s v="COD"/>
    <n v="60000"/>
    <s v="Recon"/>
    <n v="73345"/>
    <x v="18"/>
  </r>
  <r>
    <s v="1358678805"/>
    <d v="2026-06-19T00:00:00"/>
    <s v="MEIKA-BERKARYA"/>
    <s v="Meika Berkarya"/>
    <s v="6287818525580"/>
    <s v="Kab. Kuningan"/>
    <s v="Cilimus"/>
    <s v="Jl. Panawuan Indrapatra, Panawuan, Kec. Cigandamekar, Kabupaten Kuningan, Jawa Barat"/>
    <s v="Sukidi ( Di)"/>
    <s v="6281390093575"/>
    <x v="15"/>
    <s v="Kab. Karanganyar"/>
    <s v="Jumapolo"/>
    <s v="Tengklik Rt 003 Rw 006 , Desa Ploso ( Patokan Rumah Ancer Ancer ,Dari Jumapolo, Arah Gudang Lawas, Pertigaan Tengklik Ploso, Bengkel Sahabat Motor) Kec Jumapolo"/>
    <n v="1"/>
    <s v="BARANG"/>
    <n v="100"/>
    <n v="0"/>
    <s v="EZ"/>
    <s v="Bulanan"/>
    <s v="1 SET POMPA SEDOT MANUAL (1 POMPA DAN 1 SELANG)"/>
    <m/>
    <n v="25000"/>
    <n v="0"/>
    <n v="0"/>
    <n v="25000"/>
    <m/>
    <s v="Diskon"/>
    <n v="18000"/>
    <n v="7000"/>
    <n v="95000"/>
    <n v="1425"/>
    <s v="Sukidi ( Di)"/>
    <m/>
    <d v="2026-06-21T00:00:00"/>
    <s v="HUBUNGI PENERIMA (LANGSUNG ANTAR KE ALAMAT)"/>
    <x v="0"/>
    <m/>
    <s v="VIP"/>
    <m/>
    <m/>
    <s v="Tidak"/>
    <s v="COD"/>
    <n v="70000"/>
    <s v="Recon"/>
    <n v="86575"/>
    <x v="15"/>
  </r>
  <r>
    <s v="1358846023"/>
    <d v="2026-06-19T00:00:00"/>
    <s v="MEIKA-BERKARYA"/>
    <s v="Meika Berkarya"/>
    <s v="6287818525580"/>
    <s v="Kab. Kuningan"/>
    <s v="Cilimus"/>
    <s v="Jl. Panawuan Indrapatra, Panawuan, Kec. Cigandamekar, Kabupaten Kuningan, Jawa Barat"/>
    <s v="Maulana Iskandar ( Di)"/>
    <s v="6287898894630"/>
    <x v="2"/>
    <s v="Kab. Sumbawa"/>
    <s v="Utan"/>
    <s v="(Stowe Berang) Desa Batu Rea , Rt 01 Rw 03 ( Patokan Dekat Kantor Desa) Kec Utan"/>
    <n v="1"/>
    <s v="BARANG"/>
    <n v="100"/>
    <n v="0"/>
    <s v="EZ"/>
    <s v="Bulanan"/>
    <s v="1 SET GIGI PALSU"/>
    <m/>
    <n v="52000"/>
    <n v="0"/>
    <n v="0"/>
    <n v="52000"/>
    <m/>
    <s v="Diskon"/>
    <n v="20800"/>
    <n v="31200"/>
    <n v="112000"/>
    <n v="1680"/>
    <s v="ybs"/>
    <m/>
    <d v="2026-07-04T00:00:00"/>
    <s v="HUBUNGI PENERIMA (LANGSUNG ANTAR KE ALAMAT)"/>
    <x v="1"/>
    <m/>
    <s v="VIP"/>
    <m/>
    <m/>
    <s v="Tidak"/>
    <s v="COD"/>
    <n v="60000"/>
    <s v="-"/>
    <n v="79120"/>
    <x v="8"/>
  </r>
  <r>
    <s v="1359253724"/>
    <d v="2026-06-19T00:00:00"/>
    <s v="MEIKA-BERKARYA"/>
    <s v="Meika Berkarya"/>
    <s v="6287818525580"/>
    <s v="Kab. Kuningan"/>
    <s v="Cilimus"/>
    <s v="Jl. Panawuan Indrapatra, Panawuan, Kec. Cigandamekar, Kabupaten Kuningan, Jawa Barat"/>
    <s v="Jamaluddin ( Di)"/>
    <s v="6281211965695"/>
    <x v="28"/>
    <s v="Tangerang"/>
    <s v="Larangan"/>
    <s v="Jl Sunan Kalijaga barat 3 RT 005 RW 11 No 17 Kelurahan Larangan Utar, Kec Larangan"/>
    <n v="1"/>
    <s v="BARANG"/>
    <n v="100"/>
    <n v="0"/>
    <s v="EZ"/>
    <s v="Bulanan"/>
    <s v="1 SET GIGI PALSU"/>
    <m/>
    <n v="15000"/>
    <n v="0"/>
    <n v="0"/>
    <n v="15000"/>
    <m/>
    <s v="Diskon"/>
    <n v="9000"/>
    <n v="6000"/>
    <n v="68500"/>
    <n v="1027.5"/>
    <s v="Jamaluddin ( Di)"/>
    <m/>
    <d v="2026-06-21T00:00:00"/>
    <s v="HUBUNGI PENERIMA (LANGSUNG ANTAR KE ALAMAT)"/>
    <x v="0"/>
    <m/>
    <s v="VIP"/>
    <m/>
    <m/>
    <s v="Tidak"/>
    <s v="COD"/>
    <n v="53500"/>
    <s v="Recon"/>
    <n v="61472.5"/>
    <x v="15"/>
  </r>
  <r>
    <s v="1358878544"/>
    <d v="2026-06-19T00:00:00"/>
    <s v="MEIKA-BERKARYA"/>
    <s v="Meika Berkarya"/>
    <s v="6287818525580"/>
    <s v="Kab. Kuningan"/>
    <s v="Cilimus"/>
    <s v="Jl. Panawuan Indrapatra, Panawuan"/>
    <s v="Asri Tarailu (Jj)"/>
    <s v="6285211021134"/>
    <x v="14"/>
    <s v="Kab. Wajo"/>
    <s v="Sabangparu"/>
    <s v="Kelurahan /Desa Liu, Patokan rumah belakang SD 243 Liu Kec. Sabbang Paru"/>
    <n v="1"/>
    <s v="BARANG"/>
    <n v="100"/>
    <n v="0"/>
    <s v="EZ"/>
    <s v="Bulanan"/>
    <s v="Beli 1 Vacum Cleaner Mobil"/>
    <m/>
    <n v="61000"/>
    <n v="0"/>
    <n v="0"/>
    <n v="61000"/>
    <m/>
    <s v="Diskon"/>
    <n v="24400"/>
    <n v="36600"/>
    <n v="141000"/>
    <n v="2115"/>
    <s v="Asri Tarailu (Jj)"/>
    <m/>
    <d v="2026-06-22T00:00:00"/>
    <m/>
    <x v="0"/>
    <m/>
    <s v="VIP"/>
    <m/>
    <m/>
    <s v="Tidak"/>
    <s v="COD"/>
    <n v="80000"/>
    <s v="Recon"/>
    <n v="102285"/>
    <x v="18"/>
  </r>
  <r>
    <s v="1358900567"/>
    <d v="2026-06-19T00:00:00"/>
    <s v="MEIKA-BERKARYA"/>
    <s v="Meika Berkarya"/>
    <s v="6287818525580"/>
    <s v="Kab. Kuningan"/>
    <s v="Cilimus"/>
    <s v="Jl. Panawuan Indrapatra, Panawuan"/>
    <s v="Triwagio (Jj)"/>
    <s v="6281256361360"/>
    <x v="19"/>
    <s v="Kab. Berau"/>
    <s v="Gunung Tabur"/>
    <s v="Kelurahan /Desa Melati Jaya RT 06 Blok E Jln. Kutai, Patokan rumah samping Kanan Posyandu"/>
    <n v="1"/>
    <s v="BARANG"/>
    <n v="100"/>
    <n v="0"/>
    <s v="EZ"/>
    <s v="Bulanan"/>
    <s v="Beli 1 Gratis 1 Alat Cukur Multifungsi"/>
    <m/>
    <n v="79000"/>
    <n v="0"/>
    <n v="0"/>
    <n v="79000"/>
    <m/>
    <s v="Diskon"/>
    <n v="31600"/>
    <n v="47400"/>
    <n v="183000"/>
    <n v="2745"/>
    <s v="Triwagio (Jj)"/>
    <m/>
    <d v="2026-06-25T00:00:00"/>
    <m/>
    <x v="0"/>
    <m/>
    <s v="VIP"/>
    <m/>
    <m/>
    <s v="Tidak"/>
    <s v="COD"/>
    <n v="104000"/>
    <s v="Recon"/>
    <n v="132855"/>
    <x v="9"/>
  </r>
  <r>
    <s v="1358815446"/>
    <d v="2026-06-19T00:00:00"/>
    <s v="MEIKA-BERKARYA"/>
    <s v="Meika Berkarya"/>
    <s v="6287818525580"/>
    <s v="Kab. Kuningan"/>
    <s v="Cilimus"/>
    <s v="Jl. Panawuan Indrapatra, Panawuan, Kec. Cigandamekar, Kabupaten Kuningan, Jawa Barat"/>
    <s v="Triani ( Di)"/>
    <s v="6285399871574"/>
    <x v="8"/>
    <s v="Palu"/>
    <s v="Palu Selatan"/>
    <s v="Jln Bulili , Kelurahan Petobo, Rt 1 Rw 7 ( Patokan Rumah Dekat Taman Doyat) Kec Palu Selatan"/>
    <n v="1"/>
    <s v="BARANG"/>
    <n v="100"/>
    <n v="0"/>
    <s v="EZ"/>
    <s v="Bulanan"/>
    <s v="1 SET GIGI PALSU"/>
    <m/>
    <n v="68000"/>
    <n v="0"/>
    <n v="0"/>
    <n v="68000"/>
    <m/>
    <s v="Diskon"/>
    <n v="27200"/>
    <n v="40800"/>
    <n v="123000"/>
    <n v="1845"/>
    <s v="ybs"/>
    <m/>
    <d v="2026-07-04T00:00:00"/>
    <s v="HUBUNGI PENERIMA (LANGSUNG ANTAR KE ALAMAT)"/>
    <x v="1"/>
    <m/>
    <s v="VIP"/>
    <m/>
    <m/>
    <s v="Tidak"/>
    <s v="COD"/>
    <n v="55000"/>
    <s v="-"/>
    <n v="80355"/>
    <x v="8"/>
  </r>
  <r>
    <s v="1358854587"/>
    <d v="2026-06-19T00:00:00"/>
    <s v="MEIKA-BERKARYA"/>
    <s v="Meika Berkarya"/>
    <s v="6287818525580"/>
    <s v="Kab. Kuningan"/>
    <s v="Cilimus"/>
    <s v="Jl. Panawuan Indrapatra, Panawuan"/>
    <s v="Nann Nasri (RM)"/>
    <s v="6281297737751"/>
    <x v="8"/>
    <s v="Kab. Sigi"/>
    <s v="Sigi Biromaru"/>
    <s v="Jln guru tua kaluku bula depan kantor perhubungan rumah lantai 2 lorong torayaku desa kalukubula kecamatan sigi biromaru"/>
    <n v="1"/>
    <s v="BARANG"/>
    <n v="100"/>
    <n v="0"/>
    <s v="EZ"/>
    <s v="Bulanan"/>
    <s v="Beli 1 Alat Peras Buah"/>
    <m/>
    <n v="85000"/>
    <n v="0"/>
    <n v="0"/>
    <n v="85000"/>
    <m/>
    <s v="Diskon"/>
    <n v="34000"/>
    <n v="51000"/>
    <n v="160000"/>
    <n v="2400"/>
    <m/>
    <m/>
    <m/>
    <m/>
    <x v="1"/>
    <m/>
    <s v="VIP"/>
    <m/>
    <m/>
    <s v="Tidak"/>
    <s v="COD"/>
    <n v="75000"/>
    <s v="-"/>
    <n v="106600"/>
    <x v="20"/>
  </r>
  <r>
    <s v="1359261163"/>
    <d v="2026-06-19T00:00:00"/>
    <s v="MEIKA-BERKARYA"/>
    <s v="Meika Berkarya"/>
    <s v="6287818525580"/>
    <s v="Kab. Kuningan"/>
    <s v="Cilimus"/>
    <s v="Jl. Panawuan Indrapatra, Panawuan"/>
    <s v="Elah Nurlaela (PTR)"/>
    <s v="6285861275831"/>
    <x v="26"/>
    <s v="Kab. Subang"/>
    <s v="Pagaden Barat"/>
    <s v="Kp Ciyuda, RT. 06 / RW. 02, Desa Bendungan, Kec. Pagaden Barat"/>
    <n v="1"/>
    <s v="BARANG"/>
    <n v="100"/>
    <n v="0"/>
    <s v="EZ"/>
    <s v="Bulanan"/>
    <s v="BELI 1 DAPAT 2 Kacamata Autofokus"/>
    <m/>
    <n v="16000"/>
    <n v="0"/>
    <n v="0"/>
    <n v="16000"/>
    <m/>
    <s v="Diskon"/>
    <n v="11000"/>
    <n v="5000"/>
    <n v="56000"/>
    <n v="840"/>
    <s v="Elah Nurlaela (PTR)"/>
    <m/>
    <d v="2026-06-21T00:00:00"/>
    <m/>
    <x v="0"/>
    <m/>
    <s v="VIP"/>
    <m/>
    <m/>
    <s v="Tidak"/>
    <s v="COD"/>
    <n v="40000"/>
    <s v="Recon"/>
    <n v="50160"/>
    <x v="15"/>
  </r>
  <r>
    <s v="1358861866"/>
    <d v="2026-06-19T00:00:00"/>
    <s v="MEIKA-BERKARYA"/>
    <s v="Meika Berkarya"/>
    <s v="6287818525580"/>
    <s v="Kab. Kuningan"/>
    <s v="Cilimus"/>
    <s v="Jl. Panawuan Indrapatra, Panawuan, Kec. Cigandamekar, Kabupaten Kuningan, Jawa Barat"/>
    <s v="Dian Febriati ( Di)"/>
    <s v="6289530263822"/>
    <x v="6"/>
    <s v="Kab. Dharmasraya"/>
    <s v="Sungai Rumbai"/>
    <s v="Blok C , Jorong 1, Sitiung 3 Blok C, Cahaya Koto, Kelurahan Kurnia Selatan, Kec Sungai Rumbai"/>
    <n v="1"/>
    <s v="BARANG"/>
    <n v="100"/>
    <n v="0"/>
    <s v="EZ"/>
    <s v="Bulanan"/>
    <s v="2 SET GIGI PALSU"/>
    <m/>
    <n v="50000"/>
    <n v="0"/>
    <n v="0"/>
    <n v="50000"/>
    <m/>
    <s v="Diskon"/>
    <n v="20000"/>
    <n v="30000"/>
    <n v="150000"/>
    <n v="2250"/>
    <s v="ybs"/>
    <m/>
    <d v="2026-07-02T00:00:00"/>
    <s v="HUBUNGI PENERIMA (LANGSUNG ANTAR KE ALAMAT)"/>
    <x v="1"/>
    <m/>
    <s v="VIP"/>
    <m/>
    <m/>
    <s v="Tidak"/>
    <s v="COD"/>
    <n v="100000"/>
    <s v="-"/>
    <n v="117750"/>
    <x v="16"/>
  </r>
  <r>
    <s v="1358876998"/>
    <d v="2026-06-19T00:00:00"/>
    <s v="MEIKA-BERKARYA"/>
    <s v="Meika Berkarya"/>
    <s v="6287818525580"/>
    <s v="Kab. Kuningan"/>
    <s v="Cilimus"/>
    <s v="Jl. Panawuan Indrapatra, Panawuan"/>
    <s v="Anjelia (ib)"/>
    <s v="6281389582001"/>
    <x v="1"/>
    <s v="Kab. Sumba Tengah"/>
    <s v="Umbu Ratu Nggay Barat"/>
    <s v=",desa  Umbu pabal,, RW 05, RT 12"/>
    <n v="1"/>
    <s v="BARANG"/>
    <n v="100"/>
    <n v="0"/>
    <s v="EZ"/>
    <s v="Bulanan"/>
    <s v="Beli 1 Dapat 6 Paket Buku Lancar Membaca Tanpa Mengeja"/>
    <m/>
    <n v="85000"/>
    <n v="0"/>
    <n v="0"/>
    <n v="85000"/>
    <m/>
    <s v="Diskon"/>
    <n v="34000"/>
    <n v="51000"/>
    <n v="169000"/>
    <n v="2535"/>
    <m/>
    <m/>
    <m/>
    <m/>
    <x v="1"/>
    <m/>
    <s v="VIP"/>
    <m/>
    <m/>
    <s v="Tidak"/>
    <s v="COD"/>
    <n v="84000"/>
    <s v="-"/>
    <n v="115465"/>
    <x v="20"/>
  </r>
  <r>
    <s v="1358876333"/>
    <d v="2026-06-19T00:00:00"/>
    <s v="MEIKA-BERKARYA"/>
    <s v="Meika Berkarya"/>
    <s v="6287818525580"/>
    <s v="Kab. Kuningan"/>
    <s v="Cilimus"/>
    <s v="Jl. Panawuan Indrapatra, Panawuan"/>
    <s v="YUSFAR herususanto (ib)"/>
    <s v="6285239539056"/>
    <x v="2"/>
    <s v="Kab. Sumbawa Barat"/>
    <s v="Brang Rea"/>
    <s v="Rt/Rw05/03, Desa Beru,"/>
    <n v="1"/>
    <s v="BARANG"/>
    <n v="100"/>
    <n v="0"/>
    <s v="EZ"/>
    <s v="Bulanan"/>
    <s v="Beli 1 Gratis 1 Sikat Punggug"/>
    <m/>
    <n v="52000"/>
    <n v="0"/>
    <n v="0"/>
    <n v="52000"/>
    <m/>
    <s v="Diskon"/>
    <n v="20800"/>
    <n v="31200"/>
    <n v="122000"/>
    <n v="1830"/>
    <s v="ybs"/>
    <m/>
    <d v="2026-07-02T00:00:00"/>
    <m/>
    <x v="1"/>
    <m/>
    <s v="VIP"/>
    <m/>
    <m/>
    <s v="Tidak"/>
    <s v="COD"/>
    <n v="70000"/>
    <s v="-"/>
    <n v="88970"/>
    <x v="16"/>
  </r>
  <r>
    <s v="1359232664"/>
    <d v="2026-06-19T00:00:00"/>
    <s v="MEIKA-BERKARYA"/>
    <s v="Meika Berkarya"/>
    <s v="6287818525580"/>
    <s v="Kab. Kuningan"/>
    <s v="Cilimus"/>
    <s v="Jl. Panawuan Indrapatra, Panawuan"/>
    <s v="Ateng Suhaedi (Kin)"/>
    <s v="6281214721760"/>
    <x v="26"/>
    <s v="Kab. Bandung Barat"/>
    <s v="Cihampelas"/>
    <s v="Jl. Balakasap Kaler TB. Lancar Barokah No. 12 RT 01 RW 03 Desa Pataruman"/>
    <n v="1"/>
    <s v="BARANG"/>
    <n v="100"/>
    <n v="0"/>
    <s v="EZ"/>
    <s v="Bulanan"/>
    <s v="Beli 1 Semprotan Noozle"/>
    <m/>
    <n v="12000"/>
    <n v="0"/>
    <n v="0"/>
    <n v="12000"/>
    <m/>
    <s v="Diskon"/>
    <n v="7000"/>
    <n v="5000"/>
    <n v="66900"/>
    <n v="1003.5"/>
    <s v="Ateng Suhaedi (Kin)"/>
    <m/>
    <d v="2026-06-21T00:00:00"/>
    <m/>
    <x v="0"/>
    <m/>
    <s v="VIP"/>
    <m/>
    <m/>
    <s v="Tidak"/>
    <s v="COD"/>
    <n v="54900"/>
    <s v="Recon"/>
    <n v="60896.5"/>
    <x v="15"/>
  </r>
  <r>
    <s v="1358686401"/>
    <d v="2026-06-19T00:00:00"/>
    <s v="MEIKA-BERKARYA"/>
    <s v="Meika Berkarya"/>
    <s v="6287818525580"/>
    <s v="Kab. Kuningan"/>
    <s v="Cilimus"/>
    <s v="Jl. Panawuan Indrapatra, Panawuan, Kec. Cigandamekar, Kabupaten Kuningan, Jawa Barat"/>
    <s v="Sri sumarni Od."/>
    <s v="6287885735830"/>
    <x v="2"/>
    <s v="Kab. Sumbawa"/>
    <s v="Sumbawa"/>
    <s v="Jl. Cenderawasih Kelurahan Brang Biji Gang Paduma Kost Delfatita Kec Sumbawa (DIANTAR LANGSUNG KE ALAMAT PENERIMA)."/>
    <n v="1"/>
    <s v="BARANG"/>
    <n v="100"/>
    <n v="0"/>
    <s v="EZ"/>
    <s v="Bulanan"/>
    <s v="2 Rossa Beauty Fragrance Mist (Mist Aurora , Sunset)"/>
    <m/>
    <n v="52000"/>
    <n v="0"/>
    <n v="0"/>
    <n v="52000"/>
    <m/>
    <s v="Diskon"/>
    <n v="20800"/>
    <n v="31200"/>
    <n v="182000"/>
    <n v="2730"/>
    <s v="Meika Berkarya"/>
    <m/>
    <d v="2026-07-08T00:00:00"/>
    <s v="Mist Aurora , Sunset"/>
    <x v="1"/>
    <m/>
    <s v="VIP"/>
    <m/>
    <m/>
    <s v="Tidak"/>
    <s v="COD"/>
    <n v="130000"/>
    <s v="-"/>
    <n v="148070"/>
    <x v="6"/>
  </r>
  <r>
    <s v="1358732318"/>
    <d v="2026-06-19T00:00:00"/>
    <s v="MEIKA-BERKARYA"/>
    <s v="Meika Berkarya"/>
    <s v="6287818525580"/>
    <s v="Kab. Kuningan"/>
    <s v="Cilimus"/>
    <s v="Jl. Panawuan Indrapatra, Panawuan"/>
    <s v="Bambang S (Yn)"/>
    <s v="6287739331157"/>
    <x v="20"/>
    <s v="Kab. Sleman"/>
    <s v="Berbah"/>
    <s v="Jl. Kemasan Klayar RT 05 RW 21 Dusun Klayar Desa Sendangtirto Kec Berbah Kab Sleman Patokan Rumah Utara Masjid Al-Ikhsan Klayar ciri-ciri Rumah ada Spanduk Toko Bu Bambang (DIANTAR LANGSUNG KE ALAMAT PENERIMA)."/>
    <n v="1"/>
    <s v="BARANG"/>
    <n v="100"/>
    <n v="0"/>
    <s v="EZ"/>
    <s v="Bulanan"/>
    <s v="Beli 1 Semprotan Noozle"/>
    <m/>
    <n v="20000"/>
    <n v="0"/>
    <n v="0"/>
    <n v="20000"/>
    <m/>
    <s v="Diskon"/>
    <n v="13000"/>
    <n v="7000"/>
    <n v="64900"/>
    <n v="973.5"/>
    <s v="Bambang S (Yn)"/>
    <m/>
    <d v="2026-06-21T00:00:00"/>
    <m/>
    <x v="0"/>
    <m/>
    <s v="VIP"/>
    <m/>
    <m/>
    <s v="Tidak"/>
    <s v="COD"/>
    <n v="44900"/>
    <s v="Recon"/>
    <n v="56926.5"/>
    <x v="15"/>
  </r>
  <r>
    <s v="1358917380"/>
    <d v="2026-06-19T00:00:00"/>
    <s v="MEIKA-BERKARYA"/>
    <s v="Meika Berkarya"/>
    <s v="6287818525580"/>
    <s v="Kab. Kuningan"/>
    <s v="Cilimus"/>
    <s v="Jl. Panawuan Indrapatra, Panawuan"/>
    <s v="Yosia Kmur (Jj)"/>
    <s v="6282335407872"/>
    <x v="25"/>
    <s v="Kab. Supiori"/>
    <s v="Supiori Barat"/>
    <s v="Jln. Efratius Fanindi Kelurahan /Desa Waryei No. Rumah 03 Kec. Supiori Barat"/>
    <n v="1"/>
    <s v="BARANG"/>
    <n v="100"/>
    <n v="0"/>
    <s v="EZ"/>
    <s v="Bulanan"/>
    <s v="Beli 1 Gratis 1 Alat Cukur Multifungsi"/>
    <m/>
    <n v="155000"/>
    <n v="0"/>
    <n v="0"/>
    <n v="155000"/>
    <m/>
    <s v="Diskon"/>
    <n v="62000"/>
    <n v="93000"/>
    <n v="260000"/>
    <n v="3900"/>
    <s v="Yosia"/>
    <m/>
    <d v="2026-06-25T00:00:00"/>
    <m/>
    <x v="0"/>
    <m/>
    <s v="VIP"/>
    <m/>
    <m/>
    <s v="Tidak"/>
    <s v="COD"/>
    <n v="105000"/>
    <s v="Recon"/>
    <n v="163100"/>
    <x v="9"/>
  </r>
  <r>
    <s v="1358697865"/>
    <d v="2026-06-20T00:00:00"/>
    <s v="MEIKA-BERKARYA"/>
    <s v="Meika Berkarya"/>
    <s v="6287818525580"/>
    <s v="Kab. Kuningan"/>
    <s v="Cilimus"/>
    <s v="Jl. Panawuan Indrapatra, Panawuan, Kec. Cigandamekar, Kabupaten Kuningan, Jawa Barat"/>
    <s v="Watini (ar)"/>
    <s v="6285759007705"/>
    <x v="15"/>
    <s v="Kab. Kebumen"/>
    <s v="Padureso"/>
    <s v="Kenayan Desa Balingasal RT 01 RW 01, Kecamatan Padureso"/>
    <n v="1"/>
    <s v="BARANG"/>
    <n v="100"/>
    <n v="0"/>
    <s v="EZ"/>
    <s v="Bulanan"/>
    <s v="1 SET GIGI PALSU"/>
    <m/>
    <n v="25000"/>
    <n v="0"/>
    <n v="0"/>
    <n v="25000"/>
    <m/>
    <s v="Diskon"/>
    <n v="18000"/>
    <n v="7000"/>
    <n v="85000"/>
    <n v="1275"/>
    <s v="Watini (ar)"/>
    <m/>
    <d v="2026-06-23T00:00:00"/>
    <s v="HUBUNGI PENERIMA (LANGSUNG ANTAR KE ALAMAT)"/>
    <x v="0"/>
    <m/>
    <s v="VIP"/>
    <m/>
    <m/>
    <s v="Tidak"/>
    <s v="COD"/>
    <n v="60000"/>
    <s v="Recon"/>
    <n v="76725"/>
    <x v="18"/>
  </r>
  <r>
    <s v="1359372158"/>
    <d v="2026-06-20T00:00:00"/>
    <s v="MEIKA-BERKARYA"/>
    <s v="Meika Berkarya"/>
    <s v="6287818525580"/>
    <s v="Kab. Kuningan"/>
    <s v="Cilimus"/>
    <s v="Jl. Panawuan Indrapatra, Panawuan, Kec. Cigandamekar, Kabupaten Kuningan, Jawa Barat"/>
    <s v="SYAMSIR (sp)"/>
    <s v="6282396300500"/>
    <x v="14"/>
    <s v="Kab. Sinjai"/>
    <s v="Sinjai Timur"/>
    <s v="Jalan Bua-Bua Dusun Pakkita Desa Salohe"/>
    <n v="1"/>
    <s v="BARANG"/>
    <n v="100"/>
    <n v="0"/>
    <s v="EZ"/>
    <s v="Bulanan"/>
    <s v="1 SET GIGI PALSU"/>
    <m/>
    <n v="65000"/>
    <n v="0"/>
    <n v="0"/>
    <n v="65000"/>
    <m/>
    <s v="Diskon"/>
    <n v="26000"/>
    <n v="39000"/>
    <n v="125000"/>
    <n v="1875"/>
    <s v="JNT"/>
    <s v="Atasan/Staf/Karyawan"/>
    <d v="2026-06-28T00:00:00"/>
    <s v="HUBUNGI PENERIMA (LANGSUNG ANTAR KE ALAMAT)"/>
    <x v="1"/>
    <m/>
    <s v="VIP"/>
    <m/>
    <m/>
    <s v="Tidak"/>
    <s v="COD"/>
    <n v="60000"/>
    <s v="-"/>
    <n v="84125"/>
    <x v="0"/>
  </r>
  <r>
    <s v="1359353736"/>
    <d v="2026-06-20T00:00:00"/>
    <s v="MEIKA-BERKARYA"/>
    <s v="Meika Berkarya"/>
    <s v="6287818525580"/>
    <s v="Kab. Kuningan"/>
    <s v="Cilimus"/>
    <s v="Jl. Panawuan Indrapatra, Panawuan"/>
    <s v="Febri (JJ)"/>
    <s v="628814064696"/>
    <x v="10"/>
    <s v="Kab. Banyuasin"/>
    <s v="Talang Kelapa"/>
    <s v="Perumahan Azhar Permai (Kenten Azhar) Jln. Melaburi Blok M-6 No. 32 RT 13 Kelurahan Tanah Mas Kec. Tanah Mas"/>
    <n v="1"/>
    <s v="BARANG"/>
    <n v="100"/>
    <n v="0"/>
    <s v="EZ"/>
    <s v="Bulanan"/>
    <s v="Beli 1 Vacum Cleaner Mobil"/>
    <m/>
    <n v="41000"/>
    <n v="0"/>
    <n v="0"/>
    <n v="41000"/>
    <m/>
    <s v="Diskon"/>
    <n v="16400"/>
    <n v="24600"/>
    <n v="121000"/>
    <n v="1815"/>
    <s v="JNT"/>
    <s v="Atasan/Staf/Karyawan"/>
    <d v="2026-06-28T00:00:00"/>
    <m/>
    <x v="1"/>
    <m/>
    <s v="VIP"/>
    <m/>
    <m/>
    <s v="Tidak"/>
    <s v="COD"/>
    <n v="80000"/>
    <s v="-"/>
    <n v="94585"/>
    <x v="0"/>
  </r>
  <r>
    <s v="1357948371"/>
    <d v="2026-06-20T00:00:00"/>
    <s v="MEIKA-BERKARYA"/>
    <s v="Meika Berkarya"/>
    <s v="6287818525580"/>
    <s v="Kab. Kuningan"/>
    <s v="Cilimus"/>
    <s v="Jl. Panawuan Indrapatra, Panawuan"/>
    <s v="Rosyidi (Bar)"/>
    <s v="6282387819708"/>
    <x v="15"/>
    <s v="Kab. Jepara"/>
    <s v="Nalumsari"/>
    <s v="Rosyidi, Alamat RT 04/RW 03, Sidomulyo, Desa Daren, Kec. Nalumsari, No HP: ,62 823-8781-9708 ( 10 meter timur Gapura Kampung KB, ,40 meter sebelah barat Sendang Bidadari).   (DIANTARKAN LANGSUNG KE ALAMAT PENERIMA)"/>
    <n v="1"/>
    <s v="BARANG"/>
    <n v="100"/>
    <n v="0"/>
    <s v="EZ"/>
    <s v="Bulanan"/>
    <s v="BELI 1 DAPAT 2 Kacamata Autofokus"/>
    <m/>
    <n v="25000"/>
    <n v="0"/>
    <n v="0"/>
    <n v="25000"/>
    <m/>
    <s v="Diskon"/>
    <n v="18000"/>
    <n v="7000"/>
    <n v="65000"/>
    <n v="975"/>
    <s v="Rosyidi (Bar)"/>
    <m/>
    <d v="2026-06-22T00:00:00"/>
    <m/>
    <x v="0"/>
    <m/>
    <s v="VIP"/>
    <m/>
    <m/>
    <s v="Tidak"/>
    <s v="COD"/>
    <n v="40000"/>
    <s v="Recon"/>
    <n v="57025"/>
    <x v="15"/>
  </r>
  <r>
    <s v="1358964767"/>
    <d v="2026-06-20T00:00:00"/>
    <s v="MEIKA-BERKARYA"/>
    <s v="Meika Berkarya"/>
    <s v="6287818525580"/>
    <s v="Kab. Kuningan"/>
    <s v="Cilimus"/>
    <s v="Jl. Panawuan Indrapatra, Panawuan, Kec. Cigandamekar, Kabupaten Kuningan, Jawa Barat"/>
    <s v="Siti Sujarwati ( Di)"/>
    <s v="6282177619250"/>
    <x v="22"/>
    <s v="Kab. Lampung Selatan"/>
    <s v="Natar"/>
    <s v="Desa Bandarejo Rt 07 Rw 03 ( Patokan Rumah Dekat Maskot Cell) Kec Natar"/>
    <n v="1"/>
    <s v="BARANG"/>
    <n v="100"/>
    <n v="0"/>
    <s v="EZ"/>
    <s v="Bulanan"/>
    <s v="1 SET GIGI PALSU"/>
    <m/>
    <n v="25000"/>
    <n v="0"/>
    <n v="0"/>
    <n v="25000"/>
    <m/>
    <s v="Diskon"/>
    <n v="10000"/>
    <n v="15000"/>
    <n v="85000"/>
    <n v="1275"/>
    <s v="Siti Sujarwati ( Di)"/>
    <m/>
    <d v="2026-06-23T00:00:00"/>
    <s v="HUBUNGI PENERIMA (LANGSUNG ANTAR KE ALAMAT)"/>
    <x v="0"/>
    <m/>
    <s v="VIP"/>
    <m/>
    <m/>
    <s v="Tidak"/>
    <s v="COD"/>
    <n v="60000"/>
    <s v="Recon"/>
    <n v="68725"/>
    <x v="18"/>
  </r>
  <r>
    <s v="1359292410"/>
    <d v="2026-06-20T00:00:00"/>
    <s v="MEIKA-BERKARYA"/>
    <s v="Meika Berkarya"/>
    <s v="6287818525580"/>
    <s v="Kab. Kuningan"/>
    <s v="Cilimus"/>
    <s v="Jl. Panawuan Indrapatra, Panawuan, Kec. Cigandamekar, Kabupaten Kuningan, Jawa Barat"/>
    <s v="Daniel R Tahima (ar)"/>
    <s v="6285394242080"/>
    <x v="14"/>
    <s v="Kab. Luwu Utara"/>
    <s v="Masamba"/>
    <s v="Jln Ky Ahmad Dahlan Perumahan Grya Kappuna Kelurahan Kappuna, Kec Masamba (Ibu Dina Istri Polisi Frengki)"/>
    <n v="1"/>
    <s v="BARANG"/>
    <n v="100"/>
    <n v="0"/>
    <s v="EZ"/>
    <s v="Bulanan"/>
    <s v="2 PCS TOPI KOMANDO (H)"/>
    <m/>
    <n v="65000"/>
    <n v="0"/>
    <n v="0"/>
    <n v="65000"/>
    <m/>
    <s v="Diskon"/>
    <n v="26000"/>
    <n v="39000"/>
    <n v="175000"/>
    <n v="2625"/>
    <s v="Daniel R Tahima (ar)"/>
    <m/>
    <d v="2026-06-26T00:00:00"/>
    <s v="HUBUNGI PENERIMA (LANGSUNG ANTAR KE ALAMAT)"/>
    <x v="0"/>
    <m/>
    <s v="VIP"/>
    <m/>
    <m/>
    <s v="Tidak"/>
    <s v="COD"/>
    <n v="110000"/>
    <s v="Recon"/>
    <n v="133375"/>
    <x v="9"/>
  </r>
  <r>
    <s v="1359433651"/>
    <d v="2026-06-20T00:00:00"/>
    <s v="MEIKA-BERKARYA"/>
    <s v="Meika Berkarya"/>
    <s v="6287818525580"/>
    <s v="Kab. Kuningan"/>
    <s v="Cilimus"/>
    <s v="Jl. Panawuan Indrapatra, Panawuan, Kec. Cigandamekar, Kabupaten Kuningan, Jawa Barat"/>
    <s v="Adisabara ( Di)"/>
    <s v="6281329060199"/>
    <x v="15"/>
    <s v="Kab. Grobogan"/>
    <s v="Tanggungharjo"/>
    <s v="Padang Paras, Desa Padang , Rt Rt 02 Rw 03 Kec Tanggungharjo"/>
    <n v="1"/>
    <s v="BARANG"/>
    <n v="100"/>
    <n v="0"/>
    <s v="EZ"/>
    <s v="Bulanan"/>
    <s v="1 SET POMPA SEDOT MANUAL (1 POMPA DAN 1 SELANG)"/>
    <m/>
    <n v="25000"/>
    <n v="0"/>
    <n v="0"/>
    <n v="25000"/>
    <m/>
    <s v="Diskon"/>
    <n v="18000"/>
    <n v="7000"/>
    <n v="92000"/>
    <n v="1380"/>
    <s v="Adisabara ( Di)"/>
    <m/>
    <d v="2026-06-22T00:00:00"/>
    <s v="HUBUNGI PENERIMA (LANGSUNG ANTAR KE ALAMAT)"/>
    <x v="0"/>
    <m/>
    <s v="VIP"/>
    <m/>
    <m/>
    <s v="Tidak"/>
    <s v="COD"/>
    <n v="67000"/>
    <s v="Recon"/>
    <n v="83620"/>
    <x v="15"/>
  </r>
  <r>
    <s v="1359540765"/>
    <d v="2026-06-20T00:00:00"/>
    <s v="MEIKA-BERKARYA"/>
    <s v="Meika Berkarya"/>
    <s v="6287818525580"/>
    <s v="Kab. Kuningan"/>
    <s v="Cilimus"/>
    <s v="Jl. Panawuan Indrapatra, Panawuan"/>
    <s v="Yefri Daud (Jj)"/>
    <s v="6285119580425"/>
    <x v="11"/>
    <s v="Kab. Gorontalo Utara"/>
    <s v="Kwandang"/>
    <s v="Jln. Trans Sulawesi Dusun Talulobutu, Kelurahan /Desa Titidu, Patokan depan rumah kepala desa"/>
    <n v="1"/>
    <s v="BARANG"/>
    <n v="100"/>
    <n v="0"/>
    <s v="EZ"/>
    <s v="Bulanan"/>
    <s v="Beli 1 Gratis 1 Alat Cukur Multifungsi"/>
    <m/>
    <n v="77000"/>
    <n v="0"/>
    <n v="0"/>
    <n v="77000"/>
    <m/>
    <s v="Diskon"/>
    <n v="30800"/>
    <n v="46200"/>
    <n v="182000"/>
    <n v="2730"/>
    <s v="jnt"/>
    <s v="Atasan/Staf/Karyawan"/>
    <d v="2026-07-04T00:00:00"/>
    <m/>
    <x v="1"/>
    <m/>
    <s v="VIP"/>
    <m/>
    <m/>
    <s v="Tidak"/>
    <s v="COD"/>
    <n v="105000"/>
    <s v="-"/>
    <n v="133070"/>
    <x v="17"/>
  </r>
  <r>
    <s v="1359513901"/>
    <d v="2026-06-20T00:00:00"/>
    <s v="MEIKA-BERKARYA"/>
    <s v="Meika Berkarya"/>
    <s v="6287818525580"/>
    <s v="Kab. Kuningan"/>
    <s v="Cilimus"/>
    <s v="Jl. Panawuan Indrapatra, Panawuan"/>
    <s v="Yerak Ntaite (Jj)"/>
    <s v="6285241042648"/>
    <x v="8"/>
    <s v="Kab. Poso"/>
    <s v="Lore Utara"/>
    <s v="Kelurahan /Desa Kaduwaa Jl. Trans Sulawesi No. Rumah 54 RT 004 RW 02 Kec. Kore"/>
    <n v="1"/>
    <s v="BARANG"/>
    <n v="100"/>
    <n v="0"/>
    <s v="EZ"/>
    <s v="Bulanan"/>
    <s v="Beli 1 Vacum Cleaner Mobil"/>
    <m/>
    <n v="85000"/>
    <n v="0"/>
    <n v="0"/>
    <n v="85000"/>
    <m/>
    <s v="Diskon"/>
    <n v="34000"/>
    <n v="51000"/>
    <n v="165000"/>
    <n v="2475"/>
    <s v="Meika Berkarya"/>
    <m/>
    <d v="2026-07-07T00:00:00"/>
    <m/>
    <x v="1"/>
    <m/>
    <s v="VIP"/>
    <m/>
    <m/>
    <s v="Tidak"/>
    <s v="COD"/>
    <n v="80000"/>
    <s v="-"/>
    <n v="111525"/>
    <x v="24"/>
  </r>
  <r>
    <s v="1359519997"/>
    <d v="2026-06-20T00:00:00"/>
    <s v="MEIKA-BERKARYA"/>
    <s v="Meika Berkarya"/>
    <s v="6287818525580"/>
    <s v="Kab. Kuningan"/>
    <s v="Cilimus"/>
    <s v="Jl. Panawuan Indrapatra, Panawuan, Kec. Cigandamekar, Kabupaten Kuningan, Jawa Barat"/>
    <s v="Binus (CN)"/>
    <s v="6285175272591"/>
    <x v="7"/>
    <s v="Kab. Maluku Barat Daya"/>
    <s v="Moa"/>
    <s v="Kelurahan Tiakur , Patokan : Jalan Pangkas Rambut Madura, Kec Moa Lakor"/>
    <n v="1"/>
    <s v="BARANG"/>
    <n v="100"/>
    <n v="0"/>
    <s v="EZ"/>
    <s v="Bulanan"/>
    <s v="2 Rossa Beauty Fragrance Mist (Mist Tropical Dreams , Aurora)"/>
    <m/>
    <n v="133000"/>
    <n v="0"/>
    <n v="0"/>
    <n v="133000"/>
    <m/>
    <s v="Diskon"/>
    <n v="53200"/>
    <n v="79800"/>
    <n v="220000"/>
    <n v="3300"/>
    <m/>
    <m/>
    <m/>
    <s v="Mist Tropical Dreams , Aurora"/>
    <x v="1"/>
    <m/>
    <s v="VIP"/>
    <m/>
    <m/>
    <s v="Tidak"/>
    <s v="COD"/>
    <n v="87000"/>
    <s v="-"/>
    <n v="136900"/>
    <x v="20"/>
  </r>
  <r>
    <s v="1359019337"/>
    <d v="2026-06-20T00:00:00"/>
    <s v="MEIKA-BERKARYA"/>
    <s v="Meika Berkarya"/>
    <s v="6287818525580"/>
    <s v="Kab. Kuningan"/>
    <s v="Cilimus"/>
    <s v="Jl. Panawuan Indrapatra, Panawuan, Kec. Cigandamekar, Kabupaten Kuningan, Jawa Barat"/>
    <s v="Heryanto hermalang ( Di)"/>
    <s v="6282189549277"/>
    <x v="3"/>
    <s v="Kab. Kepulauan Talaud"/>
    <s v="Damau"/>
    <s v="Kelurahan Taduwale , Dusun 2 ( Patokan Rumah Di Samping Rumah Kepala Adat) Kec Damau"/>
    <n v="1"/>
    <s v="BARANG"/>
    <n v="100"/>
    <n v="0"/>
    <s v="EZ"/>
    <s v="Bulanan"/>
    <s v="1 DAPAT 3 PENAMBAL GIGI"/>
    <m/>
    <n v="114000"/>
    <n v="0"/>
    <n v="0"/>
    <n v="114000"/>
    <m/>
    <s v="Diskon"/>
    <n v="45600"/>
    <n v="68400"/>
    <n v="194000"/>
    <n v="2910"/>
    <s v="ybs"/>
    <m/>
    <d v="2026-07-05T00:00:00"/>
    <s v="HUBUNGI PENERIMA (LANGSUNG ANTAR KE ALAMAT)"/>
    <x v="1"/>
    <m/>
    <s v="VIP"/>
    <m/>
    <m/>
    <s v="Tidak"/>
    <s v="COD"/>
    <n v="80000"/>
    <s v="-"/>
    <n v="122690"/>
    <x v="8"/>
  </r>
  <r>
    <s v="1359433008"/>
    <d v="2026-06-20T00:00:00"/>
    <s v="MEIKA-BERKARYA"/>
    <s v="Meika Berkarya"/>
    <s v="6287818525580"/>
    <s v="Kab. Kuningan"/>
    <s v="Cilimus"/>
    <s v="Jl. Panawuan Indrapatra, Panawuan, Kec. Cigandamekar, Kabupaten Kuningan, Jawa Barat"/>
    <s v="Hendra irawadi ( Di)"/>
    <s v="6289509397597"/>
    <x v="27"/>
    <s v="Pekanbaru"/>
    <s v="Marpoyan Damai"/>
    <s v="JL.Paus Gg Khayangan Rt.02/Rw20 no.20 Kelurahan. Tangkerang tengah, Kecamatan. Marpoyan Damai."/>
    <n v="1"/>
    <s v="BARANG"/>
    <n v="100"/>
    <n v="0"/>
    <s v="EZ"/>
    <s v="Bulanan"/>
    <s v="1 SET GIGI PALSU"/>
    <m/>
    <n v="43000"/>
    <n v="0"/>
    <n v="0"/>
    <n v="43000"/>
    <m/>
    <s v="Diskon"/>
    <n v="17200"/>
    <n v="25800"/>
    <n v="98000"/>
    <n v="1470"/>
    <s v="Hendra irawadi ( Di)"/>
    <m/>
    <d v="2026-06-24T00:00:00"/>
    <s v="HUBUNGI PENERIMA (LANGSUNG ANTAR KE ALAMAT)"/>
    <x v="0"/>
    <m/>
    <s v="VIP"/>
    <m/>
    <m/>
    <s v="Tidak"/>
    <s v="COD"/>
    <n v="55000"/>
    <s v="Recon"/>
    <n v="70730"/>
    <x v="14"/>
  </r>
  <r>
    <s v="1359455215"/>
    <d v="2026-06-20T00:00:00"/>
    <s v="MEIKA-BERKARYA"/>
    <s v="Meika Berkarya"/>
    <s v="6287818525580"/>
    <s v="Kab. Kuningan"/>
    <s v="Cilimus"/>
    <s v="Jl. Panawuan Indrapatra, Panawuan, Kec. Cigandamekar, Kabupaten Kuningan, Jawa Barat"/>
    <s v="Dayah/mama dayah (ar)"/>
    <s v="6282153466937"/>
    <x v="19"/>
    <s v="Samarinda"/>
    <s v="Sungai Kunjang"/>
    <s v="Jl Ulin Gg Delima Gg 23 No36 Rt 06 Samping Pasar Kedondong Kelurahan Karang Asam Ilir, Kec Sungai Kunjang"/>
    <n v="1"/>
    <s v="BARANG"/>
    <n v="100"/>
    <n v="0"/>
    <s v="EZ"/>
    <s v="Bulanan"/>
    <s v="1 SET GIGI PALSU"/>
    <m/>
    <n v="57000"/>
    <n v="0"/>
    <n v="0"/>
    <n v="57000"/>
    <m/>
    <s v="Diskon"/>
    <n v="22800"/>
    <n v="34200"/>
    <n v="117000"/>
    <n v="1755"/>
    <s v="Dayah/mama dayah (ar)"/>
    <m/>
    <d v="2026-06-27T00:00:00"/>
    <s v="HUBUNGI PENERIMA (LANGSUNG ANTAR KE ALAMAT)"/>
    <x v="0"/>
    <m/>
    <s v="VIP"/>
    <m/>
    <m/>
    <s v="Tidak"/>
    <s v="COD"/>
    <n v="60000"/>
    <s v="Recon"/>
    <n v="81045"/>
    <x v="3"/>
  </r>
  <r>
    <s v="1359448796"/>
    <d v="2026-06-20T00:00:00"/>
    <s v="MEIKA-BERKARYA"/>
    <s v="Meika Berkarya"/>
    <s v="6287818525580"/>
    <s v="Kab. Kuningan"/>
    <s v="Cilimus"/>
    <s v="Jl. Panawuan Indrapatra, Panawuan"/>
    <s v="Libnijared (Jj)"/>
    <s v="6281376032681"/>
    <x v="1"/>
    <s v="Kab. Malaka"/>
    <s v="Laenmanen"/>
    <s v="Kelurahan /Desa Tesa RT 01 RW 01 Jln. Trans Timor Jurusan Atambua Kupang, Kec. Laenmanen"/>
    <n v="1"/>
    <s v="BARANG"/>
    <n v="100"/>
    <n v="0"/>
    <s v="EZ"/>
    <s v="Bulanan"/>
    <s v="Beli 1 Gratis 1 Alat Cukur Multifungsi"/>
    <m/>
    <n v="81000"/>
    <n v="0"/>
    <n v="0"/>
    <n v="81000"/>
    <m/>
    <s v="Diskon"/>
    <n v="32400"/>
    <n v="48600"/>
    <n v="185000"/>
    <n v="2775"/>
    <s v="Libnijared (Jj)"/>
    <m/>
    <d v="2026-06-26T00:00:00"/>
    <m/>
    <x v="0"/>
    <m/>
    <s v="VIP"/>
    <m/>
    <m/>
    <s v="Tidak"/>
    <s v="COD"/>
    <n v="104000"/>
    <s v="Recon"/>
    <n v="133625"/>
    <x v="9"/>
  </r>
  <r>
    <s v="1359360815"/>
    <d v="2026-06-20T00:00:00"/>
    <s v="MEIKA-BERKARYA"/>
    <s v="Meika Berkarya"/>
    <s v="6287818525580"/>
    <s v="Kab. Kuningan"/>
    <s v="Cilimus"/>
    <s v="Jl. Panawuan Indrapatra, Panawuan"/>
    <s v="Anwar Suanna (Jj)"/>
    <s v="6281242683742"/>
    <x v="3"/>
    <s v="Manado"/>
    <s v="Singkil"/>
    <s v="Jln. Arie Lasut Kelurahan /Desa Ternate Tanjung Lingkungan 2, Patokan rumah depan Masjid Darul Arqom Manado"/>
    <n v="1"/>
    <s v="BARANG"/>
    <n v="100"/>
    <n v="0"/>
    <s v="EZ"/>
    <s v="Bulanan"/>
    <s v="Beli 1 Gratis 1 Alat Cukur Multifungsi"/>
    <m/>
    <n v="64000"/>
    <n v="0"/>
    <n v="0"/>
    <n v="64000"/>
    <m/>
    <s v="Diskon"/>
    <n v="25600"/>
    <n v="38400"/>
    <n v="170000"/>
    <n v="2550"/>
    <s v="Anwar Suanna (Jj)"/>
    <m/>
    <d v="2026-06-26T00:00:00"/>
    <m/>
    <x v="0"/>
    <m/>
    <s v="VIP"/>
    <m/>
    <m/>
    <s v="Tidak"/>
    <s v="COD"/>
    <n v="106000"/>
    <s v="Recon"/>
    <n v="129050"/>
    <x v="9"/>
  </r>
  <r>
    <s v="1359431250"/>
    <d v="2026-06-20T00:00:00"/>
    <s v="MEIKA-BERKARYA"/>
    <s v="Meika Berkarya"/>
    <s v="6287818525580"/>
    <s v="Kab. Kuningan"/>
    <s v="Cilimus"/>
    <s v="Jl. Panawuan Indrapatra, Panawuan"/>
    <s v="Juliyansah (Jj)"/>
    <s v="6285654155645"/>
    <x v="19"/>
    <s v="Kab. Kutai Barat"/>
    <s v="Linggang Bigung"/>
    <s v="Kampung Tutung RT 03 Kelurahan /Desa Linggang Tutung, Kec. Linggang Bigung"/>
    <n v="1"/>
    <s v="BARANG"/>
    <n v="100"/>
    <n v="0"/>
    <s v="EZ"/>
    <s v="Bulanan"/>
    <s v="Beli 1 Gratis 1 Alat Cukur Multifungsi"/>
    <m/>
    <n v="85000"/>
    <n v="0"/>
    <n v="0"/>
    <n v="85000"/>
    <m/>
    <s v="Diskon"/>
    <n v="34000"/>
    <n v="51000"/>
    <n v="189000"/>
    <n v="2835"/>
    <m/>
    <m/>
    <m/>
    <m/>
    <x v="1"/>
    <m/>
    <s v="VIP"/>
    <m/>
    <m/>
    <s v="Tidak"/>
    <s v="COD"/>
    <n v="104000"/>
    <s v="-"/>
    <n v="135165"/>
    <x v="20"/>
  </r>
  <r>
    <s v="1359307180"/>
    <d v="2026-06-20T00:00:00"/>
    <s v="MEIKA-BERKARYA"/>
    <s v="Meika Berkarya"/>
    <s v="6287818525580"/>
    <s v="Kab. Kuningan"/>
    <s v="Cilimus"/>
    <s v="Jl. Panawuan Indrapatra, Panawuan, Kec. Cigandamekar, Kabupaten Kuningan, Jawa Barat"/>
    <s v="Mamah aida ( Di )"/>
    <s v="6283166350831"/>
    <x v="26"/>
    <s v="Cirebon"/>
    <s v="Harjamukti"/>
    <s v="Jln Kecapi Raya Rt 3 Rw 01, Kelurahan Kecapi (Patokan Belakang Smp N 8, Ada Jembatan Kecapi Belok Kanan) Kec Harjamukti"/>
    <n v="1"/>
    <s v="BARANG"/>
    <n v="100"/>
    <n v="0"/>
    <s v="EZ"/>
    <s v="Bulanan"/>
    <s v="1 SET GIGI PALSU"/>
    <m/>
    <n v="8000"/>
    <n v="0"/>
    <n v="0"/>
    <n v="8000"/>
    <m/>
    <s v="Diskon"/>
    <n v="3000"/>
    <n v="5000"/>
    <n v="63000"/>
    <n v="945"/>
    <s v="JNT"/>
    <s v="Atasan/Staf/Karyawan"/>
    <d v="2026-06-25T00:00:00"/>
    <s v="HUBUNGI PENERIMA (LANGSUNG ANTAR KE ALAMAT)"/>
    <x v="1"/>
    <m/>
    <s v="VIP"/>
    <m/>
    <m/>
    <s v="Tidak"/>
    <s v="COD"/>
    <n v="55000"/>
    <s v="-"/>
    <n v="57055"/>
    <x v="7"/>
  </r>
  <r>
    <s v="1359306202"/>
    <d v="2026-06-20T00:00:00"/>
    <s v="MEIKA-BERKARYA"/>
    <s v="Meika Berkarya"/>
    <s v="6287818525580"/>
    <s v="Kab. Kuningan"/>
    <s v="Cilimus"/>
    <s v="Jl. Panawuan Indrapatra, Panawuan"/>
    <s v="Toni Jupisa (Jj)"/>
    <s v="6285890055804"/>
    <x v="5"/>
    <s v="Kab. Ketapang"/>
    <s v="Marau"/>
    <s v="Dusun Penyiuran Kelurahan /Desa Riam Batu Gading RT 02 RW 02, Patokan dekat jembatan rumah sebelah kiri"/>
    <n v="1"/>
    <s v="BARANG"/>
    <n v="100"/>
    <n v="0"/>
    <s v="EZ"/>
    <s v="Bulanan"/>
    <s v="Beli 1 Gratis 1 Alat Cukur Multifungsi"/>
    <m/>
    <n v="74000"/>
    <n v="0"/>
    <n v="0"/>
    <n v="74000"/>
    <m/>
    <s v="Diskon"/>
    <n v="29600"/>
    <n v="44400"/>
    <n v="179000"/>
    <n v="2685"/>
    <s v="Toni Jupisa (Jj)"/>
    <m/>
    <d v="2026-06-25T00:00:00"/>
    <m/>
    <x v="0"/>
    <m/>
    <s v="VIP"/>
    <m/>
    <m/>
    <s v="Tidak"/>
    <s v="COD"/>
    <n v="105000"/>
    <s v="Recon"/>
    <n v="131915"/>
    <x v="7"/>
  </r>
  <r>
    <s v="1359490328"/>
    <d v="2026-06-20T00:00:00"/>
    <s v="MEIKA-BERKARYA"/>
    <s v="Meika Berkarya"/>
    <s v="6287818525580"/>
    <s v="Kab. Kuningan"/>
    <s v="Cilimus"/>
    <s v="Jl. Panawuan Indrapatra, Panawuan, Kec. Cigandamekar, Kabupaten Kuningan, Jawa Barat"/>
    <s v="Desi Haria Sandi ( Di)"/>
    <s v="6281378399978"/>
    <x v="6"/>
    <s v="Padang"/>
    <s v="Kuranji"/>
    <s v="Jln,Bandes ,Parak Jigarang No, 37 Rt 03/ Rw 05 , Kelurahan Anduring, Kec Kuranji"/>
    <n v="1"/>
    <s v="BARANG"/>
    <n v="100"/>
    <n v="0"/>
    <s v="EZ"/>
    <s v="Bulanan"/>
    <s v="1 SET GIGI PALSU"/>
    <m/>
    <n v="38000"/>
    <n v="0"/>
    <n v="0"/>
    <n v="38000"/>
    <m/>
    <s v="Diskon"/>
    <n v="15200"/>
    <n v="22800"/>
    <n v="98000"/>
    <n v="1470"/>
    <s v="jnt"/>
    <s v="Atasan/Staf/Karyawan"/>
    <d v="2026-06-29T00:00:00"/>
    <s v="HUBUNGI PENERIMA (LANGSUNG ANTAR KE ALAMAT)"/>
    <x v="1"/>
    <m/>
    <s v="VIP"/>
    <m/>
    <m/>
    <s v="Tidak"/>
    <s v="COD"/>
    <n v="60000"/>
    <s v="-"/>
    <n v="73730"/>
    <x v="19"/>
  </r>
  <r>
    <s v="1359476522"/>
    <d v="2026-06-20T00:00:00"/>
    <s v="MEIKA-BERKARYA"/>
    <s v="Meika Berkarya"/>
    <s v="6287818525580"/>
    <s v="Kab. Kuningan"/>
    <s v="Cilimus"/>
    <s v="Jl. Panawuan Indrapatra, Panawuan"/>
    <s v="Nasrum (Kin)"/>
    <s v="62882020675830"/>
    <x v="14"/>
    <s v="Makassar"/>
    <s v="Tallo"/>
    <s v="Jl. Teuku Umar 10 Lr. 3 No. 3 Kelurahan Kaluku Bodoa"/>
    <n v="1"/>
    <s v="BARANG"/>
    <n v="100"/>
    <n v="0"/>
    <s v="EZ"/>
    <s v="Bulanan"/>
    <s v="Beli 1 Vacum Cleaner Mobil"/>
    <m/>
    <n v="45000"/>
    <n v="0"/>
    <n v="0"/>
    <n v="45000"/>
    <m/>
    <s v="Diskon"/>
    <n v="18000"/>
    <n v="27000"/>
    <n v="125000"/>
    <n v="1875"/>
    <s v="Nasrum (Kin)"/>
    <m/>
    <d v="2026-06-23T00:00:00"/>
    <m/>
    <x v="0"/>
    <m/>
    <s v="VIP"/>
    <m/>
    <m/>
    <s v="Tidak"/>
    <s v="COD"/>
    <n v="80000"/>
    <s v="Recon"/>
    <n v="96125"/>
    <x v="18"/>
  </r>
  <r>
    <s v="1358249683"/>
    <d v="2026-06-20T00:00:00"/>
    <s v="MEIKA-BERKARYA"/>
    <s v="Meika Berkarya"/>
    <s v="6287818525580"/>
    <s v="Kab. Kuningan"/>
    <s v="Cilimus"/>
    <s v="Jl. Panawuan Indrapatra, Panawuan, Kec. Cigandamekar, Kabupaten Kuningan, Jawa Barat"/>
    <s v="Desy Nur Wahyuni (iaa)"/>
    <s v="6282233144511"/>
    <x v="16"/>
    <s v="Surabaya"/>
    <s v="Sambikerep"/>
    <s v="Dukuh Kapasan Gg. Mekar No. 30B Desa Sambikerep ( Patokan : Catering Dapur Khava )"/>
    <n v="1"/>
    <s v="BARANG"/>
    <n v="100"/>
    <n v="0"/>
    <s v="EZ"/>
    <s v="Bulanan"/>
    <s v="2 Rossa Beauty Fragrance Mist (Mist Sunrise , Aurora)"/>
    <m/>
    <n v="21000"/>
    <n v="0"/>
    <n v="0"/>
    <n v="21000"/>
    <m/>
    <s v="Diskon"/>
    <n v="8400"/>
    <n v="12600"/>
    <n v="0"/>
    <n v="0"/>
    <s v="Desy Nur Wahyuni (iaa)"/>
    <m/>
    <d v="2026-06-22T00:00:00"/>
    <s v="Mist Sunrise , Aurora"/>
    <x v="0"/>
    <m/>
    <s v="VIP"/>
    <m/>
    <m/>
    <s v="Tidak"/>
    <s v="NONCOD"/>
    <n v="-21000"/>
    <s v="-"/>
    <n v="-12600"/>
    <x v="15"/>
  </r>
  <r>
    <s v="1359222247"/>
    <d v="2026-06-20T00:00:00"/>
    <s v="MEIKA-BERKARYA"/>
    <s v="Meika Berkarya"/>
    <s v="6287818525580"/>
    <s v="Kab. Kuningan"/>
    <s v="Cilimus"/>
    <s v="Jl. Panawuan Indrapatra, Panawuan, Kec. Cigandamekar, Kabupaten Kuningan, Jawa Barat"/>
    <s v="Aristi Fitri ( YN )"/>
    <s v="6281228113260"/>
    <x v="15"/>
    <s v="Semarang"/>
    <s v="Semarang Selatan"/>
    <s v="Jl. Singosari 2 No 9 Kelurahan Pleburan ( Patokan : sebelah Timur Cafe Dapur Mama )"/>
    <n v="1"/>
    <s v="BARANG"/>
    <n v="100"/>
    <n v="0"/>
    <s v="EZ"/>
    <s v="Bulanan"/>
    <s v="1 Rossa Beauty Fragrance Mist (Mist varian Aurora)"/>
    <m/>
    <n v="20000"/>
    <n v="0"/>
    <n v="0"/>
    <n v="20000"/>
    <m/>
    <s v="Diskon"/>
    <n v="8000"/>
    <n v="12000"/>
    <n v="0"/>
    <n v="0"/>
    <s v="Aristi Fitri ( YN )"/>
    <m/>
    <d v="2026-06-22T00:00:00"/>
    <s v="Mist varian Aurora"/>
    <x v="0"/>
    <m/>
    <s v="VIP"/>
    <m/>
    <m/>
    <s v="Tidak"/>
    <s v="NONCOD"/>
    <n v="-20000"/>
    <s v="-"/>
    <n v="-12000"/>
    <x v="15"/>
  </r>
  <r>
    <s v="1359697248"/>
    <d v="2026-06-20T00:00:00"/>
    <s v="MEIKA-BERKARYA"/>
    <s v="Meika Berkarya"/>
    <s v="6287818525580"/>
    <s v="Kab. Kuningan"/>
    <s v="Cilimus"/>
    <s v="Jl. Panawuan Indrapatra, Panawuan"/>
    <s v="chika (ib)"/>
    <s v="62852463822"/>
    <x v="30"/>
    <s v="Kab. Mimika"/>
    <s v="Mimika Baru"/>
    <s v="BTN kamoro blok H1 nmr 5 ,desa wonosari jaya"/>
    <n v="1"/>
    <s v="BARANG"/>
    <n v="100"/>
    <n v="0"/>
    <s v="EZ"/>
    <s v="Bulanan"/>
    <s v="Beli 1 Gratis 1 Alat Cukur Multifungsi"/>
    <m/>
    <n v="173000"/>
    <n v="0"/>
    <n v="0"/>
    <n v="173000"/>
    <m/>
    <s v="Diskon"/>
    <n v="69200"/>
    <n v="103800"/>
    <n v="277000"/>
    <n v="4155"/>
    <s v="ybs"/>
    <m/>
    <d v="2026-07-04T00:00:00"/>
    <m/>
    <x v="1"/>
    <m/>
    <s v="VIP"/>
    <m/>
    <m/>
    <s v="Tidak"/>
    <s v="COD"/>
    <n v="104000"/>
    <s v="-"/>
    <n v="169045"/>
    <x v="17"/>
  </r>
  <r>
    <s v="1359200001"/>
    <d v="2026-06-20T00:00:00"/>
    <s v="MEIKA-BERKARYA"/>
    <s v="Meika Berkarya"/>
    <s v="6287818525580"/>
    <s v="Kab. Kuningan"/>
    <s v="Cilimus"/>
    <s v="Jl. Panawuan Indrapatra, Panawuan, Kec. Cigandamekar, Kabupaten Kuningan, Jawa Barat"/>
    <s v="Anton ( Di)"/>
    <s v="6285119120525"/>
    <x v="19"/>
    <s v="Kab. Berau"/>
    <s v="Biatan"/>
    <s v="Desa Karangan RT 02 ( warung makan Zulaikha di depan Pertamina karangan) kec. Biatan"/>
    <n v="1"/>
    <s v="BARANG"/>
    <n v="100"/>
    <n v="0"/>
    <s v="EZ"/>
    <s v="Bulanan"/>
    <s v="1 SET GIGI PALSU"/>
    <m/>
    <n v="79000"/>
    <n v="0"/>
    <n v="0"/>
    <n v="79000"/>
    <s v="0"/>
    <s v="Diskon"/>
    <n v="31600"/>
    <n v="47400"/>
    <n v="139000"/>
    <n v="2085"/>
    <s v="ybs"/>
    <m/>
    <d v="2026-07-04T00:00:00"/>
    <m/>
    <x v="1"/>
    <m/>
    <s v="VIP"/>
    <m/>
    <m/>
    <s v="Tidak"/>
    <s v="COD"/>
    <n v="60000"/>
    <s v="-"/>
    <n v="89515"/>
    <x v="17"/>
  </r>
  <r>
    <s v="1359163279"/>
    <d v="2026-06-20T00:00:00"/>
    <s v="MEIKA-BERKARYA"/>
    <s v="Meika Berkarya"/>
    <s v="6287818525580"/>
    <s v="Kab. Kuningan"/>
    <s v="Cilimus"/>
    <s v="Jl. Panawuan Indrapatra, Panawuan"/>
    <s v="Ida M. Sanam (Jj)"/>
    <s v="6281321970299"/>
    <x v="1"/>
    <s v="Kab. Kupang"/>
    <s v="Fatuleu"/>
    <s v="Kelurahan /Desa Sillu RT 02 RW 01 Kec. Fatuleu Kupang"/>
    <n v="1"/>
    <s v="BARANG"/>
    <n v="100"/>
    <n v="0"/>
    <s v="EZ"/>
    <s v="Bulanan"/>
    <s v="Beli 1 Vacum Cleaner Mobil"/>
    <m/>
    <n v="78000"/>
    <n v="0"/>
    <n v="0"/>
    <n v="78000"/>
    <m/>
    <s v="Diskon"/>
    <n v="31200"/>
    <n v="46800"/>
    <n v="158000"/>
    <n v="2370"/>
    <s v="Meika Berkarya"/>
    <m/>
    <d v="2026-07-08T00:00:00"/>
    <m/>
    <x v="1"/>
    <m/>
    <s v="VIP"/>
    <m/>
    <m/>
    <s v="Tidak"/>
    <s v="COD"/>
    <n v="80000"/>
    <s v="-"/>
    <n v="108830"/>
    <x v="11"/>
  </r>
  <r>
    <s v="1359576654"/>
    <d v="2026-06-20T00:00:00"/>
    <s v="MEIKA-BERKARYA"/>
    <s v="Meika Berkarya"/>
    <s v="6287818525580"/>
    <s v="Kab. Kuningan"/>
    <s v="Cilimus"/>
    <s v="Jl. Panawuan Indrapatra, Panawuan, Kec. Cigandamekar, Kabupaten Kuningan, Jawa Barat"/>
    <s v="Wahid hasim ( Di)"/>
    <s v="6282214297538"/>
    <x v="8"/>
    <s v="Kab. Parigi Moutong"/>
    <s v="Parigi Selatan"/>
    <s v="Nama Wahid( Bpk Mega) Rt1 Rw1 Desa Lemusa ( Patokan Rumah Dekat Kantor Desa) Kec Parigi Selatan"/>
    <n v="1"/>
    <s v="BARANG"/>
    <n v="100"/>
    <n v="0"/>
    <s v="EZ"/>
    <s v="Bulanan"/>
    <s v="2 SET GIGI PALSU"/>
    <m/>
    <n v="85000"/>
    <n v="0"/>
    <n v="0"/>
    <n v="85000"/>
    <m/>
    <s v="Diskon"/>
    <n v="34000"/>
    <n v="51000"/>
    <n v="185000"/>
    <n v="2775"/>
    <s v="Wahid hasim ( Di)"/>
    <m/>
    <d v="2026-06-27T00:00:00"/>
    <s v="HUBUNGI PENERIMA (LANGSUNG ANTAR KE ALAMAT)"/>
    <x v="0"/>
    <m/>
    <s v="VIP"/>
    <m/>
    <m/>
    <s v="Tidak"/>
    <s v="COD"/>
    <n v="100000"/>
    <s v="Recon"/>
    <n v="131225"/>
    <x v="3"/>
  </r>
  <r>
    <s v="1359603620"/>
    <d v="2026-06-20T00:00:00"/>
    <s v="MEIKA-BERKARYA"/>
    <s v="Meika Berkarya"/>
    <s v="6287818525580"/>
    <s v="Kab. Kuningan"/>
    <s v="Cilimus"/>
    <s v="Jl. Panawuan Indrapatra, Panawuan, Kec. Cigandamekar, Kabupaten Kuningan, Jawa Barat"/>
    <s v="Maadi (CN)"/>
    <s v="6282385105437"/>
    <x v="29"/>
    <s v="Kab. Mukomuko"/>
    <s v="Penarik"/>
    <s v="Pemukiman Dusun 4 Kelurahan Penarik ( Patokan : Di Depan Esfa 10 Penarik )"/>
    <n v="1"/>
    <s v="BARANG"/>
    <n v="100"/>
    <n v="0"/>
    <s v="EZ"/>
    <s v="Bulanan"/>
    <s v="3 Rossa Beauty Fragrance Mist (Mist Sunrise, Sunset, Nightfall)"/>
    <m/>
    <n v="54000"/>
    <n v="0"/>
    <n v="0"/>
    <n v="54000"/>
    <m/>
    <s v="Diskon"/>
    <n v="21600"/>
    <n v="32400"/>
    <n v="238000"/>
    <n v="3570"/>
    <s v="ybs"/>
    <m/>
    <d v="2026-07-02T00:00:00"/>
    <s v="Mist Sunrise, Sunset, Nightfall"/>
    <x v="1"/>
    <m/>
    <s v="VIP"/>
    <m/>
    <m/>
    <s v="Tidak"/>
    <s v="COD"/>
    <n v="184000"/>
    <s v="-"/>
    <n v="202030"/>
    <x v="2"/>
  </r>
  <r>
    <s v="1359226641"/>
    <d v="2026-06-20T00:00:00"/>
    <s v="MEIKA-BERKARYA"/>
    <s v="Meika Berkarya"/>
    <s v="6287818525580"/>
    <s v="Kab. Kuningan"/>
    <s v="Cilimus"/>
    <s v="Jl. Panawuan Indrapatra, Panawuan"/>
    <s v="Kembar Kambil (Jj)"/>
    <s v="6281542757038"/>
    <x v="15"/>
    <s v="Kab. Purworejo"/>
    <s v="Ngombol"/>
    <s v="Kelurahan /Desa Singkil Wetan RT 01 RW 02, Patokan rumah Balai desa ke Selatan mentok"/>
    <n v="1"/>
    <s v="BARANG"/>
    <n v="100"/>
    <n v="0"/>
    <s v="EZ"/>
    <s v="Bulanan"/>
    <s v="Beli 1 Vacum Cleaner Mobil"/>
    <m/>
    <n v="25000"/>
    <n v="0"/>
    <n v="0"/>
    <n v="25000"/>
    <m/>
    <s v="Diskon"/>
    <n v="18000"/>
    <n v="7000"/>
    <n v="102000"/>
    <n v="1530"/>
    <s v="Kembar Kambil (Jj)"/>
    <m/>
    <d v="2026-06-22T00:00:00"/>
    <m/>
    <x v="0"/>
    <m/>
    <s v="VIP"/>
    <m/>
    <m/>
    <s v="Tidak"/>
    <s v="COD"/>
    <n v="77000"/>
    <s v="Recon"/>
    <n v="93470"/>
    <x v="15"/>
  </r>
  <r>
    <s v="1359560594"/>
    <d v="2026-06-20T00:00:00"/>
    <s v="MEIKA-BERKARYA"/>
    <s v="Meika Berkarya"/>
    <s v="6287818525580"/>
    <s v="Kab. Kuningan"/>
    <s v="Cilimus"/>
    <s v="Jl. Panawuan Indrapatra, Panawuan, Kec. Cigandamekar, Kabupaten Kuningan, Jawa Barat"/>
    <s v="Suhartini ( Di)"/>
    <s v="6281243953332"/>
    <x v="8"/>
    <s v="Palu"/>
    <s v="Palu Timur"/>
    <s v="Jln Pattimura No 183, Desa Lolu Utara ( Depan Gereja Katolik Ada Lorong Masuk Lorong Itu Sekirang 4 Rumah Ada Rumah Kos Kosan Pagar Kayu Itu Pasnya Rumahku) Kec Palu Timur"/>
    <n v="1"/>
    <s v="BARANG"/>
    <n v="100"/>
    <n v="0"/>
    <s v="EZ"/>
    <s v="Bulanan"/>
    <s v="1 SET GIGI PALSU"/>
    <m/>
    <n v="68000"/>
    <n v="0"/>
    <n v="0"/>
    <n v="68000"/>
    <m/>
    <s v="Diskon"/>
    <n v="27200"/>
    <n v="40800"/>
    <n v="128000"/>
    <n v="1920"/>
    <s v="ybs"/>
    <m/>
    <d v="2026-07-01T00:00:00"/>
    <s v="HUBUNGI PENERIMA (LANGSUNG ANTAR KE ALAMAT)"/>
    <x v="1"/>
    <m/>
    <s v="VIP"/>
    <m/>
    <m/>
    <s v="Tidak"/>
    <s v="COD"/>
    <n v="60000"/>
    <s v="-"/>
    <n v="85280"/>
    <x v="12"/>
  </r>
  <r>
    <s v="1359684239"/>
    <d v="2026-06-20T00:00:00"/>
    <s v="MEIKA-BERKARYA"/>
    <s v="Meika Berkarya"/>
    <s v="6287818525580"/>
    <s v="Kab. Kuningan"/>
    <s v="Cilimus"/>
    <s v="Jl. Panawuan Indrapatra, Panawuan"/>
    <s v="Pak alang (ca)"/>
    <s v="628980395249"/>
    <x v="5"/>
    <s v="Kab. Landak"/>
    <s v="Sompak"/>
    <s v="Desa sompak dusun saliat ( patokan rumah Dari galar sebelah kiri depan warung pak micha )"/>
    <n v="1"/>
    <s v="BARANG"/>
    <n v="100"/>
    <n v="0"/>
    <s v="EZ"/>
    <s v="Bulanan"/>
    <s v="BELI 1 DAPAT 2 Kacamata Autofokus"/>
    <m/>
    <n v="74000"/>
    <n v="0"/>
    <n v="0"/>
    <n v="74000"/>
    <m/>
    <s v="Diskon"/>
    <n v="29600"/>
    <n v="44400"/>
    <n v="109000"/>
    <n v="1635"/>
    <s v="Pak alang (ca)"/>
    <m/>
    <d v="2026-06-23T00:00:00"/>
    <m/>
    <x v="0"/>
    <m/>
    <s v="VIP"/>
    <m/>
    <m/>
    <s v="Tidak"/>
    <s v="COD"/>
    <n v="35000"/>
    <s v="Recon"/>
    <n v="62965"/>
    <x v="18"/>
  </r>
  <r>
    <s v="1359618066"/>
    <d v="2026-06-20T00:00:00"/>
    <s v="MEIKA-BERKARYA"/>
    <s v="Meika Berkarya"/>
    <s v="6287818525580"/>
    <s v="Kab. Kuningan"/>
    <s v="Cilimus"/>
    <s v="Jl. Panawuan Indrapatra, Panawuan, Kec. Cigandamekar, Kabupaten Kuningan, Jawa Barat"/>
    <s v="Nuraini (rz)"/>
    <s v="6282197338665"/>
    <x v="19"/>
    <s v="Kab. Berau"/>
    <s v="Gunung Tabur"/>
    <s v="Jalan poros Bulungan RT 11 No rumah 105 Kelurahan Gunung Tabur"/>
    <n v="1"/>
    <s v="BARANG"/>
    <n v="100"/>
    <n v="0"/>
    <s v="EZ"/>
    <s v="Bulanan"/>
    <s v="1 Rossa Beauty Eau De Parfum (WHISPER Eau De Parfum)"/>
    <m/>
    <n v="79000"/>
    <n v="0"/>
    <n v="0"/>
    <n v="79000"/>
    <m/>
    <s v="Diskon"/>
    <n v="31600"/>
    <n v="47400"/>
    <n v="365000"/>
    <n v="5475"/>
    <s v="Nuraini (rz)"/>
    <m/>
    <d v="2026-07-02T00:00:00"/>
    <s v="WHISPER Eau De Parfum"/>
    <x v="0"/>
    <m/>
    <s v="VIP"/>
    <m/>
    <m/>
    <s v="Tidak"/>
    <s v="COD"/>
    <n v="286000"/>
    <s v="Recon"/>
    <n v="312125"/>
    <x v="2"/>
  </r>
  <r>
    <s v="1359232504"/>
    <d v="2026-06-20T00:00:00"/>
    <s v="MEIKA-BERKARYA"/>
    <s v="Meika Berkarya"/>
    <s v="6287818525580"/>
    <s v="Kab. Kuningan"/>
    <s v="Cilimus"/>
    <s v="Jl. Panawuan Indrapatra, Panawuan"/>
    <s v="Andriyan Kristanto (Jj)"/>
    <s v="628157718914"/>
    <x v="15"/>
    <s v="Kab. Semarang"/>
    <s v="Ungaran Timur"/>
    <s v="Perumahan Griya Karya Adiguna Tompo Gunung Jln. Sawo No. 18 Kelurahan /Desa Kalongan Kec. Ungaran Timur"/>
    <n v="1"/>
    <s v="BARANG"/>
    <n v="100"/>
    <n v="0"/>
    <s v="EZ"/>
    <s v="Bulanan"/>
    <s v="Beli 1 Vacum Cleaner Mobil"/>
    <m/>
    <n v="20000"/>
    <n v="0"/>
    <n v="0"/>
    <n v="20000"/>
    <m/>
    <s v="Diskon"/>
    <n v="13000"/>
    <n v="7000"/>
    <n v="98000"/>
    <n v="1470"/>
    <s v="ybs"/>
    <m/>
    <d v="2026-06-22T00:00:00"/>
    <m/>
    <x v="0"/>
    <m/>
    <s v="VIP"/>
    <m/>
    <m/>
    <s v="Tidak"/>
    <s v="COD"/>
    <n v="78000"/>
    <s v="Recon"/>
    <n v="89530"/>
    <x v="15"/>
  </r>
  <r>
    <s v="1359630790"/>
    <d v="2026-06-22T00:00:00"/>
    <s v="MEIKA-BERKARYA"/>
    <s v="Meika Berkarya"/>
    <s v="6287818525580"/>
    <s v="Kab. Kuningan"/>
    <s v="Cilimus"/>
    <s v="Jl. Panawuan Indrapatra, Panawuan, Kec. Cigandamekar, Kabupaten Kuningan, Jawa Barat"/>
    <s v="Bian (IS)"/>
    <s v="6282171653755"/>
    <x v="6"/>
    <s v="Kab. Dharmasraya"/>
    <s v="Pulau Punjung"/>
    <s v="Kelurahan Sungai Dareh (Patokan Belakang Kfe Groge ,Depan Kantor Pu) Kec Pulau Punjung Kab Dharmasraya Provinsi Sumatra Barat"/>
    <n v="1"/>
    <s v="BARANG"/>
    <n v="100"/>
    <n v="0"/>
    <s v="EZ"/>
    <s v="Bulanan"/>
    <s v="1 SET POMPA SEDOT MANUAL (1 POMPA DAN 1 SELANG)"/>
    <m/>
    <n v="50000"/>
    <n v="0"/>
    <n v="0"/>
    <n v="50000"/>
    <m/>
    <s v="Diskon"/>
    <n v="20000"/>
    <n v="30000"/>
    <n v="110000"/>
    <n v="1650"/>
    <s v="ybs"/>
    <m/>
    <d v="2026-07-03T00:00:00"/>
    <s v="HUBUNGI PENERIMA (LANGSUNG ANTAR KE ALAMAT)"/>
    <x v="1"/>
    <m/>
    <s v="VIP"/>
    <m/>
    <m/>
    <s v="Tidak"/>
    <s v="COD"/>
    <n v="60000"/>
    <s v="-"/>
    <n v="78350"/>
    <x v="12"/>
  </r>
  <r>
    <s v="1359634804"/>
    <d v="2026-06-22T00:00:00"/>
    <s v="MEIKA-BERKARYA"/>
    <s v="Meika Berkarya"/>
    <s v="6287818525580"/>
    <s v="Kab. Kuningan"/>
    <s v="Cilimus"/>
    <s v="Jl. Panawuan Indrapatra, Panawuan"/>
    <s v="Maya Sari Puji Astuti/ Slamet Sulihadi (Kin)"/>
    <s v="6281335425864"/>
    <x v="16"/>
    <s v="Kab. Ponorogo"/>
    <s v="Sampung"/>
    <s v="Desa Pohijo RT 4/1 (Bidan Mayasari) (LANGSUNG DIANTARKAN KE ALAMAT)"/>
    <n v="1"/>
    <s v="BARANG"/>
    <n v="100"/>
    <n v="0"/>
    <s v="EZ"/>
    <s v="Bulanan"/>
    <s v="Beli 2 Gratis 2 Sikat Punggug"/>
    <m/>
    <n v="31000"/>
    <n v="0"/>
    <n v="0"/>
    <n v="31000"/>
    <m/>
    <s v="Diskon"/>
    <n v="22000"/>
    <n v="9000"/>
    <n v="147000"/>
    <n v="2205"/>
    <s v="Maya Sari Puji Astuti/ Slamet Sulihadi ("/>
    <m/>
    <d v="2026-06-24T00:00:00"/>
    <m/>
    <x v="0"/>
    <m/>
    <s v="VIP"/>
    <m/>
    <m/>
    <s v="Tidak"/>
    <s v="COD"/>
    <n v="116000"/>
    <s v="Recon"/>
    <n v="135795"/>
    <x v="15"/>
  </r>
  <r>
    <s v="1359631922"/>
    <d v="2026-06-22T00:00:00"/>
    <s v="MEIKA-BERKARYA"/>
    <s v="Meika Berkarya"/>
    <s v="6287818525580"/>
    <s v="Kab. Kuningan"/>
    <s v="Cilimus"/>
    <s v="Jl. Panawuan Indrapatra, Panawuan"/>
    <s v="M. Zali (Kin)"/>
    <s v="6285365034365"/>
    <x v="6"/>
    <s v="Padang"/>
    <s v="Lubuk Kilangan"/>
    <s v="Kelurahan Baringin RT 03 RW 01, Dekat Minimarket Agistira"/>
    <n v="1"/>
    <s v="BARANG"/>
    <n v="100"/>
    <n v="0"/>
    <s v="EZ"/>
    <s v="Bulanan"/>
    <s v="Beli 1 Gratis 1 Alat Cukur Multifungsi"/>
    <m/>
    <n v="38000"/>
    <n v="0"/>
    <n v="0"/>
    <n v="38000"/>
    <m/>
    <s v="Diskon"/>
    <n v="15200"/>
    <n v="22800"/>
    <n v="142000"/>
    <n v="2130"/>
    <s v="M. Zali (Kin)"/>
    <m/>
    <d v="2026-06-27T00:00:00"/>
    <m/>
    <x v="0"/>
    <m/>
    <s v="VIP"/>
    <m/>
    <m/>
    <s v="Tidak"/>
    <s v="COD"/>
    <n v="104000"/>
    <s v="Recon"/>
    <n v="117070"/>
    <x v="7"/>
  </r>
  <r>
    <s v="1359421138"/>
    <d v="2026-06-22T00:00:00"/>
    <s v="MEIKA-BERKARYA"/>
    <s v="Meika Berkarya"/>
    <s v="6287818525580"/>
    <s v="Kab. Kuningan"/>
    <s v="Cilimus"/>
    <s v="Jl. Panawuan Indrapatra, Panawuan, Kec. Cigandamekar, Kabupaten Kuningan, Jawa Barat"/>
    <s v="Ina ( Di)"/>
    <s v="6285255171264"/>
    <x v="14"/>
    <s v="Kab. Sinjai"/>
    <s v="Sinjai Selatan"/>
    <s v="(Kantor Kua Sinjai Selatan) Jln Poros Bulukumba-Sinjai , Kelurahan Sangianseri, Kec Sinjai Sel, Kab Sinjai, Sulawesi Selatan 92661"/>
    <n v="1"/>
    <s v="BARANG"/>
    <n v="100"/>
    <n v="0"/>
    <s v="EZ"/>
    <s v="Bulanan"/>
    <s v="1 SET GIGI PALSU"/>
    <m/>
    <n v="65000"/>
    <n v="0"/>
    <n v="0"/>
    <n v="65000"/>
    <m/>
    <s v="Diskon"/>
    <n v="26000"/>
    <n v="39000"/>
    <n v="125000"/>
    <n v="1875"/>
    <s v="Ina ( Di)"/>
    <m/>
    <d v="2026-06-29T00:00:00"/>
    <s v="HUBUNGI PENERIMA (LANGSUNG ANTAR KE ALAMAT)"/>
    <x v="0"/>
    <m/>
    <s v="VIP"/>
    <m/>
    <m/>
    <s v="Tidak"/>
    <s v="COD"/>
    <n v="60000"/>
    <s v="Recon"/>
    <n v="84125"/>
    <x v="3"/>
  </r>
  <r>
    <s v="1358628804"/>
    <d v="2026-06-22T00:00:00"/>
    <s v="MEIKA-BERKARYA"/>
    <s v="Meika Berkarya"/>
    <s v="6287818525580"/>
    <s v="Kab. Kuningan"/>
    <s v="Cilimus"/>
    <s v="Jl. Panawuan Indrapatra, Panawuan, Kec. Cigandamekar, Kabupaten Kuningan, Jawa Barat"/>
    <s v="Triyo pramono ( Di)"/>
    <s v="6285234356810"/>
    <x v="16"/>
    <s v="Kab. Kediri"/>
    <s v="Ngadiluwih"/>
    <s v="Jln Pendekar Ds Badal Pandean Rt 003 Rw 001 Kelurahan Badal Pandean, Kec Ngadiluwih"/>
    <n v="1"/>
    <s v="BARANG"/>
    <n v="100"/>
    <n v="0"/>
    <s v="EZ"/>
    <s v="Bulanan"/>
    <s v="1 SET POMPA SEDOT MANUAL (1 POMPA DAN 1 SELANG)"/>
    <m/>
    <n v="27000"/>
    <n v="0"/>
    <n v="0"/>
    <n v="27000"/>
    <m/>
    <s v="Diskon"/>
    <n v="18000"/>
    <n v="9000"/>
    <n v="94000"/>
    <n v="1410"/>
    <s v="Triyo pramono ( Di)"/>
    <m/>
    <d v="2026-06-24T00:00:00"/>
    <s v="HUBUNGI PENERIMA (LANGSUNG ANTAR KE ALAMAT)"/>
    <x v="0"/>
    <m/>
    <s v="VIP"/>
    <m/>
    <m/>
    <s v="Tidak"/>
    <s v="COD"/>
    <n v="67000"/>
    <s v="Recon"/>
    <n v="83590"/>
    <x v="15"/>
  </r>
  <r>
    <s v="1359433317"/>
    <d v="2026-06-22T00:00:00"/>
    <s v="MEIKA-BERKARYA"/>
    <s v="Meika Berkarya"/>
    <s v="6287818525580"/>
    <s v="Kab. Kuningan"/>
    <s v="Cilimus"/>
    <s v="Jl. Panawuan Indrapatra, Panawuan, Kec. Cigandamekar, Kabupaten Kuningan, Jawa Barat"/>
    <s v="Ahmad Sayuti (IS)"/>
    <s v="6281349549253"/>
    <x v="21"/>
    <s v="Kab. Kotabaru"/>
    <s v="Pamukan Barat"/>
    <s v="Jlnlintas Rt 1 Rw 1 Kelurahan Sengayam,Kec Pamukan Barat Kab Kota Baru Provinsi Kalimantan Selatan"/>
    <n v="1"/>
    <s v="BARANG"/>
    <n v="100"/>
    <n v="0"/>
    <s v="EZ"/>
    <s v="Bulanan"/>
    <s v="1 SET POMPA SEDOT MANUAL (1 POMPA DAN 1 SELANG)"/>
    <m/>
    <n v="73000"/>
    <n v="0"/>
    <n v="0"/>
    <n v="73000"/>
    <m/>
    <s v="Diskon"/>
    <n v="29200"/>
    <n v="43800"/>
    <n v="138000"/>
    <n v="2070"/>
    <s v="jnt"/>
    <m/>
    <d v="2026-06-27T00:00:00"/>
    <s v="HUBUNGI PENERIMA (LANGSUNG ANTAR KE ALAMAT)"/>
    <x v="0"/>
    <m/>
    <s v="VIP"/>
    <m/>
    <m/>
    <s v="Tidak"/>
    <s v="COD"/>
    <n v="65000"/>
    <s v="Recon"/>
    <n v="92130"/>
    <x v="7"/>
  </r>
  <r>
    <s v="1359691989"/>
    <d v="2026-06-22T00:00:00"/>
    <s v="MEIKA-BERKARYA"/>
    <s v="Meika Berkarya"/>
    <s v="6287818525580"/>
    <s v="Kab. Kuningan"/>
    <s v="Cilimus"/>
    <s v="Jl. Panawuan Indrapatra, Panawuan, Kec. Cigandamekar, Kabupaten Kuningan, Jawa Barat"/>
    <s v="Rony wastono (Hb)"/>
    <s v="6282118885309"/>
    <x v="26"/>
    <s v="Kab. Bogor"/>
    <s v="Gunungputri"/>
    <s v="Rumdis paspampres desa/kel bojongnangka, Kec Gunung Putri"/>
    <n v="1"/>
    <s v="BARANG"/>
    <n v="100"/>
    <n v="0"/>
    <s v="EZ"/>
    <s v="Bulanan"/>
    <s v="1 Topi Visor Anti UV (BLACK)"/>
    <m/>
    <n v="15000"/>
    <n v="0"/>
    <n v="0"/>
    <n v="15000"/>
    <m/>
    <s v="Diskon"/>
    <n v="9000"/>
    <n v="6000"/>
    <n v="97000"/>
    <n v="1455"/>
    <s v="JNT"/>
    <s v="Atasan/Staf/Karyawan"/>
    <d v="2026-06-26T00:00:00"/>
    <s v="HUBUNGI PENERIMA (LANGSUNG ANTAR KE ALAMAT)"/>
    <x v="1"/>
    <m/>
    <s v="VIP"/>
    <m/>
    <m/>
    <s v="Tidak"/>
    <s v="COD"/>
    <n v="82000"/>
    <s v="-"/>
    <n v="89545"/>
    <x v="14"/>
  </r>
  <r>
    <s v="1359618313"/>
    <d v="2026-06-22T00:00:00"/>
    <s v="MEIKA-BERKARYA"/>
    <s v="Meika Berkarya"/>
    <s v="6287818525580"/>
    <s v="Kab. Kuningan"/>
    <s v="Cilimus"/>
    <s v="Jl. Panawuan Indrapatra, Panawuan"/>
    <s v="Hasan Safei (Kin)"/>
    <s v="6281210015641"/>
    <x v="24"/>
    <s v="Jakarta Pusat"/>
    <s v="Tanah Abang"/>
    <s v="Wisma Amanah Jl. Kebon Kacang V No.33 Kelurahan Kebon Kacang"/>
    <n v="1"/>
    <s v="BARANG"/>
    <n v="100"/>
    <n v="0"/>
    <s v="EZ"/>
    <s v="Bulanan"/>
    <s v="Beli 1 Gratis 1 Alat Cukur Multifungsi"/>
    <m/>
    <n v="14000"/>
    <n v="0"/>
    <n v="0"/>
    <n v="14000"/>
    <m/>
    <s v="Diskon"/>
    <n v="8000"/>
    <n v="6000"/>
    <n v="118000"/>
    <n v="1770"/>
    <s v="JNT"/>
    <s v="Atasan/Staf/Karyawan"/>
    <d v="2026-06-28T00:00:00"/>
    <m/>
    <x v="1"/>
    <m/>
    <s v="VIP"/>
    <m/>
    <m/>
    <s v="Tidak"/>
    <s v="COD"/>
    <n v="104000"/>
    <s v="-"/>
    <n v="110230"/>
    <x v="9"/>
  </r>
  <r>
    <s v="1359621554"/>
    <d v="2026-06-22T00:00:00"/>
    <s v="MEIKA-BERKARYA"/>
    <s v="Meika Berkarya"/>
    <s v="6287818525580"/>
    <s v="Kab. Kuningan"/>
    <s v="Cilimus"/>
    <s v="Jl. Panawuan Indrapatra, Panawuan, Kec. Cigandamekar, Kabupaten Kuningan, Jawa Barat"/>
    <s v="Yansuhirman (Hb)"/>
    <s v="6282171173972"/>
    <x v="6"/>
    <s v="Kab. Pasaman Barat"/>
    <s v="Lembah Melintang"/>
    <s v="Desa/kel situak ujung gading dekat masjid peninjauan, Kec Lembah Melintang"/>
    <n v="1"/>
    <s v="BARANG"/>
    <n v="100"/>
    <n v="0"/>
    <s v="EZ"/>
    <s v="Bulanan"/>
    <s v="1 Topi Visor Anti UV (BLUE)"/>
    <m/>
    <n v="50000"/>
    <n v="0"/>
    <n v="0"/>
    <n v="50000"/>
    <m/>
    <s v="Diskon"/>
    <n v="20000"/>
    <n v="30000"/>
    <n v="134000"/>
    <n v="2010"/>
    <s v="Yansuhirman (Hb)"/>
    <m/>
    <d v="2026-06-27T00:00:00"/>
    <s v="HUBUNGI PENERIMA (LANGSUNG ANTAR KE ALAMAT)"/>
    <x v="0"/>
    <m/>
    <s v="VIP"/>
    <m/>
    <m/>
    <s v="Tidak"/>
    <s v="COD"/>
    <n v="84000"/>
    <s v="Recon"/>
    <n v="101990"/>
    <x v="7"/>
  </r>
  <r>
    <s v="1359428794"/>
    <d v="2026-06-22T00:00:00"/>
    <s v="MEIKA-BERKARYA"/>
    <s v="Meika Berkarya"/>
    <s v="6287818525580"/>
    <s v="Kab. Kuningan"/>
    <s v="Cilimus"/>
    <s v="Jl. Panawuan Indrapatra, Panawuan, Kec. Cigandamekar, Kabupaten Kuningan, Jawa Barat"/>
    <s v="Jumarlis (ar)"/>
    <s v="6282172235999"/>
    <x v="27"/>
    <s v="Kab.  Rokan Hulu"/>
    <s v="Kunto Darussalam"/>
    <s v="Jln Pahlawan RT 07 RW 03 Kotalama Desa Kotalama, Kec Kunto Darussalam"/>
    <n v="1"/>
    <s v="BARANG"/>
    <n v="100"/>
    <n v="0"/>
    <s v="EZ"/>
    <s v="Bulanan"/>
    <s v="1 SET POMPA SEDOT MANUAL (1 POMPA DAN 1 SELANG)"/>
    <m/>
    <n v="61000"/>
    <n v="0"/>
    <n v="0"/>
    <n v="61000"/>
    <m/>
    <s v="Diskon"/>
    <n v="24400"/>
    <n v="36600"/>
    <n v="131000"/>
    <n v="1965"/>
    <s v="Jumarlis (ar)"/>
    <m/>
    <d v="2026-06-29T00:00:00"/>
    <s v="HUBUNGI PENERIMA (LANGSUNG ANTAR KE ALAMAT)"/>
    <x v="0"/>
    <m/>
    <s v="VIP"/>
    <m/>
    <m/>
    <s v="Tidak"/>
    <s v="COD"/>
    <n v="70000"/>
    <s v="Recon"/>
    <n v="92435"/>
    <x v="3"/>
  </r>
  <r>
    <s v="1359437026"/>
    <d v="2026-06-22T00:00:00"/>
    <s v="MEIKA-BERKARYA"/>
    <s v="Meika Berkarya"/>
    <s v="6287818525580"/>
    <s v="Kab. Kuningan"/>
    <s v="Cilimus"/>
    <s v="Jl. Panawuan Indrapatra, Panawuan, Kec. Cigandamekar, Kabupaten Kuningan, Jawa Barat"/>
    <s v="Soraya ( Di)"/>
    <s v="6285399229926"/>
    <x v="14"/>
    <s v="Makassar"/>
    <s v="Panakkukang"/>
    <s v="Desa Pampang , RT 001 /RW 002 JLN PAMPANG 4 (PATOKAN RUMAH DEKAT TOKO SEMBAKO SENJA BAROKAH) kecamatan Pakkukang"/>
    <n v="1"/>
    <s v="BARANG"/>
    <n v="100"/>
    <n v="0"/>
    <s v="EZ"/>
    <s v="Bulanan"/>
    <s v="1 SET GIGI PALSU"/>
    <m/>
    <n v="60000"/>
    <n v="0"/>
    <n v="0"/>
    <n v="60000"/>
    <m/>
    <s v="Diskon"/>
    <n v="24000"/>
    <n v="36000"/>
    <n v="106500"/>
    <n v="1597.5"/>
    <s v="ybs"/>
    <m/>
    <d v="2026-07-06T00:00:00"/>
    <s v="HUBUNGI PENERIMA (LANGSUNG ANTAR KE ALAMAT)"/>
    <x v="1"/>
    <m/>
    <s v="VIP"/>
    <m/>
    <m/>
    <s v="Tidak"/>
    <s v="COD"/>
    <n v="46500"/>
    <s v="-"/>
    <n v="68902.5"/>
    <x v="17"/>
  </r>
  <r>
    <s v="1359624675"/>
    <d v="2026-06-22T00:00:00"/>
    <s v="MEIKA-BERKARYA"/>
    <s v="Meika Berkarya"/>
    <s v="6287818525580"/>
    <s v="Kab. Kuningan"/>
    <s v="Cilimus"/>
    <s v="Jl. Panawuan Indrapatra, Panawuan, Kec. Cigandamekar, Kabupaten Kuningan, Jawa Barat"/>
    <s v="Susatyo (Di)"/>
    <s v="6285540561053"/>
    <x v="15"/>
    <s v="Kab. Purworejo"/>
    <s v="Ngombol"/>
    <s v="Desa Pulutan RT 01 RW 01 ( patokan rumah dekat kantor desa) Kec Ngombol"/>
    <n v="1"/>
    <s v="BARANG"/>
    <n v="100"/>
    <n v="0"/>
    <s v="EZ"/>
    <s v="Bulanan"/>
    <s v="1 SET POMPA SEDOT MANUAL (1 POMPA DAN 1 SELANG)"/>
    <m/>
    <n v="25000"/>
    <n v="0"/>
    <n v="0"/>
    <n v="25000"/>
    <m/>
    <s v="Diskon"/>
    <n v="18000"/>
    <n v="7000"/>
    <n v="87000"/>
    <n v="1305"/>
    <s v="Susatyo (Di)"/>
    <m/>
    <d v="2026-06-24T00:00:00"/>
    <s v="HUBUNGI PENERIMA (LANGSUNG ANTAR KE ALAMAT)"/>
    <x v="0"/>
    <m/>
    <s v="VIP"/>
    <m/>
    <m/>
    <s v="Tidak"/>
    <s v="COD"/>
    <n v="62000"/>
    <s v="Recon"/>
    <n v="78695"/>
    <x v="15"/>
  </r>
  <r>
    <s v="1359628436"/>
    <d v="2026-06-22T00:00:00"/>
    <s v="MEIKA-BERKARYA"/>
    <s v="Meika Berkarya"/>
    <s v="6287818525580"/>
    <s v="Kab. Kuningan"/>
    <s v="Cilimus"/>
    <s v="Jl. Panawuan Indrapatra, Panawuan, Kec. Cigandamekar, Kabupaten Kuningan, Jawa Barat"/>
    <s v="Rato (BY)"/>
    <s v="6282144230827"/>
    <x v="5"/>
    <s v="Kab. Ketapang"/>
    <s v="Kendawangan"/>
    <s v="Desa/Kelurahan Banjarsari RT16/RW08 Perumahan Rumah Perusahaan Blok K-5 Devisi 3 Jl Metro, Kec Kendawangan"/>
    <n v="1"/>
    <s v="BARANG"/>
    <n v="100"/>
    <n v="0"/>
    <s v="EZ"/>
    <s v="Bulanan"/>
    <s v="1 Topi Visor Anti UV (BLUE)"/>
    <m/>
    <n v="74000"/>
    <n v="0"/>
    <n v="0"/>
    <n v="74000"/>
    <m/>
    <s v="Diskon"/>
    <n v="29600"/>
    <n v="44400"/>
    <n v="158000"/>
    <n v="2370"/>
    <s v="ybs"/>
    <m/>
    <d v="2026-07-04T00:00:00"/>
    <s v="HUBUNGI PENERIMA (LANGSUNG ANTAR KE ALAMAT)"/>
    <x v="1"/>
    <m/>
    <s v="VIP"/>
    <m/>
    <m/>
    <s v="Tidak"/>
    <s v="COD"/>
    <n v="84000"/>
    <s v="-"/>
    <n v="111230"/>
    <x v="2"/>
  </r>
  <r>
    <s v="1359661684"/>
    <d v="2026-06-22T00:00:00"/>
    <s v="MEIKA-BERKARYA"/>
    <s v="Meika Berkarya"/>
    <s v="6287818525580"/>
    <s v="Kab. Kuningan"/>
    <s v="Cilimus"/>
    <s v="Jl. Panawuan Indrapatra, Panawuan"/>
    <s v="Nurradi (Kin)"/>
    <s v="6285669785406"/>
    <x v="22"/>
    <s v="Kab. Tulang Bawang Barat"/>
    <s v="Tulang Bawang Tengah"/>
    <s v="Desa Tirta Kencana RT 01 RW 01 Jl. Dua Sebelah Selatan Belakang Gereja GITU Sumber Rejo"/>
    <n v="1"/>
    <s v="BARANG"/>
    <n v="100"/>
    <n v="0"/>
    <s v="EZ"/>
    <s v="Bulanan"/>
    <s v="Beli 1 Gratis 1 Sikat Punggug"/>
    <m/>
    <n v="40000"/>
    <n v="0"/>
    <n v="0"/>
    <n v="40000"/>
    <m/>
    <s v="Diskon"/>
    <n v="16000"/>
    <n v="24000"/>
    <n v="110000"/>
    <n v="1650"/>
    <s v="Nurradi (Kin)"/>
    <m/>
    <d v="2026-06-26T00:00:00"/>
    <m/>
    <x v="0"/>
    <m/>
    <s v="VIP"/>
    <m/>
    <m/>
    <s v="Tidak"/>
    <s v="COD"/>
    <n v="70000"/>
    <s v="Recon"/>
    <n v="84350"/>
    <x v="14"/>
  </r>
  <r>
    <s v="1359372781"/>
    <d v="2026-06-22T00:00:00"/>
    <s v="MEIKA-BERKARYA"/>
    <s v="Meika Berkarya"/>
    <s v="6287818525580"/>
    <s v="Kab. Kuningan"/>
    <s v="Cilimus"/>
    <s v="Jl. Panawuan Indrapatra, Panawuan"/>
    <s v="Agus Sugianto (Jj)"/>
    <s v="628135063277"/>
    <x v="21"/>
    <s v="Banjarmasin"/>
    <s v="Banjarmasin Barat"/>
    <s v="Jln. Belitung Darat Gg. Karya 2 RT 15 RW 01 Jln. Banjarmasin Kelurahan Kuin Cerucuk"/>
    <n v="1"/>
    <s v="BARANG"/>
    <n v="100"/>
    <n v="0"/>
    <s v="EZ"/>
    <s v="Bulanan"/>
    <s v="Beli 1 Gratis 1 Sikat Punggug"/>
    <m/>
    <n v="45000"/>
    <n v="0"/>
    <n v="0"/>
    <n v="45000"/>
    <m/>
    <s v="Diskon"/>
    <n v="18000"/>
    <n v="27000"/>
    <n v="105000"/>
    <n v="1575"/>
    <s v="ybs"/>
    <m/>
    <d v="2026-07-03T00:00:00"/>
    <m/>
    <x v="1"/>
    <m/>
    <s v="VIP"/>
    <m/>
    <m/>
    <s v="Tidak"/>
    <s v="COD"/>
    <n v="60000"/>
    <s v="-"/>
    <n v="76425"/>
    <x v="12"/>
  </r>
  <r>
    <s v="1359670736"/>
    <d v="2026-06-22T00:00:00"/>
    <s v="MEIKA-BERKARYA"/>
    <s v="Meika Berkarya"/>
    <s v="6287818525580"/>
    <s v="Kab. Kuningan"/>
    <s v="Cilimus"/>
    <s v="Jl. Panawuan Indrapatra, Panawuan, Kec. Cigandamekar, Kabupaten Kuningan, Jawa Barat"/>
    <s v="Nadya (Hb)"/>
    <s v="6281245699233"/>
    <x v="3"/>
    <s v="Manado"/>
    <s v="Mapanget"/>
    <s v="Perumahan GPI jln lengkeng blok D no 31 desa/Kel kima atas, Kec Mapanget"/>
    <n v="1"/>
    <s v="BARANG"/>
    <n v="100"/>
    <n v="0"/>
    <s v="EZ"/>
    <s v="Bulanan"/>
    <s v="1 Topi Visor Anti UV (GRAY)"/>
    <m/>
    <n v="64000"/>
    <n v="0"/>
    <n v="0"/>
    <n v="64000"/>
    <m/>
    <s v="Diskon"/>
    <n v="25600"/>
    <n v="38400"/>
    <n v="148000"/>
    <n v="2220"/>
    <m/>
    <m/>
    <m/>
    <s v="HUBUNGI PENERIMA (LANGSUNG ANTAR KE ALAMAT)"/>
    <x v="1"/>
    <m/>
    <s v="VIP"/>
    <m/>
    <m/>
    <s v="Tidak"/>
    <s v="COD"/>
    <n v="84000"/>
    <s v="-"/>
    <n v="107380"/>
    <x v="20"/>
  </r>
  <r>
    <s v="1359647778"/>
    <d v="2026-06-22T00:00:00"/>
    <s v="MEIKA-BERKARYA"/>
    <s v="Meika Berkarya"/>
    <s v="6287818525580"/>
    <s v="Kab. Kuningan"/>
    <s v="Cilimus"/>
    <s v="Jl. Panawuan Indrapatra, Panawuan, Kec. Cigandamekar, Kabupaten Kuningan, Jawa Barat"/>
    <s v="Lidawati Sidebang (Bar)"/>
    <s v="6281367366393"/>
    <x v="0"/>
    <s v="Kab. Simalungun"/>
    <s v="Purba"/>
    <s v="Dusun Sayurma, Desa Pematang Purba, Kec Purba, No Hp ,62 813-6736-6393 (DIANTARKAN LANGSUNG KE PENERIMA)"/>
    <n v="1"/>
    <s v="BARANG"/>
    <n v="100"/>
    <n v="0"/>
    <s v="EZ"/>
    <s v="Bulanan"/>
    <s v="2 Topi Visor Anti UV (BLUE,HITAM)"/>
    <m/>
    <n v="63000"/>
    <n v="0"/>
    <n v="0"/>
    <n v="63000"/>
    <m/>
    <s v="Diskon"/>
    <n v="25200"/>
    <n v="37800"/>
    <n v="217000"/>
    <n v="3255"/>
    <s v="Lidawati Sidebang (Bar)"/>
    <m/>
    <d v="2026-06-26T00:00:00"/>
    <s v="HUBUNGI PENERIMA (LANGSUNG ANTAR KE ALAMAT)"/>
    <x v="0"/>
    <m/>
    <s v="VIP"/>
    <m/>
    <m/>
    <s v="Tidak"/>
    <s v="COD"/>
    <n v="154000"/>
    <s v="Recon"/>
    <n v="175945"/>
    <x v="14"/>
  </r>
  <r>
    <s v="1358820705"/>
    <d v="2026-06-22T00:00:00"/>
    <s v="MEIKA-BERKARYA"/>
    <s v="Meika Berkarya"/>
    <s v="6287818525580"/>
    <s v="Kab. Kuningan"/>
    <s v="Cilimus"/>
    <s v="Jl. Panawuan Indrapatra, Panawuan"/>
    <s v="Rose Amelia Maro (Jj)"/>
    <s v="6285211626638"/>
    <x v="37"/>
    <s v="Kab. Merauke"/>
    <s v="Ulilin"/>
    <s v="Jln. Trans Papua RT 02 RW 007 Kelurahan /Desa Kafyamke Dusun Muting 3, Jalur Belakang"/>
    <n v="1"/>
    <s v="BARANG"/>
    <n v="100"/>
    <n v="0"/>
    <s v="EZ"/>
    <s v="Bulanan"/>
    <s v="Beli 1 Dapat 6 Paket Buku Lancar Membaca Tanpa Mengeja"/>
    <m/>
    <n v="141000"/>
    <n v="0"/>
    <n v="0"/>
    <n v="141000"/>
    <m/>
    <s v="Diskon"/>
    <n v="56400"/>
    <n v="84600"/>
    <n v="225000"/>
    <n v="3375"/>
    <s v="ybs"/>
    <m/>
    <d v="2026-07-06T00:00:00"/>
    <m/>
    <x v="1"/>
    <m/>
    <s v="VIP"/>
    <m/>
    <m/>
    <s v="Tidak"/>
    <s v="COD"/>
    <n v="84000"/>
    <s v="-"/>
    <n v="137025"/>
    <x v="17"/>
  </r>
  <r>
    <s v="1359667534"/>
    <d v="2026-06-22T00:00:00"/>
    <s v="MEIKA-BERKARYA"/>
    <s v="Meika Berkarya"/>
    <s v="6287818525580"/>
    <s v="Kab. Kuningan"/>
    <s v="Cilimus"/>
    <s v="Jl. Panawuan Indrapatra, Panawuan, Kec. Cigandamekar, Kabupaten Kuningan, Jawa Barat"/>
    <s v="Eduward Parapat (PTR)"/>
    <s v="6282267166796"/>
    <x v="0"/>
    <s v="Kab. Toba"/>
    <s v="Balige"/>
    <s v="Desa Tambunan Lumban Gaol, Dusun 1 Huta Parapat, Kec Balige"/>
    <n v="1"/>
    <s v="BARANG"/>
    <n v="100"/>
    <n v="0"/>
    <s v="EZ"/>
    <s v="Bulanan"/>
    <s v="1 Topi Visor Anti UV (GRAY)"/>
    <m/>
    <n v="54000"/>
    <n v="0"/>
    <n v="0"/>
    <n v="54000"/>
    <m/>
    <s v="Diskon"/>
    <n v="21600"/>
    <n v="32400"/>
    <n v="128000"/>
    <n v="1920"/>
    <s v="ybs"/>
    <m/>
    <d v="2026-07-06T00:00:00"/>
    <s v="HUBUNGI PENERIMA (LANGSUNG ANTAR KE ALAMAT)"/>
    <x v="1"/>
    <m/>
    <s v="VIP"/>
    <m/>
    <m/>
    <s v="Tidak"/>
    <s v="COD"/>
    <n v="74000"/>
    <s v="-"/>
    <n v="93680"/>
    <x v="17"/>
  </r>
  <r>
    <s v="1359504625"/>
    <d v="2026-06-22T00:00:00"/>
    <s v="MEIKA-BERKARYA"/>
    <s v="Meika Berkarya"/>
    <s v="6287818525580"/>
    <s v="Kab. Kuningan"/>
    <s v="Cilimus"/>
    <s v="Jl. Panawuan Indrapatra, Panawuan"/>
    <s v="Anna Markhamah AW (Yn)"/>
    <s v="6281228006286"/>
    <x v="15"/>
    <s v="Kab. Pati"/>
    <s v="Margorejo"/>
    <s v="Griya Kusuma Indah Blok-C No. 1 Kelurahan Muktiharjo"/>
    <n v="1"/>
    <s v="BARANG"/>
    <n v="100"/>
    <n v="0"/>
    <s v="EZ"/>
    <s v="Bulanan"/>
    <s v="Beli 1 Gratis 1 Rossa Beauty Fragrance Mist Varian Sunrise , Tropical Dream"/>
    <m/>
    <n v="25000"/>
    <n v="0"/>
    <n v="0"/>
    <n v="25000"/>
    <m/>
    <s v="Diskon"/>
    <n v="10000"/>
    <n v="15000"/>
    <n v="0"/>
    <n v="0"/>
    <s v="ybs"/>
    <m/>
    <d v="2026-06-24T00:00:00"/>
    <s v="Varian Sunrise , Tropical Dream"/>
    <x v="0"/>
    <m/>
    <s v="VIP"/>
    <m/>
    <m/>
    <s v="Tidak"/>
    <s v="NONCOD"/>
    <n v="-25000"/>
    <s v="-"/>
    <n v="-15000"/>
    <x v="15"/>
  </r>
  <r>
    <s v="1359664983"/>
    <d v="2026-06-22T00:00:00"/>
    <s v="MEIKA-BERKARYA"/>
    <s v="Meika Berkarya"/>
    <s v="6287818525580"/>
    <s v="Kab. Kuningan"/>
    <s v="Cilimus"/>
    <s v="Jl. Panawuan Indrapatra, Panawuan, Kec. Cigandamekar, Kabupaten Kuningan, Jawa Barat"/>
    <s v="SalmanDg Rialla (Hb)"/>
    <s v="6282396507365"/>
    <x v="14"/>
    <s v="Kab. Gowa"/>
    <s v="Bajeng"/>
    <s v="Jln Muhammadiyah no 14 gofan cara wash desa/kel kalebajeng, Kec Bajeng"/>
    <n v="1"/>
    <s v="BARANG"/>
    <n v="100"/>
    <n v="0"/>
    <s v="EZ"/>
    <s v="Bulanan"/>
    <s v="1 Topi Visor Anti UV (BLACK)"/>
    <m/>
    <n v="60000"/>
    <n v="0"/>
    <n v="0"/>
    <n v="60000"/>
    <m/>
    <s v="Diskon"/>
    <n v="24000"/>
    <n v="36000"/>
    <n v="144000"/>
    <n v="2160"/>
    <s v="SalmanDg Rialla (Hb)"/>
    <m/>
    <d v="2026-06-28T00:00:00"/>
    <s v="HUBUNGI PENERIMA (LANGSUNG ANTAR KE ALAMAT)"/>
    <x v="0"/>
    <m/>
    <s v="VIP"/>
    <m/>
    <m/>
    <s v="Tidak"/>
    <s v="COD"/>
    <n v="84000"/>
    <s v="Recon"/>
    <n v="105840"/>
    <x v="9"/>
  </r>
  <r>
    <s v="1359669816"/>
    <d v="2026-06-22T00:00:00"/>
    <s v="MEIKA-BERKARYA"/>
    <s v="Meika Berkarya"/>
    <s v="6287818525580"/>
    <s v="Kab. Kuningan"/>
    <s v="Cilimus"/>
    <s v="Jl. Panawuan Indrapatra, Panawuan, Kec. Cigandamekar, Kabupaten Kuningan, Jawa Barat"/>
    <s v="Ngapak (ar)"/>
    <s v="6281273575692"/>
    <x v="22"/>
    <s v="Kab. Lampung Tengah"/>
    <s v="Bangun Rejo"/>
    <s v="Dusun 4 Sidomulyo RT 001 RW 008 kelurahan Sidomulyo, Kecamatan Bangun Rejo"/>
    <n v="1"/>
    <s v="BARANG"/>
    <n v="100"/>
    <n v="0"/>
    <s v="EZ"/>
    <s v="Bulanan"/>
    <s v="1 SET POMPA SEDOT MANUAL (1 POMPA DAN 1 SELANG)"/>
    <m/>
    <n v="32000"/>
    <n v="0"/>
    <n v="0"/>
    <n v="32000"/>
    <m/>
    <s v="Diskon"/>
    <n v="12800"/>
    <n v="19200"/>
    <n v="102000"/>
    <n v="1530"/>
    <s v="Ngapak (ar)"/>
    <m/>
    <d v="2026-06-25T00:00:00"/>
    <s v="HUBUNGI PENERIMA (LANGSUNG ANTAR KE ALAMAT)"/>
    <x v="0"/>
    <m/>
    <s v="VIP"/>
    <m/>
    <m/>
    <s v="Tidak"/>
    <s v="COD"/>
    <n v="70000"/>
    <s v="Recon"/>
    <n v="81270"/>
    <x v="18"/>
  </r>
  <r>
    <s v="1359669561"/>
    <d v="2026-06-22T00:00:00"/>
    <s v="MEIKA-BERKARYA"/>
    <s v="Meika Berkarya"/>
    <s v="6287818525580"/>
    <s v="Kab. Kuningan"/>
    <s v="Cilimus"/>
    <s v="Jl. Panawuan Indrapatra, Panawuan, Kec. Cigandamekar, Kabupaten Kuningan, Jawa Barat"/>
    <s v="Selamat bin denan (Fr)"/>
    <s v="6281266300869"/>
    <x v="31"/>
    <s v="Batam"/>
    <s v="Batu Aji"/>
    <s v="Kelurahan Tanjung Uncangtoko Wijayaruko Taman Pesona Indahdeket Samping Masjid Agung, Kec Batu Aji"/>
    <n v="1"/>
    <s v="BARANG"/>
    <n v="100"/>
    <n v="6500000"/>
    <s v="EZ"/>
    <s v="Bulanan"/>
    <s v="1 SET POMPA SEDOT MANUAL (1 POMPA DAN 1 SELANG)"/>
    <s v="ALAT PERTUKANGAN"/>
    <n v="37000"/>
    <n v="0"/>
    <n v="0"/>
    <n v="37000"/>
    <m/>
    <s v="Diskon"/>
    <n v="14800"/>
    <n v="22200"/>
    <n v="107000"/>
    <n v="1605"/>
    <s v="Selamat bin denan (Fr)"/>
    <m/>
    <d v="2026-06-25T00:00:00"/>
    <s v="HUBUNGI PENERIMA (LANGSUNG ANTAR KE ALAMAT)"/>
    <x v="0"/>
    <m/>
    <s v="VIP"/>
    <m/>
    <m/>
    <s v="Tidak"/>
    <s v="COD"/>
    <n v="70000"/>
    <s v="Recon"/>
    <n v="83195"/>
    <x v="18"/>
  </r>
  <r>
    <s v="1359682407"/>
    <d v="2026-06-22T00:00:00"/>
    <s v="MEIKA-BERKARYA"/>
    <s v="Meika Berkarya"/>
    <s v="6287818525580"/>
    <s v="Kab. Kuningan"/>
    <s v="Cilimus"/>
    <s v="Jl. Panawuan Indrapatra, Panawuan, Kec. Cigandamekar, Kabupaten Kuningan, Jawa Barat"/>
    <s v="Karel Darman (Hb)"/>
    <s v="6281265933973"/>
    <x v="10"/>
    <s v="Kab. Penukal Abab LematangIlir"/>
    <s v="Talang Ubi"/>
    <s v="Mireel futsal jln Pasar Bhayangkara no 14 desa/kel pasar bhayangkara, Kec Talang Ubi"/>
    <n v="1"/>
    <s v="BARANG"/>
    <n v="100"/>
    <n v="0"/>
    <s v="EZ"/>
    <s v="Bulanan"/>
    <s v="1 Topi Visor Anti UV (GRAY)"/>
    <m/>
    <n v="45000"/>
    <n v="0"/>
    <n v="0"/>
    <n v="45000"/>
    <m/>
    <s v="Diskon"/>
    <n v="18000"/>
    <n v="27000"/>
    <n v="129000"/>
    <n v="1935"/>
    <s v="jnt"/>
    <s v="Atasan/Staf/Karyawan"/>
    <d v="2026-07-04T00:00:00"/>
    <s v="HUBUNGI PENERIMA (LANGSUNG ANTAR KE ALAMAT)"/>
    <x v="1"/>
    <m/>
    <s v="VIP"/>
    <m/>
    <m/>
    <s v="Tidak"/>
    <s v="COD"/>
    <n v="84000"/>
    <s v="-"/>
    <n v="100065"/>
    <x v="2"/>
  </r>
  <r>
    <s v="1359393886"/>
    <d v="2026-06-22T00:00:00"/>
    <s v="MEIKA-BERKARYA"/>
    <s v="Meika Berkarya"/>
    <s v="6287818525580"/>
    <s v="Kab. Kuningan"/>
    <s v="Cilimus"/>
    <s v="Jl. Panawuan Indrapatra, Panawuan"/>
    <s v="Asep Tjahja (Jj)"/>
    <s v="6282122178011"/>
    <x v="26"/>
    <s v="Kab. Bandung"/>
    <s v="Bojongsoang"/>
    <s v="Sapan Rancawaliwis Rt 02 RW 05 Ds Tegalluar Kec Bojongsoang Kab Bandung, Jawa Barat."/>
    <n v="1"/>
    <s v="BARANG"/>
    <n v="100"/>
    <n v="0"/>
    <s v="EZ"/>
    <s v="Bulanan"/>
    <s v="Beli 1 Gratis 1 Alat Cukur Multifungsi"/>
    <m/>
    <n v="12000"/>
    <n v="0"/>
    <n v="0"/>
    <n v="12000"/>
    <m/>
    <s v="Diskon"/>
    <n v="7000"/>
    <n v="5000"/>
    <n v="116500"/>
    <n v="1747.5"/>
    <s v="Asep Tjahja (Jj)"/>
    <m/>
    <d v="2026-06-23T00:00:00"/>
    <m/>
    <x v="0"/>
    <m/>
    <s v="VIP"/>
    <m/>
    <m/>
    <s v="Tidak"/>
    <s v="COD"/>
    <n v="104500"/>
    <s v="Recon"/>
    <n v="109752.5"/>
    <x v="25"/>
  </r>
  <r>
    <s v="1358771600"/>
    <d v="2026-06-22T00:00:00"/>
    <s v="MEIKA-BERKARYA"/>
    <s v="Meika Berkarya"/>
    <s v="6287818525580"/>
    <s v="Kab. Kuningan"/>
    <s v="Cilimus"/>
    <s v="Jl. Panawuan Indrapatra, Panawuan"/>
    <s v="Syahril Zainuddin (Jj)"/>
    <s v="6281276104333"/>
    <x v="27"/>
    <s v="Pekanbaru"/>
    <s v="Binawidya - Tuahmadani"/>
    <s v="Komp. Royal Permata Hijau No. 6A Jl Guna Karya RT 02 RW 01 Kelurahan Tuah Karya"/>
    <n v="1"/>
    <s v="BARANG"/>
    <n v="100"/>
    <n v="0"/>
    <s v="EZ"/>
    <s v="Bulanan"/>
    <s v="Beli 1 Vacum Cleaner Mobil"/>
    <m/>
    <n v="43000"/>
    <n v="0"/>
    <n v="0"/>
    <n v="43000"/>
    <m/>
    <s v="Diskon"/>
    <n v="17200"/>
    <n v="25800"/>
    <n v="121000"/>
    <n v="1815"/>
    <s v="ybs"/>
    <m/>
    <d v="2026-07-03T00:00:00"/>
    <m/>
    <x v="1"/>
    <m/>
    <s v="VIP"/>
    <m/>
    <m/>
    <s v="Tidak"/>
    <s v="COD"/>
    <n v="78000"/>
    <s v="-"/>
    <n v="93385"/>
    <x v="12"/>
  </r>
  <r>
    <s v="1358726336"/>
    <d v="2026-06-22T00:00:00"/>
    <s v="MEIKA-BERKARYA"/>
    <s v="Meika Berkarya"/>
    <s v="6287818525580"/>
    <s v="Kab. Kuningan"/>
    <s v="Cilimus"/>
    <s v="Jl. Panawuan Indrapatra, Panawuan"/>
    <s v="IRENIUS ABI (Jj)"/>
    <s v="6285183858834"/>
    <x v="1"/>
    <s v="Kab. Timor Tengah Utara"/>
    <s v="Bikomi Tengah"/>
    <s v="Jln. Sontoi RT 12 RW 03 Kelurahan /Desa Oenenu Selatan, Patokan dekat SD Sontoi"/>
    <n v="1"/>
    <s v="BARANG"/>
    <n v="100"/>
    <n v="0"/>
    <s v="EZ"/>
    <s v="Bulanan"/>
    <s v="Beli 1 Vacum Cleaner Mobil"/>
    <m/>
    <n v="82000"/>
    <n v="0"/>
    <n v="0"/>
    <n v="82000"/>
    <m/>
    <s v="Diskon"/>
    <n v="32800"/>
    <n v="49200"/>
    <n v="162000"/>
    <n v="2430"/>
    <m/>
    <m/>
    <m/>
    <m/>
    <x v="1"/>
    <m/>
    <s v="VIP"/>
    <m/>
    <m/>
    <s v="Tidak"/>
    <s v="COD"/>
    <n v="80000"/>
    <s v="-"/>
    <n v="110370"/>
    <x v="20"/>
  </r>
  <r>
    <s v="1359683544"/>
    <d v="2026-06-22T00:00:00"/>
    <s v="MEIKA-BERKARYA"/>
    <s v="Meika Berkarya"/>
    <s v="6287818525580"/>
    <s v="Kab. Kuningan"/>
    <s v="Cilimus"/>
    <s v="Jl. Panawuan Indrapatra, Panawuan, Kec. Cigandamekar, Kabupaten Kuningan, Jawa Barat"/>
    <s v="Sejahtra sinulingga (ca)"/>
    <s v="6282164791724"/>
    <x v="0"/>
    <s v="Kab. Karo"/>
    <s v="Kabanjahe"/>
    <s v="Komplek merga silima,lorong 2, Desa ketaren, ( patokan rumah, pagar cat kuning sama gerbang cat hitam ) Kec Kabanjahe"/>
    <n v="1"/>
    <s v="BARANG"/>
    <n v="100"/>
    <n v="0"/>
    <s v="EZ"/>
    <s v="Bulanan"/>
    <s v="1 Topi Visor Anti UV (BLACK)"/>
    <m/>
    <n v="51000"/>
    <n v="0"/>
    <n v="0"/>
    <n v="51000"/>
    <m/>
    <s v="Diskon"/>
    <n v="20400"/>
    <n v="30600"/>
    <n v="135000"/>
    <n v="2025"/>
    <s v="Sejahtra sinulingga (ca)"/>
    <m/>
    <d v="2026-06-27T00:00:00"/>
    <s v="HUBUNGI PENERIMA (LANGSUNG ANTAR KE ALAMAT)"/>
    <x v="0"/>
    <m/>
    <s v="VIP"/>
    <m/>
    <m/>
    <s v="Tidak"/>
    <s v="COD"/>
    <n v="84000"/>
    <s v="Recon"/>
    <n v="102375"/>
    <x v="7"/>
  </r>
  <r>
    <s v="1358816523"/>
    <d v="2026-06-22T00:00:00"/>
    <s v="MEIKA-BERKARYA"/>
    <s v="Meika Berkarya"/>
    <s v="6287818525580"/>
    <s v="Kab. Kuningan"/>
    <s v="Cilimus"/>
    <s v="Jl. Panawuan Indrapatra, Panawuan, Kec. Cigandamekar, Kabupaten Kuningan, Jawa Barat"/>
    <s v="Gemini tarigan (Hb)"/>
    <s v="6281362008881"/>
    <x v="0"/>
    <s v="Medan"/>
    <s v="Medan Johor"/>
    <s v="Jln pintu air 4 lingkungan 20 desa/kel kwala bekala , no 09, Kec Medan Johor"/>
    <n v="1"/>
    <s v="BARANG"/>
    <n v="100"/>
    <n v="0"/>
    <s v="EZ"/>
    <s v="Bulanan"/>
    <s v="2 Topi Visor Anti UV (BLUE,HITAM)"/>
    <m/>
    <n v="38000"/>
    <n v="0"/>
    <n v="0"/>
    <n v="38000"/>
    <m/>
    <s v="Diskon"/>
    <n v="15200"/>
    <n v="22800"/>
    <n v="192000"/>
    <n v="2880"/>
    <s v="Gemini tarigan (Hb)"/>
    <m/>
    <d v="2026-07-01T00:00:00"/>
    <s v="HUBUNGI PENERIMA (LANGSUNG ANTAR KE ALAMAT)"/>
    <x v="0"/>
    <m/>
    <s v="VIP"/>
    <m/>
    <m/>
    <s v="Tidak"/>
    <s v="COD"/>
    <n v="154000"/>
    <s v="Recon"/>
    <n v="166320"/>
    <x v="19"/>
  </r>
  <r>
    <s v="1359378201"/>
    <d v="2026-06-22T00:00:00"/>
    <s v="MEIKA-BERKARYA"/>
    <s v="Meika Berkarya"/>
    <s v="6287818525580"/>
    <s v="Kab. Kuningan"/>
    <s v="Cilimus"/>
    <s v="Jl. Panawuan Indrapatra, Panawuan"/>
    <s v="Rico Tamaka (Jj)"/>
    <s v="6281341148112"/>
    <x v="3"/>
    <s v="Manado"/>
    <s v="Paal Dua"/>
    <s v="Kelurahan /Desa Ranomuut Lingkungan 2 Jln. Manguni 1 Patokan depan Sekolah Emmanuel"/>
    <n v="1"/>
    <s v="BARANG"/>
    <n v="100"/>
    <n v="0"/>
    <s v="EZ"/>
    <s v="Bulanan"/>
    <s v="Beli 1 Gratis 1 Sikat Punggug"/>
    <m/>
    <n v="64000"/>
    <n v="0"/>
    <n v="0"/>
    <n v="64000"/>
    <m/>
    <s v="Diskon"/>
    <n v="25600"/>
    <n v="38400"/>
    <n v="0"/>
    <n v="0"/>
    <s v="Rico Tamaka (Jj)"/>
    <m/>
    <d v="2026-06-27T00:00:00"/>
    <m/>
    <x v="0"/>
    <m/>
    <s v="VIP"/>
    <m/>
    <m/>
    <s v="Tidak"/>
    <s v="NONCOD"/>
    <n v="-64000"/>
    <s v="-"/>
    <n v="-38400"/>
    <x v="7"/>
  </r>
  <r>
    <s v="1359380254"/>
    <d v="2026-06-22T00:00:00"/>
    <s v="MEIKA-BERKARYA"/>
    <s v="Meika Berkarya"/>
    <s v="6287818525580"/>
    <s v="Kab. Kuningan"/>
    <s v="Cilimus"/>
    <s v="Jl. Panawuan Indrapatra, Panawuan, Kec. Cigandamekar, Kabupaten Kuningan, Jawa Barat"/>
    <s v="HERIYANTO (Hb)"/>
    <s v="6285268122573"/>
    <x v="10"/>
    <s v="Kab. Penukal Abab LematangIlir"/>
    <s v="Penukal"/>
    <s v="Warung bakso Albarokah depan Indomaret Desa Air Itam, Kec Penukal kab Pali"/>
    <n v="1"/>
    <s v="BARANG"/>
    <n v="100"/>
    <n v="0"/>
    <s v="EZ"/>
    <s v="Bulanan"/>
    <s v="1 Topi Visor Anti UV (BLACK)"/>
    <m/>
    <n v="45000"/>
    <n v="0"/>
    <n v="0"/>
    <n v="45000"/>
    <m/>
    <s v="Diskon"/>
    <n v="18000"/>
    <n v="27000"/>
    <n v="129000"/>
    <n v="1935"/>
    <s v="jnt"/>
    <s v="Atasan/Staf/Karyawan"/>
    <d v="2026-07-04T00:00:00"/>
    <s v="HUBUNGI PENERIMA (LANGSUNG ANTAR KE ALAMAT)"/>
    <x v="1"/>
    <m/>
    <s v="VIP"/>
    <m/>
    <m/>
    <s v="Tidak"/>
    <s v="COD"/>
    <n v="84000"/>
    <s v="-"/>
    <n v="100065"/>
    <x v="2"/>
  </r>
  <r>
    <s v="1358784169"/>
    <d v="2026-06-22T00:00:00"/>
    <s v="MEIKA-BERKARYA"/>
    <s v="Meika Berkarya"/>
    <s v="6287818525580"/>
    <s v="Kab. Kuningan"/>
    <s v="Cilimus"/>
    <s v="Jl. Panawuan Indrapatra, Panawuan"/>
    <s v="Ibu Mar (Jj)"/>
    <s v="6282182724388"/>
    <x v="29"/>
    <s v="Bengkulu"/>
    <s v="Sungai Serut"/>
    <s v="Jln. Halmahera Simpang 4 Kelurahan Surabaya RT 07 Kec. Sungai Serut"/>
    <n v="1"/>
    <s v="BARANG"/>
    <n v="100"/>
    <n v="0"/>
    <s v="EZ"/>
    <s v="Bulanan"/>
    <s v="Beli 1 Gratis 1 Sikat Punggug"/>
    <m/>
    <n v="41000"/>
    <n v="0"/>
    <n v="0"/>
    <n v="41000"/>
    <m/>
    <s v="Diskon"/>
    <n v="16400"/>
    <n v="24600"/>
    <n v="111000"/>
    <n v="1665"/>
    <s v="Ibu Mar (Jj)"/>
    <m/>
    <d v="2026-06-26T00:00:00"/>
    <m/>
    <x v="0"/>
    <m/>
    <s v="VIP"/>
    <m/>
    <m/>
    <s v="Tidak"/>
    <s v="COD"/>
    <n v="70000"/>
    <s v="Recon"/>
    <n v="84735"/>
    <x v="14"/>
  </r>
  <r>
    <s v="1359680374"/>
    <d v="2026-06-22T00:00:00"/>
    <s v="MEIKA-BERKARYA"/>
    <s v="Meika Berkarya"/>
    <s v="6287818525580"/>
    <s v="Kab. Kuningan"/>
    <s v="Cilimus"/>
    <s v="Jl. Panawuan Indrapatra, Panawuan, Kec. Cigandamekar, Kabupaten Kuningan, Jawa Barat"/>
    <s v="Muhadiyanto (Fr)"/>
    <s v="6281345782114"/>
    <x v="5"/>
    <s v="Kab. Ketapang"/>
    <s v="Manis Mata"/>
    <s v="Desa Manis Mataimplasmen Simpur Warung Pak Somat, Kec Manis Mata"/>
    <n v="1"/>
    <s v="BARANG"/>
    <n v="100"/>
    <n v="0"/>
    <s v="EZ"/>
    <s v="Bulanan"/>
    <s v="1 SET POMPA SEDOT MANUAL (1 POMPA DAN 1 SELANG)"/>
    <m/>
    <n v="74000"/>
    <n v="0"/>
    <n v="0"/>
    <n v="74000"/>
    <m/>
    <s v="Diskon"/>
    <n v="29600"/>
    <n v="44400"/>
    <n v="144000"/>
    <n v="2160"/>
    <s v="Muhadiyanto (Fr)"/>
    <m/>
    <d v="2026-07-01T00:00:00"/>
    <s v="HUBUNGI PENERIMA (LANGSUNG ANTAR KE ALAMAT)"/>
    <x v="0"/>
    <m/>
    <s v="VIP"/>
    <m/>
    <m/>
    <s v="Tidak"/>
    <s v="COD"/>
    <n v="70000"/>
    <s v="Recon"/>
    <n v="97440"/>
    <x v="19"/>
  </r>
  <r>
    <s v="1359504076"/>
    <d v="2026-06-22T00:00:00"/>
    <s v="MEIKA-BERKARYA"/>
    <s v="Meika Berkarya"/>
    <s v="6287818525580"/>
    <s v="Kab. Kuningan"/>
    <s v="Cilimus"/>
    <s v="Jl. Panawuan Indrapatra, Panawuan, Kec. Cigandamekar, Kabupaten Kuningan, Jawa Barat"/>
    <s v="Indra gunawan (RM)"/>
    <s v="6282372493756"/>
    <x v="10"/>
    <s v="Kab. Musi Banyuasin"/>
    <s v="Sekayu"/>
    <s v="Jln Merdeka rt 02 rw 01 No60 kelurahan kayuara, Kec Sekayu"/>
    <n v="1"/>
    <s v="BARANG"/>
    <n v="100"/>
    <n v="0"/>
    <s v="EZ"/>
    <s v="Bulanan"/>
    <s v="1 Topi Visor Anti UV (GRAY)"/>
    <m/>
    <n v="37000"/>
    <n v="0"/>
    <n v="0"/>
    <n v="37000"/>
    <m/>
    <s v="Diskon"/>
    <n v="14800"/>
    <n v="22200"/>
    <n v="130000"/>
    <n v="1950"/>
    <s v="Indra gunawan (RM)"/>
    <m/>
    <d v="2026-06-25T00:00:00"/>
    <s v="HUBUNGI PENERIMA (LANGSUNG ANTAR KE ALAMAT)"/>
    <x v="0"/>
    <m/>
    <s v="VIP"/>
    <m/>
    <m/>
    <s v="Tidak"/>
    <s v="COD"/>
    <n v="93000"/>
    <s v="Recon"/>
    <n v="105850"/>
    <x v="18"/>
  </r>
  <r>
    <s v="1359579402"/>
    <d v="2026-06-22T00:00:00"/>
    <s v="MEIKA-BERKARYA"/>
    <s v="Meika Berkarya"/>
    <s v="6287818525580"/>
    <s v="Kab. Kuningan"/>
    <s v="Cilimus"/>
    <s v="Jl. Panawuan Indrapatra, Panawuan, Kec. Cigandamekar, Kabupaten Kuningan, Jawa Barat"/>
    <s v="Hermansyah (Fr)"/>
    <s v="6282184878791"/>
    <x v="22"/>
    <s v="Kab. Lampung Tengah"/>
    <s v="Terbanggi Besar"/>
    <s v="Desa Terbanggi Besar Dusun 1 Rt 002 Rw 02Gang Masjid Al Karim, Kec Terbanggi Besar"/>
    <n v="1"/>
    <s v="BARANG"/>
    <n v="100"/>
    <n v="0"/>
    <s v="EZ"/>
    <s v="Bulanan"/>
    <s v="1 SET POMPA SEDOT MANUAL (1 POMPA DAN 1 SELANG)"/>
    <m/>
    <n v="32000"/>
    <n v="0"/>
    <n v="0"/>
    <n v="32000"/>
    <m/>
    <s v="Diskon"/>
    <n v="12800"/>
    <n v="19200"/>
    <n v="102000"/>
    <n v="1530"/>
    <s v="Hermansyah (Fr)"/>
    <m/>
    <d v="2026-06-25T00:00:00"/>
    <s v="HUBUNGI PENERIMA (LANGSUNG ANTAR KE ALAMAT)"/>
    <x v="0"/>
    <m/>
    <s v="VIP"/>
    <m/>
    <m/>
    <s v="Tidak"/>
    <s v="COD"/>
    <n v="70000"/>
    <s v="Recon"/>
    <n v="81270"/>
    <x v="18"/>
  </r>
  <r>
    <s v="1359558122"/>
    <d v="2026-06-22T00:00:00"/>
    <s v="MEIKA-BERKARYA"/>
    <s v="Meika Berkarya"/>
    <s v="6287818525580"/>
    <s v="Kab. Kuningan"/>
    <s v="Cilimus"/>
    <s v="Jl. Panawuan Indrapatra, Panawuan, Kec. Cigandamekar, Kabupaten Kuningan, Jawa Barat"/>
    <s v="AUDY REGAR(ca)"/>
    <s v="62811430922"/>
    <x v="3"/>
    <s v="Kab. Minahasa Selatan"/>
    <s v="Suluun Tareran"/>
    <s v="Desa Suluun satu jaga/Rt 2 ,(Patokan Rumah ,dekat Gereja Sion) Kec Suluun Tareran"/>
    <n v="1"/>
    <s v="BARANG"/>
    <n v="100"/>
    <n v="0"/>
    <s v="EZ"/>
    <s v="Bulanan"/>
    <s v="1 Topi Visor Anti UV (BLACK)"/>
    <m/>
    <n v="102000"/>
    <n v="0"/>
    <n v="0"/>
    <n v="102000"/>
    <m/>
    <s v="Diskon"/>
    <n v="40800"/>
    <n v="61200"/>
    <n v="186000"/>
    <n v="2790"/>
    <s v="AUDY REGAR(ca)"/>
    <m/>
    <d v="2026-06-26T00:00:00"/>
    <s v="HUBUNGI PENERIMA (LANGSUNG ANTAR KE ALAMAT)"/>
    <x v="0"/>
    <m/>
    <s v="VIP"/>
    <m/>
    <m/>
    <s v="Tidak"/>
    <s v="COD"/>
    <n v="84000"/>
    <s v="Recon"/>
    <n v="122010"/>
    <x v="14"/>
  </r>
  <r>
    <s v="1359568111"/>
    <d v="2026-06-22T00:00:00"/>
    <s v="MEIKA-BERKARYA"/>
    <s v="Meika Berkarya"/>
    <s v="6287818525580"/>
    <s v="Kab. Kuningan"/>
    <s v="Cilimus"/>
    <s v="Jl. Panawuan Indrapatra, Panawuan"/>
    <s v="Martinus (Jj)"/>
    <s v="6285343683044"/>
    <x v="8"/>
    <s v="Kab. Morowali"/>
    <s v="Bahodopi"/>
    <s v="Kelurahan /Desa Labota Dusun Labota, Patokan rumah samping Rusun Kec. Bahodopi"/>
    <n v="1"/>
    <s v="BARANG"/>
    <n v="100"/>
    <n v="0"/>
    <s v="EZ"/>
    <s v="Bulanan"/>
    <s v="Beli 1 Gratis 1 Sikat Punggug"/>
    <m/>
    <n v="108000"/>
    <n v="0"/>
    <n v="0"/>
    <n v="108000"/>
    <m/>
    <s v="Diskon"/>
    <n v="43200"/>
    <n v="64800"/>
    <n v="178000"/>
    <n v="2670"/>
    <m/>
    <m/>
    <m/>
    <m/>
    <x v="1"/>
    <m/>
    <s v="VIP"/>
    <m/>
    <m/>
    <s v="Tidak"/>
    <s v="COD"/>
    <n v="70000"/>
    <s v="-"/>
    <n v="110530"/>
    <x v="20"/>
  </r>
  <r>
    <s v="1359498975"/>
    <d v="2026-06-22T00:00:00"/>
    <s v="MEIKA-BERKARYA"/>
    <s v="Meika Berkarya"/>
    <s v="6287818525580"/>
    <s v="Kab. Kuningan"/>
    <s v="Cilimus"/>
    <s v="Jl. Panawuan Indrapatra, Panawuan, Kec. Cigandamekar, Kabupaten Kuningan, Jawa Barat"/>
    <s v="Syaifullah Arief (AK)"/>
    <s v="62811508445"/>
    <x v="21"/>
    <s v="Kab. Banjar"/>
    <s v="Martapura"/>
    <s v="Komplek Mustika Griya Permai ( Perumahan Seribu ) Blok J Nomor 109 Rt 22 Rw 01, Desa Sei Sipai, Kec Martapura Kota Kab Banjar"/>
    <n v="1"/>
    <s v="BARANG"/>
    <n v="100"/>
    <n v="0"/>
    <s v="EZ"/>
    <s v="Bulanan"/>
    <s v="2 SET POMPA SEDOT MANUAL (2 POMPA DAN 1 SELANG)"/>
    <m/>
    <n v="59000"/>
    <n v="0"/>
    <n v="0"/>
    <n v="59000"/>
    <m/>
    <s v="Diskon"/>
    <n v="23600"/>
    <n v="35400"/>
    <n v="168000"/>
    <n v="2520"/>
    <s v="Syaifullah Arief (AK)"/>
    <m/>
    <d v="2026-06-25T00:00:00"/>
    <s v="HUBUNGI PENERIMA (LANGSUNG ANTAR KE ALAMAT)"/>
    <x v="0"/>
    <m/>
    <s v="VIP"/>
    <m/>
    <m/>
    <s v="Tidak"/>
    <s v="COD"/>
    <n v="109000"/>
    <s v="Recon"/>
    <n v="130080"/>
    <x v="18"/>
  </r>
  <r>
    <s v="1356722215"/>
    <d v="2026-06-22T00:00:00"/>
    <s v="MEIKA-BERKARYA"/>
    <s v="Meika Berkarya"/>
    <s v="6287818525580"/>
    <s v="Kab. Kuningan"/>
    <s v="Cilimus"/>
    <s v="Jl. Panawuan Indrapatra, Panawuan, Kec. Cigandamekar, Kabupaten Kuningan, Jawa Barat"/>
    <s v="Henri Simanjuntak(ca)"/>
    <s v="6281362036211"/>
    <x v="0"/>
    <s v="Kab. Toba"/>
    <s v="Laguboti"/>
    <s v="Dusun Sosor Pulo Desa Sibuea, Kec Laguboti"/>
    <n v="1"/>
    <s v="BARANG"/>
    <n v="100"/>
    <n v="0"/>
    <s v="EZ"/>
    <s v="Bulanan"/>
    <s v="1 Dapat 2 Kacamata Autofokus"/>
    <m/>
    <n v="54000"/>
    <n v="0"/>
    <n v="0"/>
    <n v="54000"/>
    <m/>
    <s v="Diskon"/>
    <n v="21600"/>
    <n v="32400"/>
    <n v="94000"/>
    <n v="1410"/>
    <s v="ybs"/>
    <m/>
    <d v="2026-07-06T00:00:00"/>
    <s v="HUBUNGI PENERIMA (LANGSUNG ANTAR KE ALAMAT)"/>
    <x v="1"/>
    <m/>
    <s v="VIP"/>
    <m/>
    <m/>
    <s v="Tidak"/>
    <s v="COD"/>
    <n v="40000"/>
    <s v="-"/>
    <n v="60190"/>
    <x v="17"/>
  </r>
  <r>
    <s v="1359587626"/>
    <d v="2026-06-22T00:00:00"/>
    <s v="MEIKA-BERKARYA"/>
    <s v="Meika Berkarya"/>
    <s v="6287818525580"/>
    <s v="Kab. Kuningan"/>
    <s v="Cilimus"/>
    <s v="Jl. Panawuan Indrapatra, Panawuan"/>
    <s v="Rufus Bie (Kin"/>
    <s v="6282247238945"/>
    <x v="1"/>
    <s v="Kab. Lembata"/>
    <s v="Nubatukan"/>
    <s v="Kelurahan Lewoleba Timur RW 007 RT 035, Jln. Trans Lembata"/>
    <n v="1"/>
    <s v="BARANG"/>
    <n v="100"/>
    <n v="0"/>
    <s v="EZ"/>
    <s v="Bulanan"/>
    <s v="Beli 1 Gratis 1 Sikat Punggug"/>
    <m/>
    <n v="84000"/>
    <n v="0"/>
    <n v="0"/>
    <n v="84000"/>
    <m/>
    <s v="Diskon"/>
    <n v="33600"/>
    <n v="50400"/>
    <n v="154000"/>
    <n v="2310"/>
    <m/>
    <m/>
    <m/>
    <m/>
    <x v="1"/>
    <m/>
    <s v="VIP"/>
    <m/>
    <m/>
    <s v="Tidak"/>
    <s v="COD"/>
    <n v="70000"/>
    <s v="-"/>
    <n v="101290"/>
    <x v="20"/>
  </r>
  <r>
    <s v="1359582678"/>
    <d v="2026-06-22T00:00:00"/>
    <s v="MEIKA-BERKARYA"/>
    <s v="Meika Berkarya"/>
    <s v="6287818525580"/>
    <s v="Kab. Kuningan"/>
    <s v="Cilimus"/>
    <s v="Jl. Panawuan Indrapatra, Panawuan, Kec. Cigandamekar, Kabupaten Kuningan, Jawa Barat"/>
    <s v="Grace Regar ( Di)"/>
    <s v="6287865008926"/>
    <x v="3"/>
    <s v="Kab. Minahasa Selatan"/>
    <s v="Suluun Tareran"/>
    <s v="Desa Suluun Dua , Jaga 5 Complex Sekolah Smp ,Jln Siswa, Kecamatan Suluun Tareran"/>
    <n v="1"/>
    <s v="BARANG"/>
    <n v="100"/>
    <n v="0"/>
    <s v="EZ"/>
    <s v="Bulanan"/>
    <s v="1 SET GIGI PALSU"/>
    <m/>
    <n v="102000"/>
    <n v="0"/>
    <n v="0"/>
    <n v="102000"/>
    <m/>
    <s v="Diskon"/>
    <n v="40800"/>
    <n v="61200"/>
    <n v="162000"/>
    <n v="2430"/>
    <s v="Grace Regar ( Di)"/>
    <m/>
    <d v="2026-06-26T00:00:00"/>
    <s v="HUBUNGI PENERIMA (LANGSUNG ANTAR KE ALAMAT)"/>
    <x v="0"/>
    <m/>
    <s v="VIP"/>
    <m/>
    <m/>
    <s v="Tidak"/>
    <s v="COD"/>
    <n v="60000"/>
    <s v="Recon"/>
    <n v="98370"/>
    <x v="14"/>
  </r>
  <r>
    <s v="1357888873"/>
    <d v="2026-06-22T00:00:00"/>
    <s v="MEIKA-BERKARYA"/>
    <s v="Meika Berkarya"/>
    <s v="6287818525580"/>
    <s v="Kab. Kuningan"/>
    <s v="Cilimus"/>
    <s v="Jl. Panawuan Indrapatra, Panawuan, Kec. Cigandamekar, Kabupaten Kuningan, Jawa Barat"/>
    <s v="Tony bago (rz)"/>
    <s v="6281276993988"/>
    <x v="27"/>
    <s v="Pekanbaru"/>
    <s v="Payung Sekaki"/>
    <s v="Jln. Garuda No.14 Sigunggu ( Depan gereja pentakosta ) Kelurahan/Desa : Desa Bandarraya"/>
    <n v="1"/>
    <s v="BARANG"/>
    <n v="100"/>
    <n v="0"/>
    <s v="EZ"/>
    <s v="Bulanan"/>
    <s v="1 SET POMPA SEDOT MANUAL (1 POMPA DAN 1 SELANG)"/>
    <m/>
    <n v="43000"/>
    <n v="0"/>
    <n v="0"/>
    <n v="43000"/>
    <m/>
    <s v="Diskon"/>
    <n v="17200"/>
    <n v="25800"/>
    <n v="111000"/>
    <n v="1665"/>
    <s v="Tony bago (rz)"/>
    <m/>
    <d v="2026-06-27T00:00:00"/>
    <s v="HUBUNGI PENERIMA (LANGSUNG ANTAR KE ALAMAT)"/>
    <x v="0"/>
    <m/>
    <s v="VIP"/>
    <m/>
    <m/>
    <s v="Tidak"/>
    <s v="COD"/>
    <n v="68000"/>
    <s v="Recon"/>
    <n v="83535"/>
    <x v="7"/>
  </r>
  <r>
    <s v="1359520444"/>
    <d v="2026-06-22T00:00:00"/>
    <s v="MEIKA-BERKARYA"/>
    <s v="Meika Berkarya"/>
    <s v="6287818525580"/>
    <s v="Kab. Kuningan"/>
    <s v="Cilimus"/>
    <s v="Jl. Panawuan Indrapatra, Panawuan"/>
    <s v="Zainuddin Saleh (Kin)"/>
    <s v="628124273355"/>
    <x v="14"/>
    <s v="Makassar"/>
    <s v="Tamalate"/>
    <s v="Jl. Bajigau 4 No. 6 Kelurahan Bongaya, Samping SMP N 24 Makassar"/>
    <n v="1"/>
    <s v="BARANG"/>
    <n v="100"/>
    <n v="0"/>
    <s v="EZ"/>
    <s v="Bulanan"/>
    <s v="Beli 1 Gratis 1 Sikat Punggug"/>
    <m/>
    <n v="60000"/>
    <n v="0"/>
    <n v="0"/>
    <n v="60000"/>
    <m/>
    <s v="Diskon"/>
    <n v="24000"/>
    <n v="36000"/>
    <n v="122000"/>
    <n v="1830"/>
    <s v="ybs"/>
    <m/>
    <d v="2026-07-03T00:00:00"/>
    <m/>
    <x v="1"/>
    <m/>
    <s v="VIP"/>
    <m/>
    <m/>
    <s v="Tidak"/>
    <s v="COD"/>
    <n v="62000"/>
    <s v="-"/>
    <n v="84170"/>
    <x v="12"/>
  </r>
  <r>
    <s v="1359547820"/>
    <d v="2026-06-22T00:00:00"/>
    <s v="MEIKA-BERKARYA"/>
    <s v="Meika Berkarya"/>
    <s v="6287818525580"/>
    <s v="Kab. Kuningan"/>
    <s v="Cilimus"/>
    <s v="Jl. Panawuan Indrapatra, Panawuan"/>
    <s v="Mariyani (Jj)"/>
    <s v="6282290081505"/>
    <x v="9"/>
    <s v="Tidore Kepulauan"/>
    <s v="Tidore Utara"/>
    <s v="Kelurahan /Desa Sirongo Folaraha RT 02 RW 01, Poros Kanan Samping Kiri Lorong Popes TPQ Tanjakan Rumah kedua"/>
    <n v="1"/>
    <s v="BARANG"/>
    <n v="100"/>
    <n v="0"/>
    <s v="EZ"/>
    <s v="Bulanan"/>
    <s v="Beli 1 Dapat 6 Paket Buku Lancar Membaca Tanpa Mengeja"/>
    <m/>
    <n v="106000"/>
    <n v="0"/>
    <n v="0"/>
    <n v="106000"/>
    <m/>
    <s v="Diskon"/>
    <n v="42400"/>
    <n v="63600"/>
    <n v="190000"/>
    <n v="2850"/>
    <s v="Mariyani (Jj)"/>
    <m/>
    <d v="2026-06-27T00:00:00"/>
    <m/>
    <x v="0"/>
    <m/>
    <s v="VIP"/>
    <m/>
    <m/>
    <s v="Tidak"/>
    <s v="COD"/>
    <n v="84000"/>
    <s v="Recon"/>
    <n v="123550"/>
    <x v="7"/>
  </r>
  <r>
    <s v="1359556304"/>
    <d v="2026-06-22T00:00:00"/>
    <s v="MEIKA-BERKARYA"/>
    <s v="Meika Berkarya"/>
    <s v="6287818525580"/>
    <s v="Kab. Kuningan"/>
    <s v="Cilimus"/>
    <s v="Jl. Panawuan Indrapatra, Panawuan"/>
    <s v="Dayat (Kin)"/>
    <s v="6289603707240"/>
    <x v="21"/>
    <s v="Banjarmasin"/>
    <s v="Banjarmasin Selatan"/>
    <s v="Jln. Prona 1, Kelurahan Pemurus Baru, Kampung Limau No. 80 RT 01"/>
    <n v="1"/>
    <s v="BARANG"/>
    <n v="100"/>
    <n v="0"/>
    <s v="EZ"/>
    <s v="Bulanan"/>
    <s v="Beli 1 Gratis 1 Sikat Punggug"/>
    <m/>
    <n v="45000"/>
    <n v="0"/>
    <n v="0"/>
    <n v="45000"/>
    <m/>
    <s v="Diskon"/>
    <n v="18000"/>
    <n v="27000"/>
    <n v="115000"/>
    <n v="1725"/>
    <s v="Dayat (Kin)"/>
    <m/>
    <d v="2026-06-25T00:00:00"/>
    <m/>
    <x v="0"/>
    <m/>
    <s v="VIP"/>
    <m/>
    <m/>
    <s v="Tidak"/>
    <s v="COD"/>
    <n v="70000"/>
    <s v="Recon"/>
    <n v="86275"/>
    <x v="18"/>
  </r>
  <r>
    <s v="1359554483"/>
    <d v="2026-06-22T00:00:00"/>
    <s v="MEIKA-BERKARYA"/>
    <s v="Meika Berkarya"/>
    <s v="6287818525580"/>
    <s v="Kab. Kuningan"/>
    <s v="Cilimus"/>
    <s v="Jl. Panawuan Indrapatra, Panawuan, Kec. Cigandamekar, Kabupaten Kuningan, Jawa Barat"/>
    <s v="JODIN ( Di)"/>
    <s v="6281350293904"/>
    <x v="19"/>
    <s v="Kab. Berau"/>
    <s v="Tanjung Redeb"/>
    <s v="Jln Raja Alam 1, KIlo 5, Belakang Kantor DISHUB, RT 03 RW 02, Kelurahan Sei Bedungun, Kecamatan Tanjung Redeb"/>
    <n v="1"/>
    <s v="BARANG"/>
    <n v="100"/>
    <n v="0"/>
    <s v="EZ"/>
    <s v="Bulanan"/>
    <s v="1 SET GIGI PALSU"/>
    <m/>
    <n v="79000"/>
    <n v="0"/>
    <n v="0"/>
    <n v="79000"/>
    <m/>
    <s v="Diskon"/>
    <n v="31600"/>
    <n v="47400"/>
    <n v="139000"/>
    <n v="2085"/>
    <s v="JODIN ( Di)"/>
    <m/>
    <d v="2026-07-01T00:00:00"/>
    <s v="HUBUNGI PENERIMA (LANGSUNG ANTAR KE ALAMAT)"/>
    <x v="0"/>
    <m/>
    <s v="VIP"/>
    <m/>
    <m/>
    <s v="Tidak"/>
    <s v="COD"/>
    <n v="60000"/>
    <s v="Recon"/>
    <n v="89515"/>
    <x v="19"/>
  </r>
  <r>
    <s v="1359549966"/>
    <d v="2026-06-22T00:00:00"/>
    <s v="MEIKA-BERKARYA"/>
    <s v="Meika Berkarya"/>
    <s v="6287818525580"/>
    <s v="Kab. Kuningan"/>
    <s v="Cilimus"/>
    <s v="Jl. Panawuan Indrapatra, Panawuan, Kec. Cigandamekar, Kabupaten Kuningan, Jawa Barat"/>
    <s v="Maryono ( Di)"/>
    <s v="6283198376024"/>
    <x v="20"/>
    <s v="Kab. Gunungkidul"/>
    <s v="Ponjong"/>
    <s v="Susukan 4 Rt 1 Rw 11 kelurahan Genjahan, Kec Ponjong"/>
    <n v="1"/>
    <s v="BARANG"/>
    <n v="100"/>
    <n v="0"/>
    <s v="EZ"/>
    <s v="Bulanan"/>
    <s v="1 SET POMPA SEDOT MANUAL (1 POMPA DAN 1 SELANG)"/>
    <m/>
    <n v="23000"/>
    <n v="0"/>
    <n v="0"/>
    <n v="23000"/>
    <m/>
    <s v="Diskon"/>
    <n v="16000"/>
    <n v="7000"/>
    <n v="92000"/>
    <n v="1380"/>
    <s v="ybs"/>
    <m/>
    <d v="2026-06-24T00:00:00"/>
    <s v="HUBUNGI PENERIMA (LANGSUNG ANTAR KE ALAMAT)"/>
    <x v="0"/>
    <m/>
    <s v="VIP"/>
    <m/>
    <m/>
    <s v="Tidak"/>
    <s v="COD"/>
    <n v="69000"/>
    <s v="Recon"/>
    <n v="83620"/>
    <x v="15"/>
  </r>
  <r>
    <s v="1359536400"/>
    <d v="2026-06-22T00:00:00"/>
    <s v="MEIKA-BERKARYA"/>
    <s v="Meika Berkarya"/>
    <s v="6287818525580"/>
    <s v="Kab. Kuningan"/>
    <s v="Cilimus"/>
    <s v="Jl. Panawuan Indrapatra, Panawuan, Kec. Cigandamekar, Kabupaten Kuningan, Jawa Barat"/>
    <s v="Ahmad (ca)"/>
    <s v="6285255266688"/>
    <x v="18"/>
    <s v="Kab. Majene"/>
    <s v="Pamboang"/>
    <s v="jalan poros majene mamuju ,(patokan rumah,Kios Nurul) , dusun bonde bonde, desa bonde utara, Kec Pamboang"/>
    <n v="1"/>
    <s v="BARANG"/>
    <n v="100"/>
    <n v="0"/>
    <s v="EZ"/>
    <s v="Bulanan"/>
    <s v="1 Topi Visor Anti UV (GRAY)"/>
    <m/>
    <n v="61000"/>
    <n v="0"/>
    <n v="0"/>
    <n v="61000"/>
    <m/>
    <s v="Diskon"/>
    <n v="24400"/>
    <n v="36600"/>
    <n v="145000"/>
    <n v="2175"/>
    <s v="ybs"/>
    <m/>
    <d v="2026-07-01T00:00:00"/>
    <s v="HUBUNGI PENERIMA (LANGSUNG ANTAR KE ALAMAT)"/>
    <x v="1"/>
    <m/>
    <s v="VIP"/>
    <m/>
    <m/>
    <s v="Tidak"/>
    <s v="COD"/>
    <n v="84000"/>
    <s v="-"/>
    <n v="106225"/>
    <x v="19"/>
  </r>
  <r>
    <s v="1359524927"/>
    <d v="2026-06-22T00:00:00"/>
    <s v="MEIKA-BERKARYA"/>
    <s v="Meika Berkarya"/>
    <s v="6287818525580"/>
    <s v="Kab. Kuningan"/>
    <s v="Cilimus"/>
    <s v="Jl. Panawuan Indrapatra, Panawuan, Kec. Cigandamekar, Kabupaten Kuningan, Jawa Barat"/>
    <s v="Rapinus ginting (Bar)"/>
    <s v="6281375875825"/>
    <x v="0"/>
    <s v="Kab. Karo"/>
    <s v="Tigapanah"/>
    <s v="Bunuraya, Simpang Bunurara (Samping Rumah Makan Bohan, Bengkel Pinus), Kec Tiga Panah, No Hp ,62 813-7587-5825 (DIANTARKAN LANGSUNG KE PENERIMA)"/>
    <n v="1"/>
    <s v="BARANG"/>
    <n v="100"/>
    <n v="0"/>
    <s v="EZ"/>
    <s v="Bulanan"/>
    <s v="2 Topi Visor Anti UV (BLUE)"/>
    <m/>
    <n v="51000"/>
    <n v="0"/>
    <n v="0"/>
    <n v="51000"/>
    <m/>
    <s v="Diskon"/>
    <n v="20400"/>
    <n v="30600"/>
    <n v="205000"/>
    <n v="3075"/>
    <s v="Rapinus ginting (Bar)"/>
    <m/>
    <d v="2026-06-27T00:00:00"/>
    <s v="HUBUNGI PENERIMA (LANGSUNG ANTAR KE ALAMAT)"/>
    <x v="0"/>
    <m/>
    <s v="VIP"/>
    <m/>
    <m/>
    <s v="Tidak"/>
    <s v="COD"/>
    <n v="154000"/>
    <s v="Recon"/>
    <n v="171325"/>
    <x v="7"/>
  </r>
  <r>
    <s v="1359523112"/>
    <d v="2026-06-22T00:00:00"/>
    <s v="MEIKA-BERKARYA"/>
    <s v="Meika Berkarya"/>
    <s v="6287818525580"/>
    <s v="Kab. Kuningan"/>
    <s v="Cilimus"/>
    <s v="Jl. Panawuan Indrapatra, Panawuan, Kec. Cigandamekar, Kabupaten Kuningan, Jawa Barat"/>
    <s v="Bambang yuliyanto (Bar)"/>
    <s v="62895403014354"/>
    <x v="15"/>
    <s v="Kab. Jepara"/>
    <s v="Pecangaan"/>
    <s v="Troso, Rt 001/Rw 002, Kec Pecangaan (Titik Maps Mega Elektronik Troso, sebelah barat rumah Pak Petinggi Troso), No Hp ,62 895-4030-14354 (DIANTARKAN LANGSUNG KE PENERIMA)"/>
    <n v="1"/>
    <s v="BARANG"/>
    <n v="100"/>
    <n v="0"/>
    <s v="EZ"/>
    <s v="Bulanan"/>
    <s v="1 Topi Visor Anti UV (GRAY)"/>
    <m/>
    <n v="25000"/>
    <n v="0"/>
    <n v="0"/>
    <n v="25000"/>
    <m/>
    <s v="Diskon"/>
    <n v="18000"/>
    <n v="7000"/>
    <n v="109000"/>
    <n v="1635"/>
    <s v="Bambang yuliyanto (Bar)"/>
    <m/>
    <d v="2026-06-24T00:00:00"/>
    <s v="HUBUNGI PENERIMA (LANGSUNG ANTAR KE ALAMAT)"/>
    <x v="0"/>
    <m/>
    <s v="VIP"/>
    <m/>
    <m/>
    <s v="Tidak"/>
    <s v="COD"/>
    <n v="84000"/>
    <s v="Recon"/>
    <n v="100365"/>
    <x v="15"/>
  </r>
  <r>
    <s v="1357417228"/>
    <d v="2026-06-22T00:00:00"/>
    <s v="MEIKA-BERKARYA"/>
    <s v="Meika Berkarya"/>
    <s v="6287818525580"/>
    <s v="Kab. Kuningan"/>
    <s v="Cilimus"/>
    <s v="Jl. Panawuan Indrapatra, Panawuan, Kec. Cigandamekar, Kabupaten Kuningan, Jawa Barat"/>
    <s v="Maan (Hb)"/>
    <s v="6285346319175"/>
    <x v="23"/>
    <s v="Kab. Konawe Selatan"/>
    <s v="Ranomeeto Barat"/>
    <s v="Desa Sindang kasih Dusun 2 Sukamulya Dekat mesjid NURUL HASANAH, Kec Ranomeeto Barat"/>
    <n v="1"/>
    <s v="BARANG"/>
    <n v="100"/>
    <n v="0"/>
    <s v="EZ"/>
    <s v="Bulanan"/>
    <s v="1 Topi Visor Anti UV (BLUE)"/>
    <m/>
    <n v="100000"/>
    <n v="0"/>
    <n v="0"/>
    <n v="100000"/>
    <m/>
    <s v="Diskon"/>
    <n v="40000"/>
    <n v="60000"/>
    <n v="184000"/>
    <n v="2760"/>
    <s v="ybs"/>
    <m/>
    <d v="2026-07-01T00:00:00"/>
    <s v="HUBUNGI PENERIMA (LANGSUNG ANTAR KE ALAMAT)"/>
    <x v="1"/>
    <m/>
    <s v="VIP"/>
    <m/>
    <m/>
    <s v="Tidak"/>
    <s v="COD"/>
    <n v="84000"/>
    <s v="-"/>
    <n v="121240"/>
    <x v="19"/>
  </r>
  <r>
    <s v="1359526352"/>
    <d v="2026-06-22T00:00:00"/>
    <s v="MEIKA-BERKARYA"/>
    <s v="Meika Berkarya"/>
    <s v="6287818525580"/>
    <s v="Kab. Kuningan"/>
    <s v="Cilimus"/>
    <s v="Jl. Panawuan Indrapatra, Panawuan, Kec. Cigandamekar, Kabupaten Kuningan, Jawa Barat"/>
    <s v="Hamdi Mamonto ( Di)"/>
    <s v="6282245026291"/>
    <x v="3"/>
    <s v="Kab. Bolaang Mongondow"/>
    <s v="Dumoga Tengah"/>
    <s v="Jln Transulawesi Desa Ibolian, Dusun Satu , Komplex Lapangan Kecamatan Dumoga Tengah"/>
    <n v="1"/>
    <s v="BARANG"/>
    <n v="100"/>
    <n v="0"/>
    <s v="EZ"/>
    <s v="Bulanan"/>
    <s v="1 SET GIGI PALSU"/>
    <m/>
    <n v="114000"/>
    <n v="0"/>
    <n v="0"/>
    <n v="114000"/>
    <m/>
    <s v="Diskon"/>
    <n v="45600"/>
    <n v="68400"/>
    <n v="177000"/>
    <n v="2655"/>
    <s v="Hamdi Mamonto ( Di)"/>
    <m/>
    <d v="2026-06-26T00:00:00"/>
    <s v="HUBUNGI PENERIMA (LANGSUNG ANTAR KE ALAMAT)"/>
    <x v="0"/>
    <m/>
    <s v="VIP"/>
    <m/>
    <m/>
    <s v="Tidak"/>
    <s v="COD"/>
    <n v="63000"/>
    <s v="Recon"/>
    <n v="105945"/>
    <x v="14"/>
  </r>
  <r>
    <s v="1359610088"/>
    <d v="2026-06-22T00:00:00"/>
    <s v="MEIKA-BERKARYA"/>
    <s v="Meika Berkarya"/>
    <s v="6287818525580"/>
    <s v="Kab. Kuningan"/>
    <s v="Cilimus"/>
    <s v="Jl. Panawuan Indrapatra, Panawuan, Kec. Cigandamekar, Kabupaten Kuningan, Jawa Barat"/>
    <s v="Sri Kartawati ( Di)"/>
    <s v="6282157972704"/>
    <x v="19"/>
    <s v="Kab. Kutai Timur"/>
    <s v="Sangatta Utara"/>
    <s v="Jln Yos Sudarso 2 gang family no 21, Kelurahan Sangatta Utara (seberang rumah putih besar pagar seng) Kec Sangata Utara Telp0821-5797-2704"/>
    <n v="1"/>
    <s v="BARANG"/>
    <n v="100"/>
    <n v="0"/>
    <s v="EZ"/>
    <s v="Bulanan"/>
    <s v="2 SET GIGI PALSU"/>
    <m/>
    <n v="73000"/>
    <n v="0"/>
    <n v="0"/>
    <n v="73000"/>
    <m/>
    <s v="Diskon"/>
    <n v="29200"/>
    <n v="43800"/>
    <n v="173000"/>
    <n v="2595"/>
    <s v="Sri Kartawati ( Di)"/>
    <m/>
    <d v="2026-06-26T00:00:00"/>
    <s v="HUBUNGI PENERIMA (LANGSUNG ANTAR KE ALAMAT)"/>
    <x v="0"/>
    <m/>
    <s v="VIP"/>
    <m/>
    <m/>
    <s v="Tidak"/>
    <s v="COD"/>
    <n v="100000"/>
    <s v="Recon"/>
    <n v="126605"/>
    <x v="14"/>
  </r>
  <r>
    <s v="1359451968"/>
    <d v="2026-06-22T00:00:00"/>
    <s v="MEIKA-BERKARYA"/>
    <s v="Meika Berkarya"/>
    <s v="6287818525580"/>
    <s v="Kab. Kuningan"/>
    <s v="Cilimus"/>
    <s v="Jl. Panawuan Indrapatra, Panawuan, Kec. Cigandamekar, Kabupaten Kuningan, Jawa Barat"/>
    <s v="Sri (Hb)"/>
    <s v="6281269591563"/>
    <x v="4"/>
    <s v="Kab. Bungo"/>
    <s v="Bathin II Pelayang"/>
    <s v="Desa/kel pelayang, Bengkel Zilla Motor dumaring, Kec Bathin II Pelayang"/>
    <n v="1"/>
    <s v="BARANG"/>
    <n v="100"/>
    <n v="0"/>
    <s v="EZ"/>
    <s v="Bulanan"/>
    <s v="1 Topi Visor Anti UV (BLACK)"/>
    <m/>
    <n v="45000"/>
    <n v="0"/>
    <n v="0"/>
    <n v="45000"/>
    <m/>
    <s v="Diskon"/>
    <n v="18000"/>
    <n v="27000"/>
    <n v="129000"/>
    <n v="1935"/>
    <s v="Sri (Hb)"/>
    <m/>
    <d v="2026-06-29T00:00:00"/>
    <s v="HUBUNGI PENERIMA (LANGSUNG ANTAR KE ALAMAT)"/>
    <x v="0"/>
    <m/>
    <s v="VIP"/>
    <m/>
    <m/>
    <s v="Tidak"/>
    <s v="COD"/>
    <n v="84000"/>
    <s v="Recon"/>
    <n v="100065"/>
    <x v="3"/>
  </r>
  <r>
    <s v="1359605615"/>
    <d v="2026-06-22T00:00:00"/>
    <s v="MEIKA-BERKARYA"/>
    <s v="Meika Berkarya"/>
    <s v="6287818525580"/>
    <s v="Kab. Kuningan"/>
    <s v="Cilimus"/>
    <s v="Jl. Panawuan Indrapatra, Panawuan"/>
    <s v="Arif bahar (Kin)"/>
    <s v="6282218549345"/>
    <x v="11"/>
    <s v="Gorontalo"/>
    <s v="Kota Selatan"/>
    <s v="Murni Manis Jln. Husni Tamrin Dekat Masjid Kurnia Ilahi Kelurahan Limba U I"/>
    <n v="1"/>
    <s v="BARANG"/>
    <n v="100"/>
    <n v="0"/>
    <s v="EZ"/>
    <s v="Bulanan"/>
    <s v="Beli 1 Gratis 1 Sikat Punggug"/>
    <m/>
    <n v="68000"/>
    <n v="0"/>
    <n v="0"/>
    <n v="68000"/>
    <m/>
    <s v="Diskon"/>
    <n v="27200"/>
    <n v="40800"/>
    <n v="138000"/>
    <n v="2070"/>
    <s v="ybs"/>
    <m/>
    <d v="2026-07-04T00:00:00"/>
    <m/>
    <x v="1"/>
    <m/>
    <s v="VIP"/>
    <m/>
    <m/>
    <s v="Tidak"/>
    <s v="COD"/>
    <n v="70000"/>
    <s v="-"/>
    <n v="95130"/>
    <x v="2"/>
  </r>
  <r>
    <s v="1358483357"/>
    <d v="2026-06-22T00:00:00"/>
    <s v="MEIKA-BERKARYA"/>
    <s v="Meika Berkarya"/>
    <s v="6287818525580"/>
    <s v="Kab. Kuningan"/>
    <s v="Cilimus"/>
    <s v="Jl. Panawuan Indrapatra, Panawuan, Kec. Cigandamekar, Kabupaten Kuningan, Jawa Barat"/>
    <s v="Herman lapas ( Di)"/>
    <s v="6282246436061"/>
    <x v="10"/>
    <s v="Lubuk Linggau"/>
    <s v="Lubuk Linggau Utara II"/>
    <s v="Jln kenanga ll permai 16 RT 08 blok D1 no15 Kelurahan Batu Urip, kec lubuk Linggau Utara ll,"/>
    <n v="1"/>
    <s v="BARANG"/>
    <n v="100"/>
    <n v="0"/>
    <s v="EZ"/>
    <s v="Bulanan"/>
    <s v="1 SET POMPA SEDOT MANUAL (1 POMPA DAN 1 SELANG)"/>
    <m/>
    <n v="37000"/>
    <n v="0"/>
    <n v="0"/>
    <n v="37000"/>
    <m/>
    <s v="Diskon"/>
    <n v="14800"/>
    <n v="22200"/>
    <n v="107000"/>
    <n v="1605"/>
    <s v="Herman lapas ( Di)"/>
    <m/>
    <d v="2026-06-26T00:00:00"/>
    <s v="HUBUNGI PENERIMA (LANGSUNG ANTAR KE ALAMAT)"/>
    <x v="0"/>
    <m/>
    <s v="VIP"/>
    <m/>
    <m/>
    <s v="Tidak"/>
    <s v="COD"/>
    <n v="70000"/>
    <s v="Recon"/>
    <n v="83195"/>
    <x v="14"/>
  </r>
  <r>
    <s v="1359451276"/>
    <d v="2026-06-22T00:00:00"/>
    <s v="MEIKA-BERKARYA"/>
    <s v="Meika Berkarya"/>
    <s v="6287818525580"/>
    <s v="Kab. Kuningan"/>
    <s v="Cilimus"/>
    <s v="Jl. Panawuan Indrapatra, Panawuan, Kec. Cigandamekar, Kabupaten Kuningan, Jawa Barat"/>
    <s v="Helmi jandi ( Di)"/>
    <s v="6282256943805"/>
    <x v="19"/>
    <s v="Kab. Kutai Barat"/>
    <s v="Bongan"/>
    <s v="Jln mehra siram, rumah paling paling ujung, Desa Muara siram RT 06. Kec. Bongan"/>
    <n v="1"/>
    <s v="BARANG"/>
    <n v="100"/>
    <n v="0"/>
    <s v="EZ"/>
    <s v="Bulanan"/>
    <s v="1 SET GIGI PALSU"/>
    <m/>
    <n v="85000"/>
    <n v="0"/>
    <n v="0"/>
    <n v="85000"/>
    <m/>
    <s v="Diskon"/>
    <n v="34000"/>
    <n v="51000"/>
    <n v="145000"/>
    <n v="2175"/>
    <s v="Helmi jandi ( Di)"/>
    <m/>
    <d v="2026-06-27T00:00:00"/>
    <s v="HUBUNGI PENERIMA (LANGSUNG ANTAR KE ALAMAT)"/>
    <x v="0"/>
    <m/>
    <s v="VIP"/>
    <m/>
    <m/>
    <s v="Tidak"/>
    <s v="COD"/>
    <n v="60000"/>
    <s v="Recon"/>
    <n v="91825"/>
    <x v="7"/>
  </r>
  <r>
    <s v="1359616974"/>
    <d v="2026-06-22T00:00:00"/>
    <s v="MEIKA-BERKARYA"/>
    <s v="Meika Berkarya"/>
    <s v="6287818525580"/>
    <s v="Kab. Kuningan"/>
    <s v="Cilimus"/>
    <s v="Jl. Panawuan Indrapatra, Panawuan, Kec. Cigandamekar, Kabupaten Kuningan, Jawa Barat"/>
    <s v="Feri (Rs)"/>
    <s v="6285710804065"/>
    <x v="24"/>
    <s v="Jakarta Selatan"/>
    <s v="Pesanggrahan"/>
    <s v="RT 7 RW 7, Gg H Buang, Kelurahan Ulujami"/>
    <n v="1"/>
    <s v="BARANG"/>
    <n v="100"/>
    <n v="0"/>
    <s v="EZ"/>
    <s v="Bulanan"/>
    <s v="1 SET GIGI PALSU"/>
    <m/>
    <n v="14000"/>
    <n v="0"/>
    <n v="0"/>
    <n v="14000"/>
    <m/>
    <s v="Diskon"/>
    <n v="8000"/>
    <n v="6000"/>
    <n v="72000"/>
    <n v="1080"/>
    <s v="ybs"/>
    <m/>
    <d v="2026-06-30T00:00:00"/>
    <s v="HUBUNGI PENERIMA (LANGSUNG ANTAR KE ALAMAT)"/>
    <x v="1"/>
    <m/>
    <s v="VIP"/>
    <m/>
    <m/>
    <s v="Tidak"/>
    <s v="COD"/>
    <n v="58000"/>
    <s v="-"/>
    <n v="64920"/>
    <x v="0"/>
  </r>
  <r>
    <s v="1358607702"/>
    <d v="2026-06-22T00:00:00"/>
    <s v="MEIKA-BERKARYA"/>
    <s v="Meika Berkarya"/>
    <s v="6287818525580"/>
    <s v="Kab. Kuningan"/>
    <s v="Cilimus"/>
    <s v="Jl. Panawuan Indrapatra, Panawuan"/>
    <s v="Kriatiana (AK)"/>
    <s v="628211832060"/>
    <x v="20"/>
    <s v="Kab. Sleman"/>
    <s v="Gamping"/>
    <s v="Kong Kong Chinese , Seafood , Jln Kabupaten KM 01 Dusun Kepanjen Kelurahan Nogotirto"/>
    <n v="1"/>
    <s v="BARANG"/>
    <n v="100"/>
    <n v="0"/>
    <s v="EZ"/>
    <s v="Bulanan"/>
    <s v="BELI 1 GRATIS 1 Rossa Beauty Fragrance Mist Varian Sunrise , Tropical Dream"/>
    <m/>
    <n v="20000"/>
    <n v="0"/>
    <n v="0"/>
    <n v="20000"/>
    <m/>
    <s v="Diskon"/>
    <n v="13000"/>
    <n v="7000"/>
    <n v="145000"/>
    <n v="2175"/>
    <s v="jn"/>
    <s v="Atasan/Staf/Karyawan"/>
    <d v="2026-06-30T00:00:00"/>
    <s v="Varian Sunrise , Tropical Dream"/>
    <x v="1"/>
    <m/>
    <s v="VIP"/>
    <m/>
    <m/>
    <s v="Tidak"/>
    <s v="COD"/>
    <n v="125000"/>
    <s v="-"/>
    <n v="135825"/>
    <x v="0"/>
  </r>
  <r>
    <s v="1359610096"/>
    <d v="2026-06-22T00:00:00"/>
    <s v="MEIKA-BERKARYA"/>
    <s v="Meika Berkarya"/>
    <s v="6287818525580"/>
    <s v="Kab. Kuningan"/>
    <s v="Cilimus"/>
    <s v="Jl. Panawuan Indrapatra, Panawuan, Kec. Cigandamekar, Kabupaten Kuningan, Jawa Barat"/>
    <s v="Pulung (Bar)"/>
    <s v="6281279724060"/>
    <x v="22"/>
    <s v="Kab. Lampung Selatan"/>
    <s v="Candipuro"/>
    <s v="Desa Rawa Selapan, Rt 001/Rw 002 Dusun 6 (Dekat Lapangan), Kec Candipuro, No Hp ,62 812-7972-4060 (DIANTARKAN LANGSUNG KE PENERIMA)"/>
    <n v="1"/>
    <s v="BARANG"/>
    <n v="100"/>
    <n v="0"/>
    <s v="EZ"/>
    <s v="Bulanan"/>
    <s v="1 Topi Visor Anti UV (BLUE)"/>
    <m/>
    <n v="25000"/>
    <n v="0"/>
    <n v="0"/>
    <n v="25000"/>
    <m/>
    <s v="Diskon"/>
    <n v="10000"/>
    <n v="15000"/>
    <n v="109000"/>
    <n v="1635"/>
    <s v="Pulung (Bar)"/>
    <m/>
    <d v="2026-06-25T00:00:00"/>
    <s v="HUBUNGI PENERIMA (LANGSUNG ANTAR KE ALAMAT)"/>
    <x v="0"/>
    <m/>
    <s v="VIP"/>
    <m/>
    <m/>
    <s v="Tidak"/>
    <s v="COD"/>
    <n v="84000"/>
    <s v="Recon"/>
    <n v="92365"/>
    <x v="18"/>
  </r>
  <r>
    <s v="1359612326"/>
    <d v="2026-06-22T00:00:00"/>
    <s v="MEIKA-BERKARYA"/>
    <s v="Meika Berkarya"/>
    <s v="6287818525580"/>
    <s v="Kab. Kuningan"/>
    <s v="Cilimus"/>
    <s v="Jl. Panawuan Indrapatra, Panawuan"/>
    <s v="Suparti (Jj)"/>
    <s v="6285601243291"/>
    <x v="15"/>
    <s v="Kab. Sukoharjo"/>
    <s v="Sukoharjo"/>
    <s v="Kleben RT 03 RW 03 Kelurahan /Desa Mandan Kec. Sukoharjo"/>
    <n v="1"/>
    <s v="BARANG"/>
    <n v="100"/>
    <n v="0"/>
    <s v="EZ"/>
    <s v="Bulanan"/>
    <s v="Beli 2 Gratis 2 Sikat Punggug"/>
    <m/>
    <n v="25000"/>
    <n v="0"/>
    <n v="0"/>
    <n v="25000"/>
    <m/>
    <s v="Diskon"/>
    <n v="18000"/>
    <n v="7000"/>
    <n v="140000"/>
    <n v="2100"/>
    <s v="Suparti (Jj)"/>
    <m/>
    <d v="2026-06-24T00:00:00"/>
    <m/>
    <x v="0"/>
    <m/>
    <s v="VIP"/>
    <m/>
    <m/>
    <s v="Tidak"/>
    <s v="COD"/>
    <n v="115000"/>
    <s v="Recon"/>
    <n v="130900"/>
    <x v="15"/>
  </r>
  <r>
    <s v="1359602939"/>
    <d v="2026-06-22T00:00:00"/>
    <s v="MEIKA-BERKARYA"/>
    <s v="Meika Berkarya"/>
    <s v="6287818525580"/>
    <s v="Kab. Kuningan"/>
    <s v="Cilimus"/>
    <s v="Jl. Panawuan Indrapatra, Panawuan"/>
    <s v="Irwan (Fr)"/>
    <s v="6282348795257"/>
    <x v="14"/>
    <s v="Kab. Enrekang"/>
    <s v="Enrekang"/>
    <s v="Jalan lndustri Enrekang Kelurahan Juppandang (  Patokan : dekat kodim )"/>
    <n v="1"/>
    <s v="BARANG"/>
    <n v="100"/>
    <n v="0"/>
    <s v="EZ"/>
    <s v="Bulanan"/>
    <s v="BELI 1 GRATIS 1 Rossa Beauty Fragrance Mist Varian Sunrise"/>
    <m/>
    <n v="56000"/>
    <n v="0"/>
    <n v="0"/>
    <n v="56000"/>
    <m/>
    <s v="Diskon"/>
    <n v="22400"/>
    <n v="33600"/>
    <n v="186000"/>
    <n v="2790"/>
    <s v="ybs"/>
    <m/>
    <d v="2026-07-06T00:00:00"/>
    <s v="Mist Sunrise"/>
    <x v="1"/>
    <m/>
    <s v="VIP"/>
    <m/>
    <m/>
    <s v="Tidak"/>
    <s v="COD"/>
    <n v="130000"/>
    <s v="-"/>
    <n v="149610"/>
    <x v="17"/>
  </r>
  <r>
    <s v="1359590500"/>
    <d v="2026-06-22T00:00:00"/>
    <s v="MEIKA-BERKARYA"/>
    <s v="Meika Berkarya"/>
    <s v="6287818525580"/>
    <s v="Kab. Kuningan"/>
    <s v="Cilimus"/>
    <s v="Jl. Panawuan Indrapatra, Panawuan"/>
    <s v="Suparta (Jj)"/>
    <s v="6281915716006"/>
    <x v="12"/>
    <s v="Kab. Karangasem"/>
    <s v="Bebandem"/>
    <s v="CV. Dukuh Lestari, Dusun Dukuh Kelurahan /Desa Sibetan Kec. Bebandem"/>
    <n v="1"/>
    <s v="BARANG"/>
    <n v="100"/>
    <n v="0"/>
    <s v="EZ"/>
    <s v="Bulanan"/>
    <s v="Beli 1 Vacum Cleaner Mobil"/>
    <m/>
    <n v="38000"/>
    <n v="0"/>
    <n v="0"/>
    <n v="38000"/>
    <m/>
    <s v="Diskon"/>
    <n v="15200"/>
    <n v="22800"/>
    <n v="122000"/>
    <n v="1830"/>
    <s v="Suparta (Jj)"/>
    <m/>
    <d v="2026-06-26T00:00:00"/>
    <m/>
    <x v="0"/>
    <m/>
    <s v="VIP"/>
    <m/>
    <m/>
    <s v="Tidak"/>
    <s v="COD"/>
    <n v="84000"/>
    <s v="Recon"/>
    <n v="97370"/>
    <x v="14"/>
  </r>
  <r>
    <s v="1359484869"/>
    <d v="2026-06-22T00:00:00"/>
    <s v="MEIKA-BERKARYA"/>
    <s v="Meika Berkarya"/>
    <s v="6287818525580"/>
    <s v="Kab. Kuningan"/>
    <s v="Cilimus"/>
    <s v="Jl. Panawuan Indrapatra, Panawuan"/>
    <s v="ENGELIN KARUNDENG (Jj)"/>
    <s v="6282296504643"/>
    <x v="3"/>
    <s v="Kab. Minahasa Utara"/>
    <s v="Dimembe"/>
    <s v="Desa Dimembe Jaga 7 lorong Aspol Dimembe kec. Dimembe kab Minahasa Utara Sulawesi Utara."/>
    <n v="1"/>
    <s v="BARANG"/>
    <n v="100"/>
    <n v="0"/>
    <s v="EZ"/>
    <s v="Bulanan"/>
    <s v="Beli 1 Gratis 1 Sikat Punggug"/>
    <m/>
    <n v="87000"/>
    <n v="0"/>
    <n v="0"/>
    <n v="87000"/>
    <m/>
    <s v="Diskon"/>
    <n v="34800"/>
    <n v="52200"/>
    <n v="150000"/>
    <n v="2250"/>
    <s v="ybs"/>
    <m/>
    <d v="2026-07-05T00:00:00"/>
    <m/>
    <x v="1"/>
    <m/>
    <s v="VIP"/>
    <m/>
    <m/>
    <s v="Tidak"/>
    <s v="COD"/>
    <n v="63000"/>
    <s v="-"/>
    <n v="95550"/>
    <x v="16"/>
  </r>
  <r>
    <s v="1359588356"/>
    <d v="2026-06-22T00:00:00"/>
    <s v="MEIKA-BERKARYA"/>
    <s v="Meika Berkarya"/>
    <s v="6287818525580"/>
    <s v="Kab. Kuningan"/>
    <s v="Cilimus"/>
    <s v="Jl. Panawuan Indrapatra, Panawuan"/>
    <s v="Mira Irawati (Jj)"/>
    <s v="6285720815048"/>
    <x v="26"/>
    <s v="Kab. Sukabumi"/>
    <s v="Cikembar"/>
    <s v="Jln. Cicatih RT 05 RW 05 Kelurahan /Desa Cimanggu Kec. Cikembar"/>
    <n v="1"/>
    <s v="BARANG"/>
    <n v="100"/>
    <n v="0"/>
    <s v="EZ"/>
    <s v="Bulanan"/>
    <s v="Beli 1 Dapat 6 Paket Buku Lancar Membaca Tanpa Mengeja"/>
    <m/>
    <n v="12000"/>
    <n v="0"/>
    <n v="0"/>
    <n v="12000"/>
    <m/>
    <s v="Diskon"/>
    <n v="7000"/>
    <n v="5000"/>
    <n v="91000"/>
    <n v="1365"/>
    <s v="Mira Irawati (Jj)"/>
    <m/>
    <d v="2026-06-24T00:00:00"/>
    <m/>
    <x v="0"/>
    <m/>
    <s v="VIP"/>
    <m/>
    <m/>
    <s v="Tidak"/>
    <s v="COD"/>
    <n v="79000"/>
    <s v="Recon"/>
    <n v="84635"/>
    <x v="15"/>
  </r>
  <r>
    <s v="1358130556"/>
    <d v="2026-06-22T00:00:00"/>
    <s v="MEIKA-BERKARYA"/>
    <s v="Meika Berkarya"/>
    <s v="6287818525580"/>
    <s v="Kab. Kuningan"/>
    <s v="Cilimus"/>
    <s v="Jl. Panawuan Indrapatra, Panawuan"/>
    <s v="Marthin Udan (Kin)"/>
    <s v="6282253450952"/>
    <x v="19"/>
    <s v="Kab. Berau"/>
    <s v="Talisayan"/>
    <s v="Jln. Sukarno Hatta RT 012 GG. PendKALTIM Desa Talisayan"/>
    <n v="1"/>
    <s v="BARANG"/>
    <n v="100"/>
    <n v="0"/>
    <s v="EZ"/>
    <s v="Bulanan"/>
    <s v="Beli 1 Gratis 1 Sikat Punggug"/>
    <m/>
    <n v="79000"/>
    <n v="0"/>
    <n v="0"/>
    <n v="79000"/>
    <m/>
    <s v="Diskon"/>
    <n v="31600"/>
    <n v="47400"/>
    <n v="149000"/>
    <n v="2235"/>
    <s v="Marthin Udan (Kin)"/>
    <m/>
    <d v="2026-07-02T00:00:00"/>
    <m/>
    <x v="0"/>
    <m/>
    <s v="VIP"/>
    <m/>
    <m/>
    <s v="Tidak"/>
    <s v="COD"/>
    <n v="70000"/>
    <s v="Recon"/>
    <n v="99365"/>
    <x v="10"/>
  </r>
  <r>
    <s v="1359481348"/>
    <d v="2026-06-22T00:00:00"/>
    <s v="MEIKA-BERKARYA"/>
    <s v="Meika Berkarya"/>
    <s v="6287818525580"/>
    <s v="Kab. Kuningan"/>
    <s v="Cilimus"/>
    <s v="Jl. Panawuan Indrapatra, Panawuan, Kec. Cigandamekar, Kabupaten Kuningan, Jawa Barat"/>
    <s v="Jonson Sitinjak (ca)"/>
    <s v="6282381219381"/>
    <x v="0"/>
    <s v="Kab. Simalungun"/>
    <s v="Dolok Batu Nanggar"/>
    <s v="jalan SD 2 , perumahan musa Simanjuntak no2 Desa serbelawan , Kec Dolok Batu Nanggar"/>
    <n v="1"/>
    <s v="BARANG"/>
    <n v="100"/>
    <n v="0"/>
    <s v="EZ"/>
    <s v="Bulanan"/>
    <s v="1 Topi Visor Anti UV (GRAY)"/>
    <m/>
    <n v="63000"/>
    <n v="0"/>
    <n v="0"/>
    <n v="63000"/>
    <m/>
    <s v="Diskon"/>
    <n v="25200"/>
    <n v="37800"/>
    <n v="147000"/>
    <n v="2205"/>
    <s v="ybs"/>
    <m/>
    <d v="2026-07-02T00:00:00"/>
    <s v="HUBUNGI PENERIMA (LANGSUNG ANTAR KE ALAMAT)"/>
    <x v="1"/>
    <m/>
    <s v="VIP"/>
    <m/>
    <m/>
    <s v="Tidak"/>
    <s v="COD"/>
    <n v="84000"/>
    <s v="-"/>
    <n v="106995"/>
    <x v="10"/>
  </r>
  <r>
    <s v="1359473664"/>
    <d v="2026-06-22T00:00:00"/>
    <s v="MEIKA-BERKARYA"/>
    <s v="Meika Berkarya"/>
    <s v="6287818525580"/>
    <s v="Kab. Kuningan"/>
    <s v="Cilimus"/>
    <s v="Jl. Panawuan Indrapatra, Panawuan, Kec. Cigandamekar, Kabupaten Kuningan, Jawa Barat"/>
    <s v="Wili karel (AK)"/>
    <s v="6285389579374"/>
    <x v="13"/>
    <s v="Palangkaraya"/>
    <s v="Jekan Raya"/>
    <s v="Jalan Cilik Riwut Km 16, Seberangan Rumah Makan Cr 16,Arah Pabrik Tahu, Satu Rumah Setelah Pabrik Tahu, Kelurahan Bukit Tunggal Kec Jekan Raya, Palangka Raya Kalteng"/>
    <n v="1"/>
    <s v="BARANG"/>
    <n v="100"/>
    <n v="0"/>
    <s v="EZ"/>
    <s v="Bulanan"/>
    <s v="1 SET POMPA SEDOT MANUAL (1 POMPA DAN 1 SELANG)"/>
    <m/>
    <n v="44000"/>
    <n v="0"/>
    <n v="0"/>
    <n v="44000"/>
    <m/>
    <s v="Diskon"/>
    <n v="17600"/>
    <n v="26400"/>
    <n v="113000"/>
    <n v="1695"/>
    <s v="Wili karel (AK)"/>
    <m/>
    <d v="2026-06-26T00:00:00"/>
    <s v="HUBUNGI PENERIMA (LANGSUNG ANTAR KE ALAMAT)"/>
    <x v="0"/>
    <m/>
    <s v="VIP"/>
    <m/>
    <m/>
    <s v="Tidak"/>
    <s v="COD"/>
    <n v="69000"/>
    <s v="Recon"/>
    <n v="84905"/>
    <x v="14"/>
  </r>
  <r>
    <s v="1358410769"/>
    <d v="2026-06-22T00:00:00"/>
    <s v="MEIKA-BERKARYA"/>
    <s v="Meika Berkarya"/>
    <s v="6287818525580"/>
    <s v="Kab. Kuningan"/>
    <s v="Cilimus"/>
    <s v="Jl. Panawuan Indrapatra, Panawuan, Kec. Cigandamekar, Kabupaten Kuningan, Jawa Barat"/>
    <s v="Ahmad sahroni ( Di)"/>
    <s v="628218163084"/>
    <x v="10"/>
    <s v="Kab. Musi Banyuasin"/>
    <s v="Keluang"/>
    <s v="Desa Mekar sari , sp 6 RT 001 RW 001 ( patokan rumah dekat kantor desa) Kec. Keluang"/>
    <n v="1"/>
    <s v="BARANG"/>
    <n v="100"/>
    <n v="0"/>
    <s v="EZ"/>
    <s v="Bulanan"/>
    <s v="2 SET POMPA SEDOT MANUAL (2 POMPA DAN 1 SELANG)"/>
    <m/>
    <n v="37000"/>
    <n v="0"/>
    <n v="0"/>
    <n v="37000"/>
    <m/>
    <s v="Diskon"/>
    <n v="14800"/>
    <n v="22200"/>
    <n v="157000"/>
    <n v="2355"/>
    <s v="Ahmad sahroni ( Di)"/>
    <m/>
    <d v="2026-06-26T00:00:00"/>
    <s v="HUBUNGI PENERIMA (LANGSUNG ANTAR KE ALAMAT)"/>
    <x v="0"/>
    <m/>
    <s v="VIP"/>
    <m/>
    <m/>
    <s v="Tidak"/>
    <s v="COD"/>
    <n v="120000"/>
    <s v="Recon"/>
    <n v="132445"/>
    <x v="14"/>
  </r>
  <r>
    <s v="1359594427"/>
    <d v="2026-06-22T00:00:00"/>
    <s v="MEIKA-BERKARYA"/>
    <s v="Meika Berkarya"/>
    <s v="6287818525580"/>
    <s v="Kab. Kuningan"/>
    <s v="Cilimus"/>
    <s v="Jl. Panawuan Indrapatra, Panawuan"/>
    <s v="Lenda Sorongan (Jj)"/>
    <s v="6285256001425"/>
    <x v="3"/>
    <s v="Kab. Minahasa Tenggara"/>
    <s v="Pasan"/>
    <s v="Kelurahan /Desa Maulit Jaga 1 Patokan rumah belakang Gereja GMIM Maulit Kec. Pasan"/>
    <n v="1"/>
    <s v="BARANG"/>
    <n v="100"/>
    <n v="0"/>
    <s v="EZ"/>
    <s v="Bulanan"/>
    <s v="Beli 1 Vacum Cleaner Mobil"/>
    <m/>
    <n v="72000"/>
    <n v="0"/>
    <n v="0"/>
    <n v="72000"/>
    <m/>
    <s v="Diskon"/>
    <n v="28800"/>
    <n v="43200"/>
    <n v="152000"/>
    <n v="2280"/>
    <s v="ybs"/>
    <m/>
    <d v="2026-07-01T00:00:00"/>
    <m/>
    <x v="1"/>
    <m/>
    <s v="VIP"/>
    <m/>
    <m/>
    <s v="Tidak"/>
    <s v="COD"/>
    <n v="80000"/>
    <s v="-"/>
    <n v="106520"/>
    <x v="19"/>
  </r>
  <r>
    <s v="1359601945"/>
    <d v="2026-06-22T00:00:00"/>
    <s v="MEIKA-BERKARYA"/>
    <s v="Meika Berkarya"/>
    <s v="6287818525580"/>
    <s v="Kab. Kuningan"/>
    <s v="Cilimus"/>
    <s v="Jl. Panawuan Indrapatra, Panawuan"/>
    <s v="Jastip Ende Erdogan(ANNY_MAJOSE) (ib)"/>
    <s v="6281237738178"/>
    <x v="16"/>
    <s v="Surabaya"/>
    <s v="Krembangan"/>
    <s v="Jln. Sedayu VII Nomor 41 Kelurahan Morokrembangan (depan Mushola/TK Aisyiyah)"/>
    <n v="1"/>
    <s v="BARANG"/>
    <n v="100"/>
    <n v="0"/>
    <s v="EZ"/>
    <s v="Bulanan"/>
    <s v="Beli 1 Gratis 1 Rossa Beauty Fragrance Mist Varian tropical dream , sunset"/>
    <m/>
    <n v="21000"/>
    <n v="0"/>
    <n v="0"/>
    <n v="21000"/>
    <m/>
    <s v="Diskon"/>
    <n v="12000"/>
    <n v="9000"/>
    <n v="151000"/>
    <n v="2265"/>
    <s v="PAKET ANDA ADA DI JNT PANAUWAN"/>
    <s v="Atasan/Staf/Karyawan"/>
    <d v="2026-06-28T00:00:00"/>
    <s v="Varian tropical dream , sunset"/>
    <x v="1"/>
    <m/>
    <s v="VIP"/>
    <m/>
    <m/>
    <s v="Tidak"/>
    <s v="COD"/>
    <n v="130000"/>
    <s v="-"/>
    <n v="139735"/>
    <x v="9"/>
  </r>
  <r>
    <s v="1359171675"/>
    <d v="2026-06-22T00:00:00"/>
    <s v="MEIKA-BERKARYA"/>
    <s v="Meika Berkarya"/>
    <s v="6287818525580"/>
    <s v="Kab. Kuningan"/>
    <s v="Cilimus"/>
    <s v="Jl. Panawuan Indrapatra, Panawuan"/>
    <s v="Asep Mastur (Jj)"/>
    <s v="6281221318412"/>
    <x v="26"/>
    <s v="Kab. Bandung"/>
    <s v="Cileunyi"/>
    <s v="Jln. Ciburial Kelurahan Cileunyi Kulon RT 01 /21 masuk Bumi Panyawangan ada Masjid Al Hasan, ada pangkalan ojek rumah sebelah kiri warna hijau"/>
    <n v="1"/>
    <s v="BARANG"/>
    <n v="100"/>
    <n v="0"/>
    <s v="EZ"/>
    <s v="Bulanan"/>
    <s v="Beli 1 Vacum Cleaner Mobil"/>
    <m/>
    <n v="12000"/>
    <n v="0"/>
    <n v="0"/>
    <n v="12000"/>
    <m/>
    <s v="Diskon"/>
    <n v="7000"/>
    <n v="5000"/>
    <n v="90000"/>
    <n v="1350"/>
    <s v="Asep Mastur (Jj)"/>
    <m/>
    <d v="2026-06-23T00:00:00"/>
    <m/>
    <x v="0"/>
    <m/>
    <s v="VIP"/>
    <m/>
    <m/>
    <s v="Tidak"/>
    <s v="COD"/>
    <n v="78000"/>
    <s v="Recon"/>
    <n v="83650"/>
    <x v="25"/>
  </r>
  <r>
    <s v="1358993068"/>
    <d v="2026-06-22T00:00:00"/>
    <s v="MEIKA-BERKARYA"/>
    <s v="Meika Berkarya"/>
    <s v="6287818525580"/>
    <s v="Kab. Kuningan"/>
    <s v="Cilimus"/>
    <s v="Jl. Panawuan Indrapatra, Panawuan, Kec. Cigandamekar, Kabupaten Kuningan, Jawa Barat"/>
    <s v="Pak Agus (ar)"/>
    <s v="6282128102655"/>
    <x v="12"/>
    <s v="Kab. Badung"/>
    <s v="Mengwi"/>
    <s v="Jln Abianbase Utara Pln Timur Dagang Patung Sblah Indomaret Kapal Kelurahan Kapal, Kec Mengwi"/>
    <n v="1"/>
    <s v="BARANG"/>
    <n v="100"/>
    <n v="0"/>
    <s v="EZ"/>
    <s v="Bulanan"/>
    <s v="2 SET POMPA SEDOT MANUAL (2 POMPA DAN 1 SELANG)"/>
    <m/>
    <n v="30000"/>
    <n v="0"/>
    <n v="0"/>
    <n v="30000"/>
    <m/>
    <s v="Diskon"/>
    <n v="12000"/>
    <n v="18000"/>
    <n v="150000"/>
    <n v="2250"/>
    <s v="Pak Agus (ar)"/>
    <m/>
    <d v="2026-06-26T00:00:00"/>
    <s v="HUBUNGI PENERIMA (LANGSUNG ANTAR KE ALAMAT)"/>
    <x v="0"/>
    <m/>
    <s v="VIP"/>
    <m/>
    <m/>
    <s v="Tidak"/>
    <s v="COD"/>
    <n v="120000"/>
    <s v="Recon"/>
    <n v="129750"/>
    <x v="14"/>
  </r>
  <r>
    <s v="1359309165"/>
    <d v="2026-06-22T00:00:00"/>
    <s v="MEIKA-BERKARYA"/>
    <s v="Meika Berkarya"/>
    <s v="6287818525580"/>
    <s v="Kab. Kuningan"/>
    <s v="Cilimus"/>
    <s v="Jl. Panawuan Indrapatra, Panawuan"/>
    <s v="H Haris (Kin)"/>
    <s v="6281341507086"/>
    <x v="23"/>
    <s v="Kendari"/>
    <s v="Baruga"/>
    <s v="BTN Lepo2 Permai Blok B 11 No. 1 Kelurahan Wundudopi RT 03 RW 02"/>
    <n v="1"/>
    <s v="BARANG"/>
    <n v="100"/>
    <n v="0"/>
    <s v="EZ"/>
    <s v="Bulanan"/>
    <s v="Beli 1 Gratis 1 Sikat Punggug"/>
    <m/>
    <n v="68000"/>
    <n v="0"/>
    <n v="0"/>
    <n v="68000"/>
    <m/>
    <s v="Diskon"/>
    <n v="27200"/>
    <n v="40800"/>
    <n v="138000"/>
    <n v="2070"/>
    <s v="ybs"/>
    <m/>
    <d v="2026-07-02T00:00:00"/>
    <m/>
    <x v="1"/>
    <m/>
    <s v="VIP"/>
    <m/>
    <m/>
    <s v="Tidak"/>
    <s v="COD"/>
    <n v="70000"/>
    <s v="-"/>
    <n v="95130"/>
    <x v="10"/>
  </r>
  <r>
    <s v="1359119579"/>
    <d v="2026-06-22T00:00:00"/>
    <s v="MEIKA-BERKARYA"/>
    <s v="Meika Berkarya"/>
    <s v="6287818525580"/>
    <s v="Kab. Kuningan"/>
    <s v="Cilimus"/>
    <s v="Jl. Panawuan Indrapatra, Panawuan"/>
    <s v="Badruzzaman (ib)"/>
    <s v="6282136270409"/>
    <x v="32"/>
    <s v="Kab. Nunukan"/>
    <s v="Sei Menggaris"/>
    <s v="Rti jln Sudirman desa srinanti"/>
    <n v="1"/>
    <s v="BARANG"/>
    <n v="100"/>
    <n v="0"/>
    <s v="EZ"/>
    <s v="Bulanan"/>
    <s v="Beli 1 Gratis 1 Sikat Punggug"/>
    <m/>
    <n v="96000"/>
    <n v="0"/>
    <n v="0"/>
    <n v="96000"/>
    <m/>
    <s v="Diskon"/>
    <n v="38400"/>
    <n v="57600"/>
    <n v="161000"/>
    <n v="2415"/>
    <s v="ybs"/>
    <m/>
    <d v="2026-07-06T00:00:00"/>
    <m/>
    <x v="1"/>
    <m/>
    <s v="VIP"/>
    <m/>
    <m/>
    <s v="Tidak"/>
    <s v="COD"/>
    <n v="65000"/>
    <s v="-"/>
    <n v="100985"/>
    <x v="17"/>
  </r>
  <r>
    <s v="1359112110"/>
    <d v="2026-06-22T00:00:00"/>
    <s v="MEIKA-BERKARYA"/>
    <s v="Meika Berkarya"/>
    <s v="6287818525580"/>
    <s v="Kab. Kuningan"/>
    <s v="Cilimus"/>
    <s v="Jl. Panawuan Indrapatra, Panawuan"/>
    <s v="Juarni (Kin)"/>
    <s v="6285221857836"/>
    <x v="23"/>
    <s v="Bau Bau"/>
    <s v="Batupoaro"/>
    <s v="Jl. Panglima Polim Kelurahan Kaobula (Patokan Rumah Dekat Mesjid Al Manar Kaobula)"/>
    <n v="1"/>
    <s v="BARANG"/>
    <n v="100"/>
    <n v="0"/>
    <s v="EZ"/>
    <s v="Bulanan"/>
    <s v="Beli 1 Gratis 1 Sikat Punggug"/>
    <m/>
    <n v="91000"/>
    <n v="0"/>
    <n v="0"/>
    <n v="91000"/>
    <m/>
    <s v="Diskon"/>
    <n v="36400"/>
    <n v="54600"/>
    <n v="155000"/>
    <n v="2325"/>
    <s v="ybs"/>
    <m/>
    <d v="2026-07-03T00:00:00"/>
    <m/>
    <x v="1"/>
    <m/>
    <s v="VIP"/>
    <m/>
    <m/>
    <s v="Tidak"/>
    <s v="COD"/>
    <n v="64000"/>
    <s v="-"/>
    <n v="98075"/>
    <x v="12"/>
  </r>
  <r>
    <s v="1359327177"/>
    <d v="2026-06-22T00:00:00"/>
    <s v="MEIKA-BERKARYA"/>
    <s v="Meika Berkarya"/>
    <s v="6287818525580"/>
    <s v="Kab. Kuningan"/>
    <s v="Cilimus"/>
    <s v="Jl. Panawuan Indrapatra, Panawuan"/>
    <s v="Isamel Dilapanga (Jj)"/>
    <s v="6285242486949"/>
    <x v="3"/>
    <s v="Kab. Bolaang Mongondow"/>
    <s v="Lolak"/>
    <s v="Dusun 1 Desa Motabang Kec.Lolak, rumah ke 2 belakang Indomaret"/>
    <n v="1"/>
    <s v="BARANG"/>
    <n v="100"/>
    <n v="0"/>
    <s v="EZ"/>
    <s v="Bulanan"/>
    <s v="Beli 1 Gratis 1 Sikat Punggug"/>
    <m/>
    <n v="114000"/>
    <n v="0"/>
    <n v="0"/>
    <n v="114000"/>
    <m/>
    <s v="Diskon"/>
    <n v="45600"/>
    <n v="68400"/>
    <n v="184000"/>
    <n v="2760"/>
    <s v="ybs"/>
    <m/>
    <d v="2026-07-04T00:00:00"/>
    <m/>
    <x v="1"/>
    <m/>
    <s v="VIP"/>
    <m/>
    <m/>
    <s v="Tidak"/>
    <s v="COD"/>
    <n v="70000"/>
    <s v="-"/>
    <n v="112840"/>
    <x v="2"/>
  </r>
  <r>
    <s v="1359105530"/>
    <d v="2026-06-22T00:00:00"/>
    <s v="MEIKA-BERKARYA"/>
    <s v="Meika Berkarya"/>
    <s v="6287818525580"/>
    <s v="Kab. Kuningan"/>
    <s v="Cilimus"/>
    <s v="Jl. Panawuan Indrapatra, Panawuan, Kec. Cigandamekar, Kabupaten Kuningan, Jawa Barat"/>
    <s v="Sugianto (ar)"/>
    <s v="6281236309281"/>
    <x v="10"/>
    <s v="Palembang"/>
    <s v="Ilir Timur Dua"/>
    <s v="Jl Sersan Zaini Lr Hzaini 3224 Rt 31 Rw 11 Kelurahan 2 Ilir, Kec Ilir Timur 2"/>
    <n v="1"/>
    <s v="BARANG"/>
    <n v="100"/>
    <n v="0"/>
    <s v="EZ"/>
    <s v="Bulanan"/>
    <s v="1 SET POMPA SEDOT MANUAL (1 POMPA DAN 1 SELANG)"/>
    <m/>
    <n v="29000"/>
    <n v="0"/>
    <n v="0"/>
    <n v="29000"/>
    <m/>
    <s v="Diskon"/>
    <n v="11600"/>
    <n v="17400"/>
    <n v="99000"/>
    <n v="1485"/>
    <s v="Sugianto (ar)"/>
    <m/>
    <d v="2026-06-24T00:00:00"/>
    <s v="HUBUNGI PENERIMA (LANGSUNG ANTAR KE ALAMAT)"/>
    <x v="0"/>
    <m/>
    <s v="VIP"/>
    <m/>
    <m/>
    <s v="Tidak"/>
    <s v="COD"/>
    <n v="70000"/>
    <s v="Recon"/>
    <n v="80115"/>
    <x v="15"/>
  </r>
  <r>
    <s v="1359284191"/>
    <d v="2026-06-22T00:00:00"/>
    <s v="MEIKA-BERKARYA"/>
    <s v="Meika Berkarya"/>
    <s v="6287818525580"/>
    <s v="Kab. Kuningan"/>
    <s v="Cilimus"/>
    <s v="Jl. Panawuan Indrapatra, Panawuan"/>
    <s v="Rusdy (Kin)"/>
    <s v="6285253347945"/>
    <x v="1"/>
    <s v="Kupang"/>
    <s v="Maulafa"/>
    <s v="Kelurahan Naikolan RT 18 RW 07, Dekat SLTPN 3 Kpg"/>
    <n v="1"/>
    <s v="BARANG"/>
    <n v="100"/>
    <n v="0"/>
    <s v="EZ"/>
    <s v="Bulanan"/>
    <s v="Beli 1 Vacum Cleaner Mobil"/>
    <m/>
    <n v="64000"/>
    <n v="0"/>
    <n v="0"/>
    <n v="64000"/>
    <m/>
    <s v="Diskon"/>
    <n v="25600"/>
    <n v="38400"/>
    <n v="144000"/>
    <n v="2160"/>
    <s v="Rusdy (Kin)"/>
    <m/>
    <d v="2026-06-26T00:00:00"/>
    <m/>
    <x v="0"/>
    <m/>
    <s v="VIP"/>
    <m/>
    <m/>
    <s v="Tidak"/>
    <s v="COD"/>
    <n v="80000"/>
    <s v="Recon"/>
    <n v="103440"/>
    <x v="14"/>
  </r>
  <r>
    <s v="1359061428"/>
    <d v="2026-06-22T00:00:00"/>
    <s v="MEIKA-BERKARYA"/>
    <s v="Meika Berkarya"/>
    <s v="6287818525580"/>
    <s v="Kab. Kuningan"/>
    <s v="Cilimus"/>
    <s v="Jl. Panawuan Indrapatra, Panawuan, Kec. Cigandamekar, Kabupaten Kuningan, Jawa Barat"/>
    <s v="Mami Aiko (BY)"/>
    <s v="6281519689510"/>
    <x v="28"/>
    <s v="Tangerang Selatan"/>
    <s v="Ciputat Timur"/>
    <s v="jl rengas raya RT 4 RW 9 Desa/Kelurahan Rengas (depan masjid Darussalamah belakang rumah makan Padang) Kec Ciputat Timur"/>
    <n v="1"/>
    <s v="BARANG"/>
    <n v="100"/>
    <n v="0"/>
    <s v="EZ"/>
    <s v="Bulanan"/>
    <s v="1 Topi Visor Anti UV (BLACK)"/>
    <m/>
    <n v="15000"/>
    <n v="0"/>
    <n v="0"/>
    <n v="15000"/>
    <m/>
    <s v="Diskon"/>
    <n v="9000"/>
    <n v="6000"/>
    <n v="99000"/>
    <n v="1485"/>
    <s v="Mami Aiko (BY)"/>
    <m/>
    <d v="2026-06-23T00:00:00"/>
    <s v="HUBUNGI PENERIMA (LANGSUNG ANTAR KE ALAMAT)"/>
    <x v="0"/>
    <m/>
    <s v="VIP"/>
    <m/>
    <m/>
    <s v="Tidak"/>
    <s v="COD"/>
    <n v="84000"/>
    <s v="Recon"/>
    <n v="91515"/>
    <x v="25"/>
  </r>
  <r>
    <s v="1359352683"/>
    <d v="2026-06-22T00:00:00"/>
    <s v="MEIKA-BERKARYA"/>
    <s v="Meika Berkarya"/>
    <s v="6287818525580"/>
    <s v="Kab. Kuningan"/>
    <s v="Cilimus"/>
    <s v="Jl. Panawuan Indrapatra, Panawuan"/>
    <s v="Eduard Salhuteru (Kin)"/>
    <s v="6281343081343"/>
    <x v="7"/>
    <s v="Ambon"/>
    <s v="Nusaniwe"/>
    <s v="Jl. Hatiary RT 002 RW 011 Desa Latuhalat (LANGSUNG DIANTARKAN KE ALAMAT)"/>
    <n v="1"/>
    <s v="BARANG"/>
    <n v="100"/>
    <n v="0"/>
    <s v="EZ"/>
    <s v="Bulanan"/>
    <s v="Beli 1 Gratis 1 Alat Cukur Multifungsi"/>
    <m/>
    <n v="84000"/>
    <n v="0"/>
    <n v="0"/>
    <n v="84000"/>
    <m/>
    <s v="Diskon"/>
    <n v="33600"/>
    <n v="50400"/>
    <n v="188000"/>
    <n v="2820"/>
    <m/>
    <m/>
    <m/>
    <m/>
    <x v="1"/>
    <m/>
    <s v="VIP"/>
    <m/>
    <m/>
    <s v="Ya"/>
    <s v="COD"/>
    <n v="104000"/>
    <s v="-"/>
    <n v="134780"/>
    <x v="20"/>
  </r>
  <r>
    <s v="1359291292"/>
    <d v="2026-06-22T00:00:00"/>
    <s v="MEIKA-BERKARYA"/>
    <s v="Meika Berkarya"/>
    <s v="6287818525580"/>
    <s v="Kab. Kuningan"/>
    <s v="Cilimus"/>
    <s v="Jl. Panawuan Indrapatra, Panawuan, Kec. Cigandamekar, Kabupaten Kuningan, Jawa Barat"/>
    <s v="Mulyadi (IS)"/>
    <s v="6287860220150"/>
    <x v="12"/>
    <s v="Denpasar"/>
    <s v="Denpasar Barat"/>
    <s v="Jln Gn Batu Karu Gg Graha Watu Gn 2 No 2 Desa/Kelurahan Pemecutan, Kec Denpasar Barat Kota/Kab Denpasar Provinsi Bali"/>
    <n v="1"/>
    <s v="BARANG"/>
    <n v="100"/>
    <n v="0"/>
    <s v="EZ"/>
    <s v="Bulanan"/>
    <s v="1 SET POMPA SEDOT MANUAL (1 POMPA DAN 1 SELANG)"/>
    <m/>
    <n v="30000"/>
    <n v="0"/>
    <n v="0"/>
    <n v="30000"/>
    <m/>
    <s v="Diskon"/>
    <n v="12000"/>
    <n v="18000"/>
    <n v="92000"/>
    <n v="1380"/>
    <s v="Mulyadi (IS)"/>
    <m/>
    <d v="2026-06-26T00:00:00"/>
    <s v="HUBUNGI PENERIMA (LANGSUNG ANTAR KE ALAMAT)"/>
    <x v="0"/>
    <m/>
    <s v="VIP"/>
    <m/>
    <m/>
    <s v="Tidak"/>
    <s v="COD"/>
    <n v="62000"/>
    <s v="Recon"/>
    <n v="72620"/>
    <x v="14"/>
  </r>
  <r>
    <s v="1359119806"/>
    <d v="2026-06-22T00:00:00"/>
    <s v="MEIKA-BERKARYA"/>
    <s v="Meika Berkarya"/>
    <s v="6287818525580"/>
    <s v="Kab. Kuningan"/>
    <s v="Cilimus"/>
    <s v="Jl. Panawuan Indrapatra, Panawuan"/>
    <s v="Ajeng (ib)"/>
    <s v="628137002231"/>
    <x v="22"/>
    <s v="Kab. Lampung Selatan"/>
    <s v="Jati Agung"/>
    <s v="Perum Pemda Way Hui Blok A kelengkeng 5 No.77/78 Desa Way Hui"/>
    <n v="1"/>
    <s v="BARANG"/>
    <n v="100"/>
    <n v="0"/>
    <s v="EZ"/>
    <s v="Bulanan"/>
    <s v="Beli 1 Botol Rossa Beauty Eau De Parfum Varian WHISPER"/>
    <m/>
    <n v="25000"/>
    <n v="0"/>
    <n v="0"/>
    <n v="25000"/>
    <m/>
    <s v="Diskon"/>
    <n v="10000"/>
    <n v="15000"/>
    <n v="305000"/>
    <n v="4575"/>
    <s v="Ajeng (ib)"/>
    <m/>
    <d v="2026-06-25T00:00:00"/>
    <s v="Varian WHISPER"/>
    <x v="0"/>
    <m/>
    <s v="VIP"/>
    <m/>
    <m/>
    <s v="Tidak"/>
    <s v="COD"/>
    <n v="280000"/>
    <s v="Recon"/>
    <n v="285425"/>
    <x v="18"/>
  </r>
  <r>
    <s v="1359293622"/>
    <d v="2026-06-22T00:00:00"/>
    <s v="MEIKA-BERKARYA"/>
    <s v="Meika Berkarya"/>
    <s v="6287818525580"/>
    <s v="Kab. Kuningan"/>
    <s v="Cilimus"/>
    <s v="Jl. Panawuan Indrapatra, Panawuan"/>
    <s v="Bahri STM (Kin)"/>
    <s v="6285261729750"/>
    <x v="0"/>
    <s v="Kab. Serdang Bedagai"/>
    <s v="Sipispis"/>
    <s v="Desa Silau Padang RT 01, Rumah Depan Musholla (LANGSUNG DIANTARKAN KE ALAMAT)"/>
    <n v="1"/>
    <s v="BARANG"/>
    <n v="100"/>
    <n v="0"/>
    <s v="EZ"/>
    <s v="Bulanan"/>
    <s v="Beli 1 Gratis 1 Sikat Punggug"/>
    <m/>
    <n v="54000"/>
    <n v="0"/>
    <n v="0"/>
    <n v="54000"/>
    <m/>
    <s v="Diskon"/>
    <n v="21600"/>
    <n v="32400"/>
    <n v="124000"/>
    <n v="1860"/>
    <m/>
    <m/>
    <m/>
    <m/>
    <x v="1"/>
    <m/>
    <s v="VIP"/>
    <m/>
    <m/>
    <s v="Tidak"/>
    <s v="COD"/>
    <n v="70000"/>
    <s v="-"/>
    <n v="89740"/>
    <x v="20"/>
  </r>
  <r>
    <s v="1359068852"/>
    <d v="2026-06-22T00:00:00"/>
    <s v="MEIKA-BERKARYA"/>
    <s v="Meika Berkarya"/>
    <s v="6287818525580"/>
    <s v="Kab. Kuningan"/>
    <s v="Cilimus"/>
    <s v="Jl. Panawuan Indrapatra, Panawuan, Kec. Cigandamekar, Kabupaten Kuningan, Jawa Barat"/>
    <s v="Tinus Apui (Bar)"/>
    <s v="6282117043704"/>
    <x v="19"/>
    <s v="Kab. Mahakam Ulu"/>
    <s v="Long Hubung"/>
    <s v="Datah Bilang Baru, Kec Long Hubung, No Hp ,62 821-1704-3704 (DIANTARKAN LANGSUNG KE PENERIMA)"/>
    <n v="1"/>
    <s v="BARANG"/>
    <n v="100"/>
    <n v="0"/>
    <s v="EZ"/>
    <s v="Bulanan"/>
    <s v="1 Topi Visor Anti UV (BLACK)"/>
    <m/>
    <n v="85000"/>
    <n v="0"/>
    <n v="0"/>
    <n v="85000"/>
    <m/>
    <s v="Diskon"/>
    <n v="34000"/>
    <n v="51000"/>
    <n v="169000"/>
    <n v="2535"/>
    <s v="ambil di gudang long hubung"/>
    <m/>
    <d v="2026-06-28T00:00:00"/>
    <s v="HUBUNGI PENERIMA (LANGSUNG ANTAR KE ALAMAT)"/>
    <x v="0"/>
    <m/>
    <s v="VIP"/>
    <m/>
    <m/>
    <s v="Tidak"/>
    <s v="COD"/>
    <n v="84000"/>
    <s v="Recon"/>
    <n v="115465"/>
    <x v="9"/>
  </r>
  <r>
    <s v="1359190288"/>
    <d v="2026-06-22T00:00:00"/>
    <s v="MEIKA-BERKARYA"/>
    <s v="Meika Berkarya"/>
    <s v="6287818525580"/>
    <s v="Kab. Kuningan"/>
    <s v="Cilimus"/>
    <s v="Jl. Panawuan Indrapatra, Panawuan, Kec. Cigandamekar, Kabupaten Kuningan, Jawa Barat"/>
    <s v="Andi (ca)"/>
    <s v="6281355538868"/>
    <x v="14"/>
    <s v="Kab. Bone"/>
    <s v="Tonra"/>
    <s v="JlPoros Bone-Sinjai Desa Muara ( patokan rumah, Dekat SD , 249 muara ) Kec Tonra"/>
    <n v="1"/>
    <s v="BARANG"/>
    <n v="100"/>
    <n v="0"/>
    <s v="EZ"/>
    <s v="Bulanan"/>
    <s v="1 Topi Visor Anti UV (BLACK)"/>
    <m/>
    <n v="61000"/>
    <n v="0"/>
    <n v="0"/>
    <n v="61000"/>
    <m/>
    <s v="Diskon"/>
    <n v="24400"/>
    <n v="36600"/>
    <n v="145000"/>
    <n v="2175"/>
    <s v="ybs"/>
    <m/>
    <d v="2026-07-03T00:00:00"/>
    <s v="HUBUNGI PENERIMA (LANGSUNG ANTAR KE ALAMAT)"/>
    <x v="1"/>
    <m/>
    <s v="VIP"/>
    <m/>
    <m/>
    <s v="Tidak"/>
    <s v="COD"/>
    <n v="84000"/>
    <s v="-"/>
    <n v="106225"/>
    <x v="12"/>
  </r>
  <r>
    <s v="1359231518"/>
    <d v="2026-06-22T00:00:00"/>
    <s v="MEIKA-BERKARYA"/>
    <s v="Meika Berkarya"/>
    <s v="6287818525580"/>
    <s v="Kab. Kuningan"/>
    <s v="Cilimus"/>
    <s v="Jl. Panawuan Indrapatra, Panawuan, Kec. Cigandamekar, Kabupaten Kuningan, Jawa Barat"/>
    <s v="Mistar Riesty (RM)"/>
    <s v="6281376828485"/>
    <x v="0"/>
    <s v="Medan"/>
    <s v="Medan Sunggal"/>
    <s v="Jln Tahi bonar Simatupang no 122 pinang baris desa sunggal, Kec medan sunggal"/>
    <n v="1"/>
    <s v="BARANG"/>
    <n v="100"/>
    <n v="0"/>
    <s v="EZ"/>
    <s v="Bulanan"/>
    <s v="1 Topi Visor Anti UV (BLACK)"/>
    <m/>
    <n v="38000"/>
    <n v="0"/>
    <n v="0"/>
    <n v="38000"/>
    <m/>
    <s v="Diskon"/>
    <n v="15200"/>
    <n v="22800"/>
    <n v="122000"/>
    <n v="1830"/>
    <s v="jnt"/>
    <s v="Atasan/Staf/Karyawan"/>
    <d v="2026-07-04T00:00:00"/>
    <s v="HUBUNGI PENERIMA (LANGSUNG ANTAR KE ALAMAT)"/>
    <x v="1"/>
    <m/>
    <s v="VIP"/>
    <m/>
    <m/>
    <s v="Tidak"/>
    <s v="COD"/>
    <n v="84000"/>
    <s v="-"/>
    <n v="97370"/>
    <x v="2"/>
  </r>
  <r>
    <s v="1359070392"/>
    <d v="2026-06-22T00:00:00"/>
    <s v="MEIKA-BERKARYA"/>
    <s v="Meika Berkarya"/>
    <s v="6287818525580"/>
    <s v="Kab. Kuningan"/>
    <s v="Cilimus"/>
    <s v="Jl. Panawuan Indrapatra, Panawuan, Kec. Cigandamekar, Kabupaten Kuningan, Jawa Barat"/>
    <s v="Jamaris (rz)"/>
    <s v="6281378585472"/>
    <x v="27"/>
    <s v="Kab. Indragiri Hulu"/>
    <s v="Pasir Penyu"/>
    <s v="Jlnsuka Maju Rt 01 Rw 01 Dusun 1 Desa Jatirejo, Kec Pasir Penyu Kab. Indragiri Hulu"/>
    <n v="1"/>
    <s v="BARANG"/>
    <n v="100"/>
    <n v="0"/>
    <s v="EZ"/>
    <s v="Bulanan"/>
    <s v="1 SET POMPA SEDOT MANUAL (1 POMPA DAN 1 SELANG)"/>
    <m/>
    <n v="53000"/>
    <n v="0"/>
    <n v="0"/>
    <n v="53000"/>
    <m/>
    <s v="Diskon"/>
    <n v="21200"/>
    <n v="31800"/>
    <n v="70000"/>
    <n v="1050"/>
    <s v="ybs"/>
    <m/>
    <d v="2026-07-03T00:00:00"/>
    <s v="HUBUNGI PENERIMA (LANGSUNG ANTAR KE ALAMAT)"/>
    <x v="1"/>
    <m/>
    <s v="VIP"/>
    <m/>
    <m/>
    <s v="Tidak"/>
    <s v="COD"/>
    <n v="17000"/>
    <s v="-"/>
    <n v="37150"/>
    <x v="12"/>
  </r>
  <r>
    <s v="1359290720"/>
    <d v="2026-06-22T00:00:00"/>
    <s v="MEIKA-BERKARYA"/>
    <s v="Meika Berkarya"/>
    <s v="6287818525580"/>
    <s v="Kab. Kuningan"/>
    <s v="Cilimus"/>
    <s v="Jl. Panawuan Indrapatra, Panawuan"/>
    <s v="Ronald L Yimssi (Jj)"/>
    <s v="6282211699442"/>
    <x v="37"/>
    <s v="Kab. Merauke"/>
    <s v="Merauke"/>
    <s v="Jln Sultan Syahrir Mopah Baru Kelurahan /Desa Kamundu RT 002 RW 001 Patokan Rumah belakang warung gado-gado"/>
    <n v="1"/>
    <s v="BARANG"/>
    <n v="100"/>
    <n v="0"/>
    <s v="EZ"/>
    <s v="Bulanan"/>
    <s v="Beli 1 Gratis 1 Alat Cukur Multifungsi"/>
    <m/>
    <n v="141000"/>
    <n v="0"/>
    <n v="0"/>
    <n v="141000"/>
    <m/>
    <s v="Diskon"/>
    <n v="56400"/>
    <n v="84600"/>
    <n v="246000"/>
    <n v="3690"/>
    <m/>
    <m/>
    <m/>
    <m/>
    <x v="1"/>
    <m/>
    <s v="VIP"/>
    <m/>
    <m/>
    <s v="Ya"/>
    <s v="COD"/>
    <n v="105000"/>
    <s v="-"/>
    <n v="157710"/>
    <x v="20"/>
  </r>
  <r>
    <s v="1359259919"/>
    <d v="2026-06-22T00:00:00"/>
    <s v="MEIKA-BERKARYA"/>
    <s v="Meika Berkarya"/>
    <s v="6287818525580"/>
    <s v="Kab. Kuningan"/>
    <s v="Cilimus"/>
    <s v="Jl. Panawuan Indrapatra, Panawuan"/>
    <s v="Yohanes Dama Bulu (ib)"/>
    <s v="6281239952636"/>
    <x v="1"/>
    <s v="Kab. Sumba Barat"/>
    <s v="Loli"/>
    <s v="Desa Dede Kadu,jln Cakrawala,RW:17,RT 03"/>
    <n v="1"/>
    <s v="BARANG"/>
    <n v="100"/>
    <n v="0"/>
    <s v="EZ"/>
    <s v="Bulanan"/>
    <s v="Beli 2 Gratis 1 Semprotan Noozle"/>
    <m/>
    <n v="80000"/>
    <n v="0"/>
    <n v="0"/>
    <n v="80000"/>
    <m/>
    <s v="Diskon"/>
    <n v="32000"/>
    <n v="48000"/>
    <n v="187000"/>
    <n v="2805"/>
    <m/>
    <m/>
    <m/>
    <m/>
    <x v="1"/>
    <m/>
    <s v="VIP"/>
    <m/>
    <m/>
    <s v="Tidak"/>
    <s v="COD"/>
    <n v="107000"/>
    <s v="-"/>
    <n v="136195"/>
    <x v="20"/>
  </r>
  <r>
    <s v="1359249949"/>
    <d v="2026-06-22T00:00:00"/>
    <s v="MEIKA-BERKARYA"/>
    <s v="Meika Berkarya"/>
    <s v="6287818525580"/>
    <s v="Kab. Kuningan"/>
    <s v="Cilimus"/>
    <s v="Jl. Panawuan Indrapatra, Panawuan, Kec. Cigandamekar, Kabupaten Kuningan, Jawa Barat"/>
    <s v="Yurri Julius (Rs)"/>
    <s v="6281526162309"/>
    <x v="3"/>
    <s v="Kab. Minahasa"/>
    <s v="Tombariri Timur"/>
    <s v="Desa Ranotongkor (Dekat jembatan), Kec Tombariri Timur Kab. Minahasa"/>
    <n v="1"/>
    <s v="BARANG"/>
    <n v="100"/>
    <n v="0"/>
    <s v="EZ"/>
    <s v="Bulanan"/>
    <s v="1 SET POMPA SEDOT MANUAL (1 POMPA DAN 1 SELANG)"/>
    <m/>
    <n v="80000"/>
    <n v="0"/>
    <n v="0"/>
    <n v="80000"/>
    <m/>
    <s v="Diskon"/>
    <n v="32000"/>
    <n v="48000"/>
    <n v="150000"/>
    <n v="2250"/>
    <s v="Yurri Julius (Rs)"/>
    <m/>
    <d v="2026-06-26T00:00:00"/>
    <s v="HUBUNGI PENERIMA (LANGSUNG ANTAR KE ALAMAT)"/>
    <x v="0"/>
    <m/>
    <s v="VIP"/>
    <m/>
    <m/>
    <s v="Tidak"/>
    <s v="COD"/>
    <n v="70000"/>
    <s v="Recon"/>
    <n v="99750"/>
    <x v="14"/>
  </r>
  <r>
    <s v="1359287301"/>
    <d v="2026-06-22T00:00:00"/>
    <s v="MEIKA-BERKARYA"/>
    <s v="Meika Berkarya"/>
    <s v="6287818525580"/>
    <s v="Kab. Kuningan"/>
    <s v="Cilimus"/>
    <s v="Jl. Panawuan Indrapatra, Panawuan, Kec. Cigandamekar, Kabupaten Kuningan, Jawa Barat"/>
    <s v="Isman ( Di)"/>
    <s v="6285751489182"/>
    <x v="8"/>
    <s v="Kab. Sigi"/>
    <s v="Palolo"/>
    <s v="Jln Palu Bangga Desa Bobo, Rt 02 Rw 02, ( Patokan Rumah Dekat Kantor Desa) Kecamatan Sigi"/>
    <n v="1"/>
    <s v="BARANG"/>
    <n v="100"/>
    <n v="0"/>
    <s v="EZ"/>
    <s v="Bulanan"/>
    <s v="1 SET GIGI PALSU"/>
    <m/>
    <n v="85000"/>
    <n v="0"/>
    <n v="0"/>
    <n v="85000"/>
    <m/>
    <s v="Diskon"/>
    <n v="34000"/>
    <n v="51000"/>
    <n v="145000"/>
    <n v="2175"/>
    <s v="Meika Berkarya"/>
    <m/>
    <d v="2026-07-08T00:00:00"/>
    <s v="HUBUNGI PENERIMA (LANGSUNG ANTAR KE ALAMAT)"/>
    <x v="1"/>
    <m/>
    <s v="VIP"/>
    <m/>
    <m/>
    <s v="Tidak"/>
    <s v="COD"/>
    <n v="60000"/>
    <s v="-"/>
    <n v="91825"/>
    <x v="1"/>
  </r>
  <r>
    <s v="1359304695"/>
    <d v="2026-06-22T00:00:00"/>
    <s v="MEIKA-BERKARYA"/>
    <s v="Meika Berkarya"/>
    <s v="6287818525580"/>
    <s v="Kab. Kuningan"/>
    <s v="Cilimus"/>
    <s v="Jl. Panawuan Indrapatra, Panawuan"/>
    <s v="Ipul (Kin)"/>
    <s v="6281246093921"/>
    <x v="1"/>
    <s v="Kab. Lembata"/>
    <s v="Buyasuri"/>
    <s v="Jalan JB Desa Kalikur RT 001 RW 002, Rumah Pinggir Jalan"/>
    <n v="1"/>
    <s v="BARANG"/>
    <n v="100"/>
    <n v="0"/>
    <s v="EZ"/>
    <s v="Bulanan"/>
    <s v="Beli 1 Vacum Cleaner Mobil"/>
    <m/>
    <n v="84000"/>
    <n v="0"/>
    <n v="0"/>
    <n v="84000"/>
    <m/>
    <s v="Diskon"/>
    <n v="33600"/>
    <n v="50400"/>
    <n v="164000"/>
    <n v="2460"/>
    <m/>
    <m/>
    <m/>
    <m/>
    <x v="1"/>
    <m/>
    <s v="VIP"/>
    <m/>
    <m/>
    <s v="Tidak"/>
    <s v="COD"/>
    <n v="80000"/>
    <s v="-"/>
    <n v="111140"/>
    <x v="20"/>
  </r>
  <r>
    <s v="1359130285"/>
    <d v="2026-06-22T00:00:00"/>
    <s v="MEIKA-BERKARYA"/>
    <s v="Meika Berkarya"/>
    <s v="6287818525580"/>
    <s v="Kab. Kuningan"/>
    <s v="Cilimus"/>
    <s v="Jl. Panawuan Indrapatra, Panawuan, Kec. Cigandamekar, Kabupaten Kuningan, Jawa Barat"/>
    <s v="Sareh (Hb)"/>
    <s v="6282159086462"/>
    <x v="19"/>
    <s v="Kab. Kutai Timur"/>
    <s v="Kaubun"/>
    <s v="Jalan poros desa bumi etam rt 04 rw 01 Pas di kantor Travel Sareh kaubun mas, Kec Kaubun"/>
    <n v="1"/>
    <s v="BARANG"/>
    <n v="100"/>
    <n v="0"/>
    <s v="EZ"/>
    <s v="Bulanan"/>
    <s v="1 Topi Visor Anti UV (GRAY)"/>
    <m/>
    <n v="93000"/>
    <n v="0"/>
    <n v="0"/>
    <n v="93000"/>
    <m/>
    <s v="Diskon"/>
    <n v="37200"/>
    <n v="55800"/>
    <n v="168000"/>
    <n v="2520"/>
    <m/>
    <m/>
    <m/>
    <s v="HUBUNGI PENERIMA (LANGSUNG ANTAR KE ALAMAT)"/>
    <x v="1"/>
    <m/>
    <s v="VIP"/>
    <m/>
    <m/>
    <s v="Tidak"/>
    <s v="COD"/>
    <n v="75000"/>
    <s v="-"/>
    <n v="109680"/>
    <x v="20"/>
  </r>
  <r>
    <s v="1359305735"/>
    <d v="2026-06-22T00:00:00"/>
    <s v="MEIKA-BERKARYA"/>
    <s v="Meika Berkarya"/>
    <s v="6287818525580"/>
    <s v="Kab. Kuningan"/>
    <s v="Cilimus"/>
    <s v="Jl. Panawuan Indrapatra, Panawuan"/>
    <s v="Dinda (Ad)"/>
    <s v="6282380759607"/>
    <x v="22"/>
    <s v="Kab. Way Kanan"/>
    <s v="Banjit"/>
    <s v="Suka Sari Kelurahan Juku Batu (Jika sudah sampai di kecamatan banjit customer akan mengambil paketnya sendiri)"/>
    <n v="1"/>
    <s v="BARANG"/>
    <n v="100"/>
    <n v="0"/>
    <s v="EZ"/>
    <s v="Bulanan"/>
    <s v="BELI 1 GRATIS 1 Rossa Beauty Fragrance Mist Varian Nightfall"/>
    <m/>
    <n v="32000"/>
    <n v="0"/>
    <n v="0"/>
    <n v="32000"/>
    <m/>
    <s v="Diskon"/>
    <n v="12800"/>
    <n v="19200"/>
    <n v="160000"/>
    <n v="2400"/>
    <s v="Dinda (Ad)"/>
    <m/>
    <d v="2026-06-27T00:00:00"/>
    <s v="Varian Nightfall"/>
    <x v="0"/>
    <m/>
    <s v="VIP"/>
    <m/>
    <m/>
    <s v="Tidak"/>
    <s v="COD"/>
    <n v="128000"/>
    <s v="Recon"/>
    <n v="138400"/>
    <x v="7"/>
  </r>
  <r>
    <s v="1359670459"/>
    <d v="2026-06-23T00:00:00"/>
    <s v="MEIKA-BERKARYA"/>
    <s v="Meika Berkarya"/>
    <s v="6287818525580"/>
    <s v="Kab. Kuningan"/>
    <s v="Cilimus"/>
    <s v="Jl. Panawuan Indrapatra, Panawuan"/>
    <s v="Yarudin (ps)"/>
    <s v="6281366242558"/>
    <x v="4"/>
    <s v="Kab.  Kerinci"/>
    <s v="Air Hangat"/>
    <s v="Desa. Koto Majidin Hiliir RT 02  ( samping .masjid betul ihsan)"/>
    <n v="1"/>
    <s v="BARANG"/>
    <n v="100"/>
    <n v="0"/>
    <s v="EZ"/>
    <s v="Bulanan"/>
    <s v="Beli 1 Semprotan Noozle"/>
    <m/>
    <n v="52000"/>
    <n v="0"/>
    <n v="0"/>
    <n v="52000"/>
    <m/>
    <s v="Diskon"/>
    <n v="20800"/>
    <n v="31200"/>
    <n v="107000"/>
    <n v="1605"/>
    <s v="Yarudin (ps)"/>
    <m/>
    <d v="2026-06-29T00:00:00"/>
    <m/>
    <x v="0"/>
    <m/>
    <s v="VIP"/>
    <m/>
    <m/>
    <s v="Tidak"/>
    <s v="COD"/>
    <n v="55000"/>
    <s v="Recon"/>
    <n v="74195"/>
    <x v="9"/>
  </r>
  <r>
    <s v="1359708431"/>
    <d v="2026-06-24T00:00:00"/>
    <s v="MEIKA-BERKARYA"/>
    <s v="Meika Berkarya"/>
    <s v="6287818525580"/>
    <s v="Kab. Kuningan"/>
    <s v="Cilimus"/>
    <s v="Jl. Panawuan Indrapatra, Panawuan"/>
    <s v="Tarsisius Radja (Jj)"/>
    <s v="6282236102720"/>
    <x v="5"/>
    <s v="Singkawang"/>
    <s v="Singkawang Selatan"/>
    <s v="Kelurahan /Desa Pangmilang RT 07 RW 02 Jln. Air Merah Gang Famili 2 Kec. Singkawang Selatan"/>
    <n v="1"/>
    <s v="BARANG"/>
    <n v="100"/>
    <n v="0"/>
    <s v="EZ"/>
    <s v="Bulanan"/>
    <s v="Beli 2 Gratis 1 Semprotan Noozle"/>
    <m/>
    <n v="52000"/>
    <n v="0"/>
    <n v="0"/>
    <n v="52000"/>
    <m/>
    <s v="Diskon"/>
    <n v="20800"/>
    <n v="31200"/>
    <n v="156000"/>
    <n v="2340"/>
    <s v="Tarsisius Radja (Jj)"/>
    <m/>
    <d v="2026-06-27T00:00:00"/>
    <m/>
    <x v="0"/>
    <m/>
    <s v="VIP"/>
    <m/>
    <m/>
    <s v="Tidak"/>
    <s v="COD"/>
    <n v="104000"/>
    <s v="Recon"/>
    <n v="122460"/>
    <x v="18"/>
  </r>
  <r>
    <s v="1359291665"/>
    <d v="2026-06-24T00:00:00"/>
    <s v="MEIKA-BERKARYA"/>
    <s v="Meika Berkarya"/>
    <s v="6287818525580"/>
    <s v="Kab. Kuningan"/>
    <s v="Cilimus"/>
    <s v="Jl. Panawuan Indrapatra, Panawuan"/>
    <s v="Kadir Lou (Jj)"/>
    <s v="6281310322741"/>
    <x v="1"/>
    <s v="Kab. Flores Timur"/>
    <s v="Larantuka"/>
    <s v="Jln. Kemenjati Kelurahan /Desa Weri RT 06 RW 19 Kec. Larantuka"/>
    <n v="1"/>
    <s v="BARANG"/>
    <n v="100"/>
    <n v="0"/>
    <s v="EZ"/>
    <s v="Bulanan"/>
    <s v="Beli 1 Gratis 1 Gelang Retro Terapi Batu Giok"/>
    <m/>
    <n v="80000"/>
    <n v="0"/>
    <n v="0"/>
    <n v="80000"/>
    <m/>
    <s v="Diskon"/>
    <n v="32000"/>
    <n v="48000"/>
    <n v="150000"/>
    <n v="2250"/>
    <m/>
    <m/>
    <m/>
    <m/>
    <x v="1"/>
    <m/>
    <s v="VIP"/>
    <m/>
    <m/>
    <s v="Tidak"/>
    <s v="COD"/>
    <n v="70000"/>
    <s v="-"/>
    <n v="99750"/>
    <x v="20"/>
  </r>
  <r>
    <s v="1359578390"/>
    <d v="2026-06-24T00:00:00"/>
    <s v="MEIKA-BERKARYA"/>
    <s v="Meika Berkarya"/>
    <s v="6287818525580"/>
    <s v="Kab. Kuningan"/>
    <s v="Cilimus"/>
    <s v="Jl. Panawuan Indrapatra, Panawuan"/>
    <s v="Sarimin (iaa)"/>
    <s v="6281227072480"/>
    <x v="15"/>
    <s v="Kab. Boyolali"/>
    <s v="Ngemplak"/>
    <s v="Padokan RT 04 RW 05 Desa/Kelurahan Sawahan Kecamatan Ngemplak Kabupaten Boyolali Provinsi Jawa Tengah ( patokan Dekat bengkel SAR motor, Biru muda ada warung mie ayam)"/>
    <n v="1"/>
    <s v="BARANG"/>
    <n v="100"/>
    <n v="0"/>
    <s v="EZ"/>
    <s v="Bulanan"/>
    <s v="Beli 1 Semprotan Noozle"/>
    <m/>
    <n v="25000"/>
    <n v="0"/>
    <n v="0"/>
    <n v="25000"/>
    <m/>
    <s v="Diskon"/>
    <n v="18000"/>
    <n v="7000"/>
    <n v="80000"/>
    <n v="1200"/>
    <s v="Sarimin (iaa)"/>
    <m/>
    <d v="2026-06-25T00:00:00"/>
    <m/>
    <x v="0"/>
    <m/>
    <s v="VIP"/>
    <m/>
    <m/>
    <s v="Tidak"/>
    <s v="COD"/>
    <n v="55000"/>
    <s v="Recon"/>
    <n v="71800"/>
    <x v="25"/>
  </r>
  <r>
    <s v="1359555780"/>
    <d v="2026-06-24T00:00:00"/>
    <s v="MEIKA-BERKARYA"/>
    <s v="Meika Berkarya"/>
    <s v="6287818525580"/>
    <s v="Kab. Kuningan"/>
    <s v="Cilimus"/>
    <s v="Jl. Panawuan Indrapatra, Panawuan"/>
    <s v="Malik Egam Od."/>
    <s v="6281244782244"/>
    <x v="3"/>
    <s v="Kab. Bolaang Mongondow"/>
    <s v="Bilalang"/>
    <s v="Desa Konarom Kec Dumoga Tenggara Rt 1 Dusun 1 (DIANTAR LANGSUNG KE ALAMAT PENERIMA) Samping Gilingan Padi"/>
    <n v="1"/>
    <s v="BARANG"/>
    <n v="100"/>
    <n v="0"/>
    <s v="EZ"/>
    <s v="Bulanan"/>
    <s v="Beli 1 Pembesar Layar Hp"/>
    <m/>
    <n v="114000"/>
    <n v="0"/>
    <n v="0"/>
    <n v="114000"/>
    <m/>
    <s v="Diskon"/>
    <n v="45600"/>
    <n v="68400"/>
    <n v="184000"/>
    <n v="2760"/>
    <s v="ybs"/>
    <m/>
    <d v="2026-07-05T00:00:00"/>
    <m/>
    <x v="1"/>
    <m/>
    <s v="VIP"/>
    <m/>
    <m/>
    <s v="Tidak"/>
    <s v="COD"/>
    <n v="70000"/>
    <s v="-"/>
    <n v="112840"/>
    <x v="12"/>
  </r>
  <r>
    <s v="1359550001"/>
    <d v="2026-06-24T00:00:00"/>
    <s v="MEIKA-BERKARYA"/>
    <s v="Meika Berkarya"/>
    <s v="6287818525580"/>
    <s v="Kab. Kuningan"/>
    <s v="Cilimus"/>
    <s v="Jl. Panawuan Indrapatra, Panawuan"/>
    <s v="ARDI PSM (PS)"/>
    <s v="6285398098678"/>
    <x v="14"/>
    <s v="Kab. Barru"/>
    <s v="Barru"/>
    <s v="Dinas Kependudukan Dan Pencatatan Sipil (DUKCAPIL) Kabupaten Barru Lt. 3 Jl. H. Iskandar Unru Kelurahan. Sumpang Binangae (ANTRAKN LANGSUNG KE ALAMAT)"/>
    <n v="1"/>
    <s v="BARANG"/>
    <n v="100"/>
    <n v="0"/>
    <s v="EZ"/>
    <s v="Bulanan"/>
    <s v="Beli 1 Pembesar Layar Hp Warna: Merah"/>
    <m/>
    <n v="56000"/>
    <n v="0"/>
    <n v="0"/>
    <n v="56000"/>
    <m/>
    <s v="Diskon"/>
    <n v="22400"/>
    <n v="33600"/>
    <n v="126000"/>
    <n v="1890"/>
    <s v="ARDI PSM (PS)"/>
    <m/>
    <d v="2026-06-28T00:00:00"/>
    <m/>
    <x v="0"/>
    <m/>
    <s v="VIP"/>
    <m/>
    <m/>
    <s v="Tidak"/>
    <s v="COD"/>
    <n v="70000"/>
    <s v="Recon"/>
    <n v="90510"/>
    <x v="14"/>
  </r>
  <r>
    <s v="1359131396"/>
    <d v="2026-06-24T00:00:00"/>
    <s v="MEIKA-BERKARYA"/>
    <s v="Meika Berkarya"/>
    <s v="6287818525580"/>
    <s v="Kab. Kuningan"/>
    <s v="Cilimus"/>
    <s v="Jl. Panawuan Indrapatra, Panawuan, Kec. Cigandamekar, Kabupaten Kuningan, Jawa Barat"/>
    <s v="Tomi Mamonto ( Di)"/>
    <s v="6285343573301"/>
    <x v="3"/>
    <s v="Kotamobagu"/>
    <s v="Kotamobagu Timur"/>
    <s v="Desa Kobo kecil, Rt1 RW 1 ( patokan Komples SDN 2 Kobo kecil Blakang skolah) kecamatan Kotamobagu timur"/>
    <n v="1"/>
    <s v="BARANG"/>
    <n v="100"/>
    <n v="0"/>
    <s v="EZ"/>
    <s v="Bulanan"/>
    <s v="1 SET GIGI PALSU"/>
    <m/>
    <n v="87000"/>
    <n v="0"/>
    <n v="0"/>
    <n v="87000"/>
    <m/>
    <s v="Diskon"/>
    <n v="34800"/>
    <n v="52200"/>
    <n v="147000"/>
    <n v="2205"/>
    <s v="ybs"/>
    <m/>
    <d v="2026-07-06T00:00:00"/>
    <s v="HUBUNGI PENERIMA (LANGSUNG ANTAR KE ALAMAT)"/>
    <x v="1"/>
    <m/>
    <s v="VIP"/>
    <m/>
    <m/>
    <s v="Tidak"/>
    <s v="COD"/>
    <n v="60000"/>
    <s v="-"/>
    <n v="92595"/>
    <x v="2"/>
  </r>
  <r>
    <s v="1359829091"/>
    <d v="2026-06-24T00:00:00"/>
    <s v="MEIKA-BERKARYA"/>
    <s v="Meika Berkarya"/>
    <s v="6287818525580"/>
    <s v="Kab. Kuningan"/>
    <s v="Cilimus"/>
    <s v="Jl. Panawuan Indrapatra, Panawuan"/>
    <s v="Yohanis Pakiding (ib)"/>
    <s v="6281227788808"/>
    <x v="19"/>
    <s v="Samarinda"/>
    <s v="Samarinda Ulu"/>
    <s v="Perumahan Pasundan Permai blok 7F , jln Pasundan kelurahan jawa rt 39"/>
    <n v="1"/>
    <s v="BARANG"/>
    <n v="100"/>
    <n v="0"/>
    <s v="EZ"/>
    <s v="Bulanan"/>
    <s v="Beli 1 Gratis 1 Sikat Punggug"/>
    <m/>
    <n v="57000"/>
    <n v="0"/>
    <n v="0"/>
    <n v="57000"/>
    <m/>
    <s v="Diskon"/>
    <n v="22800"/>
    <n v="34200"/>
    <n v="127000"/>
    <n v="1905"/>
    <s v="ybs"/>
    <m/>
    <d v="2026-07-05T00:00:00"/>
    <m/>
    <x v="1"/>
    <m/>
    <s v="VIP"/>
    <m/>
    <m/>
    <s v="Tidak"/>
    <s v="COD"/>
    <n v="70000"/>
    <s v="-"/>
    <n v="90895"/>
    <x v="12"/>
  </r>
  <r>
    <s v="1359123764"/>
    <d v="2026-06-24T00:00:00"/>
    <s v="MEIKA-BERKARYA"/>
    <s v="Meika Berkarya"/>
    <s v="6287818525580"/>
    <s v="Kab. Kuningan"/>
    <s v="Cilimus"/>
    <s v="Jl. Panawuan Indrapatra, Panawuan"/>
    <s v="Warnadi (iaa)"/>
    <s v="6285536635075"/>
    <x v="28"/>
    <s v="Kab. Lebak"/>
    <s v="Wanasalam"/>
    <s v="Alamat: Kampung Binuangeun RT 01 RW 02 Desa Muara Kecamatan Wanasalam Kabupaten Lebak Provinsi Banten (Belum di benahin jadi masih tembok bata ko)"/>
    <n v="1"/>
    <s v="BARANG"/>
    <n v="100"/>
    <n v="0"/>
    <s v="EZ"/>
    <s v="Bulanan"/>
    <s v="Beli 2 Pembesar Layar Hp"/>
    <m/>
    <n v="23000"/>
    <n v="0"/>
    <n v="0"/>
    <n v="23000"/>
    <m/>
    <s v="Diskon"/>
    <n v="17000"/>
    <n v="6000"/>
    <n v="127000"/>
    <n v="1905"/>
    <s v="Warnadi (iaa)"/>
    <m/>
    <d v="2026-06-26T00:00:00"/>
    <m/>
    <x v="0"/>
    <m/>
    <s v="VIP"/>
    <m/>
    <m/>
    <s v="Tidak"/>
    <s v="COD"/>
    <n v="104000"/>
    <s v="Recon"/>
    <n v="119095"/>
    <x v="15"/>
  </r>
  <r>
    <s v="1359578655"/>
    <d v="2026-06-24T00:00:00"/>
    <s v="MEIKA-BERKARYA"/>
    <s v="Meika Berkarya"/>
    <s v="6287818525580"/>
    <s v="Kab. Kuningan"/>
    <s v="Cilimus"/>
    <s v="Jl. Panawuan Indrapatra, Panawuan, Kec. Cigandamekar, Kabupaten Kuningan, Jawa Barat"/>
    <s v="Swady (AK)"/>
    <s v="628135220226"/>
    <x v="13"/>
    <s v="Kab. Pulang Pisau"/>
    <s v="Kahayan Hilir"/>
    <s v="Jalan Abel Gawei Blok B No 1, Desa Anjir Pulang Pisau, Kec Kahayan Hilir, Kab Pulang Pisau"/>
    <n v="1"/>
    <s v="BARANG"/>
    <n v="100"/>
    <n v="0"/>
    <s v="EZ"/>
    <s v="Bulanan"/>
    <s v="1 PCS TOPI KOMANDO (C)"/>
    <m/>
    <n v="68000"/>
    <n v="0"/>
    <n v="0"/>
    <n v="68000"/>
    <m/>
    <s v="Diskon"/>
    <n v="27200"/>
    <n v="40800"/>
    <n v="184000"/>
    <n v="2760"/>
    <s v="ybs"/>
    <m/>
    <d v="2026-07-02T00:00:00"/>
    <s v="HUBUNGI PENERIMA (LANGSUNG ANTAR KE ALAMAT)"/>
    <x v="1"/>
    <m/>
    <s v="VIP"/>
    <m/>
    <m/>
    <s v="Tidak"/>
    <s v="COD"/>
    <n v="116000"/>
    <s v="-"/>
    <n v="140440"/>
    <x v="0"/>
  </r>
  <r>
    <s v="1359716660"/>
    <d v="2026-06-24T00:00:00"/>
    <s v="MEIKA-BERKARYA"/>
    <s v="Meika Berkarya"/>
    <s v="6287818525580"/>
    <s v="Kab. Kuningan"/>
    <s v="Cilimus"/>
    <s v="Jl. Panawuan Indrapatra, Panawuan"/>
    <s v="Awaludin Agusta Od."/>
    <s v="6289618213433"/>
    <x v="15"/>
    <s v="Kab. Kendal"/>
    <s v="Gemuh"/>
    <s v="Desa Sedayu Rt 02 Rw 02 Kec Gemuh Kendal (DIANTAR LANGSUNG KE ALAMAT PENERIMA)."/>
    <n v="1"/>
    <s v="BARANG"/>
    <n v="100"/>
    <n v="0"/>
    <s v="EZ"/>
    <s v="Bulanan"/>
    <s v="Beli 1 Gratis 1 Gelang Retro Terapi Batu Giok"/>
    <m/>
    <n v="25000"/>
    <n v="0"/>
    <n v="0"/>
    <n v="25000"/>
    <m/>
    <s v="Diskon"/>
    <n v="18000"/>
    <n v="7000"/>
    <n v="93000"/>
    <n v="1395"/>
    <s v="Awaludin Agusta Od."/>
    <m/>
    <d v="2026-06-25T00:00:00"/>
    <m/>
    <x v="0"/>
    <m/>
    <s v="VIP"/>
    <m/>
    <m/>
    <s v="Tidak"/>
    <s v="COD"/>
    <n v="68000"/>
    <s v="Recon"/>
    <n v="84605"/>
    <x v="25"/>
  </r>
  <r>
    <s v="1359577392"/>
    <d v="2026-06-24T00:00:00"/>
    <s v="MEIKA-BERKARYA"/>
    <s v="Meika Berkarya"/>
    <s v="6287818525580"/>
    <s v="Kab. Kuningan"/>
    <s v="Cilimus"/>
    <s v="Jl. Panawuan Indrapatra, Panawuan"/>
    <s v="Domi Usfinit (Jj)"/>
    <s v="6281353936664"/>
    <x v="1"/>
    <s v="Kab. Timor Tengah Utara"/>
    <s v="Biboki Moenleu"/>
    <s v="Kelurahan /Desa Oepuah Kec. Biboki Moenleu, Dikirim Ke Puskesmas Kaubele"/>
    <n v="1"/>
    <s v="BARANG"/>
    <n v="100"/>
    <n v="0"/>
    <s v="EZ"/>
    <s v="Bulanan"/>
    <s v="Beli 1 Gratis 1 Parfum Mobil"/>
    <m/>
    <n v="82000"/>
    <n v="0"/>
    <n v="0"/>
    <n v="82000"/>
    <m/>
    <s v="Diskon"/>
    <n v="32800"/>
    <n v="49200"/>
    <n v="189000"/>
    <n v="2835"/>
    <m/>
    <m/>
    <m/>
    <m/>
    <x v="1"/>
    <m/>
    <s v="VIP"/>
    <m/>
    <m/>
    <s v="Tidak"/>
    <s v="COD"/>
    <n v="107000"/>
    <s v="-"/>
    <n v="136965"/>
    <x v="20"/>
  </r>
  <r>
    <s v="1359563373"/>
    <d v="2026-06-24T00:00:00"/>
    <s v="MEIKA-BERKARYA"/>
    <s v="Meika Berkarya"/>
    <s v="6287818525580"/>
    <s v="Kab. Kuningan"/>
    <s v="Cilimus"/>
    <s v="Jl. Panawuan Indrapatra, Panawuan"/>
    <s v="Mustaming Mustaming (ib)"/>
    <s v="6285824059293"/>
    <x v="23"/>
    <s v="Kab. Kolaka Utara"/>
    <s v="Ngapa"/>
    <s v="Kelurahan lapai lingkungan 3 kec. Ngapa"/>
    <n v="1"/>
    <s v="BARANG"/>
    <n v="100"/>
    <n v="0"/>
    <s v="EZ"/>
    <s v="Bulanan"/>
    <s v="Beli 1 Gratis 1 Parfum Mobil"/>
    <m/>
    <n v="110000"/>
    <n v="0"/>
    <n v="0"/>
    <n v="110000"/>
    <m/>
    <s v="Diskon"/>
    <n v="44000"/>
    <n v="66000"/>
    <n v="200000"/>
    <n v="3000"/>
    <s v="Meika Berkarya"/>
    <m/>
    <d v="2026-07-07T00:00:00"/>
    <m/>
    <x v="1"/>
    <m/>
    <s v="VIP"/>
    <m/>
    <m/>
    <s v="Tidak"/>
    <s v="COD"/>
    <n v="90000"/>
    <s v="-"/>
    <n v="131000"/>
    <x v="16"/>
  </r>
  <r>
    <s v="1359569962"/>
    <d v="2026-06-24T00:00:00"/>
    <s v="MEIKA-BERKARYA"/>
    <s v="Meika Berkarya"/>
    <s v="6287818525580"/>
    <s v="Kab. Kuningan"/>
    <s v="Cilimus"/>
    <s v="Jl. Panawuan Indrapatra, Panawuan"/>
    <s v="KANDAR. (PS)"/>
    <s v="6282188110019"/>
    <x v="23"/>
    <s v="Kab. Muna Barat"/>
    <s v="Tiworo Tengah"/>
    <s v="Jl. S Parman Barat RT/RW 01/04 Desa. Sukadamai (ANTRAKN LANGSUNG KE ALAMAT)"/>
    <n v="1"/>
    <s v="BARANG"/>
    <n v="100"/>
    <n v="0"/>
    <s v="EZ"/>
    <s v="Bulanan"/>
    <s v="Beli 1 Gratis 1 Parfum Mobil"/>
    <m/>
    <n v="91000"/>
    <n v="0"/>
    <n v="0"/>
    <n v="91000"/>
    <m/>
    <s v="Diskon"/>
    <n v="36400"/>
    <n v="54600"/>
    <n v="195000"/>
    <n v="2925"/>
    <s v="ybs"/>
    <s v="Atasan/Staf/Karyawan"/>
    <d v="2026-06-30T00:00:00"/>
    <m/>
    <x v="0"/>
    <m/>
    <s v="VIP"/>
    <m/>
    <m/>
    <s v="Tidak"/>
    <s v="COD"/>
    <n v="104000"/>
    <s v="Recon"/>
    <n v="137475"/>
    <x v="9"/>
  </r>
  <r>
    <s v="1359710739"/>
    <d v="2026-06-24T00:00:00"/>
    <s v="MEIKA-BERKARYA"/>
    <s v="Meika Berkarya"/>
    <s v="6287818525580"/>
    <s v="Kab. Kuningan"/>
    <s v="Cilimus"/>
    <s v="Jl. Panawuan Indrapatra, Panawuan"/>
    <s v="Muharti (PS)"/>
    <s v="6285291273899"/>
    <x v="15"/>
    <s v="Kab. Banjarnegara"/>
    <s v="Madukara"/>
    <s v="Desa. Kutayasa RT/RW 02/02 (Barat masjid arrofiq, ANTRAKN LANGSUNG KE ALAMAT)"/>
    <n v="1"/>
    <s v="BARANG"/>
    <n v="100"/>
    <n v="0"/>
    <s v="EZ"/>
    <s v="Bulanan"/>
    <s v="Beli 1 Gratis 1 Gelang Retro Terapi Batu Giok"/>
    <m/>
    <n v="25000"/>
    <n v="0"/>
    <n v="0"/>
    <n v="25000"/>
    <m/>
    <s v="Diskon"/>
    <n v="18000"/>
    <n v="7000"/>
    <n v="95000"/>
    <n v="1425"/>
    <s v="Muharti (PS)"/>
    <m/>
    <d v="2026-06-25T00:00:00"/>
    <m/>
    <x v="0"/>
    <m/>
    <s v="VIP"/>
    <m/>
    <m/>
    <s v="Tidak"/>
    <s v="COD"/>
    <n v="70000"/>
    <s v="Recon"/>
    <n v="86575"/>
    <x v="25"/>
  </r>
  <r>
    <s v="1359566934"/>
    <d v="2026-06-24T00:00:00"/>
    <s v="MEIKA-BERKARYA"/>
    <s v="Meika Berkarya"/>
    <s v="6287818525580"/>
    <s v="Kab. Kuningan"/>
    <s v="Cilimus"/>
    <s v="Jl. Panawuan Indrapatra, Panawuan"/>
    <s v="AINUR RAFIQ (IR)"/>
    <s v="6281284347747"/>
    <x v="26"/>
    <s v="Bekasi"/>
    <s v="Bekasi Timur"/>
    <s v="Jl. P. Yapen 14 No. 214 Kelurahan Aren jaya"/>
    <n v="1"/>
    <s v="BARANG"/>
    <n v="100"/>
    <n v="0"/>
    <s v="EZ"/>
    <s v="Bulanan"/>
    <s v="Beli 1 Semprotan Noozle"/>
    <m/>
    <n v="15000"/>
    <n v="0"/>
    <n v="0"/>
    <n v="15000"/>
    <m/>
    <s v="Diskon"/>
    <n v="9000"/>
    <n v="6000"/>
    <n v="68400"/>
    <n v="1026"/>
    <s v="AINUR RAFIQ (IR)"/>
    <m/>
    <d v="2026-06-25T00:00:00"/>
    <m/>
    <x v="0"/>
    <m/>
    <s v="VIP"/>
    <m/>
    <m/>
    <s v="Tidak"/>
    <s v="COD"/>
    <n v="53400"/>
    <s v="Recon"/>
    <n v="61374"/>
    <x v="25"/>
  </r>
  <r>
    <s v="1359572784"/>
    <d v="2026-06-24T00:00:00"/>
    <s v="MEIKA-BERKARYA"/>
    <s v="Meika Berkarya"/>
    <s v="6287818525580"/>
    <s v="Kab. Kuningan"/>
    <s v="Cilimus"/>
    <s v="Jl. Panawuan Indrapatra, Panawuan, Kec. Cigandamekar, Kabupaten Kuningan, Jawa Barat"/>
    <s v="Pakto Rido/Raskita Sitakar (Rs)"/>
    <s v="6282277552992"/>
    <x v="0"/>
    <s v="Kab. Pakpak Bharat"/>
    <s v="Kerajaan"/>
    <s v="Dusun Talutuk, Desa Kuta Meriah (Dekat Mushola Dusun Talutuk Ramba) Kec Kerajaan"/>
    <n v="1"/>
    <s v="BARANG"/>
    <n v="100"/>
    <n v="0"/>
    <s v="EZ"/>
    <s v="Bulanan"/>
    <s v="1 SET GIGI PALSU"/>
    <m/>
    <n v="54000"/>
    <n v="0"/>
    <n v="0"/>
    <n v="54000"/>
    <m/>
    <s v="Diskon"/>
    <n v="21600"/>
    <n v="32400"/>
    <n v="114000"/>
    <n v="1710"/>
    <s v="Meika Berkarya"/>
    <m/>
    <d v="2026-07-07T00:00:00"/>
    <s v="HUBUNGI PENERIMA (LANGSUNG ANTAR KE ALAMAT)"/>
    <x v="1"/>
    <m/>
    <s v="VIP"/>
    <m/>
    <m/>
    <s v="Tidak"/>
    <s v="COD"/>
    <n v="60000"/>
    <s v="-"/>
    <n v="79890"/>
    <x v="16"/>
  </r>
  <r>
    <s v="1359713023"/>
    <d v="2026-06-24T00:00:00"/>
    <s v="MEIKA-BERKARYA"/>
    <s v="Meika Berkarya"/>
    <s v="6287818525580"/>
    <s v="Kab. Kuningan"/>
    <s v="Cilimus"/>
    <s v="Jl. Panawuan Indrapatra, Panawuan"/>
    <s v="H. Johansyah Rifai, ST (PS)"/>
    <s v="628114442552"/>
    <x v="23"/>
    <s v="Kendari"/>
    <s v="Wua-Wua"/>
    <s v="BTN Taman Bonggoeya Lestari Blok B No.5 Kota Kendari RT/RW 16/04 Kelurahan. Bonggoeya (ANTRAKN LANGSUNG KE ALAMAT)"/>
    <n v="1"/>
    <s v="BARANG"/>
    <n v="100"/>
    <n v="0"/>
    <s v="EZ"/>
    <s v="Bulanan"/>
    <s v="Beli 1 Gratis 1 Gelang Retro Terapi Batu Giok"/>
    <m/>
    <n v="68000"/>
    <n v="0"/>
    <n v="0"/>
    <n v="68000"/>
    <m/>
    <s v="Diskon"/>
    <n v="27200"/>
    <n v="40800"/>
    <n v="138000"/>
    <n v="2070"/>
    <s v="Meika Berkarya"/>
    <m/>
    <d v="2026-07-08T00:00:00"/>
    <m/>
    <x v="1"/>
    <m/>
    <s v="VIP"/>
    <m/>
    <m/>
    <s v="Tidak"/>
    <s v="COD"/>
    <n v="70000"/>
    <s v="-"/>
    <n v="95130"/>
    <x v="17"/>
  </r>
  <r>
    <s v="1359559310"/>
    <d v="2026-06-24T00:00:00"/>
    <s v="MEIKA-BERKARYA"/>
    <s v="Meika Berkarya"/>
    <s v="6287818525580"/>
    <s v="Kab. Kuningan"/>
    <s v="Cilimus"/>
    <s v="Jl. Panawuan Indrapatra, Panawuan"/>
    <s v="Panerangan Harahap (PS)"/>
    <s v="6282173649880"/>
    <x v="0"/>
    <s v="Kab. Padang Lawas Utara"/>
    <s v="Halongonan"/>
    <s v="Jln.Lintas  Desa. Pangirkiran (Patokan Rumah Pondok Parsulukan Rahman Naoli.Pangirkiran )"/>
    <n v="1"/>
    <s v="BARANG"/>
    <n v="100"/>
    <n v="0"/>
    <s v="EZ"/>
    <s v="Bulanan"/>
    <s v="Beli 1 Semprotan Noozle"/>
    <m/>
    <n v="62000"/>
    <n v="0"/>
    <n v="0"/>
    <n v="62000"/>
    <m/>
    <s v="Diskon"/>
    <n v="24800"/>
    <n v="37200"/>
    <n v="117000"/>
    <n v="1755"/>
    <s v="Meika Berkarya"/>
    <m/>
    <d v="2026-07-07T00:00:00"/>
    <m/>
    <x v="1"/>
    <m/>
    <s v="VIP"/>
    <m/>
    <m/>
    <s v="Tidak"/>
    <s v="COD"/>
    <n v="55000"/>
    <s v="-"/>
    <n v="78045"/>
    <x v="16"/>
  </r>
  <r>
    <s v="1359568348"/>
    <d v="2026-06-24T00:00:00"/>
    <s v="MEIKA-BERKARYA"/>
    <s v="Meika Berkarya"/>
    <s v="6287818525580"/>
    <s v="Kab. Kuningan"/>
    <s v="Cilimus"/>
    <s v="Jl. Panawuan Indrapatra, Panawuan"/>
    <s v="Sutoro aji Od."/>
    <s v="6285718950842"/>
    <x v="15"/>
    <s v="Kab. Purbalingga"/>
    <s v="Kemangkon"/>
    <s v="Kelurahan Gambarsari Rt 1 Rw 1 Kec Kemangkon Purbalingga (DIANTAR LANGSUNG KE ALAMAT PENERIMA)."/>
    <n v="1"/>
    <s v="BARANG"/>
    <n v="100"/>
    <n v="0"/>
    <s v="EZ"/>
    <s v="Bulanan"/>
    <s v="Beli 2 Gratis 1 Semprotan Noozle"/>
    <m/>
    <n v="25000"/>
    <n v="0"/>
    <n v="0"/>
    <n v="25000"/>
    <m/>
    <s v="Diskon"/>
    <n v="18000"/>
    <n v="7000"/>
    <n v="129000"/>
    <n v="1935"/>
    <s v="Sutoro aji Od."/>
    <m/>
    <d v="2026-06-25T00:00:00"/>
    <m/>
    <x v="0"/>
    <m/>
    <s v="VIP"/>
    <m/>
    <m/>
    <s v="Tidak"/>
    <s v="COD"/>
    <n v="104000"/>
    <s v="Recon"/>
    <n v="120065"/>
    <x v="25"/>
  </r>
  <r>
    <s v="1359576354"/>
    <d v="2026-06-24T00:00:00"/>
    <s v="MEIKA-BERKARYA"/>
    <s v="Meika Berkarya"/>
    <s v="6287818525580"/>
    <s v="Kab. Kuningan"/>
    <s v="Cilimus"/>
    <s v="Jl. Panawuan Indrapatra, Panawuan, Kec. Cigandamekar, Kabupaten Kuningan, Jawa Barat"/>
    <s v="Hendra simanjuntak (Fr)"/>
    <s v="6282163565820"/>
    <x v="0"/>
    <s v="Kab. Batu Bara"/>
    <s v="Nibung Hangus"/>
    <s v="Jln.posko dusun Xl pematang Desa Pematang rambai, Kec Nibung hangus"/>
    <n v="1"/>
    <s v="BARANG"/>
    <n v="100"/>
    <n v="0"/>
    <s v="EZ"/>
    <s v="Bulanan"/>
    <s v="1 SET GIGI PALSU"/>
    <m/>
    <n v="54000"/>
    <n v="0"/>
    <n v="0"/>
    <n v="54000"/>
    <m/>
    <s v="Diskon"/>
    <n v="21600"/>
    <n v="32400"/>
    <n v="114000"/>
    <n v="1710"/>
    <s v="Hendra simanjuntak (Fr)"/>
    <m/>
    <d v="2026-06-30T00:00:00"/>
    <s v="HUBUNGI PENERIMA (LANGSUNG ANTAR KE ALAMAT)"/>
    <x v="0"/>
    <m/>
    <s v="VIP"/>
    <m/>
    <m/>
    <s v="Tidak"/>
    <s v="COD"/>
    <n v="60000"/>
    <s v="Recon"/>
    <n v="79890"/>
    <x v="9"/>
  </r>
  <r>
    <s v="1359828809"/>
    <d v="2026-06-24T00:00:00"/>
    <s v="MEIKA-BERKARYA"/>
    <s v="Meika Berkarya"/>
    <s v="6287818525580"/>
    <s v="Kab. Kuningan"/>
    <s v="Cilimus"/>
    <s v="Jl. Panawuan Indrapatra, Panawuan"/>
    <s v="Mangasi.tinambunan Od."/>
    <s v="6282250984463"/>
    <x v="0"/>
    <s v="Kab. Humbang Hasundutan"/>
    <s v="Parlilitan"/>
    <s v="Desa Sionom Hidon Selatan Kec Parlilitan (DIANTAR LANGSUNG KE ALAMAT PENERIMA) Patokan Rumah Dekat SD."/>
    <n v="1"/>
    <s v="BARANG"/>
    <n v="100"/>
    <n v="0"/>
    <s v="EZ"/>
    <s v="Bulanan"/>
    <s v="Beli 1 Pembesar Layar Hp"/>
    <m/>
    <n v="54000"/>
    <n v="0"/>
    <n v="0"/>
    <n v="54000"/>
    <m/>
    <s v="Diskon"/>
    <n v="21600"/>
    <n v="32400"/>
    <n v="115000"/>
    <n v="1725"/>
    <s v="Meika Berkarya"/>
    <m/>
    <d v="2026-07-08T00:00:00"/>
    <m/>
    <x v="1"/>
    <m/>
    <s v="VIP"/>
    <m/>
    <m/>
    <s v="Tidak"/>
    <s v="COD"/>
    <n v="61000"/>
    <s v="-"/>
    <n v="80875"/>
    <x v="17"/>
  </r>
  <r>
    <s v="1359714905"/>
    <d v="2026-06-24T00:00:00"/>
    <s v="MEIKA-BERKARYA"/>
    <s v="Meika Berkarya"/>
    <s v="6287818525580"/>
    <s v="Kab. Kuningan"/>
    <s v="Cilimus"/>
    <s v="Jl. Panawuan Indrapatra, Panawuan"/>
    <s v="PUTU SUKRAYADNYA (iaa)"/>
    <s v="6285857289636"/>
    <x v="12"/>
    <s v="Kab. Buleleng"/>
    <s v="Seririt"/>
    <s v="Alamat,, desa joanyar banjar kajanan patokan,, perempatan pura subak Kec, seririt Kab, buleleng Prov,, bali,"/>
    <n v="1"/>
    <s v="BARANG"/>
    <n v="100"/>
    <n v="0"/>
    <s v="EZ"/>
    <s v="Bulanan"/>
    <s v="Beli 2 Pembesar Layar Hp"/>
    <m/>
    <n v="38000"/>
    <n v="0"/>
    <n v="0"/>
    <n v="38000"/>
    <m/>
    <s v="Diskon"/>
    <n v="15200"/>
    <n v="22800"/>
    <n v="142000"/>
    <n v="2130"/>
    <s v="PUTU SUKRAYADNYA (iaa)"/>
    <m/>
    <d v="2026-06-28T00:00:00"/>
    <m/>
    <x v="0"/>
    <m/>
    <s v="VIP"/>
    <m/>
    <m/>
    <s v="Tidak"/>
    <s v="COD"/>
    <n v="104000"/>
    <s v="Recon"/>
    <n v="117070"/>
    <x v="14"/>
  </r>
  <r>
    <s v="1359549191"/>
    <d v="2026-06-24T00:00:00"/>
    <s v="MEIKA-BERKARYA"/>
    <s v="Meika Berkarya"/>
    <s v="6287818525580"/>
    <s v="Kab. Kuningan"/>
    <s v="Cilimus"/>
    <s v="Jl. Panawuan Indrapatra, Panawuan"/>
    <s v="Nono Taryono (Jj)"/>
    <s v="6281320729555"/>
    <x v="26"/>
    <s v="Kab. Majalengka"/>
    <s v="Lemahsugih"/>
    <s v="Blok Galumpit Kelurahan /Desa Sadawangi RT 01 RW 01, Patokan rumah pinggir jalan Provinsi"/>
    <n v="1"/>
    <s v="BARANG"/>
    <n v="100"/>
    <n v="0"/>
    <s v="EZ"/>
    <s v="Bulanan"/>
    <s v="Beli 1 Semprotan Noozle"/>
    <m/>
    <n v="8000"/>
    <n v="0"/>
    <n v="0"/>
    <n v="8000"/>
    <m/>
    <s v="Diskon"/>
    <n v="3000"/>
    <n v="5000"/>
    <n v="62900"/>
    <n v="943.5"/>
    <s v="Nono Taryono (Jj)"/>
    <m/>
    <d v="2026-06-24T00:00:00"/>
    <m/>
    <x v="0"/>
    <m/>
    <s v="VIP"/>
    <m/>
    <m/>
    <s v="Tidak"/>
    <s v="COD"/>
    <n v="54900"/>
    <s v="Recon"/>
    <n v="56956.5"/>
    <x v="35"/>
  </r>
  <r>
    <s v="1359519275"/>
    <d v="2026-06-24T00:00:00"/>
    <s v="MEIKA-BERKARYA"/>
    <s v="Meika Berkarya"/>
    <s v="6287818525580"/>
    <s v="Kab. Kuningan"/>
    <s v="Cilimus"/>
    <s v="Jl. Panawuan Indrapatra, Panawuan"/>
    <s v="Herwanto (PS)"/>
    <s v="6285255990907"/>
    <x v="5"/>
    <s v="Kab. Ketapang"/>
    <s v="Manis Mata"/>
    <s v="Jln. Provinsi RT 007 RW 002 Desa. Manis Mata (ANTRAKN LANGSUNG KE ALAMAT)"/>
    <n v="1"/>
    <s v="BARANG"/>
    <n v="100"/>
    <n v="0"/>
    <s v="EZ"/>
    <s v="Bulanan"/>
    <s v="Beli 1 Gratis 1 Gelang Retro Terapi Batu Giok"/>
    <m/>
    <n v="74000"/>
    <n v="0"/>
    <n v="0"/>
    <n v="74000"/>
    <m/>
    <s v="Diskon"/>
    <n v="29600"/>
    <n v="44400"/>
    <n v="144000"/>
    <n v="2160"/>
    <s v="Herwanto (PS)"/>
    <m/>
    <d v="2026-06-29T00:00:00"/>
    <m/>
    <x v="0"/>
    <m/>
    <s v="VIP"/>
    <m/>
    <m/>
    <s v="Tidak"/>
    <s v="COD"/>
    <n v="70000"/>
    <s v="Recon"/>
    <n v="97440"/>
    <x v="7"/>
  </r>
  <r>
    <s v="1359519755"/>
    <d v="2026-06-24T00:00:00"/>
    <s v="MEIKA-BERKARYA"/>
    <s v="Meika Berkarya"/>
    <s v="6287818525580"/>
    <s v="Kab. Kuningan"/>
    <s v="Cilimus"/>
    <s v="Jl. Panawuan Indrapatra, Panawuan"/>
    <s v="Key Paca (PS)"/>
    <s v="6285754517270"/>
    <x v="8"/>
    <s v="Kab. Morowali"/>
    <s v="Bahodopi"/>
    <s v="Jalan. Trans Morowali Kendari. Desa. Makartijaya  (Pas pertigaan Mekarti. Di belakang Alfamidi super. Masuk gang sekitar 70 meter )"/>
    <n v="1"/>
    <s v="BARANG"/>
    <n v="100"/>
    <n v="0"/>
    <s v="EZ"/>
    <s v="Bulanan"/>
    <s v="Beli 2 Pembesar Layar Hp Warna: Hitam Dan Putih"/>
    <m/>
    <n v="108000"/>
    <n v="0"/>
    <n v="0"/>
    <n v="108000"/>
    <m/>
    <s v="Diskon"/>
    <n v="43200"/>
    <n v="64800"/>
    <n v="212000"/>
    <n v="3180"/>
    <m/>
    <m/>
    <m/>
    <m/>
    <x v="1"/>
    <m/>
    <s v="VIP"/>
    <m/>
    <m/>
    <s v="Tidak"/>
    <s v="COD"/>
    <n v="104000"/>
    <s v="-"/>
    <n v="144020"/>
    <x v="20"/>
  </r>
  <r>
    <s v="1359825867"/>
    <d v="2026-06-24T00:00:00"/>
    <s v="MEIKA-BERKARYA"/>
    <s v="Meika Berkarya"/>
    <s v="6287818525580"/>
    <s v="Kab. Kuningan"/>
    <s v="Cilimus"/>
    <s v="Jl. Panawuan Indrapatra, Panawuan"/>
    <s v="Bush.myrsalim/pa.pikki Od."/>
    <s v="6287835260667"/>
    <x v="14"/>
    <s v="Kab. Luwu"/>
    <s v="Walenrang Utara"/>
    <s v="Desa Pongko Kec Walenrang Utara (DIANTAR LANGSUNG KE ALAMAT PENERIMA) Pasar Salutubu."/>
    <n v="1"/>
    <s v="BARANG"/>
    <n v="100"/>
    <n v="0"/>
    <s v="EZ"/>
    <s v="Bulanan"/>
    <s v="Beli 1 Gratis 1 Semprotan Noozle"/>
    <m/>
    <n v="75000"/>
    <n v="0"/>
    <n v="0"/>
    <n v="75000"/>
    <m/>
    <s v="Diskon"/>
    <n v="30000"/>
    <n v="45000"/>
    <n v="149000"/>
    <n v="2235"/>
    <s v="Bush.myrsalim/pa.pikki Od."/>
    <m/>
    <d v="2026-06-29T00:00:00"/>
    <m/>
    <x v="0"/>
    <m/>
    <s v="VIP"/>
    <m/>
    <m/>
    <s v="Tidak"/>
    <s v="COD"/>
    <n v="74000"/>
    <s v="Recon"/>
    <n v="101765"/>
    <x v="7"/>
  </r>
  <r>
    <s v="1359519004"/>
    <d v="2026-06-24T00:00:00"/>
    <s v="MEIKA-BERKARYA"/>
    <s v="Meika Berkarya"/>
    <s v="6287818525580"/>
    <s v="Kab. Kuningan"/>
    <s v="Cilimus"/>
    <s v="Jl. Panawuan Indrapatra, Panawuan, Kec. Cigandamekar, Kabupaten Kuningan, Jawa Barat"/>
    <s v="Maryani Maryani ( Di)"/>
    <s v="6281378866956"/>
    <x v="27"/>
    <s v="Pekanbaru"/>
    <s v="Binawidya - Tuahmadani"/>
    <s v="Jln Cipta karya ujung perumahan griya amanah sentosa blok h3 panam pekanbaru Kelurahan Sialangmungu (patokan tower telkomsel belok kanan) Kecamatan tuah madani"/>
    <n v="1"/>
    <s v="BARANG"/>
    <n v="100"/>
    <n v="0"/>
    <s v="EZ"/>
    <s v="Bulanan"/>
    <s v="1 SET GIGI PALSU"/>
    <m/>
    <n v="43000"/>
    <n v="0"/>
    <n v="0"/>
    <n v="43000"/>
    <m/>
    <s v="Diskon"/>
    <n v="17200"/>
    <n v="25800"/>
    <n v="99000"/>
    <n v="1485"/>
    <s v="Maryani Maryani ( Di)"/>
    <m/>
    <d v="2026-06-28T00:00:00"/>
    <s v="HUBUNGI PENERIMA (LANGSUNG ANTAR KE ALAMAT)"/>
    <x v="0"/>
    <m/>
    <s v="VIP"/>
    <m/>
    <m/>
    <s v="Tidak"/>
    <s v="COD"/>
    <n v="56000"/>
    <s v="Recon"/>
    <n v="71715"/>
    <x v="14"/>
  </r>
  <r>
    <s v="1359726869"/>
    <d v="2026-06-24T00:00:00"/>
    <s v="MEIKA-BERKARYA"/>
    <s v="Meika Berkarya"/>
    <s v="6287818525580"/>
    <s v="Kab. Kuningan"/>
    <s v="Cilimus"/>
    <s v="Jl. Panawuan Indrapatra, Panawuan"/>
    <s v="Rianto (Kin)"/>
    <s v="6285704230829"/>
    <x v="16"/>
    <s v="Kab. Jombang"/>
    <s v="Ploso"/>
    <s v="Dusun Cuwalang Desa Daditunggal RT/RW: 03/01 Jln. Brawijoyo"/>
    <n v="1"/>
    <s v="BARANG"/>
    <n v="100"/>
    <n v="0"/>
    <s v="EZ"/>
    <s v="Bulanan"/>
    <s v="Beli 1 Semprotan Noozle"/>
    <m/>
    <n v="31000"/>
    <n v="0"/>
    <n v="0"/>
    <n v="31000"/>
    <m/>
    <s v="Diskon"/>
    <n v="22000"/>
    <n v="9000"/>
    <n v="85900"/>
    <n v="1288.5"/>
    <s v="Rianto (Kin)"/>
    <m/>
    <d v="2026-06-25T00:00:00"/>
    <m/>
    <x v="0"/>
    <m/>
    <s v="VIP"/>
    <m/>
    <m/>
    <s v="Tidak"/>
    <s v="COD"/>
    <n v="54900"/>
    <s v="Recon"/>
    <n v="75611.5"/>
    <x v="25"/>
  </r>
  <r>
    <s v="1359111153"/>
    <d v="2026-06-24T00:00:00"/>
    <s v="MEIKA-BERKARYA"/>
    <s v="Meika Berkarya"/>
    <s v="6287818525580"/>
    <s v="Kab. Kuningan"/>
    <s v="Cilimus"/>
    <s v="Jl. Panawuan Indrapatra, Panawuan"/>
    <s v="Jordin (Jj)"/>
    <s v="6281350293904"/>
    <x v="19"/>
    <s v="Kab. Berau"/>
    <s v="Tanjung Redeb"/>
    <s v="Jln. Raja Al 1 RT 03 RW 02 Kelurahan /Desa Sungai Bedungun, Patokan belakang Kantor Dishub Kilo 5"/>
    <n v="1"/>
    <s v="BARANG"/>
    <n v="100"/>
    <n v="0"/>
    <s v="EZ"/>
    <s v="Bulanan"/>
    <s v="Beli 1 Gratis 1 Gelang Retro Terapi Batu Giok"/>
    <m/>
    <n v="79000"/>
    <n v="0"/>
    <n v="0"/>
    <n v="79000"/>
    <m/>
    <s v="Diskon"/>
    <n v="31600"/>
    <n v="47400"/>
    <n v="149000"/>
    <n v="2235"/>
    <s v="Jordin (Jj)"/>
    <m/>
    <d v="2026-07-01T00:00:00"/>
    <m/>
    <x v="0"/>
    <m/>
    <s v="VIP"/>
    <m/>
    <m/>
    <s v="Tidak"/>
    <s v="COD"/>
    <n v="70000"/>
    <s v="Recon"/>
    <n v="99365"/>
    <x v="3"/>
  </r>
  <r>
    <s v="1359826560"/>
    <d v="2026-06-24T00:00:00"/>
    <s v="MEIKA-BERKARYA"/>
    <s v="Meika Berkarya"/>
    <s v="6287818525580"/>
    <s v="Kab. Kuningan"/>
    <s v="Cilimus"/>
    <s v="Jl. Panawuan Indrapatra, Panawuan, Kec. Cigandamekar, Kabupaten Kuningan, Jawa Barat"/>
    <s v="Selvi (AK)"/>
    <s v="62895387170552"/>
    <x v="26"/>
    <s v="Kab. Bekasi"/>
    <s v="Karang Bahagia"/>
    <s v="Gang Pelangi No 99, Kp Sukamantri, Rt 06 / Rw 03, Desa Sukaraya, Kec Karangbahagia, Kab Bekasi, Jawa Barat"/>
    <n v="1"/>
    <s v="BARANG"/>
    <n v="100"/>
    <n v="0"/>
    <s v="EZ"/>
    <s v="Bulanan"/>
    <s v="2 SET GIGI PALSU"/>
    <m/>
    <n v="15000"/>
    <n v="0"/>
    <n v="0"/>
    <n v="15000"/>
    <m/>
    <s v="Diskon"/>
    <n v="9000"/>
    <n v="6000"/>
    <n v="112000"/>
    <n v="1680"/>
    <s v="ybs"/>
    <m/>
    <d v="2026-07-02T00:00:00"/>
    <s v="HUBUNGI PENERIMA (LANGSUNG ANTAR KE ALAMAT)"/>
    <x v="1"/>
    <m/>
    <s v="VIP"/>
    <m/>
    <m/>
    <s v="Tidak"/>
    <s v="COD"/>
    <n v="97000"/>
    <s v="-"/>
    <n v="104320"/>
    <x v="0"/>
  </r>
  <r>
    <s v="1359728458"/>
    <d v="2026-06-24T00:00:00"/>
    <s v="MEIKA-BERKARYA"/>
    <s v="Meika Berkarya"/>
    <s v="6287818525580"/>
    <s v="Kab. Kuningan"/>
    <s v="Cilimus"/>
    <s v="Jl. Panawuan Indrapatra, Panawuan"/>
    <s v="Istiono (PS)"/>
    <s v="6282370160107"/>
    <x v="0"/>
    <s v="Kab. Asahan"/>
    <s v="Kota Kisaran Timur"/>
    <s v="Jl. Prenjak no.1 Lingkungan 2 Kelurahan. Karang Anyer (ANTRAKN LANGSUNG KE ALAMAT)"/>
    <n v="1"/>
    <s v="BARANG"/>
    <n v="100"/>
    <n v="0"/>
    <s v="EZ"/>
    <s v="Bulanan"/>
    <s v="Beli 1 Gratis 1 Gelang Retro Terapi Batu Giok"/>
    <m/>
    <n v="54000"/>
    <n v="0"/>
    <n v="0"/>
    <n v="54000"/>
    <m/>
    <s v="Diskon"/>
    <n v="21600"/>
    <n v="32400"/>
    <n v="124000"/>
    <n v="1860"/>
    <s v="ybs"/>
    <m/>
    <d v="2026-07-06T00:00:00"/>
    <m/>
    <x v="1"/>
    <m/>
    <s v="VIP"/>
    <m/>
    <m/>
    <s v="Tidak"/>
    <s v="COD"/>
    <n v="70000"/>
    <s v="-"/>
    <n v="89740"/>
    <x v="2"/>
  </r>
  <r>
    <s v="1359513531"/>
    <d v="2026-06-24T00:00:00"/>
    <s v="MEIKA-BERKARYA"/>
    <s v="Meika Berkarya"/>
    <s v="6287818525580"/>
    <s v="Kab. Kuningan"/>
    <s v="Cilimus"/>
    <s v="Jl. Panawuan Indrapatra, Panawuan"/>
    <s v="Nahor Talan (PS)"/>
    <s v="6282339986640"/>
    <x v="1"/>
    <s v="Kupang"/>
    <s v="Kelapa Lima"/>
    <s v="Jl. Tidar 2 RT/RW 52/17 Kelurahan. Oesapa (ANTRAKN LANGSUNG KE ALAMAT)"/>
    <n v="1"/>
    <s v="BARANG"/>
    <n v="100"/>
    <n v="0"/>
    <s v="EZ"/>
    <s v="Bulanan"/>
    <s v="Beli 1 Semprotan Noozle"/>
    <m/>
    <n v="64000"/>
    <n v="0"/>
    <n v="0"/>
    <n v="64000"/>
    <m/>
    <s v="Diskon"/>
    <n v="25600"/>
    <n v="38400"/>
    <n v="110000"/>
    <n v="1650"/>
    <m/>
    <m/>
    <m/>
    <m/>
    <x v="1"/>
    <m/>
    <s v="VIP"/>
    <m/>
    <m/>
    <s v="Tidak"/>
    <s v="COD"/>
    <n v="46000"/>
    <s v="-"/>
    <n v="69950"/>
    <x v="20"/>
  </r>
  <r>
    <s v="1359509798"/>
    <d v="2026-06-24T00:00:00"/>
    <s v="MEIKA-BERKARYA"/>
    <s v="Meika Berkarya"/>
    <s v="6287818525580"/>
    <s v="Kab. Kuningan"/>
    <s v="Cilimus"/>
    <s v="Jl. Panawuan Indrapatra, Panawuan"/>
    <s v="Armida Lamintu Od."/>
    <s v="6282395056209"/>
    <x v="8"/>
    <s v="Kab. Poso"/>
    <s v="Poso Pesisir Utara"/>
    <s v="Desa Kawenda Kec Poso Pesisir Utara (DIANTAR LANGSUNG KE ALAMAT PENERIMA) Jln. Trans Sulawesi No.101 RT 002 RW 002"/>
    <n v="1"/>
    <s v="BARANG"/>
    <n v="100"/>
    <n v="0"/>
    <s v="EZ"/>
    <s v="Bulanan"/>
    <s v="Beli 1 Gratis 1 Parfum Mobil"/>
    <m/>
    <n v="85000"/>
    <n v="0"/>
    <n v="0"/>
    <n v="85000"/>
    <m/>
    <s v="Diskon"/>
    <n v="34000"/>
    <n v="51000"/>
    <n v="194000"/>
    <n v="2910"/>
    <s v="Armida Lamintu Od."/>
    <m/>
    <d v="2026-07-01T00:00:00"/>
    <m/>
    <x v="0"/>
    <m/>
    <s v="VIP"/>
    <m/>
    <m/>
    <s v="Tidak"/>
    <s v="COD"/>
    <n v="109000"/>
    <s v="Recon"/>
    <n v="140090"/>
    <x v="3"/>
  </r>
  <r>
    <s v="1359509799"/>
    <d v="2026-06-24T00:00:00"/>
    <s v="MEIKA-BERKARYA"/>
    <s v="Meika Berkarya"/>
    <s v="6287818525580"/>
    <s v="Kab. Kuningan"/>
    <s v="Cilimus"/>
    <s v="Jl. Panawuan Indrapatra, Panawuan"/>
    <s v="Berty Alfariq Alfariq / Della Aprilia Od."/>
    <s v="6285845931994"/>
    <x v="5"/>
    <s v="Kab. Sanggau"/>
    <s v="Balai"/>
    <s v="D/A Desa Hilir Dusun Hulu Rt 2 Kec Balai Sanggau (DIANTAR LANGSUNG KE ALAMAT PENERIMA)."/>
    <n v="1"/>
    <s v="BARANG"/>
    <n v="100"/>
    <n v="0"/>
    <s v="EZ"/>
    <s v="Bulanan"/>
    <s v="Beli 1 Semprotan Noozle"/>
    <m/>
    <n v="74000"/>
    <n v="0"/>
    <n v="0"/>
    <n v="74000"/>
    <m/>
    <s v="Diskon"/>
    <n v="29600"/>
    <n v="44400"/>
    <n v="114000"/>
    <n v="1710"/>
    <s v="Meika Berkarya"/>
    <m/>
    <d v="2026-07-07T00:00:00"/>
    <m/>
    <x v="1"/>
    <m/>
    <s v="VIP"/>
    <m/>
    <m/>
    <s v="Tidak"/>
    <s v="COD"/>
    <n v="40000"/>
    <s v="-"/>
    <n v="67890"/>
    <x v="16"/>
  </r>
  <r>
    <s v="1359731827"/>
    <d v="2026-06-24T00:00:00"/>
    <s v="MEIKA-BERKARYA"/>
    <s v="Meika Berkarya"/>
    <s v="6287818525580"/>
    <s v="Kab. Kuningan"/>
    <s v="Cilimus"/>
    <s v="Jl. Panawuan Indrapatra, Panawuan"/>
    <s v="EDUARD MASU (Jj)"/>
    <s v="6282151327633"/>
    <x v="1"/>
    <s v="Kupang"/>
    <s v="Kota Raja"/>
    <s v="Kelurahan /Desa Bakunase II RT 16 RW 05, Patokan rumah Gereja Alfa Omega Labat"/>
    <n v="1"/>
    <s v="BARANG"/>
    <n v="100"/>
    <n v="0"/>
    <s v="EZ"/>
    <s v="Bulanan"/>
    <s v="Beli 1 Semprotan Noozle"/>
    <m/>
    <n v="64000"/>
    <n v="0"/>
    <n v="0"/>
    <n v="64000"/>
    <m/>
    <s v="Diskon"/>
    <n v="25600"/>
    <n v="38400"/>
    <n v="118000"/>
    <n v="1770"/>
    <s v="EDUARD MASU (Jj)"/>
    <m/>
    <d v="2026-06-28T00:00:00"/>
    <m/>
    <x v="0"/>
    <m/>
    <s v="VIP"/>
    <m/>
    <m/>
    <s v="Tidak"/>
    <s v="COD"/>
    <n v="54000"/>
    <s v="Recon"/>
    <n v="77830"/>
    <x v="14"/>
  </r>
  <r>
    <s v="1359893736"/>
    <d v="2026-06-24T00:00:00"/>
    <s v="MEIKA-BERKARYA"/>
    <s v="Meika Berkarya"/>
    <s v="6287818525580"/>
    <s v="Kab. Kuningan"/>
    <s v="Cilimus"/>
    <s v="Jl. Panawuan Indrapatra, Panawuan"/>
    <s v="Mustadi (PS)"/>
    <s v="6281548750482"/>
    <x v="16"/>
    <s v="Kab. Jombang"/>
    <s v="Mojoagung"/>
    <s v="Desa. Kedung Lumpang RT 01/RW 04  (Depan musholla thoriqussalam, ANTRAKN LANGSUNG KE ALAMAT)"/>
    <n v="1"/>
    <s v="BARANG"/>
    <n v="100"/>
    <n v="0"/>
    <s v="EZ"/>
    <s v="Bulanan"/>
    <s v="Beli 2 Gratis 1 Semprotan Noozle"/>
    <m/>
    <n v="31000"/>
    <n v="0"/>
    <n v="0"/>
    <n v="31000"/>
    <m/>
    <s v="Diskon"/>
    <n v="22000"/>
    <n v="9000"/>
    <n v="135000"/>
    <n v="2025"/>
    <s v="Mustadi (PS)"/>
    <m/>
    <d v="2026-06-26T00:00:00"/>
    <m/>
    <x v="0"/>
    <m/>
    <s v="VIP"/>
    <m/>
    <m/>
    <s v="Tidak"/>
    <s v="COD"/>
    <n v="104000"/>
    <s v="Recon"/>
    <n v="123975"/>
    <x v="15"/>
  </r>
  <r>
    <s v="1357616580"/>
    <d v="2026-06-24T00:00:00"/>
    <s v="MEIKA-BERKARYA"/>
    <s v="Meika Berkarya"/>
    <s v="6287818525580"/>
    <s v="Kab. Kuningan"/>
    <s v="Cilimus"/>
    <s v="Jl. Panawuan Indrapatra, Panawuan"/>
    <s v="Romi Arloji (PS)"/>
    <s v="6281549319754"/>
    <x v="11"/>
    <s v="Kab. Pohuwato"/>
    <s v="Dengilo"/>
    <s v="Jl. Karya Baru Desa. Popaya (Rumah dipinggir masjid Baitul Rahim, ANTRAKN LANGSUNG KE ALAMAT)"/>
    <n v="1"/>
    <s v="BARANG"/>
    <n v="100"/>
    <n v="0"/>
    <s v="EZ"/>
    <s v="Bulanan"/>
    <s v="Beli 1 Semprotan Noozle"/>
    <m/>
    <n v="85000"/>
    <n v="0"/>
    <n v="0"/>
    <n v="85000"/>
    <m/>
    <s v="Diskon"/>
    <n v="34000"/>
    <n v="51000"/>
    <n v="140000"/>
    <n v="2100"/>
    <s v="ybs"/>
    <m/>
    <d v="2026-07-05T00:00:00"/>
    <m/>
    <x v="1"/>
    <m/>
    <s v="VIP"/>
    <m/>
    <m/>
    <s v="Tidak"/>
    <s v="COD"/>
    <n v="55000"/>
    <s v="-"/>
    <n v="86900"/>
    <x v="12"/>
  </r>
  <r>
    <s v="1359729099"/>
    <d v="2026-06-24T00:00:00"/>
    <s v="MEIKA-BERKARYA"/>
    <s v="Meika Berkarya"/>
    <s v="6287818525580"/>
    <s v="Kab. Kuningan"/>
    <s v="Cilimus"/>
    <s v="Jl. Panawuan Indrapatra, Panawuan"/>
    <s v="Asri (ib)"/>
    <s v="6282287065468"/>
    <x v="14"/>
    <s v="Kab. Gowa"/>
    <s v="Bontomarannu"/>
    <s v="Ktr. Rindam XIV/Hsn Jl. Poros malino"/>
    <n v="1"/>
    <s v="BARANG"/>
    <n v="100"/>
    <n v="0"/>
    <s v="EZ"/>
    <s v="Bulanan"/>
    <s v="Beli 1 Gratis 1 Gelang Retro Terapi Batu Giok"/>
    <m/>
    <n v="60000"/>
    <n v="0"/>
    <n v="0"/>
    <n v="60000"/>
    <m/>
    <s v="Diskon"/>
    <n v="24000"/>
    <n v="36000"/>
    <n v="130000"/>
    <n v="1950"/>
    <s v="Asri (ib)"/>
    <m/>
    <d v="2026-06-29T00:00:00"/>
    <m/>
    <x v="0"/>
    <m/>
    <s v="VIP"/>
    <m/>
    <m/>
    <s v="Tidak"/>
    <s v="COD"/>
    <n v="70000"/>
    <s v="Recon"/>
    <n v="92050"/>
    <x v="7"/>
  </r>
  <r>
    <s v="1359730111"/>
    <d v="2026-06-24T00:00:00"/>
    <s v="MEIKA-BERKARYA"/>
    <s v="Meika Berkarya"/>
    <s v="6287818525580"/>
    <s v="Kab. Kuningan"/>
    <s v="Cilimus"/>
    <s v="Jl. Panawuan Indrapatra, Panawuan"/>
    <s v="amq.zaen(Mar)."/>
    <s v="6281990542460"/>
    <x v="2"/>
    <s v="Kab. Lombok Tengah"/>
    <s v="Praya Timur"/>
    <s v="peraya timur kecamatan mujur desa semoyang dusun tanak awu RT. 1.jalan semoyang kabupaten lombok Tengah. NTB."/>
    <n v="1"/>
    <s v="BARANG"/>
    <n v="100"/>
    <n v="0"/>
    <s v="EZ"/>
    <s v="Bulanan"/>
    <s v="Beli 1 Semprotan Noozle"/>
    <m/>
    <n v="46000"/>
    <n v="0"/>
    <n v="0"/>
    <n v="46000"/>
    <m/>
    <s v="Diskon"/>
    <n v="18400"/>
    <n v="27600"/>
    <n v="101000"/>
    <n v="1515"/>
    <s v="Meika Berkarya"/>
    <m/>
    <d v="2026-07-07T00:00:00"/>
    <m/>
    <x v="1"/>
    <m/>
    <s v="VIP"/>
    <m/>
    <m/>
    <s v="Tidak"/>
    <s v="COD"/>
    <n v="55000"/>
    <s v="-"/>
    <n v="71885"/>
    <x v="16"/>
  </r>
  <r>
    <s v="1359511970"/>
    <d v="2026-06-24T00:00:00"/>
    <s v="MEIKA-BERKARYA"/>
    <s v="Meika Berkarya"/>
    <s v="6287818525580"/>
    <s v="Kab. Kuningan"/>
    <s v="Cilimus"/>
    <s v="Jl. Panawuan Indrapatra, Panawuan"/>
    <s v="Ando (Ps)"/>
    <s v="6281287788153"/>
    <x v="31"/>
    <s v="Batam"/>
    <s v="Sagulung"/>
    <s v="Desa. Sagulung Kota Rt/Rw : 013 /015 (Patokan Rumah: SMA negri 5 sebelah perumahan hutatap)"/>
    <n v="1"/>
    <s v="BARANG"/>
    <n v="100"/>
    <n v="6500000"/>
    <s v="EZ"/>
    <s v="Bulanan"/>
    <s v="Beli 1 Gratis 1 Gelang Retro Terapi Batu Giok"/>
    <s v="GELANG"/>
    <n v="37000"/>
    <n v="0"/>
    <n v="0"/>
    <n v="37000"/>
    <m/>
    <s v="Diskon"/>
    <n v="14800"/>
    <n v="22200"/>
    <n v="107000"/>
    <n v="1605"/>
    <m/>
    <m/>
    <m/>
    <m/>
    <x v="1"/>
    <m/>
    <s v="VIP"/>
    <m/>
    <m/>
    <s v="Tidak"/>
    <s v="COD"/>
    <n v="70000"/>
    <s v="-"/>
    <n v="83195"/>
    <x v="20"/>
  </r>
  <r>
    <s v="1359828782"/>
    <d v="2026-06-24T00:00:00"/>
    <s v="MEIKA-BERKARYA"/>
    <s v="Meika Berkarya"/>
    <s v="6287818525580"/>
    <s v="Kab. Kuningan"/>
    <s v="Cilimus"/>
    <s v="Jl. Panawuan Indrapatra, Panawuan"/>
    <s v="Restim ogen(Mar)."/>
    <s v="6281346374599"/>
    <x v="19"/>
    <s v="Kab. Kutai Barat"/>
    <s v="Melak"/>
    <s v="Kantor camat melak kelurahan melak ulu RT 18"/>
    <n v="1"/>
    <s v="BARANG"/>
    <n v="100"/>
    <n v="0"/>
    <s v="EZ"/>
    <s v="Bulanan"/>
    <s v="Beli 1 Pembesar Layar Hp"/>
    <m/>
    <n v="65000"/>
    <n v="0"/>
    <n v="0"/>
    <n v="65000"/>
    <m/>
    <s v="Diskon"/>
    <n v="26000"/>
    <n v="39000"/>
    <n v="135000"/>
    <n v="2025"/>
    <s v="Restim ogen(Mar)."/>
    <m/>
    <d v="2026-06-30T00:00:00"/>
    <m/>
    <x v="0"/>
    <m/>
    <s v="VIP"/>
    <m/>
    <m/>
    <s v="Tidak"/>
    <s v="COD"/>
    <n v="70000"/>
    <s v="Recon"/>
    <n v="93975"/>
    <x v="9"/>
  </r>
  <r>
    <s v="1359718754"/>
    <d v="2026-06-24T00:00:00"/>
    <s v="MEIKA-BERKARYA"/>
    <s v="Meika Berkarya"/>
    <s v="6287818525580"/>
    <s v="Kab. Kuningan"/>
    <s v="Cilimus"/>
    <s v="Jl. Panawuan Indrapatra, Panawuan"/>
    <s v="Agus Karmuji (PS)"/>
    <s v="6285751374799"/>
    <x v="19"/>
    <s v="Kab. Kutai Kartanegara"/>
    <s v="Loa Kulu"/>
    <s v="Jl. Mulyo Pranoto RT 06 DESA. LOH SUMBER (ANTRAKN LANGSUNG KE ALAMAT)"/>
    <n v="1"/>
    <s v="BARANG"/>
    <n v="100"/>
    <n v="0"/>
    <s v="EZ"/>
    <s v="Bulanan"/>
    <s v="Beli 1 Gratis 1 Alat Cukur Multifungsi"/>
    <m/>
    <n v="71000"/>
    <n v="0"/>
    <n v="0"/>
    <n v="71000"/>
    <m/>
    <s v="Diskon"/>
    <n v="28400"/>
    <n v="42600"/>
    <n v="175000"/>
    <n v="2625"/>
    <s v="Agus Karmuji (PS)"/>
    <m/>
    <d v="2026-06-28T00:00:00"/>
    <m/>
    <x v="0"/>
    <m/>
    <s v="VIP"/>
    <m/>
    <m/>
    <s v="Tidak"/>
    <s v="COD"/>
    <n v="104000"/>
    <s v="Recon"/>
    <n v="129775"/>
    <x v="14"/>
  </r>
  <r>
    <s v="1359721485"/>
    <d v="2026-06-24T00:00:00"/>
    <s v="MEIKA-BERKARYA"/>
    <s v="Meika Berkarya"/>
    <s v="6287818525580"/>
    <s v="Kab. Kuningan"/>
    <s v="Cilimus"/>
    <s v="Jl. Panawuan Indrapatra, Panawuan"/>
    <s v="Suhanda (Jj)"/>
    <s v="6289514749854"/>
    <x v="24"/>
    <s v="Jakarta Barat"/>
    <s v="Kembangan"/>
    <s v="Gang Majelis RT 03 RW 08 Kelurahan Srengseng Kembangan"/>
    <n v="1"/>
    <s v="BARANG"/>
    <n v="100"/>
    <n v="0"/>
    <s v="EZ"/>
    <s v="Bulanan"/>
    <s v="Beli 1 Gratis 1 Gelang Retro Terapi Batu Giok"/>
    <m/>
    <n v="14000"/>
    <n v="0"/>
    <n v="0"/>
    <n v="14000"/>
    <m/>
    <s v="Diskon"/>
    <n v="8000"/>
    <n v="6000"/>
    <n v="82500"/>
    <n v="1237.5"/>
    <s v="Suhanda (Jj)"/>
    <m/>
    <d v="2026-06-25T00:00:00"/>
    <m/>
    <x v="0"/>
    <m/>
    <s v="VIP"/>
    <m/>
    <m/>
    <s v="Tidak"/>
    <s v="COD"/>
    <n v="68500"/>
    <s v="Recon"/>
    <n v="75262.5"/>
    <x v="25"/>
  </r>
  <r>
    <s v="1359540622"/>
    <d v="2026-06-24T00:00:00"/>
    <s v="MEIKA-BERKARYA"/>
    <s v="Meika Berkarya"/>
    <s v="6287818525580"/>
    <s v="Kab. Kuningan"/>
    <s v="Cilimus"/>
    <s v="Jl. Panawuan Indrapatra, Panawuan, Kec. Cigandamekar, Kabupaten Kuningan, Jawa Barat"/>
    <s v="Frangky pangkey (Rs)"/>
    <s v="6282344227755"/>
    <x v="3"/>
    <s v="Kotamobagu"/>
    <s v="Kotamobagu Timur"/>
    <s v="Jln. Siliwangi, RT 06, Kelurahan Tumobui (Belakang Cafe Stroberi) Kec Kotamobagu Timur"/>
    <n v="1"/>
    <s v="BARANG"/>
    <n v="100"/>
    <n v="0"/>
    <s v="EZ"/>
    <s v="Bulanan"/>
    <s v="1 SET GIGI PALSU"/>
    <m/>
    <n v="87000"/>
    <n v="0"/>
    <n v="0"/>
    <n v="87000"/>
    <m/>
    <s v="Diskon"/>
    <n v="34800"/>
    <n v="52200"/>
    <n v="147000"/>
    <n v="2205"/>
    <s v="ybs"/>
    <m/>
    <d v="2026-07-06T00:00:00"/>
    <s v="HUBUNGI PENERIMA (LANGSUNG ANTAR KE ALAMAT)"/>
    <x v="1"/>
    <m/>
    <s v="VIP"/>
    <m/>
    <m/>
    <s v="Tidak"/>
    <s v="COD"/>
    <n v="60000"/>
    <s v="-"/>
    <n v="92595"/>
    <x v="2"/>
  </r>
  <r>
    <s v="1359546761"/>
    <d v="2026-06-24T00:00:00"/>
    <s v="MEIKA-BERKARYA"/>
    <s v="Meika Berkarya"/>
    <s v="6287818525580"/>
    <s v="Kab. Kuningan"/>
    <s v="Cilimus"/>
    <s v="Jl. Panawuan Indrapatra, Panawuan"/>
    <s v="Ovanliskomenaung (IR)"/>
    <s v="6281342930489"/>
    <x v="3"/>
    <s v="Kab. Minahasa Utara"/>
    <s v="Airmadidi"/>
    <s v="RT/RW 06 Link. 6 Desa Airmadidi Atas (Lorong samping perkuburan sarongsong)"/>
    <n v="1"/>
    <s v="BARANG"/>
    <n v="100"/>
    <n v="0"/>
    <s v="EZ"/>
    <s v="Bulanan"/>
    <s v="Beli 1 Pembesar Layar Hp"/>
    <m/>
    <n v="87000"/>
    <n v="0"/>
    <n v="0"/>
    <n v="87000"/>
    <m/>
    <s v="Diskon"/>
    <n v="34800"/>
    <n v="52200"/>
    <n v="157000"/>
    <n v="2355"/>
    <s v="Ovanliskomenaung (IR)"/>
    <m/>
    <d v="2026-07-01T00:00:00"/>
    <m/>
    <x v="0"/>
    <m/>
    <s v="VIP"/>
    <m/>
    <m/>
    <s v="Tidak"/>
    <s v="COD"/>
    <n v="70000"/>
    <s v="Recon"/>
    <n v="102445"/>
    <x v="3"/>
  </r>
  <r>
    <s v="1359717778"/>
    <d v="2026-06-24T00:00:00"/>
    <s v="MEIKA-BERKARYA"/>
    <s v="Meika Berkarya"/>
    <s v="6287818525580"/>
    <s v="Kab. Kuningan"/>
    <s v="Cilimus"/>
    <s v="Jl. Panawuan Indrapatra, Panawuan"/>
    <s v="Mardin (ib)"/>
    <s v="6282136045266"/>
    <x v="23"/>
    <s v="Kab. Konawe Utara"/>
    <s v="Molawe"/>
    <s v="Desa awila , Dusun 03 RT 06"/>
    <n v="1"/>
    <s v="BARANG"/>
    <n v="100"/>
    <n v="0"/>
    <s v="EZ"/>
    <s v="Bulanan"/>
    <s v="Beli 1 Gratis 1 Parfum Mobil"/>
    <m/>
    <n v="122000"/>
    <n v="0"/>
    <n v="0"/>
    <n v="122000"/>
    <m/>
    <s v="Diskon"/>
    <n v="48800"/>
    <n v="73200"/>
    <n v="226000"/>
    <n v="3390"/>
    <s v="Mardin (ib)"/>
    <m/>
    <d v="2026-06-28T00:00:00"/>
    <m/>
    <x v="0"/>
    <m/>
    <s v="VIP"/>
    <m/>
    <m/>
    <s v="Tidak"/>
    <s v="COD"/>
    <n v="104000"/>
    <s v="Recon"/>
    <n v="149410"/>
    <x v="14"/>
  </r>
  <r>
    <s v="1359542410"/>
    <d v="2026-06-24T00:00:00"/>
    <s v="MEIKA-BERKARYA"/>
    <s v="Meika Berkarya"/>
    <s v="6287818525580"/>
    <s v="Kab. Kuningan"/>
    <s v="Cilimus"/>
    <s v="Jl. Panawuan Indrapatra, Panawuan"/>
    <s v="Cak Beryprimasakera Od."/>
    <s v="6281804166234"/>
    <x v="20"/>
    <s v="Yogyakarta"/>
    <s v="Danurejan"/>
    <s v="Tukangan DN2 734 Rt 37 Rw 07 Kelurahan Tegal Panggung Kec Danurejan (DIANTAR LANGSUNG KE ALAMAT PENERIMA)."/>
    <n v="1"/>
    <s v="BARANG"/>
    <n v="100"/>
    <n v="0"/>
    <s v="EZ"/>
    <s v="Bulanan"/>
    <s v="Beli 1 Gratis 1 Gelang Retro Terapi Batu Giok"/>
    <m/>
    <n v="20000"/>
    <n v="0"/>
    <n v="0"/>
    <n v="20000"/>
    <m/>
    <s v="Diskon"/>
    <n v="13000"/>
    <n v="7000"/>
    <n v="90000"/>
    <n v="1350"/>
    <s v="Cak Beryprimasakera Od."/>
    <m/>
    <d v="2026-06-27T00:00:00"/>
    <m/>
    <x v="0"/>
    <m/>
    <s v="VIP"/>
    <m/>
    <m/>
    <s v="Tidak"/>
    <s v="COD"/>
    <n v="70000"/>
    <s v="Recon"/>
    <n v="81650"/>
    <x v="18"/>
  </r>
  <r>
    <s v="1359545115"/>
    <d v="2026-06-24T00:00:00"/>
    <s v="MEIKA-BERKARYA"/>
    <s v="Meika Berkarya"/>
    <s v="6287818525580"/>
    <s v="Kab. Kuningan"/>
    <s v="Cilimus"/>
    <s v="Jl. Panawuan Indrapatra, Panawuan, Kec. Cigandamekar, Kabupaten Kuningan, Jawa Barat"/>
    <s v="Andy Gunadi ( Di )"/>
    <s v="6285868011869"/>
    <x v="19"/>
    <s v="Samarinda"/>
    <s v="Sungai Pinang"/>
    <s v="Jln Tantina 3 No2 Rt19 Kelurahan Bandara ( Patokan Rumah Dekat Kantor Desa) Kecamatan Sungai Pinang"/>
    <n v="1"/>
    <s v="BARANG"/>
    <n v="100"/>
    <n v="0"/>
    <s v="EZ"/>
    <s v="Bulanan"/>
    <s v="1 PCS TOPI KOMANDO (H)"/>
    <m/>
    <n v="57000"/>
    <n v="0"/>
    <n v="0"/>
    <n v="57000"/>
    <m/>
    <s v="Diskon"/>
    <n v="22800"/>
    <n v="34200"/>
    <n v="137000"/>
    <n v="2055"/>
    <s v="Andy Gunadi ( Di )"/>
    <m/>
    <d v="2026-06-29T00:00:00"/>
    <s v="HUBUNGI PENERIMA (LANGSUNG ANTAR KE ALAMAT)"/>
    <x v="0"/>
    <m/>
    <s v="VIP"/>
    <m/>
    <m/>
    <s v="Tidak"/>
    <s v="COD"/>
    <n v="80000"/>
    <s v="Recon"/>
    <n v="100745"/>
    <x v="7"/>
  </r>
  <r>
    <s v="1359898212"/>
    <d v="2026-06-24T00:00:00"/>
    <s v="MEIKA-BERKARYA"/>
    <s v="Meika Berkarya"/>
    <s v="6287818525580"/>
    <s v="Kab. Kuningan"/>
    <s v="Cilimus"/>
    <s v="Jl. Panawuan Indrapatra, Panawuan"/>
    <s v="Harita (ib)"/>
    <s v="6282178791311"/>
    <x v="34"/>
    <s v="Kab. Bangka"/>
    <s v="Sungailiat"/>
    <s v="Geteja, jl. Patimura, desa Air kenanga, sungai liat"/>
    <n v="1"/>
    <s v="BARANG"/>
    <n v="100"/>
    <n v="0"/>
    <s v="EZ"/>
    <s v="Bulanan"/>
    <s v="Beli 1 Gratis 1 Sikat Punggug"/>
    <m/>
    <n v="53000"/>
    <n v="0"/>
    <n v="0"/>
    <n v="53000"/>
    <m/>
    <s v="Diskon"/>
    <n v="21200"/>
    <n v="31800"/>
    <n v="123000"/>
    <n v="1845"/>
    <s v="Harita (ib)"/>
    <m/>
    <d v="2026-06-27T00:00:00"/>
    <m/>
    <x v="0"/>
    <m/>
    <s v="VIP"/>
    <m/>
    <m/>
    <s v="Tidak"/>
    <s v="COD"/>
    <n v="70000"/>
    <s v="Recon"/>
    <n v="89355"/>
    <x v="18"/>
  </r>
  <r>
    <s v="1359530180"/>
    <d v="2026-06-24T00:00:00"/>
    <s v="MEIKA-BERKARYA"/>
    <s v="Meika Berkarya"/>
    <s v="6287818525580"/>
    <s v="Kab. Kuningan"/>
    <s v="Cilimus"/>
    <s v="Jl. Panawuan Indrapatra, Panawuan, Kec. Cigandamekar, Kabupaten Kuningan, Jawa Barat"/>
    <s v="Tadius Tangnga (Is) Hitam"/>
    <s v="6285242110530"/>
    <x v="14"/>
    <s v="Makassar"/>
    <s v="Biringkanaya"/>
    <s v="Perpustakaan Unhas It2 , Kirim Saat Jam Kerja Desa/Kelurahan Tamalanrea, Kec Biringkanaya Kab Makassar Provinsi Sulawesi Selatan"/>
    <n v="1"/>
    <s v="BARANG"/>
    <n v="100"/>
    <n v="0"/>
    <s v="EZ"/>
    <s v="Bulanan"/>
    <s v="1 PCS TOPI KOMANDO (H)"/>
    <m/>
    <n v="60000"/>
    <n v="0"/>
    <n v="0"/>
    <n v="60000"/>
    <m/>
    <s v="Diskon"/>
    <n v="24000"/>
    <n v="36000"/>
    <n v="131000"/>
    <n v="1965"/>
    <s v="Tadius Tangnga (Is) Hitam"/>
    <m/>
    <d v="2026-06-29T00:00:00"/>
    <s v="HUBUNGI PENERIMA (LANGSUNG ANTAR KE ALAMAT)"/>
    <x v="0"/>
    <m/>
    <s v="VIP"/>
    <m/>
    <m/>
    <s v="Tidak"/>
    <s v="COD"/>
    <n v="71000"/>
    <s v="Recon"/>
    <n v="93035"/>
    <x v="7"/>
  </r>
  <r>
    <s v="1359722355"/>
    <d v="2026-06-24T00:00:00"/>
    <s v="MEIKA-BERKARYA"/>
    <s v="Meika Berkarya"/>
    <s v="6287818525580"/>
    <s v="Kab. Kuningan"/>
    <s v="Cilimus"/>
    <s v="Jl. Panawuan Indrapatra, Panawuan"/>
    <s v="Ronaldi effendi (sp)"/>
    <s v="6282269291380"/>
    <x v="31"/>
    <s v="Batam"/>
    <s v="Sagulung"/>
    <s v="Pondok  permata blok i no 15 RT 03 RW 26 kelurahan tembesi"/>
    <n v="1"/>
    <s v="BARANG"/>
    <n v="100"/>
    <n v="6500000"/>
    <s v="EZ"/>
    <s v="Bulanan"/>
    <s v="Beli 1 Pembesar Layar Hp"/>
    <s v="AKSESORIS HP"/>
    <n v="37000"/>
    <n v="0"/>
    <n v="0"/>
    <n v="37000"/>
    <m/>
    <s v="Diskon"/>
    <n v="14800"/>
    <n v="22200"/>
    <n v="107000"/>
    <n v="1605"/>
    <s v="Ronaldi effendi (sp)"/>
    <m/>
    <d v="2026-06-27T00:00:00"/>
    <m/>
    <x v="0"/>
    <m/>
    <s v="VIP"/>
    <m/>
    <m/>
    <s v="Tidak"/>
    <s v="COD"/>
    <n v="70000"/>
    <s v="Recon"/>
    <n v="83195"/>
    <x v="18"/>
  </r>
  <r>
    <s v="1359723026"/>
    <d v="2026-06-24T00:00:00"/>
    <s v="MEIKA-BERKARYA"/>
    <s v="Meika Berkarya"/>
    <s v="6287818525580"/>
    <s v="Kab. Kuningan"/>
    <s v="Cilimus"/>
    <s v="Jl. Panawuan Indrapatra, Panawuan, Kec. Cigandamekar, Kabupaten Kuningan, Jawa Barat"/>
    <s v="Ratnawati (Hb)"/>
    <s v="6285299255852"/>
    <x v="23"/>
    <s v="Kab. Kolaka"/>
    <s v="Latambaga"/>
    <s v="D/able abadi kel kolakaasi (depending indomaret kolakasi) Kec Latambaga"/>
    <n v="1"/>
    <s v="BARANG"/>
    <n v="100"/>
    <n v="0"/>
    <s v="EZ"/>
    <s v="Bulanan"/>
    <s v="1 Paket Alat Peras Buah"/>
    <m/>
    <n v="91000"/>
    <n v="0"/>
    <n v="0"/>
    <n v="91000"/>
    <s v="0"/>
    <s v="Diskon"/>
    <n v="36400"/>
    <n v="54600"/>
    <n v="185000"/>
    <n v="2775"/>
    <s v="Meika Berkarya"/>
    <m/>
    <d v="2026-07-08T00:00:00"/>
    <m/>
    <x v="1"/>
    <m/>
    <s v="VIP"/>
    <m/>
    <m/>
    <s v="Tidak"/>
    <s v="COD"/>
    <n v="94000"/>
    <s v="-"/>
    <n v="127625"/>
    <x v="17"/>
  </r>
  <r>
    <s v="1359115341"/>
    <d v="2026-06-24T00:00:00"/>
    <s v="MEIKA-BERKARYA"/>
    <s v="Meika Berkarya"/>
    <s v="6287818525580"/>
    <s v="Kab. Kuningan"/>
    <s v="Cilimus"/>
    <s v="Jl. Panawuan Indrapatra, Panawuan"/>
    <s v="Daniel Biantong (ib)"/>
    <s v="6281236369999"/>
    <x v="14"/>
    <s v="Makassar"/>
    <s v="Biringkanaya"/>
    <s v="Perumahan Telkomas RT. 6, RW. 2, Kelurahan Berua,"/>
    <n v="1"/>
    <s v="BARANG"/>
    <n v="100"/>
    <n v="0"/>
    <s v="EZ"/>
    <s v="Bulanan"/>
    <s v="Beli 1 Gratis 1 Sikat Punggug"/>
    <m/>
    <n v="60000"/>
    <n v="0"/>
    <n v="0"/>
    <n v="60000"/>
    <m/>
    <s v="Diskon"/>
    <n v="24000"/>
    <n v="36000"/>
    <n v="130000"/>
    <n v="1950"/>
    <s v="Daniel Biantong (ib)"/>
    <m/>
    <d v="2026-06-30T00:00:00"/>
    <m/>
    <x v="0"/>
    <m/>
    <s v="VIP"/>
    <m/>
    <m/>
    <s v="Tidak"/>
    <s v="COD"/>
    <n v="70000"/>
    <s v="Recon"/>
    <n v="92050"/>
    <x v="9"/>
  </r>
  <r>
    <s v="1357373528"/>
    <d v="2026-06-24T00:00:00"/>
    <s v="MEIKA-BERKARYA"/>
    <s v="Meika Berkarya"/>
    <s v="6287818525580"/>
    <s v="Kab. Kuningan"/>
    <s v="Cilimus"/>
    <s v="Jl. Panawuan Indrapatra, Panawuan"/>
    <s v="Andi Musakkir (Kin)"/>
    <s v="6282333322274"/>
    <x v="23"/>
    <s v="Kendari"/>
    <s v="Baruga"/>
    <s v="Jalan Pallawa BTN Baruga Lestari Kelurahan Watubangga (TELPON NO WHATSAPP PENERIMA)"/>
    <n v="1"/>
    <s v="BARANG"/>
    <n v="100"/>
    <n v="0"/>
    <s v="EZ"/>
    <s v="Bulanan"/>
    <s v="Beli 1 Gratis 1 Parfum Mobil"/>
    <m/>
    <n v="68000"/>
    <n v="0"/>
    <n v="0"/>
    <n v="68000"/>
    <m/>
    <s v="Diskon"/>
    <n v="27200"/>
    <n v="40800"/>
    <n v="172000"/>
    <n v="2580"/>
    <s v="ybs"/>
    <m/>
    <d v="2026-07-06T00:00:00"/>
    <m/>
    <x v="1"/>
    <m/>
    <s v="VIP"/>
    <m/>
    <m/>
    <s v="Tidak"/>
    <s v="COD"/>
    <n v="104000"/>
    <s v="-"/>
    <n v="128620"/>
    <x v="2"/>
  </r>
  <r>
    <s v="1359537431"/>
    <d v="2026-06-24T00:00:00"/>
    <s v="MEIKA-BERKARYA"/>
    <s v="Meika Berkarya"/>
    <s v="6287818525580"/>
    <s v="Kab. Kuningan"/>
    <s v="Cilimus"/>
    <s v="Jl. Panawuan Indrapatra, Panawuan"/>
    <s v="Josef Subiono (ib)"/>
    <s v="6289660431289"/>
    <x v="3"/>
    <s v="Manado"/>
    <s v="Bunaken"/>
    <s v="Kios Kenn Pandu Kelurahan Pandu lingkungan 4 .GPS Kios Kenn Pandu."/>
    <n v="1"/>
    <s v="BARANG"/>
    <n v="100"/>
    <n v="0"/>
    <s v="EZ"/>
    <s v="Bulanan"/>
    <s v="Beli 1 Pembesar Layar Hp"/>
    <m/>
    <n v="64000"/>
    <n v="0"/>
    <n v="0"/>
    <n v="64000"/>
    <m/>
    <s v="Diskon"/>
    <n v="25600"/>
    <n v="38400"/>
    <n v="134000"/>
    <n v="2010"/>
    <s v="ybs"/>
    <m/>
    <d v="2026-07-06T00:00:00"/>
    <m/>
    <x v="1"/>
    <m/>
    <s v="VIP"/>
    <m/>
    <m/>
    <s v="Tidak"/>
    <s v="COD"/>
    <n v="70000"/>
    <s v="-"/>
    <n v="93590"/>
    <x v="2"/>
  </r>
  <r>
    <s v="1359530834"/>
    <d v="2026-06-24T00:00:00"/>
    <s v="MEIKA-BERKARYA"/>
    <s v="Meika Berkarya"/>
    <s v="6287818525580"/>
    <s v="Kab. Kuningan"/>
    <s v="Cilimus"/>
    <s v="Jl. Panawuan Indrapatra, Panawuan"/>
    <s v="Prasetyo (Rando) (ib)"/>
    <s v="628124128480"/>
    <x v="3"/>
    <s v="Manado"/>
    <s v="Paal Dua"/>
    <s v="Jl. Yos Sudarso No. 28A, Kairagi Weru Kantor JNE Kairagi Weru Kec.Mapanget Kota Manado"/>
    <n v="1"/>
    <s v="BARANG"/>
    <n v="100"/>
    <n v="0"/>
    <s v="EZ"/>
    <s v="Bulanan"/>
    <s v="Beli 1 Semprotan Noozle"/>
    <m/>
    <n v="64000"/>
    <n v="0"/>
    <n v="0"/>
    <n v="64000"/>
    <m/>
    <s v="Diskon"/>
    <n v="25600"/>
    <n v="38400"/>
    <n v="119000"/>
    <n v="1785"/>
    <s v="Prasetyo (Rando) (ib)"/>
    <m/>
    <d v="2026-06-29T00:00:00"/>
    <m/>
    <x v="0"/>
    <m/>
    <s v="VIP"/>
    <m/>
    <m/>
    <s v="Tidak"/>
    <s v="COD"/>
    <n v="55000"/>
    <s v="Recon"/>
    <n v="78815"/>
    <x v="7"/>
  </r>
  <r>
    <s v="1359827826"/>
    <d v="2026-06-24T00:00:00"/>
    <s v="MEIKA-BERKARYA"/>
    <s v="Meika Berkarya"/>
    <s v="6287818525580"/>
    <s v="Kab. Kuningan"/>
    <s v="Cilimus"/>
    <s v="Jl. Panawuan Indrapatra, Panawuan, Kec. Cigandamekar, Kabupaten Kuningan, Jawa Barat"/>
    <s v="Markus Markus ( Di )"/>
    <s v="6285820433542"/>
    <x v="5"/>
    <s v="Kab. Sanggau"/>
    <s v="Kembayan"/>
    <s v="Jln Sekumpai Rt 003/ Rw 001 Kelurahan Sebuduh , Kec Kembayan"/>
    <n v="1"/>
    <s v="BARANG"/>
    <n v="100"/>
    <n v="0"/>
    <s v="EZ"/>
    <s v="Bulanan"/>
    <s v="1 SET GIGI PALSU"/>
    <m/>
    <n v="60000"/>
    <n v="0"/>
    <n v="0"/>
    <n v="60000"/>
    <m/>
    <s v="Diskon"/>
    <n v="24000"/>
    <n v="36000"/>
    <n v="120000"/>
    <n v="1800"/>
    <s v="Markus Markus ( Di )"/>
    <m/>
    <d v="2026-06-30T00:00:00"/>
    <s v="HUBUNGI PENERIMA (LANGSUNG ANTAR KE ALAMAT)"/>
    <x v="0"/>
    <m/>
    <s v="VIP"/>
    <m/>
    <m/>
    <s v="Tidak"/>
    <s v="COD"/>
    <n v="60000"/>
    <s v="Recon"/>
    <n v="82200"/>
    <x v="9"/>
  </r>
  <r>
    <s v="1359681958"/>
    <d v="2026-06-24T00:00:00"/>
    <s v="MEIKA-BERKARYA"/>
    <s v="Meika Berkarya"/>
    <s v="6287818525580"/>
    <s v="Kab. Kuningan"/>
    <s v="Cilimus"/>
    <s v="Jl. Panawuan Indrapatra, Panawuan"/>
    <s v="Saini Akhmad Od."/>
    <s v="6282151072057"/>
    <x v="13"/>
    <s v="Kab. Murung Raya"/>
    <s v="Laung Tuhup"/>
    <s v="Jln. Gajah Rt 14 Rw 07 Kelurahan Muara Laung 1 Kec Laung Tuhup Murung Raya (DIANTAR LANGSUNG KE ALAMAT PENERIMA)."/>
    <n v="1"/>
    <s v="BARANG"/>
    <n v="100"/>
    <n v="0"/>
    <s v="EZ"/>
    <s v="Bulanan"/>
    <s v="Beli 1 Gratis 1 Semprotan Noozle"/>
    <m/>
    <n v="59000"/>
    <n v="0"/>
    <n v="0"/>
    <n v="59000"/>
    <m/>
    <s v="Diskon"/>
    <n v="23600"/>
    <n v="35400"/>
    <n v="133000"/>
    <n v="1995"/>
    <s v="Saini Akhmad Od."/>
    <m/>
    <d v="2026-06-28T00:00:00"/>
    <m/>
    <x v="0"/>
    <m/>
    <s v="VIP"/>
    <m/>
    <m/>
    <s v="Tidak"/>
    <s v="COD"/>
    <n v="74000"/>
    <s v="Recon"/>
    <n v="95605"/>
    <x v="14"/>
  </r>
  <r>
    <s v="1359642339"/>
    <d v="2026-06-24T00:00:00"/>
    <s v="MEIKA-BERKARYA"/>
    <s v="Meika Berkarya"/>
    <s v="6287818525580"/>
    <s v="Kab. Kuningan"/>
    <s v="Cilimus"/>
    <s v="Jl. Panawuan Indrapatra, Panawuan"/>
    <s v="Johny sambow (ib)"/>
    <s v="628980367444"/>
    <x v="3"/>
    <s v="Kab. Minahasa Tenggara"/>
    <s v="Pusomaen"/>
    <s v="Desa minanga timur jaga 3. Dekat indomaret"/>
    <n v="1"/>
    <s v="BARANG"/>
    <n v="100"/>
    <n v="0"/>
    <s v="EZ"/>
    <s v="Bulanan"/>
    <s v="Beli 1 Semprotan Noozle"/>
    <m/>
    <n v="72000"/>
    <n v="0"/>
    <n v="0"/>
    <n v="72000"/>
    <m/>
    <s v="Diskon"/>
    <n v="28800"/>
    <n v="43200"/>
    <n v="127000"/>
    <n v="1905"/>
    <m/>
    <m/>
    <m/>
    <m/>
    <x v="1"/>
    <m/>
    <s v="VIP"/>
    <m/>
    <m/>
    <s v="Tidak"/>
    <s v="COD"/>
    <n v="55000"/>
    <s v="-"/>
    <n v="81895"/>
    <x v="20"/>
  </r>
  <r>
    <s v="1359640795"/>
    <d v="2026-06-24T00:00:00"/>
    <s v="MEIKA-BERKARYA"/>
    <s v="Meika Berkarya"/>
    <s v="6287818525580"/>
    <s v="Kab. Kuningan"/>
    <s v="Cilimus"/>
    <s v="Jl. Panawuan Indrapatra, Panawuan, Kec. Cigandamekar, Kabupaten Kuningan, Jawa Barat"/>
    <s v="Ahmad Zudi (ar)"/>
    <s v="6282342921139"/>
    <x v="15"/>
    <s v="Kab. Demak"/>
    <s v="Wonosalam"/>
    <s v="Desa Tlogodowo RT 01 RW 01 Patokan dekat toko fais, Kecamatan Wonosalam"/>
    <n v="1"/>
    <s v="BARANG"/>
    <n v="100"/>
    <n v="0"/>
    <s v="EZ"/>
    <s v="Bulanan"/>
    <s v="1 SET GIGI PALSU"/>
    <m/>
    <n v="25000"/>
    <n v="0"/>
    <n v="0"/>
    <n v="25000"/>
    <m/>
    <s v="Diskon"/>
    <n v="18000"/>
    <n v="7000"/>
    <n v="85000"/>
    <n v="1275"/>
    <s v="jn"/>
    <s v="Atasan/Staf/Karyawan"/>
    <d v="2026-06-30T00:00:00"/>
    <s v="HUBUNGI PENERIMA (LANGSUNG ANTAR KE ALAMAT)"/>
    <x v="1"/>
    <m/>
    <s v="VIP"/>
    <m/>
    <m/>
    <s v="Tidak"/>
    <s v="COD"/>
    <n v="60000"/>
    <s v="-"/>
    <n v="76725"/>
    <x v="9"/>
  </r>
  <r>
    <s v="1359641119"/>
    <d v="2026-06-24T00:00:00"/>
    <s v="MEIKA-BERKARYA"/>
    <s v="Meika Berkarya"/>
    <s v="6287818525580"/>
    <s v="Kab. Kuningan"/>
    <s v="Cilimus"/>
    <s v="Jl. Panawuan Indrapatra, Panawuan"/>
    <s v="Charmin Herrinudin Yudha(ib)"/>
    <s v="6282317066000"/>
    <x v="26"/>
    <s v="Kab. Bandung"/>
    <s v="Cileunyi"/>
    <s v="Perumahan Taman Cileunyi Blok 2D2/26 RT09/RW22,Ds Cileunyi Kulon, Kab. Bandung."/>
    <n v="1"/>
    <s v="BARANG"/>
    <n v="100"/>
    <n v="0"/>
    <s v="EZ"/>
    <s v="Bulanan"/>
    <s v="Beli 1 Gratis 1 Sikat Punggug"/>
    <m/>
    <n v="12000"/>
    <n v="0"/>
    <n v="0"/>
    <n v="12000"/>
    <m/>
    <s v="Diskon"/>
    <n v="7000"/>
    <n v="5000"/>
    <n v="91000"/>
    <n v="1365"/>
    <s v="Charmin Herrinudin Yudha(ib)"/>
    <m/>
    <d v="2026-06-25T00:00:00"/>
    <m/>
    <x v="0"/>
    <m/>
    <s v="VIP"/>
    <m/>
    <m/>
    <s v="Tidak"/>
    <s v="COD"/>
    <n v="79000"/>
    <s v="Recon"/>
    <n v="84635"/>
    <x v="25"/>
  </r>
  <r>
    <s v="1359643160"/>
    <d v="2026-06-24T00:00:00"/>
    <s v="MEIKA-BERKARYA"/>
    <s v="Meika Berkarya"/>
    <s v="6287818525580"/>
    <s v="Kab. Kuningan"/>
    <s v="Cilimus"/>
    <s v="Jl. Panawuan Indrapatra, Panawuan"/>
    <s v="Rismauli Sianturi (Kin)"/>
    <s v="628126528379"/>
    <x v="26"/>
    <s v="Kab. Bekasi"/>
    <s v="Sukakarya"/>
    <s v="Perum VKC Blok Ee 9 No. 1 Desa Sukajadi (LANGSUNG DIANTARKAN KE ALAMAT)"/>
    <n v="1"/>
    <s v="BARANG"/>
    <n v="100"/>
    <n v="0"/>
    <s v="EZ"/>
    <s v="Bulanan"/>
    <s v="Beli 1 Gratis 1 Sikat Punggug"/>
    <m/>
    <n v="15000"/>
    <n v="0"/>
    <n v="0"/>
    <n v="15000"/>
    <m/>
    <s v="Diskon"/>
    <n v="9000"/>
    <n v="6000"/>
    <n v="85000"/>
    <n v="1275"/>
    <s v="Rismauli Sianturi (Kin)"/>
    <m/>
    <d v="2026-06-25T00:00:00"/>
    <m/>
    <x v="0"/>
    <m/>
    <s v="VIP"/>
    <m/>
    <m/>
    <s v="Tidak"/>
    <s v="COD"/>
    <n v="70000"/>
    <s v="Recon"/>
    <n v="77725"/>
    <x v="25"/>
  </r>
  <r>
    <s v="1359240764"/>
    <d v="2026-06-24T00:00:00"/>
    <s v="MEIKA-BERKARYA"/>
    <s v="Meika Berkarya"/>
    <s v="6287818525580"/>
    <s v="Kab. Kuningan"/>
    <s v="Cilimus"/>
    <s v="Jl. Panawuan Indrapatra, Panawuan"/>
    <s v="Eman sulaeman (ib)"/>
    <s v="6285691780659"/>
    <x v="26"/>
    <s v="Kab. Karawang"/>
    <s v="Cilebar"/>
    <s v="Dusun Pilar RT 03 RW 02 Desa Rawasari Kec. CILEBAR  KAB. KARAWANG."/>
    <n v="1"/>
    <s v="BARANG"/>
    <n v="100"/>
    <n v="0"/>
    <s v="EZ"/>
    <s v="Bulanan"/>
    <s v="Beli 2 Gratis 2 Gelang Retro Terapi Batu Giok"/>
    <m/>
    <n v="12000"/>
    <n v="0"/>
    <n v="0"/>
    <n v="12000"/>
    <m/>
    <s v="Diskon"/>
    <n v="7000"/>
    <n v="5000"/>
    <n v="130000"/>
    <n v="1950"/>
    <s v="Eman sulaeman (ib)"/>
    <m/>
    <d v="2026-06-26T00:00:00"/>
    <m/>
    <x v="0"/>
    <m/>
    <s v="VIP"/>
    <m/>
    <m/>
    <s v="Tidak"/>
    <s v="COD"/>
    <n v="118000"/>
    <s v="Recon"/>
    <n v="123050"/>
    <x v="15"/>
  </r>
  <r>
    <s v="1359645665"/>
    <d v="2026-06-24T00:00:00"/>
    <s v="MEIKA-BERKARYA"/>
    <s v="Meika Berkarya"/>
    <s v="6287818525580"/>
    <s v="Kab. Kuningan"/>
    <s v="Cilimus"/>
    <s v="Jl. Panawuan Indrapatra, Panawuan"/>
    <s v="Atlie Od."/>
    <s v="6287716444935"/>
    <x v="13"/>
    <s v="Kab. Barito Timur"/>
    <s v="Banua Lima"/>
    <s v="Kelurahan Pasar Panas / Taniran Rt 5 Rw 3 Kec Benua Lima (DIANTAR LANGSUNG KE ALAMAT PENERIMA)."/>
    <n v="1"/>
    <s v="BARANG"/>
    <n v="100"/>
    <n v="0"/>
    <s v="EZ"/>
    <s v="Bulanan"/>
    <s v="Beli 1 Pembesar Layar Hp"/>
    <m/>
    <n v="63000"/>
    <n v="0"/>
    <n v="0"/>
    <n v="63000"/>
    <m/>
    <s v="Diskon"/>
    <n v="25200"/>
    <n v="37800"/>
    <n v="133000"/>
    <n v="1995"/>
    <m/>
    <m/>
    <m/>
    <m/>
    <x v="1"/>
    <m/>
    <s v="VIP"/>
    <m/>
    <m/>
    <s v="Tidak"/>
    <s v="COD"/>
    <n v="70000"/>
    <s v="-"/>
    <n v="93205"/>
    <x v="20"/>
  </r>
  <r>
    <s v="1359643450"/>
    <d v="2026-06-24T00:00:00"/>
    <s v="MEIKA-BERKARYA"/>
    <s v="Meika Berkarya"/>
    <s v="6287818525580"/>
    <s v="Kab. Kuningan"/>
    <s v="Cilimus"/>
    <s v="Jl. Panawuan Indrapatra, Panawuan, Kec. Cigandamekar, Kabupaten Kuningan, Jawa Barat"/>
    <s v="(ar) Yulia (wawak)"/>
    <s v="6283173116776"/>
    <x v="10"/>
    <s v="Palembang"/>
    <s v="Sukarami"/>
    <s v="Spbu Km 7 Sukarami (depan punti kayu) Kelurahan Sukarami, Kecamatan Sukarami"/>
    <n v="1"/>
    <s v="BARANG"/>
    <n v="100"/>
    <n v="0"/>
    <s v="EZ"/>
    <s v="Bulanan"/>
    <s v="1 SET GIGI PALSU"/>
    <m/>
    <n v="29000"/>
    <n v="0"/>
    <n v="0"/>
    <n v="29000"/>
    <m/>
    <s v="Diskon"/>
    <n v="11600"/>
    <n v="17400"/>
    <n v="86000"/>
    <n v="1290"/>
    <s v="(ar) Yulia (wawak)"/>
    <m/>
    <d v="2026-06-26T00:00:00"/>
    <s v="HUBUNGI PENERIMA (LANGSUNG ANTAR KE ALAMAT)"/>
    <x v="0"/>
    <m/>
    <s v="VIP"/>
    <m/>
    <m/>
    <s v="Tidak"/>
    <s v="COD"/>
    <n v="57000"/>
    <s v="Recon"/>
    <n v="67310"/>
    <x v="15"/>
  </r>
  <r>
    <s v="1359680589"/>
    <d v="2026-06-24T00:00:00"/>
    <s v="MEIKA-BERKARYA"/>
    <s v="Meika Berkarya"/>
    <s v="6287818525580"/>
    <s v="Kab. Kuningan"/>
    <s v="Cilimus"/>
    <s v="Jl. Panawuan Indrapatra, Panawuan, Kec. Cigandamekar, Kabupaten Kuningan, Jawa Barat"/>
    <s v="Nm, oparaju. (AK)"/>
    <s v="6282131175030"/>
    <x v="23"/>
    <s v="Kab. Kolaka"/>
    <s v="Latambaga"/>
    <s v="Depan Sekolah HKSN SD 4 Mangolo, Kelurahan Mangolo, Kecamatan Latambaga"/>
    <n v="1"/>
    <s v="BARANG"/>
    <n v="100"/>
    <n v="0"/>
    <s v="EZ"/>
    <s v="Bulanan"/>
    <s v="2 Spons Pembersih Kaca Mobil , 2 Lap Kain Microfiber"/>
    <m/>
    <n v="91000"/>
    <n v="0"/>
    <n v="0"/>
    <n v="91000"/>
    <m/>
    <s v="Diskon"/>
    <n v="36400"/>
    <n v="54600"/>
    <n v="223000"/>
    <n v="3345"/>
    <s v="ybs"/>
    <m/>
    <d v="2026-07-06T00:00:00"/>
    <s v="HUBUNGI PENERIMA (LANGSUNG ANTAR KE ALAMAT)"/>
    <x v="1"/>
    <m/>
    <s v="VIP"/>
    <m/>
    <m/>
    <s v="Tidak"/>
    <s v="COD"/>
    <n v="132000"/>
    <s v="-"/>
    <n v="165055"/>
    <x v="2"/>
  </r>
  <r>
    <s v="1359228930"/>
    <d v="2026-06-24T00:00:00"/>
    <s v="MEIKA-BERKARYA"/>
    <s v="Meika Berkarya"/>
    <s v="6287818525580"/>
    <s v="Kab. Kuningan"/>
    <s v="Cilimus"/>
    <s v="Jl. Panawuan Indrapatra, Panawuan"/>
    <s v="Ip Lobud (PS)"/>
    <s v="6282196647986"/>
    <x v="3"/>
    <s v="Kotamobagu"/>
    <s v="Kotamobagu Selatan"/>
    <s v="Dusun. 4 Lorong Paping Rape 1 Desa. Kopandakan 1 (Depan rumah ada pohon pisang cet rumah warna putih)"/>
    <n v="1"/>
    <s v="BARANG"/>
    <n v="100"/>
    <n v="0"/>
    <s v="EZ"/>
    <s v="Bulanan"/>
    <s v="Beli 1 Pembesar Layar Hp Warna: Hitam"/>
    <m/>
    <n v="87000"/>
    <n v="0"/>
    <n v="0"/>
    <n v="87000"/>
    <m/>
    <s v="Diskon"/>
    <n v="34800"/>
    <n v="52200"/>
    <n v="157000"/>
    <n v="2355"/>
    <s v="Ip Lobud (PS)"/>
    <m/>
    <d v="2026-06-28T00:00:00"/>
    <m/>
    <x v="0"/>
    <m/>
    <s v="VIP"/>
    <m/>
    <m/>
    <s v="Tidak"/>
    <s v="COD"/>
    <n v="70000"/>
    <s v="Recon"/>
    <n v="102445"/>
    <x v="14"/>
  </r>
  <r>
    <s v="1359634160"/>
    <d v="2026-06-24T00:00:00"/>
    <s v="MEIKA-BERKARYA"/>
    <s v="Meika Berkarya"/>
    <s v="6287818525580"/>
    <s v="Kab. Kuningan"/>
    <s v="Cilimus"/>
    <s v="Jl. Panawuan Indrapatra, Panawuan"/>
    <s v="Caca (iaa)"/>
    <s v="62882002327096"/>
    <x v="26"/>
    <s v="Kab. Indramayu"/>
    <s v="Gantar"/>
    <s v="Blok karang sari RT 18 RW 05 (Patokan mesjid nurul hikmah) Desa Sanca Kecamatan Gantar Kabupaten Indramayu Provinsi Jawa Barat"/>
    <n v="1"/>
    <s v="BARANG"/>
    <n v="100"/>
    <n v="0"/>
    <s v="EZ"/>
    <s v="Bulanan"/>
    <s v="Beli 1 Pembesar Layar Hp"/>
    <m/>
    <n v="8000"/>
    <n v="0"/>
    <n v="0"/>
    <n v="8000"/>
    <m/>
    <s v="Diskon"/>
    <n v="3000"/>
    <n v="5000"/>
    <n v="78000"/>
    <n v="1170"/>
    <s v="PAKET ANDA ADA DI JNT PANAUWAN"/>
    <s v="Atasan/Staf/Karyawan"/>
    <d v="2026-06-28T00:00:00"/>
    <m/>
    <x v="1"/>
    <m/>
    <s v="VIP"/>
    <m/>
    <m/>
    <s v="Tidak"/>
    <s v="COD"/>
    <n v="70000"/>
    <s v="-"/>
    <n v="71830"/>
    <x v="14"/>
  </r>
  <r>
    <s v="1359224063"/>
    <d v="2026-06-24T00:00:00"/>
    <s v="MEIKA-BERKARYA"/>
    <s v="Meika Berkarya"/>
    <s v="6287818525580"/>
    <s v="Kab. Kuningan"/>
    <s v="Cilimus"/>
    <s v="Jl. Panawuan Indrapatra, Panawuan"/>
    <s v="Bu Roziyah (Jj)"/>
    <s v="6285751328280"/>
    <x v="13"/>
    <s v="Palangkaraya"/>
    <s v="Pahandut"/>
    <s v="PT, Eaglehigh Plantation TBK/ PT.Bumihutani Lestari  Kantor Perwakilan Jln.RTA Milono Km.4/5 Ruko Jamrud No.1/2 Kel. Langkai Kec.Pahandut P.Raya Kalteng"/>
    <n v="1"/>
    <s v="BARANG"/>
    <n v="100"/>
    <n v="0"/>
    <s v="EZ"/>
    <s v="Bulanan"/>
    <s v="Beli 1 Gratis 1 Sikat Punggug"/>
    <m/>
    <n v="44000"/>
    <n v="0"/>
    <n v="0"/>
    <n v="44000"/>
    <m/>
    <s v="Diskon"/>
    <n v="17600"/>
    <n v="26400"/>
    <n v="114000"/>
    <n v="1710"/>
    <s v="Sulistiyono Satpam"/>
    <s v="Satpam"/>
    <d v="2026-06-29T00:00:00"/>
    <m/>
    <x v="0"/>
    <m/>
    <s v="VIP"/>
    <m/>
    <m/>
    <s v="Tidak"/>
    <s v="COD"/>
    <n v="70000"/>
    <s v="Recon"/>
    <n v="85890"/>
    <x v="7"/>
  </r>
  <r>
    <s v="1359631214"/>
    <d v="2026-06-24T00:00:00"/>
    <s v="MEIKA-BERKARYA"/>
    <s v="Meika Berkarya"/>
    <s v="6287818525580"/>
    <s v="Kab. Kuningan"/>
    <s v="Cilimus"/>
    <s v="Jl. Panawuan Indrapatra, Panawuan"/>
    <s v="Gabrie Posenti (Jj)"/>
    <s v="6281237970363"/>
    <x v="1"/>
    <s v="Kab. Manggarai Timur"/>
    <s v="Kota Komba - Kota Komba Utara"/>
    <s v="SDI PEDAK Kelurahan /Desa Mokel Kec. Kota Komba Utara"/>
    <n v="1"/>
    <s v="BARANG"/>
    <n v="100"/>
    <n v="0"/>
    <s v="EZ"/>
    <s v="Bulanan"/>
    <s v="Beli 1 Gratis 1 Sikat Punggug"/>
    <m/>
    <n v="85000"/>
    <n v="0"/>
    <n v="0"/>
    <n v="85000"/>
    <m/>
    <s v="Diskon"/>
    <n v="34000"/>
    <n v="51000"/>
    <n v="155000"/>
    <n v="2325"/>
    <m/>
    <m/>
    <m/>
    <m/>
    <x v="1"/>
    <m/>
    <s v="VIP"/>
    <m/>
    <m/>
    <s v="Tidak"/>
    <s v="COD"/>
    <n v="70000"/>
    <s v="-"/>
    <n v="101675"/>
    <x v="20"/>
  </r>
  <r>
    <s v="1359842820"/>
    <d v="2026-06-24T00:00:00"/>
    <s v="MEIKA-BERKARYA"/>
    <s v="Meika Berkarya"/>
    <s v="6287818525580"/>
    <s v="Kab. Kuningan"/>
    <s v="Cilimus"/>
    <s v="Jl. Panawuan Indrapatra, Panawuan"/>
    <s v="Arul Dewang (ib)"/>
    <s v="6281221222456"/>
    <x v="14"/>
    <s v="Palopo"/>
    <s v="Wara Selatan"/>
    <s v="Jln Opu dg MAPPUNNA lorong Islamic center kota Palopo Kel takkalala"/>
    <n v="1"/>
    <s v="BARANG"/>
    <n v="100"/>
    <n v="0"/>
    <s v="EZ"/>
    <s v="Bulanan"/>
    <s v="Beli 1 Gratis 1 Sikat Punggug"/>
    <m/>
    <n v="53000"/>
    <n v="0"/>
    <n v="0"/>
    <n v="53000"/>
    <m/>
    <s v="Diskon"/>
    <n v="21200"/>
    <n v="31800"/>
    <n v="123000"/>
    <n v="1845"/>
    <s v="Meika Berkarya"/>
    <m/>
    <d v="2026-07-09T00:00:00"/>
    <m/>
    <x v="1"/>
    <m/>
    <s v="VIP"/>
    <m/>
    <m/>
    <s v="Tidak"/>
    <s v="COD"/>
    <n v="70000"/>
    <s v="-"/>
    <n v="89355"/>
    <x v="8"/>
  </r>
  <r>
    <s v="1359234459"/>
    <d v="2026-06-24T00:00:00"/>
    <s v="MEIKA-BERKARYA"/>
    <s v="Meika Berkarya"/>
    <s v="6287818525580"/>
    <s v="Kab. Kuningan"/>
    <s v="Cilimus"/>
    <s v="Jl. Panawuan Indrapatra, Panawuan, Kec. Cigandamekar, Kabupaten Kuningan, Jawa Barat"/>
    <s v="Moh Idham (AK)"/>
    <s v="6281235374130"/>
    <x v="8"/>
    <s v="Palu"/>
    <s v="Palu Barat"/>
    <s v="Jalan Teuku lorong Monteza, RT 001 RW 002, Kelurahan Baru, Kecamatan Palu Barat"/>
    <n v="1"/>
    <s v="BARANG"/>
    <n v="100"/>
    <n v="0"/>
    <s v="EZ"/>
    <s v="Bulanan"/>
    <s v="1 SET GIGI PALSU"/>
    <m/>
    <n v="68000"/>
    <n v="0"/>
    <n v="0"/>
    <n v="68000"/>
    <m/>
    <s v="Diskon"/>
    <n v="27200"/>
    <n v="40800"/>
    <n v="114000"/>
    <n v="1710"/>
    <s v="Meika Berkarya"/>
    <m/>
    <d v="2026-07-07T00:00:00"/>
    <s v="HUBUNGI PENERIMA (LANGSUNG ANTAR KE ALAMAT)"/>
    <x v="1"/>
    <m/>
    <s v="VIP"/>
    <m/>
    <m/>
    <s v="Tidak"/>
    <s v="COD"/>
    <n v="46000"/>
    <s v="-"/>
    <n v="71490"/>
    <x v="16"/>
  </r>
  <r>
    <s v="1359640104"/>
    <d v="2026-06-24T00:00:00"/>
    <s v="MEIKA-BERKARYA"/>
    <s v="Meika Berkarya"/>
    <s v="6287818525580"/>
    <s v="Kab. Kuningan"/>
    <s v="Cilimus"/>
    <s v="Jl. Panawuan Indrapatra, Panawuan"/>
    <s v="Dharmadi(ib)"/>
    <s v="6282186898913"/>
    <x v="24"/>
    <s v="Jakarta Utara"/>
    <s v="Pademangan"/>
    <s v="Jln Pasir Putih 3 No.11A Ancol Timur Jakarta utara"/>
    <n v="1"/>
    <s v="BARANG"/>
    <n v="100"/>
    <n v="0"/>
    <s v="EZ"/>
    <s v="Bulanan"/>
    <s v="Beli 1 Gratis 1 Parfum Mobil"/>
    <m/>
    <n v="14000"/>
    <n v="0"/>
    <n v="0"/>
    <n v="14000"/>
    <m/>
    <s v="Diskon"/>
    <n v="8000"/>
    <n v="6000"/>
    <n v="118000"/>
    <n v="1770"/>
    <s v="Dharmadi(ib)"/>
    <m/>
    <d v="2026-06-25T00:00:00"/>
    <m/>
    <x v="0"/>
    <m/>
    <s v="VIP"/>
    <m/>
    <m/>
    <s v="Tidak"/>
    <s v="COD"/>
    <n v="104000"/>
    <s v="Recon"/>
    <n v="110230"/>
    <x v="25"/>
  </r>
  <r>
    <s v="1359635403"/>
    <d v="2026-06-24T00:00:00"/>
    <s v="MEIKA-BERKARYA"/>
    <s v="Meika Berkarya"/>
    <s v="6287818525580"/>
    <s v="Kab. Kuningan"/>
    <s v="Cilimus"/>
    <s v="Jl. Panawuan Indrapatra, Panawuan"/>
    <s v="Nusa (Kin)"/>
    <s v="6281319664839"/>
    <x v="3"/>
    <s v="Manado"/>
    <s v="Wenang"/>
    <s v="Jln. Katamso Lingkungan V No. 11 Kelurahan Bumi Beringin"/>
    <n v="1"/>
    <s v="BARANG"/>
    <n v="100"/>
    <n v="0"/>
    <s v="EZ"/>
    <s v="Bulanan"/>
    <s v="Beli 2 Gratis 1 Semprotan Noozle"/>
    <m/>
    <n v="64000"/>
    <n v="0"/>
    <n v="0"/>
    <n v="64000"/>
    <m/>
    <s v="Diskon"/>
    <n v="25600"/>
    <n v="38400"/>
    <n v="168000"/>
    <n v="2520"/>
    <s v="Nusa (Kin)"/>
    <m/>
    <d v="2026-06-27T00:00:00"/>
    <m/>
    <x v="0"/>
    <m/>
    <s v="VIP"/>
    <m/>
    <m/>
    <s v="Tidak"/>
    <s v="COD"/>
    <n v="104000"/>
    <s v="Recon"/>
    <n v="127080"/>
    <x v="18"/>
  </r>
  <r>
    <s v="1359857776"/>
    <d v="2026-06-24T00:00:00"/>
    <s v="MEIKA-BERKARYA"/>
    <s v="Meika Berkarya"/>
    <s v="6287818525580"/>
    <s v="Kab. Kuningan"/>
    <s v="Cilimus"/>
    <s v="Jl. Panawuan Indrapatra, Panawuan"/>
    <s v="Martinus Mitan (Kin)"/>
    <s v="6282231779245"/>
    <x v="2"/>
    <s v="Mataram"/>
    <s v="Ampenan"/>
    <s v="Jl. Skip Gang Pelopor II/2 Lingkungan Gatep Kelurahan Ampenan Selatan"/>
    <n v="1"/>
    <s v="BARANG"/>
    <n v="100"/>
    <n v="0"/>
    <s v="EZ"/>
    <s v="Bulanan"/>
    <s v="Beli 1 Gratis 1 Sikat Punggug"/>
    <m/>
    <n v="39000"/>
    <n v="0"/>
    <n v="0"/>
    <n v="39000"/>
    <m/>
    <s v="Diskon"/>
    <n v="15600"/>
    <n v="23400"/>
    <n v="0"/>
    <n v="0"/>
    <s v="Martinus Mitan (Kin)"/>
    <m/>
    <d v="2026-06-28T00:00:00"/>
    <m/>
    <x v="0"/>
    <m/>
    <s v="VIP"/>
    <m/>
    <m/>
    <s v="Tidak"/>
    <s v="NONCOD"/>
    <n v="-39000"/>
    <s v="-"/>
    <n v="-23400"/>
    <x v="14"/>
  </r>
  <r>
    <s v="1359664138"/>
    <d v="2026-06-24T00:00:00"/>
    <s v="MEIKA-BERKARYA"/>
    <s v="Meika Berkarya"/>
    <s v="6287818525580"/>
    <s v="Kab. Kuningan"/>
    <s v="Cilimus"/>
    <s v="Jl. Panawuan Indrapatra, Panawuan"/>
    <s v="Samani (Jj)"/>
    <s v="6282318699321"/>
    <x v="21"/>
    <s v="Kab. Banjar"/>
    <s v="Cintapuri Darussalam"/>
    <s v="Jln. Simpang 3 Bawahan Selan Surian Hanyar RT 02 Kelurahan /Desa Benua Hanyar"/>
    <n v="1"/>
    <s v="BARANG"/>
    <n v="100"/>
    <n v="0"/>
    <s v="EZ"/>
    <s v="Bulanan"/>
    <s v="Beli 1 Semprotan Noozle"/>
    <m/>
    <n v="61000"/>
    <n v="0"/>
    <n v="0"/>
    <n v="61000"/>
    <m/>
    <s v="Diskon"/>
    <n v="24400"/>
    <n v="36600"/>
    <n v="115900"/>
    <n v="1738.5"/>
    <s v="Meika Berkarya"/>
    <m/>
    <d v="2026-07-08T00:00:00"/>
    <m/>
    <x v="1"/>
    <m/>
    <s v="VIP"/>
    <m/>
    <m/>
    <s v="Tidak"/>
    <s v="COD"/>
    <n v="54900"/>
    <s v="-"/>
    <n v="77561.5"/>
    <x v="17"/>
  </r>
  <r>
    <s v="1359664747"/>
    <d v="2026-06-24T00:00:00"/>
    <s v="MEIKA-BERKARYA"/>
    <s v="Meika Berkarya"/>
    <s v="6287818525580"/>
    <s v="Kab. Kuningan"/>
    <s v="Cilimus"/>
    <s v="Jl. Panawuan Indrapatra, Panawuan"/>
    <s v="wawan sunarya Od."/>
    <s v="628129309240"/>
    <x v="26"/>
    <s v="Bandung"/>
    <s v="Gedebage"/>
    <s v="Jln. Riung Mungpulung Raya No. 2 Rt 08 Rw 9 Kelurahan Cisaranten Kidul Kec Gede Bage (DIANTAR LANGSUNG KE ALAMAT PENERIMA)."/>
    <n v="1"/>
    <s v="BARANG"/>
    <n v="100"/>
    <n v="0"/>
    <s v="EZ"/>
    <s v="Bulanan"/>
    <s v="Beli 1 Gratis 1 Gelang Retro Terapi Batu Giok"/>
    <m/>
    <n v="12000"/>
    <n v="0"/>
    <n v="0"/>
    <n v="12000"/>
    <m/>
    <s v="Diskon"/>
    <n v="7000"/>
    <n v="5000"/>
    <n v="82000"/>
    <n v="1230"/>
    <s v="wawan sunarya Od."/>
    <m/>
    <d v="2026-06-25T00:00:00"/>
    <m/>
    <x v="0"/>
    <m/>
    <s v="VIP"/>
    <m/>
    <m/>
    <s v="Tidak"/>
    <s v="COD"/>
    <n v="70000"/>
    <s v="Recon"/>
    <n v="75770"/>
    <x v="25"/>
  </r>
  <r>
    <s v="1359257024"/>
    <d v="2026-06-24T00:00:00"/>
    <s v="MEIKA-BERKARYA"/>
    <s v="Meika Berkarya"/>
    <s v="6287818525580"/>
    <s v="Kab. Kuningan"/>
    <s v="Cilimus"/>
    <s v="Jl. Panawuan Indrapatra, Panawuan, Kec. Cigandamekar, Kabupaten Kuningan, Jawa Barat"/>
    <s v="Niardina (ar)"/>
    <s v="6281388044540"/>
    <x v="28"/>
    <s v="Kab. Tangerang"/>
    <s v="Balaraja"/>
    <s v="Jln Raya Tol Balaraja Barat RT 02 RW 02 tambal ban Kp Talaga Desa Talagasari, Kec Balaraja"/>
    <n v="1"/>
    <s v="BARANG"/>
    <n v="100"/>
    <n v="0"/>
    <s v="EZ"/>
    <s v="Bulanan"/>
    <s v="1 SET POMPA SEDOT MANUAL (1 POMPA DAN 1 SELANG)"/>
    <m/>
    <n v="15000"/>
    <n v="0"/>
    <n v="0"/>
    <n v="15000"/>
    <m/>
    <s v="Diskon"/>
    <n v="9000"/>
    <n v="6000"/>
    <n v="85000"/>
    <n v="1275"/>
    <s v="Niardina (ar)"/>
    <m/>
    <d v="2026-06-25T00:00:00"/>
    <s v="HUBUNGI PENERIMA (LANGSUNG ANTAR KE ALAMAT)"/>
    <x v="0"/>
    <m/>
    <s v="VIP"/>
    <m/>
    <m/>
    <s v="Tidak"/>
    <s v="COD"/>
    <n v="70000"/>
    <s v="Recon"/>
    <n v="77725"/>
    <x v="25"/>
  </r>
  <r>
    <s v="1359856801"/>
    <d v="2026-06-24T00:00:00"/>
    <s v="MEIKA-BERKARYA"/>
    <s v="Meika Berkarya"/>
    <s v="6287818525580"/>
    <s v="Kab. Kuningan"/>
    <s v="Cilimus"/>
    <s v="Jl. Panawuan Indrapatra, Panawuan"/>
    <s v="Octovianus W Lomi (ib)"/>
    <s v="6281236643322"/>
    <x v="1"/>
    <s v="Kupang"/>
    <s v="Oebobo"/>
    <s v="Jln Damai no.31 RT.04,RW.01 Kelurahan oebobo"/>
    <n v="1"/>
    <s v="BARANG"/>
    <n v="100"/>
    <n v="0"/>
    <s v="EZ"/>
    <s v="Bulanan"/>
    <s v="Beli 2 Gratis 2 Sikat Punggug"/>
    <m/>
    <n v="64000"/>
    <n v="0"/>
    <n v="0"/>
    <n v="64000"/>
    <m/>
    <s v="Diskon"/>
    <n v="25600"/>
    <n v="38400"/>
    <n v="179000"/>
    <n v="2685"/>
    <s v="Octovianus W Lomi (ib)"/>
    <m/>
    <d v="2026-06-29T00:00:00"/>
    <m/>
    <x v="0"/>
    <m/>
    <s v="VIP"/>
    <m/>
    <m/>
    <s v="Tidak"/>
    <s v="COD"/>
    <n v="115000"/>
    <s v="Recon"/>
    <n v="137915"/>
    <x v="7"/>
  </r>
  <r>
    <s v="1359664921"/>
    <d v="2026-06-24T00:00:00"/>
    <s v="MEIKA-BERKARYA"/>
    <s v="Meika Berkarya"/>
    <s v="6287818525580"/>
    <s v="Kab. Kuningan"/>
    <s v="Cilimus"/>
    <s v="Jl. Panawuan Indrapatra, Panawuan"/>
    <s v="Alik Suhara (Kin)"/>
    <s v="6281316488209"/>
    <x v="26"/>
    <s v="Kab. Indramayu"/>
    <s v="Sindang"/>
    <s v="Perumahan Graha Sentosa Blok D.32 RT 17 RW 01 Desa Dermayu"/>
    <n v="1"/>
    <s v="BARANG"/>
    <n v="100"/>
    <n v="0"/>
    <s v="EZ"/>
    <s v="Bulanan"/>
    <s v="Beli 1 Gratis 1 Gelang Retro Terapi Batu Giok"/>
    <m/>
    <n v="8000"/>
    <n v="0"/>
    <n v="0"/>
    <n v="8000"/>
    <m/>
    <s v="Diskon"/>
    <n v="3000"/>
    <n v="5000"/>
    <n v="80000"/>
    <n v="1200"/>
    <s v="Alik Suhara (Kin)"/>
    <m/>
    <d v="2026-06-25T00:00:00"/>
    <m/>
    <x v="0"/>
    <m/>
    <s v="VIP"/>
    <m/>
    <m/>
    <s v="Tidak"/>
    <s v="COD"/>
    <n v="72000"/>
    <s v="Recon"/>
    <n v="73800"/>
    <x v="25"/>
  </r>
  <r>
    <s v="1359668496"/>
    <d v="2026-06-24T00:00:00"/>
    <s v="MEIKA-BERKARYA"/>
    <s v="Meika Berkarya"/>
    <s v="6287818525580"/>
    <s v="Kab. Kuningan"/>
    <s v="Cilimus"/>
    <s v="Jl. Panawuan Indrapatra, Panawuan, Kec. Cigandamekar, Kabupaten Kuningan, Jawa Barat"/>
    <s v="Egy rahmadani (Is)"/>
    <s v="6283131501807"/>
    <x v="8"/>
    <s v="Palu"/>
    <s v="Palu Timur"/>
    <s v="Jln Gatot Subroto, Warung Nyuknyang Gatsu Samping Fotocopy Alesa Desa/Kelurahan Besusu Tengah, Kec Palu Timur Kota/Kab Palu Sulawesi Tengah"/>
    <n v="1"/>
    <s v="BARANG"/>
    <n v="100"/>
    <n v="0"/>
    <s v="EZ"/>
    <s v="Bulanan"/>
    <s v="1 SET GIGI PALSU"/>
    <m/>
    <n v="68000"/>
    <n v="0"/>
    <n v="0"/>
    <n v="68000"/>
    <m/>
    <s v="Diskon"/>
    <n v="27200"/>
    <n v="40800"/>
    <n v="138000"/>
    <n v="2070"/>
    <s v="Meika Berkarya"/>
    <m/>
    <d v="2026-07-08T00:00:00"/>
    <s v="HUBUNGI PENERIMA (LANGSUNG ANTAR KE ALAMAT)"/>
    <x v="1"/>
    <m/>
    <s v="VIP"/>
    <m/>
    <m/>
    <s v="Tidak"/>
    <s v="COD"/>
    <n v="70000"/>
    <s v="-"/>
    <n v="95130"/>
    <x v="17"/>
  </r>
  <r>
    <s v="1359372177"/>
    <d v="2026-06-24T00:00:00"/>
    <s v="MEIKA-BERKARYA"/>
    <s v="Meika Berkarya"/>
    <s v="6287818525580"/>
    <s v="Kab. Kuningan"/>
    <s v="Cilimus"/>
    <s v="Jl. Panawuan Indrapatra, Panawuan, Kec. Cigandamekar, Kabupaten Kuningan, Jawa Barat"/>
    <s v="Maswayah (Hb)"/>
    <s v="6285395810266"/>
    <x v="23"/>
    <s v="Kab. Kolaka"/>
    <s v="Samaturu"/>
    <s v="Dusun III kmp tengah samping pemancar desa/kel Konaweha, Kec Samaturu"/>
    <n v="1"/>
    <s v="BARANG"/>
    <n v="100"/>
    <n v="0"/>
    <s v="EZ"/>
    <s v="Bulanan"/>
    <s v="2 Topi Visor Anti UV (CREAM)"/>
    <m/>
    <n v="91000"/>
    <n v="0"/>
    <n v="0"/>
    <n v="91000"/>
    <m/>
    <s v="Diskon"/>
    <n v="36400"/>
    <n v="54600"/>
    <n v="245000"/>
    <n v="3675"/>
    <s v="Meika Berkarya"/>
    <m/>
    <d v="2026-07-07T00:00:00"/>
    <s v="HUBUNGI PENERIMA (LANGSUNG ANTAR KE ALAMAT)"/>
    <x v="1"/>
    <m/>
    <s v="VIP"/>
    <m/>
    <m/>
    <s v="Tidak"/>
    <s v="COD"/>
    <n v="154000"/>
    <s v="-"/>
    <n v="186725"/>
    <x v="16"/>
  </r>
  <r>
    <s v="1359851773"/>
    <d v="2026-06-24T00:00:00"/>
    <s v="MEIKA-BERKARYA"/>
    <s v="Meika Berkarya"/>
    <s v="6287818525580"/>
    <s v="Kab. Kuningan"/>
    <s v="Cilimus"/>
    <s v="Jl. Panawuan Indrapatra, Panawuan"/>
    <s v="Efi Mamadi(ib)"/>
    <s v="6282194359482"/>
    <x v="11"/>
    <s v="Kab. Bone Bolango"/>
    <s v="Suwawa Tengah"/>
    <s v="Ibu Winda Basiru Sdn 1 Suwawa Tengah.Jln Pasar Minggu Desa Alale Kec.Suwawa Tengah Kab.Bone Bolango Prov.Gorontalo kompleks kantor Koramil"/>
    <n v="1"/>
    <s v="BARANG"/>
    <n v="100"/>
    <n v="0"/>
    <s v="EZ"/>
    <s v="Bulanan"/>
    <s v="Beli 1 Gratis 1 Sikat Punggug"/>
    <m/>
    <n v="85000"/>
    <n v="0"/>
    <n v="0"/>
    <n v="85000"/>
    <m/>
    <s v="Diskon"/>
    <n v="34000"/>
    <n v="51000"/>
    <n v="155000"/>
    <n v="2325"/>
    <s v="Efi Mamadi(ib)"/>
    <m/>
    <d v="2026-06-30T00:00:00"/>
    <m/>
    <x v="0"/>
    <m/>
    <s v="VIP"/>
    <m/>
    <m/>
    <s v="Tidak"/>
    <s v="COD"/>
    <n v="70000"/>
    <s v="Recon"/>
    <n v="101675"/>
    <x v="9"/>
  </r>
  <r>
    <s v="1359668715"/>
    <d v="2026-06-24T00:00:00"/>
    <s v="MEIKA-BERKARYA"/>
    <s v="Meika Berkarya"/>
    <s v="6287818525580"/>
    <s v="Kab. Kuningan"/>
    <s v="Cilimus"/>
    <s v="Jl. Panawuan Indrapatra, Panawuan"/>
    <s v="Yan A (Jj)"/>
    <s v="6282145587444"/>
    <x v="1"/>
    <s v="Kab. Belu"/>
    <s v="Kota Atambua"/>
    <s v="Kantor Badan Perbatasan Jalan Eltari No. 1, Kelurahan Umanen, Kecamatan Atambua Barat, Kabupaten Belu, Nusa Tenggara Timur"/>
    <n v="1"/>
    <s v="BARANG"/>
    <n v="100"/>
    <n v="0"/>
    <s v="EZ"/>
    <s v="Bulanan"/>
    <s v="Beli 1 Gratis 1 Sikat Punggug"/>
    <m/>
    <n v="80000"/>
    <n v="0"/>
    <n v="0"/>
    <n v="80000"/>
    <m/>
    <s v="Diskon"/>
    <n v="32000"/>
    <n v="48000"/>
    <n v="150000"/>
    <n v="2250"/>
    <m/>
    <m/>
    <m/>
    <m/>
    <x v="1"/>
    <m/>
    <s v="VIP"/>
    <m/>
    <m/>
    <s v="Tidak"/>
    <s v="COD"/>
    <n v="70000"/>
    <s v="-"/>
    <n v="99750"/>
    <x v="20"/>
  </r>
  <r>
    <s v="1359651855"/>
    <d v="2026-06-24T00:00:00"/>
    <s v="MEIKA-BERKARYA"/>
    <s v="Meika Berkarya"/>
    <s v="6287818525580"/>
    <s v="Kab. Kuningan"/>
    <s v="Cilimus"/>
    <s v="Jl. Panawuan Indrapatra, Panawuan"/>
    <s v="Reny Lengkong (Kin)"/>
    <s v="6281312293411"/>
    <x v="9"/>
    <s v="Kab. Halmahera Timur"/>
    <s v="Maba"/>
    <s v="Jl. Iyantoa Desa Buli, Patokan Samping Kantor Pos (LANGSUNG DIANTARKAN KE ALAMAT)"/>
    <n v="1"/>
    <s v="BARANG"/>
    <n v="100"/>
    <n v="0"/>
    <s v="EZ"/>
    <s v="Bulanan"/>
    <s v="Beli 1 Dapat 6 Paket Buku Lancar Membaca Tanpa Mengeja"/>
    <m/>
    <n v="124000"/>
    <n v="0"/>
    <n v="0"/>
    <n v="124000"/>
    <m/>
    <s v="Diskon"/>
    <n v="49600"/>
    <n v="74400"/>
    <n v="209000"/>
    <n v="3135"/>
    <s v="Reny Lengkong (Kin)"/>
    <m/>
    <d v="2026-07-03T00:00:00"/>
    <m/>
    <x v="0"/>
    <m/>
    <s v="VIP"/>
    <m/>
    <m/>
    <s v="Tidak"/>
    <s v="COD"/>
    <n v="85000"/>
    <s v="Recon"/>
    <n v="131465"/>
    <x v="19"/>
  </r>
  <r>
    <s v="1359672286"/>
    <d v="2026-06-24T00:00:00"/>
    <s v="MEIKA-BERKARYA"/>
    <s v="Meika Berkarya"/>
    <s v="6287818525580"/>
    <s v="Kab. Kuningan"/>
    <s v="Cilimus"/>
    <s v="Jl. Panawuan Indrapatra, Panawuan"/>
    <s v="Burhan kholik (Kin)"/>
    <s v="6281322495778"/>
    <x v="26"/>
    <s v="Kab. Majalengka"/>
    <s v="Talaga"/>
    <s v="Desa Cikeusal RT 11 RW 04 Blok Lemahabang (LANGSUNG DIANTARKAN KE ALAMAT)"/>
    <n v="1"/>
    <s v="BARANG"/>
    <n v="100"/>
    <n v="0"/>
    <s v="EZ"/>
    <s v="Bulanan"/>
    <s v="Beli 1 Semprotan Noozle"/>
    <m/>
    <n v="8000"/>
    <n v="0"/>
    <n v="0"/>
    <n v="8000"/>
    <m/>
    <s v="Diskon"/>
    <n v="3000"/>
    <n v="5000"/>
    <n v="62900"/>
    <n v="943.5"/>
    <s v="Burhan kholik (Kin)"/>
    <m/>
    <d v="2026-06-25T00:00:00"/>
    <m/>
    <x v="0"/>
    <m/>
    <s v="VIP"/>
    <m/>
    <m/>
    <s v="Tidak"/>
    <s v="COD"/>
    <n v="54900"/>
    <s v="Recon"/>
    <n v="56956.5"/>
    <x v="25"/>
  </r>
  <r>
    <s v="1359646987"/>
    <d v="2026-06-24T00:00:00"/>
    <s v="MEIKA-BERKARYA"/>
    <s v="Meika Berkarya"/>
    <s v="6287818525580"/>
    <s v="Kab. Kuningan"/>
    <s v="Cilimus"/>
    <s v="Jl. Panawuan Indrapatra, Panawuan"/>
    <s v="Wulandari (PS)"/>
    <s v="62882007582628"/>
    <x v="20"/>
    <s v="Kab. Bantul"/>
    <s v="Banguntapan"/>
    <s v="Jaranan Banguntapan Bantul RT 10 Gang. Turonggo 1 no 396 Desa. Banguntapan (ANTRAKN LANGSUNG KE ALAMAT)"/>
    <n v="1"/>
    <s v="BARANG"/>
    <n v="100"/>
    <n v="0"/>
    <s v="EZ"/>
    <s v="Bulanan"/>
    <s v="Beli 1 Gratis 1 Gelang Retro Terapi Batu Giok"/>
    <m/>
    <n v="20000"/>
    <n v="0"/>
    <n v="0"/>
    <n v="20000"/>
    <m/>
    <s v="Diskon"/>
    <n v="13000"/>
    <n v="7000"/>
    <n v="90000"/>
    <n v="1350"/>
    <s v="ybs"/>
    <m/>
    <d v="2026-06-26T00:00:00"/>
    <m/>
    <x v="0"/>
    <m/>
    <s v="VIP"/>
    <m/>
    <m/>
    <s v="Tidak"/>
    <s v="COD"/>
    <n v="70000"/>
    <s v="Recon"/>
    <n v="81650"/>
    <x v="15"/>
  </r>
  <r>
    <s v="1359675351"/>
    <d v="2026-06-24T00:00:00"/>
    <s v="MEIKA-BERKARYA"/>
    <s v="Meika Berkarya"/>
    <s v="6287818525580"/>
    <s v="Kab. Kuningan"/>
    <s v="Cilimus"/>
    <s v="Jl. Panawuan Indrapatra, Panawuan"/>
    <s v="Arissuyanto (PS)"/>
    <s v="6282133479460"/>
    <x v="15"/>
    <s v="Kab. Grobogan"/>
    <s v="Penawangan"/>
    <s v="Desa. Kluwan RT/RW 01/02 (Timur pasar kluwan kira50m, ANTRAKN LANGSUNG KE ALAMAT)"/>
    <n v="1"/>
    <s v="BARANG"/>
    <n v="100"/>
    <n v="0"/>
    <s v="EZ"/>
    <s v="Bulanan"/>
    <s v="Beli 1 Semprotan Noozle"/>
    <m/>
    <n v="25000"/>
    <n v="0"/>
    <n v="0"/>
    <n v="25000"/>
    <m/>
    <s v="Diskon"/>
    <n v="18000"/>
    <n v="7000"/>
    <n v="80000"/>
    <n v="1200"/>
    <s v="aa"/>
    <m/>
    <d v="2026-06-26T00:00:00"/>
    <m/>
    <x v="0"/>
    <m/>
    <s v="VIP"/>
    <m/>
    <m/>
    <s v="Tidak"/>
    <s v="COD"/>
    <n v="55000"/>
    <s v="Recon"/>
    <n v="71800"/>
    <x v="15"/>
  </r>
  <r>
    <s v="1359653513"/>
    <d v="2026-06-24T00:00:00"/>
    <s v="MEIKA-BERKARYA"/>
    <s v="Meika Berkarya"/>
    <s v="6287818525580"/>
    <s v="Kab. Kuningan"/>
    <s v="Cilimus"/>
    <s v="Jl. Panawuan Indrapatra, Panawuan"/>
    <s v="Simon Mausulu(Mar)."/>
    <s v="6282145032501"/>
    <x v="1"/>
    <s v="Kupang"/>
    <s v="Maulafa"/>
    <s v="RT 12RW05 kek sikumana kec maulafa kota kupang NTT"/>
    <n v="1"/>
    <s v="BARANG"/>
    <n v="100"/>
    <n v="0"/>
    <s v="EZ"/>
    <s v="Bulanan"/>
    <s v="Beli 1 Semprotan Noozle"/>
    <m/>
    <n v="64000"/>
    <n v="0"/>
    <n v="0"/>
    <n v="64000"/>
    <m/>
    <s v="Diskon"/>
    <n v="25600"/>
    <n v="38400"/>
    <n v="119000"/>
    <n v="1785"/>
    <m/>
    <m/>
    <m/>
    <m/>
    <x v="1"/>
    <m/>
    <s v="VIP"/>
    <m/>
    <m/>
    <s v="Tidak"/>
    <s v="COD"/>
    <n v="55000"/>
    <s v="-"/>
    <n v="78815"/>
    <x v="20"/>
  </r>
  <r>
    <s v="1359655155"/>
    <d v="2026-06-24T00:00:00"/>
    <s v="MEIKA-BERKARYA"/>
    <s v="Meika Berkarya"/>
    <s v="6287818525580"/>
    <s v="Kab. Kuningan"/>
    <s v="Cilimus"/>
    <s v="Jl. Panawuan Indrapatra, Panawuan"/>
    <s v="Jaya. (Ib)"/>
    <s v="6282393997632"/>
    <x v="14"/>
    <s v="Makassar"/>
    <s v="Tamalanrea"/>
    <s v="Btp Jl.keindahan 12Blok AA No. 165 Makassar kel.buntusu"/>
    <n v="1"/>
    <s v="BARANG"/>
    <n v="100"/>
    <n v="0"/>
    <s v="EZ"/>
    <s v="Bulanan"/>
    <s v="Beli 1 Gratis 1 Sikat Punggug"/>
    <m/>
    <n v="60000"/>
    <n v="0"/>
    <n v="0"/>
    <n v="60000"/>
    <m/>
    <s v="Diskon"/>
    <n v="24000"/>
    <n v="36000"/>
    <n v="120000"/>
    <n v="1800"/>
    <s v="ybs"/>
    <m/>
    <d v="2026-07-01T00:00:00"/>
    <m/>
    <x v="1"/>
    <m/>
    <s v="VIP"/>
    <m/>
    <m/>
    <s v="Tidak"/>
    <s v="COD"/>
    <n v="60000"/>
    <s v="-"/>
    <n v="82200"/>
    <x v="3"/>
  </r>
  <r>
    <s v="1359248731"/>
    <d v="2026-06-24T00:00:00"/>
    <s v="MEIKA-BERKARYA"/>
    <s v="Meika Berkarya"/>
    <s v="6287818525580"/>
    <s v="Kab. Kuningan"/>
    <s v="Cilimus"/>
    <s v="Jl. Panawuan Indrapatra, Panawuan"/>
    <s v="Dalton (ib)"/>
    <s v="6282187406515"/>
    <x v="3"/>
    <s v="Kab. Kepulauan Talaud"/>
    <s v="Kabaruan"/>
    <s v="Rt1 rw1 desa Rarange"/>
    <n v="1"/>
    <s v="BARANG"/>
    <n v="100"/>
    <n v="0"/>
    <s v="EZ"/>
    <s v="Bulanan"/>
    <s v="Beli 1 Gratis 1 Alat Cukur Multifungsi"/>
    <m/>
    <n v="114000"/>
    <n v="0"/>
    <n v="0"/>
    <n v="114000"/>
    <m/>
    <s v="Diskon"/>
    <n v="45600"/>
    <n v="68400"/>
    <n v="218000"/>
    <n v="3270"/>
    <m/>
    <m/>
    <m/>
    <m/>
    <x v="1"/>
    <m/>
    <s v="VIP"/>
    <m/>
    <m/>
    <s v="Ya"/>
    <s v="COD"/>
    <n v="104000"/>
    <s v="-"/>
    <n v="146330"/>
    <x v="20"/>
  </r>
  <r>
    <s v="1359653849"/>
    <d v="2026-06-24T00:00:00"/>
    <s v="MEIKA-BERKARYA"/>
    <s v="Meika Berkarya"/>
    <s v="6287818525580"/>
    <s v="Kab. Kuningan"/>
    <s v="Cilimus"/>
    <s v="Jl. Panawuan Indrapatra, Panawuan"/>
    <s v="Feri (PS)"/>
    <s v="6285657152681"/>
    <x v="13"/>
    <s v="Palangkaraya"/>
    <s v="Jekan Raya"/>
    <s v="Kelurahan. Menteng RT/RW 03/02 NO. 88 (Dekat alfamart, ANTRAKN LANGSUNG KE ALAMAT)"/>
    <n v="1"/>
    <s v="BARANG"/>
    <n v="100"/>
    <n v="0"/>
    <s v="EZ"/>
    <s v="Bulanan"/>
    <s v="Beli 2 Gratis 1 Semprotan Noozle"/>
    <m/>
    <n v="44000"/>
    <n v="0"/>
    <n v="0"/>
    <n v="44000"/>
    <m/>
    <s v="Diskon"/>
    <n v="17600"/>
    <n v="26400"/>
    <n v="148000"/>
    <n v="2220"/>
    <s v="Feri (PS)"/>
    <m/>
    <d v="2026-06-28T00:00:00"/>
    <m/>
    <x v="0"/>
    <m/>
    <s v="VIP"/>
    <m/>
    <m/>
    <s v="Tidak"/>
    <s v="COD"/>
    <n v="104000"/>
    <s v="Recon"/>
    <n v="119380"/>
    <x v="14"/>
  </r>
  <r>
    <s v="1359671235"/>
    <d v="2026-06-24T00:00:00"/>
    <s v="MEIKA-BERKARYA"/>
    <s v="Meika Berkarya"/>
    <s v="6287818525580"/>
    <s v="Kab. Kuningan"/>
    <s v="Cilimus"/>
    <s v="Jl. Panawuan Indrapatra, Panawuan, Kec. Cigandamekar, Kabupaten Kuningan, Jawa Barat"/>
    <s v="Nurrahmi (Fr)"/>
    <s v="6285752539133"/>
    <x v="8"/>
    <s v="Kab. Sigi"/>
    <s v="Dolo"/>
    <s v="Jlnbone Malino Desa kabobonaRT 001 RW 002 Kecamatan Dolo"/>
    <n v="1"/>
    <s v="BARANG"/>
    <n v="100"/>
    <n v="0"/>
    <s v="EZ"/>
    <s v="Bulanan"/>
    <s v="2 SET GIGI PALSU"/>
    <m/>
    <n v="85000"/>
    <n v="0"/>
    <n v="0"/>
    <n v="85000"/>
    <m/>
    <s v="Diskon"/>
    <n v="34000"/>
    <n v="51000"/>
    <n v="185000"/>
    <n v="2775"/>
    <m/>
    <m/>
    <m/>
    <s v="HUBUNGI PENERIMA (LANGSUNG ANTAR KE ALAMAT)"/>
    <x v="1"/>
    <m/>
    <s v="VIP"/>
    <m/>
    <m/>
    <s v="Tidak"/>
    <s v="COD"/>
    <n v="100000"/>
    <s v="-"/>
    <n v="131225"/>
    <x v="20"/>
  </r>
  <r>
    <s v="1359833616"/>
    <d v="2026-06-24T00:00:00"/>
    <s v="MEIKA-BERKARYA"/>
    <s v="Meika Berkarya"/>
    <s v="6287818525580"/>
    <s v="Kab. Kuningan"/>
    <s v="Cilimus"/>
    <s v="Jl. Panawuan Indrapatra, Panawuan"/>
    <s v="Roni (IR)"/>
    <s v="6289530230114"/>
    <x v="14"/>
    <s v="Kab. Pangkajene dan Kepulauan"/>
    <s v="Pangkajene"/>
    <s v="RT 02 RW 05 Kelurahan Bonto perak (SD 38 Bonto perak)"/>
    <n v="1"/>
    <s v="BARANG"/>
    <n v="100"/>
    <n v="0"/>
    <s v="EZ"/>
    <s v="Bulanan"/>
    <s v="Beli 1 Semprotan Noozle"/>
    <m/>
    <n v="56000"/>
    <n v="0"/>
    <n v="0"/>
    <n v="56000"/>
    <m/>
    <s v="Diskon"/>
    <n v="22400"/>
    <n v="33600"/>
    <n v="110900"/>
    <n v="1663.5"/>
    <s v="Meika Berkarya"/>
    <m/>
    <d v="2026-07-07T00:00:00"/>
    <m/>
    <x v="1"/>
    <m/>
    <s v="VIP"/>
    <m/>
    <m/>
    <s v="Tidak"/>
    <s v="COD"/>
    <n v="54900"/>
    <s v="-"/>
    <n v="75636.5"/>
    <x v="16"/>
  </r>
  <r>
    <s v="1359161702"/>
    <d v="2026-06-24T00:00:00"/>
    <s v="MEIKA-BERKARYA"/>
    <s v="Meika Berkarya"/>
    <s v="6287818525580"/>
    <s v="Kab. Kuningan"/>
    <s v="Cilimus"/>
    <s v="Jl. Panawuan Indrapatra, Panawuan"/>
    <s v="Ali basrin (ib)"/>
    <s v="6285378450008"/>
    <x v="4"/>
    <s v="Jambi"/>
    <s v="Alam Barajo"/>
    <s v="Jln tp sriwijata perum baruga 16 blok d no 01 rt 11 kel Rawa sari kec alam barajo kota jambi"/>
    <n v="1"/>
    <s v="BARANG"/>
    <n v="100"/>
    <n v="0"/>
    <s v="EZ"/>
    <s v="Bulanan"/>
    <s v="Beli 1 Pembesar Layar Hp"/>
    <m/>
    <n v="30000"/>
    <n v="0"/>
    <n v="0"/>
    <n v="30000"/>
    <m/>
    <s v="Diskon"/>
    <n v="12000"/>
    <n v="18000"/>
    <n v="100000"/>
    <n v="1500"/>
    <s v="ybs"/>
    <m/>
    <d v="2026-07-03T00:00:00"/>
    <m/>
    <x v="1"/>
    <m/>
    <s v="VIP"/>
    <m/>
    <m/>
    <s v="Tidak"/>
    <s v="COD"/>
    <n v="70000"/>
    <s v="-"/>
    <n v="80500"/>
    <x v="19"/>
  </r>
  <r>
    <s v="1359831492"/>
    <d v="2026-06-24T00:00:00"/>
    <s v="MEIKA-BERKARYA"/>
    <s v="Meika Berkarya"/>
    <s v="6287818525580"/>
    <s v="Kab. Kuningan"/>
    <s v="Cilimus"/>
    <s v="Jl. Panawuan Indrapatra, Panawuan, Kec. Cigandamekar, Kabupaten Kuningan, Jawa Barat"/>
    <s v="Imanuel taruk (AK)"/>
    <s v="6282156249702"/>
    <x v="14"/>
    <s v="Kab. Toraja Utara"/>
    <s v="Sesean"/>
    <s v="Dusun Sangbua (Dekat Kantor Lembang Buntulobok), Lembang Buntulobok, Kec Sesean, Kab Toraja Utara, Sulawesi Selatan"/>
    <n v="1"/>
    <s v="BARANG"/>
    <n v="100"/>
    <n v="0"/>
    <s v="EZ"/>
    <s v="Bulanan"/>
    <s v="1 PCS TOPI KOMANDO (H)"/>
    <m/>
    <n v="61000"/>
    <n v="0"/>
    <n v="0"/>
    <n v="61000"/>
    <m/>
    <s v="Diskon"/>
    <n v="24400"/>
    <n v="36600"/>
    <n v="136000"/>
    <n v="2040"/>
    <s v="Imanuel taruk (AK)"/>
    <m/>
    <d v="2026-07-01T00:00:00"/>
    <s v="HUBUNGI PENERIMA (LANGSUNG ANTAR KE ALAMAT)"/>
    <x v="0"/>
    <m/>
    <s v="VIP"/>
    <m/>
    <m/>
    <s v="Tidak"/>
    <s v="COD"/>
    <n v="75000"/>
    <s v="Recon"/>
    <n v="97360"/>
    <x v="3"/>
  </r>
  <r>
    <s v="1359600874"/>
    <d v="2026-06-24T00:00:00"/>
    <s v="MEIKA-BERKARYA"/>
    <s v="Meika Berkarya"/>
    <s v="6287818525580"/>
    <s v="Kab. Kuningan"/>
    <s v="Cilimus"/>
    <s v="Jl. Panawuan Indrapatra, Panawuan"/>
    <s v="N. Siti Hulaelah (Kin)"/>
    <s v="6287865338805"/>
    <x v="2"/>
    <s v="Kab. Lombok Barat"/>
    <s v="Labuapi"/>
    <s v="BTN Pengsong Indah, Jl. Gn. Agung No.3, Desa Perampuan"/>
    <n v="1"/>
    <s v="BARANG"/>
    <n v="100"/>
    <n v="0"/>
    <s v="EZ"/>
    <s v="Bulanan"/>
    <s v="Beli 1 Dapat 6 Paket Buku Lancar Membaca Tanpa Mengeja"/>
    <m/>
    <n v="48000"/>
    <n v="0"/>
    <n v="0"/>
    <n v="48000"/>
    <m/>
    <s v="Diskon"/>
    <n v="19200"/>
    <n v="28800"/>
    <n v="132000"/>
    <n v="1980"/>
    <s v="N. Siti Hulaelah (Kin)"/>
    <m/>
    <d v="2026-06-28T00:00:00"/>
    <m/>
    <x v="0"/>
    <m/>
    <s v="VIP"/>
    <m/>
    <m/>
    <s v="Tidak"/>
    <s v="COD"/>
    <n v="84000"/>
    <s v="Recon"/>
    <n v="101220"/>
    <x v="14"/>
  </r>
  <r>
    <s v="1359834923"/>
    <d v="2026-06-24T00:00:00"/>
    <s v="MEIKA-BERKARYA"/>
    <s v="Meika Berkarya"/>
    <s v="6287818525580"/>
    <s v="Kab. Kuningan"/>
    <s v="Cilimus"/>
    <s v="Jl. Panawuan Indrapatra, Panawuan"/>
    <s v="Siswanto Sukarman (Kin)"/>
    <s v="6282176529974"/>
    <x v="29"/>
    <s v="Bengkulu"/>
    <s v="Ratu Agung"/>
    <s v="Restoran Empang Wisata Jln. Pariwisata No. 1 RT 001 RW 001 Kelurahan Lempuing"/>
    <n v="1"/>
    <s v="BARANG"/>
    <n v="100"/>
    <n v="0"/>
    <s v="EZ"/>
    <s v="Bulanan"/>
    <s v="Beli 1 Gratis 1 Sikat Punggug"/>
    <m/>
    <n v="41000"/>
    <n v="0"/>
    <n v="0"/>
    <n v="41000"/>
    <m/>
    <s v="Diskon"/>
    <n v="16400"/>
    <n v="24600"/>
    <n v="111000"/>
    <n v="1665"/>
    <s v="Siswanto Sukarman (Kin)"/>
    <m/>
    <d v="2026-06-28T00:00:00"/>
    <m/>
    <x v="0"/>
    <m/>
    <s v="VIP"/>
    <m/>
    <m/>
    <s v="Tidak"/>
    <s v="COD"/>
    <n v="70000"/>
    <s v="Recon"/>
    <n v="84735"/>
    <x v="14"/>
  </r>
  <r>
    <s v="1359608898"/>
    <d v="2026-06-24T00:00:00"/>
    <s v="MEIKA-BERKARYA"/>
    <s v="Meika Berkarya"/>
    <s v="6287818525580"/>
    <s v="Kab. Kuningan"/>
    <s v="Cilimus"/>
    <s v="Jl. Panawuan Indrapatra, Panawuan"/>
    <s v="Henry Bangun Od."/>
    <s v="6282375839461"/>
    <x v="27"/>
    <s v="Kab. Kuantan Singingi"/>
    <s v="Kuantan Mudik"/>
    <s v="PT. KTBM Perumahan LC Bukit Payung Desa Pantai Kuantan Mudik Kec Kuantan Mudik (DIANTAR LANGSUNG KE ALAMAT PENERIMA)."/>
    <n v="1"/>
    <s v="BARANG"/>
    <n v="100"/>
    <n v="0"/>
    <s v="EZ"/>
    <s v="Bulanan"/>
    <s v="Beli 2 Gratis 1 Semprotan Noozle"/>
    <m/>
    <n v="51000"/>
    <n v="0"/>
    <n v="0"/>
    <n v="51000"/>
    <m/>
    <s v="Diskon"/>
    <n v="20400"/>
    <n v="30600"/>
    <n v="155000"/>
    <n v="2325"/>
    <s v="Henry Bangun Od."/>
    <m/>
    <d v="2026-06-28T00:00:00"/>
    <m/>
    <x v="0"/>
    <m/>
    <s v="VIP"/>
    <m/>
    <m/>
    <s v="Tidak"/>
    <s v="COD"/>
    <n v="104000"/>
    <s v="Recon"/>
    <n v="122075"/>
    <x v="14"/>
  </r>
  <r>
    <s v="1359173178"/>
    <d v="2026-06-24T00:00:00"/>
    <s v="MEIKA-BERKARYA"/>
    <s v="Meika Berkarya"/>
    <s v="6287818525580"/>
    <s v="Kab. Kuningan"/>
    <s v="Cilimus"/>
    <s v="Jl. Panawuan Indrapatra, Panawuan"/>
    <s v="Mas Sulhan Od."/>
    <s v="6285601672492"/>
    <x v="15"/>
    <s v="Kab. Cilacap"/>
    <s v="Bantarsari"/>
    <s v="Dusun Sidasari Rt Rw 005 012 Desa Bulaksari Kec Bantarsari Cilacap (DIANTAR LANGSUNG KE ALAMAT PENERIMA)."/>
    <n v="1"/>
    <s v="BARANG"/>
    <n v="100"/>
    <n v="0"/>
    <s v="EZ"/>
    <s v="Bulanan"/>
    <s v="Beli 1 Semprotan Noozle"/>
    <m/>
    <n v="20000"/>
    <n v="0"/>
    <n v="0"/>
    <n v="20000"/>
    <m/>
    <s v="Diskon"/>
    <n v="13000"/>
    <n v="7000"/>
    <n v="74000"/>
    <n v="1110"/>
    <s v="Mas Sulhan Od."/>
    <m/>
    <d v="2026-06-27T00:00:00"/>
    <m/>
    <x v="0"/>
    <m/>
    <s v="VIP"/>
    <m/>
    <m/>
    <s v="Tidak"/>
    <s v="COD"/>
    <n v="54000"/>
    <s v="Recon"/>
    <n v="65890"/>
    <x v="18"/>
  </r>
  <r>
    <s v="1359606575"/>
    <d v="2026-06-24T00:00:00"/>
    <s v="MEIKA-BERKARYA"/>
    <s v="Meika Berkarya"/>
    <s v="6287818525580"/>
    <s v="Kab. Kuningan"/>
    <s v="Cilimus"/>
    <s v="Jl. Panawuan Indrapatra, Panawuan, Kec. Cigandamekar, Kabupaten Kuningan, Jawa Barat"/>
    <s v="Hadijah Hoho (AK)"/>
    <s v="6282298377831"/>
    <x v="26"/>
    <s v="Bandung"/>
    <s v="Bandung Kulon"/>
    <s v="Gang Pesantren, Rt 05 / Rw 06, Jalan Cijerah, Kelurahan Cibuntu, Kecamatan Bandung Kulon, Kota Bandung, Jawa Barat,"/>
    <n v="1"/>
    <s v="BARANG"/>
    <n v="100"/>
    <n v="0"/>
    <s v="EZ"/>
    <s v="Bulanan"/>
    <s v="1 SET GIGI PALSU"/>
    <m/>
    <n v="12000"/>
    <n v="0"/>
    <n v="0"/>
    <n v="12000"/>
    <m/>
    <s v="Diskon"/>
    <n v="7000"/>
    <n v="5000"/>
    <n v="70000"/>
    <n v="1050"/>
    <s v="Hadijah Hoho (AK)"/>
    <m/>
    <d v="2026-06-26T00:00:00"/>
    <s v="HUBUNGI PENERIMA (LANGSUNG ANTAR KE ALAMAT)"/>
    <x v="0"/>
    <m/>
    <s v="VIP"/>
    <m/>
    <m/>
    <s v="Tidak"/>
    <s v="COD"/>
    <n v="58000"/>
    <s v="Recon"/>
    <n v="63950"/>
    <x v="15"/>
  </r>
  <r>
    <s v="1359608687"/>
    <d v="2026-06-24T00:00:00"/>
    <s v="MEIKA-BERKARYA"/>
    <s v="Meika Berkarya"/>
    <s v="6287818525580"/>
    <s v="Kab. Kuningan"/>
    <s v="Cilimus"/>
    <s v="Jl. Panawuan Indrapatra, Panawuan, Kec. Cigandamekar, Kabupaten Kuningan, Jawa Barat"/>
    <s v="Idris (Is)"/>
    <s v="6282296025363"/>
    <x v="8"/>
    <s v="Kab. Banggai"/>
    <s v="Kintom"/>
    <s v="Desa Tangkiang RT 1, Dusun 3 ,Jln Tengah samping sungai Tangkiang depan lapangan volly, Kec Kintom Kab Banggai Sulawesi Tengah"/>
    <n v="1"/>
    <s v="BARANG"/>
    <n v="100"/>
    <n v="0"/>
    <s v="EZ"/>
    <s v="Bulanan"/>
    <s v="1 SET GIGI PALSU"/>
    <m/>
    <n v="85000"/>
    <n v="0"/>
    <n v="0"/>
    <n v="85000"/>
    <m/>
    <s v="Diskon"/>
    <n v="34000"/>
    <n v="51000"/>
    <n v="140000"/>
    <n v="2100"/>
    <s v="Idris (Is)"/>
    <m/>
    <d v="2026-07-02T00:00:00"/>
    <s v="HUBUNGI PENERIMA (LANGSUNG ANTAR KE ALAMAT)"/>
    <x v="0"/>
    <m/>
    <s v="VIP"/>
    <m/>
    <m/>
    <s v="Tidak"/>
    <s v="COD"/>
    <n v="55000"/>
    <s v="Recon"/>
    <n v="86900"/>
    <x v="0"/>
  </r>
  <r>
    <s v="1359707055"/>
    <d v="2026-06-24T00:00:00"/>
    <s v="MEIKA-BERKARYA"/>
    <s v="Meika Berkarya"/>
    <s v="6287818525580"/>
    <s v="Kab. Kuningan"/>
    <s v="Cilimus"/>
    <s v="Jl. Panawuan Indrapatra, Panawuan"/>
    <s v="Herlinda (PS)"/>
    <s v="6282214925491"/>
    <x v="27"/>
    <s v="Kab. Bengkalis"/>
    <s v="Rupat Utara"/>
    <s v="Desa. Tanjung Medang, pulau rupat utara RT/RW 07/04 (Cet rumah warna abu-abu, dibelakang tukang bakso)"/>
    <n v="1"/>
    <s v="BARANG"/>
    <n v="100"/>
    <n v="0"/>
    <s v="EZ"/>
    <s v="Bulanan"/>
    <s v="Beli 1 Gratis 1 Gelang Retro Terapi Batu Giok"/>
    <m/>
    <n v="53000"/>
    <n v="0"/>
    <n v="0"/>
    <n v="53000"/>
    <m/>
    <s v="Diskon"/>
    <n v="21200"/>
    <n v="31800"/>
    <n v="123000"/>
    <n v="1845"/>
    <s v="tuntung"/>
    <m/>
    <d v="2026-06-29T00:00:00"/>
    <m/>
    <x v="0"/>
    <m/>
    <s v="VIP"/>
    <m/>
    <m/>
    <s v="Tidak"/>
    <s v="COD"/>
    <n v="70000"/>
    <s v="Recon"/>
    <n v="89355"/>
    <x v="7"/>
  </r>
  <r>
    <s v="1359585239"/>
    <d v="2026-06-24T00:00:00"/>
    <s v="MEIKA-BERKARYA"/>
    <s v="Meika Berkarya"/>
    <s v="6287818525580"/>
    <s v="Kab. Kuningan"/>
    <s v="Cilimus"/>
    <s v="Jl. Panawuan Indrapatra, Panawuan"/>
    <s v="Feri kaesmetan Od."/>
    <s v="6281237457462"/>
    <x v="1"/>
    <s v="Kab. Kupang"/>
    <s v="Kupang Timur"/>
    <s v="Desa Nunkurus Dusun Laus Rt 20 Rw 008 Kec Kupang Timur (DIANTAR LANGSUNG KE ALAMAT PENERIMA)."/>
    <n v="1"/>
    <s v="BARANG"/>
    <n v="100"/>
    <n v="0"/>
    <s v="EZ"/>
    <s v="Bulanan"/>
    <s v="Beli 1 Gratis 1 Alat Cukur Multifungsi"/>
    <m/>
    <n v="70000"/>
    <n v="0"/>
    <n v="0"/>
    <n v="70000"/>
    <m/>
    <s v="Diskon"/>
    <n v="28000"/>
    <n v="42000"/>
    <n v="174000"/>
    <n v="2610"/>
    <m/>
    <m/>
    <m/>
    <m/>
    <x v="1"/>
    <m/>
    <s v="VIP"/>
    <m/>
    <m/>
    <s v="Tidak"/>
    <s v="COD"/>
    <n v="104000"/>
    <s v="-"/>
    <n v="129390"/>
    <x v="20"/>
  </r>
  <r>
    <s v="1359579669"/>
    <d v="2026-06-24T00:00:00"/>
    <s v="MEIKA-BERKARYA"/>
    <s v="Meika Berkarya"/>
    <s v="6287818525580"/>
    <s v="Kab. Kuningan"/>
    <s v="Cilimus"/>
    <s v="Jl. Panawuan Indrapatra, Panawuan, Kec. Cigandamekar, Kabupaten Kuningan, Jawa Barat"/>
    <s v="Bambang hariadi (Fr)"/>
    <s v="6285756805828"/>
    <x v="3"/>
    <s v="Kab. Minahasa Selatan"/>
    <s v="Tumpaan"/>
    <s v="Jln Frans Mamoto Jaga 6 Komplek Pamrumah Ke 13Jalur Kiri Desa Tumpaan, Kecamatantumpaan"/>
    <n v="1"/>
    <s v="BARANG"/>
    <n v="100"/>
    <n v="0"/>
    <s v="EZ"/>
    <s v="Bulanan"/>
    <s v="1 SET GIGI PALSU"/>
    <m/>
    <n v="102000"/>
    <n v="0"/>
    <n v="0"/>
    <n v="102000"/>
    <m/>
    <s v="Diskon"/>
    <n v="40800"/>
    <n v="61200"/>
    <n v="162000"/>
    <n v="2430"/>
    <s v="Bambang hariadi (Fr)"/>
    <m/>
    <d v="2026-06-29T00:00:00"/>
    <s v="HUBUNGI PENERIMA (LANGSUNG ANTAR KE ALAMAT)"/>
    <x v="0"/>
    <m/>
    <s v="VIP"/>
    <m/>
    <m/>
    <s v="Tidak"/>
    <s v="COD"/>
    <n v="60000"/>
    <s v="Recon"/>
    <n v="98370"/>
    <x v="7"/>
  </r>
  <r>
    <s v="1359132192"/>
    <d v="2026-06-24T00:00:00"/>
    <s v="MEIKA-BERKARYA"/>
    <s v="Meika Berkarya"/>
    <s v="6287818525580"/>
    <s v="Kab. Kuningan"/>
    <s v="Cilimus"/>
    <s v="Jl. Panawuan Indrapatra, Panawuan"/>
    <s v="Gatot SY Od."/>
    <s v="6285384268777"/>
    <x v="22"/>
    <s v="Kab. Tulang Bawang Barat"/>
    <s v="Tulang Bawang Tengah"/>
    <s v="Rt 4 Rw 4 Kelurahan Panaragan Jaya Kec Tulang Bawang Tengah (DIANTAR LANGSUNG KE ALAMAT PENERIMA)."/>
    <n v="1"/>
    <s v="BARANG"/>
    <n v="100"/>
    <n v="0"/>
    <s v="EZ"/>
    <s v="Bulanan"/>
    <s v="Beli 1 Gratis 1 Gelang Retro Terapi Batu Giok"/>
    <m/>
    <n v="40000"/>
    <n v="0"/>
    <n v="0"/>
    <n v="40000"/>
    <m/>
    <s v="Diskon"/>
    <n v="16000"/>
    <n v="24000"/>
    <n v="110000"/>
    <n v="1650"/>
    <s v="Gatot SY Od."/>
    <m/>
    <d v="2026-06-27T00:00:00"/>
    <m/>
    <x v="0"/>
    <m/>
    <s v="VIP"/>
    <m/>
    <m/>
    <s v="Tidak"/>
    <s v="COD"/>
    <n v="70000"/>
    <s v="Recon"/>
    <n v="84350"/>
    <x v="18"/>
  </r>
  <r>
    <s v="1359286860"/>
    <d v="2026-06-24T00:00:00"/>
    <s v="MEIKA-BERKARYA"/>
    <s v="Meika Berkarya"/>
    <s v="6287818525580"/>
    <s v="Kab. Kuningan"/>
    <s v="Cilimus"/>
    <s v="Jl. Panawuan Indrapatra, Panawuan, Kec. Cigandamekar, Kabupaten Kuningan, Jawa Barat"/>
    <s v="Ahmad somantri (Fr)"/>
    <s v="6282128558968"/>
    <x v="26"/>
    <s v="Kab. Cianjur"/>
    <s v="Cilaku"/>
    <s v="Kp.Ciajag2 RT 003.RW 005 Desa Sirnagalih, Kec Cilaku"/>
    <n v="1"/>
    <s v="BARANG"/>
    <n v="100"/>
    <n v="0"/>
    <s v="EZ"/>
    <s v="Bulanan"/>
    <s v="1 SET POMPA SEDOT MANUAL (1 POMPA DAN 1 SELANG)"/>
    <m/>
    <n v="16000"/>
    <n v="0"/>
    <n v="0"/>
    <n v="16000"/>
    <m/>
    <s v="Diskon"/>
    <n v="11000"/>
    <n v="5000"/>
    <n v="89000"/>
    <n v="1335"/>
    <s v="Ahmad somantri (Fr)"/>
    <m/>
    <d v="2026-06-26T00:00:00"/>
    <s v="HUBUNGI PENERIMA (LANGSUNG ANTAR KE ALAMAT)"/>
    <x v="0"/>
    <m/>
    <s v="VIP"/>
    <m/>
    <m/>
    <s v="Tidak"/>
    <s v="COD"/>
    <n v="73000"/>
    <s v="Recon"/>
    <n v="82665"/>
    <x v="15"/>
  </r>
  <r>
    <s v="1359858577"/>
    <d v="2026-06-24T00:00:00"/>
    <s v="MEIKA-BERKARYA"/>
    <s v="Meika Berkarya"/>
    <s v="6287818525580"/>
    <s v="Kab. Kuningan"/>
    <s v="Cilimus"/>
    <s v="Jl. Panawuan Indrapatra, Panawuan, Kec. Cigandamekar, Kabupaten Kuningan, Jawa Barat"/>
    <s v="Tedy Daryanyo (RM)"/>
    <s v="6285247288071"/>
    <x v="19"/>
    <s v="Kab. Paser"/>
    <s v="Batu Sopang"/>
    <s v="Desa Batu Kajang, RT 016 Jl Padat Karya RT 016 Batu Kajang, persis bersebelahan dengan Mushola Nurul Hidayah, Kec Batu Sopang"/>
    <n v="1"/>
    <s v="BARANG"/>
    <n v="100"/>
    <n v="0"/>
    <s v="EZ"/>
    <s v="Bulanan"/>
    <s v="2 Topi Visor Anti UV (BLUE)"/>
    <m/>
    <n v="67000"/>
    <n v="0"/>
    <n v="0"/>
    <n v="67000"/>
    <m/>
    <s v="Diskon"/>
    <n v="26800"/>
    <n v="40200"/>
    <n v="221000"/>
    <n v="3315"/>
    <s v="ybs"/>
    <m/>
    <d v="2026-07-06T00:00:00"/>
    <s v="HUBUNGI PENERIMA (LANGSUNG ANTAR KE ALAMAT)"/>
    <x v="1"/>
    <m/>
    <s v="VIP"/>
    <m/>
    <m/>
    <s v="Tidak"/>
    <s v="COD"/>
    <n v="154000"/>
    <s v="-"/>
    <n v="177485"/>
    <x v="2"/>
  </r>
  <r>
    <s v="1355862361"/>
    <d v="2026-06-24T00:00:00"/>
    <s v="MEIKA-BERKARYA"/>
    <s v="Meika Berkarya"/>
    <s v="6287818525580"/>
    <s v="Kab. Kuningan"/>
    <s v="Cilimus"/>
    <s v="Jl. Panawuan Indrapatra, Panawuan"/>
    <s v="Najmuddin (Kin)"/>
    <s v="6289523137925"/>
    <x v="5"/>
    <s v="Kab. Bengkayang"/>
    <s v="Sungai Raya Kepulauan"/>
    <s v="Dusun Sungai Soga RT 001 RW 002 Desa Karimunting (LANGSUNG DIANTARKAN KE ALAMAT)"/>
    <n v="1"/>
    <s v="BARANG"/>
    <n v="100"/>
    <n v="0"/>
    <s v="EZ"/>
    <s v="Bulanan"/>
    <s v="Beli 2 Gratis 1 Semprotan Noozle"/>
    <m/>
    <n v="74000"/>
    <n v="0"/>
    <n v="0"/>
    <n v="74000"/>
    <m/>
    <s v="Diskon"/>
    <n v="29600"/>
    <n v="44400"/>
    <n v="178000"/>
    <n v="2670"/>
    <s v="ybs"/>
    <m/>
    <d v="2026-06-28T00:00:00"/>
    <m/>
    <x v="0"/>
    <m/>
    <s v="VIP"/>
    <m/>
    <m/>
    <s v="Tidak"/>
    <s v="COD"/>
    <n v="104000"/>
    <s v="Recon"/>
    <n v="130930"/>
    <x v="14"/>
  </r>
  <r>
    <s v="1355873798"/>
    <d v="2026-06-24T00:00:00"/>
    <s v="MEIKA-BERKARYA"/>
    <s v="Meika Berkarya"/>
    <s v="6287818525580"/>
    <s v="Kab. Kuningan"/>
    <s v="Cilimus"/>
    <s v="Jl. Panawuan Indrapatra, Panawuan"/>
    <s v="Yahya Alopada(Mar)."/>
    <s v="6281222904269"/>
    <x v="1"/>
    <s v="Kab. Alor"/>
    <s v="Alor Tengah Utara"/>
    <s v="Mabu RT 005/RW 003 Desa.Fung afeng Kec.Alor tengah utara Kab.Alor Nusa tenggara timur"/>
    <n v="1"/>
    <s v="BARANG"/>
    <n v="100"/>
    <n v="0"/>
    <s v="EZ"/>
    <s v="Bulanan"/>
    <s v="Beli 1 Pembesar Layar Hp"/>
    <m/>
    <n v="80000"/>
    <n v="0"/>
    <n v="0"/>
    <n v="80000"/>
    <m/>
    <s v="Diskon"/>
    <n v="32000"/>
    <n v="48000"/>
    <n v="150000"/>
    <n v="2250"/>
    <m/>
    <m/>
    <m/>
    <m/>
    <x v="1"/>
    <m/>
    <s v="VIP"/>
    <m/>
    <m/>
    <s v="Tidak"/>
    <s v="COD"/>
    <n v="70000"/>
    <s v="-"/>
    <n v="99750"/>
    <x v="20"/>
  </r>
  <r>
    <s v="1359705606"/>
    <d v="2026-06-24T00:00:00"/>
    <s v="MEIKA-BERKARYA"/>
    <s v="Meika Berkarya"/>
    <s v="6287818525580"/>
    <s v="Kab. Kuningan"/>
    <s v="Cilimus"/>
    <s v="Jl. Panawuan Indrapatra, Panawuan"/>
    <s v="Basuki Sudarsono (ib)"/>
    <s v="6283874881257"/>
    <x v="24"/>
    <s v="Jakarta Pusat"/>
    <s v="Kemayoran"/>
    <s v="Jln. Bungur Besar 19/1, RT.011/RW.01, Kel. Gn. Sahari Selatan, Kec. Kemayoran, Jakarta Pusat 10610"/>
    <n v="1"/>
    <s v="BARANG"/>
    <n v="100"/>
    <n v="0"/>
    <s v="EZ"/>
    <s v="Bulanan"/>
    <s v="Beli 1 Gratis 1 Gelang Retro Terapi Batu Giok"/>
    <m/>
    <n v="14000"/>
    <n v="0"/>
    <n v="0"/>
    <n v="14000"/>
    <m/>
    <s v="Diskon"/>
    <n v="8000"/>
    <n v="6000"/>
    <n v="84000"/>
    <n v="1260"/>
    <s v="jnt"/>
    <s v="Atasan/Staf/Karyawan"/>
    <d v="2026-06-29T00:00:00"/>
    <m/>
    <x v="1"/>
    <m/>
    <s v="VIP"/>
    <m/>
    <m/>
    <s v="Tidak"/>
    <s v="COD"/>
    <n v="70000"/>
    <s v="-"/>
    <n v="76740"/>
    <x v="7"/>
  </r>
  <r>
    <s v="1359625789"/>
    <d v="2026-06-24T00:00:00"/>
    <s v="MEIKA-BERKARYA"/>
    <s v="Meika Berkarya"/>
    <s v="6287818525580"/>
    <s v="Kab. Kuningan"/>
    <s v="Cilimus"/>
    <s v="Jl. Panawuan Indrapatra, Panawuan"/>
    <s v="Ulen(Mar)."/>
    <s v="6285357933109"/>
    <x v="5"/>
    <s v="Kab. Bengkayang"/>
    <s v="Bengkayang"/>
    <s v="Rt 03 jaku bawah jalan bukit jamur"/>
    <n v="1"/>
    <s v="BARANG"/>
    <n v="100"/>
    <n v="0"/>
    <s v="EZ"/>
    <s v="Bulanan"/>
    <s v="Beli 1 Semprotan Noozle"/>
    <m/>
    <n v="74000"/>
    <n v="0"/>
    <n v="0"/>
    <n v="74000"/>
    <m/>
    <s v="Diskon"/>
    <n v="29600"/>
    <n v="44400"/>
    <n v="129000"/>
    <n v="1935"/>
    <m/>
    <m/>
    <m/>
    <m/>
    <x v="1"/>
    <m/>
    <s v="VIP"/>
    <m/>
    <m/>
    <s v="Tidak"/>
    <s v="COD"/>
    <n v="55000"/>
    <s v="-"/>
    <n v="82665"/>
    <x v="20"/>
  </r>
  <r>
    <s v="1359221997"/>
    <d v="2026-06-24T00:00:00"/>
    <s v="MEIKA-BERKARYA"/>
    <s v="Meika Berkarya"/>
    <s v="6287818525580"/>
    <s v="Kab. Kuningan"/>
    <s v="Cilimus"/>
    <s v="Jl. Panawuan Indrapatra, Panawuan"/>
    <s v="Roby surentu (ib)"/>
    <s v="6282152535941"/>
    <x v="3"/>
    <s v="Manado"/>
    <s v="Mapanget"/>
    <s v="Desa Kairagi satu , lingkungan tiga, ( depan pompa bensin)"/>
    <n v="1"/>
    <s v="BARANG"/>
    <n v="100"/>
    <n v="0"/>
    <s v="EZ"/>
    <s v="Bulanan"/>
    <s v="Beli 1 Gratis 1 Sikat Punggug"/>
    <m/>
    <n v="64000"/>
    <n v="0"/>
    <n v="0"/>
    <n v="64000"/>
    <m/>
    <s v="Diskon"/>
    <n v="25600"/>
    <n v="38400"/>
    <n v="134000"/>
    <n v="2010"/>
    <s v="Meika Berkarya"/>
    <m/>
    <d v="2026-07-07T00:00:00"/>
    <m/>
    <x v="1"/>
    <m/>
    <s v="VIP"/>
    <m/>
    <m/>
    <s v="Tidak"/>
    <s v="COD"/>
    <n v="70000"/>
    <s v="-"/>
    <n v="93590"/>
    <x v="16"/>
  </r>
  <r>
    <s v="1359688504"/>
    <d v="2026-06-24T00:00:00"/>
    <s v="MEIKA-BERKARYA"/>
    <s v="Meika Berkarya"/>
    <s v="6287818525580"/>
    <s v="Kab. Kuningan"/>
    <s v="Cilimus"/>
    <s v="Jl. Panawuan Indrapatra, Panawuan"/>
    <s v="nangsiti (ib)"/>
    <s v="6285398425568"/>
    <x v="3"/>
    <s v="Kab. Bolaang Mongondow"/>
    <s v="Dumoga"/>
    <s v="desa dumoga rt1 dsn 1 jln akd.kompleks kantor.koramil."/>
    <n v="1"/>
    <s v="BARANG"/>
    <n v="100"/>
    <n v="0"/>
    <s v="EZ"/>
    <s v="Bulanan"/>
    <s v="Beli 1 Gratis 1 Sikat Punggug"/>
    <m/>
    <n v="114000"/>
    <n v="0"/>
    <n v="0"/>
    <n v="114000"/>
    <m/>
    <s v="Diskon"/>
    <n v="45600"/>
    <n v="68400"/>
    <n v="184000"/>
    <n v="2760"/>
    <s v="Meika Berkarya"/>
    <m/>
    <d v="2026-07-07T00:00:00"/>
    <m/>
    <x v="1"/>
    <m/>
    <s v="VIP"/>
    <m/>
    <m/>
    <s v="Tidak"/>
    <s v="COD"/>
    <n v="70000"/>
    <s v="-"/>
    <n v="112840"/>
    <x v="16"/>
  </r>
  <r>
    <s v="1359840623"/>
    <d v="2026-06-24T00:00:00"/>
    <s v="MEIKA-BERKARYA"/>
    <s v="Meika Berkarya"/>
    <s v="6287818525580"/>
    <s v="Kab. Kuningan"/>
    <s v="Cilimus"/>
    <s v="Jl. Panawuan Indrapatra, Panawuan"/>
    <s v="Elly Su (Jj)"/>
    <s v="6285398013399"/>
    <x v="3"/>
    <s v="Manado"/>
    <s v="Mapanget"/>
    <s v="Jl. Politehnik No. 129 Kelurahan Kairagi 2 Lingkungan 11, Patokan rumah dekat GPDI Elim"/>
    <n v="1"/>
    <s v="BARANG"/>
    <n v="100"/>
    <n v="0"/>
    <s v="EZ"/>
    <s v="Bulanan"/>
    <s v="Beli 2 Gratis 1 Semprotan Noozle"/>
    <m/>
    <n v="64000"/>
    <n v="0"/>
    <n v="0"/>
    <n v="64000"/>
    <m/>
    <s v="Diskon"/>
    <n v="25600"/>
    <n v="38400"/>
    <n v="168000"/>
    <n v="2520"/>
    <s v="ybs"/>
    <m/>
    <d v="2026-07-06T00:00:00"/>
    <m/>
    <x v="1"/>
    <m/>
    <s v="VIP"/>
    <m/>
    <m/>
    <s v="Tidak"/>
    <s v="COD"/>
    <n v="104000"/>
    <s v="-"/>
    <n v="127080"/>
    <x v="2"/>
  </r>
  <r>
    <s v="1359628450"/>
    <d v="2026-06-24T00:00:00"/>
    <s v="MEIKA-BERKARYA"/>
    <s v="Meika Berkarya"/>
    <s v="6287818525580"/>
    <s v="Kab. Kuningan"/>
    <s v="Cilimus"/>
    <s v="Jl. Panawuan Indrapatra, Panawuan"/>
    <s v="HajiPoniman Od."/>
    <s v="6287874650544"/>
    <x v="16"/>
    <s v="Kab. Lumajang"/>
    <s v="Jatiroto"/>
    <s v="Perum Nyeoran Blok K2 Rt 65 Rw 16 Kelurahan Kaliboto Lor Kec Jatiroto Lumajang (DIANTAR LANGSUNG KE ALAMAT PENERIMA)."/>
    <n v="1"/>
    <s v="BARANG"/>
    <n v="100"/>
    <n v="0"/>
    <s v="EZ"/>
    <s v="Bulanan"/>
    <s v="Beli 1 Gratis 1 Gelang Retro Terapi Batu Giok"/>
    <m/>
    <n v="27000"/>
    <n v="0"/>
    <n v="0"/>
    <n v="27000"/>
    <m/>
    <s v="Diskon"/>
    <n v="18000"/>
    <n v="9000"/>
    <n v="97000"/>
    <n v="1455"/>
    <s v="jn"/>
    <s v="Atasan/Staf/Karyawan"/>
    <d v="2026-06-30T00:00:00"/>
    <m/>
    <x v="1"/>
    <m/>
    <s v="VIP"/>
    <m/>
    <m/>
    <s v="Tidak"/>
    <s v="COD"/>
    <n v="70000"/>
    <s v="-"/>
    <n v="86545"/>
    <x v="9"/>
  </r>
  <r>
    <s v="1359685420"/>
    <d v="2026-06-24T00:00:00"/>
    <s v="MEIKA-BERKARYA"/>
    <s v="Meika Berkarya"/>
    <s v="6287818525580"/>
    <s v="Kab. Kuningan"/>
    <s v="Cilimus"/>
    <s v="Jl. Panawuan Indrapatra, Panawuan"/>
    <s v="Kristoforus Olla Od."/>
    <s v="6285253983836"/>
    <x v="1"/>
    <s v="Kab. Timor Tengah Utara"/>
    <s v="Miomaffo Barat"/>
    <s v="Jln. El Tari Sallu Eban, RT. 010, RW 005, Desa Sallu, Kecamatan Miomaffo Barat, Kabupaten Timor Tengah Utara, Propinsi Nusa Tenggara Timur."/>
    <n v="1"/>
    <s v="BARANG"/>
    <n v="100"/>
    <n v="0"/>
    <s v="EZ"/>
    <s v="Bulanan"/>
    <s v="Beli 1 Gratis 1 Gelang Retro Terapi Batu Giok"/>
    <m/>
    <n v="82000"/>
    <n v="0"/>
    <n v="0"/>
    <n v="82000"/>
    <m/>
    <s v="Diskon"/>
    <n v="32800"/>
    <n v="49200"/>
    <n v="152000"/>
    <n v="2280"/>
    <m/>
    <m/>
    <m/>
    <m/>
    <x v="1"/>
    <m/>
    <s v="VIP"/>
    <m/>
    <m/>
    <s v="Tidak"/>
    <s v="COD"/>
    <n v="70000"/>
    <s v="-"/>
    <n v="100520"/>
    <x v="20"/>
  </r>
  <r>
    <s v="1359685164"/>
    <d v="2026-06-24T00:00:00"/>
    <s v="MEIKA-BERKARYA"/>
    <s v="Meika Berkarya"/>
    <s v="6287818525580"/>
    <s v="Kab. Kuningan"/>
    <s v="Cilimus"/>
    <s v="Jl. Panawuan Indrapatra, Panawuan"/>
    <s v="Hj. Nurkema (PS)"/>
    <s v="6281353815763"/>
    <x v="2"/>
    <s v="Kab. Sumbawa"/>
    <s v="Moyo Hulu"/>
    <s v="Dusun. Lito B RT/RW 02/03 Desa. Lito (Ada sungai di depan seberang jalan)"/>
    <n v="1"/>
    <s v="BARANG"/>
    <n v="100"/>
    <n v="0"/>
    <s v="EZ"/>
    <s v="Bulanan"/>
    <s v="Beli 1 Gratis 1 Gelang Retro Terapi Batu Giok"/>
    <m/>
    <n v="52000"/>
    <n v="0"/>
    <n v="0"/>
    <n v="52000"/>
    <m/>
    <s v="Diskon"/>
    <n v="20800"/>
    <n v="31200"/>
    <n v="122000"/>
    <n v="1830"/>
    <s v="Hj. Nurkema (PS)"/>
    <m/>
    <d v="2026-07-03T00:00:00"/>
    <m/>
    <x v="0"/>
    <m/>
    <s v="VIP"/>
    <m/>
    <m/>
    <s v="Tidak"/>
    <s v="COD"/>
    <n v="70000"/>
    <s v="Recon"/>
    <n v="88970"/>
    <x v="19"/>
  </r>
  <r>
    <s v="1359629527"/>
    <d v="2026-06-24T00:00:00"/>
    <s v="MEIKA-BERKARYA"/>
    <s v="Meika Berkarya"/>
    <s v="6287818525580"/>
    <s v="Kab. Kuningan"/>
    <s v="Cilimus"/>
    <s v="Jl. Panawuan Indrapatra, Panawuan"/>
    <s v="Agus Triyanto (PS)"/>
    <s v="6285325066931"/>
    <x v="15"/>
    <s v="Kab. Grobogan"/>
    <s v="Karangrayung"/>
    <s v="Kalak Tengah RT 02 RW 02 Desa. Karanganyar (ANTRAKN LANGSUNG PAKET KE ALAMAT)"/>
    <n v="1"/>
    <s v="BARANG"/>
    <n v="100"/>
    <n v="0"/>
    <s v="EZ"/>
    <s v="Bulanan"/>
    <s v="Beli 1 Semprotan Noozle"/>
    <m/>
    <n v="25000"/>
    <n v="0"/>
    <n v="0"/>
    <n v="25000"/>
    <m/>
    <s v="Diskon"/>
    <n v="18000"/>
    <n v="7000"/>
    <n v="80000"/>
    <n v="1200"/>
    <s v="fj"/>
    <m/>
    <d v="2026-06-26T00:00:00"/>
    <m/>
    <x v="0"/>
    <m/>
    <s v="VIP"/>
    <m/>
    <m/>
    <s v="Tidak"/>
    <s v="COD"/>
    <n v="55000"/>
    <s v="Recon"/>
    <n v="71800"/>
    <x v="15"/>
  </r>
  <r>
    <s v="1359685517"/>
    <d v="2026-06-24T00:00:00"/>
    <s v="MEIKA-BERKARYA"/>
    <s v="Meika Berkarya"/>
    <s v="6287818525580"/>
    <s v="Kab. Kuningan"/>
    <s v="Cilimus"/>
    <s v="Jl. Panawuan Indrapatra, Panawuan"/>
    <s v="nyoman widiarka(ib)"/>
    <s v="6285319127500"/>
    <x v="10"/>
    <s v="Kab. Ogan Komering Ulu Timur"/>
    <s v="Semendawai Timur"/>
    <s v="RT05 RW 02 desa karang mulya kecamatan semendawai timur OKU timur Sumatra selatan"/>
    <n v="1"/>
    <s v="BARANG"/>
    <n v="100"/>
    <n v="0"/>
    <s v="EZ"/>
    <s v="Bulanan"/>
    <s v="Beli 1 Gratis 1 Gelang Retro Terapi Batu Giok"/>
    <m/>
    <n v="37000"/>
    <n v="0"/>
    <n v="0"/>
    <n v="37000"/>
    <m/>
    <s v="Diskon"/>
    <n v="14800"/>
    <n v="22200"/>
    <n v="107000"/>
    <n v="1605"/>
    <s v="nyoman widiarka(ib)"/>
    <m/>
    <d v="2026-06-28T00:00:00"/>
    <m/>
    <x v="0"/>
    <m/>
    <s v="VIP"/>
    <m/>
    <m/>
    <s v="Tidak"/>
    <s v="COD"/>
    <n v="70000"/>
    <s v="Recon"/>
    <n v="83195"/>
    <x v="14"/>
  </r>
  <r>
    <s v="1359836093"/>
    <d v="2026-06-24T00:00:00"/>
    <s v="MEIKA-BERKARYA"/>
    <s v="Meika Berkarya"/>
    <s v="6287818525580"/>
    <s v="Kab. Kuningan"/>
    <s v="Cilimus"/>
    <s v="Jl. Panawuan Indrapatra, Panawuan, Kec. Cigandamekar, Kabupaten Kuningan, Jawa Barat"/>
    <s v="Ramili (Fr)"/>
    <s v="6281268892096"/>
    <x v="6"/>
    <s v="Kab. Kepulauan Mentawai"/>
    <s v="Sipora Utara"/>
    <s v="Desa Tuapejat deretan rumah ke 4 dari mesjid Alamin, Kec sipora utara"/>
    <n v="1"/>
    <s v="BARANG"/>
    <n v="100"/>
    <n v="0"/>
    <s v="EZ"/>
    <s v="Bulanan"/>
    <s v="1 SET GIGI PALSU"/>
    <m/>
    <n v="50000"/>
    <n v="0"/>
    <n v="0"/>
    <n v="50000"/>
    <m/>
    <s v="Diskon"/>
    <n v="20000"/>
    <n v="30000"/>
    <n v="110000"/>
    <n v="1650"/>
    <s v="Ramili (Fr)"/>
    <m/>
    <d v="2026-07-04T00:00:00"/>
    <s v="HUBUNGI PENERIMA (LANGSUNG ANTAR KE ALAMAT)"/>
    <x v="0"/>
    <m/>
    <s v="VIP"/>
    <m/>
    <m/>
    <s v="Tidak"/>
    <s v="COD"/>
    <n v="60000"/>
    <s v="Recon"/>
    <n v="78350"/>
    <x v="10"/>
  </r>
  <r>
    <s v="1359620679"/>
    <d v="2026-06-24T00:00:00"/>
    <s v="MEIKA-BERKARYA"/>
    <s v="Meika Berkarya"/>
    <s v="6287818525580"/>
    <s v="Kab. Kuningan"/>
    <s v="Cilimus"/>
    <s v="Jl. Panawuan Indrapatra, Panawuan"/>
    <s v="Bahari Efendi Nasution (ib)"/>
    <s v="6281361483597"/>
    <x v="0"/>
    <s v="Kab. Deli Serdang"/>
    <s v="Percut Sei Tuan"/>
    <s v="Jln Murai 5 no 390.blkg SMP neg 5.kel.Kenangan baru."/>
    <n v="1"/>
    <s v="BARANG"/>
    <n v="100"/>
    <n v="0"/>
    <s v="EZ"/>
    <s v="Bulanan"/>
    <s v="Beli 1 Gratis 1 Gelang Retro Terapi Batu Giok"/>
    <m/>
    <n v="38000"/>
    <n v="0"/>
    <n v="0"/>
    <n v="38000"/>
    <m/>
    <s v="Diskon"/>
    <n v="15200"/>
    <n v="22800"/>
    <n v="100000"/>
    <n v="1500"/>
    <s v="Bahari Efendi Nasution (ib)"/>
    <m/>
    <d v="2026-06-29T00:00:00"/>
    <m/>
    <x v="0"/>
    <m/>
    <s v="VIP"/>
    <m/>
    <m/>
    <s v="Tidak"/>
    <s v="COD"/>
    <n v="62000"/>
    <s v="Recon"/>
    <n v="75700"/>
    <x v="7"/>
  </r>
  <r>
    <s v="1359614198"/>
    <d v="2026-06-24T00:00:00"/>
    <s v="MEIKA-BERKARYA"/>
    <s v="Meika Berkarya"/>
    <s v="6287818525580"/>
    <s v="Kab. Kuningan"/>
    <s v="Cilimus"/>
    <s v="Jl. Panawuan Indrapatra, Panawuan"/>
    <s v="Irfan Sembiring Od."/>
    <s v="6289635574342"/>
    <x v="0"/>
    <s v="Kab. Karo"/>
    <s v="Berastagi"/>
    <s v="Desa Raya Kec Berastagi Karo (DIANTAR LANGSUNG KE ALAMAT PENERIMA) Perumahan Kolpri, Belakang Rumah Sakit Amanda."/>
    <n v="1"/>
    <s v="BARANG"/>
    <n v="100"/>
    <n v="0"/>
    <s v="EZ"/>
    <s v="Bulanan"/>
    <s v="Beli 1 Gratis 1 Gelang Retro Terapi Batu Giok"/>
    <m/>
    <n v="51000"/>
    <n v="0"/>
    <n v="0"/>
    <n v="51000"/>
    <m/>
    <s v="Diskon"/>
    <n v="20400"/>
    <n v="30600"/>
    <n v="121000"/>
    <n v="1815"/>
    <m/>
    <m/>
    <m/>
    <m/>
    <x v="1"/>
    <m/>
    <s v="VIP"/>
    <m/>
    <m/>
    <s v="Tidak"/>
    <s v="COD"/>
    <n v="70000"/>
    <s v="-"/>
    <n v="88585"/>
    <x v="20"/>
  </r>
  <r>
    <s v="1359179149"/>
    <d v="2026-06-24T00:00:00"/>
    <s v="MEIKA-BERKARYA"/>
    <s v="Meika Berkarya"/>
    <s v="6287818525580"/>
    <s v="Kab. Kuningan"/>
    <s v="Cilimus"/>
    <s v="Jl. Panawuan Indrapatra, Panawuan"/>
    <s v="Fajar santosa Od."/>
    <s v="6285268935600"/>
    <x v="34"/>
    <s v="Kab. Belitung"/>
    <s v="Sijuk"/>
    <s v="Perumahan Staf PT. AMA Desa Air Selumar No. A08 Kec Sijuk (DIANTAR LANGSUNG KE ALAMAT PENERIMA)."/>
    <n v="1"/>
    <s v="BARANG"/>
    <n v="100"/>
    <n v="0"/>
    <s v="EZ"/>
    <s v="Bulanan"/>
    <s v="Beli 1 Gratis 1 Gelang Retro Terapi Batu Giok"/>
    <m/>
    <n v="43000"/>
    <n v="0"/>
    <n v="0"/>
    <n v="43000"/>
    <m/>
    <s v="Diskon"/>
    <n v="17200"/>
    <n v="25800"/>
    <n v="113000"/>
    <n v="1695"/>
    <s v="ybs"/>
    <m/>
    <d v="2026-07-05T00:00:00"/>
    <m/>
    <x v="1"/>
    <m/>
    <s v="VIP"/>
    <m/>
    <m/>
    <s v="Tidak"/>
    <s v="COD"/>
    <n v="70000"/>
    <s v="-"/>
    <n v="85505"/>
    <x v="12"/>
  </r>
  <r>
    <s v="1359858295"/>
    <d v="2026-06-24T00:00:00"/>
    <s v="MEIKA-BERKARYA"/>
    <s v="Meika Berkarya"/>
    <s v="6287818525580"/>
    <s v="Kab. Kuningan"/>
    <s v="Cilimus"/>
    <s v="Jl. Panawuan Indrapatra, Panawuan"/>
    <s v="Fachri. D (ib)"/>
    <s v="6281936713839"/>
    <x v="14"/>
    <s v="Kab. Takalar"/>
    <s v="Galesong"/>
    <s v="desa kalenna bontongape, dusun kamp. parang,"/>
    <n v="1"/>
    <s v="BARANG"/>
    <n v="100"/>
    <n v="0"/>
    <s v="EZ"/>
    <s v="Bulanan"/>
    <s v="Beli 1 Gratis 1 Gelang Retro Terapi Batu Giok"/>
    <m/>
    <n v="61000"/>
    <n v="0"/>
    <n v="0"/>
    <n v="61000"/>
    <m/>
    <s v="Diskon"/>
    <n v="24400"/>
    <n v="36600"/>
    <n v="131000"/>
    <n v="1965"/>
    <s v="ybs"/>
    <m/>
    <d v="2026-07-06T00:00:00"/>
    <m/>
    <x v="1"/>
    <m/>
    <s v="VIP"/>
    <m/>
    <m/>
    <s v="Tidak"/>
    <s v="COD"/>
    <n v="70000"/>
    <s v="-"/>
    <n v="92435"/>
    <x v="2"/>
  </r>
  <r>
    <s v="1359690392"/>
    <d v="2026-06-24T00:00:00"/>
    <s v="MEIKA-BERKARYA"/>
    <s v="Meika Berkarya"/>
    <s v="6287818525580"/>
    <s v="Kab. Kuningan"/>
    <s v="Cilimus"/>
    <s v="Jl. Panawuan Indrapatra, Panawuan"/>
    <s v="Nikson Nanono (Kin)"/>
    <s v="6285178079662"/>
    <x v="3"/>
    <s v="Manado"/>
    <s v="Singkil"/>
    <s v="Kelurahan Singkil Dua, Lingkungan 3, Samping Gereja Bethany Indonesia/ Singkil"/>
    <n v="1"/>
    <s v="BARANG"/>
    <n v="100"/>
    <n v="0"/>
    <s v="EZ"/>
    <s v="Bulanan"/>
    <s v="Beli 1 Gratis 1 Parfum Mobil"/>
    <m/>
    <n v="64000"/>
    <n v="0"/>
    <n v="0"/>
    <n v="64000"/>
    <m/>
    <s v="Diskon"/>
    <n v="25600"/>
    <n v="38400"/>
    <n v="168000"/>
    <n v="2520"/>
    <s v="Nikson Nanono (Kin)"/>
    <m/>
    <d v="2026-06-28T00:00:00"/>
    <m/>
    <x v="0"/>
    <m/>
    <s v="VIP"/>
    <m/>
    <m/>
    <s v="Tidak"/>
    <s v="COD"/>
    <n v="104000"/>
    <s v="Recon"/>
    <n v="127080"/>
    <x v="14"/>
  </r>
  <r>
    <s v="1359623369"/>
    <d v="2026-06-24T00:00:00"/>
    <s v="MEIKA-BERKARYA"/>
    <s v="Meika Berkarya"/>
    <s v="6287818525580"/>
    <s v="Kab. Kuningan"/>
    <s v="Cilimus"/>
    <s v="Jl. Panawuan Indrapatra, Panawuan"/>
    <s v="Rizal A Kaluku Od."/>
    <s v="6282346477977"/>
    <x v="11"/>
    <s v="Kab. Gorontalo Utara"/>
    <s v="Kwandang"/>
    <s v="Desa Leboto Dusun Tihengo Jln. Cemara Komplek SMK Kesehatan Kec Kwandang Gorontalo (DIANTAR LANGSUNG KE ALAMAT PENERIMA)."/>
    <n v="1"/>
    <s v="BARANG"/>
    <n v="100"/>
    <n v="0"/>
    <s v="EZ"/>
    <s v="Bulanan"/>
    <s v="Beli 1 Gratis 1 Semprotan Noozle"/>
    <m/>
    <n v="77000"/>
    <n v="0"/>
    <n v="0"/>
    <n v="77000"/>
    <m/>
    <s v="Diskon"/>
    <n v="30800"/>
    <n v="46200"/>
    <n v="151000"/>
    <n v="2265"/>
    <s v="Rizal A Kaluku Od."/>
    <m/>
    <d v="2026-06-29T00:00:00"/>
    <m/>
    <x v="0"/>
    <m/>
    <s v="VIP"/>
    <m/>
    <m/>
    <s v="Tidak"/>
    <s v="COD"/>
    <n v="74000"/>
    <s v="Recon"/>
    <n v="102535"/>
    <x v="7"/>
  </r>
  <r>
    <s v="1359621698"/>
    <d v="2026-06-24T00:00:00"/>
    <s v="MEIKA-BERKARYA"/>
    <s v="Meika Berkarya"/>
    <s v="6287818525580"/>
    <s v="Kab. Kuningan"/>
    <s v="Cilimus"/>
    <s v="Jl. Panawuan Indrapatra, Panawuan, Kec. Cigandamekar, Kabupaten Kuningan, Jawa Barat"/>
    <s v="jujun ( Di)"/>
    <s v="628980368088"/>
    <x v="3"/>
    <s v="Tomohon"/>
    <s v="Tomohon Timur"/>
    <s v="Kelurahan Paslaten satu ,RT 1 RW 2 , Jln kanisa,( patokan rumah kantor pos naik keatas tembusan jln maranata) kecamatan Tomohon timur"/>
    <n v="1"/>
    <s v="BARANG"/>
    <n v="100"/>
    <n v="0"/>
    <s v="EZ"/>
    <s v="Bulanan"/>
    <s v="1 SET GIGI PALSU"/>
    <m/>
    <n v="80000"/>
    <n v="0"/>
    <n v="0"/>
    <n v="80000"/>
    <m/>
    <s v="Diskon"/>
    <n v="32000"/>
    <n v="48000"/>
    <n v="140000"/>
    <n v="2100"/>
    <s v="jujun ( Di)"/>
    <m/>
    <d v="2026-06-29T00:00:00"/>
    <s v="HUBUNGI PENERIMA (LANGSUNG ANTAR KE ALAMAT)"/>
    <x v="0"/>
    <m/>
    <s v="VIP"/>
    <m/>
    <m/>
    <s v="Tidak"/>
    <s v="COD"/>
    <n v="60000"/>
    <s v="Recon"/>
    <n v="89900"/>
    <x v="7"/>
  </r>
  <r>
    <s v="1359196057"/>
    <d v="2026-06-24T00:00:00"/>
    <s v="MEIKA-BERKARYA"/>
    <s v="Meika Berkarya"/>
    <s v="6287818525580"/>
    <s v="Kab. Kuningan"/>
    <s v="Cilimus"/>
    <s v="Jl. Panawuan Indrapatra, Panawuan"/>
    <s v="Asim tenda (iaa)"/>
    <s v="6281321171951"/>
    <x v="26"/>
    <s v="Kab. Subang"/>
    <s v="Pusakajaya"/>
    <s v="Desa Bojong Tengah Dusun Bojong Sangkem RT 05 RW 01 (Patokan Dekat Bakso Piral Nopi) Kecamatan Pusakajaya Kabupaten Subang Provinsi Jawa Barat"/>
    <n v="1"/>
    <s v="BARANG"/>
    <n v="100"/>
    <n v="0"/>
    <s v="EZ"/>
    <s v="Bulanan"/>
    <s v="Beli 1 Semprotan Noozle"/>
    <m/>
    <n v="16000"/>
    <n v="0"/>
    <n v="0"/>
    <n v="16000"/>
    <m/>
    <s v="Diskon"/>
    <n v="11000"/>
    <n v="5000"/>
    <n v="71000"/>
    <n v="1065"/>
    <s v="Asim tenda (iaa)"/>
    <m/>
    <d v="2026-06-25T00:00:00"/>
    <m/>
    <x v="0"/>
    <m/>
    <s v="VIP"/>
    <m/>
    <m/>
    <s v="Tidak"/>
    <s v="COD"/>
    <n v="55000"/>
    <s v="Recon"/>
    <n v="64935"/>
    <x v="25"/>
  </r>
  <r>
    <s v="1359810320"/>
    <d v="2026-06-24T00:00:00"/>
    <s v="MEIKA-BERKARYA"/>
    <s v="Meika Berkarya"/>
    <s v="6287818525580"/>
    <s v="Kab. Kuningan"/>
    <s v="Cilimus"/>
    <s v="Jl. Panawuan Indrapatra, Panawuan"/>
    <s v="Jumadi (ib)"/>
    <s v="62895634664275"/>
    <x v="20"/>
    <s v="Kab. Bantul"/>
    <s v="Kasihan"/>
    <s v="Jomegatan,RT 11, desa Ngestiharjo"/>
    <n v="1"/>
    <s v="BARANG"/>
    <n v="100"/>
    <n v="0"/>
    <s v="EZ"/>
    <s v="Bulanan"/>
    <s v="Beli 1 Pembesar Layar Hp"/>
    <m/>
    <n v="20000"/>
    <n v="0"/>
    <n v="0"/>
    <n v="20000"/>
    <m/>
    <s v="Diskon"/>
    <n v="13000"/>
    <n v="7000"/>
    <n v="90000"/>
    <n v="1350"/>
    <s v="yang bersangkutan"/>
    <m/>
    <d v="2026-06-27T00:00:00"/>
    <m/>
    <x v="0"/>
    <m/>
    <s v="VIP"/>
    <m/>
    <m/>
    <s v="Tidak"/>
    <s v="COD"/>
    <n v="70000"/>
    <s v="Recon"/>
    <n v="81650"/>
    <x v="18"/>
  </r>
  <r>
    <s v="1358989910"/>
    <d v="2026-06-24T00:00:00"/>
    <s v="MEIKA-BERKARYA"/>
    <s v="Meika Berkarya"/>
    <s v="6287818525580"/>
    <s v="Kab. Kuningan"/>
    <s v="Cilimus"/>
    <s v="Jl. Panawuan Indrapatra, Panawuan"/>
    <s v="Wems (Jj)"/>
    <s v="6285240399282"/>
    <x v="8"/>
    <s v="Kab. Parigi Moutong"/>
    <s v="Bolano Lambunu"/>
    <s v="Jl. Trans Sulawesi Dusun 1 Kelurahan /Desa Lambunu Timur, Patokan rumah dekat pertigaan setelah Pladeker"/>
    <n v="1"/>
    <s v="BARANG"/>
    <n v="100"/>
    <n v="0"/>
    <s v="EZ"/>
    <s v="Bulanan"/>
    <s v="Beli 1 Gratis 1 Sikat Punggug"/>
    <m/>
    <n v="85000"/>
    <n v="0"/>
    <n v="0"/>
    <n v="85000"/>
    <m/>
    <s v="Diskon"/>
    <n v="34000"/>
    <n v="51000"/>
    <n v="155000"/>
    <n v="2325"/>
    <s v="Meika Berkarya"/>
    <m/>
    <d v="2026-07-07T00:00:00"/>
    <m/>
    <x v="1"/>
    <m/>
    <s v="VIP"/>
    <m/>
    <m/>
    <s v="Tidak"/>
    <s v="COD"/>
    <n v="70000"/>
    <s v="-"/>
    <n v="101675"/>
    <x v="16"/>
  </r>
  <r>
    <s v="1358687840"/>
    <d v="2026-06-24T00:00:00"/>
    <s v="MEIKA-BERKARYA"/>
    <s v="Meika Berkarya"/>
    <s v="6287818525580"/>
    <s v="Kab. Kuningan"/>
    <s v="Cilimus"/>
    <s v="Jl. Panawuan Indrapatra, Panawuan"/>
    <s v="Cecep Ali Nurdin (Kin)"/>
    <s v="6289526023515"/>
    <x v="26"/>
    <s v="Kab. Tasikmalaya"/>
    <s v="Salawu"/>
    <s v="Desa Tanjungsari, Kp. Sukamaju RT 013 RW 003 (LANGSUNG DIANTARKAN KE ALAMAT)"/>
    <n v="1"/>
    <s v="BARANG"/>
    <n v="100"/>
    <n v="0"/>
    <s v="EZ"/>
    <s v="Bulanan"/>
    <s v="Beli 1 Gratis 1 Gelang Retro Terapi Batu Giok"/>
    <m/>
    <n v="15000"/>
    <n v="0"/>
    <n v="0"/>
    <n v="15000"/>
    <m/>
    <s v="Diskon"/>
    <n v="10000"/>
    <n v="5000"/>
    <n v="85000"/>
    <n v="1275"/>
    <s v="Cecep Ali Nurdin (Kin)"/>
    <m/>
    <d v="2026-06-26T00:00:00"/>
    <m/>
    <x v="0"/>
    <m/>
    <s v="VIP"/>
    <m/>
    <m/>
    <s v="Tidak"/>
    <s v="COD"/>
    <n v="70000"/>
    <s v="Recon"/>
    <n v="78725"/>
    <x v="15"/>
  </r>
  <r>
    <s v="1359351972"/>
    <d v="2026-06-24T00:00:00"/>
    <s v="MEIKA-BERKARYA"/>
    <s v="Meika Berkarya"/>
    <s v="6287818525580"/>
    <s v="Kab. Kuningan"/>
    <s v="Cilimus"/>
    <s v="Jl. Panawuan Indrapatra, Panawuan"/>
    <s v="H. Ujun Od."/>
    <s v="6285720006112"/>
    <x v="26"/>
    <s v="Kab. Sukabumi"/>
    <s v="Jampangkulon"/>
    <s v="Kp. Pasir Cabe Rt 08 09 Desa Nagraksari Kec Jampang Kulon Sukabumi (DIANTAR LANGSUNG KE ALAMAT PENERIMA)."/>
    <n v="1"/>
    <s v="BARANG"/>
    <n v="100"/>
    <n v="0"/>
    <s v="EZ"/>
    <s v="Bulanan"/>
    <s v="Beli 1 Gratis 1 Gelang Retro Terapi Batu Giok"/>
    <m/>
    <n v="16000"/>
    <n v="0"/>
    <n v="0"/>
    <n v="16000"/>
    <m/>
    <s v="Diskon"/>
    <n v="11000"/>
    <n v="5000"/>
    <n v="86000"/>
    <n v="1290"/>
    <s v="H. Ujun Od."/>
    <m/>
    <d v="2026-06-27T00:00:00"/>
    <m/>
    <x v="0"/>
    <m/>
    <s v="VIP"/>
    <m/>
    <m/>
    <s v="Tidak"/>
    <s v="COD"/>
    <n v="70000"/>
    <s v="Recon"/>
    <n v="79710"/>
    <x v="18"/>
  </r>
  <r>
    <s v="1359812323"/>
    <d v="2026-06-24T00:00:00"/>
    <s v="MEIKA-BERKARYA"/>
    <s v="Meika Berkarya"/>
    <s v="6287818525580"/>
    <s v="Kab. Kuningan"/>
    <s v="Cilimus"/>
    <s v="Jl. Panawuan Indrapatra, Panawuan, Kec. Cigandamekar, Kabupaten Kuningan, Jawa Barat"/>
    <s v="Oknobel Lande (ar)"/>
    <s v="6282281072876"/>
    <x v="8"/>
    <s v="Kab. Morowali Utara"/>
    <s v="Lembo"/>
    <s v="Desa Korowou Depan tomorindah sebelah Polres Morowali Utara, Kecamatan Lembo"/>
    <n v="1"/>
    <s v="BARANG"/>
    <n v="100"/>
    <n v="0"/>
    <s v="EZ"/>
    <s v="Bulanan"/>
    <s v="2 SET GIGI PALSU"/>
    <m/>
    <n v="122000"/>
    <n v="0"/>
    <n v="0"/>
    <n v="122000"/>
    <m/>
    <s v="Diskon"/>
    <n v="48800"/>
    <n v="73200"/>
    <n v="222000"/>
    <n v="3330"/>
    <s v="Oknobel Lande (ar)"/>
    <m/>
    <d v="2026-07-01T00:00:00"/>
    <s v="HUBUNGI PENERIMA (LANGSUNG ANTAR KE ALAMAT)"/>
    <x v="0"/>
    <m/>
    <s v="VIP"/>
    <m/>
    <m/>
    <s v="Tidak"/>
    <s v="COD"/>
    <n v="100000"/>
    <s v="Recon"/>
    <n v="145470"/>
    <x v="3"/>
  </r>
  <r>
    <s v="1359768171"/>
    <d v="2026-06-24T00:00:00"/>
    <s v="MEIKA-BERKARYA"/>
    <s v="Meika Berkarya"/>
    <s v="6287818525580"/>
    <s v="Kab. Kuningan"/>
    <s v="Cilimus"/>
    <s v="Jl. Panawuan Indrapatra, Panawuan, Kec. Cigandamekar, Kabupaten Kuningan, Jawa Barat"/>
    <s v="Nasar (Rs)"/>
    <s v="6285298449539"/>
    <x v="8"/>
    <s v="Kab. Donggala"/>
    <s v="Banawa Tengah"/>
    <s v="Rt 1 Rw 1, Desa Salubomba, Kec Banawa Tengah"/>
    <n v="1"/>
    <s v="BARANG"/>
    <n v="100"/>
    <n v="0"/>
    <s v="EZ"/>
    <s v="Bulanan"/>
    <s v="1 SET GIGI PALSU"/>
    <m/>
    <n v="83000"/>
    <n v="0"/>
    <n v="0"/>
    <n v="83000"/>
    <m/>
    <s v="Diskon"/>
    <n v="33200"/>
    <n v="49800"/>
    <n v="143000"/>
    <n v="2145"/>
    <s v="Nasar (Rs)"/>
    <m/>
    <d v="2026-06-30T00:00:00"/>
    <s v="HUBUNGI PENERIMA (LANGSUNG ANTAR KE ALAMAT)"/>
    <x v="0"/>
    <m/>
    <s v="VIP"/>
    <m/>
    <m/>
    <s v="Tidak"/>
    <s v="COD"/>
    <n v="60000"/>
    <s v="Recon"/>
    <n v="91055"/>
    <x v="9"/>
  </r>
  <r>
    <s v="1359425379"/>
    <d v="2026-06-24T00:00:00"/>
    <s v="MEIKA-BERKARYA"/>
    <s v="Meika Berkarya"/>
    <s v="6287818525580"/>
    <s v="Kab. Kuningan"/>
    <s v="Cilimus"/>
    <s v="Jl. Panawuan Indrapatra, Panawuan"/>
    <s v="Arnoldus Benediktus (PS)"/>
    <s v="6285358227876"/>
    <x v="1"/>
    <s v="Kab. Lembata"/>
    <s v="Nubatukan"/>
    <s v="Berdikari RT/RW 01/01 Desa. Lewoleba (Samping kantor lurah lewoleba, ANTRAKN LANGSUNG KE ALAMAT)"/>
    <n v="1"/>
    <s v="BARANG"/>
    <n v="100"/>
    <n v="0"/>
    <s v="EZ"/>
    <s v="Bulanan"/>
    <s v="Beli 1 Gratis 1 Alat Cukur Multifungsi"/>
    <m/>
    <n v="84000"/>
    <n v="0"/>
    <n v="0"/>
    <n v="84000"/>
    <m/>
    <s v="Diskon"/>
    <n v="33600"/>
    <n v="50400"/>
    <n v="188000"/>
    <n v="2820"/>
    <m/>
    <m/>
    <m/>
    <m/>
    <x v="1"/>
    <m/>
    <s v="VIP"/>
    <m/>
    <m/>
    <s v="Tidak"/>
    <s v="COD"/>
    <n v="104000"/>
    <s v="-"/>
    <n v="134780"/>
    <x v="20"/>
  </r>
  <r>
    <s v="1359771950"/>
    <d v="2026-06-24T00:00:00"/>
    <s v="MEIKA-BERKARYA"/>
    <s v="Meika Berkarya"/>
    <s v="6287818525580"/>
    <s v="Kab. Kuningan"/>
    <s v="Cilimus"/>
    <s v="Jl. Panawuan Indrapatra, Panawuan"/>
    <s v="Nyoman wiyasa Od."/>
    <s v="6285185664442"/>
    <x v="8"/>
    <s v="Kab. Buol"/>
    <s v="Bukal"/>
    <s v="Jln. Gedung Walet Rt 1 Rw 2 Desa Mooyong Kec Bukal Buol (DIANTAR LANGSUNG KE ALAMAT PENERIMA)."/>
    <n v="1"/>
    <s v="BARANG"/>
    <n v="100"/>
    <n v="0"/>
    <s v="EZ"/>
    <s v="Bulanan"/>
    <s v="Beli 1 Gratis 1 Semprotan Noozle"/>
    <m/>
    <n v="85000"/>
    <n v="0"/>
    <n v="0"/>
    <n v="85000"/>
    <m/>
    <s v="Diskon"/>
    <n v="34000"/>
    <n v="51000"/>
    <n v="159000"/>
    <n v="2385"/>
    <s v="Nyoman wiyasa Od."/>
    <m/>
    <d v="2026-07-01T00:00:00"/>
    <m/>
    <x v="0"/>
    <m/>
    <s v="VIP"/>
    <m/>
    <m/>
    <s v="Tidak"/>
    <s v="COD"/>
    <n v="74000"/>
    <s v="Recon"/>
    <n v="105615"/>
    <x v="3"/>
  </r>
  <r>
    <s v="1359418047"/>
    <d v="2026-06-24T00:00:00"/>
    <s v="MEIKA-BERKARYA"/>
    <s v="Meika Berkarya"/>
    <s v="6287818525580"/>
    <s v="Kab. Kuningan"/>
    <s v="Cilimus"/>
    <s v="Jl. Panawuan Indrapatra, Panawuan, Kec. Cigandamekar, Kabupaten Kuningan, Jawa Barat"/>
    <s v="Azis baharudin ( Di)"/>
    <s v="6281272041457"/>
    <x v="22"/>
    <s v="Kab. Lampung Timur"/>
    <s v="Batanghari Nuban"/>
    <s v="Desa Trisno Mulyo, Jl M Rosin 45 Dusun 02 Rt 007 Rw 005, Kec Batanghari nuban"/>
    <n v="1"/>
    <s v="BARANG"/>
    <n v="100"/>
    <n v="0"/>
    <s v="EZ"/>
    <s v="Bulanan"/>
    <s v="1 SET POMPA SEDOT MANUAL (1 POMPA DAN 1 SELANG)"/>
    <m/>
    <n v="40000"/>
    <n v="0"/>
    <n v="0"/>
    <n v="40000"/>
    <m/>
    <s v="Diskon"/>
    <n v="16000"/>
    <n v="24000"/>
    <n v="110000"/>
    <n v="1650"/>
    <s v="Azis baharudin ( Di)"/>
    <m/>
    <d v="2026-06-26T00:00:00"/>
    <s v="HUBUNGI PENERIMA (LANGSUNG ANTAR KE ALAMAT)"/>
    <x v="0"/>
    <m/>
    <s v="VIP"/>
    <m/>
    <m/>
    <s v="Tidak"/>
    <s v="COD"/>
    <n v="70000"/>
    <s v="Recon"/>
    <n v="84350"/>
    <x v="15"/>
  </r>
  <r>
    <s v="1359414448"/>
    <d v="2026-06-24T00:00:00"/>
    <s v="MEIKA-BERKARYA"/>
    <s v="Meika Berkarya"/>
    <s v="6287818525580"/>
    <s v="Kab. Kuningan"/>
    <s v="Cilimus"/>
    <s v="Jl. Panawuan Indrapatra, Panawuan"/>
    <s v="Wahyu purwaningsih Od."/>
    <s v="6285640406229"/>
    <x v="20"/>
    <s v="Kab. Bantul"/>
    <s v="Jetis"/>
    <s v="Jln parangtritis km16,butuh,patalan,hetis,bantul,yogyakarta"/>
    <n v="1"/>
    <s v="BARANG"/>
    <n v="100"/>
    <n v="0"/>
    <s v="EZ"/>
    <s v="Bulanan"/>
    <s v="Beli 1 Gratis 1 Gelang Retro Terapi Batu Giok"/>
    <m/>
    <n v="20000"/>
    <n v="0"/>
    <n v="0"/>
    <n v="20000"/>
    <m/>
    <s v="Diskon"/>
    <n v="13000"/>
    <n v="7000"/>
    <n v="90000"/>
    <n v="1350"/>
    <s v="jnt"/>
    <s v="Atasan/Staf/Karyawan"/>
    <d v="2026-07-04T00:00:00"/>
    <m/>
    <x v="1"/>
    <m/>
    <s v="VIP"/>
    <m/>
    <m/>
    <s v="Tidak"/>
    <s v="COD"/>
    <n v="70000"/>
    <s v="-"/>
    <n v="81650"/>
    <x v="10"/>
  </r>
  <r>
    <s v="1359778480"/>
    <d v="2026-06-24T00:00:00"/>
    <s v="MEIKA-BERKARYA"/>
    <s v="Meika Berkarya"/>
    <s v="6287818525580"/>
    <s v="Kab. Kuningan"/>
    <s v="Cilimus"/>
    <s v="Jl. Panawuan Indrapatra, Panawuan"/>
    <s v="Nma, Rifan ritan(Mar)."/>
    <s v="6281287966894"/>
    <x v="1"/>
    <s v="Kab. Sikka"/>
    <s v="Talibura"/>
    <s v="kabupaten SIKKA Kecamatan Talibura Desa lewomada RT/ RW,,08/04 Lorong kapela"/>
    <n v="1"/>
    <s v="BARANG"/>
    <n v="100"/>
    <n v="0"/>
    <s v="EZ"/>
    <s v="Bulanan"/>
    <s v="Beli 1 Pembesar Layar Hp"/>
    <m/>
    <n v="85000"/>
    <n v="0"/>
    <n v="0"/>
    <n v="85000"/>
    <m/>
    <s v="Diskon"/>
    <n v="34000"/>
    <n v="51000"/>
    <n v="155000"/>
    <n v="2325"/>
    <m/>
    <m/>
    <m/>
    <m/>
    <x v="1"/>
    <m/>
    <s v="VIP"/>
    <m/>
    <m/>
    <s v="Tidak"/>
    <s v="COD"/>
    <n v="70000"/>
    <s v="-"/>
    <n v="101675"/>
    <x v="20"/>
  </r>
  <r>
    <s v="1359779065"/>
    <d v="2026-06-24T00:00:00"/>
    <s v="MEIKA-BERKARYA"/>
    <s v="Meika Berkarya"/>
    <s v="6287818525580"/>
    <s v="Kab. Kuningan"/>
    <s v="Cilimus"/>
    <s v="Jl. Panawuan Indrapatra, Panawuan"/>
    <s v="Kurniawan Prayitno (PS)"/>
    <s v="628819976089"/>
    <x v="15"/>
    <s v="Semarang"/>
    <s v="Semarang Tengah"/>
    <s v="PT. Asuransi Sinar Mas Cab Semarang, Rukan Pemuda Mas Blok A Kav A No 8 Jl. Pemuda No 150 Semarang Desa. Sekayu"/>
    <n v="1"/>
    <s v="BARANG"/>
    <n v="100"/>
    <n v="0"/>
    <s v="EZ"/>
    <s v="Bulanan"/>
    <s v="Beli 1 Gratis 1 Alat Cukur Multifungsi"/>
    <m/>
    <n v="20000"/>
    <n v="0"/>
    <n v="0"/>
    <n v="20000"/>
    <m/>
    <s v="Diskon"/>
    <n v="8000"/>
    <n v="12000"/>
    <n v="0"/>
    <n v="0"/>
    <s v="Kurniawan Prayitno (PS)"/>
    <m/>
    <d v="2026-06-26T00:00:00"/>
    <m/>
    <x v="0"/>
    <m/>
    <s v="VIP"/>
    <m/>
    <m/>
    <s v="Tidak"/>
    <s v="NONCOD"/>
    <n v="-20000"/>
    <s v="-"/>
    <n v="-12000"/>
    <x v="15"/>
  </r>
  <r>
    <s v="1359778582"/>
    <d v="2026-06-24T00:00:00"/>
    <s v="MEIKA-BERKARYA"/>
    <s v="Meika Berkarya"/>
    <s v="6287818525580"/>
    <s v="Kab. Kuningan"/>
    <s v="Cilimus"/>
    <s v="Jl. Panawuan Indrapatra, Panawuan"/>
    <s v="Sumardjo (Jj)"/>
    <s v="6289601124585"/>
    <x v="15"/>
    <s v="Kab. Demak"/>
    <s v="Demak"/>
    <s v="Kenep RT 05 RW 03 Kelurahan /Desa Mangunjiwan Jln. Pangeran Demak, Patokan rumah samping Masjid LDII Kenep"/>
    <n v="1"/>
    <s v="BARANG"/>
    <n v="100"/>
    <n v="0"/>
    <s v="EZ"/>
    <s v="Bulanan"/>
    <s v="Beli 1 Semprotan Noozle"/>
    <m/>
    <n v="25000"/>
    <n v="0"/>
    <n v="0"/>
    <n v="25000"/>
    <m/>
    <s v="Diskon"/>
    <n v="18000"/>
    <n v="7000"/>
    <n v="76000"/>
    <n v="1140"/>
    <s v="jnt"/>
    <s v="Atasan/Staf/Karyawan"/>
    <d v="2026-07-04T00:00:00"/>
    <m/>
    <x v="1"/>
    <m/>
    <s v="VIP"/>
    <m/>
    <m/>
    <s v="Tidak"/>
    <s v="COD"/>
    <n v="51000"/>
    <s v="-"/>
    <n v="67860"/>
    <x v="10"/>
  </r>
  <r>
    <s v="1359877975"/>
    <d v="2026-06-24T00:00:00"/>
    <s v="MEIKA-BERKARYA"/>
    <s v="Meika Berkarya"/>
    <s v="6287818525580"/>
    <s v="Kab. Kuningan"/>
    <s v="Cilimus"/>
    <s v="Jl. Panawuan Indrapatra, Panawuan"/>
    <s v="Mince Bunga (PS)"/>
    <s v="6281240584238"/>
    <x v="14"/>
    <s v="Kab. Toraja Utara"/>
    <s v="Tallunglipu"/>
    <s v="Jl. Uki Toraja Kampus 2 Bolu/Desa. Tallunglipu Matallo (belakang Toarco Jaya Lorong Pakea Kios Amel )"/>
    <n v="1"/>
    <s v="BARANG"/>
    <n v="100"/>
    <n v="0"/>
    <s v="EZ"/>
    <s v="Bulanan"/>
    <s v="Beli 2 Gratis 1 Semprotan Noozle"/>
    <m/>
    <n v="65000"/>
    <n v="0"/>
    <n v="0"/>
    <n v="65000"/>
    <m/>
    <s v="Diskon"/>
    <n v="26000"/>
    <n v="39000"/>
    <n v="169000"/>
    <n v="2535"/>
    <s v="Mince Bunga (PS)"/>
    <m/>
    <d v="2026-06-30T00:00:00"/>
    <m/>
    <x v="0"/>
    <m/>
    <s v="VIP"/>
    <m/>
    <m/>
    <s v="Tidak"/>
    <s v="COD"/>
    <n v="104000"/>
    <s v="Recon"/>
    <n v="127465"/>
    <x v="9"/>
  </r>
  <r>
    <s v="1359417925"/>
    <d v="2026-06-24T00:00:00"/>
    <s v="MEIKA-BERKARYA"/>
    <s v="Meika Berkarya"/>
    <s v="6287818525580"/>
    <s v="Kab. Kuningan"/>
    <s v="Cilimus"/>
    <s v="Jl. Panawuan Indrapatra, Panawuan"/>
    <s v="Dewen (PS)"/>
    <s v="6282284055531"/>
    <x v="19"/>
    <s v="Kab. Kutai Barat"/>
    <s v="Damai"/>
    <s v="Jl. Trans Kalimantan RT 05 Desa. Jengan Danum (ANTRAKN LANGSUNG KE ALAMAT)"/>
    <n v="1"/>
    <s v="BARANG"/>
    <n v="100"/>
    <n v="0"/>
    <s v="EZ"/>
    <s v="Bulanan"/>
    <s v="Beli 1 Gratis 1 Parfum Mobil"/>
    <m/>
    <n v="85000"/>
    <n v="0"/>
    <n v="0"/>
    <n v="85000"/>
    <m/>
    <s v="Diskon"/>
    <n v="34000"/>
    <n v="51000"/>
    <n v="189000"/>
    <n v="2835"/>
    <s v="jnt"/>
    <s v="Atasan/Staf/Karyawan"/>
    <d v="2026-07-09T00:00:00"/>
    <m/>
    <x v="1"/>
    <m/>
    <s v="VIP"/>
    <m/>
    <m/>
    <s v="Tidak"/>
    <s v="COD"/>
    <n v="104000"/>
    <s v="-"/>
    <n v="135165"/>
    <x v="8"/>
  </r>
  <r>
    <s v="1359416168"/>
    <d v="2026-06-24T00:00:00"/>
    <s v="MEIKA-BERKARYA"/>
    <s v="Meika Berkarya"/>
    <s v="6287818525580"/>
    <s v="Kab. Kuningan"/>
    <s v="Cilimus"/>
    <s v="Jl. Panawuan Indrapatra, Panawuan"/>
    <s v="Elisabeth lutuh (ib)"/>
    <s v="6285253518740"/>
    <x v="1"/>
    <s v="Kupang"/>
    <s v="Kota Raja"/>
    <s v="Cabang abadi jln kecipir gang pepaya desa Bakunase rt01 rw01"/>
    <n v="1"/>
    <s v="BARANG"/>
    <n v="100"/>
    <n v="0"/>
    <s v="EZ"/>
    <s v="Bulanan"/>
    <s v="Beli 1 Semprotan Noozle"/>
    <m/>
    <n v="64000"/>
    <n v="0"/>
    <n v="0"/>
    <n v="64000"/>
    <m/>
    <s v="Diskon"/>
    <n v="25600"/>
    <n v="38400"/>
    <n v="119000"/>
    <n v="1785"/>
    <s v="Elisabeth lutuh (ib)"/>
    <m/>
    <d v="2026-06-28T00:00:00"/>
    <m/>
    <x v="0"/>
    <m/>
    <s v="VIP"/>
    <m/>
    <m/>
    <s v="Tidak"/>
    <s v="COD"/>
    <n v="55000"/>
    <s v="Recon"/>
    <n v="78815"/>
    <x v="14"/>
  </r>
  <r>
    <s v="1358693159"/>
    <d v="2026-06-24T00:00:00"/>
    <s v="MEIKA-BERKARYA"/>
    <s v="Meika Berkarya"/>
    <s v="6287818525580"/>
    <s v="Kab. Kuningan"/>
    <s v="Cilimus"/>
    <s v="Jl. Panawuan Indrapatra, Panawuan"/>
    <s v="Cyprianus Due Od."/>
    <s v="6281236464544"/>
    <x v="1"/>
    <s v="Kab. Ngada"/>
    <s v="Golewa Selatan"/>
    <s v="Jln. Sarasedu Laja Kampung Ngorabolo Rt 02 Rw 01 Desa Takatunga Kec Golewa Selatan (DIANTAR LANGSUNG KE ALAMAT PENERIMA) Lokasi Sebelah Utara SDK Ngorabolo."/>
    <n v="1"/>
    <s v="BARANG"/>
    <n v="100"/>
    <n v="0"/>
    <s v="EZ"/>
    <s v="Bulanan"/>
    <s v="Beli 2 Gratis 1 Semprotan Noozle"/>
    <m/>
    <n v="80000"/>
    <n v="0"/>
    <n v="0"/>
    <n v="80000"/>
    <m/>
    <s v="Diskon"/>
    <n v="32000"/>
    <n v="48000"/>
    <n v="185000"/>
    <n v="2775"/>
    <s v="Meika Berkarya"/>
    <m/>
    <d v="2026-07-07T00:00:00"/>
    <m/>
    <x v="1"/>
    <m/>
    <s v="VIP"/>
    <m/>
    <m/>
    <s v="Tidak"/>
    <s v="COD"/>
    <n v="105000"/>
    <s v="-"/>
    <n v="134225"/>
    <x v="16"/>
  </r>
  <r>
    <s v="1359002507"/>
    <d v="2026-06-24T00:00:00"/>
    <s v="MEIKA-BERKARYA"/>
    <s v="Meika Berkarya"/>
    <s v="6287818525580"/>
    <s v="Kab. Kuningan"/>
    <s v="Cilimus"/>
    <s v="Jl. Panawuan Indrapatra, Panawuan"/>
    <s v="Yosef L.wello (ib)"/>
    <s v="62081316815005"/>
    <x v="1"/>
    <s v="Kupang"/>
    <s v="Kelapa Lima"/>
    <s v="Jl. Sumba tuak sabu Kel. Lasiana."/>
    <n v="1"/>
    <s v="BARANG"/>
    <n v="100"/>
    <n v="0"/>
    <s v="EZ"/>
    <s v="Bulanan"/>
    <s v="Beli 1 Gratis 1 Parfum Mobil"/>
    <m/>
    <n v="64000"/>
    <n v="0"/>
    <n v="0"/>
    <n v="64000"/>
    <m/>
    <s v="Diskon"/>
    <n v="25600"/>
    <n v="38400"/>
    <n v="168000"/>
    <n v="2520"/>
    <m/>
    <m/>
    <m/>
    <m/>
    <x v="1"/>
    <m/>
    <s v="VIP"/>
    <m/>
    <m/>
    <s v="Tidak"/>
    <s v="COD"/>
    <n v="104000"/>
    <s v="-"/>
    <n v="127080"/>
    <x v="20"/>
  </r>
  <r>
    <s v="1359763821"/>
    <d v="2026-06-24T00:00:00"/>
    <s v="MEIKA-BERKARYA"/>
    <s v="Meika Berkarya"/>
    <s v="6287818525580"/>
    <s v="Kab. Kuningan"/>
    <s v="Cilimus"/>
    <s v="Jl. Panawuan Indrapatra, Panawuan, Kec. Cigandamekar, Kabupaten Kuningan, Jawa Barat"/>
    <s v="Niko itranbey (Is)"/>
    <s v="6282151300187"/>
    <x v="3"/>
    <s v="Tomohon"/>
    <s v="Tomohon Utara"/>
    <s v="Desa Kinilow Lingkungan: 5 Patokan Sinambe muka lapangan sinambei belakang rindam kinilauw, Kec Tomohon Utara Kab Tomohon"/>
    <n v="1"/>
    <s v="BARANG"/>
    <n v="100"/>
    <n v="0"/>
    <s v="EZ"/>
    <s v="Bulanan"/>
    <s v="1 SET GIGI PALSU"/>
    <m/>
    <n v="80000"/>
    <n v="0"/>
    <n v="0"/>
    <n v="80000"/>
    <m/>
    <s v="Diskon"/>
    <n v="32000"/>
    <n v="48000"/>
    <n v="135000"/>
    <n v="2025"/>
    <s v="ybs"/>
    <m/>
    <d v="2026-07-04T00:00:00"/>
    <s v="HUBUNGI PENERIMA (LANGSUNG ANTAR KE ALAMAT)"/>
    <x v="1"/>
    <m/>
    <s v="VIP"/>
    <m/>
    <m/>
    <s v="Tidak"/>
    <s v="COD"/>
    <n v="55000"/>
    <s v="-"/>
    <n v="84975"/>
    <x v="10"/>
  </r>
  <r>
    <s v="1359446010"/>
    <d v="2026-06-24T00:00:00"/>
    <s v="MEIKA-BERKARYA"/>
    <s v="Meika Berkarya"/>
    <s v="6287818525580"/>
    <s v="Kab. Kuningan"/>
    <s v="Cilimus"/>
    <s v="Jl. Panawuan Indrapatra, Panawuan"/>
    <s v="Yohanes k (ib)"/>
    <s v="6285299930085"/>
    <x v="3"/>
    <s v="Kab. Minahasa Utara"/>
    <s v="Kalawat"/>
    <s v="Kalawat perumnas blok A no 191 , jaga 9, Desa, Kalawat,"/>
    <n v="1"/>
    <s v="BARANG"/>
    <n v="100"/>
    <n v="0"/>
    <s v="EZ"/>
    <s v="Bulanan"/>
    <s v="Beli 1 Gratis 1 Sikat Punggug"/>
    <m/>
    <n v="87000"/>
    <n v="0"/>
    <n v="0"/>
    <n v="87000"/>
    <m/>
    <s v="Diskon"/>
    <n v="34800"/>
    <n v="52200"/>
    <n v="157000"/>
    <n v="2355"/>
    <s v="ybs"/>
    <m/>
    <d v="2026-07-05T00:00:00"/>
    <m/>
    <x v="1"/>
    <m/>
    <s v="VIP"/>
    <m/>
    <m/>
    <s v="Tidak"/>
    <s v="COD"/>
    <n v="70000"/>
    <s v="-"/>
    <n v="102445"/>
    <x v="12"/>
  </r>
  <r>
    <s v="1359442351"/>
    <d v="2026-06-24T00:00:00"/>
    <s v="MEIKA-BERKARYA"/>
    <s v="Meika Berkarya"/>
    <s v="6287818525580"/>
    <s v="Kab. Kuningan"/>
    <s v="Cilimus"/>
    <s v="Jl. Panawuan Indrapatra, Panawuan"/>
    <s v="Laode sidin (Kin)"/>
    <s v="6282346715569"/>
    <x v="23"/>
    <s v="Kab. Muna"/>
    <s v="Napabalano"/>
    <s v="Jln. Paelangkuta, Kelurahan Tampo RT 1 RW 1"/>
    <n v="1"/>
    <s v="BARANG"/>
    <n v="100"/>
    <n v="0"/>
    <s v="EZ"/>
    <s v="Bulanan"/>
    <s v="Beli 1 Gratis 1 Sikat Punggug"/>
    <m/>
    <n v="91000"/>
    <n v="0"/>
    <n v="0"/>
    <n v="91000"/>
    <m/>
    <s v="Diskon"/>
    <n v="36400"/>
    <n v="54600"/>
    <n v="252000"/>
    <n v="3780"/>
    <s v="Laode sidin (Kin)"/>
    <m/>
    <d v="2026-06-29T00:00:00"/>
    <m/>
    <x v="0"/>
    <m/>
    <s v="VIP"/>
    <m/>
    <m/>
    <s v="Tidak"/>
    <s v="COD"/>
    <n v="161000"/>
    <s v="Recon"/>
    <n v="193620"/>
    <x v="7"/>
  </r>
  <r>
    <s v="1359764017"/>
    <d v="2026-06-24T00:00:00"/>
    <s v="MEIKA-BERKARYA"/>
    <s v="Meika Berkarya"/>
    <s v="6287818525580"/>
    <s v="Kab. Kuningan"/>
    <s v="Cilimus"/>
    <s v="Jl. Panawuan Indrapatra, Panawuan, Kec. Cigandamekar, Kabupaten Kuningan, Jawa Barat"/>
    <s v="Zulkarnain (Fr)"/>
    <s v="6282340830033"/>
    <x v="2"/>
    <s v="Kab. Bima"/>
    <s v="Woha"/>
    <s v="Desa samili dusunsakala RT 017RW 009, Kec Woha"/>
    <n v="1"/>
    <s v="BARANG"/>
    <n v="100"/>
    <n v="0"/>
    <s v="EZ"/>
    <s v="Bulanan"/>
    <s v="1 SET GIGI PALSU"/>
    <m/>
    <n v="52000"/>
    <n v="0"/>
    <n v="0"/>
    <n v="52000"/>
    <m/>
    <s v="Diskon"/>
    <n v="20800"/>
    <n v="31200"/>
    <n v="112000"/>
    <n v="1680"/>
    <m/>
    <m/>
    <m/>
    <s v="HUBUNGI PENERIMA (LANGSUNG ANTAR KE ALAMAT)"/>
    <x v="1"/>
    <m/>
    <s v="VIP"/>
    <m/>
    <m/>
    <s v="Tidak"/>
    <s v="COD"/>
    <n v="60000"/>
    <s v="-"/>
    <n v="79120"/>
    <x v="20"/>
  </r>
  <r>
    <s v="1359865364"/>
    <d v="2026-06-24T00:00:00"/>
    <s v="MEIKA-BERKARYA"/>
    <s v="Meika Berkarya"/>
    <s v="6287818525580"/>
    <s v="Kab. Kuningan"/>
    <s v="Cilimus"/>
    <s v="Jl. Panawuan Indrapatra, Panawuan"/>
    <s v="Efendi (iaa)"/>
    <s v="6281367283667"/>
    <x v="29"/>
    <s v="Bengkulu"/>
    <s v="Selebar"/>
    <s v="Jalan Durian RT 13 RW 03 Kelurahan Bumi Ayu Kecamatan Selebar Kota Bengkulu Provinsi Bengkulu  (Rumah warna putih pagar hitam )"/>
    <n v="1"/>
    <s v="BARANG"/>
    <n v="100"/>
    <n v="0"/>
    <s v="EZ"/>
    <s v="Bulanan"/>
    <s v="Beli 1 Semprotan Noozle"/>
    <m/>
    <n v="41000"/>
    <n v="0"/>
    <n v="0"/>
    <n v="41000"/>
    <m/>
    <s v="Diskon"/>
    <n v="16400"/>
    <n v="24600"/>
    <n v="96000"/>
    <n v="1440"/>
    <s v="Efendi (iaa)"/>
    <m/>
    <d v="2026-06-29T00:00:00"/>
    <m/>
    <x v="0"/>
    <m/>
    <s v="VIP"/>
    <m/>
    <m/>
    <s v="Tidak"/>
    <s v="COD"/>
    <n v="55000"/>
    <s v="Recon"/>
    <n v="69960"/>
    <x v="7"/>
  </r>
  <r>
    <s v="1359449092"/>
    <d v="2026-06-24T00:00:00"/>
    <s v="MEIKA-BERKARYA"/>
    <s v="Meika Berkarya"/>
    <s v="6287818525580"/>
    <s v="Kab. Kuningan"/>
    <s v="Cilimus"/>
    <s v="Jl. Panawuan Indrapatra, Panawuan, Kec. Cigandamekar, Kabupaten Kuningan, Jawa Barat"/>
    <s v="Ahmad Imran (Is)"/>
    <s v="6285787473479"/>
    <x v="18"/>
    <s v="Kab. Mamuju"/>
    <s v="Tommo"/>
    <s v="Desa/Kelurahan Tommo 4,Tamejarra Dusun Siamasei , Kec Tommo Kota/Kab Mamuju Sulawesi Barat"/>
    <n v="1"/>
    <s v="BARANG"/>
    <n v="100"/>
    <n v="0"/>
    <s v="EZ"/>
    <s v="Bulanan"/>
    <s v="1 SET GIGI PALSU"/>
    <m/>
    <n v="64000"/>
    <n v="0"/>
    <n v="0"/>
    <n v="64000"/>
    <m/>
    <s v="Diskon"/>
    <n v="25600"/>
    <n v="38400"/>
    <n v="149000"/>
    <n v="2235"/>
    <s v="Meika Berkarya"/>
    <m/>
    <d v="2026-07-09T00:00:00"/>
    <s v="HUBUNGI PENERIMA (LANGSUNG ANTAR KE ALAMAT)"/>
    <x v="1"/>
    <m/>
    <s v="VIP"/>
    <m/>
    <m/>
    <s v="Tidak"/>
    <s v="COD"/>
    <n v="85000"/>
    <s v="-"/>
    <n v="108365"/>
    <x v="8"/>
  </r>
  <r>
    <s v="1359879520"/>
    <d v="2026-06-24T00:00:00"/>
    <s v="MEIKA-BERKARYA"/>
    <s v="Meika Berkarya"/>
    <s v="6287818525580"/>
    <s v="Kab. Kuningan"/>
    <s v="Cilimus"/>
    <s v="Jl. Panawuan Indrapatra, Panawuan"/>
    <s v="kusriansyah Od."/>
    <s v="6282239410356"/>
    <x v="19"/>
    <s v="Kab. Kutai Timur"/>
    <s v="Muara Bengkal"/>
    <s v="Desa Ngayau Rt 05 Jalan Muhammad Mansur Patokan Rumah Dekat Masjid Raudah Kec Muara Bengkal (DIANTAR LANGSUNG KE ALAMAT PENERIMA)."/>
    <n v="1"/>
    <s v="BARANG"/>
    <n v="100"/>
    <n v="0"/>
    <s v="EZ"/>
    <s v="Bulanan"/>
    <s v="Beli 1 Pembesar Layar Hp (Hitam)"/>
    <m/>
    <n v="93000"/>
    <n v="0"/>
    <n v="0"/>
    <n v="93000"/>
    <m/>
    <s v="Diskon"/>
    <n v="37200"/>
    <n v="55800"/>
    <n v="163000"/>
    <n v="2445"/>
    <s v="kusriansyah Od."/>
    <m/>
    <d v="2026-06-28T00:00:00"/>
    <m/>
    <x v="0"/>
    <m/>
    <s v="VIP"/>
    <m/>
    <m/>
    <s v="Tidak"/>
    <s v="COD"/>
    <n v="70000"/>
    <s v="Recon"/>
    <n v="104755"/>
    <x v="14"/>
  </r>
  <r>
    <s v="1359333960"/>
    <d v="2026-06-24T00:00:00"/>
    <s v="MEIKA-BERKARYA"/>
    <s v="Meika Berkarya"/>
    <s v="6287818525580"/>
    <s v="Kab. Kuningan"/>
    <s v="Cilimus"/>
    <s v="Jl. Panawuan Indrapatra, Panawuan, Kec. Cigandamekar, Kabupaten Kuningan, Jawa Barat"/>
    <s v="Ilham Kurniadi (Rs)"/>
    <s v="6282351778155"/>
    <x v="5"/>
    <s v="Kab. Sekadau"/>
    <s v="Belitang Hulu"/>
    <s v="Jln Duwi Kora, Perumahan SDN 02 Balai Sepuak, Desa Balai Sepuak, Kec Belitang Hulu"/>
    <n v="1"/>
    <s v="BARANG"/>
    <n v="100"/>
    <n v="0"/>
    <s v="EZ"/>
    <s v="Bulanan"/>
    <s v="1 Spons Pembersih Kaca Mobil , 1 Lap Kain Microfiber"/>
    <m/>
    <n v="74000"/>
    <n v="0"/>
    <n v="0"/>
    <n v="74000"/>
    <m/>
    <s v="Diskon"/>
    <n v="29600"/>
    <n v="44400"/>
    <n v="154000"/>
    <n v="2310"/>
    <s v="Ilham Kurniadi (Rs)"/>
    <m/>
    <d v="2026-07-01T00:00:00"/>
    <s v="HUBUNGI PENERIMA (LANGSUNG ANTAR KE ALAMAT)"/>
    <x v="0"/>
    <m/>
    <s v="VIP"/>
    <m/>
    <m/>
    <s v="Tidak"/>
    <s v="COD"/>
    <n v="80000"/>
    <s v="Recon"/>
    <n v="107290"/>
    <x v="3"/>
  </r>
  <r>
    <s v="1358593780"/>
    <d v="2026-06-24T00:00:00"/>
    <s v="MEIKA-BERKARYA"/>
    <s v="Meika Berkarya"/>
    <s v="6287818525580"/>
    <s v="Kab. Kuningan"/>
    <s v="Cilimus"/>
    <s v="Jl. Panawuan Indrapatra, Panawuan"/>
    <s v="Ma2 Fian (ib)"/>
    <s v="6285254539597"/>
    <x v="24"/>
    <s v="Jakarta Pusat"/>
    <s v="Senen"/>
    <s v="Jl H Murtado RT 007/06 kelurahan paseban kec Senen jkrta pusat"/>
    <n v="1"/>
    <s v="BARANG"/>
    <n v="100"/>
    <n v="0"/>
    <s v="EZ"/>
    <s v="Bulanan"/>
    <s v="Beli 1 Gratis 1 Sikat Punggug"/>
    <m/>
    <n v="14000"/>
    <n v="0"/>
    <n v="0"/>
    <n v="14000"/>
    <m/>
    <s v="Diskon"/>
    <n v="8000"/>
    <n v="6000"/>
    <n v="75000"/>
    <n v="1125"/>
    <s v="Ma2 Fian (ib)"/>
    <m/>
    <d v="2026-06-26T00:00:00"/>
    <m/>
    <x v="0"/>
    <m/>
    <s v="VIP"/>
    <m/>
    <m/>
    <s v="Tidak"/>
    <s v="COD"/>
    <n v="61000"/>
    <s v="Recon"/>
    <n v="67875"/>
    <x v="15"/>
  </r>
  <r>
    <s v="1359813503"/>
    <d v="2026-06-24T00:00:00"/>
    <s v="MEIKA-BERKARYA"/>
    <s v="Meika Berkarya"/>
    <s v="6287818525580"/>
    <s v="Kab. Kuningan"/>
    <s v="Cilimus"/>
    <s v="Jl. Panawuan Indrapatra, Panawuan"/>
    <s v="Atanasio Docarmo (PS)"/>
    <s v="6281298700790"/>
    <x v="1"/>
    <s v="Kab. Belu"/>
    <s v="Kakuluk Mesak"/>
    <s v="Dusun. Fatukaduak RT/RW 12/05 Desa. Jenilu ( patokan rumah , kompleks gudang Bulog  jenilu.)"/>
    <n v="1"/>
    <s v="BARANG"/>
    <n v="100"/>
    <n v="0"/>
    <s v="EZ"/>
    <s v="Bulanan"/>
    <s v="Beli 2 Pembesar Layar Hp"/>
    <m/>
    <n v="80000"/>
    <n v="0"/>
    <n v="0"/>
    <n v="80000"/>
    <m/>
    <s v="Diskon"/>
    <n v="32000"/>
    <n v="48000"/>
    <n v="184000"/>
    <n v="2760"/>
    <m/>
    <m/>
    <m/>
    <m/>
    <x v="1"/>
    <m/>
    <s v="VIP"/>
    <m/>
    <m/>
    <s v="Tidak"/>
    <s v="COD"/>
    <n v="104000"/>
    <s v="-"/>
    <n v="133240"/>
    <x v="20"/>
  </r>
  <r>
    <s v="1359813905"/>
    <d v="2026-06-24T00:00:00"/>
    <s v="MEIKA-BERKARYA"/>
    <s v="Meika Berkarya"/>
    <s v="6287818525580"/>
    <s v="Kab. Kuningan"/>
    <s v="Cilimus"/>
    <s v="Jl. Panawuan Indrapatra, Panawuan"/>
    <s v="Lukasumbu lodong Od."/>
    <s v="6281373106929"/>
    <x v="1"/>
    <s v="Kab. Sumba Barat Daya"/>
    <s v="Kota Tambolaka"/>
    <s v="Desa Rada Mata Lede Giring Kec Kota Tambolaka (DIANTAR LANGSUNG KE ALAMAT PENERIMA) Dekat Dengan Ruko Jembatan Kembar."/>
    <n v="1"/>
    <s v="BARANG"/>
    <n v="100"/>
    <n v="0"/>
    <s v="EZ"/>
    <s v="Bulanan"/>
    <s v="Beli 1 Gratis 1 Semprotan Noozle"/>
    <m/>
    <n v="81000"/>
    <n v="0"/>
    <n v="0"/>
    <n v="81000"/>
    <m/>
    <s v="Diskon"/>
    <n v="32400"/>
    <n v="48600"/>
    <n v="155000"/>
    <n v="2325"/>
    <m/>
    <m/>
    <m/>
    <m/>
    <x v="1"/>
    <m/>
    <s v="VIP"/>
    <m/>
    <m/>
    <s v="Tidak"/>
    <s v="COD"/>
    <n v="74000"/>
    <s v="-"/>
    <n v="104075"/>
    <x v="20"/>
  </r>
  <r>
    <s v="1358617349"/>
    <d v="2026-06-24T00:00:00"/>
    <s v="MEIKA-BERKARYA"/>
    <s v="Meika Berkarya"/>
    <s v="6287818525580"/>
    <s v="Kab. Kuningan"/>
    <s v="Cilimus"/>
    <s v="Jl. Panawuan Indrapatra, Panawuan"/>
    <s v="Musa (Jj)"/>
    <s v="6285353844913"/>
    <x v="1"/>
    <s v="Kupang"/>
    <s v="Alak"/>
    <s v="Rantik PSHT Alak Kelurahan /Desa Alak RT 09 RW 12, Patokan rumah dekat Ranting Alak"/>
    <n v="1"/>
    <s v="BARANG"/>
    <n v="100"/>
    <n v="0"/>
    <s v="EZ"/>
    <s v="Bulanan"/>
    <s v="Beli 1 Gratis 1 Parfum Mobil"/>
    <m/>
    <n v="64000"/>
    <n v="0"/>
    <n v="0"/>
    <n v="64000"/>
    <m/>
    <s v="Diskon"/>
    <n v="25600"/>
    <n v="38400"/>
    <n v="168000"/>
    <n v="2520"/>
    <s v="Musa (Jj)"/>
    <m/>
    <d v="2026-06-29T00:00:00"/>
    <m/>
    <x v="0"/>
    <m/>
    <s v="VIP"/>
    <m/>
    <m/>
    <s v="Tidak"/>
    <s v="COD"/>
    <n v="104000"/>
    <s v="Recon"/>
    <n v="127080"/>
    <x v="7"/>
  </r>
  <r>
    <s v="1359867470"/>
    <d v="2026-06-24T00:00:00"/>
    <s v="MEIKA-BERKARYA"/>
    <s v="Meika Berkarya"/>
    <s v="6287818525580"/>
    <s v="Kab. Kuningan"/>
    <s v="Cilimus"/>
    <s v="Jl. Panawuan Indrapatra, Panawuan"/>
    <s v="Markus Mboroh(Mar)."/>
    <s v="6285253770912"/>
    <x v="1"/>
    <s v="Kab. Rote Ndao"/>
    <s v="Rote Barat"/>
    <s v="RT/RW.02/04 Desa.Nemnerala Kec.Rote Barat Kab.Rote Ndao Nusa Tenggara Timur (Gang vila Keong)"/>
    <n v="1"/>
    <s v="BARANG"/>
    <n v="100"/>
    <n v="0"/>
    <s v="EZ"/>
    <s v="Bulanan"/>
    <s v="Beli 1 Pembesar Layar Hp"/>
    <m/>
    <n v="85000"/>
    <n v="0"/>
    <n v="0"/>
    <n v="85000"/>
    <m/>
    <s v="Diskon"/>
    <n v="34000"/>
    <n v="51000"/>
    <n v="155000"/>
    <n v="2325"/>
    <m/>
    <m/>
    <m/>
    <m/>
    <x v="1"/>
    <m/>
    <s v="VIP"/>
    <m/>
    <m/>
    <s v="Tidak"/>
    <s v="COD"/>
    <n v="70000"/>
    <s v="-"/>
    <n v="101675"/>
    <x v="20"/>
  </r>
  <r>
    <s v="1358860183"/>
    <d v="2026-06-24T00:00:00"/>
    <s v="MEIKA-BERKARYA"/>
    <s v="Meika Berkarya"/>
    <s v="6287818525580"/>
    <s v="Kab. Kuningan"/>
    <s v="Cilimus"/>
    <s v="Jl. Panawuan Indrapatra, Panawuan, Kec. Cigandamekar, Kabupaten Kuningan, Jawa Barat"/>
    <s v="Roni wahyudi (Hb)"/>
    <s v="6281378610010"/>
    <x v="4"/>
    <s v="Kab. Bungo"/>
    <s v="Rimbo Tengah"/>
    <s v="RMBATANG AGAMjln poros bandara -muara bungo kelurahan sungai mengkuang, Kec Rimbo Tengah"/>
    <n v="1"/>
    <s v="BARANG"/>
    <n v="100"/>
    <n v="0"/>
    <s v="EZ"/>
    <s v="Bulanan"/>
    <s v="1 Topi Visor Anti UV (GRAY)"/>
    <m/>
    <n v="45000"/>
    <n v="0"/>
    <n v="0"/>
    <n v="45000"/>
    <m/>
    <s v="Diskon"/>
    <n v="18000"/>
    <n v="27000"/>
    <n v="129000"/>
    <n v="1935"/>
    <s v="ybs"/>
    <m/>
    <d v="2026-07-03T00:00:00"/>
    <s v="HUBUNGI PENERIMA (LANGSUNG ANTAR KE ALAMAT)"/>
    <x v="1"/>
    <m/>
    <s v="VIP"/>
    <m/>
    <m/>
    <s v="Tidak"/>
    <s v="COD"/>
    <n v="84000"/>
    <s v="-"/>
    <n v="100065"/>
    <x v="19"/>
  </r>
  <r>
    <s v="1359767414"/>
    <d v="2026-06-24T00:00:00"/>
    <s v="MEIKA-BERKARYA"/>
    <s v="Meika Berkarya"/>
    <s v="6287818525580"/>
    <s v="Kab. Kuningan"/>
    <s v="Cilimus"/>
    <s v="Jl. Panawuan Indrapatra, Panawuan, Kec. Cigandamekar, Kabupaten Kuningan, Jawa Barat"/>
    <s v="Lizisekhi zebua (Rs)"/>
    <s v="6281263999373"/>
    <x v="0"/>
    <s v="Kab. Karo"/>
    <s v="Dolat Rayat"/>
    <s v="Desa Sampun (Samping Kantor Desa) Kec Dolat Rayat"/>
    <n v="1"/>
    <s v="BARANG"/>
    <n v="100"/>
    <n v="0"/>
    <s v="EZ"/>
    <s v="Bulanan"/>
    <s v="1 SET GIGI PALSU"/>
    <m/>
    <n v="51000"/>
    <n v="0"/>
    <n v="0"/>
    <n v="51000"/>
    <m/>
    <s v="Diskon"/>
    <n v="20400"/>
    <n v="30600"/>
    <n v="111000"/>
    <n v="1665"/>
    <s v="ybs"/>
    <m/>
    <d v="2026-07-06T00:00:00"/>
    <s v="HUBUNGI PENERIMA (LANGSUNG ANTAR KE ALAMAT)"/>
    <x v="1"/>
    <m/>
    <s v="VIP"/>
    <m/>
    <m/>
    <s v="Tidak"/>
    <s v="COD"/>
    <n v="60000"/>
    <s v="-"/>
    <n v="78735"/>
    <x v="2"/>
  </r>
  <r>
    <s v="1359767853"/>
    <d v="2026-06-24T00:00:00"/>
    <s v="MEIKA-BERKARYA"/>
    <s v="Meika Berkarya"/>
    <s v="6287818525580"/>
    <s v="Kab. Kuningan"/>
    <s v="Cilimus"/>
    <s v="Jl. Panawuan Indrapatra, Panawuan, Kec. Cigandamekar, Kabupaten Kuningan, Jawa Barat"/>
    <s v="Riswan (Hb)"/>
    <s v="6281241762009"/>
    <x v="8"/>
    <s v="Kab. Sigi"/>
    <s v="Sigi Biromaru"/>
    <s v="Kompleks Griya Persada Kalukubula Jl Lando desa kalukubula patokan rumah dekat warung mbak rini lamongan, Kec Sigi Biromaru"/>
    <n v="1"/>
    <s v="BARANG"/>
    <n v="100"/>
    <n v="0"/>
    <s v="EZ"/>
    <s v="Bulanan"/>
    <s v="1 Topi Visor Anti UV (BLACK)"/>
    <m/>
    <n v="85000"/>
    <n v="0"/>
    <n v="0"/>
    <n v="85000"/>
    <m/>
    <s v="Diskon"/>
    <n v="34000"/>
    <n v="51000"/>
    <n v="169000"/>
    <n v="2535"/>
    <m/>
    <m/>
    <m/>
    <s v="HUBUNGI PENERIMA (LANGSUNG ANTAR KE ALAMAT)"/>
    <x v="1"/>
    <m/>
    <s v="VIP"/>
    <m/>
    <m/>
    <s v="Tidak"/>
    <s v="COD"/>
    <n v="84000"/>
    <s v="-"/>
    <n v="115465"/>
    <x v="20"/>
  </r>
  <r>
    <s v="1359767688"/>
    <d v="2026-06-24T00:00:00"/>
    <s v="MEIKA-BERKARYA"/>
    <s v="Meika Berkarya"/>
    <s v="6287818525580"/>
    <s v="Kab. Kuningan"/>
    <s v="Cilimus"/>
    <s v="Jl. Panawuan Indrapatra, Panawuan"/>
    <s v="Mesdi Od."/>
    <s v="6282216855277"/>
    <x v="0"/>
    <s v="Kab. Simalungun"/>
    <s v="Hatonduhan"/>
    <s v="Huta 1 AFD 1 Tonduhan Nagori Parhundalian Jawadipar Kec Hatonduhan (DIANTAR LANGSUNG KE ALAMAT PENERIMA)."/>
    <n v="1"/>
    <s v="BARANG"/>
    <n v="100"/>
    <n v="0"/>
    <s v="EZ"/>
    <s v="Bulanan"/>
    <s v="Beli 1 Gratis 1 Gelang Retro Terapi Batu Giok"/>
    <m/>
    <n v="63000"/>
    <n v="0"/>
    <n v="0"/>
    <n v="63000"/>
    <m/>
    <s v="Diskon"/>
    <n v="25200"/>
    <n v="37800"/>
    <n v="133000"/>
    <n v="1995"/>
    <s v="Mesdi Od."/>
    <m/>
    <d v="2026-06-29T00:00:00"/>
    <m/>
    <x v="0"/>
    <m/>
    <s v="VIP"/>
    <m/>
    <m/>
    <s v="Tidak"/>
    <s v="COD"/>
    <n v="70000"/>
    <s v="Recon"/>
    <n v="93205"/>
    <x v="7"/>
  </r>
  <r>
    <s v="1359788422"/>
    <d v="2026-06-24T00:00:00"/>
    <s v="MEIKA-BERKARYA"/>
    <s v="Meika Berkarya"/>
    <s v="6287818525580"/>
    <s v="Kab. Kuningan"/>
    <s v="Cilimus"/>
    <s v="Jl. Panawuan Indrapatra, Panawuan"/>
    <s v="Mesias Obehetan (Jj)"/>
    <s v="6282144235540"/>
    <x v="1"/>
    <s v="Kab. Kupang"/>
    <s v="Amarasi Barat"/>
    <s v="Jln. Hr Koroh Kelurahan /Desa Tunbaun RT 12 RW 06, Patokan rumah depan Gereja Siloam Battuna"/>
    <n v="1"/>
    <s v="BARANG"/>
    <n v="100"/>
    <n v="0"/>
    <s v="EZ"/>
    <s v="Bulanan"/>
    <s v="Beli 1 Pembesar Layar Hp"/>
    <m/>
    <n v="78000"/>
    <n v="0"/>
    <n v="0"/>
    <n v="78000"/>
    <m/>
    <s v="Diskon"/>
    <n v="31200"/>
    <n v="46800"/>
    <n v="148000"/>
    <n v="2220"/>
    <m/>
    <m/>
    <m/>
    <m/>
    <x v="1"/>
    <m/>
    <s v="VIP"/>
    <m/>
    <m/>
    <s v="Tidak"/>
    <s v="COD"/>
    <n v="70000"/>
    <s v="-"/>
    <n v="98980"/>
    <x v="20"/>
  </r>
  <r>
    <s v="1359788116"/>
    <d v="2026-06-24T00:00:00"/>
    <s v="MEIKA-BERKARYA"/>
    <s v="Meika Berkarya"/>
    <s v="6287818525580"/>
    <s v="Kab. Kuningan"/>
    <s v="Cilimus"/>
    <s v="Jl. Panawuan Indrapatra, Panawuan"/>
    <s v="Iskandar (ib)"/>
    <s v="6282184068068"/>
    <x v="22"/>
    <s v="Kab. Lampung Selatan"/>
    <s v="Sidomulyo"/>
    <s v="Desa talang baru rt 1 rw 1"/>
    <n v="1"/>
    <s v="BARANG"/>
    <n v="100"/>
    <n v="0"/>
    <s v="EZ"/>
    <s v="Bulanan"/>
    <s v="Beli 1 Semprotan Noozle"/>
    <m/>
    <n v="25000"/>
    <n v="0"/>
    <n v="0"/>
    <n v="25000"/>
    <m/>
    <s v="Diskon"/>
    <n v="10000"/>
    <n v="15000"/>
    <n v="70000"/>
    <n v="1050"/>
    <s v="Iskandar (ib)"/>
    <m/>
    <d v="2026-06-27T00:00:00"/>
    <m/>
    <x v="0"/>
    <m/>
    <s v="VIP"/>
    <m/>
    <m/>
    <s v="Tidak"/>
    <s v="COD"/>
    <n v="45000"/>
    <s v="Recon"/>
    <n v="53950"/>
    <x v="18"/>
  </r>
  <r>
    <s v="1359791776"/>
    <d v="2026-06-24T00:00:00"/>
    <s v="MEIKA-BERKARYA"/>
    <s v="Meika Berkarya"/>
    <s v="6287818525580"/>
    <s v="Kab. Kuningan"/>
    <s v="Cilimus"/>
    <s v="Jl. Panawuan Indrapatra, Panawuan"/>
    <s v="Nanang Estiyuana (Kin)"/>
    <s v="6281393711179"/>
    <x v="20"/>
    <s v="Kab. Sleman"/>
    <s v="Godean"/>
    <s v="Dusun Ngawen Desa Sidokarto RT 02 RW 10 No. 46"/>
    <n v="1"/>
    <s v="BARANG"/>
    <n v="100"/>
    <n v="0"/>
    <s v="EZ"/>
    <s v="Bulanan"/>
    <s v="Beli 1 Gratis 1 Gelang Retro Terapi Batu Giok"/>
    <m/>
    <n v="20000"/>
    <n v="0"/>
    <n v="0"/>
    <n v="20000"/>
    <m/>
    <s v="Diskon"/>
    <n v="13000"/>
    <n v="7000"/>
    <n v="93000"/>
    <n v="1395"/>
    <s v="Nanang Estiyuana (Kin)"/>
    <m/>
    <d v="2026-06-26T00:00:00"/>
    <m/>
    <x v="0"/>
    <m/>
    <s v="VIP"/>
    <m/>
    <m/>
    <s v="Tidak"/>
    <s v="COD"/>
    <n v="73000"/>
    <s v="Recon"/>
    <n v="84605"/>
    <x v="15"/>
  </r>
  <r>
    <s v="1359874105"/>
    <d v="2026-06-24T00:00:00"/>
    <s v="MEIKA-BERKARYA"/>
    <s v="Meika Berkarya"/>
    <s v="6287818525580"/>
    <s v="Kab. Kuningan"/>
    <s v="Cilimus"/>
    <s v="Jl. Panawuan Indrapatra, Panawuan, Kec. Cigandamekar, Kabupaten Kuningan, Jawa Barat"/>
    <s v="Alisa safitri ( Di)"/>
    <s v="6285831865889"/>
    <x v="33"/>
    <s v="Kab. Aceh Singkil"/>
    <s v="Gunung Meriah"/>
    <s v="Desa Blok Vl baru , dusun 2 ( patokan rumah Dekat kolam pamilih pak sariman) kec Gunung meriah"/>
    <n v="1"/>
    <s v="BARANG"/>
    <n v="100"/>
    <n v="0"/>
    <s v="EZ"/>
    <s v="Bulanan"/>
    <s v="1 SET GIGI PALSU"/>
    <m/>
    <n v="64000"/>
    <n v="0"/>
    <n v="0"/>
    <n v="64000"/>
    <m/>
    <s v="Diskon"/>
    <n v="25600"/>
    <n v="38400"/>
    <n v="124000"/>
    <n v="1860"/>
    <s v="ybs"/>
    <m/>
    <d v="2026-07-06T00:00:00"/>
    <s v="HUBUNGI PENERIMA (LANGSUNG ANTAR KE ALAMAT)"/>
    <x v="1"/>
    <m/>
    <s v="VIP"/>
    <m/>
    <m/>
    <s v="Tidak"/>
    <s v="COD"/>
    <n v="60000"/>
    <s v="-"/>
    <n v="83740"/>
    <x v="2"/>
  </r>
  <r>
    <s v="1359390420"/>
    <d v="2026-06-24T00:00:00"/>
    <s v="MEIKA-BERKARYA"/>
    <s v="Meika Berkarya"/>
    <s v="6287818525580"/>
    <s v="Kab. Kuningan"/>
    <s v="Cilimus"/>
    <s v="Jl. Panawuan Indrapatra, Panawuan"/>
    <s v="Asus Suseno (Jj)"/>
    <s v="6281319978433"/>
    <x v="26"/>
    <s v="Depok"/>
    <s v="Tapos"/>
    <s v="Jln. Lurah Ripan Gg. Alfirdausiyah No. 212 RT 003 RW 017 Kelurahan Cilangkap Kec. Tapos"/>
    <n v="1"/>
    <s v="BARANG"/>
    <n v="100"/>
    <n v="0"/>
    <s v="EZ"/>
    <s v="Bulanan"/>
    <s v="Beli 1 Gratis 1 Gelang Retro Terapi Batu Giok"/>
    <m/>
    <n v="15000"/>
    <n v="0"/>
    <n v="0"/>
    <n v="15000"/>
    <m/>
    <s v="Diskon"/>
    <n v="9000"/>
    <n v="6000"/>
    <n v="80000"/>
    <n v="1200"/>
    <s v="Asus Suseno (Jj)"/>
    <m/>
    <d v="2026-06-26T00:00:00"/>
    <m/>
    <x v="0"/>
    <m/>
    <s v="VIP"/>
    <m/>
    <m/>
    <s v="Tidak"/>
    <s v="COD"/>
    <n v="65000"/>
    <s v="Recon"/>
    <n v="72800"/>
    <x v="15"/>
  </r>
  <r>
    <s v="1359390461"/>
    <d v="2026-06-24T00:00:00"/>
    <s v="MEIKA-BERKARYA"/>
    <s v="Meika Berkarya"/>
    <s v="6287818525580"/>
    <s v="Kab. Kuningan"/>
    <s v="Cilimus"/>
    <s v="Jl. Panawuan Indrapatra, Panawuan"/>
    <s v="Vina (ib)"/>
    <s v="6281343080071"/>
    <x v="1"/>
    <s v="Kupang"/>
    <s v="Kelapa Lima"/>
    <s v="Alamat jln yohanis Fanggi Depan UPTD Asrama Mahasiswa  Lurang Kel Lasiana Kec Kelapa Lima Kab Kupang Propinsi NTT"/>
    <n v="1"/>
    <s v="BARANG"/>
    <n v="100"/>
    <n v="0"/>
    <s v="EZ"/>
    <s v="Bulanan"/>
    <s v="Beli 1 Gratis 1 Sikat Punggug"/>
    <m/>
    <n v="64000"/>
    <n v="0"/>
    <n v="0"/>
    <n v="64000"/>
    <m/>
    <s v="Diskon"/>
    <n v="25600"/>
    <n v="38400"/>
    <n v="134000"/>
    <n v="2010"/>
    <m/>
    <m/>
    <m/>
    <m/>
    <x v="1"/>
    <m/>
    <s v="VIP"/>
    <m/>
    <m/>
    <s v="Tidak"/>
    <s v="COD"/>
    <n v="70000"/>
    <s v="-"/>
    <n v="93590"/>
    <x v="20"/>
  </r>
  <r>
    <s v="1359787951"/>
    <d v="2026-06-24T00:00:00"/>
    <s v="MEIKA-BERKARYA"/>
    <s v="Meika Berkarya"/>
    <s v="6287818525580"/>
    <s v="Kab. Kuningan"/>
    <s v="Cilimus"/>
    <s v="Jl. Panawuan Indrapatra, Panawuan"/>
    <s v="Astawa. (Ib)"/>
    <s v="6285737008962"/>
    <x v="12"/>
    <s v="Kab. Badung"/>
    <s v="Kuta Selatan"/>
    <s v="Jln p. Cemongkak, pecatu, kuta selatan, badung, bali."/>
    <n v="1"/>
    <s v="BARANG"/>
    <n v="100"/>
    <n v="0"/>
    <s v="EZ"/>
    <s v="Bulanan"/>
    <s v="Beli 1 Gratis 1 Parfum Mobil"/>
    <m/>
    <n v="30000"/>
    <n v="0"/>
    <n v="0"/>
    <n v="30000"/>
    <m/>
    <s v="Diskon"/>
    <n v="12000"/>
    <n v="18000"/>
    <n v="134000"/>
    <n v="2010"/>
    <s v="Astawa. (Ib)"/>
    <m/>
    <d v="2026-06-28T00:00:00"/>
    <m/>
    <x v="0"/>
    <m/>
    <s v="VIP"/>
    <m/>
    <m/>
    <s v="Tidak"/>
    <s v="COD"/>
    <n v="104000"/>
    <s v="Recon"/>
    <n v="113990"/>
    <x v="14"/>
  </r>
  <r>
    <s v="1359787403"/>
    <d v="2026-06-24T00:00:00"/>
    <s v="MEIKA-BERKARYA"/>
    <s v="Meika Berkarya"/>
    <s v="6287818525580"/>
    <s v="Kab. Kuningan"/>
    <s v="Cilimus"/>
    <s v="Jl. Panawuan Indrapatra, Panawuan"/>
    <s v="Hasmawati Jaka (ib)"/>
    <s v="6285166395004"/>
    <x v="19"/>
    <s v="Kab. Berau"/>
    <s v="Biatan"/>
    <s v="Kampung. Manunggal . RT. O2. Biatan"/>
    <n v="1"/>
    <s v="BARANG"/>
    <n v="100"/>
    <n v="0"/>
    <s v="EZ"/>
    <s v="Bulanan"/>
    <s v="Beli 1 Semprotan Noozle"/>
    <m/>
    <n v="79000"/>
    <n v="0"/>
    <n v="0"/>
    <n v="79000"/>
    <m/>
    <s v="Diskon"/>
    <n v="31600"/>
    <n v="47400"/>
    <n v="133000"/>
    <n v="1995"/>
    <s v="Hasmawati Jaka (ib)"/>
    <m/>
    <d v="2026-06-30T00:00:00"/>
    <m/>
    <x v="0"/>
    <m/>
    <s v="VIP"/>
    <m/>
    <m/>
    <s v="Tidak"/>
    <s v="COD"/>
    <n v="54000"/>
    <s v="Recon"/>
    <n v="83605"/>
    <x v="9"/>
  </r>
  <r>
    <s v="1359378811"/>
    <d v="2026-06-24T00:00:00"/>
    <s v="MEIKA-BERKARYA"/>
    <s v="Meika Berkarya"/>
    <s v="6287818525580"/>
    <s v="Kab. Kuningan"/>
    <s v="Cilimus"/>
    <s v="Jl. Panawuan Indrapatra, Panawuan"/>
    <s v="Umar Syamsuddin Abdul (Jj)"/>
    <s v="6281523978640"/>
    <x v="8"/>
    <s v="Kab. Banggai"/>
    <s v="Batui"/>
    <s v="Jln. Imam Bonjol Kelurahan /Desa Batui RT002 RW 02, Patokan rumah dekat SMPN 1 Batui"/>
    <n v="1"/>
    <s v="BARANG"/>
    <n v="100"/>
    <n v="0"/>
    <s v="EZ"/>
    <s v="Bulanan"/>
    <s v="Beli 1 Pembesar Layar Hp"/>
    <m/>
    <n v="85000"/>
    <n v="0"/>
    <n v="0"/>
    <n v="85000"/>
    <m/>
    <s v="Diskon"/>
    <n v="34000"/>
    <n v="51000"/>
    <n v="155000"/>
    <n v="2325"/>
    <m/>
    <m/>
    <m/>
    <m/>
    <x v="1"/>
    <m/>
    <s v="VIP"/>
    <m/>
    <m/>
    <s v="Tidak"/>
    <s v="COD"/>
    <n v="70000"/>
    <s v="-"/>
    <n v="101675"/>
    <x v="20"/>
  </r>
  <r>
    <s v="1359364015"/>
    <d v="2026-06-24T00:00:00"/>
    <s v="MEIKA-BERKARYA"/>
    <s v="Meika Berkarya"/>
    <s v="6287818525580"/>
    <s v="Kab. Kuningan"/>
    <s v="Cilimus"/>
    <s v="Jl. Panawuan Indrapatra, Panawuan"/>
    <s v="I Made Muditha (Jj)"/>
    <s v="6282144590806"/>
    <x v="12"/>
    <s v="Kab. Badung"/>
    <s v="Kuta Utara"/>
    <s v="Jln. Tibung Sari No. 15 Banjar Kwanji Kelurahan /Desa Dalung, (Quanji Laundry) Kec. Kuta Utara"/>
    <n v="1"/>
    <s v="BARANG"/>
    <n v="100"/>
    <n v="0"/>
    <s v="EZ"/>
    <s v="Bulanan"/>
    <s v="Beli 2 Gratis 1 Semprotan Noozle"/>
    <m/>
    <n v="30000"/>
    <n v="0"/>
    <n v="0"/>
    <n v="30000"/>
    <m/>
    <s v="Diskon"/>
    <n v="12000"/>
    <n v="18000"/>
    <n v="132000"/>
    <n v="1980"/>
    <s v="I Made Muditha (Jj)"/>
    <m/>
    <d v="2026-06-29T00:00:00"/>
    <m/>
    <x v="0"/>
    <m/>
    <s v="VIP"/>
    <m/>
    <m/>
    <s v="Tidak"/>
    <s v="COD"/>
    <n v="102000"/>
    <s v="Recon"/>
    <n v="112020"/>
    <x v="7"/>
  </r>
  <r>
    <s v="1359874565"/>
    <d v="2026-06-24T00:00:00"/>
    <s v="MEIKA-BERKARYA"/>
    <s v="Meika Berkarya"/>
    <s v="6287818525580"/>
    <s v="Kab. Kuningan"/>
    <s v="Cilimus"/>
    <s v="Jl. Panawuan Indrapatra, Panawuan"/>
    <s v="Darwis (Yn)"/>
    <s v="6282344176517"/>
    <x v="23"/>
    <s v="Kab. Bombana"/>
    <s v="Poleang Selatan"/>
    <s v="Jl. Maleo (LORONG KUDA) Dusun Macimpolong Desa Waemputang Kec Poleang Selatan Kab Bombana Rumah Warna Putih (DIANTAR LANGSUNG KE ALAMAT PENERIMA)."/>
    <n v="1"/>
    <s v="BARANG"/>
    <n v="100"/>
    <n v="0"/>
    <s v="EZ"/>
    <s v="Bulanan"/>
    <s v="Beli 1 Semprotan Noozle"/>
    <m/>
    <n v="110000"/>
    <n v="0"/>
    <n v="0"/>
    <n v="110000"/>
    <m/>
    <s v="Diskon"/>
    <n v="44000"/>
    <n v="66000"/>
    <n v="166296"/>
    <n v="2494.44"/>
    <s v="Darwis (Yn)"/>
    <m/>
    <d v="2026-06-29T00:00:00"/>
    <m/>
    <x v="0"/>
    <m/>
    <s v="VIP"/>
    <m/>
    <m/>
    <s v="Tidak"/>
    <s v="COD"/>
    <n v="56296"/>
    <s v="Recon"/>
    <n v="97801.56"/>
    <x v="7"/>
  </r>
  <r>
    <s v="1359364495"/>
    <d v="2026-06-24T00:00:00"/>
    <s v="MEIKA-BERKARYA"/>
    <s v="Meika Berkarya"/>
    <s v="6287818525580"/>
    <s v="Kab. Kuningan"/>
    <s v="Cilimus"/>
    <s v="Jl. Panawuan Indrapatra, Panawuan"/>
    <s v="Cici Alya (iaa)"/>
    <s v="6287841574451"/>
    <x v="3"/>
    <s v="Manado"/>
    <s v="Bunaken"/>
    <s v="Jln. Baru Batusaiki,Kelurahan Molas Lingkungan 004 (Patokan dekat Tower Telkomsel Rumah Cet Biru) Kecamatan Bunaken Kota Manado Provinsi Sulawesi Utara"/>
    <n v="1"/>
    <s v="BARANG"/>
    <n v="100"/>
    <n v="0"/>
    <s v="EZ"/>
    <s v="Bulanan"/>
    <s v="Beli 1 Pembesar Layar Hp"/>
    <m/>
    <n v="64000"/>
    <n v="0"/>
    <n v="0"/>
    <n v="64000"/>
    <m/>
    <s v="Diskon"/>
    <n v="25600"/>
    <n v="38400"/>
    <n v="134000"/>
    <n v="2010"/>
    <s v="Cici Alya (iaa)"/>
    <m/>
    <d v="2026-06-28T00:00:00"/>
    <m/>
    <x v="0"/>
    <m/>
    <s v="VIP"/>
    <m/>
    <m/>
    <s v="Tidak"/>
    <s v="COD"/>
    <n v="70000"/>
    <s v="Recon"/>
    <n v="93590"/>
    <x v="14"/>
  </r>
  <r>
    <s v="1358849909"/>
    <d v="2026-06-24T00:00:00"/>
    <s v="MEIKA-BERKARYA"/>
    <s v="Meika Berkarya"/>
    <s v="6287818525580"/>
    <s v="Kab. Kuningan"/>
    <s v="Cilimus"/>
    <s v="Jl. Panawuan Indrapatra, Panawuan"/>
    <s v="H.ujang(Mar)."/>
    <s v="6282149678417"/>
    <x v="5"/>
    <s v="Kab. Sintang"/>
    <s v="Serawai"/>
    <s v="Desa.Gurung senghiang.kec.serawai.kab.sintang.prov.kalbar."/>
    <n v="1"/>
    <s v="BARANG"/>
    <n v="100"/>
    <n v="0"/>
    <s v="EZ"/>
    <s v="Bulanan"/>
    <s v="Beli 2 Gratis 1 Semprotan Noozle"/>
    <m/>
    <n v="74000"/>
    <n v="0"/>
    <n v="0"/>
    <n v="74000"/>
    <m/>
    <s v="Diskon"/>
    <n v="29600"/>
    <n v="44400"/>
    <n v="178000"/>
    <n v="2670"/>
    <s v="Meika Berkarya"/>
    <m/>
    <d v="2026-07-08T00:00:00"/>
    <m/>
    <x v="1"/>
    <m/>
    <s v="VIP"/>
    <m/>
    <m/>
    <s v="Tidak"/>
    <s v="COD"/>
    <n v="104000"/>
    <s v="-"/>
    <n v="130930"/>
    <x v="17"/>
  </r>
  <r>
    <s v="1359874549"/>
    <d v="2026-06-24T00:00:00"/>
    <s v="MEIKA-BERKARYA"/>
    <s v="Meika Berkarya"/>
    <s v="6287818525580"/>
    <s v="Kab. Kuningan"/>
    <s v="Cilimus"/>
    <s v="Jl. Panawuan Indrapatra, Panawuan"/>
    <s v="A,Rais Od."/>
    <s v="6282339034004"/>
    <x v="2"/>
    <s v="Kab. Sumbawa"/>
    <s v="Sumbawa"/>
    <s v="Jl Sultan Kaharuddin RT 03 RW 05 Kelurahan Berang Bara Kecamatan Sumbawa Kabupaten Sumbawa Propinsi Nusatenggara Barat (NTB) DIANTAR LANGSUNG KE ALAMAT PENERIMA."/>
    <n v="1"/>
    <s v="BARANG"/>
    <n v="100"/>
    <n v="0"/>
    <s v="EZ"/>
    <s v="Bulanan"/>
    <s v="Beli 1 Gratis 1 Alat Cukur Multifungsi"/>
    <m/>
    <n v="52000"/>
    <n v="0"/>
    <n v="0"/>
    <n v="52000"/>
    <m/>
    <s v="Diskon"/>
    <n v="20800"/>
    <n v="31200"/>
    <n v="156000"/>
    <n v="2340"/>
    <s v="Meika Berkarya"/>
    <m/>
    <d v="2026-07-08T00:00:00"/>
    <m/>
    <x v="1"/>
    <m/>
    <s v="VIP"/>
    <m/>
    <m/>
    <s v="Tidak"/>
    <s v="COD"/>
    <n v="104000"/>
    <s v="-"/>
    <n v="122460"/>
    <x v="17"/>
  </r>
  <r>
    <s v="1359796767"/>
    <d v="2026-06-24T00:00:00"/>
    <s v="MEIKA-BERKARYA"/>
    <s v="Meika Berkarya"/>
    <s v="6287818525580"/>
    <s v="Kab. Kuningan"/>
    <s v="Cilimus"/>
    <s v="Jl. Panawuan Indrapatra, Panawuan"/>
    <s v="Yohanes Ferdinandus (iaa)"/>
    <s v="6281239025521"/>
    <x v="1"/>
    <s v="Kab. Flores Timur"/>
    <s v="Witihama"/>
    <s v="Rt 15 Rw 04 Desa Pledo.kecamatan Witihama.Flores Timur NTT. (Patokan rumah.. belakang sekolah MIS witihama.)"/>
    <n v="1"/>
    <s v="BARANG"/>
    <n v="100"/>
    <n v="0"/>
    <s v="EZ"/>
    <s v="Bulanan"/>
    <s v="Beli 2 Gratis 1 Semprotan Noozle"/>
    <m/>
    <n v="100000"/>
    <n v="0"/>
    <n v="0"/>
    <n v="100000"/>
    <m/>
    <s v="Diskon"/>
    <n v="40000"/>
    <n v="60000"/>
    <n v="206960"/>
    <n v="3104.4"/>
    <m/>
    <m/>
    <m/>
    <m/>
    <x v="1"/>
    <m/>
    <s v="VIP"/>
    <m/>
    <m/>
    <s v="Tidak"/>
    <s v="COD"/>
    <n v="106960"/>
    <s v="-"/>
    <n v="143855.6"/>
    <x v="20"/>
  </r>
  <r>
    <s v="1358833170"/>
    <d v="2026-06-24T00:00:00"/>
    <s v="MEIKA-BERKARYA"/>
    <s v="Meika Berkarya"/>
    <s v="6287818525580"/>
    <s v="Kab. Kuningan"/>
    <s v="Cilimus"/>
    <s v="Jl. Panawuan Indrapatra, Panawuan, Kec. Cigandamekar, Kabupaten Kuningan, Jawa Barat"/>
    <s v="Hismaida ( Di)"/>
    <s v="6282343279955"/>
    <x v="8"/>
    <s v="Kab. Banggai"/>
    <s v="Nuhon"/>
    <s v="Desa Pibombo , dusun 1 ( patokan rumah Dekat jembatan dusun 1) kec Nuhon"/>
    <n v="1"/>
    <s v="BARANG"/>
    <n v="100"/>
    <n v="0"/>
    <s v="EZ"/>
    <s v="Bulanan"/>
    <s v="1 SET GIGI PALSU"/>
    <m/>
    <n v="85000"/>
    <n v="0"/>
    <n v="0"/>
    <n v="85000"/>
    <m/>
    <s v="Diskon"/>
    <n v="34000"/>
    <n v="51000"/>
    <n v="145000"/>
    <n v="2175"/>
    <m/>
    <m/>
    <m/>
    <s v="HUBUNGI PENERIMA (LANGSUNG ANTAR KE ALAMAT)"/>
    <x v="1"/>
    <m/>
    <s v="VIP"/>
    <m/>
    <m/>
    <s v="Tidak"/>
    <s v="COD"/>
    <n v="60000"/>
    <s v="-"/>
    <n v="91825"/>
    <x v="20"/>
  </r>
  <r>
    <s v="1358829647"/>
    <d v="2026-06-24T00:00:00"/>
    <s v="MEIKA-BERKARYA"/>
    <s v="Meika Berkarya"/>
    <s v="6287818525580"/>
    <s v="Kab. Kuningan"/>
    <s v="Cilimus"/>
    <s v="Jl. Panawuan Indrapatra, Panawuan"/>
    <s v="Haidar (Yn)"/>
    <s v="6281290683558"/>
    <x v="23"/>
    <s v="Kendari"/>
    <s v="Kadia"/>
    <s v="Jl. Sungai Wanggu ll / Jl. Masjid Yunus Kompleks Wawonii Desa Bende Kec Kadia Kota Kendari Patokan Rumah Jl. Masjid Yunus by pass depan Park Kendari Kantor Kredit Plus Kendari (DIANTAR LANGSUNG KE ALAMAT PENERIMA)."/>
    <n v="1"/>
    <s v="BARANG"/>
    <n v="100"/>
    <n v="0"/>
    <s v="EZ"/>
    <s v="Bulanan"/>
    <s v="Beli 1 Semprotan Noozle"/>
    <m/>
    <n v="68000"/>
    <n v="0"/>
    <n v="0"/>
    <n v="68000"/>
    <m/>
    <s v="Diskon"/>
    <n v="27200"/>
    <n v="40800"/>
    <n v="122900"/>
    <n v="1843.5"/>
    <s v="Haidar (Yn)"/>
    <m/>
    <d v="2026-06-27T00:00:00"/>
    <m/>
    <x v="0"/>
    <m/>
    <s v="VIP"/>
    <m/>
    <m/>
    <s v="Tidak"/>
    <s v="COD"/>
    <n v="54900"/>
    <s v="Recon"/>
    <n v="80256.5"/>
    <x v="18"/>
  </r>
  <r>
    <s v="1358785465"/>
    <d v="2026-06-24T00:00:00"/>
    <s v="MEIKA-BERKARYA"/>
    <s v="Meika Berkarya"/>
    <s v="6287818525580"/>
    <s v="Kab. Kuningan"/>
    <s v="Cilimus"/>
    <s v="Jl. Panawuan Indrapatra, Panawuan"/>
    <s v="Cikho anmal (ib)"/>
    <s v="6285339088268"/>
    <x v="1"/>
    <s v="Kab. Alor"/>
    <s v="Alor Tengah Utara"/>
    <s v="kota:Kalabahi Desa:petleng RT:004 RW:002"/>
    <n v="1"/>
    <s v="BARANG"/>
    <n v="100"/>
    <n v="0"/>
    <s v="EZ"/>
    <s v="Bulanan"/>
    <s v="Beli 1 Gratis 1 Parfum Mobil"/>
    <m/>
    <n v="80000"/>
    <n v="0"/>
    <n v="0"/>
    <n v="80000"/>
    <m/>
    <s v="Diskon"/>
    <n v="32000"/>
    <n v="48000"/>
    <n v="187000"/>
    <n v="2805"/>
    <m/>
    <m/>
    <m/>
    <m/>
    <x v="1"/>
    <m/>
    <s v="VIP"/>
    <m/>
    <m/>
    <s v="Tidak"/>
    <s v="COD"/>
    <n v="107000"/>
    <s v="-"/>
    <n v="136195"/>
    <x v="20"/>
  </r>
  <r>
    <s v="1359403939"/>
    <d v="2026-06-24T00:00:00"/>
    <s v="MEIKA-BERKARYA"/>
    <s v="Meika Berkarya"/>
    <s v="6287818525580"/>
    <s v="Kab. Kuningan"/>
    <s v="Cilimus"/>
    <s v="Jl. Panawuan Indrapatra, Panawuan"/>
    <s v="Yandi Od."/>
    <s v="62895334900199"/>
    <x v="24"/>
    <s v="Jakarta Barat"/>
    <s v="Kalideres"/>
    <s v="Nomer WhatsApp ,62 822-5893-6213 Jalan Gg. Utama Masjid Khaerul Huda Rt 06 Rw 09 Kelurahan Semanan Kec Kalideres (DIANTAR LANGSUNG KE ALAMAT PENERIMA) Pas Belokan Belakang Warung Logout Bapak Nanang."/>
    <n v="1"/>
    <s v="BARANG"/>
    <n v="100"/>
    <n v="0"/>
    <s v="EZ"/>
    <s v="Bulanan"/>
    <s v="Beli 1 Gratis 1 Gelang Retro Terapi Batu Giok"/>
    <m/>
    <n v="14000"/>
    <n v="0"/>
    <n v="0"/>
    <n v="14000"/>
    <m/>
    <s v="Diskon"/>
    <n v="8000"/>
    <n v="6000"/>
    <n v="85000"/>
    <n v="1275"/>
    <s v="Yandi Od."/>
    <m/>
    <d v="2026-06-25T00:00:00"/>
    <m/>
    <x v="0"/>
    <m/>
    <s v="VIP"/>
    <m/>
    <m/>
    <s v="Tidak"/>
    <s v="COD"/>
    <n v="71000"/>
    <s v="Recon"/>
    <n v="77725"/>
    <x v="25"/>
  </r>
  <r>
    <s v="1359781886"/>
    <d v="2026-06-24T00:00:00"/>
    <s v="MEIKA-BERKARYA"/>
    <s v="Meika Berkarya"/>
    <s v="6287818525580"/>
    <s v="Kab. Kuningan"/>
    <s v="Cilimus"/>
    <s v="Jl. Panawuan Indrapatra, Panawuan, Kec. Cigandamekar, Kabupaten Kuningan, Jawa Barat"/>
    <s v="Ibu samsia (ca)"/>
    <s v="6282148486305"/>
    <x v="19"/>
    <s v="Kab. Kutai Timur"/>
    <s v="Rantau Pulung"/>
    <s v="Desa rantau makmur jln Mulawarman RT 13, Kec Rantau Pulung"/>
    <n v="1"/>
    <s v="BARANG"/>
    <n v="100"/>
    <n v="0"/>
    <s v="EZ"/>
    <s v="Bulanan"/>
    <s v="1 Dapat 3 Penambal Gigi"/>
    <m/>
    <n v="93000"/>
    <n v="0"/>
    <n v="0"/>
    <n v="93000"/>
    <m/>
    <s v="Diskon"/>
    <n v="37200"/>
    <n v="55800"/>
    <n v="173000"/>
    <n v="2595"/>
    <s v="ybs"/>
    <m/>
    <d v="2026-07-06T00:00:00"/>
    <s v="HUBUNGI PENERIMA (LANGSUNG ANTAR KE ALAMAT)"/>
    <x v="1"/>
    <m/>
    <s v="VIP"/>
    <m/>
    <m/>
    <s v="Tidak"/>
    <s v="COD"/>
    <n v="80000"/>
    <s v="-"/>
    <n v="114605"/>
    <x v="2"/>
  </r>
  <r>
    <s v="1359876546"/>
    <d v="2026-06-24T00:00:00"/>
    <s v="MEIKA-BERKARYA"/>
    <s v="Meika Berkarya"/>
    <s v="6287818525580"/>
    <s v="Kab. Kuningan"/>
    <s v="Cilimus"/>
    <s v="Jl. Panawuan Indrapatra, Panawuan, Kec. Cigandamekar, Kabupaten Kuningan, Jawa Barat"/>
    <s v="Jufri ( Di)"/>
    <s v="6282262500695"/>
    <x v="23"/>
    <s v="Kab. Buton"/>
    <s v="Pasarwajo"/>
    <s v="Dusun Awasurabi , Desa Laburunci Rt 002 / Rw 001, Jln Syanawiah Kecamatan Pasar Wajo"/>
    <n v="1"/>
    <s v="BARANG"/>
    <n v="100"/>
    <n v="0"/>
    <s v="EZ"/>
    <s v="Bulanan"/>
    <s v="1 SET GIGI PALSU"/>
    <m/>
    <n v="82000"/>
    <n v="0"/>
    <n v="0"/>
    <n v="82000"/>
    <m/>
    <s v="Diskon"/>
    <n v="32800"/>
    <n v="49200"/>
    <n v="142000"/>
    <n v="2130"/>
    <s v="Jufri ( Di)"/>
    <m/>
    <d v="2026-06-29T00:00:00"/>
    <s v="HUBUNGI PENERIMA (LANGSUNG ANTAR KE ALAMAT)"/>
    <x v="0"/>
    <m/>
    <s v="VIP"/>
    <m/>
    <m/>
    <s v="Tidak"/>
    <s v="COD"/>
    <n v="60000"/>
    <s v="Recon"/>
    <n v="90670"/>
    <x v="7"/>
  </r>
  <r>
    <s v="1359807531"/>
    <d v="2026-06-24T00:00:00"/>
    <s v="MEIKA-BERKARYA"/>
    <s v="Meika Berkarya"/>
    <s v="6287818525580"/>
    <s v="Kab. Kuningan"/>
    <s v="Cilimus"/>
    <s v="Jl. Panawuan Indrapatra, Panawuan"/>
    <s v="Jegesh. (Ib)"/>
    <s v="6285261754734"/>
    <x v="0"/>
    <s v="Tanjungbalai"/>
    <s v="Tanjungbalai Selatan"/>
    <s v="Jl.ar.hakim kel.indra sakti Tanjung Balai sumut kedai tek an."/>
    <n v="1"/>
    <s v="BARANG"/>
    <n v="100"/>
    <n v="0"/>
    <s v="EZ"/>
    <s v="Bulanan"/>
    <s v="Beli 1 Gratis 1 Gelang Retro Terapi Batu Giok"/>
    <m/>
    <n v="51000"/>
    <n v="0"/>
    <n v="0"/>
    <n v="51000"/>
    <m/>
    <s v="Diskon"/>
    <n v="20400"/>
    <n v="30600"/>
    <n v="121000"/>
    <n v="1815"/>
    <s v="Meika Berkarya"/>
    <m/>
    <d v="2026-07-09T00:00:00"/>
    <m/>
    <x v="1"/>
    <m/>
    <s v="VIP"/>
    <m/>
    <m/>
    <s v="Tidak"/>
    <s v="COD"/>
    <n v="70000"/>
    <s v="-"/>
    <n v="88585"/>
    <x v="8"/>
  </r>
  <r>
    <s v="1359779992"/>
    <d v="2026-06-24T00:00:00"/>
    <s v="MEIKA-BERKARYA"/>
    <s v="Meika Berkarya"/>
    <s v="6287818525580"/>
    <s v="Kab. Kuningan"/>
    <s v="Cilimus"/>
    <s v="Jl. Panawuan Indrapatra, Panawuan"/>
    <s v="Daniel Meha (IR)"/>
    <s v="6285338389601"/>
    <x v="1"/>
    <s v="Kab. Sumba Timur"/>
    <s v="Kambera"/>
    <s v="Kelurahan Prailiu Kec Kambera (Kantor rumah sakit Kristen Lindimara)"/>
    <n v="1"/>
    <s v="BARANG"/>
    <n v="100"/>
    <n v="0"/>
    <s v="EZ"/>
    <s v="Bulanan"/>
    <s v="Beli 1 Pembesar Layar Hp"/>
    <m/>
    <n v="81000"/>
    <n v="0"/>
    <n v="0"/>
    <n v="81000"/>
    <m/>
    <s v="Diskon"/>
    <n v="32400"/>
    <n v="48600"/>
    <n v="151000"/>
    <n v="2265"/>
    <s v="Daniel Meha (IR)"/>
    <m/>
    <d v="2026-07-02T00:00:00"/>
    <m/>
    <x v="0"/>
    <m/>
    <s v="VIP"/>
    <m/>
    <m/>
    <s v="Tidak"/>
    <s v="COD"/>
    <n v="70000"/>
    <s v="Recon"/>
    <n v="100135"/>
    <x v="0"/>
  </r>
  <r>
    <s v="1358719897"/>
    <d v="2026-06-24T00:00:00"/>
    <s v="MEIKA-BERKARYA"/>
    <s v="Meika Berkarya"/>
    <s v="6287818525580"/>
    <s v="Kab. Kuningan"/>
    <s v="Cilimus"/>
    <s v="Jl. Panawuan Indrapatra, Panawuan"/>
    <s v="Sudarmin (ib)"/>
    <s v="62878826888307"/>
    <x v="14"/>
    <s v="Kab. Wajo"/>
    <s v="Tempe"/>
    <s v="Sengkang ,home tomodi pattirosompe"/>
    <n v="1"/>
    <s v="BARANG"/>
    <n v="100"/>
    <n v="0"/>
    <s v="EZ"/>
    <s v="Bulanan"/>
    <s v="Beli 1 Pembesar Layar Hp"/>
    <m/>
    <n v="61000"/>
    <n v="0"/>
    <n v="0"/>
    <n v="61000"/>
    <m/>
    <s v="Diskon"/>
    <n v="24400"/>
    <n v="36600"/>
    <n v="131000"/>
    <n v="1965"/>
    <s v="Meika Berkarya"/>
    <m/>
    <d v="2026-07-07T00:00:00"/>
    <m/>
    <x v="1"/>
    <m/>
    <s v="VIP"/>
    <m/>
    <m/>
    <s v="Tidak"/>
    <s v="COD"/>
    <n v="70000"/>
    <s v="-"/>
    <n v="92435"/>
    <x v="16"/>
  </r>
  <r>
    <s v="1358729125"/>
    <d v="2026-06-24T00:00:00"/>
    <s v="MEIKA-BERKARYA"/>
    <s v="Meika Berkarya"/>
    <s v="6287818525580"/>
    <s v="Kab. Kuningan"/>
    <s v="Cilimus"/>
    <s v="Jl. Panawuan Indrapatra, Panawuan, Kec. Cigandamekar, Kabupaten Kuningan, Jawa Barat"/>
    <s v="Rahman ( Di)"/>
    <s v="6282190251450"/>
    <x v="8"/>
    <s v="Kab. Sigi"/>
    <s v="Sigi Biromaru"/>
    <s v="Desa Maranatha,( patokan rumah samping gedung gereja ) RT 2 RW 3 Kecamatan Sigi kota ,62 857-0570-2970 no alternatif"/>
    <n v="1"/>
    <s v="BARANG"/>
    <n v="100"/>
    <n v="0"/>
    <s v="EZ"/>
    <s v="Bulanan"/>
    <s v="1 SET GIGI PALSU"/>
    <m/>
    <n v="85000"/>
    <n v="0"/>
    <n v="0"/>
    <n v="85000"/>
    <m/>
    <s v="Diskon"/>
    <n v="34000"/>
    <n v="51000"/>
    <n v="145000"/>
    <n v="2175"/>
    <m/>
    <m/>
    <m/>
    <s v="HUBUNGI PENERIMA (LANGSUNG ANTAR KE ALAMAT)"/>
    <x v="1"/>
    <m/>
    <s v="VIP"/>
    <m/>
    <m/>
    <s v="Tidak"/>
    <s v="COD"/>
    <n v="60000"/>
    <s v="-"/>
    <n v="91825"/>
    <x v="20"/>
  </r>
  <r>
    <s v="1359406343"/>
    <d v="2026-06-24T00:00:00"/>
    <s v="MEIKA-BERKARYA"/>
    <s v="Meika Berkarya"/>
    <s v="6287818525580"/>
    <s v="Kab. Kuningan"/>
    <s v="Cilimus"/>
    <s v="Jl. Panawuan Indrapatra, Panawuan"/>
    <s v="Hafid (ib)"/>
    <s v="6281355216961"/>
    <x v="14"/>
    <s v="Palopo"/>
    <s v="Wara Selatan"/>
    <s v="UD mitra makassar depo palopo jln.rasak poros SMA 5 lumandi kota palopo"/>
    <n v="1"/>
    <s v="BARANG"/>
    <n v="100"/>
    <n v="0"/>
    <s v="EZ"/>
    <s v="Bulanan"/>
    <s v="Beli 1 Pembesar Layar Hp"/>
    <m/>
    <n v="53000"/>
    <n v="0"/>
    <n v="0"/>
    <n v="53000"/>
    <m/>
    <s v="Diskon"/>
    <n v="21200"/>
    <n v="31800"/>
    <n v="123000"/>
    <n v="1845"/>
    <s v="Hafid (ib)"/>
    <m/>
    <d v="2026-06-29T00:00:00"/>
    <m/>
    <x v="0"/>
    <m/>
    <s v="VIP"/>
    <m/>
    <m/>
    <s v="Tidak"/>
    <s v="COD"/>
    <n v="70000"/>
    <s v="Recon"/>
    <n v="89355"/>
    <x v="7"/>
  </r>
  <r>
    <s v="1358738213"/>
    <d v="2026-06-24T00:00:00"/>
    <s v="MEIKA-BERKARYA"/>
    <s v="Meika Berkarya"/>
    <s v="6287818525580"/>
    <s v="Kab. Kuningan"/>
    <s v="Cilimus"/>
    <s v="Jl. Panawuan Indrapatra, Panawuan"/>
    <s v="Philipus Bala Od."/>
    <s v="6281229118719"/>
    <x v="1"/>
    <s v="Kab. Lembata"/>
    <s v="Nubatukan"/>
    <s v="Pasar Pada Rt 37 Rw 11 Kelurahan Lewoleba Barat Kec Nubatukan Lembata (DIANTAR LANGSUNG KE ALAMAT PENERIMA) Patokan Rumah Terminal Pasar Pada Bagian Barat."/>
    <n v="1"/>
    <s v="BARANG"/>
    <n v="100"/>
    <n v="0"/>
    <s v="EZ"/>
    <s v="Bulanan"/>
    <s v="Beli 1 Gratis 1 Sikat Punggug"/>
    <m/>
    <n v="84000"/>
    <n v="0"/>
    <n v="0"/>
    <n v="84000"/>
    <m/>
    <s v="Diskon"/>
    <n v="33600"/>
    <n v="50400"/>
    <n v="0"/>
    <n v="0"/>
    <s v="Philipus Bala Od."/>
    <m/>
    <d v="2026-07-01T00:00:00"/>
    <m/>
    <x v="0"/>
    <m/>
    <s v="VIP"/>
    <m/>
    <m/>
    <s v="Tidak"/>
    <s v="NONCOD"/>
    <n v="-84000"/>
    <s v="-"/>
    <n v="-50400"/>
    <x v="3"/>
  </r>
  <r>
    <s v="1359785974"/>
    <d v="2026-06-24T00:00:00"/>
    <s v="MEIKA-BERKARYA"/>
    <s v="Meika Berkarya"/>
    <s v="6287818525580"/>
    <s v="Kab. Kuningan"/>
    <s v="Cilimus"/>
    <s v="Jl. Panawuan Indrapatra, Panawuan"/>
    <s v="Gresia samosir (iaa)"/>
    <s v="6282272570075"/>
    <x v="0"/>
    <s v="Kab. Labuhanbatu Selatan"/>
    <s v="Kampung Rakyat"/>
    <s v="Jalan Malindo Desa/Kelurahan Tanjung Mulia Simpang 4 depan Apotek dusun selatan beting rt, 09, (rumah warna biru) Kecamatan Kampung Rakyat Kabupaten Labuhan Batu selatan Provinsi Sumatera Utara"/>
    <n v="1"/>
    <s v="BARANG"/>
    <n v="100"/>
    <n v="0"/>
    <s v="EZ"/>
    <s v="Bulanan"/>
    <s v="Beli 2 Gratis 1 Semprotan Noozle"/>
    <m/>
    <n v="62000"/>
    <n v="0"/>
    <n v="0"/>
    <n v="62000"/>
    <m/>
    <s v="Diskon"/>
    <n v="24800"/>
    <n v="37200"/>
    <n v="166000"/>
    <n v="2490"/>
    <s v="Gresia samosir (iaa)"/>
    <m/>
    <d v="2026-06-30T00:00:00"/>
    <m/>
    <x v="0"/>
    <m/>
    <s v="VIP"/>
    <m/>
    <m/>
    <s v="Tidak"/>
    <s v="COD"/>
    <n v="104000"/>
    <s v="Recon"/>
    <n v="126310"/>
    <x v="9"/>
  </r>
  <r>
    <s v="1359869969"/>
    <d v="2026-06-24T00:00:00"/>
    <s v="MEIKA-BERKARYA"/>
    <s v="Meika Berkarya"/>
    <s v="6287818525580"/>
    <s v="Kab. Kuningan"/>
    <s v="Cilimus"/>
    <s v="Jl. Panawuan Indrapatra, Panawuan"/>
    <s v="Sulis setiawan (ib)"/>
    <s v="6282320513542"/>
    <x v="4"/>
    <s v="Kab. Tebo"/>
    <s v="Muara Tabir"/>
    <s v="desa sungai jernih jalan melati rumah paling ujung"/>
    <n v="1"/>
    <s v="BARANG"/>
    <n v="100"/>
    <n v="0"/>
    <s v="EZ"/>
    <s v="Bulanan"/>
    <s v="Beli 1 Semprotan Noozle"/>
    <m/>
    <n v="52000"/>
    <n v="0"/>
    <n v="0"/>
    <n v="52000"/>
    <m/>
    <s v="Diskon"/>
    <n v="20800"/>
    <n v="31200"/>
    <n v="102000"/>
    <n v="1530"/>
    <s v="Sulis setiawan (ib)"/>
    <m/>
    <d v="2026-06-29T00:00:00"/>
    <m/>
    <x v="0"/>
    <m/>
    <s v="VIP"/>
    <m/>
    <m/>
    <s v="Tidak"/>
    <s v="COD"/>
    <n v="50000"/>
    <s v="Recon"/>
    <n v="69270"/>
    <x v="7"/>
  </r>
  <r>
    <s v="1359802859"/>
    <d v="2026-06-24T00:00:00"/>
    <s v="MEIKA-BERKARYA"/>
    <s v="Meika Berkarya"/>
    <s v="6287818525580"/>
    <s v="Kab. Kuningan"/>
    <s v="Cilimus"/>
    <s v="Jl. Panawuan Indrapatra, Panawuan"/>
    <s v="Kelvin (IR)"/>
    <s v="6282237886774"/>
    <x v="1"/>
    <s v="Kab. Belu"/>
    <s v="Kota Atambua"/>
    <s v="RT 003 RW 001 Blok b Kelurahan Manumutin Kec Atambua Kota"/>
    <n v="1"/>
    <s v="BARANG"/>
    <n v="100"/>
    <n v="0"/>
    <s v="EZ"/>
    <s v="Bulanan"/>
    <s v="Beli 1 Gratis 1 Alat Cukur Multifungsi"/>
    <m/>
    <n v="80000"/>
    <n v="0"/>
    <n v="0"/>
    <n v="80000"/>
    <m/>
    <s v="Diskon"/>
    <n v="32000"/>
    <n v="48000"/>
    <n v="184000"/>
    <n v="2760"/>
    <m/>
    <m/>
    <m/>
    <m/>
    <x v="1"/>
    <m/>
    <s v="VIP"/>
    <m/>
    <m/>
    <s v="Tidak"/>
    <s v="COD"/>
    <n v="104000"/>
    <s v="-"/>
    <n v="133240"/>
    <x v="20"/>
  </r>
  <r>
    <s v="1359393679"/>
    <d v="2026-06-24T00:00:00"/>
    <s v="MEIKA-BERKARYA"/>
    <s v="Meika Berkarya"/>
    <s v="6287818525580"/>
    <s v="Kab. Kuningan"/>
    <s v="Cilimus"/>
    <s v="Jl. Panawuan Indrapatra, Panawuan"/>
    <s v="Benazir Makabori (PS)"/>
    <s v="6285244081433"/>
    <x v="20"/>
    <s v="Yogyakarta"/>
    <s v="Jetis"/>
    <s v="Kelurahan. Cokrodiningratan RT/RW 22/05 NO. Rumah 322 (Cat rumah warna kuning ada merahnya)"/>
    <n v="1"/>
    <s v="BARANG"/>
    <n v="100"/>
    <n v="0"/>
    <s v="EZ"/>
    <s v="Bulanan"/>
    <s v="Beli 1 Gratis 1 Gelang Retro Terapi Batu Giok"/>
    <m/>
    <n v="20000"/>
    <n v="0"/>
    <n v="0"/>
    <n v="20000"/>
    <m/>
    <s v="Diskon"/>
    <n v="13000"/>
    <n v="7000"/>
    <n v="90000"/>
    <n v="1350"/>
    <s v="Benazir Makabori (PS)"/>
    <m/>
    <d v="2026-06-26T00:00:00"/>
    <m/>
    <x v="0"/>
    <m/>
    <s v="VIP"/>
    <m/>
    <m/>
    <s v="Tidak"/>
    <s v="COD"/>
    <n v="70000"/>
    <s v="Recon"/>
    <n v="81650"/>
    <x v="15"/>
  </r>
  <r>
    <s v="1359785313"/>
    <d v="2026-06-24T00:00:00"/>
    <s v="MEIKA-BERKARYA"/>
    <s v="Meika Berkarya"/>
    <s v="6287818525580"/>
    <s v="Kab. Kuningan"/>
    <s v="Cilimus"/>
    <s v="Jl. Panawuan Indrapatra, Panawuan"/>
    <s v="Rio Od."/>
    <s v="6281375436386"/>
    <x v="0"/>
    <s v="Kab. Deli Serdang"/>
    <s v="Lubuk Pakam"/>
    <s v="Jln. Karya Agung Komplek Pemkab Deli Serdang Kelurahan Tanjung Garbus 1 Rt Rw 0101 Kec Lubuk Pakam (DIANTAR LANGSUNG KE ALAMAT PENERIMA)."/>
    <n v="1"/>
    <s v="BARANG"/>
    <n v="100"/>
    <n v="0"/>
    <s v="EZ"/>
    <s v="Bulanan"/>
    <s v="Beli 1 Semprotan Noozle"/>
    <m/>
    <n v="54000"/>
    <n v="0"/>
    <n v="0"/>
    <n v="54000"/>
    <m/>
    <s v="Diskon"/>
    <n v="21600"/>
    <n v="32400"/>
    <n v="109000"/>
    <n v="1635"/>
    <s v="Meika Berkarya"/>
    <m/>
    <d v="2026-07-08T00:00:00"/>
    <m/>
    <x v="1"/>
    <m/>
    <s v="VIP"/>
    <m/>
    <m/>
    <s v="Tidak"/>
    <s v="COD"/>
    <n v="55000"/>
    <s v="-"/>
    <n v="74965"/>
    <x v="17"/>
  </r>
  <r>
    <s v="1359784595"/>
    <d v="2026-06-24T00:00:00"/>
    <s v="MEIKA-BERKARYA"/>
    <s v="Meika Berkarya"/>
    <s v="6287818525580"/>
    <s v="Kab. Kuningan"/>
    <s v="Cilimus"/>
    <s v="Jl. Panawuan Indrapatra, Panawuan"/>
    <s v="John (PS)"/>
    <s v="6281319368999"/>
    <x v="24"/>
    <s v="Jakarta Utara"/>
    <s v="Penjaringan"/>
    <s v="Jl. Pantai Mutiara Blok A no 61 RT/RW 01/16 Kelurahan. Pluit (ANTRAKN LANGSUNG KE ALAMAT)"/>
    <n v="1"/>
    <s v="BARANG"/>
    <n v="100"/>
    <n v="0"/>
    <s v="EZ"/>
    <s v="Bulanan"/>
    <s v="Beli 2 Gratis 1 Semprotan Noozle"/>
    <m/>
    <n v="14000"/>
    <n v="0"/>
    <n v="0"/>
    <n v="14000"/>
    <m/>
    <s v="Diskon"/>
    <n v="8000"/>
    <n v="6000"/>
    <n v="118000"/>
    <n v="1770"/>
    <s v="John (PS)"/>
    <m/>
    <d v="2026-06-25T00:00:00"/>
    <m/>
    <x v="0"/>
    <m/>
    <s v="VIP"/>
    <m/>
    <m/>
    <s v="Tidak"/>
    <s v="COD"/>
    <n v="104000"/>
    <s v="Recon"/>
    <n v="110230"/>
    <x v="25"/>
  </r>
  <r>
    <s v="1358771113"/>
    <d v="2026-06-24T00:00:00"/>
    <s v="MEIKA-BERKARYA"/>
    <s v="Meika Berkarya"/>
    <s v="6287818525580"/>
    <s v="Kab. Kuningan"/>
    <s v="Cilimus"/>
    <s v="Jl. Panawuan Indrapatra, Panawuan"/>
    <s v="Kisman (ib),"/>
    <s v="6282148383008"/>
    <x v="14"/>
    <s v="Palopo"/>
    <s v="Wara Utara"/>
    <s v="Jl.batara lettu,kelurahan sabbamparu"/>
    <n v="1"/>
    <s v="BARANG"/>
    <n v="100"/>
    <n v="0"/>
    <s v="EZ"/>
    <s v="Bulanan"/>
    <s v="Beli 1 Gratis 1 Sikat Punggug"/>
    <m/>
    <n v="53000"/>
    <n v="0"/>
    <n v="0"/>
    <n v="53000"/>
    <m/>
    <s v="Diskon"/>
    <n v="21200"/>
    <n v="31800"/>
    <n v="123000"/>
    <n v="1845"/>
    <s v="Kisman (ib),"/>
    <m/>
    <d v="2026-06-30T00:00:00"/>
    <m/>
    <x v="0"/>
    <m/>
    <s v="VIP"/>
    <m/>
    <m/>
    <s v="Tidak"/>
    <s v="COD"/>
    <n v="70000"/>
    <s v="Recon"/>
    <n v="89355"/>
    <x v="9"/>
  </r>
  <r>
    <s v="1358765150"/>
    <d v="2026-06-24T00:00:00"/>
    <s v="MEIKA-BERKARYA"/>
    <s v="Meika Berkarya"/>
    <s v="6287818525580"/>
    <s v="Kab. Kuningan"/>
    <s v="Cilimus"/>
    <s v="Jl. Panawuan Indrapatra, Panawuan"/>
    <s v="Tamrin Abdul Azis (Kin)"/>
    <s v="6281356576902"/>
    <x v="11"/>
    <s v="Kab. Pohuwato"/>
    <s v="Marisa"/>
    <s v="Dusun Teratai Desa Marisa Selatan, Komplek Koramil Pasar Tua Tumpukan Pasir (TELPON NO WHATSAPP PENERIMA)"/>
    <n v="1"/>
    <s v="BARANG"/>
    <n v="100"/>
    <n v="0"/>
    <s v="EZ"/>
    <s v="Bulanan"/>
    <s v="Beli 1 Gratis 1 Gelang Retro Terapi Batu Giok"/>
    <m/>
    <n v="85000"/>
    <n v="0"/>
    <n v="0"/>
    <n v="85000"/>
    <m/>
    <s v="Diskon"/>
    <n v="34000"/>
    <n v="51000"/>
    <n v="155000"/>
    <n v="2325"/>
    <s v="Tamrin Abdul Azis (Kin)"/>
    <m/>
    <d v="2026-06-28T00:00:00"/>
    <m/>
    <x v="0"/>
    <m/>
    <s v="VIP"/>
    <m/>
    <m/>
    <s v="Tidak"/>
    <s v="COD"/>
    <n v="70000"/>
    <s v="Recon"/>
    <n v="101675"/>
    <x v="14"/>
  </r>
  <r>
    <s v="1359754848"/>
    <d v="2026-06-24T00:00:00"/>
    <s v="MEIKA-BERKARYA"/>
    <s v="Meika Berkarya"/>
    <s v="6287818525580"/>
    <s v="Kab. Kuningan"/>
    <s v="Cilimus"/>
    <s v="Jl. Panawuan Indrapatra, Panawuan, Kec. Cigandamekar, Kabupaten Kuningan, Jawa Barat"/>
    <s v="Ida bagus Rai Artha ( Di)"/>
    <s v="628123811511"/>
    <x v="12"/>
    <s v="Kab. Gianyar"/>
    <s v="Sukawati"/>
    <s v="Desa, kemenuh sukawati gianyar Bali Jln ir sutami99 Kec Sukawati"/>
    <n v="1"/>
    <s v="BARANG"/>
    <n v="100"/>
    <n v="0"/>
    <s v="EZ"/>
    <s v="Bulanan"/>
    <s v="1 SET POMPA SEDOT MANUAL (1 POMPA DAN 1 SELANG)"/>
    <m/>
    <n v="38000"/>
    <n v="0"/>
    <n v="0"/>
    <n v="38000"/>
    <m/>
    <s v="Diskon"/>
    <n v="15200"/>
    <n v="22800"/>
    <n v="108000"/>
    <n v="1620"/>
    <s v="ybs"/>
    <m/>
    <d v="2026-07-06T00:00:00"/>
    <s v="HUBUNGI PENERIMA (LANGSUNG ANTAR KE ALAMAT)"/>
    <x v="1"/>
    <m/>
    <s v="VIP"/>
    <m/>
    <m/>
    <s v="Tidak"/>
    <s v="COD"/>
    <n v="70000"/>
    <s v="-"/>
    <n v="83580"/>
    <x v="2"/>
  </r>
  <r>
    <s v="1359864428"/>
    <d v="2026-06-24T00:00:00"/>
    <s v="MEIKA-BERKARYA"/>
    <s v="Meika Berkarya"/>
    <s v="6287818525580"/>
    <s v="Kab. Kuningan"/>
    <s v="Cilimus"/>
    <s v="Jl. Panawuan Indrapatra, Panawuan"/>
    <s v="Buce Tari Od."/>
    <s v="6281337717689"/>
    <x v="1"/>
    <s v="Kupang"/>
    <s v="Kelapa Lima"/>
    <s v="Jl. Dalek Esa Rt 14 Rw 05 Desa Oesapa KM 10 Kec Kelapa Lima Kota Kupang (DIANTAR LANGSUNG KE ALAMAT PENERIMA)"/>
    <n v="1"/>
    <s v="BARANG"/>
    <n v="100"/>
    <n v="0"/>
    <s v="EZ"/>
    <s v="Bulanan"/>
    <s v="Beli 1 Gratis 1 Parfum Mobil"/>
    <m/>
    <n v="64000"/>
    <n v="0"/>
    <n v="0"/>
    <n v="64000"/>
    <m/>
    <s v="Diskon"/>
    <n v="25600"/>
    <n v="38400"/>
    <n v="169000"/>
    <n v="2535"/>
    <m/>
    <m/>
    <m/>
    <m/>
    <x v="1"/>
    <m/>
    <s v="VIP"/>
    <m/>
    <m/>
    <s v="Tidak"/>
    <s v="COD"/>
    <n v="105000"/>
    <s v="-"/>
    <n v="128065"/>
    <x v="20"/>
  </r>
  <r>
    <s v="1358044621"/>
    <d v="2026-06-24T00:00:00"/>
    <s v="MEIKA-BERKARYA"/>
    <s v="Meika Berkarya"/>
    <s v="6287818525580"/>
    <s v="Kab. Kuningan"/>
    <s v="Cilimus"/>
    <s v="Jl. Panawuan Indrapatra, Panawuan"/>
    <s v="Mardius ucok (ib)"/>
    <s v="6282148821201"/>
    <x v="5"/>
    <s v="Kab. Sanggau"/>
    <s v="Parindu"/>
    <s v="Desa palem jaya Dusun layau RT 03"/>
    <n v="1"/>
    <s v="BARANG"/>
    <n v="100"/>
    <n v="0"/>
    <s v="EZ"/>
    <s v="Bulanan"/>
    <s v="Beli 1 Gratis 1 Sikat Punggug"/>
    <m/>
    <n v="74000"/>
    <n v="0"/>
    <n v="0"/>
    <n v="74000"/>
    <m/>
    <s v="Diskon"/>
    <n v="29600"/>
    <n v="44400"/>
    <n v="141000"/>
    <n v="2115"/>
    <s v="Mardius ucok (ib)"/>
    <m/>
    <d v="2026-06-29T00:00:00"/>
    <m/>
    <x v="0"/>
    <m/>
    <s v="VIP"/>
    <m/>
    <m/>
    <s v="Tidak"/>
    <s v="COD"/>
    <n v="67000"/>
    <s v="Recon"/>
    <n v="94485"/>
    <x v="7"/>
  </r>
  <r>
    <s v="1359479308"/>
    <d v="2026-06-24T00:00:00"/>
    <s v="MEIKA-BERKARYA"/>
    <s v="Meika Berkarya"/>
    <s v="6287818525580"/>
    <s v="Kab. Kuningan"/>
    <s v="Cilimus"/>
    <s v="Jl. Panawuan Indrapatra, Panawuan"/>
    <s v="Rafli Prasetyo (Kin)"/>
    <s v="6285711294649"/>
    <x v="20"/>
    <s v="Kab. Sleman"/>
    <s v="Cangkringan"/>
    <s v="Dusun Balong RT 02 RW 012 Kel/Desa Umbulharjo (Bubur Ayam Jakarta)"/>
    <n v="1"/>
    <s v="BARANG"/>
    <n v="100"/>
    <n v="0"/>
    <s v="EZ"/>
    <s v="Bulanan"/>
    <s v="Beli 1 Gratis 1 Gelang Retro Terapi Batu Giok"/>
    <m/>
    <n v="20000"/>
    <n v="0"/>
    <n v="0"/>
    <n v="20000"/>
    <m/>
    <s v="Diskon"/>
    <n v="13000"/>
    <n v="7000"/>
    <n v="90000"/>
    <n v="1350"/>
    <s v="Rafli Prasetyo (Kin)"/>
    <m/>
    <d v="2026-06-26T00:00:00"/>
    <m/>
    <x v="0"/>
    <m/>
    <s v="VIP"/>
    <m/>
    <m/>
    <s v="Tidak"/>
    <s v="COD"/>
    <n v="70000"/>
    <s v="Recon"/>
    <n v="81650"/>
    <x v="15"/>
  </r>
  <r>
    <s v="1358377520"/>
    <d v="2026-06-24T00:00:00"/>
    <s v="MEIKA-BERKARYA"/>
    <s v="Meika Berkarya"/>
    <s v="6287818525580"/>
    <s v="Kab. Kuningan"/>
    <s v="Cilimus"/>
    <s v="Jl. Panawuan Indrapatra, Panawuan"/>
    <s v="Sem nenabu(Mar)."/>
    <s v="6282135406048"/>
    <x v="2"/>
    <s v="Kab. Bima"/>
    <s v="Soromandi"/>
    <s v="desa kananta Kecamatan sarimandi kabupaten bima donggo ntb(Di gonggo jalur lewat lapangan sedikit)"/>
    <n v="1"/>
    <s v="BARANG"/>
    <n v="100"/>
    <n v="0"/>
    <s v="EZ"/>
    <s v="Bulanan"/>
    <s v="Beli 1 Pembesar Layar Hp"/>
    <m/>
    <n v="52000"/>
    <n v="0"/>
    <n v="0"/>
    <n v="52000"/>
    <m/>
    <s v="Diskon"/>
    <n v="20800"/>
    <n v="31200"/>
    <n v="122000"/>
    <n v="1830"/>
    <s v="Meika Berkarya"/>
    <m/>
    <d v="2026-07-08T00:00:00"/>
    <m/>
    <x v="1"/>
    <m/>
    <s v="VIP"/>
    <m/>
    <m/>
    <s v="Tidak"/>
    <s v="COD"/>
    <n v="70000"/>
    <s v="-"/>
    <n v="88970"/>
    <x v="17"/>
  </r>
  <r>
    <s v="1359753893"/>
    <d v="2026-06-24T00:00:00"/>
    <s v="MEIKA-BERKARYA"/>
    <s v="Meika Berkarya"/>
    <s v="6287818525580"/>
    <s v="Kab. Kuningan"/>
    <s v="Cilimus"/>
    <s v="Jl. Panawuan Indrapatra, Panawuan"/>
    <s v="Yadiws Od."/>
    <s v="6281371368860"/>
    <x v="27"/>
    <s v="Kab.  Rokan Hulu"/>
    <s v="Bonai Darussalam"/>
    <s v="Desa Sontang Rt Rw 022 008 Kec Bonai Darussalam (DIANTAR LANGSUNG KE ALAMAT PENERIMA)."/>
    <n v="1"/>
    <s v="BARANG"/>
    <n v="100"/>
    <n v="0"/>
    <s v="EZ"/>
    <s v="Bulanan"/>
    <s v="Beli 1 Gratis 1 Gelang Retro Terapi Batu Giok"/>
    <m/>
    <n v="61000"/>
    <n v="0"/>
    <n v="0"/>
    <n v="61000"/>
    <m/>
    <s v="Diskon"/>
    <n v="24400"/>
    <n v="36600"/>
    <n v="131000"/>
    <n v="1965"/>
    <s v="Meika Berkarya"/>
    <m/>
    <d v="2026-07-08T00:00:00"/>
    <m/>
    <x v="1"/>
    <m/>
    <s v="VIP"/>
    <m/>
    <m/>
    <s v="Tidak"/>
    <s v="COD"/>
    <n v="70000"/>
    <s v="-"/>
    <n v="92435"/>
    <x v="17"/>
  </r>
  <r>
    <s v="1359749845"/>
    <d v="2026-06-24T00:00:00"/>
    <s v="MEIKA-BERKARYA"/>
    <s v="Meika Berkarya"/>
    <s v="6287818525580"/>
    <s v="Kab. Kuningan"/>
    <s v="Cilimus"/>
    <s v="Jl. Panawuan Indrapatra, Panawuan, Kec. Cigandamekar, Kabupaten Kuningan, Jawa Barat"/>
    <s v="Joni bubur ( Di)"/>
    <s v="6281585833180"/>
    <x v="26"/>
    <s v="Bogor"/>
    <s v="Tanah Sareal"/>
    <s v="Kelurahan Kedung badak RT 02 RW 07 no22 gang jarum Kecamatan Tanah sereal"/>
    <n v="1"/>
    <s v="BARANG"/>
    <n v="100"/>
    <n v="0"/>
    <s v="EZ"/>
    <s v="Bulanan"/>
    <s v="1 SET GIGI PALSU"/>
    <m/>
    <n v="15000"/>
    <n v="0"/>
    <n v="0"/>
    <n v="15000"/>
    <m/>
    <s v="Diskon"/>
    <n v="9000"/>
    <n v="6000"/>
    <n v="72500"/>
    <n v="1087.5"/>
    <s v="Joni bubur ( Di)"/>
    <m/>
    <d v="2026-06-26T00:00:00"/>
    <s v="HUBUNGI PENERIMA (LANGSUNG ANTAR KE ALAMAT)"/>
    <x v="0"/>
    <m/>
    <s v="VIP"/>
    <m/>
    <m/>
    <s v="Tidak"/>
    <s v="COD"/>
    <n v="57500"/>
    <s v="Recon"/>
    <n v="65412.5"/>
    <x v="15"/>
  </r>
  <r>
    <s v="1359461434"/>
    <d v="2026-06-24T00:00:00"/>
    <s v="MEIKA-BERKARYA"/>
    <s v="Meika Berkarya"/>
    <s v="6287818525580"/>
    <s v="Kab. Kuningan"/>
    <s v="Cilimus"/>
    <s v="Jl. Panawuan Indrapatra, Panawuan"/>
    <s v="Ekawati (PS)"/>
    <s v="6285241011740"/>
    <x v="8"/>
    <s v="Palu"/>
    <s v="Mantikulore"/>
    <s v="Kelurahan. Tondo RT/RW 01/07 (Hotel Bryski, turun kebawah, ANTRAKN LANGSUNG KE ALAMAT)"/>
    <n v="1"/>
    <s v="BARANG"/>
    <n v="100"/>
    <n v="0"/>
    <s v="EZ"/>
    <s v="Bulanan"/>
    <s v="Beli 1 Gratis 1 Gelang Retro Terapi Batu Giok"/>
    <m/>
    <n v="68000"/>
    <n v="0"/>
    <n v="0"/>
    <n v="68000"/>
    <m/>
    <s v="Diskon"/>
    <n v="27200"/>
    <n v="40800"/>
    <n v="138000"/>
    <n v="2070"/>
    <s v="Meika Berkarya"/>
    <m/>
    <d v="2026-07-08T00:00:00"/>
    <m/>
    <x v="1"/>
    <m/>
    <s v="VIP"/>
    <m/>
    <m/>
    <s v="Tidak"/>
    <s v="COD"/>
    <n v="70000"/>
    <s v="-"/>
    <n v="95130"/>
    <x v="17"/>
  </r>
  <r>
    <s v="1358200206"/>
    <d v="2026-06-24T00:00:00"/>
    <s v="MEIKA-BERKARYA"/>
    <s v="Meika Berkarya"/>
    <s v="6287818525580"/>
    <s v="Kab. Kuningan"/>
    <s v="Cilimus"/>
    <s v="Jl. Panawuan Indrapatra, Panawuan"/>
    <s v="Haryono Od."/>
    <s v="6285342121643"/>
    <x v="14"/>
    <s v="Kab. Bulukumba"/>
    <s v="Gantarang"/>
    <s v="Jln. Perintis Dusun Jokka Desa Bontonyeleng Kec Gantarang (DIANTAR LANGSUNG KE ALAMAT PENERIMA) Dekat SD No. 39 Bontonyeleng."/>
    <n v="1"/>
    <s v="BARANG"/>
    <n v="100"/>
    <n v="0"/>
    <s v="EZ"/>
    <s v="Bulanan"/>
    <s v="Beli 1 Gratis 1 Gelang Retro Terapi Batu Giok"/>
    <m/>
    <n v="65000"/>
    <n v="0"/>
    <n v="0"/>
    <n v="65000"/>
    <m/>
    <s v="Diskon"/>
    <n v="26000"/>
    <n v="39000"/>
    <n v="135000"/>
    <n v="2025"/>
    <s v="Haryono Od."/>
    <m/>
    <d v="2026-06-29T00:00:00"/>
    <m/>
    <x v="0"/>
    <m/>
    <s v="VIP"/>
    <m/>
    <m/>
    <s v="Tidak"/>
    <s v="COD"/>
    <n v="70000"/>
    <s v="Recon"/>
    <n v="93975"/>
    <x v="7"/>
  </r>
  <r>
    <s v="1359067797"/>
    <d v="2026-06-24T00:00:00"/>
    <s v="MEIKA-BERKARYA"/>
    <s v="Meika Berkarya"/>
    <s v="6287818525580"/>
    <s v="Kab. Kuningan"/>
    <s v="Cilimus"/>
    <s v="Jl. Panawuan Indrapatra, Panawuan"/>
    <s v="Budi bekti (iaa)"/>
    <s v="628217882822"/>
    <x v="22"/>
    <s v="Kab. Mesuji"/>
    <s v="Tanjung Raya"/>
    <s v="Desa Gedung Ram (Rukun Kampung 3) Kecamatan Tanjung Raya Kabupaten Mesuji Provinsi Lampung (Rumah nya ada cet nya warna hitam separo badan)"/>
    <n v="1"/>
    <s v="BARANG"/>
    <n v="100"/>
    <n v="0"/>
    <s v="EZ"/>
    <s v="Bulanan"/>
    <s v="Beli 1 Semprotan Noozle"/>
    <m/>
    <n v="40000"/>
    <n v="0"/>
    <n v="0"/>
    <n v="40000"/>
    <m/>
    <s v="Diskon"/>
    <n v="16000"/>
    <n v="24000"/>
    <n v="95000"/>
    <n v="1425"/>
    <s v="Budi bekti (iaa)"/>
    <m/>
    <d v="2026-06-28T00:00:00"/>
    <m/>
    <x v="0"/>
    <m/>
    <s v="VIP"/>
    <m/>
    <m/>
    <s v="Tidak"/>
    <s v="COD"/>
    <n v="55000"/>
    <s v="Recon"/>
    <n v="69575"/>
    <x v="14"/>
  </r>
  <r>
    <s v="1359736072"/>
    <d v="2026-06-24T00:00:00"/>
    <s v="MEIKA-BERKARYA"/>
    <s v="Meika Berkarya"/>
    <s v="6287818525580"/>
    <s v="Kab. Kuningan"/>
    <s v="Cilimus"/>
    <s v="Jl. Panawuan Indrapatra, Panawuan"/>
    <s v="Franky Tomi Imon (Kin)"/>
    <s v="6282191762340"/>
    <x v="3"/>
    <s v="Manado"/>
    <s v="Wenang"/>
    <s v="Panin Bank, Komplek ITC Marina Plaza Blok B 24-26 Jl. Pierre Tendean Kelurahan Wenang Utara"/>
    <n v="1"/>
    <s v="BARANG"/>
    <n v="100"/>
    <n v="0"/>
    <s v="EZ"/>
    <s v="Bulanan"/>
    <s v="Beli 2 Gratis 2 Parfum Mobil"/>
    <m/>
    <n v="64000"/>
    <n v="0"/>
    <n v="0"/>
    <n v="64000"/>
    <m/>
    <s v="Diskon"/>
    <n v="25600"/>
    <n v="38400"/>
    <n v="264000"/>
    <n v="3960"/>
    <s v="ybs"/>
    <m/>
    <d v="2026-07-05T00:00:00"/>
    <m/>
    <x v="1"/>
    <m/>
    <s v="VIP"/>
    <m/>
    <m/>
    <s v="Tidak"/>
    <s v="COD"/>
    <n v="200000"/>
    <s v="-"/>
    <n v="221640"/>
    <x v="12"/>
  </r>
  <r>
    <s v="1359464126"/>
    <d v="2026-06-24T00:00:00"/>
    <s v="MEIKA-BERKARYA"/>
    <s v="Meika Berkarya"/>
    <s v="6287818525580"/>
    <s v="Kab. Kuningan"/>
    <s v="Cilimus"/>
    <s v="Jl. Panawuan Indrapatra, Panawuan"/>
    <s v="Sridey Potutu (Jj)"/>
    <s v="6285343772980"/>
    <x v="11"/>
    <s v="Kab. Boalemo"/>
    <s v="Botumoito"/>
    <s v="Jln. Trans Sulawesi Kelurahan /Desa Potanga, Patokan rumah samping Masjid Darul Zihad"/>
    <n v="1"/>
    <s v="BARANG"/>
    <n v="100"/>
    <n v="0"/>
    <s v="EZ"/>
    <s v="Bulanan"/>
    <s v="Beli 1 Dapat 6 Paket Buku Lancar Membaca Tanpa Mengeja"/>
    <m/>
    <n v="85000"/>
    <n v="0"/>
    <n v="0"/>
    <n v="85000"/>
    <m/>
    <s v="Diskon"/>
    <n v="34000"/>
    <n v="51000"/>
    <n v="169000"/>
    <n v="2535"/>
    <s v="ybs"/>
    <m/>
    <d v="2026-07-04T00:00:00"/>
    <m/>
    <x v="1"/>
    <m/>
    <s v="VIP"/>
    <m/>
    <m/>
    <s v="Tidak"/>
    <s v="COD"/>
    <n v="84000"/>
    <s v="-"/>
    <n v="115465"/>
    <x v="10"/>
  </r>
  <r>
    <s v="1359486134"/>
    <d v="2026-06-24T00:00:00"/>
    <s v="MEIKA-BERKARYA"/>
    <s v="Meika Berkarya"/>
    <s v="6287818525580"/>
    <s v="Kab. Kuningan"/>
    <s v="Cilimus"/>
    <s v="Jl. Panawuan Indrapatra, Panawuan"/>
    <s v="Dori Hendra (JJ)"/>
    <s v="6281378264008"/>
    <x v="6"/>
    <s v="Kab. Pesisir Selatan"/>
    <s v="Sutera"/>
    <s v="Jln. Sutera Pasar Suranti Dsn. Kayuaro Kelurahan /Desa Ganting Mudiak Selatan, Patokan rumah dekat Masjid Ummarah Kayuaro"/>
    <n v="1"/>
    <s v="BARANG"/>
    <n v="100"/>
    <n v="0"/>
    <s v="EZ"/>
    <s v="Bulanan"/>
    <s v="Beli 1 Pembesar Layar Hp"/>
    <m/>
    <n v="50000"/>
    <n v="0"/>
    <n v="0"/>
    <n v="50000"/>
    <m/>
    <s v="Diskon"/>
    <n v="20000"/>
    <n v="30000"/>
    <n v="115000"/>
    <n v="1725"/>
    <s v="Dori Hendra (JJ)"/>
    <m/>
    <d v="2026-06-29T00:00:00"/>
    <m/>
    <x v="0"/>
    <m/>
    <s v="VIP"/>
    <m/>
    <m/>
    <s v="Tidak"/>
    <s v="COD"/>
    <n v="65000"/>
    <s v="Recon"/>
    <n v="83275"/>
    <x v="7"/>
  </r>
  <r>
    <s v="1359476126"/>
    <d v="2026-06-24T00:00:00"/>
    <s v="MEIKA-BERKARYA"/>
    <s v="Meika Berkarya"/>
    <s v="6287818525580"/>
    <s v="Kab. Kuningan"/>
    <s v="Cilimus"/>
    <s v="Jl. Panawuan Indrapatra, Panawuan, Kec. Cigandamekar, Kabupaten Kuningan, Jawa Barat"/>
    <s v="Imansyah (Fr)"/>
    <s v="628125891931"/>
    <x v="19"/>
    <s v="Balikpapan"/>
    <s v="Balikpapan Timur"/>
    <s v="Perum bukit batakan indah,Gg mahoni RT49 Blok H8 Desa Manggar, Kec Balikpapan Timur"/>
    <n v="1"/>
    <s v="BARANG"/>
    <n v="100"/>
    <n v="0"/>
    <s v="EZ"/>
    <s v="Bulanan"/>
    <s v="1 SET POMPA SEDOT MANUAL (1 POMPA DAN 1 SELANG)"/>
    <m/>
    <n v="47000"/>
    <n v="0"/>
    <n v="0"/>
    <n v="47000"/>
    <m/>
    <s v="Diskon"/>
    <n v="18800"/>
    <n v="28200"/>
    <n v="117000"/>
    <n v="1755"/>
    <s v="Imansyah (Fr)"/>
    <m/>
    <d v="2026-06-27T00:00:00"/>
    <s v="HUBUNGI PENERIMA (LANGSUNG ANTAR KE ALAMAT)"/>
    <x v="0"/>
    <m/>
    <s v="VIP"/>
    <m/>
    <m/>
    <s v="Tidak"/>
    <s v="COD"/>
    <n v="70000"/>
    <s v="Recon"/>
    <n v="87045"/>
    <x v="18"/>
  </r>
  <r>
    <s v="1359476109"/>
    <d v="2026-06-24T00:00:00"/>
    <s v="MEIKA-BERKARYA"/>
    <s v="Meika Berkarya"/>
    <s v="6287818525580"/>
    <s v="Kab. Kuningan"/>
    <s v="Cilimus"/>
    <s v="Jl. Panawuan Indrapatra, Panawuan"/>
    <s v="Yadi (ib)"/>
    <s v="6282386207970"/>
    <x v="23"/>
    <s v="Kab. Muna"/>
    <s v="Katobu"/>
    <s v="Jln rambutan lrg delima kel. Raha 2"/>
    <n v="1"/>
    <s v="BARANG"/>
    <n v="100"/>
    <n v="0"/>
    <s v="EZ"/>
    <s v="Bulanan"/>
    <s v="Beli 1 Gratis 1 Parfum Mobil"/>
    <m/>
    <n v="91000"/>
    <n v="0"/>
    <n v="0"/>
    <n v="91000"/>
    <m/>
    <s v="Diskon"/>
    <n v="36400"/>
    <n v="54600"/>
    <n v="195000"/>
    <n v="2925"/>
    <s v="Meika Berkarya"/>
    <m/>
    <d v="2026-07-09T00:00:00"/>
    <m/>
    <x v="1"/>
    <m/>
    <s v="VIP"/>
    <m/>
    <m/>
    <s v="Tidak"/>
    <s v="COD"/>
    <n v="104000"/>
    <s v="-"/>
    <n v="137475"/>
    <x v="8"/>
  </r>
  <r>
    <s v="1359316781"/>
    <d v="2026-06-24T00:00:00"/>
    <s v="MEIKA-BERKARYA"/>
    <s v="Meika Berkarya"/>
    <s v="6287818525580"/>
    <s v="Kab. Kuningan"/>
    <s v="Cilimus"/>
    <s v="Jl. Panawuan Indrapatra, Panawuan, Kec. Cigandamekar, Kabupaten Kuningan, Jawa Barat"/>
    <s v="Nisa (rz)"/>
    <s v="6282171684968"/>
    <x v="31"/>
    <s v="Batam"/>
    <s v="Sekupang"/>
    <s v="Jln Tiban taman sari hijau RT/RW 003/003 No rumah 18 Desa Tiban baru, Kec Sekupang"/>
    <n v="1"/>
    <s v="BARANG"/>
    <n v="100"/>
    <n v="5500000"/>
    <s v="EZ"/>
    <s v="Bulanan"/>
    <s v="1 SET GIGI PALSU"/>
    <s v="PASTA GIGI"/>
    <n v="37000"/>
    <n v="0"/>
    <n v="0"/>
    <n v="37000"/>
    <m/>
    <s v="Diskon"/>
    <n v="14800"/>
    <n v="22200"/>
    <n v="100000"/>
    <n v="1500"/>
    <s v="Nisa (rz)"/>
    <m/>
    <d v="2026-06-29T00:00:00"/>
    <s v="HUBUNGI PENERIMA (LANGSUNG ANTAR KE ALAMAT)"/>
    <x v="0"/>
    <m/>
    <s v="VIP"/>
    <m/>
    <m/>
    <s v="Tidak"/>
    <s v="COD"/>
    <n v="63000"/>
    <s v="Recon"/>
    <n v="76300"/>
    <x v="7"/>
  </r>
  <r>
    <s v="1359824465"/>
    <d v="2026-06-24T00:00:00"/>
    <s v="MEIKA-BERKARYA"/>
    <s v="Meika Berkarya"/>
    <s v="6287818525580"/>
    <s v="Kab. Kuningan"/>
    <s v="Cilimus"/>
    <s v="Jl. Panawuan Indrapatra, Panawuan"/>
    <s v="Warjono (PS)"/>
    <s v="6281228200301"/>
    <x v="15"/>
    <s v="Kab. Banyumas"/>
    <s v="Baturraden"/>
    <s v="Jalan. Moh. Besar Gang. Remaja RT/RW.01/02  Desa. Kutasari (ANTRAKN LANGSUNG KE ALAMAT)"/>
    <n v="1"/>
    <s v="BARANG"/>
    <n v="100"/>
    <n v="0"/>
    <s v="EZ"/>
    <s v="Bulanan"/>
    <s v="Beli 1 Semprotan Noozle"/>
    <m/>
    <n v="23000"/>
    <n v="0"/>
    <n v="0"/>
    <n v="23000"/>
    <m/>
    <s v="Diskon"/>
    <n v="16000"/>
    <n v="7000"/>
    <n v="78000"/>
    <n v="1170"/>
    <s v="Warjono (PS)"/>
    <m/>
    <d v="2026-06-27T00:00:00"/>
    <m/>
    <x v="0"/>
    <m/>
    <s v="VIP"/>
    <m/>
    <m/>
    <s v="Tidak"/>
    <s v="COD"/>
    <n v="55000"/>
    <s v="Recon"/>
    <n v="69830"/>
    <x v="18"/>
  </r>
  <r>
    <s v="1359491594"/>
    <d v="2026-06-24T00:00:00"/>
    <s v="MEIKA-BERKARYA"/>
    <s v="Meika Berkarya"/>
    <s v="6287818525580"/>
    <s v="Kab. Kuningan"/>
    <s v="Cilimus"/>
    <s v="Jl. Panawuan Indrapatra, Panawuan"/>
    <s v="HANAFI (Kin)"/>
    <s v="6282341425222"/>
    <x v="2"/>
    <s v="Kab. Bima"/>
    <s v="Monta"/>
    <s v="Dusun Tanjung Mas RT 04 RW 02 Desa Wilamaci, Jl. Lintas Tente Laju"/>
    <n v="1"/>
    <s v="BARANG"/>
    <n v="100"/>
    <n v="0"/>
    <s v="EZ"/>
    <s v="Bulanan"/>
    <s v="Beli 1 Gratis 1 Sikat Punggug"/>
    <m/>
    <n v="52000"/>
    <n v="0"/>
    <n v="0"/>
    <n v="52000"/>
    <m/>
    <s v="Diskon"/>
    <n v="20800"/>
    <n v="31200"/>
    <n v="122000"/>
    <n v="1830"/>
    <s v="Meika Berkarya"/>
    <m/>
    <d v="2026-07-09T00:00:00"/>
    <m/>
    <x v="1"/>
    <m/>
    <s v="VIP"/>
    <m/>
    <m/>
    <s v="Tidak"/>
    <s v="COD"/>
    <n v="70000"/>
    <s v="-"/>
    <n v="88970"/>
    <x v="8"/>
  </r>
  <r>
    <s v="1359494083"/>
    <d v="2026-06-24T00:00:00"/>
    <s v="MEIKA-BERKARYA"/>
    <s v="Meika Berkarya"/>
    <s v="6287818525580"/>
    <s v="Kab. Kuningan"/>
    <s v="Cilimus"/>
    <s v="Jl. Panawuan Indrapatra, Panawuan"/>
    <s v="Rudi priyanto Od."/>
    <s v="6281236072081"/>
    <x v="15"/>
    <s v="Kab. Tegal"/>
    <s v="Slawi"/>
    <s v="Jln. Pemali Desa Dukuh Salam Rt 02 Rw 05 Kec Slawi Tegal (DIANTAR LANGSUNG KE ALAMAT PENERIMA)."/>
    <n v="1"/>
    <s v="BARANG"/>
    <n v="100"/>
    <n v="0"/>
    <s v="EZ"/>
    <s v="Bulanan"/>
    <s v="Beli 2 Gratis 2 Gelang Retro Terapi Batu Giok"/>
    <m/>
    <n v="25000"/>
    <n v="0"/>
    <n v="0"/>
    <n v="25000"/>
    <m/>
    <s v="Diskon"/>
    <n v="18000"/>
    <n v="7000"/>
    <n v="150000"/>
    <n v="2250"/>
    <s v="Rudi priyanto Od."/>
    <m/>
    <d v="2026-06-27T00:00:00"/>
    <m/>
    <x v="0"/>
    <m/>
    <s v="VIP"/>
    <m/>
    <m/>
    <s v="Tidak"/>
    <s v="COD"/>
    <n v="125000"/>
    <s v="Recon"/>
    <n v="140750"/>
    <x v="18"/>
  </r>
  <r>
    <s v="1358269999"/>
    <d v="2026-06-24T00:00:00"/>
    <s v="MEIKA-BERKARYA"/>
    <s v="Meika Berkarya"/>
    <s v="6287818525580"/>
    <s v="Kab. Kuningan"/>
    <s v="Cilimus"/>
    <s v="Jl. Panawuan Indrapatra, Panawuan"/>
    <s v="Adiharsa Od."/>
    <s v="6285213938663"/>
    <x v="8"/>
    <s v="Kab. Parigi Moutong"/>
    <s v="Balinggi"/>
    <s v="Jln tran sulawesi.Mekarsari. Suli indah. Kec. Balinggi. Kab. Parigi mautong"/>
    <n v="1"/>
    <s v="BARANG"/>
    <n v="100"/>
    <n v="0"/>
    <s v="EZ"/>
    <s v="Bulanan"/>
    <s v="Beli 1 Gratis 1 Parfum Mobil"/>
    <m/>
    <n v="85000"/>
    <n v="0"/>
    <n v="0"/>
    <n v="85000"/>
    <m/>
    <s v="Diskon"/>
    <n v="34000"/>
    <n v="51000"/>
    <n v="194000"/>
    <n v="2910"/>
    <s v="Adiharsa Od."/>
    <m/>
    <d v="2026-07-01T00:00:00"/>
    <m/>
    <x v="0"/>
    <m/>
    <s v="VIP"/>
    <m/>
    <m/>
    <s v="Tidak"/>
    <s v="COD"/>
    <n v="109000"/>
    <s v="Recon"/>
    <n v="140090"/>
    <x v="3"/>
  </r>
  <r>
    <s v="1359883896"/>
    <d v="2026-06-24T00:00:00"/>
    <s v="MEIKA-BERKARYA"/>
    <s v="Meika Berkarya"/>
    <s v="6287818525580"/>
    <s v="Kab. Kuningan"/>
    <s v="Cilimus"/>
    <s v="Jl. Panawuan Indrapatra, Panawuan"/>
    <s v="TRISNO NOKOT Od."/>
    <s v="6281239861953"/>
    <x v="1"/>
    <s v="Kab. Manggarai"/>
    <s v="Langke Rembong"/>
    <s v="Kelurahan Pau Kec Langke Rembong (DIANTAR LANGSUNG KE ALAMAT PENERIMA) Terminal Puni, Saya Aktifitasnya Di Terminal"/>
    <n v="1"/>
    <s v="BARANG"/>
    <n v="100"/>
    <n v="0"/>
    <s v="EZ"/>
    <s v="Bulanan"/>
    <s v="Beli 1 Semprotan Noozle"/>
    <m/>
    <n v="83000"/>
    <n v="0"/>
    <n v="0"/>
    <n v="83000"/>
    <m/>
    <s v="Diskon"/>
    <n v="33200"/>
    <n v="49800"/>
    <n v="137000"/>
    <n v="2055"/>
    <s v="TRISNO NOKOT Od."/>
    <m/>
    <d v="2026-07-04T00:00:00"/>
    <m/>
    <x v="0"/>
    <m/>
    <s v="VIP"/>
    <m/>
    <m/>
    <s v="Tidak"/>
    <s v="COD"/>
    <n v="54000"/>
    <s v="Recon"/>
    <n v="85145"/>
    <x v="10"/>
  </r>
  <r>
    <s v="1358317097"/>
    <d v="2026-06-24T00:00:00"/>
    <s v="MEIKA-BERKARYA"/>
    <s v="Meika Berkarya"/>
    <s v="6287818525580"/>
    <s v="Kab. Kuningan"/>
    <s v="Cilimus"/>
    <s v="Jl. Panawuan Indrapatra, Panawuan, Kec. Cigandamekar, Kabupaten Kuningan, Jawa Barat"/>
    <s v="Putut ardiyanto (rz)"/>
    <s v="6282283534356"/>
    <x v="22"/>
    <s v="Kab. Mesuji"/>
    <s v="Mesuji Timur"/>
    <s v="pasar ktm sp6 ( Warung Es teller Bilqis food ) Desa Tanjung mas makmur, Kec Mesuji Timur Kab. Mesuji"/>
    <n v="1"/>
    <s v="BARANG"/>
    <n v="100"/>
    <n v="0"/>
    <s v="EZ"/>
    <s v="Bulanan"/>
    <s v="1 SET POMPA SEDOT MANUAL (1 POMPA DAN 1 SELANG)"/>
    <m/>
    <n v="40000"/>
    <n v="0"/>
    <n v="0"/>
    <n v="40000"/>
    <m/>
    <s v="Diskon"/>
    <n v="16000"/>
    <n v="24000"/>
    <n v="110000"/>
    <n v="1650"/>
    <s v="Putut ardiyanto (rz)"/>
    <m/>
    <d v="2026-06-26T00:00:00"/>
    <s v="HUBUNGI PENERIMA (LANGSUNG ANTAR KE ALAMAT)"/>
    <x v="0"/>
    <m/>
    <s v="VIP"/>
    <m/>
    <m/>
    <s v="Tidak"/>
    <s v="COD"/>
    <n v="70000"/>
    <s v="Recon"/>
    <n v="84350"/>
    <x v="15"/>
  </r>
  <r>
    <s v="1358347840"/>
    <d v="2026-06-24T00:00:00"/>
    <s v="MEIKA-BERKARYA"/>
    <s v="Meika Berkarya"/>
    <s v="6287818525580"/>
    <s v="Kab. Kuningan"/>
    <s v="Cilimus"/>
    <s v="Jl. Panawuan Indrapatra, Panawuan"/>
    <s v="Frederikus Ama Kae (ib)"/>
    <s v="6281339456420"/>
    <x v="1"/>
    <s v="Kab. Ngada"/>
    <s v="Bajawa"/>
    <s v="SLB Negeri Bajawa,RT 002 RW 002 Kel Trikora,"/>
    <n v="1"/>
    <s v="BARANG"/>
    <n v="100"/>
    <n v="0"/>
    <s v="EZ"/>
    <s v="Bulanan"/>
    <s v="Beli 1 Pembesar Layar Hp"/>
    <m/>
    <n v="100000"/>
    <n v="0"/>
    <n v="0"/>
    <n v="100000"/>
    <m/>
    <s v="Diskon"/>
    <n v="40000"/>
    <n v="60000"/>
    <n v="170000"/>
    <n v="2550"/>
    <m/>
    <m/>
    <m/>
    <m/>
    <x v="1"/>
    <m/>
    <s v="VIP"/>
    <m/>
    <m/>
    <s v="Tidak"/>
    <s v="COD"/>
    <n v="70000"/>
    <s v="-"/>
    <n v="107450"/>
    <x v="20"/>
  </r>
  <r>
    <s v="1359749870"/>
    <d v="2026-06-24T00:00:00"/>
    <s v="MEIKA-BERKARYA"/>
    <s v="Meika Berkarya"/>
    <s v="6287818525580"/>
    <s v="Kab. Kuningan"/>
    <s v="Cilimus"/>
    <s v="Jl. Panawuan Indrapatra, Panawuan, Kec. Cigandamekar, Kabupaten Kuningan, Jawa Barat"/>
    <s v="vinncent (Fr)"/>
    <s v="6282240480435"/>
    <x v="26"/>
    <s v="Kab. Bandung"/>
    <s v="Ciparay"/>
    <s v="Jln.laswe ciheulang di samping SD ciheulang Depan bidan Anis Desa Ciheulang, Kec Ciparay"/>
    <n v="1"/>
    <s v="BARANG"/>
    <n v="100"/>
    <n v="0"/>
    <s v="EZ"/>
    <s v="Bulanan"/>
    <s v="1 SET POMPA SEDOT MANUAL (1 POMPA DAN 1 SELANG)"/>
    <m/>
    <n v="12000"/>
    <n v="0"/>
    <n v="0"/>
    <n v="12000"/>
    <m/>
    <s v="Diskon"/>
    <n v="7000"/>
    <n v="5000"/>
    <n v="83000"/>
    <n v="1245"/>
    <s v="vinncent (Fr)"/>
    <m/>
    <d v="2026-06-25T00:00:00"/>
    <s v="HUBUNGI PENERIMA (LANGSUNG ANTAR KE ALAMAT)"/>
    <x v="0"/>
    <m/>
    <s v="VIP"/>
    <m/>
    <m/>
    <s v="Tidak"/>
    <s v="COD"/>
    <n v="71000"/>
    <s v="Recon"/>
    <n v="76755"/>
    <x v="25"/>
  </r>
  <r>
    <s v="1359893614"/>
    <d v="2026-06-24T00:00:00"/>
    <s v="MEIKA-BERKARYA"/>
    <s v="Meika Berkarya"/>
    <s v="6287818525580"/>
    <s v="Kab. Kuningan"/>
    <s v="Cilimus"/>
    <s v="Jl. Panawuan Indrapatra, Panawuan, Kec. Cigandamekar, Kabupaten Kuningan, Jawa Barat"/>
    <s v="Bpk silas/ibu Deborah mujiyah (ar)"/>
    <s v="6283105314662"/>
    <x v="20"/>
    <s v="Kab. Sleman"/>
    <s v="Gamping"/>
    <s v="Jln randu No.1 Mejing Wetan Kelurahan Ambar Ketawang RT 02 RW 04, Kecamatan Gamping"/>
    <n v="1"/>
    <s v="BARANG"/>
    <n v="100"/>
    <n v="0"/>
    <s v="EZ"/>
    <s v="Bulanan"/>
    <s v="1 SET GIGI PALSU"/>
    <m/>
    <n v="20000"/>
    <n v="0"/>
    <n v="0"/>
    <n v="20000"/>
    <m/>
    <s v="Diskon"/>
    <n v="13000"/>
    <n v="7000"/>
    <n v="80000"/>
    <n v="1200"/>
    <s v="Bpk silas/ibu Deborah mujiyah (ar)"/>
    <m/>
    <d v="2026-06-26T00:00:00"/>
    <s v="HUBUNGI PENERIMA (LANGSUNG ANTAR KE ALAMAT)"/>
    <x v="0"/>
    <m/>
    <s v="VIP"/>
    <m/>
    <m/>
    <s v="Tidak"/>
    <s v="COD"/>
    <n v="60000"/>
    <s v="Recon"/>
    <n v="71800"/>
    <x v="15"/>
  </r>
  <r>
    <s v="1359885588"/>
    <d v="2026-06-24T00:00:00"/>
    <s v="MEIKA-BERKARYA"/>
    <s v="Meika Berkarya"/>
    <s v="6287818525580"/>
    <s v="Kab. Kuningan"/>
    <s v="Cilimus"/>
    <s v="Jl. Panawuan Indrapatra, Panawuan"/>
    <s v="Hasanudin, jayadi (iaa)"/>
    <s v="6281345608825"/>
    <x v="5"/>
    <s v="Kab. Sambas"/>
    <s v="Paloh"/>
    <s v="Desa matang danau dusun pantai RT 003 RW 002 Kecamatan Paloh kabupaten Sambas provinsi Kalimantan Barat (Rumah warna ungu)"/>
    <n v="1"/>
    <s v="BARANG"/>
    <n v="100"/>
    <n v="0"/>
    <s v="EZ"/>
    <s v="Bulanan"/>
    <s v="Beli 1 Gratis 1 Alat Cukur Multifungsi"/>
    <m/>
    <n v="74000"/>
    <n v="0"/>
    <n v="0"/>
    <n v="74000"/>
    <m/>
    <s v="Diskon"/>
    <n v="29600"/>
    <n v="44400"/>
    <n v="178000"/>
    <n v="2670"/>
    <s v="ybs"/>
    <m/>
    <d v="2026-07-04T00:00:00"/>
    <m/>
    <x v="1"/>
    <m/>
    <s v="VIP"/>
    <m/>
    <m/>
    <s v="Tidak"/>
    <s v="COD"/>
    <n v="104000"/>
    <s v="-"/>
    <n v="130930"/>
    <x v="10"/>
  </r>
  <r>
    <s v="1359460318"/>
    <d v="2026-06-24T00:00:00"/>
    <s v="MEIKA-BERKARYA"/>
    <s v="Meika Berkarya"/>
    <s v="6287818525580"/>
    <s v="Kab. Kuningan"/>
    <s v="Cilimus"/>
    <s v="Jl. Panawuan Indrapatra, Panawuan, Kec. Cigandamekar, Kabupaten Kuningan, Jawa Barat"/>
    <s v="Wa Kuasa Baka (Hb)"/>
    <s v="628114090703"/>
    <x v="23"/>
    <s v="Kendari"/>
    <s v="Kadia"/>
    <s v="Jl Jati Raya 3 no 4 , Kelurahan Wowawanngu RT/RW: 010/003, Kec Kadia"/>
    <n v="1"/>
    <s v="BARANG"/>
    <n v="100"/>
    <n v="0"/>
    <s v="EZ"/>
    <s v="Bulanan"/>
    <s v="1 Paket Alat Peras Buah"/>
    <m/>
    <n v="68000"/>
    <n v="0"/>
    <n v="0"/>
    <n v="68000"/>
    <m/>
    <s v="Diskon"/>
    <n v="27200"/>
    <n v="40800"/>
    <n v="0"/>
    <n v="0"/>
    <s v="Wa Kuasa Baka (Hb)"/>
    <m/>
    <d v="2026-06-27T00:00:00"/>
    <s v="HUBUNGI PENERIMA (LANGSUNG ANTAR KE ALAMAT)"/>
    <x v="0"/>
    <m/>
    <s v="VIP"/>
    <m/>
    <m/>
    <s v="Tidak"/>
    <s v="NONCOD"/>
    <n v="-68000"/>
    <s v="-"/>
    <n v="-40800"/>
    <x v="18"/>
  </r>
  <r>
    <s v="1359815186"/>
    <d v="2026-06-24T00:00:00"/>
    <s v="MEIKA-BERKARYA"/>
    <s v="Meika Berkarya"/>
    <s v="6287818525580"/>
    <s v="Kab. Kuningan"/>
    <s v="Cilimus"/>
    <s v="Jl. Panawuan Indrapatra, Panawuan"/>
    <s v="Oli (ib)"/>
    <s v="6281354501134"/>
    <x v="23"/>
    <s v="Kendari"/>
    <s v="Kendari Barat"/>
    <s v="Jln : H.Alala lorong bougenvill no 109j kelurahan watu-watu/tipulun"/>
    <n v="1"/>
    <s v="BARANG"/>
    <n v="100"/>
    <n v="0"/>
    <s v="EZ"/>
    <s v="Bulanan"/>
    <s v="Beli 1 Gratis 1 Sikat Punggug"/>
    <m/>
    <n v="68000"/>
    <n v="0"/>
    <n v="0"/>
    <n v="68000"/>
    <m/>
    <s v="Diskon"/>
    <n v="27200"/>
    <n v="40800"/>
    <n v="138000"/>
    <n v="2070"/>
    <s v="Oli (ib)"/>
    <m/>
    <d v="2026-06-27T00:00:00"/>
    <m/>
    <x v="0"/>
    <m/>
    <s v="VIP"/>
    <m/>
    <m/>
    <s v="Tidak"/>
    <s v="COD"/>
    <n v="70000"/>
    <s v="Recon"/>
    <n v="95130"/>
    <x v="18"/>
  </r>
  <r>
    <s v="1359825473"/>
    <d v="2026-06-24T00:00:00"/>
    <s v="MEIKA-BERKARYA"/>
    <s v="Meika Berkarya"/>
    <s v="6287818525580"/>
    <s v="Kab. Kuningan"/>
    <s v="Cilimus"/>
    <s v="Jl. Panawuan Indrapatra, Panawuan"/>
    <s v="Patrisius Bria (Kin)"/>
    <s v="6282118614455"/>
    <x v="1"/>
    <s v="Kab. Belu"/>
    <s v="Atambua Selatan"/>
    <s v="Kelurahan Manuaman RT 2 RW 5, patokan Belakang SMEA (LANGSUNG DIANTARKAN KE ALAMAT)"/>
    <n v="1"/>
    <s v="BARANG"/>
    <n v="100"/>
    <n v="0"/>
    <s v="EZ"/>
    <s v="Bulanan"/>
    <s v="Beli 1 Gratis 1 Gelang Retro Terapi Batu Giok"/>
    <m/>
    <n v="80000"/>
    <n v="0"/>
    <n v="0"/>
    <n v="80000"/>
    <m/>
    <s v="Diskon"/>
    <n v="32000"/>
    <n v="48000"/>
    <n v="150000"/>
    <n v="2250"/>
    <m/>
    <m/>
    <m/>
    <m/>
    <x v="1"/>
    <m/>
    <s v="VIP"/>
    <m/>
    <m/>
    <s v="Tidak"/>
    <s v="COD"/>
    <n v="70000"/>
    <s v="-"/>
    <n v="99750"/>
    <x v="20"/>
  </r>
  <r>
    <s v="1359883107"/>
    <d v="2026-06-24T00:00:00"/>
    <s v="MEIKA-BERKARYA"/>
    <s v="Meika Berkarya"/>
    <s v="6287818525580"/>
    <s v="Kab. Kuningan"/>
    <s v="Cilimus"/>
    <s v="Jl. Panawuan Indrapatra, Panawuan, Kec. Cigandamekar, Kabupaten Kuningan, Jawa Barat"/>
    <s v="Dida (AK)"/>
    <s v="6281248506530"/>
    <x v="8"/>
    <s v="Kab. Poso"/>
    <s v="Pamona Tenggara"/>
    <s v="Rt 03 / Rw 02 (Patokan Rumah Di Sebelah Bengkel), Desa Tindoli, Kec Pamona Tenggara, Kab Poso, Sulawesi Tengah"/>
    <n v="1"/>
    <s v="BARANG"/>
    <n v="100"/>
    <n v="0"/>
    <s v="EZ"/>
    <s v="Bulanan"/>
    <s v="1 SET GIGI PALSU"/>
    <m/>
    <n v="85000"/>
    <n v="0"/>
    <n v="0"/>
    <n v="85000"/>
    <m/>
    <s v="Diskon"/>
    <n v="34000"/>
    <n v="51000"/>
    <n v="140000"/>
    <n v="2100"/>
    <m/>
    <m/>
    <m/>
    <s v="HUBUNGI PENERIMA (LANGSUNG ANTAR KE ALAMAT)"/>
    <x v="1"/>
    <m/>
    <s v="VIP"/>
    <m/>
    <m/>
    <s v="Tidak"/>
    <s v="COD"/>
    <n v="55000"/>
    <s v="-"/>
    <n v="86900"/>
    <x v="20"/>
  </r>
  <r>
    <s v="1359735406"/>
    <d v="2026-06-24T00:00:00"/>
    <s v="MEIKA-BERKARYA"/>
    <s v="Meika Berkarya"/>
    <s v="6287818525580"/>
    <s v="Kab. Kuningan"/>
    <s v="Cilimus"/>
    <s v="Jl. Panawuan Indrapatra, Panawuan, Kec. Cigandamekar, Kabupaten Kuningan, Jawa Barat"/>
    <s v="Safi,i. H (Bar)"/>
    <s v="6282234939674"/>
    <x v="32"/>
    <s v="Kab. Bulungan"/>
    <s v="Tanjung Palas Barat"/>
    <s v="Jl Kasimuddin, Gang Rambung, RT 01, KecTanjung Palas (Ditengah Gang Rambung Toko AJD), No Hp ,62 822-3493-9674 (DIANTARKAN LANGSUNG KE PENERIMA)"/>
    <n v="1"/>
    <s v="BARANG"/>
    <n v="100"/>
    <n v="0"/>
    <s v="EZ"/>
    <s v="Bulanan"/>
    <s v="1 Topi Visor Anti UV (BLUE)"/>
    <m/>
    <n v="72000"/>
    <n v="0"/>
    <n v="0"/>
    <n v="72000"/>
    <m/>
    <s v="Diskon"/>
    <n v="28800"/>
    <n v="43200"/>
    <n v="156000"/>
    <n v="2340"/>
    <s v="Safi,i. H (Bar)"/>
    <m/>
    <d v="2026-06-30T00:00:00"/>
    <s v="HUBUNGI PENERIMA (LANGSUNG ANTAR KE ALAMAT)"/>
    <x v="0"/>
    <m/>
    <s v="VIP"/>
    <m/>
    <m/>
    <s v="Tidak"/>
    <s v="COD"/>
    <n v="84000"/>
    <s v="Recon"/>
    <n v="110460"/>
    <x v="9"/>
  </r>
  <r>
    <s v="1359499885"/>
    <d v="2026-06-24T00:00:00"/>
    <s v="MEIKA-BERKARYA"/>
    <s v="Meika Berkarya"/>
    <s v="6287818525580"/>
    <s v="Kab. Kuningan"/>
    <s v="Cilimus"/>
    <s v="Jl. Panawuan Indrapatra, Panawuan"/>
    <s v="Wayan sri Od."/>
    <s v="6285340299898"/>
    <x v="11"/>
    <s v="Gorontalo"/>
    <s v="Sipatana"/>
    <s v="Jln. Yusuf Hasiru DEPAN PIA BERKAH Kelurahan Tanggikiki Kec Sipatana (DIANTAR LANGSUNG KE ALAMAT PENERIMA)."/>
    <n v="1"/>
    <s v="BARANG"/>
    <n v="100"/>
    <n v="0"/>
    <s v="EZ"/>
    <s v="Bulanan"/>
    <s v="Beli 2 Gratis 2 Parfum Mobil (Osmanthus , Ocean)"/>
    <m/>
    <n v="68000"/>
    <n v="0"/>
    <n v="0"/>
    <n v="68000"/>
    <m/>
    <s v="Diskon"/>
    <n v="27200"/>
    <n v="40800"/>
    <n v="262000"/>
    <n v="3930"/>
    <s v="Wayan sri Od."/>
    <m/>
    <d v="2026-06-28T00:00:00"/>
    <m/>
    <x v="0"/>
    <m/>
    <s v="VIP"/>
    <m/>
    <m/>
    <s v="Tidak"/>
    <s v="COD"/>
    <n v="194000"/>
    <s v="Recon"/>
    <n v="217270"/>
    <x v="14"/>
  </r>
  <r>
    <s v="1359864277"/>
    <d v="2026-06-24T00:00:00"/>
    <s v="MEIKA-BERKARYA"/>
    <s v="Meika Berkarya"/>
    <s v="6287818525580"/>
    <s v="Kab. Kuningan"/>
    <s v="Cilimus"/>
    <s v="Jl. Panawuan Indrapatra, Panawuan"/>
    <s v="Syarif Od."/>
    <s v="6282283602682"/>
    <x v="8"/>
    <s v="Kab. Morowali Utara"/>
    <s v="Petasia Timur"/>
    <s v="Jl. Trans Sulawesi Desa Towara Kec Petasia Timur Morowali (DIANTAR LANGSUNG KE ALAMAT PENERIMA) Rt 02"/>
    <n v="1"/>
    <s v="BARANG"/>
    <n v="100"/>
    <n v="0"/>
    <s v="EZ"/>
    <s v="Bulanan"/>
    <s v="Beli 1 Gratis 1 Gelang Retro Terapi Batu Giok"/>
    <m/>
    <n v="122000"/>
    <n v="0"/>
    <n v="0"/>
    <n v="122000"/>
    <m/>
    <s v="Diskon"/>
    <n v="48800"/>
    <n v="73200"/>
    <n v="192000"/>
    <n v="2880"/>
    <m/>
    <m/>
    <m/>
    <m/>
    <x v="1"/>
    <m/>
    <s v="VIP"/>
    <m/>
    <m/>
    <s v="Tidak"/>
    <s v="COD"/>
    <n v="70000"/>
    <s v="-"/>
    <n v="115920"/>
    <x v="20"/>
  </r>
  <r>
    <s v="1359050059"/>
    <d v="2026-06-24T00:00:00"/>
    <s v="MEIKA-BERKARYA"/>
    <s v="Meika Berkarya"/>
    <s v="6287818525580"/>
    <s v="Kab. Kuningan"/>
    <s v="Cilimus"/>
    <s v="Jl. Panawuan Indrapatra, Panawuan"/>
    <s v="Rhim Aim (Jj)"/>
    <s v="6285370010149"/>
    <x v="8"/>
    <s v="Kab. Banggai"/>
    <s v="Luwuk"/>
    <s v="Jln. G. Julu Tumpu RT 01 RW 01 Kph. Balantak Kelurahan /Desa Luwuk Kec. Luwuk"/>
    <n v="1"/>
    <s v="BARANG"/>
    <n v="100"/>
    <n v="0"/>
    <s v="EZ"/>
    <s v="Bulanan"/>
    <s v="Beli 1 Pembesar Layar Hp"/>
    <m/>
    <n v="81000"/>
    <n v="0"/>
    <n v="0"/>
    <n v="81000"/>
    <m/>
    <s v="Diskon"/>
    <n v="32400"/>
    <n v="48600"/>
    <n v="166000"/>
    <n v="2490"/>
    <m/>
    <m/>
    <m/>
    <m/>
    <x v="1"/>
    <m/>
    <s v="VIP"/>
    <m/>
    <m/>
    <s v="Tidak"/>
    <s v="COD"/>
    <n v="85000"/>
    <s v="-"/>
    <n v="114910"/>
    <x v="20"/>
  </r>
  <r>
    <s v="1358566488"/>
    <d v="2026-06-24T00:00:00"/>
    <s v="MEIKA-BERKARYA"/>
    <s v="Meika Berkarya"/>
    <s v="6287818525580"/>
    <s v="Kab. Kuningan"/>
    <s v="Cilimus"/>
    <s v="Jl. Panawuan Indrapatra, Panawuan"/>
    <s v="Nano Din (Kin)"/>
    <s v="6282313869870"/>
    <x v="2"/>
    <s v="Kab. Sumbawa Barat"/>
    <s v="Taliwang"/>
    <s v="Pengukiman Apung Desa Labuhan Lalar RT 04 RW 02"/>
    <n v="1"/>
    <s v="BARANG"/>
    <n v="100"/>
    <n v="0"/>
    <s v="EZ"/>
    <s v="Bulanan"/>
    <s v="Beli 1 Pembesar Layar Hp"/>
    <m/>
    <n v="48000"/>
    <n v="0"/>
    <n v="0"/>
    <n v="48000"/>
    <m/>
    <s v="Diskon"/>
    <n v="19200"/>
    <n v="28800"/>
    <n v="118000"/>
    <n v="1770"/>
    <s v="Meika Berkarya"/>
    <m/>
    <d v="2026-07-08T00:00:00"/>
    <m/>
    <x v="1"/>
    <m/>
    <s v="VIP"/>
    <m/>
    <m/>
    <s v="Tidak"/>
    <s v="COD"/>
    <n v="70000"/>
    <s v="-"/>
    <n v="87430"/>
    <x v="17"/>
  </r>
  <r>
    <s v="1359049726"/>
    <d v="2026-06-24T00:00:00"/>
    <s v="MEIKA-BERKARYA"/>
    <s v="Meika Berkarya"/>
    <s v="6287818525580"/>
    <s v="Kab. Kuningan"/>
    <s v="Cilimus"/>
    <s v="Jl. Panawuan Indrapatra, Panawuan"/>
    <s v="Pooja (PS)"/>
    <s v="6282382167041"/>
    <x v="31"/>
    <s v="Batam"/>
    <s v="Sagulung"/>
    <s v="Sultan Massage Tunas Regency Ruko Blok D9 No. 02 Tg Uncang Sagulung Desa. Sungai Binti (Belakang plaza top 100 Regency)"/>
    <n v="1"/>
    <s v="BARANG"/>
    <n v="100"/>
    <n v="6500000"/>
    <s v="EZ"/>
    <s v="Bulanan"/>
    <s v="Beli 1 Gratis 1 Gelang Retro Terapi Batu Giok Varian: Scorpio"/>
    <s v="GELANG"/>
    <n v="37000"/>
    <n v="0"/>
    <n v="0"/>
    <n v="37000"/>
    <m/>
    <s v="Diskon"/>
    <n v="14800"/>
    <n v="22200"/>
    <n v="107000"/>
    <n v="1605"/>
    <s v="Pooja (PS)"/>
    <m/>
    <d v="2026-06-26T00:00:00"/>
    <m/>
    <x v="0"/>
    <m/>
    <s v="VIP"/>
    <m/>
    <m/>
    <s v="Tidak"/>
    <s v="COD"/>
    <n v="70000"/>
    <s v="Recon"/>
    <n v="83195"/>
    <x v="15"/>
  </r>
  <r>
    <s v="1359740443"/>
    <d v="2026-06-24T00:00:00"/>
    <s v="MEIKA-BERKARYA"/>
    <s v="Meika Berkarya"/>
    <s v="6287818525580"/>
    <s v="Kab. Kuningan"/>
    <s v="Cilimus"/>
    <s v="Jl. Panawuan Indrapatra, Panawuan"/>
    <s v="M Komarudin Komarudin (ib)"/>
    <s v="6285839767156"/>
    <x v="26"/>
    <s v="Kab. Bekasi"/>
    <s v="Cibitung"/>
    <s v="kpng.sasak bakar.Rt.o1/01 Desa- kertamukti Kec- Cibitung Kab- Bekasi Jawa barat"/>
    <n v="1"/>
    <s v="BARANG"/>
    <n v="100"/>
    <n v="0"/>
    <s v="EZ"/>
    <s v="Bulanan"/>
    <s v="Beli 1 Gratis 1 Gelang Retro Terapi Batu Giok"/>
    <m/>
    <n v="15000"/>
    <n v="0"/>
    <n v="0"/>
    <n v="15000"/>
    <m/>
    <s v="Diskon"/>
    <n v="9000"/>
    <n v="6000"/>
    <n v="84000"/>
    <n v="1260"/>
    <s v="M Komarudin Komarudin (ib)"/>
    <m/>
    <d v="2026-06-25T00:00:00"/>
    <m/>
    <x v="0"/>
    <m/>
    <s v="VIP"/>
    <m/>
    <m/>
    <s v="Tidak"/>
    <s v="COD"/>
    <n v="69000"/>
    <s v="Recon"/>
    <n v="76740"/>
    <x v="25"/>
  </r>
  <r>
    <s v="1359815061"/>
    <d v="2026-06-24T00:00:00"/>
    <s v="MEIKA-BERKARYA"/>
    <s v="Meika Berkarya"/>
    <s v="6287818525580"/>
    <s v="Kab. Kuningan"/>
    <s v="Cilimus"/>
    <s v="Jl. Panawuan Indrapatra, Panawuan"/>
    <s v="Muhammad Said (PS)"/>
    <s v="6281141111962"/>
    <x v="14"/>
    <s v="Kab. Wajo"/>
    <s v="Tanasitolo"/>
    <s v="BTN Danau Tempe Permai Jl. Gotong Royong Blok P no.4 Desa. Assorajang (ANTRAKN LANGSUNG KE ALAMAT)"/>
    <n v="1"/>
    <s v="BARANG"/>
    <n v="100"/>
    <n v="0"/>
    <s v="EZ"/>
    <s v="Bulanan"/>
    <s v="Beli 1 Gratis 1 Gelang Retro Terapi Batu Giok"/>
    <m/>
    <n v="61000"/>
    <n v="0"/>
    <n v="0"/>
    <n v="61000"/>
    <m/>
    <s v="Diskon"/>
    <n v="24400"/>
    <n v="36600"/>
    <n v="131000"/>
    <n v="1965"/>
    <s v="Muhammad Said (PS)"/>
    <m/>
    <d v="2026-06-29T00:00:00"/>
    <m/>
    <x v="0"/>
    <m/>
    <s v="VIP"/>
    <m/>
    <m/>
    <s v="Tidak"/>
    <s v="COD"/>
    <n v="70000"/>
    <s v="Recon"/>
    <n v="92435"/>
    <x v="7"/>
  </r>
  <r>
    <s v="1359734888"/>
    <d v="2026-06-24T00:00:00"/>
    <s v="MEIKA-BERKARYA"/>
    <s v="Meika Berkarya"/>
    <s v="6287818525580"/>
    <s v="Kab. Kuningan"/>
    <s v="Cilimus"/>
    <s v="Jl. Panawuan Indrapatra, Panawuan"/>
    <s v="Aswan Harahap (IR)"/>
    <s v="6281263804924"/>
    <x v="0"/>
    <s v="Kab. Padang Lawas Utara"/>
    <s v="Batang Onang"/>
    <s v="Desa morang (Dekat lapangan bola, Rumah polos kayu)"/>
    <n v="1"/>
    <s v="BARANG"/>
    <n v="100"/>
    <n v="0"/>
    <s v="EZ"/>
    <s v="Bulanan"/>
    <s v="Beli 2 Pembesar Layar Hp"/>
    <m/>
    <n v="62000"/>
    <n v="0"/>
    <n v="0"/>
    <n v="62000"/>
    <m/>
    <s v="Diskon"/>
    <n v="24800"/>
    <n v="37200"/>
    <n v="166000"/>
    <n v="2490"/>
    <m/>
    <m/>
    <m/>
    <m/>
    <x v="1"/>
    <m/>
    <s v="VIP"/>
    <m/>
    <m/>
    <s v="Tidak"/>
    <s v="COD"/>
    <n v="104000"/>
    <s v="-"/>
    <n v="126310"/>
    <x v="20"/>
  </r>
  <r>
    <s v="1359732797"/>
    <d v="2026-06-24T00:00:00"/>
    <s v="MEIKA-BERKARYA"/>
    <s v="Meika Berkarya"/>
    <s v="6287818525580"/>
    <s v="Kab. Kuningan"/>
    <s v="Cilimus"/>
    <s v="Jl. Panawuan Indrapatra, Panawuan"/>
    <s v="Hasniati Nati (PS)"/>
    <s v="6281330000623"/>
    <x v="19"/>
    <s v="Kab. Kutai Kartanegara"/>
    <s v="Muara Jawa"/>
    <s v="Jalan. Tahir RT 04 Kelurahan. Muara Jawa Pesisir (ANTRAKN LANGSUNG PAKET KE ALAMAT)"/>
    <n v="1"/>
    <s v="BARANG"/>
    <n v="100"/>
    <n v="0"/>
    <s v="EZ"/>
    <s v="Bulanan"/>
    <s v="Beli 1 Gratis 1 Gelang Retro Terapi Batu Giok"/>
    <m/>
    <n v="71000"/>
    <n v="0"/>
    <n v="0"/>
    <n v="71000"/>
    <m/>
    <s v="Diskon"/>
    <n v="28400"/>
    <n v="42600"/>
    <n v="141000"/>
    <n v="2115"/>
    <s v="ybs"/>
    <m/>
    <d v="2026-07-06T00:00:00"/>
    <m/>
    <x v="1"/>
    <m/>
    <s v="VIP"/>
    <m/>
    <m/>
    <s v="Tidak"/>
    <s v="COD"/>
    <n v="70000"/>
    <s v="-"/>
    <n v="96285"/>
    <x v="2"/>
  </r>
  <r>
    <s v="1359889220"/>
    <d v="2026-06-24T00:00:00"/>
    <s v="MEIKA-BERKARYA"/>
    <s v="Meika Berkarya"/>
    <s v="6287818525580"/>
    <s v="Kab. Kuningan"/>
    <s v="Cilimus"/>
    <s v="Jl. Panawuan Indrapatra, Panawuan"/>
    <s v="Ruddy Burhanudin (PS)"/>
    <s v="6282195060086"/>
    <x v="3"/>
    <s v="Kab. Minahasa Utara"/>
    <s v="Kauditan"/>
    <s v="Jln. Arnold Mononutu Desa. Lembean (ada Indomart,depannya ada lorong msk 300 m, cet rumah warna cream)"/>
    <n v="1"/>
    <s v="BARANG"/>
    <n v="100"/>
    <n v="0"/>
    <s v="EZ"/>
    <s v="Bulanan"/>
    <s v="Beli 1 Gratis 1 Gelang Retro Terapi Batu Giok"/>
    <m/>
    <n v="87000"/>
    <n v="0"/>
    <n v="0"/>
    <n v="87000"/>
    <m/>
    <s v="Diskon"/>
    <n v="34800"/>
    <n v="52200"/>
    <n v="157000"/>
    <n v="2355"/>
    <s v="ybs"/>
    <m/>
    <d v="2026-07-06T00:00:00"/>
    <m/>
    <x v="1"/>
    <m/>
    <s v="VIP"/>
    <m/>
    <m/>
    <s v="Tidak"/>
    <s v="COD"/>
    <n v="70000"/>
    <s v="-"/>
    <n v="102445"/>
    <x v="2"/>
  </r>
  <r>
    <s v="1359746636"/>
    <d v="2026-06-24T00:00:00"/>
    <s v="MEIKA-BERKARYA"/>
    <s v="Meika Berkarya"/>
    <s v="6287818525580"/>
    <s v="Kab. Kuningan"/>
    <s v="Cilimus"/>
    <s v="Jl. Panawuan Indrapatra, Panawuan"/>
    <s v="Yatno Od."/>
    <s v="6285349565235"/>
    <x v="13"/>
    <s v="Palangkaraya"/>
    <s v="Bukit Batu"/>
    <s v="Jln. Padat Karya Rt 1 Rw 3 Kelurahan Banturung Kec Bukit Batu Palangka Raya (DIANTAR LANGSUNG KE ALAMAT PENERIMA)."/>
    <n v="1"/>
    <s v="BARANG"/>
    <n v="100"/>
    <n v="0"/>
    <s v="EZ"/>
    <s v="Bulanan"/>
    <s v="Beli 1 Semprotan Noozle"/>
    <m/>
    <n v="53000"/>
    <n v="0"/>
    <n v="0"/>
    <n v="53000"/>
    <m/>
    <s v="Diskon"/>
    <n v="21200"/>
    <n v="31800"/>
    <n v="107000"/>
    <n v="1605"/>
    <s v="ybs"/>
    <m/>
    <d v="2026-07-06T00:00:00"/>
    <m/>
    <x v="1"/>
    <m/>
    <s v="VIP"/>
    <m/>
    <m/>
    <s v="Tidak"/>
    <s v="COD"/>
    <n v="54000"/>
    <s v="-"/>
    <n v="73595"/>
    <x v="2"/>
  </r>
  <r>
    <s v="1359457351"/>
    <d v="2026-06-24T00:00:00"/>
    <s v="MEIKA-BERKARYA"/>
    <s v="Meika Berkarya"/>
    <s v="6287818525580"/>
    <s v="Kab. Kuningan"/>
    <s v="Cilimus"/>
    <s v="Jl. Panawuan Indrapatra, Panawuan"/>
    <s v="Herlina Siradjudin (cn)"/>
    <s v="6285298972248"/>
    <x v="9"/>
    <s v="Tidore Kepulauan"/>
    <s v="Tidore"/>
    <s v="Jln Sultan Muhamad Tahir Kelurahan Tomagoba ( Patokan : Dinas Kebudayaan Dan Pariwisata )"/>
    <n v="1"/>
    <s v="BARANG"/>
    <n v="100"/>
    <n v="0"/>
    <s v="EZ"/>
    <s v="Bulanan"/>
    <s v="BELI 2 GRATIS 2 Rossa Beauty Fragrance Mist varian Tropical dream (2) , Twilight , Nightfall"/>
    <m/>
    <n v="106000"/>
    <n v="0"/>
    <n v="0"/>
    <n v="106000"/>
    <m/>
    <s v="Diskon"/>
    <n v="42400"/>
    <n v="63600"/>
    <n v="314000"/>
    <n v="4710"/>
    <m/>
    <m/>
    <m/>
    <s v="varian Tropical dream (2) , Twilight , Nightfall"/>
    <x v="1"/>
    <m/>
    <s v="VIP"/>
    <m/>
    <m/>
    <s v="Tidak"/>
    <s v="COD"/>
    <n v="208000"/>
    <s v="-"/>
    <n v="245690"/>
    <x v="20"/>
  </r>
  <r>
    <s v="1359324921"/>
    <d v="2026-06-24T00:00:00"/>
    <s v="MEIKA-BERKARYA"/>
    <s v="Meika Berkarya"/>
    <s v="6287818525580"/>
    <s v="Kab. Kuningan"/>
    <s v="Cilimus"/>
    <s v="Jl. Panawuan Indrapatra, Panawuan"/>
    <s v="Maruf (Kin)"/>
    <s v="6282265455244"/>
    <x v="8"/>
    <s v="Kab. Sigi"/>
    <s v="Palolo"/>
    <s v="Desa Ranteleda RT 04, Patokan Rumah Depan Masjid Ar Rahman"/>
    <n v="1"/>
    <s v="BARANG"/>
    <n v="100"/>
    <n v="0"/>
    <s v="EZ"/>
    <s v="Bulanan"/>
    <s v="Beli 1 Pembesar Layar Hp"/>
    <m/>
    <n v="85000"/>
    <n v="0"/>
    <n v="0"/>
    <n v="85000"/>
    <m/>
    <s v="Diskon"/>
    <n v="34000"/>
    <n v="51000"/>
    <n v="155000"/>
    <n v="2325"/>
    <m/>
    <m/>
    <m/>
    <m/>
    <x v="1"/>
    <m/>
    <s v="VIP"/>
    <m/>
    <m/>
    <s v="Tidak"/>
    <s v="COD"/>
    <n v="70000"/>
    <s v="-"/>
    <n v="101675"/>
    <x v="20"/>
  </r>
  <r>
    <s v="1359459361"/>
    <d v="2026-06-24T00:00:00"/>
    <s v="MEIKA-BERKARYA"/>
    <s v="Meika Berkarya"/>
    <s v="6287818525580"/>
    <s v="Kab. Kuningan"/>
    <s v="Cilimus"/>
    <s v="Jl. Panawuan Indrapatra, Panawuan"/>
    <s v="Wanda Sari (IR)"/>
    <s v="6282276150778"/>
    <x v="0"/>
    <s v="Kab. Tapanuli Tengah"/>
    <s v="Badiri"/>
    <s v="Kelurahan Hutabalang Kec badiri (Simpang PT CPA Aep Hutabalang)"/>
    <n v="1"/>
    <s v="BARANG"/>
    <n v="100"/>
    <n v="0"/>
    <s v="EZ"/>
    <s v="Bulanan"/>
    <s v="Beli 1 Semprotan Noozle"/>
    <m/>
    <n v="47000"/>
    <n v="0"/>
    <n v="0"/>
    <n v="47000"/>
    <m/>
    <s v="Diskon"/>
    <n v="18800"/>
    <n v="28200"/>
    <n v="101900"/>
    <n v="1528.5"/>
    <m/>
    <m/>
    <m/>
    <m/>
    <x v="1"/>
    <m/>
    <s v="VIP"/>
    <m/>
    <m/>
    <s v="Tidak"/>
    <s v="COD"/>
    <n v="54900"/>
    <s v="-"/>
    <n v="72171.5"/>
    <x v="20"/>
  </r>
  <r>
    <s v="1359456866"/>
    <d v="2026-06-24T00:00:00"/>
    <s v="MEIKA-BERKARYA"/>
    <s v="Meika Berkarya"/>
    <s v="6287818525580"/>
    <s v="Kab. Kuningan"/>
    <s v="Cilimus"/>
    <s v="Jl. Panawuan Indrapatra, Panawuan"/>
    <s v="Imanuel Tampani (IR)"/>
    <s v="6281338019380"/>
    <x v="1"/>
    <s v="Kupang"/>
    <s v="Kelapa Lima"/>
    <s v="Jalan Bung Tomo 3 No 8 Kelurahan Kelapa Lima"/>
    <n v="1"/>
    <s v="BARANG"/>
    <n v="100"/>
    <n v="0"/>
    <s v="EZ"/>
    <s v="Bulanan"/>
    <s v="Beli 1 Pembesar Layar Hp"/>
    <m/>
    <n v="64000"/>
    <n v="0"/>
    <n v="0"/>
    <n v="64000"/>
    <m/>
    <s v="Diskon"/>
    <n v="25600"/>
    <n v="38400"/>
    <n v="134000"/>
    <n v="2010"/>
    <s v="Imanuel Tampani (IR)"/>
    <m/>
    <d v="2026-06-28T00:00:00"/>
    <m/>
    <x v="0"/>
    <m/>
    <s v="VIP"/>
    <m/>
    <m/>
    <s v="Tidak"/>
    <s v="COD"/>
    <n v="70000"/>
    <s v="Recon"/>
    <n v="93590"/>
    <x v="14"/>
  </r>
  <r>
    <s v="1359746458"/>
    <d v="2026-06-24T00:00:00"/>
    <s v="MEIKA-BERKARYA"/>
    <s v="Meika Berkarya"/>
    <s v="6287818525580"/>
    <s v="Kab. Kuningan"/>
    <s v="Cilimus"/>
    <s v="Jl. Panawuan Indrapatra, Panawuan"/>
    <s v="Irwan Prayoki (Kin)"/>
    <s v="6281585741880"/>
    <x v="26"/>
    <s v="Kab. Karawang"/>
    <s v="Karawang Timur"/>
    <s v="Perum Cluster Mutiara Blok Intan 8 No. 17 RT 05 RW 20 Kelurahan Palumbonsari"/>
    <n v="1"/>
    <s v="BARANG"/>
    <n v="100"/>
    <n v="0"/>
    <s v="EZ"/>
    <s v="Bulanan"/>
    <s v="Beli 1 Gratis 1 Gelang Retro Terapi Batu Giok"/>
    <m/>
    <n v="12000"/>
    <n v="0"/>
    <n v="0"/>
    <n v="12000"/>
    <m/>
    <s v="Diskon"/>
    <n v="7000"/>
    <n v="5000"/>
    <n v="82000"/>
    <n v="1230"/>
    <s v="Irwan Prayoki (Kin)"/>
    <m/>
    <d v="2026-06-26T00:00:00"/>
    <m/>
    <x v="0"/>
    <m/>
    <s v="VIP"/>
    <m/>
    <m/>
    <s v="Tidak"/>
    <s v="COD"/>
    <n v="70000"/>
    <s v="Recon"/>
    <n v="75770"/>
    <x v="15"/>
  </r>
  <r>
    <s v="1359081012"/>
    <d v="2026-06-24T00:00:00"/>
    <s v="MEIKA-BERKARYA"/>
    <s v="Meika Berkarya"/>
    <s v="6287818525580"/>
    <s v="Kab. Kuningan"/>
    <s v="Cilimus"/>
    <s v="Jl. Panawuan Indrapatra, Panawuan"/>
    <s v="Yamri Machmud (Kin)"/>
    <s v="6285145883739"/>
    <x v="3"/>
    <s v="Manado"/>
    <s v="Singkil"/>
    <s v="Kelurahan Karame, Lingk. 5, Patokan Gereja GMIM Diaspora Karame"/>
    <n v="1"/>
    <s v="BARANG"/>
    <n v="100"/>
    <n v="0"/>
    <s v="EZ"/>
    <s v="Bulanan"/>
    <s v="Beli 1 Dapat 6 Paket Buku Lancar Membaca Tanpa Mengeja"/>
    <m/>
    <n v="64000"/>
    <n v="0"/>
    <n v="0"/>
    <n v="64000"/>
    <m/>
    <s v="Diskon"/>
    <n v="25600"/>
    <n v="38400"/>
    <n v="148000"/>
    <n v="2220"/>
    <s v="ybs"/>
    <m/>
    <d v="2026-07-02T00:00:00"/>
    <m/>
    <x v="1"/>
    <m/>
    <s v="VIP"/>
    <m/>
    <m/>
    <s v="Tidak"/>
    <s v="COD"/>
    <n v="84000"/>
    <s v="-"/>
    <n v="107380"/>
    <x v="0"/>
  </r>
  <r>
    <s v="1357909668"/>
    <d v="2026-06-24T00:00:00"/>
    <s v="MEIKA-BERKARYA"/>
    <s v="Meika Berkarya"/>
    <s v="6287818525580"/>
    <s v="Kab. Kuningan"/>
    <s v="Cilimus"/>
    <s v="Jl. Panawuan Indrapatra, Panawuan"/>
    <s v="Erik meo (ib)"/>
    <s v="6285362032559"/>
    <x v="1"/>
    <s v="Kab. Ngada"/>
    <s v="Bajawa"/>
    <s v="Belakang biara Karmel Ocd Bogenga, Desa Wolohoo"/>
    <n v="1"/>
    <s v="BARANG"/>
    <n v="100"/>
    <n v="0"/>
    <s v="EZ"/>
    <s v="Bulanan"/>
    <s v="Beli 1 Gratis 1 Parfum Mobil"/>
    <m/>
    <n v="100000"/>
    <n v="0"/>
    <n v="0"/>
    <n v="100000"/>
    <m/>
    <s v="Diskon"/>
    <n v="40000"/>
    <n v="60000"/>
    <n v="204000"/>
    <n v="3060"/>
    <s v="Meika Berkarya"/>
    <m/>
    <d v="2026-07-08T00:00:00"/>
    <m/>
    <x v="1"/>
    <m/>
    <s v="VIP"/>
    <m/>
    <m/>
    <s v="Tidak"/>
    <s v="COD"/>
    <n v="104000"/>
    <s v="-"/>
    <n v="140940"/>
    <x v="17"/>
  </r>
  <r>
    <s v="1359456242"/>
    <d v="2026-06-24T00:00:00"/>
    <s v="MEIKA-BERKARYA"/>
    <s v="Meika Berkarya"/>
    <s v="6287818525580"/>
    <s v="Kab. Kuningan"/>
    <s v="Cilimus"/>
    <s v="Jl. Panawuan Indrapatra, Panawuan"/>
    <s v="M .yamin (ib)"/>
    <s v="6285273775384"/>
    <x v="4"/>
    <s v="Kab.  Merangin"/>
    <s v="Tabir Selatan"/>
    <s v="Jln. Kakak tua desa gading jaya, Alamat rumah, di seberangan masjid Nurul hidayah atau di ujung jln. Aspal beton desa gading jaya."/>
    <n v="1"/>
    <s v="BARANG"/>
    <n v="100"/>
    <n v="0"/>
    <s v="EZ"/>
    <s v="Bulanan"/>
    <s v="Beli 2 Gratis 1 Semprotan Noozle"/>
    <m/>
    <n v="45000"/>
    <n v="0"/>
    <n v="0"/>
    <n v="45000"/>
    <m/>
    <s v="Diskon"/>
    <n v="18000"/>
    <n v="27000"/>
    <n v="149000"/>
    <n v="2235"/>
    <s v="M .yamin (ib)"/>
    <m/>
    <d v="2026-06-29T00:00:00"/>
    <m/>
    <x v="0"/>
    <m/>
    <s v="VIP"/>
    <m/>
    <m/>
    <s v="Tidak"/>
    <s v="COD"/>
    <n v="104000"/>
    <s v="Recon"/>
    <n v="119765"/>
    <x v="7"/>
  </r>
  <r>
    <s v="1359891176"/>
    <d v="2026-06-25T00:00:00"/>
    <s v="MEIKA-BERKARYA"/>
    <s v="Meika Berkarya"/>
    <s v="6287818525580"/>
    <s v="Kab. Kuningan"/>
    <s v="Cilimus"/>
    <s v="Jl. Panawuan Indrapatra, Panawuan"/>
    <s v="Rafandy (PS)"/>
    <s v="6285641656373"/>
    <x v="19"/>
    <s v="Kab. Kutai Kartanegara"/>
    <s v="Kembang Janggut"/>
    <s v="Jl. Darmaga RT 03 Desa. Long  Beleh Haloq (Samping musola al muhajirin, ANTRAKN LANGSUNG KE ALAMAT)"/>
    <n v="1"/>
    <s v="BARANG"/>
    <n v="100"/>
    <n v="0"/>
    <s v="EZ"/>
    <s v="Bulanan"/>
    <s v="Beli 2 Gratis 2 Gelang Retro Terapi Batu Giok"/>
    <m/>
    <n v="71000"/>
    <n v="0"/>
    <n v="0"/>
    <n v="71000"/>
    <m/>
    <s v="Diskon"/>
    <n v="28400"/>
    <n v="42600"/>
    <n v="196000"/>
    <n v="2940"/>
    <s v="ybs"/>
    <m/>
    <d v="2026-07-06T00:00:00"/>
    <m/>
    <x v="1"/>
    <m/>
    <s v="VIP"/>
    <m/>
    <m/>
    <s v="Tidak"/>
    <s v="COD"/>
    <n v="125000"/>
    <s v="-"/>
    <n v="150460"/>
    <x v="12"/>
  </r>
  <r>
    <s v="1359745483"/>
    <d v="2026-06-25T00:00:00"/>
    <s v="MEIKA-BERKARYA"/>
    <s v="Meika Berkarya"/>
    <s v="6287818525580"/>
    <s v="Kab. Kuningan"/>
    <s v="Cilimus"/>
    <s v="Jl. Panawuan Indrapatra, Panawuan, Kec. Cigandamekar, Kabupaten Kuningan, Jawa Barat"/>
    <s v="Dyah Listyorini (ar)"/>
    <s v="6285219455160"/>
    <x v="26"/>
    <s v="Bekasi"/>
    <s v="Bekasi Selatan"/>
    <s v="Jl Belida Raya No 71 RT 004 RW 010 PERUMNAS 2 BEKASI Kelurahan Kayuringin Jaya, Kecamatan Bekasi Selatan"/>
    <n v="1"/>
    <s v="BARANG"/>
    <n v="100"/>
    <n v="0"/>
    <s v="EZ"/>
    <s v="Bulanan"/>
    <s v="1 SET GIGI PALSU"/>
    <m/>
    <n v="15000"/>
    <n v="0"/>
    <n v="0"/>
    <n v="15000"/>
    <m/>
    <s v="Diskon"/>
    <n v="6000"/>
    <n v="9000"/>
    <n v="0"/>
    <n v="0"/>
    <s v="kursi"/>
    <s v="Keluarga/Saudara"/>
    <d v="2026-06-26T00:00:00"/>
    <s v="HUBUNGI PENERIMA (LANGSUNG ANTAR KE ALAMAT)"/>
    <x v="0"/>
    <m/>
    <s v="VIP"/>
    <m/>
    <m/>
    <s v="Tidak"/>
    <s v="NONCOD"/>
    <n v="-15000"/>
    <s v="-"/>
    <n v="-9000"/>
    <x v="25"/>
  </r>
  <r>
    <s v="1359823427"/>
    <d v="2026-06-25T00:00:00"/>
    <s v="MEIKA-BERKARYA"/>
    <s v="Meika Berkarya"/>
    <s v="6287818525580"/>
    <s v="Kab. Kuningan"/>
    <s v="Cilimus"/>
    <s v="Jl. Panawuan Indrapatra, Panawuan"/>
    <s v="Mak sum arsyad (IR)"/>
    <s v="6285924912900"/>
    <x v="2"/>
    <s v="Kab. Lombok Timur"/>
    <s v="Aikmel"/>
    <s v="RT 01 Gang Berlian Dasan Lian Desa Aikmel Utara Kec Aikmel"/>
    <n v="1"/>
    <s v="BARANG"/>
    <n v="100"/>
    <n v="0"/>
    <s v="EZ"/>
    <s v="Bulanan"/>
    <s v="Beli 1 Semprotan Noozle"/>
    <m/>
    <n v="52000"/>
    <n v="0"/>
    <n v="0"/>
    <n v="52000"/>
    <m/>
    <s v="Diskon"/>
    <n v="20800"/>
    <n v="31200"/>
    <n v="106900"/>
    <n v="1603.5"/>
    <s v="Mak sum arsyad (IR)"/>
    <m/>
    <d v="2026-06-30T00:00:00"/>
    <m/>
    <x v="0"/>
    <m/>
    <s v="VIP"/>
    <m/>
    <m/>
    <s v="Tidak"/>
    <s v="COD"/>
    <n v="54900"/>
    <s v="Recon"/>
    <n v="74096.5"/>
    <x v="7"/>
  </r>
  <r>
    <s v="1359804233"/>
    <d v="2026-06-25T00:00:00"/>
    <s v="MEIKA-BERKARYA"/>
    <s v="Meika Berkarya"/>
    <s v="6287818525580"/>
    <s v="Kab. Kuningan"/>
    <s v="Cilimus"/>
    <s v="Jl. Panawuan Indrapatra, Panawuan"/>
    <s v="Supianto (PS)"/>
    <s v="6281270855307"/>
    <x v="31"/>
    <s v="Batam"/>
    <s v="Batam Kota"/>
    <s v="Jl. Engku Putri No. 3 Desa. Belian (Dekat kantor DPRD kota batam, ANTRAKN LANGSUNG KE ALAMAT)"/>
    <n v="1"/>
    <s v="BARANG"/>
    <n v="100"/>
    <n v="6500000"/>
    <s v="EZ"/>
    <s v="Bulanan"/>
    <s v="Beli 1 Gratis 1 Gelang Retro Terapi Batu Giok"/>
    <s v="GELANG"/>
    <n v="37000"/>
    <n v="0"/>
    <n v="0"/>
    <n v="37000"/>
    <m/>
    <s v="Diskon"/>
    <n v="14800"/>
    <n v="22200"/>
    <n v="107000"/>
    <n v="1605"/>
    <m/>
    <m/>
    <m/>
    <m/>
    <x v="1"/>
    <m/>
    <s v="VIP"/>
    <m/>
    <m/>
    <s v="Tidak"/>
    <s v="COD"/>
    <n v="70000"/>
    <s v="-"/>
    <n v="83195"/>
    <x v="20"/>
  </r>
  <r>
    <s v="1359802483"/>
    <d v="2026-06-25T00:00:00"/>
    <s v="MEIKA-BERKARYA"/>
    <s v="Meika Berkarya"/>
    <s v="6287818525580"/>
    <s v="Kab. Kuningan"/>
    <s v="Cilimus"/>
    <s v="Jl. Panawuan Indrapatra, Panawuan, Kec. Cigandamekar, Kabupaten Kuningan, Jawa Barat"/>
    <s v="Henti kirioyan (AK)"/>
    <s v="6285394498000"/>
    <x v="3"/>
    <s v="Bitung"/>
    <s v="Maesa"/>
    <s v="Sari Kelapa RT 16 RW 003, Lorong Kiri, Kel Bitung Timur, Kec Maesa, Kota Bitung, Sulawesi Utara"/>
    <n v="1"/>
    <s v="BARANG"/>
    <n v="100"/>
    <n v="0"/>
    <s v="EZ"/>
    <s v="Bulanan"/>
    <s v="1 SET GIGI PALSU"/>
    <m/>
    <n v="80000"/>
    <n v="0"/>
    <n v="0"/>
    <n v="80000"/>
    <m/>
    <s v="Diskon"/>
    <n v="32000"/>
    <n v="48000"/>
    <n v="140000"/>
    <n v="2100"/>
    <s v="ybs"/>
    <m/>
    <d v="2026-07-05T00:00:00"/>
    <s v="HUBUNGI PENERIMA (LANGSUNG ANTAR KE ALAMAT)"/>
    <x v="1"/>
    <m/>
    <s v="VIP"/>
    <m/>
    <m/>
    <s v="Tidak"/>
    <s v="COD"/>
    <n v="60000"/>
    <s v="-"/>
    <n v="89900"/>
    <x v="10"/>
  </r>
  <r>
    <s v="1359729047"/>
    <d v="2026-06-25T00:00:00"/>
    <s v="MEIKA-BERKARYA"/>
    <s v="Meika Berkarya"/>
    <s v="6287818525580"/>
    <s v="Kab. Kuningan"/>
    <s v="Cilimus"/>
    <s v="Jl. Panawuan Indrapatra, Panawuan, Kec. Cigandamekar, Kabupaten Kuningan, Jawa Barat"/>
    <s v="Ruin Ruin (Is)"/>
    <s v="628981612448"/>
    <x v="23"/>
    <s v="Kab. Kolaka"/>
    <s v="Watubangga"/>
    <s v="Dusun 4, belakan sekolah SD dua Polenga Desa Polenga,Kec Watubangga Kab Kaloka Sulawesi Tenggara"/>
    <n v="1"/>
    <s v="BARANG"/>
    <n v="100"/>
    <n v="0"/>
    <s v="EZ"/>
    <s v="Bulanan"/>
    <s v="2 SET GIGI PALSU"/>
    <m/>
    <n v="91000"/>
    <n v="0"/>
    <n v="0"/>
    <n v="91000"/>
    <m/>
    <s v="Diskon"/>
    <n v="36400"/>
    <n v="54600"/>
    <n v="186000"/>
    <n v="2790"/>
    <s v="Ruin Ruin (Is)"/>
    <m/>
    <d v="2026-07-02T00:00:00"/>
    <s v="HUBUNGI PENERIMA (LANGSUNG ANTAR KE ALAMAT)"/>
    <x v="0"/>
    <m/>
    <s v="VIP"/>
    <m/>
    <m/>
    <s v="Tidak"/>
    <s v="COD"/>
    <n v="95000"/>
    <s v="Recon"/>
    <n v="128610"/>
    <x v="3"/>
  </r>
  <r>
    <s v="1359791486"/>
    <d v="2026-06-25T00:00:00"/>
    <s v="MEIKA-BERKARYA"/>
    <s v="Meika Berkarya"/>
    <s v="6287818525580"/>
    <s v="Kab. Kuningan"/>
    <s v="Cilimus"/>
    <s v="Jl. Panawuan Indrapatra, Panawuan, Kec. Cigandamekar, Kabupaten Kuningan, Jawa Barat"/>
    <s v="ARTHUR (ar)"/>
    <s v="6288804093401"/>
    <x v="3"/>
    <s v="Manado"/>
    <s v="Malalayang"/>
    <s v="KOS MILA Jalan Sea Lorong BatuLamo Kelurahan Malalayang Satu, Kecamatan Malalayang"/>
    <n v="1"/>
    <s v="BARANG"/>
    <n v="100"/>
    <n v="0"/>
    <s v="EZ"/>
    <s v="Bulanan"/>
    <s v="2 SET GIGI PALSU"/>
    <m/>
    <n v="64000"/>
    <n v="0"/>
    <n v="0"/>
    <n v="64000"/>
    <m/>
    <s v="Diskon"/>
    <n v="25600"/>
    <n v="38400"/>
    <n v="164000"/>
    <n v="2460"/>
    <m/>
    <m/>
    <m/>
    <s v="HUBUNGI PENERIMA (LANGSUNG ANTAR KE ALAMAT)"/>
    <x v="1"/>
    <m/>
    <s v="VIP"/>
    <m/>
    <m/>
    <s v="Tidak"/>
    <s v="COD"/>
    <n v="100000"/>
    <s v="-"/>
    <n v="123140"/>
    <x v="20"/>
  </r>
  <r>
    <s v="1359797386"/>
    <d v="2026-06-25T00:00:00"/>
    <s v="MEIKA-BERKARYA"/>
    <s v="Meika Berkarya"/>
    <s v="6287818525580"/>
    <s v="Kab. Kuningan"/>
    <s v="Cilimus"/>
    <s v="Jl. Panawuan Indrapatra, Panawuan"/>
    <s v="Dominggus nggawu Od."/>
    <s v="6285230694387"/>
    <x v="1"/>
    <s v="Kab. Sumba Timur"/>
    <s v="Kota Waingapu"/>
    <s v="Dinas Pemberdayaan Masyarakat Dan Desa Kab Sumba Timur NTT Jln. Jendral Soeharto No. 45 Kec Kota Waingapu Kelurahan Hambala (DIANTAR LANGSUNG KE ALAMAT PENERIMA)."/>
    <n v="1"/>
    <s v="BARANG"/>
    <n v="100"/>
    <n v="0"/>
    <s v="EZ"/>
    <s v="Bulanan"/>
    <s v="Beli 2 Pembesar Layar Hp"/>
    <m/>
    <n v="76000"/>
    <n v="0"/>
    <n v="0"/>
    <n v="76000"/>
    <m/>
    <s v="Diskon"/>
    <n v="30400"/>
    <n v="45600"/>
    <n v="170000"/>
    <n v="2550"/>
    <s v="ybr"/>
    <s v="Atasan/Staf/Karyawan"/>
    <d v="2026-07-03T00:00:00"/>
    <m/>
    <x v="0"/>
    <m/>
    <s v="VIP"/>
    <m/>
    <m/>
    <s v="Tidak"/>
    <s v="COD"/>
    <n v="94000"/>
    <s v="Recon"/>
    <n v="121850"/>
    <x v="0"/>
  </r>
  <r>
    <s v="1359732833"/>
    <d v="2026-06-25T00:00:00"/>
    <s v="MEIKA-BERKARYA"/>
    <s v="Meika Berkarya"/>
    <s v="6287818525580"/>
    <s v="Kab. Kuningan"/>
    <s v="Cilimus"/>
    <s v="Jl. Panawuan Indrapatra, Panawuan, Kec. Cigandamekar, Kabupaten Kuningan, Jawa Barat"/>
    <s v="Agustinus johan ( Di)"/>
    <s v="6282322605939"/>
    <x v="12"/>
    <s v="Kab. Tabanan"/>
    <s v="Kerambitan"/>
    <s v="The royal griya loka E 10, Kelurahan Samsam, kec. Kerambitan"/>
    <n v="1"/>
    <s v="BARANG"/>
    <n v="100"/>
    <n v="0"/>
    <s v="EZ"/>
    <s v="Bulanan"/>
    <s v="1 SET POMPA SEDOT MANUAL (1 POMPA DAN 1 SELANG)"/>
    <m/>
    <n v="38000"/>
    <n v="0"/>
    <n v="0"/>
    <n v="38000"/>
    <m/>
    <s v="Diskon"/>
    <n v="15200"/>
    <n v="22800"/>
    <n v="108000"/>
    <n v="1620"/>
    <s v="Agustinus johan ( Di)"/>
    <m/>
    <d v="2026-06-28T00:00:00"/>
    <s v="HUBUNGI PENERIMA (LANGSUNG ANTAR KE ALAMAT)"/>
    <x v="0"/>
    <m/>
    <s v="VIP"/>
    <m/>
    <m/>
    <s v="Tidak"/>
    <s v="COD"/>
    <n v="70000"/>
    <s v="Recon"/>
    <n v="83580"/>
    <x v="18"/>
  </r>
  <r>
    <s v="1359735760"/>
    <d v="2026-06-25T00:00:00"/>
    <s v="MEIKA-BERKARYA"/>
    <s v="Meika Berkarya"/>
    <s v="6287818525580"/>
    <s v="Kab. Kuningan"/>
    <s v="Cilimus"/>
    <s v="Jl. Panawuan Indrapatra, Panawuan, Kec. Cigandamekar, Kabupaten Kuningan, Jawa Barat"/>
    <s v="Gusti Nukerta (Fr)"/>
    <s v="6285953714433"/>
    <x v="12"/>
    <s v="Kab. Badung"/>
    <s v="Kuta Selatan"/>
    <s v="Jlnraya kampus unudDesa Jimbarankedai putri Jimbaran, Kec kuta selatan"/>
    <n v="1"/>
    <s v="BARANG"/>
    <n v="100"/>
    <n v="0"/>
    <s v="EZ"/>
    <s v="Bulanan"/>
    <s v="1 PCS TOPI KOMANDO (H)"/>
    <m/>
    <n v="30000"/>
    <n v="0"/>
    <n v="0"/>
    <n v="30000"/>
    <m/>
    <s v="Diskon"/>
    <n v="12000"/>
    <n v="18000"/>
    <n v="107000"/>
    <n v="1605"/>
    <m/>
    <m/>
    <m/>
    <s v="HUBUNGI PENERIMA (LANGSUNG ANTAR KE ALAMAT)"/>
    <x v="1"/>
    <m/>
    <s v="VIP"/>
    <m/>
    <m/>
    <s v="Tidak"/>
    <s v="COD"/>
    <n v="77000"/>
    <s v="-"/>
    <n v="87395"/>
    <x v="20"/>
  </r>
  <r>
    <s v="1359916295"/>
    <d v="2026-06-25T00:00:00"/>
    <s v="MEIKA-BERKARYA"/>
    <s v="Meika Berkarya"/>
    <s v="6287818525580"/>
    <s v="Kab. Kuningan"/>
    <s v="Cilimus"/>
    <s v="Jl. Panawuan Indrapatra, Panawuan"/>
    <s v="Ibu Bergita (CN)"/>
    <s v="6281338075135"/>
    <x v="1"/>
    <s v="Kab. Manggarai Barat"/>
    <s v="Mbeliling"/>
    <s v="Kelurahan Tiwu Riwung Rt 01 Rw 01 Pampa"/>
    <n v="1"/>
    <s v="BARANG"/>
    <n v="100"/>
    <n v="0"/>
    <s v="EZ"/>
    <s v="Bulanan"/>
    <s v="BELI 1 GRATIS 1 Rossa Beauty Fragrance Mist Varian Aurora , Twilight"/>
    <m/>
    <n v="100000"/>
    <n v="0"/>
    <n v="0"/>
    <n v="100000"/>
    <m/>
    <s v="Diskon"/>
    <n v="40000"/>
    <n v="60000"/>
    <n v="200000"/>
    <n v="3000"/>
    <s v="Meika Berkarya"/>
    <m/>
    <d v="2026-07-09T00:00:00"/>
    <s v="Varian mist Aurora , Twilight"/>
    <x v="1"/>
    <m/>
    <s v="VIP"/>
    <m/>
    <m/>
    <s v="Tidak"/>
    <s v="COD"/>
    <n v="100000"/>
    <s v="-"/>
    <n v="137000"/>
    <x v="17"/>
  </r>
  <r>
    <s v="1359677699"/>
    <d v="2026-06-25T00:00:00"/>
    <s v="MEIKA-BERKARYA"/>
    <s v="Meika Berkarya"/>
    <s v="6287818525580"/>
    <s v="Kab. Kuningan"/>
    <s v="Cilimus"/>
    <s v="Jl. Panawuan Indrapatra, Panawuan"/>
    <s v="Abdullah (PS)"/>
    <s v="6287876065609"/>
    <x v="2"/>
    <s v="Kab. Lombok Timur"/>
    <s v="Sakra Barat"/>
    <s v="Repok Dese Desa. Jerogunung (100 m dari kantor desa )"/>
    <n v="1"/>
    <s v="BARANG"/>
    <n v="100"/>
    <n v="0"/>
    <s v="EZ"/>
    <s v="Bulanan"/>
    <s v="Beli 1 Gratis 1 Gelang Retro Terapi Batu Giok"/>
    <m/>
    <n v="52000"/>
    <n v="0"/>
    <n v="0"/>
    <n v="52000"/>
    <m/>
    <s v="Diskon"/>
    <n v="20800"/>
    <n v="31200"/>
    <n v="122000"/>
    <n v="1830"/>
    <s v="ybs"/>
    <m/>
    <d v="2026-07-05T00:00:00"/>
    <m/>
    <x v="1"/>
    <m/>
    <s v="VIP"/>
    <m/>
    <m/>
    <s v="Tidak"/>
    <s v="COD"/>
    <n v="70000"/>
    <s v="-"/>
    <n v="88970"/>
    <x v="10"/>
  </r>
  <r>
    <s v="1359914449"/>
    <d v="2026-06-25T00:00:00"/>
    <s v="MEIKA-BERKARYA"/>
    <s v="Meika Berkarya"/>
    <s v="6287818525580"/>
    <s v="Kab. Kuningan"/>
    <s v="Cilimus"/>
    <s v="Jl. Panawuan Indrapatra, Panawuan"/>
    <s v="Samiran (ib)"/>
    <s v="6281226587350"/>
    <x v="24"/>
    <s v="Jakarta Barat"/>
    <s v="Cengkareng"/>
    <s v="Jln peternakan 1 RT 03 RW 07 Kelurahan Kapuk Kecamatan Cengkareng Jakarta Barat posisi Samping pos RW 07"/>
    <n v="1"/>
    <s v="BARANG"/>
    <n v="100"/>
    <n v="0"/>
    <s v="EZ"/>
    <s v="Bulanan"/>
    <s v="Beli 1 Gratis 1 Gelang Retro Terapi Batu Giok"/>
    <m/>
    <n v="14000"/>
    <n v="0"/>
    <n v="0"/>
    <n v="14000"/>
    <m/>
    <s v="Diskon"/>
    <n v="8000"/>
    <n v="6000"/>
    <n v="84000"/>
    <n v="1260"/>
    <s v="Samiran (ib)"/>
    <m/>
    <d v="2026-06-28T00:00:00"/>
    <m/>
    <x v="0"/>
    <m/>
    <s v="VIP"/>
    <m/>
    <m/>
    <s v="Tidak"/>
    <s v="COD"/>
    <n v="70000"/>
    <s v="Recon"/>
    <n v="76740"/>
    <x v="18"/>
  </r>
  <r>
    <s v="1359745454"/>
    <d v="2026-06-25T00:00:00"/>
    <s v="MEIKA-BERKARYA"/>
    <s v="Meika Berkarya"/>
    <s v="6287818525580"/>
    <s v="Kab. Kuningan"/>
    <s v="Cilimus"/>
    <s v="Jl. Panawuan Indrapatra, Panawuan, Kec. Cigandamekar, Kabupaten Kuningan, Jawa Barat"/>
    <s v="Yanto (ar)"/>
    <s v="6282315152344"/>
    <x v="13"/>
    <s v="Kab. Lamandau"/>
    <s v="Lamandau"/>
    <s v="Desa Sekoban RT 03, Kecamatan Lamandau (hub via WhatsApp sebelum pengantaran paket)"/>
    <n v="1"/>
    <s v="BARANG"/>
    <n v="100"/>
    <n v="0"/>
    <s v="EZ"/>
    <s v="Bulanan"/>
    <s v="1 PCS TOPI KOMANDO (C)"/>
    <m/>
    <n v="74000"/>
    <n v="0"/>
    <n v="0"/>
    <n v="74000"/>
    <m/>
    <s v="Diskon"/>
    <n v="29600"/>
    <n v="44400"/>
    <n v="154000"/>
    <n v="2310"/>
    <s v="Yanto (ar)"/>
    <m/>
    <d v="2026-06-30T00:00:00"/>
    <s v="HUBUNGI PENERIMA (LANGSUNG ANTAR KE ALAMAT)"/>
    <x v="0"/>
    <m/>
    <s v="VIP"/>
    <m/>
    <m/>
    <s v="Tidak"/>
    <s v="COD"/>
    <n v="80000"/>
    <s v="Recon"/>
    <n v="107290"/>
    <x v="7"/>
  </r>
  <r>
    <s v="1359843322"/>
    <d v="2026-06-25T00:00:00"/>
    <s v="MEIKA-BERKARYA"/>
    <s v="Meika Berkarya"/>
    <s v="6287818525580"/>
    <s v="Kab. Kuningan"/>
    <s v="Cilimus"/>
    <s v="Jl. Panawuan Indrapatra, Panawuan, Kec. Cigandamekar, Kabupaten Kuningan, Jawa Barat"/>
    <s v="Diana azzahra (AK)"/>
    <s v="6281256854858"/>
    <x v="5"/>
    <s v="Kab. Ketapang"/>
    <s v="Delta Pawan"/>
    <s v="Diana Azzahra (Klinik BGA 8A) , Kantor Perwakilan BGA No 165 C, Jl DI Panjaitan No 165 C, Desa Sukaharja, Kec Delta Pawan, Kab Ketapang"/>
    <n v="1"/>
    <s v="BARANG"/>
    <n v="100"/>
    <n v="0"/>
    <s v="EZ"/>
    <s v="Bulanan"/>
    <s v="1 SET GIGI PALSU"/>
    <m/>
    <n v="74000"/>
    <n v="0"/>
    <n v="0"/>
    <n v="74000"/>
    <m/>
    <s v="Diskon"/>
    <n v="29600"/>
    <n v="44400"/>
    <n v="117000"/>
    <n v="1755"/>
    <m/>
    <m/>
    <m/>
    <s v="HUBUNGI PENERIMA (LANGSUNG ANTAR KE ALAMAT)"/>
    <x v="1"/>
    <m/>
    <s v="VIP"/>
    <m/>
    <m/>
    <s v="Tidak"/>
    <s v="COD"/>
    <n v="43000"/>
    <s v="-"/>
    <n v="70845"/>
    <x v="20"/>
  </r>
  <r>
    <s v="1359789270"/>
    <d v="2026-06-25T00:00:00"/>
    <s v="MEIKA-BERKARYA"/>
    <s v="Meika Berkarya"/>
    <s v="6287818525580"/>
    <s v="Kab. Kuningan"/>
    <s v="Cilimus"/>
    <s v="Jl. Panawuan Indrapatra, Panawuan, Kec. Cigandamekar, Kabupaten Kuningan, Jawa Barat"/>
    <s v="Sujasmin sanenek ( Di)"/>
    <s v="6281270909467"/>
    <x v="6"/>
    <s v="Kab. Kepulauan Mentawai"/>
    <s v="Sipora Utara"/>
    <s v="Desa Tuapejat ( Patokan Rumah Dekat Mesjid Cahaya) Kec Sipora Utara"/>
    <n v="1"/>
    <s v="BARANG"/>
    <n v="100"/>
    <n v="0"/>
    <s v="EZ"/>
    <s v="Bulanan"/>
    <s v="1 SET POMPA SEDOT MANUAL (1 POMPA DAN 1 SELANG)"/>
    <m/>
    <n v="50000"/>
    <n v="0"/>
    <n v="0"/>
    <n v="50000"/>
    <m/>
    <s v="Diskon"/>
    <n v="20000"/>
    <n v="30000"/>
    <n v="120000"/>
    <n v="1800"/>
    <s v="Sujasmin sanenek ( Di)"/>
    <m/>
    <d v="2026-07-03T00:00:00"/>
    <s v="HUBUNGI PENERIMA (LANGSUNG ANTAR KE ALAMAT)"/>
    <x v="0"/>
    <m/>
    <s v="VIP"/>
    <m/>
    <m/>
    <s v="Tidak"/>
    <s v="COD"/>
    <n v="70000"/>
    <s v="Recon"/>
    <n v="88200"/>
    <x v="0"/>
  </r>
  <r>
    <s v="1359830611"/>
    <d v="2026-06-25T00:00:00"/>
    <s v="MEIKA-BERKARYA"/>
    <s v="Meika Berkarya"/>
    <s v="6287818525580"/>
    <s v="Kab. Kuningan"/>
    <s v="Cilimus"/>
    <s v="Jl. Panawuan Indrapatra, Panawuan, Kec. Cigandamekar, Kabupaten Kuningan, Jawa Barat"/>
    <s v="Haliming (Fr)"/>
    <s v="6285822376241"/>
    <x v="14"/>
    <s v="Kab. Bantaeng"/>
    <s v="Sinoa"/>
    <s v="Jlnporos loka samping lapangan bola takkan bassia sinoa Desa Bonto maccini RT 001RW 002, Kecamatan Sinoa"/>
    <n v="1"/>
    <s v="BARANG"/>
    <n v="100"/>
    <n v="0"/>
    <s v="EZ"/>
    <s v="Bulanan"/>
    <s v="1 SET GIGI PALSU"/>
    <m/>
    <n v="61000"/>
    <n v="0"/>
    <n v="0"/>
    <n v="61000"/>
    <m/>
    <s v="Diskon"/>
    <n v="24400"/>
    <n v="36600"/>
    <n v="121000"/>
    <n v="1815"/>
    <s v="Meika Berkarya"/>
    <m/>
    <d v="2026-07-07T00:00:00"/>
    <s v="HUBUNGI PENERIMA (LANGSUNG ANTAR KE ALAMAT)"/>
    <x v="1"/>
    <m/>
    <s v="VIP"/>
    <m/>
    <m/>
    <s v="Tidak"/>
    <s v="COD"/>
    <n v="60000"/>
    <s v="-"/>
    <n v="82585"/>
    <x v="2"/>
  </r>
  <r>
    <s v="1359676847"/>
    <d v="2026-06-25T00:00:00"/>
    <s v="MEIKA-BERKARYA"/>
    <s v="Meika Berkarya"/>
    <s v="6287818525580"/>
    <s v="Kab. Kuningan"/>
    <s v="Cilimus"/>
    <s v="Jl. Panawuan Indrapatra, Panawuan"/>
    <s v="Renny Silalahi Od."/>
    <s v="6289660333134"/>
    <x v="26"/>
    <s v="Kab. Cirebon"/>
    <s v="Gunung Jati"/>
    <s v="Villa Intan 1 Blok F 1 No. 10 Desa Jadi Mulya Kec Gunung Jati (DIANTAR LANGSUNG KE ALAMAT PENERIMA)."/>
    <n v="1"/>
    <s v="BARANG"/>
    <n v="100"/>
    <n v="0"/>
    <s v="EZ"/>
    <s v="Bulanan"/>
    <s v="Beli 2 Gratis 1 Semprotan Noozle"/>
    <m/>
    <n v="8000"/>
    <n v="0"/>
    <n v="0"/>
    <n v="8000"/>
    <m/>
    <s v="Diskon"/>
    <n v="3000"/>
    <n v="5000"/>
    <n v="112000"/>
    <n v="1680"/>
    <s v="Renny Silalahi Od."/>
    <m/>
    <d v="2026-06-26T00:00:00"/>
    <m/>
    <x v="0"/>
    <m/>
    <s v="VIP"/>
    <m/>
    <m/>
    <s v="Tidak"/>
    <s v="COD"/>
    <n v="104000"/>
    <s v="Recon"/>
    <n v="105320"/>
    <x v="25"/>
  </r>
  <r>
    <s v="1359722963"/>
    <d v="2026-06-25T00:00:00"/>
    <s v="MEIKA-BERKARYA"/>
    <s v="Meika Berkarya"/>
    <s v="6287818525580"/>
    <s v="Kab. Kuningan"/>
    <s v="Cilimus"/>
    <s v="Jl. Panawuan Indrapatra, Panawuan"/>
    <s v="Eka (Jj)"/>
    <s v="6287844536947"/>
    <x v="2"/>
    <s v="Kab. Dompu"/>
    <s v="Pekat"/>
    <s v="Jln. Calabai Kelurahan /Desa Desa Soritatanga RT 01 RW 01, Patokan rumah depan Masjid Nurul Fitrah"/>
    <n v="1"/>
    <s v="BARANG"/>
    <n v="100"/>
    <n v="0"/>
    <s v="EZ"/>
    <s v="Bulanan"/>
    <s v="Beli 1 Dapat 6 Paket Buku Lancar Membaca Tanpa Mengeja"/>
    <m/>
    <n v="56000"/>
    <n v="0"/>
    <n v="0"/>
    <n v="56000"/>
    <m/>
    <s v="Diskon"/>
    <n v="22400"/>
    <n v="33600"/>
    <n v="140000"/>
    <n v="2100"/>
    <m/>
    <m/>
    <m/>
    <m/>
    <x v="1"/>
    <m/>
    <s v="VIP"/>
    <m/>
    <m/>
    <s v="Tidak"/>
    <s v="COD"/>
    <n v="84000"/>
    <s v="-"/>
    <n v="104300"/>
    <x v="20"/>
  </r>
  <r>
    <s v="1359908078"/>
    <d v="2026-06-25T00:00:00"/>
    <s v="MEIKA-BERKARYA"/>
    <s v="Meika Berkarya"/>
    <s v="6287818525580"/>
    <s v="Kab. Kuningan"/>
    <s v="Cilimus"/>
    <s v="Jl. Panawuan Indrapatra, Panawuan, Kec. Cigandamekar, Kabupaten Kuningan, Jawa Barat"/>
    <s v="Johanis koba ( Di)"/>
    <s v="6281244128338"/>
    <x v="3"/>
    <s v="Manado"/>
    <s v="Malalayang"/>
    <s v="Jl Krida 5 No21, Desa Malalayang 1 , Kec Malalayang"/>
    <n v="1"/>
    <s v="BARANG"/>
    <n v="100"/>
    <n v="0"/>
    <s v="EZ"/>
    <s v="Bulanan"/>
    <s v="1 SET POMPA SEDOT MANUAL (1 POMPA DAN 1 SELANG)"/>
    <m/>
    <n v="64000"/>
    <n v="0"/>
    <n v="0"/>
    <n v="64000"/>
    <m/>
    <s v="Diskon"/>
    <n v="25600"/>
    <n v="38400"/>
    <n v="134000"/>
    <n v="2010"/>
    <s v="Johanis koba ( Di)"/>
    <m/>
    <d v="2026-07-02T00:00:00"/>
    <s v="HUBUNGI PENERIMA (LANGSUNG ANTAR KE ALAMAT)"/>
    <x v="0"/>
    <m/>
    <s v="VIP"/>
    <m/>
    <m/>
    <s v="Tidak"/>
    <s v="COD"/>
    <n v="70000"/>
    <s v="Recon"/>
    <n v="93590"/>
    <x v="3"/>
  </r>
  <r>
    <s v="1359714743"/>
    <d v="2026-06-25T00:00:00"/>
    <s v="MEIKA-BERKARYA"/>
    <s v="Meika Berkarya"/>
    <s v="6287818525580"/>
    <s v="Kab. Kuningan"/>
    <s v="Cilimus"/>
    <s v="Jl. Panawuan Indrapatra, Panawuan, Kec. Cigandamekar, Kabupaten Kuningan, Jawa Barat"/>
    <s v="Morhen Urief ( Di)"/>
    <s v="6281257361548"/>
    <x v="13"/>
    <s v="Kab. Barito Timur"/>
    <s v="Dusun Timur"/>
    <s v="JlA yani Desa Jaar Rt 07 No23, Kec Dusun timur"/>
    <n v="1"/>
    <s v="BARANG"/>
    <n v="100"/>
    <n v="0"/>
    <s v="EZ"/>
    <s v="Bulanan"/>
    <s v="1 SET POMPA SEDOT MANUAL (1 POMPA DAN 1 SELANG)"/>
    <m/>
    <n v="59000"/>
    <n v="0"/>
    <n v="0"/>
    <n v="59000"/>
    <m/>
    <s v="Diskon"/>
    <n v="23600"/>
    <n v="35400"/>
    <n v="129000"/>
    <n v="1935"/>
    <s v="Morhen Urief ( Di)"/>
    <m/>
    <d v="2026-06-29T00:00:00"/>
    <s v="HUBUNGI PENERIMA (LANGSUNG ANTAR KE ALAMAT)"/>
    <x v="0"/>
    <m/>
    <s v="VIP"/>
    <m/>
    <m/>
    <s v="Tidak"/>
    <s v="COD"/>
    <n v="70000"/>
    <s v="Recon"/>
    <n v="91665"/>
    <x v="14"/>
  </r>
  <r>
    <s v="1359814072"/>
    <d v="2026-06-25T00:00:00"/>
    <s v="MEIKA-BERKARYA"/>
    <s v="Meika Berkarya"/>
    <s v="6287818525580"/>
    <s v="Kab. Kuningan"/>
    <s v="Cilimus"/>
    <s v="Jl. Panawuan Indrapatra, Panawuan"/>
    <s v="Noor Kozim (PS)"/>
    <s v="6281351047473"/>
    <x v="19"/>
    <s v="Balikpapan"/>
    <s v="Balikpapan Kota"/>
    <s v="Jln. Jend. Sudirman RT.35.no.69 Kelurahan. Damai,  (samping SMK pertiwi)"/>
    <n v="1"/>
    <s v="BARANG"/>
    <n v="100"/>
    <n v="0"/>
    <s v="EZ"/>
    <s v="Bulanan"/>
    <s v="Beli 1 Gratis 1 Gelang Retro Terapi Batu Giok"/>
    <m/>
    <n v="47000"/>
    <n v="0"/>
    <n v="0"/>
    <n v="47000"/>
    <m/>
    <s v="Diskon"/>
    <n v="18800"/>
    <n v="28200"/>
    <n v="117000"/>
    <n v="1755"/>
    <s v="Noor Kozim (PS)"/>
    <m/>
    <d v="2026-07-02T00:00:00"/>
    <m/>
    <x v="0"/>
    <m/>
    <s v="VIP"/>
    <m/>
    <m/>
    <s v="Tidak"/>
    <s v="COD"/>
    <n v="70000"/>
    <s v="Recon"/>
    <n v="87045"/>
    <x v="3"/>
  </r>
  <r>
    <s v="1359905760"/>
    <d v="2026-06-25T00:00:00"/>
    <s v="MEIKA-BERKARYA"/>
    <s v="Meika Berkarya"/>
    <s v="6287818525580"/>
    <s v="Kab. Kuningan"/>
    <s v="Cilimus"/>
    <s v="Jl. Panawuan Indrapatra, Panawuan, Kec. Cigandamekar, Kabupaten Kuningan, Jawa Barat"/>
    <s v="Daniel Ramba (Bar)"/>
    <s v="6285705647400"/>
    <x v="19"/>
    <s v="Kab. Kutai Kartanegara"/>
    <s v="Marang Kayu"/>
    <s v="Daniel Ramba, Alamat. Jln. Bontang Samarinda km 24, Dusun wonorejo Rt 06, Desa Santan Ulu, Kec. Marangkayu, No Hp : ,62 857-0564-7400 ( DIKIRIM LANGSUNG KE ALAMAT PENERIMA)"/>
    <n v="1"/>
    <s v="BARANG"/>
    <n v="100"/>
    <n v="0"/>
    <s v="EZ"/>
    <s v="Bulanan"/>
    <s v="1 Topi Visor Anti UV (BLACK)"/>
    <m/>
    <n v="84000"/>
    <n v="0"/>
    <n v="0"/>
    <n v="84000"/>
    <m/>
    <s v="Diskon"/>
    <n v="33600"/>
    <n v="50400"/>
    <n v="180000"/>
    <n v="2700"/>
    <s v="Daniel Ramba (Bar)"/>
    <m/>
    <d v="2026-06-29T00:00:00"/>
    <s v="HUBUNGI PENERIMA (LANGSUNG ANTAR KE ALAMAT)"/>
    <x v="0"/>
    <m/>
    <s v="VIP"/>
    <m/>
    <m/>
    <s v="Tidak"/>
    <s v="COD"/>
    <n v="96000"/>
    <s v="Recon"/>
    <n v="126900"/>
    <x v="14"/>
  </r>
  <r>
    <s v="1359813682"/>
    <d v="2026-06-25T00:00:00"/>
    <s v="MEIKA-BERKARYA"/>
    <s v="Meika Berkarya"/>
    <s v="6287818525580"/>
    <s v="Kab. Kuningan"/>
    <s v="Cilimus"/>
    <s v="Jl. Panawuan Indrapatra, Panawuan, Kec. Cigandamekar, Kabupaten Kuningan, Jawa Barat"/>
    <s v="nelsonsinaga ( Di)"/>
    <s v="6282123591313"/>
    <x v="0"/>
    <s v="Kab. Deli Serdang"/>
    <s v="Percut Sei Tuan"/>
    <s v="Jln. Kenari 6 nomor 224 , perumnas Mandala. Kelurahan Kenangan, kec. Percut SEI tuan"/>
    <n v="1"/>
    <s v="BARANG"/>
    <n v="100"/>
    <n v="0"/>
    <s v="EZ"/>
    <s v="Bulanan"/>
    <s v="1 SET GIGI PALSU"/>
    <m/>
    <n v="38000"/>
    <n v="0"/>
    <n v="0"/>
    <n v="38000"/>
    <m/>
    <s v="Diskon"/>
    <n v="15200"/>
    <n v="22800"/>
    <n v="97000"/>
    <n v="1455"/>
    <s v="ybs"/>
    <m/>
    <d v="2026-07-06T00:00:00"/>
    <s v="HUBUNGI PENERIMA (LANGSUNG ANTAR KE ALAMAT)"/>
    <x v="1"/>
    <m/>
    <s v="VIP"/>
    <m/>
    <m/>
    <s v="Tidak"/>
    <s v="COD"/>
    <n v="59000"/>
    <s v="-"/>
    <n v="72745"/>
    <x v="12"/>
  </r>
  <r>
    <s v="1359812869"/>
    <d v="2026-06-25T00:00:00"/>
    <s v="MEIKA-BERKARYA"/>
    <s v="Meika Berkarya"/>
    <s v="6287818525580"/>
    <s v="Kab. Kuningan"/>
    <s v="Cilimus"/>
    <s v="Jl. Panawuan Indrapatra, Panawuan"/>
    <s v="Muliani (ib)"/>
    <s v="6283167785870"/>
    <x v="27"/>
    <s v="Kab.  Pelalawan"/>
    <s v="Pangkalan Lesung"/>
    <s v="PT SLS desa genduang"/>
    <n v="1"/>
    <s v="BARANG"/>
    <n v="100"/>
    <n v="0"/>
    <s v="EZ"/>
    <s v="Bulanan"/>
    <s v="Beli 1 Gratis 1 Gelang Retro Terapi Batu Giok"/>
    <m/>
    <n v="59000"/>
    <n v="0"/>
    <n v="0"/>
    <n v="59000"/>
    <m/>
    <s v="Diskon"/>
    <n v="23600"/>
    <n v="35400"/>
    <n v="129000"/>
    <n v="1935"/>
    <s v="Muliani (ib)"/>
    <m/>
    <d v="2026-06-30T00:00:00"/>
    <m/>
    <x v="0"/>
    <m/>
    <s v="VIP"/>
    <m/>
    <m/>
    <s v="Tidak"/>
    <s v="COD"/>
    <n v="70000"/>
    <s v="Recon"/>
    <n v="91665"/>
    <x v="7"/>
  </r>
  <r>
    <s v="1359908682"/>
    <d v="2026-06-25T00:00:00"/>
    <s v="MEIKA-BERKARYA"/>
    <s v="Meika Berkarya"/>
    <s v="6287818525580"/>
    <s v="Kab. Kuningan"/>
    <s v="Cilimus"/>
    <s v="Jl. Panawuan Indrapatra, Panawuan, Kec. Cigandamekar, Kabupaten Kuningan, Jawa Barat"/>
    <s v="Umik Mawan (Fr)"/>
    <s v="628133316423"/>
    <x v="16"/>
    <s v="Surabaya"/>
    <s v="Gayungan"/>
    <s v="Jln menanggal GG 7 No 10a RT 02RW 03 Desa Menanggal, Kec Gayungan"/>
    <n v="1"/>
    <s v="BARANG"/>
    <n v="100"/>
    <n v="0"/>
    <s v="EZ"/>
    <s v="Bulanan"/>
    <s v="1 SET GIGI PALSU"/>
    <m/>
    <n v="21000"/>
    <n v="0"/>
    <n v="0"/>
    <n v="21000"/>
    <m/>
    <s v="Diskon"/>
    <n v="12000"/>
    <n v="9000"/>
    <n v="82000"/>
    <n v="1230"/>
    <s v="ybs"/>
    <m/>
    <d v="2026-07-02T00:00:00"/>
    <s v="HUBUNGI PENERIMA (LANGSUNG ANTAR KE ALAMAT)"/>
    <x v="1"/>
    <m/>
    <s v="VIP"/>
    <m/>
    <m/>
    <s v="Tidak"/>
    <s v="COD"/>
    <n v="61000"/>
    <s v="-"/>
    <n v="71770"/>
    <x v="3"/>
  </r>
  <r>
    <s v="1359908828"/>
    <d v="2026-06-25T00:00:00"/>
    <s v="MEIKA-BERKARYA"/>
    <s v="Meika Berkarya"/>
    <s v="6287818525580"/>
    <s v="Kab. Kuningan"/>
    <s v="Cilimus"/>
    <s v="Jl. Panawuan Indrapatra, Panawuan"/>
    <s v="De Nik (ib)"/>
    <s v="6287850460686"/>
    <x v="12"/>
    <s v="Kab. Gianyar"/>
    <s v="Sukawati"/>
    <s v="Banjar silakarang, desa singapadu kaler,"/>
    <n v="1"/>
    <s v="BARANG"/>
    <n v="100"/>
    <n v="0"/>
    <s v="EZ"/>
    <s v="Bulanan"/>
    <s v="Beli 1 Gratis 1 Gelang Retro Terapi Batu Giok"/>
    <m/>
    <n v="38000"/>
    <n v="0"/>
    <n v="0"/>
    <n v="38000"/>
    <m/>
    <s v="Diskon"/>
    <n v="15200"/>
    <n v="22800"/>
    <n v="111000"/>
    <n v="1665"/>
    <s v="ybs"/>
    <m/>
    <d v="2026-07-04T00:00:00"/>
    <m/>
    <x v="1"/>
    <m/>
    <s v="VIP"/>
    <m/>
    <m/>
    <s v="Tidak"/>
    <s v="COD"/>
    <n v="73000"/>
    <s v="-"/>
    <n v="86535"/>
    <x v="19"/>
  </r>
  <r>
    <s v="1359758951"/>
    <d v="2026-06-25T00:00:00"/>
    <s v="MEIKA-BERKARYA"/>
    <s v="Meika Berkarya"/>
    <s v="6287818525580"/>
    <s v="Kab. Kuningan"/>
    <s v="Cilimus"/>
    <s v="Jl. Panawuan Indrapatra, Panawuan, Kec. Cigandamekar, Kabupaten Kuningan, Jawa Barat"/>
    <s v="Julianto (Ad)"/>
    <s v="6285255625279"/>
    <x v="23"/>
    <s v="Kendari"/>
    <s v="Poasia"/>
    <s v="Kel/Desa Andonohu (Anduonohu) RT 10 RW 04 Belakang kampus Poltekes Rumah cet warna putih, Kec Poasia"/>
    <n v="1"/>
    <s v="BARANG"/>
    <n v="100"/>
    <n v="0"/>
    <s v="EZ"/>
    <s v="Bulanan"/>
    <s v="1 Topi Visor Anti UV (CREAM)"/>
    <m/>
    <n v="68000"/>
    <n v="0"/>
    <n v="0"/>
    <n v="68000"/>
    <m/>
    <s v="Diskon"/>
    <n v="27200"/>
    <n v="40800"/>
    <n v="152000"/>
    <n v="2280"/>
    <s v="ybs"/>
    <m/>
    <d v="2026-07-06T00:00:00"/>
    <s v="HUBUNGI PENERIMA (LANGSUNG ANTAR KE ALAMAT)"/>
    <x v="1"/>
    <m/>
    <s v="VIP"/>
    <m/>
    <m/>
    <s v="Tidak"/>
    <s v="COD"/>
    <n v="84000"/>
    <s v="-"/>
    <n v="108920"/>
    <x v="12"/>
  </r>
  <r>
    <s v="1359880699"/>
    <d v="2026-06-25T00:00:00"/>
    <s v="MEIKA-BERKARYA"/>
    <s v="Meika Berkarya"/>
    <s v="6287818525580"/>
    <s v="Kab. Kuningan"/>
    <s v="Cilimus"/>
    <s v="Jl. Panawuan Indrapatra, Panawuan"/>
    <s v="NORIZAN Od."/>
    <s v="6282284311003"/>
    <x v="27"/>
    <s v="Kab. Kepulauan Meranti"/>
    <s v="Rangsang"/>
    <s v="Jalan Pemuda Rt 2 Rw 5 Kelurahan Topang Kec Rangsang Kepulauan Meranti (DIANTAR LANGSUNG KE ALAMAT PENERIMA)."/>
    <n v="1"/>
    <s v="BARANG"/>
    <n v="100"/>
    <n v="0"/>
    <s v="EZ"/>
    <s v="Bulanan"/>
    <s v="Beli 1 Gratis 1 Gelang Retro Terapi Batu Giok"/>
    <m/>
    <n v="61000"/>
    <n v="0"/>
    <n v="0"/>
    <n v="61000"/>
    <m/>
    <s v="Diskon"/>
    <n v="24400"/>
    <n v="36600"/>
    <n v="131000"/>
    <n v="1965"/>
    <m/>
    <m/>
    <m/>
    <m/>
    <x v="1"/>
    <m/>
    <s v="VIP"/>
    <m/>
    <m/>
    <s v="Tidak"/>
    <s v="COD"/>
    <n v="70000"/>
    <s v="-"/>
    <n v="92435"/>
    <x v="20"/>
  </r>
  <r>
    <s v="1359760432"/>
    <d v="2026-06-25T00:00:00"/>
    <s v="MEIKA-BERKARYA"/>
    <s v="Meika Berkarya"/>
    <s v="6287818525580"/>
    <s v="Kab. Kuningan"/>
    <s v="Cilimus"/>
    <s v="Jl. Panawuan Indrapatra, Panawuan"/>
    <s v="Asrori (ib)"/>
    <s v="6282225946425"/>
    <x v="15"/>
    <s v="Kab. Kendal"/>
    <s v="Kaliwungu"/>
    <s v="Desa Sarimulyo rt 005/008.kl sarijo"/>
    <n v="1"/>
    <s v="BARANG"/>
    <n v="100"/>
    <n v="0"/>
    <s v="EZ"/>
    <s v="Bulanan"/>
    <s v="Beli 1 Gratis 1 Gelang Retro Terapi Batu Giok"/>
    <m/>
    <n v="25000"/>
    <n v="0"/>
    <n v="0"/>
    <n v="25000"/>
    <m/>
    <s v="Diskon"/>
    <n v="18000"/>
    <n v="7000"/>
    <n v="95000"/>
    <n v="1425"/>
    <s v="Asrori (ib)"/>
    <m/>
    <d v="2026-06-27T00:00:00"/>
    <m/>
    <x v="0"/>
    <m/>
    <s v="VIP"/>
    <m/>
    <m/>
    <s v="Tidak"/>
    <s v="COD"/>
    <n v="70000"/>
    <s v="Recon"/>
    <n v="86575"/>
    <x v="15"/>
  </r>
  <r>
    <s v="1359710379"/>
    <d v="2026-06-25T00:00:00"/>
    <s v="MEIKA-BERKARYA"/>
    <s v="Meika Berkarya"/>
    <s v="6287818525580"/>
    <s v="Kab. Kuningan"/>
    <s v="Cilimus"/>
    <s v="Jl. Panawuan Indrapatra, Panawuan"/>
    <s v="Roby Pangalila (PS)"/>
    <s v="6282196057363"/>
    <x v="3"/>
    <s v="Kab. Minahasa"/>
    <s v="Langowan Barat"/>
    <s v="Dusun. Empat Desa. Raringis Selatan (Depan Toko Trio el, cet rumah warna merah, ANTRAKN LANGSUNG KE ALAMAT)"/>
    <n v="1"/>
    <s v="BARANG"/>
    <n v="100"/>
    <n v="0"/>
    <s v="EZ"/>
    <s v="Bulanan"/>
    <s v="Beli 1 Gratis 1 Gelang Retro Terapi Batu Giok"/>
    <m/>
    <n v="80000"/>
    <n v="0"/>
    <n v="0"/>
    <n v="80000"/>
    <m/>
    <s v="Diskon"/>
    <n v="32000"/>
    <n v="48000"/>
    <n v="150000"/>
    <n v="2250"/>
    <s v="Meika Berkarya"/>
    <m/>
    <d v="2026-07-07T00:00:00"/>
    <m/>
    <x v="1"/>
    <m/>
    <s v="VIP"/>
    <m/>
    <m/>
    <s v="Tidak"/>
    <s v="COD"/>
    <n v="70000"/>
    <s v="-"/>
    <n v="99750"/>
    <x v="2"/>
  </r>
  <r>
    <s v="1359765351"/>
    <d v="2026-06-25T00:00:00"/>
    <s v="MEIKA-BERKARYA"/>
    <s v="Meika Berkarya"/>
    <s v="6287818525580"/>
    <s v="Kab. Kuningan"/>
    <s v="Cilimus"/>
    <s v="Jl. Panawuan Indrapatra, Panawuan"/>
    <s v="SAFRI Od."/>
    <s v="6281943310437"/>
    <x v="2"/>
    <s v="Kab. Lombok Timur"/>
    <s v="Keruak"/>
    <s v="Jln. Gang Masjid Nurul Ikhsan Bgk Gupung Desa Pijot Utara Kec Keruak Lombok Timur (DIANTAR LANGSUNG KE ALAMAT PENERIMA)."/>
    <n v="1"/>
    <s v="BARANG"/>
    <n v="100"/>
    <n v="0"/>
    <s v="EZ"/>
    <s v="Bulanan"/>
    <s v="Beli 1 Gratis 1 Semprotan Noozle"/>
    <m/>
    <n v="52000"/>
    <n v="0"/>
    <n v="0"/>
    <n v="52000"/>
    <m/>
    <s v="Diskon"/>
    <n v="20800"/>
    <n v="31200"/>
    <n v="126000"/>
    <n v="1890"/>
    <s v="SAFRI Od."/>
    <m/>
    <d v="2026-07-01T00:00:00"/>
    <m/>
    <x v="0"/>
    <m/>
    <s v="VIP"/>
    <m/>
    <m/>
    <s v="Tidak"/>
    <s v="COD"/>
    <n v="74000"/>
    <s v="Recon"/>
    <n v="92910"/>
    <x v="9"/>
  </r>
  <r>
    <s v="1359712764"/>
    <d v="2026-06-25T00:00:00"/>
    <s v="MEIKA-BERKARYA"/>
    <s v="Meika Berkarya"/>
    <s v="6287818525580"/>
    <s v="Kab. Kuningan"/>
    <s v="Cilimus"/>
    <s v="Jl. Panawuan Indrapatra, Panawuan"/>
    <s v="Suharman (Jj)"/>
    <s v="6281369526956"/>
    <x v="4"/>
    <s v="Kab. Tebo"/>
    <s v="Tebo Tengah"/>
    <s v="Jln. Lintas Tebo Bungo Km 4 RT 03 RW 03 Bogorejo Kelurahan Tebing Tinggi Kec. Tebo Tengah"/>
    <n v="1"/>
    <s v="BARANG"/>
    <n v="100"/>
    <n v="0"/>
    <s v="EZ"/>
    <s v="Bulanan"/>
    <s v="Beli 1 Gratis 1 Gelang Retro Terapi Batu Giok"/>
    <m/>
    <n v="52000"/>
    <n v="0"/>
    <n v="0"/>
    <n v="52000"/>
    <m/>
    <s v="Diskon"/>
    <n v="20800"/>
    <n v="31200"/>
    <n v="122000"/>
    <n v="1830"/>
    <s v="."/>
    <m/>
    <d v="2026-06-30T00:00:00"/>
    <m/>
    <x v="0"/>
    <m/>
    <s v="VIP"/>
    <m/>
    <m/>
    <s v="Tidak"/>
    <s v="COD"/>
    <n v="70000"/>
    <s v="Recon"/>
    <n v="88970"/>
    <x v="7"/>
  </r>
  <r>
    <s v="1359706558"/>
    <d v="2026-06-25T00:00:00"/>
    <s v="MEIKA-BERKARYA"/>
    <s v="Meika Berkarya"/>
    <s v="6287818525580"/>
    <s v="Kab. Kuningan"/>
    <s v="Cilimus"/>
    <s v="Jl. Panawuan Indrapatra, Panawuan, Kec. Cigandamekar, Kabupaten Kuningan, Jawa Barat"/>
    <s v="Nurma Wan (AK)"/>
    <s v="6282311560005"/>
    <x v="2"/>
    <s v="Kab. Sumbawa"/>
    <s v="Lopok"/>
    <s v="Dusun Kadewa, RT 001 / RW 008, Desa Lopok, Kec Lopok, Kab Sumbawa, Nusa Tenggara Barat,"/>
    <n v="1"/>
    <s v="BARANG"/>
    <n v="100"/>
    <n v="0"/>
    <s v="EZ"/>
    <s v="Bulanan"/>
    <s v="1 SET GIGI PALSU"/>
    <m/>
    <n v="52000"/>
    <n v="0"/>
    <n v="0"/>
    <n v="52000"/>
    <m/>
    <s v="Diskon"/>
    <n v="20800"/>
    <n v="31200"/>
    <n v="110000"/>
    <n v="1650"/>
    <s v="Nurma Wan (AK)"/>
    <m/>
    <d v="2026-07-02T00:00:00"/>
    <s v="HUBUNGI PENERIMA (LANGSUNG ANTAR KE ALAMAT)"/>
    <x v="0"/>
    <m/>
    <s v="VIP"/>
    <m/>
    <m/>
    <s v="Tidak"/>
    <s v="COD"/>
    <n v="58000"/>
    <s v="Recon"/>
    <n v="77150"/>
    <x v="3"/>
  </r>
  <r>
    <s v="1359907111"/>
    <d v="2026-06-25T00:00:00"/>
    <s v="MEIKA-BERKARYA"/>
    <s v="Meika Berkarya"/>
    <s v="6287818525580"/>
    <s v="Kab. Kuningan"/>
    <s v="Cilimus"/>
    <s v="Jl. Panawuan Indrapatra, Panawuan, Kec. Cigandamekar, Kabupaten Kuningan, Jawa Barat"/>
    <s v="Ahmad Abdul (rz)"/>
    <s v="6281347890099"/>
    <x v="19"/>
    <s v="Kab. Kutai Timur"/>
    <s v="Bengalon"/>
    <s v="Jln Mulawarman Rt 3, Desa Sepaso ( Bengkel Raya Motor ) Kec Bengalon"/>
    <n v="1"/>
    <s v="BARANG"/>
    <n v="100"/>
    <n v="0"/>
    <s v="EZ"/>
    <s v="Bulanan"/>
    <s v="1 SET POMPA SEDOT MANUAL (1 POMPA DAN 1 SELANG)"/>
    <m/>
    <n v="93000"/>
    <n v="0"/>
    <n v="0"/>
    <n v="93000"/>
    <m/>
    <s v="Diskon"/>
    <n v="37200"/>
    <n v="55800"/>
    <n v="165000"/>
    <n v="2475"/>
    <s v="Ahmad Abdul (rz)"/>
    <m/>
    <d v="2026-06-29T00:00:00"/>
    <s v="HUBUNGI PENERIMA (LANGSUNG ANTAR KE ALAMAT)"/>
    <x v="0"/>
    <m/>
    <s v="VIP"/>
    <m/>
    <m/>
    <s v="Tidak"/>
    <s v="COD"/>
    <n v="72000"/>
    <s v="Recon"/>
    <n v="106725"/>
    <x v="14"/>
  </r>
  <r>
    <s v="1359883581"/>
    <d v="2026-06-25T00:00:00"/>
    <s v="MEIKA-BERKARYA"/>
    <s v="Meika Berkarya"/>
    <s v="6287818525580"/>
    <s v="Kab. Kuningan"/>
    <s v="Cilimus"/>
    <s v="Jl. Panawuan Indrapatra, Panawuan"/>
    <s v="Gian(Mar)."/>
    <s v="6283128591912"/>
    <x v="19"/>
    <s v="Kab. Kutai Kartanegara"/>
    <s v="Loa Kulu"/>
    <s v="Margasari RT 5 (rumah warna orange) kab.kutai kartanegara loa kulu kalimantan timur 75571"/>
    <n v="1"/>
    <s v="BARANG"/>
    <n v="100"/>
    <n v="0"/>
    <s v="EZ"/>
    <s v="Bulanan"/>
    <s v="Beli 1 Pembesar Layar Hp"/>
    <m/>
    <n v="71000"/>
    <n v="0"/>
    <n v="0"/>
    <n v="71000"/>
    <m/>
    <s v="Diskon"/>
    <n v="28400"/>
    <n v="42600"/>
    <n v="131000"/>
    <n v="1965"/>
    <s v="Gian(Mar)."/>
    <m/>
    <d v="2026-06-29T00:00:00"/>
    <m/>
    <x v="0"/>
    <m/>
    <s v="VIP"/>
    <m/>
    <m/>
    <s v="Tidak"/>
    <s v="COD"/>
    <n v="60000"/>
    <s v="Recon"/>
    <n v="86435"/>
    <x v="14"/>
  </r>
  <r>
    <s v="1359687784"/>
    <d v="2026-06-25T00:00:00"/>
    <s v="MEIKA-BERKARYA"/>
    <s v="Meika Berkarya"/>
    <s v="6287818525580"/>
    <s v="Kab. Kuningan"/>
    <s v="Cilimus"/>
    <s v="Jl. Panawuan Indrapatra, Panawuan, Kec. Cigandamekar, Kabupaten Kuningan, Jawa Barat"/>
    <s v="Muhammad nurdin (Is)"/>
    <s v="6282124156319"/>
    <x v="24"/>
    <s v="Jakarta Selatan"/>
    <s v="Tebet"/>
    <s v="Tebet barat dalam IX C no 14 komplek kejaksaan agung Jakarta Selatan Desa/Kelurahan Tebet, Kec Tebet Kab Jakarta Selatan DKI Jakarta, Patokan: Belakang Gelael Patung Pancoran"/>
    <n v="1"/>
    <s v="BARANG"/>
    <n v="100"/>
    <n v="0"/>
    <s v="EZ"/>
    <s v="Bulanan"/>
    <s v="1 SET POMPA SEDOT MANUAL (1 POMPA DAN 1 SELANG)"/>
    <m/>
    <n v="14000"/>
    <n v="0"/>
    <n v="0"/>
    <n v="14000"/>
    <m/>
    <s v="Diskon"/>
    <n v="8000"/>
    <n v="6000"/>
    <n v="82000"/>
    <n v="1230"/>
    <s v="Muhammad nurdin (Is)"/>
    <m/>
    <d v="2026-06-27T00:00:00"/>
    <s v="HUBUNGI PENERIMA (LANGSUNG ANTAR KE ALAMAT)"/>
    <x v="0"/>
    <m/>
    <s v="VIP"/>
    <m/>
    <m/>
    <s v="Tidak"/>
    <s v="COD"/>
    <n v="68000"/>
    <s v="Recon"/>
    <n v="74770"/>
    <x v="15"/>
  </r>
  <r>
    <s v="1359900029"/>
    <d v="2026-06-25T00:00:00"/>
    <s v="MEIKA-BERKARYA"/>
    <s v="Meika Berkarya"/>
    <s v="6287818525580"/>
    <s v="Kab. Kuningan"/>
    <s v="Cilimus"/>
    <s v="Jl. Panawuan Indrapatra, Panawuan"/>
    <s v="Putu Suweca (Jj)"/>
    <s v="6285239763876"/>
    <x v="12"/>
    <s v="Kab. Karangasem"/>
    <s v="Manggis"/>
    <s v="Jln. Letda Arti Kelurahan /Desa Antiga Kelod Banjar Dinas Bengkel Kec. Manggis, Patokan rumah dekat bale Banjar"/>
    <n v="1"/>
    <s v="BARANG"/>
    <n v="100"/>
    <n v="0"/>
    <s v="EZ"/>
    <s v="Bulanan"/>
    <s v="Beli 1 Dapat 6 Paket Buku Lancar Membaca Tanpa Mengeja"/>
    <m/>
    <n v="38000"/>
    <n v="0"/>
    <n v="0"/>
    <n v="38000"/>
    <m/>
    <s v="Diskon"/>
    <n v="15200"/>
    <n v="22800"/>
    <n v="122000"/>
    <n v="1830"/>
    <s v="Putu Suweca (Jj)"/>
    <m/>
    <d v="2026-06-29T00:00:00"/>
    <m/>
    <x v="0"/>
    <m/>
    <s v="VIP"/>
    <m/>
    <m/>
    <s v="Tidak"/>
    <s v="COD"/>
    <n v="84000"/>
    <s v="Recon"/>
    <n v="97370"/>
    <x v="14"/>
  </r>
  <r>
    <s v="1359779557"/>
    <d v="2026-06-25T00:00:00"/>
    <s v="MEIKA-BERKARYA"/>
    <s v="Meika Berkarya"/>
    <s v="6287818525580"/>
    <s v="Kab. Kuningan"/>
    <s v="Cilimus"/>
    <s v="Jl. Panawuan Indrapatra, Panawuan, Kec. Cigandamekar, Kabupaten Kuningan, Jawa Barat"/>
    <s v="Asnila (ar)"/>
    <s v="6282385666386"/>
    <x v="27"/>
    <s v="Kab. Indragiri Hulu"/>
    <s v="Kuala Cenaku"/>
    <s v="Jllintas Rengat-tembilahan Dusun teluk pinang jaya RW 003 RT 005 Desa Kuala Cenaku, Kecamatan Kuala Cenaku"/>
    <n v="1"/>
    <s v="BARANG"/>
    <n v="100"/>
    <n v="0"/>
    <s v="EZ"/>
    <s v="Bulanan"/>
    <s v="1 SET GIGI PALSU"/>
    <m/>
    <n v="53000"/>
    <n v="0"/>
    <n v="0"/>
    <n v="53000"/>
    <m/>
    <s v="Diskon"/>
    <n v="21200"/>
    <n v="31800"/>
    <n v="113000"/>
    <n v="1695"/>
    <s v="Asnila (ar)"/>
    <m/>
    <d v="2026-06-29T00:00:00"/>
    <s v="HUBUNGI PENERIMA (LANGSUNG ANTAR KE ALAMAT)"/>
    <x v="0"/>
    <m/>
    <s v="VIP"/>
    <m/>
    <m/>
    <s v="Tidak"/>
    <s v="COD"/>
    <n v="60000"/>
    <s v="Recon"/>
    <n v="79505"/>
    <x v="14"/>
  </r>
  <r>
    <s v="1359779696"/>
    <d v="2026-06-25T00:00:00"/>
    <s v="MEIKA-BERKARYA"/>
    <s v="Meika Berkarya"/>
    <s v="6287818525580"/>
    <s v="Kab. Kuningan"/>
    <s v="Cilimus"/>
    <s v="Jl. Panawuan Indrapatra, Panawuan, Kec. Cigandamekar, Kabupaten Kuningan, Jawa Barat"/>
    <s v="Dito ( Di)"/>
    <s v="6282256393420"/>
    <x v="21"/>
    <s v="Banjarbaru"/>
    <s v="Landasan Ulin"/>
    <s v="Desa Syamsudin Noor RT 013 RW 03 Perumahan kota santri, Kec Landasan Ulin"/>
    <n v="1"/>
    <s v="BARANG"/>
    <n v="100"/>
    <n v="0"/>
    <s v="EZ"/>
    <s v="Bulanan"/>
    <s v="1 SET POMPA SEDOT MANUAL (1 POMPA DAN 1 SELANG)"/>
    <m/>
    <n v="51000"/>
    <n v="0"/>
    <n v="0"/>
    <n v="51000"/>
    <m/>
    <s v="Diskon"/>
    <n v="20400"/>
    <n v="30600"/>
    <n v="121000"/>
    <n v="1815"/>
    <s v="ybs"/>
    <m/>
    <d v="2026-07-04T00:00:00"/>
    <s v="HUBUNGI PENERIMA (LANGSUNG ANTAR KE ALAMAT)"/>
    <x v="1"/>
    <m/>
    <s v="VIP"/>
    <m/>
    <m/>
    <s v="Tidak"/>
    <s v="COD"/>
    <n v="70000"/>
    <s v="-"/>
    <n v="88585"/>
    <x v="19"/>
  </r>
  <r>
    <s v="1359897229"/>
    <d v="2026-06-25T00:00:00"/>
    <s v="MEIKA-BERKARYA"/>
    <s v="Meika Berkarya"/>
    <s v="6287818525580"/>
    <s v="Kab. Kuningan"/>
    <s v="Cilimus"/>
    <s v="Jl. Panawuan Indrapatra, Panawuan, Kec. Cigandamekar, Kabupaten Kuningan, Jawa Barat"/>
    <s v="Ketut suwena ( Di)"/>
    <s v="6287778181453"/>
    <x v="12"/>
    <s v="Kab. Gianyar"/>
    <s v="Sukawati"/>
    <s v="Atv Kutri Di Banjar Kutri ,Desa Singapadu , Kec Sukawati ,Kab Gianyar Bali"/>
    <n v="1"/>
    <s v="BARANG"/>
    <n v="100"/>
    <n v="0"/>
    <s v="EZ"/>
    <s v="Bulanan"/>
    <s v="1 SET POMPA SEDOT MANUAL (1 POMPA DAN 1 SELANG)"/>
    <m/>
    <n v="38000"/>
    <n v="0"/>
    <n v="0"/>
    <n v="38000"/>
    <m/>
    <s v="Diskon"/>
    <n v="15200"/>
    <n v="22800"/>
    <n v="108000"/>
    <n v="1620"/>
    <s v="Ketut suwena ( Di)"/>
    <m/>
    <d v="2026-06-29T00:00:00"/>
    <s v="HUBUNGI PENERIMA (LANGSUNG ANTAR KE ALAMAT)"/>
    <x v="0"/>
    <m/>
    <s v="VIP"/>
    <m/>
    <m/>
    <s v="Tidak"/>
    <s v="COD"/>
    <n v="70000"/>
    <s v="Recon"/>
    <n v="83580"/>
    <x v="14"/>
  </r>
  <r>
    <s v="1359785739"/>
    <d v="2026-06-25T00:00:00"/>
    <s v="MEIKA-BERKARYA"/>
    <s v="Meika Berkarya"/>
    <s v="6287818525580"/>
    <s v="Kab. Kuningan"/>
    <s v="Cilimus"/>
    <s v="Jl. Panawuan Indrapatra, Panawuan, Kec. Cigandamekar, Kabupaten Kuningan, Jawa Barat"/>
    <s v="Harun Zakaria (Ad)"/>
    <s v="6281299585580"/>
    <x v="24"/>
    <s v="Jakarta Selatan"/>
    <s v="Cilandak"/>
    <s v="TAMAN BONA INDAH Kav A2 No.32 RT 01 RW 06 Kel/Desa Lebak Bulus"/>
    <n v="1"/>
    <s v="BARANG"/>
    <n v="100"/>
    <n v="0"/>
    <s v="EZ"/>
    <s v="Bulanan"/>
    <s v="1 Paket Alat Peras Buah"/>
    <m/>
    <n v="14000"/>
    <n v="0"/>
    <n v="0"/>
    <n v="14000"/>
    <m/>
    <s v="Diskon"/>
    <n v="8000"/>
    <n v="6000"/>
    <n v="108000"/>
    <n v="1620"/>
    <s v="Harun Zakaria (Ad)"/>
    <m/>
    <d v="2026-06-27T00:00:00"/>
    <s v="HUBUNGI PENERIMA (LANGSUNG ANTAR KE ALAMAT)"/>
    <x v="0"/>
    <m/>
    <s v="VIP"/>
    <m/>
    <m/>
    <s v="Tidak"/>
    <s v="COD"/>
    <n v="94000"/>
    <s v="Recon"/>
    <n v="100380"/>
    <x v="15"/>
  </r>
  <r>
    <s v="1359869957"/>
    <d v="2026-06-25T00:00:00"/>
    <s v="MEIKA-BERKARYA"/>
    <s v="Meika Berkarya"/>
    <s v="6287818525580"/>
    <s v="Kab. Kuningan"/>
    <s v="Cilimus"/>
    <s v="Jl. Panawuan Indrapatra, Panawuan, Kec. Cigandamekar, Kabupaten Kuningan, Jawa Barat"/>
    <s v="Mita wati ( Di)"/>
    <s v="6283152652011"/>
    <x v="19"/>
    <s v="Samarinda"/>
    <s v="Sungai Pinang"/>
    <s v="Jln.kh.saman hudi no.30/ rt.03 Desa.Sungai pinang dalam , Kec. sungai pinang"/>
    <n v="1"/>
    <s v="BARANG"/>
    <n v="100"/>
    <n v="0"/>
    <s v="EZ"/>
    <s v="Bulanan"/>
    <s v="2 SET GIGI PALSU"/>
    <m/>
    <n v="57000"/>
    <n v="0"/>
    <n v="0"/>
    <n v="57000"/>
    <m/>
    <s v="Diskon"/>
    <n v="22800"/>
    <n v="34200"/>
    <n v="157000"/>
    <n v="2355"/>
    <s v="Mita wati ( Di)"/>
    <m/>
    <d v="2026-07-01T00:00:00"/>
    <s v="HUBUNGI PENERIMA (LANGSUNG ANTAR KE ALAMAT)"/>
    <x v="0"/>
    <m/>
    <s v="VIP"/>
    <m/>
    <m/>
    <s v="Tidak"/>
    <s v="COD"/>
    <n v="100000"/>
    <s v="Recon"/>
    <n v="120445"/>
    <x v="9"/>
  </r>
  <r>
    <s v="1359722097"/>
    <d v="2026-06-25T00:00:00"/>
    <s v="MEIKA-BERKARYA"/>
    <s v="Meika Berkarya"/>
    <s v="6287818525580"/>
    <s v="Kab. Kuningan"/>
    <s v="Cilimus"/>
    <s v="Jl. Panawuan Indrapatra, Panawuan"/>
    <s v="Julaim Paputungan  (sp)"/>
    <s v="6285167664970"/>
    <x v="3"/>
    <s v="Kotamobagu"/>
    <s v="Kotamobagu Barat"/>
    <s v="Jln Gatot Subroto Kelurahan Mongkonai Barat Rt 01 Rw 01 (  patokan di depan Alfamidi mongkonai, samping variasi mobil )"/>
    <n v="1"/>
    <s v="BARANG"/>
    <n v="100"/>
    <n v="0"/>
    <s v="EZ"/>
    <s v="Bulanan"/>
    <s v="Beli 1 Pembesar Layar Hp"/>
    <m/>
    <n v="87000"/>
    <n v="0"/>
    <n v="0"/>
    <n v="87000"/>
    <m/>
    <s v="Diskon"/>
    <n v="34800"/>
    <n v="52200"/>
    <n v="157000"/>
    <n v="2355"/>
    <s v="Julaim Paputungan  (sp)"/>
    <m/>
    <d v="2026-06-30T00:00:00"/>
    <m/>
    <x v="0"/>
    <m/>
    <s v="VIP"/>
    <m/>
    <m/>
    <s v="Tidak"/>
    <s v="COD"/>
    <n v="70000"/>
    <s v="Recon"/>
    <n v="102445"/>
    <x v="7"/>
  </r>
  <r>
    <s v="1359909043"/>
    <d v="2026-06-25T00:00:00"/>
    <s v="MEIKA-BERKARYA"/>
    <s v="Meika Berkarya"/>
    <s v="6287818525580"/>
    <s v="Kab. Kuningan"/>
    <s v="Cilimus"/>
    <s v="Jl. Panawuan Indrapatra, Panawuan, Kec. Cigandamekar, Kabupaten Kuningan, Jawa Barat"/>
    <s v="I putu kompiang sidi ( Di)"/>
    <s v="628563702103"/>
    <x v="12"/>
    <s v="Kab. Tabanan"/>
    <s v="Selemadeg Barat"/>
    <s v="Jln Beji Br Nyuhgading , Desa Mundeh ( Patokan Rumah Dekat Kantor Desa) Kec Selemadeg"/>
    <n v="1"/>
    <s v="BARANG"/>
    <n v="100"/>
    <n v="0"/>
    <s v="EZ"/>
    <s v="Bulanan"/>
    <s v="1 SET POMPA SEDOT MANUAL (1 POMPA DAN 1 SELANG)"/>
    <m/>
    <n v="38000"/>
    <n v="0"/>
    <n v="0"/>
    <n v="38000"/>
    <m/>
    <s v="Diskon"/>
    <n v="15200"/>
    <n v="22800"/>
    <n v="108000"/>
    <n v="1620"/>
    <s v="I putu kompiang sidi ( Di)"/>
    <m/>
    <d v="2026-06-29T00:00:00"/>
    <s v="HUBUNGI PENERIMA (LANGSUNG ANTAR KE ALAMAT)"/>
    <x v="0"/>
    <m/>
    <s v="VIP"/>
    <m/>
    <m/>
    <s v="Tidak"/>
    <s v="COD"/>
    <n v="70000"/>
    <s v="Recon"/>
    <n v="83580"/>
    <x v="14"/>
  </r>
  <r>
    <s v="1359910065"/>
    <d v="2026-06-25T00:00:00"/>
    <s v="MEIKA-BERKARYA"/>
    <s v="Meika Berkarya"/>
    <s v="6287818525580"/>
    <s v="Kab. Kuningan"/>
    <s v="Cilimus"/>
    <s v="Jl. Panawuan Indrapatra, Panawuan, Kec. Cigandamekar, Kabupaten Kuningan, Jawa Barat"/>
    <s v="Mama robi. (AK)"/>
    <s v="6283871155898"/>
    <x v="26"/>
    <s v="Kab. Bekasi"/>
    <s v="Tarumajaya"/>
    <s v="Warteg Berkah Berhias, Jl Tanapit, RT 03 / RW 08, Desa Pusaka Rakyat, Kec Tarumajaya, Kab Bekasi, Jawa Barat"/>
    <n v="1"/>
    <s v="BARANG"/>
    <n v="100"/>
    <n v="0"/>
    <s v="EZ"/>
    <s v="Bulanan"/>
    <s v="1 PCS TOPI KOMANDO (H)"/>
    <m/>
    <n v="15000"/>
    <n v="0"/>
    <n v="0"/>
    <n v="15000"/>
    <m/>
    <s v="Diskon"/>
    <n v="9000"/>
    <n v="6000"/>
    <n v="92000"/>
    <n v="1380"/>
    <s v="Mama robi. (AK)"/>
    <m/>
    <d v="2026-06-27T00:00:00"/>
    <s v="HUBUNGI PENERIMA (LANGSUNG ANTAR KE ALAMAT)"/>
    <x v="0"/>
    <m/>
    <s v="VIP"/>
    <m/>
    <m/>
    <s v="Tidak"/>
    <s v="COD"/>
    <n v="77000"/>
    <s v="Recon"/>
    <n v="84620"/>
    <x v="15"/>
  </r>
  <r>
    <s v="1359835775"/>
    <d v="2026-06-25T00:00:00"/>
    <s v="MEIKA-BERKARYA"/>
    <s v="Meika Berkarya"/>
    <s v="6287818525580"/>
    <s v="Kab. Kuningan"/>
    <s v="Cilimus"/>
    <s v="Jl. Panawuan Indrapatra, Panawuan"/>
    <s v="Aksi Mandala (ib)"/>
    <s v="6285602592928"/>
    <x v="15"/>
    <s v="Kab. Grobogan"/>
    <s v="Wirosari"/>
    <s v="Jl. Sunan Bonang no. 12 kelurahan kunden 2 RT 5"/>
    <n v="1"/>
    <s v="BARANG"/>
    <n v="100"/>
    <n v="0"/>
    <s v="EZ"/>
    <s v="Bulanan"/>
    <s v="Beli 1 Gratis 1 Gelang Retro Terapi Batu Giok"/>
    <m/>
    <n v="25000"/>
    <n v="0"/>
    <n v="0"/>
    <n v="25000"/>
    <m/>
    <s v="Diskon"/>
    <n v="18000"/>
    <n v="7000"/>
    <n v="95000"/>
    <n v="1425"/>
    <s v="ybs"/>
    <m/>
    <d v="2026-07-03T00:00:00"/>
    <m/>
    <x v="1"/>
    <m/>
    <s v="VIP"/>
    <m/>
    <m/>
    <s v="Tidak"/>
    <s v="COD"/>
    <n v="70000"/>
    <s v="-"/>
    <n v="86575"/>
    <x v="0"/>
  </r>
  <r>
    <s v="1359858447"/>
    <d v="2026-06-25T00:00:00"/>
    <s v="MEIKA-BERKARYA"/>
    <s v="Meika Berkarya"/>
    <s v="6287818525580"/>
    <s v="Kab. Kuningan"/>
    <s v="Cilimus"/>
    <s v="Jl. Panawuan Indrapatra, Panawuan, Kec. Cigandamekar, Kabupaten Kuningan, Jawa Barat"/>
    <s v="Hasnawati (AK)"/>
    <s v="62882019305838"/>
    <x v="14"/>
    <s v="Kab. Bulukumba"/>
    <s v="Bulukumpa"/>
    <s v="Tamarellang, Lingkungan Sarajoko, Kel Ballasaraja (Sesudah SD 74 , Masjid Babul Khaer, dekat TK Nadiyah, depan rumah cor), Kec Bulukumpa, Kab Bulukumba, Sulawesi Selatan"/>
    <n v="1"/>
    <s v="BARANG"/>
    <n v="100"/>
    <n v="0"/>
    <s v="EZ"/>
    <s v="Bulanan"/>
    <s v="2 SET GIGI PALSU"/>
    <m/>
    <n v="65000"/>
    <n v="0"/>
    <n v="0"/>
    <n v="65000"/>
    <m/>
    <s v="Diskon"/>
    <n v="26000"/>
    <n v="39000"/>
    <n v="159000"/>
    <n v="2385"/>
    <s v="ybs"/>
    <m/>
    <d v="2026-07-04T00:00:00"/>
    <s v="HUBUNGI PENERIMA (LANGSUNG ANTAR KE ALAMAT)"/>
    <x v="1"/>
    <m/>
    <s v="VIP"/>
    <m/>
    <m/>
    <s v="Tidak"/>
    <s v="COD"/>
    <n v="94000"/>
    <s v="-"/>
    <n v="117615"/>
    <x v="19"/>
  </r>
  <r>
    <s v="1359911651"/>
    <d v="2026-06-25T00:00:00"/>
    <s v="MEIKA-BERKARYA"/>
    <s v="Meika Berkarya"/>
    <s v="6287818525580"/>
    <s v="Kab. Kuningan"/>
    <s v="Cilimus"/>
    <s v="Jl. Panawuan Indrapatra, Panawuan, Kec. Cigandamekar, Kabupaten Kuningan, Jawa Barat"/>
    <s v="Hermansyah (AK)"/>
    <s v="6285237316587"/>
    <x v="2"/>
    <s v="Kab. Sumbawa"/>
    <s v="Ropang"/>
    <s v="RT 01 / RW 01, Desa Ropang, Kec. Ropang, Kab. Sumbawa, Nusa Tenggara Barat"/>
    <n v="1"/>
    <s v="BARANG"/>
    <n v="100"/>
    <n v="0"/>
    <s v="EZ"/>
    <s v="Bulanan"/>
    <s v="1 PCS TOPI KOMANDO (H)"/>
    <m/>
    <n v="56000"/>
    <n v="0"/>
    <n v="0"/>
    <n v="56000"/>
    <m/>
    <s v="Diskon"/>
    <n v="22400"/>
    <n v="33600"/>
    <n v="130000"/>
    <n v="1950"/>
    <s v="Hermansyah (AK)"/>
    <m/>
    <d v="2026-07-03T00:00:00"/>
    <s v="HUBUNGI PENERIMA (LANGSUNG ANTAR KE ALAMAT)"/>
    <x v="0"/>
    <m/>
    <s v="VIP"/>
    <m/>
    <m/>
    <s v="Tidak"/>
    <s v="COD"/>
    <n v="74000"/>
    <s v="Recon"/>
    <n v="94450"/>
    <x v="0"/>
  </r>
  <r>
    <s v="1359719436"/>
    <d v="2026-06-25T00:00:00"/>
    <s v="MEIKA-BERKARYA"/>
    <s v="Meika Berkarya"/>
    <s v="6287818525580"/>
    <s v="Kab. Kuningan"/>
    <s v="Cilimus"/>
    <s v="Jl. Panawuan Indrapatra, Panawuan"/>
    <s v="Yasna Yonas (Jj)"/>
    <s v="6282271583154"/>
    <x v="3"/>
    <s v="Kab. Kepulauan Sangihe"/>
    <s v="Tabukan Utara"/>
    <s v="Kelurahan /Desa Raku, Patokan Masjid Darul Arqam, Pertigaan Raku, Kec. Tabukan Utara"/>
    <n v="1"/>
    <s v="BARANG"/>
    <n v="100"/>
    <n v="0"/>
    <s v="EZ"/>
    <s v="Bulanan"/>
    <s v="Beli 1 Dapat 6 Paket Buku Lancar Membaca Tanpa Mengeja"/>
    <m/>
    <n v="102000"/>
    <n v="0"/>
    <n v="0"/>
    <n v="102000"/>
    <m/>
    <s v="Diskon"/>
    <n v="40800"/>
    <n v="61200"/>
    <n v="186000"/>
    <n v="2790"/>
    <s v="Yasna Yonas (Jj)"/>
    <m/>
    <d v="2026-07-01T00:00:00"/>
    <m/>
    <x v="0"/>
    <m/>
    <s v="VIP"/>
    <m/>
    <m/>
    <s v="Tidak"/>
    <s v="COD"/>
    <n v="84000"/>
    <s v="Recon"/>
    <n v="122010"/>
    <x v="9"/>
  </r>
  <r>
    <s v="1359819994"/>
    <d v="2026-06-25T00:00:00"/>
    <s v="MEIKA-BERKARYA"/>
    <s v="Meika Berkarya"/>
    <s v="6287818525580"/>
    <s v="Kab. Kuningan"/>
    <s v="Cilimus"/>
    <s v="Jl. Panawuan Indrapatra, Panawuan"/>
    <s v="Muh. Sukma Shaleh (Kin)"/>
    <s v="6285333877799"/>
    <x v="14"/>
    <s v="Makassar"/>
    <s v="Manggala"/>
    <s v="Kelurahan Bangkala RT/RW: 001/001 Jln. Tamangapa Raya III (Bumi Pratama Residence Blok C3 No. 9)"/>
    <n v="1"/>
    <s v="BARANG"/>
    <n v="100"/>
    <n v="0"/>
    <s v="EZ"/>
    <s v="Bulanan"/>
    <s v="Beli 1 Gratis 1 Gelang Retro Terapi Batu Giok"/>
    <m/>
    <n v="60000"/>
    <n v="0"/>
    <n v="0"/>
    <n v="60000"/>
    <m/>
    <s v="Diskon"/>
    <n v="24000"/>
    <n v="36000"/>
    <n v="122000"/>
    <n v="1830"/>
    <s v="Muh. Sukma Shaleh (Kin)"/>
    <m/>
    <d v="2026-06-29T00:00:00"/>
    <m/>
    <x v="0"/>
    <m/>
    <s v="VIP"/>
    <m/>
    <m/>
    <s v="Tidak"/>
    <s v="COD"/>
    <n v="62000"/>
    <s v="Recon"/>
    <n v="84170"/>
    <x v="14"/>
  </r>
  <r>
    <s v="1359692667"/>
    <d v="2026-06-25T00:00:00"/>
    <s v="MEIKA-BERKARYA"/>
    <s v="Meika Berkarya"/>
    <s v="6287818525580"/>
    <s v="Kab. Kuningan"/>
    <s v="Cilimus"/>
    <s v="Jl. Panawuan Indrapatra, Panawuan"/>
    <s v="Dedi Putra (Rs)"/>
    <s v="6285381943312"/>
    <x v="31"/>
    <s v="Batam"/>
    <s v="Batu Aji"/>
    <s v="Jl. Sungai Binti, Ruko Tunas Regency  Kelurahan Tanjung Uncang (Rumah masakan padang)  Patokan : Blok A12 No. 7"/>
    <n v="1"/>
    <s v="BARANG"/>
    <n v="100"/>
    <n v="8500000"/>
    <s v="EZ"/>
    <s v="Bulanan"/>
    <s v="BELI 1 BOTOL Rossa Beauty Fragrance Mist Varian Sunset"/>
    <s v="PERALATAN MAKE UP"/>
    <n v="37000"/>
    <n v="0"/>
    <n v="0"/>
    <n v="37000"/>
    <m/>
    <s v="Diskon"/>
    <n v="14800"/>
    <n v="22200"/>
    <n v="127500"/>
    <n v="1912.5"/>
    <s v="Dedi Putra (Rs)"/>
    <m/>
    <d v="2026-06-28T00:00:00"/>
    <s v="Varian Sunset"/>
    <x v="0"/>
    <m/>
    <s v="VIP"/>
    <m/>
    <m/>
    <s v="Tidak"/>
    <s v="COD"/>
    <n v="90500"/>
    <s v="Recon"/>
    <n v="103387.5"/>
    <x v="18"/>
  </r>
  <r>
    <s v="1357500031"/>
    <d v="2026-06-25T00:00:00"/>
    <s v="MEIKA-BERKARYA"/>
    <s v="Meika Berkarya"/>
    <s v="6287818525580"/>
    <s v="Kab. Kuningan"/>
    <s v="Cilimus"/>
    <s v="Jl. Panawuan Indrapatra, Panawuan"/>
    <s v="Saronitema gea (Yn)"/>
    <s v="6285355208807"/>
    <x v="27"/>
    <s v="Kab. Kampar"/>
    <s v="Salo"/>
    <s v="Jl. Ridan RT 02 RW 03 Desa Siabu Kec Salo Kab Kampar/Kota Bangkinang Patokan Rumah Jl. Ridan Menuju PT Cindra Perkasa Cat Rumah Warna Biru (DIANTAR LANGSUNG KE ALAMAT PENERIMA)."/>
    <n v="1"/>
    <s v="BARANG"/>
    <n v="100"/>
    <n v="0"/>
    <s v="EZ"/>
    <s v="Bulanan"/>
    <s v="Beli 1 Gratis 1 Alat Cukur Multifungsi"/>
    <m/>
    <n v="53000"/>
    <n v="0"/>
    <n v="0"/>
    <n v="53000"/>
    <m/>
    <s v="Diskon"/>
    <n v="21200"/>
    <n v="31800"/>
    <n v="157000"/>
    <n v="2355"/>
    <s v="Meika Berkarya"/>
    <m/>
    <d v="2026-07-09T00:00:00"/>
    <m/>
    <x v="1"/>
    <m/>
    <s v="VIP"/>
    <m/>
    <m/>
    <s v="Tidak"/>
    <s v="COD"/>
    <n v="104000"/>
    <s v="-"/>
    <n v="122845"/>
    <x v="17"/>
  </r>
  <r>
    <s v="1358914651"/>
    <d v="2026-06-25T00:00:00"/>
    <s v="MEIKA-BERKARYA"/>
    <s v="Meika Berkarya"/>
    <s v="6287818525580"/>
    <s v="Kab. Kuningan"/>
    <s v="Cilimus"/>
    <s v="Jl. Panawuan Indrapatra, Panawuan"/>
    <s v="Iskandar (ib)"/>
    <s v="6285377223191"/>
    <x v="4"/>
    <s v="Kab. Bungo"/>
    <s v="Bungo Dani"/>
    <s v="Jln kecubung dua sungai pinang RT 10 RW 04 kec Bungo Fani kan bungo"/>
    <n v="1"/>
    <s v="BARANG"/>
    <n v="100"/>
    <n v="0"/>
    <s v="EZ"/>
    <s v="Bulanan"/>
    <s v="Beli 1 Gratis 1 Gelang Retro Terapi Batu Giok"/>
    <m/>
    <n v="45000"/>
    <n v="0"/>
    <n v="0"/>
    <n v="45000"/>
    <m/>
    <s v="Diskon"/>
    <n v="18000"/>
    <n v="27000"/>
    <n v="115000"/>
    <n v="1725"/>
    <s v="Meika Berkarya"/>
    <m/>
    <d v="2026-07-09T00:00:00"/>
    <m/>
    <x v="1"/>
    <m/>
    <s v="VIP"/>
    <m/>
    <m/>
    <s v="Tidak"/>
    <s v="COD"/>
    <n v="70000"/>
    <s v="-"/>
    <n v="86275"/>
    <x v="17"/>
  </r>
  <r>
    <s v="1359967849"/>
    <d v="2026-06-25T00:00:00"/>
    <s v="MEIKA-BERKARYA"/>
    <s v="Meika Berkarya"/>
    <s v="6287818525580"/>
    <s v="Kab. Kuningan"/>
    <s v="Cilimus"/>
    <s v="Jl. Panawuan Indrapatra, Panawuan, Kec. Cigandamekar, Kabupaten Kuningan, Jawa Barat"/>
    <s v="oHmgoL (ar)"/>
    <s v="62895412757218"/>
    <x v="14"/>
    <s v="Kab. Gowa"/>
    <s v="Somba Opu"/>
    <s v="Desa Tompobalang depan apotik DIANRA suruh telfon saja/tanya tukang parkirnya rumahnya oHmgoL, Kecamatan Somba Opu"/>
    <n v="1"/>
    <s v="BARANG"/>
    <n v="100"/>
    <n v="0"/>
    <s v="EZ"/>
    <s v="Bulanan"/>
    <s v="1 SET GIGI PALSU"/>
    <m/>
    <n v="60000"/>
    <n v="0"/>
    <n v="0"/>
    <n v="60000"/>
    <m/>
    <s v="Diskon"/>
    <n v="24000"/>
    <n v="36000"/>
    <n v="120000"/>
    <n v="1800"/>
    <s v="oHmgoL (ar)"/>
    <m/>
    <d v="2026-07-01T00:00:00"/>
    <s v="HUBUNGI PENERIMA (LANGSUNG ANTAR KE ALAMAT)"/>
    <x v="0"/>
    <m/>
    <s v="VIP"/>
    <m/>
    <m/>
    <s v="Tidak"/>
    <s v="COD"/>
    <n v="60000"/>
    <s v="Recon"/>
    <n v="82200"/>
    <x v="9"/>
  </r>
  <r>
    <s v="1359965442"/>
    <d v="2026-06-25T00:00:00"/>
    <s v="MEIKA-BERKARYA"/>
    <s v="Meika Berkarya"/>
    <s v="6287818525580"/>
    <s v="Kab. Kuningan"/>
    <s v="Cilimus"/>
    <s v="Jl. Panawuan Indrapatra, Panawuan, Kec. Cigandamekar, Kabupaten Kuningan, Jawa Barat"/>
    <s v="Jihar s (rz)"/>
    <s v="6282155541550"/>
    <x v="19"/>
    <s v="Kab. Kutai Timur"/>
    <s v="Sangatta Utara"/>
    <s v="Jln Aptpranoto Gang Volvo RT 35 No 113 Singakarti Desa Sangatta Utara, Kec Sangatta Utara"/>
    <n v="1"/>
    <s v="BARANG"/>
    <n v="100"/>
    <n v="0"/>
    <s v="EZ"/>
    <s v="Bulanan"/>
    <s v="1 SET POMPA SEDOT MANUAL (1 POMPA DAN 1 SELANG)"/>
    <m/>
    <n v="73000"/>
    <n v="0"/>
    <n v="0"/>
    <n v="73000"/>
    <m/>
    <s v="Diskon"/>
    <n v="29200"/>
    <n v="43800"/>
    <n v="0"/>
    <n v="0"/>
    <s v="Jihar s (rz)"/>
    <m/>
    <d v="2026-06-29T00:00:00"/>
    <s v="HUBUNGI PENERIMA (LANGSUNG ANTAR KE ALAMAT)"/>
    <x v="0"/>
    <m/>
    <s v="VIP"/>
    <m/>
    <m/>
    <s v="Tidak"/>
    <s v="NONCOD"/>
    <n v="-73000"/>
    <s v="-"/>
    <n v="-43800"/>
    <x v="14"/>
  </r>
  <r>
    <s v="1359346961"/>
    <d v="2026-06-25T00:00:00"/>
    <s v="MEIKA-BERKARYA"/>
    <s v="Meika Berkarya"/>
    <s v="6287818525580"/>
    <s v="Kab. Kuningan"/>
    <s v="Cilimus"/>
    <s v="Jl. Panawuan Indrapatra, Panawuan"/>
    <s v="Arofik Saje (PS)"/>
    <s v="6287701334073"/>
    <x v="31"/>
    <s v="Batam"/>
    <s v="Sei Beduk"/>
    <s v="Perumahan Pesona Bukit Laguna THP 3 Blok i5 no15 Desa. Tanjung Piayu (ANTRAKN LANGSUNG KE ALAMAT)"/>
    <n v="1"/>
    <s v="BARANG"/>
    <n v="100"/>
    <n v="6500000"/>
    <s v="EZ"/>
    <s v="Bulanan"/>
    <s v="Beli 1 Gratis 1 Gelang Retro Terapi Batu Giok"/>
    <s v="GELANG"/>
    <n v="37000"/>
    <n v="0"/>
    <n v="0"/>
    <n v="37000"/>
    <m/>
    <s v="Diskon"/>
    <n v="14800"/>
    <n v="22200"/>
    <n v="107000"/>
    <n v="1605"/>
    <s v="Arofik Saje (PS)"/>
    <m/>
    <d v="2026-06-29T00:00:00"/>
    <m/>
    <x v="0"/>
    <m/>
    <s v="VIP"/>
    <m/>
    <m/>
    <s v="Tidak"/>
    <s v="COD"/>
    <n v="70000"/>
    <s v="Recon"/>
    <n v="83195"/>
    <x v="14"/>
  </r>
  <r>
    <s v="1359973749"/>
    <d v="2026-06-25T00:00:00"/>
    <s v="MEIKA-BERKARYA"/>
    <s v="Meika Berkarya"/>
    <s v="6287818525580"/>
    <s v="Kab. Kuningan"/>
    <s v="Cilimus"/>
    <s v="Jl. Panawuan Indrapatra, Panawuan, Kec. Cigandamekar, Kabupaten Kuningan, Jawa Barat"/>
    <s v="Muhammad hartopo simbuang (ar)"/>
    <s v="6285167662807"/>
    <x v="3"/>
    <s v="Kab. Minahasa"/>
    <s v="Tombulu"/>
    <s v="Jln Griya Sawangan Viola blok B No97 Desa Sawangan, Kec Tombulu"/>
    <n v="1"/>
    <s v="BARANG"/>
    <n v="100"/>
    <n v="0"/>
    <s v="EZ"/>
    <s v="Bulanan"/>
    <s v="1 SET GIGI PALSU"/>
    <m/>
    <n v="80000"/>
    <n v="0"/>
    <n v="0"/>
    <n v="80000"/>
    <m/>
    <s v="Diskon"/>
    <n v="32000"/>
    <n v="48000"/>
    <n v="140000"/>
    <n v="2100"/>
    <s v="Meika Berkarya"/>
    <m/>
    <d v="2026-07-08T00:00:00"/>
    <s v="HUBUNGI PENERIMA (LANGSUNG ANTAR KE ALAMAT)"/>
    <x v="1"/>
    <m/>
    <s v="VIP"/>
    <m/>
    <m/>
    <s v="Tidak"/>
    <s v="COD"/>
    <n v="60000"/>
    <s v="-"/>
    <n v="89900"/>
    <x v="16"/>
  </r>
  <r>
    <s v="1358838935"/>
    <d v="2026-06-25T00:00:00"/>
    <s v="MEIKA-BERKARYA"/>
    <s v="Meika Berkarya"/>
    <s v="6287818525580"/>
    <s v="Kab. Kuningan"/>
    <s v="Cilimus"/>
    <s v="Jl. Panawuan Indrapatra, Panawuan"/>
    <s v="N daeng bani (IR)"/>
    <s v="6282193192723"/>
    <x v="14"/>
    <s v="Kab. Takalar"/>
    <s v="Galesong Selatan"/>
    <s v="Jalan Hama RT 5 Desa Bontokassi Kec Galesong selatan (Masjid Nurul iman, atas nama Bani daeng sopir truk)"/>
    <n v="1"/>
    <s v="BARANG"/>
    <n v="100"/>
    <n v="0"/>
    <s v="EZ"/>
    <s v="Bulanan"/>
    <s v="Beli 1 Pembesar Layar Hp"/>
    <m/>
    <n v="61000"/>
    <n v="0"/>
    <n v="0"/>
    <n v="61000"/>
    <m/>
    <s v="Diskon"/>
    <n v="24400"/>
    <n v="36600"/>
    <n v="131000"/>
    <n v="1965"/>
    <s v="ybs"/>
    <m/>
    <d v="2026-07-06T00:00:00"/>
    <m/>
    <x v="1"/>
    <m/>
    <s v="VIP"/>
    <m/>
    <m/>
    <s v="Tidak"/>
    <s v="COD"/>
    <n v="70000"/>
    <s v="-"/>
    <n v="92435"/>
    <x v="12"/>
  </r>
  <r>
    <s v="1357727346"/>
    <d v="2026-06-25T00:00:00"/>
    <s v="MEIKA-BERKARYA"/>
    <s v="Meika Berkarya"/>
    <s v="6287818525580"/>
    <s v="Kab. Kuningan"/>
    <s v="Cilimus"/>
    <s v="Jl. Panawuan Indrapatra, Panawuan, Kec. Cigandamekar, Kabupaten Kuningan, Jawa Barat"/>
    <s v="Ali mukhid (Fr)"/>
    <s v="6285274145296"/>
    <x v="15"/>
    <s v="Kab. Demak"/>
    <s v="Karangtengah"/>
    <s v="Desa Karang towo RT 003/RW 003, Kecamatan Karang tengah"/>
    <n v="1"/>
    <s v="BARANG"/>
    <n v="100"/>
    <n v="0"/>
    <s v="EZ"/>
    <s v="Bulanan"/>
    <s v="1 SET GIGI PALSU"/>
    <m/>
    <n v="25000"/>
    <n v="0"/>
    <n v="0"/>
    <n v="25000"/>
    <m/>
    <s v="Diskon"/>
    <n v="18000"/>
    <n v="7000"/>
    <n v="82000"/>
    <n v="1230"/>
    <s v="Ali mukhid (Fr)"/>
    <m/>
    <d v="2026-06-27T00:00:00"/>
    <s v="HUBUNGI PENERIMA (LANGSUNG ANTAR KE ALAMAT)"/>
    <x v="0"/>
    <m/>
    <s v="VIP"/>
    <m/>
    <m/>
    <s v="Tidak"/>
    <s v="COD"/>
    <n v="57000"/>
    <s v="Recon"/>
    <n v="73770"/>
    <x v="15"/>
  </r>
  <r>
    <s v="1359506149"/>
    <d v="2026-06-25T00:00:00"/>
    <s v="MEIKA-BERKARYA"/>
    <s v="Meika Berkarya"/>
    <s v="6287818525580"/>
    <s v="Kab. Kuningan"/>
    <s v="Cilimus"/>
    <s v="Jl. Panawuan Indrapatra, Panawuan, Kec. Cigandamekar, Kabupaten Kuningan, Jawa Barat"/>
    <s v="Rozali Roy ( Di)"/>
    <s v="6281278331013"/>
    <x v="27"/>
    <s v="Kab.  Rokan Hilir"/>
    <s v="Kubu Babussalam"/>
    <s v="RT 1/ RW 1 tanjung mesjid Kelurahan Rantau panjang kiri , Kecamatan kubu babussalam ,"/>
    <n v="1"/>
    <s v="BARANG"/>
    <n v="100"/>
    <n v="0"/>
    <s v="EZ"/>
    <s v="Bulanan"/>
    <s v="1 SET GIGI PALSU"/>
    <m/>
    <n v="64000"/>
    <n v="0"/>
    <n v="0"/>
    <n v="64000"/>
    <m/>
    <s v="Diskon"/>
    <n v="25600"/>
    <n v="38400"/>
    <n v="124000"/>
    <n v="1860"/>
    <s v="Meika Berkarya"/>
    <m/>
    <d v="2026-07-07T00:00:00"/>
    <s v="HUBUNGI PENERIMA (LANGSUNG ANTAR KE ALAMAT)"/>
    <x v="1"/>
    <m/>
    <s v="VIP"/>
    <m/>
    <m/>
    <s v="Tidak"/>
    <s v="COD"/>
    <n v="60000"/>
    <s v="-"/>
    <n v="83740"/>
    <x v="2"/>
  </r>
  <r>
    <s v="1359977968"/>
    <d v="2026-06-25T00:00:00"/>
    <s v="MEIKA-BERKARYA"/>
    <s v="Meika Berkarya"/>
    <s v="6287818525580"/>
    <s v="Kab. Kuningan"/>
    <s v="Cilimus"/>
    <s v="Jl. Panawuan Indrapatra, Panawuan"/>
    <s v="Gufran (Jj)"/>
    <s v="6285253458594"/>
    <x v="2"/>
    <s v="Bima"/>
    <s v="Mpunda"/>
    <s v="PT.Berlian Cahaya  Bima  Jln. Sultan Salahudin No12 Kelurahan Dara Kec.Mpunda Kota Bima (NTB)"/>
    <n v="1"/>
    <s v="BARANG"/>
    <n v="100"/>
    <n v="0"/>
    <s v="EZ"/>
    <s v="Bulanan"/>
    <s v="Beli 1 Gratis 1 Gelang Retro Terapi Batu Giok"/>
    <m/>
    <n v="46000"/>
    <n v="0"/>
    <n v="0"/>
    <n v="46000"/>
    <m/>
    <s v="Diskon"/>
    <n v="18400"/>
    <n v="27600"/>
    <n v="116000"/>
    <n v="1740"/>
    <m/>
    <m/>
    <m/>
    <m/>
    <x v="1"/>
    <m/>
    <s v="VIP"/>
    <m/>
    <m/>
    <s v="Tidak"/>
    <s v="COD"/>
    <n v="70000"/>
    <s v="-"/>
    <n v="86660"/>
    <x v="20"/>
  </r>
  <r>
    <s v="1359360476"/>
    <d v="2026-06-25T00:00:00"/>
    <s v="MEIKA-BERKARYA"/>
    <s v="Meika Berkarya"/>
    <s v="6287818525580"/>
    <s v="Kab. Kuningan"/>
    <s v="Cilimus"/>
    <s v="Jl. Panawuan Indrapatra, Panawuan, Kec. Cigandamekar, Kabupaten Kuningan, Jawa Barat"/>
    <s v="Poryen (Ad)"/>
    <s v="6282315421609"/>
    <x v="14"/>
    <s v="Kab. Tana Toraja"/>
    <s v="Makale"/>
    <s v="Kel/Desa lamunan depan smp pelita bangsa, lingkungan lempangan, Kec Makale"/>
    <n v="1"/>
    <s v="BARANG"/>
    <n v="100"/>
    <n v="0"/>
    <s v="EZ"/>
    <s v="Bulanan"/>
    <s v="1 Topi Visor Anti UV (BLACK)"/>
    <m/>
    <n v="65000"/>
    <n v="0"/>
    <n v="0"/>
    <n v="65000"/>
    <m/>
    <s v="Diskon"/>
    <n v="26000"/>
    <n v="39000"/>
    <n v="149000"/>
    <n v="2235"/>
    <s v="ybs"/>
    <m/>
    <d v="2026-07-05T00:00:00"/>
    <s v="HUBUNGI PENERIMA (LANGSUNG ANTAR KE ALAMAT)"/>
    <x v="1"/>
    <m/>
    <s v="VIP"/>
    <m/>
    <m/>
    <s v="Tidak"/>
    <s v="COD"/>
    <n v="84000"/>
    <s v="-"/>
    <n v="107765"/>
    <x v="10"/>
  </r>
  <r>
    <s v="1359946852"/>
    <d v="2026-06-25T00:00:00"/>
    <s v="MEIKA-BERKARYA"/>
    <s v="Meika Berkarya"/>
    <s v="6287818525580"/>
    <s v="Kab. Kuningan"/>
    <s v="Cilimus"/>
    <s v="Jl. Panawuan Indrapatra, Panawuan"/>
    <s v="Oktovianus.Hibu (IR)"/>
    <s v="6281246108882"/>
    <x v="1"/>
    <s v="Kab. Alor"/>
    <s v="Teluk Mutiara"/>
    <s v="Jalan kelinci kelinci RT 14 RW 5 Kelurahan Kalabahi Tengah Kec Teluk Mutiara"/>
    <n v="1"/>
    <s v="BARANG"/>
    <n v="100"/>
    <n v="0"/>
    <s v="EZ"/>
    <s v="Bulanan"/>
    <s v="Beli 1 Pembesar Layar Hp"/>
    <m/>
    <n v="80000"/>
    <n v="0"/>
    <n v="0"/>
    <n v="80000"/>
    <m/>
    <s v="Diskon"/>
    <n v="32000"/>
    <n v="48000"/>
    <n v="150000"/>
    <n v="2250"/>
    <m/>
    <m/>
    <m/>
    <m/>
    <x v="1"/>
    <m/>
    <s v="VIP"/>
    <m/>
    <m/>
    <s v="Tidak"/>
    <s v="COD"/>
    <n v="70000"/>
    <s v="-"/>
    <n v="99750"/>
    <x v="20"/>
  </r>
  <r>
    <s v="1359560961"/>
    <d v="2026-06-25T00:00:00"/>
    <s v="MEIKA-BERKARYA"/>
    <s v="Meika Berkarya"/>
    <s v="6287818525580"/>
    <s v="Kab. Kuningan"/>
    <s v="Cilimus"/>
    <s v="Jl. Panawuan Indrapatra, Panawuan"/>
    <s v="Dayanto(Mar)."/>
    <s v="6285252246111"/>
    <x v="13"/>
    <s v="Kab. Barito Selatan"/>
    <s v="Dusun Utara"/>
    <s v="Desa Bantai Bambure.RT.3.RW.1.Kec.Dusun Utara Kab.Barito selatan Kalimantan Tengah(dekat tuwer telkum sel,Indosat)."/>
    <n v="1"/>
    <s v="BARANG"/>
    <n v="100"/>
    <n v="0"/>
    <s v="EZ"/>
    <s v="Bulanan"/>
    <s v="Beli 1 Semprotan Noozle"/>
    <m/>
    <n v="59000"/>
    <n v="0"/>
    <n v="0"/>
    <n v="59000"/>
    <m/>
    <s v="Diskon"/>
    <n v="23600"/>
    <n v="35400"/>
    <n v="114000"/>
    <n v="1710"/>
    <m/>
    <m/>
    <m/>
    <m/>
    <x v="1"/>
    <m/>
    <s v="VIP"/>
    <m/>
    <m/>
    <s v="Tidak"/>
    <s v="COD"/>
    <n v="55000"/>
    <s v="-"/>
    <n v="76890"/>
    <x v="20"/>
  </r>
  <r>
    <s v="1359945043"/>
    <d v="2026-06-25T00:00:00"/>
    <s v="MEIKA-BERKARYA"/>
    <s v="Meika Berkarya"/>
    <s v="6287818525580"/>
    <s v="Kab. Kuningan"/>
    <s v="Cilimus"/>
    <s v="Jl. Panawuan Indrapatra, Panawuan"/>
    <s v="Rifan (CN)"/>
    <s v="6281216629210"/>
    <x v="9"/>
    <s v="Kab. Halmahera Utara"/>
    <s v="Tobelo"/>
    <s v="Kelurahan Kusuri RT 02 RW 03 (Patokan : Depan Gereja)"/>
    <n v="1"/>
    <s v="BARANG"/>
    <n v="100"/>
    <n v="0"/>
    <s v="EZ"/>
    <s v="Bulanan"/>
    <s v="BELI 1 BOTOL Rossa Beauty Fragrance Mist Varian Tropical Dream"/>
    <m/>
    <n v="106000"/>
    <n v="0"/>
    <n v="0"/>
    <n v="106000"/>
    <m/>
    <s v="Diskon"/>
    <n v="42400"/>
    <n v="63600"/>
    <n v="160000"/>
    <n v="2400"/>
    <m/>
    <m/>
    <m/>
    <s v="Varian Tropical Dream"/>
    <x v="1"/>
    <m/>
    <s v="VIP"/>
    <m/>
    <m/>
    <s v="Tidak"/>
    <s v="COD"/>
    <n v="54000"/>
    <s v="-"/>
    <n v="94000"/>
    <x v="20"/>
  </r>
  <r>
    <s v="1359940971"/>
    <d v="2026-06-25T00:00:00"/>
    <s v="MEIKA-BERKARYA"/>
    <s v="Meika Berkarya"/>
    <s v="6287818525580"/>
    <s v="Kab. Kuningan"/>
    <s v="Cilimus"/>
    <s v="Jl. Panawuan Indrapatra, Panawuan, Kec. Cigandamekar, Kabupaten Kuningan, Jawa Barat"/>
    <s v="Ahmad Mardani (ar)"/>
    <s v="6282252355674"/>
    <x v="13"/>
    <s v="Kab. Barito Timur"/>
    <s v="Dusun Timur"/>
    <s v="Jln Manunggal RT11 Komplek Muhajirin Desa Tamiang Layang, Kec Dusun Timur"/>
    <n v="1"/>
    <s v="BARANG"/>
    <n v="100"/>
    <n v="0"/>
    <s v="EZ"/>
    <s v="Bulanan"/>
    <s v="1 SET POMPA SEDOT MANUAL (1 POMPA DAN 1 SELANG)"/>
    <m/>
    <n v="59000"/>
    <n v="0"/>
    <n v="0"/>
    <n v="59000"/>
    <m/>
    <s v="Diskon"/>
    <n v="23600"/>
    <n v="35400"/>
    <n v="129000"/>
    <n v="1935"/>
    <m/>
    <m/>
    <m/>
    <s v="HUBUNGI PENERIMA (LANGSUNG ANTAR KE ALAMAT)"/>
    <x v="1"/>
    <m/>
    <s v="VIP"/>
    <m/>
    <m/>
    <s v="Tidak"/>
    <s v="COD"/>
    <n v="70000"/>
    <s v="-"/>
    <n v="91665"/>
    <x v="20"/>
  </r>
  <r>
    <s v="1359942060"/>
    <d v="2026-06-25T00:00:00"/>
    <s v="MEIKA-BERKARYA"/>
    <s v="Meika Berkarya"/>
    <s v="6287818525580"/>
    <s v="Kab. Kuningan"/>
    <s v="Cilimus"/>
    <s v="Jl. Panawuan Indrapatra, Panawuan"/>
    <s v="Vino Siar (Jj)"/>
    <s v="6285361124131"/>
    <x v="3"/>
    <s v="Manado"/>
    <s v="Sario"/>
    <s v="Jln. Siswa Sario Kotabaru Lingkungan 4 Kelurahan /Desa Sario Kotabaru, Patokan rumah warung Jerry"/>
    <n v="1"/>
    <s v="BARANG"/>
    <n v="100"/>
    <n v="0"/>
    <s v="EZ"/>
    <s v="Bulanan"/>
    <s v="Beli 1 Dapat 6 Paket Buku Lancar Membaca Tanpa Mengeja"/>
    <m/>
    <n v="64000"/>
    <n v="0"/>
    <n v="0"/>
    <n v="64000"/>
    <m/>
    <s v="Diskon"/>
    <n v="25600"/>
    <n v="38400"/>
    <n v="148000"/>
    <n v="2220"/>
    <s v="Vino Siar (Jj)"/>
    <m/>
    <d v="2026-06-29T00:00:00"/>
    <m/>
    <x v="0"/>
    <m/>
    <s v="VIP"/>
    <m/>
    <m/>
    <s v="Tidak"/>
    <s v="COD"/>
    <n v="84000"/>
    <s v="Recon"/>
    <n v="107380"/>
    <x v="14"/>
  </r>
  <r>
    <s v="1359948570"/>
    <d v="2026-06-25T00:00:00"/>
    <s v="MEIKA-BERKARYA"/>
    <s v="Meika Berkarya"/>
    <s v="6287818525580"/>
    <s v="Kab. Kuningan"/>
    <s v="Cilimus"/>
    <s v="Jl. Panawuan Indrapatra, Panawuan, Kec. Cigandamekar, Kabupaten Kuningan, Jawa Barat"/>
    <s v="Pangki pjr (Fr)"/>
    <s v="6287787654005"/>
    <x v="16"/>
    <s v="Kab. Banyuwangi"/>
    <s v="Pesanggaran"/>
    <s v="Jln ulujami raya RT 05RW 05 Kelurahan Ulujami raya, Kecamatan Pasanggrahan"/>
    <n v="1"/>
    <s v="BARANG"/>
    <n v="100"/>
    <n v="0"/>
    <s v="EZ"/>
    <s v="Bulanan"/>
    <s v="1 SET GIGI PALSU"/>
    <m/>
    <n v="31000"/>
    <n v="0"/>
    <n v="0"/>
    <n v="31000"/>
    <m/>
    <s v="Diskon"/>
    <n v="22000"/>
    <n v="9000"/>
    <n v="73000"/>
    <n v="1095"/>
    <s v="ybs"/>
    <m/>
    <d v="2026-07-02T00:00:00"/>
    <s v="HUBUNGI PENERIMA (LANGSUNG ANTAR KE ALAMAT)"/>
    <x v="1"/>
    <m/>
    <s v="VIP"/>
    <m/>
    <m/>
    <s v="Tidak"/>
    <s v="COD"/>
    <n v="42000"/>
    <s v="-"/>
    <n v="62905"/>
    <x v="3"/>
  </r>
  <r>
    <s v="1359959522"/>
    <d v="2026-06-25T00:00:00"/>
    <s v="MEIKA-BERKARYA"/>
    <s v="Meika Berkarya"/>
    <s v="6287818525580"/>
    <s v="Kab. Kuningan"/>
    <s v="Cilimus"/>
    <s v="Jl. Panawuan Indrapatra, Panawuan, Kec. Cigandamekar, Kabupaten Kuningan, Jawa Barat"/>
    <s v="NOCH TULUNG ( Di)"/>
    <s v="6281356747424"/>
    <x v="3"/>
    <s v="Bitung"/>
    <s v="Matuari"/>
    <s v="Kelurahan Manembo nembo atas, Perum sopir blok c2 no 1, Kec Matuari"/>
    <n v="1"/>
    <s v="BARANG"/>
    <n v="100"/>
    <n v="0"/>
    <s v="EZ"/>
    <s v="Bulanan"/>
    <s v="2 PCS TOPI KOMANDO (H,C)"/>
    <m/>
    <n v="80000"/>
    <n v="0"/>
    <n v="0"/>
    <n v="80000"/>
    <m/>
    <s v="Diskon"/>
    <n v="32000"/>
    <n v="48000"/>
    <n v="190000"/>
    <n v="2850"/>
    <s v="Meika Berkarya"/>
    <m/>
    <d v="2026-07-08T00:00:00"/>
    <s v="HUBUNGI PENERIMA (LANGSUNG ANTAR KE ALAMAT)"/>
    <x v="1"/>
    <m/>
    <s v="VIP"/>
    <m/>
    <m/>
    <s v="Tidak"/>
    <s v="COD"/>
    <n v="110000"/>
    <s v="-"/>
    <n v="139150"/>
    <x v="16"/>
  </r>
  <r>
    <s v="1359337946"/>
    <d v="2026-06-25T00:00:00"/>
    <s v="MEIKA-BERKARYA"/>
    <s v="Meika Berkarya"/>
    <s v="6287818525580"/>
    <s v="Kab. Kuningan"/>
    <s v="Cilimus"/>
    <s v="Jl. Panawuan Indrapatra, Panawuan, Kec. Cigandamekar, Kabupaten Kuningan, Jawa Barat"/>
    <s v="Anneke Toar (ar)"/>
    <s v="6287780972373"/>
    <x v="3"/>
    <s v="Kab. Minahasa Utara"/>
    <s v="Kalawat"/>
    <s v="Desa Watutumou Dua Jaga 7 Patokan Rumah dekat bak air Pamsimas Warna Cat Rumah coklat, Kec Kalawat"/>
    <n v="1"/>
    <s v="BARANG"/>
    <n v="100"/>
    <n v="0"/>
    <s v="EZ"/>
    <s v="Bulanan"/>
    <s v="1 SET GIGI PALSU"/>
    <m/>
    <n v="87000"/>
    <n v="0"/>
    <n v="0"/>
    <n v="87000"/>
    <m/>
    <s v="Diskon"/>
    <n v="34800"/>
    <n v="52200"/>
    <n v="147000"/>
    <n v="2205"/>
    <s v="Meika Berkarya"/>
    <m/>
    <d v="2026-07-07T00:00:00"/>
    <s v="HUBUNGI PENERIMA (LANGSUNG ANTAR KE ALAMAT)"/>
    <x v="1"/>
    <m/>
    <s v="VIP"/>
    <m/>
    <m/>
    <s v="Tidak"/>
    <s v="COD"/>
    <n v="60000"/>
    <s v="-"/>
    <n v="92595"/>
    <x v="2"/>
  </r>
  <r>
    <s v="1359539522"/>
    <d v="2026-06-25T00:00:00"/>
    <s v="MEIKA-BERKARYA"/>
    <s v="Meika Berkarya"/>
    <s v="6287818525580"/>
    <s v="Kab. Kuningan"/>
    <s v="Cilimus"/>
    <s v="Jl. Panawuan Indrapatra, Panawuan, Kec. Cigandamekar, Kabupaten Kuningan, Jawa Barat"/>
    <s v="Umar Simamora (Is)"/>
    <s v="6285362611728"/>
    <x v="0"/>
    <s v="Kab. Labuhanbatu"/>
    <s v="Rantau Utara"/>
    <s v="Kelurahan bina raga Patokan rumah jln torpisang mata GG subur 11,Kec rantau Utara Kab Labuhan batu Sumatra Utara"/>
    <n v="1"/>
    <s v="BARANG"/>
    <n v="100"/>
    <n v="0"/>
    <s v="EZ"/>
    <s v="Bulanan"/>
    <s v="1 SET GIGI PALSU"/>
    <m/>
    <n v="60000"/>
    <n v="0"/>
    <n v="0"/>
    <n v="60000"/>
    <m/>
    <s v="Diskon"/>
    <n v="24000"/>
    <n v="36000"/>
    <n v="140000"/>
    <n v="2100"/>
    <s v="Meika Berkarya"/>
    <m/>
    <d v="2026-07-09T00:00:00"/>
    <s v="HUBUNGI PENERIMA (LANGSUNG ANTAR KE ALAMAT)"/>
    <x v="1"/>
    <m/>
    <s v="VIP"/>
    <m/>
    <m/>
    <s v="Tidak"/>
    <s v="COD"/>
    <n v="80000"/>
    <s v="-"/>
    <n v="101900"/>
    <x v="17"/>
  </r>
  <r>
    <s v="1359547326"/>
    <d v="2026-06-25T00:00:00"/>
    <s v="MEIKA-BERKARYA"/>
    <s v="Meika Berkarya"/>
    <s v="6287818525580"/>
    <s v="Kab. Kuningan"/>
    <s v="Cilimus"/>
    <s v="Jl. Panawuan Indrapatra, Panawuan"/>
    <s v="Nover Badjo (Yn)"/>
    <s v="6283821564940"/>
    <x v="3"/>
    <s v="Kab. Minahasa Tenggara"/>
    <s v="Ratatotok"/>
    <s v="Jl. Baru Desa Ratatotok Tenggara/Kanari Kec Ratatotok Kab Minahasa Tenggara Patokan Rumah di belakang Gereja Advent di Mess (DIANTAR LANGSUNG KE ALAMAT PENERIMA)."/>
    <n v="1"/>
    <s v="BARANG"/>
    <n v="100"/>
    <n v="0"/>
    <s v="EZ"/>
    <s v="Bulanan"/>
    <s v="Beli 1 Pembesar Layar Hp"/>
    <m/>
    <n v="72000"/>
    <n v="0"/>
    <n v="0"/>
    <n v="72000"/>
    <m/>
    <s v="Diskon"/>
    <n v="28800"/>
    <n v="43200"/>
    <n v="142000"/>
    <n v="2130"/>
    <s v="Meika Berkarya"/>
    <m/>
    <d v="2026-07-07T00:00:00"/>
    <m/>
    <x v="1"/>
    <m/>
    <s v="VIP"/>
    <m/>
    <m/>
    <s v="Tidak"/>
    <s v="COD"/>
    <n v="70000"/>
    <s v="-"/>
    <n v="96670"/>
    <x v="2"/>
  </r>
  <r>
    <s v="1359955994"/>
    <d v="2026-06-25T00:00:00"/>
    <s v="MEIKA-BERKARYA"/>
    <s v="Meika Berkarya"/>
    <s v="6287818525580"/>
    <s v="Kab. Kuningan"/>
    <s v="Cilimus"/>
    <s v="Jl. Panawuan Indrapatra, Panawuan"/>
    <s v="Arifududin (iaa)"/>
    <s v="6285252399446"/>
    <x v="8"/>
    <s v="Kab. Morowali"/>
    <s v="Bungku Tengah"/>
    <s v="Desa Marsaoleh RT 04 RW 02 (patokan depan kantor dukcapil Bungku) Kecamatan Bungku Tengah Kabupaten Morowali Provinsi Sulawesi Tengah"/>
    <n v="1"/>
    <s v="BARANG"/>
    <n v="100"/>
    <n v="0"/>
    <s v="EZ"/>
    <s v="Bulanan"/>
    <s v="Beli 1 Pembesar Layar Hp"/>
    <m/>
    <n v="108000"/>
    <n v="0"/>
    <n v="0"/>
    <n v="108000"/>
    <m/>
    <s v="Diskon"/>
    <n v="43200"/>
    <n v="64800"/>
    <n v="178190"/>
    <n v="2672.85"/>
    <s v="Arifududin (iaa)"/>
    <m/>
    <d v="2026-07-01T00:00:00"/>
    <m/>
    <x v="0"/>
    <m/>
    <s v="VIP"/>
    <m/>
    <m/>
    <s v="Tidak"/>
    <s v="COD"/>
    <n v="70190"/>
    <s v="Recon"/>
    <n v="110717.15"/>
    <x v="9"/>
  </r>
  <r>
    <s v="1358754200"/>
    <d v="2026-06-25T00:00:00"/>
    <s v="MEIKA-BERKARYA"/>
    <s v="Meika Berkarya"/>
    <s v="6287818525580"/>
    <s v="Kab. Kuningan"/>
    <s v="Cilimus"/>
    <s v="Jl. Panawuan Indrapatra, Panawuan, Kec. Cigandamekar, Kabupaten Kuningan, Jawa Barat"/>
    <s v="Pak amar (Rs)"/>
    <s v="6281354950579"/>
    <x v="14"/>
    <s v="Kab. Soppeng"/>
    <s v="Lalabata"/>
    <s v="Jln. Lakitta, Kelurahan Lalabata Rilau (Belakang Kantor Lurah Lalabata Rilau, Cat rumah warna Pink) Kec Lalabata"/>
    <n v="1"/>
    <s v="BARANG"/>
    <n v="100"/>
    <n v="0"/>
    <s v="EZ"/>
    <s v="Bulanan"/>
    <s v="2 PCS TOPI KOMANDO (H,C)"/>
    <m/>
    <n v="61000"/>
    <n v="0"/>
    <n v="0"/>
    <n v="61000"/>
    <m/>
    <s v="Diskon"/>
    <n v="24400"/>
    <n v="36600"/>
    <n v="171000"/>
    <n v="2565"/>
    <s v="Pak amar (Rs)"/>
    <m/>
    <d v="2026-06-28T00:00:00"/>
    <s v="HUBUNGI PENERIMA (LANGSUNG ANTAR KE ALAMAT)"/>
    <x v="0"/>
    <m/>
    <s v="VIP"/>
    <m/>
    <m/>
    <s v="Tidak"/>
    <s v="COD"/>
    <n v="110000"/>
    <s v="Recon"/>
    <n v="131835"/>
    <x v="18"/>
  </r>
  <r>
    <s v="1359401096"/>
    <d v="2026-06-25T00:00:00"/>
    <s v="MEIKA-BERKARYA"/>
    <s v="Meika Berkarya"/>
    <s v="6287818525580"/>
    <s v="Kab. Kuningan"/>
    <s v="Cilimus"/>
    <s v="Jl. Panawuan Indrapatra, Panawuan, Kec. Cigandamekar, Kabupaten Kuningan, Jawa Barat"/>
    <s v="Herry perastya ( Di)"/>
    <s v="6281329087902"/>
    <x v="19"/>
    <s v="Kab. Kutai Timur"/>
    <s v="Kombeng"/>
    <s v="Jln Poros 3 sp pantun, Desa Sidomulyo RT 07 RW 02 ( patokan rumah depan jalan kahayan) Kec Kongbeng"/>
    <n v="1"/>
    <s v="BARANG"/>
    <n v="100"/>
    <n v="0"/>
    <s v="EZ"/>
    <s v="Bulanan"/>
    <s v="1 SET POMPA SEDOT MANUAL (1 POMPA DAN 1 SELANG)"/>
    <m/>
    <n v="93000"/>
    <n v="0"/>
    <n v="0"/>
    <n v="93000"/>
    <m/>
    <s v="Diskon"/>
    <n v="37200"/>
    <n v="55800"/>
    <n v="163000"/>
    <n v="2445"/>
    <s v="Herry perastya ( Di)"/>
    <m/>
    <d v="2026-07-01T00:00:00"/>
    <s v="HUBUNGI PENERIMA (LANGSUNG ANTAR KE ALAMAT)"/>
    <x v="0"/>
    <m/>
    <s v="VIP"/>
    <m/>
    <m/>
    <s v="Tidak"/>
    <s v="COD"/>
    <n v="70000"/>
    <s v="Recon"/>
    <n v="104755"/>
    <x v="9"/>
  </r>
  <r>
    <s v="1359988369"/>
    <d v="2026-06-25T00:00:00"/>
    <s v="MEIKA-BERKARYA"/>
    <s v="Meika Berkarya"/>
    <s v="6287818525580"/>
    <s v="Kab. Kuningan"/>
    <s v="Cilimus"/>
    <s v="Jl. Panawuan Indrapatra, Panawuan, Kec. Cigandamekar, Kabupaten Kuningan, Jawa Barat"/>
    <s v="BADRI (Rs)"/>
    <s v="6281346205307"/>
    <x v="19"/>
    <s v="Samarinda"/>
    <s v="Palaran"/>
    <s v="Jln Adi Sucipto, Gg Tanggul, RT 34, Kel Rawa Makmur, Kec Palaran"/>
    <n v="1"/>
    <s v="BARANG"/>
    <n v="100"/>
    <n v="0"/>
    <s v="EZ"/>
    <s v="Bulanan"/>
    <s v="1 SET GIGI PALSU"/>
    <m/>
    <n v="65000"/>
    <n v="0"/>
    <n v="0"/>
    <n v="65000"/>
    <m/>
    <s v="Diskon"/>
    <n v="26000"/>
    <n v="39000"/>
    <n v="125000"/>
    <n v="1875"/>
    <s v="Meika Berkarya"/>
    <m/>
    <d v="2026-07-07T00:00:00"/>
    <s v="HUBUNGI PENERIMA (LANGSUNG ANTAR KE ALAMAT)"/>
    <x v="1"/>
    <m/>
    <s v="VIP"/>
    <m/>
    <m/>
    <s v="Tidak"/>
    <s v="COD"/>
    <n v="60000"/>
    <s v="-"/>
    <n v="84125"/>
    <x v="2"/>
  </r>
  <r>
    <s v="1359987419"/>
    <d v="2026-06-25T00:00:00"/>
    <s v="MEIKA-BERKARYA"/>
    <s v="Meika Berkarya"/>
    <s v="6287818525580"/>
    <s v="Kab. Kuningan"/>
    <s v="Cilimus"/>
    <s v="Jl. Panawuan Indrapatra, Panawuan"/>
    <s v="Wempi Kwan (Jj)"/>
    <s v="628114314819"/>
    <x v="8"/>
    <s v="Kab. Buol"/>
    <s v="Biau"/>
    <s v="Jln. G. Hangkiho No. 23 Kelurahan/Desa Buol Kec. Biau Kab. Buol"/>
    <n v="1"/>
    <s v="BARANG"/>
    <n v="100"/>
    <n v="0"/>
    <s v="EZ"/>
    <s v="Bulanan"/>
    <s v="Beli 2 Dapat 12 Paket Buku Lancar Membaca Tanpa Mengeja"/>
    <m/>
    <n v="85000"/>
    <n v="0"/>
    <n v="0"/>
    <n v="85000"/>
    <m/>
    <s v="Diskon"/>
    <n v="34000"/>
    <n v="51000"/>
    <n v="238000"/>
    <n v="3570"/>
    <s v="Wempi Kwan (Jj)"/>
    <m/>
    <d v="2026-07-01T00:00:00"/>
    <m/>
    <x v="0"/>
    <m/>
    <s v="VIP"/>
    <m/>
    <m/>
    <s v="Tidak"/>
    <s v="COD"/>
    <n v="153000"/>
    <s v="Recon"/>
    <n v="183430"/>
    <x v="9"/>
  </r>
  <r>
    <s v="1358775546"/>
    <d v="2026-06-25T00:00:00"/>
    <s v="MEIKA-BERKARYA"/>
    <s v="Meika Berkarya"/>
    <s v="6287818525580"/>
    <s v="Kab. Kuningan"/>
    <s v="Cilimus"/>
    <s v="Jl. Panawuan Indrapatra, Panawuan"/>
    <s v="Agustina Mone (Jj)"/>
    <s v="6285238539018"/>
    <x v="1"/>
    <s v="Kab. Sumba Timur"/>
    <s v="Pandawai"/>
    <s v="Jln. Waingapu Melolo RT 04 RW 01 Kelurahan /Desa Palakahembi, Pangkalan rumah Mess Guru SDK"/>
    <n v="1"/>
    <s v="BARANG"/>
    <n v="100"/>
    <n v="0"/>
    <s v="EZ"/>
    <s v="Bulanan"/>
    <s v="Beli 1 Dapat 6 Paket Buku Lancar Membaca Tanpa Mengeja"/>
    <m/>
    <n v="85000"/>
    <n v="0"/>
    <n v="0"/>
    <n v="85000"/>
    <m/>
    <s v="Diskon"/>
    <n v="34000"/>
    <n v="51000"/>
    <n v="0"/>
    <n v="0"/>
    <s v="Agustina Mone (Jj)"/>
    <m/>
    <d v="2026-07-03T00:00:00"/>
    <m/>
    <x v="0"/>
    <m/>
    <s v="VIP"/>
    <m/>
    <m/>
    <s v="Tidak"/>
    <s v="NONCOD"/>
    <n v="-85000"/>
    <s v="-"/>
    <n v="-51000"/>
    <x v="0"/>
  </r>
  <r>
    <s v="1358735255"/>
    <d v="2026-06-25T00:00:00"/>
    <s v="MEIKA-BERKARYA"/>
    <s v="Meika Berkarya"/>
    <s v="6287818525580"/>
    <s v="Kab. Kuningan"/>
    <s v="Cilimus"/>
    <s v="Jl. Panawuan Indrapatra, Panawuan"/>
    <s v="Ida Yono (PS)"/>
    <s v="6281379334488"/>
    <x v="10"/>
    <s v="Kab. Banyuasin"/>
    <s v="Betung"/>
    <s v="Jl. Pasirah Dul Kurdi RT 07 RW 03 Kelurahan. Betung Selatan (ANTRAKN LANGSUNG KE ALAMAT)"/>
    <n v="1"/>
    <s v="BARANG"/>
    <n v="100"/>
    <n v="0"/>
    <s v="EZ"/>
    <s v="Bulanan"/>
    <s v="Beli 1 Semprotan Noozle"/>
    <m/>
    <n v="41000"/>
    <n v="0"/>
    <n v="0"/>
    <n v="41000"/>
    <m/>
    <s v="Diskon"/>
    <n v="16400"/>
    <n v="24600"/>
    <n v="96000"/>
    <n v="1440"/>
    <s v="ybs"/>
    <m/>
    <d v="2026-07-02T00:00:00"/>
    <m/>
    <x v="1"/>
    <m/>
    <s v="VIP"/>
    <m/>
    <m/>
    <s v="Tidak"/>
    <s v="COD"/>
    <n v="55000"/>
    <s v="-"/>
    <n v="69960"/>
    <x v="3"/>
  </r>
  <r>
    <s v="1359996120"/>
    <d v="2026-06-25T00:00:00"/>
    <s v="MEIKA-BERKARYA"/>
    <s v="Meika Berkarya"/>
    <s v="6287818525580"/>
    <s v="Kab. Kuningan"/>
    <s v="Cilimus"/>
    <s v="Jl. Panawuan Indrapatra, Panawuan, Kec. Cigandamekar, Kabupaten Kuningan, Jawa Barat"/>
    <s v="Wiwifadli (ar)"/>
    <s v="6281340066399"/>
    <x v="14"/>
    <s v="Parepare"/>
    <s v="Bacukiki Barat"/>
    <s v="Perumahan Nugraha Residence Blok H7i Kelurahan Bumi Harapan, Kecamatan Bacukiki barat"/>
    <n v="1"/>
    <s v="BARANG"/>
    <n v="100"/>
    <n v="0"/>
    <s v="EZ"/>
    <s v="Bulanan"/>
    <s v="1 SET GIGI PALSU"/>
    <m/>
    <n v="53000"/>
    <n v="0"/>
    <n v="0"/>
    <n v="53000"/>
    <m/>
    <s v="Diskon"/>
    <n v="21200"/>
    <n v="31800"/>
    <n v="113000"/>
    <n v="1695"/>
    <s v="Wiwifadli (ar)"/>
    <m/>
    <d v="2026-07-01T00:00:00"/>
    <s v="HUBUNGI PENERIMA (LANGSUNG ANTAR KE ALAMAT)"/>
    <x v="0"/>
    <m/>
    <s v="VIP"/>
    <m/>
    <m/>
    <s v="Tidak"/>
    <s v="COD"/>
    <n v="60000"/>
    <s v="Recon"/>
    <n v="79505"/>
    <x v="9"/>
  </r>
  <r>
    <s v="1359440887"/>
    <d v="2026-06-25T00:00:00"/>
    <s v="MEIKA-BERKARYA"/>
    <s v="Meika Berkarya"/>
    <s v="6287818525580"/>
    <s v="Kab. Kuningan"/>
    <s v="Cilimus"/>
    <s v="Jl. Panawuan Indrapatra, Panawuan"/>
    <s v="Julien Pungus (PS)"/>
    <s v="628124545577"/>
    <x v="3"/>
    <s v="Tomohon"/>
    <s v="Tomohon Utara"/>
    <s v="Jln. Markapes Ling. 3 Kelurahan. Kakaskasen Tiga (ANTRAKN LANGSUNG KE ALAMAT)"/>
    <n v="1"/>
    <s v="BARANG"/>
    <n v="100"/>
    <n v="0"/>
    <s v="EZ"/>
    <s v="Bulanan"/>
    <s v="Beli 1 Gratis 1 Gelang Retro Terapi Batu Giok Warna Hitam semua"/>
    <m/>
    <n v="80000"/>
    <n v="0"/>
    <n v="0"/>
    <n v="80000"/>
    <m/>
    <s v="Diskon"/>
    <n v="32000"/>
    <n v="48000"/>
    <n v="150000"/>
    <n v="2250"/>
    <m/>
    <m/>
    <m/>
    <m/>
    <x v="1"/>
    <m/>
    <s v="VIP"/>
    <m/>
    <m/>
    <s v="Tidak"/>
    <s v="COD"/>
    <n v="70000"/>
    <s v="-"/>
    <n v="99750"/>
    <x v="20"/>
  </r>
  <r>
    <s v="1358584443"/>
    <d v="2026-06-25T00:00:00"/>
    <s v="MEIKA-BERKARYA"/>
    <s v="Meika Berkarya"/>
    <s v="6287818525580"/>
    <s v="Kab. Kuningan"/>
    <s v="Cilimus"/>
    <s v="Jl. Panawuan Indrapatra, Panawuan"/>
    <s v="Acho (Cn)"/>
    <s v="6285253815678"/>
    <x v="2"/>
    <s v="Kab. Bima"/>
    <s v="Langgudu"/>
    <s v="Kelurahan Karumbu Lingkungan Oilanco  Rt 02 ( Patokan : Perempatan Alkaramah  )"/>
    <n v="1"/>
    <s v="BARANG"/>
    <n v="100"/>
    <n v="0"/>
    <s v="EZ"/>
    <s v="Bulanan"/>
    <s v="BELI 1 GRATIS 1 Rossa Beauty Fragrance Mist Varian sunrise , aurora"/>
    <m/>
    <n v="52000"/>
    <n v="0"/>
    <n v="0"/>
    <n v="52000"/>
    <m/>
    <s v="Diskon"/>
    <n v="20800"/>
    <n v="31200"/>
    <n v="177000"/>
    <n v="2655"/>
    <m/>
    <m/>
    <m/>
    <s v="Varian sunrise , aurora"/>
    <x v="1"/>
    <m/>
    <s v="VIP"/>
    <m/>
    <m/>
    <s v="Ya"/>
    <s v="COD"/>
    <n v="125000"/>
    <s v="-"/>
    <n v="143145"/>
    <x v="20"/>
  </r>
  <r>
    <s v="1359989742"/>
    <d v="2026-06-25T00:00:00"/>
    <s v="MEIKA-BERKARYA"/>
    <s v="Meika Berkarya"/>
    <s v="6287818525580"/>
    <s v="Kab. Kuningan"/>
    <s v="Cilimus"/>
    <s v="Jl. Panawuan Indrapatra, Panawuan, Kec. Cigandamekar, Kabupaten Kuningan, Jawa Barat"/>
    <s v="Dwiyanto (rz)"/>
    <s v="6281365650112"/>
    <x v="27"/>
    <s v="Kab. Indragiri Hulu"/>
    <s v="Seberida"/>
    <s v="Jln Tawadhu RT 004 RW 001 ( Praktek Mandiri Perawat Ns Dwiyanyo Skep ) Desa Seresam, Kec Seberida"/>
    <n v="1"/>
    <s v="BARANG"/>
    <n v="100"/>
    <n v="0"/>
    <s v="EZ"/>
    <s v="Bulanan"/>
    <s v="2 Spons Pembersih Kaca Mobil 2 Lap Kain Microfiber"/>
    <m/>
    <n v="53000"/>
    <n v="0"/>
    <n v="0"/>
    <n v="53000"/>
    <m/>
    <s v="Diskon"/>
    <n v="21200"/>
    <n v="31800"/>
    <n v="205000"/>
    <n v="3075"/>
    <s v="Dwiyanto (rz)"/>
    <m/>
    <d v="2026-06-30T00:00:00"/>
    <s v="HUBUNGI PENERIMA (LANGSUNG ANTAR KE ALAMAT)"/>
    <x v="0"/>
    <m/>
    <s v="VIP"/>
    <m/>
    <m/>
    <s v="Tidak"/>
    <s v="COD"/>
    <n v="152000"/>
    <s v="Recon"/>
    <n v="170125"/>
    <x v="7"/>
  </r>
  <r>
    <s v="1358725551"/>
    <d v="2026-06-25T00:00:00"/>
    <s v="MEIKA-BERKARYA"/>
    <s v="Meika Berkarya"/>
    <s v="6287818525580"/>
    <s v="Kab. Kuningan"/>
    <s v="Cilimus"/>
    <s v="Jl. Panawuan Indrapatra, Panawuan"/>
    <s v="Chendra Pantoiyo (ib)"/>
    <s v="6282395256980"/>
    <x v="11"/>
    <s v="Gorontalo"/>
    <s v="Hulonthalangi"/>
    <s v="Jln sansuit tubun kel tenda patokan pabrik ikan PT agas rumah kelima sebelah kiri"/>
    <n v="1"/>
    <s v="BARANG"/>
    <n v="100"/>
    <n v="0"/>
    <s v="EZ"/>
    <s v="Bulanan"/>
    <s v="Beli 1 Gratis 1 Gelang Retro Terapi Batu Giok"/>
    <m/>
    <n v="68000"/>
    <n v="0"/>
    <n v="0"/>
    <n v="68000"/>
    <m/>
    <s v="Diskon"/>
    <n v="27200"/>
    <n v="40800"/>
    <n v="138000"/>
    <n v="2070"/>
    <s v="ybs"/>
    <m/>
    <d v="2026-07-05T00:00:00"/>
    <m/>
    <x v="1"/>
    <m/>
    <s v="VIP"/>
    <m/>
    <m/>
    <s v="Tidak"/>
    <s v="COD"/>
    <n v="70000"/>
    <s v="-"/>
    <n v="95130"/>
    <x v="10"/>
  </r>
  <r>
    <s v="1359984553"/>
    <d v="2026-06-25T00:00:00"/>
    <s v="MEIKA-BERKARYA"/>
    <s v="Meika Berkarya"/>
    <s v="6287818525580"/>
    <s v="Kab. Kuningan"/>
    <s v="Cilimus"/>
    <s v="Jl. Panawuan Indrapatra, Panawuan"/>
    <s v="Sadan Wentken (Jj)"/>
    <s v="6285246453157"/>
    <x v="25"/>
    <s v="Kab. Sarmi"/>
    <s v="Pantai Timur Bagian Barat"/>
    <s v="Jalan Trans Sarmi Jayapura RT 01 Kelurahan /Desa Vinyabor, Patokan rumah belakang Gereja Vanheslt Takar"/>
    <n v="1"/>
    <s v="BARANG"/>
    <n v="100"/>
    <n v="0"/>
    <s v="EZ"/>
    <s v="Bulanan"/>
    <s v="Beli 1 Dapat 6 Paket Buku Lancar Membaca Tanpa Mengeja"/>
    <m/>
    <n v="155000"/>
    <n v="0"/>
    <n v="0"/>
    <n v="155000"/>
    <m/>
    <s v="Diskon"/>
    <n v="62000"/>
    <n v="93000"/>
    <n v="239000"/>
    <n v="3585"/>
    <m/>
    <m/>
    <m/>
    <m/>
    <x v="1"/>
    <m/>
    <s v="VIP"/>
    <m/>
    <m/>
    <s v="Tidak"/>
    <s v="COD"/>
    <n v="84000"/>
    <s v="-"/>
    <n v="142415"/>
    <x v="20"/>
  </r>
  <r>
    <s v="1359984725"/>
    <d v="2026-06-25T00:00:00"/>
    <s v="MEIKA-BERKARYA"/>
    <s v="Meika Berkarya"/>
    <s v="6287818525580"/>
    <s v="Kab. Kuningan"/>
    <s v="Cilimus"/>
    <s v="Jl. Panawuan Indrapatra, Panawuan"/>
    <s v="Didik Murdiyono (Kin)"/>
    <s v="6285640001507"/>
    <x v="15"/>
    <s v="Kab. Pati"/>
    <s v="Pati"/>
    <s v="Perumahan Wijaya Kusuma Gg. Kenanga Indah Blok B No. B-21 RT 06 RW 06 Kelurahan Kutoharjo"/>
    <n v="1"/>
    <s v="BARANG"/>
    <n v="100"/>
    <n v="0"/>
    <s v="EZ"/>
    <s v="Bulanan"/>
    <s v="Beli 1 Gratis 1 Gelang Retro Terapi Batu Giok"/>
    <m/>
    <n v="25000"/>
    <n v="0"/>
    <n v="0"/>
    <n v="25000"/>
    <m/>
    <s v="Diskon"/>
    <n v="18000"/>
    <n v="7000"/>
    <n v="92000"/>
    <n v="1380"/>
    <s v="ybs"/>
    <m/>
    <d v="2026-06-28T00:00:00"/>
    <m/>
    <x v="0"/>
    <m/>
    <s v="VIP"/>
    <m/>
    <m/>
    <s v="Tidak"/>
    <s v="COD"/>
    <n v="67000"/>
    <s v="Recon"/>
    <n v="83620"/>
    <x v="18"/>
  </r>
  <r>
    <s v="1359984378"/>
    <d v="2026-06-25T00:00:00"/>
    <s v="MEIKA-BERKARYA"/>
    <s v="Meika Berkarya"/>
    <s v="6287818525580"/>
    <s v="Kab. Kuningan"/>
    <s v="Cilimus"/>
    <s v="Jl. Panawuan Indrapatra, Panawuan"/>
    <s v="Ismed tadu (iaa)"/>
    <s v="6281355912582"/>
    <x v="18"/>
    <s v="Kab. Mamasa"/>
    <s v="Mamasa"/>
    <s v="Alamat: Desa Mamasa patokan rumah belakang gereja banggo Kecamatan Mamasa Kabupaten Mamasa Provinsi Sulawesi Barat"/>
    <n v="1"/>
    <s v="BARANG"/>
    <n v="100"/>
    <n v="0"/>
    <s v="EZ"/>
    <s v="Bulanan"/>
    <s v="Beli 1 Pembesar Layar Hp"/>
    <m/>
    <n v="63000"/>
    <n v="0"/>
    <n v="0"/>
    <n v="63000"/>
    <m/>
    <s v="Diskon"/>
    <n v="25200"/>
    <n v="37800"/>
    <n v="133000"/>
    <n v="1995"/>
    <s v="Ismed tadu (iaa)"/>
    <m/>
    <d v="2026-06-30T00:00:00"/>
    <m/>
    <x v="0"/>
    <m/>
    <s v="VIP"/>
    <m/>
    <m/>
    <s v="Tidak"/>
    <s v="COD"/>
    <n v="70000"/>
    <s v="Recon"/>
    <n v="93205"/>
    <x v="7"/>
  </r>
  <r>
    <s v="1359382137"/>
    <d v="2026-06-25T00:00:00"/>
    <s v="MEIKA-BERKARYA"/>
    <s v="Meika Berkarya"/>
    <s v="6287818525580"/>
    <s v="Kab. Kuningan"/>
    <s v="Cilimus"/>
    <s v="Jl. Panawuan Indrapatra, Panawuan, Kec. Cigandamekar, Kabupaten Kuningan, Jawa Barat"/>
    <s v="Haswiro (ca)"/>
    <s v="6281277333079"/>
    <x v="14"/>
    <s v="Palopo"/>
    <s v="Wara"/>
    <s v="Jln unanda no 1 desa. sampoddo (samping mesjid Al falah ) Kec Wara"/>
    <n v="1"/>
    <s v="BARANG"/>
    <n v="100"/>
    <n v="0"/>
    <s v="EZ"/>
    <s v="Bulanan"/>
    <s v="1 Topi Visor Anti UV (BLUE)"/>
    <m/>
    <n v="53000"/>
    <n v="0"/>
    <n v="0"/>
    <n v="53000"/>
    <m/>
    <s v="Diskon"/>
    <n v="21200"/>
    <n v="31800"/>
    <n v="137000"/>
    <n v="2055"/>
    <s v="Haswiro (ca)"/>
    <m/>
    <d v="2026-07-01T00:00:00"/>
    <s v="HUBUNGI PENERIMA (LANGSUNG ANTAR KE ALAMAT)"/>
    <x v="0"/>
    <m/>
    <s v="VIP"/>
    <m/>
    <m/>
    <s v="Tidak"/>
    <s v="COD"/>
    <n v="84000"/>
    <s v="Recon"/>
    <n v="103145"/>
    <x v="9"/>
  </r>
  <r>
    <s v="1359979392"/>
    <d v="2026-06-25T00:00:00"/>
    <s v="MEIKA-BERKARYA"/>
    <s v="Meika Berkarya"/>
    <s v="6287818525580"/>
    <s v="Kab. Kuningan"/>
    <s v="Cilimus"/>
    <s v="Jl. Panawuan Indrapatra, Panawuan, Kec. Cigandamekar, Kabupaten Kuningan, Jawa Barat"/>
    <s v="Dian inayah (Fr)"/>
    <s v="6287885448720"/>
    <x v="28"/>
    <s v="Tangerang"/>
    <s v="Pinang"/>
    <s v="Jlnseroja pinang griya permai no C7 RT 003/RW 006 Kelurahan Pinang, Kec Pinang"/>
    <n v="1"/>
    <s v="BARANG"/>
    <n v="100"/>
    <n v="0"/>
    <s v="EZ"/>
    <s v="Bulanan"/>
    <s v="1 SET GIGI PALSU"/>
    <m/>
    <n v="15000"/>
    <n v="0"/>
    <n v="0"/>
    <n v="15000"/>
    <m/>
    <s v="Diskon"/>
    <n v="9000"/>
    <n v="6000"/>
    <n v="70000"/>
    <n v="1050"/>
    <s v="Dian inayah (Fr)"/>
    <m/>
    <d v="2026-06-29T00:00:00"/>
    <s v="HUBUNGI PENERIMA (LANGSUNG ANTAR KE ALAMAT)"/>
    <x v="0"/>
    <m/>
    <s v="VIP"/>
    <m/>
    <m/>
    <s v="Tidak"/>
    <s v="COD"/>
    <n v="55000"/>
    <s v="Recon"/>
    <n v="62950"/>
    <x v="14"/>
  </r>
  <r>
    <s v="1358121945"/>
    <d v="2026-06-25T00:00:00"/>
    <s v="MEIKA-BERKARYA"/>
    <s v="Meika Berkarya"/>
    <s v="6287818525580"/>
    <s v="Kab. Kuningan"/>
    <s v="Cilimus"/>
    <s v="Jl. Panawuan Indrapatra, Panawuan"/>
    <s v="Alfian Husin (Jj)"/>
    <s v="6283190254517"/>
    <x v="3"/>
    <s v="Bitung"/>
    <s v="Maesa"/>
    <s v="Tinumbala Kelurahan /Desa Pateten Tiga Lorong 3, Rumah kayu paling ujung warna merah"/>
    <n v="1"/>
    <s v="BARANG"/>
    <n v="100"/>
    <n v="0"/>
    <s v="EZ"/>
    <s v="Bulanan"/>
    <s v="Beli 1 Dapat 6 Paket Buku Lancar Membaca Tanpa Mengeja"/>
    <m/>
    <n v="80000"/>
    <n v="0"/>
    <n v="0"/>
    <n v="80000"/>
    <m/>
    <s v="Diskon"/>
    <n v="32000"/>
    <n v="48000"/>
    <n v="164000"/>
    <n v="2460"/>
    <s v="ybs"/>
    <m/>
    <d v="2026-07-06T00:00:00"/>
    <m/>
    <x v="1"/>
    <m/>
    <s v="VIP"/>
    <m/>
    <m/>
    <s v="Tidak"/>
    <s v="COD"/>
    <n v="84000"/>
    <s v="-"/>
    <n v="113540"/>
    <x v="12"/>
  </r>
  <r>
    <s v="1358786605"/>
    <d v="2026-06-25T00:00:00"/>
    <s v="MEIKA-BERKARYA"/>
    <s v="Meika Berkarya"/>
    <s v="6287818525580"/>
    <s v="Kab. Kuningan"/>
    <s v="Cilimus"/>
    <s v="Jl. Panawuan Indrapatra, Panawuan, Kec. Cigandamekar, Kabupaten Kuningan, Jawa Barat"/>
    <s v="Vera Veronika wowiling (ar)"/>
    <s v="6282152716241"/>
    <x v="3"/>
    <s v="Tomohon"/>
    <s v="Tomohon Tengah"/>
    <s v="Kelurahan Kolongan Lingkungan 2 Jalan Pondaag 2 Ditugu jam Tomohon lurus sebelum kantor lurah belok kiri ada wisma katolik lalu belok kanan jalan rumah paling bawah"/>
    <n v="1"/>
    <s v="BARANG"/>
    <n v="100"/>
    <n v="0"/>
    <s v="EZ"/>
    <s v="Bulanan"/>
    <s v="1 SET GIGI PALSU"/>
    <m/>
    <n v="80000"/>
    <n v="0"/>
    <n v="0"/>
    <n v="80000"/>
    <m/>
    <s v="Diskon"/>
    <n v="32000"/>
    <n v="48000"/>
    <n v="140000"/>
    <n v="2100"/>
    <m/>
    <m/>
    <m/>
    <s v="HUBUNGI PENERIMA (LANGSUNG ANTAR KE ALAMAT)"/>
    <x v="1"/>
    <m/>
    <s v="VIP"/>
    <m/>
    <m/>
    <s v="Tidak"/>
    <s v="COD"/>
    <n v="60000"/>
    <s v="-"/>
    <n v="89900"/>
    <x v="20"/>
  </r>
  <r>
    <s v="1359389887"/>
    <d v="2026-06-25T00:00:00"/>
    <s v="MEIKA-BERKARYA"/>
    <s v="Meika Berkarya"/>
    <s v="6287818525580"/>
    <s v="Kab. Kuningan"/>
    <s v="Cilimus"/>
    <s v="Jl. Panawuan Indrapatra, Panawuan"/>
    <s v="Aulia (PS)"/>
    <s v="6281230233888"/>
    <x v="13"/>
    <s v="Kab. Kotawaringin Timur"/>
    <s v="Mentaya Hilir Selatan"/>
    <s v="Jl. Hm Arsad Km 43 Samuda Ujung Pandaran Kelurahan. Samuda Kota (Dekat RS Pratama Sanuda, ANTRAKN LANGSUNG KE ALAMAT)"/>
    <n v="1"/>
    <s v="BARANG"/>
    <n v="100"/>
    <n v="0"/>
    <s v="EZ"/>
    <s v="Bulanan"/>
    <s v="Beli 1 Gratis 1 Gelang Retro Terapi Batu Giok"/>
    <m/>
    <n v="63000"/>
    <n v="0"/>
    <n v="0"/>
    <n v="63000"/>
    <m/>
    <s v="Diskon"/>
    <n v="25200"/>
    <n v="37800"/>
    <n v="133000"/>
    <n v="1995"/>
    <s v="Aulia (PS)"/>
    <m/>
    <d v="2026-06-30T00:00:00"/>
    <m/>
    <x v="0"/>
    <m/>
    <s v="VIP"/>
    <m/>
    <m/>
    <s v="Tidak"/>
    <s v="COD"/>
    <n v="70000"/>
    <s v="Recon"/>
    <n v="93205"/>
    <x v="7"/>
  </r>
  <r>
    <s v="1359487186"/>
    <d v="2026-06-25T00:00:00"/>
    <s v="MEIKA-BERKARYA"/>
    <s v="Meika Berkarya"/>
    <s v="6287818525580"/>
    <s v="Kab. Kuningan"/>
    <s v="Cilimus"/>
    <s v="Jl. Panawuan Indrapatra, Panawuan, Kec. Cigandamekar, Kabupaten Kuningan, Jawa Barat"/>
    <s v="Azis Rohman ( Di)"/>
    <s v="628117450104"/>
    <x v="4"/>
    <s v="Kab. Tanjung Jabung Barat"/>
    <s v="Tungkal Ilir"/>
    <s v="Jl Kihajar Dewantara, Permata Hijau Blok A-36 Kelurahan Patunas , Kec Tungkal Ilir"/>
    <n v="1"/>
    <s v="BARANG"/>
    <n v="100"/>
    <n v="0"/>
    <s v="EZ"/>
    <s v="Bulanan"/>
    <s v="1 SET POMPA SEDOT MANUAL (1 POMPA DAN 1 SELANG)"/>
    <m/>
    <n v="50000"/>
    <n v="0"/>
    <n v="0"/>
    <n v="50000"/>
    <m/>
    <s v="Diskon"/>
    <n v="20000"/>
    <n v="30000"/>
    <n v="120000"/>
    <n v="1800"/>
    <s v="Azis Rohman ( Di)"/>
    <m/>
    <d v="2026-06-29T00:00:00"/>
    <s v="HUBUNGI PENERIMA (LANGSUNG ANTAR KE ALAMAT)"/>
    <x v="0"/>
    <m/>
    <s v="VIP"/>
    <m/>
    <m/>
    <s v="Tidak"/>
    <s v="COD"/>
    <n v="70000"/>
    <s v="Recon"/>
    <n v="88200"/>
    <x v="14"/>
  </r>
  <r>
    <s v="1358802667"/>
    <d v="2026-06-25T00:00:00"/>
    <s v="MEIKA-BERKARYA"/>
    <s v="Meika Berkarya"/>
    <s v="6287818525580"/>
    <s v="Kab. Kuningan"/>
    <s v="Cilimus"/>
    <s v="Jl. Panawuan Indrapatra, Panawuan, Kec. Cigandamekar, Kabupaten Kuningan, Jawa Barat"/>
    <s v="Idham Khalid ( Di)"/>
    <s v="6282251884847"/>
    <x v="19"/>
    <s v="Kab. Kutai Kartanegara"/>
    <s v="Loa Janan"/>
    <s v="Jln Soekarno Hatta Km 4 Rt 25 Desa Loajanan Ulu, Kec Loajanan"/>
    <n v="1"/>
    <s v="BARANG"/>
    <n v="100"/>
    <n v="0"/>
    <s v="EZ"/>
    <s v="Bulanan"/>
    <s v="1 SET POMPA SEDOT MANUAL (1 POMPA DAN 1 SELANG)"/>
    <m/>
    <n v="71000"/>
    <n v="0"/>
    <n v="0"/>
    <n v="71000"/>
    <m/>
    <s v="Diskon"/>
    <n v="28400"/>
    <n v="42600"/>
    <n v="141000"/>
    <n v="2115"/>
    <s v="Idham Khalid ( Di)"/>
    <m/>
    <d v="2026-07-03T00:00:00"/>
    <s v="HUBUNGI PENERIMA (LANGSUNG ANTAR KE ALAMAT)"/>
    <x v="0"/>
    <m/>
    <s v="VIP"/>
    <m/>
    <m/>
    <s v="Tidak"/>
    <s v="COD"/>
    <n v="70000"/>
    <s v="Recon"/>
    <n v="96285"/>
    <x v="0"/>
  </r>
  <r>
    <s v="1359487205"/>
    <d v="2026-06-25T00:00:00"/>
    <s v="MEIKA-BERKARYA"/>
    <s v="Meika Berkarya"/>
    <s v="6287818525580"/>
    <s v="Kab. Kuningan"/>
    <s v="Cilimus"/>
    <s v="Jl. Panawuan Indrapatra, Panawuan"/>
    <s v="KISMAN (PS)"/>
    <s v="6281354501963"/>
    <x v="8"/>
    <s v="Kab. Sigi"/>
    <s v="Marawola"/>
    <s v="Jl. Cemara RT 01  RW 01  Desa. Binangga (ANTRAKN LANGSUNG KE ALAMAT)"/>
    <n v="1"/>
    <s v="BARANG"/>
    <n v="100"/>
    <n v="0"/>
    <s v="EZ"/>
    <s v="Bulanan"/>
    <s v="Beli 2 Gratis 1 Semprotan Noozle"/>
    <m/>
    <n v="85000"/>
    <n v="0"/>
    <n v="0"/>
    <n v="85000"/>
    <m/>
    <s v="Diskon"/>
    <n v="34000"/>
    <n v="51000"/>
    <n v="189000"/>
    <n v="2835"/>
    <s v="KISMAN (PS)"/>
    <m/>
    <d v="2026-06-30T00:00:00"/>
    <m/>
    <x v="0"/>
    <m/>
    <s v="VIP"/>
    <m/>
    <m/>
    <s v="Tidak"/>
    <s v="COD"/>
    <n v="104000"/>
    <s v="Recon"/>
    <n v="135165"/>
    <x v="7"/>
  </r>
  <r>
    <s v="1359917003"/>
    <d v="2026-06-25T00:00:00"/>
    <s v="MEIKA-BERKARYA"/>
    <s v="Meika Berkarya"/>
    <s v="6287818525580"/>
    <s v="Kab. Kuningan"/>
    <s v="Cilimus"/>
    <s v="Jl. Panawuan Indrapatra, Panawuan"/>
    <s v="Muhammad Zainuddin (PS)"/>
    <s v="6285692202414"/>
    <x v="26"/>
    <s v="Kab. Bekasi"/>
    <s v="Babelan"/>
    <s v="Kp. Tambun Tiga bagian, RT/RW 024/013, Desa. Bunibakti (ANTRAKN LANGSUNG KE ALAMAT)"/>
    <n v="1"/>
    <s v="BARANG"/>
    <n v="100"/>
    <n v="0"/>
    <s v="EZ"/>
    <s v="Bulanan"/>
    <s v="Beli 1 Gratis 1 Gelang Retro Terapi Batu Giok"/>
    <m/>
    <n v="15000"/>
    <n v="0"/>
    <n v="0"/>
    <n v="15000"/>
    <m/>
    <s v="Diskon"/>
    <n v="9000"/>
    <n v="6000"/>
    <n v="85000"/>
    <n v="1275"/>
    <s v="Muhammad Zainuddin (PS)"/>
    <m/>
    <d v="2026-06-27T00:00:00"/>
    <m/>
    <x v="0"/>
    <m/>
    <s v="VIP"/>
    <m/>
    <m/>
    <s v="Tidak"/>
    <s v="COD"/>
    <n v="70000"/>
    <s v="Recon"/>
    <n v="77725"/>
    <x v="15"/>
  </r>
  <r>
    <s v="1359917577"/>
    <d v="2026-06-25T00:00:00"/>
    <s v="MEIKA-BERKARYA"/>
    <s v="Meika Berkarya"/>
    <s v="6287818525580"/>
    <s v="Kab. Kuningan"/>
    <s v="Cilimus"/>
    <s v="Jl. Panawuan Indrapatra, Panawuan"/>
    <s v="Anggoro Dwi Cahyo (ib)"/>
    <s v="6285742464734"/>
    <x v="15"/>
    <s v="Kab. Brebes"/>
    <s v="Brebes"/>
    <s v="Jln cempaka No.124 desa kaligangsa wetan"/>
    <n v="1"/>
    <s v="BARANG"/>
    <n v="100"/>
    <n v="0"/>
    <s v="EZ"/>
    <s v="Bulanan"/>
    <s v="Beli 1 Gratis 1 Gelang Retro Terapi Batu Giok"/>
    <m/>
    <n v="25000"/>
    <n v="0"/>
    <n v="0"/>
    <n v="25000"/>
    <m/>
    <s v="Diskon"/>
    <n v="18000"/>
    <n v="7000"/>
    <n v="95000"/>
    <n v="1425"/>
    <s v="Anggoro Dwi Cahyo (ib)"/>
    <m/>
    <d v="2026-06-27T00:00:00"/>
    <m/>
    <x v="0"/>
    <m/>
    <s v="VIP"/>
    <m/>
    <m/>
    <s v="Tidak"/>
    <s v="COD"/>
    <n v="70000"/>
    <s v="Recon"/>
    <n v="86575"/>
    <x v="15"/>
  </r>
  <r>
    <s v="1359917904"/>
    <d v="2026-06-25T00:00:00"/>
    <s v="MEIKA-BERKARYA"/>
    <s v="Meika Berkarya"/>
    <s v="6287818525580"/>
    <s v="Kab. Kuningan"/>
    <s v="Cilimus"/>
    <s v="Jl. Panawuan Indrapatra, Panawuan"/>
    <s v="Serli Mamuntu (Jj)"/>
    <s v="6285240859841"/>
    <x v="9"/>
    <s v="Kab. Halmahera Barat"/>
    <s v="Ibu"/>
    <s v="Jln. Kie Ici RT 001 Kelurahan /Desa Kie Ici, Patokan rumah samping jalan"/>
    <n v="1"/>
    <s v="BARANG"/>
    <n v="100"/>
    <n v="0"/>
    <s v="EZ"/>
    <s v="Bulanan"/>
    <s v="Beli 1 Dapat 6 Paket Buku Lancar Membaca Tanpa Mengeja"/>
    <m/>
    <n v="116000"/>
    <n v="0"/>
    <n v="0"/>
    <n v="116000"/>
    <m/>
    <s v="Diskon"/>
    <n v="46400"/>
    <n v="69600"/>
    <n v="200000"/>
    <n v="3000"/>
    <m/>
    <m/>
    <m/>
    <m/>
    <x v="1"/>
    <m/>
    <s v="VIP"/>
    <m/>
    <m/>
    <s v="Tidak"/>
    <s v="COD"/>
    <n v="84000"/>
    <s v="-"/>
    <n v="127400"/>
    <x v="20"/>
  </r>
  <r>
    <s v="1359243093"/>
    <d v="2026-06-25T00:00:00"/>
    <s v="MEIKA-BERKARYA"/>
    <s v="Meika Berkarya"/>
    <s v="6287818525580"/>
    <s v="Kab. Kuningan"/>
    <s v="Cilimus"/>
    <s v="Jl. Panawuan Indrapatra, Panawuan"/>
    <s v="Marthin Emor (Kin)"/>
    <s v="6285247625498"/>
    <x v="3"/>
    <s v="Kab. Minahasa Utara"/>
    <s v="Kauditan"/>
    <s v="Desa Kaasar, Jaga 8 (Patokan Ada baliho Nasi kepal 5000 depan Tugu slamat Datang Minut)"/>
    <n v="1"/>
    <s v="BARANG"/>
    <n v="100"/>
    <n v="0"/>
    <s v="EZ"/>
    <s v="Bulanan"/>
    <s v="Beli 1 Pembesar Layar Hp"/>
    <m/>
    <n v="87000"/>
    <n v="0"/>
    <n v="0"/>
    <n v="87000"/>
    <m/>
    <s v="Diskon"/>
    <n v="34800"/>
    <n v="52200"/>
    <n v="147000"/>
    <n v="2205"/>
    <s v="Marthin Emor (Kin)"/>
    <m/>
    <d v="2026-06-30T00:00:00"/>
    <m/>
    <x v="0"/>
    <m/>
    <s v="VIP"/>
    <m/>
    <m/>
    <s v="Tidak"/>
    <s v="COD"/>
    <n v="60000"/>
    <s v="Recon"/>
    <n v="92595"/>
    <x v="7"/>
  </r>
  <r>
    <s v="1359307999"/>
    <d v="2026-06-25T00:00:00"/>
    <s v="MEIKA-BERKARYA"/>
    <s v="Meika Berkarya"/>
    <s v="6287818525580"/>
    <s v="Kab. Kuningan"/>
    <s v="Cilimus"/>
    <s v="Jl. Panawuan Indrapatra, Panawuan"/>
    <s v="Dematrius Bekamau (ib)"/>
    <s v="6281237016052"/>
    <x v="1"/>
    <s v="Kab. Alor"/>
    <s v="Alor Barat Daya - Abad Selatan"/>
    <s v="Kel.Loutapati rt 006/rw003 Desa Kafelulang"/>
    <n v="1"/>
    <s v="BARANG"/>
    <n v="100"/>
    <n v="0"/>
    <s v="EZ"/>
    <s v="Bulanan"/>
    <s v="Beli 1 Gratis 1 Gelang Retro Terapi Batu Giok"/>
    <m/>
    <n v="80000"/>
    <n v="0"/>
    <n v="0"/>
    <n v="80000"/>
    <m/>
    <s v="Diskon"/>
    <n v="32000"/>
    <n v="48000"/>
    <n v="150000"/>
    <n v="2250"/>
    <m/>
    <m/>
    <m/>
    <m/>
    <x v="1"/>
    <m/>
    <s v="VIP"/>
    <m/>
    <m/>
    <s v="Tidak"/>
    <s v="COD"/>
    <n v="70000"/>
    <s v="-"/>
    <n v="99750"/>
    <x v="20"/>
  </r>
  <r>
    <s v="1359304161"/>
    <d v="2026-06-25T00:00:00"/>
    <s v="MEIKA-BERKARYA"/>
    <s v="Meika Berkarya"/>
    <s v="6287818525580"/>
    <s v="Kab. Kuningan"/>
    <s v="Cilimus"/>
    <s v="Jl. Panawuan Indrapatra, Panawuan"/>
    <s v="Rozikin (PS)"/>
    <s v="6285357573748"/>
    <x v="22"/>
    <s v="Kab. Lampung Tengah"/>
    <s v="Seputih Banyak"/>
    <s v="SB. 6 Desa. Tanjung Harapan RT 05 RW 12 (dekat musola nurul yakin depan warung mba asma. ANTRAKN LANGSUNG KE ALAMAT)"/>
    <n v="1"/>
    <s v="BARANG"/>
    <n v="100"/>
    <n v="0"/>
    <s v="EZ"/>
    <s v="Bulanan"/>
    <s v="Beli 2 Gratis 1 Semprotan Noozle"/>
    <m/>
    <n v="32000"/>
    <n v="0"/>
    <n v="0"/>
    <n v="32000"/>
    <m/>
    <s v="Diskon"/>
    <n v="12800"/>
    <n v="19200"/>
    <n v="136000"/>
    <n v="2040"/>
    <s v="Rozikin (PS)"/>
    <m/>
    <d v="2026-06-28T00:00:00"/>
    <m/>
    <x v="0"/>
    <m/>
    <s v="VIP"/>
    <m/>
    <m/>
    <s v="Tidak"/>
    <s v="COD"/>
    <n v="104000"/>
    <s v="Recon"/>
    <n v="114760"/>
    <x v="18"/>
  </r>
  <r>
    <s v="1359096366"/>
    <d v="2026-06-25T00:00:00"/>
    <s v="MEIKA-BERKARYA"/>
    <s v="Meika Berkarya"/>
    <s v="6287818525580"/>
    <s v="Kab. Kuningan"/>
    <s v="Cilimus"/>
    <s v="Jl. Panawuan Indrapatra, Panawuan, Kec. Cigandamekar, Kabupaten Kuningan, Jawa Barat"/>
    <s v="Supriyanto/ Yanto Jalil ( Di) hitam"/>
    <s v="62895322987771"/>
    <x v="26"/>
    <s v="Kab. Bekasi"/>
    <s v="Tambun Selatan"/>
    <s v="Jl Jatimayung 3 RT 01 RW 09 no 23 Kelurahan Jatimulya , Kec Tambun Selatan"/>
    <n v="1"/>
    <s v="BARANG"/>
    <n v="100"/>
    <n v="0"/>
    <s v="EZ"/>
    <s v="Bulanan"/>
    <s v="1 PCS TOPI KOMANDO (H)"/>
    <m/>
    <n v="15000"/>
    <n v="0"/>
    <n v="0"/>
    <n v="15000"/>
    <m/>
    <s v="Diskon"/>
    <n v="9000"/>
    <n v="6000"/>
    <n v="92500"/>
    <n v="1387.5"/>
    <s v="Supriyanto/ Yanto Jalil ( Di) hitam"/>
    <m/>
    <d v="2026-06-27T00:00:00"/>
    <s v="HUBUNGI PENERIMA (LANGSUNG ANTAR KE ALAMAT)"/>
    <x v="0"/>
    <m/>
    <s v="VIP"/>
    <m/>
    <m/>
    <s v="Tidak"/>
    <s v="COD"/>
    <n v="77500"/>
    <s v="Recon"/>
    <n v="85112.5"/>
    <x v="15"/>
  </r>
  <r>
    <s v="1359919300"/>
    <d v="2026-06-25T00:00:00"/>
    <s v="MEIKA-BERKARYA"/>
    <s v="Meika Berkarya"/>
    <s v="6287818525580"/>
    <s v="Kab. Kuningan"/>
    <s v="Cilimus"/>
    <s v="Jl. Panawuan Indrapatra, Panawuan, Kec. Cigandamekar, Kabupaten Kuningan, Jawa Barat"/>
    <s v="Hasanudin (rz)"/>
    <s v="6281350919744"/>
    <x v="19"/>
    <s v="Samarinda"/>
    <s v="Samarinda Ulu"/>
    <s v="Jln Kh Mas Mansyur Rt 25 Desa Loa Bakung ( Dekat Dengan Kantor Desa ) Kec Samarinda Ulu"/>
    <n v="1"/>
    <s v="BARANG"/>
    <n v="100"/>
    <n v="0"/>
    <s v="EZ"/>
    <s v="Bulanan"/>
    <s v="1 SET POMPA SEDOT MANUAL (1 POMPA DAN 1 SELANG)"/>
    <m/>
    <n v="57000"/>
    <n v="0"/>
    <n v="0"/>
    <n v="57000"/>
    <m/>
    <s v="Diskon"/>
    <n v="22800"/>
    <n v="34200"/>
    <n v="136000"/>
    <n v="2040"/>
    <m/>
    <m/>
    <m/>
    <s v="HUBUNGI PENERIMA (LANGSUNG ANTAR KE ALAMAT)"/>
    <x v="1"/>
    <m/>
    <s v="VIP"/>
    <m/>
    <m/>
    <s v="Tidak"/>
    <s v="COD"/>
    <n v="79000"/>
    <s v="-"/>
    <n v="99760"/>
    <x v="20"/>
  </r>
  <r>
    <s v="1359927337"/>
    <d v="2026-06-25T00:00:00"/>
    <s v="MEIKA-BERKARYA"/>
    <s v="Meika Berkarya"/>
    <s v="6287818525580"/>
    <s v="Kab. Kuningan"/>
    <s v="Cilimus"/>
    <s v="Jl. Panawuan Indrapatra, Panawuan"/>
    <s v="Lita Pattiwael (Kin)"/>
    <s v="6285335070069"/>
    <x v="7"/>
    <s v="Ambon"/>
    <s v="Teluk Ambon"/>
    <s v="Dusun/Jln. Hila Tanah Putih, Desa Tawiri, Dekat Gereja Imanuel"/>
    <n v="1"/>
    <s v="BARANG"/>
    <n v="100"/>
    <n v="0"/>
    <s v="EZ"/>
    <s v="Bulanan"/>
    <s v="Beli 1 Dapat 6 Paket Buku Lancar Membaca Tanpa Mengeja"/>
    <m/>
    <n v="84000"/>
    <n v="0"/>
    <n v="0"/>
    <n v="84000"/>
    <m/>
    <s v="Diskon"/>
    <n v="33600"/>
    <n v="50400"/>
    <n v="168000"/>
    <n v="2520"/>
    <s v="Lita Pattiwael (Kin)"/>
    <m/>
    <d v="2026-06-29T00:00:00"/>
    <m/>
    <x v="0"/>
    <m/>
    <s v="VIP"/>
    <m/>
    <m/>
    <s v="Tidak"/>
    <s v="COD"/>
    <n v="84000"/>
    <s v="Recon"/>
    <n v="115080"/>
    <x v="14"/>
  </r>
  <r>
    <s v="1359191998"/>
    <d v="2026-06-25T00:00:00"/>
    <s v="MEIKA-BERKARYA"/>
    <s v="Meika Berkarya"/>
    <s v="6287818525580"/>
    <s v="Kab. Kuningan"/>
    <s v="Cilimus"/>
    <s v="Jl. Panawuan Indrapatra, Panawuan"/>
    <s v="Jufri,S.H. (PS)"/>
    <s v="6285219169866"/>
    <x v="2"/>
    <s v="Bima"/>
    <s v="Raba"/>
    <s v="Jl. Jendral Sudirman RT.007/RW.003 Kelurahan.Rabangodu Selatan (selatan Alfamart/sebelah timur masjid Multazam Rabangodu selatan)"/>
    <n v="1"/>
    <s v="BARANG"/>
    <n v="100"/>
    <n v="0"/>
    <s v="EZ"/>
    <s v="Bulanan"/>
    <s v="Beli 1 Gratis 1 Gelang Retro Terapi Batu Giok"/>
    <m/>
    <n v="46000"/>
    <n v="0"/>
    <n v="0"/>
    <n v="46000"/>
    <m/>
    <s v="Diskon"/>
    <n v="18400"/>
    <n v="27600"/>
    <n v="116000"/>
    <n v="1740"/>
    <m/>
    <m/>
    <m/>
    <m/>
    <x v="1"/>
    <m/>
    <s v="VIP"/>
    <m/>
    <m/>
    <s v="Tidak"/>
    <s v="COD"/>
    <n v="70000"/>
    <s v="-"/>
    <n v="86660"/>
    <x v="20"/>
  </r>
  <r>
    <s v="1359641913"/>
    <d v="2026-06-25T00:00:00"/>
    <s v="MEIKA-BERKARYA"/>
    <s v="Meika Berkarya"/>
    <s v="6287818525580"/>
    <s v="Kab. Kuningan"/>
    <s v="Cilimus"/>
    <s v="Jl. Panawuan Indrapatra, Panawuan"/>
    <s v="DEBY CHRISTIN RANDANG (Kin)"/>
    <s v="6285399684040"/>
    <x v="3"/>
    <s v="Kab. Minahasa Utara"/>
    <s v="Airmadidi"/>
    <s v="PERUM AQUA ASRI DIDEPAN GEREJA MAHANAIM RT/RW: 001/015 KEL/DESA AIRMADIDI ATAS, SAMPING RUMAH ADA LAPANGAN BOLA KAKI"/>
    <n v="1"/>
    <s v="BARANG"/>
    <n v="100"/>
    <n v="0"/>
    <s v="EZ"/>
    <s v="Bulanan"/>
    <s v="Beli 1 Dapat 6 Paket Buku Lancar Membaca Tanpa Mengeja"/>
    <m/>
    <n v="87000"/>
    <n v="0"/>
    <n v="0"/>
    <n v="87000"/>
    <m/>
    <s v="Diskon"/>
    <n v="34800"/>
    <n v="52200"/>
    <n v="171000"/>
    <n v="2565"/>
    <s v="DEBY CHRISTIN RANDANG (Kin)"/>
    <m/>
    <d v="2026-06-29T00:00:00"/>
    <m/>
    <x v="0"/>
    <m/>
    <s v="VIP"/>
    <m/>
    <m/>
    <s v="Tidak"/>
    <s v="COD"/>
    <n v="84000"/>
    <s v="Recon"/>
    <n v="116235"/>
    <x v="14"/>
  </r>
  <r>
    <s v="1359193267"/>
    <d v="2026-06-25T00:00:00"/>
    <s v="MEIKA-BERKARYA"/>
    <s v="Meika Berkarya"/>
    <s v="6287818525580"/>
    <s v="Kab. Kuningan"/>
    <s v="Cilimus"/>
    <s v="Jl. Panawuan Indrapatra, Panawuan, Kec. Cigandamekar, Kabupaten Kuningan, Jawa Barat"/>
    <s v="Mulyadi (rz)"/>
    <s v="6285135337729"/>
    <x v="15"/>
    <s v="Kab. Purbalingga"/>
    <s v="Kalimanah"/>
    <s v="Perum indah estate RT 2 RW 3 ( Riman pertama perum baru ) Desa Babakan, Kec Kalimanah"/>
    <n v="1"/>
    <s v="BARANG"/>
    <n v="100"/>
    <n v="0"/>
    <s v="EZ"/>
    <s v="Bulanan"/>
    <s v="1 SET GIGI PALSU"/>
    <m/>
    <n v="25000"/>
    <n v="0"/>
    <n v="0"/>
    <n v="25000"/>
    <m/>
    <s v="Diskon"/>
    <n v="18000"/>
    <n v="7000"/>
    <n v="85000"/>
    <n v="1275"/>
    <s v="ybs"/>
    <m/>
    <d v="2026-07-04T00:00:00"/>
    <s v="HUBUNGI PENERIMA (LANGSUNG ANTAR KE ALAMAT)"/>
    <x v="1"/>
    <m/>
    <s v="VIP"/>
    <m/>
    <m/>
    <s v="Tidak"/>
    <s v="COD"/>
    <n v="60000"/>
    <s v="-"/>
    <n v="76725"/>
    <x v="19"/>
  </r>
  <r>
    <s v="1359646442"/>
    <d v="2026-06-25T00:00:00"/>
    <s v="MEIKA-BERKARYA"/>
    <s v="Meika Berkarya"/>
    <s v="6287818525580"/>
    <s v="Kab. Kuningan"/>
    <s v="Cilimus"/>
    <s v="Jl. Panawuan Indrapatra, Panawuan"/>
    <s v="Thomas Bora Malo Od."/>
    <s v="6281237030010"/>
    <x v="1"/>
    <s v="Kab. Sumba Barat Daya"/>
    <s v="Wewewa Tengah"/>
    <s v="Desa Lombu Dusun 1 Rw 2 Rt 5 Kec Wewewa Tengah (DIANTAR LANGSUNG KE ALAMAT PENERIMA)."/>
    <n v="1"/>
    <s v="BARANG"/>
    <n v="100"/>
    <n v="0"/>
    <s v="EZ"/>
    <s v="Bulanan"/>
    <s v="Beli 2 Pembesar Layar Hp"/>
    <m/>
    <n v="81000"/>
    <n v="0"/>
    <n v="0"/>
    <n v="81000"/>
    <m/>
    <s v="Diskon"/>
    <n v="32400"/>
    <n v="48600"/>
    <n v="185000"/>
    <n v="2775"/>
    <m/>
    <m/>
    <m/>
    <m/>
    <x v="1"/>
    <m/>
    <s v="VIP"/>
    <m/>
    <m/>
    <s v="Tidak"/>
    <s v="COD"/>
    <n v="104000"/>
    <s v="-"/>
    <n v="133625"/>
    <x v="20"/>
  </r>
  <r>
    <s v="1359924107"/>
    <d v="2026-06-25T00:00:00"/>
    <s v="MEIKA-BERKARYA"/>
    <s v="Meika Berkarya"/>
    <s v="6287818525580"/>
    <s v="Kab. Kuningan"/>
    <s v="Cilimus"/>
    <s v="Jl. Panawuan Indrapatra, Panawuan"/>
    <s v="IHYA ULUMUDDIN Od."/>
    <s v="6287898321429"/>
    <x v="2"/>
    <s v="Kab. Lombok Timur"/>
    <s v="Selong"/>
    <s v="Jalan Tengku Umar 24 Rt 05 Rw 04 Samping Cafe Balenta Kelurahan Selong Kec Selong (DIANTAR LANGSUNG KE ALAMAT PENERIMA)."/>
    <n v="1"/>
    <s v="BARANG"/>
    <n v="100"/>
    <n v="0"/>
    <s v="EZ"/>
    <s v="Bulanan"/>
    <s v="Beli 1 Gratis 1 Semprotan Noozle"/>
    <m/>
    <n v="48000"/>
    <n v="0"/>
    <n v="0"/>
    <n v="48000"/>
    <m/>
    <s v="Diskon"/>
    <n v="19200"/>
    <n v="28800"/>
    <n v="122000"/>
    <n v="1830"/>
    <s v="ybs"/>
    <m/>
    <d v="2026-07-06T00:00:00"/>
    <m/>
    <x v="1"/>
    <m/>
    <s v="VIP"/>
    <m/>
    <m/>
    <s v="Tidak"/>
    <s v="COD"/>
    <n v="74000"/>
    <s v="-"/>
    <n v="91370"/>
    <x v="12"/>
  </r>
  <r>
    <s v="1359174016"/>
    <d v="2026-06-25T00:00:00"/>
    <s v="MEIKA-BERKARYA"/>
    <s v="Meika Berkarya"/>
    <s v="6287818525580"/>
    <s v="Kab. Kuningan"/>
    <s v="Cilimus"/>
    <s v="Jl. Panawuan Indrapatra, Panawuan, Kec. Cigandamekar, Kabupaten Kuningan, Jawa Barat"/>
    <s v="Uso cell ( Di)"/>
    <s v="6285267044940"/>
    <x v="29"/>
    <s v="Kab. Kaur"/>
    <s v="Kelam Tengah"/>
    <s v="( Toko Uso Cell)Jln Raya Kelam Tengah, Desa Darat Sawah Kec Kelam Tengah"/>
    <n v="1"/>
    <s v="BARANG"/>
    <n v="100"/>
    <n v="0"/>
    <s v="EZ"/>
    <s v="Bulanan"/>
    <s v="1 SET POMPA SEDOT MANUAL (1 POMPA DAN 1 SELANG)"/>
    <m/>
    <n v="54000"/>
    <n v="0"/>
    <n v="0"/>
    <n v="54000"/>
    <m/>
    <s v="Diskon"/>
    <n v="21600"/>
    <n v="32400"/>
    <n v="124000"/>
    <n v="1860"/>
    <s v="Uso cell ( Di)"/>
    <m/>
    <d v="2026-06-29T00:00:00"/>
    <s v="HUBUNGI PENERIMA (LANGSUNG ANTAR KE ALAMAT)"/>
    <x v="0"/>
    <m/>
    <s v="VIP"/>
    <m/>
    <m/>
    <s v="Tidak"/>
    <s v="COD"/>
    <n v="70000"/>
    <s v="Recon"/>
    <n v="89740"/>
    <x v="14"/>
  </r>
  <r>
    <s v="1359940549"/>
    <d v="2026-06-25T00:00:00"/>
    <s v="MEIKA-BERKARYA"/>
    <s v="Meika Berkarya"/>
    <s v="6287818525580"/>
    <s v="Kab. Kuningan"/>
    <s v="Cilimus"/>
    <s v="Jl. Panawuan Indrapatra, Panawuan"/>
    <s v="Nunang Koba Od."/>
    <s v="6287868555922"/>
    <x v="34"/>
    <s v="Kab. Bangka Tengah"/>
    <s v="Koba"/>
    <s v="Jln. Kuala Baru Rt 16 Kelurahan Arung Dalam Kec Koba Bangka Tengah (DIANTAR LANGSUNG KE ALAMAT PENERIMA)."/>
    <n v="1"/>
    <s v="BARANG"/>
    <n v="100"/>
    <n v="0"/>
    <s v="EZ"/>
    <s v="Bulanan"/>
    <s v="Beli 1 Gratis 1 Gelang Retro Terapi Batu Giok"/>
    <m/>
    <n v="44000"/>
    <n v="0"/>
    <n v="0"/>
    <n v="44000"/>
    <m/>
    <s v="Diskon"/>
    <n v="17600"/>
    <n v="26400"/>
    <n v="105000"/>
    <n v="1575"/>
    <s v="Nunang Koba Od."/>
    <m/>
    <d v="2026-06-28T00:00:00"/>
    <m/>
    <x v="0"/>
    <m/>
    <s v="VIP"/>
    <m/>
    <m/>
    <s v="Tidak"/>
    <s v="COD"/>
    <n v="61000"/>
    <s v="Recon"/>
    <n v="77025"/>
    <x v="18"/>
  </r>
  <r>
    <s v="1359596109"/>
    <d v="2026-06-25T00:00:00"/>
    <s v="MEIKA-BERKARYA"/>
    <s v="Meika Berkarya"/>
    <s v="6287818525580"/>
    <s v="Kab. Kuningan"/>
    <s v="Cilimus"/>
    <s v="Jl. Panawuan Indrapatra, Panawuan"/>
    <s v="Nancy Parea (Jj)"/>
    <s v="6282198425918"/>
    <x v="7"/>
    <s v="Ambon"/>
    <s v="Baguala"/>
    <s v="Jln. Sisingamangaraja RT 023 RW 005 Kelurahan /Desa Passo, Patokan rumah Samping Toko Kue Castera"/>
    <n v="1"/>
    <s v="BARANG"/>
    <n v="100"/>
    <n v="0"/>
    <s v="EZ"/>
    <s v="Bulanan"/>
    <s v="Beli 2 Dapat 12 Paket Buku Lancar Membaca Tanpa Mengeja"/>
    <m/>
    <n v="84000"/>
    <n v="0"/>
    <n v="0"/>
    <n v="84000"/>
    <m/>
    <s v="Diskon"/>
    <n v="33600"/>
    <n v="50400"/>
    <n v="237000"/>
    <n v="3555"/>
    <s v="Meika Berkarya"/>
    <m/>
    <d v="2026-07-08T00:00:00"/>
    <m/>
    <x v="1"/>
    <m/>
    <s v="VIP"/>
    <m/>
    <m/>
    <s v="Tidak"/>
    <s v="COD"/>
    <n v="153000"/>
    <s v="-"/>
    <n v="183045"/>
    <x v="16"/>
  </r>
  <r>
    <s v="1355412212"/>
    <d v="2026-06-25T00:00:00"/>
    <s v="MEIKA-BERKARYA"/>
    <s v="Meika Berkarya"/>
    <s v="6287818525580"/>
    <s v="Kab. Kuningan"/>
    <s v="Cilimus"/>
    <s v="Jl. Panawuan Indrapatra, Panawuan"/>
    <s v="Wawan H. (Yn)"/>
    <s v="6282192902211"/>
    <x v="23"/>
    <s v="Kab. Konawe"/>
    <s v="Wonggeduku"/>
    <s v="Jl. Garuda No. 80 Desa Puuduria Kec Wonggeduku Kab Konawe Patokan Rumah Dekat Puskesmas Wonggeduku cat Rumah Warna Kuning (DIANTAR LANGSUNG KE ALAMAT PENERIMA)."/>
    <n v="1"/>
    <s v="BARANG"/>
    <n v="100"/>
    <n v="0"/>
    <s v="EZ"/>
    <s v="Bulanan"/>
    <s v="Beli 1 Gratis 1 Gelang Retro Terapi Batu Giok"/>
    <m/>
    <n v="77000"/>
    <n v="0"/>
    <n v="0"/>
    <n v="77000"/>
    <m/>
    <s v="Diskon"/>
    <n v="30800"/>
    <n v="46200"/>
    <n v="147000"/>
    <n v="2205"/>
    <s v="Wawan H. (Yn)"/>
    <m/>
    <d v="2026-06-30T00:00:00"/>
    <m/>
    <x v="0"/>
    <m/>
    <s v="VIP"/>
    <m/>
    <m/>
    <s v="Tidak"/>
    <s v="COD"/>
    <n v="70000"/>
    <s v="Recon"/>
    <n v="98595"/>
    <x v="7"/>
  </r>
  <r>
    <s v="1359940002"/>
    <d v="2026-06-25T00:00:00"/>
    <s v="MEIKA-BERKARYA"/>
    <s v="Meika Berkarya"/>
    <s v="6287818525580"/>
    <s v="Kab. Kuningan"/>
    <s v="Cilimus"/>
    <s v="Jl. Panawuan Indrapatra, Panawuan"/>
    <s v="Sion Od."/>
    <s v="6281549432106"/>
    <x v="5"/>
    <s v="Kab. Sanggau"/>
    <s v="Meliau"/>
    <s v="Dusun Tanjung Iman Desa Melawi Makmur Rt 02 Kec Meliau (DIANTAR LANGSUNG KE ALAMAT PENERIMA)."/>
    <n v="1"/>
    <s v="BARANG"/>
    <n v="100"/>
    <n v="0"/>
    <s v="EZ"/>
    <s v="Bulanan"/>
    <s v="Beli 2 Gratis 1 Semprotan Noozle"/>
    <m/>
    <n v="74000"/>
    <n v="0"/>
    <n v="0"/>
    <n v="74000"/>
    <m/>
    <s v="Diskon"/>
    <n v="29600"/>
    <n v="44400"/>
    <n v="175000"/>
    <n v="2625"/>
    <s v="Meika Berkarya"/>
    <m/>
    <d v="2026-07-08T00:00:00"/>
    <m/>
    <x v="1"/>
    <m/>
    <s v="VIP"/>
    <m/>
    <m/>
    <s v="Tidak"/>
    <s v="COD"/>
    <n v="101000"/>
    <s v="-"/>
    <n v="127975"/>
    <x v="16"/>
  </r>
  <r>
    <s v="1359666633"/>
    <d v="2026-06-25T00:00:00"/>
    <s v="MEIKA-BERKARYA"/>
    <s v="Meika Berkarya"/>
    <s v="6287818525580"/>
    <s v="Kab. Kuningan"/>
    <s v="Cilimus"/>
    <s v="Jl. Panawuan Indrapatra, Panawuan"/>
    <s v="Abdur Rahman (Kin)"/>
    <s v="6282211130563"/>
    <x v="8"/>
    <s v="Kab. Parigi Moutong"/>
    <s v="Parigi Selatan"/>
    <s v="Desa Dolago, Jln. Trans Sulawesi RT 2 RW 2 No. 50"/>
    <n v="1"/>
    <s v="BARANG"/>
    <n v="100"/>
    <n v="0"/>
    <s v="EZ"/>
    <s v="Bulanan"/>
    <s v="Beli 1 Gratis 1 Gelang Retro Terapi Batu Giok"/>
    <m/>
    <n v="85000"/>
    <n v="0"/>
    <n v="0"/>
    <n v="85000"/>
    <m/>
    <s v="Diskon"/>
    <n v="34000"/>
    <n v="51000"/>
    <n v="145000"/>
    <n v="2175"/>
    <m/>
    <m/>
    <m/>
    <m/>
    <x v="1"/>
    <m/>
    <s v="VIP"/>
    <m/>
    <m/>
    <s v="Tidak"/>
    <s v="COD"/>
    <n v="60000"/>
    <s v="-"/>
    <n v="91825"/>
    <x v="20"/>
  </r>
  <r>
    <s v="1359937183"/>
    <d v="2026-06-25T00:00:00"/>
    <s v="MEIKA-BERKARYA"/>
    <s v="Meika Berkarya"/>
    <s v="6287818525580"/>
    <s v="Kab. Kuningan"/>
    <s v="Cilimus"/>
    <s v="Jl. Panawuan Indrapatra, Panawuan, Kec. Cigandamekar, Kabupaten Kuningan, Jawa Barat"/>
    <s v="Umiy Zulfa (ar)"/>
    <s v="6285715501470"/>
    <x v="28"/>
    <s v="Kab. Tangerang"/>
    <s v="Cisoka"/>
    <s v="Kp lukun RT 01 RW 01 Gg butik depan toko Niceso Desa Cisoka, Kecamatan Cisoka"/>
    <n v="1"/>
    <s v="BARANG"/>
    <n v="100"/>
    <n v="0"/>
    <s v="EZ"/>
    <s v="Bulanan"/>
    <s v="1 SET GIGI PALSU"/>
    <m/>
    <n v="15000"/>
    <n v="0"/>
    <n v="0"/>
    <n v="15000"/>
    <m/>
    <s v="Diskon"/>
    <n v="9000"/>
    <n v="6000"/>
    <n v="75000"/>
    <n v="1125"/>
    <s v="jn"/>
    <s v="Atasan/Staf/Karyawan"/>
    <d v="2026-06-30T00:00:00"/>
    <s v="HUBUNGI PENERIMA (LANGSUNG ANTAR KE ALAMAT)"/>
    <x v="1"/>
    <m/>
    <s v="VIP"/>
    <m/>
    <m/>
    <s v="Tidak"/>
    <s v="COD"/>
    <n v="60000"/>
    <s v="-"/>
    <n v="67875"/>
    <x v="7"/>
  </r>
  <r>
    <s v="1359068132"/>
    <d v="2026-06-25T00:00:00"/>
    <s v="MEIKA-BERKARYA"/>
    <s v="Meika Berkarya"/>
    <s v="6287818525580"/>
    <s v="Kab. Kuningan"/>
    <s v="Cilimus"/>
    <s v="Jl. Panawuan Indrapatra, Panawuan"/>
    <s v="CHANDRA DHARMA(Mar)."/>
    <s v="6289634756070"/>
    <x v="12"/>
    <s v="Kab. Gianyar"/>
    <s v="Blahbatuh"/>
    <s v="Jalan raya tojan,Desa tojan, kecamatan blah batuh, kabupaten gianyar, privinsi bali(belakang rumah bidan sri)"/>
    <n v="1"/>
    <s v="BARANG"/>
    <n v="100"/>
    <n v="0"/>
    <s v="EZ"/>
    <s v="Bulanan"/>
    <s v="Beli 1 Semprotan Noozle"/>
    <m/>
    <n v="38000"/>
    <n v="0"/>
    <n v="0"/>
    <n v="38000"/>
    <m/>
    <s v="Diskon"/>
    <n v="15200"/>
    <n v="22800"/>
    <n v="83000"/>
    <n v="1245"/>
    <s v="CHANDRA DHARMA(Mar)."/>
    <m/>
    <d v="2026-06-30T00:00:00"/>
    <m/>
    <x v="0"/>
    <m/>
    <s v="VIP"/>
    <m/>
    <m/>
    <s v="Tidak"/>
    <s v="COD"/>
    <n v="45000"/>
    <s v="Recon"/>
    <n v="58955"/>
    <x v="7"/>
  </r>
  <r>
    <s v="1359936990"/>
    <d v="2026-06-25T00:00:00"/>
    <s v="MEIKA-BERKARYA"/>
    <s v="Meika Berkarya"/>
    <s v="6287818525580"/>
    <s v="Kab. Kuningan"/>
    <s v="Cilimus"/>
    <s v="Jl. Panawuan Indrapatra, Panawuan"/>
    <s v="Aron (Yn)"/>
    <s v="6285237062773"/>
    <x v="1"/>
    <s v="Kab. Ende"/>
    <s v="Ende"/>
    <s v="Desa Uzuramba Barat RT 02 RW 01 Dusun Redabei No. 06 Kec Ende Kab Ende Patokan Rumah Sebelah Kanan ciri-ciri Rumah Tembok (DIANTAR LANGSUNG KE ALAMAT PENERIMA)."/>
    <n v="1"/>
    <s v="BARANG"/>
    <n v="100"/>
    <n v="0"/>
    <s v="EZ"/>
    <s v="Bulanan"/>
    <s v="Beli 1 Pembesar Layar Hp"/>
    <m/>
    <n v="100000"/>
    <n v="0"/>
    <n v="0"/>
    <n v="100000"/>
    <m/>
    <s v="Diskon"/>
    <n v="40000"/>
    <n v="60000"/>
    <n v="165000"/>
    <n v="2475"/>
    <m/>
    <m/>
    <m/>
    <m/>
    <x v="1"/>
    <m/>
    <s v="VIP"/>
    <m/>
    <m/>
    <s v="Tidak"/>
    <s v="COD"/>
    <n v="65000"/>
    <s v="-"/>
    <n v="102525"/>
    <x v="20"/>
  </r>
  <r>
    <s v="1359663089"/>
    <d v="2026-06-25T00:00:00"/>
    <s v="MEIKA-BERKARYA"/>
    <s v="Meika Berkarya"/>
    <s v="6287818525580"/>
    <s v="Kab. Kuningan"/>
    <s v="Cilimus"/>
    <s v="Jl. Panawuan Indrapatra, Panawuan, Kec. Cigandamekar, Kabupaten Kuningan, Jawa Barat"/>
    <s v="Jubenhin ( Di)"/>
    <s v="6281349774963"/>
    <x v="13"/>
    <s v="Palangkaraya"/>
    <s v="Jekan Raya"/>
    <s v="Jln Danau Burung L No 03 , Rt 02 Rw 07 , Kelurahan Bukit Tunggal ( Patokan Tiang Pagar Cat Biru) Kec Jekan Raya"/>
    <n v="1"/>
    <s v="BARANG"/>
    <n v="100"/>
    <n v="0"/>
    <s v="EZ"/>
    <s v="Bulanan"/>
    <s v="1 SET POMPA SEDOT MANUAL (1 POMPA DAN 1 SELANG)"/>
    <m/>
    <n v="44000"/>
    <n v="0"/>
    <n v="0"/>
    <n v="44000"/>
    <m/>
    <s v="Diskon"/>
    <n v="17600"/>
    <n v="26400"/>
    <n v="114000"/>
    <n v="1710"/>
    <s v="Jubenhin ( Di)"/>
    <m/>
    <d v="2026-06-30T00:00:00"/>
    <s v="HUBUNGI PENERIMA (LANGSUNG ANTAR KE ALAMAT)"/>
    <x v="0"/>
    <m/>
    <s v="VIP"/>
    <m/>
    <m/>
    <s v="Tidak"/>
    <s v="COD"/>
    <n v="70000"/>
    <s v="Recon"/>
    <n v="85890"/>
    <x v="7"/>
  </r>
  <r>
    <s v="1359613820"/>
    <d v="2026-06-25T00:00:00"/>
    <s v="MEIKA-BERKARYA"/>
    <s v="Meika Berkarya"/>
    <s v="6287818525580"/>
    <s v="Kab. Kuningan"/>
    <s v="Cilimus"/>
    <s v="Jl. Panawuan Indrapatra, Panawuan"/>
    <s v="Yorie Matindas (PS)"/>
    <s v="6282197375277"/>
    <x v="11"/>
    <s v="Kab. Pohuwato"/>
    <s v="Marisa"/>
    <s v="Desa. Teratai (Dekat kantor desa teratai, Cet rumah warna kuring/cream ANTRAKN LANGSUNG KE ALAMAT)"/>
    <n v="1"/>
    <s v="BARANG"/>
    <n v="100"/>
    <n v="0"/>
    <s v="EZ"/>
    <s v="Bulanan"/>
    <s v="Beli 1 Gratis 1 Gelang Retro Terapi Batu Giok"/>
    <m/>
    <n v="85000"/>
    <n v="0"/>
    <n v="0"/>
    <n v="85000"/>
    <m/>
    <s v="Diskon"/>
    <n v="34000"/>
    <n v="51000"/>
    <n v="155000"/>
    <n v="2325"/>
    <s v="Meika Berkarya"/>
    <m/>
    <d v="2026-07-07T00:00:00"/>
    <m/>
    <x v="1"/>
    <m/>
    <s v="VIP"/>
    <m/>
    <m/>
    <s v="Tidak"/>
    <s v="COD"/>
    <n v="70000"/>
    <s v="-"/>
    <n v="101675"/>
    <x v="2"/>
  </r>
  <r>
    <s v="1359268894"/>
    <d v="2026-06-26T00:00:00"/>
    <s v="MEIKA-BERKARYA"/>
    <s v="Meika Berkarya"/>
    <s v="6287818525580"/>
    <s v="Kab. Kuningan"/>
    <s v="Cilimus"/>
    <s v="Jl. Panawuan Indrapatra, Panawuan, Kec. Cigandamekar, Kabupaten Kuningan, Jawa Barat"/>
    <s v="Koswara (Rs)"/>
    <s v="6281223200125"/>
    <x v="26"/>
    <s v="Kab. Bandung"/>
    <s v="Ibun"/>
    <s v="Rt 01 Rw 11, Kp. Bongkok, Desa Dukuh (Dekat Bangsammpah) Kec Ibun"/>
    <n v="1"/>
    <s v="BARANG"/>
    <n v="100"/>
    <n v="0"/>
    <s v="EZ"/>
    <s v="Bulanan"/>
    <s v="1 SET POMPA SEDOT MANUAL (1 POMPA DAN 1 SELANG)"/>
    <m/>
    <n v="12000"/>
    <n v="0"/>
    <n v="0"/>
    <n v="12000"/>
    <m/>
    <s v="Diskon"/>
    <n v="7000"/>
    <n v="5000"/>
    <n v="82000"/>
    <n v="1230"/>
    <s v="Koswara (Rs)"/>
    <m/>
    <d v="2026-06-27T00:00:00"/>
    <s v="HUBUNGI PENERIMA (LANGSUNG ANTAR KE ALAMAT)"/>
    <x v="0"/>
    <m/>
    <s v="VIP"/>
    <m/>
    <m/>
    <s v="Tidak"/>
    <s v="COD"/>
    <n v="70000"/>
    <s v="Recon"/>
    <n v="75770"/>
    <x v="25"/>
  </r>
  <r>
    <s v="1359772140"/>
    <d v="2026-06-26T00:00:00"/>
    <s v="MEIKA-BERKARYA"/>
    <s v="Meika Berkarya"/>
    <s v="6287818525580"/>
    <s v="Kab. Kuningan"/>
    <s v="Cilimus"/>
    <s v="Jl. Panawuan Indrapatra, Panawuan"/>
    <s v="Dg. Nabi (PS)"/>
    <s v="6282192875551"/>
    <x v="14"/>
    <s v="Kab. Jeneponto"/>
    <s v="Bangkala Barat"/>
    <s v="Dusun. Tanaeja Desa. Beroangin (Cat rumah warna coklat, ANTRAKN LANGSUNG KE ALAMAT)"/>
    <n v="1"/>
    <s v="BARANG"/>
    <n v="100"/>
    <n v="0"/>
    <s v="EZ"/>
    <s v="Bulanan"/>
    <s v="Beli 1 Gratis 1 Parfum Mobil"/>
    <m/>
    <n v="61000"/>
    <n v="0"/>
    <n v="0"/>
    <n v="61000"/>
    <m/>
    <s v="Diskon"/>
    <n v="24400"/>
    <n v="36600"/>
    <n v="165000"/>
    <n v="2475"/>
    <s v="Dg. Nabi (PS)"/>
    <m/>
    <d v="2026-07-01T00:00:00"/>
    <m/>
    <x v="0"/>
    <m/>
    <s v="VIP"/>
    <m/>
    <m/>
    <s v="Tidak"/>
    <s v="COD"/>
    <n v="104000"/>
    <s v="Recon"/>
    <n v="125925"/>
    <x v="7"/>
  </r>
  <r>
    <s v="1358670223"/>
    <d v="2026-06-26T00:00:00"/>
    <s v="MEIKA-BERKARYA"/>
    <s v="Meika Berkarya"/>
    <s v="6287818525580"/>
    <s v="Kab. Kuningan"/>
    <s v="Cilimus"/>
    <s v="Jl. Panawuan Indrapatra, Panawuan"/>
    <s v="Yuliana Nubatonis Od."/>
    <s v="628113826645"/>
    <x v="1"/>
    <s v="Kupang"/>
    <s v="Oebobo"/>
    <s v="Jln. Batu Tulis Rt 02 Rw 8 Kelurahan Fatululi Kec Oebobo Kupang (DIANTAR LANGSUNG KE ALAMAT PENERIMA) Belakang Gereja Maranatha II."/>
    <n v="1"/>
    <s v="BARANG"/>
    <n v="100"/>
    <n v="0"/>
    <s v="EZ"/>
    <s v="Bulanan"/>
    <s v="Beli 1 Gratis 1 Sikat Punggug"/>
    <m/>
    <n v="64000"/>
    <n v="0"/>
    <n v="0"/>
    <n v="64000"/>
    <m/>
    <s v="Diskon"/>
    <n v="25600"/>
    <n v="38400"/>
    <n v="135000"/>
    <n v="2025"/>
    <s v="Yuliana Nubatonis Od."/>
    <m/>
    <d v="2026-06-29T00:00:00"/>
    <m/>
    <x v="0"/>
    <m/>
    <s v="VIP"/>
    <m/>
    <m/>
    <s v="Tidak"/>
    <s v="COD"/>
    <n v="71000"/>
    <s v="Recon"/>
    <n v="94575"/>
    <x v="18"/>
  </r>
  <r>
    <s v="1360009243"/>
    <d v="2026-06-26T00:00:00"/>
    <s v="MEIKA-BERKARYA"/>
    <s v="Meika Berkarya"/>
    <s v="6287818525580"/>
    <s v="Kab. Kuningan"/>
    <s v="Cilimus"/>
    <s v="Jl. Panawuan Indrapatra, Panawuan"/>
    <s v="Roy (PS)"/>
    <s v="6281339620590"/>
    <x v="1"/>
    <s v="Kab. Lembata"/>
    <s v="Ile Ape"/>
    <s v="Dusun 4 Jln. Trans Ile Ape. Desa. Tagawiti (Lorong gereja naik terus ke lorong 3 belok kiri rumah kedua, HUBUNGI VIA WHATSAPP)"/>
    <n v="1"/>
    <s v="BARANG"/>
    <n v="100"/>
    <n v="0"/>
    <s v="EZ"/>
    <s v="Bulanan"/>
    <s v="Beli 1 Gratis 1 Sikat Punggug"/>
    <m/>
    <n v="84000"/>
    <n v="0"/>
    <n v="0"/>
    <n v="84000"/>
    <m/>
    <s v="Diskon"/>
    <n v="33600"/>
    <n v="50400"/>
    <n v="154000"/>
    <n v="2310"/>
    <m/>
    <m/>
    <m/>
    <m/>
    <x v="1"/>
    <m/>
    <s v="VIP"/>
    <m/>
    <m/>
    <s v="Tidak"/>
    <s v="COD"/>
    <n v="70000"/>
    <s v="-"/>
    <n v="101290"/>
    <x v="20"/>
  </r>
  <r>
    <s v="1360002556"/>
    <d v="2026-06-26T00:00:00"/>
    <s v="MEIKA-BERKARYA"/>
    <s v="Meika Berkarya"/>
    <s v="6287818525580"/>
    <s v="Kab. Kuningan"/>
    <s v="Cilimus"/>
    <s v="Jl. Panawuan Indrapatra, Panawuan"/>
    <s v="Ketut Sudarna (Kin)"/>
    <s v="6285904501166"/>
    <x v="12"/>
    <s v="Kab. Gianyar"/>
    <s v="Payangan"/>
    <s v="Br. Penginyahan Desa Puhu, Patokan Dari Gilded Palms Villa Ke Utara (TELPON NO WHATSAPP PENERIMA)"/>
    <n v="1"/>
    <s v="BARANG"/>
    <n v="100"/>
    <n v="0"/>
    <s v="EZ"/>
    <s v="Bulanan"/>
    <s v="Beli 1 Gratis 1 Sikat Punggug"/>
    <m/>
    <n v="38000"/>
    <n v="0"/>
    <n v="0"/>
    <n v="38000"/>
    <m/>
    <s v="Diskon"/>
    <n v="15200"/>
    <n v="22800"/>
    <n v="108000"/>
    <n v="1620"/>
    <s v="Ketut Sudarna (Kin)"/>
    <m/>
    <d v="2026-06-29T00:00:00"/>
    <m/>
    <x v="0"/>
    <m/>
    <s v="VIP"/>
    <m/>
    <m/>
    <s v="Tidak"/>
    <s v="COD"/>
    <n v="70000"/>
    <s v="Recon"/>
    <n v="83580"/>
    <x v="18"/>
  </r>
  <r>
    <s v="1359414643"/>
    <d v="2026-06-26T00:00:00"/>
    <s v="MEIKA-BERKARYA"/>
    <s v="Meika Berkarya"/>
    <s v="6287818525580"/>
    <s v="Kab. Kuningan"/>
    <s v="Cilimus"/>
    <s v="Jl. Panawuan Indrapatra, Panawuan"/>
    <s v="H. Umar Ridwan (PS)"/>
    <s v="6283148011064"/>
    <x v="26"/>
    <s v="Kab. Indramayu"/>
    <s v="Balongan"/>
    <s v="Desa. Tegal Sembadra RT/RW 09/01 (Depan masjid At-Taqwa)"/>
    <n v="1"/>
    <s v="BARANG"/>
    <n v="100"/>
    <n v="0"/>
    <s v="EZ"/>
    <s v="Bulanan"/>
    <s v="Beli 1 Gratis 1 Sikat Punggug"/>
    <m/>
    <n v="8000"/>
    <n v="0"/>
    <n v="0"/>
    <n v="8000"/>
    <m/>
    <s v="Diskon"/>
    <n v="3000"/>
    <n v="5000"/>
    <n v="78000"/>
    <n v="1170"/>
    <s v="H. Umar Ridwan (PS)"/>
    <m/>
    <d v="2026-06-27T00:00:00"/>
    <m/>
    <x v="0"/>
    <m/>
    <s v="VIP"/>
    <m/>
    <m/>
    <s v="Tidak"/>
    <s v="COD"/>
    <n v="70000"/>
    <s v="Recon"/>
    <n v="71830"/>
    <x v="25"/>
  </r>
  <r>
    <s v="1360007255"/>
    <d v="2026-06-26T00:00:00"/>
    <s v="MEIKA-BERKARYA"/>
    <s v="Meika Berkarya"/>
    <s v="6287818525580"/>
    <s v="Kab. Kuningan"/>
    <s v="Cilimus"/>
    <s v="Jl. Panawuan Indrapatra, Panawuan"/>
    <s v="AgusTriyana (ib)"/>
    <s v="628978225750"/>
    <x v="20"/>
    <s v="Kab. Sleman"/>
    <s v="Godean"/>
    <s v="Prenggan rt2,RW.16, sidokarto,Godean,Sleman Yk"/>
    <n v="1"/>
    <s v="BARANG"/>
    <n v="100"/>
    <n v="0"/>
    <s v="EZ"/>
    <s v="Bulanan"/>
    <s v="Beli 1 Gratis 1 Sikat Punggug"/>
    <m/>
    <n v="20000"/>
    <n v="0"/>
    <n v="0"/>
    <n v="20000"/>
    <m/>
    <s v="Diskon"/>
    <n v="13000"/>
    <n v="7000"/>
    <n v="90000"/>
    <n v="1350"/>
    <s v="ybs"/>
    <m/>
    <d v="2026-07-02T00:00:00"/>
    <m/>
    <x v="1"/>
    <m/>
    <s v="VIP"/>
    <m/>
    <m/>
    <s v="Tidak"/>
    <s v="COD"/>
    <n v="70000"/>
    <s v="-"/>
    <n v="81650"/>
    <x v="9"/>
  </r>
  <r>
    <s v="1358689677"/>
    <d v="2026-06-26T00:00:00"/>
    <s v="MEIKA-BERKARYA"/>
    <s v="Meika Berkarya"/>
    <s v="6287818525580"/>
    <s v="Kab. Kuningan"/>
    <s v="Cilimus"/>
    <s v="Jl. Panawuan Indrapatra, Panawuan, Kec. Cigandamekar, Kabupaten Kuningan, Jawa Barat"/>
    <s v="Anton (SP)"/>
    <s v="628125242369"/>
    <x v="16"/>
    <s v="Surabaya"/>
    <s v="Rungkut"/>
    <s v="Rungkut Mejoyo Selatan IV/45 Blok P/23 Kelurahan Kali Rungkut, Kec Rungkut"/>
    <n v="1"/>
    <s v="BARANG"/>
    <n v="100"/>
    <n v="0"/>
    <s v="EZ"/>
    <s v="Bulanan"/>
    <s v="2 SET POMPA SEDOT MANUAL (2 POMPA DAN 2 SELANG)"/>
    <m/>
    <n v="21000"/>
    <n v="0"/>
    <n v="0"/>
    <n v="21000"/>
    <m/>
    <s v="Diskon"/>
    <n v="8400"/>
    <n v="12600"/>
    <n v="0"/>
    <n v="0"/>
    <s v="Anton (SP)"/>
    <m/>
    <d v="2026-06-28T00:00:00"/>
    <s v="HUBUNGI PENERIMA (LANGSUNG ANTAR KE ALAMAT)"/>
    <x v="0"/>
    <m/>
    <s v="VIP"/>
    <m/>
    <m/>
    <s v="Tidak"/>
    <s v="NONCOD"/>
    <n v="-21000"/>
    <s v="-"/>
    <n v="-12600"/>
    <x v="15"/>
  </r>
  <r>
    <s v="1359409544"/>
    <d v="2026-06-26T00:00:00"/>
    <s v="MEIKA-BERKARYA"/>
    <s v="Meika Berkarya"/>
    <s v="6287818525580"/>
    <s v="Kab. Kuningan"/>
    <s v="Cilimus"/>
    <s v="Jl. Panawuan Indrapatra, Panawuan, Kec. Cigandamekar, Kabupaten Kuningan, Jawa Barat"/>
    <s v="Tigormanalu (PTR)"/>
    <s v="62813840777359"/>
    <x v="24"/>
    <s v="Jakarta Selatan"/>
    <s v="Jagakarsa"/>
    <s v="Jl. Rancho Indah, Kelurahan Tanjung Barat, RT. 008 / RW. 002, Patokan Rumah SDN Tanjung Barat 03 Pagi, Jagakarsa. (No. Hp Lain : ,62 821-2301-7100)"/>
    <n v="1"/>
    <s v="BARANG"/>
    <n v="100"/>
    <n v="0"/>
    <s v="EZ"/>
    <s v="Bulanan"/>
    <s v="1 Paket Pembersih Kerak"/>
    <m/>
    <n v="14000"/>
    <n v="0"/>
    <n v="0"/>
    <n v="14000"/>
    <m/>
    <s v="Diskon"/>
    <n v="8000"/>
    <n v="6000"/>
    <n v="79400"/>
    <n v="1191"/>
    <s v="ybs"/>
    <m/>
    <d v="2026-07-04T00:00:00"/>
    <s v="HUBUNGI PENERIMA (LANGSUNG ANTAR KE ALAMAT)"/>
    <x v="1"/>
    <m/>
    <s v="VIP"/>
    <m/>
    <m/>
    <s v="Tidak"/>
    <s v="COD"/>
    <n v="65400"/>
    <s v="-"/>
    <n v="72209"/>
    <x v="0"/>
  </r>
  <r>
    <s v="1360098351"/>
    <d v="2026-06-26T00:00:00"/>
    <s v="MEIKA-BERKARYA"/>
    <s v="Meika Berkarya"/>
    <s v="6287818525580"/>
    <s v="Kab. Kuningan"/>
    <s v="Cilimus"/>
    <s v="Jl. Panawuan Indrapatra, Panawuan"/>
    <s v="Agustina Elisabeth (PS)"/>
    <s v="6282319194065"/>
    <x v="18"/>
    <s v="Kab. Mamasa"/>
    <s v="Mamasa"/>
    <s v="Buntu Kasisi, Lembang Barana Desa. Osango (Jl. Poros polres, ANTRAKN LANGSUNG KE ALAMAT)"/>
    <n v="1"/>
    <s v="BARANG"/>
    <n v="100"/>
    <n v="0"/>
    <s v="EZ"/>
    <s v="Bulanan"/>
    <s v="Beli 1 Gratis 1 Sikat Punggug"/>
    <m/>
    <n v="63000"/>
    <n v="0"/>
    <n v="0"/>
    <n v="63000"/>
    <m/>
    <s v="Diskon"/>
    <n v="25200"/>
    <n v="37800"/>
    <n v="133000"/>
    <n v="1995"/>
    <s v="Agustina Elisabeth (PS)"/>
    <m/>
    <d v="2026-07-02T00:00:00"/>
    <m/>
    <x v="0"/>
    <m/>
    <s v="VIP"/>
    <m/>
    <m/>
    <s v="Tidak"/>
    <s v="COD"/>
    <n v="70000"/>
    <s v="Recon"/>
    <n v="93205"/>
    <x v="9"/>
  </r>
  <r>
    <s v="1360004244"/>
    <d v="2026-06-26T00:00:00"/>
    <s v="MEIKA-BERKARYA"/>
    <s v="Meika Berkarya"/>
    <s v="6287818525580"/>
    <s v="Kab. Kuningan"/>
    <s v="Cilimus"/>
    <s v="Jl. Panawuan Indrapatra, Panawuan, Kec. Cigandamekar, Kabupaten Kuningan, Jawa Barat"/>
    <s v="Umay Yusup (PTR)"/>
    <s v="6287788557699"/>
    <x v="24"/>
    <s v="Jakarta Selatan"/>
    <s v="Pasar Minggu"/>
    <s v="Jalan Swadaya 1, Gang Sail No. 24, RT. 10 / RW. 10, Kelurahan Pejaten Timur, Kec. Pasar Minggu"/>
    <n v="1"/>
    <s v="BARANG"/>
    <n v="100"/>
    <n v="0"/>
    <s v="EZ"/>
    <s v="Bulanan"/>
    <s v="1 Dapat 2 Kacamata Autofokus"/>
    <m/>
    <n v="14000"/>
    <n v="0"/>
    <n v="0"/>
    <n v="14000"/>
    <m/>
    <s v="Diskon"/>
    <n v="8000"/>
    <n v="6000"/>
    <n v="50000"/>
    <n v="750"/>
    <s v="Umay Yusup (PTR)"/>
    <m/>
    <d v="2026-06-28T00:00:00"/>
    <s v="HUBUNGI PENERIMA (LANGSUNG ANTAR KE ALAMAT)"/>
    <x v="0"/>
    <m/>
    <s v="VIP"/>
    <m/>
    <m/>
    <s v="Tidak"/>
    <s v="COD"/>
    <n v="36000"/>
    <s v="Recon"/>
    <n v="43250"/>
    <x v="15"/>
  </r>
  <r>
    <s v="1360095388"/>
    <d v="2026-06-26T00:00:00"/>
    <s v="MEIKA-BERKARYA"/>
    <s v="Meika Berkarya"/>
    <s v="6287818525580"/>
    <s v="Kab. Kuningan"/>
    <s v="Cilimus"/>
    <s v="Jl. Panawuan Indrapatra, Panawuan"/>
    <s v="Asia Solman (Jj)"/>
    <s v="6282345613734"/>
    <x v="11"/>
    <s v="Kab. Pohuwato"/>
    <s v="Marisa"/>
    <s v="Kelurahan /Desa Botubilotahu, Patokan Masjid Al Hikmah lewat 3 rumah ada kios cat warna putih kuning"/>
    <n v="1"/>
    <s v="BARANG"/>
    <n v="100"/>
    <n v="0"/>
    <s v="EZ"/>
    <s v="Bulanan"/>
    <s v="Beli 1 Gratis 1 Sikat Punggug"/>
    <m/>
    <n v="85000"/>
    <n v="0"/>
    <n v="0"/>
    <n v="85000"/>
    <m/>
    <s v="Diskon"/>
    <n v="34000"/>
    <n v="51000"/>
    <n v="155000"/>
    <n v="2325"/>
    <s v="Meika Berkarya"/>
    <m/>
    <d v="2026-07-09T00:00:00"/>
    <m/>
    <x v="1"/>
    <m/>
    <s v="VIP"/>
    <m/>
    <m/>
    <s v="Tidak"/>
    <s v="COD"/>
    <n v="70000"/>
    <s v="-"/>
    <n v="101675"/>
    <x v="16"/>
  </r>
  <r>
    <s v="1359841918"/>
    <d v="2026-06-26T00:00:00"/>
    <s v="MEIKA-BERKARYA"/>
    <s v="Meika Berkarya"/>
    <s v="6287818525580"/>
    <s v="Kab. Kuningan"/>
    <s v="Cilimus"/>
    <s v="Jl. Panawuan Indrapatra, Panawuan, Kec. Cigandamekar, Kabupaten Kuningan, Jawa Barat"/>
    <s v="Muhson T (AK)"/>
    <s v="6282188853042"/>
    <x v="8"/>
    <s v="Kab. Banggai"/>
    <s v="Moilong"/>
    <s v="Jl Slamet Riyadi, Desa Slametharjo (Depan Bakso Goyang Lidah), Kec Moilong, Kab Banggai, Sulawesi Tengah,"/>
    <n v="1"/>
    <s v="BARANG"/>
    <n v="100"/>
    <n v="0"/>
    <s v="EZ"/>
    <s v="Bulanan"/>
    <s v="1 SET POMPA SEDOT MANUAL (1 POMPA DAN 1 SELANG)"/>
    <m/>
    <n v="85000"/>
    <n v="0"/>
    <n v="0"/>
    <n v="85000"/>
    <m/>
    <s v="Diskon"/>
    <n v="34000"/>
    <n v="51000"/>
    <n v="151000"/>
    <n v="2265"/>
    <m/>
    <m/>
    <m/>
    <s v="HUBUNGI PENERIMA (LANGSUNG ANTAR KE ALAMAT)"/>
    <x v="1"/>
    <m/>
    <s v="VIP"/>
    <m/>
    <m/>
    <s v="Tidak"/>
    <s v="COD"/>
    <n v="66000"/>
    <s v="-"/>
    <n v="97735"/>
    <x v="20"/>
  </r>
  <r>
    <s v="1360003595"/>
    <d v="2026-06-26T00:00:00"/>
    <s v="MEIKA-BERKARYA"/>
    <s v="Meika Berkarya"/>
    <s v="6287818525580"/>
    <s v="Kab. Kuningan"/>
    <s v="Cilimus"/>
    <s v="Jl. Panawuan Indrapatra, Panawuan"/>
    <s v="Bu EndahAgus (ib)"/>
    <s v="6282234569109"/>
    <x v="15"/>
    <s v="Surakarta"/>
    <s v="Laweyan"/>
    <s v="Jl. Ceplok no. 25 desa Purwosari Lawean Solo"/>
    <n v="1"/>
    <s v="BARANG"/>
    <n v="100"/>
    <n v="0"/>
    <s v="EZ"/>
    <s v="Bulanan"/>
    <s v="Beli 1 Gratis 1 Gelang Retro Terapi Batu Giok"/>
    <m/>
    <n v="20000"/>
    <n v="0"/>
    <n v="0"/>
    <n v="20000"/>
    <m/>
    <s v="Diskon"/>
    <n v="13000"/>
    <n v="7000"/>
    <n v="90000"/>
    <n v="1350"/>
    <s v="Bu EndahAgus (ib)"/>
    <m/>
    <d v="2026-06-28T00:00:00"/>
    <m/>
    <x v="0"/>
    <m/>
    <s v="VIP"/>
    <m/>
    <m/>
    <s v="Tidak"/>
    <s v="COD"/>
    <n v="70000"/>
    <s v="Recon"/>
    <n v="81650"/>
    <x v="15"/>
  </r>
  <r>
    <s v="1359230908"/>
    <d v="2026-06-26T00:00:00"/>
    <s v="MEIKA-BERKARYA"/>
    <s v="Meika Berkarya"/>
    <s v="6287818525580"/>
    <s v="Kab. Kuningan"/>
    <s v="Cilimus"/>
    <s v="Jl. Panawuan Indrapatra, Panawuan"/>
    <s v="BIR ALI (Kin)"/>
    <s v="6282153535186"/>
    <x v="19"/>
    <s v="Kab. Kutai Kartanegara"/>
    <s v="Tenggarong"/>
    <s v="SPN Polda Kaltim Jl. Bhayangkara Kelurahan Loa Ipuh Darat"/>
    <n v="1"/>
    <s v="BARANG"/>
    <n v="100"/>
    <n v="0"/>
    <s v="EZ"/>
    <s v="Bulanan"/>
    <s v="Beli 2 Gratis 2 Sikat Punggug"/>
    <m/>
    <n v="67000"/>
    <n v="0"/>
    <n v="0"/>
    <n v="67000"/>
    <m/>
    <s v="Diskon"/>
    <n v="26800"/>
    <n v="40200"/>
    <n v="185000"/>
    <n v="2775"/>
    <s v="BIR ALI (Kin)"/>
    <m/>
    <d v="2026-07-01T00:00:00"/>
    <m/>
    <x v="0"/>
    <m/>
    <s v="VIP"/>
    <m/>
    <m/>
    <s v="Tidak"/>
    <s v="COD"/>
    <n v="118000"/>
    <s v="Recon"/>
    <n v="142025"/>
    <x v="7"/>
  </r>
  <r>
    <s v="1359812148"/>
    <d v="2026-06-26T00:00:00"/>
    <s v="MEIKA-BERKARYA"/>
    <s v="Meika Berkarya"/>
    <s v="6287818525580"/>
    <s v="Kab. Kuningan"/>
    <s v="Cilimus"/>
    <s v="Jl. Panawuan Indrapatra, Panawuan, Kec. Cigandamekar, Kabupaten Kuningan, Jawa Barat"/>
    <s v="Rosidi Travel ( Di)"/>
    <s v="6281274734070"/>
    <x v="10"/>
    <s v="Kab. Ogan Komering Ulu Selatan"/>
    <s v="Kisam Tinggi"/>
    <s v="Desa Pajar Bulan ,( Patokan Rumah Depan Bangunan Koperasi Merah Putih) Kecamatan Kisam Tinggi"/>
    <n v="1"/>
    <s v="BARANG"/>
    <n v="100"/>
    <n v="0"/>
    <s v="EZ"/>
    <s v="Bulanan"/>
    <s v="1 SET POMPA SEDOT MANUAL (1 POMPA DAN 1 SELANG)"/>
    <m/>
    <n v="37000"/>
    <n v="0"/>
    <n v="0"/>
    <n v="37000"/>
    <m/>
    <s v="Diskon"/>
    <n v="14800"/>
    <n v="22200"/>
    <n v="107000"/>
    <n v="1605"/>
    <s v="Rosidi Travel ( Di)"/>
    <m/>
    <d v="2026-07-01T00:00:00"/>
    <s v="HUBUNGI PENERIMA (LANGSUNG ANTAR KE ALAMAT)"/>
    <x v="0"/>
    <m/>
    <s v="VIP"/>
    <m/>
    <m/>
    <s v="Tidak"/>
    <s v="COD"/>
    <n v="70000"/>
    <s v="Recon"/>
    <n v="83195"/>
    <x v="7"/>
  </r>
  <r>
    <s v="1360054208"/>
    <d v="2026-06-26T00:00:00"/>
    <s v="MEIKA-BERKARYA"/>
    <s v="Meika Berkarya"/>
    <s v="6287818525580"/>
    <s v="Kab. Kuningan"/>
    <s v="Cilimus"/>
    <s v="Jl. Panawuan Indrapatra, Panawuan"/>
    <s v="Robby Umar (Jj)"/>
    <s v="6282156006308"/>
    <x v="3"/>
    <s v="Bitung"/>
    <s v="Aertembaga"/>
    <s v="Kelurahan /Desa Makawidey Lingkungan 3 Patokan rumah depan Kantor Lurah"/>
    <n v="1"/>
    <s v="BARANG"/>
    <n v="100"/>
    <n v="0"/>
    <s v="EZ"/>
    <s v="Bulanan"/>
    <s v="Beli 2 Gratis 2 Sikat Punggug"/>
    <m/>
    <n v="80000"/>
    <n v="0"/>
    <n v="0"/>
    <n v="80000"/>
    <m/>
    <s v="Diskon"/>
    <n v="32000"/>
    <n v="48000"/>
    <n v="195000"/>
    <n v="2925"/>
    <m/>
    <m/>
    <m/>
    <m/>
    <x v="1"/>
    <m/>
    <s v="VIP"/>
    <m/>
    <m/>
    <s v="Tidak"/>
    <s v="COD"/>
    <n v="115000"/>
    <s v="-"/>
    <n v="144075"/>
    <x v="20"/>
  </r>
  <r>
    <s v="1360070543"/>
    <d v="2026-06-26T00:00:00"/>
    <s v="MEIKA-BERKARYA"/>
    <s v="Meika Berkarya"/>
    <s v="6287818525580"/>
    <s v="Kab. Kuningan"/>
    <s v="Cilimus"/>
    <s v="Jl. Panawuan Indrapatra, Panawuan"/>
    <s v="Daud Bunga Od."/>
    <s v="6285215173798"/>
    <x v="8"/>
    <s v="Kab. Poso"/>
    <s v="Pamona Selatan"/>
    <s v="Lorong Balamba Desa Pendolo Kec Pamona Selatan (DIANTAR LANGSUNG KE ALAMAT PENERIMA) Dekat Gereja JM Sion."/>
    <n v="1"/>
    <s v="BARANG"/>
    <n v="100"/>
    <n v="0"/>
    <s v="EZ"/>
    <s v="Bulanan"/>
    <s v="Beli 1 Gratis 1 Parfum Mobil"/>
    <m/>
    <n v="85000"/>
    <n v="0"/>
    <n v="0"/>
    <n v="85000"/>
    <m/>
    <s v="Diskon"/>
    <n v="34000"/>
    <n v="51000"/>
    <n v="189000"/>
    <n v="2835"/>
    <s v="Daud Bunga Od."/>
    <m/>
    <d v="2026-07-04T00:00:00"/>
    <m/>
    <x v="0"/>
    <m/>
    <s v="VIP"/>
    <m/>
    <m/>
    <s v="Tidak"/>
    <s v="COD"/>
    <n v="104000"/>
    <s v="Recon"/>
    <n v="135165"/>
    <x v="0"/>
  </r>
  <r>
    <s v="1360074156"/>
    <d v="2026-06-26T00:00:00"/>
    <s v="MEIKA-BERKARYA"/>
    <s v="Meika Berkarya"/>
    <s v="6287818525580"/>
    <s v="Kab. Kuningan"/>
    <s v="Cilimus"/>
    <s v="Jl. Panawuan Indrapatra, Panawuan"/>
    <s v="Abdurrahman R. (PS)"/>
    <s v="6285256324108"/>
    <x v="11"/>
    <s v="Kab. Gorontalo"/>
    <s v="Limboto Barat"/>
    <s v="Dusun 1 Desa. Yosonegoro (komplek lapangan golf Yosonegoro, ANTRAKN LANGSUNG KE ALAMAT)"/>
    <n v="1"/>
    <s v="BARANG"/>
    <n v="100"/>
    <n v="0"/>
    <s v="EZ"/>
    <s v="Bulanan"/>
    <s v="Beli 1 Gratis 1 Sikat Punggug"/>
    <m/>
    <n v="77000"/>
    <n v="0"/>
    <n v="0"/>
    <n v="77000"/>
    <m/>
    <s v="Diskon"/>
    <n v="30800"/>
    <n v="46200"/>
    <n v="147000"/>
    <n v="2205"/>
    <s v="Abdurrahman R. (PS)"/>
    <m/>
    <d v="2026-06-30T00:00:00"/>
    <m/>
    <x v="0"/>
    <m/>
    <s v="VIP"/>
    <m/>
    <m/>
    <s v="Tidak"/>
    <s v="COD"/>
    <n v="70000"/>
    <s v="Recon"/>
    <n v="98595"/>
    <x v="14"/>
  </r>
  <r>
    <s v="1360043806"/>
    <d v="2026-06-26T00:00:00"/>
    <s v="MEIKA-BERKARYA"/>
    <s v="Meika Berkarya"/>
    <s v="6287818525580"/>
    <s v="Kab. Kuningan"/>
    <s v="Cilimus"/>
    <s v="Jl. Panawuan Indrapatra, Panawuan"/>
    <s v="Muhammad Idris Od."/>
    <s v="6282299758283"/>
    <x v="14"/>
    <s v="Kab. Bulukumba"/>
    <s v="Ujung Bulu"/>
    <s v="Jln. Matahari TOKO RISWAN Kelurahan Caile Kec Ujung Bulu Bulukumba (DIANTAR LANGSUNG KE ALAMAT PENERIMA)."/>
    <n v="1"/>
    <s v="BARANG"/>
    <n v="100"/>
    <n v="0"/>
    <s v="EZ"/>
    <s v="Bulanan"/>
    <s v="Beli 1 Gratis 1 Sikat Punggug"/>
    <m/>
    <n v="61000"/>
    <n v="0"/>
    <n v="0"/>
    <n v="61000"/>
    <m/>
    <s v="Diskon"/>
    <n v="24400"/>
    <n v="36600"/>
    <n v="131000"/>
    <n v="1965"/>
    <s v="Muhammad Idris Od."/>
    <m/>
    <d v="2026-06-30T00:00:00"/>
    <m/>
    <x v="0"/>
    <m/>
    <s v="VIP"/>
    <m/>
    <m/>
    <s v="Tidak"/>
    <s v="COD"/>
    <n v="70000"/>
    <s v="Recon"/>
    <n v="92435"/>
    <x v="14"/>
  </r>
  <r>
    <s v="1360047797"/>
    <d v="2026-06-26T00:00:00"/>
    <s v="MEIKA-BERKARYA"/>
    <s v="Meika Berkarya"/>
    <s v="6287818525580"/>
    <s v="Kab. Kuningan"/>
    <s v="Cilimus"/>
    <s v="Jl. Panawuan Indrapatra, Panawuan"/>
    <s v="Cyprianus Due (ib)"/>
    <s v="6281236464544"/>
    <x v="1"/>
    <s v="Kab. Ngada"/>
    <s v="Golewa Selatan"/>
    <s v="Jln Sarasedu Laja,kampung Ngorabolo,RT 02,RW 01, desa Takatunga,  ,lokasi dekat SDK Ngorabolo"/>
    <n v="1"/>
    <s v="BARANG"/>
    <n v="100"/>
    <n v="0"/>
    <s v="EZ"/>
    <s v="Bulanan"/>
    <s v="Beli 1 Gratis 1 Sikat Punggug"/>
    <m/>
    <n v="80000"/>
    <n v="0"/>
    <n v="0"/>
    <n v="80000"/>
    <m/>
    <s v="Diskon"/>
    <n v="32000"/>
    <n v="48000"/>
    <n v="150000"/>
    <n v="2250"/>
    <s v="Cyprianus Due (ib)"/>
    <m/>
    <d v="2026-07-01T00:00:00"/>
    <m/>
    <x v="0"/>
    <m/>
    <s v="VIP"/>
    <m/>
    <m/>
    <s v="Tidak"/>
    <s v="COD"/>
    <n v="70000"/>
    <s v="Recon"/>
    <n v="99750"/>
    <x v="7"/>
  </r>
  <r>
    <s v="1359817051"/>
    <d v="2026-06-26T00:00:00"/>
    <s v="MEIKA-BERKARYA"/>
    <s v="Meika Berkarya"/>
    <s v="6287818525580"/>
    <s v="Kab. Kuningan"/>
    <s v="Cilimus"/>
    <s v="Jl. Panawuan Indrapatra, Panawuan"/>
    <s v="Mr. Laba /Muhammad Untung (Jj)"/>
    <s v="6285356717700"/>
    <x v="27"/>
    <s v="Pekanbaru"/>
    <s v="Tenayan Raya - Kulim"/>
    <s v="Jln. A Seroja Kelurahan /Desa Sialang Kulim RT 02 RW 02 Patokan rumah depan SDN 186"/>
    <n v="1"/>
    <s v="BARANG"/>
    <n v="100"/>
    <n v="0"/>
    <s v="EZ"/>
    <s v="Bulanan"/>
    <s v="Beli 1 Gratis 1 Gelang Retro Terapi Batu Giok"/>
    <m/>
    <n v="43000"/>
    <n v="0"/>
    <n v="0"/>
    <n v="43000"/>
    <m/>
    <s v="Diskon"/>
    <n v="17200"/>
    <n v="25800"/>
    <n v="101000"/>
    <n v="1515"/>
    <s v="Mr. Laba /Muhammad Untung (Jj)"/>
    <m/>
    <d v="2026-07-02T00:00:00"/>
    <m/>
    <x v="0"/>
    <m/>
    <s v="VIP"/>
    <m/>
    <m/>
    <s v="Tidak"/>
    <s v="COD"/>
    <n v="58000"/>
    <s v="Recon"/>
    <n v="73685"/>
    <x v="9"/>
  </r>
  <r>
    <s v="1359326105"/>
    <d v="2026-06-26T00:00:00"/>
    <s v="MEIKA-BERKARYA"/>
    <s v="Meika Berkarya"/>
    <s v="6287818525580"/>
    <s v="Kab. Kuningan"/>
    <s v="Cilimus"/>
    <s v="Jl. Panawuan Indrapatra, Panawuan"/>
    <s v="Wayan Suteja. (Ib)"/>
    <s v="6287860437355"/>
    <x v="12"/>
    <s v="Kab. Badung"/>
    <s v="Mengwi"/>
    <s v="Jln laksmana 39, Br Perang alas, lukluk,"/>
    <n v="1"/>
    <s v="BARANG"/>
    <n v="100"/>
    <n v="0"/>
    <s v="EZ"/>
    <s v="Bulanan"/>
    <s v="Beli 1 Gratis 1 Sikat Punggug"/>
    <m/>
    <n v="30000"/>
    <n v="0"/>
    <n v="0"/>
    <n v="30000"/>
    <m/>
    <s v="Diskon"/>
    <n v="12000"/>
    <n v="18000"/>
    <n v="100000"/>
    <n v="1500"/>
    <s v="Wayan Suteja. (Ib)"/>
    <m/>
    <d v="2026-06-29T00:00:00"/>
    <m/>
    <x v="0"/>
    <m/>
    <s v="VIP"/>
    <m/>
    <m/>
    <s v="Tidak"/>
    <s v="COD"/>
    <n v="70000"/>
    <s v="Recon"/>
    <n v="80500"/>
    <x v="18"/>
  </r>
  <r>
    <s v="1359331046"/>
    <d v="2026-06-26T00:00:00"/>
    <s v="MEIKA-BERKARYA"/>
    <s v="Meika Berkarya"/>
    <s v="6287818525580"/>
    <s v="Kab. Kuningan"/>
    <s v="Cilimus"/>
    <s v="Jl. Panawuan Indrapatra, Panawuan"/>
    <s v="Lindo Da Costa (PS)"/>
    <s v="6281339825993"/>
    <x v="1"/>
    <s v="Kab. Belu"/>
    <s v="Atambua Barat"/>
    <s v="Jln. El Tari nomor 1 Atambua Kelurahan. Umanen (ANTRAKN LANGSUNG KE ALAMAT)"/>
    <n v="1"/>
    <s v="BARANG"/>
    <n v="100"/>
    <n v="0"/>
    <s v="EZ"/>
    <s v="Bulanan"/>
    <s v="Beli 1 Gratis 1 Parfum Mobil"/>
    <m/>
    <n v="80000"/>
    <n v="0"/>
    <n v="0"/>
    <n v="80000"/>
    <m/>
    <s v="Diskon"/>
    <n v="32000"/>
    <n v="48000"/>
    <n v="184000"/>
    <n v="2760"/>
    <m/>
    <m/>
    <m/>
    <m/>
    <x v="1"/>
    <m/>
    <s v="VIP"/>
    <m/>
    <m/>
    <s v="Tidak"/>
    <s v="COD"/>
    <n v="104000"/>
    <s v="-"/>
    <n v="133240"/>
    <x v="20"/>
  </r>
  <r>
    <s v="1360058802"/>
    <d v="2026-06-26T00:00:00"/>
    <s v="MEIKA-BERKARYA"/>
    <s v="Meika Berkarya"/>
    <s v="6287818525580"/>
    <s v="Kab. Kuningan"/>
    <s v="Cilimus"/>
    <s v="Jl. Panawuan Indrapatra, Panawuan"/>
    <s v="Hanny Juli Poluan (Kin)"/>
    <s v="6285340033219"/>
    <x v="3"/>
    <s v="Kab. Minahasa"/>
    <s v="Pineleng"/>
    <s v="Griya Sea Lestari 1 Blok I No. 7 Kel/Desa Sea (LANGSUNG DIANTARKAN KE ALAMAT)"/>
    <n v="1"/>
    <s v="BARANG"/>
    <n v="100"/>
    <n v="0"/>
    <s v="EZ"/>
    <s v="Bulanan"/>
    <s v="Beli 1 Dapat 6 Paket Buku Lancar Membaca Tanpa Mengeja"/>
    <m/>
    <n v="80000"/>
    <n v="0"/>
    <n v="0"/>
    <n v="80000"/>
    <m/>
    <s v="Diskon"/>
    <n v="32000"/>
    <n v="48000"/>
    <n v="164000"/>
    <n v="2460"/>
    <s v="Hanny Juli Poluan (Kin)"/>
    <m/>
    <d v="2026-06-30T00:00:00"/>
    <m/>
    <x v="0"/>
    <m/>
    <s v="VIP"/>
    <m/>
    <m/>
    <s v="Tidak"/>
    <s v="COD"/>
    <n v="84000"/>
    <s v="Recon"/>
    <n v="113540"/>
    <x v="14"/>
  </r>
  <r>
    <s v="1359814262"/>
    <d v="2026-06-26T00:00:00"/>
    <s v="MEIKA-BERKARYA"/>
    <s v="Meika Berkarya"/>
    <s v="6287818525580"/>
    <s v="Kab. Kuningan"/>
    <s v="Cilimus"/>
    <s v="Jl. Panawuan Indrapatra, Panawuan"/>
    <s v="Karin Baesanot (PS)"/>
    <s v="6281330264071"/>
    <x v="15"/>
    <s v="Kab. Kebumen"/>
    <s v="Sadang"/>
    <s v="Jl.Raya Sadang, RT.01 RW.01 Desa. Seboro  (ANTRAKN LANGSUNG KE ALAMAT)"/>
    <n v="1"/>
    <s v="BARANG"/>
    <n v="100"/>
    <n v="0"/>
    <s v="EZ"/>
    <s v="Bulanan"/>
    <s v="Beli 2 Gratis 2 Sikat Punggug"/>
    <m/>
    <n v="25000"/>
    <n v="0"/>
    <n v="0"/>
    <n v="25000"/>
    <m/>
    <s v="Diskon"/>
    <n v="18000"/>
    <n v="7000"/>
    <n v="140000"/>
    <n v="2100"/>
    <s v="Karin Baesanot (PS)"/>
    <m/>
    <d v="2026-06-29T00:00:00"/>
    <m/>
    <x v="0"/>
    <m/>
    <s v="VIP"/>
    <m/>
    <m/>
    <s v="Tidak"/>
    <s v="COD"/>
    <n v="115000"/>
    <s v="Recon"/>
    <n v="130900"/>
    <x v="18"/>
  </r>
  <r>
    <s v="1360070056"/>
    <d v="2026-06-26T00:00:00"/>
    <s v="MEIKA-BERKARYA"/>
    <s v="Meika Berkarya"/>
    <s v="6287818525580"/>
    <s v="Kab. Kuningan"/>
    <s v="Cilimus"/>
    <s v="Jl. Panawuan Indrapatra, Panawuan"/>
    <s v="Juan (sp)"/>
    <s v="6282143131973"/>
    <x v="19"/>
    <s v="Kab. Mahakam Ulu"/>
    <s v="Long Bagun"/>
    <s v="Kampung Ujoh Bilang RT. 13"/>
    <n v="1"/>
    <s v="BARANG"/>
    <n v="100"/>
    <n v="0"/>
    <s v="EZ"/>
    <s v="Bulanan"/>
    <s v="Beli 1 Gratis 1 Sikat Punggug"/>
    <m/>
    <n v="85000"/>
    <n v="0"/>
    <n v="0"/>
    <n v="85000"/>
    <m/>
    <s v="Diskon"/>
    <n v="34000"/>
    <n v="51000"/>
    <n v="155000"/>
    <n v="2325"/>
    <s v="Juan (sp)"/>
    <m/>
    <d v="2026-07-04T00:00:00"/>
    <m/>
    <x v="0"/>
    <m/>
    <s v="VIP"/>
    <m/>
    <m/>
    <s v="Tidak"/>
    <s v="COD"/>
    <n v="70000"/>
    <s v="Recon"/>
    <n v="101675"/>
    <x v="0"/>
  </r>
  <r>
    <s v="1360076849"/>
    <d v="2026-06-26T00:00:00"/>
    <s v="MEIKA-BERKARYA"/>
    <s v="Meika Berkarya"/>
    <s v="6287818525580"/>
    <s v="Kab. Kuningan"/>
    <s v="Cilimus"/>
    <s v="Jl. Panawuan Indrapatra, Panawuan"/>
    <s v="Rohman Od."/>
    <s v="6282334080403"/>
    <x v="29"/>
    <s v="Kab. Mukomuko"/>
    <s v="XIV Koto"/>
    <s v="Desa Rawa Bangun Sp 10 Rt 12 Gang Berkah Kec XIV Koto (DIANTAR LANGSUNG KE ALAMAT PENERIMA)."/>
    <n v="1"/>
    <s v="BARANG"/>
    <n v="100"/>
    <n v="0"/>
    <s v="EZ"/>
    <s v="Bulanan"/>
    <s v="Beli 1 Gratis 1 Parfum Mobil"/>
    <m/>
    <n v="58000"/>
    <n v="0"/>
    <n v="0"/>
    <n v="58000"/>
    <m/>
    <s v="Diskon"/>
    <n v="23200"/>
    <n v="34800"/>
    <n v="162000"/>
    <n v="2430"/>
    <s v="Rohman Od."/>
    <m/>
    <d v="2026-07-06T00:00:00"/>
    <m/>
    <x v="0"/>
    <m/>
    <s v="VIP"/>
    <m/>
    <m/>
    <s v="Tidak"/>
    <s v="COD"/>
    <n v="104000"/>
    <s v="Recon"/>
    <n v="124770"/>
    <x v="10"/>
  </r>
  <r>
    <s v="1360085388"/>
    <d v="2026-06-26T00:00:00"/>
    <s v="MEIKA-BERKARYA"/>
    <s v="Meika Berkarya"/>
    <s v="6287818525580"/>
    <s v="Kab. Kuningan"/>
    <s v="Cilimus"/>
    <s v="Jl. Panawuan Indrapatra, Panawuan"/>
    <s v="Sadam Dam (PS)"/>
    <s v="6287742893319"/>
    <x v="26"/>
    <s v="Kab. Indramayu"/>
    <s v="Balongan"/>
    <s v="Jln. Tegalurung blok manggis RT/RW.14/04 Desa. Tegalurung   (ANTRAKN LANGSUNG KE ALAMAT)"/>
    <n v="1"/>
    <s v="BARANG"/>
    <n v="100"/>
    <n v="0"/>
    <s v="EZ"/>
    <s v="Bulanan"/>
    <s v="Beli 1 Gratis 1 Gelang Retro Terapi Batu Giok"/>
    <m/>
    <n v="8000"/>
    <n v="0"/>
    <n v="0"/>
    <n v="8000"/>
    <m/>
    <s v="Diskon"/>
    <n v="3000"/>
    <n v="5000"/>
    <n v="78000"/>
    <n v="1170"/>
    <s v="Sadam Dam (PS)"/>
    <m/>
    <d v="2026-06-27T00:00:00"/>
    <m/>
    <x v="0"/>
    <m/>
    <s v="VIP"/>
    <m/>
    <m/>
    <s v="Tidak"/>
    <s v="COD"/>
    <n v="70000"/>
    <s v="Recon"/>
    <n v="71830"/>
    <x v="25"/>
  </r>
  <r>
    <s v="1359858512"/>
    <d v="2026-06-26T00:00:00"/>
    <s v="MEIKA-BERKARYA"/>
    <s v="Meika Berkarya"/>
    <s v="6287818525580"/>
    <s v="Kab. Kuningan"/>
    <s v="Cilimus"/>
    <s v="Jl. Panawuan Indrapatra, Panawuan, Kec. Cigandamekar, Kabupaten Kuningan, Jawa Barat"/>
    <s v="Zeth Saleppa (rz)"/>
    <s v="6281342379369"/>
    <x v="14"/>
    <s v="Kab. Tana Toraja"/>
    <s v="Mengkendek"/>
    <s v="Jln Kaluku Km 7 Dusun Tengan ( Samping Gereja Pantekosta ) Desa Tengan, Kec Mengkendek"/>
    <n v="1"/>
    <s v="BARANG"/>
    <n v="100"/>
    <n v="0"/>
    <s v="EZ"/>
    <s v="Bulanan"/>
    <s v="1 PCS TOPI KOMANDO (C)"/>
    <m/>
    <n v="61000"/>
    <n v="0"/>
    <n v="0"/>
    <n v="61000"/>
    <m/>
    <s v="Diskon"/>
    <n v="24400"/>
    <n v="36600"/>
    <n v="165000"/>
    <n v="2475"/>
    <s v="Zeth Saleppa (rz)"/>
    <m/>
    <d v="2026-06-30T00:00:00"/>
    <s v="HUBUNGI PENERIMA (LANGSUNG ANTAR KE ALAMAT)"/>
    <x v="0"/>
    <m/>
    <s v="VIP"/>
    <m/>
    <m/>
    <s v="Tidak"/>
    <s v="COD"/>
    <n v="104000"/>
    <s v="Recon"/>
    <n v="125925"/>
    <x v="14"/>
  </r>
  <r>
    <s v="1359149979"/>
    <d v="2026-06-26T00:00:00"/>
    <s v="MEIKA-BERKARYA"/>
    <s v="Meika Berkarya"/>
    <s v="6287818525580"/>
    <s v="Kab. Kuningan"/>
    <s v="Cilimus"/>
    <s v="Jl. Panawuan Indrapatra, Panawuan"/>
    <s v="Johny Umbu Lado (ib)"/>
    <s v="6281237962393"/>
    <x v="1"/>
    <s v="Kab. Sumba Timur"/>
    <s v="Kota Waingapu"/>
    <s v="Jl. Adam Malik. KM5, KEL.  KAMBAJAWA,  KEC.  Kota Waingapu,  Waingapu,  Sumba Timur"/>
    <n v="1"/>
    <s v="BARANG"/>
    <n v="100"/>
    <n v="0"/>
    <s v="EZ"/>
    <s v="Bulanan"/>
    <s v="Beli 2 Gratis 2 Sikat Punggug"/>
    <m/>
    <n v="76000"/>
    <n v="0"/>
    <n v="0"/>
    <n v="76000"/>
    <m/>
    <s v="Diskon"/>
    <n v="30400"/>
    <n v="45600"/>
    <n v="191000"/>
    <n v="2865"/>
    <m/>
    <m/>
    <m/>
    <m/>
    <x v="1"/>
    <m/>
    <s v="VIP"/>
    <m/>
    <m/>
    <s v="Tidak"/>
    <s v="COD"/>
    <n v="115000"/>
    <s v="-"/>
    <n v="142535"/>
    <x v="20"/>
  </r>
  <r>
    <s v="1359837081"/>
    <d v="2026-06-26T00:00:00"/>
    <s v="MEIKA-BERKARYA"/>
    <s v="Meika Berkarya"/>
    <s v="6287818525580"/>
    <s v="Kab. Kuningan"/>
    <s v="Cilimus"/>
    <s v="Jl. Panawuan Indrapatra, Panawuan"/>
    <s v="Cyprianus Cypri (ib)"/>
    <s v="6281236537379"/>
    <x v="1"/>
    <s v="Kab. Ende"/>
    <s v="Kelimutu"/>
    <s v="Kantor Desa Nuamuri, RT 001/RW 001,DESA NUAMURI"/>
    <n v="1"/>
    <s v="BARANG"/>
    <n v="100"/>
    <n v="0"/>
    <s v="EZ"/>
    <s v="Bulanan"/>
    <s v="Beli 1 Gratis 1 Sikat Punggug"/>
    <m/>
    <n v="80000"/>
    <n v="0"/>
    <n v="0"/>
    <n v="80000"/>
    <m/>
    <s v="Diskon"/>
    <n v="32000"/>
    <n v="48000"/>
    <n v="150000"/>
    <n v="2250"/>
    <m/>
    <m/>
    <m/>
    <m/>
    <x v="1"/>
    <m/>
    <s v="VIP"/>
    <m/>
    <m/>
    <s v="Tidak"/>
    <s v="COD"/>
    <n v="70000"/>
    <s v="-"/>
    <n v="99750"/>
    <x v="20"/>
  </r>
  <r>
    <s v="1359176774"/>
    <d v="2026-06-26T00:00:00"/>
    <s v="MEIKA-BERKARYA"/>
    <s v="Meika Berkarya"/>
    <s v="6287818525580"/>
    <s v="Kab. Kuningan"/>
    <s v="Cilimus"/>
    <s v="Jl. Panawuan Indrapatra, Panawuan"/>
    <s v="Nama:ismail (ib)"/>
    <s v="6282339147774"/>
    <x v="2"/>
    <s v="Kab. Dompu"/>
    <s v="Woja"/>
    <s v="Alamat:RT:12Rw:00.Dusun:Mpuri.Desa:Baka jaya."/>
    <n v="1"/>
    <s v="BARANG"/>
    <n v="100"/>
    <n v="0"/>
    <s v="EZ"/>
    <s v="Bulanan"/>
    <s v="Beli 1 Gratis 1 Sikat Punggug"/>
    <m/>
    <n v="52000"/>
    <n v="0"/>
    <n v="0"/>
    <n v="52000"/>
    <m/>
    <s v="Diskon"/>
    <n v="20800"/>
    <n v="31200"/>
    <n v="117000"/>
    <n v="1755"/>
    <m/>
    <m/>
    <m/>
    <m/>
    <x v="1"/>
    <m/>
    <s v="VIP"/>
    <m/>
    <m/>
    <s v="Tidak"/>
    <s v="COD"/>
    <n v="65000"/>
    <s v="-"/>
    <n v="84045"/>
    <x v="20"/>
  </r>
  <r>
    <s v="1360087557"/>
    <d v="2026-06-26T00:00:00"/>
    <s v="MEIKA-BERKARYA"/>
    <s v="Meika Berkarya"/>
    <s v="6287818525580"/>
    <s v="Kab. Kuningan"/>
    <s v="Cilimus"/>
    <s v="Jl. Panawuan Indrapatra, Panawuan, Kec. Cigandamekar, Kabupaten Kuningan, Jawa Barat"/>
    <s v="saprudin (sp)"/>
    <s v="6289668239220"/>
    <x v="2"/>
    <s v="Kab. Lombok Utara"/>
    <s v="Pemenang"/>
    <s v="Jl. Raya Mataram , Kelurahan Pemenang Barat ( rumah belakang kantor desa pemenang barat ) Kec Pemenang"/>
    <n v="1"/>
    <s v="BARANG"/>
    <n v="100"/>
    <n v="0"/>
    <s v="EZ"/>
    <s v="Bulanan"/>
    <s v="2 PCS TOPI KOMANDO (H,C)"/>
    <m/>
    <n v="58000"/>
    <n v="0"/>
    <n v="0"/>
    <n v="58000"/>
    <m/>
    <s v="Diskon"/>
    <n v="23200"/>
    <n v="34800"/>
    <n v="168000"/>
    <n v="2520"/>
    <s v="saprudin (sp)"/>
    <m/>
    <d v="2026-06-30T00:00:00"/>
    <s v="HUBUNGI PENERIMA (LANGSUNG ANTAR KE ALAMAT)"/>
    <x v="0"/>
    <m/>
    <s v="VIP"/>
    <m/>
    <m/>
    <s v="Tidak"/>
    <s v="COD"/>
    <n v="110000"/>
    <s v="Recon"/>
    <n v="130680"/>
    <x v="14"/>
  </r>
  <r>
    <s v="1359798344"/>
    <d v="2026-06-26T00:00:00"/>
    <s v="MEIKA-BERKARYA"/>
    <s v="Meika Berkarya"/>
    <s v="6287818525580"/>
    <s v="Kab. Kuningan"/>
    <s v="Cilimus"/>
    <s v="Jl. Panawuan Indrapatra, Panawuan, Kec. Cigandamekar, Kabupaten Kuningan, Jawa Barat"/>
    <s v="Suharjo Makalalag ( Di)"/>
    <s v="6285397269891"/>
    <x v="3"/>
    <s v="Kotamobagu"/>
    <s v="Kotamobagu Selatan"/>
    <s v="Jalan Hi Zakaria Imban, Lorong Mokoit Poyowa Kecil RT10 Dusun 4 ,Desa Poyowa Kecil, Kecamatan Kotamobagu Selatan"/>
    <n v="1"/>
    <s v="BARANG"/>
    <n v="100"/>
    <n v="0"/>
    <s v="EZ"/>
    <s v="Bulanan"/>
    <s v="2 SET GIGI PALSU"/>
    <m/>
    <n v="87000"/>
    <n v="0"/>
    <n v="0"/>
    <n v="87000"/>
    <m/>
    <s v="Diskon"/>
    <n v="34800"/>
    <n v="52200"/>
    <n v="182000"/>
    <n v="2730"/>
    <s v="Suharjo Makalalag ( Di)"/>
    <m/>
    <d v="2026-07-02T00:00:00"/>
    <s v="HUBUNGI PENERIMA (LANGSUNG ANTAR KE ALAMAT)"/>
    <x v="0"/>
    <m/>
    <s v="VIP"/>
    <m/>
    <m/>
    <s v="Tidak"/>
    <s v="COD"/>
    <n v="95000"/>
    <s v="Recon"/>
    <n v="127070"/>
    <x v="9"/>
  </r>
  <r>
    <s v="1360022404"/>
    <d v="2026-06-26T00:00:00"/>
    <s v="MEIKA-BERKARYA"/>
    <s v="Meika Berkarya"/>
    <s v="6287818525580"/>
    <s v="Kab. Kuningan"/>
    <s v="Cilimus"/>
    <s v="Jl. Panawuan Indrapatra, Panawuan"/>
    <s v="Alci Menduru (Kin)"/>
    <s v="628134089037"/>
    <x v="3"/>
    <s v="Kab. Minahasa Selatan"/>
    <s v="Motoling"/>
    <s v="Kel/Desa Motoling Dua, Jaga 1, Samping Depot Air Isi Ulang"/>
    <n v="1"/>
    <s v="BARANG"/>
    <n v="100"/>
    <n v="0"/>
    <s v="EZ"/>
    <s v="Bulanan"/>
    <s v="Beli 1 Gratis 1 Sikat Punggug"/>
    <m/>
    <n v="102000"/>
    <n v="0"/>
    <n v="0"/>
    <n v="102000"/>
    <m/>
    <s v="Diskon"/>
    <n v="40800"/>
    <n v="61200"/>
    <n v="172000"/>
    <n v="2580"/>
    <s v="Meika Berkarya"/>
    <m/>
    <d v="2026-07-07T00:00:00"/>
    <m/>
    <x v="1"/>
    <m/>
    <s v="VIP"/>
    <m/>
    <m/>
    <s v="Tidak"/>
    <s v="COD"/>
    <n v="70000"/>
    <s v="-"/>
    <n v="108220"/>
    <x v="12"/>
  </r>
  <r>
    <s v="1360078780"/>
    <d v="2026-06-26T00:00:00"/>
    <s v="MEIKA-BERKARYA"/>
    <s v="Meika Berkarya"/>
    <s v="6287818525580"/>
    <s v="Kab. Kuningan"/>
    <s v="Cilimus"/>
    <s v="Jl. Panawuan Indrapatra, Panawuan, Kec. Cigandamekar, Kabupaten Kuningan, Jawa Barat"/>
    <s v="Danang ( Di )"/>
    <s v="6282135218714"/>
    <x v="20"/>
    <s v="Kab. Sleman"/>
    <s v="Prambanan"/>
    <s v="Dadap RT 06 RW 15 Kelurahan Gayamharjo ( patokan rumah Selatan masjid) kecamatan Prambanan"/>
    <n v="1"/>
    <s v="BARANG"/>
    <n v="100"/>
    <n v="0"/>
    <s v="EZ"/>
    <s v="Bulanan"/>
    <s v="1 SET POMPA SEDOT MANUAL (1 POMPA DAN 1 SELANG)"/>
    <m/>
    <n v="20000"/>
    <n v="0"/>
    <n v="0"/>
    <n v="20000"/>
    <m/>
    <s v="Diskon"/>
    <n v="13000"/>
    <n v="7000"/>
    <n v="90000"/>
    <n v="1350"/>
    <s v="pemilik"/>
    <m/>
    <d v="2026-06-29T00:00:00"/>
    <s v="HUBUNGI PENERIMA (LANGSUNG ANTAR KE ALAMAT)"/>
    <x v="0"/>
    <m/>
    <s v="VIP"/>
    <m/>
    <m/>
    <s v="Tidak"/>
    <s v="COD"/>
    <n v="70000"/>
    <s v="Recon"/>
    <n v="81650"/>
    <x v="18"/>
  </r>
  <r>
    <s v="1359795103"/>
    <d v="2026-06-26T00:00:00"/>
    <s v="MEIKA-BERKARYA"/>
    <s v="Meika Berkarya"/>
    <s v="6287818525580"/>
    <s v="Kab. Kuningan"/>
    <s v="Cilimus"/>
    <s v="Jl. Panawuan Indrapatra, Panawuan"/>
    <s v="Ardi Susi (PS)"/>
    <s v="6287850195814"/>
    <x v="2"/>
    <s v="Kab. Lombok Tengah"/>
    <s v="Praya"/>
    <s v="RSUD Praya Jl. H. Lalu Hasim Desa. Tiwu Galih (ANTRAKN LANGSUNG KE ALAMAT)"/>
    <n v="1"/>
    <s v="BARANG"/>
    <n v="100"/>
    <n v="0"/>
    <s v="EZ"/>
    <s v="Bulanan"/>
    <s v="Beli 1 Gratis 1 Sikat Punggug"/>
    <m/>
    <n v="46000"/>
    <n v="0"/>
    <n v="0"/>
    <n v="46000"/>
    <m/>
    <s v="Diskon"/>
    <n v="18400"/>
    <n v="27600"/>
    <n v="116000"/>
    <n v="1740"/>
    <s v="Ardi Susi (PS)"/>
    <m/>
    <d v="2026-06-30T00:00:00"/>
    <m/>
    <x v="0"/>
    <m/>
    <s v="VIP"/>
    <m/>
    <m/>
    <s v="Tidak"/>
    <s v="COD"/>
    <n v="70000"/>
    <s v="Recon"/>
    <n v="86660"/>
    <x v="14"/>
  </r>
  <r>
    <s v="1360080117"/>
    <d v="2026-06-26T00:00:00"/>
    <s v="MEIKA-BERKARYA"/>
    <s v="Meika Berkarya"/>
    <s v="6287818525580"/>
    <s v="Kab. Kuningan"/>
    <s v="Cilimus"/>
    <s v="Jl. Panawuan Indrapatra, Panawuan"/>
    <s v="Rismauli Sianturi Od."/>
    <s v="628126528379"/>
    <x v="26"/>
    <s v="Kab. Bekasi"/>
    <s v="Sukakarya"/>
    <s v="Perum VOC blok Ee 9 no 1 Desa Sukajadi Kec Sukakarya Kab Bekasi Jawabarat beli 1 gratis 1"/>
    <n v="1"/>
    <s v="BARANG"/>
    <n v="100"/>
    <n v="0"/>
    <s v="EZ"/>
    <s v="Bulanan"/>
    <s v="Beli 1 Gratis 1 Sikat Punggug"/>
    <m/>
    <n v="15000"/>
    <n v="0"/>
    <n v="0"/>
    <n v="15000"/>
    <m/>
    <s v="Diskon"/>
    <n v="9000"/>
    <n v="6000"/>
    <n v="85000"/>
    <n v="1275"/>
    <s v="ybs"/>
    <m/>
    <d v="2026-07-02T00:00:00"/>
    <m/>
    <x v="1"/>
    <m/>
    <s v="VIP"/>
    <m/>
    <m/>
    <s v="Tidak"/>
    <s v="COD"/>
    <n v="70000"/>
    <s v="-"/>
    <n v="77725"/>
    <x v="9"/>
  </r>
  <r>
    <s v="1359127424"/>
    <d v="2026-06-26T00:00:00"/>
    <s v="MEIKA-BERKARYA"/>
    <s v="Meika Berkarya"/>
    <s v="6287818525580"/>
    <s v="Kab. Kuningan"/>
    <s v="Cilimus"/>
    <s v="Jl. Panawuan Indrapatra, Panawuan, Kec. Cigandamekar, Kabupaten Kuningan, Jawa Barat"/>
    <s v="Nama supan ( Di)"/>
    <s v="6281377594333"/>
    <x v="34"/>
    <s v="Kab. Bangka Selatan"/>
    <s v="Airgegas"/>
    <s v="Jln Raya Bencah, Desa Bencah Rw 09 ( No Hp Customer 081377594333) Kec Air Gegas"/>
    <n v="1"/>
    <s v="BARANG"/>
    <n v="100"/>
    <n v="0"/>
    <s v="EZ"/>
    <s v="Bulanan"/>
    <s v="1 SET POMPA SEDOT MANUAL (1 POMPA DAN 1 SELANG)"/>
    <m/>
    <n v="50000"/>
    <n v="0"/>
    <n v="0"/>
    <n v="50000"/>
    <m/>
    <s v="Diskon"/>
    <n v="20000"/>
    <n v="30000"/>
    <n v="120000"/>
    <n v="1800"/>
    <s v="ybs"/>
    <m/>
    <d v="2026-07-05T00:00:00"/>
    <s v="HUBUNGI PENERIMA (LANGSUNG ANTAR KE ALAMAT)"/>
    <x v="1"/>
    <m/>
    <s v="VIP"/>
    <m/>
    <m/>
    <s v="Tidak"/>
    <s v="COD"/>
    <n v="70000"/>
    <s v="-"/>
    <n v="88200"/>
    <x v="19"/>
  </r>
  <r>
    <s v="1359997798"/>
    <d v="2026-06-26T00:00:00"/>
    <s v="MEIKA-BERKARYA"/>
    <s v="Meika Berkarya"/>
    <s v="6287818525580"/>
    <s v="Kab. Kuningan"/>
    <s v="Cilimus"/>
    <s v="Jl. Panawuan Indrapatra, Panawuan"/>
    <s v="SyarifuddinAdy Ady (ib)"/>
    <s v="6281235708621"/>
    <x v="2"/>
    <s v="Kab. Sumbawa Barat"/>
    <s v="Seteluk"/>
    <s v="Dhian Studio Poto Kilat.jln.Bda Rea No.20.Desa Seteluk Tengah"/>
    <n v="1"/>
    <s v="BARANG"/>
    <n v="100"/>
    <n v="0"/>
    <s v="EZ"/>
    <s v="Bulanan"/>
    <s v="Beli 1 Gratis 1 Sikat Punggug"/>
    <m/>
    <n v="56000"/>
    <n v="0"/>
    <n v="0"/>
    <n v="56000"/>
    <m/>
    <s v="Diskon"/>
    <n v="22400"/>
    <n v="33600"/>
    <n v="126000"/>
    <n v="1890"/>
    <s v="SyarifuddinAdy Ady (ib)"/>
    <m/>
    <d v="2026-07-01T00:00:00"/>
    <m/>
    <x v="0"/>
    <m/>
    <s v="VIP"/>
    <m/>
    <m/>
    <s v="Tidak"/>
    <s v="COD"/>
    <n v="70000"/>
    <s v="Recon"/>
    <n v="90510"/>
    <x v="7"/>
  </r>
  <r>
    <s v="1359972553"/>
    <d v="2026-06-26T00:00:00"/>
    <s v="MEIKA-BERKARYA"/>
    <s v="Meika Berkarya"/>
    <s v="6287818525580"/>
    <s v="Kab. Kuningan"/>
    <s v="Cilimus"/>
    <s v="Jl. Panawuan Indrapatra, Panawuan"/>
    <s v="Christian Frans Od."/>
    <s v="6285312382540"/>
    <x v="1"/>
    <s v="Kupang"/>
    <s v="Kelapa Lima"/>
    <s v="RT 001 RW 001 Kelurahan Oesapa Barat Kec Kelapa Lima Kupang (DIANTAR LANGSUNG KE ALAMAT PENERIMA) Jln. Masuk Ekowisata Mangrof Belakang DUTALIA."/>
    <n v="1"/>
    <s v="BARANG"/>
    <n v="100"/>
    <n v="0"/>
    <s v="EZ"/>
    <s v="Bulanan"/>
    <s v="Beli 1 Gratis 1 Sikat Punggug"/>
    <m/>
    <n v="64000"/>
    <n v="0"/>
    <n v="0"/>
    <n v="64000"/>
    <m/>
    <s v="Diskon"/>
    <n v="25600"/>
    <n v="38400"/>
    <n v="135000"/>
    <n v="2025"/>
    <s v="Christian Frans Od."/>
    <m/>
    <d v="2026-06-30T00:00:00"/>
    <m/>
    <x v="0"/>
    <m/>
    <s v="VIP"/>
    <m/>
    <m/>
    <s v="Tidak"/>
    <s v="COD"/>
    <n v="71000"/>
    <s v="Recon"/>
    <n v="94575"/>
    <x v="14"/>
  </r>
  <r>
    <s v="1359686166"/>
    <d v="2026-06-26T00:00:00"/>
    <s v="MEIKA-BERKARYA"/>
    <s v="Meika Berkarya"/>
    <s v="6287818525580"/>
    <s v="Kab. Kuningan"/>
    <s v="Cilimus"/>
    <s v="Jl. Panawuan Indrapatra, Panawuan"/>
    <s v="Fransiskus Xaverius (Kin)"/>
    <s v="6285239012812"/>
    <x v="1"/>
    <s v="Kab. Sikka"/>
    <s v="Alok"/>
    <s v="Kantor PT.PLN UP3 FBT, Jln. Gajah Mada l No 12 Kelurahan Madawat"/>
    <n v="1"/>
    <s v="BARANG"/>
    <n v="100"/>
    <n v="0"/>
    <s v="EZ"/>
    <s v="Bulanan"/>
    <s v="Beli 1 Gratis 1 Sikat Punggug"/>
    <m/>
    <n v="80000"/>
    <n v="0"/>
    <n v="0"/>
    <n v="80000"/>
    <m/>
    <s v="Diskon"/>
    <n v="32000"/>
    <n v="48000"/>
    <n v="150000"/>
    <n v="2250"/>
    <s v="Fransiskus Xaverius (Kin)"/>
    <m/>
    <d v="2026-07-02T00:00:00"/>
    <m/>
    <x v="0"/>
    <m/>
    <s v="VIP"/>
    <m/>
    <m/>
    <s v="Tidak"/>
    <s v="COD"/>
    <n v="70000"/>
    <s v="Recon"/>
    <n v="99750"/>
    <x v="9"/>
  </r>
  <r>
    <s v="1359512757"/>
    <d v="2026-06-26T00:00:00"/>
    <s v="MEIKA-BERKARYA"/>
    <s v="Meika Berkarya"/>
    <s v="6287818525580"/>
    <s v="Kab. Kuningan"/>
    <s v="Cilimus"/>
    <s v="Jl. Panawuan Indrapatra, Panawuan"/>
    <s v="YUSMINA AFLIAN (Jj)"/>
    <s v="6285253390855"/>
    <x v="1"/>
    <s v="Kab. Timor Tengah Selatan"/>
    <s v="Kota Soe"/>
    <s v="Kelurahan/Desa Nunumeu, Patokan samping SMPN 2 Soe Mebel Om Dedi Nenabu"/>
    <n v="1"/>
    <s v="BARANG"/>
    <n v="100"/>
    <n v="0"/>
    <s v="EZ"/>
    <s v="Bulanan"/>
    <s v="Beli 1 Gratis 1 Sikat Punggug"/>
    <m/>
    <n v="84000"/>
    <n v="0"/>
    <n v="0"/>
    <n v="84000"/>
    <m/>
    <s v="Diskon"/>
    <n v="33600"/>
    <n v="50400"/>
    <n v="154000"/>
    <n v="2310"/>
    <s v="YUSMINA AFLIAN (Jj)"/>
    <m/>
    <d v="2026-07-05T00:00:00"/>
    <m/>
    <x v="0"/>
    <m/>
    <s v="VIP"/>
    <m/>
    <m/>
    <s v="Tidak"/>
    <s v="COD"/>
    <n v="70000"/>
    <s v="Recon"/>
    <n v="101290"/>
    <x v="19"/>
  </r>
  <r>
    <s v="1359629477"/>
    <d v="2026-06-26T00:00:00"/>
    <s v="MEIKA-BERKARYA"/>
    <s v="Meika Berkarya"/>
    <s v="6287818525580"/>
    <s v="Kab. Kuningan"/>
    <s v="Cilimus"/>
    <s v="Jl. Panawuan Indrapatra, Panawuan"/>
    <s v="Toriq Hidayat (PS)"/>
    <s v="6288994323042"/>
    <x v="26"/>
    <s v="Kab. Tasikmalaya"/>
    <s v="Kadipaten"/>
    <s v="Pesantren Jabal Toriq Kp. Cirando RT/RW 01/03 Desa. Kadipaten (ANTRAKN LANGSUNG KE ALAMAT)"/>
    <n v="1"/>
    <s v="BARANG"/>
    <n v="100"/>
    <n v="0"/>
    <s v="EZ"/>
    <s v="Bulanan"/>
    <s v="Beli 1 Semprotan Noozle"/>
    <m/>
    <n v="15000"/>
    <n v="0"/>
    <n v="0"/>
    <n v="15000"/>
    <m/>
    <s v="Diskon"/>
    <n v="10000"/>
    <n v="5000"/>
    <n v="65000"/>
    <n v="975"/>
    <s v="Toriq Hidayat (PS)"/>
    <m/>
    <d v="2026-06-28T00:00:00"/>
    <m/>
    <x v="0"/>
    <m/>
    <s v="VIP"/>
    <m/>
    <m/>
    <s v="Tidak"/>
    <s v="COD"/>
    <n v="50000"/>
    <s v="Recon"/>
    <n v="59025"/>
    <x v="15"/>
  </r>
  <r>
    <s v="1359725425"/>
    <d v="2026-06-26T00:00:00"/>
    <s v="MEIKA-BERKARYA"/>
    <s v="Meika Berkarya"/>
    <s v="6287818525580"/>
    <s v="Kab. Kuningan"/>
    <s v="Cilimus"/>
    <s v="Jl. Panawuan Indrapatra, Panawuan"/>
    <s v="Apih Rohmat S Od."/>
    <s v="6282218269227"/>
    <x v="26"/>
    <s v="Kab. Bandung"/>
    <s v="Margaasih"/>
    <s v="Pangkalan Truk Jln. Mahmud Sindang Palay No. 1 Rt 0101 Desa Rahayu Kec Margaasih Bandung (DIANTAR LANGSUNG KE ALAMAT PENERIMA)."/>
    <n v="1"/>
    <s v="BARANG"/>
    <n v="100"/>
    <n v="0"/>
    <s v="EZ"/>
    <s v="Bulanan"/>
    <s v="Beli 1 Gratis 1 Sikat Punggug"/>
    <m/>
    <n v="12000"/>
    <n v="0"/>
    <n v="0"/>
    <n v="12000"/>
    <m/>
    <s v="Diskon"/>
    <n v="7000"/>
    <n v="5000"/>
    <n v="82000"/>
    <n v="1230"/>
    <s v="Apih Rohmat S Od."/>
    <m/>
    <d v="2026-06-28T00:00:00"/>
    <m/>
    <x v="0"/>
    <m/>
    <s v="VIP"/>
    <m/>
    <m/>
    <s v="Tidak"/>
    <s v="COD"/>
    <n v="70000"/>
    <s v="Recon"/>
    <n v="75770"/>
    <x v="15"/>
  </r>
  <r>
    <s v="1359894266"/>
    <d v="2026-06-26T00:00:00"/>
    <s v="MEIKA-BERKARYA"/>
    <s v="Meika Berkarya"/>
    <s v="6287818525580"/>
    <s v="Kab. Kuningan"/>
    <s v="Cilimus"/>
    <s v="Jl. Panawuan Indrapatra, Panawuan"/>
    <s v="Gustavo Abelio (Jj)"/>
    <s v="6281339898865"/>
    <x v="1"/>
    <s v="Kab. Manggarai Barat"/>
    <s v="Komodo"/>
    <s v="Kelurahan /Desa Gang Lewur RT 019 RW 004 No. 05 Kelurahan /Desa Labuhan Bajo Kec. Komodo"/>
    <n v="1"/>
    <s v="BARANG"/>
    <n v="100"/>
    <n v="0"/>
    <s v="EZ"/>
    <s v="Bulanan"/>
    <s v="Beli 2 Gratis 2 Sikat Punggug"/>
    <m/>
    <n v="85000"/>
    <n v="0"/>
    <n v="0"/>
    <n v="85000"/>
    <m/>
    <s v="Diskon"/>
    <n v="34000"/>
    <n v="51000"/>
    <n v="200000"/>
    <n v="3000"/>
    <s v="Gustavo Abelio (Jj)"/>
    <m/>
    <d v="2026-06-30T00:00:00"/>
    <m/>
    <x v="0"/>
    <m/>
    <s v="VIP"/>
    <m/>
    <m/>
    <s v="Tidak"/>
    <s v="COD"/>
    <n v="115000"/>
    <s v="Recon"/>
    <n v="146000"/>
    <x v="14"/>
  </r>
  <r>
    <s v="1359630728"/>
    <d v="2026-06-26T00:00:00"/>
    <s v="MEIKA-BERKARYA"/>
    <s v="Meika Berkarya"/>
    <s v="6287818525580"/>
    <s v="Kab. Kuningan"/>
    <s v="Cilimus"/>
    <s v="Jl. Panawuan Indrapatra, Panawuan, Kec. Cigandamekar, Kabupaten Kuningan, Jawa Barat"/>
    <s v="Setiyo harjono (ar)"/>
    <s v="6285643026116"/>
    <x v="20"/>
    <s v="Kab. Sleman"/>
    <s v="Depok"/>
    <s v="Jalan Garuda 202 Pringwulung Desa Condongcatur Rt 07 Rw 40, Kecamatan Depok"/>
    <n v="1"/>
    <s v="BARANG"/>
    <n v="100"/>
    <n v="0"/>
    <s v="EZ"/>
    <s v="Bulanan"/>
    <s v="1 SET POMPA SEDOT MANUAL (1 POMPA DAN 1 SELANG)"/>
    <m/>
    <n v="20000"/>
    <n v="0"/>
    <n v="0"/>
    <n v="20000"/>
    <m/>
    <s v="Diskon"/>
    <n v="13000"/>
    <n v="7000"/>
    <n v="90000"/>
    <n v="1350"/>
    <s v="Setiyo harjono (ar)"/>
    <m/>
    <d v="2026-06-28T00:00:00"/>
    <s v="HUBUNGI PENERIMA (LANGSUNG ANTAR KE ALAMAT)"/>
    <x v="0"/>
    <m/>
    <s v="VIP"/>
    <m/>
    <m/>
    <s v="Tidak"/>
    <s v="COD"/>
    <n v="70000"/>
    <s v="Recon"/>
    <n v="81650"/>
    <x v="15"/>
  </r>
  <r>
    <s v="1359636512"/>
    <d v="2026-06-26T00:00:00"/>
    <s v="MEIKA-BERKARYA"/>
    <s v="Meika Berkarya"/>
    <s v="6287818525580"/>
    <s v="Kab. Kuningan"/>
    <s v="Cilimus"/>
    <s v="Jl. Panawuan Indrapatra, Panawuan, Kec. Cigandamekar, Kabupaten Kuningan, Jawa Barat"/>
    <s v="Lenson (Rs)"/>
    <s v="62895428584735"/>
    <x v="5"/>
    <s v="Kab. Sanggau"/>
    <s v="Kapuas"/>
    <s v="Jln Sutan Syahrir, Rt 20 Rw 07, Kelurahan Beringin, Kec Kapuas (Sanggau Kapuas)"/>
    <n v="1"/>
    <s v="BARANG"/>
    <n v="100"/>
    <n v="0"/>
    <s v="EZ"/>
    <s v="Bulanan"/>
    <s v="2 SET GIGI PALSU"/>
    <m/>
    <n v="74000"/>
    <n v="0"/>
    <n v="0"/>
    <n v="74000"/>
    <m/>
    <s v="Diskon"/>
    <n v="29600"/>
    <n v="44400"/>
    <n v="160000"/>
    <n v="2400"/>
    <s v="Lenson (Rs)"/>
    <m/>
    <d v="2026-07-01T00:00:00"/>
    <s v="HUBUNGI PENERIMA (LANGSUNG ANTAR KE ALAMAT)"/>
    <x v="0"/>
    <m/>
    <s v="VIP"/>
    <m/>
    <m/>
    <s v="Tidak"/>
    <s v="COD"/>
    <n v="86000"/>
    <s v="Recon"/>
    <n v="113200"/>
    <x v="7"/>
  </r>
  <r>
    <s v="1359682613"/>
    <d v="2026-06-26T00:00:00"/>
    <s v="MEIKA-BERKARYA"/>
    <s v="Meika Berkarya"/>
    <s v="6287818525580"/>
    <s v="Kab. Kuningan"/>
    <s v="Cilimus"/>
    <s v="Jl. Panawuan Indrapatra, Panawuan"/>
    <s v="Sopyan Hadi Irwansyah (Jj)"/>
    <s v="6282219131823"/>
    <x v="26"/>
    <s v="Kab. Cirebon"/>
    <s v="Arjawinangun"/>
    <s v="Jln. Pahlawan No. 405 Arjawinangun Cirebon Kelurahan /Desa Jungjang, Plang Dr. Sopyan Hadi Irwansyah"/>
    <n v="1"/>
    <s v="BARANG"/>
    <n v="100"/>
    <n v="0"/>
    <s v="EZ"/>
    <s v="Bulanan"/>
    <s v="Beli 1 Gratis 1 Parfum Mobil"/>
    <m/>
    <n v="8000"/>
    <n v="0"/>
    <n v="0"/>
    <n v="8000"/>
    <m/>
    <s v="Diskon"/>
    <n v="3000"/>
    <n v="5000"/>
    <n v="113000"/>
    <n v="1695"/>
    <s v="ybs"/>
    <m/>
    <d v="2026-07-06T00:00:00"/>
    <m/>
    <x v="1"/>
    <m/>
    <s v="VIP"/>
    <m/>
    <m/>
    <s v="Tidak"/>
    <s v="COD"/>
    <n v="105000"/>
    <s v="-"/>
    <n v="106305"/>
    <x v="10"/>
  </r>
  <r>
    <s v="1359506938"/>
    <d v="2026-06-26T00:00:00"/>
    <s v="MEIKA-BERKARYA"/>
    <s v="Meika Berkarya"/>
    <s v="6287818525580"/>
    <s v="Kab. Kuningan"/>
    <s v="Cilimus"/>
    <s v="Jl. Panawuan Indrapatra, Panawuan"/>
    <s v="Ruth Nipi (ib)"/>
    <s v="628124142469"/>
    <x v="14"/>
    <s v="Kab. Toraja Utara"/>
    <s v="Sesean Suloara"/>
    <s v="Tondoklitak(komplek perumahan), Landorundun"/>
    <n v="1"/>
    <s v="BARANG"/>
    <n v="100"/>
    <n v="0"/>
    <s v="EZ"/>
    <s v="Bulanan"/>
    <s v="Beli 1 Gratis 1 Sikat Punggug"/>
    <m/>
    <n v="61000"/>
    <n v="0"/>
    <n v="0"/>
    <n v="61000"/>
    <m/>
    <s v="Diskon"/>
    <n v="24400"/>
    <n v="36600"/>
    <n v="131000"/>
    <n v="1965"/>
    <s v="Ruth Nipi (ib)"/>
    <m/>
    <d v="2026-06-30T00:00:00"/>
    <m/>
    <x v="0"/>
    <m/>
    <s v="VIP"/>
    <m/>
    <m/>
    <s v="Tidak"/>
    <s v="COD"/>
    <n v="70000"/>
    <s v="Recon"/>
    <n v="92435"/>
    <x v="14"/>
  </r>
  <r>
    <s v="1359630763"/>
    <d v="2026-06-26T00:00:00"/>
    <s v="MEIKA-BERKARYA"/>
    <s v="Meika Berkarya"/>
    <s v="6287818525580"/>
    <s v="Kab. Kuningan"/>
    <s v="Cilimus"/>
    <s v="Jl. Panawuan Indrapatra, Panawuan"/>
    <s v="Johan Tubulau (Kin)"/>
    <s v="6287897661407"/>
    <x v="1"/>
    <s v="Kab. Timor Tengah Utara"/>
    <s v="Biboki Utara"/>
    <s v="Jl. Pemuda RT/RW: 3/1, Kel/Desa Boronubaen (Berbatasan sama puskesmas dan berhadapan sama Kantor Camat Biboki Utara)"/>
    <n v="1"/>
    <s v="BARANG"/>
    <n v="100"/>
    <n v="0"/>
    <s v="EZ"/>
    <s v="Bulanan"/>
    <s v="Beli 1 Gratis 1 Sikat Punggug"/>
    <m/>
    <n v="82000"/>
    <n v="0"/>
    <n v="0"/>
    <n v="82000"/>
    <m/>
    <s v="Diskon"/>
    <n v="32800"/>
    <n v="49200"/>
    <n v="154000"/>
    <n v="2310"/>
    <m/>
    <m/>
    <m/>
    <m/>
    <x v="1"/>
    <m/>
    <s v="VIP"/>
    <m/>
    <m/>
    <s v="Tidak"/>
    <s v="COD"/>
    <n v="72000"/>
    <s v="-"/>
    <n v="102490"/>
    <x v="20"/>
  </r>
  <r>
    <s v="1359684332"/>
    <d v="2026-06-26T00:00:00"/>
    <s v="MEIKA-BERKARYA"/>
    <s v="Meika Berkarya"/>
    <s v="6287818525580"/>
    <s v="Kab. Kuningan"/>
    <s v="Cilimus"/>
    <s v="Jl. Panawuan Indrapatra, Panawuan"/>
    <s v="Mudi dulin (ib)"/>
    <s v="62895803201873"/>
    <x v="13"/>
    <s v="Kab. Katingan"/>
    <s v="Katingan Hilir"/>
    <s v="Desa telangkah rt 04 rw 01m"/>
    <n v="1"/>
    <s v="BARANG"/>
    <n v="100"/>
    <n v="0"/>
    <s v="EZ"/>
    <s v="Bulanan"/>
    <s v="Beli 1 Gratis 1 Parfum Mobil"/>
    <m/>
    <n v="63000"/>
    <n v="0"/>
    <n v="0"/>
    <n v="63000"/>
    <m/>
    <s v="Diskon"/>
    <n v="25200"/>
    <n v="37800"/>
    <n v="167000"/>
    <n v="2505"/>
    <s v="ppp"/>
    <m/>
    <d v="2026-06-30T00:00:00"/>
    <m/>
    <x v="0"/>
    <m/>
    <s v="VIP"/>
    <m/>
    <m/>
    <s v="Tidak"/>
    <s v="COD"/>
    <n v="104000"/>
    <s v="Recon"/>
    <n v="126695"/>
    <x v="14"/>
  </r>
  <r>
    <s v="1359508331"/>
    <d v="2026-06-26T00:00:00"/>
    <s v="MEIKA-BERKARYA"/>
    <s v="Meika Berkarya"/>
    <s v="6287818525580"/>
    <s v="Kab. Kuningan"/>
    <s v="Cilimus"/>
    <s v="Jl. Panawuan Indrapatra, Panawuan"/>
    <s v="Jantje Kumolontang (Jj)"/>
    <s v="6281340000039"/>
    <x v="3"/>
    <s v="Manado"/>
    <s v="Malalayang"/>
    <s v="Jln. Sea Lorong Tuminting 1A Lingkungan 4 No. 106 Kelurahan /Desa Malalayang 1, Patokan rumah sebelum Alfamidi masuk ke kiri"/>
    <n v="1"/>
    <s v="BARANG"/>
    <n v="100"/>
    <n v="0"/>
    <s v="EZ"/>
    <s v="Bulanan"/>
    <s v="Beli 1 Gratis 1 Sikat Punggug"/>
    <m/>
    <n v="64000"/>
    <n v="0"/>
    <n v="0"/>
    <n v="64000"/>
    <m/>
    <s v="Diskon"/>
    <n v="25600"/>
    <n v="38400"/>
    <n v="134000"/>
    <n v="2010"/>
    <s v="Jantje Kumolontang (Jj)"/>
    <m/>
    <d v="2026-07-02T00:00:00"/>
    <m/>
    <x v="0"/>
    <m/>
    <s v="VIP"/>
    <m/>
    <m/>
    <s v="Tidak"/>
    <s v="COD"/>
    <n v="70000"/>
    <s v="Recon"/>
    <n v="93590"/>
    <x v="9"/>
  </r>
  <r>
    <s v="1359938251"/>
    <d v="2026-06-26T00:00:00"/>
    <s v="MEIKA-BERKARYA"/>
    <s v="Meika Berkarya"/>
    <s v="6287818525580"/>
    <s v="Kab. Kuningan"/>
    <s v="Cilimus"/>
    <s v="Jl. Panawuan Indrapatra, Panawuan"/>
    <s v="Jefri Budiman Od."/>
    <s v="6285240739670"/>
    <x v="3"/>
    <s v="Kab. Kepulauan Sangihe"/>
    <s v="Tabukan Utara"/>
    <s v="Jalan Kalasuge Kampung Kalasuge Kec Tabukan Utara (DIANTAR LANGSUNG KE ALAMAT PENERIMA) Pastori Imanuel Kalasuge."/>
    <n v="1"/>
    <s v="BARANG"/>
    <n v="100"/>
    <n v="0"/>
    <s v="EZ"/>
    <s v="Bulanan"/>
    <s v="Beli 1 Gratis 1 Sikat Punggug"/>
    <m/>
    <n v="102000"/>
    <n v="0"/>
    <n v="0"/>
    <n v="102000"/>
    <m/>
    <s v="Diskon"/>
    <n v="40800"/>
    <n v="61200"/>
    <n v="172000"/>
    <n v="2580"/>
    <m/>
    <m/>
    <m/>
    <m/>
    <x v="1"/>
    <m/>
    <s v="VIP"/>
    <m/>
    <m/>
    <s v="Tidak"/>
    <s v="COD"/>
    <n v="70000"/>
    <s v="-"/>
    <n v="108220"/>
    <x v="20"/>
  </r>
  <r>
    <s v="1359938637"/>
    <d v="2026-06-26T00:00:00"/>
    <s v="MEIKA-BERKARYA"/>
    <s v="Meika Berkarya"/>
    <s v="6287818525580"/>
    <s v="Kab. Kuningan"/>
    <s v="Cilimus"/>
    <s v="Jl. Panawuan Indrapatra, Panawuan"/>
    <s v="Honorius Klau Seran (ib)"/>
    <s v="6281316174240"/>
    <x v="1"/>
    <s v="Kupang"/>
    <s v="Maulafa"/>
    <s v="Rt 02 Rw 01 Kelurahan penfui"/>
    <n v="1"/>
    <s v="BARANG"/>
    <n v="100"/>
    <n v="0"/>
    <s v="EZ"/>
    <s v="Bulanan"/>
    <s v="Beli 1 Gratis 1 Sikat Punggug"/>
    <m/>
    <n v="64000"/>
    <n v="0"/>
    <n v="0"/>
    <n v="64000"/>
    <m/>
    <s v="Diskon"/>
    <n v="25600"/>
    <n v="38400"/>
    <n v="134000"/>
    <n v="2010"/>
    <s v="Honorius Klau Seran (ib)"/>
    <m/>
    <d v="2026-07-02T00:00:00"/>
    <m/>
    <x v="0"/>
    <m/>
    <s v="VIP"/>
    <m/>
    <m/>
    <s v="Tidak"/>
    <s v="COD"/>
    <n v="70000"/>
    <s v="Recon"/>
    <n v="93590"/>
    <x v="9"/>
  </r>
  <r>
    <s v="1359691735"/>
    <d v="2026-06-26T00:00:00"/>
    <s v="MEIKA-BERKARYA"/>
    <s v="Meika Berkarya"/>
    <s v="6287818525580"/>
    <s v="Kab. Kuningan"/>
    <s v="Cilimus"/>
    <s v="Jl. Panawuan Indrapatra, Panawuan, Kec. Cigandamekar, Kabupaten Kuningan, Jawa Barat"/>
    <s v="Susanto(ca)"/>
    <s v="6282266888808"/>
    <x v="27"/>
    <s v="Kab. Kepulauan Meranti"/>
    <s v="Tebing Tinggi"/>
    <s v="Jalan Ismail Desa Selatpanjang Selatan , Kampung Baru , (No.14) Kec Tebing Tinggi"/>
    <n v="1"/>
    <s v="BARANG"/>
    <n v="100"/>
    <n v="0"/>
    <s v="EZ"/>
    <s v="Bulanan"/>
    <s v="2 Topi Visor Anti UV (GRAY)"/>
    <m/>
    <n v="59000"/>
    <n v="0"/>
    <n v="0"/>
    <n v="59000"/>
    <m/>
    <s v="Diskon"/>
    <n v="23600"/>
    <n v="35400"/>
    <n v="208000"/>
    <n v="3120"/>
    <s v="Susanto(ca)"/>
    <m/>
    <d v="2026-07-04T00:00:00"/>
    <s v="HUBUNGI PENERIMA (LANGSUNG ANTAR KE ALAMAT)"/>
    <x v="0"/>
    <m/>
    <s v="VIP"/>
    <m/>
    <m/>
    <s v="Tidak"/>
    <s v="COD"/>
    <n v="149000"/>
    <s v="Recon"/>
    <n v="169480"/>
    <x v="0"/>
  </r>
  <r>
    <s v="1359622663"/>
    <d v="2026-06-26T00:00:00"/>
    <s v="MEIKA-BERKARYA"/>
    <s v="Meika Berkarya"/>
    <s v="6287818525580"/>
    <s v="Kab. Kuningan"/>
    <s v="Cilimus"/>
    <s v="Jl. Panawuan Indrapatra, Panawuan, Kec. Cigandamekar, Kabupaten Kuningan, Jawa Barat"/>
    <s v="ZUL,IDAH (Fr)"/>
    <s v="6285231576162"/>
    <x v="8"/>
    <s v="Kab. Sigi"/>
    <s v="Dolo Barat"/>
    <s v="Desa Pewunu Rt 001/Rw 001, Kec Dolo Barat"/>
    <n v="1"/>
    <s v="BARANG"/>
    <n v="100"/>
    <n v="0"/>
    <s v="EZ"/>
    <s v="Bulanan"/>
    <s v="1 SET GIGI PALSU"/>
    <m/>
    <n v="85000"/>
    <n v="0"/>
    <n v="0"/>
    <n v="85000"/>
    <m/>
    <s v="Diskon"/>
    <n v="34000"/>
    <n v="51000"/>
    <n v="145000"/>
    <n v="2175"/>
    <s v="ZUL,IDAH (Fr)"/>
    <m/>
    <d v="2026-07-03T00:00:00"/>
    <s v="HUBUNGI PENERIMA (LANGSUNG ANTAR KE ALAMAT)"/>
    <x v="0"/>
    <m/>
    <s v="VIP"/>
    <m/>
    <m/>
    <s v="Tidak"/>
    <s v="COD"/>
    <n v="60000"/>
    <s v="Recon"/>
    <n v="91825"/>
    <x v="3"/>
  </r>
  <r>
    <s v="1359693399"/>
    <d v="2026-06-26T00:00:00"/>
    <s v="MEIKA-BERKARYA"/>
    <s v="Meika Berkarya"/>
    <s v="6287818525580"/>
    <s v="Kab. Kuningan"/>
    <s v="Cilimus"/>
    <s v="Jl. Panawuan Indrapatra, Panawuan, Kec. Cigandamekar, Kabupaten Kuningan, Jawa Barat"/>
    <s v="Amran Ismail ( Di)"/>
    <s v="6281356997999"/>
    <x v="3"/>
    <s v="Manado"/>
    <s v="Tuminting"/>
    <s v="Kelurahan Tuminting, Lingkungan 2 ( Patokan Rumah Belakang Kedai Surya) Kec Tuminting"/>
    <n v="1"/>
    <s v="BARANG"/>
    <n v="100"/>
    <n v="0"/>
    <s v="EZ"/>
    <s v="Bulanan"/>
    <s v="1 SET POMPA SEDOT MANUAL (1 POMPA DAN 1 SELANG)"/>
    <m/>
    <n v="64000"/>
    <n v="0"/>
    <n v="0"/>
    <n v="64000"/>
    <m/>
    <s v="Diskon"/>
    <n v="25600"/>
    <n v="38400"/>
    <n v="134000"/>
    <n v="2010"/>
    <s v="Meika Berkarya"/>
    <m/>
    <d v="2026-07-08T00:00:00"/>
    <s v="HUBUNGI PENERIMA (LANGSUNG ANTAR KE ALAMAT)"/>
    <x v="1"/>
    <m/>
    <s v="VIP"/>
    <m/>
    <m/>
    <s v="Tidak"/>
    <s v="COD"/>
    <n v="70000"/>
    <s v="-"/>
    <n v="93590"/>
    <x v="2"/>
  </r>
  <r>
    <s v="1359612832"/>
    <d v="2026-06-26T00:00:00"/>
    <s v="MEIKA-BERKARYA"/>
    <s v="Meika Berkarya"/>
    <s v="6287818525580"/>
    <s v="Kab. Kuningan"/>
    <s v="Cilimus"/>
    <s v="Jl. Panawuan Indrapatra, Panawuan"/>
    <s v="Mathias M (Kin)"/>
    <s v="6282144113571"/>
    <x v="2"/>
    <s v="Kab. Sumbawa"/>
    <s v="Sumbawa"/>
    <s v="Jl. Kebauan RT 001 RW 013 Kelurahan Brang Biji"/>
    <n v="1"/>
    <s v="BARANG"/>
    <n v="100"/>
    <n v="0"/>
    <s v="EZ"/>
    <s v="Bulanan"/>
    <s v="Beli 1 Gratis 1 Sikat Punggug"/>
    <m/>
    <n v="52000"/>
    <n v="0"/>
    <n v="0"/>
    <n v="52000"/>
    <m/>
    <s v="Diskon"/>
    <n v="20800"/>
    <n v="31200"/>
    <n v="122000"/>
    <n v="1830"/>
    <m/>
    <m/>
    <m/>
    <m/>
    <x v="1"/>
    <m/>
    <s v="VIP"/>
    <m/>
    <m/>
    <s v="Tidak"/>
    <s v="COD"/>
    <n v="70000"/>
    <s v="-"/>
    <n v="88970"/>
    <x v="20"/>
  </r>
  <r>
    <s v="1359905711"/>
    <d v="2026-06-26T00:00:00"/>
    <s v="MEIKA-BERKARYA"/>
    <s v="Meika Berkarya"/>
    <s v="6287818525580"/>
    <s v="Kab. Kuningan"/>
    <s v="Cilimus"/>
    <s v="Jl. Panawuan Indrapatra, Panawuan"/>
    <s v="Sr Gabriella cp (Kin)"/>
    <s v="6282187140963"/>
    <x v="1"/>
    <s v="Kab. Sikka"/>
    <s v="Alok"/>
    <s v="Pertapaan Getsemani Rubiah Passionis Jln. Raya Wairklau Maumere Flores Kelurahan Kota Uneng"/>
    <n v="1"/>
    <s v="BARANG"/>
    <n v="100"/>
    <n v="0"/>
    <s v="EZ"/>
    <s v="Bulanan"/>
    <s v="Beli 1 Gratis 1 Sikat Punggug"/>
    <m/>
    <n v="80000"/>
    <n v="0"/>
    <n v="0"/>
    <n v="80000"/>
    <m/>
    <s v="Diskon"/>
    <n v="32000"/>
    <n v="48000"/>
    <n v="192000"/>
    <n v="2880"/>
    <s v="Sr Gabriella cp (Kin)"/>
    <m/>
    <d v="2026-07-02T00:00:00"/>
    <m/>
    <x v="0"/>
    <m/>
    <s v="VIP"/>
    <m/>
    <m/>
    <s v="Tidak"/>
    <s v="COD"/>
    <n v="112000"/>
    <s v="Recon"/>
    <n v="141120"/>
    <x v="9"/>
  </r>
  <r>
    <s v="1359960641"/>
    <d v="2026-06-26T00:00:00"/>
    <s v="MEIKA-BERKARYA"/>
    <s v="Meika Berkarya"/>
    <s v="6287818525580"/>
    <s v="Kab. Kuningan"/>
    <s v="Cilimus"/>
    <s v="Jl. Panawuan Indrapatra, Panawuan"/>
    <s v="Shevie Indra (ib)"/>
    <s v="628213705023"/>
    <x v="1"/>
    <s v="Kab. Nagekeo"/>
    <s v="Aesesa"/>
    <s v="Jl Ir hj Djuanda,RT 15,Ameaba,Kel Mbay 1,"/>
    <n v="1"/>
    <s v="BARANG"/>
    <n v="100"/>
    <n v="0"/>
    <s v="EZ"/>
    <s v="Bulanan"/>
    <s v="Beli 1 Gratis 1 Gelang Retro Terapi Batu Giok"/>
    <m/>
    <n v="85000"/>
    <n v="0"/>
    <n v="0"/>
    <n v="85000"/>
    <m/>
    <s v="Diskon"/>
    <n v="34000"/>
    <n v="51000"/>
    <n v="155000"/>
    <n v="2325"/>
    <s v="Meika Berkarya"/>
    <m/>
    <d v="2026-07-09T00:00:00"/>
    <m/>
    <x v="1"/>
    <m/>
    <s v="VIP"/>
    <m/>
    <m/>
    <s v="Tidak"/>
    <s v="COD"/>
    <n v="70000"/>
    <s v="-"/>
    <n v="101675"/>
    <x v="16"/>
  </r>
  <r>
    <s v="1359960671"/>
    <d v="2026-06-26T00:00:00"/>
    <s v="MEIKA-BERKARYA"/>
    <s v="Meika Berkarya"/>
    <s v="6287818525580"/>
    <s v="Kab. Kuningan"/>
    <s v="Cilimus"/>
    <s v="Jl. Panawuan Indrapatra, Panawuan"/>
    <s v="Bpk. Uppi Od."/>
    <s v="6281342440368"/>
    <x v="14"/>
    <s v="Palopo"/>
    <s v="Wara"/>
    <s v="Kelurahan Lagaligo Kec Wara Palopo (DIANTAR LANGSUNG KE ALAMAT PENERIMA) Jln. Nenas No. 30 Bengkel Ni,ang 2"/>
    <n v="1"/>
    <s v="BARANG"/>
    <n v="100"/>
    <n v="0"/>
    <s v="EZ"/>
    <s v="Bulanan"/>
    <s v="Beli 1 Gratis 1 Gelang Retro Terapi Batu Giok"/>
    <m/>
    <n v="53000"/>
    <n v="0"/>
    <n v="0"/>
    <n v="53000"/>
    <m/>
    <s v="Diskon"/>
    <n v="21200"/>
    <n v="31800"/>
    <n v="123000"/>
    <n v="1845"/>
    <s v="Bpk. Uppi Od."/>
    <m/>
    <d v="2026-07-01T00:00:00"/>
    <m/>
    <x v="0"/>
    <m/>
    <s v="VIP"/>
    <m/>
    <m/>
    <s v="Tidak"/>
    <s v="COD"/>
    <n v="70000"/>
    <s v="Recon"/>
    <n v="89355"/>
    <x v="7"/>
  </r>
  <r>
    <s v="1359966188"/>
    <d v="2026-06-26T00:00:00"/>
    <s v="MEIKA-BERKARYA"/>
    <s v="Meika Berkarya"/>
    <s v="6287818525580"/>
    <s v="Kab. Kuningan"/>
    <s v="Cilimus"/>
    <s v="Jl. Panawuan Indrapatra, Panawuan"/>
    <s v="Asep Itang.hidayat (ib)"/>
    <s v="6287863651414"/>
    <x v="26"/>
    <s v="Kab. Cianjur"/>
    <s v="Ciranjang"/>
    <s v="Kp Bedan RT 03 RW 10 DS mekar galih"/>
    <n v="1"/>
    <s v="BARANG"/>
    <n v="100"/>
    <n v="0"/>
    <s v="EZ"/>
    <s v="Bulanan"/>
    <s v="Beli 1 Gratis 1 Parfum Mobil"/>
    <m/>
    <n v="16000"/>
    <n v="0"/>
    <n v="0"/>
    <n v="16000"/>
    <m/>
    <s v="Diskon"/>
    <n v="11000"/>
    <n v="5000"/>
    <n v="120000"/>
    <n v="1800"/>
    <s v="ybs"/>
    <m/>
    <d v="2026-07-02T00:00:00"/>
    <m/>
    <x v="1"/>
    <m/>
    <s v="VIP"/>
    <m/>
    <m/>
    <s v="Tidak"/>
    <s v="COD"/>
    <n v="104000"/>
    <s v="-"/>
    <n v="113200"/>
    <x v="9"/>
  </r>
  <r>
    <s v="1359560124"/>
    <d v="2026-06-26T00:00:00"/>
    <s v="MEIKA-BERKARYA"/>
    <s v="Meika Berkarya"/>
    <s v="6287818525580"/>
    <s v="Kab. Kuningan"/>
    <s v="Cilimus"/>
    <s v="Jl. Panawuan Indrapatra, Panawuan"/>
    <s v="Yosep Od."/>
    <s v="6282213341865"/>
    <x v="1"/>
    <s v="Kab. Lembata"/>
    <s v="Ile Ape Timur"/>
    <s v="Jln. Trans Lembata Desa Lamau Kec Ile Ape Timur (DIANTAR LANGSUNG KE ALAMAT PENERIMA). RT03 Rw 02 Rumah Dekat Dengan SD N / Tk Kartini."/>
    <n v="1"/>
    <s v="BARANG"/>
    <n v="100"/>
    <n v="0"/>
    <s v="EZ"/>
    <s v="Bulanan"/>
    <s v="Beli 1 Gratis 1 Parfum Mobil"/>
    <m/>
    <n v="84000"/>
    <n v="0"/>
    <n v="0"/>
    <n v="84000"/>
    <m/>
    <s v="Diskon"/>
    <n v="33600"/>
    <n v="50400"/>
    <n v="189000"/>
    <n v="2835"/>
    <m/>
    <m/>
    <m/>
    <m/>
    <x v="1"/>
    <m/>
    <s v="VIP"/>
    <m/>
    <m/>
    <s v="Tidak"/>
    <s v="COD"/>
    <n v="105000"/>
    <s v="-"/>
    <n v="135765"/>
    <x v="20"/>
  </r>
  <r>
    <s v="1359623200"/>
    <d v="2026-06-26T00:00:00"/>
    <s v="MEIKA-BERKARYA"/>
    <s v="Meika Berkarya"/>
    <s v="6287818525580"/>
    <s v="Kab. Kuningan"/>
    <s v="Cilimus"/>
    <s v="Jl. Panawuan Indrapatra, Panawuan"/>
    <s v="Santike gambo (ib)"/>
    <s v="6281244889618"/>
    <x v="8"/>
    <s v="Kab. Banggai"/>
    <s v="Luwuk"/>
    <s v="Komplek SMA katolik Jln. Bukit Tinggi No.136, Tontouan, Luwuk, Kabupaten Banggai, Sulawesi Tengah 94713"/>
    <n v="1"/>
    <s v="BARANG"/>
    <n v="100"/>
    <n v="0"/>
    <s v="EZ"/>
    <s v="Bulanan"/>
    <s v="Beli 1 Gratis 1 Sikat Punggug"/>
    <m/>
    <n v="81000"/>
    <n v="0"/>
    <n v="0"/>
    <n v="81000"/>
    <m/>
    <s v="Diskon"/>
    <n v="32400"/>
    <n v="48600"/>
    <n v="151000"/>
    <n v="2265"/>
    <s v="Santike gambo (ib)"/>
    <m/>
    <d v="2026-07-04T00:00:00"/>
    <m/>
    <x v="0"/>
    <m/>
    <s v="VIP"/>
    <m/>
    <m/>
    <s v="Tidak"/>
    <s v="COD"/>
    <n v="70000"/>
    <s v="Recon"/>
    <n v="100135"/>
    <x v="0"/>
  </r>
  <r>
    <s v="1359623226"/>
    <d v="2026-06-26T00:00:00"/>
    <s v="MEIKA-BERKARYA"/>
    <s v="Meika Berkarya"/>
    <s v="6287818525580"/>
    <s v="Kab. Kuningan"/>
    <s v="Cilimus"/>
    <s v="Jl. Panawuan Indrapatra, Panawuan"/>
    <s v="ERNI ALIE (Kin)"/>
    <s v="62082147422645"/>
    <x v="14"/>
    <s v="Kab. Gowa"/>
    <s v="Somba Opu"/>
    <s v="Kelurahan Pandang Pandang, Belakang Kantor Kodim 1409 RT 01 (LANGSUNG DIANTARKAN KE ALAMAT)"/>
    <n v="1"/>
    <s v="BARANG"/>
    <n v="100"/>
    <n v="0"/>
    <s v="EZ"/>
    <s v="Bulanan"/>
    <s v="Beli 2 Gratis 1 Semprotan Noozle"/>
    <m/>
    <n v="60000"/>
    <n v="0"/>
    <n v="0"/>
    <n v="60000"/>
    <m/>
    <s v="Diskon"/>
    <n v="24000"/>
    <n v="36000"/>
    <n v="164000"/>
    <n v="2460"/>
    <s v="ybs"/>
    <m/>
    <d v="2026-07-04T00:00:00"/>
    <m/>
    <x v="1"/>
    <m/>
    <s v="VIP"/>
    <m/>
    <m/>
    <s v="Tidak"/>
    <s v="COD"/>
    <n v="104000"/>
    <s v="-"/>
    <n v="125540"/>
    <x v="0"/>
  </r>
  <r>
    <s v="1359637682"/>
    <d v="2026-06-26T00:00:00"/>
    <s v="MEIKA-BERKARYA"/>
    <s v="Meika Berkarya"/>
    <s v="6287818525580"/>
    <s v="Kab. Kuningan"/>
    <s v="Cilimus"/>
    <s v="Jl. Panawuan Indrapatra, Panawuan, Kec. Cigandamekar, Kabupaten Kuningan, Jawa Barat"/>
    <s v="Viktor Asone (AK)"/>
    <s v="6282307663026"/>
    <x v="5"/>
    <s v="Kab. Ketapang"/>
    <s v="Jelai Hulu"/>
    <s v="Dusun Tembiruhan, Rt 001 / Rw 001, Desa Tebing Berseri, Kec Jelai Hulu, Kab Ketapang"/>
    <n v="1"/>
    <s v="BARANG"/>
    <n v="100"/>
    <n v="0"/>
    <s v="EZ"/>
    <s v="Bulanan"/>
    <s v="1 SET POMPA SEDOT MANUAL (1 POMPA DAN 1 SELANG)"/>
    <m/>
    <n v="74000"/>
    <n v="0"/>
    <n v="0"/>
    <n v="74000"/>
    <m/>
    <s v="Diskon"/>
    <n v="29600"/>
    <n v="44400"/>
    <n v="127000"/>
    <n v="1905"/>
    <s v="Viktor Asone (AK)"/>
    <m/>
    <d v="2026-07-04T00:00:00"/>
    <s v="HUBUNGI PENERIMA (LANGSUNG ANTAR KE ALAMAT)"/>
    <x v="0"/>
    <m/>
    <s v="VIP"/>
    <m/>
    <m/>
    <s v="Tidak"/>
    <s v="COD"/>
    <n v="53000"/>
    <s v="Recon"/>
    <n v="80695"/>
    <x v="0"/>
  </r>
  <r>
    <s v="1359662612"/>
    <d v="2026-06-26T00:00:00"/>
    <s v="MEIKA-BERKARYA"/>
    <s v="Meika Berkarya"/>
    <s v="6287818525580"/>
    <s v="Kab. Kuningan"/>
    <s v="Cilimus"/>
    <s v="Jl. Panawuan Indrapatra, Panawuan, Kec. Cigandamekar, Kabupaten Kuningan, Jawa Barat"/>
    <s v="Haji Ade (Is)"/>
    <s v="6285282626196"/>
    <x v="26"/>
    <s v="Tasikmalaya"/>
    <s v="Bungursari"/>
    <s v="Kelurahan Sukamulya Rt Rw 3 / 5 Patokan Rumah Lesehan Kebuli H Ade, Kec Bungursari Kota Tasikmalaya Jawa Barat"/>
    <n v="1"/>
    <s v="BARANG"/>
    <n v="100"/>
    <n v="0"/>
    <s v="EZ"/>
    <s v="Bulanan"/>
    <s v="1 SET GIGI PALSU"/>
    <m/>
    <n v="14000"/>
    <n v="0"/>
    <n v="0"/>
    <n v="14000"/>
    <m/>
    <s v="Diskon"/>
    <n v="9000"/>
    <n v="5000"/>
    <n v="73000"/>
    <n v="1095"/>
    <s v="Haji Ade (Is)"/>
    <m/>
    <d v="2026-06-27T00:00:00"/>
    <s v="HUBUNGI PENERIMA (LANGSUNG ANTAR KE ALAMAT)"/>
    <x v="0"/>
    <m/>
    <s v="VIP"/>
    <m/>
    <m/>
    <s v="Tidak"/>
    <s v="COD"/>
    <n v="59000"/>
    <s v="Recon"/>
    <n v="66905"/>
    <x v="25"/>
  </r>
  <r>
    <s v="1359454476"/>
    <d v="2026-06-26T00:00:00"/>
    <s v="MEIKA-BERKARYA"/>
    <s v="Meika Berkarya"/>
    <s v="6287818525580"/>
    <s v="Kab. Kuningan"/>
    <s v="Cilimus"/>
    <s v="Jl. Panawuan Indrapatra, Panawuan"/>
    <s v="Sarci Regina Nubatonis (PS)"/>
    <s v="6285847017882"/>
    <x v="1"/>
    <s v="Kab. Timor Tengah Selatan"/>
    <s v="Kuanfatu"/>
    <s v="Jl. Pana Nahu Desa. Basmuti (Di pinggir jln umum sesudah SD Inpres Basmuti HUBUNGI YBS SAAT PENGIRIMAN)"/>
    <n v="1"/>
    <s v="BARANG"/>
    <n v="100"/>
    <n v="0"/>
    <s v="EZ"/>
    <s v="Bulanan"/>
    <s v="Beli 1 Gratis 1 Sikat Punggug"/>
    <m/>
    <n v="84000"/>
    <n v="0"/>
    <n v="0"/>
    <n v="84000"/>
    <m/>
    <s v="Diskon"/>
    <n v="33600"/>
    <n v="50400"/>
    <n v="154000"/>
    <n v="2310"/>
    <m/>
    <m/>
    <m/>
    <m/>
    <x v="1"/>
    <m/>
    <s v="VIP"/>
    <m/>
    <m/>
    <s v="Tidak"/>
    <s v="COD"/>
    <n v="70000"/>
    <s v="-"/>
    <n v="101290"/>
    <x v="20"/>
  </r>
  <r>
    <s v="1358560087"/>
    <d v="2026-06-26T00:00:00"/>
    <s v="MEIKA-BERKARYA"/>
    <s v="Meika Berkarya"/>
    <s v="6287818525580"/>
    <s v="Kab. Kuningan"/>
    <s v="Cilimus"/>
    <s v="Jl. Panawuan Indrapatra, Panawuan"/>
    <s v="Putra Tapin (Jj)"/>
    <s v="6285251166268"/>
    <x v="13"/>
    <s v="Kab. Kotawaringin Timur"/>
    <s v="Telawang"/>
    <s v="Jln. Jendral Sudirman Km 86 Kelurahan /Desa Sebabi RT 10 RW 03, Patokan rumah ada pohon jambu depan rumah"/>
    <n v="1"/>
    <s v="BARANG"/>
    <n v="100"/>
    <n v="0"/>
    <s v="EZ"/>
    <s v="Bulanan"/>
    <s v="Beli 1 Gratis 1 Sikat Punggug"/>
    <m/>
    <n v="63000"/>
    <n v="0"/>
    <n v="0"/>
    <n v="63000"/>
    <m/>
    <s v="Diskon"/>
    <n v="25200"/>
    <n v="37800"/>
    <n v="133000"/>
    <n v="1995"/>
    <s v="Putra Tapin (Jj)"/>
    <m/>
    <d v="2026-06-30T00:00:00"/>
    <m/>
    <x v="0"/>
    <m/>
    <s v="VIP"/>
    <m/>
    <m/>
    <s v="Tidak"/>
    <s v="COD"/>
    <n v="70000"/>
    <s v="Recon"/>
    <n v="93205"/>
    <x v="14"/>
  </r>
  <r>
    <s v="1359883660"/>
    <d v="2026-06-26T00:00:00"/>
    <s v="MEIKA-BERKARYA"/>
    <s v="Meika Berkarya"/>
    <s v="6287818525580"/>
    <s v="Kab. Kuningan"/>
    <s v="Cilimus"/>
    <s v="Jl. Panawuan Indrapatra, Panawuan"/>
    <s v="Come Dominggus Od."/>
    <s v="6281246973977"/>
    <x v="1"/>
    <s v="Kab. Sumba Barat"/>
    <s v="Kota Waikabubak"/>
    <s v="Jln. Basuki Rahmat Desa Kalembukuni Kec Kota Waikabubak (DIANTAR LANGSUNG KE ALAMAT PENERIMA) Patokan 25 Meter Dari Ksnt Desa Kslkun"/>
    <n v="1"/>
    <s v="BARANG"/>
    <n v="100"/>
    <n v="0"/>
    <s v="EZ"/>
    <s v="Bulanan"/>
    <s v="Beli 1 Gratis 1 Parfum Mobil"/>
    <m/>
    <n v="80000"/>
    <n v="0"/>
    <n v="0"/>
    <n v="80000"/>
    <m/>
    <s v="Diskon"/>
    <n v="32000"/>
    <n v="48000"/>
    <n v="184000"/>
    <n v="2760"/>
    <m/>
    <m/>
    <m/>
    <m/>
    <x v="1"/>
    <m/>
    <s v="VIP"/>
    <m/>
    <m/>
    <s v="Tidak"/>
    <s v="COD"/>
    <n v="104000"/>
    <s v="-"/>
    <n v="133240"/>
    <x v="20"/>
  </r>
  <r>
    <s v="1359990507"/>
    <d v="2026-06-26T00:00:00"/>
    <s v="MEIKA-BERKARYA"/>
    <s v="Meika Berkarya"/>
    <s v="6287818525580"/>
    <s v="Kab. Kuningan"/>
    <s v="Cilimus"/>
    <s v="Jl. Panawuan Indrapatra, Panawuan"/>
    <s v="Gerry Meka Apl (ib)"/>
    <s v="6281251981345"/>
    <x v="1"/>
    <s v="Kab. Timor Tengah Selatan"/>
    <s v="Kota Soe"/>
    <s v="Jln ikan karper no 26 Soe, Kelurahan Nonohonis Oenasi"/>
    <n v="1"/>
    <s v="BARANG"/>
    <n v="100"/>
    <n v="0"/>
    <s v="EZ"/>
    <s v="Bulanan"/>
    <s v="Beli 1 Gratis 1 Sikat Punggug"/>
    <m/>
    <n v="84000"/>
    <n v="0"/>
    <n v="0"/>
    <n v="84000"/>
    <m/>
    <s v="Diskon"/>
    <n v="33600"/>
    <n v="50400"/>
    <n v="154000"/>
    <n v="2310"/>
    <s v="Gerry Meka Apl (ib)"/>
    <m/>
    <d v="2026-07-02T00:00:00"/>
    <m/>
    <x v="0"/>
    <m/>
    <s v="VIP"/>
    <m/>
    <m/>
    <s v="Tidak"/>
    <s v="COD"/>
    <n v="70000"/>
    <s v="Recon"/>
    <n v="101290"/>
    <x v="9"/>
  </r>
  <r>
    <s v="1359991045"/>
    <d v="2026-06-26T00:00:00"/>
    <s v="MEIKA-BERKARYA"/>
    <s v="Meika Berkarya"/>
    <s v="6287818525580"/>
    <s v="Kab. Kuningan"/>
    <s v="Cilimus"/>
    <s v="Jl. Panawuan Indrapatra, Panawuan"/>
    <s v="Yoppi Karundeng (ib)"/>
    <s v="6282194439864"/>
    <x v="3"/>
    <s v="Kab. Minahasa Utara"/>
    <s v="Kauditan"/>
    <s v="Jaga 8 desa Watudambo"/>
    <n v="1"/>
    <s v="BARANG"/>
    <n v="100"/>
    <n v="0"/>
    <s v="EZ"/>
    <s v="Bulanan"/>
    <s v="Beli 1 Gratis 1 Sikat Punggug"/>
    <m/>
    <n v="87000"/>
    <n v="0"/>
    <n v="0"/>
    <n v="87000"/>
    <m/>
    <s v="Diskon"/>
    <n v="34800"/>
    <n v="52200"/>
    <n v="157000"/>
    <n v="2355"/>
    <s v="Meika Berkarya"/>
    <m/>
    <d v="2026-07-07T00:00:00"/>
    <m/>
    <x v="1"/>
    <m/>
    <s v="VIP"/>
    <m/>
    <m/>
    <s v="Tidak"/>
    <s v="COD"/>
    <n v="70000"/>
    <s v="-"/>
    <n v="102445"/>
    <x v="12"/>
  </r>
  <r>
    <s v="1359879928"/>
    <d v="2026-06-26T00:00:00"/>
    <s v="MEIKA-BERKARYA"/>
    <s v="Meika Berkarya"/>
    <s v="6287818525580"/>
    <s v="Kab. Kuningan"/>
    <s v="Cilimus"/>
    <s v="Jl. Panawuan Indrapatra, Panawuan"/>
    <s v="I Wayan Sukarta (PS)"/>
    <s v="6287860578157"/>
    <x v="12"/>
    <s v="Denpasar"/>
    <s v="Denpasar Utara"/>
    <s v="Jl. Nuansa Hijau Utama, Banjar Tegal Kori Kaja Desa. Ubung Kaja (ANTRAKN LANGSUNG KE ALAMAT)"/>
    <n v="1"/>
    <s v="BARANG"/>
    <n v="100"/>
    <n v="0"/>
    <s v="EZ"/>
    <s v="Bulanan"/>
    <s v="Beli 1 Gratis 1 Sikat Punggug"/>
    <m/>
    <n v="30000"/>
    <n v="0"/>
    <n v="0"/>
    <n v="30000"/>
    <m/>
    <s v="Diskon"/>
    <n v="12000"/>
    <n v="18000"/>
    <n v="100000"/>
    <n v="1500"/>
    <s v="I Wayan Sukarta (PS)"/>
    <m/>
    <d v="2026-06-29T00:00:00"/>
    <m/>
    <x v="0"/>
    <m/>
    <s v="VIP"/>
    <m/>
    <m/>
    <s v="Tidak"/>
    <s v="COD"/>
    <n v="70000"/>
    <s v="Recon"/>
    <n v="80500"/>
    <x v="18"/>
  </r>
  <r>
    <s v="1359765346"/>
    <d v="2026-06-26T00:00:00"/>
    <s v="MEIKA-BERKARYA"/>
    <s v="Meika Berkarya"/>
    <s v="6287818525580"/>
    <s v="Kab. Kuningan"/>
    <s v="Cilimus"/>
    <s v="Jl. Panawuan Indrapatra, Panawuan"/>
    <s v="Laguna lahadi .(ib)"/>
    <s v="6282357352891"/>
    <x v="23"/>
    <s v="Kab. Buton Tengah"/>
    <s v="Mawasangka Tengah"/>
    <s v="Dusun bulawampore desa lalibo"/>
    <n v="1"/>
    <s v="BARANG"/>
    <n v="100"/>
    <n v="0"/>
    <s v="EZ"/>
    <s v="Bulanan"/>
    <s v="Beli 1 Gratis 1 Sikat Punggug"/>
    <m/>
    <n v="91000"/>
    <n v="0"/>
    <n v="0"/>
    <n v="91000"/>
    <m/>
    <s v="Diskon"/>
    <n v="36400"/>
    <n v="54600"/>
    <n v="161000"/>
    <n v="2415"/>
    <s v="Laguna lahadi .(ib)"/>
    <m/>
    <d v="2026-07-04T00:00:00"/>
    <m/>
    <x v="0"/>
    <m/>
    <s v="VIP"/>
    <m/>
    <m/>
    <s v="Tidak"/>
    <s v="COD"/>
    <n v="70000"/>
    <s v="Recon"/>
    <n v="103985"/>
    <x v="0"/>
  </r>
  <r>
    <s v="1359665895"/>
    <d v="2026-06-26T00:00:00"/>
    <s v="MEIKA-BERKARYA"/>
    <s v="Meika Berkarya"/>
    <s v="6287818525580"/>
    <s v="Kab. Kuningan"/>
    <s v="Cilimus"/>
    <s v="Jl. Panawuan Indrapatra, Panawuan, Kec. Cigandamekar, Kabupaten Kuningan, Jawa Barat"/>
    <s v="Djasran (BY)"/>
    <s v="6285191499778"/>
    <x v="23"/>
    <s v="Kendari"/>
    <s v="Kadia"/>
    <s v="Jln Segar No 7A Rt 06 Rw 03 Kel Pondambea (Belakang Viarni Mark) Kec Kadia"/>
    <n v="1"/>
    <s v="BARANG"/>
    <n v="100"/>
    <n v="0"/>
    <s v="EZ"/>
    <s v="Bulanan"/>
    <s v="1 Topi Visor Anti UV (BLUE)"/>
    <m/>
    <n v="68000"/>
    <n v="0"/>
    <n v="0"/>
    <n v="68000"/>
    <m/>
    <s v="Diskon"/>
    <n v="27200"/>
    <n v="40800"/>
    <n v="152000"/>
    <n v="2280"/>
    <s v="ybs"/>
    <m/>
    <d v="2026-07-06T00:00:00"/>
    <s v="HUBUNGI PENERIMA (LANGSUNG ANTAR KE ALAMAT)"/>
    <x v="1"/>
    <m/>
    <s v="VIP"/>
    <m/>
    <m/>
    <s v="Tidak"/>
    <s v="COD"/>
    <n v="84000"/>
    <s v="-"/>
    <n v="108920"/>
    <x v="10"/>
  </r>
  <r>
    <s v="1359997714"/>
    <d v="2026-06-26T00:00:00"/>
    <s v="MEIKA-BERKARYA"/>
    <s v="Meika Berkarya"/>
    <s v="6287818525580"/>
    <s v="Kab. Kuningan"/>
    <s v="Cilimus"/>
    <s v="Jl. Panawuan Indrapatra, Panawuan"/>
    <s v="Suparman az Od."/>
    <s v="6282307741717"/>
    <x v="4"/>
    <s v="Kab. Tebo"/>
    <s v="Rimbo Bujang"/>
    <s v="Jln. 13 Unit 2 Kelurahan Mandiri Agung Kec Rimbo Bujang (DIANTAR LANGSUNG KE ALAMAT PENERIMA) Rt 02 Rw 05."/>
    <n v="1"/>
    <s v="BARANG"/>
    <n v="100"/>
    <n v="0"/>
    <s v="EZ"/>
    <s v="Bulanan"/>
    <s v="Beli 1 Gratis 1 Parfum Mobil"/>
    <m/>
    <n v="52000"/>
    <n v="0"/>
    <n v="0"/>
    <n v="52000"/>
    <m/>
    <s v="Diskon"/>
    <n v="20800"/>
    <n v="31200"/>
    <n v="156000"/>
    <n v="2340"/>
    <s v="Suparman az Od."/>
    <m/>
    <d v="2026-07-01T00:00:00"/>
    <m/>
    <x v="0"/>
    <m/>
    <s v="VIP"/>
    <m/>
    <m/>
    <s v="Tidak"/>
    <s v="COD"/>
    <n v="104000"/>
    <s v="Recon"/>
    <n v="122460"/>
    <x v="7"/>
  </r>
  <r>
    <s v="1359994045"/>
    <d v="2026-06-26T00:00:00"/>
    <s v="MEIKA-BERKARYA"/>
    <s v="Meika Berkarya"/>
    <s v="6287818525580"/>
    <s v="Kab. Kuningan"/>
    <s v="Cilimus"/>
    <s v="Jl. Panawuan Indrapatra, Panawuan"/>
    <s v="Jhon Silubun (Jj)"/>
    <s v="6281291441746"/>
    <x v="19"/>
    <s v="Kab. Berau"/>
    <s v="Sambaliung"/>
    <s v="Mangkajang Km 03 RT 06 Jln. Poros Mangkajang Gang Umar No. 12 Kelurahan /Desa Pesayan"/>
    <n v="1"/>
    <s v="BARANG"/>
    <n v="100"/>
    <n v="0"/>
    <s v="EZ"/>
    <s v="Bulanan"/>
    <s v="Beli 1 Gratis 1 Sikat Punggug"/>
    <m/>
    <n v="79000"/>
    <n v="0"/>
    <n v="0"/>
    <n v="79000"/>
    <m/>
    <s v="Diskon"/>
    <n v="31600"/>
    <n v="47400"/>
    <n v="149000"/>
    <n v="2235"/>
    <s v="Jhon Silubun (Jj)"/>
    <m/>
    <d v="2026-07-04T00:00:00"/>
    <m/>
    <x v="0"/>
    <m/>
    <s v="VIP"/>
    <m/>
    <m/>
    <s v="Tidak"/>
    <s v="COD"/>
    <n v="70000"/>
    <s v="Recon"/>
    <n v="99365"/>
    <x v="0"/>
  </r>
  <r>
    <s v="1359995354"/>
    <d v="2026-06-26T00:00:00"/>
    <s v="MEIKA-BERKARYA"/>
    <s v="Meika Berkarya"/>
    <s v="6287818525580"/>
    <s v="Kab. Kuningan"/>
    <s v="Cilimus"/>
    <s v="Jl. Panawuan Indrapatra, Panawuan"/>
    <s v="Noerdhin Nene,S.Pd.I Od."/>
    <s v="6285399597400"/>
    <x v="14"/>
    <s v="Kab. Gowa"/>
    <s v="Parangloe"/>
    <s v="Dusun Kamp. Beru Desa Lonjoboko Kec Parangloe (DIANTAR LANGSUNG KE ALAMAT PENERIMA)."/>
    <n v="1"/>
    <s v="BARANG"/>
    <n v="100"/>
    <n v="0"/>
    <s v="EZ"/>
    <s v="Bulanan"/>
    <s v="Beli 1 Gratis 1 Sikat Punggug"/>
    <m/>
    <n v="54000"/>
    <n v="0"/>
    <n v="0"/>
    <n v="54000"/>
    <m/>
    <s v="Diskon"/>
    <n v="21600"/>
    <n v="32400"/>
    <n v="124000"/>
    <n v="1860"/>
    <m/>
    <m/>
    <m/>
    <m/>
    <x v="1"/>
    <m/>
    <s v="VIP"/>
    <m/>
    <m/>
    <s v="Tidak"/>
    <s v="COD"/>
    <n v="70000"/>
    <s v="-"/>
    <n v="89740"/>
    <x v="20"/>
  </r>
  <r>
    <s v="1359662999"/>
    <d v="2026-06-26T00:00:00"/>
    <s v="MEIKA-BERKARYA"/>
    <s v="Meika Berkarya"/>
    <s v="6287818525580"/>
    <s v="Kab. Kuningan"/>
    <s v="Cilimus"/>
    <s v="Jl. Panawuan Indrapatra, Panawuan, Kec. Cigandamekar, Kabupaten Kuningan, Jawa Barat"/>
    <s v="Zainal Nababan (Is)"/>
    <s v="6285337633926"/>
    <x v="2"/>
    <s v="Kab. Sumbawa Barat"/>
    <s v="Sekongkang"/>
    <s v="Rt 04 Rw 05 Desa Aik Kangkung Senutuk, Kec Sekongkang, Kab Sumbawa Barat Provinsi Nusa Tenggara Barat"/>
    <n v="1"/>
    <s v="BARANG"/>
    <n v="100"/>
    <n v="0"/>
    <s v="EZ"/>
    <s v="Bulanan"/>
    <s v="1 PCS TOPI KOMANDO (H)"/>
    <m/>
    <n v="56000"/>
    <n v="0"/>
    <n v="0"/>
    <n v="56000"/>
    <m/>
    <s v="Diskon"/>
    <n v="22400"/>
    <n v="33600"/>
    <n v="131000"/>
    <n v="1965"/>
    <m/>
    <m/>
    <m/>
    <s v="HUBUNGI PENERIMA (LANGSUNG ANTAR KE ALAMAT)"/>
    <x v="1"/>
    <m/>
    <s v="VIP"/>
    <m/>
    <m/>
    <s v="Tidak"/>
    <s v="COD"/>
    <n v="75000"/>
    <s v="-"/>
    <n v="95435"/>
    <x v="20"/>
  </r>
  <r>
    <s v="1359649434"/>
    <d v="2026-06-26T00:00:00"/>
    <s v="MEIKA-BERKARYA"/>
    <s v="Meika Berkarya"/>
    <s v="6287818525580"/>
    <s v="Kab. Kuningan"/>
    <s v="Cilimus"/>
    <s v="Jl. Panawuan Indrapatra, Panawuan, Kec. Cigandamekar, Kabupaten Kuningan, Jawa Barat"/>
    <s v="Kastilon Sirad (AK)"/>
    <s v="6281278494337"/>
    <x v="29"/>
    <s v="Kab. Bengkulu Selatan"/>
    <s v="Kota Manna"/>
    <s v="Kantor Disdukcapil Bengkulu Selatan, Jalan Padang Panjang, Kelurahan Pagar Dewa, Kec Kota Manna, Kab Bengkulu Selatan, Bengkulu"/>
    <n v="1"/>
    <s v="BARANG"/>
    <n v="100"/>
    <n v="0"/>
    <s v="EZ"/>
    <s v="Bulanan"/>
    <s v="1 SET POMPA SEDOT MANUAL (1 POMPA DAN 1 SELANG)"/>
    <m/>
    <n v="54000"/>
    <n v="0"/>
    <n v="0"/>
    <n v="54000"/>
    <m/>
    <s v="Diskon"/>
    <n v="21600"/>
    <n v="32400"/>
    <n v="110000"/>
    <n v="1650"/>
    <s v="Kastilon Sirad (AK)"/>
    <m/>
    <d v="2026-07-01T00:00:00"/>
    <s v="HUBUNGI PENERIMA (LANGSUNG ANTAR KE ALAMAT)"/>
    <x v="0"/>
    <m/>
    <s v="VIP"/>
    <m/>
    <m/>
    <s v="Tidak"/>
    <s v="COD"/>
    <n v="56000"/>
    <s v="Recon"/>
    <n v="75950"/>
    <x v="7"/>
  </r>
  <r>
    <s v="1359644206"/>
    <d v="2026-06-26T00:00:00"/>
    <s v="MEIKA-BERKARYA"/>
    <s v="Meika Berkarya"/>
    <s v="6287818525580"/>
    <s v="Kab. Kuningan"/>
    <s v="Cilimus"/>
    <s v="Jl. Panawuan Indrapatra, Panawuan, Kec. Cigandamekar, Kabupaten Kuningan, Jawa Barat"/>
    <s v="Siti sarah (Hb)"/>
    <s v="6281282891853"/>
    <x v="32"/>
    <s v="Tarakan"/>
    <s v="Tarakan Utara"/>
    <s v="Jln Cendrawasih rt 14 desa/kel karang anyar pantai dekat piting soka, Kec Tarakan Utara"/>
    <n v="1"/>
    <s v="BARANG"/>
    <n v="100"/>
    <n v="0"/>
    <s v="EZ"/>
    <s v="Bulanan"/>
    <s v="1 Topi Visor Anti UV (BLUE)"/>
    <m/>
    <n v="59000"/>
    <n v="0"/>
    <n v="0"/>
    <n v="59000"/>
    <m/>
    <s v="Diskon"/>
    <n v="23600"/>
    <n v="35400"/>
    <n v="156000"/>
    <n v="2340"/>
    <s v="Meika Berkarya"/>
    <m/>
    <d v="2026-07-07T00:00:00"/>
    <s v="HUBUNGI PENERIMA (LANGSUNG ANTAR KE ALAMAT)"/>
    <x v="1"/>
    <m/>
    <s v="VIP"/>
    <m/>
    <m/>
    <s v="Tidak"/>
    <s v="COD"/>
    <n v="97000"/>
    <s v="-"/>
    <n v="118260"/>
    <x v="12"/>
  </r>
  <r>
    <s v="1359988140"/>
    <d v="2026-06-26T00:00:00"/>
    <s v="MEIKA-BERKARYA"/>
    <s v="Meika Berkarya"/>
    <s v="6287818525580"/>
    <s v="Kab. Kuningan"/>
    <s v="Cilimus"/>
    <s v="Jl. Panawuan Indrapatra, Panawuan, Kec. Cigandamekar, Kabupaten Kuningan, Jawa Barat"/>
    <s v="Alimar (BY)"/>
    <s v="6282384745651"/>
    <x v="27"/>
    <s v="Kab.  Rokan Hilir"/>
    <s v="Pujud"/>
    <s v="Jl. Sudirman pujud, Desa pujud dusun 2 kampung pinang rt 02 rw 01 (rumah dekat Capella honda) Kec Pujud"/>
    <n v="1"/>
    <s v="BARANG"/>
    <n v="100"/>
    <n v="0"/>
    <s v="EZ"/>
    <s v="Bulanan"/>
    <s v="1 Topi Visor Anti UV (CREAM)"/>
    <m/>
    <n v="64000"/>
    <n v="0"/>
    <n v="0"/>
    <n v="64000"/>
    <m/>
    <s v="Diskon"/>
    <n v="25600"/>
    <n v="38400"/>
    <n v="140000"/>
    <n v="2100"/>
    <s v="Alimar (BY)"/>
    <m/>
    <d v="2026-07-03T00:00:00"/>
    <s v="HUBUNGI PENERIMA (LANGSUNG ANTAR KE ALAMAT)"/>
    <x v="0"/>
    <m/>
    <s v="VIP"/>
    <m/>
    <m/>
    <s v="Tidak"/>
    <s v="COD"/>
    <n v="76000"/>
    <s v="Recon"/>
    <n v="99500"/>
    <x v="3"/>
  </r>
  <r>
    <s v="1359735472"/>
    <d v="2026-06-26T00:00:00"/>
    <s v="MEIKA-BERKARYA"/>
    <s v="Meika Berkarya"/>
    <s v="6287818525580"/>
    <s v="Kab. Kuningan"/>
    <s v="Cilimus"/>
    <s v="Jl. Panawuan Indrapatra, Panawuan, Kec. Cigandamekar, Kabupaten Kuningan, Jawa Barat"/>
    <s v="Joppy M (Fr)"/>
    <s v="6285240945991"/>
    <x v="3"/>
    <s v="Bitung"/>
    <s v="Madidir"/>
    <s v="Perumahan Pertamina Blok A42 Desa Madidir Unet, Kec Madidir"/>
    <n v="1"/>
    <s v="BARANG"/>
    <n v="100"/>
    <n v="0"/>
    <s v="EZ"/>
    <s v="Bulanan"/>
    <s v="1 SET GIGI PALSU"/>
    <m/>
    <n v="80000"/>
    <n v="0"/>
    <n v="0"/>
    <n v="80000"/>
    <m/>
    <s v="Diskon"/>
    <n v="32000"/>
    <n v="48000"/>
    <n v="140000"/>
    <n v="2100"/>
    <s v="Joppy M (Fr)"/>
    <m/>
    <d v="2026-07-01T00:00:00"/>
    <s v="HUBUNGI PENERIMA (LANGSUNG ANTAR KE ALAMAT)"/>
    <x v="0"/>
    <m/>
    <s v="VIP"/>
    <m/>
    <m/>
    <s v="Tidak"/>
    <s v="COD"/>
    <n v="60000"/>
    <s v="Recon"/>
    <n v="89900"/>
    <x v="7"/>
  </r>
  <r>
    <s v="1358140758"/>
    <d v="2026-06-26T00:00:00"/>
    <s v="MEIKA-BERKARYA"/>
    <s v="Meika Berkarya"/>
    <s v="6287818525580"/>
    <s v="Kab. Kuningan"/>
    <s v="Cilimus"/>
    <s v="Jl. Panawuan Indrapatra, Panawuan, Kec. Cigandamekar, Kabupaten Kuningan, Jawa Barat"/>
    <s v="Rahman (ca)"/>
    <s v="6285241537399"/>
    <x v="23"/>
    <s v="Kab. Kolaka"/>
    <s v="Kolaka"/>
    <s v="Jln tenggiri btn tahoa( Rt.03/Rw.04 ) desa tahoa, Kec Kolaka"/>
    <n v="1"/>
    <s v="BARANG"/>
    <n v="100"/>
    <n v="0"/>
    <s v="EZ"/>
    <s v="Bulanan"/>
    <s v="1 Topi Visor Anti UV (CREAM)"/>
    <m/>
    <n v="91000"/>
    <n v="0"/>
    <n v="0"/>
    <n v="91000"/>
    <m/>
    <s v="Diskon"/>
    <n v="36400"/>
    <n v="54600"/>
    <n v="175000"/>
    <n v="2625"/>
    <m/>
    <m/>
    <m/>
    <s v="HUBUNGI PENERIMA (LANGSUNG ANTAR KE ALAMAT)"/>
    <x v="1"/>
    <m/>
    <s v="VIP"/>
    <m/>
    <m/>
    <s v="Tidak"/>
    <s v="COD"/>
    <n v="84000"/>
    <s v="-"/>
    <n v="117775"/>
    <x v="20"/>
  </r>
  <r>
    <s v="1359986714"/>
    <d v="2026-06-26T00:00:00"/>
    <s v="MEIKA-BERKARYA"/>
    <s v="Meika Berkarya"/>
    <s v="6287818525580"/>
    <s v="Kab. Kuningan"/>
    <s v="Cilimus"/>
    <s v="Jl. Panawuan Indrapatra, Panawuan"/>
    <s v="Daf/Aiberdafman Od."/>
    <s v="6281266142527"/>
    <x v="6"/>
    <s v="Solok"/>
    <s v="Tanjung Harapan"/>
    <s v="Jln Tunas Bangsa No 24 Rt 003 Rw 03 Kel Nan Balimo Kec Tanjung Harapan Kota Solok Sumbar ( Depan Panti Asuhan Tunas Bamgsa )"/>
    <n v="1"/>
    <s v="BARANG"/>
    <n v="100"/>
    <n v="0"/>
    <s v="EZ"/>
    <s v="Bulanan"/>
    <s v="Beli 1 Gratis 1 Sikat Punggug"/>
    <m/>
    <n v="47000"/>
    <n v="0"/>
    <n v="0"/>
    <n v="47000"/>
    <m/>
    <s v="Diskon"/>
    <n v="18800"/>
    <n v="28200"/>
    <n v="117000"/>
    <n v="1755"/>
    <s v="Daf/Aiberdafman Od."/>
    <m/>
    <d v="2026-07-01T00:00:00"/>
    <m/>
    <x v="0"/>
    <m/>
    <s v="VIP"/>
    <m/>
    <m/>
    <s v="Tidak"/>
    <s v="COD"/>
    <n v="70000"/>
    <s v="Recon"/>
    <n v="87045"/>
    <x v="7"/>
  </r>
  <r>
    <s v="1359650502"/>
    <d v="2026-06-26T00:00:00"/>
    <s v="MEIKA-BERKARYA"/>
    <s v="Meika Berkarya"/>
    <s v="6287818525580"/>
    <s v="Kab. Kuningan"/>
    <s v="Cilimus"/>
    <s v="Jl. Panawuan Indrapatra, Panawuan, Kec. Cigandamekar, Kabupaten Kuningan, Jawa Barat"/>
    <s v="Lia Amelia (Ad)"/>
    <s v="6281336177066"/>
    <x v="24"/>
    <s v="Jakarta Selatan"/>
    <s v="Cilandak"/>
    <s v="Jln Poncol 2 Rt 01 Rw 02 No.15 Kel/Desa Gandaria Selatan, Belakang Segeh Cell, Kec Cilandak"/>
    <n v="1"/>
    <s v="BARANG"/>
    <n v="100"/>
    <n v="0"/>
    <s v="EZ"/>
    <s v="Bulanan"/>
    <s v="1 Paket Alat Peras Buah"/>
    <m/>
    <n v="14000"/>
    <n v="0"/>
    <n v="0"/>
    <n v="14000"/>
    <m/>
    <s v="Diskon"/>
    <n v="8000"/>
    <n v="6000"/>
    <n v="100000"/>
    <n v="1500"/>
    <s v="Lia Amelia (Ad)"/>
    <m/>
    <d v="2026-06-28T00:00:00"/>
    <s v="HUBUNGI PENERIMA (LANGSUNG ANTAR KE ALAMAT)"/>
    <x v="0"/>
    <m/>
    <s v="VIP"/>
    <m/>
    <m/>
    <s v="Tidak"/>
    <s v="COD"/>
    <n v="86000"/>
    <s v="Recon"/>
    <n v="92500"/>
    <x v="15"/>
  </r>
  <r>
    <s v="1358160745"/>
    <d v="2026-06-26T00:00:00"/>
    <s v="MEIKA-BERKARYA"/>
    <s v="Meika Berkarya"/>
    <s v="6287818525580"/>
    <s v="Kab. Kuningan"/>
    <s v="Cilimus"/>
    <s v="Jl. Panawuan Indrapatra, Panawuan, Kec. Cigandamekar, Kabupaten Kuningan, Jawa Barat"/>
    <s v="Budi Hantana (BY)"/>
    <s v="6281371766370"/>
    <x v="27"/>
    <s v="Kab. Kampar"/>
    <s v="Bangkinang"/>
    <s v="jl. A.Rahman Saleh Bangkinang Kota RT 001 RW 008 Belakang Cucian Aleena, Kec Bangkinang"/>
    <n v="1"/>
    <s v="BARANG"/>
    <n v="100"/>
    <n v="0"/>
    <s v="EZ"/>
    <s v="Bulanan"/>
    <s v="1 Topi Visor Anti UV (GRAY)"/>
    <m/>
    <n v="53000"/>
    <n v="0"/>
    <n v="0"/>
    <n v="53000"/>
    <m/>
    <s v="Diskon"/>
    <n v="21200"/>
    <n v="31800"/>
    <n v="0"/>
    <n v="0"/>
    <s v="Budi Hantana (BY)"/>
    <m/>
    <d v="2026-07-01T00:00:00"/>
    <s v="HUBUNGI PENERIMA (LANGSUNG ANTAR KE ALAMAT)"/>
    <x v="0"/>
    <m/>
    <s v="VIP"/>
    <m/>
    <m/>
    <s v="Tidak"/>
    <s v="NONCOD"/>
    <n v="-53000"/>
    <s v="-"/>
    <n v="-31800"/>
    <x v="7"/>
  </r>
  <r>
    <s v="1359752451"/>
    <d v="2026-06-26T00:00:00"/>
    <s v="MEIKA-BERKARYA"/>
    <s v="Meika Berkarya"/>
    <s v="6287818525580"/>
    <s v="Kab. Kuningan"/>
    <s v="Cilimus"/>
    <s v="Jl. Panawuan Indrapatra, Panawuan"/>
    <s v="ILONA AMING (Jj)"/>
    <s v="6282339977369"/>
    <x v="1"/>
    <s v="Kab. Ende"/>
    <s v="Ende Tengah"/>
    <s v="Jln. Kelimutu RT 29 RW 10 Kelurahan /Desa Kelimutu, Patokan rumah Belakang Kantor KPPN Ende"/>
    <n v="1"/>
    <s v="BARANG"/>
    <n v="100"/>
    <n v="0"/>
    <s v="EZ"/>
    <s v="Bulanan"/>
    <s v="Beli 1 Dapat 6 Paket Buku Lancar Membaca Tanpa Mengeja"/>
    <m/>
    <n v="80000"/>
    <n v="0"/>
    <n v="0"/>
    <n v="80000"/>
    <m/>
    <s v="Diskon"/>
    <n v="32000"/>
    <n v="48000"/>
    <n v="164000"/>
    <n v="2460"/>
    <m/>
    <m/>
    <m/>
    <m/>
    <x v="1"/>
    <m/>
    <s v="VIP"/>
    <m/>
    <m/>
    <s v="Tidak"/>
    <s v="COD"/>
    <n v="84000"/>
    <s v="-"/>
    <n v="113540"/>
    <x v="20"/>
  </r>
  <r>
    <s v="1359989505"/>
    <d v="2026-06-26T00:00:00"/>
    <s v="MEIKA-BERKARYA"/>
    <s v="Meika Berkarya"/>
    <s v="6287818525580"/>
    <s v="Kab. Kuningan"/>
    <s v="Cilimus"/>
    <s v="Jl. Panawuan Indrapatra, Panawuan, Kec. Cigandamekar, Kabupaten Kuningan, Jawa Barat"/>
    <s v="Nefo (rz)"/>
    <s v="62811857151"/>
    <x v="28"/>
    <s v="Tangerang"/>
    <s v="Batuceper"/>
    <s v="Komp Perumahan Arcadia Daanmogot, Jl Daan Mogot Rt006/Rw004 Blok B7 No 8 Desa Batuceper, Kec Batuceper"/>
    <n v="1"/>
    <s v="BARANG"/>
    <n v="100"/>
    <n v="0"/>
    <s v="EZ"/>
    <s v="Bulanan"/>
    <s v="1 SET POMPA SEDOT MANUAL (1 POMPA DAN 1 SELANG)"/>
    <m/>
    <n v="15000"/>
    <n v="0"/>
    <n v="0"/>
    <n v="15000"/>
    <m/>
    <s v="Diskon"/>
    <n v="9000"/>
    <n v="6000"/>
    <n v="84000"/>
    <n v="1260"/>
    <s v="Nefo (rz)"/>
    <m/>
    <d v="2026-06-29T00:00:00"/>
    <s v="HUBUNGI PENERIMA (LANGSUNG ANTAR KE ALAMAT)"/>
    <x v="0"/>
    <m/>
    <s v="VIP"/>
    <m/>
    <m/>
    <s v="Tidak"/>
    <s v="COD"/>
    <n v="69000"/>
    <s v="Recon"/>
    <n v="76740"/>
    <x v="18"/>
  </r>
  <r>
    <s v="1360073573"/>
    <d v="2026-06-27T00:00:00"/>
    <s v="MEIKA-BERKARYA"/>
    <s v="Meika Berkarya"/>
    <s v="6287818525580"/>
    <s v="Kab. Kuningan"/>
    <s v="Cilimus"/>
    <s v="Jl. Panawuan Indrapatra, Panawuan, Kec. Cigandamekar, Kabupaten Kuningan, Jawa Barat"/>
    <s v="Hari anggara (Rs)"/>
    <s v="62882001954287"/>
    <x v="26"/>
    <s v="Kab. Bandung"/>
    <s v="Baleendah"/>
    <s v="Kawung Sari Girang, RT 06 RW 07, Kel Wargamekar, kec Baleendah"/>
    <n v="1"/>
    <s v="BARANG"/>
    <n v="100"/>
    <n v="0"/>
    <s v="EZ"/>
    <s v="Bulanan"/>
    <s v="1 SET GIGI PALSU"/>
    <m/>
    <n v="12000"/>
    <n v="0"/>
    <n v="0"/>
    <n v="12000"/>
    <m/>
    <s v="Diskon"/>
    <n v="7000"/>
    <n v="5000"/>
    <n v="72000"/>
    <n v="1080"/>
    <s v="Hari anggara (Rs)"/>
    <m/>
    <d v="2026-06-28T00:00:00"/>
    <s v="HUBUNGI PENERIMA (LANGSUNG ANTAR KE ALAMAT)"/>
    <x v="0"/>
    <m/>
    <s v="VIP"/>
    <m/>
    <m/>
    <s v="Tidak"/>
    <s v="COD"/>
    <n v="60000"/>
    <s v="Recon"/>
    <n v="65920"/>
    <x v="25"/>
  </r>
  <r>
    <s v="1360072435"/>
    <d v="2026-06-27T00:00:00"/>
    <s v="MEIKA-BERKARYA"/>
    <s v="Meika Berkarya"/>
    <s v="6287818525580"/>
    <s v="Kab. Kuningan"/>
    <s v="Cilimus"/>
    <s v="Jl. Panawuan Indrapatra, Panawuan, Kec. Cigandamekar, Kabupaten Kuningan, Jawa Barat"/>
    <s v="Ferry (RM)"/>
    <s v="62895326874361"/>
    <x v="28"/>
    <s v="Kab. Tangerang"/>
    <s v="Cikupa"/>
    <s v="Rt 4 Rw 2 Nomor 110 Jalan Pasir Jaya Desa Pasir Jaya, Kecamatan Cikupa"/>
    <n v="1"/>
    <s v="BARANG"/>
    <n v="100"/>
    <n v="0"/>
    <s v="EZ"/>
    <s v="Bulanan"/>
    <s v="1 Dapat 2 Kacamata Autofokus"/>
    <m/>
    <n v="15000"/>
    <n v="0"/>
    <n v="0"/>
    <n v="15000"/>
    <m/>
    <s v="Diskon"/>
    <n v="9000"/>
    <n v="6000"/>
    <n v="53500"/>
    <n v="802.5"/>
    <s v="Ferry (RM)"/>
    <m/>
    <d v="2026-06-29T00:00:00"/>
    <s v="HUBUNGI PENERIMA (LANGSUNG ANTAR KE ALAMAT)"/>
    <x v="0"/>
    <m/>
    <s v="VIP"/>
    <m/>
    <m/>
    <s v="Tidak"/>
    <s v="COD"/>
    <n v="38500"/>
    <s v="Recon"/>
    <n v="46697.5"/>
    <x v="15"/>
  </r>
  <r>
    <s v="1359850960"/>
    <d v="2026-06-27T00:00:00"/>
    <s v="MEIKA-BERKARYA"/>
    <s v="Meika Berkarya"/>
    <s v="6287818525580"/>
    <s v="Kab. Kuningan"/>
    <s v="Cilimus"/>
    <s v="Jl. Panawuan Indrapatra, Panawuan, Kec. Cigandamekar, Kabupaten Kuningan, Jawa Barat"/>
    <s v="Nusa (AK)"/>
    <s v="6281319664839"/>
    <x v="3"/>
    <s v="Manado"/>
    <s v="Wenang"/>
    <s v="Jln Katamso, Lingkungan V No 11, Bumi Beringin, Kec Wenang, Kota Manado"/>
    <n v="1"/>
    <s v="BARANG"/>
    <n v="100"/>
    <n v="0"/>
    <s v="EZ"/>
    <s v="Bulanan"/>
    <s v="3 PCS KEPALA SEMPROTAN SERBAGUNA"/>
    <m/>
    <n v="64000"/>
    <n v="0"/>
    <n v="0"/>
    <n v="64000"/>
    <m/>
    <s v="Diskon"/>
    <n v="25600"/>
    <n v="38400"/>
    <n v="159000"/>
    <n v="2385"/>
    <s v="Nusa (AK)"/>
    <m/>
    <d v="2026-07-01T00:00:00"/>
    <s v="HUBUNGI PENERIMA (LANGSUNG ANTAR KE ALAMAT)"/>
    <x v="0"/>
    <m/>
    <s v="VIP"/>
    <m/>
    <m/>
    <s v="Tidak"/>
    <s v="COD"/>
    <n v="95000"/>
    <s v="Recon"/>
    <n v="118215"/>
    <x v="14"/>
  </r>
  <r>
    <s v="1360081022"/>
    <d v="2026-06-27T00:00:00"/>
    <s v="MEIKA-BERKARYA"/>
    <s v="Meika Berkarya"/>
    <s v="6287818525580"/>
    <s v="Kab. Kuningan"/>
    <s v="Cilimus"/>
    <s v="Jl. Panawuan Indrapatra, Panawuan, Kec. Cigandamekar, Kabupaten Kuningan, Jawa Barat"/>
    <s v="BADI (Fr)"/>
    <s v="6281242218884"/>
    <x v="9"/>
    <s v="Kab. Halmahera Tengah"/>
    <s v="Pulau Gebe"/>
    <s v="Desa Kacepi RT 002 Depan pangkas rambut, Kecamatan Pulau Gebe"/>
    <n v="1"/>
    <s v="BARANG"/>
    <n v="100"/>
    <n v="0"/>
    <s v="EZ"/>
    <s v="Bulanan"/>
    <s v="1 SET GIGI PALSU"/>
    <m/>
    <n v="136000"/>
    <n v="0"/>
    <n v="0"/>
    <n v="136000"/>
    <m/>
    <s v="Diskon"/>
    <n v="54400"/>
    <n v="81600"/>
    <n v="190000"/>
    <n v="2850"/>
    <m/>
    <m/>
    <m/>
    <s v="HUBUNGI PENERIMA (LANGSUNG ANTAR KE ALAMAT)"/>
    <x v="1"/>
    <m/>
    <s v="VIP"/>
    <m/>
    <m/>
    <s v="Tidak"/>
    <s v="COD"/>
    <n v="54000"/>
    <s v="-"/>
    <n v="105550"/>
    <x v="20"/>
  </r>
  <r>
    <s v="1359929345"/>
    <d v="2026-06-27T00:00:00"/>
    <s v="MEIKA-BERKARYA"/>
    <s v="Meika Berkarya"/>
    <s v="6287818525580"/>
    <s v="Kab. Kuningan"/>
    <s v="Cilimus"/>
    <s v="Jl. Panawuan Indrapatra, Panawuan"/>
    <s v="Irfan (PS)"/>
    <s v="6285657271735"/>
    <x v="30"/>
    <s v="Kab. Mimika"/>
    <s v="Mimika Baru"/>
    <s v="Kelurahan. Sempan RT 02  (bengkel mobil CV Bles, ANTRAKN LANGSUNG KE ALAMAT)"/>
    <n v="1"/>
    <s v="BARANG"/>
    <n v="100"/>
    <n v="0"/>
    <s v="EZ"/>
    <s v="Bulanan"/>
    <s v="Beli 1 Pembesar Layar Hp Warna. Merah"/>
    <m/>
    <n v="173000"/>
    <n v="0"/>
    <n v="0"/>
    <n v="173000"/>
    <m/>
    <s v="Diskon"/>
    <n v="69200"/>
    <n v="103800"/>
    <n v="243000"/>
    <n v="3645"/>
    <s v="Irfan (PS)"/>
    <m/>
    <d v="2026-07-03T00:00:00"/>
    <m/>
    <x v="0"/>
    <m/>
    <s v="VIP"/>
    <m/>
    <m/>
    <s v="Tidak"/>
    <s v="COD"/>
    <n v="70000"/>
    <s v="Recon"/>
    <n v="135555"/>
    <x v="9"/>
  </r>
  <r>
    <s v="1359927475"/>
    <d v="2026-06-27T00:00:00"/>
    <s v="MEIKA-BERKARYA"/>
    <s v="Meika Berkarya"/>
    <s v="6287818525580"/>
    <s v="Kab. Kuningan"/>
    <s v="Cilimus"/>
    <s v="Jl. Panawuan Indrapatra, Panawuan, Kec. Cigandamekar, Kabupaten Kuningan, Jawa Barat"/>
    <s v="Efendi s (Hb)"/>
    <s v="6282275869299"/>
    <x v="0"/>
    <s v="Kab. Asahan"/>
    <s v="Kota Kisaran Timur"/>
    <s v="Jalan wilieam Iskandar GG rukun no 3 desa/kel mutiara, Kec Kisaran Timur Kota"/>
    <n v="1"/>
    <s v="BARANG"/>
    <n v="100"/>
    <n v="0"/>
    <s v="EZ"/>
    <s v="Bulanan"/>
    <s v="1 Topi Visor Anti UV (BLUE)"/>
    <m/>
    <n v="54000"/>
    <n v="0"/>
    <n v="0"/>
    <n v="54000"/>
    <m/>
    <s v="Diskon"/>
    <n v="21600"/>
    <n v="32400"/>
    <n v="138000"/>
    <n v="2070"/>
    <m/>
    <m/>
    <m/>
    <s v="HUBUNGI PENERIMA (LANGSUNG ANTAR KE ALAMAT)"/>
    <x v="1"/>
    <m/>
    <s v="VIP"/>
    <m/>
    <m/>
    <s v="Tidak"/>
    <s v="COD"/>
    <n v="84000"/>
    <s v="-"/>
    <n v="103530"/>
    <x v="20"/>
  </r>
  <r>
    <s v="1359918680"/>
    <d v="2026-06-27T00:00:00"/>
    <s v="MEIKA-BERKARYA"/>
    <s v="Meika Berkarya"/>
    <s v="6287818525580"/>
    <s v="Kab. Kuningan"/>
    <s v="Cilimus"/>
    <s v="Jl. Panawuan Indrapatra, Panawuan, Kec. Cigandamekar, Kabupaten Kuningan, Jawa Barat"/>
    <s v="Pailin bonggalayuk (Bar)"/>
    <s v="6285256373912"/>
    <x v="8"/>
    <s v="Kab. Poso"/>
    <s v="Pamona Utara"/>
    <s v="Kelurahan Tendeadongi,Rt 008, Kec. Pamona Utara (Didepan Rumah Ada Penjual Gorengan), No Hp : ,62 852-5637-3912 ( DIKIRIM LANGSUNG KE ALAMAT PENERIMA)"/>
    <n v="1"/>
    <s v="BARANG"/>
    <n v="100"/>
    <n v="0"/>
    <s v="EZ"/>
    <s v="Bulanan"/>
    <s v="2 Dapat 4 Kacamata Autofokus ,2.00"/>
    <m/>
    <n v="85000"/>
    <n v="0"/>
    <n v="0"/>
    <n v="85000"/>
    <m/>
    <s v="Diskon"/>
    <n v="34000"/>
    <n v="51000"/>
    <n v="155000"/>
    <n v="2325"/>
    <s v="Pailin bonggalayuk (Bar)"/>
    <m/>
    <d v="2026-07-03T00:00:00"/>
    <s v="HUBUNGI PENERIMA (LANGSUNG ANTAR KE ALAMAT)"/>
    <x v="0"/>
    <m/>
    <s v="VIP"/>
    <m/>
    <m/>
    <s v="Tidak"/>
    <s v="COD"/>
    <n v="70000"/>
    <s v="Recon"/>
    <n v="101675"/>
    <x v="9"/>
  </r>
  <r>
    <s v="1360087708"/>
    <d v="2026-06-27T00:00:00"/>
    <s v="MEIKA-BERKARYA"/>
    <s v="Meika Berkarya"/>
    <s v="6287818525580"/>
    <s v="Kab. Kuningan"/>
    <s v="Cilimus"/>
    <s v="Jl. Panawuan Indrapatra, Panawuan, Kec. Cigandamekar, Kabupaten Kuningan, Jawa Barat"/>
    <s v="Indiantii (Fr)"/>
    <s v="6282191189749"/>
    <x v="23"/>
    <s v="Kab. Konawe Selatan"/>
    <s v="Konda"/>
    <s v="Jln Singgosari Blok B RT 002Lorong MTSN Konda Desa Lambusa, Kacamatan Konda"/>
    <n v="1"/>
    <s v="BARANG"/>
    <n v="100"/>
    <n v="0"/>
    <s v="EZ"/>
    <s v="Bulanan"/>
    <s v="1 SET GIGI PALSU"/>
    <m/>
    <n v="100000"/>
    <n v="0"/>
    <n v="0"/>
    <n v="100000"/>
    <m/>
    <s v="Diskon"/>
    <n v="40000"/>
    <n v="60000"/>
    <n v="160000"/>
    <n v="2400"/>
    <s v="Indiantii (Fr)"/>
    <m/>
    <d v="2026-07-02T00:00:00"/>
    <s v="HUBUNGI PENERIMA (LANGSUNG ANTAR KE ALAMAT)"/>
    <x v="0"/>
    <m/>
    <s v="VIP"/>
    <m/>
    <m/>
    <s v="Tidak"/>
    <s v="COD"/>
    <n v="60000"/>
    <s v="Recon"/>
    <n v="97600"/>
    <x v="7"/>
  </r>
  <r>
    <s v="1359860746"/>
    <d v="2026-06-27T00:00:00"/>
    <s v="MEIKA-BERKARYA"/>
    <s v="Meika Berkarya"/>
    <s v="6287818525580"/>
    <s v="Kab. Kuningan"/>
    <s v="Cilimus"/>
    <s v="Jl. Panawuan Indrapatra, Panawuan"/>
    <s v="Nano/Suparno Od."/>
    <s v="6285743687262"/>
    <x v="15"/>
    <s v="Kab. Sragen"/>
    <s v="Kalijambe"/>
    <s v="Dk Karanganyar Rt 7 Rw 1 Kelurahan Ngebung Kec Kalijambe (DIANTAR LANGSUNG KE ALAMAT PENERIMA)."/>
    <n v="1"/>
    <s v="BARANG"/>
    <n v="100"/>
    <n v="0"/>
    <s v="EZ"/>
    <s v="Bulanan"/>
    <s v="Beli 1 Pembesar Layar Hp"/>
    <m/>
    <n v="25000"/>
    <n v="0"/>
    <n v="0"/>
    <n v="25000"/>
    <m/>
    <s v="Diskon"/>
    <n v="18000"/>
    <n v="7000"/>
    <n v="95000"/>
    <n v="1425"/>
    <s v="Nano/Suparno Od."/>
    <m/>
    <d v="2026-07-03T00:00:00"/>
    <m/>
    <x v="0"/>
    <m/>
    <s v="VIP"/>
    <m/>
    <m/>
    <s v="Tidak"/>
    <s v="COD"/>
    <n v="70000"/>
    <s v="Recon"/>
    <n v="86575"/>
    <x v="9"/>
  </r>
  <r>
    <s v="1359979084"/>
    <d v="2026-06-27T00:00:00"/>
    <s v="MEIKA-BERKARYA"/>
    <s v="Meika Berkarya"/>
    <s v="6287818525580"/>
    <s v="Kab. Kuningan"/>
    <s v="Cilimus"/>
    <s v="Jl. Panawuan Indrapatra, Panawuan, Kec. Cigandamekar, Kabupaten Kuningan, Jawa Barat"/>
    <s v="Made Mustika (Is)"/>
    <s v="6282145631728"/>
    <x v="12"/>
    <s v="Kab. Badung"/>
    <s v="Abiansemal"/>
    <s v="Jln Leko No 16 Br Purwekerta Desa Abiansemal Kec Abiansemal Kab Badung Bali"/>
    <n v="1"/>
    <s v="BARANG"/>
    <n v="100"/>
    <n v="0"/>
    <s v="EZ"/>
    <s v="Bulanan"/>
    <s v="1 PCS KEPALA SEMPROTAN SERBAGUNA"/>
    <m/>
    <n v="30000"/>
    <n v="0"/>
    <n v="0"/>
    <n v="30000"/>
    <m/>
    <s v="Diskon"/>
    <n v="12000"/>
    <n v="18000"/>
    <n v="131000"/>
    <n v="1965"/>
    <s v="Made Mustika (Is)"/>
    <m/>
    <d v="2026-07-02T00:00:00"/>
    <s v="HUBUNGI PENERIMA (LANGSUNG ANTAR KE ALAMAT)"/>
    <x v="0"/>
    <m/>
    <s v="VIP"/>
    <m/>
    <m/>
    <s v="Tidak"/>
    <s v="COD"/>
    <n v="101000"/>
    <s v="Recon"/>
    <n v="111035"/>
    <x v="7"/>
  </r>
  <r>
    <s v="1360013047"/>
    <d v="2026-06-27T00:00:00"/>
    <s v="MEIKA-BERKARYA"/>
    <s v="Meika Berkarya"/>
    <s v="6287818525580"/>
    <s v="Kab. Kuningan"/>
    <s v="Cilimus"/>
    <s v="Jl. Panawuan Indrapatra, Panawuan"/>
    <s v="Samsul bahri (ib)"/>
    <s v="6281339180889"/>
    <x v="2"/>
    <s v="Kab. Sumbawa Barat"/>
    <s v="Taliwang"/>
    <s v="Rt 01 dusun muharjirin.desa labuhan lalar.kecamatan taliwang.kabupaten sumbawa barat.NTB."/>
    <n v="1"/>
    <s v="BARANG"/>
    <n v="100"/>
    <n v="0"/>
    <s v="EZ"/>
    <s v="Bulanan"/>
    <s v="Beli 1 Gratis 1 Gelang Retro Terapi Batu Giok"/>
    <m/>
    <n v="48000"/>
    <n v="0"/>
    <n v="0"/>
    <n v="48000"/>
    <m/>
    <s v="Diskon"/>
    <n v="19200"/>
    <n v="28800"/>
    <n v="118000"/>
    <n v="1770"/>
    <m/>
    <m/>
    <m/>
    <m/>
    <x v="1"/>
    <m/>
    <s v="VIP"/>
    <m/>
    <m/>
    <s v="Tidak"/>
    <s v="COD"/>
    <n v="70000"/>
    <s v="-"/>
    <n v="87430"/>
    <x v="20"/>
  </r>
  <r>
    <s v="1360012236"/>
    <d v="2026-06-27T00:00:00"/>
    <s v="MEIKA-BERKARYA"/>
    <s v="Meika Berkarya"/>
    <s v="6287818525580"/>
    <s v="Kab. Kuningan"/>
    <s v="Cilimus"/>
    <s v="Jl. Panawuan Indrapatra, Panawuan"/>
    <s v="Ukky Ottoluwa (IR)"/>
    <s v="6282260534141"/>
    <x v="8"/>
    <s v="Palu"/>
    <s v="Mantikulore"/>
    <s v="Jl. Baruga No 6 Kelurahan Tanamodindi kec Mantikulore (Baruga Homestay)"/>
    <n v="1"/>
    <s v="BARANG"/>
    <n v="100"/>
    <n v="0"/>
    <s v="EZ"/>
    <s v="Bulanan"/>
    <s v="Beli 1 Pembesar Layar Hp"/>
    <m/>
    <n v="68000"/>
    <n v="0"/>
    <n v="0"/>
    <n v="68000"/>
    <m/>
    <s v="Diskon"/>
    <n v="27200"/>
    <n v="40800"/>
    <n v="138000"/>
    <n v="2070"/>
    <s v="Ukky Ottoluwa (IR)"/>
    <m/>
    <d v="2026-07-01T00:00:00"/>
    <m/>
    <x v="0"/>
    <m/>
    <s v="VIP"/>
    <m/>
    <m/>
    <s v="Tidak"/>
    <s v="COD"/>
    <n v="70000"/>
    <s v="Recon"/>
    <n v="95130"/>
    <x v="14"/>
  </r>
  <r>
    <s v="1359976285"/>
    <d v="2026-06-27T00:00:00"/>
    <s v="MEIKA-BERKARYA"/>
    <s v="Meika Berkarya"/>
    <s v="6287818525580"/>
    <s v="Kab. Kuningan"/>
    <s v="Cilimus"/>
    <s v="Jl. Panawuan Indrapatra, Panawuan, Kec. Cigandamekar, Kabupaten Kuningan, Jawa Barat"/>
    <s v="Fatriani (sp)"/>
    <s v="6282394507428"/>
    <x v="8"/>
    <s v="Kab. Tojo Una Una"/>
    <s v="Tojo Barat"/>
    <s v="Lorong Pante Dusun 4 Kelurahan Tombiano ( depan kantor camat ) Kec Tojo Barat"/>
    <n v="1"/>
    <s v="BARANG"/>
    <n v="100"/>
    <n v="0"/>
    <s v="EZ"/>
    <s v="Bulanan"/>
    <s v="1 SET GIGI PALSU"/>
    <m/>
    <n v="85000"/>
    <n v="0"/>
    <n v="0"/>
    <n v="85000"/>
    <m/>
    <s v="Diskon"/>
    <n v="34000"/>
    <n v="51000"/>
    <n v="145000"/>
    <n v="2175"/>
    <m/>
    <m/>
    <m/>
    <s v="HUBUNGI PENERIMA (LANGSUNG ANTAR KE ALAMAT)"/>
    <x v="1"/>
    <m/>
    <s v="VIP"/>
    <m/>
    <m/>
    <s v="Tidak"/>
    <s v="COD"/>
    <n v="60000"/>
    <s v="-"/>
    <n v="91825"/>
    <x v="20"/>
  </r>
  <r>
    <s v="1360017140"/>
    <d v="2026-06-27T00:00:00"/>
    <s v="MEIKA-BERKARYA"/>
    <s v="Meika Berkarya"/>
    <s v="6287818525580"/>
    <s v="Kab. Kuningan"/>
    <s v="Cilimus"/>
    <s v="Jl. Panawuan Indrapatra, Panawuan"/>
    <s v="Busairi Leme (PS)"/>
    <s v="6285237197426"/>
    <x v="2"/>
    <s v="Kab. Lombok Barat"/>
    <s v="Sekotong"/>
    <s v="Dusun. Lemer Desa. Buwun Mas (Dekat masjid Lemer Utara, ANTRAKN LANGSUNG KE ALAMAT)"/>
    <n v="1"/>
    <s v="BARANG"/>
    <n v="100"/>
    <n v="0"/>
    <s v="EZ"/>
    <s v="Bulanan"/>
    <s v="Beli 1 Gratis 1 Alat Cukur Multifungsi"/>
    <m/>
    <n v="48000"/>
    <n v="0"/>
    <n v="0"/>
    <n v="48000"/>
    <m/>
    <s v="Diskon"/>
    <n v="19200"/>
    <n v="28800"/>
    <n v="142000"/>
    <n v="2130"/>
    <m/>
    <m/>
    <m/>
    <m/>
    <x v="1"/>
    <m/>
    <s v="VIP"/>
    <m/>
    <m/>
    <s v="Ya"/>
    <s v="COD"/>
    <n v="94000"/>
    <s v="-"/>
    <n v="111070"/>
    <x v="20"/>
  </r>
  <r>
    <s v="1360013867"/>
    <d v="2026-06-27T00:00:00"/>
    <s v="MEIKA-BERKARYA"/>
    <s v="Meika Berkarya"/>
    <s v="6287818525580"/>
    <s v="Kab. Kuningan"/>
    <s v="Cilimus"/>
    <s v="Jl. Panawuan Indrapatra, Panawuan, Kec. Cigandamekar, Kabupaten Kuningan, Jawa Barat"/>
    <s v="Kurdi (ca)"/>
    <s v="6285864267277"/>
    <x v="26"/>
    <s v="Kab. Indramayu"/>
    <s v="Arahan"/>
    <s v="Desa Sukadadi RT 07 RW02 ( patokan Tanya aja rumah Kurdi samping bos Catam ) Kec Arahan"/>
    <n v="1"/>
    <s v="BARANG"/>
    <n v="100"/>
    <n v="0"/>
    <s v="EZ"/>
    <s v="Bulanan"/>
    <s v="1 Dapat 2 Kacamata Autofokus"/>
    <m/>
    <n v="8000"/>
    <n v="0"/>
    <n v="0"/>
    <n v="8000"/>
    <m/>
    <s v="Diskon"/>
    <n v="3000"/>
    <n v="5000"/>
    <n v="49000"/>
    <n v="735"/>
    <s v="ybs"/>
    <m/>
    <d v="2026-07-02T00:00:00"/>
    <s v="HUBUNGI PENERIMA (LANGSUNG ANTAR KE ALAMAT)"/>
    <x v="1"/>
    <m/>
    <s v="VIP"/>
    <m/>
    <m/>
    <s v="Tidak"/>
    <s v="COD"/>
    <n v="41000"/>
    <s v="-"/>
    <n v="43265"/>
    <x v="7"/>
  </r>
  <r>
    <s v="1359889328"/>
    <d v="2026-06-27T00:00:00"/>
    <s v="MEIKA-BERKARYA"/>
    <s v="Meika Berkarya"/>
    <s v="6287818525580"/>
    <s v="Kab. Kuningan"/>
    <s v="Cilimus"/>
    <s v="Jl. Panawuan Indrapatra, Panawuan, Kec. Cigandamekar, Kabupaten Kuningan, Jawa Barat"/>
    <s v="Hamdani Salomo (AK)"/>
    <s v="6282194088581"/>
    <x v="14"/>
    <s v="Kab. Toraja Utara"/>
    <s v="Rantepao"/>
    <s v="Jl. Ahmad Yani (Pongtiku) No. 52 (Depan Kantor BPS), Kec. Rantepao, Kab. Toraja Utara"/>
    <n v="1"/>
    <s v="BARANG"/>
    <n v="100"/>
    <n v="0"/>
    <s v="EZ"/>
    <s v="Bulanan"/>
    <s v="2 SET GIGI PALSU"/>
    <m/>
    <n v="65000"/>
    <n v="0"/>
    <n v="0"/>
    <n v="65000"/>
    <m/>
    <s v="Diskon"/>
    <n v="26000"/>
    <n v="39000"/>
    <n v="159000"/>
    <n v="2385"/>
    <s v="Hamdani Salomo (AK)"/>
    <m/>
    <d v="2026-07-02T00:00:00"/>
    <s v="HUBUNGI PENERIMA (LANGSUNG ANTAR KE ALAMAT)"/>
    <x v="0"/>
    <m/>
    <s v="VIP"/>
    <m/>
    <m/>
    <s v="Tidak"/>
    <s v="COD"/>
    <n v="94000"/>
    <s v="Recon"/>
    <n v="117615"/>
    <x v="7"/>
  </r>
  <r>
    <s v="1359997206"/>
    <d v="2026-06-27T00:00:00"/>
    <s v="MEIKA-BERKARYA"/>
    <s v="Meika Berkarya"/>
    <s v="6287818525580"/>
    <s v="Kab. Kuningan"/>
    <s v="Cilimus"/>
    <s v="Jl. Panawuan Indrapatra, Panawuan"/>
    <s v="Jueni (iaa)"/>
    <s v="6281325948238"/>
    <x v="15"/>
    <s v="Kab. Sragen"/>
    <s v="Miri"/>
    <s v="Jalan raya solo-purwodadi km, 25,dk Sambirejo, Desa Soko RT 03 Rw 01 (Klinik Pratama Asy-Syifa) Kecamatan Miri Kabupaten Sragen Provinsi Jawa Tengah Kode pos"/>
    <n v="1"/>
    <s v="BARANG"/>
    <n v="100"/>
    <n v="0"/>
    <s v="EZ"/>
    <s v="Bulanan"/>
    <s v="Beli 1 Pembesar Layar Hp"/>
    <m/>
    <n v="25000"/>
    <n v="0"/>
    <n v="0"/>
    <n v="25000"/>
    <m/>
    <s v="Diskon"/>
    <n v="18000"/>
    <n v="7000"/>
    <n v="95000"/>
    <n v="1425"/>
    <s v="Jueni (iaa)"/>
    <m/>
    <d v="2026-06-29T00:00:00"/>
    <m/>
    <x v="0"/>
    <m/>
    <s v="VIP"/>
    <m/>
    <m/>
    <s v="Tidak"/>
    <s v="COD"/>
    <n v="70000"/>
    <s v="Recon"/>
    <n v="86575"/>
    <x v="15"/>
  </r>
  <r>
    <s v="1359878939"/>
    <d v="2026-06-27T00:00:00"/>
    <s v="MEIKA-BERKARYA"/>
    <s v="Meika Berkarya"/>
    <s v="6287818525580"/>
    <s v="Kab. Kuningan"/>
    <s v="Cilimus"/>
    <s v="Jl. Panawuan Indrapatra, Panawuan, Kec. Cigandamekar, Kabupaten Kuningan, Jawa Barat"/>
    <s v="Athy Rauf (Hb)"/>
    <s v="6282396162550"/>
    <x v="8"/>
    <s v="Kab. Banggai"/>
    <s v="Batui"/>
    <s v="Desa/Kel Kayowa Dusun 2 Dekat Brilink, Kec Batui"/>
    <n v="1"/>
    <s v="BARANG"/>
    <n v="100"/>
    <n v="0"/>
    <s v="EZ"/>
    <s v="Bulanan"/>
    <s v="1 Topi Visor Anti UV (BLACK)"/>
    <m/>
    <n v="85000"/>
    <n v="0"/>
    <n v="0"/>
    <n v="85000"/>
    <m/>
    <s v="Diskon"/>
    <n v="34000"/>
    <n v="51000"/>
    <n v="169000"/>
    <n v="2535"/>
    <m/>
    <m/>
    <m/>
    <s v="HUBUNGI PENERIMA (LANGSUNG ANTAR KE ALAMAT)"/>
    <x v="1"/>
    <m/>
    <s v="VIP"/>
    <m/>
    <m/>
    <s v="Tidak"/>
    <s v="COD"/>
    <n v="84000"/>
    <s v="-"/>
    <n v="115465"/>
    <x v="20"/>
  </r>
  <r>
    <s v="1360002605"/>
    <d v="2026-06-27T00:00:00"/>
    <s v="MEIKA-BERKARYA"/>
    <s v="Meika Berkarya"/>
    <s v="6287818525580"/>
    <s v="Kab. Kuningan"/>
    <s v="Cilimus"/>
    <s v="Jl. Panawuan Indrapatra, Panawuan, Kec. Cigandamekar, Kabupaten Kuningan, Jawa Barat"/>
    <s v="Arpan masti (Bar)"/>
    <s v="6282196890383"/>
    <x v="8"/>
    <s v="Kab. Banggai"/>
    <s v="Pagimana"/>
    <s v="Jl Trans Sulawesi, Desa Uwedaka, Dusun 1 (Samping Posko), Kec Pagimana, No Hp ,6282196890383 ( Dikirim Langsung Ke Penerima)"/>
    <n v="1"/>
    <s v="BARANG"/>
    <n v="100"/>
    <n v="0"/>
    <s v="EZ"/>
    <s v="Bulanan"/>
    <s v="1 Topi Visor Anti UV (BLUE)"/>
    <m/>
    <n v="85000"/>
    <n v="0"/>
    <n v="0"/>
    <n v="85000"/>
    <m/>
    <s v="Diskon"/>
    <n v="34000"/>
    <n v="51000"/>
    <n v="169000"/>
    <n v="2535"/>
    <m/>
    <m/>
    <m/>
    <s v="HUBUNGI PENERIMA (LANGSUNG ANTAR KE ALAMAT)"/>
    <x v="1"/>
    <m/>
    <s v="VIP"/>
    <m/>
    <m/>
    <s v="Tidak"/>
    <s v="COD"/>
    <n v="84000"/>
    <s v="-"/>
    <n v="115465"/>
    <x v="20"/>
  </r>
  <r>
    <s v="1360008344"/>
    <d v="2026-06-27T00:00:00"/>
    <s v="MEIKA-BERKARYA"/>
    <s v="Meika Berkarya"/>
    <s v="6287818525580"/>
    <s v="Kab. Kuningan"/>
    <s v="Cilimus"/>
    <s v="Jl. Panawuan Indrapatra, Panawuan, Kec. Cigandamekar, Kabupaten Kuningan, Jawa Barat"/>
    <s v="Lukman Topu (AK)"/>
    <s v="6285166105772"/>
    <x v="8"/>
    <s v="Kab. Poso"/>
    <s v="Poso Pesisir"/>
    <s v="Jl Trans Sulawesi, Rt 04 (Depan Pagar Tembok), Desa Tiwa,A, Kec Poso Pesisir, Kab Poso, Sulawesi Tengah"/>
    <n v="1"/>
    <s v="BARANG"/>
    <n v="100"/>
    <n v="0"/>
    <s v="EZ"/>
    <s v="Bulanan"/>
    <s v="1 SET GIGI PALSU"/>
    <m/>
    <n v="85000"/>
    <n v="0"/>
    <n v="0"/>
    <n v="85000"/>
    <m/>
    <s v="Diskon"/>
    <n v="34000"/>
    <n v="51000"/>
    <n v="139000"/>
    <n v="2085"/>
    <m/>
    <m/>
    <m/>
    <s v="HUBUNGI PENERIMA (LANGSUNG ANTAR KE ALAMAT)"/>
    <x v="1"/>
    <m/>
    <s v="VIP"/>
    <m/>
    <m/>
    <s v="Tidak"/>
    <s v="COD"/>
    <n v="54000"/>
    <s v="-"/>
    <n v="85915"/>
    <x v="20"/>
  </r>
  <r>
    <s v="1359874898"/>
    <d v="2026-06-27T00:00:00"/>
    <s v="MEIKA-BERKARYA"/>
    <s v="Meika Berkarya"/>
    <s v="6287818525580"/>
    <s v="Kab. Kuningan"/>
    <s v="Cilimus"/>
    <s v="Jl. Panawuan Indrapatra, Panawuan, Kec. Cigandamekar, Kabupaten Kuningan, Jawa Barat"/>
    <s v="Masudin (Fr)"/>
    <s v="6288214645700"/>
    <x v="28"/>
    <s v="Kab. Tangerang"/>
    <s v="Sindang Jaya"/>
    <s v="Kpcayur Desa Sindang Sono Rt 004/Rw 001 Dekat Mesjid Almuklisin, Kec Sindang Jaya"/>
    <n v="1"/>
    <s v="BARANG"/>
    <n v="100"/>
    <n v="0"/>
    <s v="EZ"/>
    <s v="Bulanan"/>
    <s v="1 PCS KEPALA SEMPROTAN SERBAGUNA"/>
    <m/>
    <n v="15000"/>
    <n v="0"/>
    <n v="0"/>
    <n v="15000"/>
    <m/>
    <s v="Diskon"/>
    <n v="9000"/>
    <n v="6000"/>
    <n v="68000"/>
    <n v="1020"/>
    <s v="Masudin (Fr)"/>
    <m/>
    <d v="2026-06-30T00:00:00"/>
    <s v="HUBUNGI PENERIMA (LANGSUNG ANTAR KE ALAMAT)"/>
    <x v="0"/>
    <m/>
    <s v="VIP"/>
    <m/>
    <m/>
    <s v="Tidak"/>
    <s v="COD"/>
    <n v="53000"/>
    <s v="Recon"/>
    <n v="60980"/>
    <x v="18"/>
  </r>
  <r>
    <s v="1360005279"/>
    <d v="2026-06-27T00:00:00"/>
    <s v="MEIKA-BERKARYA"/>
    <s v="Meika Berkarya"/>
    <s v="6287818525580"/>
    <s v="Kab. Kuningan"/>
    <s v="Cilimus"/>
    <s v="Jl. Panawuan Indrapatra, Panawuan, Kec. Cigandamekar, Kabupaten Kuningan, Jawa Barat"/>
    <s v="Siti hawa (Fr)"/>
    <s v="6285337706022"/>
    <x v="2"/>
    <s v="Kab. Sumbawa"/>
    <s v="Moyo Hilir"/>
    <s v="Dusun Malilidesa Beraredepan Pohon Glodok, Kec Moyo Hilir"/>
    <n v="1"/>
    <s v="BARANG"/>
    <n v="100"/>
    <n v="0"/>
    <s v="EZ"/>
    <s v="Bulanan"/>
    <s v="1 PCS KEPALA SEMPROTAN SERBAGUNA"/>
    <m/>
    <n v="52000"/>
    <n v="0"/>
    <n v="0"/>
    <n v="52000"/>
    <m/>
    <s v="Diskon"/>
    <n v="20800"/>
    <n v="31200"/>
    <n v="100000"/>
    <n v="1500"/>
    <m/>
    <m/>
    <m/>
    <s v="HUBUNGI PENERIMA (LANGSUNG ANTAR KE ALAMAT)"/>
    <x v="1"/>
    <m/>
    <s v="VIP"/>
    <m/>
    <m/>
    <s v="Tidak"/>
    <s v="COD"/>
    <n v="48000"/>
    <s v="-"/>
    <n v="67300"/>
    <x v="20"/>
  </r>
  <r>
    <s v="1360019036"/>
    <d v="2026-06-27T00:00:00"/>
    <s v="MEIKA-BERKARYA"/>
    <s v="Meika Berkarya"/>
    <s v="6287818525580"/>
    <s v="Kab. Kuningan"/>
    <s v="Cilimus"/>
    <s v="Jl. Panawuan Indrapatra, Panawuan, Kec. Cigandamekar, Kabupaten Kuningan, Jawa Barat"/>
    <s v="Darwin Darwin (Bar)"/>
    <s v="6281318216058"/>
    <x v="26"/>
    <s v="Bekasi"/>
    <s v="Pondokmelati"/>
    <s v="Perumahan Puri Gading, Blok C1 No. 5, RT 01/RW 010, Kel. Jatimelati, Kec. Pondok Melati, No Hp : ,62 813-1821-6058 ( DIKIRIM LANGSUNG KE ALAMAT PENERIMA) Kalau saya tidak di rumah, titip security saja. Bilang buat pak torus"/>
    <n v="1"/>
    <s v="BARANG"/>
    <n v="100"/>
    <n v="0"/>
    <s v="EZ"/>
    <s v="Bulanan"/>
    <s v="1 Dapat 2 Kacamata Autofokus"/>
    <m/>
    <n v="15000"/>
    <n v="0"/>
    <n v="0"/>
    <n v="15000"/>
    <m/>
    <s v="Diskon"/>
    <n v="9000"/>
    <n v="6000"/>
    <n v="55000"/>
    <n v="825"/>
    <s v="Darwin Darwin (Bar)"/>
    <m/>
    <d v="2026-06-29T00:00:00"/>
    <s v="HUBUNGI PENERIMA (LANGSUNG ANTAR KE ALAMAT)"/>
    <x v="0"/>
    <m/>
    <s v="VIP"/>
    <m/>
    <m/>
    <s v="Tidak"/>
    <s v="COD"/>
    <n v="40000"/>
    <s v="Recon"/>
    <n v="48175"/>
    <x v="15"/>
  </r>
  <r>
    <s v="1359941564"/>
    <d v="2026-06-27T00:00:00"/>
    <s v="MEIKA-BERKARYA"/>
    <s v="Meika Berkarya"/>
    <s v="6287818525580"/>
    <s v="Kab. Kuningan"/>
    <s v="Cilimus"/>
    <s v="Jl. Panawuan Indrapatra, Panawuan, Kec. Cigandamekar, Kabupaten Kuningan, Jawa Barat"/>
    <s v="Aldy Lumingkewas (hb)"/>
    <s v="6285397323916"/>
    <x v="3"/>
    <s v="Manado"/>
    <s v="Tuminting"/>
    <s v="Pastori Gereja GMIM Betani Sindulang Singkil Jl. Hasanuddin No.72, desa/kel Sindulang Satu, Kec Tuminiting"/>
    <n v="1"/>
    <s v="BARANG"/>
    <n v="100"/>
    <n v="0"/>
    <s v="EZ"/>
    <s v="Bulanan"/>
    <s v="1 Topi Visor Anti UV (BLUE)"/>
    <m/>
    <n v="64000"/>
    <n v="0"/>
    <n v="0"/>
    <n v="64000"/>
    <m/>
    <s v="Diskon"/>
    <n v="25600"/>
    <n v="38400"/>
    <n v="148000"/>
    <n v="2220"/>
    <s v="Aldy Lumingkewas (hb)"/>
    <m/>
    <d v="2026-07-01T00:00:00"/>
    <s v="HUBUNGI PENERIMA (LANGSUNG ANTAR KE ALAMAT)"/>
    <x v="0"/>
    <m/>
    <s v="VIP"/>
    <m/>
    <m/>
    <s v="Tidak"/>
    <s v="COD"/>
    <n v="84000"/>
    <s v="Recon"/>
    <n v="107380"/>
    <x v="14"/>
  </r>
  <r>
    <s v="1360066115"/>
    <d v="2026-06-27T00:00:00"/>
    <s v="MEIKA-BERKARYA"/>
    <s v="Meika Berkarya"/>
    <s v="6287818525580"/>
    <s v="Kab. Kuningan"/>
    <s v="Cilimus"/>
    <s v="Jl. Panawuan Indrapatra, Panawuan"/>
    <s v="Muhammad Anas (IR)"/>
    <s v="6285298230367"/>
    <x v="18"/>
    <s v="Kab. Polewali Mandar"/>
    <s v="Limboro"/>
    <s v="Dusun 2 Tabang Desa Todang Todang Kec Limboro (Samping Kantor Desa Todang Todang)"/>
    <n v="1"/>
    <s v="BARANG"/>
    <n v="100"/>
    <n v="0"/>
    <s v="EZ"/>
    <s v="Bulanan"/>
    <s v="Beli 1 Pembesar Layar Hp"/>
    <m/>
    <n v="61000"/>
    <n v="0"/>
    <n v="0"/>
    <n v="61000"/>
    <m/>
    <s v="Diskon"/>
    <n v="24400"/>
    <n v="36600"/>
    <n v="131000"/>
    <n v="1965"/>
    <s v="Muhammad Anas (IR)"/>
    <m/>
    <d v="2026-07-02T00:00:00"/>
    <m/>
    <x v="0"/>
    <m/>
    <s v="VIP"/>
    <m/>
    <m/>
    <s v="Tidak"/>
    <s v="COD"/>
    <n v="70000"/>
    <s v="Recon"/>
    <n v="92435"/>
    <x v="7"/>
  </r>
  <r>
    <s v="1359956640"/>
    <d v="2026-06-27T00:00:00"/>
    <s v="MEIKA-BERKARYA"/>
    <s v="Meika Berkarya"/>
    <s v="6287818525580"/>
    <s v="Kab. Kuningan"/>
    <s v="Cilimus"/>
    <s v="Jl. Panawuan Indrapatra, Panawuan, Kec. Cigandamekar, Kabupaten Kuningan, Jawa Barat"/>
    <s v="Nur Endang (AK)"/>
    <s v="6285166195725"/>
    <x v="8"/>
    <s v="Palu"/>
    <s v="Palu Barat"/>
    <s v="H Agus Salim, Lorong Flamboyan 2, Rt 02 / Rw 03, Kelurahan Baru, Kec Palu Barat, Kota Palu"/>
    <n v="1"/>
    <s v="BARANG"/>
    <n v="100"/>
    <n v="0"/>
    <s v="EZ"/>
    <s v="Bulanan"/>
    <s v="1 SET GIGI PALSU"/>
    <m/>
    <n v="68000"/>
    <n v="0"/>
    <n v="0"/>
    <n v="68000"/>
    <m/>
    <s v="Diskon"/>
    <n v="27200"/>
    <n v="40800"/>
    <n v="124000"/>
    <n v="1860"/>
    <m/>
    <m/>
    <m/>
    <s v="HUBUNGI PENERIMA (LANGSUNG ANTAR KE ALAMAT)"/>
    <x v="1"/>
    <m/>
    <s v="VIP"/>
    <m/>
    <m/>
    <s v="Tidak"/>
    <s v="COD"/>
    <n v="56000"/>
    <s v="-"/>
    <n v="81340"/>
    <x v="20"/>
  </r>
  <r>
    <s v="1359932120"/>
    <d v="2026-06-27T00:00:00"/>
    <s v="MEIKA-BERKARYA"/>
    <s v="Meika Berkarya"/>
    <s v="6287818525580"/>
    <s v="Kab. Kuningan"/>
    <s v="Cilimus"/>
    <s v="Jl. Panawuan Indrapatra, Panawuan"/>
    <s v="Anjelika (Kin)"/>
    <s v="6282145503317"/>
    <x v="1"/>
    <s v="Kab. Timor Tengah Utara"/>
    <s v="Bikomi Utara"/>
    <s v="Desa Napan, Jln. Pantai Makasar RT/RW: 006/003 (LANGSUNG DIANTARKAN KE ALAMAT)"/>
    <n v="1"/>
    <s v="BARANG"/>
    <n v="100"/>
    <n v="0"/>
    <s v="EZ"/>
    <s v="Bulanan"/>
    <s v="Beli 1 Dapat 6 Paket Buku Lancar Membaca Tanpa Mengeja"/>
    <m/>
    <n v="82000"/>
    <n v="0"/>
    <n v="0"/>
    <n v="82000"/>
    <m/>
    <s v="Diskon"/>
    <n v="32800"/>
    <n v="49200"/>
    <n v="168000"/>
    <n v="2520"/>
    <m/>
    <m/>
    <m/>
    <m/>
    <x v="1"/>
    <m/>
    <s v="VIP"/>
    <m/>
    <m/>
    <s v="Tidak"/>
    <s v="COD"/>
    <n v="86000"/>
    <s v="-"/>
    <n v="116280"/>
    <x v="20"/>
  </r>
  <r>
    <s v="1360070725"/>
    <d v="2026-06-27T00:00:00"/>
    <s v="MEIKA-BERKARYA"/>
    <s v="Meika Berkarya"/>
    <s v="6287818525580"/>
    <s v="Kab. Kuningan"/>
    <s v="Cilimus"/>
    <s v="Jl. Panawuan Indrapatra, Panawuan, Kec. Cigandamekar, Kabupaten Kuningan, Jawa Barat"/>
    <s v="Eton01 (AK)"/>
    <s v="6283835523331"/>
    <x v="21"/>
    <s v="Kab. Banjar"/>
    <s v="Martapura"/>
    <s v="Jl Melati No 15, Martapura, Rt 01 (Smpn 5 Martapura)Kec Martapura Kota, Banjar, Kalimantan Selatan"/>
    <n v="1"/>
    <s v="BARANG"/>
    <n v="100"/>
    <n v="0"/>
    <s v="EZ"/>
    <s v="Bulanan"/>
    <s v="1 SET GIGI PALSU"/>
    <m/>
    <n v="59000"/>
    <n v="0"/>
    <n v="0"/>
    <n v="59000"/>
    <m/>
    <s v="Diskon"/>
    <n v="23600"/>
    <n v="35400"/>
    <n v="108000"/>
    <n v="1620"/>
    <s v="Meika Berkarya"/>
    <m/>
    <d v="2026-07-07T00:00:00"/>
    <s v="HUBUNGI PENERIMA (LANGSUNG ANTAR KE ALAMAT)"/>
    <x v="1"/>
    <m/>
    <s v="VIP"/>
    <m/>
    <m/>
    <s v="Tidak"/>
    <s v="COD"/>
    <n v="49000"/>
    <s v="-"/>
    <n v="70980"/>
    <x v="10"/>
  </r>
  <r>
    <s v="1359937021"/>
    <d v="2026-06-27T00:00:00"/>
    <s v="MEIKA-BERKARYA"/>
    <s v="Meika Berkarya"/>
    <s v="6287818525580"/>
    <s v="Kab. Kuningan"/>
    <s v="Cilimus"/>
    <s v="Jl. Panawuan Indrapatra, Panawuan, Kec. Cigandamekar, Kabupaten Kuningan, Jawa Barat"/>
    <s v="Ivanni Mangundap (Rs)"/>
    <s v="6289527888612"/>
    <x v="3"/>
    <s v="Manado"/>
    <s v="Sario"/>
    <s v="Jl Bethesda 5 No 78, Kelurahan Ranotana, Kec Sario"/>
    <n v="1"/>
    <s v="BARANG"/>
    <n v="100"/>
    <n v="0"/>
    <s v="EZ"/>
    <s v="Bulanan"/>
    <s v="1 SET GIGI PALSU"/>
    <m/>
    <n v="64000"/>
    <n v="0"/>
    <n v="0"/>
    <n v="64000"/>
    <m/>
    <s v="Diskon"/>
    <n v="25600"/>
    <n v="38400"/>
    <n v="124000"/>
    <n v="1860"/>
    <m/>
    <m/>
    <m/>
    <s v="HUBUNGI PENERIMA (LANGSUNG ANTAR KE ALAMAT)"/>
    <x v="1"/>
    <m/>
    <s v="VIP"/>
    <m/>
    <m/>
    <s v="Tidak"/>
    <s v="COD"/>
    <n v="60000"/>
    <s v="-"/>
    <n v="83740"/>
    <x v="20"/>
  </r>
  <r>
    <s v="1360057178"/>
    <d v="2026-06-27T00:00:00"/>
    <s v="MEIKA-BERKARYA"/>
    <s v="Meika Berkarya"/>
    <s v="6287818525580"/>
    <s v="Kab. Kuningan"/>
    <s v="Cilimus"/>
    <s v="Jl. Panawuan Indrapatra, Panawuan, Kec. Cigandamekar, Kabupaten Kuningan, Jawa Barat"/>
    <s v="Husain (ca)"/>
    <s v="6282192466884"/>
    <x v="14"/>
    <s v="Makassar"/>
    <s v="Biringkanaya"/>
    <s v="Permata Sudiang Raya Blok K8 No 14 Sudiang , Desa Laikang, Kec Biring Kanaya"/>
    <n v="1"/>
    <s v="BARANG"/>
    <n v="100"/>
    <n v="0"/>
    <s v="EZ"/>
    <s v="Bulanan"/>
    <s v="2 Spray Pembersih Interior Mobil"/>
    <m/>
    <n v="60000"/>
    <n v="0"/>
    <n v="0"/>
    <n v="60000"/>
    <m/>
    <s v="Diskon"/>
    <n v="24000"/>
    <n v="36000"/>
    <n v="177000"/>
    <n v="2655"/>
    <s v="Husain (ca)"/>
    <m/>
    <d v="2026-06-30T00:00:00"/>
    <s v="HUBUNGI PENERIMA (LANGSUNG ANTAR KE ALAMAT)"/>
    <x v="0"/>
    <m/>
    <s v="VIP"/>
    <m/>
    <m/>
    <s v="Tidak"/>
    <s v="COD"/>
    <n v="117000"/>
    <s v="Recon"/>
    <n v="138345"/>
    <x v="18"/>
  </r>
  <r>
    <s v="1359873419"/>
    <d v="2026-06-27T00:00:00"/>
    <s v="MEIKA-BERKARYA"/>
    <s v="Meika Berkarya"/>
    <s v="6287818525580"/>
    <s v="Kab. Kuningan"/>
    <s v="Cilimus"/>
    <s v="Jl. Panawuan Indrapatra, Panawuan"/>
    <s v="Aries Od."/>
    <s v="6285211856875"/>
    <x v="20"/>
    <s v="Kab. Gunungkidul"/>
    <s v="Ngawen"/>
    <s v="Tegalrejo Rt 06 Rw 01 Kelurahan Beji Kec Ngawen (DIANTAR LANGSUNG KE ALAMAT PENERIMA)."/>
    <n v="1"/>
    <s v="BARANG"/>
    <n v="100"/>
    <n v="0"/>
    <s v="EZ"/>
    <s v="Bulanan"/>
    <s v="Beli 1 Pembesar Layar Hp (Hitam )"/>
    <m/>
    <n v="23000"/>
    <n v="0"/>
    <n v="0"/>
    <n v="23000"/>
    <m/>
    <s v="Diskon"/>
    <n v="16000"/>
    <n v="7000"/>
    <n v="93000"/>
    <n v="1395"/>
    <s v="Aries Od."/>
    <m/>
    <d v="2026-06-30T00:00:00"/>
    <m/>
    <x v="0"/>
    <m/>
    <s v="VIP"/>
    <m/>
    <m/>
    <s v="Tidak"/>
    <s v="COD"/>
    <n v="70000"/>
    <s v="Recon"/>
    <n v="84605"/>
    <x v="18"/>
  </r>
  <r>
    <s v="1360023517"/>
    <d v="2026-06-27T00:00:00"/>
    <s v="MEIKA-BERKARYA"/>
    <s v="Meika Berkarya"/>
    <s v="6287818525580"/>
    <s v="Kab. Kuningan"/>
    <s v="Cilimus"/>
    <s v="Jl. Panawuan Indrapatra, Panawuan, Kec. Cigandamekar, Kabupaten Kuningan, Jawa Barat"/>
    <s v="Abdullah (Fr)"/>
    <s v="6281227002379"/>
    <x v="12"/>
    <s v="Denpasar"/>
    <s v="Denpasar Selatan"/>
    <s v="Gg Dewi Sri, Pedungan, Kec Denpasar Selatan,"/>
    <n v="1"/>
    <s v="BARANG"/>
    <n v="100"/>
    <n v="0"/>
    <s v="EZ"/>
    <s v="Bulanan"/>
    <s v="1 SET GIGI PALSU"/>
    <m/>
    <n v="30000"/>
    <n v="0"/>
    <n v="0"/>
    <n v="30000"/>
    <m/>
    <s v="Diskon"/>
    <n v="12000"/>
    <n v="18000"/>
    <n v="87000"/>
    <n v="1305"/>
    <s v="ybs"/>
    <m/>
    <d v="2026-07-06T00:00:00"/>
    <s v="HUBUNGI PENERIMA (LANGSUNG ANTAR KE ALAMAT)"/>
    <x v="1"/>
    <m/>
    <s v="VIP"/>
    <m/>
    <m/>
    <s v="Tidak"/>
    <s v="COD"/>
    <n v="57000"/>
    <s v="-"/>
    <n v="67695"/>
    <x v="19"/>
  </r>
  <r>
    <s v="1360022189"/>
    <d v="2026-06-27T00:00:00"/>
    <s v="MEIKA-BERKARYA"/>
    <s v="Meika Berkarya"/>
    <s v="6287818525580"/>
    <s v="Kab. Kuningan"/>
    <s v="Cilimus"/>
    <s v="Jl. Panawuan Indrapatra, Panawuan"/>
    <s v="Abdurahman mamonto (ib)"/>
    <s v="6282344960848"/>
    <x v="3"/>
    <s v="Kab. Bolaang Mongondow Timur"/>
    <s v="Kotabunan"/>
    <s v="Desa Kotabunan dusun tiga"/>
    <n v="1"/>
    <s v="BARANG"/>
    <n v="100"/>
    <n v="0"/>
    <s v="EZ"/>
    <s v="Bulanan"/>
    <s v="Beli 1 Gratis 1 Sikat Punggug"/>
    <m/>
    <n v="114000"/>
    <n v="0"/>
    <n v="0"/>
    <n v="114000"/>
    <m/>
    <s v="Diskon"/>
    <n v="45600"/>
    <n v="68400"/>
    <n v="184000"/>
    <n v="2760"/>
    <s v="Meika Berkarya"/>
    <m/>
    <d v="2026-07-09T00:00:00"/>
    <m/>
    <x v="1"/>
    <m/>
    <s v="VIP"/>
    <m/>
    <m/>
    <s v="Tidak"/>
    <s v="COD"/>
    <n v="70000"/>
    <s v="-"/>
    <n v="112840"/>
    <x v="2"/>
  </r>
  <r>
    <s v="1360050018"/>
    <d v="2026-06-27T00:00:00"/>
    <s v="MEIKA-BERKARYA"/>
    <s v="Meika Berkarya"/>
    <s v="6287818525580"/>
    <s v="Kab. Kuningan"/>
    <s v="Cilimus"/>
    <s v="Jl. Panawuan Indrapatra, Panawuan, Kec. Cigandamekar, Kabupaten Kuningan, Jawa Barat"/>
    <s v="George Engelen (Fr)"/>
    <s v="6289503679512"/>
    <x v="14"/>
    <s v="Makassar"/>
    <s v="Bontoala"/>
    <s v="Desa Bontoala tua RT.005/RW.002.dekat mesjid Bontoala.Jln.Lamuru lorong.118A No. 03, Kec Bontoala"/>
    <n v="1"/>
    <s v="BARANG"/>
    <n v="100"/>
    <n v="0"/>
    <s v="EZ"/>
    <s v="Bulanan"/>
    <s v="2 PCS TOPI KOMANDO (H,C)"/>
    <m/>
    <n v="60000"/>
    <n v="0"/>
    <n v="0"/>
    <n v="60000"/>
    <m/>
    <s v="Diskon"/>
    <n v="24000"/>
    <n v="36000"/>
    <n v="162000"/>
    <n v="2430"/>
    <s v="George Engelen (Fr)"/>
    <m/>
    <d v="2026-07-02T00:00:00"/>
    <s v="HUBUNGI PENERIMA (LANGSUNG ANTAR KE ALAMAT)"/>
    <x v="0"/>
    <m/>
    <s v="VIP"/>
    <m/>
    <m/>
    <s v="Tidak"/>
    <s v="COD"/>
    <n v="102000"/>
    <s v="Recon"/>
    <n v="123570"/>
    <x v="7"/>
  </r>
  <r>
    <s v="1359966629"/>
    <d v="2026-06-27T00:00:00"/>
    <s v="MEIKA-BERKARYA"/>
    <s v="Meika Berkarya"/>
    <s v="6287818525580"/>
    <s v="Kab. Kuningan"/>
    <s v="Cilimus"/>
    <s v="Jl. Panawuan Indrapatra, Panawuan"/>
    <s v="Rohman (ib)"/>
    <s v="6285939092731"/>
    <x v="28"/>
    <s v="Tangerang"/>
    <s v="Jatiuwung"/>
    <s v="PT sinar daku jln manis 5 no 9 RT 01 RW 03 klurahan manis jaya, jatiuwung"/>
    <n v="1"/>
    <s v="BARANG"/>
    <n v="100"/>
    <n v="0"/>
    <s v="EZ"/>
    <s v="Bulanan"/>
    <s v="Beli 1 Gratis 1 Gelang Retro Terapi Batu Giok"/>
    <m/>
    <n v="15000"/>
    <n v="0"/>
    <n v="0"/>
    <n v="15000"/>
    <m/>
    <s v="Diskon"/>
    <n v="9000"/>
    <n v="6000"/>
    <n v="85000"/>
    <n v="1275"/>
    <s v="Rohman (ib)"/>
    <m/>
    <d v="2026-06-30T00:00:00"/>
    <m/>
    <x v="0"/>
    <m/>
    <s v="VIP"/>
    <m/>
    <m/>
    <s v="Tidak"/>
    <s v="COD"/>
    <n v="70000"/>
    <s v="Recon"/>
    <n v="77725"/>
    <x v="18"/>
  </r>
  <r>
    <s v="1360048995"/>
    <d v="2026-06-27T00:00:00"/>
    <s v="MEIKA-BERKARYA"/>
    <s v="Meika Berkarya"/>
    <s v="6287818525580"/>
    <s v="Kab. Kuningan"/>
    <s v="Cilimus"/>
    <s v="Jl. Panawuan Indrapatra, Panawuan, Kec. Cigandamekar, Kabupaten Kuningan, Jawa Barat"/>
    <s v="Sunarto ( Lead Rescue PT. KPB ) (ca)"/>
    <s v="6281327456222"/>
    <x v="19"/>
    <s v="Balikpapan"/>
    <s v="Balikpapan Tengah"/>
    <s v="Jalan Yos Sudarso No 1 - Mekarsari Gedung Modif Lt 1, Kec Balikpapan Tengah"/>
    <n v="1"/>
    <s v="BARANG"/>
    <n v="100"/>
    <n v="0"/>
    <s v="EZ"/>
    <s v="Bulanan"/>
    <s v="1 Topi Visor Anti UV (CREAM)"/>
    <m/>
    <n v="47000"/>
    <n v="0"/>
    <n v="0"/>
    <n v="47000"/>
    <m/>
    <s v="Diskon"/>
    <n v="18800"/>
    <n v="28200"/>
    <n v="138000"/>
    <n v="2070"/>
    <s v="Sunarto ( Lead Rescue PT. KPB ) (ca)"/>
    <m/>
    <d v="2026-07-03T00:00:00"/>
    <s v="HUBUNGI PENERIMA (LANGSUNG ANTAR KE ALAMAT)"/>
    <x v="0"/>
    <m/>
    <s v="VIP"/>
    <m/>
    <m/>
    <s v="Tidak"/>
    <s v="COD"/>
    <n v="91000"/>
    <s v="Recon"/>
    <n v="107730"/>
    <x v="9"/>
  </r>
  <r>
    <s v="1359489845"/>
    <d v="2026-06-27T00:00:00"/>
    <s v="MEIKA-BERKARYA"/>
    <s v="Meika Berkarya"/>
    <s v="6287818525580"/>
    <s v="Kab. Kuningan"/>
    <s v="Cilimus"/>
    <s v="Jl. Panawuan Indrapatra, Panawuan, Kec. Cigandamekar, Kabupaten Kuningan, Jawa Barat"/>
    <s v="Safara (Bar)"/>
    <s v="6285212567901"/>
    <x v="5"/>
    <s v="Kab. Sanggau"/>
    <s v="Tayan Hulu"/>
    <s v="Jl. Pasar Sayur Sosok, Dusun Tahan, Rt 006, Desa Sosok, Kec. Tayan Hulu, No Hp : ,62 852-1256-7901 ( DIKIRIM LANGSUNG KE ALAMAT PENERIMA)"/>
    <n v="1"/>
    <s v="BARANG"/>
    <n v="100"/>
    <n v="0"/>
    <s v="EZ"/>
    <s v="Bulanan"/>
    <s v="2 Spray Pembersih Interior Mobil"/>
    <m/>
    <n v="74000"/>
    <n v="0"/>
    <n v="0"/>
    <n v="74000"/>
    <m/>
    <s v="Diskon"/>
    <n v="29600"/>
    <n v="44400"/>
    <n v="199000"/>
    <n v="2985"/>
    <m/>
    <m/>
    <m/>
    <s v="HUBUNGI PENERIMA (LANGSUNG ANTAR KE ALAMAT)"/>
    <x v="1"/>
    <m/>
    <s v="VIP"/>
    <m/>
    <m/>
    <s v="Ya"/>
    <s v="COD"/>
    <n v="125000"/>
    <s v="-"/>
    <n v="151615"/>
    <x v="20"/>
  </r>
  <r>
    <s v="1359755097"/>
    <d v="2026-06-27T00:00:00"/>
    <s v="MEIKA-BERKARYA"/>
    <s v="Meika Berkarya"/>
    <s v="6287818525580"/>
    <s v="Kab. Kuningan"/>
    <s v="Cilimus"/>
    <s v="Jl. Panawuan Indrapatra, Panawuan"/>
    <s v="ABAH KARTIKA (PS)"/>
    <s v="6285251918922"/>
    <x v="21"/>
    <s v="Kab. Tabalong"/>
    <s v="Murung Pudak"/>
    <s v="Jln .Mufakat.RT.003 Rumah no.40.B Desa. Kapar (ANTRAKN LANGSUNG KE ALAMAT)"/>
    <n v="1"/>
    <s v="BARANG"/>
    <n v="100"/>
    <n v="0"/>
    <s v="EZ"/>
    <s v="Bulanan"/>
    <s v="Beli 2 Pembesar Layar Hp"/>
    <m/>
    <n v="72000"/>
    <n v="0"/>
    <n v="0"/>
    <n v="72000"/>
    <m/>
    <s v="Diskon"/>
    <n v="28800"/>
    <n v="43200"/>
    <n v="176000"/>
    <n v="2640"/>
    <s v="ABAH KARTIKA (PS)"/>
    <m/>
    <d v="2026-06-30T00:00:00"/>
    <m/>
    <x v="0"/>
    <m/>
    <s v="VIP"/>
    <m/>
    <m/>
    <s v="Tidak"/>
    <s v="COD"/>
    <n v="104000"/>
    <s v="Recon"/>
    <n v="130160"/>
    <x v="18"/>
  </r>
  <r>
    <s v="1359752772"/>
    <d v="2026-06-27T00:00:00"/>
    <s v="MEIKA-BERKARYA"/>
    <s v="Meika Berkarya"/>
    <s v="6287818525580"/>
    <s v="Kab. Kuningan"/>
    <s v="Cilimus"/>
    <s v="Jl. Panawuan Indrapatra, Panawuan"/>
    <s v="NAJIULLAH Od."/>
    <s v="6285939369045"/>
    <x v="28"/>
    <s v="Serang"/>
    <s v="Cipocok Jaya"/>
    <s v="Puri Serang Hijau Blok L4No. 16 Kelurahan Banjarsari Kec Cipocok Jaya Kota Serang Banten Kode Pos 42123 (DIANTAR LANGSUNG KE ALAMAT PENERIMA)."/>
    <n v="1"/>
    <s v="BARANG"/>
    <n v="100"/>
    <n v="0"/>
    <s v="EZ"/>
    <s v="Bulanan"/>
    <s v="Beli 1 Gratis 1 Gelang Retro Terapi Batu Giok"/>
    <m/>
    <n v="18000"/>
    <n v="0"/>
    <n v="0"/>
    <n v="18000"/>
    <m/>
    <s v="Diskon"/>
    <n v="12000"/>
    <n v="6000"/>
    <n v="80000"/>
    <n v="1200"/>
    <s v="NAJIULLAH Od."/>
    <m/>
    <d v="2026-06-29T00:00:00"/>
    <m/>
    <x v="0"/>
    <m/>
    <s v="VIP"/>
    <m/>
    <m/>
    <s v="Tidak"/>
    <s v="COD"/>
    <n v="62000"/>
    <s v="Recon"/>
    <n v="72800"/>
    <x v="15"/>
  </r>
  <r>
    <s v="1359586438"/>
    <d v="2026-06-27T00:00:00"/>
    <s v="MEIKA-BERKARYA"/>
    <s v="Meika Berkarya"/>
    <s v="6287818525580"/>
    <s v="Kab. Kuningan"/>
    <s v="Cilimus"/>
    <s v="Jl. Panawuan Indrapatra, Panawuan, Kec. Cigandamekar, Kabupaten Kuningan, Jawa Barat"/>
    <s v="Jamaludin (ca)"/>
    <s v="6283817030376"/>
    <x v="26"/>
    <s v="Kab. Cianjur"/>
    <s v="Mande"/>
    <s v="kampung,cikowak Rt.05/Rw.01 Desa murnisari ( patokan rumah , Raka Jaya Motor (copral) ) Kec Mande"/>
    <n v="1"/>
    <s v="BARANG"/>
    <n v="100"/>
    <n v="0"/>
    <s v="EZ"/>
    <s v="Bulanan"/>
    <s v="1 Dapat 2 Kacamata Autofokus"/>
    <m/>
    <n v="16000"/>
    <n v="0"/>
    <n v="0"/>
    <n v="16000"/>
    <m/>
    <s v="Diskon"/>
    <n v="11000"/>
    <n v="5000"/>
    <n v="56000"/>
    <n v="840"/>
    <s v="Jamaludin (ca)"/>
    <m/>
    <d v="2026-06-28T00:00:00"/>
    <s v="HUBUNGI PENERIMA (LANGSUNG ANTAR KE ALAMAT)"/>
    <x v="0"/>
    <m/>
    <s v="VIP"/>
    <m/>
    <m/>
    <s v="Tidak"/>
    <s v="COD"/>
    <n v="40000"/>
    <s v="Recon"/>
    <n v="50160"/>
    <x v="25"/>
  </r>
  <r>
    <s v="1358057890"/>
    <d v="2026-06-27T00:00:00"/>
    <s v="MEIKA-BERKARYA"/>
    <s v="Meika Berkarya"/>
    <s v="6287818525580"/>
    <s v="Kab. Kuningan"/>
    <s v="Cilimus"/>
    <s v="Jl. Panawuan Indrapatra, Panawuan, Kec. Cigandamekar, Kabupaten Kuningan, Jawa Barat"/>
    <s v="Entin supriyatin (ar)"/>
    <s v="6281296522338"/>
    <x v="24"/>
    <s v="Jakarta Timur"/>
    <s v="Pulogadung"/>
    <s v="Jl. Waru No.25 RT 04 RW 07 Kelurahan Rawamangun, Kecamatan Pulogadung"/>
    <n v="1"/>
    <s v="BARANG"/>
    <n v="100"/>
    <n v="0"/>
    <s v="EZ"/>
    <s v="Bulanan"/>
    <s v="1 SET GIGI PALSU"/>
    <m/>
    <n v="14000"/>
    <n v="0"/>
    <n v="0"/>
    <n v="14000"/>
    <m/>
    <s v="Diskon"/>
    <n v="8000"/>
    <n v="6000"/>
    <n v="70000"/>
    <n v="1050"/>
    <s v="Entin supriyatin (ar)"/>
    <m/>
    <d v="2026-06-29T00:00:00"/>
    <s v="HUBUNGI PENERIMA (LANGSUNG ANTAR KE ALAMAT)"/>
    <x v="0"/>
    <m/>
    <s v="VIP"/>
    <m/>
    <m/>
    <s v="Tidak"/>
    <s v="COD"/>
    <n v="56000"/>
    <s v="Recon"/>
    <n v="62950"/>
    <x v="15"/>
  </r>
  <r>
    <s v="1358593728"/>
    <d v="2026-06-27T00:00:00"/>
    <s v="MEIKA-BERKARYA"/>
    <s v="Meika Berkarya"/>
    <s v="6287818525580"/>
    <s v="Kab. Kuningan"/>
    <s v="Cilimus"/>
    <s v="Jl. Panawuan Indrapatra, Panawuan"/>
    <s v="Roy Novri Od."/>
    <s v="62895360773900"/>
    <x v="3"/>
    <s v="Kotamobagu"/>
    <s v="Kotamobagu Barat"/>
    <s v="Kelurahan Mogolaing Kec Kotamobagu Barat (DIANTAR LANGSUNG KE ALAMAT PENERIMA) Toko Paris Superstor."/>
    <n v="1"/>
    <s v="BARANG"/>
    <n v="100"/>
    <n v="0"/>
    <s v="EZ"/>
    <s v="Bulanan"/>
    <s v="Beli 2 Pembesar Layar Hp"/>
    <m/>
    <n v="87000"/>
    <n v="0"/>
    <n v="0"/>
    <n v="87000"/>
    <m/>
    <s v="Diskon"/>
    <n v="34800"/>
    <n v="52200"/>
    <n v="191000"/>
    <n v="2865"/>
    <s v="Meika Berkarya"/>
    <m/>
    <d v="2026-07-09T00:00:00"/>
    <m/>
    <x v="1"/>
    <m/>
    <s v="VIP"/>
    <m/>
    <m/>
    <s v="Tidak"/>
    <s v="COD"/>
    <n v="104000"/>
    <s v="-"/>
    <n v="135935"/>
    <x v="2"/>
  </r>
  <r>
    <s v="1359438014"/>
    <d v="2026-06-27T00:00:00"/>
    <s v="MEIKA-BERKARYA"/>
    <s v="Meika Berkarya"/>
    <s v="6287818525580"/>
    <s v="Kab. Kuningan"/>
    <s v="Cilimus"/>
    <s v="Jl. Panawuan Indrapatra, Panawuan, Kec. Cigandamekar, Kabupaten Kuningan, Jawa Barat"/>
    <s v="Haliah Haliah ( Di)"/>
    <s v="6281342006780"/>
    <x v="14"/>
    <s v="Makassar"/>
    <s v="Tamalanrea"/>
    <s v="Perum Dosen Unhas, Jl Thomas A Edison, Blok Ac Baru No 17 Kelurahan Tamalanrea, Kec Tamalanrea"/>
    <n v="1"/>
    <s v="BARANG"/>
    <n v="100"/>
    <n v="0"/>
    <s v="EZ"/>
    <s v="Bulanan"/>
    <s v="1 PCS KEPALA SEMPROTAN SERBAGUNA"/>
    <m/>
    <n v="60000"/>
    <n v="0"/>
    <n v="0"/>
    <n v="60000"/>
    <m/>
    <s v="Diskon"/>
    <n v="24000"/>
    <n v="36000"/>
    <n v="105500"/>
    <n v="1582.5"/>
    <s v="Haliah Haliah ( Di)"/>
    <m/>
    <d v="2026-06-30T00:00:00"/>
    <s v="HUBUNGI PENERIMA (LANGSUNG ANTAR KE ALAMAT)"/>
    <x v="0"/>
    <m/>
    <s v="VIP"/>
    <m/>
    <m/>
    <s v="Tidak"/>
    <s v="COD"/>
    <n v="45500"/>
    <s v="Recon"/>
    <n v="67917.5"/>
    <x v="18"/>
  </r>
  <r>
    <s v="1358916114"/>
    <d v="2026-06-27T00:00:00"/>
    <s v="MEIKA-BERKARYA"/>
    <s v="Meika Berkarya"/>
    <s v="6287818525580"/>
    <s v="Kab. Kuningan"/>
    <s v="Cilimus"/>
    <s v="Jl. Panawuan Indrapatra, Panawuan"/>
    <s v="Donata Lado (PS)"/>
    <s v="6281314649408"/>
    <x v="1"/>
    <s v="Kupang"/>
    <s v="Oebobo"/>
    <s v="Puskesmas Oepoi, Jln. Thamrin no 5, Kelurahan Oebufu (ANTRAKN LANGSUNG KE ALAMAT)"/>
    <n v="1"/>
    <s v="BARANG"/>
    <n v="100"/>
    <n v="0"/>
    <s v="EZ"/>
    <s v="Bulanan"/>
    <s v="Beli 1 Gratis 1 Parfum Mobil Varian : Lemon Dan Cologne"/>
    <m/>
    <n v="64000"/>
    <n v="0"/>
    <n v="0"/>
    <n v="64000"/>
    <m/>
    <s v="Diskon"/>
    <n v="25600"/>
    <n v="38400"/>
    <n v="168000"/>
    <n v="2520"/>
    <s v="Donata Lado (PS)"/>
    <m/>
    <d v="2026-07-02T00:00:00"/>
    <m/>
    <x v="0"/>
    <m/>
    <s v="VIP"/>
    <m/>
    <m/>
    <s v="Tidak"/>
    <s v="COD"/>
    <n v="104000"/>
    <s v="Recon"/>
    <n v="127080"/>
    <x v="7"/>
  </r>
  <r>
    <s v="1359761466"/>
    <d v="2026-06-27T00:00:00"/>
    <s v="MEIKA-BERKARYA"/>
    <s v="Meika Berkarya"/>
    <s v="6287818525580"/>
    <s v="Kab. Kuningan"/>
    <s v="Cilimus"/>
    <s v="Jl. Panawuan Indrapatra, Panawuan, Kec. Cigandamekar, Kabupaten Kuningan, Jawa Barat"/>
    <s v="Hartati ano (Fr)"/>
    <s v="6282195031338"/>
    <x v="3"/>
    <s v="Manado"/>
    <s v="Wenang"/>
    <s v="Kelurahan Calaca di pasar bersehati hebat, Kecamatan Wenang"/>
    <n v="1"/>
    <s v="BARANG"/>
    <n v="100"/>
    <n v="0"/>
    <s v="EZ"/>
    <s v="Bulanan"/>
    <s v="1 SET GIGI PALSU"/>
    <m/>
    <n v="64000"/>
    <n v="0"/>
    <n v="0"/>
    <n v="64000"/>
    <m/>
    <s v="Diskon"/>
    <n v="25600"/>
    <n v="38400"/>
    <n v="124000"/>
    <n v="1860"/>
    <s v="Meika Berkarya"/>
    <m/>
    <d v="2026-07-08T00:00:00"/>
    <s v="HUBUNGI PENERIMA (LANGSUNG ANTAR KE ALAMAT)"/>
    <x v="1"/>
    <m/>
    <s v="VIP"/>
    <m/>
    <m/>
    <s v="Tidak"/>
    <s v="COD"/>
    <n v="60000"/>
    <s v="-"/>
    <n v="83740"/>
    <x v="12"/>
  </r>
  <r>
    <s v="1358308247"/>
    <d v="2026-06-27T00:00:00"/>
    <s v="MEIKA-BERKARYA"/>
    <s v="Meika Berkarya"/>
    <s v="6287818525580"/>
    <s v="Kab. Kuningan"/>
    <s v="Cilimus"/>
    <s v="Jl. Panawuan Indrapatra, Panawuan, Kec. Cigandamekar, Kabupaten Kuningan, Jawa Barat"/>
    <s v="ABDULLAH (ar)"/>
    <s v="6285773655672"/>
    <x v="19"/>
    <s v="Samarinda"/>
    <s v="Sungai Pinang"/>
    <s v="Jln Gerilya Gg H Rasidi No 57 Kelurahan Mugirejo, Kecamatan Sungai Pinang"/>
    <n v="1"/>
    <s v="BARANG"/>
    <n v="100"/>
    <n v="0"/>
    <s v="EZ"/>
    <s v="Bulanan"/>
    <s v="1 SET GIGI PALSU"/>
    <m/>
    <n v="57000"/>
    <n v="0"/>
    <n v="0"/>
    <n v="57000"/>
    <m/>
    <s v="Diskon"/>
    <n v="22800"/>
    <n v="34200"/>
    <n v="117000"/>
    <n v="1755"/>
    <s v="ABDULLAH (ar)"/>
    <m/>
    <d v="2026-07-02T00:00:00"/>
    <s v="HUBUNGI PENERIMA (LANGSUNG ANTAR KE ALAMAT)"/>
    <x v="0"/>
    <m/>
    <s v="VIP"/>
    <m/>
    <m/>
    <s v="Tidak"/>
    <s v="COD"/>
    <n v="60000"/>
    <s v="Recon"/>
    <n v="81045"/>
    <x v="7"/>
  </r>
  <r>
    <s v="1359670696"/>
    <d v="2026-06-27T00:00:00"/>
    <s v="MEIKA-BERKARYA"/>
    <s v="Meika Berkarya"/>
    <s v="6287818525580"/>
    <s v="Kab. Kuningan"/>
    <s v="Cilimus"/>
    <s v="Jl. Panawuan Indrapatra, Panawuan, Kec. Cigandamekar, Kabupaten Kuningan, Jawa Barat"/>
    <s v="Edi (ca)"/>
    <s v="6289676522909"/>
    <x v="26"/>
    <s v="Kab. Indramayu"/>
    <s v="Losarang"/>
    <s v="Jalan Jangga Terisi Blok Cilogog Kulon Rt01Rw01 Desa Pegagan, Kec Losarang"/>
    <n v="1"/>
    <s v="BARANG"/>
    <n v="100"/>
    <n v="0"/>
    <s v="EZ"/>
    <s v="Bulanan"/>
    <s v="1 Dapat 2 Kacamata Autofokus"/>
    <m/>
    <n v="8000"/>
    <n v="0"/>
    <n v="0"/>
    <n v="8000"/>
    <m/>
    <s v="Diskon"/>
    <n v="3000"/>
    <n v="5000"/>
    <n v="48000"/>
    <n v="720"/>
    <s v="Edi (ca)"/>
    <m/>
    <d v="2026-06-28T00:00:00"/>
    <s v="HUBUNGI PENERIMA (LANGSUNG ANTAR KE ALAMAT)"/>
    <x v="0"/>
    <m/>
    <s v="VIP"/>
    <m/>
    <m/>
    <s v="Tidak"/>
    <s v="COD"/>
    <n v="40000"/>
    <s v="Recon"/>
    <n v="42280"/>
    <x v="25"/>
  </r>
  <r>
    <s v="1359679347"/>
    <d v="2026-06-27T00:00:00"/>
    <s v="MEIKA-BERKARYA"/>
    <s v="Meika Berkarya"/>
    <s v="6287818525580"/>
    <s v="Kab. Kuningan"/>
    <s v="Cilimus"/>
    <s v="Jl. Panawuan Indrapatra, Panawuan, Kec. Cigandamekar, Kabupaten Kuningan, Jawa Barat"/>
    <s v="Thomas sembiring (Bar)"/>
    <s v="6282115429998"/>
    <x v="31"/>
    <s v="Batam"/>
    <s v="Sekupang"/>
    <s v="Perum Siriaon Indah, Blok D No 3, Kelurahan Patam Lestari, Kec Sekupang, No Hp ,6282115429998 ( Dikirim Langsung Ke Penerima)"/>
    <n v="1"/>
    <s v="BARANG"/>
    <n v="100"/>
    <n v="7900000"/>
    <s v="EZ"/>
    <s v="Bulanan"/>
    <s v="1 Spray Pembersih Interior Mobil"/>
    <s v="AKSESORIS MOBIL"/>
    <n v="37000"/>
    <n v="0"/>
    <n v="0"/>
    <n v="37000"/>
    <m/>
    <s v="Diskon"/>
    <n v="14800"/>
    <n v="22200"/>
    <n v="121000"/>
    <n v="1815"/>
    <m/>
    <m/>
    <m/>
    <s v="HUBUNGI PENERIMA (LANGSUNG ANTAR KE ALAMAT)"/>
    <x v="1"/>
    <m/>
    <s v="VIP"/>
    <m/>
    <m/>
    <s v="Ya"/>
    <s v="COD"/>
    <n v="84000"/>
    <s v="-"/>
    <n v="96985"/>
    <x v="20"/>
  </r>
  <r>
    <s v="1359080006"/>
    <d v="2026-06-27T00:00:00"/>
    <s v="MEIKA-BERKARYA"/>
    <s v="Meika Berkarya"/>
    <s v="6287818525580"/>
    <s v="Kab. Kuningan"/>
    <s v="Cilimus"/>
    <s v="Jl. Panawuan Indrapatra, Panawuan, Kec. Cigandamekar, Kabupaten Kuningan, Jawa Barat"/>
    <s v="Wayan Ariana (Bar)"/>
    <s v="6285956441279"/>
    <x v="12"/>
    <s v="Kab. Gianyar"/>
    <s v="Blahbatuh"/>
    <s v="Perumahan Banjar Tusan, Kel. Blahbatuh, Kec. Blahbatuh (Tepat di depan Balai Banjar Tusan), No Hp : ,6285956441279 ( DIKIRIM LANGSUNG KE ALAMAT PENERIMA)"/>
    <n v="1"/>
    <s v="BARANG"/>
    <n v="100"/>
    <n v="0"/>
    <s v="EZ"/>
    <s v="Bulanan"/>
    <s v="2 Topi Visor Anti UV (BLACK,BLUE)"/>
    <m/>
    <n v="38000"/>
    <n v="0"/>
    <n v="0"/>
    <n v="38000"/>
    <m/>
    <s v="Diskon"/>
    <n v="15200"/>
    <n v="22800"/>
    <n v="192000"/>
    <n v="2880"/>
    <s v="Wayan Ariana (Bar)"/>
    <m/>
    <d v="2026-07-01T00:00:00"/>
    <s v="HUBUNGI PENERIMA (LANGSUNG ANTAR KE ALAMAT)"/>
    <x v="0"/>
    <m/>
    <s v="VIP"/>
    <m/>
    <m/>
    <s v="Tidak"/>
    <s v="COD"/>
    <n v="154000"/>
    <s v="Recon"/>
    <n v="166320"/>
    <x v="14"/>
  </r>
  <r>
    <s v="1359137138"/>
    <d v="2026-06-27T00:00:00"/>
    <s v="MEIKA-BERKARYA"/>
    <s v="Meika Berkarya"/>
    <s v="6287818525580"/>
    <s v="Kab. Kuningan"/>
    <s v="Cilimus"/>
    <s v="Jl. Panawuan Indrapatra, Panawuan, Kec. Cigandamekar, Kabupaten Kuningan, Jawa Barat"/>
    <s v="Luther Nathan (Hb)"/>
    <s v="6285395736705"/>
    <x v="14"/>
    <s v="Kab. Luwu Timur"/>
    <s v="Wasuponda"/>
    <s v="Jln Hasanuddin No 298 (Gori Indah) Desa/Kel Wasuponda, Kec Wasuponda"/>
    <n v="1"/>
    <s v="BARANG"/>
    <n v="100"/>
    <n v="0"/>
    <s v="EZ"/>
    <s v="Bulanan"/>
    <s v="1 Topi Visor Anti UV (BLACK)"/>
    <m/>
    <n v="64000"/>
    <n v="0"/>
    <n v="0"/>
    <n v="64000"/>
    <m/>
    <s v="Diskon"/>
    <n v="25600"/>
    <n v="38400"/>
    <n v="148000"/>
    <n v="2220"/>
    <s v="Luther Nathan (Hb)"/>
    <m/>
    <d v="2026-07-02T00:00:00"/>
    <s v="HUBUNGI PENERIMA (LANGSUNG ANTAR KE ALAMAT)"/>
    <x v="0"/>
    <m/>
    <s v="VIP"/>
    <m/>
    <m/>
    <s v="Tidak"/>
    <s v="COD"/>
    <n v="84000"/>
    <s v="Recon"/>
    <n v="107380"/>
    <x v="7"/>
  </r>
  <r>
    <s v="1356782687"/>
    <d v="2026-06-27T00:00:00"/>
    <s v="MEIKA-BERKARYA"/>
    <s v="Meika Berkarya"/>
    <s v="6287818525580"/>
    <s v="Kab. Kuningan"/>
    <s v="Cilimus"/>
    <s v="Jl. Panawuan Indrapatra, Panawuan, Kec. Cigandamekar, Kabupaten Kuningan, Jawa Barat"/>
    <s v="Andi (ca)"/>
    <s v="6281282332261"/>
    <x v="5"/>
    <s v="Kab. Sambas"/>
    <s v="Jawai"/>
    <s v="Desa Dungun laut ,( RT.07/RW. 14 , no 102 ) Patokan rumah, Dekat SDN.03, Kec Jawai"/>
    <n v="1"/>
    <s v="BARANG"/>
    <n v="100"/>
    <n v="0"/>
    <s v="EZ"/>
    <s v="Bulanan"/>
    <s v="2 Topi Visor Anti UV (BLACK)"/>
    <m/>
    <n v="74000"/>
    <n v="0"/>
    <n v="0"/>
    <n v="74000"/>
    <m/>
    <s v="Diskon"/>
    <n v="29600"/>
    <n v="44400"/>
    <n v="223000"/>
    <n v="3345"/>
    <s v="Andi (ca)"/>
    <m/>
    <d v="2026-06-30T00:00:00"/>
    <s v="HUBUNGI PENERIMA (LANGSUNG ANTAR KE ALAMAT)"/>
    <x v="0"/>
    <m/>
    <s v="VIP"/>
    <m/>
    <m/>
    <s v="Tidak"/>
    <s v="COD"/>
    <n v="149000"/>
    <s v="Recon"/>
    <n v="175255"/>
    <x v="18"/>
  </r>
  <r>
    <s v="1359511364"/>
    <d v="2026-06-27T00:00:00"/>
    <s v="MEIKA-BERKARYA"/>
    <s v="Meika Berkarya"/>
    <s v="6287818525580"/>
    <s v="Kab. Kuningan"/>
    <s v="Cilimus"/>
    <s v="Jl. Panawuan Indrapatra, Panawuan, Kec. Cigandamekar, Kabupaten Kuningan, Jawa Barat"/>
    <s v="mira (Bar)"/>
    <s v="6285756176519"/>
    <x v="8"/>
    <s v="Kab. Banggai"/>
    <s v="Batui"/>
    <s v="Bakung, RT 006/RW 003, Kec. Batui ( Rumah Samping Bengkel Mobil), No Hp : ,6285756176519 ( DIKIRIM LANGSUNG KE ALAMAT PENERIMA)"/>
    <n v="1"/>
    <s v="BARANG"/>
    <n v="100"/>
    <n v="0"/>
    <s v="EZ"/>
    <s v="Bulanan"/>
    <s v="2 Topi Visor Anti UV (CREAM,BLUE)"/>
    <m/>
    <n v="85000"/>
    <n v="0"/>
    <n v="0"/>
    <n v="85000"/>
    <m/>
    <s v="Diskon"/>
    <n v="34000"/>
    <n v="51000"/>
    <n v="239000"/>
    <n v="3585"/>
    <s v="mira (Bar)"/>
    <m/>
    <d v="2026-07-04T00:00:00"/>
    <s v="HUBUNGI PENERIMA (LANGSUNG ANTAR KE ALAMAT)"/>
    <x v="0"/>
    <m/>
    <s v="VIP"/>
    <m/>
    <m/>
    <s v="Tidak"/>
    <s v="COD"/>
    <n v="154000"/>
    <s v="Recon"/>
    <n v="184415"/>
    <x v="3"/>
  </r>
  <r>
    <s v="1359745643"/>
    <d v="2026-06-27T00:00:00"/>
    <s v="MEIKA-BERKARYA"/>
    <s v="Meika Berkarya"/>
    <s v="6287818525580"/>
    <s v="Kab. Kuningan"/>
    <s v="Cilimus"/>
    <s v="Jl. Panawuan Indrapatra, Panawuan"/>
    <s v="Enchy Kosong Tiga (iaa)"/>
    <s v="6282311612684"/>
    <x v="14"/>
    <s v="Kab. Toraja Utara"/>
    <s v="Sopai"/>
    <s v="Dusun Tondok, Lembang Marante(desa), Kecamatan Sopai, Kab. Toraja Utara, Sulawesi Selatan"/>
    <n v="1"/>
    <s v="BARANG"/>
    <n v="100"/>
    <n v="0"/>
    <s v="EZ"/>
    <s v="Bulanan"/>
    <s v="Beli 1 Pembesar Layar Hp"/>
    <m/>
    <n v="65000"/>
    <n v="0"/>
    <n v="0"/>
    <n v="65000"/>
    <m/>
    <s v="Diskon"/>
    <n v="26000"/>
    <n v="39000"/>
    <n v="135000"/>
    <n v="2025"/>
    <s v="Enchy Kosong Tiga (iaa)"/>
    <m/>
    <d v="2026-07-02T00:00:00"/>
    <m/>
    <x v="0"/>
    <m/>
    <s v="VIP"/>
    <m/>
    <m/>
    <s v="Tidak"/>
    <s v="COD"/>
    <n v="70000"/>
    <s v="Recon"/>
    <n v="93975"/>
    <x v="7"/>
  </r>
  <r>
    <s v="1359722041"/>
    <d v="2026-06-27T00:00:00"/>
    <s v="MEIKA-BERKARYA"/>
    <s v="Meika Berkarya"/>
    <s v="6287818525580"/>
    <s v="Kab. Kuningan"/>
    <s v="Cilimus"/>
    <s v="Jl. Panawuan Indrapatra, Panawuan, Kec. Cigandamekar, Kabupaten Kuningan, Jawa Barat"/>
    <s v="Sajuri (ca)"/>
    <s v="6285136945368"/>
    <x v="15"/>
    <s v="Kab. Pemalang"/>
    <s v="Ulujami"/>
    <s v="Desa Botekan Rw 01 , No 40, Kec Ulujami"/>
    <n v="1"/>
    <s v="BARANG"/>
    <n v="100"/>
    <n v="0"/>
    <s v="EZ"/>
    <s v="Bulanan"/>
    <s v="1 Dapat 2 Kacamata Autofokus"/>
    <m/>
    <n v="25000"/>
    <n v="0"/>
    <n v="0"/>
    <n v="25000"/>
    <m/>
    <s v="Diskon"/>
    <n v="18000"/>
    <n v="7000"/>
    <n v="67000"/>
    <n v="1005"/>
    <s v="Sajuri (ca)"/>
    <m/>
    <d v="2026-06-29T00:00:00"/>
    <s v="HUBUNGI PENERIMA (LANGSUNG ANTAR KE ALAMAT)"/>
    <x v="0"/>
    <m/>
    <s v="VIP"/>
    <m/>
    <m/>
    <s v="Tidak"/>
    <s v="COD"/>
    <n v="42000"/>
    <s v="Recon"/>
    <n v="58995"/>
    <x v="15"/>
  </r>
  <r>
    <s v="1359539292"/>
    <d v="2026-06-27T00:00:00"/>
    <s v="MEIKA-BERKARYA"/>
    <s v="Meika Berkarya"/>
    <s v="6287818525580"/>
    <s v="Kab. Kuningan"/>
    <s v="Cilimus"/>
    <s v="Jl. Panawuan Indrapatra, Panawuan"/>
    <s v="Maksimus Bere (ib)"/>
    <s v="6285362055802"/>
    <x v="1"/>
    <s v="Kab. Belu"/>
    <s v="Lamaknen Selatan"/>
    <s v="Dusun Foholulik, RT/RW:001/001,Desa LUTHARATO,kec.Lamaknen Selatan.Kab.Belu NTT"/>
    <n v="1"/>
    <s v="BARANG"/>
    <n v="100"/>
    <n v="0"/>
    <s v="EZ"/>
    <s v="Bulanan"/>
    <s v="Beli 1 Pembesar Layar Hp"/>
    <m/>
    <n v="80000"/>
    <n v="0"/>
    <n v="0"/>
    <n v="80000"/>
    <m/>
    <s v="Diskon"/>
    <n v="32000"/>
    <n v="48000"/>
    <n v="150000"/>
    <n v="2250"/>
    <m/>
    <m/>
    <m/>
    <m/>
    <x v="1"/>
    <m/>
    <s v="VIP"/>
    <m/>
    <m/>
    <s v="Tidak"/>
    <s v="COD"/>
    <n v="70000"/>
    <s v="-"/>
    <n v="99750"/>
    <x v="20"/>
  </r>
  <r>
    <s v="1359701511"/>
    <d v="2026-06-27T00:00:00"/>
    <s v="MEIKA-BERKARYA"/>
    <s v="Meika Berkarya"/>
    <s v="6287818525580"/>
    <s v="Kab. Kuningan"/>
    <s v="Cilimus"/>
    <s v="Jl. Panawuan Indrapatra, Panawuan, Kec. Cigandamekar, Kabupaten Kuningan, Jawa Barat"/>
    <s v="jayak kibot (ar)"/>
    <s v="6283196418750"/>
    <x v="0"/>
    <s v="Kab. Labuhanbatu"/>
    <s v="Bilah Hulu"/>
    <s v="Siluang 2 Desa Gunung Selamat RT 01 RW 02 dekat pam pertama sblm mesjit takwa, Kecamatan bilah hulu"/>
    <n v="1"/>
    <s v="BARANG"/>
    <n v="100"/>
    <n v="0"/>
    <s v="EZ"/>
    <s v="Bulanan"/>
    <s v="1 SET GIGI PALSU"/>
    <m/>
    <n v="60000"/>
    <n v="0"/>
    <n v="0"/>
    <n v="60000"/>
    <m/>
    <s v="Diskon"/>
    <n v="24000"/>
    <n v="36000"/>
    <n v="120000"/>
    <n v="1800"/>
    <s v="Meika Berkarya"/>
    <m/>
    <d v="2026-07-07T00:00:00"/>
    <s v="HUBUNGI PENERIMA (LANGSUNG ANTAR KE ALAMAT)"/>
    <x v="1"/>
    <m/>
    <s v="VIP"/>
    <m/>
    <m/>
    <s v="Tidak"/>
    <s v="COD"/>
    <n v="60000"/>
    <s v="-"/>
    <n v="82200"/>
    <x v="10"/>
  </r>
  <r>
    <s v="1359832465"/>
    <d v="2026-06-27T00:00:00"/>
    <s v="MEIKA-BERKARYA"/>
    <s v="Meika Berkarya"/>
    <s v="6287818525580"/>
    <s v="Kab. Kuningan"/>
    <s v="Cilimus"/>
    <s v="Jl. Panawuan Indrapatra, Panawuan"/>
    <s v="Wani Papautungan (Kin)"/>
    <s v="6285343567104"/>
    <x v="3"/>
    <s v="Kab. Bolaang Mongondow"/>
    <s v="Lolayan"/>
    <s v="Kel/Desa Tanoyan Selatan, Lorong Bulawan RT 2 Dusun 1"/>
    <n v="1"/>
    <s v="BARANG"/>
    <n v="100"/>
    <n v="0"/>
    <s v="EZ"/>
    <s v="Bulanan"/>
    <s v="Beli 1 Dapat 6 Paket Buku Lancar Membaca Tanpa Mengeja"/>
    <m/>
    <n v="114000"/>
    <n v="0"/>
    <n v="0"/>
    <n v="114000"/>
    <m/>
    <s v="Diskon"/>
    <n v="45600"/>
    <n v="68400"/>
    <n v="198000"/>
    <n v="2970"/>
    <m/>
    <m/>
    <m/>
    <m/>
    <x v="1"/>
    <m/>
    <s v="VIP"/>
    <m/>
    <m/>
    <s v="Tidak"/>
    <s v="COD"/>
    <n v="84000"/>
    <s v="-"/>
    <n v="126630"/>
    <x v="20"/>
  </r>
  <r>
    <s v="1358804416"/>
    <d v="2026-06-27T00:00:00"/>
    <s v="MEIKA-BERKARYA"/>
    <s v="Meika Berkarya"/>
    <s v="6287818525580"/>
    <s v="Kab. Kuningan"/>
    <s v="Cilimus"/>
    <s v="Jl. Panawuan Indrapatra, Panawuan, Kec. Cigandamekar, Kabupaten Kuningan, Jawa Barat"/>
    <s v="Dian intan (Fr)"/>
    <s v="6285333593603"/>
    <x v="2"/>
    <s v="Kab. Sumbawa Barat"/>
    <s v="Maluk"/>
    <s v="Desa Pasir putih RT 013/RW 003, Kecamatan Maluk"/>
    <n v="1"/>
    <s v="BARANG"/>
    <n v="100"/>
    <n v="0"/>
    <s v="EZ"/>
    <s v="Bulanan"/>
    <s v="1 SET GIGI PALSU"/>
    <m/>
    <n v="56000"/>
    <n v="0"/>
    <n v="0"/>
    <n v="56000"/>
    <m/>
    <s v="Diskon"/>
    <n v="22400"/>
    <n v="33600"/>
    <n v="108000"/>
    <n v="1620"/>
    <m/>
    <m/>
    <m/>
    <s v="HUBUNGI PENERIMA (LANGSUNG ANTAR KE ALAMAT)"/>
    <x v="1"/>
    <m/>
    <s v="VIP"/>
    <m/>
    <m/>
    <s v="Tidak"/>
    <s v="COD"/>
    <n v="52000"/>
    <s v="-"/>
    <n v="72780"/>
    <x v="20"/>
  </r>
  <r>
    <s v="1359497134"/>
    <d v="2026-06-27T00:00:00"/>
    <s v="MEIKA-BERKARYA"/>
    <s v="Meika Berkarya"/>
    <s v="6287818525580"/>
    <s v="Kab. Kuningan"/>
    <s v="Cilimus"/>
    <s v="Jl. Panawuan Indrapatra, Panawuan"/>
    <s v="Mariana Dima Pa (Kin)"/>
    <s v="6281279723928"/>
    <x v="1"/>
    <s v="Kab. Sabu Raijua"/>
    <s v="Sabu Timur"/>
    <s v="Desa Kujiratu RT 04 RW 02 Dusun 1, Dekat SMP 1 Atap Kujiratu"/>
    <n v="1"/>
    <s v="BARANG"/>
    <n v="100"/>
    <n v="0"/>
    <s v="EZ"/>
    <s v="Bulanan"/>
    <s v="Beli 1 Dapat 6 Paket Buku Lancar Membaca Tanpa Mengeja"/>
    <m/>
    <n v="100000"/>
    <n v="0"/>
    <n v="0"/>
    <n v="100000"/>
    <m/>
    <s v="Diskon"/>
    <n v="40000"/>
    <n v="60000"/>
    <n v="184000"/>
    <n v="2760"/>
    <s v="Mariana Dima Pa (Kin)"/>
    <m/>
    <d v="2026-07-04T00:00:00"/>
    <m/>
    <x v="0"/>
    <m/>
    <s v="VIP"/>
    <m/>
    <m/>
    <s v="Tidak"/>
    <s v="COD"/>
    <n v="84000"/>
    <s v="Recon"/>
    <n v="121240"/>
    <x v="3"/>
  </r>
  <r>
    <s v="1358617700"/>
    <d v="2026-06-27T00:00:00"/>
    <s v="MEIKA-BERKARYA"/>
    <s v="Meika Berkarya"/>
    <s v="6287818525580"/>
    <s v="Kab. Kuningan"/>
    <s v="Cilimus"/>
    <s v="Jl. Panawuan Indrapatra, Panawuan, Kec. Cigandamekar, Kabupaten Kuningan, Jawa Barat"/>
    <s v="Saimin Patrol (Bar)"/>
    <s v="6285795213308"/>
    <x v="26"/>
    <s v="Kab. Indramayu"/>
    <s v="Patrol"/>
    <s v="Desa Sukahaji, Rt 002/Rw 002, Remang (Samping Masjid Al Ittihad), Kec. Patrol, No Hp : ,6285795213308 ( DIKIRIM LANGSUNG KE ALAMAT PENERIMA)"/>
    <n v="1"/>
    <s v="BARANG"/>
    <n v="100"/>
    <n v="0"/>
    <s v="EZ"/>
    <s v="Bulanan"/>
    <s v="1 Dapat 2 Kacamata Autofokus ,2.00"/>
    <m/>
    <n v="8000"/>
    <n v="0"/>
    <n v="0"/>
    <n v="8000"/>
    <m/>
    <s v="Diskon"/>
    <n v="3000"/>
    <n v="5000"/>
    <n v="48000"/>
    <n v="720"/>
    <s v="Saimin Patrol (Bar)"/>
    <m/>
    <d v="2026-06-28T00:00:00"/>
    <s v="HUBUNGI PENERIMA (LANGSUNG ANTAR KE ALAMAT)"/>
    <x v="0"/>
    <m/>
    <s v="VIP"/>
    <m/>
    <m/>
    <s v="Tidak"/>
    <s v="COD"/>
    <n v="40000"/>
    <s v="Recon"/>
    <n v="42280"/>
    <x v="25"/>
  </r>
  <r>
    <s v="1359831456"/>
    <d v="2026-06-27T00:00:00"/>
    <s v="MEIKA-BERKARYA"/>
    <s v="Meika Berkarya"/>
    <s v="6287818525580"/>
    <s v="Kab. Kuningan"/>
    <s v="Cilimus"/>
    <s v="Jl. Panawuan Indrapatra, Panawuan"/>
    <s v="Zainul Irfan (PS)"/>
    <s v="6285333786830"/>
    <x v="2"/>
    <s v="Kab. Sumbawa"/>
    <s v="Sumbawa"/>
    <s v="Jl. Manggis No. 27 Kelurahan. Umat Sima (bengkel las serbaguna, jalan baru)"/>
    <n v="1"/>
    <s v="BARANG"/>
    <n v="100"/>
    <n v="0"/>
    <s v="EZ"/>
    <s v="Bulanan"/>
    <s v="Beli 1 Pembesar Layar Hp"/>
    <m/>
    <n v="52000"/>
    <n v="0"/>
    <n v="0"/>
    <n v="52000"/>
    <m/>
    <s v="Diskon"/>
    <n v="20800"/>
    <n v="31200"/>
    <n v="122000"/>
    <n v="1830"/>
    <s v="Zainul Irfan (PS)"/>
    <m/>
    <d v="2026-07-03T00:00:00"/>
    <m/>
    <x v="0"/>
    <m/>
    <s v="VIP"/>
    <m/>
    <m/>
    <s v="Tidak"/>
    <s v="COD"/>
    <n v="70000"/>
    <s v="Recon"/>
    <n v="88970"/>
    <x v="9"/>
  </r>
  <r>
    <s v="1360070143"/>
    <d v="2026-06-29T00:00:00"/>
    <s v="MEIKA-BERKARYA"/>
    <s v="Meika Berkarya"/>
    <s v="6287818525580"/>
    <s v="Kab. Kuningan"/>
    <s v="Cilimus"/>
    <s v="Jl. Panawuan Indrapatra, Panawuan"/>
    <s v="Muhammad Idris Od."/>
    <s v="6281350060888"/>
    <x v="32"/>
    <s v="Tarakan"/>
    <s v="Tarakan Timur"/>
    <s v="Jl. Yos Sudarso No. 16 Rt 13 Rw 01 Kelurahan Lingkas Ujung Kec Tarakan Timur (DIANTAR LANGSUNG KE ALAMAT PENERIMA)."/>
    <n v="1"/>
    <s v="BARANG"/>
    <n v="100"/>
    <n v="0"/>
    <s v="EZ"/>
    <s v="Bulanan"/>
    <s v="Beli 1 Gratis 1 Parfum Mobil"/>
    <m/>
    <n v="59000"/>
    <n v="0"/>
    <n v="0"/>
    <n v="59000"/>
    <m/>
    <s v="Diskon"/>
    <n v="23600"/>
    <n v="35400"/>
    <n v="163000"/>
    <n v="2445"/>
    <s v="Muhammad Idris Od."/>
    <m/>
    <d v="2026-07-04T00:00:00"/>
    <m/>
    <x v="0"/>
    <m/>
    <s v="VIP"/>
    <m/>
    <m/>
    <s v="Tidak"/>
    <s v="COD"/>
    <n v="104000"/>
    <s v="Recon"/>
    <n v="125155"/>
    <x v="7"/>
  </r>
  <r>
    <s v="1360069594"/>
    <d v="2026-06-29T00:00:00"/>
    <s v="MEIKA-BERKARYA"/>
    <s v="Meika Berkarya"/>
    <s v="6287818525580"/>
    <s v="Kab. Kuningan"/>
    <s v="Cilimus"/>
    <s v="Jl. Panawuan Indrapatra, Panawuan"/>
    <s v="Adrianus Sapa (Jj)"/>
    <s v="6281246046712"/>
    <x v="1"/>
    <s v="Kab. Timor Tengah Selatan"/>
    <s v="Kota Soe"/>
    <s v="Jln. Kakatua Kelurahan /Desa Nunumeu RT 04 RW 02 Kec. Kota Soe"/>
    <n v="1"/>
    <s v="BARANG"/>
    <n v="100"/>
    <n v="0"/>
    <s v="EZ"/>
    <s v="Bulanan"/>
    <s v="Beli 2 Gratis 2 Sikat Punggug"/>
    <m/>
    <n v="84000"/>
    <n v="0"/>
    <n v="0"/>
    <n v="84000"/>
    <m/>
    <s v="Diskon"/>
    <n v="33600"/>
    <n v="50400"/>
    <n v="199000"/>
    <n v="2985"/>
    <s v="Adrianus Sapa (Jj)"/>
    <m/>
    <d v="2026-07-06T00:00:00"/>
    <m/>
    <x v="0"/>
    <m/>
    <s v="VIP"/>
    <m/>
    <m/>
    <s v="Tidak"/>
    <s v="COD"/>
    <n v="115000"/>
    <s v="Recon"/>
    <n v="145615"/>
    <x v="3"/>
  </r>
  <r>
    <s v="1360068021"/>
    <d v="2026-06-29T00:00:00"/>
    <s v="MEIKA-BERKARYA"/>
    <s v="Meika Berkarya"/>
    <s v="6287818525580"/>
    <s v="Kab. Kuningan"/>
    <s v="Cilimus"/>
    <s v="Jl. Panawuan Indrapatra, Panawuan, Kec. Cigandamekar, Kabupaten Kuningan, Jawa Barat"/>
    <s v="Alex yusak Lumeno (rz)"/>
    <s v="6285299488712"/>
    <x v="14"/>
    <s v="Palopo"/>
    <s v="Wara"/>
    <s v="Jln Kh M Asad no 7 Palopo (dekat bakso lumayan) Desa Amassangan, Kec Wara"/>
    <n v="1"/>
    <s v="BARANG"/>
    <n v="100"/>
    <n v="0"/>
    <s v="EZ"/>
    <s v="Bulanan"/>
    <s v="1 SET GIGI PALSU"/>
    <m/>
    <n v="53000"/>
    <n v="0"/>
    <n v="0"/>
    <n v="53000"/>
    <m/>
    <s v="Diskon"/>
    <n v="21200"/>
    <n v="31800"/>
    <n v="129000"/>
    <n v="1935"/>
    <m/>
    <m/>
    <m/>
    <s v="HUBUNGI PENERIMA (LANGSUNG ANTAR KE ALAMAT)"/>
    <x v="1"/>
    <m/>
    <s v="VIP"/>
    <m/>
    <m/>
    <s v="Tidak"/>
    <s v="COD"/>
    <n v="76000"/>
    <s v="-"/>
    <n v="95265"/>
    <x v="20"/>
  </r>
  <r>
    <s v="1359358055"/>
    <d v="2026-06-29T00:00:00"/>
    <s v="MEIKA-BERKARYA"/>
    <s v="Meika Berkarya"/>
    <s v="6287818525580"/>
    <s v="Kab. Kuningan"/>
    <s v="Cilimus"/>
    <s v="Jl. Panawuan Indrapatra, Panawuan"/>
    <s v="Yayang Bachtiar Od."/>
    <s v="6289521692999"/>
    <x v="26"/>
    <s v="Kab. Bekasi"/>
    <s v="Babelan"/>
    <s v="Villa Mutiara Gading 3 Blok H 3 No. 27 Rt 02 Rw 018 Kelurahan Babelan Kec Babelan (DIANTAR LANGSUNG KE ALAMAT PENERIMA)."/>
    <n v="1"/>
    <s v="BARANG"/>
    <n v="100"/>
    <n v="0"/>
    <s v="EZ"/>
    <s v="Bulanan"/>
    <s v="Beli 1 Gratis 1 Sikat Punggug"/>
    <m/>
    <n v="15000"/>
    <n v="0"/>
    <n v="0"/>
    <n v="15000"/>
    <m/>
    <s v="Diskon"/>
    <n v="9000"/>
    <n v="6000"/>
    <n v="85000"/>
    <n v="1275"/>
    <s v="Yayang Bachtiar Od."/>
    <m/>
    <d v="2026-07-01T00:00:00"/>
    <m/>
    <x v="0"/>
    <m/>
    <s v="VIP"/>
    <m/>
    <m/>
    <s v="Tidak"/>
    <s v="COD"/>
    <n v="70000"/>
    <s v="Recon"/>
    <n v="77725"/>
    <x v="15"/>
  </r>
  <r>
    <s v="1358898739"/>
    <d v="2026-06-29T00:00:00"/>
    <s v="MEIKA-BERKARYA"/>
    <s v="Meika Berkarya"/>
    <s v="6287818525580"/>
    <s v="Kab. Kuningan"/>
    <s v="Cilimus"/>
    <s v="Jl. Panawuan Indrapatra, Panawuan"/>
    <s v="Ruston Pakaya (Jj)"/>
    <s v="6282343951743"/>
    <x v="11"/>
    <s v="Kab. Boalemo"/>
    <s v="Paguyaman"/>
    <s v="Jln Trans Sulawesi desa Rejonegoro kecamatan Paguyaman kabupaten Boalemo provinsi Gorontalo km 69 komplek Fotocopy Santiago"/>
    <n v="1"/>
    <s v="BARANG"/>
    <n v="100"/>
    <n v="0"/>
    <s v="EZ"/>
    <s v="Bulanan"/>
    <s v="Beli 1 Gratis 1 Sikat Punggug"/>
    <m/>
    <n v="85000"/>
    <n v="0"/>
    <n v="0"/>
    <n v="85000"/>
    <m/>
    <s v="Diskon"/>
    <n v="34000"/>
    <n v="51000"/>
    <n v="155000"/>
    <n v="2325"/>
    <m/>
    <m/>
    <m/>
    <m/>
    <x v="1"/>
    <m/>
    <s v="VIP"/>
    <m/>
    <m/>
    <s v="Tidak"/>
    <s v="COD"/>
    <n v="70000"/>
    <s v="-"/>
    <n v="101675"/>
    <x v="20"/>
  </r>
  <r>
    <s v="1359041998"/>
    <d v="2026-06-29T00:00:00"/>
    <s v="MEIKA-BERKARYA"/>
    <s v="Meika Berkarya"/>
    <s v="6287818525580"/>
    <s v="Kab. Kuningan"/>
    <s v="Cilimus"/>
    <s v="Jl. Panawuan Indrapatra, Panawuan, Kec. Cigandamekar, Kabupaten Kuningan, Jawa Barat"/>
    <s v="Aldy (ar)"/>
    <s v="6281342550854"/>
    <x v="14"/>
    <s v="Palopo"/>
    <s v="Wara Selatan"/>
    <s v="Perumahan To,Lauro garden NoJ 8 Kelurahan Songka, Kecamatan Wara Selatan"/>
    <n v="1"/>
    <s v="BARANG"/>
    <n v="100"/>
    <n v="0"/>
    <s v="EZ"/>
    <s v="Bulanan"/>
    <s v="1 SET POMPA SEDOT MANUAL (1 POMPA DAN 1 SELANG)"/>
    <m/>
    <n v="53000"/>
    <n v="0"/>
    <n v="0"/>
    <n v="53000"/>
    <m/>
    <s v="Diskon"/>
    <n v="21200"/>
    <n v="31800"/>
    <n v="123000"/>
    <n v="1845"/>
    <m/>
    <m/>
    <m/>
    <s v="HUBUNGI PENERIMA (LANGSUNG ANTAR KE ALAMAT)"/>
    <x v="1"/>
    <m/>
    <s v="VIP"/>
    <m/>
    <m/>
    <s v="Tidak"/>
    <s v="COD"/>
    <n v="70000"/>
    <s v="-"/>
    <n v="89355"/>
    <x v="20"/>
  </r>
  <r>
    <s v="1360066477"/>
    <d v="2026-06-29T00:00:00"/>
    <s v="MEIKA-BERKARYA"/>
    <s v="Meika Berkarya"/>
    <s v="6287818525580"/>
    <s v="Kab. Kuningan"/>
    <s v="Cilimus"/>
    <s v="Jl. Panawuan Indrapatra, Panawuan"/>
    <s v="I Gusti Ketut Sunara Od."/>
    <s v="6281995034157"/>
    <x v="12"/>
    <s v="Kab. Tabanan"/>
    <s v="Tabanan"/>
    <s v="Dusun / Br. Cengolo No. 26 Desa Sudimara Kec Tabanan Tabanan (DIANTAR LANGSUNG KE ALAMAT PENERIMA)."/>
    <n v="1"/>
    <s v="BARANG"/>
    <n v="100"/>
    <n v="0"/>
    <s v="EZ"/>
    <s v="Bulanan"/>
    <s v="Beli 1 Gratis 1 Sikat Punggug"/>
    <m/>
    <n v="38000"/>
    <n v="0"/>
    <n v="0"/>
    <n v="38000"/>
    <m/>
    <s v="Diskon"/>
    <n v="15200"/>
    <n v="22800"/>
    <n v="108000"/>
    <n v="1620"/>
    <s v="I Gusti Ketut Sunara Od."/>
    <m/>
    <d v="2026-07-02T00:00:00"/>
    <m/>
    <x v="0"/>
    <m/>
    <s v="VIP"/>
    <m/>
    <m/>
    <s v="Tidak"/>
    <s v="COD"/>
    <n v="70000"/>
    <s v="Recon"/>
    <n v="83580"/>
    <x v="18"/>
  </r>
  <r>
    <s v="1360060070"/>
    <d v="2026-06-29T00:00:00"/>
    <s v="MEIKA-BERKARYA"/>
    <s v="Meika Berkarya"/>
    <s v="6287818525580"/>
    <s v="Kab. Kuningan"/>
    <s v="Cilimus"/>
    <s v="Jl. Panawuan Indrapatra, Panawuan"/>
    <s v="Djasran Od."/>
    <s v="6285191499778"/>
    <x v="23"/>
    <s v="Kendari"/>
    <s v="Kadia"/>
    <s v="Jln segar no 7A RT 06 RW 03 Kel Pondambea Kec Kadia Kota Kendari Sulawesi tenggara"/>
    <n v="1"/>
    <s v="BARANG"/>
    <n v="100"/>
    <n v="0"/>
    <s v="EZ"/>
    <s v="Bulanan"/>
    <s v="Beli 1 Gratis 1 Sikat Punggug"/>
    <m/>
    <n v="68000"/>
    <n v="0"/>
    <n v="0"/>
    <n v="68000"/>
    <m/>
    <s v="Diskon"/>
    <n v="27200"/>
    <n v="40800"/>
    <n v="138000"/>
    <n v="2070"/>
    <s v="Djasran Od."/>
    <m/>
    <d v="2026-07-04T00:00:00"/>
    <m/>
    <x v="0"/>
    <m/>
    <s v="VIP"/>
    <m/>
    <m/>
    <s v="Tidak"/>
    <s v="COD"/>
    <n v="70000"/>
    <s v="Recon"/>
    <n v="95130"/>
    <x v="7"/>
  </r>
  <r>
    <s v="1360060587"/>
    <d v="2026-06-29T00:00:00"/>
    <s v="MEIKA-BERKARYA"/>
    <s v="Meika Berkarya"/>
    <s v="6287818525580"/>
    <s v="Kab. Kuningan"/>
    <s v="Cilimus"/>
    <s v="Jl. Panawuan Indrapatra, Panawuan"/>
    <s v="Sairin (Bar)"/>
    <s v="6285669371377"/>
    <x v="29"/>
    <s v="Kab. Rejang Lebong"/>
    <s v="Sindang Beliti Ulu"/>
    <s v="Desa Lawang Agung,Rt 002 (Rumah Samping Jalan Depan rumah  Tembok Warna Ijo Toska), Kec. Sindang Baliti ulu"/>
    <n v="1"/>
    <s v="BARANG"/>
    <n v="100"/>
    <n v="0"/>
    <s v="EZ"/>
    <s v="Bulanan"/>
    <s v="BELI 1 DAPAT 2 Kacamata Autofokus"/>
    <m/>
    <n v="54000"/>
    <n v="0"/>
    <n v="0"/>
    <n v="54000"/>
    <m/>
    <s v="Diskon"/>
    <n v="21600"/>
    <n v="32400"/>
    <n v="94000"/>
    <n v="1410"/>
    <m/>
    <m/>
    <m/>
    <m/>
    <x v="1"/>
    <m/>
    <s v="VIP"/>
    <m/>
    <m/>
    <s v="Tidak"/>
    <s v="COD"/>
    <n v="40000"/>
    <s v="-"/>
    <n v="60190"/>
    <x v="20"/>
  </r>
  <r>
    <s v="1360057885"/>
    <d v="2026-06-29T00:00:00"/>
    <s v="MEIKA-BERKARYA"/>
    <s v="Meika Berkarya"/>
    <s v="6287818525580"/>
    <s v="Kab. Kuningan"/>
    <s v="Cilimus"/>
    <s v="Jl. Panawuan Indrapatra, Panawuan, Kec. Cigandamekar, Kabupaten Kuningan, Jawa Barat"/>
    <s v="Apolos alow (rz)"/>
    <s v="6282195063323"/>
    <x v="3"/>
    <s v="Tomohon"/>
    <s v="Tomohon Selatan"/>
    <s v="Jln Pariwisata Danau Linow Lingkungan 8 Lahendong ( Dekat Kantor Desa Hubungi Terlebih Dahulu ) Desa Lahendong, Kec Tomohon Selatan"/>
    <n v="1"/>
    <s v="BARANG"/>
    <n v="100"/>
    <n v="0"/>
    <s v="EZ"/>
    <s v="Bulanan"/>
    <s v="1 SET GIGI PALSU"/>
    <m/>
    <n v="80000"/>
    <n v="0"/>
    <n v="0"/>
    <n v="80000"/>
    <m/>
    <s v="Diskon"/>
    <n v="32000"/>
    <n v="48000"/>
    <n v="175000"/>
    <n v="2625"/>
    <m/>
    <m/>
    <m/>
    <s v="HUBUNGI PENERIMA (LANGSUNG ANTAR KE ALAMAT)"/>
    <x v="1"/>
    <m/>
    <s v="VIP"/>
    <m/>
    <m/>
    <s v="Tidak"/>
    <s v="COD"/>
    <n v="95000"/>
    <s v="-"/>
    <n v="124375"/>
    <x v="20"/>
  </r>
  <r>
    <s v="1359033262"/>
    <d v="2026-06-29T00:00:00"/>
    <s v="MEIKA-BERKARYA"/>
    <s v="Meika Berkarya"/>
    <s v="6287818525580"/>
    <s v="Kab. Kuningan"/>
    <s v="Cilimus"/>
    <s v="Jl. Panawuan Indrapatra, Panawuan"/>
    <s v="Yothan Saijuna (Jj)"/>
    <s v="6285253987164"/>
    <x v="1"/>
    <s v="Kupang"/>
    <s v="Oebobo"/>
    <s v="Jl. Rantai Damai 4, RT.28/RW.08, Kel. Tuak Daun Merah, Kec. Oebobo Kupang"/>
    <n v="1"/>
    <s v="BARANG"/>
    <n v="100"/>
    <n v="0"/>
    <s v="EZ"/>
    <s v="Bulanan"/>
    <s v="Beli 1 Gratis 1 Sikat Punggug"/>
    <m/>
    <n v="64000"/>
    <n v="0"/>
    <n v="0"/>
    <n v="64000"/>
    <m/>
    <s v="Diskon"/>
    <n v="25600"/>
    <n v="38400"/>
    <n v="134000"/>
    <n v="2010"/>
    <m/>
    <m/>
    <m/>
    <m/>
    <x v="1"/>
    <m/>
    <s v="VIP"/>
    <m/>
    <m/>
    <s v="Tidak"/>
    <s v="COD"/>
    <n v="70000"/>
    <s v="-"/>
    <n v="93590"/>
    <x v="20"/>
  </r>
  <r>
    <s v="1360022711"/>
    <d v="2026-06-29T00:00:00"/>
    <s v="MEIKA-BERKARYA"/>
    <s v="Meika Berkarya"/>
    <s v="6287818525580"/>
    <s v="Kab. Kuningan"/>
    <s v="Cilimus"/>
    <s v="Jl. Panawuan Indrapatra, Panawuan"/>
    <s v="Kartono (Kin)"/>
    <s v="6285264218000"/>
    <x v="31"/>
    <s v="Batam"/>
    <s v="Batam Kota"/>
    <s v="Komp. Taman Putri Indah Blok B No. 47 Kelurahan Taman Baloi"/>
    <n v="1"/>
    <s v="BARANG"/>
    <n v="100"/>
    <n v="6500000"/>
    <s v="EZ"/>
    <s v="Bulanan"/>
    <s v="Beli 1 Gratis 1 Sikat Punggug"/>
    <s v="PERALATAN KOSMETIK"/>
    <n v="37000"/>
    <n v="0"/>
    <n v="0"/>
    <n v="37000"/>
    <m/>
    <s v="Diskon"/>
    <n v="14800"/>
    <n v="22200"/>
    <n v="107000"/>
    <n v="1605"/>
    <m/>
    <m/>
    <m/>
    <m/>
    <x v="1"/>
    <m/>
    <s v="VIP"/>
    <m/>
    <m/>
    <s v="Tidak"/>
    <s v="COD"/>
    <n v="70000"/>
    <s v="-"/>
    <n v="83195"/>
    <x v="20"/>
  </r>
  <r>
    <s v="1359037425"/>
    <d v="2026-06-29T00:00:00"/>
    <s v="MEIKA-BERKARYA"/>
    <s v="Meika Berkarya"/>
    <s v="6287818525580"/>
    <s v="Kab. Kuningan"/>
    <s v="Cilimus"/>
    <s v="Jl. Panawuan Indrapatra, Panawuan"/>
    <s v="Silvester Eben (Kin)"/>
    <s v="6281363242017"/>
    <x v="1"/>
    <s v="Kab. Timor Tengah Utara"/>
    <s v="Insana"/>
    <s v="Desa Fatoin RT 05 RW 02, Patokan Gereja Katolik Kiupukan Terus Cabang SD 1 Lurus Tikungan Pertama Bagian Kiri Ada Pohon Kelapa"/>
    <n v="1"/>
    <s v="BARANG"/>
    <n v="100"/>
    <n v="0"/>
    <s v="EZ"/>
    <s v="Bulanan"/>
    <s v="Beli 2 Gratis 2 Sikat Punggug"/>
    <m/>
    <n v="82000"/>
    <n v="0"/>
    <n v="0"/>
    <n v="82000"/>
    <m/>
    <s v="Diskon"/>
    <n v="32800"/>
    <n v="49200"/>
    <n v="198000"/>
    <n v="2970"/>
    <m/>
    <m/>
    <m/>
    <m/>
    <x v="1"/>
    <m/>
    <s v="VIP"/>
    <m/>
    <m/>
    <s v="Tidak"/>
    <s v="COD"/>
    <n v="116000"/>
    <s v="-"/>
    <n v="145830"/>
    <x v="20"/>
  </r>
  <r>
    <s v="1360065187"/>
    <d v="2026-06-29T00:00:00"/>
    <s v="MEIKA-BERKARYA"/>
    <s v="Meika Berkarya"/>
    <s v="6287818525580"/>
    <s v="Kab. Kuningan"/>
    <s v="Cilimus"/>
    <s v="Jl. Panawuan Indrapatra, Panawuan"/>
    <s v="Yudir (Kin)"/>
    <s v="628127908564"/>
    <x v="22"/>
    <s v="Bandar Lampung"/>
    <s v="Labuhan Ratu"/>
    <s v="Jl. Untung Suropati GG. Familly 6 No. 35 RT 03 Kelurahan Labuhan Ratu"/>
    <n v="1"/>
    <s v="BARANG"/>
    <n v="100"/>
    <n v="0"/>
    <s v="EZ"/>
    <s v="Bulanan"/>
    <s v="Beli 1 Gratis 1 Sikat Punggug"/>
    <m/>
    <n v="22000"/>
    <n v="0"/>
    <n v="0"/>
    <n v="22000"/>
    <m/>
    <s v="Diskon"/>
    <n v="8800"/>
    <n v="13200"/>
    <n v="92000"/>
    <n v="1380"/>
    <s v="Yudir (Kin)"/>
    <m/>
    <d v="2026-07-04T00:00:00"/>
    <m/>
    <x v="0"/>
    <m/>
    <s v="VIP"/>
    <m/>
    <m/>
    <s v="Tidak"/>
    <s v="COD"/>
    <n v="70000"/>
    <s v="Recon"/>
    <n v="77420"/>
    <x v="7"/>
  </r>
  <r>
    <s v="1360065235"/>
    <d v="2026-06-29T00:00:00"/>
    <s v="MEIKA-BERKARYA"/>
    <s v="Meika Berkarya"/>
    <s v="6287818525580"/>
    <s v="Kab. Kuningan"/>
    <s v="Cilimus"/>
    <s v="Jl. Panawuan Indrapatra, Panawuan"/>
    <s v="Al Zikri (Jj)"/>
    <s v="6285656151746"/>
    <x v="3"/>
    <s v="Kab. Minahasa Selatan"/>
    <s v="Tenga"/>
    <s v="Kelurahan /Desa Molinow Jaga 2 Komplek Masjid Kec. Tenga"/>
    <n v="1"/>
    <s v="BARANG"/>
    <n v="100"/>
    <n v="0"/>
    <s v="EZ"/>
    <s v="Bulanan"/>
    <s v="Beli 1 Pembesar Layar Hp"/>
    <m/>
    <n v="102000"/>
    <n v="0"/>
    <n v="0"/>
    <n v="102000"/>
    <m/>
    <s v="Diskon"/>
    <n v="40800"/>
    <n v="61200"/>
    <n v="172010"/>
    <n v="2580.15"/>
    <m/>
    <m/>
    <m/>
    <m/>
    <x v="1"/>
    <m/>
    <s v="VIP"/>
    <m/>
    <m/>
    <s v="Tidak"/>
    <s v="COD"/>
    <n v="70010"/>
    <s v="-"/>
    <n v="108229.85"/>
    <x v="20"/>
  </r>
  <r>
    <s v="1360078883"/>
    <d v="2026-06-29T00:00:00"/>
    <s v="MEIKA-BERKARYA"/>
    <s v="Meika Berkarya"/>
    <s v="6287818525580"/>
    <s v="Kab. Kuningan"/>
    <s v="Cilimus"/>
    <s v="Jl. Panawuan Indrapatra, Panawuan, Kec. Cigandamekar, Kabupaten Kuningan, Jawa Barat"/>
    <s v="RUDDY SAPUTRA (Rs)"/>
    <s v="628552108286"/>
    <x v="26"/>
    <s v="Bandung"/>
    <s v="Bojongloa Kidul"/>
    <s v="Jl Kuta Kencana Tengah 15, Komplek Singasana Pradana, Kelurahan Cibaduyut Wetan, Kec Bojongloa Kidul"/>
    <n v="1"/>
    <s v="BARANG"/>
    <n v="100"/>
    <n v="0"/>
    <s v="EZ"/>
    <s v="Bulanan"/>
    <s v="2 SET POMPA SEDOT MANUAL (2 POMPA DAN 2 SELANG)"/>
    <m/>
    <n v="12000"/>
    <n v="0"/>
    <n v="0"/>
    <n v="12000"/>
    <m/>
    <s v="Diskon"/>
    <n v="4800"/>
    <n v="7200"/>
    <n v="0"/>
    <n v="0"/>
    <s v="RUDDY SAPUTRA (Rs)"/>
    <m/>
    <d v="2026-06-30T00:00:00"/>
    <s v="HUBUNGI PENERIMA (LANGSUNG ANTAR KE ALAMAT)"/>
    <x v="0"/>
    <m/>
    <s v="VIP"/>
    <m/>
    <m/>
    <s v="Tidak"/>
    <s v="NONCOD"/>
    <n v="-12000"/>
    <s v="-"/>
    <n v="-7200"/>
    <x v="25"/>
  </r>
  <r>
    <s v="1359145199"/>
    <d v="2026-06-29T00:00:00"/>
    <s v="MEIKA-BERKARYA"/>
    <s v="Meika Berkarya"/>
    <s v="6287818525580"/>
    <s v="Kab. Kuningan"/>
    <s v="Cilimus"/>
    <s v="Jl. Panawuan Indrapatra, Panawuan"/>
    <s v="H NANO (PS)"/>
    <s v="6281219033579"/>
    <x v="26"/>
    <s v="Kab. Indramayu"/>
    <s v="Kandanghaur"/>
    <s v="Jln. Raya Gabus Karangsinom (sebelah villa parfum ) Desa. Karang Anyar (ANTRAKN LANGSUNG KE ALAMAT)"/>
    <n v="1"/>
    <s v="BARANG"/>
    <n v="100"/>
    <n v="0"/>
    <s v="EZ"/>
    <s v="Bulanan"/>
    <s v="Beli 2 Gratis 2 Sikat Punggug Warna Campur/Mix"/>
    <m/>
    <n v="8000"/>
    <n v="0"/>
    <n v="0"/>
    <n v="8000"/>
    <m/>
    <s v="Diskon"/>
    <n v="3000"/>
    <n v="5000"/>
    <n v="123000"/>
    <n v="1845"/>
    <s v="H NANO (PS)"/>
    <m/>
    <d v="2026-06-30T00:00:00"/>
    <m/>
    <x v="0"/>
    <m/>
    <s v="VIP"/>
    <m/>
    <m/>
    <s v="Tidak"/>
    <s v="COD"/>
    <n v="115000"/>
    <s v="Recon"/>
    <n v="116155"/>
    <x v="25"/>
  </r>
  <r>
    <s v="1360078097"/>
    <d v="2026-06-29T00:00:00"/>
    <s v="MEIKA-BERKARYA"/>
    <s v="Meika Berkarya"/>
    <s v="6287818525580"/>
    <s v="Kab. Kuningan"/>
    <s v="Cilimus"/>
    <s v="Jl. Panawuan Indrapatra, Panawuan"/>
    <s v="Rendy (PS)"/>
    <s v="62882020221794"/>
    <x v="3"/>
    <s v="Kab. Minahasa"/>
    <s v="Tondano Barat"/>
    <s v="Rumah di gereja GPdI Sion Perum Asabri Blok A no rumah 24 Kelurahan. Wawalintoan (ANTRAKN LANGSUNG KE ALAMAT)"/>
    <n v="1"/>
    <s v="BARANG"/>
    <n v="100"/>
    <n v="0"/>
    <s v="EZ"/>
    <s v="Bulanan"/>
    <s v="Beli 1 Gratis 1 Parfum Mobil Varian: Osmantus Dan Cologne"/>
    <m/>
    <n v="80000"/>
    <n v="0"/>
    <n v="0"/>
    <n v="80000"/>
    <m/>
    <s v="Diskon"/>
    <n v="32000"/>
    <n v="48000"/>
    <n v="184000"/>
    <n v="2760"/>
    <s v="Rendy (PS)"/>
    <m/>
    <d v="2026-07-04T00:00:00"/>
    <m/>
    <x v="0"/>
    <m/>
    <s v="VIP"/>
    <m/>
    <m/>
    <s v="Tidak"/>
    <s v="COD"/>
    <n v="104000"/>
    <s v="Recon"/>
    <n v="133240"/>
    <x v="7"/>
  </r>
  <r>
    <s v="1360021734"/>
    <d v="2026-06-29T00:00:00"/>
    <s v="MEIKA-BERKARYA"/>
    <s v="Meika Berkarya"/>
    <s v="6287818525580"/>
    <s v="Kab. Kuningan"/>
    <s v="Cilimus"/>
    <s v="Jl. Panawuan Indrapatra, Panawuan"/>
    <s v="Dee Paruntu (Kin)"/>
    <s v="6281388325379"/>
    <x v="3"/>
    <s v="Kab. Minahasa"/>
    <s v="Tondano Barat"/>
    <s v="Jln. Pinaesaan Depan Damai Motor Tondano Kel/Desa Watulambot"/>
    <n v="1"/>
    <s v="BARANG"/>
    <n v="100"/>
    <n v="0"/>
    <s v="EZ"/>
    <s v="Bulanan"/>
    <s v="Beli 1 Gratis 1 Sikat Punggug"/>
    <m/>
    <n v="80000"/>
    <n v="0"/>
    <n v="0"/>
    <n v="80000"/>
    <m/>
    <s v="Diskon"/>
    <n v="32000"/>
    <n v="48000"/>
    <n v="150000"/>
    <n v="2250"/>
    <s v="Dee Paruntu (Kin)"/>
    <m/>
    <d v="2026-07-06T00:00:00"/>
    <m/>
    <x v="0"/>
    <m/>
    <s v="VIP"/>
    <m/>
    <m/>
    <s v="Tidak"/>
    <s v="COD"/>
    <n v="70000"/>
    <s v="Recon"/>
    <n v="99750"/>
    <x v="3"/>
  </r>
  <r>
    <s v="1360082732"/>
    <d v="2026-06-29T00:00:00"/>
    <s v="MEIKA-BERKARYA"/>
    <s v="Meika Berkarya"/>
    <s v="6287818525580"/>
    <s v="Kab. Kuningan"/>
    <s v="Cilimus"/>
    <s v="Jl. Panawuan Indrapatra, Panawuan, Kec. Cigandamekar, Kabupaten Kuningan, Jawa Barat"/>
    <s v="Eka sokasi (Is)"/>
    <s v="6281338592113"/>
    <x v="12"/>
    <s v="Kab. Bangli"/>
    <s v="Bangli"/>
    <s v="Jln Nusantara, Kintamani, Br bangklet Desa/Kelurahan Kayubihi, Kec Bangli Kab Bangli"/>
    <n v="1"/>
    <s v="BARANG"/>
    <n v="100"/>
    <n v="0"/>
    <s v="EZ"/>
    <s v="Bulanan"/>
    <s v="1 SET GIGI PALSU"/>
    <m/>
    <n v="38000"/>
    <n v="0"/>
    <n v="0"/>
    <n v="38000"/>
    <m/>
    <s v="Diskon"/>
    <n v="15200"/>
    <n v="22800"/>
    <n v="88000"/>
    <n v="1320"/>
    <s v="Eka sokasi (Is)"/>
    <m/>
    <d v="2026-07-03T00:00:00"/>
    <s v="HUBUNGI PENERIMA (LANGSUNG ANTAR KE ALAMAT)"/>
    <x v="0"/>
    <m/>
    <s v="VIP"/>
    <m/>
    <m/>
    <s v="Tidak"/>
    <s v="COD"/>
    <n v="50000"/>
    <s v="Recon"/>
    <n v="63880"/>
    <x v="14"/>
  </r>
  <r>
    <s v="1360086558"/>
    <d v="2026-06-29T00:00:00"/>
    <s v="MEIKA-BERKARYA"/>
    <s v="Meika Berkarya"/>
    <s v="6287818525580"/>
    <s v="Kab. Kuningan"/>
    <s v="Cilimus"/>
    <s v="Jl. Panawuan Indrapatra, Panawuan, Kec. Cigandamekar, Kabupaten Kuningan, Jawa Barat"/>
    <s v="I nyoman sugantara (Is)"/>
    <s v="628123943667"/>
    <x v="12"/>
    <s v="Kab. Gianyar"/>
    <s v="Ubud"/>
    <s v="Br Banjar ,Br Mawang Kaja Desa/Kelurahan Lodtunduh Patokan Di Samping Coffee Luwak Lumbung Sari, Kec Ubud Kota/Kab Gianyar Bali"/>
    <n v="1"/>
    <s v="BARANG"/>
    <n v="100"/>
    <n v="0"/>
    <s v="EZ"/>
    <s v="Bulanan"/>
    <s v="1 SET POMPA SEDOT MANUAL (1 POMPA DAN 1 SELANG)"/>
    <m/>
    <n v="38000"/>
    <n v="0"/>
    <n v="0"/>
    <n v="38000"/>
    <m/>
    <s v="Diskon"/>
    <n v="15200"/>
    <n v="22800"/>
    <n v="98000"/>
    <n v="1470"/>
    <s v="I nyoman sugantara (Is)"/>
    <m/>
    <d v="2026-07-02T00:00:00"/>
    <s v="HUBUNGI PENERIMA (LANGSUNG ANTAR KE ALAMAT)"/>
    <x v="0"/>
    <m/>
    <s v="VIP"/>
    <m/>
    <m/>
    <s v="Tidak"/>
    <s v="COD"/>
    <n v="60000"/>
    <s v="Recon"/>
    <n v="73730"/>
    <x v="18"/>
  </r>
  <r>
    <s v="1360020195"/>
    <d v="2026-06-29T00:00:00"/>
    <s v="MEIKA-BERKARYA"/>
    <s v="Meika Berkarya"/>
    <s v="6287818525580"/>
    <s v="Kab. Kuningan"/>
    <s v="Cilimus"/>
    <s v="Jl. Panawuan Indrapatra, Panawuan"/>
    <s v="Vitalis Lon (Jj)"/>
    <s v="6281329465925"/>
    <x v="1"/>
    <s v="Kab. Manggarai"/>
    <s v="Ruteng"/>
    <s v="Jln. Ruteng - Labuan Bajo Kelurahan /Desa Bulan, Patokan rumah dekat SMAN 1 Ruteng Anam"/>
    <n v="1"/>
    <s v="BARANG"/>
    <n v="100"/>
    <n v="0"/>
    <s v="EZ"/>
    <s v="Bulanan"/>
    <s v="Beli 1 Gratis 1 Sikat Punggug"/>
    <m/>
    <n v="83000"/>
    <n v="0"/>
    <n v="0"/>
    <n v="83000"/>
    <m/>
    <s v="Diskon"/>
    <n v="33200"/>
    <n v="49800"/>
    <n v="153000"/>
    <n v="2295"/>
    <s v="Vitalis Lon (Jj)"/>
    <m/>
    <d v="2026-07-05T00:00:00"/>
    <m/>
    <x v="0"/>
    <m/>
    <s v="VIP"/>
    <m/>
    <m/>
    <s v="Tidak"/>
    <s v="COD"/>
    <n v="70000"/>
    <s v="Recon"/>
    <n v="100905"/>
    <x v="9"/>
  </r>
  <r>
    <s v="1360083479"/>
    <d v="2026-06-29T00:00:00"/>
    <s v="MEIKA-BERKARYA"/>
    <s v="Meika Berkarya"/>
    <s v="6287818525580"/>
    <s v="Kab. Kuningan"/>
    <s v="Cilimus"/>
    <s v="Jl. Panawuan Indrapatra, Panawuan"/>
    <s v="Arya mahabahu parantopo (ca)"/>
    <s v="6281227365046"/>
    <x v="15"/>
    <s v="Semarang"/>
    <s v="Gajahmungkur"/>
    <s v="Jalan Menoreh (Rt:5/rw:5 ), nomer rumah 78, Desa, sampangan"/>
    <n v="1"/>
    <s v="BARANG"/>
    <n v="100"/>
    <n v="0"/>
    <s v="EZ"/>
    <s v="Bulanan"/>
    <s v="BELI 1 DAPAT 2 Kacamata Autofokus Ukuran ,2.00"/>
    <m/>
    <n v="20000"/>
    <n v="0"/>
    <n v="0"/>
    <n v="20000"/>
    <m/>
    <s v="Diskon"/>
    <n v="8000"/>
    <n v="12000"/>
    <n v="0"/>
    <n v="0"/>
    <s v="Arya mahabahu parantopo (ca)"/>
    <m/>
    <d v="2026-07-01T00:00:00"/>
    <m/>
    <x v="0"/>
    <m/>
    <s v="VIP"/>
    <m/>
    <m/>
    <s v="Tidak"/>
    <s v="NONCOD"/>
    <n v="-20000"/>
    <s v="-"/>
    <n v="-12000"/>
    <x v="15"/>
  </r>
  <r>
    <s v="1359159536"/>
    <d v="2026-06-29T00:00:00"/>
    <s v="MEIKA-BERKARYA"/>
    <s v="Meika Berkarya"/>
    <s v="6287818525580"/>
    <s v="Kab. Kuningan"/>
    <s v="Cilimus"/>
    <s v="Jl. Panawuan Indrapatra, Panawuan"/>
    <s v="Hotman Sirait (Hb)"/>
    <s v="6281258271259"/>
    <x v="19"/>
    <s v="Kab. Paser"/>
    <s v="Tanah Grogot"/>
    <s v="Jln. Gaja Mada Gg Dahlia Rt/Rw. 07/03 desa/kel Tanah Grogot"/>
    <n v="1"/>
    <s v="BARANG"/>
    <n v="100"/>
    <n v="0"/>
    <s v="EZ"/>
    <s v="Bulanan"/>
    <s v="BELI 2  , Warna: BLACK Topi Visor Anti UV"/>
    <m/>
    <n v="67000"/>
    <n v="0"/>
    <n v="0"/>
    <n v="67000"/>
    <m/>
    <s v="Diskon"/>
    <n v="26800"/>
    <n v="40200"/>
    <n v="220000"/>
    <n v="3300"/>
    <s v="Hotman Sirait (Hb)"/>
    <m/>
    <d v="2026-07-03T00:00:00"/>
    <m/>
    <x v="0"/>
    <m/>
    <s v="VIP"/>
    <m/>
    <m/>
    <s v="Tidak"/>
    <s v="COD"/>
    <n v="153000"/>
    <s v="Recon"/>
    <n v="176500"/>
    <x v="14"/>
  </r>
  <r>
    <s v="1359097982"/>
    <d v="2026-06-29T00:00:00"/>
    <s v="MEIKA-BERKARYA"/>
    <s v="Meika Berkarya"/>
    <s v="6287818525580"/>
    <s v="Kab. Kuningan"/>
    <s v="Cilimus"/>
    <s v="Jl. Panawuan Indrapatra, Panawuan"/>
    <s v="Adam (Jj)"/>
    <s v="6282361164495"/>
    <x v="0"/>
    <s v="Kab. Serdang Bedagai"/>
    <s v="Teluk Mengkudu"/>
    <s v="Kelurahan /Desa Bogak Besar Dusun 3 Patokan rumah dekat SD Cat rumah warna Hijau"/>
    <n v="1"/>
    <s v="BARANG"/>
    <n v="100"/>
    <n v="0"/>
    <s v="EZ"/>
    <s v="Bulanan"/>
    <s v="Beli 1 Gratis 1 Sikat Punggug"/>
    <m/>
    <n v="54000"/>
    <n v="0"/>
    <n v="0"/>
    <n v="54000"/>
    <m/>
    <s v="Diskon"/>
    <n v="21600"/>
    <n v="32400"/>
    <n v="124000"/>
    <n v="1860"/>
    <s v="Meika Berkarya"/>
    <m/>
    <d v="2026-07-07T00:00:00"/>
    <m/>
    <x v="1"/>
    <m/>
    <s v="VIP"/>
    <m/>
    <m/>
    <s v="Tidak"/>
    <s v="COD"/>
    <n v="70000"/>
    <s v="-"/>
    <n v="89740"/>
    <x v="0"/>
  </r>
  <r>
    <s v="1359108146"/>
    <d v="2026-06-29T00:00:00"/>
    <s v="MEIKA-BERKARYA"/>
    <s v="Meika Berkarya"/>
    <s v="6287818525580"/>
    <s v="Kab. Kuningan"/>
    <s v="Cilimus"/>
    <s v="Jl. Panawuan Indrapatra, Panawuan, Kec. Cigandamekar, Kabupaten Kuningan, Jawa Barat"/>
    <s v="johan Lim (Fr)"/>
    <s v="6281240814634"/>
    <x v="13"/>
    <s v="Kab. Barito Utara"/>
    <s v="Teweh Baru"/>
    <s v="Jln Pelita Rt 007 Desa Jingah, Kec Teweh Baru"/>
    <n v="1"/>
    <s v="BARANG"/>
    <n v="100"/>
    <n v="0"/>
    <s v="EZ"/>
    <s v="Bulanan"/>
    <s v="1 SET GIGI PALSU"/>
    <m/>
    <n v="63000"/>
    <n v="0"/>
    <n v="0"/>
    <n v="63000"/>
    <m/>
    <s v="Diskon"/>
    <n v="25200"/>
    <n v="37800"/>
    <n v="123000"/>
    <n v="1845"/>
    <s v="johan Lim (Fr)"/>
    <m/>
    <d v="2026-07-05T00:00:00"/>
    <s v="HUBUNGI PENERIMA (LANGSUNG ANTAR KE ALAMAT)"/>
    <x v="0"/>
    <m/>
    <s v="VIP"/>
    <m/>
    <m/>
    <s v="Tidak"/>
    <s v="COD"/>
    <n v="60000"/>
    <s v="Recon"/>
    <n v="83355"/>
    <x v="9"/>
  </r>
  <r>
    <s v="1360021975"/>
    <d v="2026-06-29T00:00:00"/>
    <s v="MEIKA-BERKARYA"/>
    <s v="Meika Berkarya"/>
    <s v="6287818525580"/>
    <s v="Kab. Kuningan"/>
    <s v="Cilimus"/>
    <s v="Jl. Panawuan Indrapatra, Panawuan, Kec. Cigandamekar, Kabupaten Kuningan, Jawa Barat"/>
    <s v="Keputkelep (rz)"/>
    <s v="6287742480906"/>
    <x v="13"/>
    <s v="Kab. Katingan"/>
    <s v="Tasik Payawan"/>
    <s v="Desa Tewang Tampang RT 005 RW 002 ( Di depan ada plang/papan pengumuman ) Kec Tasik Payawan"/>
    <n v="1"/>
    <s v="BARANG"/>
    <n v="100"/>
    <n v="0"/>
    <s v="EZ"/>
    <s v="Bulanan"/>
    <s v="1 SET GIGI PALSU"/>
    <m/>
    <n v="63000"/>
    <n v="0"/>
    <n v="0"/>
    <n v="63000"/>
    <m/>
    <s v="Diskon"/>
    <n v="25200"/>
    <n v="37800"/>
    <n v="158000"/>
    <n v="2370"/>
    <m/>
    <m/>
    <m/>
    <s v="HUBUNGI PENERIMA (LANGSUNG ANTAR KE ALAMAT)"/>
    <x v="1"/>
    <m/>
    <s v="VIP"/>
    <m/>
    <m/>
    <s v="Tidak"/>
    <s v="COD"/>
    <n v="95000"/>
    <s v="-"/>
    <n v="117830"/>
    <x v="20"/>
  </r>
  <r>
    <s v="1359307470"/>
    <d v="2026-06-29T00:00:00"/>
    <s v="MEIKA-BERKARYA"/>
    <s v="Meika Berkarya"/>
    <s v="6287818525580"/>
    <s v="Kab. Kuningan"/>
    <s v="Cilimus"/>
    <s v="Jl. Panawuan Indrapatra, Panawuan"/>
    <s v="H Mislan (PS)"/>
    <s v="6281543191555"/>
    <x v="14"/>
    <s v="Makassar"/>
    <s v="Tallo"/>
    <s v="Jln. Korban 40.000 Jiwa lr 1a no 11 RT 04 RW 02 Kelurahan. Rappojawa (ANTRAKN LANGSUNG KE ALAMAT)"/>
    <n v="1"/>
    <s v="BARANG"/>
    <n v="100"/>
    <n v="0"/>
    <s v="EZ"/>
    <s v="Bulanan"/>
    <s v="Beli 1 Gratis 1 Sikat Punggug"/>
    <m/>
    <n v="45000"/>
    <n v="0"/>
    <n v="0"/>
    <n v="45000"/>
    <m/>
    <s v="Diskon"/>
    <n v="18000"/>
    <n v="27000"/>
    <n v="115000"/>
    <n v="1725"/>
    <s v="H Mislan (PS)"/>
    <m/>
    <d v="2026-07-04T00:00:00"/>
    <m/>
    <x v="0"/>
    <m/>
    <s v="VIP"/>
    <m/>
    <m/>
    <s v="Tidak"/>
    <s v="COD"/>
    <n v="70000"/>
    <s v="Recon"/>
    <n v="86275"/>
    <x v="7"/>
  </r>
  <r>
    <s v="1359296108"/>
    <d v="2026-06-29T00:00:00"/>
    <s v="MEIKA-BERKARYA"/>
    <s v="Meika Berkarya"/>
    <s v="6287818525580"/>
    <s v="Kab. Kuningan"/>
    <s v="Cilimus"/>
    <s v="Jl. Panawuan Indrapatra, Panawuan"/>
    <s v="Ismu Sartono (Kin)"/>
    <s v="628122610113"/>
    <x v="15"/>
    <s v="Kab. Tegal"/>
    <s v="Lebaksiu"/>
    <s v="Desa Lebakgowah RT 02 RW 09 Blok Monas, Sebelah Timur Kantor Desa"/>
    <n v="1"/>
    <s v="BARANG"/>
    <n v="100"/>
    <n v="0"/>
    <s v="EZ"/>
    <s v="Bulanan"/>
    <s v="Beli 1 Gratis 1 Sikat Punggug"/>
    <m/>
    <n v="25000"/>
    <n v="0"/>
    <n v="0"/>
    <n v="25000"/>
    <m/>
    <s v="Diskon"/>
    <n v="18000"/>
    <n v="7000"/>
    <n v="92000"/>
    <n v="1380"/>
    <s v="Ismu Sartono (Kin)"/>
    <m/>
    <d v="2026-07-01T00:00:00"/>
    <m/>
    <x v="0"/>
    <m/>
    <s v="VIP"/>
    <m/>
    <m/>
    <s v="Tidak"/>
    <s v="COD"/>
    <n v="67000"/>
    <s v="Recon"/>
    <n v="83620"/>
    <x v="15"/>
  </r>
  <r>
    <s v="1360077267"/>
    <d v="2026-06-29T00:00:00"/>
    <s v="MEIKA-BERKARYA"/>
    <s v="Meika Berkarya"/>
    <s v="6287818525580"/>
    <s v="Kab. Kuningan"/>
    <s v="Cilimus"/>
    <s v="Jl. Panawuan Indrapatra, Panawuan, Kec. Cigandamekar, Kabupaten Kuningan, Jawa Barat"/>
    <s v="Jamasri ( Di)"/>
    <s v="6281393230699"/>
    <x v="15"/>
    <s v="Kab. Boyolali"/>
    <s v="Sambi"/>
    <s v="Dk Mojo , Desa Nglembu, Rt 01/Rw 02 jalan Simo -Ampel km 1,5, (Patokan rumah depan masjid Laa Roiba ) Kec Sambi"/>
    <n v="1"/>
    <s v="BARANG"/>
    <n v="100"/>
    <n v="0"/>
    <s v="EZ"/>
    <s v="Bulanan"/>
    <s v="1 SET GIGI PALSU"/>
    <m/>
    <n v="25000"/>
    <n v="0"/>
    <n v="0"/>
    <n v="25000"/>
    <m/>
    <s v="Diskon"/>
    <n v="10000"/>
    <n v="15000"/>
    <n v="0"/>
    <n v="0"/>
    <s v="Jamasri ( Di)"/>
    <m/>
    <d v="2026-07-01T00:00:00"/>
    <s v="HUBUNGI PENERIMA (LANGSUNG ANTAR KE ALAMAT)"/>
    <x v="0"/>
    <m/>
    <s v="VIP"/>
    <m/>
    <m/>
    <s v="Tidak"/>
    <s v="NONCOD"/>
    <n v="-25000"/>
    <s v="-"/>
    <n v="-15000"/>
    <x v="15"/>
  </r>
  <r>
    <s v="1360077509"/>
    <d v="2026-06-29T00:00:00"/>
    <s v="MEIKA-BERKARYA"/>
    <s v="Meika Berkarya"/>
    <s v="6287818525580"/>
    <s v="Kab. Kuningan"/>
    <s v="Cilimus"/>
    <s v="Jl. Panawuan Indrapatra, Panawuan"/>
    <s v="Made Sumantre (PS)"/>
    <s v="6283867213130"/>
    <x v="13"/>
    <s v="Kab. Kapuas"/>
    <s v="Tamban Catur"/>
    <s v="Komplek Bali Kolam Kanan RT/RW 01/01 Desa.  Sidorejo (ANTRAKN LANGSUNG KE ALAMAT)"/>
    <n v="1"/>
    <s v="BARANG"/>
    <n v="100"/>
    <n v="0"/>
    <s v="EZ"/>
    <s v="Bulanan"/>
    <s v="Beli 1 Gratis 1 Sikat Punggug"/>
    <m/>
    <n v="69000"/>
    <n v="0"/>
    <n v="0"/>
    <n v="69000"/>
    <m/>
    <s v="Diskon"/>
    <n v="27600"/>
    <n v="41400"/>
    <n v="139000"/>
    <n v="2085"/>
    <s v="Made Sumantre (PS)"/>
    <m/>
    <d v="2026-07-03T00:00:00"/>
    <m/>
    <x v="0"/>
    <m/>
    <s v="VIP"/>
    <m/>
    <m/>
    <s v="Tidak"/>
    <s v="COD"/>
    <n v="70000"/>
    <s v="Recon"/>
    <n v="95515"/>
    <x v="14"/>
  </r>
  <r>
    <s v="1360075622"/>
    <d v="2026-06-29T00:00:00"/>
    <s v="MEIKA-BERKARYA"/>
    <s v="Meika Berkarya"/>
    <s v="6287818525580"/>
    <s v="Kab. Kuningan"/>
    <s v="Cilimus"/>
    <s v="Jl. Panawuan Indrapatra, Panawuan, Kec. Cigandamekar, Kabupaten Kuningan, Jawa Barat"/>
    <s v="Yusep ari dodo (ar)"/>
    <s v="6282159930178"/>
    <x v="13"/>
    <s v="Palangkaraya"/>
    <s v="Pahandut"/>
    <s v="Kelurahan Panarung Jln Wortel Induk Nomor 23 Rumah Tingkat Bersebelahan Dgn Kantor Pln, Kec Pahandut"/>
    <n v="1"/>
    <s v="BARANG"/>
    <n v="100"/>
    <n v="0"/>
    <s v="EZ"/>
    <s v="Bulanan"/>
    <s v="1 SET GIGI PALSU"/>
    <m/>
    <n v="44000"/>
    <n v="0"/>
    <n v="0"/>
    <n v="44000"/>
    <m/>
    <s v="Diskon"/>
    <n v="17600"/>
    <n v="26400"/>
    <n v="104000"/>
    <n v="1560"/>
    <m/>
    <m/>
    <m/>
    <s v="HUBUNGI PENERIMA (LANGSUNG ANTAR KE ALAMAT)"/>
    <x v="1"/>
    <m/>
    <s v="VIP"/>
    <m/>
    <m/>
    <s v="Tidak"/>
    <s v="COD"/>
    <n v="60000"/>
    <s v="-"/>
    <n v="76040"/>
    <x v="20"/>
  </r>
  <r>
    <s v="1359295674"/>
    <d v="2026-06-29T00:00:00"/>
    <s v="MEIKA-BERKARYA"/>
    <s v="Meika Berkarya"/>
    <s v="6287818525580"/>
    <s v="Kab. Kuningan"/>
    <s v="Cilimus"/>
    <s v="Jl. Panawuan Indrapatra, Panawuan, Kec. Cigandamekar, Kabupaten Kuningan, Jawa Barat"/>
    <s v="Muhammad Kumaidi (Fr)"/>
    <s v="6281545745174"/>
    <x v="19"/>
    <s v="Samarinda"/>
    <s v="Samarinda Seberang"/>
    <s v="Perum bukit pinang bahari Blok D8 RT.36 No.3 Kelurahan Sungai keledang, Kec. Samarinda seberang"/>
    <n v="1"/>
    <s v="BARANG"/>
    <n v="100"/>
    <n v="0"/>
    <s v="EZ"/>
    <s v="Bulanan"/>
    <s v="1 SET POMPA SEDOT MANUAL (1 POMPA DAN 1 SELANG)"/>
    <m/>
    <n v="57000"/>
    <n v="0"/>
    <n v="0"/>
    <n v="57000"/>
    <m/>
    <s v="Diskon"/>
    <n v="22800"/>
    <n v="34200"/>
    <n v="127000"/>
    <n v="1905"/>
    <s v="Muhammad Kumaidi (Fr)"/>
    <m/>
    <d v="2026-07-02T00:00:00"/>
    <s v="HUBUNGI PENERIMA (LANGSUNG ANTAR KE ALAMAT)"/>
    <x v="0"/>
    <m/>
    <s v="VIP"/>
    <m/>
    <m/>
    <s v="Tidak"/>
    <s v="COD"/>
    <n v="70000"/>
    <s v="Recon"/>
    <n v="90895"/>
    <x v="18"/>
  </r>
  <r>
    <s v="1360057697"/>
    <d v="2026-06-29T00:00:00"/>
    <s v="MEIKA-BERKARYA"/>
    <s v="Meika Berkarya"/>
    <s v="6287818525580"/>
    <s v="Kab. Kuningan"/>
    <s v="Cilimus"/>
    <s v="Jl. Panawuan Indrapatra, Panawuan, Kec. Cigandamekar, Kabupaten Kuningan, Jawa Barat"/>
    <s v="Ilham (Rs)"/>
    <s v="6282254632313"/>
    <x v="19"/>
    <s v="Kab. Paser"/>
    <s v="Kuaro"/>
    <s v="Tanah Paser Mas Rt 9, Kelurahan Kuaro, Kec Kuaro"/>
    <n v="1"/>
    <s v="BARANG"/>
    <n v="100"/>
    <n v="0"/>
    <s v="EZ"/>
    <s v="Bulanan"/>
    <s v="1 SET POMPA SEDOT MANUAL (1 POMPA DAN 1 SELANG)"/>
    <m/>
    <n v="67000"/>
    <n v="0"/>
    <n v="0"/>
    <n v="67000"/>
    <m/>
    <s v="Diskon"/>
    <n v="26800"/>
    <n v="40200"/>
    <n v="137000"/>
    <n v="2055"/>
    <m/>
    <m/>
    <m/>
    <s v="HUBUNGI PENERIMA (LANGSUNG ANTAR KE ALAMAT)"/>
    <x v="1"/>
    <m/>
    <s v="VIP"/>
    <m/>
    <m/>
    <s v="Tidak"/>
    <s v="COD"/>
    <n v="70000"/>
    <s v="-"/>
    <n v="94745"/>
    <x v="20"/>
  </r>
  <r>
    <s v="1358919490"/>
    <d v="2026-06-29T00:00:00"/>
    <s v="MEIKA-BERKARYA"/>
    <s v="Meika Berkarya"/>
    <s v="6287818525580"/>
    <s v="Kab. Kuningan"/>
    <s v="Cilimus"/>
    <s v="Jl. Panawuan Indrapatra, Panawuan"/>
    <s v="Eman R Imato (BY)"/>
    <s v="6281356012134"/>
    <x v="3"/>
    <s v="Manado"/>
    <s v="Wanea"/>
    <s v="desa/Kelurahan : Tingkulu /Teling Lingkungan 7 (depan Poskesdes Tingkulu Lembah no 6 kotak pos 95117 Manado)"/>
    <n v="1"/>
    <s v="BARANG"/>
    <n v="100"/>
    <n v="0"/>
    <s v="EZ"/>
    <s v="Bulanan"/>
    <s v="Beli 1 Alat Peras Buah"/>
    <m/>
    <n v="64000"/>
    <n v="0"/>
    <n v="0"/>
    <n v="64000"/>
    <m/>
    <s v="Diskon"/>
    <n v="25600"/>
    <n v="38400"/>
    <n v="158000"/>
    <n v="2370"/>
    <m/>
    <m/>
    <m/>
    <m/>
    <x v="1"/>
    <m/>
    <s v="VIP"/>
    <m/>
    <m/>
    <s v="Tidak"/>
    <s v="COD"/>
    <n v="94000"/>
    <s v="-"/>
    <n v="117230"/>
    <x v="20"/>
  </r>
  <r>
    <s v="1358986548"/>
    <d v="2026-06-29T00:00:00"/>
    <s v="MEIKA-BERKARYA"/>
    <s v="Meika Berkarya"/>
    <s v="6287818525580"/>
    <s v="Kab. Kuningan"/>
    <s v="Cilimus"/>
    <s v="Jl. Panawuan Indrapatra, Panawuan"/>
    <s v="Yunus Tonapa (Jj)"/>
    <s v="6285213979588"/>
    <x v="8"/>
    <s v="Kab. Morowali"/>
    <s v="Bahodopi"/>
    <s v="Jln. Cor coran Samping Polsek, pas ujung arah BTN Aulia, Kelurahan /Desa Bahodopi, belakang Penjual sayur"/>
    <n v="1"/>
    <s v="BARANG"/>
    <n v="100"/>
    <n v="0"/>
    <s v="EZ"/>
    <s v="Bulanan"/>
    <s v="Beli 1 Gratis 1 Sikat Punggug"/>
    <m/>
    <n v="108000"/>
    <n v="0"/>
    <n v="0"/>
    <n v="108000"/>
    <m/>
    <s v="Diskon"/>
    <n v="43200"/>
    <n v="64800"/>
    <n v="171000"/>
    <n v="2565"/>
    <m/>
    <m/>
    <m/>
    <m/>
    <x v="1"/>
    <m/>
    <s v="VIP"/>
    <m/>
    <m/>
    <s v="Tidak"/>
    <s v="COD"/>
    <n v="63000"/>
    <s v="-"/>
    <n v="103635"/>
    <x v="20"/>
  </r>
  <r>
    <s v="1360044567"/>
    <d v="2026-06-29T00:00:00"/>
    <s v="MEIKA-BERKARYA"/>
    <s v="Meika Berkarya"/>
    <s v="6287818525580"/>
    <s v="Kab. Kuningan"/>
    <s v="Cilimus"/>
    <s v="Jl. Panawuan Indrapatra, Panawuan"/>
    <s v="aji (sp)"/>
    <s v="6281902650371"/>
    <x v="15"/>
    <s v="Kab. Tegal"/>
    <s v="Balapulang"/>
    <s v="Desa Batuagung Rt 20 Rw 04 (  patokan : Jl raya samping masjid baeturohman )"/>
    <n v="1"/>
    <s v="BARANG"/>
    <n v="100"/>
    <n v="0"/>
    <s v="EZ"/>
    <s v="Bulanan"/>
    <s v="Beli 1 Topi Pelindung Sinar UV"/>
    <m/>
    <n v="25000"/>
    <n v="0"/>
    <n v="0"/>
    <n v="25000"/>
    <m/>
    <s v="Diskon"/>
    <n v="18000"/>
    <n v="7000"/>
    <n v="109000"/>
    <n v="1635"/>
    <s v="ybs"/>
    <m/>
    <d v="2026-07-03T00:00:00"/>
    <m/>
    <x v="1"/>
    <m/>
    <s v="VIP"/>
    <m/>
    <m/>
    <s v="Tidak"/>
    <s v="COD"/>
    <n v="84000"/>
    <s v="-"/>
    <n v="100365"/>
    <x v="14"/>
  </r>
  <r>
    <s v="1360047671"/>
    <d v="2026-06-29T00:00:00"/>
    <s v="MEIKA-BERKARYA"/>
    <s v="Meika Berkarya"/>
    <s v="6287818525580"/>
    <s v="Kab. Kuningan"/>
    <s v="Cilimus"/>
    <s v="Jl. Panawuan Indrapatra, Panawuan"/>
    <s v="Catherine S (Kin)"/>
    <s v="6282119801160"/>
    <x v="26"/>
    <s v="Tasikmalaya"/>
    <s v="Tawang"/>
    <s v="Jln. Tentara Pelajar Gg.Daya Rasa No. 49 RT 03 RW 07 Kelurahan Empangsari"/>
    <n v="1"/>
    <s v="BARANG"/>
    <n v="100"/>
    <n v="0"/>
    <s v="EZ"/>
    <s v="Bulanan"/>
    <s v="Beli 1 Pembesar Layar Hp"/>
    <m/>
    <n v="14000"/>
    <n v="0"/>
    <n v="0"/>
    <n v="14000"/>
    <m/>
    <s v="Diskon"/>
    <n v="9000"/>
    <n v="5000"/>
    <n v="84000"/>
    <n v="1260"/>
    <s v="ybs"/>
    <m/>
    <d v="2026-07-06T00:00:00"/>
    <m/>
    <x v="1"/>
    <m/>
    <s v="VIP"/>
    <m/>
    <m/>
    <s v="Tidak"/>
    <s v="COD"/>
    <n v="70000"/>
    <s v="-"/>
    <n v="77740"/>
    <x v="3"/>
  </r>
  <r>
    <s v="1360029808"/>
    <d v="2026-06-29T00:00:00"/>
    <s v="MEIKA-BERKARYA"/>
    <s v="Meika Berkarya"/>
    <s v="6287818525580"/>
    <s v="Kab. Kuningan"/>
    <s v="Cilimus"/>
    <s v="Jl. Panawuan Indrapatra, Panawuan"/>
    <s v="yoel murutana (IR)"/>
    <s v="6281339110065"/>
    <x v="1"/>
    <s v="Kab. Sumba Timur"/>
    <s v="Lewa Tidahu"/>
    <s v="Loku Mara RT 007 RW 004 Desa Umamanu Kec Lewa Tidahu"/>
    <n v="1"/>
    <s v="BARANG"/>
    <n v="100"/>
    <n v="0"/>
    <s v="EZ"/>
    <s v="Bulanan"/>
    <s v="Beli 1 Pembesar Layar Hp"/>
    <m/>
    <n v="85000"/>
    <n v="0"/>
    <n v="0"/>
    <n v="85000"/>
    <m/>
    <s v="Diskon"/>
    <n v="34000"/>
    <n v="51000"/>
    <n v="155000"/>
    <n v="2325"/>
    <m/>
    <m/>
    <m/>
    <m/>
    <x v="1"/>
    <m/>
    <s v="VIP"/>
    <m/>
    <m/>
    <s v="Tidak"/>
    <s v="COD"/>
    <n v="70000"/>
    <s v="-"/>
    <n v="101675"/>
    <x v="20"/>
  </r>
  <r>
    <s v="1358990666"/>
    <d v="2026-06-29T00:00:00"/>
    <s v="MEIKA-BERKARYA"/>
    <s v="Meika Berkarya"/>
    <s v="6287818525580"/>
    <s v="Kab. Kuningan"/>
    <s v="Cilimus"/>
    <s v="Jl. Panawuan Indrapatra, Panawuan"/>
    <s v="Ansar (Jj)"/>
    <s v="6281326712685"/>
    <x v="3"/>
    <s v="Kab. Bolaang Mongondow Timur"/>
    <s v="Modayag"/>
    <s v="Pesantren Nizamudin Jln Wiratama No 1 Kelurahan Candi Rejo Kecamatan Modayag Kabupaten Bolaang Mongondow Timur Provinsi Sulawesi Utara"/>
    <n v="1"/>
    <s v="BARANG"/>
    <n v="100"/>
    <n v="0"/>
    <s v="EZ"/>
    <s v="Bulanan"/>
    <s v="Beli 2 Gratis 2 Sikat Punggug"/>
    <m/>
    <n v="114000"/>
    <n v="0"/>
    <n v="0"/>
    <n v="114000"/>
    <m/>
    <s v="Diskon"/>
    <n v="45600"/>
    <n v="68400"/>
    <n v="223000"/>
    <n v="3345"/>
    <s v="Ansar (Jj)"/>
    <m/>
    <d v="2026-07-05T00:00:00"/>
    <m/>
    <x v="0"/>
    <m/>
    <s v="VIP"/>
    <m/>
    <m/>
    <s v="Tidak"/>
    <s v="COD"/>
    <n v="109000"/>
    <s v="Recon"/>
    <n v="151255"/>
    <x v="9"/>
  </r>
  <r>
    <s v="1360030082"/>
    <d v="2026-06-29T00:00:00"/>
    <s v="MEIKA-BERKARYA"/>
    <s v="Meika Berkarya"/>
    <s v="6287818525580"/>
    <s v="Kab. Kuningan"/>
    <s v="Cilimus"/>
    <s v="Jl. Panawuan Indrapatra, Panawuan"/>
    <s v="Om tupuk Od."/>
    <s v="6281392620101"/>
    <x v="15"/>
    <s v="Kab. Karanganyar"/>
    <s v="Jumapolo"/>
    <s v="Desa Jumapolo Rt 03 1 Kec Jumapolo (DIANTAR LANGSUNG KE ALAMAT PENERIMA)."/>
    <n v="1"/>
    <s v="BARANG"/>
    <n v="100"/>
    <n v="0"/>
    <s v="EZ"/>
    <s v="Bulanan"/>
    <s v="Beli 1 Gratis 1 Sikat Punggug"/>
    <m/>
    <n v="25000"/>
    <n v="0"/>
    <n v="0"/>
    <n v="25000"/>
    <m/>
    <s v="Diskon"/>
    <n v="18000"/>
    <n v="7000"/>
    <n v="90000"/>
    <n v="1350"/>
    <s v="Om tupuk Od."/>
    <m/>
    <d v="2026-07-01T00:00:00"/>
    <m/>
    <x v="0"/>
    <m/>
    <s v="VIP"/>
    <m/>
    <m/>
    <s v="Tidak"/>
    <s v="COD"/>
    <n v="65000"/>
    <s v="Recon"/>
    <n v="81650"/>
    <x v="15"/>
  </r>
  <r>
    <s v="1360049061"/>
    <d v="2026-06-29T00:00:00"/>
    <s v="MEIKA-BERKARYA"/>
    <s v="Meika Berkarya"/>
    <s v="6287818525580"/>
    <s v="Kab. Kuningan"/>
    <s v="Cilimus"/>
    <s v="Jl. Panawuan Indrapatra, Panawuan"/>
    <s v="Igi Wela (Jj)"/>
    <s v="6285183859242"/>
    <x v="1"/>
    <s v="Kab. Ngada"/>
    <s v="Bajawa"/>
    <s v="Kelurahan /Desa Lebijaga RT 05 Jln. Trans Bajawa Riung, Patokan rumah dekat Kantor Desa"/>
    <n v="1"/>
    <s v="BARANG"/>
    <n v="100"/>
    <n v="0"/>
    <s v="EZ"/>
    <s v="Bulanan"/>
    <s v="Beli 1 Gratis 1 Sikat Punggug"/>
    <m/>
    <n v="100000"/>
    <n v="0"/>
    <n v="0"/>
    <n v="100000"/>
    <m/>
    <s v="Diskon"/>
    <n v="40000"/>
    <n v="60000"/>
    <n v="170000"/>
    <n v="2550"/>
    <m/>
    <m/>
    <m/>
    <m/>
    <x v="1"/>
    <m/>
    <s v="VIP"/>
    <m/>
    <m/>
    <s v="Tidak"/>
    <s v="COD"/>
    <n v="70000"/>
    <s v="-"/>
    <n v="107450"/>
    <x v="20"/>
  </r>
  <r>
    <s v="1360043901"/>
    <d v="2026-06-29T00:00:00"/>
    <s v="MEIKA-BERKARYA"/>
    <s v="Meika Berkarya"/>
    <s v="6287818525580"/>
    <s v="Kab. Kuningan"/>
    <s v="Cilimus"/>
    <s v="Jl. Panawuan Indrapatra, Panawuan"/>
    <s v="Servasius Lusianus Loe Mau (iaa)"/>
    <s v="6281236077418"/>
    <x v="1"/>
    <s v="Kab. Belu"/>
    <s v="Lamaknen"/>
    <s v="Alamat : Lookun Desa Dirun RT/RW 001/001 (Rumahnya dekat posyandu Lookun, rumah cat biru mudah kombinasi putih) Kecamatan Lamaknen Kabupaten Belu Provinsi NTT"/>
    <n v="1"/>
    <s v="BARANG"/>
    <n v="100"/>
    <n v="0"/>
    <s v="EZ"/>
    <s v="Bulanan"/>
    <s v="Beli 1 Pembesar Layar Hp"/>
    <m/>
    <n v="80000"/>
    <n v="0"/>
    <n v="0"/>
    <n v="80000"/>
    <m/>
    <s v="Diskon"/>
    <n v="32000"/>
    <n v="48000"/>
    <n v="150000"/>
    <n v="2250"/>
    <m/>
    <m/>
    <m/>
    <m/>
    <x v="1"/>
    <m/>
    <s v="VIP"/>
    <m/>
    <m/>
    <s v="Tidak"/>
    <s v="COD"/>
    <n v="70000"/>
    <s v="-"/>
    <n v="99750"/>
    <x v="20"/>
  </r>
  <r>
    <s v="1360037405"/>
    <d v="2026-06-29T00:00:00"/>
    <s v="MEIKA-BERKARYA"/>
    <s v="Meika Berkarya"/>
    <s v="6287818525580"/>
    <s v="Kab. Kuningan"/>
    <s v="Cilimus"/>
    <s v="Jl. Panawuan Indrapatra, Panawuan"/>
    <s v="Darman Taluhumala (Jj)"/>
    <s v="6285398200253"/>
    <x v="11"/>
    <s v="Kab. Gorontalo Utara"/>
    <s v="Tolinggula"/>
    <s v="Kelurahan /Desa Tolinggula Pantai Dusun Kotajin, Patokan rumah dekat Wisata Pantai Ceria"/>
    <n v="1"/>
    <s v="BARANG"/>
    <n v="100"/>
    <n v="0"/>
    <s v="EZ"/>
    <s v="Bulanan"/>
    <s v="Beli 1 Gratis 1 Sikat Punggug"/>
    <m/>
    <n v="85000"/>
    <n v="0"/>
    <n v="0"/>
    <n v="85000"/>
    <m/>
    <s v="Diskon"/>
    <n v="34000"/>
    <n v="51000"/>
    <n v="155000"/>
    <n v="2325"/>
    <m/>
    <m/>
    <m/>
    <m/>
    <x v="1"/>
    <m/>
    <s v="VIP"/>
    <m/>
    <m/>
    <s v="Tidak"/>
    <s v="COD"/>
    <n v="70000"/>
    <s v="-"/>
    <n v="101675"/>
    <x v="20"/>
  </r>
  <r>
    <s v="1360038374"/>
    <d v="2026-06-29T00:00:00"/>
    <s v="MEIKA-BERKARYA"/>
    <s v="Meika Berkarya"/>
    <s v="6287818525580"/>
    <s v="Kab. Kuningan"/>
    <s v="Cilimus"/>
    <s v="Jl. Panawuan Indrapatra, Panawuan, Kec. Cigandamekar, Kabupaten Kuningan, Jawa Barat"/>
    <s v="Ekosiregar (Fr)"/>
    <s v="6285381385141"/>
    <x v="31"/>
    <s v="Batam"/>
    <s v="Sekupang"/>
    <s v="Perumahan Ricci Tahap 3 Blok J4 No 12, RWA Batam, Tj Riau, Kec Sekupang"/>
    <n v="1"/>
    <s v="BARANG"/>
    <n v="100"/>
    <n v="5500000"/>
    <s v="EZ"/>
    <s v="Bulanan"/>
    <s v="1 SET GIGI PALSU"/>
    <s v="PASTA GIGI"/>
    <n v="37000"/>
    <n v="0"/>
    <n v="0"/>
    <n v="37000"/>
    <m/>
    <s v="Diskon"/>
    <n v="14800"/>
    <n v="22200"/>
    <n v="97000"/>
    <n v="1455"/>
    <m/>
    <m/>
    <m/>
    <s v="HUBUNGI PENERIMA (LANGSUNG ANTAR KE ALAMAT)"/>
    <x v="1"/>
    <m/>
    <s v="VIP"/>
    <m/>
    <m/>
    <s v="Tidak"/>
    <s v="COD"/>
    <n v="60000"/>
    <s v="-"/>
    <n v="73345"/>
    <x v="20"/>
  </r>
  <r>
    <s v="1360036472"/>
    <d v="2026-06-29T00:00:00"/>
    <s v="MEIKA-BERKARYA"/>
    <s v="Meika Berkarya"/>
    <s v="6287818525580"/>
    <s v="Kab. Kuningan"/>
    <s v="Cilimus"/>
    <s v="Jl. Panawuan Indrapatra, Panawuan, Kec. Cigandamekar, Kabupaten Kuningan, Jawa Barat"/>
    <s v="Jene Ponto (rz)"/>
    <s v="62895370506578"/>
    <x v="5"/>
    <s v="Kab. Bengkayang"/>
    <s v="Bengkayang"/>
    <s v="Dusun 3 ( Dekat Kantor Desa ) Desa Tirta Kencana, Kec Bengkayang"/>
    <n v="1"/>
    <s v="BARANG"/>
    <n v="100"/>
    <n v="0"/>
    <s v="EZ"/>
    <s v="Bulanan"/>
    <s v="1 SET POMPA SEDOT MANUAL (1 POMPA DAN 1 SELANG)"/>
    <m/>
    <n v="74000"/>
    <n v="0"/>
    <n v="0"/>
    <n v="74000"/>
    <m/>
    <s v="Diskon"/>
    <n v="29600"/>
    <n v="44400"/>
    <n v="148000"/>
    <n v="2220"/>
    <s v="Jene Ponto (rz)"/>
    <m/>
    <d v="2026-07-03T00:00:00"/>
    <s v="HUBUNGI PENERIMA (LANGSUNG ANTAR KE ALAMAT)"/>
    <x v="0"/>
    <m/>
    <s v="VIP"/>
    <m/>
    <m/>
    <s v="Tidak"/>
    <s v="COD"/>
    <n v="74000"/>
    <s v="Recon"/>
    <n v="101380"/>
    <x v="14"/>
  </r>
  <r>
    <s v="1360033990"/>
    <d v="2026-06-29T00:00:00"/>
    <s v="MEIKA-BERKARYA"/>
    <s v="Meika Berkarya"/>
    <s v="6287818525580"/>
    <s v="Kab. Kuningan"/>
    <s v="Cilimus"/>
    <s v="Jl. Panawuan Indrapatra, Panawuan, Kec. Cigandamekar, Kabupaten Kuningan, Jawa Barat"/>
    <s v="Alianto (Is)"/>
    <s v="6282252801869"/>
    <x v="5"/>
    <s v="Kab. Ketapang"/>
    <s v="Simpang Hulu"/>
    <s v="Rt 02 Kalam, Balai Berkuak Rumah Ada Walet 2 Pintu Desa Merawa, Kec Simpang Hulu Kota/Kab Ketapang Kalimantan Barat"/>
    <n v="1"/>
    <s v="BARANG"/>
    <n v="100"/>
    <n v="0"/>
    <s v="EZ"/>
    <s v="Bulanan"/>
    <s v="1 SET GIGI PALSU"/>
    <m/>
    <n v="74000"/>
    <n v="0"/>
    <n v="0"/>
    <n v="74000"/>
    <m/>
    <s v="Diskon"/>
    <n v="29600"/>
    <n v="44400"/>
    <n v="129000"/>
    <n v="1935"/>
    <m/>
    <m/>
    <m/>
    <s v="HUBUNGI PENERIMA (LANGSUNG ANTAR KE ALAMAT)"/>
    <x v="1"/>
    <m/>
    <s v="VIP"/>
    <m/>
    <m/>
    <s v="Tidak"/>
    <s v="COD"/>
    <n v="55000"/>
    <s v="-"/>
    <n v="82665"/>
    <x v="20"/>
  </r>
  <r>
    <s v="1360043107"/>
    <d v="2026-06-29T00:00:00"/>
    <s v="MEIKA-BERKARYA"/>
    <s v="Meika Berkarya"/>
    <s v="6287818525580"/>
    <s v="Kab. Kuningan"/>
    <s v="Cilimus"/>
    <s v="Jl. Panawuan Indrapatra, Panawuan, Kec. Cigandamekar, Kabupaten Kuningan, Jawa Barat"/>
    <s v="Titik (Fr)"/>
    <s v="6289519782376"/>
    <x v="15"/>
    <s v="Kab. Kudus"/>
    <s v="Gebog"/>
    <s v="Desa Gondosari RT002/RW007 Gang19 dekat mesjid almuttagin rumah warna kuning, Kec Gebog"/>
    <n v="1"/>
    <s v="BARANG"/>
    <n v="100"/>
    <n v="0"/>
    <s v="EZ"/>
    <s v="Bulanan"/>
    <s v="1 SET GIGI PALSU"/>
    <m/>
    <n v="25000"/>
    <n v="0"/>
    <n v="0"/>
    <n v="25000"/>
    <m/>
    <s v="Diskon"/>
    <n v="18000"/>
    <n v="7000"/>
    <n v="75000"/>
    <n v="1125"/>
    <s v="ybs"/>
    <m/>
    <d v="2026-07-05T00:00:00"/>
    <s v="HUBUNGI PENERIMA (LANGSUNG ANTAR KE ALAMAT)"/>
    <x v="1"/>
    <m/>
    <s v="VIP"/>
    <m/>
    <m/>
    <s v="Tidak"/>
    <s v="COD"/>
    <n v="50000"/>
    <s v="-"/>
    <n v="66875"/>
    <x v="9"/>
  </r>
  <r>
    <s v="1360033649"/>
    <d v="2026-06-29T00:00:00"/>
    <s v="MEIKA-BERKARYA"/>
    <s v="Meika Berkarya"/>
    <s v="6287818525580"/>
    <s v="Kab. Kuningan"/>
    <s v="Cilimus"/>
    <s v="Jl. Panawuan Indrapatra, Panawuan, Kec. Cigandamekar, Kabupaten Kuningan, Jawa Barat"/>
    <s v="Mansur Mansur (Fr)"/>
    <s v="6282197003517"/>
    <x v="8"/>
    <s v="Palu"/>
    <s v="Palu Utara"/>
    <s v="Kelurahan Mamboro Rt003 Rw003, Kec Palu Utara"/>
    <n v="1"/>
    <s v="BARANG"/>
    <n v="100"/>
    <n v="0"/>
    <s v="EZ"/>
    <s v="Bulanan"/>
    <s v="2 PCS TOPI KOMANDO (HITAM)"/>
    <m/>
    <n v="68000"/>
    <n v="0"/>
    <n v="0"/>
    <n v="68000"/>
    <m/>
    <s v="Diskon"/>
    <n v="27200"/>
    <n v="40800"/>
    <n v="195000"/>
    <n v="2925"/>
    <s v="Mansur Mansur (Fr)"/>
    <m/>
    <d v="2026-07-04T00:00:00"/>
    <s v="HUBUNGI PENERIMA (LANGSUNG ANTAR KE ALAMAT)"/>
    <x v="0"/>
    <m/>
    <s v="VIP"/>
    <m/>
    <m/>
    <s v="Tidak"/>
    <s v="COD"/>
    <n v="127000"/>
    <s v="Recon"/>
    <n v="151275"/>
    <x v="7"/>
  </r>
  <r>
    <s v="1360040165"/>
    <d v="2026-06-29T00:00:00"/>
    <s v="MEIKA-BERKARYA"/>
    <s v="Meika Berkarya"/>
    <s v="6287818525580"/>
    <s v="Kab. Kuningan"/>
    <s v="Cilimus"/>
    <s v="Jl. Panawuan Indrapatra, Panawuan"/>
    <s v="Stephanus (Ad)"/>
    <s v="6281289277766"/>
    <x v="24"/>
    <s v="Jakarta Utara"/>
    <s v="Kelapa Gading"/>
    <s v="Kel/Desa Pegangsaan dua, perumahan Pegangsaan indah blok G1 No.31"/>
    <n v="1"/>
    <s v="BARANG"/>
    <n v="100"/>
    <n v="0"/>
    <s v="EZ"/>
    <s v="Bulanan"/>
    <s v="BELI 1 DAPAT 2 Kacamata Autofokus"/>
    <m/>
    <n v="14000"/>
    <n v="0"/>
    <n v="0"/>
    <n v="14000"/>
    <m/>
    <s v="Diskon"/>
    <n v="5600"/>
    <n v="8400"/>
    <n v="0"/>
    <n v="0"/>
    <s v="Stephanus (Ad)"/>
    <m/>
    <d v="2026-06-30T00:00:00"/>
    <m/>
    <x v="0"/>
    <m/>
    <s v="VIP"/>
    <m/>
    <m/>
    <s v="Tidak"/>
    <s v="NONCOD"/>
    <n v="-14000"/>
    <s v="-"/>
    <n v="-8400"/>
    <x v="25"/>
  </r>
  <r>
    <s v="1360042408"/>
    <d v="2026-06-29T00:00:00"/>
    <s v="MEIKA-BERKARYA"/>
    <s v="Meika Berkarya"/>
    <s v="6287818525580"/>
    <s v="Kab. Kuningan"/>
    <s v="Cilimus"/>
    <s v="Jl. Panawuan Indrapatra, Panawuan"/>
    <s v="Mansur (Ad)"/>
    <s v="6285591913134"/>
    <x v="24"/>
    <s v="Jakarta Utara"/>
    <s v="Tanjung Priok"/>
    <s v="Jl jati 2 RT. 002/05 No. 48 mitra gang PLN, kelurahan sungai bambu"/>
    <n v="1"/>
    <s v="BARANG"/>
    <n v="100"/>
    <n v="0"/>
    <s v="EZ"/>
    <s v="Bulanan"/>
    <s v="BELI 1 DAPAT 2 Kacamata Autofokus"/>
    <m/>
    <n v="14000"/>
    <n v="0"/>
    <n v="0"/>
    <n v="14000"/>
    <m/>
    <s v="Diskon"/>
    <n v="8000"/>
    <n v="6000"/>
    <n v="54000"/>
    <n v="810"/>
    <s v="Mansur (Ad)"/>
    <m/>
    <d v="2026-07-01T00:00:00"/>
    <m/>
    <x v="0"/>
    <m/>
    <s v="VIP"/>
    <m/>
    <m/>
    <s v="Tidak"/>
    <s v="COD"/>
    <n v="40000"/>
    <s v="Recon"/>
    <n v="47190"/>
    <x v="15"/>
  </r>
  <r>
    <s v="1360051191"/>
    <d v="2026-06-29T00:00:00"/>
    <s v="MEIKA-BERKARYA"/>
    <s v="Meika Berkarya"/>
    <s v="6287818525580"/>
    <s v="Kab. Kuningan"/>
    <s v="Cilimus"/>
    <s v="Jl. Panawuan Indrapatra, Panawuan, Kec. Cigandamekar, Kabupaten Kuningan, Jawa Barat"/>
    <s v="Muhajir Hajir (Di)"/>
    <s v="6285240420203"/>
    <x v="3"/>
    <s v="Kab. Minahasa Utara"/>
    <s v="Airmadidi"/>
    <s v="Perum 4 Airmadidi Atas, Blok J 20 Kelurahan Airmadidi Atas , Lingkungan 15, Kec Airmadidi"/>
    <n v="1"/>
    <s v="BARANG"/>
    <n v="100"/>
    <n v="0"/>
    <s v="EZ"/>
    <s v="Bulanan"/>
    <s v="1 SET POMPA SEDOT MANUAL (1 POMPA DAN 1 SELANG)"/>
    <m/>
    <n v="87000"/>
    <n v="0"/>
    <n v="0"/>
    <n v="87000"/>
    <m/>
    <s v="Diskon"/>
    <n v="34800"/>
    <n v="52200"/>
    <n v="157000"/>
    <n v="2355"/>
    <m/>
    <m/>
    <m/>
    <s v="HUBUNGI PENERIMA (LANGSUNG ANTAR KE ALAMAT)"/>
    <x v="1"/>
    <m/>
    <s v="VIP"/>
    <m/>
    <m/>
    <s v="Tidak"/>
    <s v="COD"/>
    <n v="70000"/>
    <s v="-"/>
    <n v="102445"/>
    <x v="20"/>
  </r>
  <r>
    <s v="1360055623"/>
    <d v="2026-06-29T00:00:00"/>
    <s v="MEIKA-BERKARYA"/>
    <s v="Meika Berkarya"/>
    <s v="6287818525580"/>
    <s v="Kab. Kuningan"/>
    <s v="Cilimus"/>
    <s v="Jl. Panawuan Indrapatra, Panawuan"/>
    <s v="Yosep Buyanaya (Yn)"/>
    <s v="6282342320170"/>
    <x v="1"/>
    <s v="Kab. Lembata"/>
    <s v="Nubatukan"/>
    <s v="Jl. Muh Lodan RT 13 RW 05 No. 3 Desa Selandoro Kec Nubatukan Kab Lembata Patokan Rumah didepan Rumah Bapak John Hobamatang Purn. TNI AD ciri-ciri Rumah Tembok Abu-abu (DIANTAR LANGSUNG KE ALAMAT PENERIMA)."/>
    <n v="1"/>
    <s v="BARANG"/>
    <n v="100"/>
    <n v="0"/>
    <s v="EZ"/>
    <s v="Bulanan"/>
    <s v="Beli 1 Gratis 1 Alat Cukur Multifungsi"/>
    <m/>
    <n v="84000"/>
    <n v="0"/>
    <n v="0"/>
    <n v="84000"/>
    <m/>
    <s v="Diskon"/>
    <n v="33600"/>
    <n v="50400"/>
    <n v="278670"/>
    <n v="4180.05"/>
    <m/>
    <m/>
    <m/>
    <m/>
    <x v="1"/>
    <m/>
    <s v="VIP"/>
    <m/>
    <m/>
    <s v="Tidak"/>
    <s v="COD"/>
    <n v="194670"/>
    <s v="-"/>
    <n v="224089.95"/>
    <x v="20"/>
  </r>
  <r>
    <s v="1360056151"/>
    <d v="2026-06-29T00:00:00"/>
    <s v="MEIKA-BERKARYA"/>
    <s v="Meika Berkarya"/>
    <s v="6287818525580"/>
    <s v="Kab. Kuningan"/>
    <s v="Cilimus"/>
    <s v="Jl. Panawuan Indrapatra, Panawuan, Kec. Cigandamekar, Kabupaten Kuningan, Jawa Barat"/>
    <s v="Mieke momuat (Is)"/>
    <s v="6285849353656"/>
    <x v="3"/>
    <s v="Kab. Minahasa Tenggara"/>
    <s v="Touluaan"/>
    <s v="Desa Toundanow satu Patokan Rumah ke 3 dari gereja Pantekosta, Solagratia, Toundanow 1, Kec Toluaan Kab Minahasa tenggara Sulawesi Utara"/>
    <n v="1"/>
    <s v="BARANG"/>
    <n v="100"/>
    <n v="0"/>
    <s v="EZ"/>
    <s v="Bulanan"/>
    <s v="1 SET GIGI PALSU"/>
    <m/>
    <n v="102000"/>
    <n v="0"/>
    <n v="0"/>
    <n v="102000"/>
    <m/>
    <s v="Diskon"/>
    <n v="40800"/>
    <n v="61200"/>
    <n v="127000"/>
    <n v="1905"/>
    <m/>
    <m/>
    <m/>
    <s v="HUBUNGI PENERIMA (LANGSUNG ANTAR KE ALAMAT)"/>
    <x v="1"/>
    <m/>
    <s v="VIP"/>
    <m/>
    <m/>
    <s v="Tidak"/>
    <s v="COD"/>
    <n v="25000"/>
    <s v="-"/>
    <n v="63895"/>
    <x v="20"/>
  </r>
  <r>
    <s v="1360024558"/>
    <d v="2026-06-29T00:00:00"/>
    <s v="MEIKA-BERKARYA"/>
    <s v="Meika Berkarya"/>
    <s v="6287818525580"/>
    <s v="Kab. Kuningan"/>
    <s v="Cilimus"/>
    <s v="Jl. Panawuan Indrapatra, Panawuan, Kec. Cigandamekar, Kabupaten Kuningan, Jawa Barat"/>
    <s v="ilham (sp)"/>
    <s v="6282177776161"/>
    <x v="15"/>
    <s v="Kab. Karanganyar"/>
    <s v="Colomadu"/>
    <s v="Jln jambu , sapira town house No 1 Kelurahan paulan, Kec Colomadu"/>
    <n v="1"/>
    <s v="BARANG"/>
    <n v="100"/>
    <n v="0"/>
    <s v="EZ"/>
    <s v="Bulanan"/>
    <s v="1 SET POMPA SEDOT MANUAL (1 POMPA DAN 1 SELANG)"/>
    <m/>
    <n v="25000"/>
    <n v="0"/>
    <n v="0"/>
    <n v="25000"/>
    <m/>
    <s v="Diskon"/>
    <n v="18000"/>
    <n v="7000"/>
    <n v="95000"/>
    <n v="1425"/>
    <s v="ilham (sp)"/>
    <m/>
    <d v="2026-07-03T00:00:00"/>
    <s v="HUBUNGI PENERIMA (LANGSUNG ANTAR KE ALAMAT)"/>
    <x v="0"/>
    <m/>
    <s v="VIP"/>
    <m/>
    <m/>
    <s v="Tidak"/>
    <s v="COD"/>
    <n v="70000"/>
    <s v="Recon"/>
    <n v="86575"/>
    <x v="14"/>
  </r>
  <r>
    <s v="1360054692"/>
    <d v="2026-06-29T00:00:00"/>
    <s v="MEIKA-BERKARYA"/>
    <s v="Meika Berkarya"/>
    <s v="6287818525580"/>
    <s v="Kab. Kuningan"/>
    <s v="Cilimus"/>
    <s v="Jl. Panawuan Indrapatra, Panawuan"/>
    <s v="Jolly Soputan (Jj)"/>
    <s v="6281234922288"/>
    <x v="3"/>
    <s v="Kab. Minahasa Selatan"/>
    <s v="Ranoyapo"/>
    <s v="Kelurahan /Desa Poopo Utara Dusun 1, Komplek Bengkel Paul Londa"/>
    <n v="1"/>
    <s v="BARANG"/>
    <n v="100"/>
    <n v="0"/>
    <s v="EZ"/>
    <s v="Bulanan"/>
    <s v="Beli 1 Gratis 1 Sikat Punggug"/>
    <m/>
    <n v="102000"/>
    <n v="0"/>
    <n v="0"/>
    <n v="102000"/>
    <m/>
    <s v="Diskon"/>
    <n v="40800"/>
    <n v="61200"/>
    <n v="172000"/>
    <n v="2580"/>
    <s v="Meika Berkarya"/>
    <m/>
    <d v="2026-07-09T00:00:00"/>
    <m/>
    <x v="1"/>
    <m/>
    <s v="VIP"/>
    <m/>
    <m/>
    <s v="Tidak"/>
    <s v="COD"/>
    <n v="70000"/>
    <s v="-"/>
    <n v="108220"/>
    <x v="10"/>
  </r>
  <r>
    <s v="1360057323"/>
    <d v="2026-06-29T00:00:00"/>
    <s v="MEIKA-BERKARYA"/>
    <s v="Meika Berkarya"/>
    <s v="6287818525580"/>
    <s v="Kab. Kuningan"/>
    <s v="Cilimus"/>
    <s v="Jl. Panawuan Indrapatra, Panawuan"/>
    <s v="Ucak Parmana (PS)"/>
    <s v="6282352603659"/>
    <x v="13"/>
    <s v="Kab. Kotawaringin Barat"/>
    <s v="Kotawaringin Lama"/>
    <s v="Jln. Demung Cingka RT 01/RW 01 Desa. Tempayung  (Patokan rumah nomor 3 dari SMP tempayung, ANTRAKN LANGSUNG KE ALAMAT )"/>
    <n v="1"/>
    <s v="BARANG"/>
    <n v="100"/>
    <n v="0"/>
    <s v="EZ"/>
    <s v="Bulanan"/>
    <s v="Beli 1 Gratis 1 Parfum Mobil"/>
    <m/>
    <n v="61000"/>
    <n v="0"/>
    <n v="0"/>
    <n v="61000"/>
    <m/>
    <s v="Diskon"/>
    <n v="24400"/>
    <n v="36600"/>
    <n v="165000"/>
    <n v="2475"/>
    <m/>
    <m/>
    <m/>
    <m/>
    <x v="1"/>
    <m/>
    <s v="VIP"/>
    <m/>
    <m/>
    <s v="Tidak"/>
    <s v="COD"/>
    <n v="104000"/>
    <s v="-"/>
    <n v="125925"/>
    <x v="20"/>
  </r>
  <r>
    <s v="1360057474"/>
    <d v="2026-06-29T00:00:00"/>
    <s v="MEIKA-BERKARYA"/>
    <s v="Meika Berkarya"/>
    <s v="6287818525580"/>
    <s v="Kab. Kuningan"/>
    <s v="Cilimus"/>
    <s v="Jl. Panawuan Indrapatra, Panawuan"/>
    <s v="Bondan (Kin)"/>
    <s v="6282188077414"/>
    <x v="23"/>
    <s v="Kab. Kolaka Timur"/>
    <s v="Lambandia"/>
    <s v="Kelurahan Penanggo Jaya, Samping Pasar Penanggo Jaya Blok l (Toko Karima)"/>
    <n v="1"/>
    <s v="BARANG"/>
    <n v="100"/>
    <n v="0"/>
    <s v="EZ"/>
    <s v="Bulanan"/>
    <s v="Beli 1 Pembesar Layar Hp"/>
    <m/>
    <n v="85000"/>
    <n v="0"/>
    <n v="0"/>
    <n v="85000"/>
    <m/>
    <s v="Diskon"/>
    <n v="34000"/>
    <n v="51000"/>
    <n v="155000"/>
    <n v="2325"/>
    <m/>
    <m/>
    <m/>
    <m/>
    <x v="1"/>
    <m/>
    <s v="VIP"/>
    <m/>
    <m/>
    <s v="Tidak"/>
    <s v="COD"/>
    <n v="70000"/>
    <s v="-"/>
    <n v="101675"/>
    <x v="20"/>
  </r>
  <r>
    <s v="1358899186"/>
    <d v="2026-06-29T00:00:00"/>
    <s v="MEIKA-BERKARYA"/>
    <s v="Meika Berkarya"/>
    <s v="6287818525580"/>
    <s v="Kab. Kuningan"/>
    <s v="Cilimus"/>
    <s v="Jl. Panawuan Indrapatra, Panawuan, Kec. Cigandamekar, Kabupaten Kuningan, Jawa Barat"/>
    <s v="Nurdin ( Di)"/>
    <s v="6282251890428"/>
    <x v="13"/>
    <s v="Kab. Lamandau"/>
    <s v="Bulik"/>
    <s v="Jl Wr Supratman, Desa Nanga Bulik,( Patokan Rumah Depan Dem Pizza) Kec Bulik, Kab Lamandau, Kalimantan Tengah 74162"/>
    <n v="1"/>
    <s v="BARANG"/>
    <n v="100"/>
    <n v="0"/>
    <s v="EZ"/>
    <s v="Bulanan"/>
    <s v="1 SET POMPA SEDOT MANUAL (1 POMPA DAN 1 SELANG)"/>
    <m/>
    <n v="72000"/>
    <n v="0"/>
    <n v="0"/>
    <n v="72000"/>
    <m/>
    <s v="Diskon"/>
    <n v="28800"/>
    <n v="43200"/>
    <n v="142000"/>
    <n v="2130"/>
    <s v="Nurdin ( Di)"/>
    <m/>
    <d v="2026-07-06T00:00:00"/>
    <s v="HUBUNGI PENERIMA (LANGSUNG ANTAR KE ALAMAT)"/>
    <x v="0"/>
    <m/>
    <s v="VIP"/>
    <m/>
    <m/>
    <s v="Tidak"/>
    <s v="COD"/>
    <n v="70000"/>
    <s v="Recon"/>
    <n v="96670"/>
    <x v="3"/>
  </r>
  <r>
    <s v="1359022350"/>
    <d v="2026-06-29T00:00:00"/>
    <s v="MEIKA-BERKARYA"/>
    <s v="Meika Berkarya"/>
    <s v="6287818525580"/>
    <s v="Kab. Kuningan"/>
    <s v="Cilimus"/>
    <s v="Jl. Panawuan Indrapatra, Panawuan"/>
    <s v="Teddy Suleman (PS)"/>
    <s v="6281339443829"/>
    <x v="1"/>
    <s v="Kab. Belu"/>
    <s v="Atambua Selatan"/>
    <s v="Jl. Tini Atambua, Kantor Prudential Atambua Timor NTT Kelurahan. Manuaman (ANTRAKN LANGSUNG KE ALAMAT)"/>
    <n v="1"/>
    <s v="BARANG"/>
    <n v="100"/>
    <n v="0"/>
    <s v="EZ"/>
    <s v="Bulanan"/>
    <s v="Beli 1 Gratis 1 Sikat Punggug"/>
    <m/>
    <n v="80000"/>
    <n v="0"/>
    <n v="0"/>
    <n v="80000"/>
    <m/>
    <s v="Diskon"/>
    <n v="32000"/>
    <n v="48000"/>
    <n v="150000"/>
    <n v="2250"/>
    <m/>
    <m/>
    <m/>
    <m/>
    <x v="1"/>
    <m/>
    <s v="VIP"/>
    <m/>
    <m/>
    <s v="Tidak"/>
    <s v="COD"/>
    <n v="70000"/>
    <s v="-"/>
    <n v="99750"/>
    <x v="20"/>
  </r>
  <r>
    <s v="1360053610"/>
    <d v="2026-06-29T00:00:00"/>
    <s v="MEIKA-BERKARYA"/>
    <s v="Meika Berkarya"/>
    <s v="6287818525580"/>
    <s v="Kab. Kuningan"/>
    <s v="Cilimus"/>
    <s v="Jl. Panawuan Indrapatra, Panawuan, Kec. Cigandamekar, Kabupaten Kuningan, Jawa Barat"/>
    <s v="Imawan (rz)"/>
    <s v="6281234503807"/>
    <x v="26"/>
    <s v="Kab. Bandung Barat"/>
    <s v="Parongpong"/>
    <s v="Jln Panorama 3 No 27 Blok C Komplek Gumil TNI AD RT 02 RW 04 Desa Sariwangi, Kec Parongpong"/>
    <n v="1"/>
    <s v="BARANG"/>
    <n v="100"/>
    <n v="0"/>
    <s v="EZ"/>
    <s v="Bulanan"/>
    <s v="1 SET POMPA SEDOT MANUAL (1 POMPA DAN 1 SELANG)"/>
    <m/>
    <n v="12000"/>
    <n v="0"/>
    <n v="0"/>
    <n v="12000"/>
    <m/>
    <s v="Diskon"/>
    <n v="7000"/>
    <n v="5000"/>
    <n v="84000"/>
    <n v="1260"/>
    <s v="Imawan (rz)"/>
    <m/>
    <d v="2026-06-30T00:00:00"/>
    <s v="HUBUNGI PENERIMA (LANGSUNG ANTAR KE ALAMAT)"/>
    <x v="0"/>
    <m/>
    <s v="VIP"/>
    <m/>
    <m/>
    <s v="Tidak"/>
    <s v="COD"/>
    <n v="72000"/>
    <s v="Recon"/>
    <n v="77740"/>
    <x v="25"/>
  </r>
  <r>
    <s v="1360051476"/>
    <d v="2026-06-29T00:00:00"/>
    <s v="MEIKA-BERKARYA"/>
    <s v="Meika Berkarya"/>
    <s v="6287818525580"/>
    <s v="Kab. Kuningan"/>
    <s v="Cilimus"/>
    <s v="Jl. Panawuan Indrapatra, Panawuan"/>
    <s v="Rusli Mamonto (PTR)"/>
    <s v="6282189962516"/>
    <x v="3"/>
    <s v="Kotamobagu"/>
    <s v="Kotamobagu Selatan"/>
    <s v="Jl. Raya Desa Poyowa Besar Satu RT.03 / RW.03, Kompleks Masjid Nurul Iman, Kec. Kotamobagu Selatan"/>
    <n v="1"/>
    <s v="BARANG"/>
    <n v="100"/>
    <n v="0"/>
    <s v="EZ"/>
    <s v="Bulanan"/>
    <s v="BELI 1  , Warna: BLACK Topi Visor Anti UV"/>
    <m/>
    <n v="87000"/>
    <n v="0"/>
    <n v="0"/>
    <n v="87000"/>
    <m/>
    <s v="Diskon"/>
    <n v="34800"/>
    <n v="52200"/>
    <n v="167450"/>
    <n v="2511.75"/>
    <s v="Rusli Mamonto (PTR)"/>
    <m/>
    <d v="2026-07-04T00:00:00"/>
    <m/>
    <x v="0"/>
    <m/>
    <s v="VIP"/>
    <m/>
    <m/>
    <s v="Tidak"/>
    <s v="COD"/>
    <n v="80450"/>
    <s v="Recon"/>
    <n v="112738.25"/>
    <x v="7"/>
  </r>
  <r>
    <s v="1360051534"/>
    <d v="2026-06-29T00:00:00"/>
    <s v="MEIKA-BERKARYA"/>
    <s v="Meika Berkarya"/>
    <s v="6287818525580"/>
    <s v="Kab. Kuningan"/>
    <s v="Cilimus"/>
    <s v="Jl. Panawuan Indrapatra, Panawuan"/>
    <s v="Cokro (ib) ,6281261827373"/>
    <s v="6281261837373"/>
    <x v="27"/>
    <s v="Kab. Bengkalis"/>
    <s v="Mandau"/>
    <s v="Jl karanb anyar 1 no.89 rt 05 rw 03 kel air jamban kec mandau kab bgkalis duri riau"/>
    <n v="1"/>
    <s v="BARANG"/>
    <n v="100"/>
    <n v="0"/>
    <s v="EZ"/>
    <s v="Bulanan"/>
    <s v="Beli 1 Gratis 1 Gelang Retro Terapi Batu Giok"/>
    <m/>
    <n v="50000"/>
    <n v="0"/>
    <n v="0"/>
    <n v="50000"/>
    <m/>
    <s v="Diskon"/>
    <n v="20000"/>
    <n v="30000"/>
    <n v="0"/>
    <n v="0"/>
    <s v="Cokro (ib) ,6281261827373"/>
    <m/>
    <d v="2026-07-03T00:00:00"/>
    <m/>
    <x v="0"/>
    <m/>
    <s v="VIP"/>
    <m/>
    <m/>
    <s v="Tidak"/>
    <s v="NONCOD"/>
    <n v="-50000"/>
    <s v="-"/>
    <n v="-30000"/>
    <x v="14"/>
  </r>
  <r>
    <s v="1360028575"/>
    <d v="2026-06-29T00:00:00"/>
    <s v="MEIKA-BERKARYA"/>
    <s v="Meika Berkarya"/>
    <s v="6287818525580"/>
    <s v="Kab. Kuningan"/>
    <s v="Cilimus"/>
    <s v="Jl. Panawuan Indrapatra, Panawuan"/>
    <s v="Abun Abun (BY)"/>
    <s v="6285845940305"/>
    <x v="5"/>
    <s v="Kab. Landak"/>
    <s v="Mandor"/>
    <s v="Dusun Paser. Desa Mengkunyit rt 003/rw 002 (Ujung gereja)"/>
    <n v="1"/>
    <s v="BARANG"/>
    <n v="100"/>
    <n v="0"/>
    <s v="EZ"/>
    <s v="Bulanan"/>
    <s v="BELI 2 DAPAT 4 Kacamata Autofokus"/>
    <m/>
    <n v="74000"/>
    <n v="0"/>
    <n v="0"/>
    <n v="74000"/>
    <m/>
    <s v="Diskon"/>
    <n v="29600"/>
    <n v="44400"/>
    <n v="114000"/>
    <n v="1710"/>
    <m/>
    <m/>
    <m/>
    <m/>
    <x v="1"/>
    <m/>
    <s v="VIP"/>
    <m/>
    <m/>
    <s v="Tidak"/>
    <s v="COD"/>
    <n v="40000"/>
    <s v="-"/>
    <n v="67890"/>
    <x v="20"/>
  </r>
  <r>
    <s v="1360028341"/>
    <d v="2026-06-29T00:00:00"/>
    <s v="MEIKA-BERKARYA"/>
    <s v="Meika Berkarya"/>
    <s v="6287818525580"/>
    <s v="Kab. Kuningan"/>
    <s v="Cilimus"/>
    <s v="Jl. Panawuan Indrapatra, Panawuan"/>
    <s v="Abuber Pontoh (ib)"/>
    <s v="6285656729106"/>
    <x v="8"/>
    <s v="Kab. Poso"/>
    <s v="Poso Kota Selatan"/>
    <s v="Kelurahan bukit bambu , Patokan naik dari Lawanga jalan utama lurus ketemu tower lurus Gereja Pantekosta kurang lebih 20m rumah warna Putih kanan jalan"/>
    <n v="1"/>
    <s v="BARANG"/>
    <n v="100"/>
    <n v="0"/>
    <s v="EZ"/>
    <s v="Bulanan"/>
    <s v="Beli 1 Gratis 1 Sikat Punggug"/>
    <m/>
    <n v="85000"/>
    <n v="0"/>
    <n v="0"/>
    <n v="85000"/>
    <m/>
    <s v="Diskon"/>
    <n v="34000"/>
    <n v="51000"/>
    <n v="155000"/>
    <n v="2325"/>
    <s v="Abuber Pontoh (ib)"/>
    <m/>
    <d v="2026-07-07T00:00:00"/>
    <m/>
    <x v="0"/>
    <m/>
    <s v="VIP"/>
    <m/>
    <m/>
    <s v="Tidak"/>
    <s v="COD"/>
    <n v="70000"/>
    <s v="Recon"/>
    <n v="101675"/>
    <x v="0"/>
  </r>
  <r>
    <s v="1360025447"/>
    <d v="2026-06-29T00:00:00"/>
    <s v="MEIKA-BERKARYA"/>
    <s v="Meika Berkarya"/>
    <s v="6287818525580"/>
    <s v="Kab. Kuningan"/>
    <s v="Cilimus"/>
    <s v="Jl. Panawuan Indrapatra, Panawuan"/>
    <s v="P,rkobun Nabolak Kobun Od."/>
    <s v="6281378020921"/>
    <x v="31"/>
    <s v="Batam"/>
    <s v="Batu Aji"/>
    <s v="Perumahan Grand Evenue Park Cluster Azalea Blok A 4 16 Kelurahan Kibing Kec Batu Aji Batam (DIANTAR LANGSUNG KE ALAMAT PENERIMA)"/>
    <n v="1"/>
    <s v="BARANG"/>
    <n v="100"/>
    <n v="6500000"/>
    <s v="EZ"/>
    <s v="Bulanan"/>
    <s v="Beli 1 Gratis 1 Sikat Punggug"/>
    <s v="PERALATAN KOSMETIK"/>
    <n v="37000"/>
    <n v="0"/>
    <n v="0"/>
    <n v="37000"/>
    <m/>
    <s v="Diskon"/>
    <n v="14800"/>
    <n v="22200"/>
    <n v="107000"/>
    <n v="1605"/>
    <s v="P,rkobun Nabolak Kobun Od."/>
    <m/>
    <d v="2026-07-02T00:00:00"/>
    <m/>
    <x v="0"/>
    <m/>
    <s v="VIP"/>
    <m/>
    <m/>
    <s v="Tidak"/>
    <s v="COD"/>
    <n v="70000"/>
    <s v="Recon"/>
    <n v="83195"/>
    <x v="18"/>
  </r>
  <r>
    <s v="1360053452"/>
    <d v="2026-06-29T00:00:00"/>
    <s v="MEIKA-BERKARYA"/>
    <s v="Meika Berkarya"/>
    <s v="6287818525580"/>
    <s v="Kab. Kuningan"/>
    <s v="Cilimus"/>
    <s v="Jl. Panawuan Indrapatra, Panawuan, Kec. Cigandamekar, Kabupaten Kuningan, Jawa Barat"/>
    <s v="Sodikin ( Di)"/>
    <s v="6281567781831"/>
    <x v="15"/>
    <s v="Kab. Brebes"/>
    <s v="Jatibarang"/>
    <s v="Jln raya Jatibarang, Desa Buaran RT 1 RW 1 ( patokan rumah dekat bengkel motor anugrah motor samping masjid al ikhsan ds buaran) kecamatan Jatibarang"/>
    <n v="1"/>
    <s v="BARANG"/>
    <n v="100"/>
    <n v="0"/>
    <s v="EZ"/>
    <s v="Bulanan"/>
    <s v="1 SET POMPA SEDOT MANUAL (1 POMPA DAN 1 SELANG)"/>
    <m/>
    <n v="25000"/>
    <n v="0"/>
    <n v="0"/>
    <n v="25000"/>
    <m/>
    <s v="Diskon"/>
    <n v="18000"/>
    <n v="7000"/>
    <n v="87000"/>
    <n v="1305"/>
    <s v="Sodikin ( Di)"/>
    <m/>
    <d v="2026-07-01T00:00:00"/>
    <s v="HUBUNGI PENERIMA (LANGSUNG ANTAR KE ALAMAT)"/>
    <x v="0"/>
    <m/>
    <s v="VIP"/>
    <m/>
    <m/>
    <s v="Tidak"/>
    <s v="COD"/>
    <n v="62000"/>
    <s v="Recon"/>
    <n v="78695"/>
    <x v="15"/>
  </r>
  <r>
    <s v="1360053047"/>
    <d v="2026-06-29T00:00:00"/>
    <s v="MEIKA-BERKARYA"/>
    <s v="Meika Berkarya"/>
    <s v="6287818525580"/>
    <s v="Kab. Kuningan"/>
    <s v="Cilimus"/>
    <s v="Jl. Panawuan Indrapatra, Panawuan"/>
    <s v="Hendra / Subahan Od."/>
    <s v="6289531179731"/>
    <x v="5"/>
    <s v="Pontianak"/>
    <s v="Pontianak Utara"/>
    <s v="Jalan Budi Utomo Darma Putra Rt 02 Rw 03 Kelurahan Siantan Hilir Kec Pontianak Utara (DIANTAR LANGSUNG KE ALAMAT PENERIMA)."/>
    <n v="1"/>
    <s v="BARANG"/>
    <n v="100"/>
    <n v="0"/>
    <s v="EZ"/>
    <s v="Bulanan"/>
    <s v="Beli 1 Gratis 1 Parfum Mobil"/>
    <m/>
    <n v="44000"/>
    <n v="0"/>
    <n v="0"/>
    <n v="44000"/>
    <m/>
    <s v="Diskon"/>
    <n v="17600"/>
    <n v="26400"/>
    <n v="149000"/>
    <n v="2235"/>
    <s v="Hendra / Subahan Od."/>
    <m/>
    <d v="2026-07-03T00:00:00"/>
    <m/>
    <x v="0"/>
    <m/>
    <s v="VIP"/>
    <m/>
    <m/>
    <s v="Tidak"/>
    <s v="COD"/>
    <n v="105000"/>
    <s v="Recon"/>
    <n v="120365"/>
    <x v="14"/>
  </r>
  <r>
    <s v="1360026080"/>
    <d v="2026-06-29T00:00:00"/>
    <s v="MEIKA-BERKARYA"/>
    <s v="Meika Berkarya"/>
    <s v="6287818525580"/>
    <s v="Kab. Kuningan"/>
    <s v="Cilimus"/>
    <s v="Jl. Panawuan Indrapatra, Panawuan"/>
    <s v="Vitalis (Kin)"/>
    <s v="628998205291"/>
    <x v="1"/>
    <s v="Kab. Manggarai"/>
    <s v="Ruteng"/>
    <s v="Jalan Kios Claudia Mangge Desa Meler (LANGSUNG DIANTARKAN KE ALAMAT)"/>
    <n v="1"/>
    <s v="BARANG"/>
    <n v="100"/>
    <n v="0"/>
    <s v="EZ"/>
    <s v="Bulanan"/>
    <s v="Beli 1 Gratis 1 Sikat Punggug"/>
    <m/>
    <n v="83000"/>
    <n v="0"/>
    <n v="0"/>
    <n v="83000"/>
    <m/>
    <s v="Diskon"/>
    <n v="33200"/>
    <n v="49800"/>
    <n v="153000"/>
    <n v="2295"/>
    <s v="Vitalis (Kin)"/>
    <m/>
    <d v="2026-07-04T00:00:00"/>
    <m/>
    <x v="0"/>
    <m/>
    <s v="VIP"/>
    <m/>
    <m/>
    <s v="Tidak"/>
    <s v="COD"/>
    <n v="70000"/>
    <s v="Recon"/>
    <n v="100905"/>
    <x v="7"/>
  </r>
  <r>
    <s v="1360155632"/>
    <d v="2026-06-29T00:00:00"/>
    <s v="MEIKA-BERKARYA"/>
    <s v="Meika Berkarya"/>
    <s v="6287818525580"/>
    <s v="Kab. Kuningan"/>
    <s v="Cilimus"/>
    <s v="Jl. Panawuan Indrapatra, Panawuan"/>
    <s v="Fonny Sulangi Od."/>
    <s v="6285397935287"/>
    <x v="3"/>
    <s v="Tomohon"/>
    <s v="Tomohon Utara"/>
    <s v="Dinas Tenaga kerja Kota Tomohon Kelurahan Wailan Lingkungan IX Kec Tomohon Utara (DIANTAR LANGSUNG KE ALAMAT PENERIMA) Jln. Totoozen Rumah Tinggi Warna Hijau."/>
    <n v="1"/>
    <s v="BARANG"/>
    <n v="100"/>
    <n v="0"/>
    <s v="EZ"/>
    <s v="Bulanan"/>
    <s v="Beli 1 Gratis 1 Sikat Punggug"/>
    <m/>
    <n v="80000"/>
    <n v="0"/>
    <n v="0"/>
    <n v="80000"/>
    <m/>
    <s v="Diskon"/>
    <n v="32000"/>
    <n v="48000"/>
    <n v="140000"/>
    <n v="2100"/>
    <s v="Fonny Sulangi Od."/>
    <m/>
    <d v="2026-07-04T00:00:00"/>
    <m/>
    <x v="0"/>
    <m/>
    <s v="VIP"/>
    <m/>
    <m/>
    <s v="Tidak"/>
    <s v="COD"/>
    <n v="60000"/>
    <s v="Recon"/>
    <n v="89900"/>
    <x v="7"/>
  </r>
  <r>
    <s v="1360156658"/>
    <d v="2026-06-29T00:00:00"/>
    <s v="MEIKA-BERKARYA"/>
    <s v="Meika Berkarya"/>
    <s v="6287818525580"/>
    <s v="Kab. Kuningan"/>
    <s v="Cilimus"/>
    <s v="Jl. Panawuan Indrapatra, Panawuan, Kec. Cigandamekar, Kabupaten Kuningan, Jawa Barat"/>
    <s v="Idrus Latif (Is)"/>
    <s v="6281241224668"/>
    <x v="14"/>
    <s v="Kab. Barru"/>
    <s v="Balusu"/>
    <s v="RT 03 RW 01 Desa Lampoko Dusun Buku Lampoko, Kec Balusu Kab Barru Sulawesi Selatan"/>
    <n v="1"/>
    <s v="BARANG"/>
    <n v="100"/>
    <n v="0"/>
    <s v="EZ"/>
    <s v="Bulanan"/>
    <s v="1 SET GIGI PALSU"/>
    <m/>
    <n v="61000"/>
    <n v="0"/>
    <n v="0"/>
    <n v="61000"/>
    <m/>
    <s v="Diskon"/>
    <n v="24400"/>
    <n v="36600"/>
    <n v="116000"/>
    <n v="1740"/>
    <s v="Idrus Latif (Is)"/>
    <m/>
    <d v="2026-07-07T00:00:00"/>
    <s v="HUBUNGI PENERIMA (LANGSUNG ANTAR KE ALAMAT)"/>
    <x v="0"/>
    <m/>
    <s v="VIP"/>
    <m/>
    <m/>
    <s v="Tidak"/>
    <s v="COD"/>
    <n v="55000"/>
    <s v="Recon"/>
    <n v="77660"/>
    <x v="0"/>
  </r>
  <r>
    <s v="1360155161"/>
    <d v="2026-06-29T00:00:00"/>
    <s v="MEIKA-BERKARYA"/>
    <s v="Meika Berkarya"/>
    <s v="6287818525580"/>
    <s v="Kab. Kuningan"/>
    <s v="Cilimus"/>
    <s v="Jl. Panawuan Indrapatra, Panawuan"/>
    <s v="Mariono (ib)"/>
    <s v="6281241249280"/>
    <x v="18"/>
    <s v="Kab. Mamuju"/>
    <s v="Mamuju"/>
    <s v="Jln. Soekarno Hatta Rumah Atap sen biru Disampin sekolah asrama MAn  (madrasyah Aliyah  negeri mamuju) Desa karema"/>
    <n v="1"/>
    <s v="BARANG"/>
    <n v="100"/>
    <n v="0"/>
    <s v="EZ"/>
    <s v="Bulanan"/>
    <s v="Beli 1 Pembesar Layar Hp"/>
    <m/>
    <n v="75000"/>
    <n v="0"/>
    <n v="0"/>
    <n v="75000"/>
    <m/>
    <s v="Diskon"/>
    <n v="30000"/>
    <n v="45000"/>
    <n v="145000"/>
    <n v="2175"/>
    <s v="Mariono (ib)"/>
    <m/>
    <d v="2026-07-03T00:00:00"/>
    <m/>
    <x v="0"/>
    <m/>
    <s v="VIP"/>
    <m/>
    <m/>
    <s v="Tidak"/>
    <s v="COD"/>
    <n v="70000"/>
    <s v="Recon"/>
    <n v="97825"/>
    <x v="14"/>
  </r>
  <r>
    <s v="1360152628"/>
    <d v="2026-06-29T00:00:00"/>
    <s v="MEIKA-BERKARYA"/>
    <s v="Meika Berkarya"/>
    <s v="6287818525580"/>
    <s v="Kab. Kuningan"/>
    <s v="Cilimus"/>
    <s v="Jl. Panawuan Indrapatra, Panawuan"/>
    <s v="Hen Restu Od."/>
    <s v="628114327964"/>
    <x v="11"/>
    <s v="Kab. Gorontalo"/>
    <s v="Telaga"/>
    <s v="Jl. Raja Wadipalapa Desa Bulila Kec Telaga (DIANTAR LANGSUNG KE ALAMAT PENERIMA) Depan Kantor Desa Bulila."/>
    <n v="1"/>
    <s v="BARANG"/>
    <n v="100"/>
    <n v="0"/>
    <s v="EZ"/>
    <s v="Bulanan"/>
    <s v="Beli 1 Gratis 1 Sikat Punggug"/>
    <m/>
    <n v="85000"/>
    <n v="0"/>
    <n v="0"/>
    <n v="85000"/>
    <m/>
    <s v="Diskon"/>
    <n v="34000"/>
    <n v="51000"/>
    <n v="155000"/>
    <n v="2325"/>
    <s v="Hen Restu Od."/>
    <m/>
    <d v="2026-07-03T00:00:00"/>
    <m/>
    <x v="0"/>
    <m/>
    <s v="VIP"/>
    <m/>
    <m/>
    <s v="Tidak"/>
    <s v="COD"/>
    <n v="70000"/>
    <s v="Recon"/>
    <n v="101675"/>
    <x v="14"/>
  </r>
  <r>
    <s v="1360155153"/>
    <d v="2026-06-29T00:00:00"/>
    <s v="MEIKA-BERKARYA"/>
    <s v="Meika Berkarya"/>
    <s v="6287818525580"/>
    <s v="Kab. Kuningan"/>
    <s v="Cilimus"/>
    <s v="Jl. Panawuan Indrapatra, Panawuan"/>
    <s v="Sugianto (Jj)"/>
    <s v="6285251114522"/>
    <x v="32"/>
    <s v="Tarakan"/>
    <s v="Tarakan Barat"/>
    <s v="Jln. Akibabu RT 01 No 152 Kelurahan Karang Harapan Kec. Tarakan Barat"/>
    <n v="1"/>
    <s v="BARANG"/>
    <n v="100"/>
    <n v="0"/>
    <s v="EZ"/>
    <s v="Bulanan"/>
    <s v="Beli 1 Gratis 1 Sikat Punggug"/>
    <m/>
    <n v="72000"/>
    <n v="0"/>
    <n v="0"/>
    <n v="72000"/>
    <m/>
    <s v="Diskon"/>
    <n v="28800"/>
    <n v="43200"/>
    <n v="132000"/>
    <n v="1980"/>
    <s v="Sugianto (Jj)"/>
    <m/>
    <d v="2026-07-04T00:00:00"/>
    <m/>
    <x v="0"/>
    <m/>
    <s v="VIP"/>
    <m/>
    <m/>
    <s v="Tidak"/>
    <s v="COD"/>
    <n v="60000"/>
    <s v="Recon"/>
    <n v="86820"/>
    <x v="7"/>
  </r>
  <r>
    <s v="1360162221"/>
    <d v="2026-06-29T00:00:00"/>
    <s v="MEIKA-BERKARYA"/>
    <s v="Meika Berkarya"/>
    <s v="6287818525580"/>
    <s v="Kab. Kuningan"/>
    <s v="Cilimus"/>
    <s v="Jl. Panawuan Indrapatra, Panawuan"/>
    <s v="Syahminarlis (PS)"/>
    <s v="6282285223609"/>
    <x v="6"/>
    <s v="Kab. Tanah Datar"/>
    <s v="Padang Ganting"/>
    <s v="Jorong Koto Gadang Hilir Desa. Padang Ganting (Dekat kantor bpr , cet rumah warna hijau)"/>
    <n v="1"/>
    <s v="BARANG"/>
    <n v="100"/>
    <n v="0"/>
    <s v="EZ"/>
    <s v="Bulanan"/>
    <s v="Beli 1 Gratis 1 Sikat Punggug"/>
    <m/>
    <n v="50000"/>
    <n v="0"/>
    <n v="0"/>
    <n v="50000"/>
    <m/>
    <s v="Diskon"/>
    <n v="20000"/>
    <n v="30000"/>
    <n v="120000"/>
    <n v="1800"/>
    <m/>
    <m/>
    <m/>
    <m/>
    <x v="1"/>
    <m/>
    <s v="VIP"/>
    <m/>
    <m/>
    <s v="Tidak"/>
    <s v="COD"/>
    <n v="70000"/>
    <s v="-"/>
    <n v="88200"/>
    <x v="20"/>
  </r>
  <r>
    <s v="1360164957"/>
    <d v="2026-06-29T00:00:00"/>
    <s v="MEIKA-BERKARYA"/>
    <s v="Meika Berkarya"/>
    <s v="6287818525580"/>
    <s v="Kab. Kuningan"/>
    <s v="Cilimus"/>
    <s v="Jl. Panawuan Indrapatra, Panawuan"/>
    <s v="Abdul Muis (Kin)"/>
    <s v="6281345162754"/>
    <x v="5"/>
    <s v="Kab. Landak"/>
    <s v="Ngabang"/>
    <s v="Desa Hilir Tengah, Gang Cidayu Samping Satlit Mart (LANGSUNG DIANTARKAN KE ALAMAT)"/>
    <n v="1"/>
    <s v="BARANG"/>
    <n v="100"/>
    <n v="0"/>
    <s v="EZ"/>
    <s v="Bulanan"/>
    <s v="Beli 1 Gratis 1 Sikat Punggug"/>
    <m/>
    <n v="60000"/>
    <n v="0"/>
    <n v="0"/>
    <n v="60000"/>
    <m/>
    <s v="Diskon"/>
    <n v="24000"/>
    <n v="36000"/>
    <n v="130000"/>
    <n v="1950"/>
    <s v="Abdul Muis (Kin)"/>
    <m/>
    <d v="2026-07-05T00:00:00"/>
    <m/>
    <x v="0"/>
    <m/>
    <s v="VIP"/>
    <m/>
    <m/>
    <s v="Tidak"/>
    <s v="COD"/>
    <n v="70000"/>
    <s v="Recon"/>
    <n v="92050"/>
    <x v="9"/>
  </r>
  <r>
    <s v="1360161572"/>
    <d v="2026-06-29T00:00:00"/>
    <s v="MEIKA-BERKARYA"/>
    <s v="Meika Berkarya"/>
    <s v="6287818525580"/>
    <s v="Kab. Kuningan"/>
    <s v="Cilimus"/>
    <s v="Jl. Panawuan Indrapatra, Panawuan, Kec. Cigandamekar, Kabupaten Kuningan, Jawa Barat"/>
    <s v="Indra Goh (rz)"/>
    <s v="6285777777798"/>
    <x v="24"/>
    <s v="Jakarta Barat"/>
    <s v="Cengkareng"/>
    <s v="Ruko plaza lumina Blok B No15A Desa Duri Kosambi, Kec Cengkareng"/>
    <n v="1"/>
    <s v="BARANG"/>
    <n v="100"/>
    <n v="0"/>
    <s v="EZ"/>
    <s v="Bulanan"/>
    <s v="1 SET POMPA SEDOT MANUAL (1 POMPA DAN 1 SELANG)"/>
    <m/>
    <n v="14000"/>
    <n v="0"/>
    <n v="0"/>
    <n v="14000"/>
    <m/>
    <s v="Diskon"/>
    <n v="8000"/>
    <n v="6000"/>
    <n v="82000"/>
    <n v="1230"/>
    <s v="Indra Goh (rz)"/>
    <m/>
    <d v="2026-07-02T00:00:00"/>
    <s v="HUBUNGI PENERIMA (LANGSUNG ANTAR KE ALAMAT)"/>
    <x v="0"/>
    <m/>
    <s v="VIP"/>
    <m/>
    <m/>
    <s v="Tidak"/>
    <s v="COD"/>
    <n v="68000"/>
    <s v="Recon"/>
    <n v="74770"/>
    <x v="18"/>
  </r>
  <r>
    <s v="1360157044"/>
    <d v="2026-06-29T00:00:00"/>
    <s v="MEIKA-BERKARYA"/>
    <s v="Meika Berkarya"/>
    <s v="6287818525580"/>
    <s v="Kab. Kuningan"/>
    <s v="Cilimus"/>
    <s v="Jl. Panawuan Indrapatra, Panawuan, Kec. Cigandamekar, Kabupaten Kuningan, Jawa Barat"/>
    <s v="H.SYAFRIN AM. (Is)"/>
    <s v="628133121958"/>
    <x v="2"/>
    <s v="Kab. Dompu"/>
    <s v="Dompu"/>
    <s v="Jln Syech Muhammad No 89 Rt12 Rw05 Kelurahan Bali, Kec Dompu Kab Dompu Nusa Tenggara Barat"/>
    <n v="1"/>
    <s v="BARANG"/>
    <n v="100"/>
    <n v="0"/>
    <s v="EZ"/>
    <s v="Bulanan"/>
    <s v="1 PCS TOPI KOMANDO (HITAM)"/>
    <m/>
    <n v="56000"/>
    <n v="0"/>
    <n v="0"/>
    <n v="56000"/>
    <m/>
    <s v="Diskon"/>
    <n v="22400"/>
    <n v="33600"/>
    <n v="150000"/>
    <n v="2250"/>
    <m/>
    <m/>
    <m/>
    <s v="HUBUNGI PENERIMA (LANGSUNG ANTAR KE ALAMAT)"/>
    <x v="1"/>
    <m/>
    <s v="VIP"/>
    <m/>
    <m/>
    <s v="Tidak"/>
    <s v="COD"/>
    <n v="94000"/>
    <s v="-"/>
    <n v="114150"/>
    <x v="20"/>
  </r>
  <r>
    <s v="1360160269"/>
    <d v="2026-06-29T00:00:00"/>
    <s v="MEIKA-BERKARYA"/>
    <s v="Meika Berkarya"/>
    <s v="6287818525580"/>
    <s v="Kab. Kuningan"/>
    <s v="Cilimus"/>
    <s v="Jl. Panawuan Indrapatra, Panawuan"/>
    <s v="Stenli Rambi (Jj)"/>
    <s v="6285256738644"/>
    <x v="3"/>
    <s v="Kab. Minahasa"/>
    <s v="Pineleng"/>
    <s v="Perum Griya Lestari 5 Sterling 26 Kelurahan Sea kec Pineleng Manado sulut"/>
    <n v="1"/>
    <s v="BARANG"/>
    <n v="100"/>
    <n v="0"/>
    <s v="EZ"/>
    <s v="Bulanan"/>
    <s v="Beli 1 Gratis 1 Sikat Punggug"/>
    <m/>
    <n v="80000"/>
    <n v="0"/>
    <n v="0"/>
    <n v="80000"/>
    <m/>
    <s v="Diskon"/>
    <n v="32000"/>
    <n v="48000"/>
    <n v="150000"/>
    <n v="2250"/>
    <m/>
    <m/>
    <m/>
    <m/>
    <x v="1"/>
    <m/>
    <s v="VIP"/>
    <m/>
    <m/>
    <s v="Tidak"/>
    <s v="COD"/>
    <n v="70000"/>
    <s v="-"/>
    <n v="99750"/>
    <x v="20"/>
  </r>
  <r>
    <s v="1360152533"/>
    <d v="2026-06-29T00:00:00"/>
    <s v="MEIKA-BERKARYA"/>
    <s v="Meika Berkarya"/>
    <s v="6287818525580"/>
    <s v="Kab. Kuningan"/>
    <s v="Cilimus"/>
    <s v="Jl. Panawuan Indrapatra, Panawuan, Kec. Cigandamekar, Kabupaten Kuningan, Jawa Barat"/>
    <s v="Erfin (Is)"/>
    <s v="6281344260230"/>
    <x v="8"/>
    <s v="Kab. Donggala"/>
    <s v="Balaesang"/>
    <s v="Desa/Kelurahan Tambu Dusun Lorong Katambo Patokan Rumah Bqrber (Gunting Rambut) Kec Balaesang Kota/Kab Donggala Provinsi Sulawesi Tengah"/>
    <n v="1"/>
    <s v="BARANG"/>
    <n v="100"/>
    <n v="0"/>
    <s v="EZ"/>
    <s v="Bulanan"/>
    <s v="1 SET GIGI PALSU"/>
    <m/>
    <n v="83000"/>
    <n v="0"/>
    <n v="0"/>
    <n v="83000"/>
    <m/>
    <s v="Diskon"/>
    <n v="33200"/>
    <n v="49800"/>
    <n v="133000"/>
    <n v="1995"/>
    <s v="Erfin (Is)"/>
    <m/>
    <d v="2026-07-05T00:00:00"/>
    <s v="HUBUNGI PENERIMA (LANGSUNG ANTAR KE ALAMAT)"/>
    <x v="0"/>
    <m/>
    <s v="VIP"/>
    <m/>
    <m/>
    <s v="Tidak"/>
    <s v="COD"/>
    <n v="50000"/>
    <s v="Recon"/>
    <n v="81205"/>
    <x v="9"/>
  </r>
  <r>
    <s v="1360145537"/>
    <d v="2026-06-29T00:00:00"/>
    <s v="MEIKA-BERKARYA"/>
    <s v="Meika Berkarya"/>
    <s v="6287818525580"/>
    <s v="Kab. Kuningan"/>
    <s v="Cilimus"/>
    <s v="Jl. Panawuan Indrapatra, Panawuan, Kec. Cigandamekar, Kabupaten Kuningan, Jawa Barat"/>
    <s v="Yudhi (Is)"/>
    <s v="6289504521211"/>
    <x v="28"/>
    <s v="Cilegon"/>
    <s v="Pulomerak"/>
    <s v="Jln Kp Bumi Waras, No39 Desa/Kelurahan Tamansari Patokan Dekat Warung Mama Gina, Kec Pulau Merak Kota/Kab Cilegon Banten"/>
    <n v="1"/>
    <s v="BARANG"/>
    <n v="100"/>
    <n v="0"/>
    <s v="EZ"/>
    <s v="Bulanan"/>
    <s v="1 SET GIGI PALSU"/>
    <m/>
    <n v="18000"/>
    <n v="0"/>
    <n v="0"/>
    <n v="18000"/>
    <m/>
    <s v="Diskon"/>
    <n v="7200"/>
    <n v="10800"/>
    <n v="0"/>
    <n v="0"/>
    <s v="jjh"/>
    <m/>
    <d v="2026-07-01T00:00:00"/>
    <s v="HUBUNGI PENERIMA (LANGSUNG ANTAR KE ALAMAT)"/>
    <x v="0"/>
    <m/>
    <s v="VIP"/>
    <m/>
    <m/>
    <s v="Tidak"/>
    <s v="NONCOD"/>
    <n v="-18000"/>
    <s v="-"/>
    <n v="-10800"/>
    <x v="15"/>
  </r>
  <r>
    <s v="1360146192"/>
    <d v="2026-06-29T00:00:00"/>
    <s v="MEIKA-BERKARYA"/>
    <s v="Meika Berkarya"/>
    <s v="6287818525580"/>
    <s v="Kab. Kuningan"/>
    <s v="Cilimus"/>
    <s v="Jl. Panawuan Indrapatra, Panawuan"/>
    <s v="Ferderika Taka Logo Od."/>
    <s v="6282235778077"/>
    <x v="1"/>
    <s v="Kupang"/>
    <s v="Maulafa"/>
    <s v="Jl. Oebolifo 1 Rt 30 Rw 12 Kelurahan Sikumana Kec Maulafa Kupang NTT (DIANTAR LANGSUNG KE ALAMAT PENERIMA)."/>
    <n v="1"/>
    <s v="BARANG"/>
    <n v="100"/>
    <n v="0"/>
    <s v="EZ"/>
    <s v="Bulanan"/>
    <s v="Beli 1 Gratis 1 Sikat Punggug"/>
    <m/>
    <n v="64000"/>
    <n v="0"/>
    <n v="0"/>
    <n v="64000"/>
    <m/>
    <s v="Diskon"/>
    <n v="25600"/>
    <n v="38400"/>
    <n v="135000"/>
    <n v="2025"/>
    <s v="Ferderika Taka Logo Od."/>
    <m/>
    <d v="2026-07-02T00:00:00"/>
    <m/>
    <x v="0"/>
    <m/>
    <s v="VIP"/>
    <m/>
    <m/>
    <s v="Tidak"/>
    <s v="COD"/>
    <n v="71000"/>
    <s v="Recon"/>
    <n v="94575"/>
    <x v="18"/>
  </r>
  <r>
    <s v="1360144457"/>
    <d v="2026-06-29T00:00:00"/>
    <s v="MEIKA-BERKARYA"/>
    <s v="Meika Berkarya"/>
    <s v="6287818525580"/>
    <s v="Kab. Kuningan"/>
    <s v="Cilimus"/>
    <s v="Jl. Panawuan Indrapatra, Panawuan"/>
    <s v="Agus (BY)"/>
    <s v="6285394048064"/>
    <x v="14"/>
    <s v="Makassar"/>
    <s v="Biringkanaya"/>
    <s v="desa/Kelurahan :berua rt 02 rw o4, jl lanraki lr 5 no 31 (rumah pertama kiri kalau masuk lr 5)"/>
    <n v="1"/>
    <s v="BARANG"/>
    <n v="100"/>
    <n v="0"/>
    <s v="EZ"/>
    <s v="Bulanan"/>
    <s v="BELI 1 DAPAT 2 Kacamata Autofokus"/>
    <m/>
    <n v="60000"/>
    <n v="0"/>
    <n v="0"/>
    <n v="60000"/>
    <m/>
    <s v="Diskon"/>
    <n v="24000"/>
    <n v="36000"/>
    <n v="100000"/>
    <n v="1500"/>
    <s v="Agus (BY)"/>
    <m/>
    <d v="2026-07-04T00:00:00"/>
    <m/>
    <x v="0"/>
    <m/>
    <s v="VIP"/>
    <m/>
    <m/>
    <s v="Tidak"/>
    <s v="COD"/>
    <n v="40000"/>
    <s v="Recon"/>
    <n v="62500"/>
    <x v="7"/>
  </r>
  <r>
    <s v="1360142687"/>
    <d v="2026-06-29T00:00:00"/>
    <s v="MEIKA-BERKARYA"/>
    <s v="Meika Berkarya"/>
    <s v="6287818525580"/>
    <s v="Kab. Kuningan"/>
    <s v="Cilimus"/>
    <s v="Jl. Panawuan Indrapatra, Panawuan, Kec. Cigandamekar, Kabupaten Kuningan, Jawa Barat"/>
    <s v="H. M. Nuri (AK)"/>
    <s v="6281366550228"/>
    <x v="6"/>
    <s v="Kab. Dharmasraya"/>
    <s v="Tiumang"/>
    <s v="Jl Simpang Pengairan Miso Blok E, Jorong 1, Kec Tiumang, Kab Dharmasraya, Sumatera Barat,"/>
    <n v="1"/>
    <s v="BARANG"/>
    <n v="100"/>
    <n v="0"/>
    <s v="EZ"/>
    <s v="Bulanan"/>
    <s v="1 SET POMPA SEDOT MANUAL (1 POMPA DAN 1 SELANG)"/>
    <m/>
    <n v="50000"/>
    <n v="0"/>
    <n v="0"/>
    <n v="50000"/>
    <m/>
    <s v="Diskon"/>
    <n v="20000"/>
    <n v="30000"/>
    <n v="103000"/>
    <n v="1545"/>
    <s v="H. M. Nuri (AK)"/>
    <m/>
    <d v="2026-07-03T00:00:00"/>
    <s v="HUBUNGI PENERIMA (LANGSUNG ANTAR KE ALAMAT)"/>
    <x v="0"/>
    <m/>
    <s v="VIP"/>
    <m/>
    <m/>
    <s v="Tidak"/>
    <s v="COD"/>
    <n v="53000"/>
    <s v="Recon"/>
    <n v="71455"/>
    <x v="14"/>
  </r>
  <r>
    <s v="1360143226"/>
    <d v="2026-06-29T00:00:00"/>
    <s v="MEIKA-BERKARYA"/>
    <s v="Meika Berkarya"/>
    <s v="6287818525580"/>
    <s v="Kab. Kuningan"/>
    <s v="Cilimus"/>
    <s v="Jl. Panawuan Indrapatra, Panawuan"/>
    <s v="Ryan (Jj)"/>
    <s v="6281355149480"/>
    <x v="14"/>
    <s v="Palopo"/>
    <s v="Wara Utara"/>
    <s v="Jln Ratulangi Kelurahan /Desa Salobulo RT 01 RW 01 Patokan rumah dekat Hyper Mart"/>
    <n v="1"/>
    <s v="BARANG"/>
    <n v="100"/>
    <n v="0"/>
    <s v="EZ"/>
    <s v="Bulanan"/>
    <s v="Beli 1 Pembesar Layar Hp"/>
    <m/>
    <n v="53000"/>
    <n v="0"/>
    <n v="0"/>
    <n v="53000"/>
    <m/>
    <s v="Diskon"/>
    <n v="21200"/>
    <n v="31800"/>
    <n v="128000"/>
    <n v="1920"/>
    <m/>
    <m/>
    <m/>
    <m/>
    <x v="1"/>
    <m/>
    <s v="VIP"/>
    <m/>
    <m/>
    <s v="Tidak"/>
    <s v="COD"/>
    <n v="75000"/>
    <s v="-"/>
    <n v="94280"/>
    <x v="20"/>
  </r>
  <r>
    <s v="1360148780"/>
    <d v="2026-06-29T00:00:00"/>
    <s v="MEIKA-BERKARYA"/>
    <s v="Meika Berkarya"/>
    <s v="6287818525580"/>
    <s v="Kab. Kuningan"/>
    <s v="Cilimus"/>
    <s v="Jl. Panawuan Indrapatra, Panawuan"/>
    <s v="Igst ngr gde bambang s Od."/>
    <s v="6282146219499"/>
    <x v="12"/>
    <s v="Kab. Tabanan"/>
    <s v="Kediri"/>
    <s v="Jln. Majapahit Perum Multi Bintang Mutiara Blok C No. 3 Den Batas Kelurahan Kediri Kec Kediri Tabanan (DIANTAR LANGSUNG KE ALAMAT PENERIMA)."/>
    <n v="1"/>
    <s v="BARANG"/>
    <n v="100"/>
    <n v="0"/>
    <s v="EZ"/>
    <s v="Bulanan"/>
    <s v="Beli 2 Gratis 2 Sikat Punggug"/>
    <m/>
    <n v="38000"/>
    <n v="0"/>
    <n v="0"/>
    <n v="38000"/>
    <m/>
    <s v="Diskon"/>
    <n v="15200"/>
    <n v="22800"/>
    <n v="145000"/>
    <n v="2175"/>
    <s v="Igst ngr gde bambang s Od."/>
    <m/>
    <d v="2026-07-06T00:00:00"/>
    <m/>
    <x v="0"/>
    <m/>
    <s v="VIP"/>
    <m/>
    <m/>
    <s v="Tidak"/>
    <s v="COD"/>
    <n v="107000"/>
    <s v="Recon"/>
    <n v="120025"/>
    <x v="3"/>
  </r>
  <r>
    <s v="1360151588"/>
    <d v="2026-06-29T00:00:00"/>
    <s v="MEIKA-BERKARYA"/>
    <s v="Meika Berkarya"/>
    <s v="6287818525580"/>
    <s v="Kab. Kuningan"/>
    <s v="Cilimus"/>
    <s v="Jl. Panawuan Indrapatra, Panawuan, Kec. Cigandamekar, Kabupaten Kuningan, Jawa Barat"/>
    <s v="Heinpadu (ar)"/>
    <s v="6285298110049"/>
    <x v="3"/>
    <s v="Kab. Kepulauan Talaud"/>
    <s v="Tampan' Amma"/>
    <s v="Desa Ganalo Dusun 3 lewat jembatan masuk lorong sebelah pantai, Kecamatan Tampan Amma"/>
    <n v="1"/>
    <s v="BARANG"/>
    <n v="100"/>
    <n v="0"/>
    <s v="EZ"/>
    <s v="Bulanan"/>
    <s v="1 SET GIGI PALSU"/>
    <m/>
    <n v="114000"/>
    <n v="0"/>
    <n v="0"/>
    <n v="114000"/>
    <m/>
    <s v="Diskon"/>
    <n v="45600"/>
    <n v="68400"/>
    <n v="174000"/>
    <n v="2610"/>
    <s v="Heinpadu (ar)"/>
    <m/>
    <d v="2026-07-06T00:00:00"/>
    <s v="HUBUNGI PENERIMA (LANGSUNG ANTAR KE ALAMAT)"/>
    <x v="0"/>
    <m/>
    <s v="VIP"/>
    <m/>
    <m/>
    <s v="Tidak"/>
    <s v="COD"/>
    <n v="60000"/>
    <s v="Recon"/>
    <n v="102990"/>
    <x v="3"/>
  </r>
  <r>
    <s v="1360147219"/>
    <d v="2026-06-29T00:00:00"/>
    <s v="MEIKA-BERKARYA"/>
    <s v="Meika Berkarya"/>
    <s v="6287818525580"/>
    <s v="Kab. Kuningan"/>
    <s v="Cilimus"/>
    <s v="Jl. Panawuan Indrapatra, Panawuan"/>
    <s v="Femmy Poluan (ca)"/>
    <s v="6285241041955"/>
    <x v="3"/>
    <s v="Kab. Minahasa Selatan"/>
    <s v="Motoling"/>
    <s v="Desa Lalumpe jaga 1 (patokan rumah samping kiri gereja GSPDI Hanya antara 1 rumah dr gereja)"/>
    <n v="1"/>
    <s v="BARANG"/>
    <n v="100"/>
    <n v="0"/>
    <s v="EZ"/>
    <s v="Bulanan"/>
    <s v="Beli 2 Spray Pembersih Interior Mobil"/>
    <m/>
    <n v="102000"/>
    <n v="0"/>
    <n v="0"/>
    <n v="102000"/>
    <m/>
    <s v="Diskon"/>
    <n v="40800"/>
    <n v="61200"/>
    <n v="227000"/>
    <n v="3405"/>
    <s v="paket anda adadi jnt panawuan"/>
    <s v="Atasan/Staf/Karyawan"/>
    <d v="2026-07-08T00:00:00"/>
    <m/>
    <x v="1"/>
    <m/>
    <s v="VIP"/>
    <m/>
    <m/>
    <s v="Tidak"/>
    <s v="COD"/>
    <n v="125000"/>
    <s v="-"/>
    <n v="162395"/>
    <x v="19"/>
  </r>
  <r>
    <s v="1360146609"/>
    <d v="2026-06-29T00:00:00"/>
    <s v="MEIKA-BERKARYA"/>
    <s v="Meika Berkarya"/>
    <s v="6287818525580"/>
    <s v="Kab. Kuningan"/>
    <s v="Cilimus"/>
    <s v="Jl. Panawuan Indrapatra, Panawuan"/>
    <s v="Kiswanto (hb)"/>
    <s v="6281225392425"/>
    <x v="15"/>
    <s v="Kab. Purworejo"/>
    <s v="Grabag"/>
    <s v="Desa Harjobinangun RT 2, Rw 5 sebelah timur masjid al Ikhlas"/>
    <n v="1"/>
    <s v="BARANG"/>
    <n v="100"/>
    <n v="0"/>
    <s v="EZ"/>
    <s v="Bulanan"/>
    <s v="BELI 1 DAPAT 2 Kacamata Autofokus Ukuran ,1.50"/>
    <m/>
    <n v="25000"/>
    <n v="0"/>
    <n v="0"/>
    <n v="25000"/>
    <m/>
    <s v="Diskon"/>
    <n v="18000"/>
    <n v="7000"/>
    <n v="65000"/>
    <n v="975"/>
    <s v="ybs"/>
    <m/>
    <d v="2026-07-06T00:00:00"/>
    <m/>
    <x v="1"/>
    <m/>
    <s v="VIP"/>
    <m/>
    <m/>
    <s v="Tidak"/>
    <s v="COD"/>
    <n v="40000"/>
    <s v="-"/>
    <n v="57025"/>
    <x v="3"/>
  </r>
  <r>
    <s v="1360147031"/>
    <d v="2026-06-29T00:00:00"/>
    <s v="MEIKA-BERKARYA"/>
    <s v="Meika Berkarya"/>
    <s v="6287818525580"/>
    <s v="Kab. Kuningan"/>
    <s v="Cilimus"/>
    <s v="Jl. Panawuan Indrapatra, Panawuan"/>
    <s v="Asdin (iaa)"/>
    <s v="6282296971588"/>
    <x v="23"/>
    <s v="Bau Bau"/>
    <s v="Kokalukuna"/>
    <s v="Alamat : Lorong Skb Gunung Kelor Kelurahan Kadolo RT/RW 02/02 (Samping Mesjid Gunung Kelor) Kecamatan Kokalukuna Kota Bau-bau Provinsi Sulawesi Tenggara"/>
    <n v="1"/>
    <s v="BARANG"/>
    <n v="100"/>
    <n v="0"/>
    <s v="EZ"/>
    <s v="Bulanan"/>
    <s v="Beli 2 Pembesar Layar Hp"/>
    <m/>
    <n v="91000"/>
    <n v="0"/>
    <n v="0"/>
    <n v="91000"/>
    <m/>
    <s v="Diskon"/>
    <n v="36400"/>
    <n v="54600"/>
    <n v="195000"/>
    <n v="2925"/>
    <m/>
    <m/>
    <m/>
    <m/>
    <x v="1"/>
    <m/>
    <s v="VIP"/>
    <m/>
    <m/>
    <s v="Tidak"/>
    <s v="COD"/>
    <n v="104000"/>
    <s v="-"/>
    <n v="137475"/>
    <x v="20"/>
  </r>
  <r>
    <s v="1360186462"/>
    <d v="2026-06-29T00:00:00"/>
    <s v="MEIKA-BERKARYA"/>
    <s v="Meika Berkarya"/>
    <s v="6287818525580"/>
    <s v="Kab. Kuningan"/>
    <s v="Cilimus"/>
    <s v="Jl. Panawuan Indrapatra, Panawuan, Kec. Cigandamekar, Kabupaten Kuningan, Jawa Barat"/>
    <s v="Sukarman (AK)"/>
    <s v="6282153632481"/>
    <x v="21"/>
    <s v="Banjarbaru"/>
    <s v="Landasan Ulin"/>
    <s v="Komplek Griya Ulin Permai, Jl Camar 21, RT 03 / RW 04, Kel Landasan Ulin Timur, Kec Landasan Ulin, Kota Banjarbaru,"/>
    <n v="1"/>
    <s v="BARANG"/>
    <n v="100"/>
    <n v="0"/>
    <s v="EZ"/>
    <s v="Bulanan"/>
    <s v="1 SET GIGI PALSU"/>
    <m/>
    <n v="51000"/>
    <n v="0"/>
    <n v="0"/>
    <n v="51000"/>
    <m/>
    <s v="Diskon"/>
    <n v="20400"/>
    <n v="30600"/>
    <n v="76000"/>
    <n v="1140"/>
    <s v="Meika Berkarya"/>
    <m/>
    <d v="2026-07-07T00:00:00"/>
    <s v="HUBUNGI PENERIMA (LANGSUNG ANTAR KE ALAMAT)"/>
    <x v="1"/>
    <m/>
    <s v="VIP"/>
    <m/>
    <m/>
    <s v="Tidak"/>
    <s v="COD"/>
    <n v="25000"/>
    <s v="-"/>
    <n v="44260"/>
    <x v="0"/>
  </r>
  <r>
    <s v="1360192519"/>
    <d v="2026-06-29T00:00:00"/>
    <s v="MEIKA-BERKARYA"/>
    <s v="Meika Berkarya"/>
    <s v="6287818525580"/>
    <s v="Kab. Kuningan"/>
    <s v="Cilimus"/>
    <s v="Jl. Panawuan Indrapatra, Panawuan"/>
    <s v="Mirwan(Mar)."/>
    <s v="6283129017331"/>
    <x v="2"/>
    <s v="Kab. Dompu"/>
    <s v="Hu'u"/>
    <s v="desa daha dusun daha kec hu,u kab Dompu Nusa Tenggara Barat"/>
    <n v="1"/>
    <s v="BARANG"/>
    <n v="100"/>
    <n v="0"/>
    <s v="EZ"/>
    <s v="Bulanan"/>
    <s v="Beli 1 Pembesar Layar Hp"/>
    <m/>
    <n v="56000"/>
    <n v="0"/>
    <n v="0"/>
    <n v="56000"/>
    <m/>
    <s v="Diskon"/>
    <n v="22400"/>
    <n v="33600"/>
    <n v="126000"/>
    <n v="1890"/>
    <m/>
    <m/>
    <m/>
    <m/>
    <x v="1"/>
    <m/>
    <s v="VIP"/>
    <m/>
    <m/>
    <s v="Tidak"/>
    <s v="COD"/>
    <n v="70000"/>
    <s v="-"/>
    <n v="90510"/>
    <x v="20"/>
  </r>
  <r>
    <s v="1360186267"/>
    <d v="2026-06-29T00:00:00"/>
    <s v="MEIKA-BERKARYA"/>
    <s v="Meika Berkarya"/>
    <s v="6287818525580"/>
    <s v="Kab. Kuningan"/>
    <s v="Cilimus"/>
    <s v="Jl. Panawuan Indrapatra, Panawuan"/>
    <s v="Revonal Gosal (PS)"/>
    <s v="6285295740063"/>
    <x v="3"/>
    <s v="Kab. Minahasa Tenggara"/>
    <s v="Tombatu"/>
    <s v="Komplek Gereja Pantekosta Rahmat Tombatu Jaga 5 Desa. Tombatu Satu (ANTRAKN LANGSUNG KE ALAMAT)"/>
    <n v="1"/>
    <s v="BARANG"/>
    <n v="100"/>
    <n v="0"/>
    <s v="EZ"/>
    <s v="Bulanan"/>
    <s v="Beli 1 Gratis 1 Sikat Punggug"/>
    <m/>
    <n v="102000"/>
    <n v="0"/>
    <n v="0"/>
    <n v="102000"/>
    <m/>
    <s v="Diskon"/>
    <n v="40800"/>
    <n v="61200"/>
    <n v="172000"/>
    <n v="2580"/>
    <s v="Revonal Gosal (PS)"/>
    <m/>
    <d v="2026-07-04T00:00:00"/>
    <m/>
    <x v="0"/>
    <m/>
    <s v="VIP"/>
    <m/>
    <m/>
    <s v="Tidak"/>
    <s v="COD"/>
    <n v="70000"/>
    <s v="Recon"/>
    <n v="108220"/>
    <x v="7"/>
  </r>
  <r>
    <s v="1360183856"/>
    <d v="2026-06-29T00:00:00"/>
    <s v="MEIKA-BERKARYA"/>
    <s v="Meika Berkarya"/>
    <s v="6287818525580"/>
    <s v="Kab. Kuningan"/>
    <s v="Cilimus"/>
    <s v="Jl. Panawuan Indrapatra, Panawuan"/>
    <s v="Silvanus Abson (PS)"/>
    <s v="6281338899925"/>
    <x v="1"/>
    <s v="Kab. Sikka"/>
    <s v="Magepanda"/>
    <s v="Desa. Magepanda RT/RW 014/004 (Rumah dekat toko usaha bersama, ANTRAKN LANGSUNG KE ALAMAT)"/>
    <n v="1"/>
    <s v="BARANG"/>
    <n v="100"/>
    <n v="0"/>
    <s v="EZ"/>
    <s v="Bulanan"/>
    <s v="Beli 1 Pembesar Layar Hp Warna Hitam"/>
    <m/>
    <n v="85000"/>
    <n v="0"/>
    <n v="0"/>
    <n v="85000"/>
    <m/>
    <s v="Diskon"/>
    <n v="34000"/>
    <n v="51000"/>
    <n v="155000"/>
    <n v="2325"/>
    <m/>
    <m/>
    <m/>
    <m/>
    <x v="1"/>
    <m/>
    <s v="VIP"/>
    <m/>
    <m/>
    <s v="Tidak"/>
    <s v="COD"/>
    <n v="70000"/>
    <s v="-"/>
    <n v="101675"/>
    <x v="20"/>
  </r>
  <r>
    <s v="1360184582"/>
    <d v="2026-06-29T00:00:00"/>
    <s v="MEIKA-BERKARYA"/>
    <s v="Meika Berkarya"/>
    <s v="6287818525580"/>
    <s v="Kab. Kuningan"/>
    <s v="Cilimus"/>
    <s v="Jl. Panawuan Indrapatra, Panawuan"/>
    <s v="Arman Tanggela (Kin)"/>
    <s v="6281337776175"/>
    <x v="1"/>
    <s v="Kab. Sumba Timur"/>
    <s v="Kota Waingapu"/>
    <s v="Dinas Pendidikan Kab. Sumba Timur Kelurahan Hambala"/>
    <n v="1"/>
    <s v="BARANG"/>
    <n v="100"/>
    <n v="0"/>
    <s v="EZ"/>
    <s v="Bulanan"/>
    <s v="Beli 1 Pembesar Layar Hp"/>
    <m/>
    <n v="76000"/>
    <n v="0"/>
    <n v="0"/>
    <n v="76000"/>
    <m/>
    <s v="Diskon"/>
    <n v="30400"/>
    <n v="45600"/>
    <n v="150000"/>
    <n v="2250"/>
    <s v="Arman Tanggela (Kin)"/>
    <m/>
    <d v="2026-07-07T00:00:00"/>
    <m/>
    <x v="0"/>
    <m/>
    <s v="VIP"/>
    <m/>
    <m/>
    <s v="Tidak"/>
    <s v="COD"/>
    <n v="74000"/>
    <s v="Recon"/>
    <n v="102150"/>
    <x v="0"/>
  </r>
  <r>
    <s v="1360198830"/>
    <d v="2026-06-29T00:00:00"/>
    <s v="MEIKA-BERKARYA"/>
    <s v="Meika Berkarya"/>
    <s v="6287818525580"/>
    <s v="Kab. Kuningan"/>
    <s v="Cilimus"/>
    <s v="Jl. Panawuan Indrapatra, Panawuan"/>
    <s v="Farianus Gori Od."/>
    <s v="6282261509617"/>
    <x v="0"/>
    <s v="Kab. Nias"/>
    <s v="Ulugawo"/>
    <s v="Desa Fatodano Kec Ulugawo (DIANTAR LANGSUNG KE ALAMAT PENERIMA) Rt Rw 01 Dusun 1, Patokan Rumah Tepat DI Depan Gedung Gereja BNKP Jemaat Fatodano DENGAN warna Cat Rumah Warna Pink."/>
    <n v="1"/>
    <s v="BARANG"/>
    <n v="100"/>
    <n v="0"/>
    <s v="EZ"/>
    <s v="Bulanan"/>
    <s v="Beli 1 Gratis 1 Sikat Punggug"/>
    <m/>
    <n v="62000"/>
    <n v="0"/>
    <n v="0"/>
    <n v="62000"/>
    <m/>
    <s v="Diskon"/>
    <n v="24800"/>
    <n v="37200"/>
    <n v="132000"/>
    <n v="1980"/>
    <s v="Farianus Gori Od."/>
    <m/>
    <d v="2026-07-08T00:00:00"/>
    <m/>
    <x v="0"/>
    <m/>
    <s v="VIP"/>
    <m/>
    <m/>
    <s v="Tidak"/>
    <s v="COD"/>
    <n v="70000"/>
    <s v="-"/>
    <n v="92820"/>
    <x v="19"/>
  </r>
  <r>
    <s v="1360198881"/>
    <d v="2026-06-29T00:00:00"/>
    <s v="MEIKA-BERKARYA"/>
    <s v="Meika Berkarya"/>
    <s v="6287818525580"/>
    <s v="Kab. Kuningan"/>
    <s v="Cilimus"/>
    <s v="Jl. Panawuan Indrapatra, Panawuan, Kec. Cigandamekar, Kabupaten Kuningan, Jawa Barat"/>
    <s v="Noldy T ( Di)"/>
    <s v="6285849603712"/>
    <x v="3"/>
    <s v="Kab. Minahasa Selatan"/>
    <s v="Tumpaan"/>
    <s v="Desa Tumpaan baru , jaga 3 , komplek kost kostan, Kecamatan Tumpaan"/>
    <n v="1"/>
    <s v="BARANG"/>
    <n v="100"/>
    <n v="0"/>
    <s v="EZ"/>
    <s v="Bulanan"/>
    <s v="1 SET GIGI PALSU"/>
    <m/>
    <n v="102000"/>
    <n v="0"/>
    <n v="0"/>
    <n v="102000"/>
    <m/>
    <s v="Diskon"/>
    <n v="40800"/>
    <n v="61200"/>
    <n v="162000"/>
    <n v="2430"/>
    <s v="Noldy T ( Di)"/>
    <m/>
    <d v="2026-07-04T00:00:00"/>
    <s v="HUBUNGI PENERIMA (LANGSUNG ANTAR KE ALAMAT)"/>
    <x v="0"/>
    <m/>
    <s v="VIP"/>
    <m/>
    <m/>
    <s v="Tidak"/>
    <s v="COD"/>
    <n v="60000"/>
    <s v="Recon"/>
    <n v="98370"/>
    <x v="7"/>
  </r>
  <r>
    <s v="1360198336"/>
    <d v="2026-06-29T00:00:00"/>
    <s v="MEIKA-BERKARYA"/>
    <s v="Meika Berkarya"/>
    <s v="6287818525580"/>
    <s v="Kab. Kuningan"/>
    <s v="Cilimus"/>
    <s v="Jl. Panawuan Indrapatra, Panawuan"/>
    <s v="Paulus (PS)"/>
    <s v="6281343924785"/>
    <x v="14"/>
    <s v="Makassar"/>
    <s v="Tamalanrea"/>
    <s v="Jln. Petintis Kemerdekaan 14 No. 10 Kelurahan. Tamalanrea  (ANTRAKN LANGSUNG KE ALAMAT)"/>
    <n v="1"/>
    <s v="BARANG"/>
    <n v="100"/>
    <n v="0"/>
    <s v="EZ"/>
    <s v="Bulanan"/>
    <s v="Beli 2 Gratis 2 Sikat Punggug"/>
    <m/>
    <n v="60000"/>
    <n v="0"/>
    <n v="0"/>
    <n v="60000"/>
    <m/>
    <s v="Diskon"/>
    <n v="24000"/>
    <n v="36000"/>
    <n v="175000"/>
    <n v="2625"/>
    <s v="Paulus (PS)"/>
    <m/>
    <d v="2026-07-04T00:00:00"/>
    <m/>
    <x v="0"/>
    <m/>
    <s v="VIP"/>
    <m/>
    <m/>
    <s v="Tidak"/>
    <s v="COD"/>
    <n v="115000"/>
    <s v="Recon"/>
    <n v="136375"/>
    <x v="7"/>
  </r>
  <r>
    <s v="1360193168"/>
    <d v="2026-06-29T00:00:00"/>
    <s v="MEIKA-BERKARYA"/>
    <s v="Meika Berkarya"/>
    <s v="6287818525580"/>
    <s v="Kab. Kuningan"/>
    <s v="Cilimus"/>
    <s v="Jl. Panawuan Indrapatra, Panawuan"/>
    <s v="Wayan Tembau (PS)"/>
    <s v="6282237336968"/>
    <x v="12"/>
    <s v="Kab. Gianyar"/>
    <s v="Gianyar"/>
    <s v="Jl. Astina Timur Desa. Samplangan (Depan kantor Kelurahan samplangan, warung sembako)"/>
    <n v="1"/>
    <s v="BARANG"/>
    <n v="100"/>
    <n v="0"/>
    <s v="EZ"/>
    <s v="Bulanan"/>
    <s v="Beli 1 Gratis 1 Sikat Punggug"/>
    <m/>
    <n v="38000"/>
    <n v="0"/>
    <n v="0"/>
    <n v="38000"/>
    <m/>
    <s v="Diskon"/>
    <n v="15200"/>
    <n v="22800"/>
    <n v="108000"/>
    <n v="1620"/>
    <s v="Wayan Tembau (PS)"/>
    <m/>
    <d v="2026-07-04T00:00:00"/>
    <m/>
    <x v="0"/>
    <m/>
    <s v="VIP"/>
    <m/>
    <m/>
    <s v="Tidak"/>
    <s v="COD"/>
    <n v="70000"/>
    <s v="Recon"/>
    <n v="83580"/>
    <x v="7"/>
  </r>
  <r>
    <s v="1360197164"/>
    <d v="2026-06-29T00:00:00"/>
    <s v="MEIKA-BERKARYA"/>
    <s v="Meika Berkarya"/>
    <s v="6287818525580"/>
    <s v="Kab. Kuningan"/>
    <s v="Cilimus"/>
    <s v="Jl. Panawuan Indrapatra, Panawuan"/>
    <s v="Villa Emba Od."/>
    <s v="6282156768788"/>
    <x v="3"/>
    <s v="Manado"/>
    <s v="Tuminting"/>
    <s v="Kelurahan Sindulang Satu Lingkungan 3 Kec Tumininting (DIANTAR LANGSUNG KE ALAMAT PENERIMA) Gereja Sion."/>
    <n v="1"/>
    <s v="BARANG"/>
    <n v="100"/>
    <n v="0"/>
    <s v="EZ"/>
    <s v="Bulanan"/>
    <s v="Beli 1 Gratis 1 Sikat Punggug"/>
    <m/>
    <n v="64000"/>
    <n v="0"/>
    <n v="0"/>
    <n v="64000"/>
    <m/>
    <s v="Diskon"/>
    <n v="25600"/>
    <n v="38400"/>
    <n v="135000"/>
    <n v="2025"/>
    <m/>
    <m/>
    <m/>
    <m/>
    <x v="1"/>
    <m/>
    <s v="VIP"/>
    <m/>
    <m/>
    <s v="Tidak"/>
    <s v="COD"/>
    <n v="71000"/>
    <s v="-"/>
    <n v="94575"/>
    <x v="20"/>
  </r>
  <r>
    <s v="1360181444"/>
    <d v="2026-06-29T00:00:00"/>
    <s v="MEIKA-BERKARYA"/>
    <s v="Meika Berkarya"/>
    <s v="6287818525580"/>
    <s v="Kab. Kuningan"/>
    <s v="Cilimus"/>
    <s v="Jl. Panawuan Indrapatra, Panawuan, Kec. Cigandamekar, Kabupaten Kuningan, Jawa Barat"/>
    <s v="Ronald Rumbiak (cn)"/>
    <s v="6282189693696"/>
    <x v="17"/>
    <s v="Sorong"/>
    <s v="Sorong"/>
    <s v="Jalan Gurabesi No 11 Kelurahan Remu utara ( Patokan : Dekat Usaha Pabrik Tahu Tempe )"/>
    <n v="1"/>
    <s v="BARANG"/>
    <n v="100"/>
    <n v="0"/>
    <s v="EZ"/>
    <s v="Bulanan"/>
    <s v="2 Rossa Beauty Fragrance Mist - ADD (Mist Tropical Dream , Aurora)"/>
    <m/>
    <n v="115000"/>
    <n v="0"/>
    <n v="0"/>
    <n v="115000"/>
    <m/>
    <s v="Diskon"/>
    <n v="46000"/>
    <n v="69000"/>
    <n v="248000"/>
    <n v="3720"/>
    <s v="DC PANAWUAN"/>
    <s v="Atasan/Staf/Karyawan"/>
    <d v="2026-07-08T00:00:00"/>
    <s v="Mist Tropical Dream , Aurora"/>
    <x v="1"/>
    <m/>
    <s v="VIP"/>
    <m/>
    <m/>
    <s v="Tidak"/>
    <s v="COD"/>
    <n v="133000"/>
    <s v="-"/>
    <n v="175280"/>
    <x v="19"/>
  </r>
  <r>
    <s v="1360166763"/>
    <d v="2026-06-29T00:00:00"/>
    <s v="MEIKA-BERKARYA"/>
    <s v="Meika Berkarya"/>
    <s v="6287818525580"/>
    <s v="Kab. Kuningan"/>
    <s v="Cilimus"/>
    <s v="Jl. Panawuan Indrapatra, Panawuan, Kec. Cigandamekar, Kabupaten Kuningan, Jawa Barat"/>
    <s v="Mardianto (AK)"/>
    <s v="6281293924889"/>
    <x v="26"/>
    <s v="Kab. Bogor"/>
    <s v="Bojonggede"/>
    <s v="Desa Rawa panjang gg pesantren rt 01/01 no 10, Kec Bj Gede Kab Bogor jawabarat"/>
    <n v="1"/>
    <s v="BARANG"/>
    <n v="100"/>
    <n v="0"/>
    <s v="EZ"/>
    <s v="Bulanan"/>
    <s v="1 SET POMPA SEDOT MANUAL (1 POMPA DAN 1 SELANG)"/>
    <m/>
    <n v="15000"/>
    <n v="0"/>
    <n v="0"/>
    <n v="15000"/>
    <m/>
    <s v="Diskon"/>
    <n v="9000"/>
    <n v="6000"/>
    <n v="81000"/>
    <n v="1215"/>
    <s v="Mardianto (AK)"/>
    <m/>
    <d v="2026-07-01T00:00:00"/>
    <s v="HUBUNGI PENERIMA (LANGSUNG ANTAR KE ALAMAT)"/>
    <x v="0"/>
    <m/>
    <s v="VIP"/>
    <m/>
    <m/>
    <s v="Tidak"/>
    <s v="COD"/>
    <n v="66000"/>
    <s v="Recon"/>
    <n v="73785"/>
    <x v="15"/>
  </r>
  <r>
    <s v="1360168633"/>
    <d v="2026-06-29T00:00:00"/>
    <s v="MEIKA-BERKARYA"/>
    <s v="Meika Berkarya"/>
    <s v="6287818525580"/>
    <s v="Kab. Kuningan"/>
    <s v="Cilimus"/>
    <s v="Jl. Panawuan Indrapatra, Panawuan, Kec. Cigandamekar, Kabupaten Kuningan, Jawa Barat"/>
    <s v="Evi (Is)"/>
    <s v="6282117528825"/>
    <x v="26"/>
    <s v="Kab. Kuningan"/>
    <s v="Cibingbin"/>
    <s v="Rt 01 Rw 02 Desa Suka Maju Dusun Dukuh Asem Provinsi Jawa Barat Patokan Rumah Di Belakang Glosir Dukuh Asem, Kec Cibingbin Kab Kuningan"/>
    <n v="1"/>
    <s v="BARANG"/>
    <n v="100"/>
    <n v="0"/>
    <s v="EZ"/>
    <s v="Bulanan"/>
    <s v="1 SET GIGI PALSU"/>
    <m/>
    <n v="7000"/>
    <n v="0"/>
    <n v="0"/>
    <n v="7000"/>
    <m/>
    <s v="Diskon"/>
    <n v="2000"/>
    <n v="5000"/>
    <n v="68000"/>
    <n v="1020"/>
    <s v="Evi (Is)"/>
    <m/>
    <d v="2026-06-30T00:00:00"/>
    <s v="HUBUNGI PENERIMA (LANGSUNG ANTAR KE ALAMAT)"/>
    <x v="0"/>
    <m/>
    <s v="VIP"/>
    <m/>
    <m/>
    <s v="Tidak"/>
    <s v="COD"/>
    <n v="61000"/>
    <s v="Recon"/>
    <n v="61980"/>
    <x v="25"/>
  </r>
  <r>
    <s v="1360166514"/>
    <d v="2026-06-29T00:00:00"/>
    <s v="MEIKA-BERKARYA"/>
    <s v="Meika Berkarya"/>
    <s v="6287818525580"/>
    <s v="Kab. Kuningan"/>
    <s v="Cilimus"/>
    <s v="Jl. Panawuan Indrapatra, Panawuan"/>
    <s v="Tatang Sofyan (ib)"/>
    <s v="628976334836"/>
    <x v="26"/>
    <s v="Kab. Bandung"/>
    <s v="Banjaran"/>
    <s v="Bagus rangin g,2 no,116  kampung bunut dangdeur,desa kiangroke"/>
    <n v="1"/>
    <s v="BARANG"/>
    <n v="100"/>
    <n v="0"/>
    <s v="EZ"/>
    <s v="Bulanan"/>
    <s v="Beli 2 Pembesar Layar Hp"/>
    <m/>
    <n v="12000"/>
    <n v="0"/>
    <n v="0"/>
    <n v="12000"/>
    <m/>
    <s v="Diskon"/>
    <n v="7000"/>
    <n v="5000"/>
    <n v="116000"/>
    <n v="1740"/>
    <s v="ybs"/>
    <m/>
    <d v="2026-07-04T00:00:00"/>
    <m/>
    <x v="1"/>
    <m/>
    <s v="VIP"/>
    <m/>
    <m/>
    <s v="Tidak"/>
    <s v="COD"/>
    <n v="104000"/>
    <s v="-"/>
    <n v="109260"/>
    <x v="7"/>
  </r>
  <r>
    <s v="1360165147"/>
    <d v="2026-06-29T00:00:00"/>
    <s v="MEIKA-BERKARYA"/>
    <s v="Meika Berkarya"/>
    <s v="6287818525580"/>
    <s v="Kab. Kuningan"/>
    <s v="Cilimus"/>
    <s v="Jl. Panawuan Indrapatra, Panawuan"/>
    <s v="Tok Ramli (Jj)"/>
    <s v="6282155983017"/>
    <x v="5"/>
    <s v="Kab. Kubu Raya"/>
    <s v="Sungai Kakap"/>
    <s v="Jalan Paret Paalang Umar RT 58 RW 19 Desa Punggur Kecil Kec. Sungai Kakap"/>
    <n v="1"/>
    <s v="BARANG"/>
    <n v="100"/>
    <n v="0"/>
    <s v="EZ"/>
    <s v="Bulanan"/>
    <s v="Beli 1 Gratis 1 Sikat Punggug"/>
    <m/>
    <n v="53000"/>
    <n v="0"/>
    <n v="0"/>
    <n v="53000"/>
    <m/>
    <s v="Diskon"/>
    <n v="21200"/>
    <n v="31800"/>
    <n v="120000"/>
    <n v="1800"/>
    <m/>
    <m/>
    <m/>
    <m/>
    <x v="1"/>
    <m/>
    <s v="VIP"/>
    <m/>
    <m/>
    <s v="Tidak"/>
    <s v="COD"/>
    <n v="67000"/>
    <s v="-"/>
    <n v="86400"/>
    <x v="20"/>
  </r>
  <r>
    <s v="1360166256"/>
    <d v="2026-06-29T00:00:00"/>
    <s v="MEIKA-BERKARYA"/>
    <s v="Meika Berkarya"/>
    <s v="6287818525580"/>
    <s v="Kab. Kuningan"/>
    <s v="Cilimus"/>
    <s v="Jl. Panawuan Indrapatra, Panawuan"/>
    <s v="Yong deng Od."/>
    <s v="6281351256486"/>
    <x v="19"/>
    <s v="Kab. Paser"/>
    <s v="Kuaro"/>
    <s v="Kelurahan Kuaro Rw 03 Rt 01 Kec Kuaro (DIANTAR LANGSUNG KE ALAMAT PENERIMA)."/>
    <n v="1"/>
    <s v="BARANG"/>
    <n v="100"/>
    <n v="0"/>
    <s v="EZ"/>
    <s v="Bulanan"/>
    <s v="Beli 1 Gratis 1 Sikat Punggug"/>
    <m/>
    <n v="67000"/>
    <n v="0"/>
    <n v="0"/>
    <n v="67000"/>
    <m/>
    <s v="Diskon"/>
    <n v="26800"/>
    <n v="40200"/>
    <n v="130000"/>
    <n v="1950"/>
    <s v="Yong deng Od."/>
    <m/>
    <d v="2026-07-06T00:00:00"/>
    <m/>
    <x v="0"/>
    <m/>
    <s v="VIP"/>
    <m/>
    <m/>
    <s v="Tidak"/>
    <s v="COD"/>
    <n v="63000"/>
    <s v="Recon"/>
    <n v="87850"/>
    <x v="3"/>
  </r>
  <r>
    <s v="1360175083"/>
    <d v="2026-06-29T00:00:00"/>
    <s v="MEIKA-BERKARYA"/>
    <s v="Meika Berkarya"/>
    <s v="6287818525580"/>
    <s v="Kab. Kuningan"/>
    <s v="Cilimus"/>
    <s v="Jl. Panawuan Indrapatra, Panawuan"/>
    <s v="Lantiti Lantiti (PS)"/>
    <s v="6281245885850"/>
    <x v="14"/>
    <s v="Makassar"/>
    <s v="Biringkanaya"/>
    <s v="Perumahan Telkomas Jl. Telepon III Blok B3/135 Kelurahan. Berua (ANTRAKN LANGSUNG KE ALAMAT)"/>
    <n v="1"/>
    <s v="BARANG"/>
    <n v="100"/>
    <n v="0"/>
    <s v="EZ"/>
    <s v="Bulanan"/>
    <s v="Beli 1 Gratis 1 Sikat Punggug"/>
    <m/>
    <n v="60000"/>
    <n v="0"/>
    <n v="0"/>
    <n v="60000"/>
    <m/>
    <s v="Diskon"/>
    <n v="24000"/>
    <n v="36000"/>
    <n v="130000"/>
    <n v="1950"/>
    <s v="Lantiti Lantiti (PS)"/>
    <m/>
    <d v="2026-07-03T00:00:00"/>
    <m/>
    <x v="0"/>
    <m/>
    <s v="VIP"/>
    <m/>
    <m/>
    <s v="Tidak"/>
    <s v="COD"/>
    <n v="70000"/>
    <s v="Recon"/>
    <n v="92050"/>
    <x v="14"/>
  </r>
  <r>
    <s v="1360180363"/>
    <d v="2026-06-29T00:00:00"/>
    <s v="MEIKA-BERKARYA"/>
    <s v="Meika Berkarya"/>
    <s v="6287818525580"/>
    <s v="Kab. Kuningan"/>
    <s v="Cilimus"/>
    <s v="Jl. Panawuan Indrapatra, Panawuan, Kec. Cigandamekar, Kabupaten Kuningan, Jawa Barat"/>
    <s v="Guharjo Guharjo (Fr)"/>
    <s v="6281351898023"/>
    <x v="13"/>
    <s v="Kab. Barito Selatan"/>
    <s v="Dusun Selatan"/>
    <s v="Jln Soekarno Hatta No 8 Rt 004 Desa Sababilah, Kec Dusun Selatan"/>
    <n v="1"/>
    <s v="BARANG"/>
    <n v="100"/>
    <n v="0"/>
    <s v="EZ"/>
    <s v="Bulanan"/>
    <s v="1 SET POMPA SEDOT MANUAL (1 POMPA DAN 1 SELANG)"/>
    <m/>
    <n v="59000"/>
    <n v="0"/>
    <n v="0"/>
    <n v="59000"/>
    <m/>
    <s v="Diskon"/>
    <n v="23600"/>
    <n v="35400"/>
    <n v="129000"/>
    <n v="1935"/>
    <s v="Guharjo Guharjo (Fr)"/>
    <m/>
    <d v="2026-07-03T00:00:00"/>
    <s v="HUBUNGI PENERIMA (LANGSUNG ANTAR KE ALAMAT)"/>
    <x v="0"/>
    <m/>
    <s v="VIP"/>
    <m/>
    <m/>
    <s v="Tidak"/>
    <s v="COD"/>
    <n v="70000"/>
    <s v="Recon"/>
    <n v="91665"/>
    <x v="14"/>
  </r>
  <r>
    <s v="1360172327"/>
    <d v="2026-06-29T00:00:00"/>
    <s v="MEIKA-BERKARYA"/>
    <s v="Meika Berkarya"/>
    <s v="6287818525580"/>
    <s v="Kab. Kuningan"/>
    <s v="Cilimus"/>
    <s v="Jl. Panawuan Indrapatra, Panawuan, Kec. Cigandamekar, Kabupaten Kuningan, Jawa Barat"/>
    <s v="Agus Riwayanto ( Di)"/>
    <s v="6281254739481"/>
    <x v="13"/>
    <s v="Kab. Barito Utara"/>
    <s v="Gunung Timang"/>
    <s v="( Toko Herlambang) Desa Baru Raya 1 Kec Gunung Timang"/>
    <n v="1"/>
    <s v="BARANG"/>
    <n v="100"/>
    <n v="0"/>
    <s v="EZ"/>
    <s v="Bulanan"/>
    <s v="1 SET POMPA SEDOT MANUAL (1 POMPA DAN 1 SELANG)"/>
    <m/>
    <n v="63000"/>
    <n v="0"/>
    <n v="0"/>
    <n v="63000"/>
    <m/>
    <s v="Diskon"/>
    <n v="25200"/>
    <n v="37800"/>
    <n v="133000"/>
    <n v="1995"/>
    <s v="Agus Riwayanto ( Di)"/>
    <m/>
    <d v="2026-07-04T00:00:00"/>
    <s v="HUBUNGI PENERIMA (LANGSUNG ANTAR KE ALAMAT)"/>
    <x v="0"/>
    <m/>
    <s v="VIP"/>
    <m/>
    <m/>
    <s v="Tidak"/>
    <s v="COD"/>
    <n v="70000"/>
    <s v="Recon"/>
    <n v="93205"/>
    <x v="7"/>
  </r>
  <r>
    <s v="1360170348"/>
    <d v="2026-06-29T00:00:00"/>
    <s v="MEIKA-BERKARYA"/>
    <s v="Meika Berkarya"/>
    <s v="6287818525580"/>
    <s v="Kab. Kuningan"/>
    <s v="Cilimus"/>
    <s v="Jl. Panawuan Indrapatra, Panawuan"/>
    <s v="Lailatul Qadar (Jj)"/>
    <s v="6285658647190"/>
    <x v="6"/>
    <s v="Kab. Lima Puluh Kota"/>
    <s v="Situjuah Limo Nagari"/>
    <s v="Jorong Sungai Jilatang Nagari/Desa Situjuah Banda Dalam, Patokan dekat Mushola Baitul Ikhmah Jln. Batu Godang"/>
    <n v="1"/>
    <s v="BARANG"/>
    <n v="100"/>
    <n v="0"/>
    <s v="EZ"/>
    <s v="Bulanan"/>
    <s v="Beli 1 Gratis 1 Sikat Punggug"/>
    <m/>
    <n v="50000"/>
    <n v="0"/>
    <n v="0"/>
    <n v="50000"/>
    <m/>
    <s v="Diskon"/>
    <n v="20000"/>
    <n v="30000"/>
    <n v="120000"/>
    <n v="1800"/>
    <m/>
    <m/>
    <m/>
    <m/>
    <x v="1"/>
    <m/>
    <s v="VIP"/>
    <m/>
    <m/>
    <s v="Tidak"/>
    <s v="COD"/>
    <n v="70000"/>
    <s v="-"/>
    <n v="88200"/>
    <x v="20"/>
  </r>
  <r>
    <s v="1360171937"/>
    <d v="2026-06-29T00:00:00"/>
    <s v="MEIKA-BERKARYA"/>
    <s v="Meika Berkarya"/>
    <s v="6287818525580"/>
    <s v="Kab. Kuningan"/>
    <s v="Cilimus"/>
    <s v="Jl. Panawuan Indrapatra, Panawuan"/>
    <s v="Wahid (PTR)"/>
    <s v="6288289647477"/>
    <x v="28"/>
    <s v="Kab. Serang"/>
    <s v="Lebak Wangi"/>
    <s v="Kp. Lebak Wangi, Desa Lebak Wangi, RT. 03 / RW. 02, (Patokan Masjid Al Awwabin Belok Kanan), Kec. Lebak Wangi"/>
    <n v="1"/>
    <s v="BARANG"/>
    <n v="100"/>
    <n v="0"/>
    <s v="EZ"/>
    <s v="Bulanan"/>
    <s v="BELI 1 DAPAT 2 Kacamata Autofokus"/>
    <m/>
    <n v="18000"/>
    <n v="0"/>
    <n v="0"/>
    <n v="18000"/>
    <m/>
    <s v="Diskon"/>
    <n v="12000"/>
    <n v="6000"/>
    <n v="62200"/>
    <n v="933"/>
    <s v="Wahid (PTR)"/>
    <m/>
    <d v="2026-07-01T00:00:00"/>
    <m/>
    <x v="0"/>
    <m/>
    <s v="VIP"/>
    <m/>
    <m/>
    <s v="Tidak"/>
    <s v="COD"/>
    <n v="44200"/>
    <s v="Recon"/>
    <n v="55267"/>
    <x v="15"/>
  </r>
  <r>
    <s v="1360108887"/>
    <d v="2026-06-29T00:00:00"/>
    <s v="MEIKA-BERKARYA"/>
    <s v="Meika Berkarya"/>
    <s v="6287818525580"/>
    <s v="Kab. Kuningan"/>
    <s v="Cilimus"/>
    <s v="Jl. Panawuan Indrapatra, Panawuan"/>
    <s v="Toyo Od."/>
    <s v="6285866704858"/>
    <x v="15"/>
    <s v="Kab. Pati"/>
    <s v="Sukolilo"/>
    <s v="Desa Prawoto Rt 3 Rw 3 Kampung Domasan Kec Sukolilo Pati (DIANTAR LANGSUNG KE ALAMAT PENERIMA)."/>
    <n v="1"/>
    <s v="BARANG"/>
    <n v="100"/>
    <n v="0"/>
    <s v="EZ"/>
    <s v="Bulanan"/>
    <s v="Beli 1 Gratis 1 Parfum Mobil"/>
    <m/>
    <n v="25000"/>
    <n v="0"/>
    <n v="0"/>
    <n v="25000"/>
    <m/>
    <s v="Diskon"/>
    <n v="18000"/>
    <n v="7000"/>
    <n v="129000"/>
    <n v="1935"/>
    <s v="ybs"/>
    <m/>
    <d v="2026-07-01T00:00:00"/>
    <m/>
    <x v="0"/>
    <m/>
    <s v="VIP"/>
    <m/>
    <m/>
    <s v="Tidak"/>
    <s v="COD"/>
    <n v="104000"/>
    <s v="Recon"/>
    <n v="120065"/>
    <x v="15"/>
  </r>
  <r>
    <s v="1360109215"/>
    <d v="2026-06-29T00:00:00"/>
    <s v="MEIKA-BERKARYA"/>
    <s v="Meika Berkarya"/>
    <s v="6287818525580"/>
    <s v="Kab. Kuningan"/>
    <s v="Cilimus"/>
    <s v="Jl. Panawuan Indrapatra, Panawuan, Kec. Cigandamekar, Kabupaten Kuningan, Jawa Barat"/>
    <s v="i made sumiada (Fr)"/>
    <s v="6282145234967"/>
    <x v="12"/>
    <s v="Kab. Badung"/>
    <s v="Kuta Selatan"/>
    <s v="Jln Buana Sari Pecatu (Made Chef Bike Rental) Desa Pecatu, Kec Kuta Selatan"/>
    <n v="1"/>
    <s v="BARANG"/>
    <n v="100"/>
    <n v="0"/>
    <s v="EZ"/>
    <s v="Bulanan"/>
    <s v="2 SET POMPA SEDOT MANUAL (2 POMPA DAN 2 SELANG)"/>
    <m/>
    <n v="30000"/>
    <n v="0"/>
    <n v="0"/>
    <n v="30000"/>
    <m/>
    <s v="Diskon"/>
    <n v="12000"/>
    <n v="18000"/>
    <n v="147000"/>
    <n v="2205"/>
    <s v="i made sumiada (Fr)"/>
    <m/>
    <d v="2026-07-02T00:00:00"/>
    <s v="HUBUNGI PENERIMA (LANGSUNG ANTAR KE ALAMAT)"/>
    <x v="0"/>
    <m/>
    <s v="VIP"/>
    <m/>
    <m/>
    <s v="Tidak"/>
    <s v="COD"/>
    <n v="117000"/>
    <s v="Recon"/>
    <n v="126795"/>
    <x v="18"/>
  </r>
  <r>
    <s v="1360108699"/>
    <d v="2026-06-29T00:00:00"/>
    <s v="MEIKA-BERKARYA"/>
    <s v="Meika Berkarya"/>
    <s v="6287818525580"/>
    <s v="Kab. Kuningan"/>
    <s v="Cilimus"/>
    <s v="Jl. Panawuan Indrapatra, Panawuan"/>
    <s v="BAMBANG GUNAWAN (PS)"/>
    <s v="6282240140440"/>
    <x v="26"/>
    <s v="Bandung"/>
    <s v="Cibeunying Kaler"/>
    <s v="Jln. Klimatologi No.1 RT3 RW 8 Kelurahan. Cigadung  (Depan BUMINARAYA)"/>
    <n v="1"/>
    <s v="BARANG"/>
    <n v="100"/>
    <n v="0"/>
    <s v="EZ"/>
    <s v="Bulanan"/>
    <s v="Beli 1 Gratis 1 Sikat Punggug Warna: Biru"/>
    <m/>
    <n v="12000"/>
    <n v="0"/>
    <n v="0"/>
    <n v="12000"/>
    <m/>
    <s v="Diskon"/>
    <n v="7000"/>
    <n v="5000"/>
    <n v="82000"/>
    <n v="1230"/>
    <s v="BAMBANG GUNAWAN (PS)"/>
    <m/>
    <d v="2026-07-02T00:00:00"/>
    <m/>
    <x v="0"/>
    <m/>
    <s v="VIP"/>
    <m/>
    <m/>
    <s v="Tidak"/>
    <s v="COD"/>
    <n v="70000"/>
    <s v="Recon"/>
    <n v="75770"/>
    <x v="18"/>
  </r>
  <r>
    <s v="1360106803"/>
    <d v="2026-06-29T00:00:00"/>
    <s v="MEIKA-BERKARYA"/>
    <s v="Meika Berkarya"/>
    <s v="6287818525580"/>
    <s v="Kab. Kuningan"/>
    <s v="Cilimus"/>
    <s v="Jl. Panawuan Indrapatra, Panawuan, Kec. Cigandamekar, Kabupaten Kuningan, Jawa Barat"/>
    <s v="Bpk sarno ( Di)"/>
    <s v="6285249040668"/>
    <x v="13"/>
    <s v="Kab. Kotawaringin Barat"/>
    <s v="Pangkalan Lada"/>
    <s v="Desa Pandu Sanjaya , gas komplek Polsek simpang Runtu km 33 Depan nya persis Kecamatan Pangakalan lada"/>
    <n v="1"/>
    <s v="BARANG"/>
    <n v="100"/>
    <n v="0"/>
    <s v="EZ"/>
    <s v="Bulanan"/>
    <s v="1 SET POMPA SEDOT MANUAL (1 POMPA DAN 1 SELANG)"/>
    <m/>
    <n v="61000"/>
    <n v="0"/>
    <n v="0"/>
    <n v="61000"/>
    <m/>
    <s v="Diskon"/>
    <n v="24400"/>
    <n v="36600"/>
    <n v="131000"/>
    <n v="1965"/>
    <s v="Bpk sarno ( Di)"/>
    <m/>
    <d v="2026-07-02T00:00:00"/>
    <s v="HUBUNGI PENERIMA (LANGSUNG ANTAR KE ALAMAT)"/>
    <x v="0"/>
    <m/>
    <s v="VIP"/>
    <m/>
    <m/>
    <s v="Tidak"/>
    <s v="COD"/>
    <n v="70000"/>
    <s v="Recon"/>
    <n v="92435"/>
    <x v="18"/>
  </r>
  <r>
    <s v="1360107805"/>
    <d v="2026-06-29T00:00:00"/>
    <s v="MEIKA-BERKARYA"/>
    <s v="Meika Berkarya"/>
    <s v="6287818525580"/>
    <s v="Kab. Kuningan"/>
    <s v="Cilimus"/>
    <s v="Jl. Panawuan Indrapatra, Panawuan"/>
    <s v="ADEODATUS BUANG DA CUNHA (PS)"/>
    <s v="6282342813678"/>
    <x v="1"/>
    <s v="Kab. Sikka"/>
    <s v="Alok Timur"/>
    <s v="Jl. Pati Rangga RT/RW 06/02 Kelurahan. Kota Baru (ANTRAKN LANGSUNG KE ALAMAT)"/>
    <n v="1"/>
    <s v="BARANG"/>
    <n v="100"/>
    <n v="0"/>
    <s v="EZ"/>
    <s v="Bulanan"/>
    <s v="Beli 2 Gratis 2 Parfum Mobil"/>
    <m/>
    <n v="80000"/>
    <n v="0"/>
    <n v="0"/>
    <n v="80000"/>
    <m/>
    <s v="Diskon"/>
    <n v="32000"/>
    <n v="48000"/>
    <n v="275000"/>
    <n v="4125"/>
    <s v="ADEODATUS BUANG DA CUNHA (PS)"/>
    <m/>
    <d v="2026-07-04T00:00:00"/>
    <m/>
    <x v="0"/>
    <m/>
    <s v="VIP"/>
    <m/>
    <m/>
    <s v="Tidak"/>
    <s v="COD"/>
    <n v="195000"/>
    <s v="Recon"/>
    <n v="222875"/>
    <x v="7"/>
  </r>
  <r>
    <s v="1360113884"/>
    <d v="2026-06-29T00:00:00"/>
    <s v="MEIKA-BERKARYA"/>
    <s v="Meika Berkarya"/>
    <s v="6287818525580"/>
    <s v="Kab. Kuningan"/>
    <s v="Cilimus"/>
    <s v="Jl. Panawuan Indrapatra, Panawuan"/>
    <s v="Fransiskus Od."/>
    <s v="6282158439122"/>
    <x v="1"/>
    <s v="Kupang"/>
    <s v="Oebobo"/>
    <s v="Jl. Bajawa Oepoy Lorong Jati 2 Rt Rw 44 11 Kelurahan Oebufu Kec Oebobo Kupang (DIANTAR LANGSUNG KE ALAMAT PENERIMA)."/>
    <n v="1"/>
    <s v="BARANG"/>
    <n v="100"/>
    <n v="0"/>
    <s v="EZ"/>
    <s v="Bulanan"/>
    <s v="Beli 1 Gratis 1 Sikat Punggug"/>
    <m/>
    <n v="64000"/>
    <n v="0"/>
    <n v="0"/>
    <n v="64000"/>
    <m/>
    <s v="Diskon"/>
    <n v="25600"/>
    <n v="38400"/>
    <n v="130000"/>
    <n v="1950"/>
    <s v="Fransiskus Od."/>
    <m/>
    <d v="2026-07-02T00:00:00"/>
    <m/>
    <x v="0"/>
    <m/>
    <s v="VIP"/>
    <m/>
    <m/>
    <s v="Tidak"/>
    <s v="COD"/>
    <n v="66000"/>
    <s v="Recon"/>
    <n v="89650"/>
    <x v="18"/>
  </r>
  <r>
    <s v="1360114409"/>
    <d v="2026-06-29T00:00:00"/>
    <s v="MEIKA-BERKARYA"/>
    <s v="Meika Berkarya"/>
    <s v="6287818525580"/>
    <s v="Kab. Kuningan"/>
    <s v="Cilimus"/>
    <s v="Jl. Panawuan Indrapatra, Panawuan"/>
    <s v="Agarto sutok (Bar)"/>
    <s v="6285849150571"/>
    <x v="5"/>
    <s v="Kab. Mempawah"/>
    <s v="Toho"/>
    <s v="Agarto Sutok, Alamat. Sibo Hulu, RT 010/RW 004, Desa Pak Utan, Kec. Toho, No Hp : ,6285849150571 ( DIKIRIM LANGSUNG KE ALAMAT PENERIMA)"/>
    <n v="1"/>
    <s v="BARANG"/>
    <n v="100"/>
    <n v="0"/>
    <s v="EZ"/>
    <s v="Bulanan"/>
    <s v="Beli 2 Spray Pembersih Interior Mobil"/>
    <m/>
    <n v="63000"/>
    <n v="0"/>
    <n v="0"/>
    <n v="63000"/>
    <m/>
    <s v="Diskon"/>
    <n v="25200"/>
    <n v="37800"/>
    <n v="284000"/>
    <n v="4260"/>
    <m/>
    <m/>
    <m/>
    <m/>
    <x v="1"/>
    <m/>
    <s v="VIP"/>
    <m/>
    <m/>
    <s v="Ya"/>
    <s v="COD"/>
    <n v="221000"/>
    <s v="-"/>
    <n v="241940"/>
    <x v="20"/>
  </r>
  <r>
    <s v="1360111436"/>
    <d v="2026-06-29T00:00:00"/>
    <s v="MEIKA-BERKARYA"/>
    <s v="Meika Berkarya"/>
    <s v="6287818525580"/>
    <s v="Kab. Kuningan"/>
    <s v="Cilimus"/>
    <s v="Jl. Panawuan Indrapatra, Panawuan"/>
    <s v="Eva (Jj)"/>
    <s v="6285378730884"/>
    <x v="4"/>
    <s v="Kab.  Merangin"/>
    <s v="Sungai Manau"/>
    <s v="Pasar Sungai Manau Kelurahan /Desa Sungai Manau kecamatan Sungai Manau kabupaten Merangin"/>
    <n v="1"/>
    <s v="BARANG"/>
    <n v="100"/>
    <n v="0"/>
    <s v="EZ"/>
    <s v="Bulanan"/>
    <s v="Beli 1 Gratis 1 Sikat Punggug"/>
    <m/>
    <n v="45000"/>
    <n v="0"/>
    <n v="0"/>
    <n v="45000"/>
    <m/>
    <s v="Diskon"/>
    <n v="18000"/>
    <n v="27000"/>
    <n v="115000"/>
    <n v="1725"/>
    <m/>
    <m/>
    <m/>
    <m/>
    <x v="1"/>
    <m/>
    <s v="VIP"/>
    <m/>
    <m/>
    <s v="Tidak"/>
    <s v="COD"/>
    <n v="70000"/>
    <s v="-"/>
    <n v="86275"/>
    <x v="20"/>
  </r>
  <r>
    <s v="1360109390"/>
    <d v="2026-06-29T00:00:00"/>
    <s v="MEIKA-BERKARYA"/>
    <s v="Meika Berkarya"/>
    <s v="6287818525580"/>
    <s v="Kab. Kuningan"/>
    <s v="Cilimus"/>
    <s v="Jl. Panawuan Indrapatra, Panawuan"/>
    <s v="Olivio moises(Mar)."/>
    <s v="6282154275282"/>
    <x v="13"/>
    <s v="Palangkaraya"/>
    <s v="Jekan Raya"/>
    <s v="Mimi shop Jln.G Obos 14 Gang biru blok B No 13 Kel.Menteng Kec.Jekan raya kota Palangkaraya Kalimantan Tengah"/>
    <n v="1"/>
    <s v="BARANG"/>
    <n v="100"/>
    <n v="0"/>
    <s v="EZ"/>
    <s v="Bulanan"/>
    <s v="Beli 1 Pembesar Layar Hp"/>
    <m/>
    <n v="44000"/>
    <n v="0"/>
    <n v="0"/>
    <n v="44000"/>
    <m/>
    <s v="Diskon"/>
    <n v="17600"/>
    <n v="26400"/>
    <n v="114000"/>
    <n v="1710"/>
    <s v="Meika Berkarya"/>
    <m/>
    <d v="2026-07-09T00:00:00"/>
    <m/>
    <x v="1"/>
    <m/>
    <s v="VIP"/>
    <m/>
    <m/>
    <s v="Tidak"/>
    <s v="COD"/>
    <n v="70000"/>
    <s v="-"/>
    <n v="85890"/>
    <x v="10"/>
  </r>
  <r>
    <s v="1360111401"/>
    <d v="2026-06-29T00:00:00"/>
    <s v="MEIKA-BERKARYA"/>
    <s v="Meika Berkarya"/>
    <s v="6287818525580"/>
    <s v="Kab. Kuningan"/>
    <s v="Cilimus"/>
    <s v="Jl. Panawuan Indrapatra, Panawuan, Kec. Cigandamekar, Kabupaten Kuningan, Jawa Barat"/>
    <s v="Henry Susilo (ar)"/>
    <s v="62816660008"/>
    <x v="15"/>
    <s v="Semarang"/>
    <s v="Semarang Utara"/>
    <s v="Kalimas Barat A3/V Tanahmas Semarang Kelurahan Panggung Lor, Kecamatan Semarang Utara"/>
    <n v="1"/>
    <s v="BARANG"/>
    <n v="100"/>
    <n v="0"/>
    <s v="EZ"/>
    <s v="Bulanan"/>
    <s v="2 SET POMPA SEDOT MANUAL (2 POMPA DAN 2 SELANG)"/>
    <m/>
    <n v="20000"/>
    <n v="0"/>
    <n v="0"/>
    <n v="20000"/>
    <m/>
    <s v="Diskon"/>
    <n v="13000"/>
    <n v="7000"/>
    <n v="140000"/>
    <n v="2100"/>
    <s v="ybs"/>
    <m/>
    <d v="2026-07-01T00:00:00"/>
    <s v="HUBUNGI PENERIMA (LANGSUNG ANTAR KE ALAMAT)"/>
    <x v="0"/>
    <m/>
    <s v="VIP"/>
    <m/>
    <m/>
    <s v="Tidak"/>
    <s v="COD"/>
    <n v="120000"/>
    <s v="Recon"/>
    <n v="130900"/>
    <x v="15"/>
  </r>
  <r>
    <s v="1360103681"/>
    <d v="2026-06-29T00:00:00"/>
    <s v="MEIKA-BERKARYA"/>
    <s v="Meika Berkarya"/>
    <s v="6287818525580"/>
    <s v="Kab. Kuningan"/>
    <s v="Cilimus"/>
    <s v="Jl. Panawuan Indrapatra, Panawuan, Kec. Cigandamekar, Kabupaten Kuningan, Jawa Barat"/>
    <s v="Krisman (Is)"/>
    <s v="6281882876706"/>
    <x v="13"/>
    <s v="Kab. Barito Utara"/>
    <s v="Teweh Baru"/>
    <s v="Jl Poros Banangen Muara Teweh Simpang 3 Tugu Malawaken Rt 6 Desa / Kelurahan Malawaken, Kec Teweh Baru Kota / Kab Barito Utara Kalimantan Tengah"/>
    <n v="1"/>
    <s v="BARANG"/>
    <n v="100"/>
    <n v="0"/>
    <s v="EZ"/>
    <s v="Bulanan"/>
    <s v="1 SET GIGI PALSU"/>
    <m/>
    <n v="63000"/>
    <n v="0"/>
    <n v="0"/>
    <n v="63000"/>
    <m/>
    <s v="Diskon"/>
    <n v="25200"/>
    <n v="37800"/>
    <n v="118000"/>
    <n v="1770"/>
    <m/>
    <m/>
    <m/>
    <s v="HUBUNGI PENERIMA (LANGSUNG ANTAR KE ALAMAT)"/>
    <x v="1"/>
    <m/>
    <s v="VIP"/>
    <m/>
    <m/>
    <s v="Tidak"/>
    <s v="COD"/>
    <n v="55000"/>
    <s v="-"/>
    <n v="78430"/>
    <x v="20"/>
  </r>
  <r>
    <s v="1360088150"/>
    <d v="2026-06-29T00:00:00"/>
    <s v="MEIKA-BERKARYA"/>
    <s v="Meika Berkarya"/>
    <s v="6287818525580"/>
    <s v="Kab. Kuningan"/>
    <s v="Cilimus"/>
    <s v="Jl. Panawuan Indrapatra, Panawuan"/>
    <s v="Frans (Hb)"/>
    <s v="6281949039789"/>
    <x v="13"/>
    <s v="Kab. Gunung Mas"/>
    <s v="Kahayan Hulu Utara"/>
    <s v="Kantor pos kecamatan kahayan hulu utara kelurahan Tumbang miri"/>
    <n v="1"/>
    <s v="BARANG"/>
    <n v="100"/>
    <n v="0"/>
    <s v="EZ"/>
    <s v="Bulanan"/>
    <s v="BELI 1 DAPAT 2 Kacamata Autofokus Ukuran ,2.00"/>
    <m/>
    <n v="74000"/>
    <n v="0"/>
    <n v="0"/>
    <n v="74000"/>
    <m/>
    <s v="Diskon"/>
    <n v="29600"/>
    <n v="44400"/>
    <n v="114000"/>
    <n v="1710"/>
    <m/>
    <m/>
    <m/>
    <m/>
    <x v="1"/>
    <m/>
    <s v="VIP"/>
    <m/>
    <m/>
    <s v="Tidak"/>
    <s v="COD"/>
    <n v="40000"/>
    <s v="-"/>
    <n v="67890"/>
    <x v="20"/>
  </r>
  <r>
    <s v="1360095364"/>
    <d v="2026-06-29T00:00:00"/>
    <s v="MEIKA-BERKARYA"/>
    <s v="Meika Berkarya"/>
    <s v="6287818525580"/>
    <s v="Kab. Kuningan"/>
    <s v="Cilimus"/>
    <s v="Jl. Panawuan Indrapatra, Panawuan"/>
    <s v="Abdurahan Aji (PS)"/>
    <s v="6282339795502"/>
    <x v="2"/>
    <s v="Bima"/>
    <s v="Raba"/>
    <s v="Jln. Adipura RT 06/ RW 03.Kelurahan Rontu (ANTRAKN LANGSUNG KE ALAMAT)"/>
    <n v="1"/>
    <s v="BARANG"/>
    <n v="100"/>
    <n v="0"/>
    <s v="EZ"/>
    <s v="Bulanan"/>
    <s v="Beli 1 Gratis 1 Parfum Mobil"/>
    <m/>
    <n v="46000"/>
    <n v="0"/>
    <n v="0"/>
    <n v="46000"/>
    <m/>
    <s v="Diskon"/>
    <n v="18400"/>
    <n v="27600"/>
    <n v="150000"/>
    <n v="2250"/>
    <s v="Abdurahan Aji (PS)"/>
    <m/>
    <d v="2026-07-08T00:00:00"/>
    <m/>
    <x v="0"/>
    <m/>
    <s v="VIP"/>
    <m/>
    <m/>
    <s v="Tidak"/>
    <s v="COD"/>
    <n v="104000"/>
    <s v="-"/>
    <n v="120150"/>
    <x v="19"/>
  </r>
  <r>
    <s v="1359198806"/>
    <d v="2026-06-29T00:00:00"/>
    <s v="MEIKA-BERKARYA"/>
    <s v="Meika Berkarya"/>
    <s v="6287818525580"/>
    <s v="Kab. Kuningan"/>
    <s v="Cilimus"/>
    <s v="Jl. Panawuan Indrapatra, Panawuan"/>
    <s v="Fredy Pires (Kin)"/>
    <s v="6281237155588"/>
    <x v="1"/>
    <s v="Kab. Belu"/>
    <s v="Kakuluk Mesak"/>
    <s v="Jln. Akper Haliwen RT/RW: 002/001 Desa Kabuna (LANGSUNG DIANTARKAN KE ALAMAT)"/>
    <n v="1"/>
    <s v="BARANG"/>
    <n v="100"/>
    <n v="0"/>
    <s v="EZ"/>
    <s v="Bulanan"/>
    <s v="Beli 1 Gratis 1 Sikat Punggug"/>
    <m/>
    <n v="80000"/>
    <n v="0"/>
    <n v="0"/>
    <n v="80000"/>
    <m/>
    <s v="Diskon"/>
    <n v="32000"/>
    <n v="48000"/>
    <n v="150000"/>
    <n v="2250"/>
    <s v="Fredy Pires (Kin)"/>
    <m/>
    <d v="2026-07-05T00:00:00"/>
    <m/>
    <x v="0"/>
    <m/>
    <s v="VIP"/>
    <m/>
    <m/>
    <s v="Tidak"/>
    <s v="COD"/>
    <n v="70000"/>
    <s v="Recon"/>
    <n v="99750"/>
    <x v="9"/>
  </r>
  <r>
    <s v="1359165987"/>
    <d v="2026-06-29T00:00:00"/>
    <s v="MEIKA-BERKARYA"/>
    <s v="Meika Berkarya"/>
    <s v="6287818525580"/>
    <s v="Kab. Kuningan"/>
    <s v="Cilimus"/>
    <s v="Jl. Panawuan Indrapatra, Panawuan"/>
    <s v="Marilah (PS)"/>
    <s v="6281347962553"/>
    <x v="5"/>
    <s v="Kab. Ketapang"/>
    <s v="Kendawangan"/>
    <s v="Jln. PT BFI RT 11 Desa. Sotek ( toko puput, ANTRAKN LANGSUNG KE ALAMAT)"/>
    <n v="1"/>
    <s v="BARANG"/>
    <n v="100"/>
    <n v="0"/>
    <s v="EZ"/>
    <s v="Bulanan"/>
    <s v="Beli 1 Gratis 1 Sikat Punggug"/>
    <m/>
    <n v="74000"/>
    <n v="0"/>
    <n v="0"/>
    <n v="74000"/>
    <m/>
    <s v="Diskon"/>
    <n v="29600"/>
    <n v="44400"/>
    <n v="137000"/>
    <n v="2055"/>
    <m/>
    <m/>
    <m/>
    <m/>
    <x v="1"/>
    <m/>
    <s v="VIP"/>
    <m/>
    <m/>
    <s v="Tidak"/>
    <s v="COD"/>
    <n v="63000"/>
    <s v="-"/>
    <n v="90545"/>
    <x v="20"/>
  </r>
  <r>
    <s v="1360087666"/>
    <d v="2026-06-29T00:00:00"/>
    <s v="MEIKA-BERKARYA"/>
    <s v="Meika Berkarya"/>
    <s v="6287818525580"/>
    <s v="Kab. Kuningan"/>
    <s v="Cilimus"/>
    <s v="Jl. Panawuan Indrapatra, Panawuan"/>
    <s v="Ahyari Yari (Hb)"/>
    <s v="6282223035486"/>
    <x v="15"/>
    <s v="Kab. Kendal"/>
    <s v="Sukorejo"/>
    <s v="Jalan penambahan agus sakti kenjuran desa/kel purwosari Rt 13 Rw 04"/>
    <n v="1"/>
    <s v="BARANG"/>
    <n v="100"/>
    <n v="0"/>
    <s v="EZ"/>
    <s v="Bulanan"/>
    <s v="BELI 1 DAPAT 2 Kacamata Autofokus Ukuran ,2.00"/>
    <m/>
    <n v="25000"/>
    <n v="0"/>
    <n v="0"/>
    <n v="25000"/>
    <m/>
    <s v="Diskon"/>
    <n v="18000"/>
    <n v="7000"/>
    <n v="60000"/>
    <n v="900"/>
    <s v="keluarga"/>
    <m/>
    <d v="2026-07-01T00:00:00"/>
    <m/>
    <x v="0"/>
    <m/>
    <s v="VIP"/>
    <m/>
    <m/>
    <s v="Tidak"/>
    <s v="COD"/>
    <n v="35000"/>
    <s v="Recon"/>
    <n v="52100"/>
    <x v="15"/>
  </r>
  <r>
    <s v="1359257099"/>
    <d v="2026-06-29T00:00:00"/>
    <s v="MEIKA-BERKARYA"/>
    <s v="Meika Berkarya"/>
    <s v="6287818525580"/>
    <s v="Kab. Kuningan"/>
    <s v="Cilimus"/>
    <s v="Jl. Panawuan Indrapatra, Panawuan"/>
    <s v="Manase Simangunsong (BY)"/>
    <s v="6282174139370"/>
    <x v="0"/>
    <s v="Kab. Toba"/>
    <s v="Pintu Pohan Meranti"/>
    <s v="Dusun parsanggarahan. desa pintu Pohan (dekat kantor pos atau kantor pln)"/>
    <n v="1"/>
    <s v="BARANG"/>
    <n v="100"/>
    <n v="0"/>
    <s v="EZ"/>
    <s v="Bulanan"/>
    <s v="BELI 1 DAPAT 2 Kacamata Autofokus"/>
    <m/>
    <n v="54000"/>
    <n v="0"/>
    <n v="0"/>
    <n v="54000"/>
    <m/>
    <s v="Diskon"/>
    <n v="21600"/>
    <n v="32400"/>
    <n v="94000"/>
    <n v="1410"/>
    <m/>
    <m/>
    <m/>
    <m/>
    <x v="1"/>
    <m/>
    <s v="VIP"/>
    <m/>
    <m/>
    <s v="Tidak"/>
    <s v="COD"/>
    <n v="40000"/>
    <s v="-"/>
    <n v="60190"/>
    <x v="20"/>
  </r>
  <r>
    <s v="1360103435"/>
    <d v="2026-06-29T00:00:00"/>
    <s v="MEIKA-BERKARYA"/>
    <s v="Meika Berkarya"/>
    <s v="6287818525580"/>
    <s v="Kab. Kuningan"/>
    <s v="Cilimus"/>
    <s v="Jl. Panawuan Indrapatra, Panawuan"/>
    <s v="H ANWAR (ib)"/>
    <s v="6281339558272"/>
    <x v="2"/>
    <s v="Kab. Bima"/>
    <s v="Sape"/>
    <s v="JLN PELABUHAN SAPE RT 8 RW 4 DESA BUGIS"/>
    <n v="1"/>
    <s v="BARANG"/>
    <n v="100"/>
    <n v="0"/>
    <s v="EZ"/>
    <s v="Bulanan"/>
    <s v="Beli 1 Gratis 1 Sikat Punggug"/>
    <m/>
    <n v="52000"/>
    <n v="0"/>
    <n v="0"/>
    <n v="52000"/>
    <m/>
    <s v="Diskon"/>
    <n v="20800"/>
    <n v="31200"/>
    <n v="108000"/>
    <n v="1620"/>
    <s v="H ANWAR (ib)"/>
    <m/>
    <d v="2026-07-05T00:00:00"/>
    <m/>
    <x v="0"/>
    <m/>
    <s v="VIP"/>
    <m/>
    <m/>
    <s v="Tidak"/>
    <s v="COD"/>
    <n v="56000"/>
    <s v="Recon"/>
    <n v="75180"/>
    <x v="9"/>
  </r>
  <r>
    <s v="1360096396"/>
    <d v="2026-06-29T00:00:00"/>
    <s v="MEIKA-BERKARYA"/>
    <s v="Meika Berkarya"/>
    <s v="6287818525580"/>
    <s v="Kab. Kuningan"/>
    <s v="Cilimus"/>
    <s v="Jl. Panawuan Indrapatra, Panawuan, Kec. Cigandamekar, Kabupaten Kuningan, Jawa Barat"/>
    <s v="Ismail (AK)"/>
    <s v="6285764180523"/>
    <x v="31"/>
    <s v="Batam"/>
    <s v="Lubuk Baja"/>
    <s v="Jl Sriwijaya No22, Lubuk Baja Kota (Hotel Asialink Prasyanti), Kec Lubuk Baja, Kota Batam, Kepulauan Riau"/>
    <n v="1"/>
    <s v="BARANG"/>
    <n v="100"/>
    <n v="5500000"/>
    <s v="EZ"/>
    <s v="Bulanan"/>
    <s v="1 SET GIGI PALSU"/>
    <s v="PASTA GIGI"/>
    <n v="37000"/>
    <n v="0"/>
    <n v="0"/>
    <n v="37000"/>
    <m/>
    <s v="Diskon"/>
    <n v="14800"/>
    <n v="22200"/>
    <n v="94000"/>
    <n v="1410"/>
    <m/>
    <m/>
    <m/>
    <s v="HUBUNGI PENERIMA (LANGSUNG ANTAR KE ALAMAT)"/>
    <x v="1"/>
    <m/>
    <s v="VIP"/>
    <m/>
    <m/>
    <s v="Tidak"/>
    <s v="COD"/>
    <n v="57000"/>
    <s v="-"/>
    <n v="70390"/>
    <x v="20"/>
  </r>
  <r>
    <s v="1359230581"/>
    <d v="2026-06-29T00:00:00"/>
    <s v="MEIKA-BERKARYA"/>
    <s v="Meika Berkarya"/>
    <s v="6287818525580"/>
    <s v="Kab. Kuningan"/>
    <s v="Cilimus"/>
    <s v="Jl. Panawuan Indrapatra, Panawuan"/>
    <s v="Lusia Emy Sriwati Od."/>
    <s v="6281250492748"/>
    <x v="5"/>
    <s v="Kab. Sintang"/>
    <s v="Sintang"/>
    <s v="Jln. Tangguk Yunus Gg. Pengayoman Desa Baning Kota Sungai Ana Rt 14 Kec Sintang (DIANTAR LANGSUNG KE ALAMAT PENERIMA) Samping Kost-Kostan."/>
    <n v="1"/>
    <s v="BARANG"/>
    <n v="100"/>
    <n v="0"/>
    <s v="EZ"/>
    <s v="Bulanan"/>
    <s v="Beli 1 Gratis 1 Sikat Punggug"/>
    <m/>
    <n v="74000"/>
    <n v="0"/>
    <n v="0"/>
    <n v="74000"/>
    <m/>
    <s v="Diskon"/>
    <n v="29600"/>
    <n v="44400"/>
    <n v="144000"/>
    <n v="2160"/>
    <s v="Lusia Emy Sriwati Od."/>
    <m/>
    <d v="2026-07-04T00:00:00"/>
    <m/>
    <x v="0"/>
    <m/>
    <s v="VIP"/>
    <m/>
    <m/>
    <s v="Tidak"/>
    <s v="COD"/>
    <n v="70000"/>
    <s v="Recon"/>
    <n v="97440"/>
    <x v="7"/>
  </r>
  <r>
    <s v="1360096331"/>
    <d v="2026-06-29T00:00:00"/>
    <s v="MEIKA-BERKARYA"/>
    <s v="Meika Berkarya"/>
    <s v="6287818525580"/>
    <s v="Kab. Kuningan"/>
    <s v="Cilimus"/>
    <s v="Jl. Panawuan Indrapatra, Panawuan"/>
    <s v="Muh. Nasir (Jj)"/>
    <s v="6281354368444"/>
    <x v="26"/>
    <s v="Bandung"/>
    <s v="Cibeunying Kidul"/>
    <s v="Jl. Cikutra Baru Vi Manna Rasa Bakery Kel. Neglasari Kec. Cibeunying Kaler Kota Bandung"/>
    <n v="1"/>
    <s v="BARANG"/>
    <n v="100"/>
    <n v="0"/>
    <s v="EZ"/>
    <s v="Bulanan"/>
    <s v="Beli 1 Pembesar Layar Hp"/>
    <m/>
    <n v="12000"/>
    <n v="0"/>
    <n v="0"/>
    <n v="12000"/>
    <m/>
    <s v="Diskon"/>
    <n v="7000"/>
    <n v="5000"/>
    <n v="80000"/>
    <n v="1200"/>
    <s v="Meika Berkarya"/>
    <m/>
    <d v="2026-07-07T00:00:00"/>
    <m/>
    <x v="1"/>
    <m/>
    <s v="VIP"/>
    <m/>
    <m/>
    <s v="Tidak"/>
    <s v="COD"/>
    <n v="68000"/>
    <s v="-"/>
    <n v="73800"/>
    <x v="0"/>
  </r>
  <r>
    <s v="1360133336"/>
    <d v="2026-06-29T00:00:00"/>
    <s v="MEIKA-BERKARYA"/>
    <s v="Meika Berkarya"/>
    <s v="6287818525580"/>
    <s v="Kab. Kuningan"/>
    <s v="Cilimus"/>
    <s v="Jl. Panawuan Indrapatra, Panawuan, Kec. Cigandamekar, Kabupaten Kuningan, Jawa Barat"/>
    <s v="Anye ( Di)"/>
    <s v="6285347471147"/>
    <x v="32"/>
    <s v="Kab. Bulungan"/>
    <s v="Tanjung Palas Barat"/>
    <s v="Desa Long Sam, Pinggir Jln Pu Rt1 ( Patokan Rumah, 250 M Dari Gereja Gpdi Long Sam) Kec Tanjung Palas Barat"/>
    <n v="1"/>
    <s v="BARANG"/>
    <n v="100"/>
    <n v="0"/>
    <s v="EZ"/>
    <s v="Bulanan"/>
    <s v="2 PCS TOPI KOMANDO (COKELAT)"/>
    <m/>
    <n v="72000"/>
    <n v="0"/>
    <n v="0"/>
    <n v="72000"/>
    <m/>
    <s v="Diskon"/>
    <n v="28800"/>
    <n v="43200"/>
    <n v="182000"/>
    <n v="2730"/>
    <s v="Anye ( Di)"/>
    <m/>
    <d v="2026-07-07T00:00:00"/>
    <s v="HUBUNGI PENERIMA (LANGSUNG ANTAR KE ALAMAT)"/>
    <x v="0"/>
    <m/>
    <s v="VIP"/>
    <m/>
    <m/>
    <s v="Tidak"/>
    <s v="COD"/>
    <n v="110000"/>
    <s v="Recon"/>
    <n v="136070"/>
    <x v="0"/>
  </r>
  <r>
    <s v="1360133401"/>
    <d v="2026-06-29T00:00:00"/>
    <s v="MEIKA-BERKARYA"/>
    <s v="Meika Berkarya"/>
    <s v="6287818525580"/>
    <s v="Kab. Kuningan"/>
    <s v="Cilimus"/>
    <s v="Jl. Panawuan Indrapatra, Panawuan"/>
    <s v="Nurjanna Ibrahim Od."/>
    <s v="6282192475240"/>
    <x v="14"/>
    <s v="Parepare"/>
    <s v="Bacukiki Barat"/>
    <s v="Jln. Arung Tarumpu Rw 002 Rt 003 Kelurahan Lumpue Kec Bacukiki Barat (DIANTAR LANGSUNG KE ALAMAT PENERIMA)."/>
    <n v="1"/>
    <s v="BARANG"/>
    <n v="100"/>
    <n v="0"/>
    <s v="EZ"/>
    <s v="Bulanan"/>
    <s v="Beli 1 Gratis 1 Sikat Punggug"/>
    <m/>
    <n v="53000"/>
    <n v="0"/>
    <n v="0"/>
    <n v="53000"/>
    <m/>
    <s v="Diskon"/>
    <n v="21200"/>
    <n v="31800"/>
    <n v="123000"/>
    <n v="1845"/>
    <m/>
    <m/>
    <m/>
    <m/>
    <x v="1"/>
    <m/>
    <s v="VIP"/>
    <m/>
    <m/>
    <s v="Tidak"/>
    <s v="COD"/>
    <n v="70000"/>
    <s v="-"/>
    <n v="89355"/>
    <x v="20"/>
  </r>
  <r>
    <s v="1360131983"/>
    <d v="2026-06-29T00:00:00"/>
    <s v="MEIKA-BERKARYA"/>
    <s v="Meika Berkarya"/>
    <s v="6287818525580"/>
    <s v="Kab. Kuningan"/>
    <s v="Cilimus"/>
    <s v="Jl. Panawuan Indrapatra, Panawuan"/>
    <s v="Abdul Rahman (PS)"/>
    <s v="6285398894567"/>
    <x v="14"/>
    <s v="Kab. Bantaeng"/>
    <s v="Bissappu"/>
    <s v="Beloparang, Kelurahan. Bonto Lebang, RT 02 RW 01 ( depan mesjid nurul amin, ANTRAKN LANGSUNG KE ALAMAT)"/>
    <n v="1"/>
    <s v="BARANG"/>
    <n v="100"/>
    <n v="0"/>
    <s v="EZ"/>
    <s v="Bulanan"/>
    <s v="Beli 1 Gratis 1 Sikat Punggug Warna: Ungu dan Pink"/>
    <m/>
    <n v="61000"/>
    <n v="0"/>
    <n v="0"/>
    <n v="61000"/>
    <m/>
    <s v="Diskon"/>
    <n v="24400"/>
    <n v="36600"/>
    <n v="131000"/>
    <n v="1965"/>
    <m/>
    <m/>
    <m/>
    <m/>
    <x v="1"/>
    <m/>
    <s v="VIP"/>
    <m/>
    <m/>
    <s v="Tidak"/>
    <s v="COD"/>
    <n v="70000"/>
    <s v="-"/>
    <n v="92435"/>
    <x v="20"/>
  </r>
  <r>
    <s v="1360131574"/>
    <d v="2026-06-29T00:00:00"/>
    <s v="MEIKA-BERKARYA"/>
    <s v="Meika Berkarya"/>
    <s v="6287818525580"/>
    <s v="Kab. Kuningan"/>
    <s v="Cilimus"/>
    <s v="Jl. Panawuan Indrapatra, Panawuan"/>
    <s v="Tjatja suhendar ( H Caca ) Od."/>
    <s v="6289520211477"/>
    <x v="26"/>
    <s v="Kab. Cirebon"/>
    <s v="Palimanan"/>
    <s v="Blok Zhondol Rt 04 Rw 04 Desa Pegagan Kec Palimanan (DIANTAR LANGSUNG KE ALAMAT PENERIMA)."/>
    <n v="1"/>
    <s v="BARANG"/>
    <n v="100"/>
    <n v="0"/>
    <s v="EZ"/>
    <s v="Bulanan"/>
    <s v="Beli 1 Gratis 1 Sikat Punggug"/>
    <m/>
    <n v="8000"/>
    <n v="0"/>
    <n v="0"/>
    <n v="8000"/>
    <m/>
    <s v="Diskon"/>
    <n v="3000"/>
    <n v="5000"/>
    <n v="78000"/>
    <n v="1170"/>
    <s v="Tjatja suhendar ( H Caca ) Od."/>
    <m/>
    <d v="2026-06-30T00:00:00"/>
    <m/>
    <x v="0"/>
    <m/>
    <s v="VIP"/>
    <m/>
    <m/>
    <s v="Tidak"/>
    <s v="COD"/>
    <n v="70000"/>
    <s v="Recon"/>
    <n v="71830"/>
    <x v="25"/>
  </r>
  <r>
    <s v="1360131864"/>
    <d v="2026-06-29T00:00:00"/>
    <s v="MEIKA-BERKARYA"/>
    <s v="Meika Berkarya"/>
    <s v="6287818525580"/>
    <s v="Kab. Kuningan"/>
    <s v="Cilimus"/>
    <s v="Jl. Panawuan Indrapatra, Panawuan"/>
    <s v="Asepmuhamadnurdin (RM)"/>
    <s v="6288214193933"/>
    <x v="26"/>
    <s v="Kab. Bogor"/>
    <s v="Citeureup"/>
    <s v="Jln.atengilyas dekat Sindoro cell RT 01 RW 07 kampung muhara desa citeureup kecamatan citeureup"/>
    <n v="1"/>
    <s v="BARANG"/>
    <n v="100"/>
    <n v="0"/>
    <s v="EZ"/>
    <s v="Bulanan"/>
    <s v="BELI 1 DAPAT 2 Kacamata Autofokus"/>
    <m/>
    <n v="15000"/>
    <n v="0"/>
    <n v="0"/>
    <n v="15000"/>
    <m/>
    <s v="Diskon"/>
    <n v="9000"/>
    <n v="6000"/>
    <n v="53500"/>
    <n v="802.5"/>
    <s v="Asepmuhamadnurdin (RM)"/>
    <m/>
    <d v="2026-06-30T00:00:00"/>
    <m/>
    <x v="0"/>
    <m/>
    <s v="VIP"/>
    <m/>
    <m/>
    <s v="Tidak"/>
    <s v="COD"/>
    <n v="38500"/>
    <s v="Recon"/>
    <n v="46697.5"/>
    <x v="25"/>
  </r>
  <r>
    <s v="1360138616"/>
    <d v="2026-06-29T00:00:00"/>
    <s v="MEIKA-BERKARYA"/>
    <s v="Meika Berkarya"/>
    <s v="6287818525580"/>
    <s v="Kab. Kuningan"/>
    <s v="Cilimus"/>
    <s v="Jl. Panawuan Indrapatra, Panawuan"/>
    <s v="Addali (PS)"/>
    <s v="6282199261438"/>
    <x v="14"/>
    <s v="Kab. Luwu"/>
    <s v="Lamasi Timur"/>
    <s v="Kantor Camat Lamasi Timur, Desa. To Lemo (ANTRAKN LANGSUNG KE ALAMAT)"/>
    <n v="1"/>
    <s v="BARANG"/>
    <n v="100"/>
    <n v="0"/>
    <s v="EZ"/>
    <s v="Bulanan"/>
    <s v="Beli 1 Gratis 1 Parfum Mobil Varian: Lemon dan Cologne"/>
    <m/>
    <n v="61000"/>
    <n v="0"/>
    <n v="0"/>
    <n v="61000"/>
    <m/>
    <s v="Diskon"/>
    <n v="24400"/>
    <n v="36600"/>
    <n v="165000"/>
    <n v="2475"/>
    <s v="Addali (PS)"/>
    <m/>
    <d v="2026-07-06T00:00:00"/>
    <m/>
    <x v="0"/>
    <m/>
    <s v="VIP"/>
    <m/>
    <m/>
    <s v="Tidak"/>
    <s v="COD"/>
    <n v="104000"/>
    <s v="Recon"/>
    <n v="125925"/>
    <x v="3"/>
  </r>
  <r>
    <s v="1360142223"/>
    <d v="2026-06-29T00:00:00"/>
    <s v="MEIKA-BERKARYA"/>
    <s v="Meika Berkarya"/>
    <s v="6287818525580"/>
    <s v="Kab. Kuningan"/>
    <s v="Cilimus"/>
    <s v="Jl. Panawuan Indrapatra, Panawuan"/>
    <s v="Sucipto (Bar)"/>
    <s v="6285776236083"/>
    <x v="4"/>
    <s v="Kab. Batanghari"/>
    <s v="Mersam"/>
    <s v="Sucipto, Alamat. Desa Simpang Rantau Gedang, RT 09, Kec. Mersam, No Hp : ,6285776236083 ( DIKIRIM LANGSUNG KE ALAMAT PENERIMA) (Usia pemakai 74 tahun, ukuran plus/minus tidak diketahui, mohon dibantu sesuaikan.)"/>
    <n v="1"/>
    <s v="BARANG"/>
    <n v="100"/>
    <n v="0"/>
    <s v="EZ"/>
    <s v="Bulanan"/>
    <s v="BELI 1 DAPAT 2 Kacamata Autofokus"/>
    <m/>
    <n v="45000"/>
    <n v="0"/>
    <n v="0"/>
    <n v="45000"/>
    <m/>
    <s v="Diskon"/>
    <n v="18000"/>
    <n v="27000"/>
    <n v="85000"/>
    <n v="1275"/>
    <s v="Sucipto (Bar)"/>
    <m/>
    <d v="2026-07-04T00:00:00"/>
    <m/>
    <x v="0"/>
    <m/>
    <s v="VIP"/>
    <m/>
    <m/>
    <s v="Tidak"/>
    <s v="COD"/>
    <n v="40000"/>
    <s v="Recon"/>
    <n v="56725"/>
    <x v="7"/>
  </r>
  <r>
    <s v="1360137921"/>
    <d v="2026-06-29T00:00:00"/>
    <s v="MEIKA-BERKARYA"/>
    <s v="Meika Berkarya"/>
    <s v="6287818525580"/>
    <s v="Kab. Kuningan"/>
    <s v="Cilimus"/>
    <s v="Jl. Panawuan Indrapatra, Panawuan"/>
    <s v="Maman (Jj)"/>
    <s v="6282194412200"/>
    <x v="8"/>
    <s v="Kab. Poso"/>
    <s v="Pamona Puselemba"/>
    <s v="Kelurahan /Desa Pamona RT 18 RW 19 Pasar Siwagilemba Jln. Poros Tentena Kec. Pamona Puselemba"/>
    <n v="1"/>
    <s v="BARANG"/>
    <n v="100"/>
    <n v="0"/>
    <s v="EZ"/>
    <s v="Bulanan"/>
    <s v="Beli 1 Gratis 1 Sikat Punggug"/>
    <m/>
    <n v="85000"/>
    <n v="0"/>
    <n v="0"/>
    <n v="85000"/>
    <m/>
    <s v="Diskon"/>
    <n v="34000"/>
    <n v="51000"/>
    <n v="155000"/>
    <n v="2325"/>
    <s v="Maman (Jj)"/>
    <m/>
    <d v="2026-07-06T00:00:00"/>
    <m/>
    <x v="0"/>
    <m/>
    <s v="VIP"/>
    <m/>
    <m/>
    <s v="Tidak"/>
    <s v="COD"/>
    <n v="70000"/>
    <s v="Recon"/>
    <n v="101675"/>
    <x v="3"/>
  </r>
  <r>
    <s v="1360133907"/>
    <d v="2026-06-29T00:00:00"/>
    <s v="MEIKA-BERKARYA"/>
    <s v="Meika Berkarya"/>
    <s v="6287818525580"/>
    <s v="Kab. Kuningan"/>
    <s v="Cilimus"/>
    <s v="Jl. Panawuan Indrapatra, Panawuan"/>
    <s v="Yosef loin (Kin)"/>
    <s v="6282151780604"/>
    <x v="5"/>
    <s v="Kab. Bengkayang"/>
    <s v="Jagoi Babang"/>
    <s v="Dusun Belida RT 8 RW 6 Desa Sekida, Dekat Kantor Desa (LANGSUNG DIANTARKAN KE ALAMAT)"/>
    <n v="1"/>
    <s v="BARANG"/>
    <n v="100"/>
    <n v="0"/>
    <s v="EZ"/>
    <s v="Bulanan"/>
    <s v="Beli 1 Gratis 1 Sikat Punggug"/>
    <m/>
    <n v="74000"/>
    <n v="0"/>
    <n v="0"/>
    <n v="74000"/>
    <m/>
    <s v="Diskon"/>
    <n v="29600"/>
    <n v="44400"/>
    <n v="144000"/>
    <n v="2160"/>
    <s v="Yosef loin (Kin)"/>
    <m/>
    <d v="2026-07-05T00:00:00"/>
    <m/>
    <x v="0"/>
    <m/>
    <s v="VIP"/>
    <m/>
    <m/>
    <s v="Tidak"/>
    <s v="COD"/>
    <n v="70000"/>
    <s v="Recon"/>
    <n v="97440"/>
    <x v="9"/>
  </r>
  <r>
    <s v="1360134061"/>
    <d v="2026-06-29T00:00:00"/>
    <s v="MEIKA-BERKARYA"/>
    <s v="Meika Berkarya"/>
    <s v="6287818525580"/>
    <s v="Kab. Kuningan"/>
    <s v="Cilimus"/>
    <s v="Jl. Panawuan Indrapatra, Panawuan"/>
    <s v="Karolina Sintia Devi (Kin)"/>
    <s v="6281239313711"/>
    <x v="1"/>
    <s v="Kab. Sikka"/>
    <s v="Alok Timur"/>
    <s v="Lingkar Luar, Lorena RT 30 RW 006 Kelurahan Kota Baru"/>
    <n v="1"/>
    <s v="BARANG"/>
    <n v="100"/>
    <n v="0"/>
    <s v="EZ"/>
    <s v="Bulanan"/>
    <s v="Beli 1 Gratis 1 Sikat Punggug"/>
    <m/>
    <n v="80000"/>
    <n v="0"/>
    <n v="0"/>
    <n v="80000"/>
    <m/>
    <s v="Diskon"/>
    <n v="32000"/>
    <n v="48000"/>
    <n v="150000"/>
    <n v="2250"/>
    <s v="Karolina Sintia Devi (Kin)"/>
    <m/>
    <d v="2026-07-06T00:00:00"/>
    <m/>
    <x v="0"/>
    <m/>
    <s v="VIP"/>
    <m/>
    <m/>
    <s v="Tidak"/>
    <s v="COD"/>
    <n v="70000"/>
    <s v="Recon"/>
    <n v="99750"/>
    <x v="3"/>
  </r>
  <r>
    <s v="1360131154"/>
    <d v="2026-06-29T00:00:00"/>
    <s v="MEIKA-BERKARYA"/>
    <s v="Meika Berkarya"/>
    <s v="6287818525580"/>
    <s v="Kab. Kuningan"/>
    <s v="Cilimus"/>
    <s v="Jl. Panawuan Indrapatra, Panawuan"/>
    <s v="Pk Komang (Jj)"/>
    <s v="6287865945277"/>
    <x v="12"/>
    <s v="Denpasar"/>
    <s v="Denpasar Utara"/>
    <s v="Jln. Ciko Maria Kelurahan /Desa Peguyangan, Patokan rumah yang Toko Roko dan Warung Madura, rumah warna putih"/>
    <n v="1"/>
    <s v="BARANG"/>
    <n v="100"/>
    <n v="0"/>
    <s v="EZ"/>
    <s v="Bulanan"/>
    <s v="Beli 1 Gratis 1 Sikat Punggug"/>
    <m/>
    <n v="30000"/>
    <n v="0"/>
    <n v="0"/>
    <n v="30000"/>
    <m/>
    <s v="Diskon"/>
    <n v="12000"/>
    <n v="18000"/>
    <n v="97000"/>
    <n v="1455"/>
    <s v="Pk Komang (Jj)"/>
    <m/>
    <d v="2026-07-03T00:00:00"/>
    <m/>
    <x v="0"/>
    <m/>
    <s v="VIP"/>
    <m/>
    <m/>
    <s v="Tidak"/>
    <s v="COD"/>
    <n v="67000"/>
    <s v="Recon"/>
    <n v="77545"/>
    <x v="14"/>
  </r>
  <r>
    <s v="1360119335"/>
    <d v="2026-06-29T00:00:00"/>
    <s v="MEIKA-BERKARYA"/>
    <s v="Meika Berkarya"/>
    <s v="6287818525580"/>
    <s v="Kab. Kuningan"/>
    <s v="Cilimus"/>
    <s v="Jl. Panawuan Indrapatra, Panawuan, Kec. Cigandamekar, Kabupaten Kuningan, Jawa Barat"/>
    <s v="Sartomo (Is)"/>
    <s v="6282151368140"/>
    <x v="5"/>
    <s v="Kab. Sambas"/>
    <s v="Sejangkung"/>
    <s v="RT 06 RW 03 , Dusun parit arung Desa / Kelurahan Penakalan Patokan Depan warung jaitun, Kec Sejangkung Kota / Kab Sambas Provinsi Kalimantan Barat"/>
    <n v="1"/>
    <s v="BARANG"/>
    <n v="100"/>
    <n v="0"/>
    <s v="EZ"/>
    <s v="Bulanan"/>
    <s v="1 SET GIGI PALSU"/>
    <m/>
    <n v="74000"/>
    <n v="0"/>
    <n v="0"/>
    <n v="74000"/>
    <m/>
    <s v="Diskon"/>
    <n v="29600"/>
    <n v="44400"/>
    <n v="129000"/>
    <n v="1935"/>
    <m/>
    <m/>
    <m/>
    <s v="HUBUNGI PENERIMA (LANGSUNG ANTAR KE ALAMAT)"/>
    <x v="1"/>
    <m/>
    <s v="VIP"/>
    <m/>
    <m/>
    <s v="Tidak"/>
    <s v="COD"/>
    <n v="55000"/>
    <s v="-"/>
    <n v="82665"/>
    <x v="20"/>
  </r>
  <r>
    <s v="1360120658"/>
    <d v="2026-06-29T00:00:00"/>
    <s v="MEIKA-BERKARYA"/>
    <s v="Meika Berkarya"/>
    <s v="6287818525580"/>
    <s v="Kab. Kuningan"/>
    <s v="Cilimus"/>
    <s v="Jl. Panawuan Indrapatra, Panawuan"/>
    <s v="Keenan Ken (PS)"/>
    <s v="6281242424138"/>
    <x v="14"/>
    <s v="Kab. Maros"/>
    <s v="Moncongloe"/>
    <s v="BTN ASABRI Blok B 4 no 21 Desa. Moncongloe Lappara (ANTRAKN LANGSUNG KE ALAMAT)"/>
    <n v="1"/>
    <s v="BARANG"/>
    <n v="100"/>
    <n v="0"/>
    <s v="EZ"/>
    <s v="Bulanan"/>
    <s v="Beli 1 Gratis 1 Sikat Punggug"/>
    <m/>
    <n v="61000"/>
    <n v="0"/>
    <n v="0"/>
    <n v="61000"/>
    <m/>
    <s v="Diskon"/>
    <n v="24400"/>
    <n v="36600"/>
    <n v="131000"/>
    <n v="1965"/>
    <s v="Keenan Ken (PS)"/>
    <m/>
    <d v="2026-07-04T00:00:00"/>
    <m/>
    <x v="0"/>
    <m/>
    <s v="VIP"/>
    <m/>
    <m/>
    <s v="Tidak"/>
    <s v="COD"/>
    <n v="70000"/>
    <s v="Recon"/>
    <n v="92435"/>
    <x v="7"/>
  </r>
  <r>
    <s v="1360118709"/>
    <d v="2026-06-29T00:00:00"/>
    <s v="MEIKA-BERKARYA"/>
    <s v="Meika Berkarya"/>
    <s v="6287818525580"/>
    <s v="Kab. Kuningan"/>
    <s v="Cilimus"/>
    <s v="Jl. Panawuan Indrapatra, Panawuan"/>
    <s v="Kiswanto alias tris genduuut (Bar)"/>
    <s v="6283190056701"/>
    <x v="15"/>
    <s v="Kab. Brebes"/>
    <s v="Bulakamba"/>
    <s v="Kiswanto Alias Tris Gendut , Alamat. Desa Cipelem, Gg. Kemuning III, Komplek BP. Wartono, RT 01/RW 07, Kec. Bulakamba, No Hp : ,62 831-9005-6701 ( DIKIRIM LANGSUNG KE ALAMAT PENERIMA)"/>
    <n v="1"/>
    <s v="BARANG"/>
    <n v="100"/>
    <n v="0"/>
    <s v="EZ"/>
    <s v="Bulanan"/>
    <s v="BELI 1 DAPAT 2 Kacamata Autofokus"/>
    <m/>
    <n v="25000"/>
    <n v="0"/>
    <n v="0"/>
    <n v="25000"/>
    <m/>
    <s v="Diskon"/>
    <n v="18000"/>
    <n v="7000"/>
    <n v="65000"/>
    <n v="975"/>
    <s v="Kiswanto alias tris genduuut (Bar)"/>
    <m/>
    <d v="2026-07-01T00:00:00"/>
    <m/>
    <x v="0"/>
    <m/>
    <s v="VIP"/>
    <m/>
    <m/>
    <s v="Tidak"/>
    <s v="COD"/>
    <n v="40000"/>
    <s v="Recon"/>
    <n v="57025"/>
    <x v="15"/>
  </r>
  <r>
    <s v="1360115262"/>
    <d v="2026-06-29T00:00:00"/>
    <s v="MEIKA-BERKARYA"/>
    <s v="Meika Berkarya"/>
    <s v="6287818525580"/>
    <s v="Kab. Kuningan"/>
    <s v="Cilimus"/>
    <s v="Jl. Panawuan Indrapatra, Panawuan"/>
    <s v="Opa Farell (PS)"/>
    <s v="6285159911949"/>
    <x v="24"/>
    <s v="Jakarta Barat"/>
    <s v="Pal Merah"/>
    <s v="Jln. Kota Bambu Utara ll No 21 RT / RW 04/ 05 Kelurahan. Kota Bambu Utara ( tepatnya di sebelah rumah Alquran )"/>
    <n v="1"/>
    <s v="BARANG"/>
    <n v="100"/>
    <n v="0"/>
    <s v="EZ"/>
    <s v="Bulanan"/>
    <s v="Beli 1 Gratis 1 Sikat Punggug Warna: Biru dan Pink"/>
    <m/>
    <n v="14000"/>
    <n v="0"/>
    <n v="0"/>
    <n v="14000"/>
    <m/>
    <s v="Diskon"/>
    <n v="8000"/>
    <n v="6000"/>
    <n v="84000"/>
    <n v="1260"/>
    <s v="ybs"/>
    <m/>
    <d v="2026-07-05T00:00:00"/>
    <m/>
    <x v="1"/>
    <m/>
    <s v="VIP"/>
    <m/>
    <m/>
    <s v="Tidak"/>
    <s v="COD"/>
    <n v="70000"/>
    <s v="-"/>
    <n v="76740"/>
    <x v="9"/>
  </r>
  <r>
    <s v="1360115328"/>
    <d v="2026-06-29T00:00:00"/>
    <s v="MEIKA-BERKARYA"/>
    <s v="Meika Berkarya"/>
    <s v="6287818525580"/>
    <s v="Kab. Kuningan"/>
    <s v="Cilimus"/>
    <s v="Jl. Panawuan Indrapatra, Panawuan"/>
    <s v="Tini Od."/>
    <s v="6285341980252"/>
    <x v="8"/>
    <s v="Kab. Poso"/>
    <s v="Pamona Puselemba"/>
    <s v="Desa Soe Kec Pamona Puselemba (DIANTAR LANGSUNG KE ALAMAT PENERIMA) Rt 03 Rw 02 Patokan Rumah Belakang Kantor Desa Soe Lorong Kanan Depan Lapangan Volly"/>
    <n v="1"/>
    <s v="BARANG"/>
    <n v="100"/>
    <n v="0"/>
    <s v="EZ"/>
    <s v="Bulanan"/>
    <s v="Beli 1 Gratis 1 Sikat Punggug"/>
    <m/>
    <n v="85000"/>
    <n v="0"/>
    <n v="0"/>
    <n v="85000"/>
    <m/>
    <s v="Diskon"/>
    <n v="34000"/>
    <n v="51000"/>
    <n v="155000"/>
    <n v="2325"/>
    <s v="Tini Od."/>
    <m/>
    <d v="2026-07-05T00:00:00"/>
    <m/>
    <x v="0"/>
    <m/>
    <s v="VIP"/>
    <m/>
    <m/>
    <s v="Tidak"/>
    <s v="COD"/>
    <n v="70000"/>
    <s v="Recon"/>
    <n v="101675"/>
    <x v="9"/>
  </r>
  <r>
    <s v="1360128926"/>
    <d v="2026-06-29T00:00:00"/>
    <s v="MEIKA-BERKARYA"/>
    <s v="Meika Berkarya"/>
    <s v="6287818525580"/>
    <s v="Kab. Kuningan"/>
    <s v="Cilimus"/>
    <s v="Jl. Panawuan Indrapatra, Panawuan"/>
    <s v="Rofiko Mukmin (Kin)"/>
    <s v="6285268393603"/>
    <x v="34"/>
    <s v="Pangkal Pinang"/>
    <s v="Taman Sari"/>
    <s v="Jalan Sumedang No. 56 Kelurahan Kejaksaan RT 4 RW 3"/>
    <n v="1"/>
    <s v="BARANG"/>
    <n v="100"/>
    <n v="0"/>
    <s v="EZ"/>
    <s v="Bulanan"/>
    <s v="Beli 1 Gratis 1 Sikat Punggug"/>
    <m/>
    <n v="38000"/>
    <n v="0"/>
    <n v="0"/>
    <n v="38000"/>
    <m/>
    <s v="Diskon"/>
    <n v="15200"/>
    <n v="22800"/>
    <n v="103000"/>
    <n v="1545"/>
    <s v="Rofiko Mukmin (Kin)"/>
    <m/>
    <d v="2026-07-02T00:00:00"/>
    <m/>
    <x v="0"/>
    <m/>
    <s v="VIP"/>
    <m/>
    <m/>
    <s v="Tidak"/>
    <s v="COD"/>
    <n v="65000"/>
    <s v="Recon"/>
    <n v="78655"/>
    <x v="18"/>
  </r>
  <r>
    <s v="1360130932"/>
    <d v="2026-06-29T00:00:00"/>
    <s v="MEIKA-BERKARYA"/>
    <s v="Meika Berkarya"/>
    <s v="6287818525580"/>
    <s v="Kab. Kuningan"/>
    <s v="Cilimus"/>
    <s v="Jl. Panawuan Indrapatra, Panawuan"/>
    <s v="Edo Tampu (Kin)"/>
    <s v="6281382220263"/>
    <x v="0"/>
    <s v="Kab. Asahan"/>
    <s v="Simpang Empat"/>
    <s v="Kel/Desa Sei/Sungai Lama, Kampung Pardomuan Samping Gereja Katolik, Dekat Tower Telkomsel"/>
    <n v="1"/>
    <s v="BARANG"/>
    <n v="100"/>
    <n v="0"/>
    <s v="EZ"/>
    <s v="Bulanan"/>
    <s v="Beli 1 Gratis 1 Sikat Punggug"/>
    <m/>
    <n v="54000"/>
    <n v="0"/>
    <n v="0"/>
    <n v="54000"/>
    <m/>
    <s v="Diskon"/>
    <n v="21600"/>
    <n v="32400"/>
    <n v="124000"/>
    <n v="1860"/>
    <s v="Edo Tampu (Kin)"/>
    <m/>
    <d v="2026-07-04T00:00:00"/>
    <m/>
    <x v="0"/>
    <m/>
    <s v="VIP"/>
    <m/>
    <m/>
    <s v="Tidak"/>
    <s v="COD"/>
    <n v="70000"/>
    <s v="Recon"/>
    <n v="89740"/>
    <x v="7"/>
  </r>
  <r>
    <s v="1360128290"/>
    <d v="2026-06-29T00:00:00"/>
    <s v="MEIKA-BERKARYA"/>
    <s v="Meika Berkarya"/>
    <s v="6287818525580"/>
    <s v="Kab. Kuningan"/>
    <s v="Cilimus"/>
    <s v="Jl. Panawuan Indrapatra, Panawuan"/>
    <s v="Aco R Ranta (PS)"/>
    <s v="6281355101458"/>
    <x v="18"/>
    <s v="Kab. Mamuju Tengah"/>
    <s v="Tobadak"/>
    <s v="Dusun. Manurung RT 01 Desa. Tobadak (Belakang kantor kementerian Agama, ANTRAKN LANGSUNG KE ALAMAT)"/>
    <n v="1"/>
    <s v="BARANG"/>
    <n v="100"/>
    <n v="0"/>
    <s v="EZ"/>
    <s v="Bulanan"/>
    <s v="Beli 1 Gratis 1 Sikat Punggug"/>
    <m/>
    <n v="71000"/>
    <n v="0"/>
    <n v="0"/>
    <n v="71000"/>
    <m/>
    <s v="Diskon"/>
    <n v="28400"/>
    <n v="42600"/>
    <n v="131000"/>
    <n v="1965"/>
    <s v="Aco R Ranta (PS)"/>
    <m/>
    <d v="2026-07-05T00:00:00"/>
    <m/>
    <x v="0"/>
    <m/>
    <s v="VIP"/>
    <m/>
    <m/>
    <s v="Tidak"/>
    <s v="COD"/>
    <n v="60000"/>
    <s v="Recon"/>
    <n v="86435"/>
    <x v="9"/>
  </r>
  <r>
    <s v="1360123789"/>
    <d v="2026-06-29T00:00:00"/>
    <s v="MEIKA-BERKARYA"/>
    <s v="Meika Berkarya"/>
    <s v="6287818525580"/>
    <s v="Kab. Kuningan"/>
    <s v="Cilimus"/>
    <s v="Jl. Panawuan Indrapatra, Panawuan"/>
    <s v="Abdullah (PS)"/>
    <s v="6282299922045"/>
    <x v="24"/>
    <s v="Jakarta Pusat"/>
    <s v="Cempaka Putih"/>
    <s v="Jl. Sayuuti III No. 7A RT/RW 06/06 Kelurahan. Rawasari (ANTRAKN LANGSUNG KE ALAMAT)"/>
    <n v="1"/>
    <s v="BARANG"/>
    <n v="100"/>
    <n v="0"/>
    <s v="EZ"/>
    <s v="Bulanan"/>
    <s v="Beli 1 Gratis 1 Sikat Punggug"/>
    <m/>
    <n v="14000"/>
    <n v="0"/>
    <n v="0"/>
    <n v="14000"/>
    <m/>
    <s v="Diskon"/>
    <n v="8000"/>
    <n v="6000"/>
    <n v="84000"/>
    <n v="1260"/>
    <s v="ybs"/>
    <m/>
    <d v="2026-07-04T00:00:00"/>
    <m/>
    <x v="1"/>
    <m/>
    <s v="VIP"/>
    <m/>
    <m/>
    <s v="Tidak"/>
    <s v="COD"/>
    <n v="70000"/>
    <s v="-"/>
    <n v="76740"/>
    <x v="7"/>
  </r>
  <r>
    <s v="1360128203"/>
    <d v="2026-06-29T00:00:00"/>
    <s v="MEIKA-BERKARYA"/>
    <s v="Meika Berkarya"/>
    <s v="6287818525580"/>
    <s v="Kab. Kuningan"/>
    <s v="Cilimus"/>
    <s v="Jl. Panawuan Indrapatra, Panawuan"/>
    <s v="Umar (PS)"/>
    <s v="6281220069107"/>
    <x v="26"/>
    <s v="Kab. Subang"/>
    <s v="Cikaum"/>
    <s v="Kampung. Sukajaya RT 02/RW 01 Desa. Cikaum Barat (ANTRAKN LANGSUNG PAKET KE ALAMAT)"/>
    <n v="1"/>
    <s v="BARANG"/>
    <n v="100"/>
    <n v="0"/>
    <s v="EZ"/>
    <s v="Bulanan"/>
    <s v="Beli 1 Gratis 1 Sikat Punggug"/>
    <m/>
    <n v="16000"/>
    <n v="0"/>
    <n v="0"/>
    <n v="16000"/>
    <m/>
    <s v="Diskon"/>
    <n v="11000"/>
    <n v="5000"/>
    <n v="86000"/>
    <n v="1290"/>
    <s v="Umar (PS)"/>
    <m/>
    <d v="2026-07-02T00:00:00"/>
    <m/>
    <x v="0"/>
    <m/>
    <s v="VIP"/>
    <m/>
    <m/>
    <s v="Tidak"/>
    <s v="COD"/>
    <n v="70000"/>
    <s v="Recon"/>
    <n v="79710"/>
    <x v="18"/>
  </r>
  <r>
    <s v="1359693532"/>
    <d v="2026-06-29T00:00:00"/>
    <s v="MEIKA-BERKARYA"/>
    <s v="Meika Berkarya"/>
    <s v="6287818525580"/>
    <s v="Kab. Kuningan"/>
    <s v="Cilimus"/>
    <s v="Jl. Panawuan Indrapatra, Panawuan, Kec. Cigandamekar, Kabupaten Kuningan, Jawa Barat"/>
    <s v="Edi (ar)"/>
    <s v="6281314169619"/>
    <x v="5"/>
    <s v="Kab. Sanggau"/>
    <s v="Kembayan"/>
    <s v="Desa Mobui RT 04 Dusun Mobui Samping kantor Desa, Kec Kembayan"/>
    <n v="1"/>
    <s v="BARANG"/>
    <n v="100"/>
    <n v="0"/>
    <s v="EZ"/>
    <s v="Bulanan"/>
    <s v="1 SET GIGI PALSU"/>
    <m/>
    <n v="60000"/>
    <n v="0"/>
    <n v="0"/>
    <n v="60000"/>
    <m/>
    <s v="Diskon"/>
    <n v="24000"/>
    <n v="36000"/>
    <n v="120000"/>
    <n v="1800"/>
    <s v="Edi (ar)"/>
    <m/>
    <d v="2026-07-05T00:00:00"/>
    <s v="HUBUNGI PENERIMA (LANGSUNG ANTAR KE ALAMAT)"/>
    <x v="0"/>
    <m/>
    <s v="VIP"/>
    <m/>
    <m/>
    <s v="Tidak"/>
    <s v="COD"/>
    <n v="60000"/>
    <s v="Recon"/>
    <n v="82200"/>
    <x v="9"/>
  </r>
  <r>
    <s v="1359846288"/>
    <d v="2026-06-29T00:00:00"/>
    <s v="MEIKA-BERKARYA"/>
    <s v="Meika Berkarya"/>
    <s v="6287818525580"/>
    <s v="Kab. Kuningan"/>
    <s v="Cilimus"/>
    <s v="Jl. Panawuan Indrapatra, Panawuan, Kec. Cigandamekar, Kabupaten Kuningan, Jawa Barat"/>
    <s v="Andri Nugraha (AK)"/>
    <s v="6285692512285"/>
    <x v="26"/>
    <s v="Kab. Sukabumi"/>
    <s v="Nyalindung"/>
    <s v="Kampung Cijoho, Rt 03 / Rw 03 (Depan Ponpes An-Nur), Desa Bojongkalong, Kec Nyalindung, Kab Sukabumi"/>
    <n v="1"/>
    <s v="BARANG"/>
    <n v="100"/>
    <n v="0"/>
    <s v="EZ"/>
    <s v="Bulanan"/>
    <s v="1 SET POMPA SEDOT MANUAL (1 POMPA DAN 1 SELANG)"/>
    <m/>
    <n v="12000"/>
    <n v="0"/>
    <n v="0"/>
    <n v="12000"/>
    <m/>
    <s v="Diskon"/>
    <n v="7000"/>
    <n v="5000"/>
    <n v="82000"/>
    <n v="1230"/>
    <s v="Andri Nugraha (AK)"/>
    <m/>
    <d v="2026-07-01T00:00:00"/>
    <s v="HUBUNGI PENERIMA (LANGSUNG ANTAR KE ALAMAT)"/>
    <x v="0"/>
    <m/>
    <s v="VIP"/>
    <m/>
    <m/>
    <s v="Tidak"/>
    <s v="COD"/>
    <n v="70000"/>
    <s v="Recon"/>
    <n v="75770"/>
    <x v="15"/>
  </r>
  <r>
    <s v="1359700689"/>
    <d v="2026-06-29T00:00:00"/>
    <s v="MEIKA-BERKARYA"/>
    <s v="Meika Berkarya"/>
    <s v="6287818525580"/>
    <s v="Kab. Kuningan"/>
    <s v="Cilimus"/>
    <s v="Jl. Panawuan Indrapatra, Panawuan, Kec. Cigandamekar, Kabupaten Kuningan, Jawa Barat"/>
    <s v="Husna Z (Is)"/>
    <s v="6281364655420"/>
    <x v="31"/>
    <s v="Batam"/>
    <s v="Lubuk Baja"/>
    <s v="Klinik dan Apotek Bunda Jln Bunga Raya No.17 A Desa/Kelurahan Lubuk Baja Kec Lubuk Baja Kota/Kab Batam Kepulauan Riau"/>
    <n v="1"/>
    <s v="BARANG"/>
    <n v="100"/>
    <n v="5500000"/>
    <s v="EZ"/>
    <s v="Bulanan"/>
    <s v="1 SET GIGI PALSU"/>
    <s v="PASTA GIGI"/>
    <n v="37000"/>
    <n v="0"/>
    <n v="0"/>
    <n v="37000"/>
    <m/>
    <s v="Diskon"/>
    <n v="14800"/>
    <n v="22200"/>
    <n v="92000"/>
    <n v="1380"/>
    <s v="Husna Z (Is)"/>
    <m/>
    <d v="2026-07-04T00:00:00"/>
    <s v="HUBUNGI PENERIMA (LANGSUNG ANTAR KE ALAMAT)"/>
    <x v="0"/>
    <m/>
    <s v="VIP"/>
    <m/>
    <m/>
    <s v="Tidak"/>
    <s v="COD"/>
    <n v="55000"/>
    <s v="Recon"/>
    <n v="68420"/>
    <x v="7"/>
  </r>
  <r>
    <s v="1359696799"/>
    <d v="2026-06-29T00:00:00"/>
    <s v="MEIKA-BERKARYA"/>
    <s v="Meika Berkarya"/>
    <s v="6287818525580"/>
    <s v="Kab. Kuningan"/>
    <s v="Cilimus"/>
    <s v="Jl. Panawuan Indrapatra, Panawuan"/>
    <s v="Ibu Umrah (Kin)"/>
    <s v="6282339982695"/>
    <x v="2"/>
    <s v="Kab. Bima"/>
    <s v="Monta"/>
    <s v="Desa Tolotangga RT 05 RW 03, Dekat Kantor Desa Tolotangga (TELPON NO WHATSAPP PENERIMA)"/>
    <n v="1"/>
    <s v="BARANG"/>
    <n v="100"/>
    <n v="0"/>
    <s v="EZ"/>
    <s v="Bulanan"/>
    <s v="Beli 1 Gratis 1 Sikat Punggug"/>
    <m/>
    <n v="52000"/>
    <n v="0"/>
    <n v="0"/>
    <n v="52000"/>
    <m/>
    <s v="Diskon"/>
    <n v="20800"/>
    <n v="31200"/>
    <n v="122000"/>
    <n v="1830"/>
    <s v="Ibu Umrah (Kin)"/>
    <m/>
    <d v="2026-07-06T00:00:00"/>
    <m/>
    <x v="0"/>
    <m/>
    <s v="VIP"/>
    <m/>
    <m/>
    <s v="Tidak"/>
    <s v="COD"/>
    <n v="70000"/>
    <s v="Recon"/>
    <n v="88970"/>
    <x v="3"/>
  </r>
  <r>
    <s v="1359913627"/>
    <d v="2026-06-29T00:00:00"/>
    <s v="MEIKA-BERKARYA"/>
    <s v="Meika Berkarya"/>
    <s v="6287818525580"/>
    <s v="Kab. Kuningan"/>
    <s v="Cilimus"/>
    <s v="Jl. Panawuan Indrapatra, Panawuan"/>
    <s v="Heri Pratiti (PS)"/>
    <s v="6287836865878"/>
    <x v="15"/>
    <s v="Tegal"/>
    <s v="Tegal Timur"/>
    <s v="Jl. Slamet Gang. Muria RT 04/ RW 01 no 12 Desa. Panggung Tegal (ANTRAKN LANGSUNG KE ALAMAT)"/>
    <n v="1"/>
    <s v="BARANG"/>
    <n v="100"/>
    <n v="0"/>
    <s v="EZ"/>
    <s v="Bulanan"/>
    <s v="Beli 1 Gratis 1 Sikat Punggug"/>
    <m/>
    <n v="19000"/>
    <n v="0"/>
    <n v="0"/>
    <n v="19000"/>
    <m/>
    <s v="Diskon"/>
    <n v="12000"/>
    <n v="7000"/>
    <n v="89000"/>
    <n v="1335"/>
    <s v="ybs"/>
    <m/>
    <d v="2026-07-03T00:00:00"/>
    <m/>
    <x v="1"/>
    <m/>
    <s v="VIP"/>
    <m/>
    <m/>
    <s v="Tidak"/>
    <s v="COD"/>
    <n v="70000"/>
    <s v="-"/>
    <n v="80665"/>
    <x v="14"/>
  </r>
  <r>
    <s v="1359850136"/>
    <d v="2026-06-29T00:00:00"/>
    <s v="MEIKA-BERKARYA"/>
    <s v="Meika Berkarya"/>
    <s v="6287818525580"/>
    <s v="Kab. Kuningan"/>
    <s v="Cilimus"/>
    <s v="Jl. Panawuan Indrapatra, Panawuan"/>
    <s v="John Bororing (PS)"/>
    <s v="6281527686870"/>
    <x v="3"/>
    <s v="Kab. Minahasa"/>
    <s v="Kawangkoan"/>
    <s v="Kelurahan. Sendangan Tengah Link 1 (Patokannya Rumah kopi Toronata, ANTRAKN LANGSUNG KE ALAMAT)"/>
    <n v="1"/>
    <s v="BARANG"/>
    <n v="100"/>
    <n v="0"/>
    <s v="EZ"/>
    <s v="Bulanan"/>
    <s v="Beli 2 Gratis 2 Sikat Punggug Warna Campur"/>
    <m/>
    <n v="80000"/>
    <n v="0"/>
    <n v="0"/>
    <n v="80000"/>
    <m/>
    <s v="Diskon"/>
    <n v="32000"/>
    <n v="48000"/>
    <n v="195000"/>
    <n v="2925"/>
    <m/>
    <m/>
    <m/>
    <m/>
    <x v="1"/>
    <m/>
    <s v="VIP"/>
    <m/>
    <m/>
    <s v="Tidak"/>
    <s v="COD"/>
    <n v="115000"/>
    <s v="-"/>
    <n v="144075"/>
    <x v="20"/>
  </r>
  <r>
    <s v="1359848394"/>
    <d v="2026-06-29T00:00:00"/>
    <s v="MEIKA-BERKARYA"/>
    <s v="Meika Berkarya"/>
    <s v="6287818525580"/>
    <s v="Kab. Kuningan"/>
    <s v="Cilimus"/>
    <s v="Jl. Panawuan Indrapatra, Panawuan, Kec. Cigandamekar, Kabupaten Kuningan, Jawa Barat"/>
    <s v="Iwayan bawa (Rs)"/>
    <s v="6281246197530"/>
    <x v="12"/>
    <s v="Kab. Tabanan"/>
    <s v="Kediri"/>
    <s v="Jl Raya Kaba-Kaba No16, Ds Kaba-Kaba,Kec Kediri"/>
    <n v="1"/>
    <s v="BARANG"/>
    <n v="100"/>
    <n v="0"/>
    <s v="EZ"/>
    <s v="Bulanan"/>
    <s v="1 SET POMPA SEDOT MANUAL (1 POMPA DAN 1 SELANG)"/>
    <m/>
    <n v="38000"/>
    <n v="0"/>
    <n v="0"/>
    <n v="38000"/>
    <m/>
    <s v="Diskon"/>
    <n v="15200"/>
    <n v="22800"/>
    <n v="108000"/>
    <n v="1620"/>
    <s v="Iwayan bawa (Rs)"/>
    <m/>
    <d v="2026-07-03T00:00:00"/>
    <s v="HUBUNGI PENERIMA (LANGSUNG ANTAR KE ALAMAT)"/>
    <x v="0"/>
    <m/>
    <s v="VIP"/>
    <m/>
    <m/>
    <s v="Tidak"/>
    <s v="COD"/>
    <n v="70000"/>
    <s v="Recon"/>
    <n v="83580"/>
    <x v="14"/>
  </r>
  <r>
    <s v="1359912862"/>
    <d v="2026-06-29T00:00:00"/>
    <s v="MEIKA-BERKARYA"/>
    <s v="Meika Berkarya"/>
    <s v="6287818525580"/>
    <s v="Kab. Kuningan"/>
    <s v="Cilimus"/>
    <s v="Jl. Panawuan Indrapatra, Panawuan"/>
    <s v="Can Agung(Mar)."/>
    <s v="6282123776654"/>
    <x v="13"/>
    <s v="Kab. Lamandau"/>
    <s v="Bulik"/>
    <s v="Desa penopa Kab Lamandau kec Nanga Bulik(PT. Trieka Afro Nusantara )"/>
    <n v="1"/>
    <s v="BARANG"/>
    <n v="100"/>
    <n v="0"/>
    <s v="EZ"/>
    <s v="Bulanan"/>
    <s v="Beli 1 Pembesar Layar Hp"/>
    <m/>
    <n v="72000"/>
    <n v="0"/>
    <n v="0"/>
    <n v="72000"/>
    <m/>
    <s v="Diskon"/>
    <n v="28800"/>
    <n v="43200"/>
    <n v="142000"/>
    <n v="2130"/>
    <m/>
    <m/>
    <m/>
    <m/>
    <x v="1"/>
    <m/>
    <s v="VIP"/>
    <m/>
    <m/>
    <s v="Tidak"/>
    <s v="COD"/>
    <n v="70000"/>
    <s v="-"/>
    <n v="96670"/>
    <x v="20"/>
  </r>
  <r>
    <s v="1359704663"/>
    <d v="2026-06-29T00:00:00"/>
    <s v="MEIKA-BERKARYA"/>
    <s v="Meika Berkarya"/>
    <s v="6287818525580"/>
    <s v="Kab. Kuningan"/>
    <s v="Cilimus"/>
    <s v="Jl. Panawuan Indrapatra, Panawuan"/>
    <s v="Andi Mardiana Anwar Od."/>
    <s v="6282395675343"/>
    <x v="23"/>
    <s v="Kab. Konawe Selatan"/>
    <s v="Andoolo"/>
    <s v="Desa Lakomea Kec Moramo (DIANTAR LANGSUNG KE ALAMAT PENERIMA) Rumah Dekat Kedai Inces Jual Ayam Geprek Es Teller Sultan Jalan Poros Air Terjun Moramo Dusun 2."/>
    <n v="1"/>
    <s v="BARANG"/>
    <n v="100"/>
    <n v="0"/>
    <s v="EZ"/>
    <s v="Bulanan"/>
    <s v="Beli 1 Gratis 1 Sikat Punggug"/>
    <m/>
    <n v="82000"/>
    <n v="0"/>
    <n v="0"/>
    <n v="82000"/>
    <m/>
    <s v="Diskon"/>
    <n v="32800"/>
    <n v="49200"/>
    <n v="170000"/>
    <n v="2550"/>
    <m/>
    <m/>
    <m/>
    <m/>
    <x v="1"/>
    <m/>
    <s v="VIP"/>
    <m/>
    <m/>
    <s v="Tidak"/>
    <s v="COD"/>
    <n v="88000"/>
    <s v="-"/>
    <n v="118250"/>
    <x v="20"/>
  </r>
  <r>
    <s v="1359844365"/>
    <d v="2026-06-29T00:00:00"/>
    <s v="MEIKA-BERKARYA"/>
    <s v="Meika Berkarya"/>
    <s v="6287818525580"/>
    <s v="Kab. Kuningan"/>
    <s v="Cilimus"/>
    <s v="Jl. Panawuan Indrapatra, Panawuan"/>
    <s v="Boni luntungan (Kin)"/>
    <s v="6285340623411"/>
    <x v="3"/>
    <s v="Bitung"/>
    <s v="Matuari"/>
    <s v="Kelurahan Manembo-Nembo, Jln. Efraim Lengkong, Samping Gereja Pantekosta"/>
    <n v="1"/>
    <s v="BARANG"/>
    <n v="100"/>
    <n v="0"/>
    <s v="EZ"/>
    <s v="Bulanan"/>
    <s v="Beli 1 Gratis 1 Sikat Punggug"/>
    <m/>
    <n v="80000"/>
    <n v="0"/>
    <n v="0"/>
    <n v="80000"/>
    <m/>
    <s v="Diskon"/>
    <n v="32000"/>
    <n v="48000"/>
    <n v="150000"/>
    <n v="2250"/>
    <m/>
    <m/>
    <m/>
    <m/>
    <x v="1"/>
    <m/>
    <s v="VIP"/>
    <m/>
    <m/>
    <s v="Tidak"/>
    <s v="COD"/>
    <n v="70000"/>
    <s v="-"/>
    <n v="99750"/>
    <x v="20"/>
  </r>
  <r>
    <s v="1359902854"/>
    <d v="2026-06-29T00:00:00"/>
    <s v="MEIKA-BERKARYA"/>
    <s v="Meika Berkarya"/>
    <s v="6287818525580"/>
    <s v="Kab. Kuningan"/>
    <s v="Cilimus"/>
    <s v="Jl. Panawuan Indrapatra, Panawuan"/>
    <s v="Marthen sirappa (Kin)"/>
    <s v="6281355402410"/>
    <x v="14"/>
    <s v="Kab. Luwu Utara"/>
    <s v="Sabbang Selatan"/>
    <s v="Gereja Toraja Jemaat Piniel Pompaniki Jln. Pakka Manurun Desa Pompaniki"/>
    <n v="1"/>
    <s v="BARANG"/>
    <n v="100"/>
    <n v="0"/>
    <s v="EZ"/>
    <s v="Bulanan"/>
    <s v="Beli 1 Gratis 1 Sikat Punggug"/>
    <m/>
    <n v="61000"/>
    <n v="0"/>
    <n v="0"/>
    <n v="61000"/>
    <m/>
    <s v="Diskon"/>
    <n v="24400"/>
    <n v="36600"/>
    <n v="131000"/>
    <n v="1965"/>
    <s v="Marthen sirappa (Kin)"/>
    <m/>
    <d v="2026-07-05T00:00:00"/>
    <m/>
    <x v="0"/>
    <m/>
    <s v="VIP"/>
    <m/>
    <m/>
    <s v="Tidak"/>
    <s v="COD"/>
    <n v="70000"/>
    <s v="Recon"/>
    <n v="92435"/>
    <x v="9"/>
  </r>
  <r>
    <s v="1359900754"/>
    <d v="2026-06-29T00:00:00"/>
    <s v="MEIKA-BERKARYA"/>
    <s v="Meika Berkarya"/>
    <s v="6287818525580"/>
    <s v="Kab. Kuningan"/>
    <s v="Cilimus"/>
    <s v="Jl. Panawuan Indrapatra, Panawuan"/>
    <s v="Herry Djafar (sp)"/>
    <s v="6282196776860"/>
    <x v="11"/>
    <s v="Kab. Gorontalo"/>
    <s v="Batudaa"/>
    <s v="Dusun Hungayo Desa Barakati ( kompleks rumah d depan pasar Barakati )"/>
    <n v="1"/>
    <s v="BARANG"/>
    <n v="100"/>
    <n v="0"/>
    <s v="EZ"/>
    <s v="Bulanan"/>
    <s v="Beli 1 Pembesar Layar Hp"/>
    <m/>
    <n v="85000"/>
    <n v="0"/>
    <n v="0"/>
    <n v="85000"/>
    <m/>
    <s v="Diskon"/>
    <n v="34000"/>
    <n v="51000"/>
    <n v="155000"/>
    <n v="2325"/>
    <m/>
    <m/>
    <m/>
    <m/>
    <x v="1"/>
    <m/>
    <s v="VIP"/>
    <m/>
    <m/>
    <s v="Tidak"/>
    <s v="COD"/>
    <n v="70000"/>
    <s v="-"/>
    <n v="101675"/>
    <x v="20"/>
  </r>
  <r>
    <s v="1359901103"/>
    <d v="2026-06-29T00:00:00"/>
    <s v="MEIKA-BERKARYA"/>
    <s v="Meika Berkarya"/>
    <s v="6287818525580"/>
    <s v="Kab. Kuningan"/>
    <s v="Cilimus"/>
    <s v="Jl. Panawuan Indrapatra, Panawuan"/>
    <s v="Joli Pondaag (Yn)"/>
    <s v="6282195659037"/>
    <x v="3"/>
    <s v="Bitung"/>
    <s v="Matuari"/>
    <s v="Jl. Stadion RT 02 RW 03 Blok B No. 18 Desa Manembo Nembo Tengah Kec Matuari (Bitung Barat) Kota Bitung Patokan Rumah Belakang Stadion ciri-ciri Rumah Tembok (DIANTAR LANGSUNG KE ALAMAT PENERIMA)."/>
    <n v="1"/>
    <s v="BARANG"/>
    <n v="100"/>
    <n v="0"/>
    <s v="EZ"/>
    <s v="Bulanan"/>
    <s v="Beli 1 Gratis 1 Alat Cukur Multifungsi"/>
    <m/>
    <n v="80000"/>
    <n v="0"/>
    <n v="0"/>
    <n v="80000"/>
    <m/>
    <s v="Diskon"/>
    <n v="32000"/>
    <n v="48000"/>
    <n v="184370"/>
    <n v="2765.5499999999997"/>
    <m/>
    <m/>
    <m/>
    <m/>
    <x v="1"/>
    <m/>
    <s v="VIP"/>
    <m/>
    <m/>
    <s v="Tidak"/>
    <s v="COD"/>
    <n v="104370"/>
    <s v="-"/>
    <n v="133604.45000000001"/>
    <x v="20"/>
  </r>
  <r>
    <s v="1359712833"/>
    <d v="2026-06-29T00:00:00"/>
    <s v="MEIKA-BERKARYA"/>
    <s v="Meika Berkarya"/>
    <s v="6287818525580"/>
    <s v="Kab. Kuningan"/>
    <s v="Cilimus"/>
    <s v="Jl. Panawuan Indrapatra, Panawuan, Kec. Cigandamekar, Kabupaten Kuningan, Jawa Barat"/>
    <s v="Rohimat (Fr)"/>
    <s v="6281997183964"/>
    <x v="12"/>
    <s v="Kab. Badung"/>
    <s v="Kuta Selatan"/>
    <s v="Villa Aurea Balangan, Off, Jl Pantai Balangan, Jimbaran, Kec Kuta Selatan"/>
    <n v="1"/>
    <s v="BARANG"/>
    <n v="100"/>
    <n v="0"/>
    <s v="EZ"/>
    <s v="Bulanan"/>
    <s v="1 SET GIGI PALSU"/>
    <m/>
    <n v="30000"/>
    <n v="0"/>
    <n v="0"/>
    <n v="30000"/>
    <m/>
    <s v="Diskon"/>
    <n v="12000"/>
    <n v="18000"/>
    <n v="87000"/>
    <n v="1305"/>
    <s v="Rohimat (Fr)"/>
    <m/>
    <d v="2026-07-05T00:00:00"/>
    <s v="HUBUNGI PENERIMA (LANGSUNG ANTAR KE ALAMAT)"/>
    <x v="0"/>
    <m/>
    <s v="VIP"/>
    <m/>
    <m/>
    <s v="Tidak"/>
    <s v="COD"/>
    <n v="57000"/>
    <s v="Recon"/>
    <n v="67695"/>
    <x v="9"/>
  </r>
  <r>
    <s v="1359705792"/>
    <d v="2026-06-29T00:00:00"/>
    <s v="MEIKA-BERKARYA"/>
    <s v="Meika Berkarya"/>
    <s v="6287818525580"/>
    <s v="Kab. Kuningan"/>
    <s v="Cilimus"/>
    <s v="Jl. Panawuan Indrapatra, Panawuan"/>
    <s v="Yas Dedi (PS)"/>
    <s v="6281241503850"/>
    <x v="5"/>
    <s v="Kab. Ketapang"/>
    <s v="Sandai"/>
    <s v="Jl. Trans Dusun. Sumberejo RT 46 Desa. Sandai (ANTRAKN LANGSUNG KE ALAMAT)"/>
    <n v="1"/>
    <s v="BARANG"/>
    <n v="100"/>
    <n v="0"/>
    <s v="EZ"/>
    <s v="Bulanan"/>
    <s v="Beli 1 Gratis 1 Parfum Mobil"/>
    <m/>
    <n v="74000"/>
    <n v="0"/>
    <n v="0"/>
    <n v="74000"/>
    <m/>
    <s v="Diskon"/>
    <n v="29600"/>
    <n v="44400"/>
    <n v="178000"/>
    <n v="2670"/>
    <m/>
    <m/>
    <m/>
    <m/>
    <x v="1"/>
    <m/>
    <s v="VIP"/>
    <m/>
    <m/>
    <s v="Tidak"/>
    <s v="COD"/>
    <n v="104000"/>
    <s v="-"/>
    <n v="130930"/>
    <x v="20"/>
  </r>
  <r>
    <s v="1359856627"/>
    <d v="2026-06-29T00:00:00"/>
    <s v="MEIKA-BERKARYA"/>
    <s v="Meika Berkarya"/>
    <s v="6287818525580"/>
    <s v="Kab. Kuningan"/>
    <s v="Cilimus"/>
    <s v="Jl. Panawuan Indrapatra, Panawuan"/>
    <s v="Lus / Irene Mambu (PS)"/>
    <s v="6285240467173"/>
    <x v="3"/>
    <s v="Kab. Minahasa"/>
    <s v="Tondano Selatan"/>
    <s v="Jl. Kampus Unima Kelurahan. Tataaran II (Dekat Jembatan merah. ANTRAKN LANGSUNG KE ALAMAT)"/>
    <n v="1"/>
    <s v="BARANG"/>
    <n v="100"/>
    <n v="0"/>
    <s v="EZ"/>
    <s v="Bulanan"/>
    <s v="Beli 1 Gratis 1 Sikat Punggug"/>
    <m/>
    <n v="80000"/>
    <n v="0"/>
    <n v="0"/>
    <n v="80000"/>
    <m/>
    <s v="Diskon"/>
    <n v="32000"/>
    <n v="48000"/>
    <n v="150000"/>
    <n v="2250"/>
    <m/>
    <m/>
    <m/>
    <m/>
    <x v="1"/>
    <m/>
    <s v="VIP"/>
    <m/>
    <m/>
    <s v="Tidak"/>
    <s v="COD"/>
    <n v="70000"/>
    <s v="-"/>
    <n v="99750"/>
    <x v="20"/>
  </r>
  <r>
    <s v="1359713274"/>
    <d v="2026-06-29T00:00:00"/>
    <s v="MEIKA-BERKARYA"/>
    <s v="Meika Berkarya"/>
    <s v="6287818525580"/>
    <s v="Kab. Kuningan"/>
    <s v="Cilimus"/>
    <s v="Jl. Panawuan Indrapatra, Panawuan"/>
    <s v="Ahmad Busro (Yn)"/>
    <s v="6281349621049"/>
    <x v="5"/>
    <s v="Kab. Sambas"/>
    <s v="Sambas"/>
    <s v="Jl. Raya Lumbang Penyengat RT 01 RW 02 Desa Lumbang Penyengat Kab Sambas Kec Sambas Patokan Rumah Simpang 4 Bundaran Sambas ciri-ciri Rumah Ruko (Metro Jepara) (DIANTAR LANGSUNG KE ALAMAT PENERIMA)."/>
    <n v="1"/>
    <s v="BARANG"/>
    <n v="100"/>
    <n v="0"/>
    <s v="EZ"/>
    <s v="Bulanan"/>
    <s v="Beli 1 Pembesar Layar Hp"/>
    <m/>
    <n v="74000"/>
    <n v="0"/>
    <n v="0"/>
    <n v="74000"/>
    <m/>
    <s v="Diskon"/>
    <n v="29600"/>
    <n v="44400"/>
    <n v="144000"/>
    <n v="2160"/>
    <s v="Ahmad Busro (Yn)"/>
    <m/>
    <d v="2026-07-05T00:00:00"/>
    <m/>
    <x v="0"/>
    <m/>
    <s v="VIP"/>
    <m/>
    <m/>
    <s v="Tidak"/>
    <s v="COD"/>
    <n v="70000"/>
    <s v="Recon"/>
    <n v="97440"/>
    <x v="9"/>
  </r>
  <r>
    <s v="1359656028"/>
    <d v="2026-06-29T00:00:00"/>
    <s v="MEIKA-BERKARYA"/>
    <s v="Meika Berkarya"/>
    <s v="6287818525580"/>
    <s v="Kab. Kuningan"/>
    <s v="Cilimus"/>
    <s v="Jl. Panawuan Indrapatra, Panawuan"/>
    <s v="Muhammad syauqi arsjad (Bar)"/>
    <s v="6285183051068"/>
    <x v="3"/>
    <s v="Manado"/>
    <s v="Tuminting"/>
    <s v="Muhammad Syauqi Arsjad, Alamat. Jl. Karper, Lingkungan II, Kel. Mahawu, Kec. Tuminting, No Hp : ,62 851-8305-1068 ( DIKIRIM LANGSUNG KE ALAMAT PENERIMA)"/>
    <n v="1"/>
    <s v="BARANG"/>
    <n v="100"/>
    <n v="0"/>
    <s v="EZ"/>
    <s v="Bulanan"/>
    <s v="BELI 1 DAPAT 2 Kacamata Autofokus Ukuran ,1.00"/>
    <m/>
    <n v="64000"/>
    <n v="0"/>
    <n v="0"/>
    <n v="64000"/>
    <m/>
    <s v="Diskon"/>
    <n v="25600"/>
    <n v="38400"/>
    <n v="104000"/>
    <n v="1560"/>
    <s v="Muhammad syauqi arsjad (Bar)"/>
    <m/>
    <d v="2026-07-04T00:00:00"/>
    <m/>
    <x v="0"/>
    <m/>
    <s v="VIP"/>
    <m/>
    <m/>
    <s v="Tidak"/>
    <s v="COD"/>
    <n v="40000"/>
    <s v="Recon"/>
    <n v="64040"/>
    <x v="7"/>
  </r>
  <r>
    <s v="1359591415"/>
    <d v="2026-06-29T00:00:00"/>
    <s v="MEIKA-BERKARYA"/>
    <s v="Meika Berkarya"/>
    <s v="6287818525580"/>
    <s v="Kab. Kuningan"/>
    <s v="Cilimus"/>
    <s v="Jl. Panawuan Indrapatra, Panawuan"/>
    <s v="Ahmad Sunaryo (PS)"/>
    <s v="6281292368243"/>
    <x v="5"/>
    <s v="Kab. Ketapang"/>
    <s v="Kendawangan"/>
    <s v="Desa. Suka Damai SP 9 RT 05 RW 02 (ANTRAKN LANGSUNG KE ALAMAT)"/>
    <n v="1"/>
    <s v="BARANG"/>
    <n v="100"/>
    <n v="0"/>
    <s v="EZ"/>
    <s v="Bulanan"/>
    <s v="Beli 1 Gratis 1 Sikat Punggug"/>
    <m/>
    <n v="74000"/>
    <n v="0"/>
    <n v="0"/>
    <n v="74000"/>
    <m/>
    <s v="Diskon"/>
    <n v="29600"/>
    <n v="44400"/>
    <n v="144000"/>
    <n v="2160"/>
    <s v="Ahmad Sunaryo (PS)"/>
    <m/>
    <d v="2026-07-05T00:00:00"/>
    <m/>
    <x v="0"/>
    <m/>
    <s v="VIP"/>
    <m/>
    <m/>
    <s v="Tidak"/>
    <s v="COD"/>
    <n v="70000"/>
    <s v="Recon"/>
    <n v="97440"/>
    <x v="9"/>
  </r>
  <r>
    <s v="1359588134"/>
    <d v="2026-06-29T00:00:00"/>
    <s v="MEIKA-BERKARYA"/>
    <s v="Meika Berkarya"/>
    <s v="6287818525580"/>
    <s v="Kab. Kuningan"/>
    <s v="Cilimus"/>
    <s v="Jl. Panawuan Indrapatra, Panawuan, Kec. Cigandamekar, Kabupaten Kuningan, Jawa Barat"/>
    <s v="Riri citra sari ( Di )"/>
    <s v="6281244730307"/>
    <x v="8"/>
    <s v="Kab. Toli-Toli"/>
    <s v="Baolan"/>
    <s v="Jln Yos Sudarso kilometer 2 kelurahan Sidoarjo ( patokan Rumah sudut pas pertigaan jalan potong ke jln baru Lorong gereja bukit zaitun) Kec Baolan"/>
    <n v="1"/>
    <s v="BARANG"/>
    <n v="100"/>
    <n v="0"/>
    <s v="EZ"/>
    <s v="Bulanan"/>
    <s v="1 SET GIGI PALSU"/>
    <m/>
    <n v="85000"/>
    <n v="0"/>
    <n v="0"/>
    <n v="85000"/>
    <m/>
    <s v="Diskon"/>
    <n v="34000"/>
    <n v="51000"/>
    <n v="145000"/>
    <n v="2175"/>
    <m/>
    <m/>
    <m/>
    <s v="HUBUNGI PENERIMA (LANGSUNG ANTAR KE ALAMAT)"/>
    <x v="1"/>
    <m/>
    <s v="VIP"/>
    <m/>
    <m/>
    <s v="Tidak"/>
    <s v="COD"/>
    <n v="60000"/>
    <s v="-"/>
    <n v="91825"/>
    <x v="20"/>
  </r>
  <r>
    <s v="1359932703"/>
    <d v="2026-06-29T00:00:00"/>
    <s v="MEIKA-BERKARYA"/>
    <s v="Meika Berkarya"/>
    <s v="6287818525580"/>
    <s v="Kab. Kuningan"/>
    <s v="Cilimus"/>
    <s v="Jl. Panawuan Indrapatra, Panawuan"/>
    <s v="Nazillah (PS)"/>
    <s v="6282371473987"/>
    <x v="5"/>
    <s v="Kab. Ketapang"/>
    <s v="Kendawangan"/>
    <s v="Jln. Poros Mamosalato.  RT 04 Dusun 2 Desa. Tanasumpu (ANTRAKN LANGSUNG KE ALAMAT)"/>
    <n v="1"/>
    <s v="BARANG"/>
    <n v="100"/>
    <n v="0"/>
    <s v="EZ"/>
    <s v="Bulanan"/>
    <s v="Beli 1 Gratis 1 Parfum Mobil"/>
    <m/>
    <n v="74000"/>
    <n v="0"/>
    <n v="0"/>
    <n v="74000"/>
    <m/>
    <s v="Diskon"/>
    <n v="29600"/>
    <n v="44400"/>
    <n v="179000"/>
    <n v="2685"/>
    <m/>
    <m/>
    <m/>
    <m/>
    <x v="1"/>
    <m/>
    <s v="VIP"/>
    <m/>
    <m/>
    <s v="Tidak"/>
    <s v="COD"/>
    <n v="105000"/>
    <s v="-"/>
    <n v="131915"/>
    <x v="20"/>
  </r>
  <r>
    <s v="1359608889"/>
    <d v="2026-06-29T00:00:00"/>
    <s v="MEIKA-BERKARYA"/>
    <s v="Meika Berkarya"/>
    <s v="6287818525580"/>
    <s v="Kab. Kuningan"/>
    <s v="Cilimus"/>
    <s v="Jl. Panawuan Indrapatra, Panawuan"/>
    <s v="Fransiskus Sadipun (Kin)"/>
    <s v="6281246163685"/>
    <x v="1"/>
    <s v="Kab. Sikka"/>
    <s v="Nelle"/>
    <s v="Desa Nelle Lorang RT 01 RW 01 Komplex SDK Nelle 1 (LANGSUNG DIANTARKAN KE ALAMAT)"/>
    <n v="1"/>
    <s v="BARANG"/>
    <n v="100"/>
    <n v="0"/>
    <s v="EZ"/>
    <s v="Bulanan"/>
    <s v="Beli 1 Pembesar Layar Hp"/>
    <m/>
    <n v="85000"/>
    <n v="0"/>
    <n v="0"/>
    <n v="85000"/>
    <m/>
    <s v="Diskon"/>
    <n v="34000"/>
    <n v="51000"/>
    <n v="155000"/>
    <n v="2325"/>
    <m/>
    <m/>
    <m/>
    <m/>
    <x v="1"/>
    <m/>
    <s v="VIP"/>
    <m/>
    <m/>
    <s v="Tidak"/>
    <s v="COD"/>
    <n v="70000"/>
    <s v="-"/>
    <n v="101675"/>
    <x v="20"/>
  </r>
  <r>
    <s v="1359574410"/>
    <d v="2026-06-29T00:00:00"/>
    <s v="MEIKA-BERKARYA"/>
    <s v="Meika Berkarya"/>
    <s v="6287818525580"/>
    <s v="Kab. Kuningan"/>
    <s v="Cilimus"/>
    <s v="Jl. Panawuan Indrapatra, Panawuan"/>
    <s v="Kendin setiadin (ca)"/>
    <s v="6281324572339"/>
    <x v="26"/>
    <s v="Kab. Majalengka"/>
    <s v="Lemahsugih"/>
    <s v="Dusun cigobang rt 03 rw 07 desa padarek"/>
    <n v="1"/>
    <s v="BARANG"/>
    <n v="100"/>
    <n v="0"/>
    <s v="EZ"/>
    <s v="Bulanan"/>
    <s v="BELI 1 DAPAT 2 Kacamata Autofokus"/>
    <m/>
    <n v="8000"/>
    <n v="0"/>
    <n v="0"/>
    <n v="8000"/>
    <m/>
    <s v="Diskon"/>
    <n v="3000"/>
    <n v="5000"/>
    <n v="48000"/>
    <n v="720"/>
    <s v="ybs"/>
    <m/>
    <d v="2026-07-04T00:00:00"/>
    <m/>
    <x v="1"/>
    <m/>
    <s v="VIP"/>
    <m/>
    <m/>
    <s v="Tidak"/>
    <s v="COD"/>
    <n v="40000"/>
    <s v="-"/>
    <n v="42280"/>
    <x v="7"/>
  </r>
  <r>
    <s v="1359574071"/>
    <d v="2026-06-29T00:00:00"/>
    <s v="MEIKA-BERKARYA"/>
    <s v="Meika Berkarya"/>
    <s v="6287818525580"/>
    <s v="Kab. Kuningan"/>
    <s v="Cilimus"/>
    <s v="Jl. Panawuan Indrapatra, Panawuan, Kec. Cigandamekar, Kabupaten Kuningan, Jawa Barat"/>
    <s v="Yohanes gelang (rz)"/>
    <s v="6281350191401"/>
    <x v="19"/>
    <s v="Samarinda"/>
    <s v="Samarinda Ulu"/>
    <s v="Jln H Bakran Blok F No16 Desa Loa Bakung, Kec Samarinda Ulu"/>
    <n v="1"/>
    <s v="BARANG"/>
    <n v="100"/>
    <n v="0"/>
    <s v="EZ"/>
    <s v="Bulanan"/>
    <s v="1 SET POMPA SEDOT MANUAL (1 POMPA DAN 1 SELANG)"/>
    <m/>
    <n v="57000"/>
    <n v="0"/>
    <n v="0"/>
    <n v="57000"/>
    <m/>
    <s v="Diskon"/>
    <n v="22800"/>
    <n v="34200"/>
    <n v="136000"/>
    <n v="2040"/>
    <s v="Yohanes gelang (rz)"/>
    <m/>
    <d v="2026-07-03T00:00:00"/>
    <s v="HUBUNGI PENERIMA (LANGSUNG ANTAR KE ALAMAT)"/>
    <x v="0"/>
    <m/>
    <s v="VIP"/>
    <m/>
    <m/>
    <s v="Tidak"/>
    <s v="COD"/>
    <n v="79000"/>
    <s v="Recon"/>
    <n v="99760"/>
    <x v="14"/>
  </r>
  <r>
    <s v="1359939962"/>
    <d v="2026-06-29T00:00:00"/>
    <s v="MEIKA-BERKARYA"/>
    <s v="Meika Berkarya"/>
    <s v="6287818525580"/>
    <s v="Kab. Kuningan"/>
    <s v="Cilimus"/>
    <s v="Jl. Panawuan Indrapatra, Panawuan"/>
    <s v="Richard Wong (IR)"/>
    <s v="6285355570316"/>
    <x v="31"/>
    <s v="Batam"/>
    <s v="Batu Aji"/>
    <s v="Kawasan Industri 2 Lot 602 Indostar Bulkbags Technology, Jln Brigjen Katamso Kelurahan Tanjung Uncang"/>
    <n v="1"/>
    <s v="BARANG"/>
    <n v="100"/>
    <n v="9900000"/>
    <s v="EZ"/>
    <s v="Bulanan"/>
    <s v="Beli 2 Pembesar Layar Hp"/>
    <s v="AKSESORIS HP"/>
    <n v="37000"/>
    <n v="0"/>
    <n v="0"/>
    <n v="37000"/>
    <m/>
    <s v="Diskon"/>
    <n v="14800"/>
    <n v="22200"/>
    <n v="141000"/>
    <n v="2115"/>
    <s v="Richard Wong (IR)"/>
    <m/>
    <d v="2026-07-02T00:00:00"/>
    <m/>
    <x v="0"/>
    <m/>
    <s v="VIP"/>
    <m/>
    <m/>
    <s v="Tidak"/>
    <s v="COD"/>
    <n v="104000"/>
    <s v="Recon"/>
    <n v="116685"/>
    <x v="18"/>
  </r>
  <r>
    <s v="1356742982"/>
    <d v="2026-06-29T00:00:00"/>
    <s v="MEIKA-BERKARYA"/>
    <s v="Meika Berkarya"/>
    <s v="6287818525580"/>
    <s v="Kab. Kuningan"/>
    <s v="Cilimus"/>
    <s v="Jl. Panawuan Indrapatra, Panawuan, Kec. Cigandamekar, Kabupaten Kuningan, Jawa Barat"/>
    <s v="Tasik (AK)"/>
    <s v="6281549299435"/>
    <x v="13"/>
    <s v="Kab. Kotawaringin Timur"/>
    <s v="Mentawa Baru Ketapang"/>
    <s v="Jl Poros 02 Perum Batang Raya, RT 05 RW 02, Desa Pasir Putih, Kec Mentawa Baru Ketapang, Kab Kota Waringin Timur"/>
    <n v="1"/>
    <s v="BARANG"/>
    <n v="100"/>
    <n v="0"/>
    <s v="EZ"/>
    <s v="Bulanan"/>
    <s v="1 SET POMPA SEDOT MANUAL (1 POMPA DAN 1 SELANG)"/>
    <m/>
    <n v="63000"/>
    <n v="0"/>
    <n v="0"/>
    <n v="63000"/>
    <m/>
    <s v="Diskon"/>
    <n v="25200"/>
    <n v="37800"/>
    <n v="124000"/>
    <n v="1860"/>
    <m/>
    <m/>
    <m/>
    <s v="HUBUNGI PENERIMA (LANGSUNG ANTAR KE ALAMAT)"/>
    <x v="1"/>
    <m/>
    <s v="VIP"/>
    <m/>
    <m/>
    <s v="Tidak"/>
    <s v="COD"/>
    <n v="61000"/>
    <s v="-"/>
    <n v="84340"/>
    <x v="20"/>
  </r>
  <r>
    <s v="1359619196"/>
    <d v="2026-06-29T00:00:00"/>
    <s v="MEIKA-BERKARYA"/>
    <s v="Meika Berkarya"/>
    <s v="6287818525580"/>
    <s v="Kab. Kuningan"/>
    <s v="Cilimus"/>
    <s v="Jl. Panawuan Indrapatra, Panawuan"/>
    <s v="Nyoman Lendra Od."/>
    <s v="6282236028093"/>
    <x v="12"/>
    <s v="Denpasar"/>
    <s v="Denpasar Selatan"/>
    <s v="Jl. Tukad Banyusari Gg. Anggrek Merah No. 21 Kelurahan Sesetan Kec Denpasar Selatan (DIANTAR LANGSUNG KE ALAMAT PENERIMA)."/>
    <n v="1"/>
    <s v="BARANG"/>
    <n v="100"/>
    <n v="0"/>
    <s v="EZ"/>
    <s v="Bulanan"/>
    <s v="Beli 1 Gratis 1 Sikat Punggug"/>
    <m/>
    <n v="30000"/>
    <n v="0"/>
    <n v="0"/>
    <n v="30000"/>
    <m/>
    <s v="Diskon"/>
    <n v="12000"/>
    <n v="18000"/>
    <n v="100000"/>
    <n v="1500"/>
    <s v="Nyoman Lendra Od."/>
    <m/>
    <d v="2026-07-02T00:00:00"/>
    <m/>
    <x v="0"/>
    <m/>
    <s v="VIP"/>
    <m/>
    <m/>
    <s v="Tidak"/>
    <s v="COD"/>
    <n v="70000"/>
    <s v="Recon"/>
    <n v="80500"/>
    <x v="18"/>
  </r>
  <r>
    <s v="1359652074"/>
    <d v="2026-06-29T00:00:00"/>
    <s v="MEIKA-BERKARYA"/>
    <s v="Meika Berkarya"/>
    <s v="6287818525580"/>
    <s v="Kab. Kuningan"/>
    <s v="Cilimus"/>
    <s v="Jl. Panawuan Indrapatra, Panawuan"/>
    <s v="Sahran Saalia (Bar)"/>
    <s v="6282210698827"/>
    <x v="8"/>
    <s v="Kab. Banggai"/>
    <s v="Luwuk Selatan"/>
    <s v="Sahran Saalia, Alamat. Jl. Tuna, Rt 001/Rw 002, Kel. Bukit Mambual, Kec. Luwuk Selatan (Tidak Ajuh Dari All Swalayan Puge), No Hp : ,62 822-1069-8827 ( DIKIRIM LANGSUNG KE ALAMAT PENERIMA)"/>
    <n v="1"/>
    <s v="BARANG"/>
    <n v="100"/>
    <n v="0"/>
    <s v="EZ"/>
    <s v="Bulanan"/>
    <s v="Beli 1 Spray Pembersih Interior Mobil"/>
    <m/>
    <n v="81000"/>
    <n v="0"/>
    <n v="0"/>
    <n v="81000"/>
    <m/>
    <s v="Diskon"/>
    <n v="32400"/>
    <n v="48600"/>
    <n v="165000"/>
    <n v="2475"/>
    <m/>
    <m/>
    <m/>
    <m/>
    <x v="1"/>
    <m/>
    <s v="VIP"/>
    <m/>
    <m/>
    <s v="Tidak"/>
    <s v="COD"/>
    <n v="84000"/>
    <s v="-"/>
    <n v="113925"/>
    <x v="20"/>
  </r>
  <r>
    <s v="1359923138"/>
    <d v="2026-06-29T00:00:00"/>
    <s v="MEIKA-BERKARYA"/>
    <s v="Meika Berkarya"/>
    <s v="6287818525580"/>
    <s v="Kab. Kuningan"/>
    <s v="Cilimus"/>
    <s v="Jl. Panawuan Indrapatra, Panawuan, Kec. Cigandamekar, Kabupaten Kuningan, Jawa Barat"/>
    <s v="Habib Simatupang (Rs)"/>
    <s v="6282121916298"/>
    <x v="28"/>
    <s v="Kab. Tangerang"/>
    <s v="Pasar Kemis"/>
    <s v="Taman Kutabumi 2 Blok B2, No 12, Rt 04 Rw 021, Kelurahan Kutabumi (Samping Warteg) Kec Pasar Kemis"/>
    <n v="1"/>
    <s v="BARANG"/>
    <n v="100"/>
    <n v="0"/>
    <s v="EZ"/>
    <s v="Bulanan"/>
    <s v="1 PCS TOPI KOMANDO (COKELAT)"/>
    <m/>
    <n v="15000"/>
    <n v="0"/>
    <n v="0"/>
    <n v="15000"/>
    <m/>
    <s v="Diskon"/>
    <n v="9000"/>
    <n v="6000"/>
    <n v="95000"/>
    <n v="1425"/>
    <s v="Habib Simatupang (Rs)"/>
    <m/>
    <d v="2026-07-01T00:00:00"/>
    <s v="HUBUNGI PENERIMA (LANGSUNG ANTAR KE ALAMAT)"/>
    <x v="0"/>
    <m/>
    <s v="VIP"/>
    <m/>
    <m/>
    <s v="Tidak"/>
    <s v="COD"/>
    <n v="80000"/>
    <s v="Recon"/>
    <n v="87575"/>
    <x v="15"/>
  </r>
  <r>
    <s v="1359654940"/>
    <d v="2026-06-29T00:00:00"/>
    <s v="MEIKA-BERKARYA"/>
    <s v="Meika Berkarya"/>
    <s v="6287818525580"/>
    <s v="Kab. Kuningan"/>
    <s v="Cilimus"/>
    <s v="Jl. Panawuan Indrapatra, Panawuan"/>
    <s v="Januis (PS)"/>
    <s v="6281274317621"/>
    <x v="4"/>
    <s v="Kab. Tanjung Jabung Barat"/>
    <s v="Tungkal Ilir"/>
    <s v="Jln. Srisudewi MS Ruko no. 4 (samping Hotel AW Syariah) Kelurahan. Sungainibung"/>
    <n v="1"/>
    <s v="BARANG"/>
    <n v="100"/>
    <n v="0"/>
    <s v="EZ"/>
    <s v="Bulanan"/>
    <s v="Beli 1 Gratis 1 Sikat Punggug"/>
    <m/>
    <n v="50000"/>
    <n v="0"/>
    <n v="0"/>
    <n v="50000"/>
    <m/>
    <s v="Diskon"/>
    <n v="20000"/>
    <n v="30000"/>
    <n v="117000"/>
    <n v="1755"/>
    <s v="Januis (PS)"/>
    <m/>
    <d v="2026-07-03T00:00:00"/>
    <m/>
    <x v="0"/>
    <m/>
    <s v="VIP"/>
    <m/>
    <m/>
    <s v="Tidak"/>
    <s v="COD"/>
    <n v="67000"/>
    <s v="Recon"/>
    <n v="85245"/>
    <x v="14"/>
  </r>
  <r>
    <s v="1359918424"/>
    <d v="2026-06-29T00:00:00"/>
    <s v="MEIKA-BERKARYA"/>
    <s v="Meika Berkarya"/>
    <s v="6287818525580"/>
    <s v="Kab. Kuningan"/>
    <s v="Cilimus"/>
    <s v="Jl. Panawuan Indrapatra, Panawuan"/>
    <s v="Hasniati Daude (Jj)"/>
    <s v="6285255167291"/>
    <x v="14"/>
    <s v="Kab. Pangkajene dan Kepulauan"/>
    <s v="Pangkajene"/>
    <s v="Jl. A. Mauraga dalam 2, Kelurahan Tumampua Kec. Pangkajene, Pangkajene dan Kepulauan"/>
    <n v="1"/>
    <s v="BARANG"/>
    <n v="100"/>
    <n v="0"/>
    <s v="EZ"/>
    <s v="Bulanan"/>
    <s v="Beli 1 Gratis 1 Sikat Punggug"/>
    <m/>
    <n v="56000"/>
    <n v="0"/>
    <n v="0"/>
    <n v="56000"/>
    <m/>
    <s v="Diskon"/>
    <n v="22400"/>
    <n v="33600"/>
    <n v="126000"/>
    <n v="1890"/>
    <m/>
    <m/>
    <m/>
    <m/>
    <x v="1"/>
    <m/>
    <s v="VIP"/>
    <m/>
    <m/>
    <s v="Tidak"/>
    <s v="COD"/>
    <n v="70000"/>
    <s v="-"/>
    <n v="90510"/>
    <x v="20"/>
  </r>
  <r>
    <s v="1359630459"/>
    <d v="2026-06-29T00:00:00"/>
    <s v="MEIKA-BERKARYA"/>
    <s v="Meika Berkarya"/>
    <s v="6287818525580"/>
    <s v="Kab. Kuningan"/>
    <s v="Cilimus"/>
    <s v="Jl. Panawuan Indrapatra, Panawuan"/>
    <s v="Ketut Sudi (PS)"/>
    <s v="6287865372299"/>
    <x v="2"/>
    <s v="Mataram"/>
    <s v="Cakranegara"/>
    <s v="Hotel Sudi Inn Jln. Alengka no 10 Desa. Cakranegara Timur (ANTRAKN LANGSUNG KE ALAMAT)"/>
    <n v="1"/>
    <s v="BARANG"/>
    <n v="100"/>
    <n v="0"/>
    <s v="EZ"/>
    <s v="Bulanan"/>
    <s v="Beli 1 Gratis 1 Parfum Mobil"/>
    <m/>
    <n v="39000"/>
    <n v="0"/>
    <n v="0"/>
    <n v="39000"/>
    <m/>
    <s v="Diskon"/>
    <n v="15600"/>
    <n v="23400"/>
    <n v="143000"/>
    <n v="2145"/>
    <m/>
    <m/>
    <m/>
    <m/>
    <x v="1"/>
    <m/>
    <s v="VIP"/>
    <m/>
    <m/>
    <s v="Tidak"/>
    <s v="COD"/>
    <n v="104000"/>
    <s v="-"/>
    <n v="117455"/>
    <x v="20"/>
  </r>
  <r>
    <s v="1359624178"/>
    <d v="2026-06-29T00:00:00"/>
    <s v="MEIKA-BERKARYA"/>
    <s v="Meika Berkarya"/>
    <s v="6287818525580"/>
    <s v="Kab. Kuningan"/>
    <s v="Cilimus"/>
    <s v="Jl. Panawuan Indrapatra, Panawuan"/>
    <s v="Suherman (Ad)"/>
    <s v="6281213685805"/>
    <x v="28"/>
    <s v="Tangerang Selatan"/>
    <s v="Pamulang"/>
    <s v="Kel/Desa Benda baru RT 09 RW 09 JLN Inpres Pamulang 2 Benda Baru Pamulang Tanggerang Selatan patokan depan kompleks ada Alfamart"/>
    <n v="1"/>
    <s v="BARANG"/>
    <n v="100"/>
    <n v="0"/>
    <s v="EZ"/>
    <s v="Bulanan"/>
    <s v="BELI 1 DAPAT 2 Kacamata Autofokus"/>
    <m/>
    <n v="15000"/>
    <n v="0"/>
    <n v="0"/>
    <n v="15000"/>
    <m/>
    <s v="Diskon"/>
    <n v="9000"/>
    <n v="6000"/>
    <n v="53500"/>
    <n v="802.5"/>
    <s v="ybs"/>
    <m/>
    <d v="2026-07-04T00:00:00"/>
    <m/>
    <x v="1"/>
    <m/>
    <s v="VIP"/>
    <m/>
    <m/>
    <s v="Tidak"/>
    <s v="COD"/>
    <n v="38500"/>
    <s v="-"/>
    <n v="46697.5"/>
    <x v="7"/>
  </r>
  <r>
    <s v="1359644443"/>
    <d v="2026-06-29T00:00:00"/>
    <s v="MEIKA-BERKARYA"/>
    <s v="Meika Berkarya"/>
    <s v="6287818525580"/>
    <s v="Kab. Kuningan"/>
    <s v="Cilimus"/>
    <s v="Jl. Panawuan Indrapatra, Panawuan"/>
    <s v="Karzi (Yn)"/>
    <s v="6285384748507"/>
    <x v="10"/>
    <s v="Kab. Ogan Komering Ulu Selatan"/>
    <s v="Buay Pemaca"/>
    <s v="Jl. Akagani Sinar Napalan Dusun 1 Desa Sinar Napalan Kec Buay Pemaca Kab Ogan Komering Ulu Selatan Patokan Rumah Kades Sinarpalan (DIAMBIL LANGSUNG KE GUDANG EKSPEDISI)."/>
    <n v="1"/>
    <s v="BARANG"/>
    <n v="100"/>
    <n v="0"/>
    <s v="EZ"/>
    <s v="Bulanan"/>
    <s v="Beli 1 Semprotan Noozle"/>
    <m/>
    <n v="37000"/>
    <n v="0"/>
    <n v="0"/>
    <n v="37000"/>
    <m/>
    <s v="Diskon"/>
    <n v="14800"/>
    <n v="22200"/>
    <n v="81900"/>
    <n v="1228.5"/>
    <s v="Karzi (Yn)"/>
    <m/>
    <d v="2026-07-05T00:00:00"/>
    <m/>
    <x v="0"/>
    <m/>
    <s v="VIP"/>
    <m/>
    <m/>
    <s v="Tidak"/>
    <s v="COD"/>
    <n v="44900"/>
    <s v="Recon"/>
    <n v="58471.5"/>
    <x v="9"/>
  </r>
  <r>
    <s v="1359636653"/>
    <d v="2026-06-29T00:00:00"/>
    <s v="MEIKA-BERKARYA"/>
    <s v="Meika Berkarya"/>
    <s v="6287818525580"/>
    <s v="Kab. Kuningan"/>
    <s v="Cilimus"/>
    <s v="Jl. Panawuan Indrapatra, Panawuan"/>
    <s v="Cuciani (Jj)"/>
    <s v="6282138690081"/>
    <x v="15"/>
    <s v="Semarang"/>
    <s v="Banyumanik"/>
    <s v="Jl Durian Utara lll RT 02 RW 02 Kelurahan Pedalangan Kec. Banyumanik Semarang"/>
    <n v="1"/>
    <s v="BARANG"/>
    <n v="100"/>
    <n v="0"/>
    <s v="EZ"/>
    <s v="Bulanan"/>
    <s v="Beli 1 Gratis 1 Sikat Punggug"/>
    <m/>
    <n v="20000"/>
    <n v="0"/>
    <n v="0"/>
    <n v="20000"/>
    <m/>
    <s v="Diskon"/>
    <n v="13000"/>
    <n v="7000"/>
    <n v="88000"/>
    <n v="1320"/>
    <s v="Cuciani (Jj)"/>
    <m/>
    <d v="2026-07-02T00:00:00"/>
    <m/>
    <x v="0"/>
    <m/>
    <s v="VIP"/>
    <m/>
    <m/>
    <s v="Tidak"/>
    <s v="COD"/>
    <n v="68000"/>
    <s v="Recon"/>
    <n v="79680"/>
    <x v="18"/>
  </r>
  <r>
    <s v="1359802581"/>
    <d v="2026-06-29T00:00:00"/>
    <s v="MEIKA-BERKARYA"/>
    <s v="Meika Berkarya"/>
    <s v="6287818525580"/>
    <s v="Kab. Kuningan"/>
    <s v="Cilimus"/>
    <s v="Jl. Panawuan Indrapatra, Panawuan"/>
    <s v="H. Ony Sutisna (Kin)"/>
    <s v="6287811882214"/>
    <x v="24"/>
    <s v="Jakarta Barat"/>
    <s v="Kembangan"/>
    <s v="Jl.Regensi Lestari IX Blok D9/1 Puri Botanical Resident Kelurahan Meruya Selatan"/>
    <n v="1"/>
    <s v="BARANG"/>
    <n v="100"/>
    <n v="0"/>
    <s v="EZ"/>
    <s v="Bulanan"/>
    <s v="Beli 1 Gratis 1 Sikat Punggug"/>
    <m/>
    <n v="14000"/>
    <n v="0"/>
    <n v="0"/>
    <n v="14000"/>
    <m/>
    <s v="Diskon"/>
    <n v="8000"/>
    <n v="6000"/>
    <n v="83500"/>
    <n v="1252.5"/>
    <s v="H. Ony Sutisna (Kin)"/>
    <m/>
    <d v="2026-06-30T00:00:00"/>
    <m/>
    <x v="0"/>
    <m/>
    <s v="VIP"/>
    <m/>
    <m/>
    <s v="Tidak"/>
    <s v="COD"/>
    <n v="69500"/>
    <s v="Recon"/>
    <n v="76247.5"/>
    <x v="25"/>
  </r>
  <r>
    <s v="1359796541"/>
    <d v="2026-06-29T00:00:00"/>
    <s v="MEIKA-BERKARYA"/>
    <s v="Meika Berkarya"/>
    <s v="6287818525580"/>
    <s v="Kab. Kuningan"/>
    <s v="Cilimus"/>
    <s v="Jl. Panawuan Indrapatra, Panawuan"/>
    <s v="Yustus Benu Od."/>
    <s v="6282339761050"/>
    <x v="1"/>
    <s v="Kab. Timor Tengah Selatan"/>
    <s v="Amanuban Selatan"/>
    <s v="Rt Rw 001001 Desa Oinlasi Kec Amanatun Selatan (DIANTAR LANGSUNG KE ALAMAT PENERIMA)."/>
    <n v="1"/>
    <s v="BARANG"/>
    <n v="100"/>
    <n v="0"/>
    <s v="EZ"/>
    <s v="Bulanan"/>
    <s v="Beli 1 Gratis 1 Sikat Punggug"/>
    <m/>
    <n v="84000"/>
    <n v="0"/>
    <n v="0"/>
    <n v="84000"/>
    <m/>
    <s v="Diskon"/>
    <n v="33600"/>
    <n v="50400"/>
    <n v="155000"/>
    <n v="2325"/>
    <m/>
    <m/>
    <m/>
    <m/>
    <x v="1"/>
    <m/>
    <s v="VIP"/>
    <m/>
    <m/>
    <s v="Tidak"/>
    <s v="COD"/>
    <n v="71000"/>
    <s v="-"/>
    <n v="102275"/>
    <x v="20"/>
  </r>
  <r>
    <s v="1359872716"/>
    <d v="2026-06-29T00:00:00"/>
    <s v="MEIKA-BERKARYA"/>
    <s v="Meika Berkarya"/>
    <s v="6287818525580"/>
    <s v="Kab. Kuningan"/>
    <s v="Cilimus"/>
    <s v="Jl. Panawuan Indrapatra, Panawuan"/>
    <s v="Rahmin (iaa)"/>
    <s v="6282131111890"/>
    <x v="3"/>
    <s v="Kotamobagu"/>
    <s v="Kotamobagu Utara"/>
    <s v="Jalan Pieret Tendean Rt 06 Rw 03 Kelurahan Genggulang Kecamatan Kotamobagu Utara Kota Kotamobagu Provinsi Sulawesi Utara ( pertigaan depan kipan c 713 Masuk lorong Masjid An Namira)"/>
    <n v="1"/>
    <s v="BARANG"/>
    <n v="100"/>
    <n v="0"/>
    <s v="EZ"/>
    <s v="Bulanan"/>
    <s v="Beli 1 Pembesar Layar Hp"/>
    <m/>
    <n v="72000"/>
    <n v="0"/>
    <n v="0"/>
    <n v="72000"/>
    <m/>
    <s v="Diskon"/>
    <n v="28800"/>
    <n v="43200"/>
    <n v="142000"/>
    <n v="2130"/>
    <m/>
    <m/>
    <m/>
    <m/>
    <x v="1"/>
    <m/>
    <s v="VIP"/>
    <m/>
    <m/>
    <s v="Tidak"/>
    <s v="COD"/>
    <n v="70000"/>
    <s v="-"/>
    <n v="96670"/>
    <x v="20"/>
  </r>
  <r>
    <s v="1359804354"/>
    <d v="2026-06-29T00:00:00"/>
    <s v="MEIKA-BERKARYA"/>
    <s v="Meika Berkarya"/>
    <s v="6287818525580"/>
    <s v="Kab. Kuningan"/>
    <s v="Cilimus"/>
    <s v="Jl. Panawuan Indrapatra, Panawuan"/>
    <s v="Djeni Siar (PS)"/>
    <s v="6281241436496"/>
    <x v="3"/>
    <s v="Tomohon"/>
    <s v="Tomohon Selatan"/>
    <s v="Jln. Rayun 1 Link. 1  Kelurahan. Walian (Kafe.Rotar, ANTRAKN LANGSUNG KE ALAMAT)"/>
    <n v="1"/>
    <s v="BARANG"/>
    <n v="100"/>
    <n v="0"/>
    <s v="EZ"/>
    <s v="Bulanan"/>
    <s v="Beli 1 Gratis 1 Sikat Punggug"/>
    <m/>
    <n v="80000"/>
    <n v="0"/>
    <n v="0"/>
    <n v="80000"/>
    <m/>
    <s v="Diskon"/>
    <n v="32000"/>
    <n v="48000"/>
    <n v="150000"/>
    <n v="2250"/>
    <s v="Meika Berkarya"/>
    <m/>
    <d v="2026-07-09T00:00:00"/>
    <m/>
    <x v="1"/>
    <m/>
    <s v="VIP"/>
    <m/>
    <m/>
    <s v="Tidak"/>
    <s v="COD"/>
    <n v="70000"/>
    <s v="-"/>
    <n v="99750"/>
    <x v="10"/>
  </r>
  <r>
    <s v="1359860032"/>
    <d v="2026-06-29T00:00:00"/>
    <s v="MEIKA-BERKARYA"/>
    <s v="Meika Berkarya"/>
    <s v="6287818525580"/>
    <s v="Kab. Kuningan"/>
    <s v="Cilimus"/>
    <s v="Jl. Panawuan Indrapatra, Panawuan, Kec. Cigandamekar, Kabupaten Kuningan, Jawa Barat"/>
    <s v="gunawan wibisono (ar)"/>
    <s v="6281399220942"/>
    <x v="26"/>
    <s v="Kab. Bekasi"/>
    <s v="Cikarang Pusat"/>
    <s v="Desa Jaya Mukti Jl Antilip 2a f 4 No14 RT 007 RW 007, Kecamatan cikarang pusat"/>
    <n v="1"/>
    <s v="BARANG"/>
    <n v="100"/>
    <n v="0"/>
    <s v="EZ"/>
    <s v="Bulanan"/>
    <s v="1 SET POMPA SEDOT MANUAL (1 POMPA DAN 1 SELANG)"/>
    <m/>
    <n v="15000"/>
    <n v="0"/>
    <n v="0"/>
    <n v="15000"/>
    <m/>
    <s v="Diskon"/>
    <n v="9000"/>
    <n v="6000"/>
    <n v="82000"/>
    <n v="1230"/>
    <s v="gunawan wibisono (ar)"/>
    <m/>
    <d v="2026-06-30T00:00:00"/>
    <s v="HUBUNGI PENERIMA (LANGSUNG ANTAR KE ALAMAT)"/>
    <x v="0"/>
    <m/>
    <s v="VIP"/>
    <m/>
    <m/>
    <s v="Tidak"/>
    <s v="COD"/>
    <n v="67000"/>
    <s v="Recon"/>
    <n v="74770"/>
    <x v="25"/>
  </r>
  <r>
    <s v="1359782276"/>
    <d v="2026-06-29T00:00:00"/>
    <s v="MEIKA-BERKARYA"/>
    <s v="Meika Berkarya"/>
    <s v="6287818525580"/>
    <s v="Kab. Kuningan"/>
    <s v="Cilimus"/>
    <s v="Jl. Panawuan Indrapatra, Panawuan, Kec. Cigandamekar, Kabupaten Kuningan, Jawa Barat"/>
    <s v="Eil galby (AK)"/>
    <s v="6281339780441"/>
    <x v="2"/>
    <s v="Kab. Sumbawa"/>
    <s v="Moyo Hulu"/>
    <s v="RT 05 / RW 02, Desa Mokong, Kec Moyo Hulu, Kab Sumbawa, Nusa Tenggara Barat"/>
    <n v="1"/>
    <s v="BARANG"/>
    <n v="100"/>
    <n v="0"/>
    <s v="EZ"/>
    <s v="Bulanan"/>
    <s v="1 SET POMPA SEDOT MANUAL (1 POMPA DAN 1 SELANG)"/>
    <m/>
    <n v="52000"/>
    <n v="0"/>
    <n v="0"/>
    <n v="52000"/>
    <m/>
    <s v="Diskon"/>
    <n v="20800"/>
    <n v="31200"/>
    <n v="120000"/>
    <n v="1800"/>
    <m/>
    <m/>
    <m/>
    <s v="HUBUNGI PENERIMA (LANGSUNG ANTAR KE ALAMAT)"/>
    <x v="1"/>
    <m/>
    <s v="VIP"/>
    <m/>
    <m/>
    <s v="Tidak"/>
    <s v="COD"/>
    <n v="68000"/>
    <s v="-"/>
    <n v="87000"/>
    <x v="20"/>
  </r>
  <r>
    <s v="1359792400"/>
    <d v="2026-06-29T00:00:00"/>
    <s v="MEIKA-BERKARYA"/>
    <s v="Meika Berkarya"/>
    <s v="6287818525580"/>
    <s v="Kab. Kuningan"/>
    <s v="Cilimus"/>
    <s v="Jl. Panawuan Indrapatra, Panawuan, Kec. Cigandamekar, Kabupaten Kuningan, Jawa Barat"/>
    <s v="Hartawan ( Di)"/>
    <s v="6285652242944"/>
    <x v="13"/>
    <s v="Kab. Barito Utara"/>
    <s v="Teweh Tengah"/>
    <s v="Desa Pendreh , RT003 , Jln Adji nihin desa pendreh, Kecamatan Teweh tengah"/>
    <n v="1"/>
    <s v="BARANG"/>
    <n v="100"/>
    <n v="0"/>
    <s v="EZ"/>
    <s v="Bulanan"/>
    <s v="1 SET POMPA SEDOT MANUAL (1 POMPA DAN 1 SELANG)"/>
    <m/>
    <n v="59000"/>
    <n v="0"/>
    <n v="0"/>
    <n v="59000"/>
    <m/>
    <s v="Diskon"/>
    <n v="23600"/>
    <n v="35400"/>
    <n v="124000"/>
    <n v="1860"/>
    <s v="Hartawan ( Di)"/>
    <m/>
    <d v="2026-07-05T00:00:00"/>
    <s v="HUBUNGI PENERIMA (LANGSUNG ANTAR KE ALAMAT)"/>
    <x v="0"/>
    <m/>
    <s v="VIP"/>
    <m/>
    <m/>
    <s v="Tidak"/>
    <s v="COD"/>
    <n v="65000"/>
    <s v="Recon"/>
    <n v="86740"/>
    <x v="9"/>
  </r>
  <r>
    <s v="1359785656"/>
    <d v="2026-06-29T00:00:00"/>
    <s v="MEIKA-BERKARYA"/>
    <s v="Meika Berkarya"/>
    <s v="6287818525580"/>
    <s v="Kab. Kuningan"/>
    <s v="Cilimus"/>
    <s v="Jl. Panawuan Indrapatra, Panawuan"/>
    <s v="Lukas Hartono (PS)"/>
    <s v="6285642404798"/>
    <x v="15"/>
    <s v="Semarang"/>
    <s v="Semarang Barat"/>
    <s v="Jl. Yos Sudarso Kav1 (sebelah pom bensin puri , dpn rumah duka Tionghoa iwan) Kelurahan. Tawangsari"/>
    <n v="1"/>
    <s v="BARANG"/>
    <n v="100"/>
    <n v="0"/>
    <s v="EZ"/>
    <s v="Bulanan"/>
    <s v="Beli 1 Gratis 1 Parfum Mobil Varian: Lemon dan Cologne"/>
    <m/>
    <n v="20000"/>
    <n v="0"/>
    <n v="0"/>
    <n v="20000"/>
    <m/>
    <s v="Diskon"/>
    <n v="13000"/>
    <n v="7000"/>
    <n v="124000"/>
    <n v="1860"/>
    <s v="keluarga pi"/>
    <s v="Atasan/Staf/Karyawan"/>
    <d v="2026-07-01T00:00:00"/>
    <m/>
    <x v="0"/>
    <m/>
    <s v="VIP"/>
    <m/>
    <m/>
    <s v="Tidak"/>
    <s v="COD"/>
    <n v="104000"/>
    <s v="Recon"/>
    <n v="115140"/>
    <x v="15"/>
  </r>
  <r>
    <s v="1359806706"/>
    <d v="2026-06-29T00:00:00"/>
    <s v="MEIKA-BERKARYA"/>
    <s v="Meika Berkarya"/>
    <s v="6287818525580"/>
    <s v="Kab. Kuningan"/>
    <s v="Cilimus"/>
    <s v="Jl. Panawuan Indrapatra, Panawuan, Kec. Cigandamekar, Kabupaten Kuningan, Jawa Barat"/>
    <s v="Muhajir (Is)"/>
    <s v="6285754080168"/>
    <x v="5"/>
    <s v="Kab. Sekadau"/>
    <s v="Belitang"/>
    <s v="Rt 05 Rw 00 Desa/Kelurahan Menua Pratama Patokan Sebelah Ram Sawit Prima Jasa (Pj) Kec Belitang Kab Sekadau Kalimantan Barat"/>
    <n v="1"/>
    <s v="BARANG"/>
    <n v="100"/>
    <n v="0"/>
    <s v="EZ"/>
    <s v="Bulanan"/>
    <s v="1 PCS TOPI KOMANDO (HITAM)"/>
    <m/>
    <n v="74000"/>
    <n v="0"/>
    <n v="0"/>
    <n v="74000"/>
    <m/>
    <s v="Diskon"/>
    <n v="29600"/>
    <n v="44400"/>
    <n v="149000"/>
    <n v="2235"/>
    <m/>
    <m/>
    <m/>
    <s v="HUBUNGI PENERIMA (LANGSUNG ANTAR KE ALAMAT)"/>
    <x v="1"/>
    <m/>
    <s v="VIP"/>
    <m/>
    <m/>
    <s v="Tidak"/>
    <s v="COD"/>
    <n v="75000"/>
    <s v="-"/>
    <n v="102365"/>
    <x v="20"/>
  </r>
  <r>
    <s v="1359824863"/>
    <d v="2026-06-29T00:00:00"/>
    <s v="MEIKA-BERKARYA"/>
    <s v="Meika Berkarya"/>
    <s v="6287818525580"/>
    <s v="Kab. Kuningan"/>
    <s v="Cilimus"/>
    <s v="Jl. Panawuan Indrapatra, Panawuan, Kec. Cigandamekar, Kabupaten Kuningan, Jawa Barat"/>
    <s v="arnol simbuang (Is)"/>
    <s v="6285167662807"/>
    <x v="3"/>
    <s v="Kab. Minahasa"/>
    <s v="Tombulu"/>
    <s v="Jln Griya Sawangan Viola, Blok B No97 Desa/Kelurahan Sawangan, Kec Tombulu Kab Minahasa Sulawesi Utara"/>
    <n v="1"/>
    <s v="BARANG"/>
    <n v="100"/>
    <n v="0"/>
    <s v="EZ"/>
    <s v="Bulanan"/>
    <s v="1 SET GIGI PALSU"/>
    <m/>
    <n v="80000"/>
    <n v="0"/>
    <n v="0"/>
    <n v="80000"/>
    <m/>
    <s v="Diskon"/>
    <n v="32000"/>
    <n v="48000"/>
    <n v="135000"/>
    <n v="2025"/>
    <m/>
    <m/>
    <m/>
    <s v="HUBUNGI PENERIMA (LANGSUNG ANTAR KE ALAMAT)"/>
    <x v="1"/>
    <m/>
    <s v="VIP"/>
    <m/>
    <m/>
    <s v="Tidak"/>
    <s v="COD"/>
    <n v="55000"/>
    <s v="-"/>
    <n v="84975"/>
    <x v="20"/>
  </r>
  <r>
    <s v="1359822231"/>
    <d v="2026-06-29T00:00:00"/>
    <s v="MEIKA-BERKARYA"/>
    <s v="Meika Berkarya"/>
    <s v="6287818525580"/>
    <s v="Kab. Kuningan"/>
    <s v="Cilimus"/>
    <s v="Jl. Panawuan Indrapatra, Panawuan"/>
    <s v="Abraham (Evie rumah kue) (Jj)"/>
    <s v="6281225394336"/>
    <x v="8"/>
    <s v="Palu"/>
    <s v="Palu Timur"/>
    <s v="Jln. Kihajar Dewantoro No. 36 Palu Kelurahan Besusu Timur RT 02 RW 02 Kec. Palu Timur"/>
    <n v="1"/>
    <s v="BARANG"/>
    <n v="100"/>
    <n v="0"/>
    <s v="EZ"/>
    <s v="Bulanan"/>
    <s v="Beli 2 Gratis 2 Sikat Punggug"/>
    <m/>
    <n v="68000"/>
    <n v="0"/>
    <n v="0"/>
    <n v="68000"/>
    <m/>
    <s v="Diskon"/>
    <n v="27200"/>
    <n v="40800"/>
    <n v="183000"/>
    <n v="2745"/>
    <s v="Abraham (Evie rumah kue) (Jj)"/>
    <m/>
    <d v="2026-07-04T00:00:00"/>
    <m/>
    <x v="0"/>
    <m/>
    <s v="VIP"/>
    <m/>
    <m/>
    <s v="Tidak"/>
    <s v="COD"/>
    <n v="115000"/>
    <s v="Recon"/>
    <n v="139455"/>
    <x v="7"/>
  </r>
  <r>
    <s v="1359862196"/>
    <d v="2026-06-29T00:00:00"/>
    <s v="MEIKA-BERKARYA"/>
    <s v="Meika Berkarya"/>
    <s v="6287818525580"/>
    <s v="Kab. Kuningan"/>
    <s v="Cilimus"/>
    <s v="Jl. Panawuan Indrapatra, Panawuan"/>
    <s v="Ine Manumpahi (ca)"/>
    <s v="6285395706471"/>
    <x v="3"/>
    <s v="Manado"/>
    <s v="Singkil"/>
    <s v="singkil lingkungan 2 kompleks SD impres 27 gunung potong/Bak air Desa . Singkil satu"/>
    <n v="1"/>
    <s v="BARANG"/>
    <n v="100"/>
    <n v="0"/>
    <s v="EZ"/>
    <s v="Bulanan"/>
    <s v="Beli 1 Alat Peras Buah"/>
    <m/>
    <n v="64000"/>
    <n v="0"/>
    <n v="0"/>
    <n v="64000"/>
    <m/>
    <s v="Diskon"/>
    <n v="25600"/>
    <n v="38400"/>
    <n v="158000"/>
    <n v="2370"/>
    <s v="Ine Manumpahi (ca)"/>
    <m/>
    <d v="2026-07-04T00:00:00"/>
    <m/>
    <x v="0"/>
    <m/>
    <s v="VIP"/>
    <m/>
    <m/>
    <s v="Tidak"/>
    <s v="COD"/>
    <n v="94000"/>
    <s v="Recon"/>
    <n v="117230"/>
    <x v="7"/>
  </r>
  <r>
    <s v="1359861794"/>
    <d v="2026-06-29T00:00:00"/>
    <s v="MEIKA-BERKARYA"/>
    <s v="Meika Berkarya"/>
    <s v="6287818525580"/>
    <s v="Kab. Kuningan"/>
    <s v="Cilimus"/>
    <s v="Jl. Panawuan Indrapatra, Panawuan"/>
    <s v="Arifyanto (Jj)"/>
    <s v="6282350744801"/>
    <x v="19"/>
    <s v="Kab. Kutai Barat"/>
    <s v="Linggang Bigung"/>
    <s v="Jln. Pom Bensin RT 01 RW 01 Kelurahan /Desa Bigung Baru Kutai Barat"/>
    <n v="1"/>
    <s v="BARANG"/>
    <n v="100"/>
    <n v="0"/>
    <s v="EZ"/>
    <s v="Bulanan"/>
    <s v="Beli 1 Gratis 1 Sikat Punggug"/>
    <m/>
    <n v="85000"/>
    <n v="0"/>
    <n v="0"/>
    <n v="85000"/>
    <m/>
    <s v="Diskon"/>
    <n v="34000"/>
    <n v="51000"/>
    <n v="155000"/>
    <n v="2325"/>
    <m/>
    <m/>
    <m/>
    <m/>
    <x v="1"/>
    <m/>
    <s v="VIP"/>
    <m/>
    <m/>
    <s v="Tidak"/>
    <s v="COD"/>
    <n v="70000"/>
    <s v="-"/>
    <n v="101675"/>
    <x v="20"/>
  </r>
  <r>
    <s v="1359831452"/>
    <d v="2026-06-29T00:00:00"/>
    <s v="MEIKA-BERKARYA"/>
    <s v="Meika Berkarya"/>
    <s v="6287818525580"/>
    <s v="Kab. Kuningan"/>
    <s v="Cilimus"/>
    <s v="Jl. Panawuan Indrapatra, Panawuan"/>
    <s v="Hairuddin Lapuka (Jj)"/>
    <s v="6281251645367"/>
    <x v="19"/>
    <s v="Kab. Paser"/>
    <s v="Tanah Grogot"/>
    <s v="Jl.R.A Kartini Kelurahan Tanah Grogot Kec Tanah Grogot Kab Paser ( Kal-Tim) Patokan depan toko amat cakar Gg sempurna"/>
    <n v="1"/>
    <s v="BARANG"/>
    <n v="100"/>
    <n v="0"/>
    <s v="EZ"/>
    <s v="Bulanan"/>
    <s v="Beli 1 Pembesar Layar Hp"/>
    <m/>
    <n v="67000"/>
    <n v="0"/>
    <n v="0"/>
    <n v="67000"/>
    <m/>
    <s v="Diskon"/>
    <n v="26800"/>
    <n v="40200"/>
    <n v="137000"/>
    <n v="2055"/>
    <s v="Hairuddin Lapuka (Jj)"/>
    <m/>
    <d v="2026-07-06T00:00:00"/>
    <m/>
    <x v="0"/>
    <m/>
    <s v="VIP"/>
    <m/>
    <m/>
    <s v="Tidak"/>
    <s v="COD"/>
    <n v="70000"/>
    <s v="Recon"/>
    <n v="94745"/>
    <x v="3"/>
  </r>
  <r>
    <s v="1359810051"/>
    <d v="2026-06-29T00:00:00"/>
    <s v="MEIKA-BERKARYA"/>
    <s v="Meika Berkarya"/>
    <s v="6287818525580"/>
    <s v="Kab. Kuningan"/>
    <s v="Cilimus"/>
    <s v="Jl. Panawuan Indrapatra, Panawuan"/>
    <s v="ABD. HAKIM (PS)"/>
    <s v="6281342499740"/>
    <x v="14"/>
    <s v="Parepare"/>
    <s v="Bacukiki Barat"/>
    <s v="Jlan. Jabal Nur  Kampung. Batangrappe  RT 04 / RW 05 Kelurahan: Tirosompe  (ANTRAKN LANGSUNG KE ALAMAT)"/>
    <n v="1"/>
    <s v="BARANG"/>
    <n v="100"/>
    <n v="0"/>
    <s v="EZ"/>
    <s v="Bulanan"/>
    <s v="Beli 2 Pembesar Layar Hp"/>
    <m/>
    <n v="53000"/>
    <n v="0"/>
    <n v="0"/>
    <n v="53000"/>
    <m/>
    <s v="Diskon"/>
    <n v="21200"/>
    <n v="31800"/>
    <n v="157000"/>
    <n v="2355"/>
    <s v="ABD. HAKIM (PS)"/>
    <m/>
    <d v="2026-07-06T00:00:00"/>
    <m/>
    <x v="0"/>
    <m/>
    <s v="VIP"/>
    <m/>
    <m/>
    <s v="Tidak"/>
    <s v="COD"/>
    <n v="104000"/>
    <s v="Recon"/>
    <n v="122845"/>
    <x v="3"/>
  </r>
  <r>
    <s v="1359814574"/>
    <d v="2026-06-29T00:00:00"/>
    <s v="MEIKA-BERKARYA"/>
    <s v="Meika Berkarya"/>
    <s v="6287818525580"/>
    <s v="Kab. Kuningan"/>
    <s v="Cilimus"/>
    <s v="Jl. Panawuan Indrapatra, Panawuan, Kec. Cigandamekar, Kabupaten Kuningan, Jawa Barat"/>
    <s v="Martias RN (Fr)"/>
    <s v="6285362307182"/>
    <x v="6"/>
    <s v="Kab. Pesisir Selatan"/>
    <s v="IV Jurai"/>
    <s v="Jln Raya Padang Painan, Samping Penginapan Rumah Mama, Desa Salido, Kec Lv Jurai"/>
    <n v="1"/>
    <s v="BARANG"/>
    <n v="100"/>
    <n v="0"/>
    <s v="EZ"/>
    <s v="Bulanan"/>
    <s v="1 SET POMPA SEDOT MANUAL (1 POMPA DAN 1 SELANG)"/>
    <m/>
    <n v="50000"/>
    <n v="0"/>
    <n v="0"/>
    <n v="50000"/>
    <m/>
    <s v="Diskon"/>
    <n v="20000"/>
    <n v="30000"/>
    <n v="120000"/>
    <n v="1800"/>
    <m/>
    <m/>
    <m/>
    <s v="HUBUNGI PENERIMA (LANGSUNG ANTAR KE ALAMAT)"/>
    <x v="1"/>
    <m/>
    <s v="VIP"/>
    <m/>
    <m/>
    <s v="Tidak"/>
    <s v="COD"/>
    <n v="70000"/>
    <s v="-"/>
    <n v="88200"/>
    <x v="20"/>
  </r>
  <r>
    <s v="1359813231"/>
    <d v="2026-06-29T00:00:00"/>
    <s v="MEIKA-BERKARYA"/>
    <s v="Meika Berkarya"/>
    <s v="6287818525580"/>
    <s v="Kab. Kuningan"/>
    <s v="Cilimus"/>
    <s v="Jl. Panawuan Indrapatra, Panawuan"/>
    <s v="Ridwan Widjaja Od."/>
    <s v="6289678857019"/>
    <x v="24"/>
    <s v="Jakarta Barat"/>
    <s v="Cengkareng"/>
    <s v="Perumahan Kosambi Baru Blok Dext 2 No. 29 Rt 008 Rw 015 Kelurahan Duri Kosambi Kec Cengkareng Jakarta Barat 11750 (DIANTAR LANGSUNG KE ALAMAT PENERIMA)."/>
    <n v="1"/>
    <s v="BARANG"/>
    <n v="100"/>
    <n v="0"/>
    <s v="EZ"/>
    <s v="Bulanan"/>
    <s v="Beli 1 Gratis 1 Sikat Punggug"/>
    <m/>
    <n v="14000"/>
    <n v="0"/>
    <n v="0"/>
    <n v="14000"/>
    <m/>
    <s v="Diskon"/>
    <n v="8000"/>
    <n v="6000"/>
    <n v="85000"/>
    <n v="1275"/>
    <s v="ybs"/>
    <m/>
    <d v="2026-07-06T00:00:00"/>
    <m/>
    <x v="1"/>
    <m/>
    <s v="VIP"/>
    <m/>
    <m/>
    <s v="Tidak"/>
    <s v="COD"/>
    <n v="71000"/>
    <s v="-"/>
    <n v="77725"/>
    <x v="3"/>
  </r>
  <r>
    <s v="1359877399"/>
    <d v="2026-06-29T00:00:00"/>
    <s v="MEIKA-BERKARYA"/>
    <s v="Meika Berkarya"/>
    <s v="6287818525580"/>
    <s v="Kab. Kuningan"/>
    <s v="Cilimus"/>
    <s v="Jl. Panawuan Indrapatra, Panawuan"/>
    <s v="Gori (Jj)"/>
    <s v="6285350577224"/>
    <x v="19"/>
    <s v="Kab. Mahakam Ulu"/>
    <s v="Long Bagun"/>
    <s v="Jln. Mamahak Besar Kelurahan /Desa Mamahak Besar RT 03 No. Rumah 41 Kec. Long Bagun"/>
    <n v="1"/>
    <s v="BARANG"/>
    <n v="100"/>
    <n v="0"/>
    <s v="EZ"/>
    <s v="Bulanan"/>
    <s v="Beli 1 Pembesar Layar Hp"/>
    <m/>
    <n v="85000"/>
    <n v="0"/>
    <n v="0"/>
    <n v="85000"/>
    <m/>
    <s v="Diskon"/>
    <n v="34000"/>
    <n v="51000"/>
    <n v="155000"/>
    <n v="2325"/>
    <m/>
    <m/>
    <m/>
    <m/>
    <x v="1"/>
    <m/>
    <s v="VIP"/>
    <m/>
    <m/>
    <s v="Tidak"/>
    <s v="COD"/>
    <n v="70000"/>
    <s v="-"/>
    <n v="101675"/>
    <x v="20"/>
  </r>
  <r>
    <s v="1359726482"/>
    <d v="2026-06-29T00:00:00"/>
    <s v="MEIKA-BERKARYA"/>
    <s v="Meika Berkarya"/>
    <s v="6287818525580"/>
    <s v="Kab. Kuningan"/>
    <s v="Cilimus"/>
    <s v="Jl. Panawuan Indrapatra, Panawuan"/>
    <s v="I made agus suardika (ca)"/>
    <s v="6282144931813"/>
    <x v="12"/>
    <s v="Denpasar"/>
    <s v="Denpasar Selatan"/>
    <s v="Jalan tukad balian gang 22 no.6  desa renon"/>
    <n v="1"/>
    <s v="BARANG"/>
    <n v="100"/>
    <n v="0"/>
    <s v="EZ"/>
    <s v="Bulanan"/>
    <s v="BELI 1  , Warna: BLACK Topi Visor Anti UV"/>
    <m/>
    <n v="30000"/>
    <n v="0"/>
    <n v="0"/>
    <n v="30000"/>
    <m/>
    <s v="Diskon"/>
    <n v="12000"/>
    <n v="18000"/>
    <n v="111000"/>
    <n v="1665"/>
    <s v="I made agus suardika (ca)"/>
    <m/>
    <d v="2026-07-02T00:00:00"/>
    <m/>
    <x v="0"/>
    <m/>
    <s v="VIP"/>
    <m/>
    <m/>
    <s v="Tidak"/>
    <s v="COD"/>
    <n v="81000"/>
    <s v="Recon"/>
    <n v="91335"/>
    <x v="18"/>
  </r>
  <r>
    <s v="1359894731"/>
    <d v="2026-06-29T00:00:00"/>
    <s v="MEIKA-BERKARYA"/>
    <s v="Meika Berkarya"/>
    <s v="6287818525580"/>
    <s v="Kab. Kuningan"/>
    <s v="Cilimus"/>
    <s v="Jl. Panawuan Indrapatra, Panawuan, Kec. Cigandamekar, Kabupaten Kuningan, Jawa Barat"/>
    <s v="Dede yana (Fr)"/>
    <s v="6288218661810"/>
    <x v="26"/>
    <s v="Kab. Bandung"/>
    <s v="Dayeuhkolot"/>
    <s v="Jln Terusan Jalan Cibaduyut Rt001/Rw001 Desa Cangkuang Kulon, Kec Dayeuhkolot"/>
    <n v="1"/>
    <s v="BARANG"/>
    <n v="100"/>
    <n v="0"/>
    <s v="EZ"/>
    <s v="Bulanan"/>
    <s v="1 SET POMPA SEDOT MANUAL (1 POMPA DAN 1 SELANG)"/>
    <m/>
    <n v="12000"/>
    <n v="0"/>
    <n v="0"/>
    <n v="12000"/>
    <m/>
    <s v="Diskon"/>
    <n v="7000"/>
    <n v="5000"/>
    <n v="84000"/>
    <n v="1260"/>
    <s v="Dede yana (Fr)"/>
    <m/>
    <d v="2026-06-30T00:00:00"/>
    <s v="HUBUNGI PENERIMA (LANGSUNG ANTAR KE ALAMAT)"/>
    <x v="0"/>
    <m/>
    <s v="VIP"/>
    <m/>
    <m/>
    <s v="Tidak"/>
    <s v="COD"/>
    <n v="72000"/>
    <s v="Recon"/>
    <n v="77740"/>
    <x v="25"/>
  </r>
  <r>
    <s v="1359858098"/>
    <d v="2026-06-29T00:00:00"/>
    <s v="MEIKA-BERKARYA"/>
    <s v="Meika Berkarya"/>
    <s v="6287818525580"/>
    <s v="Kab. Kuningan"/>
    <s v="Cilimus"/>
    <s v="Jl. Panawuan Indrapatra, Panawuan"/>
    <s v="Kisman RUMU Od."/>
    <s v="6281241251622"/>
    <x v="8"/>
    <s v="Palu"/>
    <s v="Tatanga"/>
    <s v="Jalan Meranti No. 5 Rt 1 Rw 1 Kelurahan Nunu Kec Tatanga (DIANTAR LANGSUNG KE ALAMAT PENERIMA)."/>
    <n v="1"/>
    <s v="BARANG"/>
    <n v="100"/>
    <n v="0"/>
    <s v="EZ"/>
    <s v="Bulanan"/>
    <s v="Beli 1 Gratis 1 Sikat Punggug"/>
    <m/>
    <n v="68000"/>
    <n v="0"/>
    <n v="0"/>
    <n v="68000"/>
    <m/>
    <s v="Diskon"/>
    <n v="27200"/>
    <n v="40800"/>
    <n v="128000"/>
    <n v="1920"/>
    <s v="Kisman RUMU Od."/>
    <m/>
    <d v="2026-07-04T00:00:00"/>
    <m/>
    <x v="0"/>
    <m/>
    <s v="VIP"/>
    <m/>
    <m/>
    <s v="Tidak"/>
    <s v="COD"/>
    <n v="60000"/>
    <s v="Recon"/>
    <n v="85280"/>
    <x v="7"/>
  </r>
  <r>
    <s v="1359730867"/>
    <d v="2026-06-29T00:00:00"/>
    <s v="MEIKA-BERKARYA"/>
    <s v="Meika Berkarya"/>
    <s v="6287818525580"/>
    <s v="Kab. Kuningan"/>
    <s v="Cilimus"/>
    <s v="Jl. Panawuan Indrapatra, Panawuan, Kec. Cigandamekar, Kabupaten Kuningan, Jawa Barat"/>
    <s v="Tiya (Rs)"/>
    <s v="62882019505879"/>
    <x v="15"/>
    <s v="Kab. Cilacap"/>
    <s v="Cilacap Utara"/>
    <s v="Jl Rawa Bendungan, Bendungan, Mertasinga (Dekat Tempat Fotocopy Asstro Media) Kec Cilacap Utara"/>
    <n v="1"/>
    <s v="BARANG"/>
    <n v="100"/>
    <n v="0"/>
    <s v="EZ"/>
    <s v="Bulanan"/>
    <s v="1 SET GIGI PALSU"/>
    <m/>
    <n v="20000"/>
    <n v="0"/>
    <n v="0"/>
    <n v="20000"/>
    <m/>
    <s v="Diskon"/>
    <n v="13000"/>
    <n v="7000"/>
    <n v="80000"/>
    <n v="1200"/>
    <m/>
    <m/>
    <m/>
    <s v="HUBUNGI PENERIMA (LANGSUNG ANTAR KE ALAMAT)"/>
    <x v="1"/>
    <m/>
    <s v="VIP"/>
    <m/>
    <m/>
    <s v="Tidak"/>
    <s v="COD"/>
    <n v="60000"/>
    <s v="-"/>
    <n v="71800"/>
    <x v="20"/>
  </r>
  <r>
    <s v="1359899196"/>
    <d v="2026-06-29T00:00:00"/>
    <s v="MEIKA-BERKARYA"/>
    <s v="Meika Berkarya"/>
    <s v="6287818525580"/>
    <s v="Kab. Kuningan"/>
    <s v="Cilimus"/>
    <s v="Jl. Panawuan Indrapatra, Panawuan"/>
    <s v="AHMAT LATIF (Yn)"/>
    <s v="6285358941173"/>
    <x v="0"/>
    <s v="Kab. Deli Serdang"/>
    <s v="Patumbak"/>
    <s v="Jl. Tangkahan Batu Kubah Terbang Dusun 1 Desa Sigara Gara Kec Patumbak Kab Deli Serdang Patokan Rumah Sebelum Mushola Terapung Belakang Warung Kopi (DIANTAR LANGSUNG KE ALAMAT PENERIMA)."/>
    <n v="1"/>
    <s v="BARANG"/>
    <n v="100"/>
    <n v="0"/>
    <s v="EZ"/>
    <s v="Bulanan"/>
    <s v="Beli 1 Pembesar Layar Hp"/>
    <m/>
    <n v="54000"/>
    <n v="0"/>
    <n v="0"/>
    <n v="54000"/>
    <m/>
    <s v="Diskon"/>
    <n v="21600"/>
    <n v="32400"/>
    <n v="124000"/>
    <n v="1860"/>
    <s v="AHMAT LATIF (Yn)"/>
    <m/>
    <d v="2026-07-03T00:00:00"/>
    <m/>
    <x v="0"/>
    <m/>
    <s v="VIP"/>
    <m/>
    <m/>
    <s v="Tidak"/>
    <s v="COD"/>
    <n v="70000"/>
    <s v="Recon"/>
    <n v="89740"/>
    <x v="14"/>
  </r>
  <r>
    <s v="1359842944"/>
    <d v="2026-06-29T00:00:00"/>
    <s v="MEIKA-BERKARYA"/>
    <s v="Meika Berkarya"/>
    <s v="6287818525580"/>
    <s v="Kab. Kuningan"/>
    <s v="Cilimus"/>
    <s v="Jl. Panawuan Indrapatra, Panawuan"/>
    <s v="Misdawati (Hb)"/>
    <s v="6282180850653"/>
    <x v="31"/>
    <s v="Batam"/>
    <s v="Batu Ampar"/>
    <s v="Desa/kel kampung seraya rt 05 rw 01, masjid nurul ikhsan"/>
    <n v="1"/>
    <s v="BARANG"/>
    <n v="100"/>
    <n v="8900000"/>
    <s v="EZ"/>
    <s v="Bulanan"/>
    <s v="Beli 1 Alat Peras Buah"/>
    <s v="ALAT MEMASAK"/>
    <n v="37000"/>
    <n v="0"/>
    <n v="0"/>
    <n v="37000"/>
    <m/>
    <s v="Diskon"/>
    <n v="14800"/>
    <n v="22200"/>
    <n v="130000"/>
    <n v="1950"/>
    <m/>
    <m/>
    <m/>
    <m/>
    <x v="1"/>
    <m/>
    <s v="VIP"/>
    <m/>
    <m/>
    <s v="Tidak"/>
    <s v="COD"/>
    <n v="93000"/>
    <s v="-"/>
    <n v="105850"/>
    <x v="20"/>
  </r>
  <r>
    <s v="1359722258"/>
    <d v="2026-06-29T00:00:00"/>
    <s v="MEIKA-BERKARYA"/>
    <s v="Meika Berkarya"/>
    <s v="6287818525580"/>
    <s v="Kab. Kuningan"/>
    <s v="Cilimus"/>
    <s v="Jl. Panawuan Indrapatra, Panawuan"/>
    <s v="Kaune (PS)"/>
    <s v="6282291358945"/>
    <x v="11"/>
    <s v="Kab. Pohuwato"/>
    <s v="Taluditi"/>
    <s v="Jl. Transmigrasi (Lapak biru depan smp 04 taluditi ) Desa. Makarti Jaya"/>
    <n v="1"/>
    <s v="BARANG"/>
    <n v="100"/>
    <n v="0"/>
    <s v="EZ"/>
    <s v="Bulanan"/>
    <s v="Beli 2 Gratis 2 Sikat Punggug"/>
    <m/>
    <n v="85000"/>
    <n v="0"/>
    <n v="0"/>
    <n v="85000"/>
    <m/>
    <s v="Diskon"/>
    <n v="34000"/>
    <n v="51000"/>
    <n v="200000"/>
    <n v="3000"/>
    <m/>
    <m/>
    <m/>
    <m/>
    <x v="1"/>
    <m/>
    <s v="VIP"/>
    <m/>
    <m/>
    <s v="Tidak"/>
    <s v="COD"/>
    <n v="115000"/>
    <s v="-"/>
    <n v="146000"/>
    <x v="20"/>
  </r>
  <r>
    <s v="1359897499"/>
    <d v="2026-06-29T00:00:00"/>
    <s v="MEIKA-BERKARYA"/>
    <s v="Meika Berkarya"/>
    <s v="6287818525580"/>
    <s v="Kab. Kuningan"/>
    <s v="Cilimus"/>
    <s v="Jl. Panawuan Indrapatra, Panawuan"/>
    <s v="Budihermanto (ca)"/>
    <s v="6282188640046"/>
    <x v="8"/>
    <s v="Kab. Banggai"/>
    <s v="Moilong"/>
    <s v="Desa karang anyar (Rt./Rw.01) patokan rumah, Belakang pasar .kanyar depan rumh adat toraja"/>
    <n v="1"/>
    <s v="BARANG"/>
    <n v="100"/>
    <n v="0"/>
    <s v="EZ"/>
    <s v="Bulanan"/>
    <s v="Beli 1 Spray Pembersih Interior Mobil"/>
    <m/>
    <n v="85000"/>
    <n v="0"/>
    <n v="0"/>
    <n v="85000"/>
    <m/>
    <s v="Diskon"/>
    <n v="34000"/>
    <n v="51000"/>
    <n v="164000"/>
    <n v="2460"/>
    <m/>
    <m/>
    <m/>
    <m/>
    <x v="1"/>
    <m/>
    <s v="VIP"/>
    <m/>
    <m/>
    <s v="Tidak"/>
    <s v="COD"/>
    <n v="79000"/>
    <s v="-"/>
    <n v="110540"/>
    <x v="20"/>
  </r>
  <r>
    <s v="1359889426"/>
    <d v="2026-06-29T00:00:00"/>
    <s v="MEIKA-BERKARYA"/>
    <s v="Meika Berkarya"/>
    <s v="6287818525580"/>
    <s v="Kab. Kuningan"/>
    <s v="Cilimus"/>
    <s v="Jl. Panawuan Indrapatra, Panawuan"/>
    <s v="Hans Hamba Pulu (Kin)"/>
    <s v="6285333906777"/>
    <x v="1"/>
    <s v="Kab. Sumba Timur"/>
    <s v="Kanatang"/>
    <s v="Kel/Desa Kuta RT 05 RW 03, Dekat SDK Londa Lima (LANGSUNG DIANTARKAN KE ALAMAT)"/>
    <n v="1"/>
    <s v="BARANG"/>
    <n v="100"/>
    <n v="0"/>
    <s v="EZ"/>
    <s v="Bulanan"/>
    <s v="Beli 1 Gratis 1 Sikat Punggug"/>
    <m/>
    <n v="81000"/>
    <n v="0"/>
    <n v="0"/>
    <n v="81000"/>
    <m/>
    <s v="Diskon"/>
    <n v="32400"/>
    <n v="48600"/>
    <n v="151000"/>
    <n v="2265"/>
    <s v="ybr"/>
    <s v="Atasan/Staf/Karyawan"/>
    <d v="2026-07-04T00:00:00"/>
    <m/>
    <x v="0"/>
    <m/>
    <s v="VIP"/>
    <m/>
    <m/>
    <s v="Tidak"/>
    <s v="COD"/>
    <n v="70000"/>
    <s v="Recon"/>
    <n v="100135"/>
    <x v="7"/>
  </r>
  <r>
    <s v="1359757118"/>
    <d v="2026-06-29T00:00:00"/>
    <s v="MEIKA-BERKARYA"/>
    <s v="Meika Berkarya"/>
    <s v="6287818525580"/>
    <s v="Kab. Kuningan"/>
    <s v="Cilimus"/>
    <s v="Jl. Panawuan Indrapatra, Panawuan"/>
    <s v="Ahmad Abubakar (Bar)"/>
    <s v="6285246214045"/>
    <x v="19"/>
    <s v="Samarinda"/>
    <s v="Samarinda Seberang"/>
    <s v="Ahmad Abubakar, Alamat. Jl. Dato Iba, Gg. Bhinneka 1, RT 06 No. 43, Kel. Sei Keledang, Kec. Samarinda Seberang, No Hp : ,62 852-4621-4045 ( DIKIRIM LANGSUNG KE ALAMAT PENERIMA)"/>
    <n v="1"/>
    <s v="BARANG"/>
    <n v="100"/>
    <n v="0"/>
    <s v="EZ"/>
    <s v="Bulanan"/>
    <s v="BELI 2 DAPAT 4 Kacamata Autofokus Ukuran ,2.00"/>
    <m/>
    <n v="57000"/>
    <n v="0"/>
    <n v="0"/>
    <n v="57000"/>
    <m/>
    <s v="Diskon"/>
    <n v="22800"/>
    <n v="34200"/>
    <n v="127000"/>
    <n v="1905"/>
    <m/>
    <m/>
    <m/>
    <m/>
    <x v="1"/>
    <m/>
    <s v="VIP"/>
    <m/>
    <m/>
    <s v="Tidak"/>
    <s v="COD"/>
    <n v="70000"/>
    <s v="-"/>
    <n v="90895"/>
    <x v="20"/>
  </r>
  <r>
    <s v="1359755175"/>
    <d v="2026-06-29T00:00:00"/>
    <s v="MEIKA-BERKARYA"/>
    <s v="Meika Berkarya"/>
    <s v="6287818525580"/>
    <s v="Kab. Kuningan"/>
    <s v="Cilimus"/>
    <s v="Jl. Panawuan Indrapatra, Panawuan"/>
    <s v="Donny Od."/>
    <s v="6282220567771"/>
    <x v="15"/>
    <s v="Kab. Boyolali"/>
    <s v="Banyudono"/>
    <s v="Sinar Gorden Jln. Pengging Cikalan Rt 01 Rw 01 Desa Ngaru Aru Kec Banyudono (DIANTAR LANGSUNG KE ALAMAT PENERIMA)."/>
    <n v="1"/>
    <s v="BARANG"/>
    <n v="100"/>
    <n v="0"/>
    <s v="EZ"/>
    <s v="Bulanan"/>
    <s v="Beli 1 Gratis 1 Sikat Punggug"/>
    <m/>
    <n v="25000"/>
    <n v="0"/>
    <n v="0"/>
    <n v="25000"/>
    <m/>
    <s v="Diskon"/>
    <n v="18000"/>
    <n v="7000"/>
    <n v="95000"/>
    <n v="1425"/>
    <s v="Donny Od."/>
    <m/>
    <d v="2026-07-01T00:00:00"/>
    <m/>
    <x v="0"/>
    <m/>
    <s v="VIP"/>
    <m/>
    <m/>
    <s v="Tidak"/>
    <s v="COD"/>
    <n v="70000"/>
    <s v="Recon"/>
    <n v="86575"/>
    <x v="15"/>
  </r>
  <r>
    <s v="1359859449"/>
    <d v="2026-06-29T00:00:00"/>
    <s v="MEIKA-BERKARYA"/>
    <s v="Meika Berkarya"/>
    <s v="6287818525580"/>
    <s v="Kab. Kuningan"/>
    <s v="Cilimus"/>
    <s v="Jl. Panawuan Indrapatra, Panawuan"/>
    <s v="Maria Marselina Belak Od."/>
    <s v="6282147591838"/>
    <x v="1"/>
    <s v="Kab. Belu"/>
    <s v="Lasiolat"/>
    <s v="RT 001/RW 001 Raman Desa Fatulotu Kec Lasiolat Kab. Belu (DIANTAR LANGSUNG KE ALAMAT PENERIMA)."/>
    <n v="1"/>
    <s v="BARANG"/>
    <n v="100"/>
    <n v="0"/>
    <s v="EZ"/>
    <s v="Bulanan"/>
    <s v="Beli 1 Gratis 1 Parfum Mobil"/>
    <m/>
    <n v="80000"/>
    <n v="0"/>
    <n v="0"/>
    <n v="80000"/>
    <m/>
    <s v="Diskon"/>
    <n v="32000"/>
    <n v="48000"/>
    <n v="184000"/>
    <n v="2760"/>
    <m/>
    <m/>
    <m/>
    <m/>
    <x v="1"/>
    <m/>
    <s v="VIP"/>
    <m/>
    <m/>
    <s v="Tidak"/>
    <s v="COD"/>
    <n v="104000"/>
    <s v="-"/>
    <n v="133240"/>
    <x v="20"/>
  </r>
  <r>
    <s v="1359770452"/>
    <d v="2026-06-29T00:00:00"/>
    <s v="MEIKA-BERKARYA"/>
    <s v="Meika Berkarya"/>
    <s v="6287818525580"/>
    <s v="Kab. Kuningan"/>
    <s v="Cilimus"/>
    <s v="Jl. Panawuan Indrapatra, Panawuan, Kec. Cigandamekar, Kabupaten Kuningan, Jawa Barat"/>
    <s v="Erlan Heri (AK)"/>
    <s v="6281374019975"/>
    <x v="34"/>
    <s v="Pangkal Pinang"/>
    <s v="Pangkal Balam"/>
    <s v="Jl Rejosari, Rt 08 / Rw 03, Kelurahan Rejosari, Kec Pangkal Balam, Kota Pangkal Pinang, Kepulauan Bangka Belitung,"/>
    <n v="1"/>
    <s v="BARANG"/>
    <n v="100"/>
    <n v="0"/>
    <s v="EZ"/>
    <s v="Bulanan"/>
    <s v="1 SET GIGI PALSU"/>
    <m/>
    <n v="38000"/>
    <n v="0"/>
    <n v="0"/>
    <n v="38000"/>
    <m/>
    <s v="Diskon"/>
    <n v="15200"/>
    <n v="22800"/>
    <n v="101000"/>
    <n v="1515"/>
    <s v="Meika Berkarya"/>
    <m/>
    <d v="2026-07-08T00:00:00"/>
    <s v="HUBUNGI PENERIMA (LANGSUNG ANTAR KE ALAMAT)"/>
    <x v="1"/>
    <m/>
    <s v="VIP"/>
    <m/>
    <m/>
    <s v="Tidak"/>
    <s v="COD"/>
    <n v="63000"/>
    <s v="-"/>
    <n v="76685"/>
    <x v="19"/>
  </r>
  <r>
    <s v="1359835861"/>
    <d v="2026-06-29T00:00:00"/>
    <s v="MEIKA-BERKARYA"/>
    <s v="Meika Berkarya"/>
    <s v="6287818525580"/>
    <s v="Kab. Kuningan"/>
    <s v="Cilimus"/>
    <s v="Jl. Panawuan Indrapatra, Panawuan"/>
    <s v="Ibos (ca)"/>
    <s v="6281281568560"/>
    <x v="26"/>
    <s v="Bekasi"/>
    <s v="Rawalumbu"/>
    <s v="Jl. Siliwangi Gg. Ke bembem Rt. 002/Rw 005 Desa,Sepanjang jaya"/>
    <n v="1"/>
    <s v="BARANG"/>
    <n v="100"/>
    <n v="0"/>
    <s v="EZ"/>
    <s v="Bulanan"/>
    <s v="BELI 1 DAPAT 2 Kacamata Autofokus"/>
    <m/>
    <n v="15000"/>
    <n v="0"/>
    <n v="0"/>
    <n v="15000"/>
    <m/>
    <s v="Diskon"/>
    <n v="6000"/>
    <n v="9000"/>
    <n v="0"/>
    <n v="0"/>
    <s v="Ibos (ca)"/>
    <m/>
    <d v="2026-07-01T00:00:00"/>
    <m/>
    <x v="0"/>
    <m/>
    <s v="VIP"/>
    <m/>
    <m/>
    <s v="Tidak"/>
    <s v="NONCOD"/>
    <n v="-15000"/>
    <s v="-"/>
    <n v="-9000"/>
    <x v="15"/>
  </r>
  <r>
    <s v="1359837614"/>
    <d v="2026-06-29T00:00:00"/>
    <s v="MEIKA-BERKARYA"/>
    <s v="Meika Berkarya"/>
    <s v="6287818525580"/>
    <s v="Kab. Kuningan"/>
    <s v="Cilimus"/>
    <s v="Jl. Panawuan Indrapatra, Panawuan, Kec. Cigandamekar, Kabupaten Kuningan, Jawa Barat"/>
    <s v="Syamsudin (AK)"/>
    <s v="6283822291301"/>
    <x v="21"/>
    <s v="Kab. Banjar"/>
    <s v="Pengaron"/>
    <s v="Jl Pahlawan, No 66, Rt 01 / Rw 01 (Seberang Smp Negeri 1 Pengaron), Desa Pengaron, Kec Pengaron, Kab Banjar, Kalimantan Selatan"/>
    <n v="1"/>
    <s v="BARANG"/>
    <n v="100"/>
    <n v="0"/>
    <s v="EZ"/>
    <s v="Bulanan"/>
    <s v="1 SET POMPA SEDOT MANUAL (1 POMPA DAN 1 SELANG)"/>
    <m/>
    <n v="61000"/>
    <n v="0"/>
    <n v="0"/>
    <n v="61000"/>
    <m/>
    <s v="Diskon"/>
    <n v="24400"/>
    <n v="36600"/>
    <n v="123000"/>
    <n v="1845"/>
    <s v="Syamsudin (AK)"/>
    <m/>
    <d v="2026-07-02T00:00:00"/>
    <s v="HUBUNGI PENERIMA (LANGSUNG ANTAR KE ALAMAT)"/>
    <x v="0"/>
    <m/>
    <s v="VIP"/>
    <m/>
    <m/>
    <s v="Tidak"/>
    <s v="COD"/>
    <n v="62000"/>
    <s v="Recon"/>
    <n v="84555"/>
    <x v="18"/>
  </r>
  <r>
    <s v="1359755051"/>
    <d v="2026-06-29T00:00:00"/>
    <s v="MEIKA-BERKARYA"/>
    <s v="Meika Berkarya"/>
    <s v="6287818525580"/>
    <s v="Kab. Kuningan"/>
    <s v="Cilimus"/>
    <s v="Jl. Panawuan Indrapatra, Panawuan"/>
    <s v="Welly Paath (Jj)"/>
    <s v="6281340655789"/>
    <x v="3"/>
    <s v="Kab. Minahasa Utara"/>
    <s v="Dimembe"/>
    <s v="Desa Tatelu Jaga 2 Patokan rumah samping MBG Kec. Dimembe Minahasa Utara"/>
    <n v="1"/>
    <s v="BARANG"/>
    <n v="100"/>
    <n v="0"/>
    <s v="EZ"/>
    <s v="Bulanan"/>
    <s v="Beli 1 Gratis 1 Sikat Punggug"/>
    <m/>
    <n v="87000"/>
    <n v="0"/>
    <n v="0"/>
    <n v="87000"/>
    <m/>
    <s v="Diskon"/>
    <n v="34800"/>
    <n v="52200"/>
    <n v="157000"/>
    <n v="2355"/>
    <s v="Welly Paath (Jj)"/>
    <m/>
    <d v="2026-07-06T00:00:00"/>
    <m/>
    <x v="0"/>
    <m/>
    <s v="VIP"/>
    <m/>
    <m/>
    <s v="Tidak"/>
    <s v="COD"/>
    <n v="70000"/>
    <s v="Recon"/>
    <n v="102445"/>
    <x v="3"/>
  </r>
  <r>
    <s v="1359751977"/>
    <d v="2026-06-29T00:00:00"/>
    <s v="MEIKA-BERKARYA"/>
    <s v="Meika Berkarya"/>
    <s v="6287818525580"/>
    <s v="Kab. Kuningan"/>
    <s v="Cilimus"/>
    <s v="Jl. Panawuan Indrapatra, Panawuan"/>
    <s v="Hendrik Djira (Jj)"/>
    <s v="6287723314646"/>
    <x v="1"/>
    <s v="Kupang"/>
    <s v="Kelapa Lima"/>
    <s v="Jln.Bumi 2 gang virgo RT 07 RW 03 Kelurahan Oesapa Selatan Kecamatan Kelapa Lima Kota Kupang Provinsi NTT."/>
    <n v="1"/>
    <s v="BARANG"/>
    <n v="100"/>
    <n v="0"/>
    <s v="EZ"/>
    <s v="Bulanan"/>
    <s v="Beli 1 Gratis 1 Sikat Punggug"/>
    <m/>
    <n v="64000"/>
    <n v="0"/>
    <n v="0"/>
    <n v="64000"/>
    <m/>
    <s v="Diskon"/>
    <n v="25600"/>
    <n v="38400"/>
    <n v="134000"/>
    <n v="2010"/>
    <s v="Hendrik Djira (Jj)"/>
    <m/>
    <d v="2026-07-02T00:00:00"/>
    <m/>
    <x v="0"/>
    <m/>
    <s v="VIP"/>
    <m/>
    <m/>
    <s v="Tidak"/>
    <s v="COD"/>
    <n v="70000"/>
    <s v="Recon"/>
    <n v="93590"/>
    <x v="18"/>
  </r>
  <r>
    <s v="1358286004"/>
    <d v="2026-06-29T00:00:00"/>
    <s v="MEIKA-BERKARYA"/>
    <s v="Meika Berkarya"/>
    <s v="6287818525580"/>
    <s v="Kab. Kuningan"/>
    <s v="Cilimus"/>
    <s v="Jl. Panawuan Indrapatra, Panawuan"/>
    <s v="I Wayan Sarjana (Jj)"/>
    <s v="6281237370854"/>
    <x v="12"/>
    <s v="Denpasar"/>
    <s v="Denpasar Barat"/>
    <s v="Jln. Gunung Tangkuban Perahu Gang Gagak No. 01 Kelurahan /Desa Padangsambian"/>
    <n v="1"/>
    <s v="BARANG"/>
    <n v="100"/>
    <n v="0"/>
    <s v="EZ"/>
    <s v="Bulanan"/>
    <s v="Beli 1 Gratis 1 Sikat Punggug"/>
    <m/>
    <n v="30000"/>
    <n v="0"/>
    <n v="0"/>
    <n v="30000"/>
    <m/>
    <s v="Diskon"/>
    <n v="12000"/>
    <n v="18000"/>
    <n v="97000"/>
    <n v="1455"/>
    <s v="I Wayan Sarjana (Jj)"/>
    <m/>
    <d v="2026-07-02T00:00:00"/>
    <m/>
    <x v="0"/>
    <m/>
    <s v="VIP"/>
    <m/>
    <m/>
    <s v="Tidak"/>
    <s v="COD"/>
    <n v="67000"/>
    <s v="Recon"/>
    <n v="77545"/>
    <x v="18"/>
  </r>
  <r>
    <s v="1359469865"/>
    <d v="2026-06-29T00:00:00"/>
    <s v="MEIKA-BERKARYA"/>
    <s v="Meika Berkarya"/>
    <s v="6287818525580"/>
    <s v="Kab. Kuningan"/>
    <s v="Cilimus"/>
    <s v="Jl. Panawuan Indrapatra, Panawuan, Kec. Cigandamekar, Kabupaten Kuningan, Jawa Barat"/>
    <s v="Zaitun Atun3119 ( Di )"/>
    <s v="6285849786107"/>
    <x v="8"/>
    <s v="Palu"/>
    <s v="Mantikulore"/>
    <s v="Jln Dupa 1 , Kelurahan Layana Rt 2 Rw 1 ( Patokan Rumah Dekat Kantor Desa) Kec Mantikulore"/>
    <n v="1"/>
    <s v="BARANG"/>
    <n v="100"/>
    <n v="0"/>
    <s v="EZ"/>
    <s v="Bulanan"/>
    <s v="1 SET GIGI PALSU"/>
    <m/>
    <n v="68000"/>
    <n v="0"/>
    <n v="0"/>
    <n v="68000"/>
    <m/>
    <s v="Diskon"/>
    <n v="27200"/>
    <n v="40800"/>
    <n v="128000"/>
    <n v="1920"/>
    <s v="Zaitun Atun3119 ( Di )"/>
    <m/>
    <d v="2026-07-05T00:00:00"/>
    <s v="HUBUNGI PENERIMA (LANGSUNG ANTAR KE ALAMAT)"/>
    <x v="0"/>
    <m/>
    <s v="VIP"/>
    <m/>
    <m/>
    <s v="Tidak"/>
    <s v="COD"/>
    <n v="60000"/>
    <s v="Recon"/>
    <n v="85280"/>
    <x v="9"/>
  </r>
  <r>
    <s v="1357960332"/>
    <d v="2026-06-29T00:00:00"/>
    <s v="MEIKA-BERKARYA"/>
    <s v="Meika Berkarya"/>
    <s v="6287818525580"/>
    <s v="Kab. Kuningan"/>
    <s v="Cilimus"/>
    <s v="Jl. Panawuan Indrapatra, Panawuan"/>
    <s v="Yahezkiel (ca)"/>
    <s v="6285250788985"/>
    <x v="18"/>
    <s v="Kab. Mamasa"/>
    <s v="Tanduk Kalua"/>
    <s v="Desa sindagamanik jln poros mambi ( Patokan rumah, dekat SMK ARMAJAYA )"/>
    <n v="1"/>
    <s v="BARANG"/>
    <n v="100"/>
    <n v="0"/>
    <s v="EZ"/>
    <s v="Bulanan"/>
    <s v="BELI 1 DAPAT 2 Kacamata Autofokus"/>
    <m/>
    <n v="63000"/>
    <n v="0"/>
    <n v="0"/>
    <n v="63000"/>
    <m/>
    <s v="Diskon"/>
    <n v="25200"/>
    <n v="37800"/>
    <n v="103000"/>
    <n v="1545"/>
    <s v="Yahezkiel (ca)"/>
    <m/>
    <d v="2026-07-04T00:00:00"/>
    <m/>
    <x v="0"/>
    <m/>
    <s v="VIP"/>
    <m/>
    <m/>
    <s v="Tidak"/>
    <s v="COD"/>
    <n v="40000"/>
    <s v="Recon"/>
    <n v="63655"/>
    <x v="7"/>
  </r>
  <r>
    <s v="1359986066"/>
    <d v="2026-06-29T00:00:00"/>
    <s v="MEIKA-BERKARYA"/>
    <s v="Meika Berkarya"/>
    <s v="6287818525580"/>
    <s v="Kab. Kuningan"/>
    <s v="Cilimus"/>
    <s v="Jl. Panawuan Indrapatra, Panawuan, Kec. Cigandamekar, Kabupaten Kuningan, Jawa Barat"/>
    <s v="Leko Pul (ar)"/>
    <s v="6281266226679"/>
    <x v="31"/>
    <s v="Batam"/>
    <s v="Lubuk Baja"/>
    <s v="Kelurahan Baloi Indah Komplek pantai permata blok B No.19, Kecamatan Lubuk Baja"/>
    <n v="1"/>
    <s v="BARANG"/>
    <n v="100"/>
    <n v="5500000"/>
    <s v="EZ"/>
    <s v="Bulanan"/>
    <s v="1 SET GIGI PALSU"/>
    <s v="PASTA GIGI"/>
    <n v="37000"/>
    <n v="0"/>
    <n v="0"/>
    <n v="37000"/>
    <m/>
    <s v="Diskon"/>
    <n v="14800"/>
    <n v="22200"/>
    <n v="97000"/>
    <n v="1455"/>
    <s v="Leko Pul (ar)"/>
    <m/>
    <d v="2026-07-03T00:00:00"/>
    <s v="HUBUNGI PENERIMA (LANGSUNG ANTAR KE ALAMAT)"/>
    <x v="0"/>
    <m/>
    <s v="VIP"/>
    <m/>
    <m/>
    <s v="Tidak"/>
    <s v="COD"/>
    <n v="60000"/>
    <s v="Recon"/>
    <n v="73345"/>
    <x v="14"/>
  </r>
  <r>
    <s v="1359462642"/>
    <d v="2026-06-29T00:00:00"/>
    <s v="MEIKA-BERKARYA"/>
    <s v="Meika Berkarya"/>
    <s v="6287818525580"/>
    <s v="Kab. Kuningan"/>
    <s v="Cilimus"/>
    <s v="Jl. Panawuan Indrapatra, Panawuan"/>
    <s v="selvi liwe Od."/>
    <s v="6281340255532"/>
    <x v="3"/>
    <s v="Kab. Minahasa"/>
    <s v="Pineleng"/>
    <s v="Jalan Raya Manado Tomohon Lorong Paving Sebelah Honda Kmg Manado Rumah Ke 4 Kec Pineleng (DIANTAR LANGSUNG KE ALAMAT PENERIMA)."/>
    <n v="1"/>
    <s v="BARANG"/>
    <n v="100"/>
    <n v="0"/>
    <s v="EZ"/>
    <s v="Bulanan"/>
    <s v="Beli 1 Gratis 1 Sikat Punggug"/>
    <m/>
    <n v="80000"/>
    <n v="0"/>
    <n v="0"/>
    <n v="80000"/>
    <m/>
    <s v="Diskon"/>
    <n v="32000"/>
    <n v="48000"/>
    <n v="150000"/>
    <n v="2250"/>
    <m/>
    <m/>
    <m/>
    <m/>
    <x v="1"/>
    <m/>
    <s v="VIP"/>
    <m/>
    <m/>
    <s v="Tidak"/>
    <s v="COD"/>
    <n v="70000"/>
    <s v="-"/>
    <n v="99750"/>
    <x v="20"/>
  </r>
  <r>
    <s v="1359993322"/>
    <d v="2026-06-29T00:00:00"/>
    <s v="MEIKA-BERKARYA"/>
    <s v="Meika Berkarya"/>
    <s v="6287818525580"/>
    <s v="Kab. Kuningan"/>
    <s v="Cilimus"/>
    <s v="Jl. Panawuan Indrapatra, Panawuan, Kec. Cigandamekar, Kabupaten Kuningan, Jawa Barat"/>
    <s v="Steven Araw (Rs)"/>
    <s v="6285218456432"/>
    <x v="3"/>
    <s v="Kab. Kep. Siau Tagulandang Biaro"/>
    <s v="Tagulandang"/>
    <s v="Lindongan 2, Desa Tulusan (Belakang Gedung Gereja) Kec Tagulandang"/>
    <n v="1"/>
    <s v="BARANG"/>
    <n v="100"/>
    <n v="0"/>
    <s v="EZ"/>
    <s v="Bulanan"/>
    <s v="2 SET GIGI PALSU"/>
    <m/>
    <n v="114000"/>
    <n v="0"/>
    <n v="0"/>
    <n v="114000"/>
    <m/>
    <s v="Diskon"/>
    <n v="45600"/>
    <n v="68400"/>
    <n v="214000"/>
    <n v="3210"/>
    <m/>
    <m/>
    <m/>
    <s v="HUBUNGI PENERIMA (LANGSUNG ANTAR KE ALAMAT)"/>
    <x v="1"/>
    <m/>
    <s v="VIP"/>
    <m/>
    <m/>
    <s v="Tidak"/>
    <s v="COD"/>
    <n v="100000"/>
    <s v="-"/>
    <n v="142390"/>
    <x v="20"/>
  </r>
  <r>
    <s v="1358425815"/>
    <d v="2026-06-29T00:00:00"/>
    <s v="MEIKA-BERKARYA"/>
    <s v="Meika Berkarya"/>
    <s v="6287818525580"/>
    <s v="Kab. Kuningan"/>
    <s v="Cilimus"/>
    <s v="Jl. Panawuan Indrapatra, Panawuan"/>
    <s v="Meki Posumah (ca)"/>
    <s v="62895352613700"/>
    <x v="3"/>
    <s v="Kab. Minahasa"/>
    <s v="Tondano Timur"/>
    <s v="Desa.liningaan lingkungan 4 ( patokan rumah, di belakang SD liningan)"/>
    <n v="1"/>
    <s v="BARANG"/>
    <n v="100"/>
    <n v="0"/>
    <s v="EZ"/>
    <s v="Bulanan"/>
    <s v="BELI 1 DAPAT 2 Kacamata Autofokus (gagang warna biru )"/>
    <m/>
    <n v="80000"/>
    <n v="0"/>
    <n v="0"/>
    <n v="80000"/>
    <m/>
    <s v="Diskon"/>
    <n v="32000"/>
    <n v="48000"/>
    <n v="120000"/>
    <n v="1800"/>
    <s v="Meki Posumah (ca)"/>
    <m/>
    <d v="2026-07-04T00:00:00"/>
    <m/>
    <x v="0"/>
    <m/>
    <s v="VIP"/>
    <m/>
    <m/>
    <s v="Tidak"/>
    <s v="COD"/>
    <n v="40000"/>
    <s v="Recon"/>
    <n v="70200"/>
    <x v="7"/>
  </r>
  <r>
    <s v="1359990744"/>
    <d v="2026-06-29T00:00:00"/>
    <s v="MEIKA-BERKARYA"/>
    <s v="Meika Berkarya"/>
    <s v="6287818525580"/>
    <s v="Kab. Kuningan"/>
    <s v="Cilimus"/>
    <s v="Jl. Panawuan Indrapatra, Panawuan"/>
    <s v="Saptopitoyo K (PS)"/>
    <s v="6285235255264"/>
    <x v="16"/>
    <s v="Kediri"/>
    <s v="Kota"/>
    <s v="Jln.Sawah Besar Perum Ngronggo Kota G 5 Kelurahan. Ngronggo (ANTRAKN LANGSUNG KE ALAMAT)"/>
    <n v="1"/>
    <s v="BARANG"/>
    <n v="100"/>
    <n v="0"/>
    <s v="EZ"/>
    <s v="Bulanan"/>
    <s v="Beli 1 Gratis 1 Sikat Punggug"/>
    <m/>
    <n v="27000"/>
    <n v="0"/>
    <n v="0"/>
    <n v="27000"/>
    <m/>
    <s v="Diskon"/>
    <n v="18000"/>
    <n v="9000"/>
    <n v="97000"/>
    <n v="1455"/>
    <s v="Saptopitoyo K (PS)"/>
    <m/>
    <d v="2026-07-01T00:00:00"/>
    <m/>
    <x v="0"/>
    <m/>
    <s v="VIP"/>
    <m/>
    <m/>
    <s v="Tidak"/>
    <s v="COD"/>
    <n v="70000"/>
    <s v="Recon"/>
    <n v="86545"/>
    <x v="15"/>
  </r>
  <r>
    <s v="1359496111"/>
    <d v="2026-06-29T00:00:00"/>
    <s v="MEIKA-BERKARYA"/>
    <s v="Meika Berkarya"/>
    <s v="6287818525580"/>
    <s v="Kab. Kuningan"/>
    <s v="Cilimus"/>
    <s v="Jl. Panawuan Indrapatra, Panawuan"/>
    <s v="Adrie mokalu(Mar)."/>
    <s v="6285341076253"/>
    <x v="3"/>
    <s v="Kab. Minahasa Selatan"/>
    <s v="Amurang"/>
    <s v="Jalan kantor desa maliku kec.Amurang kab.Minahasa Selatan Sulawesi Utara(Dekat sd inpres maliku atau rdg)"/>
    <n v="1"/>
    <s v="BARANG"/>
    <n v="100"/>
    <n v="0"/>
    <s v="EZ"/>
    <s v="Bulanan"/>
    <s v="Beli 1 Pembesar Layar Hp"/>
    <m/>
    <n v="102000"/>
    <n v="0"/>
    <n v="0"/>
    <n v="102000"/>
    <m/>
    <s v="Diskon"/>
    <n v="40800"/>
    <n v="61200"/>
    <n v="172000"/>
    <n v="2580"/>
    <m/>
    <m/>
    <m/>
    <m/>
    <x v="1"/>
    <m/>
    <s v="VIP"/>
    <m/>
    <m/>
    <s v="Tidak"/>
    <s v="COD"/>
    <n v="70000"/>
    <s v="-"/>
    <n v="108220"/>
    <x v="20"/>
  </r>
  <r>
    <s v="1359526766"/>
    <d v="2026-06-29T00:00:00"/>
    <s v="MEIKA-BERKARYA"/>
    <s v="Meika Berkarya"/>
    <s v="6287818525580"/>
    <s v="Kab. Kuningan"/>
    <s v="Cilimus"/>
    <s v="Jl. Panawuan Indrapatra, Panawuan"/>
    <s v="HoWo Lang (Kin)"/>
    <s v="6287840196714"/>
    <x v="21"/>
    <s v="Banjarmasin"/>
    <s v="Banjarmasin Tengah"/>
    <s v="JL.AESNASUTION GG.VI NO.22 RT/RW:010/002 KELURAHAN GADANG"/>
    <n v="1"/>
    <s v="BARANG"/>
    <n v="100"/>
    <n v="0"/>
    <s v="EZ"/>
    <s v="Bulanan"/>
    <s v="Beli 1 Gratis 1 Sikat Punggug"/>
    <m/>
    <n v="45000"/>
    <n v="0"/>
    <n v="0"/>
    <n v="45000"/>
    <m/>
    <s v="Diskon"/>
    <n v="18000"/>
    <n v="27000"/>
    <n v="115000"/>
    <n v="1725"/>
    <s v="HoWo Lang (Kin)"/>
    <m/>
    <d v="2026-07-03T00:00:00"/>
    <m/>
    <x v="0"/>
    <m/>
    <s v="VIP"/>
    <m/>
    <m/>
    <s v="Tidak"/>
    <s v="COD"/>
    <n v="70000"/>
    <s v="Recon"/>
    <n v="86275"/>
    <x v="14"/>
  </r>
  <r>
    <s v="1359525125"/>
    <d v="2026-06-29T00:00:00"/>
    <s v="MEIKA-BERKARYA"/>
    <s v="Meika Berkarya"/>
    <s v="6287818525580"/>
    <s v="Kab. Kuningan"/>
    <s v="Cilimus"/>
    <s v="Jl. Panawuan Indrapatra, Panawuan"/>
    <s v="Karrama Od."/>
    <s v="6285399054989"/>
    <x v="14"/>
    <s v="Makassar"/>
    <s v="Panakkukang"/>
    <s v="Toddopuli Empat Stp 3 No. 7 Kelurahan Pandang Kec Panakkukang Makassar (DIANTAR LANGSUNG KE ALAMAT PENERIMA)"/>
    <n v="1"/>
    <s v="BARANG"/>
    <n v="100"/>
    <n v="0"/>
    <s v="EZ"/>
    <s v="Bulanan"/>
    <s v="Beli 1 Gratis 1 Sikat Punggug"/>
    <m/>
    <n v="60000"/>
    <n v="0"/>
    <n v="0"/>
    <n v="60000"/>
    <m/>
    <s v="Diskon"/>
    <n v="24000"/>
    <n v="36000"/>
    <n v="130000"/>
    <n v="1950"/>
    <s v="Meika Berkarya"/>
    <m/>
    <d v="2026-07-08T00:00:00"/>
    <m/>
    <x v="1"/>
    <m/>
    <s v="VIP"/>
    <m/>
    <m/>
    <s v="Tidak"/>
    <s v="COD"/>
    <n v="70000"/>
    <s v="-"/>
    <n v="92050"/>
    <x v="19"/>
  </r>
  <r>
    <s v="1359531364"/>
    <d v="2026-06-29T00:00:00"/>
    <s v="MEIKA-BERKARYA"/>
    <s v="Meika Berkarya"/>
    <s v="6287818525580"/>
    <s v="Kab. Kuningan"/>
    <s v="Cilimus"/>
    <s v="Jl. Panawuan Indrapatra, Panawuan"/>
    <s v="Anhar Anhar (Yn)"/>
    <s v="6281339335554"/>
    <x v="2"/>
    <s v="Kab. Lombok Barat"/>
    <s v="Labuapi"/>
    <s v="Jl. Jupiter Raya Dusun Perumahan Bumi Permai Blok A No. 18 RT 01 RW 01 Desa Telagawaru Kec Labuapi Kab Lombok Barat (DIANTAR LANGSUNG KE ALAMAT PENERIMA)."/>
    <n v="1"/>
    <s v="BARANG"/>
    <n v="100"/>
    <n v="0"/>
    <s v="EZ"/>
    <s v="Bulanan"/>
    <s v="Beli 1 Pembesar Layar Hp"/>
    <m/>
    <n v="48000"/>
    <n v="0"/>
    <n v="0"/>
    <n v="48000"/>
    <m/>
    <s v="Diskon"/>
    <n v="19200"/>
    <n v="28800"/>
    <n v="116000"/>
    <n v="1740"/>
    <s v="Meika Berkarya"/>
    <m/>
    <d v="2026-07-09T00:00:00"/>
    <m/>
    <x v="1"/>
    <m/>
    <s v="VIP"/>
    <m/>
    <m/>
    <s v="Tidak"/>
    <s v="COD"/>
    <n v="68000"/>
    <s v="-"/>
    <n v="85460"/>
    <x v="10"/>
  </r>
  <r>
    <s v="1359966545"/>
    <d v="2026-06-29T00:00:00"/>
    <s v="MEIKA-BERKARYA"/>
    <s v="Meika Berkarya"/>
    <s v="6287818525580"/>
    <s v="Kab. Kuningan"/>
    <s v="Cilimus"/>
    <s v="Jl. Panawuan Indrapatra, Panawuan"/>
    <s v="Tanto Olla (PS)"/>
    <s v="6281238136094"/>
    <x v="1"/>
    <s v="Kab. Kupang"/>
    <s v="Fatuleu"/>
    <s v="Desa. Kiuoni RT/RW 06/03 (Dekat sekolah SD NEGERI 3 Fatuoni, ANTRAKN LANGSUNG KE ALAMAT)"/>
    <n v="1"/>
    <s v="BARANG"/>
    <n v="100"/>
    <n v="0"/>
    <s v="EZ"/>
    <s v="Bulanan"/>
    <s v="Beli 1 Gratis 1 Parfum Mobil"/>
    <m/>
    <n v="78000"/>
    <n v="0"/>
    <n v="0"/>
    <n v="78000"/>
    <m/>
    <s v="Diskon"/>
    <n v="31200"/>
    <n v="46800"/>
    <n v="182000"/>
    <n v="2730"/>
    <m/>
    <m/>
    <m/>
    <m/>
    <x v="1"/>
    <m/>
    <s v="VIP"/>
    <m/>
    <m/>
    <s v="Tidak"/>
    <s v="COD"/>
    <n v="104000"/>
    <s v="-"/>
    <n v="132470"/>
    <x v="20"/>
  </r>
  <r>
    <s v="1357607429"/>
    <d v="2026-06-29T00:00:00"/>
    <s v="MEIKA-BERKARYA"/>
    <s v="Meika Berkarya"/>
    <s v="6287818525580"/>
    <s v="Kab. Kuningan"/>
    <s v="Cilimus"/>
    <s v="Jl. Panawuan Indrapatra, Panawuan, Kec. Cigandamekar, Kabupaten Kuningan, Jawa Barat"/>
    <s v="Dodi haryadi ( Di)"/>
    <s v="628134355239"/>
    <x v="5"/>
    <s v="Kab. Sanggau"/>
    <s v="Meliau"/>
    <s v="Jl poros RT 1 RW 1 Desa Kuala boayan ( patokan rumah Depan rumah ada sepaduk mitra pom mini digital) Kec Meliau"/>
    <n v="1"/>
    <s v="BARANG"/>
    <n v="100"/>
    <n v="0"/>
    <s v="EZ"/>
    <s v="Bulanan"/>
    <s v="2 SET POMPA SEDOT MANUAL (2 POMPA DAN 2 SELANG)"/>
    <m/>
    <n v="74000"/>
    <n v="0"/>
    <n v="0"/>
    <n v="74000"/>
    <m/>
    <s v="Diskon"/>
    <n v="29600"/>
    <n v="44400"/>
    <n v="191500"/>
    <n v="2872.5"/>
    <m/>
    <m/>
    <m/>
    <s v="HUBUNGI PENERIMA (LANGSUNG ANTAR KE ALAMAT)"/>
    <x v="1"/>
    <m/>
    <s v="VIP"/>
    <m/>
    <m/>
    <s v="Tidak"/>
    <s v="COD"/>
    <n v="117500"/>
    <s v="-"/>
    <n v="144227.5"/>
    <x v="20"/>
  </r>
  <r>
    <s v="1359514420"/>
    <d v="2026-06-29T00:00:00"/>
    <s v="MEIKA-BERKARYA"/>
    <s v="Meika Berkarya"/>
    <s v="6287818525580"/>
    <s v="Kab. Kuningan"/>
    <s v="Cilimus"/>
    <s v="Jl. Panawuan Indrapatra, Panawuan"/>
    <s v="Anto Od."/>
    <s v="6282395082139"/>
    <x v="18"/>
    <s v="Kab. Polewali Mandar"/>
    <s v="Polewali"/>
    <s v="Jln. Budaya Kelurahan Madatte Kec Polewali (DIANTAR LANGSUNG KE ALAMAT PENERIMA) Jl Budaya Toko Darmi"/>
    <n v="1"/>
    <s v="BARANG"/>
    <n v="100"/>
    <n v="0"/>
    <s v="EZ"/>
    <s v="Bulanan"/>
    <s v="Beli 1 Gratis 1 Parfum Mobil"/>
    <m/>
    <n v="65000"/>
    <n v="0"/>
    <n v="0"/>
    <n v="65000"/>
    <m/>
    <s v="Diskon"/>
    <n v="26000"/>
    <n v="39000"/>
    <n v="169000"/>
    <n v="2535"/>
    <s v="Anto Od."/>
    <m/>
    <d v="2026-07-04T00:00:00"/>
    <m/>
    <x v="0"/>
    <m/>
    <s v="VIP"/>
    <m/>
    <m/>
    <s v="Tidak"/>
    <s v="COD"/>
    <n v="104000"/>
    <s v="Recon"/>
    <n v="127465"/>
    <x v="7"/>
  </r>
  <r>
    <s v="1359969967"/>
    <d v="2026-06-29T00:00:00"/>
    <s v="MEIKA-BERKARYA"/>
    <s v="Meika Berkarya"/>
    <s v="6287818525580"/>
    <s v="Kab. Kuningan"/>
    <s v="Cilimus"/>
    <s v="Jl. Panawuan Indrapatra, Panawuan"/>
    <s v="Meidy sugeha (IR)"/>
    <s v="6282195319008"/>
    <x v="3"/>
    <s v="Kotamobagu"/>
    <s v="Kotamobagu Timur"/>
    <s v="Jln raya moyak RT 01 RW 01 Desa Moyag Kec Kotamobagu Timur (Belakang warung berkah Abila)"/>
    <n v="1"/>
    <s v="BARANG"/>
    <n v="100"/>
    <n v="0"/>
    <s v="EZ"/>
    <s v="Bulanan"/>
    <s v="Beli 1 Pembesar Layar Hp"/>
    <m/>
    <n v="87000"/>
    <n v="0"/>
    <n v="0"/>
    <n v="87000"/>
    <m/>
    <s v="Diskon"/>
    <n v="34800"/>
    <n v="52200"/>
    <n v="157000"/>
    <n v="2355"/>
    <m/>
    <m/>
    <m/>
    <m/>
    <x v="1"/>
    <m/>
    <s v="VIP"/>
    <m/>
    <m/>
    <s v="Tidak"/>
    <s v="COD"/>
    <n v="70000"/>
    <s v="-"/>
    <n v="102445"/>
    <x v="20"/>
  </r>
  <r>
    <s v="1358898073"/>
    <d v="2026-06-29T00:00:00"/>
    <s v="MEIKA-BERKARYA"/>
    <s v="Meika Berkarya"/>
    <s v="6287818525580"/>
    <s v="Kab. Kuningan"/>
    <s v="Cilimus"/>
    <s v="Jl. Panawuan Indrapatra, Panawuan"/>
    <s v="masdin (iaa)"/>
    <s v="6285338646823"/>
    <x v="2"/>
    <s v="Kab. Dompu"/>
    <s v="Woja"/>
    <s v="Jalan raya lintas sumbawa dusun made oi u,a RT/RW 01/01 Desa Mada prama Kecamatan woja Kabupaten Dompu Provinsi NTB"/>
    <n v="1"/>
    <s v="BARANG"/>
    <n v="100"/>
    <n v="0"/>
    <s v="EZ"/>
    <s v="Bulanan"/>
    <s v="Beli 1 Pembesar Layar Hp"/>
    <m/>
    <n v="52000"/>
    <n v="0"/>
    <n v="0"/>
    <n v="52000"/>
    <m/>
    <s v="Diskon"/>
    <n v="20800"/>
    <n v="31200"/>
    <n v="122000"/>
    <n v="1830"/>
    <m/>
    <m/>
    <m/>
    <m/>
    <x v="1"/>
    <m/>
    <s v="VIP"/>
    <m/>
    <m/>
    <s v="Tidak"/>
    <s v="COD"/>
    <n v="70000"/>
    <s v="-"/>
    <n v="88970"/>
    <x v="20"/>
  </r>
  <r>
    <s v="1359451703"/>
    <d v="2026-06-29T00:00:00"/>
    <s v="MEIKA-BERKARYA"/>
    <s v="Meika Berkarya"/>
    <s v="6287818525580"/>
    <s v="Kab. Kuningan"/>
    <s v="Cilimus"/>
    <s v="Jl. Panawuan Indrapatra, Panawuan, Kec. Cigandamekar, Kabupaten Kuningan, Jawa Barat"/>
    <s v="rimawati kadir ( Di)"/>
    <s v="6282195639726"/>
    <x v="3"/>
    <s v="Kab. Minahasa"/>
    <s v="Mandolang"/>
    <s v="Desa Kalasey Satu, Jaga 2 ( Patokan Kios Sembako Samping Lorong Pantai Siomay Kalasey) ( No Alternatif,62 823-5340-7463) Kec Mandolang"/>
    <n v="1"/>
    <s v="BARANG"/>
    <n v="100"/>
    <n v="0"/>
    <s v="EZ"/>
    <s v="Bulanan"/>
    <s v="1 SET GIGI PALSU"/>
    <m/>
    <n v="80000"/>
    <n v="0"/>
    <n v="0"/>
    <n v="80000"/>
    <m/>
    <s v="Diskon"/>
    <n v="32000"/>
    <n v="48000"/>
    <n v="140000"/>
    <n v="2100"/>
    <s v="rimawati kadir ( Di)"/>
    <m/>
    <d v="2026-07-04T00:00:00"/>
    <s v="HUBUNGI PENERIMA (LANGSUNG ANTAR KE ALAMAT)"/>
    <x v="0"/>
    <m/>
    <s v="VIP"/>
    <m/>
    <m/>
    <s v="Tidak"/>
    <s v="COD"/>
    <n v="60000"/>
    <s v="Recon"/>
    <n v="89900"/>
    <x v="7"/>
  </r>
  <r>
    <s v="1360006973"/>
    <d v="2026-06-29T00:00:00"/>
    <s v="MEIKA-BERKARYA"/>
    <s v="Meika Berkarya"/>
    <s v="6287818525580"/>
    <s v="Kab. Kuningan"/>
    <s v="Cilimus"/>
    <s v="Jl. Panawuan Indrapatra, Panawuan"/>
    <s v="Jelly Legi (Kin)"/>
    <s v="6285186657073"/>
    <x v="3"/>
    <s v="Manado"/>
    <s v="Mapanget"/>
    <s v="Perumahan Griya Paniki Indah Jln. Mawar B No. 14B Kelurahan Paniki Bawah"/>
    <n v="1"/>
    <s v="BARANG"/>
    <n v="100"/>
    <n v="0"/>
    <s v="EZ"/>
    <s v="Bulanan"/>
    <s v="Beli 1 Gratis 1 Sikat Punggug"/>
    <m/>
    <n v="64000"/>
    <n v="0"/>
    <n v="0"/>
    <n v="64000"/>
    <m/>
    <s v="Diskon"/>
    <n v="25600"/>
    <n v="38400"/>
    <n v="134000"/>
    <n v="2010"/>
    <s v="Jelly Legi (Kin)"/>
    <m/>
    <d v="2026-07-04T00:00:00"/>
    <m/>
    <x v="0"/>
    <m/>
    <s v="VIP"/>
    <m/>
    <m/>
    <s v="Tidak"/>
    <s v="COD"/>
    <n v="70000"/>
    <s v="Recon"/>
    <n v="93590"/>
    <x v="7"/>
  </r>
  <r>
    <s v="1360007033"/>
    <d v="2026-06-29T00:00:00"/>
    <s v="MEIKA-BERKARYA"/>
    <s v="Meika Berkarya"/>
    <s v="6287818525580"/>
    <s v="Kab. Kuningan"/>
    <s v="Cilimus"/>
    <s v="Jl. Panawuan Indrapatra, Panawuan"/>
    <s v="Allan (PS)"/>
    <s v="6285399948109"/>
    <x v="3"/>
    <s v="Manado"/>
    <s v="Wanea"/>
    <s v="Jl. Paving Mla Komplex Kost,an Kelurahan. Tingkulu, lk 8 (ANTRAKN LANGSUNG KE ALAMAT)"/>
    <n v="1"/>
    <s v="BARANG"/>
    <n v="100"/>
    <n v="0"/>
    <s v="EZ"/>
    <s v="Bulanan"/>
    <s v="Beli 1 Gratis 1 Sikat Punggug"/>
    <m/>
    <n v="64000"/>
    <n v="0"/>
    <n v="0"/>
    <n v="64000"/>
    <m/>
    <s v="Diskon"/>
    <n v="25600"/>
    <n v="38400"/>
    <n v="134000"/>
    <n v="2010"/>
    <s v="Allan (PS)"/>
    <m/>
    <d v="2026-07-04T00:00:00"/>
    <m/>
    <x v="0"/>
    <m/>
    <s v="VIP"/>
    <m/>
    <m/>
    <s v="Tidak"/>
    <s v="COD"/>
    <n v="70000"/>
    <s v="Recon"/>
    <n v="93590"/>
    <x v="7"/>
  </r>
  <r>
    <s v="1358716609"/>
    <d v="2026-06-29T00:00:00"/>
    <s v="MEIKA-BERKARYA"/>
    <s v="Meika Berkarya"/>
    <s v="6287818525580"/>
    <s v="Kab. Kuningan"/>
    <s v="Cilimus"/>
    <s v="Jl. Panawuan Indrapatra, Panawuan"/>
    <s v="VIKTOR TUGU (Kin)"/>
    <s v="6285337536796"/>
    <x v="1"/>
    <s v="Kab. Flores Timur"/>
    <s v="Kelubagolit"/>
    <s v="Desa Redontena RT/RW : 010/005, Patokan Dekat Rumah Ketua RT (Tetanggaan Dengan Ketua RT)"/>
    <n v="1"/>
    <s v="BARANG"/>
    <n v="100"/>
    <n v="0"/>
    <s v="EZ"/>
    <s v="Bulanan"/>
    <s v="Beli 2 Gratis 2 Sikat Punggug"/>
    <m/>
    <n v="100000"/>
    <n v="0"/>
    <n v="0"/>
    <n v="100000"/>
    <m/>
    <s v="Diskon"/>
    <n v="40000"/>
    <n v="60000"/>
    <n v="215000"/>
    <n v="3225"/>
    <m/>
    <m/>
    <m/>
    <m/>
    <x v="1"/>
    <m/>
    <s v="VIP"/>
    <m/>
    <m/>
    <s v="Tidak"/>
    <s v="COD"/>
    <n v="115000"/>
    <s v="-"/>
    <n v="151775"/>
    <x v="20"/>
  </r>
  <r>
    <s v="1360006006"/>
    <d v="2026-06-29T00:00:00"/>
    <s v="MEIKA-BERKARYA"/>
    <s v="Meika Berkarya"/>
    <s v="6287818525580"/>
    <s v="Kab. Kuningan"/>
    <s v="Cilimus"/>
    <s v="Jl. Panawuan Indrapatra, Panawuan"/>
    <s v="Wilhelmus Awa Od."/>
    <s v="6281339448843"/>
    <x v="1"/>
    <s v="Kab. Ngada"/>
    <s v="Bajawa"/>
    <s v="RSUD BAJAWA Jln. Diponegoro No. 5 Kelurahan Trikora Kec Bajawa Ngada (DIANTAR LANGSUNG KE ALAMAT PENERIMA)."/>
    <n v="1"/>
    <s v="BARANG"/>
    <n v="100"/>
    <n v="0"/>
    <s v="EZ"/>
    <s v="Bulanan"/>
    <s v="Beli 1 Gratis 1 Sikat Punggug"/>
    <m/>
    <n v="100000"/>
    <n v="0"/>
    <n v="0"/>
    <n v="100000"/>
    <m/>
    <s v="Diskon"/>
    <n v="40000"/>
    <n v="60000"/>
    <n v="170000"/>
    <n v="2550"/>
    <m/>
    <m/>
    <m/>
    <m/>
    <x v="1"/>
    <m/>
    <s v="VIP"/>
    <m/>
    <m/>
    <s v="Tidak"/>
    <s v="COD"/>
    <n v="70000"/>
    <s v="-"/>
    <n v="107450"/>
    <x v="20"/>
  </r>
  <r>
    <s v="1360016480"/>
    <d v="2026-06-29T00:00:00"/>
    <s v="MEIKA-BERKARYA"/>
    <s v="Meika Berkarya"/>
    <s v="6287818525580"/>
    <s v="Kab. Kuningan"/>
    <s v="Cilimus"/>
    <s v="Jl. Panawuan Indrapatra, Panawuan, Kec. Cigandamekar, Kabupaten Kuningan, Jawa Barat"/>
    <s v="DL DENNY (AK)"/>
    <s v="6282254649389"/>
    <x v="5"/>
    <s v="Kab. Kapuas Hulu"/>
    <s v="Putussibau Utara"/>
    <s v="Jl Lintas Utara, No 17, Rt 04 / Rw 01, Desa Pala Pulau, Kec Putussibau Utara, Kab Kapuas Hulu, Kalimantan Barat"/>
    <n v="1"/>
    <s v="BARANG"/>
    <n v="100"/>
    <n v="0"/>
    <s v="EZ"/>
    <s v="Bulanan"/>
    <s v="1 SET POMPA SEDOT MANUAL (1 POMPA DAN 1 SELANG)"/>
    <m/>
    <n v="74000"/>
    <n v="0"/>
    <n v="0"/>
    <n v="74000"/>
    <m/>
    <s v="Diskon"/>
    <n v="29600"/>
    <n v="44400"/>
    <n v="131000"/>
    <n v="1965"/>
    <s v="DL DENNY (AK)"/>
    <m/>
    <d v="2026-07-04T00:00:00"/>
    <s v="HUBUNGI PENERIMA (LANGSUNG ANTAR KE ALAMAT)"/>
    <x v="0"/>
    <m/>
    <s v="VIP"/>
    <m/>
    <m/>
    <s v="Tidak"/>
    <s v="COD"/>
    <n v="57000"/>
    <s v="Recon"/>
    <n v="84635"/>
    <x v="7"/>
  </r>
  <r>
    <s v="1358886049"/>
    <d v="2026-06-29T00:00:00"/>
    <s v="MEIKA-BERKARYA"/>
    <s v="Meika Berkarya"/>
    <s v="6287818525580"/>
    <s v="Kab. Kuningan"/>
    <s v="Cilimus"/>
    <s v="Jl. Panawuan Indrapatra, Panawuan, Kec. Cigandamekar, Kabupaten Kuningan, Jawa Barat"/>
    <s v="Rizal (Fr)"/>
    <s v="6281233910405"/>
    <x v="23"/>
    <s v="Kab. Konawe Selatan"/>
    <s v="Moramo"/>
    <s v="Desa Moramo Lorong Sd Moramo, Kec Moramo"/>
    <n v="1"/>
    <s v="BARANG"/>
    <n v="100"/>
    <n v="0"/>
    <s v="EZ"/>
    <s v="Bulanan"/>
    <s v="1 SET GIGI PALSU"/>
    <m/>
    <n v="100000"/>
    <n v="0"/>
    <n v="0"/>
    <n v="100000"/>
    <m/>
    <s v="Diskon"/>
    <n v="40000"/>
    <n v="60000"/>
    <n v="160000"/>
    <n v="2400"/>
    <m/>
    <m/>
    <m/>
    <s v="HUBUNGI PENERIMA (LANGSUNG ANTAR KE ALAMAT)"/>
    <x v="1"/>
    <m/>
    <s v="VIP"/>
    <m/>
    <m/>
    <s v="Tidak"/>
    <s v="COD"/>
    <n v="60000"/>
    <s v="-"/>
    <n v="97600"/>
    <x v="20"/>
  </r>
  <r>
    <s v="1359385739"/>
    <d v="2026-06-29T00:00:00"/>
    <s v="MEIKA-BERKARYA"/>
    <s v="Meika Berkarya"/>
    <s v="6287818525580"/>
    <s v="Kab. Kuningan"/>
    <s v="Cilimus"/>
    <s v="Jl. Panawuan Indrapatra, Panawuan"/>
    <s v="Maria (ib)"/>
    <s v="6289691363409"/>
    <x v="3"/>
    <s v="Manado"/>
    <s v="Mapanget"/>
    <s v="Perum CBA Gold blok E no 4 Mapanget"/>
    <n v="1"/>
    <s v="BARANG"/>
    <n v="100"/>
    <n v="0"/>
    <s v="EZ"/>
    <s v="Bulanan"/>
    <s v="Beli 2 Pembesar Layar Hp"/>
    <m/>
    <n v="64000"/>
    <n v="0"/>
    <n v="0"/>
    <n v="64000"/>
    <m/>
    <s v="Diskon"/>
    <n v="25600"/>
    <n v="38400"/>
    <n v="168000"/>
    <n v="2520"/>
    <s v="Maria (ib)"/>
    <m/>
    <d v="2026-07-03T00:00:00"/>
    <m/>
    <x v="0"/>
    <m/>
    <s v="VIP"/>
    <m/>
    <m/>
    <s v="Tidak"/>
    <s v="COD"/>
    <n v="104000"/>
    <s v="Recon"/>
    <n v="127080"/>
    <x v="14"/>
  </r>
  <r>
    <s v="1359379219"/>
    <d v="2026-06-29T00:00:00"/>
    <s v="MEIKA-BERKARYA"/>
    <s v="Meika Berkarya"/>
    <s v="6287818525580"/>
    <s v="Kab. Kuningan"/>
    <s v="Cilimus"/>
    <s v="Jl. Panawuan Indrapatra, Panawuan, Kec. Cigandamekar, Kabupaten Kuningan, Jawa Barat"/>
    <s v="SOETOPO. (ar)"/>
    <s v="6281222612425"/>
    <x v="26"/>
    <s v="Kab. Tasikmalaya"/>
    <s v="Pagerageung"/>
    <s v="Jl mayana Pagerageung Kidul RT 01 RW 04 Desa Pagerageung, Kec Pagerageung"/>
    <n v="1"/>
    <s v="BARANG"/>
    <n v="100"/>
    <n v="0"/>
    <s v="EZ"/>
    <s v="Bulanan"/>
    <s v="2 PCS TOPI KOMANDO (HITAM)"/>
    <m/>
    <n v="15000"/>
    <n v="0"/>
    <n v="0"/>
    <n v="15000"/>
    <m/>
    <s v="Diskon"/>
    <n v="10000"/>
    <n v="5000"/>
    <n v="125000"/>
    <n v="1875"/>
    <s v="SOETOPO. (ar)"/>
    <m/>
    <d v="2026-07-01T00:00:00"/>
    <s v="HUBUNGI PENERIMA (LANGSUNG ANTAR KE ALAMAT)"/>
    <x v="0"/>
    <m/>
    <s v="VIP"/>
    <m/>
    <m/>
    <s v="Tidak"/>
    <s v="COD"/>
    <n v="110000"/>
    <s v="Recon"/>
    <n v="118125"/>
    <x v="15"/>
  </r>
  <r>
    <s v="1360004642"/>
    <d v="2026-06-29T00:00:00"/>
    <s v="MEIKA-BERKARYA"/>
    <s v="Meika Berkarya"/>
    <s v="6287818525580"/>
    <s v="Kab. Kuningan"/>
    <s v="Cilimus"/>
    <s v="Jl. Panawuan Indrapatra, Panawuan"/>
    <s v="Eddy Sepang Od."/>
    <s v="6282393587601"/>
    <x v="3"/>
    <s v="Manado"/>
    <s v="Wenang"/>
    <s v="Jln. Pumorow Kelurahan Teling Atas GEDUNG GRAHA WENANG Kec Wenang Manado (DIANTAR LANGSUNG KE ALAMAT PENERIMA)."/>
    <n v="1"/>
    <s v="BARANG"/>
    <n v="100"/>
    <n v="0"/>
    <s v="EZ"/>
    <s v="Bulanan"/>
    <s v="Beli 2 Gratis 2 Sikat Punggug"/>
    <m/>
    <n v="64000"/>
    <n v="0"/>
    <n v="0"/>
    <n v="64000"/>
    <m/>
    <s v="Diskon"/>
    <n v="25600"/>
    <n v="38400"/>
    <n v="175000"/>
    <n v="2625"/>
    <m/>
    <m/>
    <m/>
    <m/>
    <x v="1"/>
    <m/>
    <s v="VIP"/>
    <m/>
    <m/>
    <s v="Tidak"/>
    <s v="COD"/>
    <n v="111000"/>
    <s v="-"/>
    <n v="133975"/>
    <x v="20"/>
  </r>
  <r>
    <s v="1359443985"/>
    <d v="2026-06-29T00:00:00"/>
    <s v="MEIKA-BERKARYA"/>
    <s v="Meika Berkarya"/>
    <s v="6287818525580"/>
    <s v="Kab. Kuningan"/>
    <s v="Cilimus"/>
    <s v="Jl. Panawuan Indrapatra, Panawuan, Kec. Cigandamekar, Kabupaten Kuningan, Jawa Barat"/>
    <s v="Mansius lariunaung (rz)"/>
    <s v="6285242384622"/>
    <x v="3"/>
    <s v="Kab. Kepulauan Sangihe"/>
    <s v="Tahuna"/>
    <s v="Komplek Gereja Kanaan Mahena RT 1 Desa Mahena, Kec Tahuna"/>
    <n v="1"/>
    <s v="BARANG"/>
    <n v="100"/>
    <n v="0"/>
    <s v="EZ"/>
    <s v="Bulanan"/>
    <s v="1 SET GIGI PALSU"/>
    <m/>
    <n v="102000"/>
    <n v="0"/>
    <n v="0"/>
    <n v="102000"/>
    <m/>
    <s v="Diskon"/>
    <n v="40800"/>
    <n v="61200"/>
    <n v="165000"/>
    <n v="2475"/>
    <s v="Mansius lariunaung (rz)"/>
    <m/>
    <d v="2026-07-05T00:00:00"/>
    <s v="HUBUNGI PENERIMA (LANGSUNG ANTAR KE ALAMAT)"/>
    <x v="0"/>
    <m/>
    <s v="VIP"/>
    <m/>
    <m/>
    <s v="Tidak"/>
    <s v="COD"/>
    <n v="63000"/>
    <s v="Recon"/>
    <n v="101325"/>
    <x v="9"/>
  </r>
  <r>
    <s v="1359439481"/>
    <d v="2026-06-29T00:00:00"/>
    <s v="MEIKA-BERKARYA"/>
    <s v="Meika Berkarya"/>
    <s v="6287818525580"/>
    <s v="Kab. Kuningan"/>
    <s v="Cilimus"/>
    <s v="Jl. Panawuan Indrapatra, Panawuan"/>
    <s v="Katiman Katiman (Hb)"/>
    <s v="6281543290588"/>
    <x v="8"/>
    <s v="Kab. Banggai"/>
    <s v="Toili Barat"/>
    <s v="Rt/rw: 1/1 dusun 1 Desa/ kelurahan: bumi harapan (hubungi via whatsapp)"/>
    <n v="1"/>
    <s v="BARANG"/>
    <n v="100"/>
    <n v="0"/>
    <s v="EZ"/>
    <s v="Bulanan"/>
    <s v="BELI 1 DAPAT 2 Kacamata Autofokus Ukuran ,2.00"/>
    <m/>
    <n v="85000"/>
    <n v="0"/>
    <n v="0"/>
    <n v="85000"/>
    <m/>
    <s v="Diskon"/>
    <n v="34000"/>
    <n v="51000"/>
    <n v="125000"/>
    <n v="1875"/>
    <m/>
    <m/>
    <m/>
    <m/>
    <x v="1"/>
    <m/>
    <s v="VIP"/>
    <m/>
    <m/>
    <s v="Tidak"/>
    <s v="COD"/>
    <n v="40000"/>
    <s v="-"/>
    <n v="72125"/>
    <x v="20"/>
  </r>
  <r>
    <s v="1359446231"/>
    <d v="2026-06-29T00:00:00"/>
    <s v="MEIKA-BERKARYA"/>
    <s v="Meika Berkarya"/>
    <s v="6287818525580"/>
    <s v="Kab. Kuningan"/>
    <s v="Cilimus"/>
    <s v="Jl. Panawuan Indrapatra, Panawuan, Kec. Cigandamekar, Kabupaten Kuningan, Jawa Barat"/>
    <s v="Flora Pontoh (Is)"/>
    <s v="6282346549380"/>
    <x v="3"/>
    <s v="Kab. Minahasa Tenggara"/>
    <s v="Ratatotok"/>
    <s v="Kelurahan Ratatotok Patokan Rumah samping gilingan batu, Kec Ratatotok Kab Minahasa tenggara Provinsi Sulawesi Utara"/>
    <n v="1"/>
    <s v="BARANG"/>
    <n v="100"/>
    <n v="0"/>
    <s v="EZ"/>
    <s v="Bulanan"/>
    <s v="1 SET POMPA SEDOT MANUAL (1 POMPA DAN 1 SELANG)"/>
    <m/>
    <n v="72000"/>
    <n v="0"/>
    <n v="0"/>
    <n v="72000"/>
    <m/>
    <s v="Diskon"/>
    <n v="28800"/>
    <n v="43200"/>
    <n v="137000"/>
    <n v="2055"/>
    <m/>
    <m/>
    <m/>
    <s v="HUBUNGI PENERIMA (LANGSUNG ANTAR KE ALAMAT)"/>
    <x v="1"/>
    <m/>
    <s v="VIP"/>
    <m/>
    <m/>
    <s v="Tidak"/>
    <s v="COD"/>
    <n v="65000"/>
    <s v="-"/>
    <n v="91745"/>
    <x v="20"/>
  </r>
  <r>
    <s v="1359996437"/>
    <d v="2026-06-29T00:00:00"/>
    <s v="MEIKA-BERKARYA"/>
    <s v="Meika Berkarya"/>
    <s v="6287818525580"/>
    <s v="Kab. Kuningan"/>
    <s v="Cilimus"/>
    <s v="Jl. Panawuan Indrapatra, Panawuan"/>
    <s v="Drs H Aminuddin (Bar)"/>
    <s v="6285395411011"/>
    <x v="14"/>
    <s v="Kab. Bone"/>
    <s v="Tanete Riattang"/>
    <s v="Drs H Aminuddin, Alamat. Jl. S. Musi, BTN Timurama B2 No. 16, Kel. Ta, Kec. Tanete Riattang, No Hp : ,62 853-9541-1011 ( DIKIRIM LANGSUNG KE ALAMAT PENERIMA)"/>
    <n v="1"/>
    <s v="BARANG"/>
    <n v="100"/>
    <n v="0"/>
    <s v="EZ"/>
    <s v="Bulanan"/>
    <s v="Beli 1 Spray Pembersih Interior Mobil"/>
    <m/>
    <n v="61000"/>
    <n v="0"/>
    <n v="0"/>
    <n v="61000"/>
    <m/>
    <s v="Diskon"/>
    <n v="24400"/>
    <n v="36600"/>
    <n v="140000"/>
    <n v="2100"/>
    <s v="paket anda adadi jnt panawuan"/>
    <s v="Atasan/Staf/Karyawan"/>
    <d v="2026-07-08T00:00:00"/>
    <m/>
    <x v="1"/>
    <m/>
    <s v="VIP"/>
    <m/>
    <m/>
    <s v="Tidak"/>
    <s v="COD"/>
    <n v="79000"/>
    <s v="-"/>
    <n v="101300"/>
    <x v="19"/>
  </r>
  <r>
    <s v="1358704503"/>
    <d v="2026-06-29T00:00:00"/>
    <s v="MEIKA-BERKARYA"/>
    <s v="Meika Berkarya"/>
    <s v="6287818525580"/>
    <s v="Kab. Kuningan"/>
    <s v="Cilimus"/>
    <s v="Jl. Panawuan Indrapatra, Panawuan"/>
    <s v="Jolly langi Od."/>
    <s v="6283153778771"/>
    <x v="3"/>
    <s v="Kab. Minahasa Tenggara"/>
    <s v="Ratahan"/>
    <s v="Kelurahan Wawali Lingkungan 1 Kec Ratahan (DIANTAR LANGSUNG KE ALAMAT PENERIMA) Di Depan Alfamidi Wawali."/>
    <n v="1"/>
    <s v="BARANG"/>
    <n v="100"/>
    <n v="0"/>
    <s v="EZ"/>
    <s v="Bulanan"/>
    <s v="Beli 1 Gratis 1 Sikat Punggug"/>
    <m/>
    <n v="72000"/>
    <n v="0"/>
    <n v="0"/>
    <n v="72000"/>
    <m/>
    <s v="Diskon"/>
    <n v="28800"/>
    <n v="43200"/>
    <n v="142000"/>
    <n v="2130"/>
    <m/>
    <m/>
    <m/>
    <m/>
    <x v="1"/>
    <m/>
    <s v="VIP"/>
    <m/>
    <m/>
    <s v="Tidak"/>
    <s v="COD"/>
    <n v="70000"/>
    <s v="-"/>
    <n v="96670"/>
    <x v="20"/>
  </r>
  <r>
    <s v="1358710547"/>
    <d v="2026-06-29T00:00:00"/>
    <s v="MEIKA-BERKARYA"/>
    <s v="Meika Berkarya"/>
    <s v="6287818525580"/>
    <s v="Kab. Kuningan"/>
    <s v="Cilimus"/>
    <s v="Jl. Panawuan Indrapatra, Panawuan"/>
    <s v="H ridwan (ca)"/>
    <s v="6285714674476"/>
    <x v="26"/>
    <s v="Bekasi"/>
    <s v="Rawalumbu"/>
    <s v="Jalan Pramuka (Rt.001/Rw.017 ). Perumahan TRE RESIDENCE Desa.pengasinan"/>
    <n v="1"/>
    <s v="BARANG"/>
    <n v="100"/>
    <n v="0"/>
    <s v="EZ"/>
    <s v="Bulanan"/>
    <s v="BELI 1 DAPAT 2 Kacamata Autofokus Ukuran 1"/>
    <m/>
    <n v="15000"/>
    <n v="0"/>
    <n v="0"/>
    <n v="15000"/>
    <m/>
    <s v="Diskon"/>
    <n v="9000"/>
    <n v="6000"/>
    <n v="55000"/>
    <n v="825"/>
    <s v="ybs"/>
    <m/>
    <d v="2026-07-04T00:00:00"/>
    <m/>
    <x v="1"/>
    <m/>
    <s v="VIP"/>
    <m/>
    <m/>
    <s v="Tidak"/>
    <s v="COD"/>
    <n v="40000"/>
    <s v="-"/>
    <n v="48175"/>
    <x v="7"/>
  </r>
  <r>
    <s v="1359437782"/>
    <d v="2026-06-29T00:00:00"/>
    <s v="MEIKA-BERKARYA"/>
    <s v="Meika Berkarya"/>
    <s v="6287818525580"/>
    <s v="Kab. Kuningan"/>
    <s v="Cilimus"/>
    <s v="Jl. Panawuan Indrapatra, Panawuan"/>
    <s v="Slamet Siswanto (Kin)"/>
    <s v="6285876772059"/>
    <x v="15"/>
    <s v="Kab. Semarang"/>
    <s v="Bergas"/>
    <s v="Dusun Siroto RT 01 RW 05 Desa Pagersari (LANGSUNG DIANTARKAN KE ALAMAT)"/>
    <n v="1"/>
    <s v="BARANG"/>
    <n v="100"/>
    <n v="0"/>
    <s v="EZ"/>
    <s v="Bulanan"/>
    <s v="Beli 1 Gratis 1 Sikat Punggug"/>
    <m/>
    <n v="20000"/>
    <n v="0"/>
    <n v="0"/>
    <n v="20000"/>
    <m/>
    <s v="Diskon"/>
    <n v="13000"/>
    <n v="7000"/>
    <n v="90000"/>
    <n v="1350"/>
    <s v="hubungi 0895350250007"/>
    <m/>
    <d v="2026-07-01T00:00:00"/>
    <m/>
    <x v="0"/>
    <m/>
    <s v="VIP"/>
    <m/>
    <m/>
    <s v="Tidak"/>
    <s v="COD"/>
    <n v="70000"/>
    <s v="Recon"/>
    <n v="81650"/>
    <x v="15"/>
  </r>
  <r>
    <s v="1360002584"/>
    <d v="2026-06-29T00:00:00"/>
    <s v="MEIKA-BERKARYA"/>
    <s v="Meika Berkarya"/>
    <s v="6287818525580"/>
    <s v="Kab. Kuningan"/>
    <s v="Cilimus"/>
    <s v="Jl. Panawuan Indrapatra, Panawuan, Kec. Cigandamekar, Kabupaten Kuningan, Jawa Barat"/>
    <s v="Ucep yusup (AK)"/>
    <s v="6285322987538"/>
    <x v="26"/>
    <s v="Kab. Tasikmalaya"/>
    <s v="Pancatengah"/>
    <s v="Ciranca, Rt 004 / Rw 005, Desa Tawang, Kec Pancatengah, Kab Tasikmalaya"/>
    <n v="1"/>
    <s v="BARANG"/>
    <n v="100"/>
    <n v="0"/>
    <s v="EZ"/>
    <s v="Bulanan"/>
    <s v="1 SET POMPA SEDOT MANUAL (1 POMPA DAN 1 SELANG)"/>
    <m/>
    <n v="15000"/>
    <n v="0"/>
    <n v="0"/>
    <n v="15000"/>
    <m/>
    <s v="Diskon"/>
    <n v="10000"/>
    <n v="5000"/>
    <n v="83000"/>
    <n v="1245"/>
    <s v="Ucep yusup (AK)"/>
    <m/>
    <d v="2026-07-01T00:00:00"/>
    <s v="HUBUNGI PENERIMA (LANGSUNG ANTAR KE ALAMAT)"/>
    <x v="0"/>
    <m/>
    <s v="VIP"/>
    <m/>
    <m/>
    <s v="Tidak"/>
    <s v="COD"/>
    <n v="68000"/>
    <s v="Recon"/>
    <n v="76755"/>
    <x v="15"/>
  </r>
  <r>
    <s v="1359963783"/>
    <d v="2026-06-29T00:00:00"/>
    <s v="MEIKA-BERKARYA"/>
    <s v="Meika Berkarya"/>
    <s v="6287818525580"/>
    <s v="Kab. Kuningan"/>
    <s v="Cilimus"/>
    <s v="Jl. Panawuan Indrapatra, Panawuan"/>
    <s v="Andarias Randan (PS)"/>
    <s v="6282292366020"/>
    <x v="14"/>
    <s v="Kab. Toraja Utara"/>
    <s v="Tallunglipu"/>
    <s v="Jln. Jurusan Palopo Bolu Rantepao PT. Toarco jaya Kelurahan. Tallunglipu (ANTRAKN LANGSUNG KE ALAMAT)"/>
    <n v="1"/>
    <s v="BARANG"/>
    <n v="100"/>
    <n v="0"/>
    <s v="EZ"/>
    <s v="Bulanan"/>
    <s v="Beli 1 Gratis 1 Parfum Mobil"/>
    <m/>
    <n v="65000"/>
    <n v="0"/>
    <n v="0"/>
    <n v="65000"/>
    <m/>
    <s v="Diskon"/>
    <n v="26000"/>
    <n v="39000"/>
    <n v="169000"/>
    <n v="2535"/>
    <s v="Andarias Randan (PS)"/>
    <m/>
    <d v="2026-07-04T00:00:00"/>
    <m/>
    <x v="0"/>
    <m/>
    <s v="VIP"/>
    <m/>
    <m/>
    <s v="Tidak"/>
    <s v="COD"/>
    <n v="104000"/>
    <s v="Recon"/>
    <n v="127465"/>
    <x v="7"/>
  </r>
  <r>
    <s v="1359958382"/>
    <d v="2026-06-29T00:00:00"/>
    <s v="MEIKA-BERKARYA"/>
    <s v="Meika Berkarya"/>
    <s v="6287818525580"/>
    <s v="Kab. Kuningan"/>
    <s v="Cilimus"/>
    <s v="Jl. Panawuan Indrapatra, Panawuan"/>
    <s v="Haba Gea Od."/>
    <s v="6285337951158"/>
    <x v="1"/>
    <s v="Kab. Sabu Raijua"/>
    <s v="Sabu Tengah"/>
    <s v="Desa Babae Rt 09 Rw 05 Kec Sabu Tengah (DIANTAR LANGSUNG KE ALAMAT PENERIMA)."/>
    <n v="1"/>
    <s v="BARANG"/>
    <n v="100"/>
    <n v="0"/>
    <s v="EZ"/>
    <s v="Bulanan"/>
    <s v="Beli 1 Gratis 1 Sikat Punggug"/>
    <m/>
    <n v="85000"/>
    <n v="0"/>
    <n v="0"/>
    <n v="85000"/>
    <m/>
    <s v="Diskon"/>
    <n v="34000"/>
    <n v="51000"/>
    <n v="155000"/>
    <n v="2325"/>
    <m/>
    <m/>
    <m/>
    <m/>
    <x v="1"/>
    <m/>
    <s v="VIP"/>
    <m/>
    <m/>
    <s v="Tidak"/>
    <s v="COD"/>
    <n v="70000"/>
    <s v="-"/>
    <n v="101675"/>
    <x v="20"/>
  </r>
  <r>
    <s v="1359561388"/>
    <d v="2026-06-29T00:00:00"/>
    <s v="MEIKA-BERKARYA"/>
    <s v="Meika Berkarya"/>
    <s v="6287818525580"/>
    <s v="Kab. Kuningan"/>
    <s v="Cilimus"/>
    <s v="Jl. Panawuan Indrapatra, Panawuan"/>
    <s v="Bambang Surijadi Od."/>
    <s v="6281346229624"/>
    <x v="19"/>
    <s v="Kab. Penajam Paser Utara"/>
    <s v="Babulu"/>
    <s v="Jln. Hapco Rt 019 Desa Babulu Darat Kec Babulu (DIANTAR LANGSUNG KE ALAMAT PENERIMA)."/>
    <n v="1"/>
    <s v="BARANG"/>
    <n v="100"/>
    <n v="0"/>
    <s v="EZ"/>
    <s v="Bulanan"/>
    <s v="Beli 1 Gratis 1 Sikat Punggug"/>
    <m/>
    <n v="67000"/>
    <n v="0"/>
    <n v="0"/>
    <n v="67000"/>
    <m/>
    <s v="Diskon"/>
    <n v="26800"/>
    <n v="40200"/>
    <n v="137000"/>
    <n v="2055"/>
    <s v="Bambang Surijadi Od."/>
    <m/>
    <d v="2026-07-02T00:00:00"/>
    <m/>
    <x v="0"/>
    <m/>
    <s v="VIP"/>
    <m/>
    <m/>
    <s v="Tidak"/>
    <s v="COD"/>
    <n v="70000"/>
    <s v="Recon"/>
    <n v="94745"/>
    <x v="18"/>
  </r>
  <r>
    <s v="1359945288"/>
    <d v="2026-06-29T00:00:00"/>
    <s v="MEIKA-BERKARYA"/>
    <s v="Meika Berkarya"/>
    <s v="6287818525580"/>
    <s v="Kab. Kuningan"/>
    <s v="Cilimus"/>
    <s v="Jl. Panawuan Indrapatra, Panawuan"/>
    <s v="I Wayan Kota Wijaya (PS)"/>
    <s v="6281338340149"/>
    <x v="12"/>
    <s v="Kab. Jembrana"/>
    <s v="Negara"/>
    <s v="Jln. Bimasena No 7 Kelurahan. Banjar Tengah (ANTRAKN LANGSUNG KE ALAMAT)"/>
    <n v="1"/>
    <s v="BARANG"/>
    <n v="100"/>
    <n v="0"/>
    <s v="EZ"/>
    <s v="Bulanan"/>
    <s v="Beli 1 Gratis 1 Sikat Punggug"/>
    <m/>
    <n v="38000"/>
    <n v="0"/>
    <n v="0"/>
    <n v="38000"/>
    <m/>
    <s v="Diskon"/>
    <n v="15200"/>
    <n v="22800"/>
    <n v="108000"/>
    <n v="1620"/>
    <s v="I Wayan Kota Wijaya (PS)"/>
    <m/>
    <d v="2026-07-03T00:00:00"/>
    <m/>
    <x v="0"/>
    <m/>
    <s v="VIP"/>
    <m/>
    <m/>
    <s v="Tidak"/>
    <s v="COD"/>
    <n v="70000"/>
    <s v="Recon"/>
    <n v="83580"/>
    <x v="14"/>
  </r>
  <r>
    <s v="1359959570"/>
    <d v="2026-06-29T00:00:00"/>
    <s v="MEIKA-BERKARYA"/>
    <s v="Meika Berkarya"/>
    <s v="6287818525580"/>
    <s v="Kab. Kuningan"/>
    <s v="Cilimus"/>
    <s v="Jl. Panawuan Indrapatra, Panawuan"/>
    <s v="TINI JAYADI Od."/>
    <s v="6281228446402"/>
    <x v="20"/>
    <s v="Kab. Sleman"/>
    <s v="Berbah"/>
    <s v="Krikilan Rt 06 Rw 11 Kelurahan Tegal Tirto Kec Berbah Sleman (DIANTAR LANGSUNG KE ALAMAT PENERIMA)."/>
    <n v="1"/>
    <s v="BARANG"/>
    <n v="100"/>
    <n v="0"/>
    <s v="EZ"/>
    <s v="Bulanan"/>
    <s v="Beli 1 Gratis 1 Sikat Punggug"/>
    <m/>
    <n v="20000"/>
    <n v="0"/>
    <n v="0"/>
    <n v="20000"/>
    <m/>
    <s v="Diskon"/>
    <n v="13000"/>
    <n v="7000"/>
    <n v="90000"/>
    <n v="1350"/>
    <s v="TINI JAYADI Od."/>
    <m/>
    <d v="2026-07-01T00:00:00"/>
    <m/>
    <x v="0"/>
    <m/>
    <s v="VIP"/>
    <m/>
    <m/>
    <s v="Tidak"/>
    <s v="COD"/>
    <n v="70000"/>
    <s v="Recon"/>
    <n v="81650"/>
    <x v="15"/>
  </r>
  <r>
    <s v="1359539401"/>
    <d v="2026-06-29T00:00:00"/>
    <s v="MEIKA-BERKARYA"/>
    <s v="Meika Berkarya"/>
    <s v="6287818525580"/>
    <s v="Kab. Kuningan"/>
    <s v="Cilimus"/>
    <s v="Jl. Panawuan Indrapatra, Panawuan, Kec. Cigandamekar, Kabupaten Kuningan, Jawa Barat"/>
    <s v="kristomas (AK)"/>
    <s v="6285250747476"/>
    <x v="19"/>
    <s v="Bontang"/>
    <s v="Bontang Selatan"/>
    <s v="Selat Bone No 26, Rt 19, Kelurahan Tanjung Laut, Kec Bontang Selatan, Kota Bontang"/>
    <n v="1"/>
    <s v="BARANG"/>
    <n v="100"/>
    <n v="0"/>
    <s v="EZ"/>
    <s v="Bulanan"/>
    <s v="1 SET GIGI PALSU"/>
    <m/>
    <n v="59000"/>
    <n v="0"/>
    <n v="0"/>
    <n v="59000"/>
    <m/>
    <s v="Diskon"/>
    <n v="23600"/>
    <n v="35400"/>
    <n v="111000"/>
    <n v="1665"/>
    <s v="kristomas (AK)"/>
    <m/>
    <d v="2026-07-02T00:00:00"/>
    <s v="HUBUNGI PENERIMA (LANGSUNG ANTAR KE ALAMAT)"/>
    <x v="0"/>
    <m/>
    <s v="VIP"/>
    <m/>
    <m/>
    <s v="Tidak"/>
    <s v="COD"/>
    <n v="52000"/>
    <s v="Recon"/>
    <n v="73935"/>
    <x v="18"/>
  </r>
  <r>
    <s v="1356944947"/>
    <d v="2026-06-29T00:00:00"/>
    <s v="MEIKA-BERKARYA"/>
    <s v="Meika Berkarya"/>
    <s v="6287818525580"/>
    <s v="Kab. Kuningan"/>
    <s v="Cilimus"/>
    <s v="Jl. Panawuan Indrapatra, Panawuan"/>
    <s v="Syafrida Akbar (Kin)"/>
    <s v="62081574597047"/>
    <x v="24"/>
    <s v="Jakarta Pusat"/>
    <s v="Menteng"/>
    <s v="Jl. Cisadane No. 21 RT 003 RW 04 Kelurahan Cikini (Jl. Cisadane Samping Hotel IBIS, Seberang RS Primaya PGI)"/>
    <n v="1"/>
    <s v="BARANG"/>
    <n v="100"/>
    <n v="0"/>
    <s v="EZ"/>
    <s v="Bulanan"/>
    <s v="Beli 2 Gratis 2 Sikat Punggug"/>
    <m/>
    <n v="14000"/>
    <n v="0"/>
    <n v="0"/>
    <n v="14000"/>
    <m/>
    <s v="Diskon"/>
    <n v="8000"/>
    <n v="6000"/>
    <n v="130000"/>
    <n v="1950"/>
    <s v="Syafrida Akbar (Kin)"/>
    <m/>
    <d v="2026-07-01T00:00:00"/>
    <m/>
    <x v="0"/>
    <m/>
    <s v="VIP"/>
    <m/>
    <m/>
    <s v="Tidak"/>
    <s v="COD"/>
    <n v="116000"/>
    <s v="Recon"/>
    <n v="122050"/>
    <x v="15"/>
  </r>
  <r>
    <s v="1359956220"/>
    <d v="2026-06-29T00:00:00"/>
    <s v="MEIKA-BERKARYA"/>
    <s v="Meika Berkarya"/>
    <s v="6287818525580"/>
    <s v="Kab. Kuningan"/>
    <s v="Cilimus"/>
    <s v="Jl. Panawuan Indrapatra, Panawuan"/>
    <s v="Lek Nor (ca)"/>
    <s v="6289512227770"/>
    <x v="15"/>
    <s v="Kab. Rembang"/>
    <s v="Sedan"/>
    <s v="Desa.sedan RT.03/RW 02 kajoran sedan ,bengkel timur PS.sedan/dp.mandiri sedan"/>
    <n v="1"/>
    <s v="BARANG"/>
    <n v="100"/>
    <n v="0"/>
    <s v="EZ"/>
    <s v="Bulanan"/>
    <s v="BELI 1 DAPAT 2 Kacamata Autofokus"/>
    <m/>
    <n v="26000"/>
    <n v="0"/>
    <n v="0"/>
    <n v="26000"/>
    <m/>
    <s v="Diskon"/>
    <n v="19000"/>
    <n v="7000"/>
    <n v="68000"/>
    <n v="1020"/>
    <s v="Lek Nor (ca)"/>
    <m/>
    <d v="2026-07-01T00:00:00"/>
    <m/>
    <x v="0"/>
    <m/>
    <s v="VIP"/>
    <m/>
    <m/>
    <s v="Tidak"/>
    <s v="COD"/>
    <n v="42000"/>
    <s v="Recon"/>
    <n v="59980"/>
    <x v="15"/>
  </r>
  <r>
    <s v="1357077939"/>
    <d v="2026-06-29T00:00:00"/>
    <s v="MEIKA-BERKARYA"/>
    <s v="Meika Berkarya"/>
    <s v="6287818525580"/>
    <s v="Kab. Kuningan"/>
    <s v="Cilimus"/>
    <s v="Jl. Panawuan Indrapatra, Panawuan, Kec. Cigandamekar, Kabupaten Kuningan, Jawa Barat"/>
    <s v="Andi Dewi (Fr)"/>
    <s v="6281342781321"/>
    <x v="14"/>
    <s v="Kab. Bone"/>
    <s v="Tanete Riattang"/>
    <s v="Desa Biru Rt 002 Rw002, Kec Tanete Riattang"/>
    <n v="1"/>
    <s v="BARANG"/>
    <n v="100"/>
    <n v="0"/>
    <s v="EZ"/>
    <s v="Bulanan"/>
    <s v="1 SET GIGI PALSU"/>
    <m/>
    <n v="61000"/>
    <n v="0"/>
    <n v="0"/>
    <n v="61000"/>
    <m/>
    <s v="Diskon"/>
    <n v="24400"/>
    <n v="36600"/>
    <n v="121000"/>
    <n v="1815"/>
    <m/>
    <m/>
    <m/>
    <s v="HUBUNGI PENERIMA (LANGSUNG ANTAR KE ALAMAT)"/>
    <x v="1"/>
    <m/>
    <s v="VIP"/>
    <m/>
    <m/>
    <s v="Tidak"/>
    <s v="COD"/>
    <n v="60000"/>
    <s v="-"/>
    <n v="82585"/>
    <x v="20"/>
  </r>
  <r>
    <s v="1359955444"/>
    <d v="2026-06-29T00:00:00"/>
    <s v="MEIKA-BERKARYA"/>
    <s v="Meika Berkarya"/>
    <s v="6287818525580"/>
    <s v="Kab. Kuningan"/>
    <s v="Cilimus"/>
    <s v="Jl. Panawuan Indrapatra, Panawuan"/>
    <s v="ALTJE (PS)"/>
    <s v="6281218591002"/>
    <x v="1"/>
    <s v="Kab. Manggarai"/>
    <s v="Langke Rembong"/>
    <s v="Jl .Baruk no 2.  Kelurahan. Bangka Nekang.  RT/RW 003 / 001. (Rumah dekat kantor Lurah, ANTRAKN LANGSUNG KE ALAMAT)"/>
    <n v="1"/>
    <s v="BARANG"/>
    <n v="100"/>
    <n v="0"/>
    <s v="EZ"/>
    <s v="Bulanan"/>
    <s v="Beli 1 Gratis 1 Sikat Punggug"/>
    <m/>
    <n v="83000"/>
    <n v="0"/>
    <n v="0"/>
    <n v="83000"/>
    <m/>
    <s v="Diskon"/>
    <n v="33200"/>
    <n v="49800"/>
    <n v="153000"/>
    <n v="2295"/>
    <m/>
    <m/>
    <m/>
    <m/>
    <x v="1"/>
    <m/>
    <s v="VIP"/>
    <m/>
    <m/>
    <s v="Tidak"/>
    <s v="COD"/>
    <n v="70000"/>
    <s v="-"/>
    <n v="100905"/>
    <x v="20"/>
  </r>
  <r>
    <s v="1359950649"/>
    <d v="2026-06-29T00:00:00"/>
    <s v="MEIKA-BERKARYA"/>
    <s v="Meika Berkarya"/>
    <s v="6287818525580"/>
    <s v="Kab. Kuningan"/>
    <s v="Cilimus"/>
    <s v="Jl. Panawuan Indrapatra, Panawuan"/>
    <s v="Asri (Jj)"/>
    <s v="6281253821221"/>
    <x v="18"/>
    <s v="Kab. Mamuju"/>
    <s v="Simboro"/>
    <s v="BTN Sarinda Blok 5R No 35 Kelurahan Simboro Mamuju"/>
    <n v="1"/>
    <s v="BARANG"/>
    <n v="100"/>
    <n v="0"/>
    <s v="EZ"/>
    <s v="Bulanan"/>
    <s v="Beli 1 Gratis 1 Sikat Punggug"/>
    <m/>
    <n v="75000"/>
    <n v="0"/>
    <n v="0"/>
    <n v="75000"/>
    <m/>
    <s v="Diskon"/>
    <n v="30000"/>
    <n v="45000"/>
    <n v="145000"/>
    <n v="2175"/>
    <s v="Asri (Jj)"/>
    <m/>
    <d v="2026-07-03T00:00:00"/>
    <m/>
    <x v="0"/>
    <m/>
    <s v="VIP"/>
    <m/>
    <m/>
    <s v="Tidak"/>
    <s v="COD"/>
    <n v="70000"/>
    <s v="Recon"/>
    <n v="97825"/>
    <x v="14"/>
  </r>
  <r>
    <s v="1359953336"/>
    <d v="2026-06-29T00:00:00"/>
    <s v="MEIKA-BERKARYA"/>
    <s v="Meika Berkarya"/>
    <s v="6287818525580"/>
    <s v="Kab. Kuningan"/>
    <s v="Cilimus"/>
    <s v="Jl. Panawuan Indrapatra, Panawuan"/>
    <s v="Stefanus Yulianus (Kin)"/>
    <s v="6281238812417"/>
    <x v="1"/>
    <s v="Kab. Sikka"/>
    <s v="Paga"/>
    <s v="Desa Begu RT 07 RW 06 Jalan Eltari Paga (LANGSUNG DIANTARKAN KE ALAMAT)"/>
    <n v="1"/>
    <s v="BARANG"/>
    <n v="100"/>
    <n v="0"/>
    <s v="EZ"/>
    <s v="Bulanan"/>
    <s v="Beli 1 Gratis 1 Sikat Punggug"/>
    <m/>
    <n v="85000"/>
    <n v="0"/>
    <n v="0"/>
    <n v="85000"/>
    <m/>
    <s v="Diskon"/>
    <n v="34000"/>
    <n v="51000"/>
    <n v="155000"/>
    <n v="2325"/>
    <m/>
    <m/>
    <m/>
    <m/>
    <x v="1"/>
    <m/>
    <s v="VIP"/>
    <m/>
    <m/>
    <s v="Tidak"/>
    <s v="COD"/>
    <n v="70000"/>
    <s v="-"/>
    <n v="101675"/>
    <x v="20"/>
  </r>
  <r>
    <s v="1359943201"/>
    <d v="2026-06-29T00:00:00"/>
    <s v="MEIKA-BERKARYA"/>
    <s v="Meika Berkarya"/>
    <s v="6287818525580"/>
    <s v="Kab. Kuningan"/>
    <s v="Cilimus"/>
    <s v="Jl. Panawuan Indrapatra, Panawuan"/>
    <s v="Endang kusumaningrum (RM)"/>
    <s v="6281328673666"/>
    <x v="15"/>
    <s v="Semarang"/>
    <s v="Banyumanik"/>
    <s v="Jln Merbau 1 no 22 rt 05 rw 07 Kelurahan Padangsari kecamatan Banyumanik"/>
    <n v="1"/>
    <s v="BARANG"/>
    <n v="100"/>
    <n v="0"/>
    <s v="EZ"/>
    <s v="Bulanan"/>
    <s v="BELI 1 DAPAT 2 Kacamata Autofokus"/>
    <m/>
    <n v="20000"/>
    <n v="0"/>
    <n v="0"/>
    <n v="20000"/>
    <m/>
    <s v="Diskon"/>
    <n v="13000"/>
    <n v="7000"/>
    <n v="55000"/>
    <n v="825"/>
    <s v="Endang kusumaningrum (RM)"/>
    <m/>
    <d v="2026-07-01T00:00:00"/>
    <m/>
    <x v="0"/>
    <m/>
    <s v="VIP"/>
    <m/>
    <m/>
    <s v="Tidak"/>
    <s v="COD"/>
    <n v="35000"/>
    <s v="Recon"/>
    <n v="47175"/>
    <x v="15"/>
  </r>
  <r>
    <s v="1359971939"/>
    <d v="2026-06-29T00:00:00"/>
    <s v="MEIKA-BERKARYA"/>
    <s v="Meika Berkarya"/>
    <s v="6287818525580"/>
    <s v="Kab. Kuningan"/>
    <s v="Cilimus"/>
    <s v="Jl. Panawuan Indrapatra, Panawuan, Kec. Cigandamekar, Kabupaten Kuningan, Jawa Barat"/>
    <s v="Asmiati Figal (Rs)"/>
    <s v="6285241028880"/>
    <x v="23"/>
    <s v="Kab. Buton Utara"/>
    <s v="Kulisusu Barat"/>
    <s v="RT 01 RW 02, Desa Karya Bhakti (Rumah cat kuning, dekat kantor desa) Kec Kulisusu Barat"/>
    <n v="1"/>
    <s v="BARANG"/>
    <n v="100"/>
    <n v="0"/>
    <s v="EZ"/>
    <s v="Bulanan"/>
    <s v="1 SET POMPA SEDOT MANUAL (1 POMPA DAN 1 SELANG)"/>
    <m/>
    <n v="85000"/>
    <n v="0"/>
    <n v="0"/>
    <n v="85000"/>
    <m/>
    <s v="Diskon"/>
    <n v="34000"/>
    <n v="51000"/>
    <n v="155000"/>
    <n v="2325"/>
    <m/>
    <m/>
    <m/>
    <s v="HUBUNGI PENERIMA (LANGSUNG ANTAR KE ALAMAT)"/>
    <x v="1"/>
    <m/>
    <s v="VIP"/>
    <m/>
    <m/>
    <s v="Tidak"/>
    <s v="COD"/>
    <n v="70000"/>
    <s v="-"/>
    <n v="101675"/>
    <x v="20"/>
  </r>
  <r>
    <s v="1359961686"/>
    <d v="2026-06-29T00:00:00"/>
    <s v="MEIKA-BERKARYA"/>
    <s v="Meika Berkarya"/>
    <s v="6287818525580"/>
    <s v="Kab. Kuningan"/>
    <s v="Cilimus"/>
    <s v="Jl. Panawuan Indrapatra, Panawuan"/>
    <s v="Masrun Lubis Od."/>
    <s v="6282289279336"/>
    <x v="31"/>
    <s v="Tanjung Pinang"/>
    <s v="Tanjung Pinang Kota"/>
    <s v="Sungai Timun Simpang Empat Lurus Senggarang Warung No. 1 Kiri Kelurahan Kampung Bugis Kec Tanjung Pinang Kota (DIANTAR LANGSUNG KE ALAMAT PENERIMA)."/>
    <n v="1"/>
    <s v="BARANG"/>
    <n v="100"/>
    <n v="0"/>
    <s v="EZ"/>
    <s v="Bulanan"/>
    <s v="Beli 1 Gratis 1 Sikat Punggug"/>
    <m/>
    <n v="43000"/>
    <n v="0"/>
    <n v="0"/>
    <n v="43000"/>
    <m/>
    <s v="Diskon"/>
    <n v="17200"/>
    <n v="25800"/>
    <n v="100000"/>
    <n v="1500"/>
    <s v="Masrun Lubis Od."/>
    <m/>
    <d v="2026-07-03T00:00:00"/>
    <m/>
    <x v="0"/>
    <m/>
    <s v="VIP"/>
    <m/>
    <m/>
    <s v="Tidak"/>
    <s v="COD"/>
    <n v="57000"/>
    <s v="Recon"/>
    <n v="72700"/>
    <x v="14"/>
  </r>
  <r>
    <s v="1359532462"/>
    <d v="2026-06-29T00:00:00"/>
    <s v="MEIKA-BERKARYA"/>
    <s v="Meika Berkarya"/>
    <s v="6287818525580"/>
    <s v="Kab. Kuningan"/>
    <s v="Cilimus"/>
    <s v="Jl. Panawuan Indrapatra, Panawuan"/>
    <s v="Adi Od."/>
    <s v="628123838046"/>
    <x v="12"/>
    <s v="Denpasar"/>
    <s v="Denpasar Selatan"/>
    <s v="Jln. Kerta Dalem Sari 1 B Blok Liva No. 6 Kelurahan Sidakarya Kec Denpasar Selatan (DIANTAR LANGSUNG KE ALAMAT PENERIMA)."/>
    <n v="1"/>
    <s v="BARANG"/>
    <n v="100"/>
    <n v="0"/>
    <s v="EZ"/>
    <s v="Bulanan"/>
    <s v="Beli 2 Gratis 2 Parfum Mobil (Osmanthus, lamonade, peach dan ocean)"/>
    <m/>
    <n v="30000"/>
    <n v="0"/>
    <n v="0"/>
    <n v="30000"/>
    <m/>
    <s v="Diskon"/>
    <n v="12000"/>
    <n v="18000"/>
    <n v="221000"/>
    <n v="3315"/>
    <s v="Adi Od."/>
    <m/>
    <d v="2026-07-02T00:00:00"/>
    <m/>
    <x v="0"/>
    <m/>
    <s v="VIP"/>
    <m/>
    <m/>
    <s v="Tidak"/>
    <s v="COD"/>
    <n v="191000"/>
    <s v="Recon"/>
    <n v="199685"/>
    <x v="18"/>
  </r>
  <r>
    <s v="1359539644"/>
    <d v="2026-06-29T00:00:00"/>
    <s v="MEIKA-BERKARYA"/>
    <s v="Meika Berkarya"/>
    <s v="6287818525580"/>
    <s v="Kab. Kuningan"/>
    <s v="Cilimus"/>
    <s v="Jl. Panawuan Indrapatra, Panawuan, Kec. Cigandamekar, Kabupaten Kuningan, Jawa Barat"/>
    <s v="Labora N ( Di)"/>
    <s v="6287820908673"/>
    <x v="24"/>
    <s v="Jakarta Timur"/>
    <s v="Duren Sawit"/>
    <s v="Jl Delima 4 gg 10no136 kelurahan Mallaka Sari kecamatan Duren Sawit"/>
    <n v="1"/>
    <s v="BARANG"/>
    <n v="100"/>
    <n v="0"/>
    <s v="EZ"/>
    <s v="Bulanan"/>
    <s v="1 SET GIGI PALSU"/>
    <m/>
    <n v="14000"/>
    <n v="0"/>
    <n v="0"/>
    <n v="14000"/>
    <m/>
    <s v="Diskon"/>
    <n v="8000"/>
    <n v="6000"/>
    <n v="72500"/>
    <n v="1087.5"/>
    <s v="Labora N ( Di)"/>
    <m/>
    <d v="2026-06-30T00:00:00"/>
    <s v="HUBUNGI PENERIMA (LANGSUNG ANTAR KE ALAMAT)"/>
    <x v="0"/>
    <m/>
    <s v="VIP"/>
    <m/>
    <m/>
    <s v="Tidak"/>
    <s v="COD"/>
    <n v="58500"/>
    <s v="Recon"/>
    <n v="65412.5"/>
    <x v="25"/>
  </r>
  <r>
    <s v="1359963687"/>
    <d v="2026-06-29T00:00:00"/>
    <s v="MEIKA-BERKARYA"/>
    <s v="Meika Berkarya"/>
    <s v="6287818525580"/>
    <s v="Kab. Kuningan"/>
    <s v="Cilimus"/>
    <s v="Jl. Panawuan Indrapatra, Panawuan, Kec. Cigandamekar, Kabupaten Kuningan, Jawa Barat"/>
    <s v="H. Gumay (Rs)"/>
    <s v="628129277234"/>
    <x v="24"/>
    <s v="Jakarta Timur"/>
    <s v="Ciracas"/>
    <s v="Jl Masjid RT 002 RW 04, No 44, Bulak Sereh, Kel Cibubur, Kec Ciracas"/>
    <n v="1"/>
    <s v="BARANG"/>
    <n v="100"/>
    <n v="0"/>
    <s v="EZ"/>
    <s v="Bulanan"/>
    <s v="1 SET POMPA SEDOT MANUAL (1 POMPA DAN 1 SELANG)"/>
    <m/>
    <n v="14000"/>
    <n v="0"/>
    <n v="0"/>
    <n v="14000"/>
    <m/>
    <s v="Diskon"/>
    <n v="8000"/>
    <n v="6000"/>
    <n v="82000"/>
    <n v="1230"/>
    <s v="H. Gumay (Rs)"/>
    <m/>
    <d v="2026-06-30T00:00:00"/>
    <s v="HUBUNGI PENERIMA (LANGSUNG ANTAR KE ALAMAT)"/>
    <x v="0"/>
    <m/>
    <s v="VIP"/>
    <m/>
    <m/>
    <s v="Tidak"/>
    <s v="COD"/>
    <n v="68000"/>
    <s v="Recon"/>
    <n v="74770"/>
    <x v="25"/>
  </r>
  <r>
    <s v="1360295437"/>
    <d v="2026-06-30T00:00:00"/>
    <s v="MEIKA-BERKARYA"/>
    <s v="Meika Berkarya"/>
    <s v="6287818525580"/>
    <s v="Kab. Kuningan"/>
    <s v="Cilimus"/>
    <s v="Jl. Panawuan Indrapatra, Panawuan, Kec. Cigandamekar, Kabupaten Kuningan, Jawa Barat"/>
    <s v="Ahmad Lelng (Is)"/>
    <s v="6285288880666"/>
    <x v="23"/>
    <s v="Kab. Konawe"/>
    <s v="Konawe"/>
    <s v="Jln Abu Nawas, Kota Unaha Desa Sanggona Dusun 2, Kec Konawe Kab Konawe Sulawesi Utara"/>
    <n v="1"/>
    <s v="BARANG"/>
    <n v="100"/>
    <n v="0"/>
    <s v="EZ"/>
    <s v="Bulanan"/>
    <s v="1 SET GIGI PALSU"/>
    <m/>
    <n v="85000"/>
    <n v="0"/>
    <n v="0"/>
    <n v="85000"/>
    <m/>
    <s v="Diskon"/>
    <n v="34000"/>
    <n v="51000"/>
    <n v="140000"/>
    <n v="2100"/>
    <m/>
    <m/>
    <m/>
    <s v="HUBUNGI PENERIMA (LANGSUNG ANTAR KE ALAMAT)"/>
    <x v="1"/>
    <m/>
    <s v="VIP"/>
    <m/>
    <m/>
    <s v="Tidak"/>
    <s v="COD"/>
    <n v="55000"/>
    <s v="-"/>
    <n v="86900"/>
    <x v="20"/>
  </r>
  <r>
    <s v="1360226587"/>
    <d v="2026-06-30T00:00:00"/>
    <s v="MEIKA-BERKARYA"/>
    <s v="Meika Berkarya"/>
    <s v="6287818525580"/>
    <s v="Kab. Kuningan"/>
    <s v="Cilimus"/>
    <s v="Jl. Panawuan Indrapatra, Panawuan"/>
    <s v="Jang dur (sp)"/>
    <s v="6281350346699"/>
    <x v="5"/>
    <s v="Kab. Kapuas Hulu"/>
    <s v="Putussibau Selatan"/>
    <s v="Jln kalimantan Rt 004 Rw 002 Kelurahan Kedamin hulu"/>
    <n v="1"/>
    <s v="BARANG"/>
    <n v="100"/>
    <n v="0"/>
    <s v="EZ"/>
    <s v="Bulanan"/>
    <s v="Beli 1 Pembesar Layar Hp"/>
    <m/>
    <n v="74000"/>
    <n v="0"/>
    <n v="0"/>
    <n v="74000"/>
    <m/>
    <s v="Diskon"/>
    <n v="29600"/>
    <n v="44400"/>
    <n v="144000"/>
    <n v="2160"/>
    <m/>
    <m/>
    <m/>
    <m/>
    <x v="1"/>
    <m/>
    <s v="VIP"/>
    <m/>
    <m/>
    <s v="Tidak"/>
    <s v="COD"/>
    <n v="70000"/>
    <s v="-"/>
    <n v="97440"/>
    <x v="20"/>
  </r>
  <r>
    <s v="1360220754"/>
    <d v="2026-06-30T00:00:00"/>
    <s v="MEIKA-BERKARYA"/>
    <s v="Meika Berkarya"/>
    <s v="6287818525580"/>
    <s v="Kab. Kuningan"/>
    <s v="Cilimus"/>
    <s v="Jl. Panawuan Indrapatra, Panawuan"/>
    <s v="Agnes Wolang (Jj)"/>
    <s v="6287840196714"/>
    <x v="21"/>
    <s v="Banjarmasin"/>
    <s v="Banjarmasin Tengah"/>
    <s v="Jln. Aes Nasution Gg. VI No. 22 RT 010 RW 02 Kelurahan Gadang Kec. Banjarmasin Tengah"/>
    <n v="1"/>
    <s v="BARANG"/>
    <n v="100"/>
    <n v="0"/>
    <s v="EZ"/>
    <s v="Bulanan"/>
    <s v="Beli 1 Gratis 1 Sikat Punggug"/>
    <m/>
    <n v="45000"/>
    <n v="0"/>
    <n v="0"/>
    <n v="45000"/>
    <m/>
    <s v="Diskon"/>
    <n v="18000"/>
    <n v="27000"/>
    <n v="115000"/>
    <n v="1725"/>
    <s v="Meika Berkarya"/>
    <m/>
    <d v="2026-07-08T00:00:00"/>
    <m/>
    <x v="1"/>
    <m/>
    <s v="VIP"/>
    <m/>
    <m/>
    <s v="Tidak"/>
    <s v="COD"/>
    <n v="70000"/>
    <s v="-"/>
    <n v="86275"/>
    <x v="0"/>
  </r>
  <r>
    <s v="1360227398"/>
    <d v="2026-06-30T00:00:00"/>
    <s v="MEIKA-BERKARYA"/>
    <s v="Meika Berkarya"/>
    <s v="6287818525580"/>
    <s v="Kab. Kuningan"/>
    <s v="Cilimus"/>
    <s v="Jl. Panawuan Indrapatra, Panawuan"/>
    <s v="Swingly Lintong (PTR)"/>
    <s v="6285394899550"/>
    <x v="3"/>
    <s v="Kab. Minahasa Selatan"/>
    <s v="Tenga"/>
    <s v="Desa Tenga, Jaga 8, Jl. Matuari, Kec. Tenga. (No. Hp : ,62 853-9489-9550)"/>
    <n v="1"/>
    <s v="BARANG"/>
    <n v="100"/>
    <n v="0"/>
    <s v="EZ"/>
    <s v="Bulanan"/>
    <s v="BELI 1 DAPAT 2 Kacamata Autofokus"/>
    <m/>
    <n v="102000"/>
    <n v="0"/>
    <n v="0"/>
    <n v="102000"/>
    <m/>
    <s v="Diskon"/>
    <n v="40800"/>
    <n v="61200"/>
    <n v="142000"/>
    <n v="2130"/>
    <s v="Swingly Lintong (PTR)"/>
    <m/>
    <d v="2026-07-05T00:00:00"/>
    <m/>
    <x v="0"/>
    <m/>
    <s v="VIP"/>
    <m/>
    <m/>
    <s v="Tidak"/>
    <s v="COD"/>
    <n v="40000"/>
    <s v="Recon"/>
    <n v="78670"/>
    <x v="7"/>
  </r>
  <r>
    <s v="1360287981"/>
    <d v="2026-06-30T00:00:00"/>
    <s v="MEIKA-BERKARYA"/>
    <s v="Meika Berkarya"/>
    <s v="6287818525580"/>
    <s v="Kab. Kuningan"/>
    <s v="Cilimus"/>
    <s v="Jl. Panawuan Indrapatra, Panawuan"/>
    <s v="Binsar Sihite (ib)"/>
    <s v="6281375517516"/>
    <x v="0"/>
    <s v="Medan"/>
    <s v="Medan Denai"/>
    <s v="Comp Gereja GPI jln Garudah raya Perum Mandala Medan desa tegal sari mandala II"/>
    <n v="1"/>
    <s v="BARANG"/>
    <n v="100"/>
    <n v="0"/>
    <s v="EZ"/>
    <s v="Bulanan"/>
    <s v="Beli 1 Gratis 1 Sikat Punggug"/>
    <m/>
    <n v="38000"/>
    <n v="0"/>
    <n v="0"/>
    <n v="38000"/>
    <m/>
    <s v="Diskon"/>
    <n v="15200"/>
    <n v="22800"/>
    <n v="108000"/>
    <n v="1620"/>
    <m/>
    <m/>
    <m/>
    <m/>
    <x v="1"/>
    <m/>
    <s v="VIP"/>
    <m/>
    <m/>
    <s v="Tidak"/>
    <s v="COD"/>
    <n v="70000"/>
    <s v="-"/>
    <n v="83580"/>
    <x v="20"/>
  </r>
  <r>
    <s v="1360288350"/>
    <d v="2026-06-30T00:00:00"/>
    <s v="MEIKA-BERKARYA"/>
    <s v="Meika Berkarya"/>
    <s v="6287818525580"/>
    <s v="Kab. Kuningan"/>
    <s v="Cilimus"/>
    <s v="Jl. Panawuan Indrapatra, Panawuan"/>
    <s v="Darwis Ponse (Hb)"/>
    <s v="6285319175406"/>
    <x v="27"/>
    <s v="Kab. Indragiri Hilir"/>
    <s v="Keritang"/>
    <s v="Desa/kel Pengalihan dusun baru parit cahaya bone"/>
    <n v="1"/>
    <s v="BARANG"/>
    <n v="100"/>
    <n v="0"/>
    <s v="EZ"/>
    <s v="Bulanan"/>
    <s v="Beli 1 Spray Pembersih Interior Mobil"/>
    <m/>
    <n v="53000"/>
    <n v="0"/>
    <n v="0"/>
    <n v="53000"/>
    <m/>
    <s v="Diskon"/>
    <n v="21200"/>
    <n v="31800"/>
    <n v="137000"/>
    <n v="2055"/>
    <m/>
    <m/>
    <m/>
    <m/>
    <x v="1"/>
    <m/>
    <s v="VIP"/>
    <m/>
    <m/>
    <s v="Tidak"/>
    <s v="COD"/>
    <n v="84000"/>
    <s v="-"/>
    <n v="103145"/>
    <x v="20"/>
  </r>
  <r>
    <s v="1360246087"/>
    <d v="2026-06-30T00:00:00"/>
    <s v="MEIKA-BERKARYA"/>
    <s v="Meika Berkarya"/>
    <s v="6287818525580"/>
    <s v="Kab. Kuningan"/>
    <s v="Cilimus"/>
    <s v="Jl. Panawuan Indrapatra, Panawuan"/>
    <s v="Ya,ati Telaumbanua (Yn)"/>
    <s v="6281375490382"/>
    <x v="0"/>
    <s v="Gunungsitoli"/>
    <s v="Gunungsitoli Selatan"/>
    <s v="Jl. Taman Doa Dusun Satu Desa Fodo Kec Gunungsitoli Selatan Kota Gunungsitoli Patokan Rumah Gedung KPA Fodo (DIANTAR LANGSUNG KE ALAMAT PENERIMA)."/>
    <n v="1"/>
    <s v="BARANG"/>
    <n v="100"/>
    <n v="0"/>
    <s v="EZ"/>
    <s v="Bulanan"/>
    <s v="Beli 1 Pembesar Layar Hp"/>
    <m/>
    <n v="54000"/>
    <n v="0"/>
    <n v="0"/>
    <n v="54000"/>
    <m/>
    <s v="Diskon"/>
    <n v="21600"/>
    <n v="32400"/>
    <n v="124000"/>
    <n v="1860"/>
    <m/>
    <m/>
    <m/>
    <m/>
    <x v="1"/>
    <m/>
    <s v="VIP"/>
    <m/>
    <m/>
    <s v="Tidak"/>
    <s v="COD"/>
    <n v="70000"/>
    <s v="-"/>
    <n v="89740"/>
    <x v="20"/>
  </r>
  <r>
    <s v="1360293938"/>
    <d v="2026-06-30T00:00:00"/>
    <s v="MEIKA-BERKARYA"/>
    <s v="Meika Berkarya"/>
    <s v="6287818525580"/>
    <s v="Kab. Kuningan"/>
    <s v="Cilimus"/>
    <s v="Jl. Panawuan Indrapatra, Panawuan"/>
    <s v="Hen perak (ib)"/>
    <s v="6285379030596"/>
    <x v="10"/>
    <s v="Kab. Musi Rawas Utara"/>
    <s v="Karang Jaya"/>
    <s v="Desa muaratiku, kadus 5"/>
    <n v="1"/>
    <s v="BARANG"/>
    <n v="100"/>
    <n v="0"/>
    <s v="EZ"/>
    <s v="Bulanan"/>
    <s v="Beli 1 Pembesar Layar Hp"/>
    <m/>
    <n v="44000"/>
    <n v="0"/>
    <n v="0"/>
    <n v="44000"/>
    <m/>
    <s v="Diskon"/>
    <n v="17600"/>
    <n v="26400"/>
    <n v="114000"/>
    <n v="1710"/>
    <m/>
    <m/>
    <m/>
    <m/>
    <x v="1"/>
    <m/>
    <s v="VIP"/>
    <m/>
    <m/>
    <s v="Tidak"/>
    <s v="COD"/>
    <n v="70000"/>
    <s v="-"/>
    <n v="85890"/>
    <x v="20"/>
  </r>
  <r>
    <s v="1360172348"/>
    <d v="2026-06-30T00:00:00"/>
    <s v="MEIKA-BERKARYA"/>
    <s v="Meika Berkarya"/>
    <s v="6287818525580"/>
    <s v="Kab. Kuningan"/>
    <s v="Cilimus"/>
    <s v="Jl. Panawuan Indrapatra, Panawuan"/>
    <s v="Abdillah Od."/>
    <s v="6285770672682"/>
    <x v="24"/>
    <s v="Jakarta Barat"/>
    <s v="Taman Sari"/>
    <s v="Jl. Kp. Jawa Malang No5B Rt15 Rw07 Kel. Keagungan Kec. TamanSari Jakarta Barat 11130 (DIANTAR LANGSUNG KE ALAMAT PENERIMA)"/>
    <n v="1"/>
    <s v="BARANG"/>
    <n v="100"/>
    <n v="0"/>
    <s v="EZ"/>
    <s v="Bulanan"/>
    <s v="Beli 1 Gratis 1 Sikat Punggug"/>
    <m/>
    <n v="14000"/>
    <n v="0"/>
    <n v="0"/>
    <n v="14000"/>
    <m/>
    <s v="Diskon"/>
    <n v="8000"/>
    <n v="6000"/>
    <n v="83000"/>
    <n v="1245"/>
    <s v="Meika Berkarya"/>
    <m/>
    <d v="2026-07-09T00:00:00"/>
    <m/>
    <x v="1"/>
    <m/>
    <s v="VIP"/>
    <m/>
    <m/>
    <s v="Tidak"/>
    <s v="COD"/>
    <n v="69000"/>
    <s v="-"/>
    <n v="75755"/>
    <x v="19"/>
  </r>
  <r>
    <s v="1360289220"/>
    <d v="2026-06-30T00:00:00"/>
    <s v="MEIKA-BERKARYA"/>
    <s v="Meika Berkarya"/>
    <s v="6287818525580"/>
    <s v="Kab. Kuningan"/>
    <s v="Cilimus"/>
    <s v="Jl. Panawuan Indrapatra, Panawuan"/>
    <s v="Sugiyarto (Jj)"/>
    <s v="62895375066226"/>
    <x v="15"/>
    <s v="Semarang"/>
    <s v="Gayamsari"/>
    <s v="Jln Medoho Raya No. 46 Kelurahan Sambirejo RT 06 RW 06 Kec. Gayamsari"/>
    <n v="1"/>
    <s v="BARANG"/>
    <n v="100"/>
    <n v="0"/>
    <s v="EZ"/>
    <s v="Bulanan"/>
    <s v="Beli 1 Gratis 1 Sikat Punggug"/>
    <m/>
    <n v="20000"/>
    <n v="0"/>
    <n v="0"/>
    <n v="20000"/>
    <m/>
    <s v="Diskon"/>
    <n v="13000"/>
    <n v="7000"/>
    <n v="89000"/>
    <n v="1335"/>
    <s v="Sugiyarto (Jj)"/>
    <m/>
    <d v="2026-07-02T00:00:00"/>
    <m/>
    <x v="0"/>
    <m/>
    <s v="VIP"/>
    <m/>
    <m/>
    <s v="Tidak"/>
    <s v="COD"/>
    <n v="69000"/>
    <s v="Recon"/>
    <n v="80665"/>
    <x v="15"/>
  </r>
  <r>
    <s v="1360226180"/>
    <d v="2026-06-30T00:00:00"/>
    <s v="MEIKA-BERKARYA"/>
    <s v="Meika Berkarya"/>
    <s v="6287818525580"/>
    <s v="Kab. Kuningan"/>
    <s v="Cilimus"/>
    <s v="Jl. Panawuan Indrapatra, Panawuan"/>
    <s v="ahmad di bucinri (ib)"/>
    <s v="6285242331726"/>
    <x v="14"/>
    <s v="Kab. Pangkajene dan Kepulauan"/>
    <s v="Pangkajene"/>
    <s v="jalan jambu kelurahan mappasaile"/>
    <n v="1"/>
    <s v="BARANG"/>
    <n v="100"/>
    <n v="0"/>
    <s v="EZ"/>
    <s v="Bulanan"/>
    <s v="Beli 1 Gratis 1 Sikat Punggug"/>
    <m/>
    <n v="56000"/>
    <n v="0"/>
    <n v="0"/>
    <n v="56000"/>
    <m/>
    <s v="Diskon"/>
    <n v="22400"/>
    <n v="33600"/>
    <n v="126000"/>
    <n v="1890"/>
    <s v="ahmad di bucinri (ib)"/>
    <m/>
    <d v="2026-07-06T00:00:00"/>
    <m/>
    <x v="0"/>
    <m/>
    <s v="VIP"/>
    <m/>
    <m/>
    <s v="Tidak"/>
    <s v="COD"/>
    <n v="70000"/>
    <s v="Recon"/>
    <n v="90510"/>
    <x v="9"/>
  </r>
  <r>
    <s v="1360229538"/>
    <d v="2026-06-30T00:00:00"/>
    <s v="MEIKA-BERKARYA"/>
    <s v="Meika Berkarya"/>
    <s v="6287818525580"/>
    <s v="Kab. Kuningan"/>
    <s v="Cilimus"/>
    <s v="Jl. Panawuan Indrapatra, Panawuan"/>
    <s v="Esman sinaga (ib)"/>
    <s v="6285363421747"/>
    <x v="27"/>
    <s v="Kab.  Rokan Hulu"/>
    <s v="Ujung Batu"/>
    <s v="Jln durian rt5 rw10 10. Kelurahan ujung batu"/>
    <n v="1"/>
    <s v="BARANG"/>
    <n v="100"/>
    <n v="0"/>
    <s v="EZ"/>
    <s v="Bulanan"/>
    <s v="Beli 1 Gratis 1 Sikat Punggug"/>
    <m/>
    <n v="51000"/>
    <n v="0"/>
    <n v="0"/>
    <n v="51000"/>
    <m/>
    <s v="Diskon"/>
    <n v="20400"/>
    <n v="30600"/>
    <n v="121000"/>
    <n v="1815"/>
    <s v="Esman sinaga (ib)"/>
    <m/>
    <d v="2026-07-05T00:00:00"/>
    <m/>
    <x v="0"/>
    <m/>
    <s v="VIP"/>
    <m/>
    <m/>
    <s v="Tidak"/>
    <s v="COD"/>
    <n v="70000"/>
    <s v="Recon"/>
    <n v="88585"/>
    <x v="7"/>
  </r>
  <r>
    <s v="1360226479"/>
    <d v="2026-06-30T00:00:00"/>
    <s v="MEIKA-BERKARYA"/>
    <s v="Meika Berkarya"/>
    <s v="6287818525580"/>
    <s v="Kab. Kuningan"/>
    <s v="Cilimus"/>
    <s v="Jl. Panawuan Indrapatra, Panawuan"/>
    <s v="Darlin / Pk Gilang Od."/>
    <s v="6281212853873"/>
    <x v="15"/>
    <s v="Kab. Blora"/>
    <s v="Todanan"/>
    <s v="Kedungmiyo Rt 2 Rw 4 Kelurahan Tinapan Kec Todanan Blora (DIANTAR LANGSUNG KE ALAMAT PENERIMA)."/>
    <n v="1"/>
    <s v="BARANG"/>
    <n v="100"/>
    <n v="0"/>
    <s v="EZ"/>
    <s v="Bulanan"/>
    <s v="Beli 2 Gratis 2 Parfum Mobil"/>
    <m/>
    <n v="26000"/>
    <n v="0"/>
    <n v="0"/>
    <n v="26000"/>
    <m/>
    <s v="Diskon"/>
    <n v="19000"/>
    <n v="7000"/>
    <n v="220000"/>
    <n v="3300"/>
    <s v="Darlin / Pk Gilang Od."/>
    <m/>
    <d v="2026-07-03T00:00:00"/>
    <m/>
    <x v="0"/>
    <m/>
    <s v="VIP"/>
    <m/>
    <m/>
    <s v="Tidak"/>
    <s v="COD"/>
    <n v="194000"/>
    <s v="Recon"/>
    <n v="209700"/>
    <x v="18"/>
  </r>
  <r>
    <s v="1360226367"/>
    <d v="2026-06-30T00:00:00"/>
    <s v="MEIKA-BERKARYA"/>
    <s v="Meika Berkarya"/>
    <s v="6287818525580"/>
    <s v="Kab. Kuningan"/>
    <s v="Cilimus"/>
    <s v="Jl. Panawuan Indrapatra, Panawuan"/>
    <s v="Erfin  kadae (Ad)"/>
    <s v="6282188873255"/>
    <x v="8"/>
    <s v="Kab. Banggai"/>
    <s v="Lamala"/>
    <s v="Kel/Desa bonebobakal dusun 3 patokan rumah dekat Tambak udang PT Tanjung Jaya Bone Berkah"/>
    <n v="1"/>
    <s v="BARANG"/>
    <n v="100"/>
    <n v="0"/>
    <s v="EZ"/>
    <s v="Bulanan"/>
    <s v="BELI 1 DAPAT 2 Kacamata Autofokus"/>
    <m/>
    <n v="85000"/>
    <n v="0"/>
    <n v="0"/>
    <n v="85000"/>
    <m/>
    <s v="Diskon"/>
    <n v="34000"/>
    <n v="51000"/>
    <n v="125000"/>
    <n v="1875"/>
    <m/>
    <m/>
    <m/>
    <m/>
    <x v="1"/>
    <m/>
    <s v="VIP"/>
    <m/>
    <m/>
    <s v="Tidak"/>
    <s v="COD"/>
    <n v="40000"/>
    <s v="-"/>
    <n v="72125"/>
    <x v="20"/>
  </r>
  <r>
    <s v="1360275793"/>
    <d v="2026-06-30T00:00:00"/>
    <s v="MEIKA-BERKARYA"/>
    <s v="Meika Berkarya"/>
    <s v="6287818525580"/>
    <s v="Kab. Kuningan"/>
    <s v="Cilimus"/>
    <s v="Jl. Panawuan Indrapatra, Panawuan"/>
    <s v="Albert Nicodemus Tobing S.Th (Jj)"/>
    <s v="6282165350855"/>
    <x v="0"/>
    <s v="Sibolga"/>
    <s v="Sibolga Kota"/>
    <s v="Jl.Tongkol No 6 Kelurahan Pancuran Gerobak, Kecamatan Sibolga Kota, Kantor Kementerian Agama Kota Sibolga"/>
    <n v="1"/>
    <s v="BARANG"/>
    <n v="100"/>
    <n v="0"/>
    <s v="EZ"/>
    <s v="Bulanan"/>
    <s v="Beli 1 Pembesar Layar Hp"/>
    <m/>
    <n v="50000"/>
    <n v="0"/>
    <n v="0"/>
    <n v="50000"/>
    <m/>
    <s v="Diskon"/>
    <n v="20000"/>
    <n v="30000"/>
    <n v="120000"/>
    <n v="1800"/>
    <m/>
    <m/>
    <m/>
    <m/>
    <x v="1"/>
    <m/>
    <s v="VIP"/>
    <m/>
    <m/>
    <s v="Tidak"/>
    <s v="COD"/>
    <n v="70000"/>
    <s v="-"/>
    <n v="88200"/>
    <x v="20"/>
  </r>
  <r>
    <s v="1360206979"/>
    <d v="2026-06-30T00:00:00"/>
    <s v="MEIKA-BERKARYA"/>
    <s v="Meika Berkarya"/>
    <s v="6287818525580"/>
    <s v="Kab. Kuningan"/>
    <s v="Cilimus"/>
    <s v="Jl. Panawuan Indrapatra, Panawuan"/>
    <s v="Aulia (Hb)"/>
    <s v="6282275826882"/>
    <x v="0"/>
    <s v="Kab. Mandailing Natal"/>
    <s v="Ranto Baek"/>
    <s v="Desa muara bangko Dekat mesjid sebelum SMP 2negeri Ranto Baek"/>
    <n v="1"/>
    <s v="BARANG"/>
    <n v="100"/>
    <n v="0"/>
    <s v="EZ"/>
    <s v="Bulanan"/>
    <s v="Beli 1 Spray Pembersih Interior Mobil"/>
    <m/>
    <n v="62000"/>
    <n v="0"/>
    <n v="0"/>
    <n v="62000"/>
    <m/>
    <s v="Diskon"/>
    <n v="24800"/>
    <n v="37200"/>
    <n v="146000"/>
    <n v="2190"/>
    <s v="paket anda adadi jnt panawuan"/>
    <s v="Atasan/Staf/Karyawan"/>
    <d v="2026-07-08T00:00:00"/>
    <m/>
    <x v="1"/>
    <m/>
    <s v="VIP"/>
    <m/>
    <m/>
    <s v="Tidak"/>
    <s v="COD"/>
    <n v="84000"/>
    <s v="-"/>
    <n v="106610"/>
    <x v="0"/>
  </r>
  <r>
    <s v="1360279727"/>
    <d v="2026-06-30T00:00:00"/>
    <s v="MEIKA-BERKARYA"/>
    <s v="Meika Berkarya"/>
    <s v="6287818525580"/>
    <s v="Kab. Kuningan"/>
    <s v="Cilimus"/>
    <s v="Jl. Panawuan Indrapatra, Panawuan, Kec. Cigandamekar, Kabupaten Kuningan, Jawa Barat"/>
    <s v="IRHAM (ar)"/>
    <s v="6287812553009"/>
    <x v="2"/>
    <s v="Kab. Lombok Tengah"/>
    <s v="Praya Barat Daya"/>
    <s v="Permas Desa Darek Jln Darek Ungga (Daffa Cell) 200M Utara Nya Masjid,Kec Praya Barat Daya"/>
    <n v="1"/>
    <s v="BARANG"/>
    <n v="100"/>
    <n v="0"/>
    <s v="EZ"/>
    <s v="Bulanan"/>
    <s v="2 SET GIGI PALSU"/>
    <m/>
    <n v="46000"/>
    <n v="0"/>
    <n v="0"/>
    <n v="46000"/>
    <m/>
    <s v="Diskon"/>
    <n v="18400"/>
    <n v="27600"/>
    <n v="146000"/>
    <n v="2190"/>
    <m/>
    <m/>
    <m/>
    <s v="HUBUNGI PENERIMA (LANGSUNG ANTAR KE ALAMAT)"/>
    <x v="1"/>
    <m/>
    <s v="VIP"/>
    <m/>
    <m/>
    <s v="Tidak"/>
    <s v="COD"/>
    <n v="100000"/>
    <s v="-"/>
    <n v="116210"/>
    <x v="20"/>
  </r>
  <r>
    <s v="1360207977"/>
    <d v="2026-06-30T00:00:00"/>
    <s v="MEIKA-BERKARYA"/>
    <s v="Meika Berkarya"/>
    <s v="6287818525580"/>
    <s v="Kab. Kuningan"/>
    <s v="Cilimus"/>
    <s v="Jl. Panawuan Indrapatra, Panawuan"/>
    <s v="Syahrir (Kin)"/>
    <s v="6288242282604"/>
    <x v="14"/>
    <s v="Makassar"/>
    <s v="Bontoala"/>
    <s v="Jl.Kandea 2 Lorong 118B No.23 Kelurahan Bontoala Tua"/>
    <n v="1"/>
    <s v="BARANG"/>
    <n v="100"/>
    <n v="0"/>
    <s v="EZ"/>
    <s v="Bulanan"/>
    <s v="Beli 1 Pembesar Layar Hp"/>
    <m/>
    <n v="60000"/>
    <n v="0"/>
    <n v="0"/>
    <n v="60000"/>
    <m/>
    <s v="Diskon"/>
    <n v="24000"/>
    <n v="36000"/>
    <n v="122000"/>
    <n v="1830"/>
    <s v="Syahrir (Kin)"/>
    <m/>
    <d v="2026-07-05T00:00:00"/>
    <m/>
    <x v="0"/>
    <m/>
    <s v="VIP"/>
    <m/>
    <m/>
    <s v="Tidak"/>
    <s v="COD"/>
    <n v="62000"/>
    <s v="Recon"/>
    <n v="84170"/>
    <x v="7"/>
  </r>
  <r>
    <s v="1360279958"/>
    <d v="2026-06-30T00:00:00"/>
    <s v="MEIKA-BERKARYA"/>
    <s v="Meika Berkarya"/>
    <s v="6287818525580"/>
    <s v="Kab. Kuningan"/>
    <s v="Cilimus"/>
    <s v="Jl. Panawuan Indrapatra, Panawuan"/>
    <s v="Krisman Ambarita (Kin)"/>
    <s v="6281348781969"/>
    <x v="21"/>
    <s v="Banjarbaru"/>
    <s v="Landasan Ulin"/>
    <s v="Jl. Karang Rejo RT 001 RW 001 No. 15 Kelurahan Guntung Manggis"/>
    <n v="1"/>
    <s v="BARANG"/>
    <n v="100"/>
    <n v="0"/>
    <s v="EZ"/>
    <s v="Bulanan"/>
    <s v="Beli 1 Gratis 1 Gelang Retro Terapi Batu Giok"/>
    <m/>
    <n v="51000"/>
    <n v="0"/>
    <n v="0"/>
    <n v="51000"/>
    <m/>
    <s v="Diskon"/>
    <n v="20400"/>
    <n v="30600"/>
    <n v="121000"/>
    <n v="1815"/>
    <s v="Krisman Ambarita (Kin)"/>
    <m/>
    <d v="2026-07-04T00:00:00"/>
    <m/>
    <x v="0"/>
    <m/>
    <s v="VIP"/>
    <m/>
    <m/>
    <s v="Tidak"/>
    <s v="COD"/>
    <n v="70000"/>
    <s v="Recon"/>
    <n v="88585"/>
    <x v="14"/>
  </r>
  <r>
    <s v="1360199404"/>
    <d v="2026-06-30T00:00:00"/>
    <s v="MEIKA-BERKARYA"/>
    <s v="Meika Berkarya"/>
    <s v="6287818525580"/>
    <s v="Kab. Kuningan"/>
    <s v="Cilimus"/>
    <s v="Jl. Panawuan Indrapatra, Panawuan"/>
    <s v="Pius (PTR)"/>
    <s v="6281349695051"/>
    <x v="19"/>
    <s v="Kab. Paser"/>
    <s v="Long Ikis"/>
    <s v="Jl. Jurusan Simpang Pait-Perkuin, Desa Belimbing RT.01, Kec. Long Ikis"/>
    <n v="1"/>
    <s v="BARANG"/>
    <n v="100"/>
    <n v="0"/>
    <s v="EZ"/>
    <s v="Bulanan"/>
    <s v="BELI 1 TOPI VISOR ANTI UV Warna: BLUE"/>
    <m/>
    <n v="67000"/>
    <n v="0"/>
    <n v="0"/>
    <n v="67000"/>
    <m/>
    <s v="Diskon"/>
    <n v="26800"/>
    <n v="40200"/>
    <n v="156950"/>
    <n v="2354.25"/>
    <s v="Pius (PTR)"/>
    <m/>
    <d v="2026-07-06T00:00:00"/>
    <m/>
    <x v="0"/>
    <m/>
    <s v="VIP"/>
    <m/>
    <m/>
    <s v="Tidak"/>
    <s v="COD"/>
    <n v="89950"/>
    <s v="Recon"/>
    <n v="114395.75"/>
    <x v="9"/>
  </r>
  <r>
    <s v="1360269129"/>
    <d v="2026-06-30T00:00:00"/>
    <s v="MEIKA-BERKARYA"/>
    <s v="Meika Berkarya"/>
    <s v="6287818525580"/>
    <s v="Kab. Kuningan"/>
    <s v="Cilimus"/>
    <s v="Jl. Panawuan Indrapatra, Panawuan"/>
    <s v="Ged Taus (PS)"/>
    <s v="6282339491353"/>
    <x v="1"/>
    <s v="Kab. Belu"/>
    <s v="Atambua Selatan"/>
    <s v="Jln. Apodeti Sukabiren, Kelurahan. Rinbesi (Rumahnya dekat dgn polindes lama)"/>
    <n v="1"/>
    <s v="BARANG"/>
    <n v="100"/>
    <n v="0"/>
    <s v="EZ"/>
    <s v="Bulanan"/>
    <s v="Beli 1 Gratis 1 Parfum Mobil Varian: Osmantus"/>
    <m/>
    <n v="80000"/>
    <n v="0"/>
    <n v="0"/>
    <n v="80000"/>
    <m/>
    <s v="Diskon"/>
    <n v="32000"/>
    <n v="48000"/>
    <n v="184000"/>
    <n v="2760"/>
    <s v="Ged Taus (PS)"/>
    <m/>
    <d v="2026-07-06T00:00:00"/>
    <m/>
    <x v="0"/>
    <m/>
    <s v="VIP"/>
    <m/>
    <m/>
    <s v="Tidak"/>
    <s v="COD"/>
    <n v="104000"/>
    <s v="Recon"/>
    <n v="133240"/>
    <x v="9"/>
  </r>
  <r>
    <s v="1360196237"/>
    <d v="2026-06-30T00:00:00"/>
    <s v="MEIKA-BERKARYA"/>
    <s v="Meika Berkarya"/>
    <s v="6287818525580"/>
    <s v="Kab. Kuningan"/>
    <s v="Cilimus"/>
    <s v="Jl. Panawuan Indrapatra, Panawuan"/>
    <s v="I Made Budhi (Hb)"/>
    <s v="62818551338"/>
    <x v="12"/>
    <s v="Denpasar"/>
    <s v="Denpasar Selatan"/>
    <s v="Jln.pulau Roti no.22 kelurahan pedungan"/>
    <n v="1"/>
    <s v="BARANG"/>
    <n v="100"/>
    <n v="0"/>
    <s v="EZ"/>
    <s v="Bulanan"/>
    <s v="BELI 1 DAPAT 2 Kacamata Autofokus Ukuran ,2.00"/>
    <m/>
    <n v="30000"/>
    <n v="0"/>
    <n v="0"/>
    <n v="30000"/>
    <m/>
    <s v="Diskon"/>
    <n v="12000"/>
    <n v="18000"/>
    <n v="67000"/>
    <n v="1005"/>
    <s v="I Made Budhi (Hb)"/>
    <m/>
    <d v="2026-07-03T00:00:00"/>
    <m/>
    <x v="0"/>
    <m/>
    <s v="VIP"/>
    <m/>
    <m/>
    <s v="Tidak"/>
    <s v="COD"/>
    <n v="37000"/>
    <s v="Recon"/>
    <n v="47995"/>
    <x v="18"/>
  </r>
  <r>
    <s v="1360194130"/>
    <d v="2026-06-30T00:00:00"/>
    <s v="MEIKA-BERKARYA"/>
    <s v="Meika Berkarya"/>
    <s v="6287818525580"/>
    <s v="Kab. Kuningan"/>
    <s v="Cilimus"/>
    <s v="Jl. Panawuan Indrapatra, Panawuan, Kec. Cigandamekar, Kabupaten Kuningan, Jawa Barat"/>
    <s v="TOYIB SARIFUDDIN (Fr)"/>
    <s v="6285291439338"/>
    <x v="15"/>
    <s v="Kab. Purworejo"/>
    <s v="Bruno"/>
    <s v="Desa Brunorejo Rt01/Rw09 Singojoyo Ngabean Kidul, Kec Bruno"/>
    <n v="1"/>
    <s v="BARANG"/>
    <n v="100"/>
    <n v="0"/>
    <s v="EZ"/>
    <s v="Bulanan"/>
    <s v="1 SET POMPA SEDOT MANUAL (1 POMPA DAN 1 SELANG)"/>
    <m/>
    <n v="25000"/>
    <n v="0"/>
    <n v="0"/>
    <n v="25000"/>
    <m/>
    <s v="Diskon"/>
    <n v="18000"/>
    <n v="7000"/>
    <n v="92000"/>
    <n v="1380"/>
    <s v="TOYIB SARIFUDDIN (Fr)"/>
    <m/>
    <d v="2026-07-03T00:00:00"/>
    <s v="HUBUNGI PENERIMA (LANGSUNG ANTAR KE ALAMAT)"/>
    <x v="0"/>
    <m/>
    <s v="VIP"/>
    <m/>
    <m/>
    <s v="Tidak"/>
    <s v="COD"/>
    <n v="67000"/>
    <s v="Recon"/>
    <n v="83620"/>
    <x v="18"/>
  </r>
  <r>
    <s v="1360264680"/>
    <d v="2026-06-30T00:00:00"/>
    <s v="MEIKA-BERKARYA"/>
    <s v="Meika Berkarya"/>
    <s v="6287818525580"/>
    <s v="Kab. Kuningan"/>
    <s v="Cilimus"/>
    <s v="Jl. Panawuan Indrapatra, Panawuan, Kec. Cigandamekar, Kabupaten Kuningan, Jawa Barat"/>
    <s v="Dana (Is)"/>
    <s v="6281290760228"/>
    <x v="26"/>
    <s v="Kab. Bogor"/>
    <s v="Gunungputri"/>
    <s v="Kelurahan Cicadas RT/ RW 04/14 Patokan rumah: Lapangan bulutangkis PB damai, Kec Gunung putri Kab Bogor Jawa barat"/>
    <n v="1"/>
    <s v="BARANG"/>
    <n v="100"/>
    <n v="0"/>
    <s v="EZ"/>
    <s v="Bulanan"/>
    <s v="1 SET GIGI PALSU"/>
    <m/>
    <n v="15000"/>
    <n v="0"/>
    <n v="0"/>
    <n v="15000"/>
    <m/>
    <s v="Diskon"/>
    <n v="9000"/>
    <n v="6000"/>
    <n v="73000"/>
    <n v="1095"/>
    <s v="Dana (Is)"/>
    <m/>
    <d v="2026-07-01T00:00:00"/>
    <s v="HUBUNGI PENERIMA (LANGSUNG ANTAR KE ALAMAT)"/>
    <x v="0"/>
    <m/>
    <s v="VIP"/>
    <m/>
    <m/>
    <s v="Tidak"/>
    <s v="COD"/>
    <n v="58000"/>
    <s v="Recon"/>
    <n v="65905"/>
    <x v="25"/>
  </r>
  <r>
    <s v="1360266979"/>
    <d v="2026-06-30T00:00:00"/>
    <s v="MEIKA-BERKARYA"/>
    <s v="Meika Berkarya"/>
    <s v="6287818525580"/>
    <s v="Kab. Kuningan"/>
    <s v="Cilimus"/>
    <s v="Jl. Panawuan Indrapatra, Panawuan, Kec. Cigandamekar, Kabupaten Kuningan, Jawa Barat"/>
    <s v="Achtung Riadi (AK)"/>
    <s v="6285246502318"/>
    <x v="13"/>
    <s v="Kab. Barito Utara"/>
    <s v="Teweh Tengah"/>
    <s v="Jalan Rapen, Kelurahan Lanjas, Kec Teweh Tengah, Kab Barito Utara, Kalimantan Tengah"/>
    <n v="1"/>
    <s v="BARANG"/>
    <n v="100"/>
    <n v="0"/>
    <s v="EZ"/>
    <s v="Bulanan"/>
    <s v="1 SET POMPA SEDOT MANUAL (1 POMPA DAN 1 SELANG)"/>
    <m/>
    <n v="59000"/>
    <n v="0"/>
    <n v="0"/>
    <n v="59000"/>
    <m/>
    <s v="Diskon"/>
    <n v="23600"/>
    <n v="35400"/>
    <n v="182000"/>
    <n v="2730"/>
    <s v="DC PANAWUAN"/>
    <s v="Atasan/Staf/Karyawan"/>
    <d v="2026-07-08T00:00:00"/>
    <s v="HUBUNGI PENERIMA (LANGSUNG ANTAR KE ALAMAT)"/>
    <x v="1"/>
    <m/>
    <s v="VIP"/>
    <m/>
    <m/>
    <s v="Tidak"/>
    <s v="COD"/>
    <n v="123000"/>
    <s v="-"/>
    <n v="143870"/>
    <x v="0"/>
  </r>
  <r>
    <s v="1360280310"/>
    <d v="2026-06-30T00:00:00"/>
    <s v="MEIKA-BERKARYA"/>
    <s v="Meika Berkarya"/>
    <s v="6287818525580"/>
    <s v="Kab. Kuningan"/>
    <s v="Cilimus"/>
    <s v="Jl. Panawuan Indrapatra, Panawuan"/>
    <s v="Marzuki Od."/>
    <s v="6285189184489"/>
    <x v="4"/>
    <s v="Kab. Tebo"/>
    <s v="Tebo Ilir"/>
    <s v="Kelurahan Sungai Bengkal Kec Tebo Ilir Rt 08 Air Panas Depan Lapangan Sepak Bola (DIANTAR LANGSUNG KE ALAMAT PENERIMA)."/>
    <n v="1"/>
    <s v="BARANG"/>
    <n v="100"/>
    <n v="0"/>
    <s v="EZ"/>
    <s v="Bulanan"/>
    <s v="Beli 1 Gratis 1 Semprotan Noozle"/>
    <m/>
    <n v="52000"/>
    <n v="0"/>
    <n v="0"/>
    <n v="52000"/>
    <m/>
    <s v="Diskon"/>
    <n v="20800"/>
    <n v="31200"/>
    <n v="126000"/>
    <n v="1890"/>
    <m/>
    <m/>
    <m/>
    <m/>
    <x v="1"/>
    <m/>
    <s v="VIP"/>
    <m/>
    <m/>
    <s v="Tidak"/>
    <s v="COD"/>
    <n v="74000"/>
    <s v="-"/>
    <n v="92910"/>
    <x v="20"/>
  </r>
  <r>
    <s v="1359850306"/>
    <d v="2026-06-30T00:00:00"/>
    <s v="MEIKA-BERKARYA"/>
    <s v="Meika Berkarya"/>
    <s v="6287818525580"/>
    <s v="Kab. Kuningan"/>
    <s v="Cilimus"/>
    <s v="Jl. Panawuan Indrapatra, Panawuan, Kec. Cigandamekar, Kabupaten Kuningan, Jawa Barat"/>
    <s v="Al Amin (ar)"/>
    <s v="6282259405647"/>
    <x v="14"/>
    <s v="Makassar"/>
    <s v="Rappocini"/>
    <s v="Jl.Nipah No.62 RT.04 RW.08 Perumahan Panakkukang 3 Kelurahan Kassi-Kassi, Kecamatan Rappocini"/>
    <n v="1"/>
    <s v="BARANG"/>
    <n v="100"/>
    <n v="0"/>
    <s v="EZ"/>
    <s v="Bulanan"/>
    <s v="1 SET GIGI PALSU"/>
    <m/>
    <n v="60000"/>
    <n v="0"/>
    <n v="0"/>
    <n v="60000"/>
    <m/>
    <s v="Diskon"/>
    <n v="24000"/>
    <n v="36000"/>
    <n v="120000"/>
    <n v="1800"/>
    <s v="Al Amin (ar)"/>
    <m/>
    <d v="2026-07-05T00:00:00"/>
    <s v="HUBUNGI PENERIMA (LANGSUNG ANTAR KE ALAMAT)"/>
    <x v="0"/>
    <m/>
    <s v="VIP"/>
    <m/>
    <m/>
    <s v="Tidak"/>
    <s v="COD"/>
    <n v="60000"/>
    <s v="Recon"/>
    <n v="82200"/>
    <x v="7"/>
  </r>
  <r>
    <s v="1360212742"/>
    <d v="2026-06-30T00:00:00"/>
    <s v="MEIKA-BERKARYA"/>
    <s v="Meika Berkarya"/>
    <s v="6287818525580"/>
    <s v="Kab. Kuningan"/>
    <s v="Cilimus"/>
    <s v="Jl. Panawuan Indrapatra, Panawuan"/>
    <s v="Dahrin Mungkur, (Bar)"/>
    <s v="6282174063848"/>
    <x v="0"/>
    <s v="Kab. Tapanuli Tengah"/>
    <s v="Manduamas"/>
    <s v="Jalan Lintas Barat Saragih, Desa Saragih (Rumah Depan Loket Himpak), Kec. Manduamas (DIANTAR LANGSUNG KE ALAMAT PENERIMA)"/>
    <n v="1"/>
    <s v="BARANG"/>
    <n v="100"/>
    <n v="0"/>
    <s v="EZ"/>
    <s v="Bulanan"/>
    <s v="Beli 1 Spray Pembersih Interior Mobil"/>
    <m/>
    <n v="47000"/>
    <n v="0"/>
    <n v="0"/>
    <n v="47000"/>
    <m/>
    <s v="Diskon"/>
    <n v="18800"/>
    <n v="28200"/>
    <n v="131000"/>
    <n v="1965"/>
    <s v="paket anda adadi jnt panawuan"/>
    <s v="Atasan/Staf/Karyawan"/>
    <d v="2026-07-08T00:00:00"/>
    <m/>
    <x v="1"/>
    <m/>
    <s v="VIP"/>
    <m/>
    <m/>
    <s v="Tidak"/>
    <s v="COD"/>
    <n v="84000"/>
    <s v="-"/>
    <n v="100835"/>
    <x v="0"/>
  </r>
  <r>
    <s v="1360183610"/>
    <d v="2026-06-30T00:00:00"/>
    <s v="MEIKA-BERKARYA"/>
    <s v="Meika Berkarya"/>
    <s v="6287818525580"/>
    <s v="Kab. Kuningan"/>
    <s v="Cilimus"/>
    <s v="Jl. Panawuan Indrapatra, Panawuan"/>
    <s v="Suardi (Hb)"/>
    <s v="6285394471856"/>
    <x v="14"/>
    <s v="Kab. Pinrang"/>
    <s v="Lembang"/>
    <s v="Jl.monginsidi talambung riawa buttu-buttu desa rajang  Patokan dekat sekolah SDN.186 pinrang masuk lorong"/>
    <n v="1"/>
    <s v="BARANG"/>
    <n v="100"/>
    <n v="0"/>
    <s v="EZ"/>
    <s v="Bulanan"/>
    <s v="BELI 1 DAPAT 2 Kacamata Autofokus Ukuran ,2.00"/>
    <m/>
    <n v="61000"/>
    <n v="0"/>
    <n v="0"/>
    <n v="61000"/>
    <m/>
    <s v="Diskon"/>
    <n v="24400"/>
    <n v="36600"/>
    <n v="100000"/>
    <n v="1500"/>
    <s v="Suardi (Hb)"/>
    <m/>
    <d v="2026-07-05T00:00:00"/>
    <m/>
    <x v="0"/>
    <m/>
    <s v="VIP"/>
    <m/>
    <m/>
    <s v="Tidak"/>
    <s v="COD"/>
    <n v="39000"/>
    <s v="Recon"/>
    <n v="61900"/>
    <x v="7"/>
  </r>
  <r>
    <s v="1360216560"/>
    <d v="2026-06-30T00:00:00"/>
    <s v="MEIKA-BERKARYA"/>
    <s v="Meika Berkarya"/>
    <s v="6287818525580"/>
    <s v="Kab. Kuningan"/>
    <s v="Cilimus"/>
    <s v="Jl. Panawuan Indrapatra, Panawuan"/>
    <s v="Gm.siagian (Hb)"/>
    <s v="6281397269270"/>
    <x v="0"/>
    <s v="Kab. Labuhanbatu Selatan"/>
    <s v="Kotapinang"/>
    <s v="Perumahan dl.sitorus simarkaluang blok.f.no.8 desa/kel kota pinang"/>
    <n v="1"/>
    <s v="BARANG"/>
    <n v="100"/>
    <n v="0"/>
    <s v="EZ"/>
    <s v="Bulanan"/>
    <s v="BELI 1 , Warna: GRAY Topi Visor Anti UV"/>
    <m/>
    <n v="62000"/>
    <n v="0"/>
    <n v="0"/>
    <n v="62000"/>
    <m/>
    <s v="Diskon"/>
    <n v="24800"/>
    <n v="37200"/>
    <n v="146000"/>
    <n v="2190"/>
    <s v="Gm.siagian (Hb)"/>
    <m/>
    <d v="2026-07-06T00:00:00"/>
    <m/>
    <x v="0"/>
    <m/>
    <s v="VIP"/>
    <m/>
    <m/>
    <s v="Tidak"/>
    <s v="COD"/>
    <n v="84000"/>
    <s v="Recon"/>
    <n v="106610"/>
    <x v="9"/>
  </r>
  <r>
    <s v="1360213082"/>
    <d v="2026-06-30T00:00:00"/>
    <s v="MEIKA-BERKARYA"/>
    <s v="Meika Berkarya"/>
    <s v="6287818525580"/>
    <s v="Kab. Kuningan"/>
    <s v="Cilimus"/>
    <s v="Jl. Panawuan Indrapatra, Panawuan, Kec. Cigandamekar, Kabupaten Kuningan, Jawa Barat"/>
    <s v="I made gita (ar)"/>
    <s v="6287861645559"/>
    <x v="12"/>
    <s v="Kab. Badung"/>
    <s v="Kuta Utara"/>
    <s v="Br.padang Linjong Desa Canggu Jln Padang Linjong No.43 C, Kecamatan Kuta Utara"/>
    <n v="1"/>
    <s v="BARANG"/>
    <n v="100"/>
    <n v="0"/>
    <s v="EZ"/>
    <s v="Bulanan"/>
    <s v="1 SET POMPA SEDOT MANUAL (1 POMPA DAN 1 SELANG)"/>
    <m/>
    <n v="30000"/>
    <n v="0"/>
    <n v="0"/>
    <n v="30000"/>
    <m/>
    <s v="Diskon"/>
    <n v="12000"/>
    <n v="18000"/>
    <n v="99000"/>
    <n v="1485"/>
    <s v="I made gita (ar)"/>
    <m/>
    <d v="2026-07-04T00:00:00"/>
    <s v="HUBUNGI PENERIMA (LANGSUNG ANTAR KE ALAMAT)"/>
    <x v="0"/>
    <m/>
    <s v="VIP"/>
    <m/>
    <m/>
    <s v="Tidak"/>
    <s v="COD"/>
    <n v="69000"/>
    <s v="Recon"/>
    <n v="79515"/>
    <x v="14"/>
  </r>
  <r>
    <s v="1360209469"/>
    <d v="2026-06-30T00:00:00"/>
    <s v="MEIKA-BERKARYA"/>
    <s v="Meika Berkarya"/>
    <s v="6287818525580"/>
    <s v="Kab. Kuningan"/>
    <s v="Cilimus"/>
    <s v="Jl. Panawuan Indrapatra, Panawuan, Kec. Cigandamekar, Kabupaten Kuningan, Jawa Barat"/>
    <s v="H.Hairus sodikun (Rs)"/>
    <s v="6281997899348"/>
    <x v="2"/>
    <s v="Kab. Lombok Timur"/>
    <s v="Labuhan Haji"/>
    <s v="RT 15 RW 05, Karang Sukun, Kel. Tanjung"/>
    <n v="1"/>
    <s v="BARANG"/>
    <n v="100"/>
    <n v="0"/>
    <s v="EZ"/>
    <s v="Bulanan"/>
    <s v="1 SET POMPA SEDOT MANUAL (1 POMPA DAN 1 SELANG)"/>
    <m/>
    <n v="52000"/>
    <n v="0"/>
    <n v="0"/>
    <n v="52000"/>
    <m/>
    <s v="Diskon"/>
    <n v="20800"/>
    <n v="31200"/>
    <n v="122000"/>
    <n v="1830"/>
    <s v="Meika Berkarya"/>
    <m/>
    <d v="2026-07-08T00:00:00"/>
    <s v="HUBUNGI PENERIMA (LANGSUNG ANTAR KE ALAMAT)"/>
    <x v="1"/>
    <m/>
    <s v="VIP"/>
    <m/>
    <m/>
    <s v="Tidak"/>
    <s v="COD"/>
    <n v="70000"/>
    <s v="-"/>
    <n v="88970"/>
    <x v="0"/>
  </r>
  <r>
    <s v="1359857788"/>
    <d v="2026-06-30T00:00:00"/>
    <s v="MEIKA-BERKARYA"/>
    <s v="Meika Berkarya"/>
    <s v="6287818525580"/>
    <s v="Kab. Kuningan"/>
    <s v="Cilimus"/>
    <s v="Jl. Panawuan Indrapatra, Panawuan"/>
    <s v="Franky(ca)"/>
    <s v="6281340325220"/>
    <x v="3"/>
    <s v="Kab. Minahasa Selatan"/>
    <s v="Amurang"/>
    <s v="Desa.Buyungon (patokan rumah,Cat rumah putih merah), lokasi bantaran sungai ranoyapo"/>
    <n v="1"/>
    <s v="BARANG"/>
    <n v="100"/>
    <n v="0"/>
    <s v="EZ"/>
    <s v="Bulanan"/>
    <s v="BELI 2 TOPI VISOR ANTI UV warna gray semua"/>
    <m/>
    <n v="102000"/>
    <n v="0"/>
    <n v="0"/>
    <n v="102000"/>
    <m/>
    <s v="Diskon"/>
    <n v="40800"/>
    <n v="61200"/>
    <n v="256000"/>
    <n v="3840"/>
    <m/>
    <m/>
    <m/>
    <m/>
    <x v="1"/>
    <m/>
    <s v="VIP"/>
    <m/>
    <m/>
    <s v="Tidak"/>
    <s v="COD"/>
    <n v="154000"/>
    <s v="-"/>
    <n v="190960"/>
    <x v="20"/>
  </r>
  <r>
    <s v="1360280458"/>
    <d v="2026-06-30T00:00:00"/>
    <s v="MEIKA-BERKARYA"/>
    <s v="Meika Berkarya"/>
    <s v="6287818525580"/>
    <s v="Kab. Kuningan"/>
    <s v="Cilimus"/>
    <s v="Jl. Panawuan Indrapatra, Panawuan, Kec. Cigandamekar, Kabupaten Kuningan, Jawa Barat"/>
    <s v="Ali muksim (Is)"/>
    <s v="6281995418573"/>
    <x v="34"/>
    <s v="Kab. Bangka Tengah"/>
    <s v="Koba"/>
    <s v="Kantor Kementerian Agama Bangka Tengah Desa / Kelurahan Padang Mulya Patokan Pemda Bateng, Kec Koba Kab Bangka Tengah Bangka Belitung"/>
    <n v="1"/>
    <s v="BARANG"/>
    <n v="100"/>
    <n v="0"/>
    <s v="EZ"/>
    <s v="Bulanan"/>
    <s v="1 SET POMPA SEDOT MANUAL (1 POMPA DAN 1 SELANG)"/>
    <m/>
    <n v="44000"/>
    <n v="0"/>
    <n v="0"/>
    <n v="44000"/>
    <m/>
    <s v="Diskon"/>
    <n v="17600"/>
    <n v="26400"/>
    <n v="121000"/>
    <n v="1815"/>
    <m/>
    <m/>
    <m/>
    <s v="HUBUNGI PENERIMA (LANGSUNG ANTAR KE ALAMAT)"/>
    <x v="1"/>
    <m/>
    <s v="VIP"/>
    <m/>
    <m/>
    <s v="Tidak"/>
    <s v="COD"/>
    <n v="77000"/>
    <s v="-"/>
    <n v="92785"/>
    <x v="20"/>
  </r>
  <r>
    <s v="1360247433"/>
    <d v="2026-06-30T00:00:00"/>
    <s v="MEIKA-BERKARYA"/>
    <s v="Meika Berkarya"/>
    <s v="6287818525580"/>
    <s v="Kab. Kuningan"/>
    <s v="Cilimus"/>
    <s v="Jl. Panawuan Indrapatra, Panawuan"/>
    <s v="Risda Purba (Jj)"/>
    <s v="6281262556246"/>
    <x v="0"/>
    <s v="Medan"/>
    <s v="Medan Tembung"/>
    <s v="Jln. Tirtosari Gg. Same No. 3 Kelurahan Banten Kec. Medan Tembung"/>
    <n v="1"/>
    <s v="BARANG"/>
    <n v="100"/>
    <n v="0"/>
    <s v="EZ"/>
    <s v="Bulanan"/>
    <s v="Beli 1 Gratis 1 Sikat Punggug"/>
    <m/>
    <n v="38000"/>
    <n v="0"/>
    <n v="0"/>
    <n v="38000"/>
    <m/>
    <s v="Diskon"/>
    <n v="15200"/>
    <n v="22800"/>
    <n v="100000"/>
    <n v="1500"/>
    <m/>
    <m/>
    <m/>
    <m/>
    <x v="1"/>
    <m/>
    <s v="VIP"/>
    <m/>
    <m/>
    <s v="Tidak"/>
    <s v="COD"/>
    <n v="62000"/>
    <s v="-"/>
    <n v="75700"/>
    <x v="20"/>
  </r>
  <r>
    <s v="1360186052"/>
    <d v="2026-06-30T00:00:00"/>
    <s v="MEIKA-BERKARYA"/>
    <s v="Meika Berkarya"/>
    <s v="6287818525580"/>
    <s v="Kab. Kuningan"/>
    <s v="Cilimus"/>
    <s v="Jl. Panawuan Indrapatra, Panawuan"/>
    <s v="Syahril (PS)"/>
    <s v="62895351572120"/>
    <x v="22"/>
    <s v="Kab. Lampung Selatan"/>
    <s v="Sidomulyo"/>
    <s v="Jl. Kelurahan Desa. Sidodadi (Belakang pabrik amin 1 , ANTRAKN LANGSUNG KE ALAMAT)"/>
    <n v="1"/>
    <s v="BARANG"/>
    <n v="100"/>
    <n v="0"/>
    <s v="EZ"/>
    <s v="Bulanan"/>
    <s v="Beli 1 Gratis 1 Sikat Punggug"/>
    <m/>
    <n v="25000"/>
    <n v="0"/>
    <n v="0"/>
    <n v="25000"/>
    <m/>
    <s v="Diskon"/>
    <n v="10000"/>
    <n v="15000"/>
    <n v="135000"/>
    <n v="2025"/>
    <s v="ybs"/>
    <m/>
    <d v="2026-07-06T00:00:00"/>
    <m/>
    <x v="1"/>
    <m/>
    <s v="VIP"/>
    <m/>
    <m/>
    <s v="Tidak"/>
    <s v="COD"/>
    <n v="110000"/>
    <s v="-"/>
    <n v="117975"/>
    <x v="9"/>
  </r>
  <r>
    <s v="1360282207"/>
    <d v="2026-06-30T00:00:00"/>
    <s v="MEIKA-BERKARYA"/>
    <s v="Meika Berkarya"/>
    <s v="6287818525580"/>
    <s v="Kab. Kuningan"/>
    <s v="Cilimus"/>
    <s v="Jl. Panawuan Indrapatra, Panawuan, Kec. Cigandamekar, Kabupaten Kuningan, Jawa Barat"/>
    <s v="Musliadi (Fr)"/>
    <s v="6281365350710"/>
    <x v="27"/>
    <s v="Kab.  Rokan Hulu"/>
    <s v="Rambah Samo"/>
    <s v="Desa Sei salak RT.01/RW.01.Kadus 1, Kec. Rambah samo"/>
    <n v="1"/>
    <s v="BARANG"/>
    <n v="100"/>
    <n v="0"/>
    <s v="EZ"/>
    <s v="Bulanan"/>
    <s v="2 SET POMPA SEDOT MANUAL (2 POMPA DAN 2 SELANG)"/>
    <m/>
    <n v="51000"/>
    <n v="0"/>
    <n v="0"/>
    <n v="51000"/>
    <m/>
    <s v="Diskon"/>
    <n v="20400"/>
    <n v="30600"/>
    <n v="171000"/>
    <n v="2565"/>
    <m/>
    <m/>
    <m/>
    <s v="HUBUNGI PENERIMA (LANGSUNG ANTAR KE ALAMAT)"/>
    <x v="1"/>
    <m/>
    <s v="VIP"/>
    <m/>
    <m/>
    <s v="Tidak"/>
    <s v="COD"/>
    <n v="120000"/>
    <s v="-"/>
    <n v="137835"/>
    <x v="20"/>
  </r>
  <r>
    <s v="1360170020"/>
    <d v="2026-06-30T00:00:00"/>
    <s v="MEIKA-BERKARYA"/>
    <s v="Meika Berkarya"/>
    <s v="6287818525580"/>
    <s v="Kab. Kuningan"/>
    <s v="Cilimus"/>
    <s v="Jl. Panawuan Indrapatra, Panawuan"/>
    <s v="Jimi(Mar)."/>
    <s v="628996484328"/>
    <x v="22"/>
    <s v="Kab. Lampung Utara"/>
    <s v="Kotabumi Selatan"/>
    <s v="Desa.kelapa tujuh  Rt.02 Prov.Lampung (bengkel las mutiara las)"/>
    <n v="1"/>
    <s v="BARANG"/>
    <n v="100"/>
    <n v="0"/>
    <s v="EZ"/>
    <s v="Bulanan"/>
    <s v="Beli 1 Pembesar Layar Hp"/>
    <m/>
    <n v="40000"/>
    <n v="0"/>
    <n v="0"/>
    <n v="40000"/>
    <m/>
    <s v="Diskon"/>
    <n v="16000"/>
    <n v="24000"/>
    <n v="110000"/>
    <n v="1650"/>
    <s v="Jimi(Mar)."/>
    <m/>
    <d v="2026-07-03T00:00:00"/>
    <m/>
    <x v="0"/>
    <m/>
    <s v="VIP"/>
    <m/>
    <m/>
    <s v="Tidak"/>
    <s v="COD"/>
    <n v="70000"/>
    <s v="Recon"/>
    <n v="84350"/>
    <x v="18"/>
  </r>
  <r>
    <s v="1359943182"/>
    <d v="2026-06-30T00:00:00"/>
    <s v="MEIKA-BERKARYA"/>
    <s v="Meika Berkarya"/>
    <s v="6287818525580"/>
    <s v="Kab. Kuningan"/>
    <s v="Cilimus"/>
    <s v="Jl. Panawuan Indrapatra, Panawuan"/>
    <s v="Karolus Donggo (ib)"/>
    <s v="6281237964629"/>
    <x v="1"/>
    <s v="Kupang"/>
    <s v="Maulafa"/>
    <s v="Jln. Adisucipto RT 11 RW 05 Kel. Penfui Kec. Maulafa kota Kupang NTT"/>
    <n v="1"/>
    <s v="BARANG"/>
    <n v="100"/>
    <n v="0"/>
    <s v="EZ"/>
    <s v="Bulanan"/>
    <s v="Beli 1 Gratis 1 Sikat Punggug"/>
    <m/>
    <n v="64000"/>
    <n v="0"/>
    <n v="0"/>
    <n v="64000"/>
    <m/>
    <s v="Diskon"/>
    <n v="25600"/>
    <n v="38400"/>
    <n v="134000"/>
    <n v="2010"/>
    <s v="Karolus Donggo (ib)"/>
    <m/>
    <d v="2026-07-04T00:00:00"/>
    <m/>
    <x v="0"/>
    <m/>
    <s v="VIP"/>
    <m/>
    <m/>
    <s v="Tidak"/>
    <s v="COD"/>
    <n v="70000"/>
    <s v="Recon"/>
    <n v="93590"/>
    <x v="14"/>
  </r>
  <r>
    <s v="1359126986"/>
    <d v="2026-06-30T00:00:00"/>
    <s v="MEIKA-BERKARYA"/>
    <s v="Meika Berkarya"/>
    <s v="6287818525580"/>
    <s v="Kab. Kuningan"/>
    <s v="Cilimus"/>
    <s v="Jl. Panawuan Indrapatra, Panawuan"/>
    <s v="Slamet (PTR)"/>
    <s v="6281903544042"/>
    <x v="27"/>
    <s v="Pekanbaru"/>
    <s v="Payung Sekaki"/>
    <s v="Komplek Uni Garden, Jl. Selamat, Kelurahan Labuh Baru Timur, Kec. Payung Sekaki"/>
    <n v="1"/>
    <s v="BARANG"/>
    <n v="100"/>
    <n v="0"/>
    <s v="EZ"/>
    <s v="Bulanan"/>
    <s v="BELI 1 DAPAT 2 Kacamata Autofokus"/>
    <m/>
    <n v="43000"/>
    <n v="0"/>
    <n v="0"/>
    <n v="43000"/>
    <m/>
    <s v="Diskon"/>
    <n v="17200"/>
    <n v="25800"/>
    <n v="75000"/>
    <n v="1125"/>
    <s v="Slamet (PTR)"/>
    <m/>
    <d v="2026-07-04T00:00:00"/>
    <m/>
    <x v="0"/>
    <m/>
    <s v="VIP"/>
    <m/>
    <m/>
    <s v="Tidak"/>
    <s v="COD"/>
    <n v="32000"/>
    <s v="Recon"/>
    <n v="48075"/>
    <x v="14"/>
  </r>
  <r>
    <s v="1360078782"/>
    <d v="2026-06-30T00:00:00"/>
    <s v="MEIKA-BERKARYA"/>
    <s v="Meika Berkarya"/>
    <s v="6287818525580"/>
    <s v="Kab. Kuningan"/>
    <s v="Cilimus"/>
    <s v="Jl. Panawuan Indrapatra, Panawuan"/>
    <s v="Iwan (PTR)"/>
    <s v="6285798401453"/>
    <x v="26"/>
    <s v="Kab. Sukabumi"/>
    <s v="Kabandungan"/>
    <s v="Kp. Cihamerang RT. 04 / RW. 04, Desa Cihamerang, Kec. Kabandungan"/>
    <n v="1"/>
    <s v="BARANG"/>
    <n v="100"/>
    <n v="0"/>
    <s v="EZ"/>
    <s v="Bulanan"/>
    <s v="Beli 1 Spray Pembersih Interior Mobil"/>
    <m/>
    <n v="12000"/>
    <n v="0"/>
    <n v="0"/>
    <n v="12000"/>
    <m/>
    <s v="Diskon"/>
    <n v="7000"/>
    <n v="5000"/>
    <n v="96000"/>
    <n v="1440"/>
    <s v="Iwan (PTR)"/>
    <m/>
    <d v="2026-07-03T00:00:00"/>
    <m/>
    <x v="0"/>
    <m/>
    <s v="VIP"/>
    <m/>
    <m/>
    <s v="Tidak"/>
    <s v="COD"/>
    <n v="84000"/>
    <s v="Recon"/>
    <n v="89560"/>
    <x v="18"/>
  </r>
  <r>
    <s v="1359962430"/>
    <d v="2026-06-30T00:00:00"/>
    <s v="MEIKA-BERKARYA"/>
    <s v="Meika Berkarya"/>
    <s v="6287818525580"/>
    <s v="Kab. Kuningan"/>
    <s v="Cilimus"/>
    <s v="Jl. Panawuan Indrapatra, Panawuan"/>
    <s v="Mamesah Irma(ib)"/>
    <s v="6285298343266"/>
    <x v="3"/>
    <s v="Kab. Minahasa"/>
    <s v="Pineleng"/>
    <s v="Perum Pineleng Permai Blok G no.5 desa pineleng dua"/>
    <n v="1"/>
    <s v="BARANG"/>
    <n v="100"/>
    <n v="0"/>
    <s v="EZ"/>
    <s v="Bulanan"/>
    <s v="Beli 2 Gratis 2 Sikat Punggug"/>
    <m/>
    <n v="80000"/>
    <n v="0"/>
    <n v="0"/>
    <n v="80000"/>
    <m/>
    <s v="Diskon"/>
    <n v="32000"/>
    <n v="48000"/>
    <n v="200000"/>
    <n v="3000"/>
    <m/>
    <m/>
    <m/>
    <m/>
    <x v="1"/>
    <m/>
    <s v="VIP"/>
    <m/>
    <m/>
    <s v="Tidak"/>
    <s v="COD"/>
    <n v="120000"/>
    <s v="-"/>
    <n v="149000"/>
    <x v="20"/>
  </r>
  <r>
    <s v="1360069655"/>
    <d v="2026-06-30T00:00:00"/>
    <s v="MEIKA-BERKARYA"/>
    <s v="Meika Berkarya"/>
    <s v="6287818525580"/>
    <s v="Kab. Kuningan"/>
    <s v="Cilimus"/>
    <s v="Jl. Panawuan Indrapatra, Panawuan"/>
    <s v="Mba Mimin/Bu Sukma (Bar)"/>
    <s v="6285603106511"/>
    <x v="24"/>
    <s v="Jakarta Utara"/>
    <s v="Kelapa Gading"/>
    <s v="Nama .mba Mimin /Bu sukma, Alamat. Perumahan Royal Gading Mansion, RG 05 No. 05, Kel. Kelapa Gading, Kec. Kelapa Gading (DIANTAR LANGSUNG KE ALAMAT PENERIMA)"/>
    <n v="1"/>
    <s v="BARANG"/>
    <n v="100"/>
    <n v="0"/>
    <s v="EZ"/>
    <s v="Bulanan"/>
    <s v="BELI 1 DAPAT 2 Kacamata Autofokus"/>
    <m/>
    <n v="14000"/>
    <n v="0"/>
    <n v="0"/>
    <n v="14000"/>
    <m/>
    <s v="Diskon"/>
    <n v="8000"/>
    <n v="6000"/>
    <n v="54000"/>
    <n v="810"/>
    <s v="Mba Mimin/Bu Sukma (Bar)"/>
    <m/>
    <d v="2026-07-02T00:00:00"/>
    <m/>
    <x v="0"/>
    <m/>
    <s v="VIP"/>
    <m/>
    <m/>
    <s v="Tidak"/>
    <s v="COD"/>
    <n v="40000"/>
    <s v="Recon"/>
    <n v="47190"/>
    <x v="15"/>
  </r>
  <r>
    <s v="1359564832"/>
    <d v="2026-06-30T00:00:00"/>
    <s v="MEIKA-BERKARYA"/>
    <s v="Meika Berkarya"/>
    <s v="6287818525580"/>
    <s v="Kab. Kuningan"/>
    <s v="Cilimus"/>
    <s v="Jl. Panawuan Indrapatra, Panawuan"/>
    <s v="Suci Artini (PTR)"/>
    <s v="6281337850006"/>
    <x v="12"/>
    <s v="Kab. Badung"/>
    <s v="Kuta"/>
    <s v="Cookies Bar Pantai, Jl. Padma, Desa Legian, Kec. Kuta"/>
    <n v="1"/>
    <s v="BARANG"/>
    <n v="100"/>
    <n v="0"/>
    <s v="EZ"/>
    <s v="Bulanan"/>
    <s v="Beli 1 Alat Peras Buah"/>
    <m/>
    <n v="30000"/>
    <n v="0"/>
    <n v="0"/>
    <n v="30000"/>
    <m/>
    <s v="Diskon"/>
    <n v="12000"/>
    <n v="18000"/>
    <n v="121000"/>
    <n v="1815"/>
    <s v="Suci Artini (PTR)"/>
    <m/>
    <d v="2026-07-03T00:00:00"/>
    <m/>
    <x v="0"/>
    <m/>
    <s v="VIP"/>
    <m/>
    <m/>
    <s v="Tidak"/>
    <s v="COD"/>
    <n v="91000"/>
    <s v="Recon"/>
    <n v="101185"/>
    <x v="18"/>
  </r>
  <r>
    <s v="1359928959"/>
    <d v="2026-06-30T00:00:00"/>
    <s v="MEIKA-BERKARYA"/>
    <s v="Meika Berkarya"/>
    <s v="6287818525580"/>
    <s v="Kab. Kuningan"/>
    <s v="Cilimus"/>
    <s v="Jl. Panawuan Indrapatra, Panawuan"/>
    <s v="Suyanto (sp)"/>
    <s v="6285943542611"/>
    <x v="31"/>
    <s v="Batam"/>
    <s v="Nongsa"/>
    <s v="kavling bida kabil blok G no 20 Rt 04 Rw 21 Kelurahan Kabil"/>
    <n v="1"/>
    <s v="BARANG"/>
    <n v="100"/>
    <n v="9900000"/>
    <s v="EZ"/>
    <s v="Bulanan"/>
    <s v="Beli 2 Pembesar Layar Hp"/>
    <s v="AKSESORIS HP"/>
    <n v="37000"/>
    <n v="0"/>
    <n v="0"/>
    <n v="37000"/>
    <m/>
    <s v="Diskon"/>
    <n v="14800"/>
    <n v="22200"/>
    <n v="140000"/>
    <n v="2100"/>
    <s v="Suyanto (sp)"/>
    <m/>
    <d v="2026-07-05T00:00:00"/>
    <m/>
    <x v="0"/>
    <m/>
    <s v="VIP"/>
    <m/>
    <m/>
    <s v="Tidak"/>
    <s v="COD"/>
    <n v="103000"/>
    <s v="Recon"/>
    <n v="115700"/>
    <x v="7"/>
  </r>
  <r>
    <s v="1359928604"/>
    <d v="2026-06-30T00:00:00"/>
    <s v="MEIKA-BERKARYA"/>
    <s v="Meika Berkarya"/>
    <s v="6287818525580"/>
    <s v="Kab. Kuningan"/>
    <s v="Cilimus"/>
    <s v="Jl. Panawuan Indrapatra, Panawuan"/>
    <s v="I kt sukita Od."/>
    <s v="6281999928433"/>
    <x v="12"/>
    <s v="Kab. Badung"/>
    <s v="Kuta Utara"/>
    <s v="Br. Canggu Desa Canggu Kec Kuta Utara Jln. Pantai Batu Bolong No Rumah 56A Canggu (DIANTAR LANGSUNG KE ALAMAT PENERIMA)"/>
    <n v="1"/>
    <s v="BARANG"/>
    <n v="100"/>
    <n v="0"/>
    <s v="EZ"/>
    <s v="Bulanan"/>
    <s v="Beli 1 Gratis 1 Sikat Punggug"/>
    <m/>
    <n v="30000"/>
    <n v="0"/>
    <n v="0"/>
    <n v="30000"/>
    <m/>
    <s v="Diskon"/>
    <n v="12000"/>
    <n v="18000"/>
    <n v="100000"/>
    <n v="1500"/>
    <s v="I kt sukita Od."/>
    <m/>
    <d v="2026-07-03T00:00:00"/>
    <m/>
    <x v="0"/>
    <m/>
    <s v="VIP"/>
    <m/>
    <m/>
    <s v="Tidak"/>
    <s v="COD"/>
    <n v="70000"/>
    <s v="Recon"/>
    <n v="80500"/>
    <x v="18"/>
  </r>
  <r>
    <s v="1359927678"/>
    <d v="2026-06-30T00:00:00"/>
    <s v="MEIKA-BERKARYA"/>
    <s v="Meika Berkarya"/>
    <s v="6287818525580"/>
    <s v="Kab. Kuningan"/>
    <s v="Cilimus"/>
    <s v="Jl. Panawuan Indrapatra, Panawuan"/>
    <s v="Darlan (BY)"/>
    <s v="6285330169396"/>
    <x v="8"/>
    <s v="Kab. Sigi"/>
    <s v="Dolo Barat"/>
    <s v="Jln poros palu bangga desa rarampadene rt 08 rw 02 (Dekat Tower"/>
    <n v="1"/>
    <s v="BARANG"/>
    <n v="100"/>
    <n v="0"/>
    <s v="EZ"/>
    <s v="Bulanan"/>
    <s v="BELI 1 DAPAT 2 Kacamata Autofokus"/>
    <m/>
    <n v="85000"/>
    <n v="0"/>
    <n v="0"/>
    <n v="85000"/>
    <m/>
    <s v="Diskon"/>
    <n v="34000"/>
    <n v="51000"/>
    <n v="125000"/>
    <n v="1875"/>
    <m/>
    <m/>
    <m/>
    <m/>
    <x v="1"/>
    <m/>
    <s v="VIP"/>
    <m/>
    <m/>
    <s v="Tidak"/>
    <s v="COD"/>
    <n v="40000"/>
    <s v="-"/>
    <n v="72125"/>
    <x v="20"/>
  </r>
  <r>
    <s v="1359582714"/>
    <d v="2026-06-30T00:00:00"/>
    <s v="MEIKA-BERKARYA"/>
    <s v="Meika Berkarya"/>
    <s v="6287818525580"/>
    <s v="Kab. Kuningan"/>
    <s v="Cilimus"/>
    <s v="Jl. Panawuan Indrapatra, Panawuan"/>
    <s v="Slamet haryanto (iaa)"/>
    <s v="6282324993193"/>
    <x v="15"/>
    <s v="Kab. Batang"/>
    <s v="Banyuputih"/>
    <s v="Kebonsari jalan petaman limpung bengkel las arpro desa dlimas Kecamatan Banyuputih Kabupaten Batang Provinsi Jawa Tengah"/>
    <n v="1"/>
    <s v="BARANG"/>
    <n v="100"/>
    <n v="0"/>
    <s v="EZ"/>
    <s v="Bulanan"/>
    <s v="Beli 1 Semprotan Noozle"/>
    <m/>
    <n v="26000"/>
    <n v="0"/>
    <n v="0"/>
    <n v="26000"/>
    <m/>
    <s v="Diskon"/>
    <n v="19000"/>
    <n v="7000"/>
    <n v="81000"/>
    <n v="1215"/>
    <s v="ybs"/>
    <m/>
    <d v="2026-07-06T00:00:00"/>
    <m/>
    <x v="1"/>
    <m/>
    <s v="VIP"/>
    <m/>
    <m/>
    <s v="Tidak"/>
    <s v="COD"/>
    <n v="55000"/>
    <s v="-"/>
    <n v="72785"/>
    <x v="9"/>
  </r>
  <r>
    <s v="1359938881"/>
    <d v="2026-06-30T00:00:00"/>
    <s v="MEIKA-BERKARYA"/>
    <s v="Meika Berkarya"/>
    <s v="6287818525580"/>
    <s v="Kab. Kuningan"/>
    <s v="Cilimus"/>
    <s v="Jl. Panawuan Indrapatra, Panawuan"/>
    <s v="Absen Daeli (Kin)"/>
    <s v="628126401932"/>
    <x v="27"/>
    <s v="Kab. Indragiri Hulu"/>
    <s v="Peranap"/>
    <s v="Jln. Napal Loket Bus PMH RT 01 RW 01 Kel/Desa Semelinang Tebing"/>
    <n v="1"/>
    <s v="BARANG"/>
    <n v="100"/>
    <n v="0"/>
    <s v="EZ"/>
    <s v="Bulanan"/>
    <s v="Beli 1 Gratis 1 Parfum Mobil"/>
    <m/>
    <n v="51000"/>
    <n v="0"/>
    <n v="0"/>
    <n v="51000"/>
    <m/>
    <s v="Diskon"/>
    <n v="20400"/>
    <n v="30600"/>
    <n v="155000"/>
    <n v="2325"/>
    <m/>
    <m/>
    <m/>
    <m/>
    <x v="1"/>
    <m/>
    <s v="VIP"/>
    <m/>
    <m/>
    <s v="Tidak"/>
    <s v="COD"/>
    <n v="104000"/>
    <s v="-"/>
    <n v="122075"/>
    <x v="20"/>
  </r>
  <r>
    <s v="1359584772"/>
    <d v="2026-06-30T00:00:00"/>
    <s v="MEIKA-BERKARYA"/>
    <s v="Meika Berkarya"/>
    <s v="6287818525580"/>
    <s v="Kab. Kuningan"/>
    <s v="Cilimus"/>
    <s v="Jl. Panawuan Indrapatra, Panawuan"/>
    <s v="Gerardus Tompunu (Kin)"/>
    <s v="6281340129599"/>
    <x v="3"/>
    <s v="Kab. Minahasa Utara"/>
    <s v="Kema"/>
    <s v="Desa Tontalete, Jaga 1, Patokan Batas Tontalete Dengan Kema 1 (TELPON NO WHATSAPP PENERIMA)"/>
    <n v="1"/>
    <s v="BARANG"/>
    <n v="100"/>
    <n v="0"/>
    <s v="EZ"/>
    <s v="Bulanan"/>
    <s v="Beli 1 Pembesar Layar Hp"/>
    <m/>
    <n v="87000"/>
    <n v="0"/>
    <n v="0"/>
    <n v="87000"/>
    <m/>
    <s v="Diskon"/>
    <n v="34800"/>
    <n v="52200"/>
    <n v="157000"/>
    <n v="2355"/>
    <m/>
    <m/>
    <m/>
    <m/>
    <x v="1"/>
    <m/>
    <s v="VIP"/>
    <m/>
    <m/>
    <s v="Tidak"/>
    <s v="COD"/>
    <n v="70000"/>
    <s v="-"/>
    <n v="102445"/>
    <x v="20"/>
  </r>
  <r>
    <s v="1360062283"/>
    <d v="2026-06-30T00:00:00"/>
    <s v="MEIKA-BERKARYA"/>
    <s v="Meika Berkarya"/>
    <s v="6287818525580"/>
    <s v="Kab. Kuningan"/>
    <s v="Cilimus"/>
    <s v="Jl. Panawuan Indrapatra, Panawuan"/>
    <s v="Finsensius Od."/>
    <s v="6282146024189"/>
    <x v="1"/>
    <s v="Kab. Nagekeo"/>
    <s v="Nangaroro"/>
    <s v="Kelurahan Woewutu Rt 05 Kec Nangaroro (DIANTAR LANGSUNG KE ALAMAT PENERIMA)."/>
    <n v="1"/>
    <s v="BARANG"/>
    <n v="100"/>
    <n v="0"/>
    <s v="EZ"/>
    <s v="Bulanan"/>
    <s v="Beli 1 Pembesar Layar Hp"/>
    <m/>
    <n v="85000"/>
    <n v="0"/>
    <n v="0"/>
    <n v="85000"/>
    <m/>
    <s v="Diskon"/>
    <n v="34000"/>
    <n v="51000"/>
    <n v="155000"/>
    <n v="2325"/>
    <m/>
    <m/>
    <m/>
    <m/>
    <x v="1"/>
    <m/>
    <s v="VIP"/>
    <m/>
    <m/>
    <s v="Tidak"/>
    <s v="COD"/>
    <n v="70000"/>
    <s v="-"/>
    <n v="101675"/>
    <x v="20"/>
  </r>
  <r>
    <s v="1360032131"/>
    <d v="2026-06-30T00:00:00"/>
    <s v="MEIKA-BERKARYA"/>
    <s v="Meika Berkarya"/>
    <s v="6287818525580"/>
    <s v="Kab. Kuningan"/>
    <s v="Cilimus"/>
    <s v="Jl. Panawuan Indrapatra, Panawuan, Kec. Cigandamekar, Kabupaten Kuningan, Jawa Barat"/>
    <s v="Ali (rz)"/>
    <s v="6285705213394"/>
    <x v="13"/>
    <s v="Kab. Seruyan"/>
    <s v="Hanau"/>
    <s v="Desa Derangga Rt 1 Rw 1 ( Dekat Sekolah Smp Sd ) Kec Hanau"/>
    <n v="1"/>
    <s v="BARANG"/>
    <n v="100"/>
    <n v="0"/>
    <s v="EZ"/>
    <s v="Bulanan"/>
    <s v="1 SET POMPA SEDOT MANUAL (1 POMPA DAN 1 SELANG)"/>
    <m/>
    <n v="69000"/>
    <n v="0"/>
    <n v="0"/>
    <n v="69000"/>
    <m/>
    <s v="Diskon"/>
    <n v="27600"/>
    <n v="41400"/>
    <n v="162000"/>
    <n v="2430"/>
    <s v="Ali (rz)"/>
    <m/>
    <d v="2026-07-04T00:00:00"/>
    <s v="HUBUNGI PENERIMA (LANGSUNG ANTAR KE ALAMAT)"/>
    <x v="0"/>
    <m/>
    <s v="VIP"/>
    <m/>
    <m/>
    <s v="Tidak"/>
    <s v="COD"/>
    <n v="93000"/>
    <s v="Recon"/>
    <n v="118170"/>
    <x v="14"/>
  </r>
  <r>
    <s v="1360036995"/>
    <d v="2026-06-30T00:00:00"/>
    <s v="MEIKA-BERKARYA"/>
    <s v="Meika Berkarya"/>
    <s v="6287818525580"/>
    <s v="Kab. Kuningan"/>
    <s v="Cilimus"/>
    <s v="Jl. Panawuan Indrapatra, Panawuan"/>
    <s v="Candra(Mar)."/>
    <s v="6281354644931"/>
    <x v="8"/>
    <s v="Kab. Toli-Toli"/>
    <s v="Baolan"/>
    <s v="Kel tuweley jln kelapa dua RT V RW V kab toli toli kec baolan prepinsi sulawesi tengah"/>
    <n v="1"/>
    <s v="BARANG"/>
    <n v="100"/>
    <n v="0"/>
    <s v="EZ"/>
    <s v="Bulanan"/>
    <s v="Beli 1 Pembesar Layar Hp"/>
    <m/>
    <n v="85000"/>
    <n v="0"/>
    <n v="0"/>
    <n v="85000"/>
    <m/>
    <s v="Diskon"/>
    <n v="34000"/>
    <n v="51000"/>
    <n v="155000"/>
    <n v="2325"/>
    <m/>
    <m/>
    <m/>
    <m/>
    <x v="1"/>
    <m/>
    <s v="VIP"/>
    <m/>
    <m/>
    <s v="Tidak"/>
    <s v="COD"/>
    <n v="70000"/>
    <s v="-"/>
    <n v="101675"/>
    <x v="20"/>
  </r>
  <r>
    <s v="1359466265"/>
    <d v="2026-06-30T00:00:00"/>
    <s v="MEIKA-BERKARYA"/>
    <s v="Meika Berkarya"/>
    <s v="6287818525580"/>
    <s v="Kab. Kuningan"/>
    <s v="Cilimus"/>
    <s v="Jl. Panawuan Indrapatra, Panawuan, Kec. Cigandamekar, Kabupaten Kuningan, Jawa Barat"/>
    <s v="Slametcahyono (Is)"/>
    <s v="6285845231673"/>
    <x v="13"/>
    <s v="Kab. Kotawaringin Barat"/>
    <s v="Pangkalan Lada"/>
    <s v="Gg Depan Kantor Desa, Rt 13 Rw 05 Desa/Kelurahan Sumber Agung, Kec Pangkalan Lada Kab Kotawaringin Barat Kalimantan Tengah"/>
    <n v="1"/>
    <s v="BARANG"/>
    <n v="100"/>
    <n v="0"/>
    <s v="EZ"/>
    <s v="Bulanan"/>
    <s v="1 SET GIGI PALSU"/>
    <m/>
    <n v="61000"/>
    <n v="0"/>
    <n v="0"/>
    <n v="61000"/>
    <m/>
    <s v="Diskon"/>
    <n v="24400"/>
    <n v="36600"/>
    <n v="116000"/>
    <n v="1740"/>
    <m/>
    <m/>
    <m/>
    <s v="HUBUNGI PENERIMA (LANGSUNG ANTAR KE ALAMAT)"/>
    <x v="1"/>
    <m/>
    <s v="VIP"/>
    <m/>
    <m/>
    <s v="Tidak"/>
    <s v="COD"/>
    <n v="55000"/>
    <s v="-"/>
    <n v="77660"/>
    <x v="20"/>
  </r>
  <r>
    <s v="1358881378"/>
    <d v="2026-06-30T00:00:00"/>
    <s v="MEIKA-BERKARYA"/>
    <s v="Meika Berkarya"/>
    <s v="6287818525580"/>
    <s v="Kab. Kuningan"/>
    <s v="Cilimus"/>
    <s v="Jl. Panawuan Indrapatra, Panawuan"/>
    <s v="Syamsul Hadi (PS)"/>
    <s v="6285647422272"/>
    <x v="20"/>
    <s v="Kab. Sleman"/>
    <s v="Depok"/>
    <s v="Jl. Cermai 163B, Mundu Rt.04 Rw.02, Tempel, Desa. Caturtunggal (ANTRAKN LANGSUNG KE ALAMAT)"/>
    <n v="1"/>
    <s v="BARANG"/>
    <n v="100"/>
    <n v="0"/>
    <s v="EZ"/>
    <s v="Bulanan"/>
    <s v="Beli 2 Pembesar Layar Hp"/>
    <m/>
    <n v="20000"/>
    <n v="0"/>
    <n v="0"/>
    <n v="20000"/>
    <m/>
    <s v="Diskon"/>
    <n v="13000"/>
    <n v="7000"/>
    <n v="124000"/>
    <n v="1860"/>
    <s v="customer"/>
    <m/>
    <d v="2026-07-02T00:00:00"/>
    <m/>
    <x v="0"/>
    <m/>
    <s v="VIP"/>
    <m/>
    <m/>
    <s v="Tidak"/>
    <s v="COD"/>
    <n v="104000"/>
    <s v="Recon"/>
    <n v="115140"/>
    <x v="15"/>
  </r>
  <r>
    <s v="1358769898"/>
    <d v="2026-06-30T00:00:00"/>
    <s v="MEIKA-BERKARYA"/>
    <s v="Meika Berkarya"/>
    <s v="6287818525580"/>
    <s v="Kab. Kuningan"/>
    <s v="Cilimus"/>
    <s v="Jl. Panawuan Indrapatra, Panawuan"/>
    <s v="Firdhan (PS)"/>
    <s v="6281253399696"/>
    <x v="21"/>
    <s v="Kab. Balangan"/>
    <s v="Paringin Selatan"/>
    <s v="Komp. Perumahan Balangan Risedin. Bungin RT 05 no 171 balangan Kelurahan. Batu Piring (ANTRAKN LANGSUNG KE ALAMAT)"/>
    <n v="1"/>
    <s v="BARANG"/>
    <n v="100"/>
    <n v="0"/>
    <s v="EZ"/>
    <s v="Bulanan"/>
    <s v="Beli 1 Gratis 1 Parfum Mobil Varian: Osmantus dan Cologne"/>
    <m/>
    <n v="59000"/>
    <n v="0"/>
    <n v="0"/>
    <n v="59000"/>
    <m/>
    <s v="Diskon"/>
    <n v="23600"/>
    <n v="35400"/>
    <n v="163000"/>
    <n v="2445"/>
    <s v="Firdhan (PS)"/>
    <m/>
    <d v="2026-07-06T00:00:00"/>
    <m/>
    <x v="0"/>
    <m/>
    <s v="VIP"/>
    <m/>
    <m/>
    <s v="Tidak"/>
    <s v="COD"/>
    <n v="104000"/>
    <s v="Recon"/>
    <n v="125155"/>
    <x v="9"/>
  </r>
  <r>
    <s v="1359404765"/>
    <d v="2026-06-30T00:00:00"/>
    <s v="MEIKA-BERKARYA"/>
    <s v="Meika Berkarya"/>
    <s v="6287818525580"/>
    <s v="Kab. Kuningan"/>
    <s v="Cilimus"/>
    <s v="Jl. Panawuan Indrapatra, Panawuan"/>
    <s v="Nabila oktarina/,62 895-6345-11850 (ib)"/>
    <s v="62895627145451"/>
    <x v="10"/>
    <s v="Palembang"/>
    <s v="Gandus"/>
    <s v="Jalan Sido ing kenayan kecamatan gandus 36 ilir RW 37 RT 14 karang anyar Tanga buntung (Hubungi ke no ,62 895-6345-11850 ketika paket di antarkan kurir)"/>
    <n v="1"/>
    <s v="BARANG"/>
    <n v="100"/>
    <n v="0"/>
    <s v="EZ"/>
    <s v="Bulanan"/>
    <s v="Beli 1 Pembesar Layar Hp Warna hitam"/>
    <m/>
    <n v="29000"/>
    <n v="0"/>
    <n v="0"/>
    <n v="29000"/>
    <m/>
    <s v="Diskon"/>
    <n v="11600"/>
    <n v="17400"/>
    <n v="94000"/>
    <n v="1410"/>
    <s v="ybs"/>
    <m/>
    <d v="2026-07-06T00:00:00"/>
    <m/>
    <x v="1"/>
    <m/>
    <s v="VIP"/>
    <m/>
    <m/>
    <s v="Tidak"/>
    <s v="COD"/>
    <n v="65000"/>
    <s v="-"/>
    <n v="75190"/>
    <x v="9"/>
  </r>
  <r>
    <s v="1357645737"/>
    <d v="2026-06-30T00:00:00"/>
    <s v="MEIKA-BERKARYA"/>
    <s v="Meika Berkarya"/>
    <s v="6287818525580"/>
    <s v="Kab. Kuningan"/>
    <s v="Cilimus"/>
    <s v="Jl. Panawuan Indrapatra, Panawuan"/>
    <s v="Fikirman (iaa)"/>
    <s v="6282136796014"/>
    <x v="2"/>
    <s v="Kab. Bima"/>
    <s v="Lambu"/>
    <s v="Desa sumi RT/RW 003/002 (Dekat Kantor Desa Sumi, Rumah blum di cat , rumah batako) Kecamatan Lambu Kabupaten Bima Provinsi NTB"/>
    <n v="1"/>
    <s v="BARANG"/>
    <n v="100"/>
    <n v="0"/>
    <s v="EZ"/>
    <s v="Bulanan"/>
    <s v="Beli 1 Pembesar Layar Hp"/>
    <m/>
    <n v="52000"/>
    <n v="0"/>
    <n v="0"/>
    <n v="52000"/>
    <m/>
    <s v="Diskon"/>
    <n v="20800"/>
    <n v="31200"/>
    <n v="122000"/>
    <n v="1830"/>
    <s v="Fikirman (iaa)"/>
    <m/>
    <d v="2026-07-06T00:00:00"/>
    <m/>
    <x v="0"/>
    <m/>
    <s v="VIP"/>
    <m/>
    <m/>
    <s v="Tidak"/>
    <s v="COD"/>
    <n v="70000"/>
    <s v="Recon"/>
    <n v="88970"/>
    <x v="9"/>
  </r>
  <r>
    <s v="1359011954"/>
    <d v="2026-06-30T00:00:00"/>
    <s v="MEIKA-BERKARYA"/>
    <s v="Meika Berkarya"/>
    <s v="6287818525580"/>
    <s v="Kab. Kuningan"/>
    <s v="Cilimus"/>
    <s v="Jl. Panawuan Indrapatra, Panawuan, Kec. Cigandamekar, Kabupaten Kuningan, Jawa Barat"/>
    <s v="Helmi Tigau (Fr)"/>
    <s v="6281243549101"/>
    <x v="3"/>
    <s v="Kab. Bolaang Mongondow"/>
    <s v="Poigar"/>
    <s v="Desa Mariri Lama Dusun 1 Depan Gereja Gpdi Elohim, Kec Poigar"/>
    <n v="1"/>
    <s v="BARANG"/>
    <n v="100"/>
    <n v="0"/>
    <s v="EZ"/>
    <s v="Bulanan"/>
    <s v="1 SET GIGI PALSU"/>
    <m/>
    <n v="114000"/>
    <n v="0"/>
    <n v="0"/>
    <n v="114000"/>
    <m/>
    <s v="Diskon"/>
    <n v="45600"/>
    <n v="68400"/>
    <n v="174000"/>
    <n v="2610"/>
    <m/>
    <m/>
    <m/>
    <s v="HUBUNGI PENERIMA (LANGSUNG ANTAR KE ALAMAT)"/>
    <x v="1"/>
    <m/>
    <s v="VIP"/>
    <m/>
    <m/>
    <s v="Tidak"/>
    <s v="COD"/>
    <n v="60000"/>
    <s v="-"/>
    <n v="102990"/>
    <x v="20"/>
  </r>
  <r>
    <s v="1357490921"/>
    <d v="2026-06-30T00:00:00"/>
    <s v="MEIKA-BERKARYA"/>
    <s v="Meika Berkarya"/>
    <s v="6287818525580"/>
    <s v="Kab. Kuningan"/>
    <s v="Cilimus"/>
    <s v="Jl. Panawuan Indrapatra, Panawuan, Kec. Cigandamekar, Kabupaten Kuningan, Jawa Barat"/>
    <s v="Musa Ismail (Fr)"/>
    <s v="628127405039"/>
    <x v="4"/>
    <s v="Jambi"/>
    <s v="Jambi Selatan"/>
    <s v="Jln H Adam Malik Lrg Mawar No 80 Rt 19 Kel Thehok, Kec Jambi Selatan"/>
    <n v="1"/>
    <s v="BARANG"/>
    <n v="100"/>
    <n v="0"/>
    <s v="EZ"/>
    <s v="Bulanan"/>
    <s v="1 SET POMPA SEDOT MANUAL (1 POMPA DAN 1 SELANG)"/>
    <m/>
    <n v="30000"/>
    <n v="0"/>
    <n v="0"/>
    <n v="30000"/>
    <m/>
    <s v="Diskon"/>
    <n v="12000"/>
    <n v="18000"/>
    <n v="0"/>
    <n v="0"/>
    <s v="Musa Ismail (Fr)"/>
    <m/>
    <d v="2026-07-05T00:00:00"/>
    <s v="HUBUNGI PENERIMA (LANGSUNG ANTAR KE ALAMAT)"/>
    <x v="0"/>
    <m/>
    <s v="VIP"/>
    <m/>
    <m/>
    <s v="Tidak"/>
    <s v="NONCOD"/>
    <n v="-30000"/>
    <s v="-"/>
    <n v="-18000"/>
    <x v="7"/>
  </r>
  <r>
    <s v="1358218756"/>
    <d v="2026-06-30T00:00:00"/>
    <s v="MEIKA-BERKARYA"/>
    <s v="Meika Berkarya"/>
    <s v="6287818525580"/>
    <s v="Kab. Kuningan"/>
    <s v="Cilimus"/>
    <s v="Jl. Panawuan Indrapatra, Panawuan, Kec. Cigandamekar, Kabupaten Kuningan, Jawa Barat"/>
    <s v="Muhammad rizal akgani (AK)"/>
    <s v="6285651026840"/>
    <x v="32"/>
    <s v="Tarakan"/>
    <s v="Tarakan Timur"/>
    <s v="Jalan Sei Batu Mapan, Rt 03 (Simpang Amal), Kelurahan Mamburungan, Kec Tarakan Timur, Kota Tarakan, Kalimantan Utara,"/>
    <n v="1"/>
    <s v="BARANG"/>
    <n v="100"/>
    <n v="0"/>
    <s v="EZ"/>
    <s v="Bulanan"/>
    <s v="1 SET GIGI PALSU"/>
    <m/>
    <n v="59000"/>
    <n v="0"/>
    <n v="0"/>
    <n v="59000"/>
    <m/>
    <s v="Diskon"/>
    <n v="23600"/>
    <n v="35400"/>
    <n v="111000"/>
    <n v="1665"/>
    <m/>
    <m/>
    <m/>
    <s v="HUBUNGI PENERIMA (LANGSUNG ANTAR KE ALAMAT)"/>
    <x v="1"/>
    <m/>
    <s v="VIP"/>
    <m/>
    <m/>
    <s v="Tidak"/>
    <s v="COD"/>
    <n v="52000"/>
    <s v="-"/>
    <n v="73935"/>
    <x v="20"/>
  </r>
  <r>
    <s v="1359986870"/>
    <d v="2026-06-30T00:00:00"/>
    <s v="MEIKA-BERKARYA"/>
    <s v="Meika Berkarya"/>
    <s v="6287818525580"/>
    <s v="Kab. Kuningan"/>
    <s v="Cilimus"/>
    <s v="Jl. Panawuan Indrapatra, Panawuan"/>
    <s v="ULFA PAGAU (Kin)"/>
    <s v="6282197394404"/>
    <x v="11"/>
    <s v="Kab. Boalemo"/>
    <s v="Paguyaman"/>
    <s v="Desa Molombulahe, Jalan Trans Sulawesi Komplek Apotik Albarokah (TELPON NO WHATSAPP PENERIMA)"/>
    <n v="1"/>
    <s v="BARANG"/>
    <n v="100"/>
    <n v="0"/>
    <s v="EZ"/>
    <s v="Bulanan"/>
    <s v="Beli 1 Gratis 1 Sikat Punggug"/>
    <m/>
    <n v="85000"/>
    <n v="0"/>
    <n v="0"/>
    <n v="85000"/>
    <m/>
    <s v="Diskon"/>
    <n v="34000"/>
    <n v="51000"/>
    <n v="155000"/>
    <n v="2325"/>
    <m/>
    <m/>
    <m/>
    <m/>
    <x v="1"/>
    <m/>
    <s v="VIP"/>
    <m/>
    <m/>
    <s v="Tidak"/>
    <s v="COD"/>
    <n v="70000"/>
    <s v="-"/>
    <n v="101675"/>
    <x v="20"/>
  </r>
  <r>
    <s v="1359504922"/>
    <d v="2026-06-30T00:00:00"/>
    <s v="MEIKA-BERKARYA"/>
    <s v="Meika Berkarya"/>
    <s v="6287818525580"/>
    <s v="Kab. Kuningan"/>
    <s v="Cilimus"/>
    <s v="Jl. Panawuan Indrapatra, Panawuan"/>
    <s v="Tri Agus Tiarso (Jj)"/>
    <s v="6282223473741"/>
    <x v="15"/>
    <s v="Surakarta"/>
    <s v="Banjarsari"/>
    <s v="Sumbernayu RT.02 RW.06 No.57 Kelurahan Joglo, Banjarsari, Surakarta 57136 Jateng."/>
    <n v="1"/>
    <s v="BARANG"/>
    <n v="100"/>
    <n v="0"/>
    <s v="EZ"/>
    <s v="Bulanan"/>
    <s v="Beli 2 Gratis 2 Sikat Punggug"/>
    <m/>
    <n v="20000"/>
    <n v="0"/>
    <n v="0"/>
    <n v="20000"/>
    <m/>
    <s v="Diskon"/>
    <n v="13000"/>
    <n v="7000"/>
    <n v="134000"/>
    <n v="2010"/>
    <s v="Tri Agus Tiarso (Jj)"/>
    <m/>
    <d v="2026-07-02T00:00:00"/>
    <m/>
    <x v="0"/>
    <m/>
    <s v="VIP"/>
    <m/>
    <m/>
    <s v="Tidak"/>
    <s v="COD"/>
    <n v="114000"/>
    <s v="Recon"/>
    <n v="124990"/>
    <x v="15"/>
  </r>
  <r>
    <s v="1360103913"/>
    <d v="2026-06-30T00:00:00"/>
    <s v="MEIKA-BERKARYA"/>
    <s v="Meika Berkarya"/>
    <s v="6287818525580"/>
    <s v="Kab. Kuningan"/>
    <s v="Cilimus"/>
    <s v="Jl. Panawuan Indrapatra, Panawuan"/>
    <s v="Syaifuddin Juhri (IR)"/>
    <s v="6281338893878"/>
    <x v="2"/>
    <s v="Kab. Dompu"/>
    <s v="Pekat"/>
    <s v="Kp Baru Dusun Tente RT 03 RW 03 Desa Calabai Kec Pekat (Depan Pasar Harian Desa Calabai)"/>
    <n v="1"/>
    <s v="BARANG"/>
    <n v="100"/>
    <n v="0"/>
    <s v="EZ"/>
    <s v="Bulanan"/>
    <s v="Beli 1 Pembesar Layar Hp"/>
    <m/>
    <n v="56000"/>
    <n v="0"/>
    <n v="0"/>
    <n v="56000"/>
    <m/>
    <s v="Diskon"/>
    <n v="22400"/>
    <n v="33600"/>
    <n v="126000"/>
    <n v="1890"/>
    <m/>
    <m/>
    <m/>
    <m/>
    <x v="1"/>
    <m/>
    <s v="VIP"/>
    <m/>
    <m/>
    <s v="Tidak"/>
    <s v="COD"/>
    <n v="70000"/>
    <s v="-"/>
    <n v="90510"/>
    <x v="20"/>
  </r>
  <r>
    <s v="1359748913"/>
    <d v="2026-06-30T00:00:00"/>
    <s v="MEIKA-BERKARYA"/>
    <s v="Meika Berkarya"/>
    <s v="6287818525580"/>
    <s v="Kab. Kuningan"/>
    <s v="Cilimus"/>
    <s v="Jl. Panawuan Indrapatra, Panawuan, Kec. Cigandamekar, Kabupaten Kuningan, Jawa Barat"/>
    <s v="Taufik (rz)"/>
    <s v="628127385551"/>
    <x v="29"/>
    <s v="Kab. Rejang Lebong"/>
    <s v="Padang Ulak Tanding"/>
    <s v="Jln. Lintas Curup-Lubuk Linggau Simpang Blumai No.18 RT 02 RW 01 Desa Pasar Padang Ulak Tanding, Kec Padang Ulak Tanding"/>
    <n v="1"/>
    <s v="BARANG"/>
    <n v="100"/>
    <n v="0"/>
    <s v="EZ"/>
    <s v="Bulanan"/>
    <s v="2 SET POMPA SEDOT MANUAL (2 POMPA DAN 2 SELANG)"/>
    <m/>
    <n v="54000"/>
    <n v="0"/>
    <n v="0"/>
    <n v="54000"/>
    <m/>
    <s v="Diskon"/>
    <n v="21600"/>
    <n v="32400"/>
    <n v="189000"/>
    <n v="2835"/>
    <s v="Taufik (rz)"/>
    <m/>
    <d v="2026-07-04T00:00:00"/>
    <s v="HUBUNGI PENERIMA (LANGSUNG ANTAR KE ALAMAT)"/>
    <x v="0"/>
    <m/>
    <s v="VIP"/>
    <m/>
    <m/>
    <s v="Tidak"/>
    <s v="COD"/>
    <n v="135000"/>
    <s v="Recon"/>
    <n v="153765"/>
    <x v="14"/>
  </r>
  <r>
    <s v="1359749324"/>
    <d v="2026-06-30T00:00:00"/>
    <s v="MEIKA-BERKARYA"/>
    <s v="Meika Berkarya"/>
    <s v="6287818525580"/>
    <s v="Kab. Kuningan"/>
    <s v="Cilimus"/>
    <s v="Jl. Panawuan Indrapatra, Panawuan"/>
    <s v="Herawati Menda (Hb)"/>
    <s v="6285281630900"/>
    <x v="14"/>
    <s v="Kab. Sinjai"/>
    <s v="Sinjai Utara"/>
    <s v="BTN gojeng permai A12 kelurahan biringere"/>
    <n v="1"/>
    <s v="BARANG"/>
    <n v="100"/>
    <n v="0"/>
    <s v="EZ"/>
    <s v="Bulanan"/>
    <s v="Beli 1 Alat Peras Buah"/>
    <m/>
    <n v="65000"/>
    <n v="0"/>
    <n v="0"/>
    <n v="65000"/>
    <m/>
    <s v="Diskon"/>
    <n v="26000"/>
    <n v="39000"/>
    <n v="159000"/>
    <n v="2385"/>
    <s v="Herawati Menda (Hb)"/>
    <m/>
    <d v="2026-07-05T00:00:00"/>
    <m/>
    <x v="0"/>
    <m/>
    <s v="VIP"/>
    <m/>
    <m/>
    <s v="Tidak"/>
    <s v="COD"/>
    <n v="94000"/>
    <s v="Recon"/>
    <n v="117615"/>
    <x v="7"/>
  </r>
  <r>
    <s v="1359751127"/>
    <d v="2026-06-30T00:00:00"/>
    <s v="MEIKA-BERKARYA"/>
    <s v="Meika Berkarya"/>
    <s v="6287818525580"/>
    <s v="Kab. Kuningan"/>
    <s v="Cilimus"/>
    <s v="Jl. Panawuan Indrapatra, Panawuan"/>
    <s v="Dolvie (Kin)"/>
    <s v="6285240228334"/>
    <x v="3"/>
    <s v="Kab. Minahasa"/>
    <s v="Sonder"/>
    <s v="Desa Talikuran Satu, Dusun II Jl. Mangga Belakang Gereja GMIM Nazaret Talikuran"/>
    <n v="1"/>
    <s v="BARANG"/>
    <n v="100"/>
    <n v="0"/>
    <s v="EZ"/>
    <s v="Bulanan"/>
    <s v="Beli 2 Gratis 2 Sikat Punggug"/>
    <m/>
    <n v="80000"/>
    <n v="0"/>
    <n v="0"/>
    <n v="80000"/>
    <m/>
    <s v="Diskon"/>
    <n v="32000"/>
    <n v="48000"/>
    <n v="260000"/>
    <n v="3900"/>
    <s v="Dolvie (Kin)"/>
    <m/>
    <d v="2026-07-05T00:00:00"/>
    <m/>
    <x v="0"/>
    <m/>
    <s v="VIP"/>
    <m/>
    <m/>
    <s v="Tidak"/>
    <s v="COD"/>
    <n v="180000"/>
    <s v="Recon"/>
    <n v="208100"/>
    <x v="7"/>
  </r>
  <r>
    <s v="1360135191"/>
    <d v="2026-06-30T00:00:00"/>
    <s v="MEIKA-BERKARYA"/>
    <s v="Meika Berkarya"/>
    <s v="6287818525580"/>
    <s v="Kab. Kuningan"/>
    <s v="Cilimus"/>
    <s v="Jl. Panawuan Indrapatra, Panawuan"/>
    <s v="Arlis Od."/>
    <s v="6285220368376"/>
    <x v="23"/>
    <s v="Bau Bau"/>
    <s v="Betoambari"/>
    <s v="Kantor Perpustakaan Kota Bau-Bau Jalan Dayanu Ihsanudin Kelurahan Lipu Kec Betoambari (DIANTAR LANGSUNG KE ALAMAT PENERIMA)."/>
    <n v="1"/>
    <s v="BARANG"/>
    <n v="100"/>
    <n v="0"/>
    <s v="EZ"/>
    <s v="Bulanan"/>
    <s v="Beli 2 Gratis 2 Parfum Mobil"/>
    <m/>
    <n v="91000"/>
    <n v="0"/>
    <n v="0"/>
    <n v="91000"/>
    <m/>
    <s v="Diskon"/>
    <n v="36400"/>
    <n v="54600"/>
    <n v="285000"/>
    <n v="4275"/>
    <s v="Arlis Od."/>
    <m/>
    <d v="2026-07-06T00:00:00"/>
    <m/>
    <x v="0"/>
    <m/>
    <s v="VIP"/>
    <m/>
    <m/>
    <s v="Tidak"/>
    <s v="COD"/>
    <n v="194000"/>
    <s v="Recon"/>
    <n v="226125"/>
    <x v="9"/>
  </r>
  <r>
    <s v="1360141095"/>
    <d v="2026-06-30T00:00:00"/>
    <s v="MEIKA-BERKARYA"/>
    <s v="Meika Berkarya"/>
    <s v="6287818525580"/>
    <s v="Kab. Kuningan"/>
    <s v="Cilimus"/>
    <s v="Jl. Panawuan Indrapatra, Panawuan, Kec. Cigandamekar, Kabupaten Kuningan, Jawa Barat"/>
    <s v="Hendra Potabuga ( Di)"/>
    <s v="6289509794111"/>
    <x v="3"/>
    <s v="Kab. Bolaang Mongondow"/>
    <s v="Bolaang"/>
    <s v="( Warung anggrek ) Jln. Tran Sulawesi Desa Langagon, Kec. Bolaang"/>
    <n v="1"/>
    <s v="BARANG"/>
    <n v="100"/>
    <n v="0"/>
    <s v="EZ"/>
    <s v="Bulanan"/>
    <s v="2 SET GIGI PALSU"/>
    <m/>
    <n v="114000"/>
    <n v="0"/>
    <n v="0"/>
    <n v="114000"/>
    <m/>
    <s v="Diskon"/>
    <n v="45600"/>
    <n v="68400"/>
    <n v="214000"/>
    <n v="3210"/>
    <s v="Hendra Potabuga ( Di)"/>
    <m/>
    <d v="2026-07-07T00:00:00"/>
    <s v="HUBUNGI PENERIMA (LANGSUNG ANTAR KE ALAMAT)"/>
    <x v="0"/>
    <m/>
    <s v="VIP"/>
    <m/>
    <m/>
    <s v="Tidak"/>
    <s v="COD"/>
    <n v="100000"/>
    <s v="Recon"/>
    <n v="142390"/>
    <x v="3"/>
  </r>
  <r>
    <s v="1359744898"/>
    <d v="2026-06-30T00:00:00"/>
    <s v="MEIKA-BERKARYA"/>
    <s v="Meika Berkarya"/>
    <s v="6287818525580"/>
    <s v="Kab. Kuningan"/>
    <s v="Cilimus"/>
    <s v="Jl. Panawuan Indrapatra, Panawuan, Kec. Cigandamekar, Kabupaten Kuningan, Jawa Barat"/>
    <s v="Mukhammad mudrik (sp)"/>
    <s v="6285715104804"/>
    <x v="20"/>
    <s v="Kab. Bantul"/>
    <s v="Pajangan"/>
    <s v="Iroyudan Rt 06 Kelurahan Guwosari ( patokan : Barat jembatan sindon/mushola pinggir jalan ) Kec Pajangan"/>
    <n v="1"/>
    <s v="BARANG"/>
    <n v="100"/>
    <n v="0"/>
    <s v="EZ"/>
    <s v="Bulanan"/>
    <s v="1 SET GIGI PALSU"/>
    <m/>
    <n v="20000"/>
    <n v="0"/>
    <n v="0"/>
    <n v="20000"/>
    <m/>
    <s v="Diskon"/>
    <n v="13000"/>
    <n v="7000"/>
    <n v="80000"/>
    <n v="1200"/>
    <s v="Mukhammad mudrik (sp)"/>
    <m/>
    <d v="2026-07-02T00:00:00"/>
    <s v="HUBUNGI PENERIMA (LANGSUNG ANTAR KE ALAMAT)"/>
    <x v="0"/>
    <m/>
    <s v="VIP"/>
    <m/>
    <m/>
    <s v="Tidak"/>
    <s v="COD"/>
    <n v="60000"/>
    <s v="Recon"/>
    <n v="71800"/>
    <x v="15"/>
  </r>
  <r>
    <s v="1359868176"/>
    <d v="2026-06-30T00:00:00"/>
    <s v="MEIKA-BERKARYA"/>
    <s v="Meika Berkarya"/>
    <s v="6287818525580"/>
    <s v="Kab. Kuningan"/>
    <s v="Cilimus"/>
    <s v="Jl. Panawuan Indrapatra, Panawuan"/>
    <s v="Abd Razak Yusuf (BY)"/>
    <s v="6281140202158"/>
    <x v="23"/>
    <s v="Kendari"/>
    <s v="Kambu"/>
    <s v="BTN UNHALU BLOK. I NO. 14 KEL. KAMBU KEC. KAMBU KOTA KENDARI SULAWESI TENGGARA"/>
    <n v="1"/>
    <s v="BARANG"/>
    <n v="100"/>
    <n v="0"/>
    <s v="EZ"/>
    <s v="Bulanan"/>
    <s v="BELI 2 , Warna: BLACK Topi Visor Anti UV"/>
    <m/>
    <n v="68000"/>
    <n v="0"/>
    <n v="0"/>
    <n v="68000"/>
    <m/>
    <s v="Diskon"/>
    <n v="27200"/>
    <n v="40800"/>
    <n v="222000"/>
    <n v="3330"/>
    <s v="Abd Razak Yusuf (BY)"/>
    <m/>
    <d v="2026-07-06T00:00:00"/>
    <m/>
    <x v="0"/>
    <m/>
    <s v="VIP"/>
    <m/>
    <m/>
    <s v="Tidak"/>
    <s v="COD"/>
    <n v="154000"/>
    <s v="Recon"/>
    <n v="177870"/>
    <x v="9"/>
  </r>
  <r>
    <s v="1360167019"/>
    <d v="2026-06-30T00:00:00"/>
    <s v="MEIKA-BERKARYA"/>
    <s v="Meika Berkarya"/>
    <s v="6287818525580"/>
    <s v="Kab. Kuningan"/>
    <s v="Cilimus"/>
    <s v="Jl. Panawuan Indrapatra, Panawuan"/>
    <s v="Junaidi (PS)"/>
    <s v="6285383205320"/>
    <x v="29"/>
    <s v="Kab. Bengkulu Selatan"/>
    <s v="Kota Manna"/>
    <s v="Jl.sejahtera RT 05 no 05 Kelurahan. Padang Kapuk (ANTRAKN LANGSUNG KE ALAMAT)"/>
    <n v="1"/>
    <s v="BARANG"/>
    <n v="100"/>
    <n v="0"/>
    <s v="EZ"/>
    <s v="Bulanan"/>
    <s v="Beli 1 Gratis 1 Parfum Mobil"/>
    <m/>
    <n v="54000"/>
    <n v="0"/>
    <n v="0"/>
    <n v="54000"/>
    <m/>
    <s v="Diskon"/>
    <n v="21600"/>
    <n v="32400"/>
    <n v="158000"/>
    <n v="2370"/>
    <s v="Junaidi (PS)"/>
    <m/>
    <d v="2026-07-07T00:00:00"/>
    <m/>
    <x v="0"/>
    <m/>
    <s v="VIP"/>
    <m/>
    <m/>
    <s v="Tidak"/>
    <s v="COD"/>
    <n v="104000"/>
    <s v="Recon"/>
    <n v="123230"/>
    <x v="3"/>
  </r>
  <r>
    <s v="1359863526"/>
    <d v="2026-06-30T00:00:00"/>
    <s v="MEIKA-BERKARYA"/>
    <s v="Meika Berkarya"/>
    <s v="6287818525580"/>
    <s v="Kab. Kuningan"/>
    <s v="Cilimus"/>
    <s v="Jl. Panawuan Indrapatra, Panawuan, Kec. Cigandamekar, Kabupaten Kuningan, Jawa Barat"/>
    <s v="Suparman U Sagana ( Di)"/>
    <s v="6282151528721"/>
    <x v="8"/>
    <s v="Kab. Buol"/>
    <s v="Karamat"/>
    <s v="Jln Trans Sulawesi, Desa Busak 1 ( Patokan Rumah Depan Smp Negeri 1 Karamat) Kec Karamat"/>
    <n v="1"/>
    <s v="BARANG"/>
    <n v="100"/>
    <n v="0"/>
    <s v="EZ"/>
    <s v="Bulanan"/>
    <s v="1 SET GIGI PALSU"/>
    <m/>
    <n v="85000"/>
    <n v="0"/>
    <n v="0"/>
    <n v="85000"/>
    <m/>
    <s v="Diskon"/>
    <n v="34000"/>
    <n v="51000"/>
    <n v="145000"/>
    <n v="2175"/>
    <m/>
    <m/>
    <m/>
    <s v="HUBUNGI PENERIMA (LANGSUNG ANTAR KE ALAMAT)"/>
    <x v="1"/>
    <m/>
    <s v="VIP"/>
    <m/>
    <m/>
    <s v="Tidak"/>
    <s v="COD"/>
    <n v="60000"/>
    <s v="-"/>
    <n v="91825"/>
    <x v="20"/>
  </r>
  <r>
    <s v="1359776782"/>
    <d v="2026-06-30T00:00:00"/>
    <s v="MEIKA-BERKARYA"/>
    <s v="Meika Berkarya"/>
    <s v="6287818525580"/>
    <s v="Kab. Kuningan"/>
    <s v="Cilimus"/>
    <s v="Jl. Panawuan Indrapatra, Panawuan"/>
    <s v="Nesli Sirait (PS)"/>
    <s v="6285262228251"/>
    <x v="0"/>
    <s v="Kab. Humbang Hasundutan"/>
    <s v="Paranginan"/>
    <s v="Jln. Pariwisata Wisata Sipinsur RT 03 Desa. Pearung (Sebelah SD negeri pearung silo, ANTRAKN LANGSUNG KE ALAMAT)"/>
    <n v="1"/>
    <s v="BARANG"/>
    <n v="100"/>
    <n v="0"/>
    <s v="EZ"/>
    <s v="Bulanan"/>
    <s v="Beli 1 Semprotan Noozle"/>
    <m/>
    <n v="54000"/>
    <n v="0"/>
    <n v="0"/>
    <n v="54000"/>
    <m/>
    <s v="Diskon"/>
    <n v="21600"/>
    <n v="32400"/>
    <n v="100000"/>
    <n v="1500"/>
    <m/>
    <m/>
    <m/>
    <m/>
    <x v="1"/>
    <m/>
    <s v="VIP"/>
    <m/>
    <m/>
    <s v="Tidak"/>
    <s v="COD"/>
    <n v="46000"/>
    <s v="-"/>
    <n v="66100"/>
    <x v="20"/>
  </r>
  <r>
    <s v="1360153382"/>
    <d v="2026-06-30T00:00:00"/>
    <s v="MEIKA-BERKARYA"/>
    <s v="Meika Berkarya"/>
    <s v="6287818525580"/>
    <s v="Kab. Kuningan"/>
    <s v="Cilimus"/>
    <s v="Jl. Panawuan Indrapatra, Panawuan, Kec. Cigandamekar, Kabupaten Kuningan, Jawa Barat"/>
    <s v="Abdullah (rz)"/>
    <s v="6281245813410"/>
    <x v="13"/>
    <s v="Kab. Seruyan"/>
    <s v="Hanau"/>
    <s v="Jln. Abdul Rasyid Gang Kalimantan No.477 Desa Pembuang Hulu II, Kec Hanau"/>
    <n v="1"/>
    <s v="BARANG"/>
    <n v="100"/>
    <n v="0"/>
    <s v="EZ"/>
    <s v="Bulanan"/>
    <s v="1 SET POMPA SEDOT MANUAL (1 POMPA DAN 1 SELANG)"/>
    <m/>
    <n v="69000"/>
    <n v="0"/>
    <n v="0"/>
    <n v="69000"/>
    <m/>
    <s v="Diskon"/>
    <n v="27600"/>
    <n v="41400"/>
    <n v="162000"/>
    <n v="2430"/>
    <s v="Abdullah (rz)"/>
    <m/>
    <d v="2026-07-06T00:00:00"/>
    <s v="HUBUNGI PENERIMA (LANGSUNG ANTAR KE ALAMAT)"/>
    <x v="0"/>
    <m/>
    <s v="VIP"/>
    <m/>
    <m/>
    <s v="Tidak"/>
    <s v="COD"/>
    <n v="93000"/>
    <s v="Recon"/>
    <n v="118170"/>
    <x v="9"/>
  </r>
  <r>
    <s v="1360164004"/>
    <d v="2026-06-30T00:00:00"/>
    <s v="MEIKA-BERKARYA"/>
    <s v="Meika Berkarya"/>
    <s v="6287818525580"/>
    <s v="Kab. Kuningan"/>
    <s v="Cilimus"/>
    <s v="Jl. Panawuan Indrapatra, Panawuan"/>
    <s v="Ariance Lebo (ib)"/>
    <s v="6285238310734"/>
    <x v="1"/>
    <s v="Kab. Timor Tengah Selatan"/>
    <s v="Kuanfatu"/>
    <s v="RT/RW,002/004,Desa Olais,Kec Kuanfatu,Kab TTS/SoE,Provinsi NTT"/>
    <n v="1"/>
    <s v="BARANG"/>
    <n v="100"/>
    <n v="0"/>
    <s v="EZ"/>
    <s v="Bulanan"/>
    <s v="Beli 1 Pembesar Layar Hp"/>
    <m/>
    <n v="84000"/>
    <n v="0"/>
    <n v="0"/>
    <n v="84000"/>
    <m/>
    <s v="Diskon"/>
    <n v="33600"/>
    <n v="50400"/>
    <n v="154000"/>
    <n v="2310"/>
    <s v="Ariance Lebo (ib)"/>
    <m/>
    <d v="2026-07-06T00:00:00"/>
    <m/>
    <x v="0"/>
    <m/>
    <s v="VIP"/>
    <m/>
    <m/>
    <s v="Tidak"/>
    <s v="COD"/>
    <n v="70000"/>
    <s v="Recon"/>
    <n v="101290"/>
    <x v="9"/>
  </r>
  <r>
    <s v="1359719670"/>
    <d v="2026-06-30T00:00:00"/>
    <s v="MEIKA-BERKARYA"/>
    <s v="Meika Berkarya"/>
    <s v="6287818525580"/>
    <s v="Kab. Kuningan"/>
    <s v="Cilimus"/>
    <s v="Jl. Panawuan Indrapatra, Panawuan"/>
    <s v="Goriss buu (sp)"/>
    <s v="6285221394841"/>
    <x v="1"/>
    <s v="Kab. Nagekeo"/>
    <s v="Mauponggo"/>
    <s v="SD Katolik Majamere Rt 03 Rw 02 Desa Waloede"/>
    <n v="1"/>
    <s v="BARANG"/>
    <n v="100"/>
    <n v="0"/>
    <s v="EZ"/>
    <s v="Bulanan"/>
    <s v="Beli 1 Pembesar Layar Hp"/>
    <m/>
    <n v="85000"/>
    <n v="0"/>
    <n v="0"/>
    <n v="85000"/>
    <m/>
    <s v="Diskon"/>
    <n v="34000"/>
    <n v="51000"/>
    <n v="155000"/>
    <n v="2325"/>
    <m/>
    <m/>
    <m/>
    <m/>
    <x v="1"/>
    <m/>
    <s v="VIP"/>
    <m/>
    <m/>
    <s v="Tidak"/>
    <s v="COD"/>
    <n v="70000"/>
    <s v="-"/>
    <n v="101675"/>
    <x v="20"/>
  </r>
  <r>
    <s v="1359917699"/>
    <d v="2026-06-30T00:00:00"/>
    <s v="MEIKA-BERKARYA"/>
    <s v="Meika Berkarya"/>
    <s v="6287818525580"/>
    <s v="Kab. Kuningan"/>
    <s v="Cilimus"/>
    <s v="Jl. Panawuan Indrapatra, Panawuan"/>
    <s v="Syamsudin Zakaria (Hb)"/>
    <s v="6281374019248"/>
    <x v="34"/>
    <s v="Kab. Bangka"/>
    <s v="Mendo Barat"/>
    <s v="Pondok modern Daarul Abror putri putri jln mntok de desa/kel kace"/>
    <n v="1"/>
    <s v="BARANG"/>
    <n v="100"/>
    <n v="0"/>
    <s v="EZ"/>
    <s v="Bulanan"/>
    <s v="BELI 1 DAPAT 2 Kacamata Autofokus Ukuran ,1.00"/>
    <m/>
    <n v="53000"/>
    <n v="0"/>
    <n v="0"/>
    <n v="53000"/>
    <m/>
    <s v="Diskon"/>
    <n v="21200"/>
    <n v="31800"/>
    <n v="91000"/>
    <n v="1365"/>
    <s v="Syamsudin Zakaria (Hb)"/>
    <m/>
    <d v="2026-07-04T00:00:00"/>
    <m/>
    <x v="0"/>
    <m/>
    <s v="VIP"/>
    <m/>
    <m/>
    <s v="Tidak"/>
    <s v="COD"/>
    <n v="38000"/>
    <s v="Recon"/>
    <n v="57835"/>
    <x v="14"/>
  </r>
  <r>
    <s v="1359660380"/>
    <d v="2026-06-30T00:00:00"/>
    <s v="MEIKA-BERKARYA"/>
    <s v="Meika Berkarya"/>
    <s v="6287818525580"/>
    <s v="Kab. Kuningan"/>
    <s v="Cilimus"/>
    <s v="Jl. Panawuan Indrapatra, Panawuan"/>
    <s v="Masyhur M Od."/>
    <s v="6282151845351"/>
    <x v="23"/>
    <s v="Kendari"/>
    <s v="Poasia"/>
    <s v="Jl. Durian No.8, Kelurahan Anduonohu, Kec. Poasia, Kota Kendari, Sulawesi Tenggara 93231 (DIANTAR LANGSUNG KE ALAMAT PENERIMA) Rumah Mantan Walikota Kendari"/>
    <n v="1"/>
    <s v="BARANG"/>
    <n v="100"/>
    <n v="0"/>
    <s v="EZ"/>
    <s v="Bulanan"/>
    <s v="Beli 1 Gratis 1 Parfum Mobil (Osmanthus , Ocean)"/>
    <m/>
    <n v="68000"/>
    <n v="0"/>
    <n v="0"/>
    <n v="68000"/>
    <m/>
    <s v="Diskon"/>
    <n v="27200"/>
    <n v="40800"/>
    <n v="172000"/>
    <n v="2580"/>
    <s v="Masyhur M Od."/>
    <m/>
    <d v="2026-07-04T00:00:00"/>
    <m/>
    <x v="0"/>
    <m/>
    <s v="VIP"/>
    <m/>
    <m/>
    <s v="Tidak"/>
    <s v="COD"/>
    <n v="104000"/>
    <s v="Recon"/>
    <n v="128620"/>
    <x v="14"/>
  </r>
  <r>
    <s v="1359691155"/>
    <d v="2026-06-30T00:00:00"/>
    <s v="MEIKA-BERKARYA"/>
    <s v="Meika Berkarya"/>
    <s v="6287818525580"/>
    <s v="Kab. Kuningan"/>
    <s v="Cilimus"/>
    <s v="Jl. Panawuan Indrapatra, Panawuan"/>
    <s v="Dominggus Tamo Ama  (sp)"/>
    <s v="6285333222248"/>
    <x v="1"/>
    <s v="Kab. Sumba Barat Daya"/>
    <s v="Wewewa Utara"/>
    <s v="jln.Palla desa mataloko ( depan kantor polisi sektor Wewewa Utara  )"/>
    <n v="1"/>
    <s v="BARANG"/>
    <n v="100"/>
    <n v="0"/>
    <s v="EZ"/>
    <s v="Bulanan"/>
    <s v="Beli 1 Pembesar Layar Hp warna merah"/>
    <m/>
    <n v="81000"/>
    <n v="0"/>
    <n v="0"/>
    <n v="81000"/>
    <m/>
    <s v="Diskon"/>
    <n v="32400"/>
    <n v="48600"/>
    <n v="151000"/>
    <n v="2265"/>
    <m/>
    <m/>
    <m/>
    <m/>
    <x v="1"/>
    <m/>
    <s v="VIP"/>
    <m/>
    <m/>
    <s v="Tidak"/>
    <s v="COD"/>
    <n v="70000"/>
    <s v="-"/>
    <n v="100135"/>
    <x v="20"/>
  </r>
  <r>
    <s v="1360106517"/>
    <d v="2026-06-30T00:00:00"/>
    <s v="MEIKA-BERKARYA"/>
    <s v="Meika Berkarya"/>
    <s v="6287818525580"/>
    <s v="Kab. Kuningan"/>
    <s v="Cilimus"/>
    <s v="Jl. Panawuan Indrapatra, Panawuan"/>
    <s v="I Wayan Seniartha Od."/>
    <s v="6285238398777"/>
    <x v="12"/>
    <s v="Denpasar"/>
    <s v="Denpasar Selatan"/>
    <s v="Jl. Tukad Pakerisn Gg. XII / 1 B Kelurahan Panjer Kec Denpasar Selatan Denpasar 80225 (DIANTAR LANGSUNG KE ALAMAT PENERIMA)."/>
    <n v="1"/>
    <s v="BARANG"/>
    <n v="100"/>
    <n v="0"/>
    <s v="EZ"/>
    <s v="Bulanan"/>
    <s v="Beli 1 Gratis 1 Gelang Retro Terapi Batu Giok"/>
    <m/>
    <n v="30000"/>
    <n v="0"/>
    <n v="0"/>
    <n v="30000"/>
    <m/>
    <s v="Diskon"/>
    <n v="12000"/>
    <n v="18000"/>
    <n v="0"/>
    <n v="0"/>
    <s v="I Wayan Seniartha Od."/>
    <m/>
    <d v="2026-07-03T00:00:00"/>
    <m/>
    <x v="0"/>
    <m/>
    <s v="VIP"/>
    <m/>
    <m/>
    <s v="Tidak"/>
    <s v="NONCOD"/>
    <n v="-30000"/>
    <s v="-"/>
    <n v="-18000"/>
    <x v="18"/>
  </r>
  <r>
    <s v="1359647371"/>
    <d v="2026-06-30T00:00:00"/>
    <s v="MEIKA-BERKARYA"/>
    <s v="Meika Berkarya"/>
    <s v="6287818525580"/>
    <s v="Kab. Kuningan"/>
    <s v="Cilimus"/>
    <s v="Jl. Panawuan Indrapatra, Panawuan"/>
    <s v="Hanik maslaha Od."/>
    <s v="6282232943209"/>
    <x v="16"/>
    <s v="Kab. Malang"/>
    <s v="Ampelgading"/>
    <s v="Kelurahan Tirtomoyo Kec Ampelgading Malang (DIANTAR LANGSUNG KE ALAMAT PENERIMA) Rt 28 Rw 7."/>
    <n v="1"/>
    <s v="BARANG"/>
    <n v="100"/>
    <n v="0"/>
    <s v="EZ"/>
    <s v="Bulanan"/>
    <s v="Beli 1 Gratis 1 Gelang Retro Terapi Batu Giok"/>
    <m/>
    <n v="31000"/>
    <n v="0"/>
    <n v="0"/>
    <n v="31000"/>
    <m/>
    <s v="Diskon"/>
    <n v="22000"/>
    <n v="9000"/>
    <n v="101000"/>
    <n v="1515"/>
    <s v="ybs"/>
    <m/>
    <d v="2026-07-05T00:00:00"/>
    <m/>
    <x v="1"/>
    <m/>
    <s v="VIP"/>
    <m/>
    <m/>
    <s v="Tidak"/>
    <s v="COD"/>
    <n v="70000"/>
    <s v="-"/>
    <n v="90485"/>
    <x v="7"/>
  </r>
  <r>
    <s v="1360110263"/>
    <d v="2026-06-30T00:00:00"/>
    <s v="MEIKA-BERKARYA"/>
    <s v="Meika Berkarya"/>
    <s v="6287818525580"/>
    <s v="Kab. Kuningan"/>
    <s v="Cilimus"/>
    <s v="Jl. Panawuan Indrapatra, Panawuan, Kec. Cigandamekar, Kabupaten Kuningan, Jawa Barat"/>
    <s v="Telma Tondatuon (Rs)"/>
    <s v="6281242695506"/>
    <x v="3"/>
    <s v="Kab. Minahasa Tenggara"/>
    <s v="Belang"/>
    <s v="Dusun Jaga 4, Desa Buku (Dekat Sekolah Smp) Kec Belang"/>
    <n v="1"/>
    <s v="BARANG"/>
    <n v="100"/>
    <n v="0"/>
    <s v="EZ"/>
    <s v="Bulanan"/>
    <s v="1 KEPALA SEMPROTAN SERBAGUNA"/>
    <m/>
    <n v="72000"/>
    <n v="0"/>
    <n v="0"/>
    <n v="72000"/>
    <m/>
    <s v="Diskon"/>
    <n v="28800"/>
    <n v="43200"/>
    <n v="126000"/>
    <n v="1890"/>
    <m/>
    <m/>
    <m/>
    <s v="HUBUNGI PENERIMA (LANGSUNG ANTAR KE ALAMAT)"/>
    <x v="1"/>
    <m/>
    <s v="VIP"/>
    <m/>
    <m/>
    <s v="Tidak"/>
    <s v="COD"/>
    <n v="54000"/>
    <s v="-"/>
    <n v="80910"/>
    <x v="20"/>
  </r>
  <r>
    <s v="1360119248"/>
    <d v="2026-06-30T00:00:00"/>
    <s v="MEIKA-BERKARYA"/>
    <s v="Meika Berkarya"/>
    <s v="6287818525580"/>
    <s v="Kab. Kuningan"/>
    <s v="Cilimus"/>
    <s v="Jl. Panawuan Indrapatra, Panawuan, Kec. Cigandamekar, Kabupaten Kuningan, Jawa Barat"/>
    <s v="H Zainal Razak (ar)"/>
    <s v="628114105044"/>
    <x v="14"/>
    <s v="Kab. Pangkajene dan Kepulauan"/>
    <s v="Bungoro"/>
    <s v="Btn Bungoro Indah Baru Blok B6/15 Kelurahan Samalewa, Kec Bungoro"/>
    <n v="1"/>
    <s v="BARANG"/>
    <n v="100"/>
    <n v="0"/>
    <s v="EZ"/>
    <s v="Bulanan"/>
    <s v="1 SET POMPA SEDOT MANUAL (1 POMPA DAN 1 SELANG)"/>
    <m/>
    <n v="61000"/>
    <n v="0"/>
    <n v="0"/>
    <n v="61000"/>
    <m/>
    <s v="Diskon"/>
    <n v="24400"/>
    <n v="36600"/>
    <n v="131000"/>
    <n v="1965"/>
    <m/>
    <m/>
    <m/>
    <s v="HUBUNGI PENERIMA (LANGSUNG ANTAR KE ALAMAT)"/>
    <x v="1"/>
    <m/>
    <s v="VIP"/>
    <m/>
    <m/>
    <s v="Tidak"/>
    <s v="COD"/>
    <n v="70000"/>
    <s v="-"/>
    <n v="92435"/>
    <x v="20"/>
  </r>
  <r>
    <s v="1360130552"/>
    <d v="2026-06-30T00:00:00"/>
    <s v="MEIKA-BERKARYA"/>
    <s v="Meika Berkarya"/>
    <s v="6287818525580"/>
    <s v="Kab. Kuningan"/>
    <s v="Cilimus"/>
    <s v="Jl. Panawuan Indrapatra, Panawuan"/>
    <s v="Edy Marpaung Od."/>
    <s v="6285265616076"/>
    <x v="0"/>
    <s v="Kab. Labuhanbatu Selatan"/>
    <s v="Torgamba"/>
    <s v="Jln. Pendidikan Cikampak Pekan Kec Torgamba (DIANTAR LANGSUNG KE ALAMAT PENERIMA) SPBU Kuda Putih Cikampak Komplek SMK Budaya."/>
    <n v="1"/>
    <s v="BARANG"/>
    <n v="100"/>
    <n v="0"/>
    <s v="EZ"/>
    <s v="Bulanan"/>
    <s v="Beli 1 Gratis 1 Parfum Mobil"/>
    <m/>
    <n v="62000"/>
    <n v="0"/>
    <n v="0"/>
    <n v="62000"/>
    <m/>
    <s v="Diskon"/>
    <n v="24800"/>
    <n v="37200"/>
    <n v="166000"/>
    <n v="2490"/>
    <s v="Edy Marpaung Od."/>
    <m/>
    <d v="2026-07-05T00:00:00"/>
    <m/>
    <x v="0"/>
    <m/>
    <s v="VIP"/>
    <m/>
    <m/>
    <s v="Tidak"/>
    <s v="COD"/>
    <n v="104000"/>
    <s v="Recon"/>
    <n v="126310"/>
    <x v="7"/>
  </r>
  <r>
    <s v="1359901570"/>
    <d v="2026-06-30T00:00:00"/>
    <s v="MEIKA-BERKARYA"/>
    <s v="Meika Berkarya"/>
    <s v="6287818525580"/>
    <s v="Kab. Kuningan"/>
    <s v="Cilimus"/>
    <s v="Jl. Panawuan Indrapatra, Panawuan"/>
    <s v="Alexander Mellese (ib)"/>
    <s v="6282348734097"/>
    <x v="3"/>
    <s v="Manado"/>
    <s v="Wenang"/>
    <s v="Kos Cilla, Jalan Wiracakti 38 (Belakang SMU Rex Mundi Manado),,"/>
    <n v="1"/>
    <s v="BARANG"/>
    <n v="100"/>
    <n v="0"/>
    <s v="EZ"/>
    <s v="Bulanan"/>
    <s v="Beli 1 Gratis 1 Sikat Punggug"/>
    <m/>
    <n v="64000"/>
    <n v="0"/>
    <n v="0"/>
    <n v="64000"/>
    <m/>
    <s v="Diskon"/>
    <n v="25600"/>
    <n v="38400"/>
    <n v="134000"/>
    <n v="2010"/>
    <m/>
    <m/>
    <m/>
    <m/>
    <x v="1"/>
    <m/>
    <s v="VIP"/>
    <m/>
    <m/>
    <s v="Tidak"/>
    <s v="COD"/>
    <n v="70000"/>
    <s v="-"/>
    <n v="93590"/>
    <x v="20"/>
  </r>
  <r>
    <s v="1360115641"/>
    <d v="2026-06-30T00:00:00"/>
    <s v="MEIKA-BERKARYA"/>
    <s v="Meika Berkarya"/>
    <s v="6287818525580"/>
    <s v="Kab. Kuningan"/>
    <s v="Cilimus"/>
    <s v="Jl. Panawuan Indrapatra, Panawuan, Kec. Cigandamekar, Kabupaten Kuningan, Jawa Barat"/>
    <s v="Pelipus lying (ar)"/>
    <s v="6285299329719"/>
    <x v="14"/>
    <s v="Kab. Toraja Utara"/>
    <s v="Baruppu"/>
    <s v="Bubuk Atas Kakendekan Desa Baruppu Utara Dekat Gereja Toraja Jemaat Bu,Buk Kakemdekan Baruppu Utara , Kec Baruppu"/>
    <n v="1"/>
    <s v="BARANG"/>
    <n v="100"/>
    <n v="0"/>
    <s v="EZ"/>
    <s v="Bulanan"/>
    <s v="1 SET GIGI PALSU"/>
    <m/>
    <n v="61000"/>
    <n v="0"/>
    <n v="0"/>
    <n v="61000"/>
    <m/>
    <s v="Diskon"/>
    <n v="24400"/>
    <n v="36600"/>
    <n v="121000"/>
    <n v="1815"/>
    <s v="Pelipus lying (ar)"/>
    <m/>
    <d v="2026-07-06T00:00:00"/>
    <s v="HUBUNGI PENERIMA (LANGSUNG ANTAR KE ALAMAT)"/>
    <x v="0"/>
    <m/>
    <s v="VIP"/>
    <m/>
    <m/>
    <s v="Tidak"/>
    <s v="COD"/>
    <n v="60000"/>
    <s v="Recon"/>
    <n v="82585"/>
    <x v="9"/>
  </r>
  <r>
    <s v="1360116634"/>
    <d v="2026-06-30T00:00:00"/>
    <s v="MEIKA-BERKARYA"/>
    <s v="Meika Berkarya"/>
    <s v="6287818525580"/>
    <s v="Kab. Kuningan"/>
    <s v="Cilimus"/>
    <s v="Jl. Panawuan Indrapatra, Panawuan, Kec. Cigandamekar, Kabupaten Kuningan, Jawa Barat"/>
    <s v="I Made Suparta (ar)"/>
    <s v="6287826380935"/>
    <x v="12"/>
    <s v="Kab. Gianyar"/>
    <s v="Blahbatuh"/>
    <s v="Klinik Vidyan Medika Jln Baypas Dharmagiri No88 Desa Buruan, Kec Blahbatuh"/>
    <n v="1"/>
    <s v="BARANG"/>
    <n v="100"/>
    <n v="0"/>
    <s v="EZ"/>
    <s v="Bulanan"/>
    <s v="1 SET POMPA SEDOT MANUAL (1 POMPA DAN 1 SELANG)"/>
    <m/>
    <n v="38000"/>
    <n v="0"/>
    <n v="0"/>
    <n v="38000"/>
    <m/>
    <s v="Diskon"/>
    <n v="15200"/>
    <n v="22800"/>
    <n v="108000"/>
    <n v="1620"/>
    <s v="I Made Suparta (ar)"/>
    <m/>
    <d v="2026-07-06T00:00:00"/>
    <s v="HUBUNGI PENERIMA (LANGSUNG ANTAR KE ALAMAT)"/>
    <x v="0"/>
    <m/>
    <s v="VIP"/>
    <m/>
    <m/>
    <s v="Tidak"/>
    <s v="COD"/>
    <n v="70000"/>
    <s v="Recon"/>
    <n v="83580"/>
    <x v="9"/>
  </r>
  <r>
    <s v="1360117615"/>
    <d v="2026-06-30T00:00:00"/>
    <s v="MEIKA-BERKARYA"/>
    <s v="Meika Berkarya"/>
    <s v="6287818525580"/>
    <s v="Kab. Kuningan"/>
    <s v="Cilimus"/>
    <s v="Jl. Panawuan Indrapatra, Panawuan, Kec. Cigandamekar, Kabupaten Kuningan, Jawa Barat"/>
    <s v="UEF SAEPUDIN ( Di)"/>
    <s v="6285754805351"/>
    <x v="5"/>
    <s v="Kab. Sanggau"/>
    <s v="Kapuas"/>
    <s v="Kelurahan Beringin Jln Munggu Barang Gang Mandiri 1 Nomor Rumah 45, Kec Kapuas"/>
    <n v="1"/>
    <s v="BARANG"/>
    <n v="100"/>
    <n v="0"/>
    <s v="EZ"/>
    <s v="Bulanan"/>
    <s v="1 SET GIGI PALSU"/>
    <m/>
    <n v="74000"/>
    <n v="0"/>
    <n v="0"/>
    <n v="74000"/>
    <m/>
    <s v="Diskon"/>
    <n v="29600"/>
    <n v="44400"/>
    <n v="129000"/>
    <n v="1935"/>
    <s v="UEF SAEPUDIN ( Di)"/>
    <m/>
    <d v="2026-07-05T00:00:00"/>
    <s v="HUBUNGI PENERIMA (LANGSUNG ANTAR KE ALAMAT)"/>
    <x v="0"/>
    <m/>
    <s v="VIP"/>
    <m/>
    <m/>
    <s v="Tidak"/>
    <s v="COD"/>
    <n v="55000"/>
    <s v="Recon"/>
    <n v="82665"/>
    <x v="7"/>
  </r>
  <r>
    <s v="1360226418"/>
    <d v="2026-07-01T00:00:00"/>
    <s v="MEIKA-BERKARYA"/>
    <s v="Meika Berkarya"/>
    <s v="6287818525580"/>
    <s v="Kab. Kuningan"/>
    <s v="Cilimus"/>
    <s v="Jl. Panawuan Indrapatra, Panawuan"/>
    <s v="Zainal Abidin Od."/>
    <s v="6281317380008"/>
    <x v="24"/>
    <s v="Jakarta Selatan"/>
    <s v="Pancoran"/>
    <s v="Jln. Pengadegan Utara Rt 005 Rw 07 No. 05 Pancoran Jaksel Kelurahan Pengadegan Kec Pancoran Kode Pos 12770 (DIANTAR LANGSUNG KE ALAMAT PENERIMA)"/>
    <n v="1"/>
    <s v="BARANG"/>
    <n v="100"/>
    <n v="0"/>
    <s v="EZ"/>
    <s v="Bulanan"/>
    <s v="Beli 1 Gratis 1 Gelang Retro Terapi Batu Giok"/>
    <m/>
    <n v="14000"/>
    <n v="0"/>
    <n v="0"/>
    <n v="14000"/>
    <m/>
    <s v="Diskon"/>
    <n v="8000"/>
    <n v="6000"/>
    <n v="85000"/>
    <n v="1275"/>
    <s v="Zainal Abidin Od."/>
    <m/>
    <d v="2026-07-03T00:00:00"/>
    <m/>
    <x v="0"/>
    <m/>
    <s v="VIP"/>
    <m/>
    <m/>
    <s v="Tidak"/>
    <s v="COD"/>
    <n v="71000"/>
    <s v="Recon"/>
    <n v="77725"/>
    <x v="15"/>
  </r>
  <r>
    <s v="1360227432"/>
    <d v="2026-07-01T00:00:00"/>
    <s v="MEIKA-BERKARYA"/>
    <s v="Meika Berkarya"/>
    <s v="6287818525580"/>
    <s v="Kab. Kuningan"/>
    <s v="Cilimus"/>
    <s v="Jl. Panawuan Indrapatra, Panawuan"/>
    <s v="Hi NUR.Rasiamag (ib)"/>
    <s v="6282194512755"/>
    <x v="8"/>
    <s v="Kab. Parigi Moutong"/>
    <s v="Tinombo"/>
    <s v="Dusun dua desa Sidoan selatan  KEC Sidoan kab parigimoutong sulteng"/>
    <n v="1"/>
    <s v="BARANG"/>
    <n v="100"/>
    <n v="0"/>
    <s v="EZ"/>
    <s v="Bulanan"/>
    <s v="Beli 1 Gratis 1 Parfum Mobil"/>
    <m/>
    <n v="85000"/>
    <n v="0"/>
    <n v="0"/>
    <n v="85000"/>
    <m/>
    <s v="Diskon"/>
    <n v="34000"/>
    <n v="51000"/>
    <n v="189000"/>
    <n v="2835"/>
    <s v="Hi NUR.Rasiamag (ib)"/>
    <m/>
    <d v="2026-07-09T00:00:00"/>
    <m/>
    <x v="0"/>
    <m/>
    <s v="VIP"/>
    <m/>
    <m/>
    <s v="Tidak"/>
    <s v="COD"/>
    <n v="104000"/>
    <s v="-"/>
    <n v="135165"/>
    <x v="0"/>
  </r>
  <r>
    <s v="1360224595"/>
    <d v="2026-07-01T00:00:00"/>
    <s v="MEIKA-BERKARYA"/>
    <s v="Meika Berkarya"/>
    <s v="6287818525580"/>
    <s v="Kab. Kuningan"/>
    <s v="Cilimus"/>
    <s v="Jl. Panawuan Indrapatra, Panawuan"/>
    <s v="Leman (Kin)"/>
    <s v="6281246089740"/>
    <x v="1"/>
    <s v="Kupang"/>
    <s v="Maulafa"/>
    <s v="PT Mondira Cargo Bandar Udara Eltari Jl. adi Sucipto Kelurahan Penfui"/>
    <n v="1"/>
    <s v="BARANG"/>
    <n v="100"/>
    <n v="0"/>
    <s v="EZ"/>
    <s v="Bulanan"/>
    <s v="Beli 1 Gratis 1 Parfum Mobil"/>
    <m/>
    <n v="64000"/>
    <n v="0"/>
    <n v="0"/>
    <n v="64000"/>
    <m/>
    <s v="Diskon"/>
    <n v="25600"/>
    <n v="38400"/>
    <n v="168000"/>
    <n v="2520"/>
    <s v="Leman (Kin)"/>
    <m/>
    <d v="2026-07-06T00:00:00"/>
    <m/>
    <x v="0"/>
    <m/>
    <s v="VIP"/>
    <m/>
    <m/>
    <s v="Tidak"/>
    <s v="COD"/>
    <n v="104000"/>
    <s v="Recon"/>
    <n v="127080"/>
    <x v="7"/>
  </r>
  <r>
    <s v="1360225386"/>
    <d v="2026-07-01T00:00:00"/>
    <s v="MEIKA-BERKARYA"/>
    <s v="Meika Berkarya"/>
    <s v="6287818525580"/>
    <s v="Kab. Kuningan"/>
    <s v="Cilimus"/>
    <s v="Jl. Panawuan Indrapatra, Panawuan"/>
    <s v="Supriyanto ( Pray ) Od."/>
    <s v="62816626967"/>
    <x v="20"/>
    <s v="Kab. Sleman"/>
    <s v="Depok"/>
    <s v="Flamboyan Suites Jln. Flamboyan No. 41 Karangasem Kelurahan Caturtunggal Kec Depok (DIANTAR LANGSUNG KE ALAMAT PENERIMA)."/>
    <n v="1"/>
    <s v="BARANG"/>
    <n v="100"/>
    <n v="0"/>
    <s v="EZ"/>
    <s v="Bulanan"/>
    <s v="Beli 1 Gratis 1 Gelang Retro Terapi Batu Giok"/>
    <m/>
    <n v="20000"/>
    <n v="0"/>
    <n v="0"/>
    <n v="20000"/>
    <m/>
    <s v="Diskon"/>
    <n v="13000"/>
    <n v="7000"/>
    <n v="90000"/>
    <n v="1350"/>
    <s v="penerima"/>
    <m/>
    <d v="2026-07-03T00:00:00"/>
    <m/>
    <x v="0"/>
    <m/>
    <s v="VIP"/>
    <m/>
    <m/>
    <s v="Tidak"/>
    <s v="COD"/>
    <n v="70000"/>
    <s v="Recon"/>
    <n v="81650"/>
    <x v="15"/>
  </r>
  <r>
    <s v="1359794295"/>
    <d v="2026-07-01T00:00:00"/>
    <s v="MEIKA-BERKARYA"/>
    <s v="Meika Berkarya"/>
    <s v="6287818525580"/>
    <s v="Kab. Kuningan"/>
    <s v="Cilimus"/>
    <s v="Jl. Panawuan Indrapatra, Panawuan"/>
    <s v="Arnol Lumanuo (Kin)"/>
    <s v="6282251340179"/>
    <x v="11"/>
    <s v="Kab. Gorontalo Utara"/>
    <s v="Sumalata"/>
    <s v="Dusun Tanjung Harapan, Desa Lelato (Depan SDN 12 Lelato)"/>
    <n v="1"/>
    <s v="BARANG"/>
    <n v="100"/>
    <n v="0"/>
    <s v="EZ"/>
    <s v="Bulanan"/>
    <s v="Beli 1 Pembesar Layar Hp"/>
    <m/>
    <n v="85000"/>
    <n v="0"/>
    <n v="0"/>
    <n v="85000"/>
    <m/>
    <s v="Diskon"/>
    <n v="34000"/>
    <n v="51000"/>
    <n v="155000"/>
    <n v="2325"/>
    <s v="Arnol Lumanuo (Kin)"/>
    <m/>
    <d v="2026-07-07T00:00:00"/>
    <m/>
    <x v="0"/>
    <m/>
    <s v="VIP"/>
    <m/>
    <m/>
    <s v="Tidak"/>
    <s v="COD"/>
    <n v="70000"/>
    <s v="Recon"/>
    <n v="101675"/>
    <x v="9"/>
  </r>
  <r>
    <s v="1360248269"/>
    <d v="2026-07-01T00:00:00"/>
    <s v="MEIKA-BERKARYA"/>
    <s v="Meika Berkarya"/>
    <s v="6287818525580"/>
    <s v="Kab. Kuningan"/>
    <s v="Cilimus"/>
    <s v="Jl. Panawuan Indrapatra, Panawuan"/>
    <s v="Syapri (Jj)"/>
    <s v="6282173559832"/>
    <x v="27"/>
    <s v="Kab.  Rokan Hilir"/>
    <s v="Tanjung Medan"/>
    <s v="Jln. Lintas Mahato RT 02 RW 01 Pasar Los Tanjung Medan Kelurahan /Desa Tanjung Medan"/>
    <n v="1"/>
    <s v="BARANG"/>
    <n v="100"/>
    <n v="0"/>
    <s v="EZ"/>
    <s v="Bulanan"/>
    <s v="Beli 1 Gratis 1 Parfum Mobil"/>
    <m/>
    <n v="64000"/>
    <n v="0"/>
    <n v="0"/>
    <n v="64000"/>
    <m/>
    <s v="Diskon"/>
    <n v="25600"/>
    <n v="38400"/>
    <n v="169000"/>
    <n v="2535"/>
    <s v="Syapri (Jj)"/>
    <m/>
    <d v="2026-07-08T00:00:00"/>
    <m/>
    <x v="0"/>
    <m/>
    <s v="VIP"/>
    <m/>
    <m/>
    <s v="Tidak"/>
    <s v="COD"/>
    <n v="105000"/>
    <s v="-"/>
    <n v="128065"/>
    <x v="3"/>
  </r>
  <r>
    <s v="1360251352"/>
    <d v="2026-07-01T00:00:00"/>
    <s v="MEIKA-BERKARYA"/>
    <s v="Meika Berkarya"/>
    <s v="6287818525580"/>
    <s v="Kab. Kuningan"/>
    <s v="Cilimus"/>
    <s v="Jl. Panawuan Indrapatra, Panawuan"/>
    <s v="Ismail Riyadi Od."/>
    <s v="6285936658999"/>
    <x v="26"/>
    <s v="Kab. Cianjur"/>
    <s v="Cibeber"/>
    <s v="Jl. Raya Cibeber Kp. Pasir Kalapa Rt 004 Rw 006 Desa Peuteuy Condong Kec Cibeber Cianjur (DIANTAR LANGSUNG KE ALAMAT PENERIMA)."/>
    <n v="1"/>
    <s v="BARANG"/>
    <n v="100"/>
    <n v="0"/>
    <s v="EZ"/>
    <s v="Bulanan"/>
    <s v="Beli 1 Gratis 1 Gelang Retro Terapi Batu Giok"/>
    <m/>
    <n v="16000"/>
    <n v="0"/>
    <n v="0"/>
    <n v="16000"/>
    <m/>
    <s v="Diskon"/>
    <n v="11000"/>
    <n v="5000"/>
    <n v="86000"/>
    <n v="1290"/>
    <s v="Ismail Riyadi Od."/>
    <m/>
    <d v="2026-07-03T00:00:00"/>
    <m/>
    <x v="0"/>
    <m/>
    <s v="VIP"/>
    <m/>
    <m/>
    <s v="Tidak"/>
    <s v="COD"/>
    <n v="70000"/>
    <s v="Recon"/>
    <n v="79710"/>
    <x v="15"/>
  </r>
  <r>
    <s v="1360229373"/>
    <d v="2026-07-01T00:00:00"/>
    <s v="MEIKA-BERKARYA"/>
    <s v="Meika Berkarya"/>
    <s v="6287818525580"/>
    <s v="Kab. Kuningan"/>
    <s v="Cilimus"/>
    <s v="Jl. Panawuan Indrapatra, Panawuan"/>
    <s v="Majinet (RM)"/>
    <s v="6281204858871"/>
    <x v="32"/>
    <s v="Tarakan"/>
    <s v="Tarakan Tengah"/>
    <s v="Jln .Gunung blankon RT.16.no.98 Kelurahan Skip Tarakan kecamatan Tarakan tengah"/>
    <n v="1"/>
    <s v="BARANG"/>
    <n v="100"/>
    <n v="0"/>
    <s v="EZ"/>
    <s v="Bulanan"/>
    <s v="BELI 2 , Warna: BLUE Topi Visor Anti UV"/>
    <m/>
    <n v="72000"/>
    <n v="0"/>
    <n v="0"/>
    <n v="72000"/>
    <m/>
    <s v="Diskon"/>
    <n v="28800"/>
    <n v="43200"/>
    <n v="214000"/>
    <n v="3210"/>
    <m/>
    <m/>
    <m/>
    <m/>
    <x v="1"/>
    <m/>
    <s v="VIP"/>
    <m/>
    <m/>
    <s v="Tidak"/>
    <s v="COD"/>
    <n v="142000"/>
    <s v="-"/>
    <n v="167590"/>
    <x v="20"/>
  </r>
  <r>
    <s v="1360238760"/>
    <d v="2026-07-01T00:00:00"/>
    <s v="MEIKA-BERKARYA"/>
    <s v="Meika Berkarya"/>
    <s v="6287818525580"/>
    <s v="Kab. Kuningan"/>
    <s v="Cilimus"/>
    <s v="Jl. Panawuan Indrapatra, Panawuan"/>
    <s v="Hj. nane mulyani Od."/>
    <s v="6285694586610"/>
    <x v="28"/>
    <s v="Kab. Lebak"/>
    <s v="Cilograng"/>
    <s v="Desa Cijengkol Rt 001 Rw 001 Kec Cilograng Lebak Banten (DIANTAR LANGSUNG KE ALAMAT PENERIMA)."/>
    <n v="1"/>
    <s v="BARANG"/>
    <n v="100"/>
    <n v="0"/>
    <s v="EZ"/>
    <s v="Bulanan"/>
    <s v="Beli 1 Gratis 1 Gelang Retro Terapi Batu Giok (Hitam , Merah Hitam Campur Sumur Kuning)"/>
    <m/>
    <n v="23000"/>
    <n v="0"/>
    <n v="0"/>
    <n v="23000"/>
    <m/>
    <s v="Diskon"/>
    <n v="17000"/>
    <n v="6000"/>
    <n v="93000"/>
    <n v="1395"/>
    <s v="Hj. nane mulyani Od."/>
    <m/>
    <d v="2026-07-04T00:00:00"/>
    <m/>
    <x v="0"/>
    <m/>
    <s v="VIP"/>
    <m/>
    <m/>
    <s v="Tidak"/>
    <s v="COD"/>
    <n v="70000"/>
    <s v="Recon"/>
    <n v="85605"/>
    <x v="18"/>
  </r>
  <r>
    <s v="1360218141"/>
    <d v="2026-07-01T00:00:00"/>
    <s v="MEIKA-BERKARYA"/>
    <s v="Meika Berkarya"/>
    <s v="6287818525580"/>
    <s v="Kab. Kuningan"/>
    <s v="Cilimus"/>
    <s v="Jl. Panawuan Indrapatra, Panawuan"/>
    <s v="Samsuri Cbf (IR)"/>
    <s v="6282174778461"/>
    <x v="8"/>
    <s v="Kab. Toli-Toli"/>
    <s v="Baolan"/>
    <s v="Jalan Usman Binol Kelurahan Baru Kec Baolan (Belakang Sari laut haji Muklis)"/>
    <n v="1"/>
    <s v="BARANG"/>
    <n v="100"/>
    <n v="0"/>
    <s v="EZ"/>
    <s v="Bulanan"/>
    <s v="Beli 1 Pembesar Layar Hp"/>
    <m/>
    <n v="85000"/>
    <n v="0"/>
    <n v="0"/>
    <n v="85000"/>
    <m/>
    <s v="Diskon"/>
    <n v="34000"/>
    <n v="51000"/>
    <n v="155000"/>
    <n v="2325"/>
    <s v="Samsuri Cbf (IR)"/>
    <m/>
    <d v="2026-07-07T00:00:00"/>
    <m/>
    <x v="0"/>
    <m/>
    <s v="VIP"/>
    <m/>
    <m/>
    <s v="Tidak"/>
    <s v="COD"/>
    <n v="70000"/>
    <s v="Recon"/>
    <n v="101675"/>
    <x v="9"/>
  </r>
  <r>
    <s v="1360201487"/>
    <d v="2026-07-01T00:00:00"/>
    <s v="MEIKA-BERKARYA"/>
    <s v="Meika Berkarya"/>
    <s v="6287818525580"/>
    <s v="Kab. Kuningan"/>
    <s v="Cilimus"/>
    <s v="Jl. Panawuan Indrapatra, Panawuan"/>
    <s v="Om Madon Od."/>
    <s v="6283161641071"/>
    <x v="31"/>
    <s v="Kab. Bintan"/>
    <s v="Bintan Utara"/>
    <s v="Kelurahan Tanjung Uban Utara Rt 01 Rw 02 Kec Bintan Utara (DIANTAR LANGSUNG KE ALAMAT PENERIMA)."/>
    <n v="1"/>
    <s v="BARANG"/>
    <n v="100"/>
    <n v="0"/>
    <s v="EZ"/>
    <s v="Bulanan"/>
    <s v="Beli 1 Gratis 1 Gelang Retro Terapi Batu Giok"/>
    <m/>
    <n v="58000"/>
    <n v="0"/>
    <n v="0"/>
    <n v="58000"/>
    <m/>
    <s v="Diskon"/>
    <n v="23200"/>
    <n v="34800"/>
    <n v="128000"/>
    <n v="1920"/>
    <m/>
    <m/>
    <m/>
    <m/>
    <x v="1"/>
    <m/>
    <s v="VIP"/>
    <m/>
    <m/>
    <s v="Tidak"/>
    <s v="COD"/>
    <n v="70000"/>
    <s v="-"/>
    <n v="91280"/>
    <x v="20"/>
  </r>
  <r>
    <s v="1360201580"/>
    <d v="2026-07-01T00:00:00"/>
    <s v="MEIKA-BERKARYA"/>
    <s v="Meika Berkarya"/>
    <s v="6287818525580"/>
    <s v="Kab. Kuningan"/>
    <s v="Cilimus"/>
    <s v="Jl. Panawuan Indrapatra, Panawuan"/>
    <s v="Rita Abas (Jj)"/>
    <s v="6282245264694"/>
    <x v="11"/>
    <s v="Kab. Gorontalo Utara"/>
    <s v="Tomilito"/>
    <s v="Kelurahan /Desa Dambalo Dusun KM 5 Lapak Marita Kec. Tomolito"/>
    <n v="1"/>
    <s v="BARANG"/>
    <n v="100"/>
    <n v="0"/>
    <s v="EZ"/>
    <s v="Bulanan"/>
    <s v="Beli 1 Gratis 1 Parfum Mobil"/>
    <m/>
    <n v="85000"/>
    <n v="0"/>
    <n v="0"/>
    <n v="85000"/>
    <m/>
    <s v="Diskon"/>
    <n v="34000"/>
    <n v="51000"/>
    <n v="189000"/>
    <n v="2835"/>
    <s v="Rita Abas (Jj)"/>
    <m/>
    <d v="2026-07-05T00:00:00"/>
    <m/>
    <x v="0"/>
    <m/>
    <s v="VIP"/>
    <m/>
    <m/>
    <s v="Tidak"/>
    <s v="COD"/>
    <n v="104000"/>
    <s v="Recon"/>
    <n v="135165"/>
    <x v="14"/>
  </r>
  <r>
    <s v="1360192382"/>
    <d v="2026-07-01T00:00:00"/>
    <s v="MEIKA-BERKARYA"/>
    <s v="Meika Berkarya"/>
    <s v="6287818525580"/>
    <s v="Kab. Kuningan"/>
    <s v="Cilimus"/>
    <s v="Jl. Panawuan Indrapatra, Panawuan"/>
    <s v="Hasan (kin)"/>
    <s v="6281805746371"/>
    <x v="2"/>
    <s v="Kab. Lombok Tengah"/>
    <s v="Pujut"/>
    <s v="Desa Kuta, Jln. Sawe Batu Riti Depan Hery Home Stay (LANGSUNG DIANTARKAN KE ALAMAT)"/>
    <n v="1"/>
    <s v="BARANG"/>
    <n v="100"/>
    <n v="0"/>
    <s v="EZ"/>
    <s v="Bulanan"/>
    <s v="Beli 1 Gratis 1 Parfum Mobil"/>
    <m/>
    <n v="46000"/>
    <n v="0"/>
    <n v="0"/>
    <n v="46000"/>
    <m/>
    <s v="Diskon"/>
    <n v="18400"/>
    <n v="27600"/>
    <n v="150000"/>
    <n v="2250"/>
    <s v="Hasan (kin)"/>
    <m/>
    <d v="2026-07-08T00:00:00"/>
    <m/>
    <x v="0"/>
    <m/>
    <s v="VIP"/>
    <m/>
    <m/>
    <s v="Tidak"/>
    <s v="COD"/>
    <n v="104000"/>
    <s v="-"/>
    <n v="120150"/>
    <x v="3"/>
  </r>
  <r>
    <s v="1360195332"/>
    <d v="2026-07-01T00:00:00"/>
    <s v="MEIKA-BERKARYA"/>
    <s v="Meika Berkarya"/>
    <s v="6287818525580"/>
    <s v="Kab. Kuningan"/>
    <s v="Cilimus"/>
    <s v="Jl. Panawuan Indrapatra, Panawuan, Kec. Cigandamekar, Kabupaten Kuningan, Jawa Barat"/>
    <s v="Veity (ar)"/>
    <s v="6281356551052"/>
    <x v="3"/>
    <s v="Tomohon"/>
    <s v="Tomohon Selatan"/>
    <s v="Jln Mangga Lingkungan 2 kelurahan Walian Dua dekat kantor kelurahan, Kecamatan Tomohon Selatan"/>
    <n v="1"/>
    <s v="BARANG"/>
    <n v="100"/>
    <n v="0"/>
    <s v="EZ"/>
    <s v="Bulanan"/>
    <s v="2 DAPAT 6 PENAMBAL GIGI"/>
    <m/>
    <n v="80000"/>
    <n v="0"/>
    <n v="0"/>
    <n v="80000"/>
    <m/>
    <s v="Diskon"/>
    <n v="32000"/>
    <n v="48000"/>
    <n v="230000"/>
    <n v="3450"/>
    <s v="Veity (ar)"/>
    <m/>
    <d v="2026-07-07T00:00:00"/>
    <s v="HUBUNGI PENERIMA (LANGSUNG ANTAR KE ALAMAT)"/>
    <x v="0"/>
    <m/>
    <s v="VIP"/>
    <m/>
    <m/>
    <s v="Tidak"/>
    <s v="COD"/>
    <n v="150000"/>
    <s v="Recon"/>
    <n v="178550"/>
    <x v="9"/>
  </r>
  <r>
    <s v="1360204599"/>
    <d v="2026-07-01T00:00:00"/>
    <s v="MEIKA-BERKARYA"/>
    <s v="Meika Berkarya"/>
    <s v="6287818525580"/>
    <s v="Kab. Kuningan"/>
    <s v="Cilimus"/>
    <s v="Jl. Panawuan Indrapatra, Panawuan"/>
    <s v="Wihelmus Yance Boy, S.T. Od."/>
    <s v="6281230228454"/>
    <x v="1"/>
    <s v="Kab. Sikka"/>
    <s v="Alok"/>
    <s v="SMKN 1 Maumere Jl. Wairklau Kel. Kota Uneng Kec. Alok 86113 (DIANTAR LANGSUNG KE ALAMAT PENERIMA)"/>
    <n v="1"/>
    <s v="BARANG"/>
    <n v="100"/>
    <n v="0"/>
    <s v="EZ"/>
    <s v="Bulanan"/>
    <s v="Beli 2 Gratis 2 Parfum Mobil"/>
    <m/>
    <n v="80000"/>
    <n v="0"/>
    <n v="0"/>
    <n v="80000"/>
    <m/>
    <s v="Diskon"/>
    <n v="32000"/>
    <n v="48000"/>
    <n v="274000"/>
    <n v="4110"/>
    <s v="Wihelmus Yance Boy, S.T. Od."/>
    <m/>
    <d v="2026-07-06T00:00:00"/>
    <m/>
    <x v="0"/>
    <m/>
    <s v="VIP"/>
    <m/>
    <m/>
    <s v="Tidak"/>
    <s v="COD"/>
    <n v="194000"/>
    <s v="Recon"/>
    <n v="221890"/>
    <x v="7"/>
  </r>
  <r>
    <s v="1360211350"/>
    <d v="2026-07-01T00:00:00"/>
    <s v="MEIKA-BERKARYA"/>
    <s v="Meika Berkarya"/>
    <s v="6287818525580"/>
    <s v="Kab. Kuningan"/>
    <s v="Cilimus"/>
    <s v="Jl. Panawuan Indrapatra, Panawuan"/>
    <s v="Seselia ko (RM)"/>
    <s v="62895377879646"/>
    <x v="5"/>
    <s v="Kab. Bengkayang"/>
    <s v="Ledo"/>
    <s v="Jln raya Ledo dekat AKR sangkup desa dayung kecamatan Ledo"/>
    <n v="1"/>
    <s v="BARANG"/>
    <n v="100"/>
    <n v="0"/>
    <s v="EZ"/>
    <s v="Bulanan"/>
    <s v="Beli 2 Spray Pembersih Interior Mobil"/>
    <m/>
    <n v="74000"/>
    <n v="0"/>
    <n v="0"/>
    <n v="74000"/>
    <m/>
    <s v="Diskon"/>
    <n v="29600"/>
    <n v="44400"/>
    <n v="190000"/>
    <n v="2850"/>
    <m/>
    <m/>
    <m/>
    <m/>
    <x v="1"/>
    <m/>
    <s v="VIP"/>
    <m/>
    <m/>
    <s v="Tidak"/>
    <s v="COD"/>
    <n v="116000"/>
    <s v="-"/>
    <n v="142750"/>
    <x v="20"/>
  </r>
  <r>
    <s v="1360212829"/>
    <d v="2026-07-01T00:00:00"/>
    <s v="MEIKA-BERKARYA"/>
    <s v="Meika Berkarya"/>
    <s v="6287818525580"/>
    <s v="Kab. Kuningan"/>
    <s v="Cilimus"/>
    <s v="Jl. Panawuan Indrapatra, Panawuan"/>
    <s v="Sofyan Andin (ib)"/>
    <s v="6281347279390"/>
    <x v="11"/>
    <s v="Kab. Pohuwato"/>
    <s v="Buntulia"/>
    <s v="kompleks kantor desa buntuliautara lorong ko weli depan bengkel.desa buntulia utara"/>
    <n v="1"/>
    <s v="BARANG"/>
    <n v="100"/>
    <n v="0"/>
    <s v="EZ"/>
    <s v="Bulanan"/>
    <s v="Beli 1 Pembesar Layar Hp"/>
    <m/>
    <n v="85000"/>
    <n v="0"/>
    <n v="0"/>
    <n v="85000"/>
    <m/>
    <s v="Diskon"/>
    <n v="34000"/>
    <n v="51000"/>
    <n v="155000"/>
    <n v="2325"/>
    <s v="Sofyan Andin (ib)"/>
    <m/>
    <d v="2026-07-07T00:00:00"/>
    <m/>
    <x v="0"/>
    <m/>
    <s v="VIP"/>
    <m/>
    <m/>
    <s v="Tidak"/>
    <s v="COD"/>
    <n v="70000"/>
    <s v="Recon"/>
    <n v="101675"/>
    <x v="9"/>
  </r>
  <r>
    <s v="1359855370"/>
    <d v="2026-07-01T00:00:00"/>
    <s v="MEIKA-BERKARYA"/>
    <s v="Meika Berkarya"/>
    <s v="6287818525580"/>
    <s v="Kab. Kuningan"/>
    <s v="Cilimus"/>
    <s v="Jl. Panawuan Indrapatra, Panawuan"/>
    <s v="Daniel Mege (Kin)"/>
    <s v="62895601074471"/>
    <x v="14"/>
    <s v="Makassar"/>
    <s v="Makassar"/>
    <s v="Jl. Abubakar Lambogo 3 No. 36 RT 005 RW 006 Kelurahan Bara-Baraya Timur"/>
    <n v="1"/>
    <s v="BARANG"/>
    <n v="100"/>
    <n v="0"/>
    <s v="EZ"/>
    <s v="Bulanan"/>
    <s v="Beli 1 Gratis 1 Parfum Mobil"/>
    <m/>
    <n v="60000"/>
    <n v="0"/>
    <n v="0"/>
    <n v="60000"/>
    <m/>
    <s v="Diskon"/>
    <n v="24000"/>
    <n v="36000"/>
    <n v="156000"/>
    <n v="2340"/>
    <s v="Daniel Mege (Kin)"/>
    <m/>
    <d v="2026-07-07T00:00:00"/>
    <m/>
    <x v="0"/>
    <m/>
    <s v="VIP"/>
    <m/>
    <m/>
    <s v="Tidak"/>
    <s v="COD"/>
    <n v="96000"/>
    <s v="Recon"/>
    <n v="117660"/>
    <x v="9"/>
  </r>
  <r>
    <s v="1359834745"/>
    <d v="2026-07-01T00:00:00"/>
    <s v="MEIKA-BERKARYA"/>
    <s v="Meika Berkarya"/>
    <s v="6287818525580"/>
    <s v="Kab. Kuningan"/>
    <s v="Cilimus"/>
    <s v="Jl. Panawuan Indrapatra, Panawuan"/>
    <s v="Djoni Suhendro (PS)"/>
    <s v="6282245029933"/>
    <x v="15"/>
    <s v="Kab. Klaten"/>
    <s v="Kebonarum"/>
    <s v="Dk. Kebonarum RT 04 RW 10 Desa. Basin (ANTRAKN LANGSUNG KE ALAMAT)"/>
    <n v="1"/>
    <s v="BARANG"/>
    <n v="100"/>
    <n v="0"/>
    <s v="EZ"/>
    <s v="Bulanan"/>
    <s v="Beli 1 Gratis 1 Gelang Retro Terapi Batu Giok"/>
    <m/>
    <n v="25000"/>
    <n v="0"/>
    <n v="0"/>
    <n v="25000"/>
    <m/>
    <s v="Diskon"/>
    <n v="18000"/>
    <n v="7000"/>
    <n v="95000"/>
    <n v="1425"/>
    <s v="Meika Berkarya"/>
    <m/>
    <d v="2026-07-07T00:00:00"/>
    <m/>
    <x v="1"/>
    <m/>
    <s v="VIP"/>
    <m/>
    <m/>
    <s v="Tidak"/>
    <s v="COD"/>
    <n v="70000"/>
    <s v="-"/>
    <n v="86575"/>
    <x v="9"/>
  </r>
  <r>
    <s v="1360277728"/>
    <d v="2026-07-01T00:00:00"/>
    <s v="MEIKA-BERKARYA"/>
    <s v="Meika Berkarya"/>
    <s v="6287818525580"/>
    <s v="Kab. Kuningan"/>
    <s v="Cilimus"/>
    <s v="Jl. Panawuan Indrapatra, Panawuan"/>
    <s v="Apak D. E (Ad)"/>
    <s v="6287715952641"/>
    <x v="13"/>
    <s v="Palangkaraya"/>
    <s v="Sabangau"/>
    <s v="Jln RTA Milono masuk jln pasendeng Kel/Desa sabaru RT 02, RW II PATOKAN masuk jln pasendeng perumahan pasendeng baru"/>
    <n v="1"/>
    <s v="BARANG"/>
    <n v="100"/>
    <n v="0"/>
    <s v="EZ"/>
    <s v="Bulanan"/>
    <s v="Beli 2 Spray Pembersih Interior Mobil"/>
    <m/>
    <n v="53000"/>
    <n v="0"/>
    <n v="0"/>
    <n v="53000"/>
    <m/>
    <s v="Diskon"/>
    <n v="21200"/>
    <n v="31800"/>
    <n v="178000"/>
    <n v="2670"/>
    <m/>
    <m/>
    <m/>
    <m/>
    <x v="1"/>
    <m/>
    <s v="VIP"/>
    <m/>
    <m/>
    <s v="Ya"/>
    <s v="COD"/>
    <n v="125000"/>
    <s v="-"/>
    <n v="143530"/>
    <x v="20"/>
  </r>
  <r>
    <s v="1360280881"/>
    <d v="2026-07-01T00:00:00"/>
    <s v="MEIKA-BERKARYA"/>
    <s v="Meika Berkarya"/>
    <s v="6287818525580"/>
    <s v="Kab. Kuningan"/>
    <s v="Cilimus"/>
    <s v="Jl. Panawuan Indrapatra, Panawuan"/>
    <s v="Zamil Fredi Candra Od."/>
    <s v="6283183392812"/>
    <x v="19"/>
    <s v="Samarinda"/>
    <s v="Samarinda Ilir"/>
    <s v="Jalan Damai Sidodami Gang Wia Sejahtera Kec Samarinda Ilir (DIANTAR LANGSUNG KE ALAMAT PENERIMA) Kelurahan Sidomulyo."/>
    <n v="1"/>
    <s v="BARANG"/>
    <n v="100"/>
    <n v="0"/>
    <s v="EZ"/>
    <s v="Bulanan"/>
    <s v="Beli 1 Gratis 1 Parfum Mobil"/>
    <m/>
    <n v="57000"/>
    <n v="0"/>
    <n v="0"/>
    <n v="57000"/>
    <m/>
    <s v="Diskon"/>
    <n v="22800"/>
    <n v="34200"/>
    <n v="161000"/>
    <n v="2415"/>
    <s v="DC PANAWUAN"/>
    <s v="Atasan/Staf/Karyawan"/>
    <d v="2026-07-08T00:00:00"/>
    <m/>
    <x v="1"/>
    <m/>
    <s v="VIP"/>
    <m/>
    <m/>
    <s v="Tidak"/>
    <s v="COD"/>
    <n v="104000"/>
    <s v="-"/>
    <n v="124385"/>
    <x v="3"/>
  </r>
  <r>
    <s v="1360271773"/>
    <d v="2026-07-01T00:00:00"/>
    <s v="MEIKA-BERKARYA"/>
    <s v="Meika Berkarya"/>
    <s v="6287818525580"/>
    <s v="Kab. Kuningan"/>
    <s v="Cilimus"/>
    <s v="Jl. Panawuan Indrapatra, Panawuan, Kec. Cigandamekar, Kabupaten Kuningan, Jawa Barat"/>
    <s v="Tibun (AK)"/>
    <s v="6281258463159"/>
    <x v="19"/>
    <s v="Samarinda"/>
    <s v="Samarinda Ulu"/>
    <s v="Perumahan Pasundan, Blok G, RT 39 / RW 09, No. 8G, Kampung Jawa, Kecamatan Samarinda Ulu, Kalimantan Timur"/>
    <n v="1"/>
    <s v="BARANG"/>
    <n v="100"/>
    <n v="0"/>
    <s v="EZ"/>
    <s v="Bulanan"/>
    <s v="1 SET GIGI PALSU"/>
    <m/>
    <n v="57000"/>
    <n v="0"/>
    <n v="0"/>
    <n v="57000"/>
    <m/>
    <s v="Diskon"/>
    <n v="22800"/>
    <n v="34200"/>
    <n v="113000"/>
    <n v="1695"/>
    <s v="Tibun (AK)"/>
    <m/>
    <d v="2026-07-04T00:00:00"/>
    <s v="HUBUNGI PENERIMA (LANGSUNG ANTAR KE ALAMAT)"/>
    <x v="0"/>
    <m/>
    <s v="VIP"/>
    <m/>
    <m/>
    <s v="Tidak"/>
    <s v="COD"/>
    <n v="56000"/>
    <s v="Recon"/>
    <n v="77105"/>
    <x v="18"/>
  </r>
  <r>
    <s v="1359667467"/>
    <d v="2026-07-01T00:00:00"/>
    <s v="MEIKA-BERKARYA"/>
    <s v="Meika Berkarya"/>
    <s v="6287818525580"/>
    <s v="Kab. Kuningan"/>
    <s v="Cilimus"/>
    <s v="Jl. Panawuan Indrapatra, Panawuan"/>
    <s v="Yohanes k.joma (ib)"/>
    <s v="6281337238833"/>
    <x v="1"/>
    <s v="Kab. Manggarai Timur"/>
    <s v="Borong"/>
    <s v="Jln Borong- Waiing ,Lidi, desa Gurung Liwut Kec Borong Kabupaten Manggarai Timur"/>
    <n v="1"/>
    <s v="BARANG"/>
    <n v="100"/>
    <n v="0"/>
    <s v="EZ"/>
    <s v="Bulanan"/>
    <s v="Beli 1 Gratis 1 Gelang Retro Terapi Batu Giok"/>
    <m/>
    <n v="85000"/>
    <n v="0"/>
    <n v="0"/>
    <n v="85000"/>
    <m/>
    <s v="Diskon"/>
    <n v="34000"/>
    <n v="51000"/>
    <n v="155000"/>
    <n v="2325"/>
    <m/>
    <m/>
    <m/>
    <m/>
    <x v="1"/>
    <m/>
    <s v="VIP"/>
    <m/>
    <m/>
    <s v="Tidak"/>
    <s v="COD"/>
    <n v="70000"/>
    <s v="-"/>
    <n v="101675"/>
    <x v="20"/>
  </r>
  <r>
    <s v="1359625470"/>
    <d v="2026-07-01T00:00:00"/>
    <s v="MEIKA-BERKARYA"/>
    <s v="Meika Berkarya"/>
    <s v="6287818525580"/>
    <s v="Kab. Kuningan"/>
    <s v="Cilimus"/>
    <s v="Jl. Panawuan Indrapatra, Panawuan"/>
    <s v="H Uho Muslim (Kin)"/>
    <s v="62811237413"/>
    <x v="26"/>
    <s v="Bandung"/>
    <s v="Bandung Kulon"/>
    <s v="Cijerah 1 RT 3 RW 5 No. 8 Kelurahan Cijerah, Dekat Masjid Al - Hikmah"/>
    <n v="1"/>
    <s v="BARANG"/>
    <n v="100"/>
    <n v="0"/>
    <s v="EZ"/>
    <s v="Bulanan"/>
    <s v="Beli 1 Gratis 1 Parfum Mobil"/>
    <m/>
    <n v="12000"/>
    <n v="0"/>
    <n v="0"/>
    <n v="12000"/>
    <m/>
    <s v="Diskon"/>
    <n v="7000"/>
    <n v="5000"/>
    <n v="117500"/>
    <n v="1762.5"/>
    <s v="H Uho Muslim (Kin)"/>
    <m/>
    <d v="2026-07-03T00:00:00"/>
    <m/>
    <x v="0"/>
    <m/>
    <s v="VIP"/>
    <m/>
    <m/>
    <s v="Tidak"/>
    <s v="COD"/>
    <n v="105500"/>
    <s v="Recon"/>
    <n v="110737.5"/>
    <x v="15"/>
  </r>
  <r>
    <s v="1359610764"/>
    <d v="2026-07-01T00:00:00"/>
    <s v="MEIKA-BERKARYA"/>
    <s v="Meika Berkarya"/>
    <s v="6287818525580"/>
    <s v="Kab. Kuningan"/>
    <s v="Cilimus"/>
    <s v="Jl. Panawuan Indrapatra, Panawuan"/>
    <s v="Rauf Abd Azis (Kin)"/>
    <s v="6285255483166"/>
    <x v="11"/>
    <s v="Gorontalo"/>
    <s v="Kota Barat"/>
    <s v="Simpang 3 Jln. Raja Eyato Dan Jln. Delima, Tepatnya Toko Bangunan Mandarin Kelurahan Molosipat W"/>
    <n v="1"/>
    <s v="BARANG"/>
    <n v="100"/>
    <n v="0"/>
    <s v="EZ"/>
    <s v="Bulanan"/>
    <s v="Beli 1 Gratis 1 Parfum Mobil"/>
    <m/>
    <n v="68000"/>
    <n v="0"/>
    <n v="0"/>
    <n v="68000"/>
    <m/>
    <s v="Diskon"/>
    <n v="27200"/>
    <n v="40800"/>
    <n v="172000"/>
    <n v="2580"/>
    <m/>
    <m/>
    <m/>
    <m/>
    <x v="1"/>
    <m/>
    <s v="VIP"/>
    <m/>
    <m/>
    <s v="Tidak"/>
    <s v="COD"/>
    <n v="104000"/>
    <s v="-"/>
    <n v="128620"/>
    <x v="20"/>
  </r>
  <r>
    <s v="1359600139"/>
    <d v="2026-07-01T00:00:00"/>
    <s v="MEIKA-BERKARYA"/>
    <s v="Meika Berkarya"/>
    <s v="6287818525580"/>
    <s v="Kab. Kuningan"/>
    <s v="Cilimus"/>
    <s v="Jl. Panawuan Indrapatra, Panawuan"/>
    <s v="Afit salili Od."/>
    <s v="628976518204"/>
    <x v="3"/>
    <s v="Kab. Minahasa"/>
    <s v="Pineleng"/>
    <s v="Desa Sea Jaga 6 Kec Pineleng (DIANTAR LANGSUNG KE ALAMAT PENERIMA) Lapangan Bola Titiknya Kios Ita Bualo"/>
    <n v="1"/>
    <s v="BARANG"/>
    <n v="100"/>
    <n v="0"/>
    <s v="EZ"/>
    <s v="Bulanan"/>
    <s v="Beli 1 Gratis 1 Parfum Mobil"/>
    <m/>
    <n v="80000"/>
    <n v="0"/>
    <n v="0"/>
    <n v="80000"/>
    <m/>
    <s v="Diskon"/>
    <n v="32000"/>
    <n v="48000"/>
    <n v="184000"/>
    <n v="2760"/>
    <s v="Afit salili Od."/>
    <m/>
    <d v="2026-07-06T00:00:00"/>
    <m/>
    <x v="0"/>
    <m/>
    <s v="VIP"/>
    <m/>
    <m/>
    <s v="Tidak"/>
    <s v="COD"/>
    <n v="104000"/>
    <s v="Recon"/>
    <n v="133240"/>
    <x v="7"/>
  </r>
  <r>
    <s v="1360281799"/>
    <d v="2026-07-01T00:00:00"/>
    <s v="MEIKA-BERKARYA"/>
    <s v="Meika Berkarya"/>
    <s v="6287818525580"/>
    <s v="Kab. Kuningan"/>
    <s v="Cilimus"/>
    <s v="Jl. Panawuan Indrapatra, Panawuan"/>
    <s v="Samidi (PTR)"/>
    <s v="62895339279499"/>
    <x v="20"/>
    <s v="Kab. Sleman"/>
    <s v="Berbah"/>
    <s v="Babadan Kadipolo, RT. 04 / RW. 36, Kelurahan Sendangtirto, Kec. Berbah"/>
    <n v="1"/>
    <s v="BARANG"/>
    <n v="100"/>
    <n v="0"/>
    <s v="EZ"/>
    <s v="Bulanan"/>
    <s v="BELI 1 DAPAT 2 Kacamata Autofokus"/>
    <m/>
    <n v="20000"/>
    <n v="0"/>
    <n v="0"/>
    <n v="20000"/>
    <m/>
    <s v="Diskon"/>
    <n v="13000"/>
    <n v="7000"/>
    <n v="60600"/>
    <n v="909"/>
    <s v="Meika Berkarya"/>
    <m/>
    <d v="2026-07-08T00:00:00"/>
    <m/>
    <x v="1"/>
    <m/>
    <s v="VIP"/>
    <m/>
    <m/>
    <s v="Tidak"/>
    <s v="COD"/>
    <n v="40600"/>
    <s v="-"/>
    <n v="52691"/>
    <x v="3"/>
  </r>
  <r>
    <s v="1360281866"/>
    <d v="2026-07-01T00:00:00"/>
    <s v="MEIKA-BERKARYA"/>
    <s v="Meika Berkarya"/>
    <s v="6287818525580"/>
    <s v="Kab. Kuningan"/>
    <s v="Cilimus"/>
    <s v="Jl. Panawuan Indrapatra, Panawuan"/>
    <s v="Peleyin labi (Kin)"/>
    <s v="6282245985277"/>
    <x v="14"/>
    <s v="Kab. Toraja Utara"/>
    <s v="Kesu"/>
    <s v="Jln. Poros Batan Pangga, Samping Gereja Batu Piak, Kelurahan Ba,tan"/>
    <n v="1"/>
    <s v="BARANG"/>
    <n v="100"/>
    <n v="0"/>
    <s v="EZ"/>
    <s v="Bulanan"/>
    <s v="Beli 1 Gratis 1 Parfum Mobil"/>
    <m/>
    <n v="65000"/>
    <n v="0"/>
    <n v="0"/>
    <n v="65000"/>
    <m/>
    <s v="Diskon"/>
    <n v="26000"/>
    <n v="39000"/>
    <n v="169000"/>
    <n v="2535"/>
    <m/>
    <m/>
    <m/>
    <m/>
    <x v="1"/>
    <m/>
    <s v="VIP"/>
    <m/>
    <m/>
    <s v="Tidak"/>
    <s v="COD"/>
    <n v="104000"/>
    <s v="-"/>
    <n v="127465"/>
    <x v="20"/>
  </r>
  <r>
    <s v="1360269470"/>
    <d v="2026-07-01T00:00:00"/>
    <s v="MEIKA-BERKARYA"/>
    <s v="Meika Berkarya"/>
    <s v="6287818525580"/>
    <s v="Kab. Kuningan"/>
    <s v="Cilimus"/>
    <s v="Jl. Panawuan Indrapatra, Panawuan, Kec. Cigandamekar, Kabupaten Kuningan, Jawa Barat"/>
    <s v="Andyka Adytia (ar)"/>
    <s v="6287711962362"/>
    <x v="8"/>
    <s v="Palu"/>
    <s v="Tatanga"/>
    <s v="Jl Lekatu No70 Palu RT 01 RW 03 Kelurahan Tawanjuka, Kecamatan Tatanga"/>
    <n v="1"/>
    <s v="BARANG"/>
    <n v="100"/>
    <n v="0"/>
    <s v="EZ"/>
    <s v="Bulanan"/>
    <s v="1 SET GIGI PALSU"/>
    <m/>
    <n v="68000"/>
    <n v="0"/>
    <n v="0"/>
    <n v="68000"/>
    <m/>
    <s v="Diskon"/>
    <n v="27200"/>
    <n v="40800"/>
    <n v="128000"/>
    <n v="1920"/>
    <m/>
    <m/>
    <m/>
    <s v="HUBUNGI PENERIMA (LANGSUNG ANTAR KE ALAMAT)"/>
    <x v="1"/>
    <m/>
    <s v="VIP"/>
    <m/>
    <m/>
    <s v="Tidak"/>
    <s v="COD"/>
    <n v="60000"/>
    <s v="-"/>
    <n v="85280"/>
    <x v="20"/>
  </r>
  <r>
    <s v="1359738950"/>
    <d v="2026-07-01T00:00:00"/>
    <s v="MEIKA-BERKARYA"/>
    <s v="Meika Berkarya"/>
    <s v="6287818525580"/>
    <s v="Kab. Kuningan"/>
    <s v="Cilimus"/>
    <s v="Jl. Panawuan Indrapatra, Panawuan, Kec. Cigandamekar, Kabupaten Kuningan, Jawa Barat"/>
    <s v="imam santoso (Fr)"/>
    <s v="6282130007868"/>
    <x v="26"/>
    <s v="Kab. Indramayu"/>
    <s v="Kedokan Bunder"/>
    <s v="Desa Kedokan agung RT12/RW03, Kec Kedokan bunder"/>
    <n v="1"/>
    <s v="BARANG"/>
    <n v="100"/>
    <n v="0"/>
    <s v="EZ"/>
    <s v="Bulanan"/>
    <s v="1 SET POMPA SEDOT MANUAL (1 POMPA DAN 1 SELANG)"/>
    <m/>
    <n v="8000"/>
    <n v="0"/>
    <n v="0"/>
    <n v="8000"/>
    <m/>
    <s v="Diskon"/>
    <n v="3000"/>
    <n v="5000"/>
    <n v="79000"/>
    <n v="1185"/>
    <s v="imam santoso (Fr)"/>
    <m/>
    <d v="2026-07-02T00:00:00"/>
    <s v="HUBUNGI PENERIMA (LANGSUNG ANTAR KE ALAMAT)"/>
    <x v="0"/>
    <m/>
    <s v="VIP"/>
    <m/>
    <m/>
    <s v="Tidak"/>
    <s v="COD"/>
    <n v="71000"/>
    <s v="Recon"/>
    <n v="72815"/>
    <x v="25"/>
  </r>
  <r>
    <s v="1359735022"/>
    <d v="2026-07-01T00:00:00"/>
    <s v="MEIKA-BERKARYA"/>
    <s v="Meika Berkarya"/>
    <s v="6287818525580"/>
    <s v="Kab. Kuningan"/>
    <s v="Cilimus"/>
    <s v="Jl. Panawuan Indrapatra, Panawuan"/>
    <s v="Ajai Sape (PS)"/>
    <s v="6282324171112"/>
    <x v="2"/>
    <s v="Kab. Bima"/>
    <s v="Sape"/>
    <s v="Dusun. Padolo Desa. Rai O,i (Patokan rumah depan inpres raioi, ANTRAKN LANGSUNG KE ALAMAT)"/>
    <n v="1"/>
    <s v="BARANG"/>
    <n v="100"/>
    <n v="0"/>
    <s v="EZ"/>
    <s v="Bulanan"/>
    <s v="Beli 1 Gratis 1 Gelang Retro Terapi Batu Giok"/>
    <m/>
    <n v="52000"/>
    <n v="0"/>
    <n v="0"/>
    <n v="52000"/>
    <m/>
    <s v="Diskon"/>
    <n v="20800"/>
    <n v="31200"/>
    <n v="122000"/>
    <n v="1830"/>
    <s v="Ajai Sape (PS)"/>
    <m/>
    <d v="2026-07-07T00:00:00"/>
    <m/>
    <x v="0"/>
    <m/>
    <s v="VIP"/>
    <m/>
    <m/>
    <s v="Tidak"/>
    <s v="COD"/>
    <n v="70000"/>
    <s v="Recon"/>
    <n v="88970"/>
    <x v="9"/>
  </r>
  <r>
    <s v="1360257387"/>
    <d v="2026-07-01T00:00:00"/>
    <s v="MEIKA-BERKARYA"/>
    <s v="Meika Berkarya"/>
    <s v="6287818525580"/>
    <s v="Kab. Kuningan"/>
    <s v="Cilimus"/>
    <s v="Jl. Panawuan Indrapatra, Panawuan"/>
    <s v="Indra Nyaru Back Cuingska (Jj)"/>
    <s v="6285650850080"/>
    <x v="5"/>
    <s v="Kab. Bengkayang"/>
    <s v="Monterado"/>
    <s v="Kelurahan /Desa Monterado RT 01 RW 01 Jl. Raya Nyempen Komplek Nyaru Black"/>
    <n v="1"/>
    <s v="BARANG"/>
    <n v="100"/>
    <n v="0"/>
    <s v="EZ"/>
    <s v="Bulanan"/>
    <s v="Beli 1 Gratis 1 Parfum Mobil"/>
    <m/>
    <n v="74000"/>
    <n v="0"/>
    <n v="0"/>
    <n v="74000"/>
    <m/>
    <s v="Diskon"/>
    <n v="29600"/>
    <n v="44400"/>
    <n v="178190"/>
    <n v="2672.85"/>
    <s v="Indra Nyaru Back Cuingska (Jj)"/>
    <m/>
    <d v="2026-07-04T00:00:00"/>
    <m/>
    <x v="0"/>
    <m/>
    <s v="VIP"/>
    <m/>
    <m/>
    <s v="Tidak"/>
    <s v="COD"/>
    <n v="104190"/>
    <s v="Recon"/>
    <n v="131117.15"/>
    <x v="18"/>
  </r>
  <r>
    <s v="1359743401"/>
    <d v="2026-07-01T00:00:00"/>
    <s v="MEIKA-BERKARYA"/>
    <s v="Meika Berkarya"/>
    <s v="6287818525580"/>
    <s v="Kab. Kuningan"/>
    <s v="Cilimus"/>
    <s v="Jl. Panawuan Indrapatra, Panawuan"/>
    <s v="Arya (Jj)"/>
    <s v="6282191568071"/>
    <x v="14"/>
    <s v="Kab. Maros"/>
    <s v="Tanralili"/>
    <s v="Perum. D,QUEEN BLOK C1 / 81 Kelurahan Damai Kec. Tanralili Maros Sulawesi Selatan"/>
    <n v="1"/>
    <s v="BARANG"/>
    <n v="100"/>
    <n v="0"/>
    <s v="EZ"/>
    <s v="Bulanan"/>
    <s v="Beli 1 Gratis 1 Parfum Mobil"/>
    <m/>
    <n v="61000"/>
    <n v="0"/>
    <n v="0"/>
    <n v="61000"/>
    <m/>
    <s v="Diskon"/>
    <n v="24400"/>
    <n v="36600"/>
    <n v="166000"/>
    <n v="2490"/>
    <s v="Arya (Jj)"/>
    <m/>
    <d v="2026-07-06T00:00:00"/>
    <m/>
    <x v="0"/>
    <m/>
    <s v="VIP"/>
    <m/>
    <m/>
    <s v="Tidak"/>
    <s v="COD"/>
    <n v="105000"/>
    <s v="Recon"/>
    <n v="126910"/>
    <x v="7"/>
  </r>
  <r>
    <s v="1360257734"/>
    <d v="2026-07-01T00:00:00"/>
    <s v="MEIKA-BERKARYA"/>
    <s v="Meika Berkarya"/>
    <s v="6287818525580"/>
    <s v="Kab. Kuningan"/>
    <s v="Cilimus"/>
    <s v="Jl. Panawuan Indrapatra, Panawuan"/>
    <s v="Jajang (Kin)"/>
    <s v="6281257100212"/>
    <x v="5"/>
    <s v="Pontianak"/>
    <s v="Pontianak Selatan"/>
    <s v="Jalan Purnama Agung 7 Komplek Citra Purnama No. 8 Kelurahan Parit Tokaya"/>
    <n v="1"/>
    <s v="BARANG"/>
    <n v="100"/>
    <n v="0"/>
    <s v="EZ"/>
    <s v="Bulanan"/>
    <s v="Beli 1 Gratis 1 Parfum Mobil"/>
    <m/>
    <n v="44000"/>
    <n v="0"/>
    <n v="0"/>
    <n v="44000"/>
    <m/>
    <s v="Diskon"/>
    <n v="17600"/>
    <n v="26400"/>
    <n v="148000"/>
    <n v="2220"/>
    <m/>
    <m/>
    <m/>
    <m/>
    <x v="1"/>
    <m/>
    <s v="VIP"/>
    <m/>
    <m/>
    <s v="Tidak"/>
    <s v="COD"/>
    <n v="104000"/>
    <s v="-"/>
    <n v="119380"/>
    <x v="20"/>
  </r>
  <r>
    <s v="1359694543"/>
    <d v="2026-07-01T00:00:00"/>
    <s v="MEIKA-BERKARYA"/>
    <s v="Meika Berkarya"/>
    <s v="6287818525580"/>
    <s v="Kab. Kuningan"/>
    <s v="Cilimus"/>
    <s v="Jl. Panawuan Indrapatra, Panawuan"/>
    <s v="Sumali (BY)"/>
    <s v="6285708789360"/>
    <x v="15"/>
    <s v="Kab. Boyolali"/>
    <s v="Karanggede"/>
    <s v="Jetis jalan aster RT 03rw1 Kel Klari (Dekat Laundry)"/>
    <n v="1"/>
    <s v="BARANG"/>
    <n v="100"/>
    <n v="0"/>
    <s v="EZ"/>
    <s v="Bulanan"/>
    <s v="BELI 1 DAPAT 2 Kacamata Autofokus"/>
    <m/>
    <n v="25000"/>
    <n v="0"/>
    <n v="0"/>
    <n v="25000"/>
    <m/>
    <s v="Diskon"/>
    <n v="18000"/>
    <n v="7000"/>
    <n v="65000"/>
    <n v="975"/>
    <s v="Sumali (BY)"/>
    <m/>
    <d v="2026-07-03T00:00:00"/>
    <m/>
    <x v="0"/>
    <m/>
    <s v="VIP"/>
    <m/>
    <m/>
    <s v="Tidak"/>
    <s v="COD"/>
    <n v="40000"/>
    <s v="Recon"/>
    <n v="57025"/>
    <x v="15"/>
  </r>
  <r>
    <s v="1359684800"/>
    <d v="2026-07-01T00:00:00"/>
    <s v="MEIKA-BERKARYA"/>
    <s v="Meika Berkarya"/>
    <s v="6287818525580"/>
    <s v="Kab. Kuningan"/>
    <s v="Cilimus"/>
    <s v="Jl. Panawuan Indrapatra, Panawuan"/>
    <s v="M syarief neldy (ib)"/>
    <s v="6287779627265"/>
    <x v="31"/>
    <s v="Batam"/>
    <s v="Sagulung"/>
    <s v="Desa saibinti, jln.palma patokan PT.PALMA PROGSES SHIPYARD"/>
    <n v="1"/>
    <s v="BARANG"/>
    <n v="100"/>
    <n v="9900000"/>
    <s v="EZ"/>
    <s v="Bulanan"/>
    <s v="Beli 1 Gratis 1 Parfum Mobil"/>
    <s v="AKSESORIS MOBIL"/>
    <n v="37000"/>
    <n v="0"/>
    <n v="0"/>
    <n v="37000"/>
    <m/>
    <s v="Diskon"/>
    <n v="14800"/>
    <n v="22200"/>
    <n v="141000"/>
    <n v="2115"/>
    <s v="M syarief neldy (ib)"/>
    <m/>
    <d v="2026-07-07T00:00:00"/>
    <m/>
    <x v="0"/>
    <m/>
    <s v="VIP"/>
    <m/>
    <m/>
    <s v="Tidak"/>
    <s v="COD"/>
    <n v="104000"/>
    <s v="Recon"/>
    <n v="116685"/>
    <x v="9"/>
  </r>
  <r>
    <s v="1360262292"/>
    <d v="2026-07-01T00:00:00"/>
    <s v="MEIKA-BERKARYA"/>
    <s v="Meika Berkarya"/>
    <s v="6287818525580"/>
    <s v="Kab. Kuningan"/>
    <s v="Cilimus"/>
    <s v="Jl. Panawuan Indrapatra, Panawuan"/>
    <s v="Tjetjep Djunaedi (Jj)"/>
    <s v="62811131340"/>
    <x v="24"/>
    <s v="Jakarta Timur"/>
    <s v="Pulogadung"/>
    <s v="Jln. Cipinang Baru No. 34 RT 09 RW 03 Kelurahan Cipinang Kec. Pulo Gadung"/>
    <n v="1"/>
    <s v="BARANG"/>
    <n v="100"/>
    <n v="0"/>
    <s v="EZ"/>
    <s v="Bulanan"/>
    <s v="Beli 1 Gratis 1 Sikat Punggug"/>
    <m/>
    <n v="14000"/>
    <n v="0"/>
    <n v="0"/>
    <n v="14000"/>
    <m/>
    <s v="Diskon"/>
    <n v="5600"/>
    <n v="8400"/>
    <n v="0"/>
    <n v="0"/>
    <s v="Tjetjep Djunaedi (Jj)"/>
    <m/>
    <d v="2026-07-02T00:00:00"/>
    <m/>
    <x v="0"/>
    <m/>
    <s v="VIP"/>
    <m/>
    <m/>
    <s v="Tidak"/>
    <s v="NONCOD"/>
    <n v="-14000"/>
    <s v="-"/>
    <n v="-8400"/>
    <x v="25"/>
  </r>
  <r>
    <s v="1360266210"/>
    <d v="2026-07-01T00:00:00"/>
    <s v="MEIKA-BERKARYA"/>
    <s v="Meika Berkarya"/>
    <s v="6287818525580"/>
    <s v="Kab. Kuningan"/>
    <s v="Cilimus"/>
    <s v="Jl. Panawuan Indrapatra, Panawuan, Kec. Cigandamekar, Kabupaten Kuningan, Jawa Barat"/>
    <s v="Techo (CN)"/>
    <s v="6281247359224"/>
    <x v="25"/>
    <s v="Jayapura"/>
    <s v="Abepura"/>
    <s v="Jalan Netar No.6 Abepura RT 005 RW 002, Desa / Kelurahan Kota Baru, Kec Abepura"/>
    <n v="1"/>
    <s v="BARANG"/>
    <n v="100"/>
    <n v="0"/>
    <s v="EZ"/>
    <s v="Bulanan"/>
    <s v="2 Rossa Beauty Fragrance Mist - ADD (Mist Sunrise, Sunset)"/>
    <m/>
    <n v="109000"/>
    <n v="0"/>
    <n v="0"/>
    <n v="109000"/>
    <m/>
    <s v="Diskon"/>
    <n v="43600"/>
    <n v="65400"/>
    <n v="250000"/>
    <n v="3750"/>
    <m/>
    <m/>
    <m/>
    <s v="Mist Sunrise, Sunset"/>
    <x v="1"/>
    <m/>
    <s v="VIP"/>
    <m/>
    <m/>
    <s v="Tidak"/>
    <s v="COD"/>
    <n v="141000"/>
    <s v="-"/>
    <n v="180850"/>
    <x v="20"/>
  </r>
  <r>
    <s v="1360080398"/>
    <d v="2026-07-01T00:00:00"/>
    <s v="MEIKA-BERKARYA"/>
    <s v="Meika Berkarya"/>
    <s v="6287818525580"/>
    <s v="Kab. Kuningan"/>
    <s v="Cilimus"/>
    <s v="Jl. Panawuan Indrapatra, Panawuan"/>
    <s v="Abdul Hamid Bs (PS)"/>
    <s v="6282339009633"/>
    <x v="2"/>
    <s v="Kab. Sumbawa"/>
    <s v="Sumbawa"/>
    <s v="Jalan. Kebayan Gang. Tambora 3 no7 RT 02 RW 09 Kelurahan. Brang Biji (ANTRAKN LANGSUNG KE ALAMAT)"/>
    <n v="1"/>
    <s v="BARANG"/>
    <n v="100"/>
    <n v="0"/>
    <s v="EZ"/>
    <s v="Bulanan"/>
    <s v="Beli 1 Gratis 1 Gelang Retro Terapi Batu Giok"/>
    <m/>
    <n v="52000"/>
    <n v="0"/>
    <n v="0"/>
    <n v="52000"/>
    <m/>
    <s v="Diskon"/>
    <n v="20800"/>
    <n v="31200"/>
    <n v="112000"/>
    <n v="1680"/>
    <m/>
    <m/>
    <m/>
    <m/>
    <x v="1"/>
    <m/>
    <s v="VIP"/>
    <m/>
    <m/>
    <s v="Tidak"/>
    <s v="COD"/>
    <n v="60000"/>
    <s v="-"/>
    <n v="79120"/>
    <x v="20"/>
  </r>
  <r>
    <s v="1359985407"/>
    <d v="2026-07-01T00:00:00"/>
    <s v="MEIKA-BERKARYA"/>
    <s v="Meika Berkarya"/>
    <s v="6287818525580"/>
    <s v="Kab. Kuningan"/>
    <s v="Cilimus"/>
    <s v="Jl. Panawuan Indrapatra, Panawuan"/>
    <s v="Asdod benyamin talan(Mar)."/>
    <s v="6285847226179"/>
    <x v="1"/>
    <s v="Kupang"/>
    <s v="Maulafa"/>
    <s v="Desa bello Rt 02 .rw 08 Kec.maulafa Kab. kota kupang Prov.nusa tenggara timur(Belakang Terminal Bello)"/>
    <n v="1"/>
    <s v="BARANG"/>
    <n v="100"/>
    <n v="0"/>
    <s v="EZ"/>
    <s v="Bulanan"/>
    <s v="Beli 1 Pembesar Layar Hp"/>
    <m/>
    <n v="64000"/>
    <n v="0"/>
    <n v="0"/>
    <n v="64000"/>
    <m/>
    <s v="Diskon"/>
    <n v="25600"/>
    <n v="38400"/>
    <n v="134000"/>
    <n v="2010"/>
    <s v="Asdod benyamin talan(Mar)."/>
    <m/>
    <d v="2026-07-05T00:00:00"/>
    <m/>
    <x v="0"/>
    <m/>
    <s v="VIP"/>
    <m/>
    <m/>
    <s v="Tidak"/>
    <s v="COD"/>
    <n v="70000"/>
    <s v="Recon"/>
    <n v="93590"/>
    <x v="14"/>
  </r>
  <r>
    <s v="1360076684"/>
    <d v="2026-07-01T00:00:00"/>
    <s v="MEIKA-BERKARYA"/>
    <s v="Meika Berkarya"/>
    <s v="6287818525580"/>
    <s v="Kab. Kuningan"/>
    <s v="Cilimus"/>
    <s v="Jl. Panawuan Indrapatra, Panawuan"/>
    <s v="Batarudin Rosna (Jj)"/>
    <s v="6282146420357"/>
    <x v="1"/>
    <s v="Kupang"/>
    <s v="Maulafa"/>
    <s v="Jln. Adisucipto RT 02 RW 05 Kelurahan Penfui, Patokan rumah dekat Pasar Penfui"/>
    <n v="1"/>
    <s v="BARANG"/>
    <n v="100"/>
    <n v="0"/>
    <s v="EZ"/>
    <s v="Bulanan"/>
    <s v="Beli 1 Gratis 1 Parfum Mobil"/>
    <m/>
    <n v="64000"/>
    <n v="0"/>
    <n v="0"/>
    <n v="64000"/>
    <m/>
    <s v="Diskon"/>
    <n v="25600"/>
    <n v="38400"/>
    <n v="155000"/>
    <n v="2325"/>
    <s v="Batarudin Rosna (Jj)"/>
    <m/>
    <d v="2026-07-04T00:00:00"/>
    <m/>
    <x v="0"/>
    <m/>
    <s v="VIP"/>
    <m/>
    <m/>
    <s v="Tidak"/>
    <s v="COD"/>
    <n v="91000"/>
    <s v="Recon"/>
    <n v="114275"/>
    <x v="18"/>
  </r>
  <r>
    <s v="1360078115"/>
    <d v="2026-07-01T00:00:00"/>
    <s v="MEIKA-BERKARYA"/>
    <s v="Meika Berkarya"/>
    <s v="6287818525580"/>
    <s v="Kab. Kuningan"/>
    <s v="Cilimus"/>
    <s v="Jl. Panawuan Indrapatra, Panawuan"/>
    <s v="Neneng Fauziah Od."/>
    <s v="6285799330813"/>
    <x v="15"/>
    <s v="Kab. Boyolali"/>
    <s v="Ngemplak"/>
    <s v="Tegalrejo RT 04 RW 06 Ngesrep Ngemplak Boyolali 57375 (DIANTAR LANGSUNG KE ALAMAT PENERIMA)"/>
    <n v="1"/>
    <s v="BARANG"/>
    <n v="100"/>
    <n v="0"/>
    <s v="EZ"/>
    <s v="Bulanan"/>
    <s v="Beli 1 Gratis 1 Gelang Retro Terapi Batu Giok"/>
    <m/>
    <n v="25000"/>
    <n v="0"/>
    <n v="0"/>
    <n v="25000"/>
    <m/>
    <s v="Diskon"/>
    <n v="18000"/>
    <n v="7000"/>
    <n v="85000"/>
    <n v="1275"/>
    <s v="Neneng Fauziah Od."/>
    <m/>
    <d v="2026-07-03T00:00:00"/>
    <m/>
    <x v="0"/>
    <m/>
    <s v="VIP"/>
    <m/>
    <m/>
    <s v="Tidak"/>
    <s v="COD"/>
    <n v="60000"/>
    <s v="Recon"/>
    <n v="76725"/>
    <x v="15"/>
  </r>
  <r>
    <s v="1360082387"/>
    <d v="2026-07-01T00:00:00"/>
    <s v="MEIKA-BERKARYA"/>
    <s v="Meika Berkarya"/>
    <s v="6287818525580"/>
    <s v="Kab. Kuningan"/>
    <s v="Cilimus"/>
    <s v="Jl. Panawuan Indrapatra, Panawuan"/>
    <s v="Joko santoso (BY)"/>
    <s v="6281527711231"/>
    <x v="8"/>
    <s v="Kab. Banggai"/>
    <s v="Moilong"/>
    <s v="Desa sidoharjo Rt1/Rw1 (SD Negeri Sidoharjo"/>
    <n v="1"/>
    <s v="BARANG"/>
    <n v="100"/>
    <n v="0"/>
    <s v="EZ"/>
    <s v="Bulanan"/>
    <s v="BELI 1 , Warna: BLUE Topi Visor Anti UV"/>
    <m/>
    <n v="85000"/>
    <n v="0"/>
    <n v="0"/>
    <n v="85000"/>
    <m/>
    <s v="Diskon"/>
    <n v="34000"/>
    <n v="51000"/>
    <n v="169000"/>
    <n v="2535"/>
    <m/>
    <m/>
    <m/>
    <m/>
    <x v="1"/>
    <m/>
    <s v="VIP"/>
    <m/>
    <m/>
    <s v="Tidak"/>
    <s v="COD"/>
    <n v="84000"/>
    <s v="-"/>
    <n v="115465"/>
    <x v="20"/>
  </r>
  <r>
    <s v="1360113329"/>
    <d v="2026-07-01T00:00:00"/>
    <s v="MEIKA-BERKARYA"/>
    <s v="Meika Berkarya"/>
    <s v="6287818525580"/>
    <s v="Kab. Kuningan"/>
    <s v="Cilimus"/>
    <s v="Jl. Panawuan Indrapatra, Panawuan"/>
    <s v="Amat Syafi,i Od."/>
    <s v="6282285804332"/>
    <x v="27"/>
    <s v="Kab.  Rokan Hilir"/>
    <s v="Pujud"/>
    <s v="Kelurahan Sukajadi Rt 01 02 Depan Kantor Desa Sukajadi Kec Pujud Rokan Hilir (DIANTAR LANGSUNG KE ALAMAT PENERIMA)."/>
    <n v="1"/>
    <s v="BARANG"/>
    <n v="100"/>
    <n v="0"/>
    <s v="EZ"/>
    <s v="Bulanan"/>
    <s v="Beli 1 Gratis 1 Gelang Retro Terapi Batu Giok"/>
    <m/>
    <n v="64000"/>
    <n v="0"/>
    <n v="0"/>
    <n v="64000"/>
    <m/>
    <s v="Diskon"/>
    <n v="25600"/>
    <n v="38400"/>
    <n v="134000"/>
    <n v="2010"/>
    <m/>
    <m/>
    <m/>
    <m/>
    <x v="1"/>
    <m/>
    <s v="VIP"/>
    <m/>
    <m/>
    <s v="Tidak"/>
    <s v="COD"/>
    <n v="70000"/>
    <s v="-"/>
    <n v="93590"/>
    <x v="20"/>
  </r>
  <r>
    <s v="1359971245"/>
    <d v="2026-07-01T00:00:00"/>
    <s v="MEIKA-BERKARYA"/>
    <s v="Meika Berkarya"/>
    <s v="6287818525580"/>
    <s v="Kab. Kuningan"/>
    <s v="Cilimus"/>
    <s v="Jl. Panawuan Indrapatra, Panawuan, Kec. Cigandamekar, Kabupaten Kuningan, Jawa Barat"/>
    <s v="Masduki ( Di)"/>
    <s v="628122623325"/>
    <x v="15"/>
    <s v="Surakarta"/>
    <s v="Jebres"/>
    <s v="Tegal Arum RT 01 RW 31 Kelurahan Mojosongo, Kecamatan Jebres"/>
    <n v="1"/>
    <s v="BARANG"/>
    <n v="100"/>
    <n v="0"/>
    <s v="EZ"/>
    <s v="Bulanan"/>
    <s v="1 SET GIGI PALSU"/>
    <m/>
    <n v="20000"/>
    <n v="0"/>
    <n v="0"/>
    <n v="20000"/>
    <m/>
    <s v="Diskon"/>
    <n v="13000"/>
    <n v="7000"/>
    <n v="78500"/>
    <n v="1177.5"/>
    <s v="Masduki ( Di)"/>
    <m/>
    <d v="2026-07-03T00:00:00"/>
    <s v="HUBUNGI PENERIMA (LANGSUNG ANTAR KE ALAMAT)"/>
    <x v="0"/>
    <m/>
    <s v="VIP"/>
    <m/>
    <m/>
    <s v="Tidak"/>
    <s v="COD"/>
    <n v="58500"/>
    <s v="Recon"/>
    <n v="70322.5"/>
    <x v="15"/>
  </r>
  <r>
    <s v="1360094987"/>
    <d v="2026-07-01T00:00:00"/>
    <s v="MEIKA-BERKARYA"/>
    <s v="Meika Berkarya"/>
    <s v="6287818525580"/>
    <s v="Kab. Kuningan"/>
    <s v="Cilimus"/>
    <s v="Jl. Panawuan Indrapatra, Panawuan"/>
    <s v="Alvino (iaa)"/>
    <s v="6281337790469"/>
    <x v="1"/>
    <s v="Kab. Sumba Timur"/>
    <s v="Kota Waingapu"/>
    <s v="Kelurahan.hambala Rt17rw8 (Patokan Rumah nya dekat kelurahan hambala, tembok warna putih) Kec.kota waingapu Kab.sumba timur Pro.nusa tenggara timur"/>
    <n v="1"/>
    <s v="BARANG"/>
    <n v="100"/>
    <n v="0"/>
    <s v="EZ"/>
    <s v="Bulanan"/>
    <s v="Beli 1 Pembesar Layar Hp"/>
    <m/>
    <n v="76000"/>
    <n v="0"/>
    <n v="0"/>
    <n v="76000"/>
    <m/>
    <s v="Diskon"/>
    <n v="30400"/>
    <n v="45600"/>
    <n v="146000"/>
    <n v="2190"/>
    <s v="Alvino (iaa)"/>
    <m/>
    <d v="2026-07-07T00:00:00"/>
    <m/>
    <x v="0"/>
    <m/>
    <s v="VIP"/>
    <m/>
    <m/>
    <s v="Tidak"/>
    <s v="COD"/>
    <n v="70000"/>
    <s v="Recon"/>
    <n v="98210"/>
    <x v="9"/>
  </r>
  <r>
    <s v="1360106673"/>
    <d v="2026-07-01T00:00:00"/>
    <s v="MEIKA-BERKARYA"/>
    <s v="Meika Berkarya"/>
    <s v="6287818525580"/>
    <s v="Kab. Kuningan"/>
    <s v="Cilimus"/>
    <s v="Jl. Panawuan Indrapatra, Panawuan"/>
    <s v="Valdi (Kin)"/>
    <s v="6281380494455"/>
    <x v="1"/>
    <s v="Kupang"/>
    <s v="Oebobo"/>
    <s v="Jl. W.J. Lalamentik No. 102 Samping Bank NTT Pusat Belakang Ratu Sari Kelurahan Oebobo"/>
    <n v="1"/>
    <s v="BARANG"/>
    <n v="100"/>
    <n v="0"/>
    <s v="EZ"/>
    <s v="Bulanan"/>
    <s v="Beli 1 Gratis 1 Parfum Mobil"/>
    <m/>
    <n v="64000"/>
    <n v="0"/>
    <n v="0"/>
    <n v="64000"/>
    <m/>
    <s v="Diskon"/>
    <n v="25600"/>
    <n v="38400"/>
    <n v="168000"/>
    <n v="2520"/>
    <m/>
    <m/>
    <m/>
    <m/>
    <x v="1"/>
    <m/>
    <s v="VIP"/>
    <m/>
    <m/>
    <s v="Tidak"/>
    <s v="COD"/>
    <n v="104000"/>
    <s v="-"/>
    <n v="127080"/>
    <x v="20"/>
  </r>
  <r>
    <s v="1360075977"/>
    <d v="2026-07-01T00:00:00"/>
    <s v="MEIKA-BERKARYA"/>
    <s v="Meika Berkarya"/>
    <s v="6287818525580"/>
    <s v="Kab. Kuningan"/>
    <s v="Cilimus"/>
    <s v="Jl. Panawuan Indrapatra, Panawuan"/>
    <s v="Saparuddin Djuraidj Od."/>
    <s v="6282187656454"/>
    <x v="3"/>
    <s v="Kab. Minahasa Utara"/>
    <s v="Kalawat"/>
    <s v="Desa Kawangkoan Baru Jaga 5 Kec Kalawat (DIANTAR LANGSUNG KE ALAMAT PENERIMA)."/>
    <n v="1"/>
    <s v="BARANG"/>
    <n v="100"/>
    <n v="0"/>
    <s v="EZ"/>
    <s v="Bulanan"/>
    <s v="Beli 1 Gratis 1 Gelang Retro Terapi Batu Giok"/>
    <m/>
    <n v="87000"/>
    <n v="0"/>
    <n v="0"/>
    <n v="87000"/>
    <m/>
    <s v="Diskon"/>
    <n v="34800"/>
    <n v="52200"/>
    <n v="157000"/>
    <n v="2355"/>
    <m/>
    <m/>
    <m/>
    <m/>
    <x v="1"/>
    <m/>
    <s v="VIP"/>
    <m/>
    <m/>
    <s v="Tidak"/>
    <s v="COD"/>
    <n v="70000"/>
    <s v="-"/>
    <n v="102445"/>
    <x v="20"/>
  </r>
  <r>
    <s v="1360027500"/>
    <d v="2026-07-01T00:00:00"/>
    <s v="MEIKA-BERKARYA"/>
    <s v="Meika Berkarya"/>
    <s v="6287818525580"/>
    <s v="Kab. Kuningan"/>
    <s v="Cilimus"/>
    <s v="Jl. Panawuan Indrapatra, Panawuan"/>
    <s v="Wyn Mudita (Ad)"/>
    <s v="6287852744117"/>
    <x v="12"/>
    <s v="Kab. Gianyar"/>
    <s v="Tampaksiring"/>
    <s v="BR. Saraseda Kel/Desa Tampaksiring, Banjar Sareda, Tampaksiring Patokan jln Ir.soekarno Tampaksiring warung sikim ketimur"/>
    <n v="1"/>
    <s v="BARANG"/>
    <n v="100"/>
    <n v="0"/>
    <s v="EZ"/>
    <s v="Bulanan"/>
    <s v="BELI 1 , Warna: BLUE Topi Visor Anti UV"/>
    <m/>
    <n v="38000"/>
    <n v="0"/>
    <n v="0"/>
    <n v="38000"/>
    <m/>
    <s v="Diskon"/>
    <n v="15200"/>
    <n v="22800"/>
    <n v="122000"/>
    <n v="1830"/>
    <s v="Wyn Mudita (Ad)"/>
    <m/>
    <d v="2026-07-04T00:00:00"/>
    <m/>
    <x v="0"/>
    <m/>
    <s v="VIP"/>
    <m/>
    <m/>
    <s v="Tidak"/>
    <s v="COD"/>
    <n v="84000"/>
    <s v="Recon"/>
    <n v="97370"/>
    <x v="18"/>
  </r>
  <r>
    <s v="1360058126"/>
    <d v="2026-07-01T00:00:00"/>
    <s v="MEIKA-BERKARYA"/>
    <s v="Meika Berkarya"/>
    <s v="6287818525580"/>
    <s v="Kab. Kuningan"/>
    <s v="Cilimus"/>
    <s v="Jl. Panawuan Indrapatra, Panawuan, Kec. Cigandamekar, Kabupaten Kuningan, Jawa Barat"/>
    <s v="YOSINA TIRONY (cn)"/>
    <s v="6281344073625"/>
    <x v="35"/>
    <s v="Kab. Manokwari"/>
    <s v="Manokwari Barat"/>
    <s v="Jalan Merdeka No. 72 Kelurahan Padarni ( Patokan : Depan Toko Perdana Lorong Kiri Naik ) Kec Manokwari Barat"/>
    <n v="1"/>
    <s v="BARANG"/>
    <n v="100"/>
    <n v="0"/>
    <s v="EZ"/>
    <s v="Bulanan"/>
    <s v="3 Rossa Beauty Fragrance Mist - ADD (Mist Nightfall, Twilight, Aurora)"/>
    <m/>
    <n v="173000"/>
    <n v="0"/>
    <n v="0"/>
    <n v="173000"/>
    <m/>
    <s v="Diskon"/>
    <n v="69200"/>
    <n v="103800"/>
    <n v="295000"/>
    <n v="4425"/>
    <m/>
    <m/>
    <m/>
    <s v="Mist Nightfall, Twilight, Aurora"/>
    <x v="1"/>
    <m/>
    <s v="VIP"/>
    <m/>
    <m/>
    <s v="Tidak"/>
    <s v="COD"/>
    <n v="122000"/>
    <s v="-"/>
    <n v="186775"/>
    <x v="20"/>
  </r>
  <r>
    <s v="1360044315"/>
    <d v="2026-07-01T00:00:00"/>
    <s v="MEIKA-BERKARYA"/>
    <s v="Meika Berkarya"/>
    <s v="6287818525580"/>
    <s v="Kab. Kuningan"/>
    <s v="Cilimus"/>
    <s v="Jl. Panawuan Indrapatra, Panawuan"/>
    <s v="Anto Usman Od."/>
    <s v="6281356848822"/>
    <x v="11"/>
    <s v="Gorontalo"/>
    <s v="Dungingi"/>
    <s v="Perum Balinda Bakti Blok H No. 3 Jln. Belimbing Kelurahan Libuo Kec Dungingi (DIANTAR LANGSUNG KE ALAMAT PENERIMA)."/>
    <n v="1"/>
    <s v="BARANG"/>
    <n v="100"/>
    <n v="0"/>
    <s v="EZ"/>
    <s v="Bulanan"/>
    <s v="Beli 1 Gratis 1 Gelang Retro Terapi Batu Giok"/>
    <m/>
    <n v="68000"/>
    <n v="0"/>
    <n v="0"/>
    <n v="68000"/>
    <m/>
    <s v="Diskon"/>
    <n v="27200"/>
    <n v="40800"/>
    <n v="130000"/>
    <n v="1950"/>
    <s v="Anto Usman Od."/>
    <m/>
    <d v="2026-07-07T00:00:00"/>
    <m/>
    <x v="0"/>
    <m/>
    <s v="VIP"/>
    <m/>
    <m/>
    <s v="Tidak"/>
    <s v="COD"/>
    <n v="62000"/>
    <s v="Recon"/>
    <n v="87250"/>
    <x v="9"/>
  </r>
  <r>
    <s v="1360045477"/>
    <d v="2026-07-01T00:00:00"/>
    <s v="MEIKA-BERKARYA"/>
    <s v="Meika Berkarya"/>
    <s v="6287818525580"/>
    <s v="Kab. Kuningan"/>
    <s v="Cilimus"/>
    <s v="Jl. Panawuan Indrapatra, Panawuan"/>
    <s v="Ujang Suherman Od."/>
    <s v="62895636632929"/>
    <x v="26"/>
    <s v="Kab. Karawang"/>
    <s v="Kota Baru"/>
    <s v="Kp. Sukamulya Rt 01 Rw 06 Bayur Desa Jomin Barat Kec Kotabaru Karawang (DIANTAR LANGSUNG KE ALAMAT PENERIMA)."/>
    <n v="1"/>
    <s v="BARANG"/>
    <n v="100"/>
    <n v="0"/>
    <s v="EZ"/>
    <s v="Bulanan"/>
    <s v="Beli 1 Gratis 1 Gelang Retro Terapi Batu Giok"/>
    <m/>
    <n v="12000"/>
    <n v="0"/>
    <n v="0"/>
    <n v="12000"/>
    <m/>
    <s v="Diskon"/>
    <n v="7000"/>
    <n v="5000"/>
    <n v="83000"/>
    <n v="1245"/>
    <s v="Ujang Suherman Od."/>
    <m/>
    <d v="2026-07-02T00:00:00"/>
    <m/>
    <x v="0"/>
    <m/>
    <s v="VIP"/>
    <m/>
    <m/>
    <s v="Tidak"/>
    <s v="COD"/>
    <n v="71000"/>
    <s v="Recon"/>
    <n v="76755"/>
    <x v="25"/>
  </r>
  <r>
    <s v="1360060543"/>
    <d v="2026-07-01T00:00:00"/>
    <s v="MEIKA-BERKARYA"/>
    <s v="Meika Berkarya"/>
    <s v="6287818525580"/>
    <s v="Kab. Kuningan"/>
    <s v="Cilimus"/>
    <s v="Jl. Panawuan Indrapatra, Panawuan"/>
    <s v="Yuslan (Jj)"/>
    <s v="6285256254456"/>
    <x v="23"/>
    <s v="Kab. Konawe Selatan"/>
    <s v="Moramo"/>
    <s v="Jln. Poros Moramo - Kendari Kelurahan /Desa Tambosupa RT 06 Patokan rumah dekat Mushola Annur"/>
    <n v="1"/>
    <s v="BARANG"/>
    <n v="100"/>
    <n v="0"/>
    <s v="EZ"/>
    <s v="Bulanan"/>
    <s v="Beli 1 Gratis 1 Parfum Mobil"/>
    <m/>
    <n v="100000"/>
    <n v="0"/>
    <n v="0"/>
    <n v="100000"/>
    <m/>
    <s v="Diskon"/>
    <n v="40000"/>
    <n v="60000"/>
    <n v="204000"/>
    <n v="3060"/>
    <m/>
    <m/>
    <m/>
    <m/>
    <x v="1"/>
    <m/>
    <s v="VIP"/>
    <m/>
    <m/>
    <s v="Tidak"/>
    <s v="COD"/>
    <n v="104000"/>
    <s v="-"/>
    <n v="140940"/>
    <x v="20"/>
  </r>
  <r>
    <s v="1359998523"/>
    <d v="2026-07-01T00:00:00"/>
    <s v="MEIKA-BERKARYA"/>
    <s v="Meika Berkarya"/>
    <s v="6287818525580"/>
    <s v="Kab. Kuningan"/>
    <s v="Cilimus"/>
    <s v="Jl. Panawuan Indrapatra, Panawuan, Kec. Cigandamekar, Kabupaten Kuningan, Jawa Barat"/>
    <s v="Asep Aziz ( Di)"/>
    <s v="6281932308392"/>
    <x v="26"/>
    <s v="Bekasi"/>
    <s v="Bekasi Selatan"/>
    <s v="Komplek graha Indah blok.D.XI. Jl.melon Raya.no.21.Rt.6.Rw.10. ( patokan depan TK.DELIMA. Dari depan mesjid Annur lurus) kelurahan Jaka Mulya, kecamatan Bekasi Selatan"/>
    <n v="1"/>
    <s v="BARANG"/>
    <n v="100"/>
    <n v="0"/>
    <s v="EZ"/>
    <s v="Bulanan"/>
    <s v="1 SET GIGI PALSU"/>
    <m/>
    <n v="15000"/>
    <n v="0"/>
    <n v="0"/>
    <n v="15000"/>
    <m/>
    <s v="Diskon"/>
    <n v="9000"/>
    <n v="6000"/>
    <n v="72500"/>
    <n v="1087.5"/>
    <s v="Asep Aziz ( Di)"/>
    <m/>
    <d v="2026-07-02T00:00:00"/>
    <s v="HUBUNGI PENERIMA (LANGSUNG ANTAR KE ALAMAT)"/>
    <x v="0"/>
    <m/>
    <s v="VIP"/>
    <m/>
    <m/>
    <s v="Tidak"/>
    <s v="COD"/>
    <n v="57500"/>
    <s v="Recon"/>
    <n v="65412.5"/>
    <x v="25"/>
  </r>
  <r>
    <s v="1359995397"/>
    <d v="2026-07-01T00:00:00"/>
    <s v="MEIKA-BERKARYA"/>
    <s v="Meika Berkarya"/>
    <s v="6287818525580"/>
    <s v="Kab. Kuningan"/>
    <s v="Cilimus"/>
    <s v="Jl. Panawuan Indrapatra, Panawuan"/>
    <s v="Rahmi Dewanti (Kin)"/>
    <s v="62895630467232"/>
    <x v="8"/>
    <s v="Kab. Parigi Moutong"/>
    <s v="Parigi"/>
    <s v="Kelurahan Bantaya RT 07 RW 14 Jln. Nani Wartabone Atas"/>
    <n v="1"/>
    <s v="BARANG"/>
    <n v="100"/>
    <n v="0"/>
    <s v="EZ"/>
    <s v="Bulanan"/>
    <s v="Beli 1 Pembesar Layar Hp"/>
    <m/>
    <n v="85000"/>
    <n v="0"/>
    <n v="0"/>
    <n v="85000"/>
    <m/>
    <s v="Diskon"/>
    <n v="34000"/>
    <n v="51000"/>
    <n v="155000"/>
    <n v="2325"/>
    <m/>
    <m/>
    <m/>
    <m/>
    <x v="1"/>
    <m/>
    <s v="VIP"/>
    <m/>
    <m/>
    <s v="Tidak"/>
    <s v="COD"/>
    <n v="70000"/>
    <s v="-"/>
    <n v="101675"/>
    <x v="20"/>
  </r>
  <r>
    <s v="1360060633"/>
    <d v="2026-07-01T00:00:00"/>
    <s v="MEIKA-BERKARYA"/>
    <s v="Meika Berkarya"/>
    <s v="6287818525580"/>
    <s v="Kab. Kuningan"/>
    <s v="Cilimus"/>
    <s v="Jl. Panawuan Indrapatra, Panawuan"/>
    <s v="Abd.Rasyid.s Od."/>
    <s v="6282128971936"/>
    <x v="14"/>
    <s v="Kab. Gowa"/>
    <s v="Somba Opu"/>
    <s v="Jl. Mesjid Raya Sungguminasa Komplek Duta Mas Pertiwi Blok D No. 1 Rt 02 Rw 02 Kelurahan Tombolo Kec Somba Opu (DIANTAR LANGSUNG KE ALAMAT PENERIMA)."/>
    <n v="1"/>
    <s v="BARANG"/>
    <n v="100"/>
    <n v="0"/>
    <s v="EZ"/>
    <s v="Bulanan"/>
    <s v="Beli 1 Gratis 1 Gelang Retro Terapi Batu Giok"/>
    <m/>
    <n v="60000"/>
    <n v="0"/>
    <n v="0"/>
    <n v="60000"/>
    <m/>
    <s v="Diskon"/>
    <n v="24000"/>
    <n v="36000"/>
    <n v="130000"/>
    <n v="1950"/>
    <s v="Abd.Rasyid.s Od."/>
    <m/>
    <d v="2026-07-08T00:00:00"/>
    <m/>
    <x v="0"/>
    <m/>
    <s v="VIP"/>
    <m/>
    <m/>
    <s v="Tidak"/>
    <s v="COD"/>
    <n v="70000"/>
    <s v="-"/>
    <n v="92050"/>
    <x v="3"/>
  </r>
  <r>
    <s v="1360007542"/>
    <d v="2026-07-01T00:00:00"/>
    <s v="MEIKA-BERKARYA"/>
    <s v="Meika Berkarya"/>
    <s v="6287818525580"/>
    <s v="Kab. Kuningan"/>
    <s v="Cilimus"/>
    <s v="Jl. Panawuan Indrapatra, Panawuan"/>
    <s v="Sudirman Mandiangan (Kin)"/>
    <s v="6285213572398"/>
    <x v="11"/>
    <s v="Kab. Gorontalo Utara"/>
    <s v="Anggrek"/>
    <s v="Asrama Brigif 22/Om, Desa Popalo (LANGSUNG DIANTARKAN KE ALAMAT)"/>
    <n v="1"/>
    <s v="BARANG"/>
    <n v="100"/>
    <n v="0"/>
    <s v="EZ"/>
    <s v="Bulanan"/>
    <s v="Beli 1 Gratis 1 Parfum Mobil"/>
    <m/>
    <n v="85000"/>
    <n v="0"/>
    <n v="0"/>
    <n v="85000"/>
    <m/>
    <s v="Diskon"/>
    <n v="34000"/>
    <n v="51000"/>
    <n v="189000"/>
    <n v="2835"/>
    <s v="Sudirman Mandiangan (Kin)"/>
    <m/>
    <d v="2026-07-06T00:00:00"/>
    <m/>
    <x v="0"/>
    <m/>
    <s v="VIP"/>
    <m/>
    <m/>
    <s v="Tidak"/>
    <s v="COD"/>
    <n v="104000"/>
    <s v="Recon"/>
    <n v="135165"/>
    <x v="7"/>
  </r>
  <r>
    <s v="1359942509"/>
    <d v="2026-07-01T00:00:00"/>
    <s v="MEIKA-BERKARYA"/>
    <s v="Meika Berkarya"/>
    <s v="6287818525580"/>
    <s v="Kab. Kuningan"/>
    <s v="Cilimus"/>
    <s v="Jl. Panawuan Indrapatra, Panawuan, Kec. Cigandamekar, Kabupaten Kuningan, Jawa Barat"/>
    <s v="Martinus Simbage (ar)"/>
    <s v="6282292221797"/>
    <x v="8"/>
    <s v="Kab. Banggai"/>
    <s v="Bualemo"/>
    <s v="Desa Malik Makmur RT 02 Rumah samping Rental Om Unjo, Kecamatan Bualemo"/>
    <n v="1"/>
    <s v="BARANG"/>
    <n v="100"/>
    <n v="0"/>
    <s v="EZ"/>
    <s v="Bulanan"/>
    <s v="1 SET POMPA SEDOT MANUAL (1 POMPA DAN 1 SELANG)"/>
    <m/>
    <n v="85000"/>
    <n v="0"/>
    <n v="0"/>
    <n v="85000"/>
    <m/>
    <s v="Diskon"/>
    <n v="34000"/>
    <n v="51000"/>
    <n v="150000"/>
    <n v="2250"/>
    <m/>
    <m/>
    <m/>
    <s v="HUBUNGI PENERIMA (LANGSUNG ANTAR KE ALAMAT)"/>
    <x v="1"/>
    <m/>
    <s v="VIP"/>
    <m/>
    <m/>
    <s v="Tidak"/>
    <s v="COD"/>
    <n v="65000"/>
    <s v="-"/>
    <n v="96750"/>
    <x v="20"/>
  </r>
  <r>
    <s v="1360150390"/>
    <d v="2026-07-01T00:00:00"/>
    <s v="MEIKA-BERKARYA"/>
    <s v="Meika Berkarya"/>
    <s v="6287818525580"/>
    <s v="Kab. Kuningan"/>
    <s v="Cilimus"/>
    <s v="Jl. Panawuan Indrapatra, Panawuan, Kec. Cigandamekar, Kabupaten Kuningan, Jawa Barat"/>
    <s v="Frisandian (Di)"/>
    <s v="6281255769797"/>
    <x v="19"/>
    <s v="Samarinda"/>
    <s v="Samarinda Ulu"/>
    <s v="Jln Merbabu no 08 Rt 06 Kelurahan Jawa ( patokan rumah Samping Ktr Lurah Jawa) Kecamatan Samarinda Ulu"/>
    <n v="1"/>
    <s v="BARANG"/>
    <n v="100"/>
    <n v="0"/>
    <s v="EZ"/>
    <s v="Bulanan"/>
    <s v="2 TOPI KOMANDO (H,C)"/>
    <m/>
    <n v="57000"/>
    <n v="0"/>
    <n v="0"/>
    <n v="57000"/>
    <m/>
    <s v="Diskon"/>
    <n v="22800"/>
    <n v="34200"/>
    <n v="167000"/>
    <n v="2505"/>
    <s v="Frisandian (Di)"/>
    <m/>
    <d v="2026-07-04T00:00:00"/>
    <s v="HUBUNGI PENERIMA (LANGSUNG ANTAR KE ALAMAT)"/>
    <x v="0"/>
    <m/>
    <s v="VIP"/>
    <m/>
    <m/>
    <s v="Tidak"/>
    <s v="COD"/>
    <n v="110000"/>
    <s v="Recon"/>
    <n v="130295"/>
    <x v="18"/>
  </r>
  <r>
    <s v="1360145838"/>
    <d v="2026-07-01T00:00:00"/>
    <s v="MEIKA-BERKARYA"/>
    <s v="Meika Berkarya"/>
    <s v="6287818525580"/>
    <s v="Kab. Kuningan"/>
    <s v="Cilimus"/>
    <s v="Jl. Panawuan Indrapatra, Panawuan"/>
    <s v="Julia Nita (PS)"/>
    <s v="6285240379999"/>
    <x v="3"/>
    <s v="Tomohon"/>
    <s v="Tomohon Barat"/>
    <s v="Jl. Popowatu Lingk. 3 Kelurahan. Taratara II (ANTRAKN LANGSUNG KE ALAMAT)"/>
    <n v="1"/>
    <s v="BARANG"/>
    <n v="100"/>
    <n v="0"/>
    <s v="EZ"/>
    <s v="Bulanan"/>
    <s v="Beli 1 Pembesar Layar Hp"/>
    <m/>
    <n v="80000"/>
    <n v="0"/>
    <n v="0"/>
    <n v="80000"/>
    <m/>
    <s v="Diskon"/>
    <n v="32000"/>
    <n v="48000"/>
    <n v="145000"/>
    <n v="2175"/>
    <m/>
    <m/>
    <m/>
    <m/>
    <x v="1"/>
    <m/>
    <s v="VIP"/>
    <m/>
    <m/>
    <s v="Tidak"/>
    <s v="COD"/>
    <n v="65000"/>
    <s v="-"/>
    <n v="94825"/>
    <x v="20"/>
  </r>
  <r>
    <s v="1360146102"/>
    <d v="2026-07-01T00:00:00"/>
    <s v="MEIKA-BERKARYA"/>
    <s v="Meika Berkarya"/>
    <s v="6287818525580"/>
    <s v="Kab. Kuningan"/>
    <s v="Cilimus"/>
    <s v="Jl. Panawuan Indrapatra, Panawuan, Kec. Cigandamekar, Kabupaten Kuningan, Jawa Barat"/>
    <s v="Masye lendesang (AK)"/>
    <s v="6285398943792"/>
    <x v="3"/>
    <s v="Kab. Minahasa"/>
    <s v="Pineleng"/>
    <s v="Kios Naura, Desa Kalasey 1, RT 00 RW 00, Kecamatan Pineleng, Kabupaten Minahasa, Sulawesi Utara"/>
    <n v="1"/>
    <s v="BARANG"/>
    <n v="100"/>
    <n v="0"/>
    <s v="EZ"/>
    <s v="Bulanan"/>
    <s v="1 SET GIGI PALSU"/>
    <m/>
    <n v="80000"/>
    <n v="0"/>
    <n v="0"/>
    <n v="80000"/>
    <m/>
    <s v="Diskon"/>
    <n v="32000"/>
    <n v="48000"/>
    <n v="138000"/>
    <n v="2070"/>
    <m/>
    <m/>
    <m/>
    <s v="HUBUNGI PENERIMA (LANGSUNG ANTAR KE ALAMAT)"/>
    <x v="1"/>
    <m/>
    <s v="VIP"/>
    <m/>
    <m/>
    <s v="Tidak"/>
    <s v="COD"/>
    <n v="58000"/>
    <s v="-"/>
    <n v="87930"/>
    <x v="20"/>
  </r>
  <r>
    <s v="1359938177"/>
    <d v="2026-07-01T00:00:00"/>
    <s v="MEIKA-BERKARYA"/>
    <s v="Meika Berkarya"/>
    <s v="6287818525580"/>
    <s v="Kab. Kuningan"/>
    <s v="Cilimus"/>
    <s v="Jl. Panawuan Indrapatra, Panawuan"/>
    <s v="Badar Rudin (Kin)"/>
    <s v="6282153848610"/>
    <x v="32"/>
    <s v="Kab. Bulungan"/>
    <s v="Tanjung Palas"/>
    <s v="Penjahit Darussalam, Jalan Kasimuddin RT 3 Kelurahan Tanjung Palas Tengah"/>
    <n v="1"/>
    <s v="BARANG"/>
    <n v="100"/>
    <n v="0"/>
    <s v="EZ"/>
    <s v="Bulanan"/>
    <s v="Beli 1 Gratis 1 Gelang Retro Terapi Batu Giok"/>
    <m/>
    <n v="72000"/>
    <n v="0"/>
    <n v="0"/>
    <n v="72000"/>
    <m/>
    <s v="Diskon"/>
    <n v="28800"/>
    <n v="43200"/>
    <n v="142000"/>
    <n v="2130"/>
    <m/>
    <m/>
    <m/>
    <m/>
    <x v="1"/>
    <m/>
    <s v="VIP"/>
    <m/>
    <m/>
    <s v="Tidak"/>
    <s v="COD"/>
    <n v="70000"/>
    <s v="-"/>
    <n v="96670"/>
    <x v="20"/>
  </r>
  <r>
    <s v="1359917654"/>
    <d v="2026-07-01T00:00:00"/>
    <s v="MEIKA-BERKARYA"/>
    <s v="Meika Berkarya"/>
    <s v="6287818525580"/>
    <s v="Kab. Kuningan"/>
    <s v="Cilimus"/>
    <s v="Jl. Panawuan Indrapatra, Panawuan"/>
    <s v="Mufid (PS)"/>
    <s v="628161885453"/>
    <x v="24"/>
    <s v="Jakarta Timur"/>
    <s v="Kramatjati"/>
    <s v="Jl. Penggilingan Baru l Dalam no.9 RT.10 RW.04 Kelurahan. Dukuh (ANTRAKN LANGSUNG KE ALAMAT)"/>
    <n v="1"/>
    <s v="BARANG"/>
    <n v="100"/>
    <n v="0"/>
    <s v="EZ"/>
    <s v="Bulanan"/>
    <s v="Beli 1 Gratis 1 Gelang Retro Terapi Batu Giok"/>
    <m/>
    <n v="14000"/>
    <n v="0"/>
    <n v="0"/>
    <n v="14000"/>
    <m/>
    <s v="Diskon"/>
    <n v="5600"/>
    <n v="8400"/>
    <n v="0"/>
    <n v="0"/>
    <s v="Mufid (PS)"/>
    <m/>
    <d v="2026-07-02T00:00:00"/>
    <m/>
    <x v="0"/>
    <m/>
    <s v="VIP"/>
    <m/>
    <m/>
    <s v="Tidak"/>
    <s v="NONCOD"/>
    <n v="-14000"/>
    <s v="-"/>
    <n v="-8400"/>
    <x v="25"/>
  </r>
  <r>
    <s v="1360172226"/>
    <d v="2026-07-01T00:00:00"/>
    <s v="MEIKA-BERKARYA"/>
    <s v="Meika Berkarya"/>
    <s v="6287818525580"/>
    <s v="Kab. Kuningan"/>
    <s v="Cilimus"/>
    <s v="Jl. Panawuan Indrapatra, Panawuan, Kec. Cigandamekar, Kabupaten Kuningan, Jawa Barat"/>
    <s v="Yulvriva zola pillisyia ( Di)"/>
    <s v="6282285975745"/>
    <x v="6"/>
    <s v="Padang"/>
    <s v="Kuranji"/>
    <s v="Perumnas belimbing Kuranji Padang blok H RT 003 RW 012 , jln Manggis xx/ 20 nomer 429 Kelurahan Kuranji , kec Kuranji"/>
    <n v="1"/>
    <s v="BARANG"/>
    <n v="100"/>
    <n v="0"/>
    <s v="EZ"/>
    <s v="Bulanan"/>
    <s v="1 SET GIGI PALSU"/>
    <m/>
    <n v="38000"/>
    <n v="0"/>
    <n v="0"/>
    <n v="38000"/>
    <m/>
    <s v="Diskon"/>
    <n v="15200"/>
    <n v="22800"/>
    <n v="90000"/>
    <n v="1350"/>
    <s v="Yulvriva zola pillisyia ( Di)"/>
    <m/>
    <d v="2026-07-05T00:00:00"/>
    <s v="HUBUNGI PENERIMA (LANGSUNG ANTAR KE ALAMAT)"/>
    <x v="0"/>
    <m/>
    <s v="VIP"/>
    <m/>
    <m/>
    <s v="Tidak"/>
    <s v="COD"/>
    <n v="52000"/>
    <s v="Recon"/>
    <n v="65850"/>
    <x v="14"/>
  </r>
  <r>
    <s v="1359934256"/>
    <d v="2026-07-01T00:00:00"/>
    <s v="MEIKA-BERKARYA"/>
    <s v="Meika Berkarya"/>
    <s v="6287818525580"/>
    <s v="Kab. Kuningan"/>
    <s v="Cilimus"/>
    <s v="Jl. Panawuan Indrapatra, Panawuan"/>
    <s v="Yati Sugiarti (ib)"/>
    <s v="6281324095052"/>
    <x v="26"/>
    <s v="Cirebon"/>
    <s v="Harjamukti"/>
    <s v="Jln.Ketilang II No.22 Perumnas  RT.04/RW.16 Kelurahan Larangan, Kecamatan Harjamukti Kota Cirebon, 45141"/>
    <n v="1"/>
    <s v="BARANG"/>
    <n v="100"/>
    <n v="0"/>
    <s v="EZ"/>
    <s v="Bulanan"/>
    <s v="Beli 1 Gratis 1 Gelang Retro Terapi Batu Giok"/>
    <m/>
    <n v="8000"/>
    <n v="0"/>
    <n v="0"/>
    <n v="8000"/>
    <m/>
    <s v="Diskon"/>
    <n v="3000"/>
    <n v="5000"/>
    <n v="78000"/>
    <n v="1170"/>
    <s v="Yati Sugiarti (ib)"/>
    <m/>
    <d v="2026-07-02T00:00:00"/>
    <m/>
    <x v="0"/>
    <m/>
    <s v="VIP"/>
    <m/>
    <m/>
    <s v="Tidak"/>
    <s v="COD"/>
    <n v="70000"/>
    <s v="Recon"/>
    <n v="71830"/>
    <x v="25"/>
  </r>
  <r>
    <s v="1359928542"/>
    <d v="2026-07-01T00:00:00"/>
    <s v="MEIKA-BERKARYA"/>
    <s v="Meika Berkarya"/>
    <s v="6287818525580"/>
    <s v="Kab. Kuningan"/>
    <s v="Cilimus"/>
    <s v="Jl. Panawuan Indrapatra, Panawuan, Kec. Cigandamekar, Kabupaten Kuningan, Jawa Barat"/>
    <s v="Purwatiningsih (Fr)"/>
    <s v="6287739837712"/>
    <x v="20"/>
    <s v="Kab. Bantul"/>
    <s v="Piyungan"/>
    <s v="Kleggotan RT 001 Desa Srimulyo, Kecamatan Piyungan"/>
    <n v="1"/>
    <s v="BARANG"/>
    <n v="100"/>
    <n v="0"/>
    <s v="EZ"/>
    <s v="Bulanan"/>
    <s v="1 SET GIGI PALSU"/>
    <m/>
    <n v="20000"/>
    <n v="0"/>
    <n v="0"/>
    <n v="20000"/>
    <m/>
    <s v="Diskon"/>
    <n v="13000"/>
    <n v="7000"/>
    <n v="82000"/>
    <n v="1230"/>
    <s v="Purwatiningsih (Fr)"/>
    <m/>
    <d v="2026-07-03T00:00:00"/>
    <s v="HUBUNGI PENERIMA (LANGSUNG ANTAR KE ALAMAT)"/>
    <x v="0"/>
    <m/>
    <s v="VIP"/>
    <m/>
    <m/>
    <s v="Tidak"/>
    <s v="COD"/>
    <n v="62000"/>
    <s v="Recon"/>
    <n v="73770"/>
    <x v="15"/>
  </r>
  <r>
    <s v="1360144880"/>
    <d v="2026-07-01T00:00:00"/>
    <s v="MEIKA-BERKARYA"/>
    <s v="Meika Berkarya"/>
    <s v="6287818525580"/>
    <s v="Kab. Kuningan"/>
    <s v="Cilimus"/>
    <s v="Jl. Panawuan Indrapatra, Panawuan"/>
    <s v="Agus Korianto (RM)"/>
    <s v="6282237753473"/>
    <x v="8"/>
    <s v="Kab. Parigi Moutong"/>
    <s v="Sausu"/>
    <s v="Dusun 1 Rumah dekat pustu (Puskesmas pembantu) Desa Sausu tambu kecamatan Sausu"/>
    <n v="1"/>
    <s v="BARANG"/>
    <n v="100"/>
    <n v="0"/>
    <s v="EZ"/>
    <s v="Bulanan"/>
    <s v="BELI 1 , Warna: GRAY Topi Visor Anti UV"/>
    <m/>
    <n v="85000"/>
    <n v="0"/>
    <n v="0"/>
    <n v="85000"/>
    <m/>
    <s v="Diskon"/>
    <n v="34000"/>
    <n v="51000"/>
    <n v="164000"/>
    <n v="2460"/>
    <s v="Agus Korianto (RM)"/>
    <m/>
    <d v="2026-07-08T00:00:00"/>
    <m/>
    <x v="0"/>
    <m/>
    <s v="VIP"/>
    <m/>
    <m/>
    <s v="Tidak"/>
    <s v="COD"/>
    <n v="79000"/>
    <s v="-"/>
    <n v="110540"/>
    <x v="3"/>
  </r>
  <r>
    <s v="1360125967"/>
    <d v="2026-07-01T00:00:00"/>
    <s v="MEIKA-BERKARYA"/>
    <s v="Meika Berkarya"/>
    <s v="6287818525580"/>
    <s v="Kab. Kuningan"/>
    <s v="Cilimus"/>
    <s v="Jl. Panawuan Indrapatra, Panawuan"/>
    <s v="Edy Marpaung (Kin)"/>
    <s v="6285265616076"/>
    <x v="0"/>
    <s v="Kab. Labuhanbatu Selatan"/>
    <s v="Torgamba"/>
    <s v="Cikampak Pekan Jln. Pendidikan Kompl. SMK Budaya Desa Aek Batu"/>
    <n v="1"/>
    <s v="BARANG"/>
    <n v="100"/>
    <n v="0"/>
    <s v="EZ"/>
    <s v="Bulanan"/>
    <s v="Beli 1 Gratis 1 Parfum Mobil"/>
    <m/>
    <n v="62000"/>
    <n v="0"/>
    <n v="0"/>
    <n v="62000"/>
    <m/>
    <s v="Diskon"/>
    <n v="24800"/>
    <n v="37200"/>
    <n v="166000"/>
    <n v="2490"/>
    <s v="DC PANAWUAN"/>
    <s v="Atasan/Staf/Karyawan"/>
    <d v="2026-07-08T00:00:00"/>
    <m/>
    <x v="1"/>
    <m/>
    <s v="VIP"/>
    <m/>
    <m/>
    <s v="Tidak"/>
    <s v="COD"/>
    <n v="104000"/>
    <s v="-"/>
    <n v="126310"/>
    <x v="3"/>
  </r>
  <r>
    <s v="1360127343"/>
    <d v="2026-07-01T00:00:00"/>
    <s v="MEIKA-BERKARYA"/>
    <s v="Meika Berkarya"/>
    <s v="6287818525580"/>
    <s v="Kab. Kuningan"/>
    <s v="Cilimus"/>
    <s v="Jl. Panawuan Indrapatra, Panawuan"/>
    <s v="Muhammad Nur Huseng (Kin)"/>
    <s v="628114131425"/>
    <x v="14"/>
    <s v="Makassar"/>
    <s v="Panakkukang"/>
    <s v="Perumahan Bumi Tirta Nusantara II Blok H No. 5 Kelurahan Tello Baru"/>
    <n v="1"/>
    <s v="BARANG"/>
    <n v="100"/>
    <n v="0"/>
    <s v="EZ"/>
    <s v="Bulanan"/>
    <s v="Beli 1 Gratis 1 Gelang Retro Terapi Batu Giok"/>
    <m/>
    <n v="60000"/>
    <n v="0"/>
    <n v="0"/>
    <n v="60000"/>
    <m/>
    <s v="Diskon"/>
    <n v="24000"/>
    <n v="36000"/>
    <n v="122000"/>
    <n v="1830"/>
    <s v="Muhammad Nur Huseng (Kin)"/>
    <m/>
    <d v="2026-07-05T00:00:00"/>
    <m/>
    <x v="0"/>
    <m/>
    <s v="VIP"/>
    <m/>
    <m/>
    <s v="Tidak"/>
    <s v="COD"/>
    <n v="62000"/>
    <s v="Recon"/>
    <n v="84170"/>
    <x v="14"/>
  </r>
  <r>
    <s v="1359969784"/>
    <d v="2026-07-01T00:00:00"/>
    <s v="MEIKA-BERKARYA"/>
    <s v="Meika Berkarya"/>
    <s v="6287818525580"/>
    <s v="Kab. Kuningan"/>
    <s v="Cilimus"/>
    <s v="Jl. Panawuan Indrapatra, Panawuan"/>
    <s v="Len Harnis (PS)"/>
    <s v="6281374803556"/>
    <x v="6"/>
    <s v="Kab. Pesisir Selatan"/>
    <s v="IV Jurai"/>
    <s v="Jl. Perintis Kemerdekaan Kelurahan. Painan Timur Painan (Dekat SD 10 Painan Timur)"/>
    <n v="1"/>
    <s v="BARANG"/>
    <n v="100"/>
    <n v="0"/>
    <s v="EZ"/>
    <s v="Bulanan"/>
    <s v="Beli 1 Gratis 1 Gelang Retro Terapi Batu Giok"/>
    <m/>
    <n v="50000"/>
    <n v="0"/>
    <n v="0"/>
    <n v="50000"/>
    <m/>
    <s v="Diskon"/>
    <n v="20000"/>
    <n v="30000"/>
    <n v="120000"/>
    <n v="1800"/>
    <m/>
    <m/>
    <m/>
    <m/>
    <x v="1"/>
    <m/>
    <s v="VIP"/>
    <m/>
    <m/>
    <s v="Tidak"/>
    <s v="COD"/>
    <n v="70000"/>
    <s v="-"/>
    <n v="88200"/>
    <x v="20"/>
  </r>
  <r>
    <s v="1359967324"/>
    <d v="2026-07-01T00:00:00"/>
    <s v="MEIKA-BERKARYA"/>
    <s v="Meika Berkarya"/>
    <s v="6287818525580"/>
    <s v="Kab. Kuningan"/>
    <s v="Cilimus"/>
    <s v="Jl. Panawuan Indrapatra, Panawuan"/>
    <s v="Cak Hamdi (PTR)"/>
    <s v="6282299809149"/>
    <x v="18"/>
    <s v="Kab. Pasangkayu"/>
    <s v="Sarudu"/>
    <s v="Desa Kumasari, Dusun Sidomukti, Lorong 4, Jl. Poros, Kec. Sarudu"/>
    <n v="1"/>
    <s v="BARANG"/>
    <n v="100"/>
    <n v="0"/>
    <s v="EZ"/>
    <s v="Bulanan"/>
    <s v="BELI 1 DAPAT 2 Kacamata Autofokus"/>
    <m/>
    <n v="61000"/>
    <n v="0"/>
    <n v="0"/>
    <n v="61000"/>
    <m/>
    <s v="Diskon"/>
    <n v="24400"/>
    <n v="36600"/>
    <n v="101000"/>
    <n v="1515"/>
    <s v="Cak Hamdi (PTR)"/>
    <m/>
    <d v="2026-07-08T00:00:00"/>
    <m/>
    <x v="0"/>
    <m/>
    <s v="VIP"/>
    <m/>
    <m/>
    <s v="Tidak"/>
    <s v="COD"/>
    <n v="40000"/>
    <s v="-"/>
    <n v="62885"/>
    <x v="3"/>
  </r>
  <r>
    <s v="1359964273"/>
    <d v="2026-07-01T00:00:00"/>
    <s v="MEIKA-BERKARYA"/>
    <s v="Meika Berkarya"/>
    <s v="6287818525580"/>
    <s v="Kab. Kuningan"/>
    <s v="Cilimus"/>
    <s v="Jl. Panawuan Indrapatra, Panawuan"/>
    <s v="PUTRA TANDO (ib)"/>
    <s v="6281356600616"/>
    <x v="18"/>
    <s v="Kab. Majene"/>
    <s v="Sendana"/>
    <s v="Dusun poniang tenga. RT 02 RW 02.BELAKAN TOKO NURFAIZA . RUMAH 2 TINGKAT.DESA TALLU BANUA."/>
    <n v="1"/>
    <s v="BARANG"/>
    <n v="100"/>
    <n v="0"/>
    <s v="EZ"/>
    <s v="Bulanan"/>
    <s v="Beli 1 Gratis 1 Gelang Retro Terapi Batu Giok"/>
    <m/>
    <n v="61000"/>
    <n v="0"/>
    <n v="0"/>
    <n v="61000"/>
    <m/>
    <s v="Diskon"/>
    <n v="24400"/>
    <n v="36600"/>
    <n v="131000"/>
    <n v="1965"/>
    <s v="PUTRA TANDO (ib)"/>
    <m/>
    <d v="2026-07-08T00:00:00"/>
    <m/>
    <x v="0"/>
    <m/>
    <s v="VIP"/>
    <m/>
    <m/>
    <s v="Tidak"/>
    <s v="COD"/>
    <n v="70000"/>
    <s v="-"/>
    <n v="92435"/>
    <x v="3"/>
  </r>
  <r>
    <s v="1359950472"/>
    <d v="2026-07-01T00:00:00"/>
    <s v="MEIKA-BERKARYA"/>
    <s v="Meika Berkarya"/>
    <s v="6287818525580"/>
    <s v="Kab. Kuningan"/>
    <s v="Cilimus"/>
    <s v="Jl. Panawuan Indrapatra, Panawuan"/>
    <s v="Yustin Lagoari (PS)"/>
    <s v="6285396671173"/>
    <x v="3"/>
    <s v="Manado"/>
    <s v="Mapanget"/>
    <s v="Jl. Raya Wori Desa. Buha (Rumah dekat kantor lurah buha)"/>
    <n v="1"/>
    <s v="BARANG"/>
    <n v="100"/>
    <n v="0"/>
    <s v="EZ"/>
    <s v="Bulanan"/>
    <s v="Beli 1 Gratis 1 Parfum Mobil"/>
    <m/>
    <n v="64000"/>
    <n v="0"/>
    <n v="0"/>
    <n v="64000"/>
    <m/>
    <s v="Diskon"/>
    <n v="25600"/>
    <n v="38400"/>
    <n v="168000"/>
    <n v="2520"/>
    <s v="Yustin Lagoari (PS)"/>
    <m/>
    <d v="2026-07-07T00:00:00"/>
    <m/>
    <x v="0"/>
    <m/>
    <s v="VIP"/>
    <m/>
    <m/>
    <s v="Tidak"/>
    <s v="COD"/>
    <n v="104000"/>
    <s v="Recon"/>
    <n v="127080"/>
    <x v="9"/>
  </r>
  <r>
    <s v="1359946198"/>
    <d v="2026-07-01T00:00:00"/>
    <s v="MEIKA-BERKARYA"/>
    <s v="Meika Berkarya"/>
    <s v="6287818525580"/>
    <s v="Kab. Kuningan"/>
    <s v="Cilimus"/>
    <s v="Jl. Panawuan Indrapatra, Panawuan"/>
    <s v="ROFIK Od."/>
    <s v="6285385897444"/>
    <x v="15"/>
    <s v="Kab. Jepara"/>
    <s v="Jepara"/>
    <s v="DESA KEDUNGCINO RT 13 RW 05.. KECAMATAN JEPARA.. KAB. JEPARA.. PROV.. JATENG (DIANTAR LANGSUNG KE ALAMAT PENERIMA)"/>
    <n v="1"/>
    <s v="BARANG"/>
    <n v="100"/>
    <n v="0"/>
    <s v="EZ"/>
    <s v="Bulanan"/>
    <s v="Beli 1 Gratis 1 Gelang Retro Terapi Batu Giok"/>
    <m/>
    <n v="25000"/>
    <n v="0"/>
    <n v="0"/>
    <n v="25000"/>
    <m/>
    <s v="Diskon"/>
    <n v="18000"/>
    <n v="7000"/>
    <n v="95000"/>
    <n v="1425"/>
    <s v="ROFIK Od."/>
    <m/>
    <d v="2026-07-07T00:00:00"/>
    <m/>
    <x v="0"/>
    <m/>
    <s v="VIP"/>
    <m/>
    <m/>
    <s v="Tidak"/>
    <s v="COD"/>
    <n v="70000"/>
    <s v="Recon"/>
    <n v="86575"/>
    <x v="9"/>
  </r>
  <r>
    <s v="1360128455"/>
    <d v="2026-07-01T00:00:00"/>
    <s v="MEIKA-BERKARYA"/>
    <s v="Meika Berkarya"/>
    <s v="6287818525580"/>
    <s v="Kab. Kuningan"/>
    <s v="Cilimus"/>
    <s v="Jl. Panawuan Indrapatra, Panawuan"/>
    <s v="Markus Rante (Kin)"/>
    <s v="6281355478694"/>
    <x v="14"/>
    <s v="Kab. Tana Toraja"/>
    <s v="Sangalla' Utara"/>
    <s v="GPdI Elshaday Rantelabi, Jln. Rantelabi Desa Rantela,bi Kambisa"/>
    <n v="1"/>
    <s v="BARANG"/>
    <n v="100"/>
    <n v="0"/>
    <s v="EZ"/>
    <s v="Bulanan"/>
    <s v="Beli 1 Gratis 1 Parfum Mobil"/>
    <m/>
    <n v="61000"/>
    <n v="0"/>
    <n v="0"/>
    <n v="61000"/>
    <m/>
    <s v="Diskon"/>
    <n v="24400"/>
    <n v="36600"/>
    <n v="165000"/>
    <n v="2475"/>
    <m/>
    <m/>
    <m/>
    <m/>
    <x v="1"/>
    <m/>
    <s v="VIP"/>
    <m/>
    <m/>
    <s v="Tidak"/>
    <s v="COD"/>
    <n v="104000"/>
    <s v="-"/>
    <n v="125925"/>
    <x v="20"/>
  </r>
  <r>
    <s v="1360134316"/>
    <d v="2026-07-01T00:00:00"/>
    <s v="MEIKA-BERKARYA"/>
    <s v="Meika Berkarya"/>
    <s v="6287818525580"/>
    <s v="Kab. Kuningan"/>
    <s v="Cilimus"/>
    <s v="Jl. Panawuan Indrapatra, Panawuan"/>
    <s v="Elias Rihi Riwu (Jj)"/>
    <s v="6281238913710"/>
    <x v="1"/>
    <s v="Kab. Sabu Raijua"/>
    <s v="Hawu Mehara"/>
    <s v="Kelurahan /Desa Wadumaddi RT 11 RW 06 Dusun 03 Gang Masuk SDN Gelanalalu Jln. Nabelu Mahara"/>
    <n v="1"/>
    <s v="BARANG"/>
    <n v="100"/>
    <n v="0"/>
    <s v="EZ"/>
    <s v="Bulanan"/>
    <s v="Beli 1 Pembesar Layar Hp"/>
    <m/>
    <n v="85000"/>
    <n v="0"/>
    <n v="0"/>
    <n v="85000"/>
    <m/>
    <s v="Diskon"/>
    <n v="34000"/>
    <n v="51000"/>
    <n v="166000"/>
    <n v="2490"/>
    <m/>
    <m/>
    <m/>
    <m/>
    <x v="1"/>
    <m/>
    <s v="VIP"/>
    <m/>
    <m/>
    <s v="Tidak"/>
    <s v="COD"/>
    <n v="81000"/>
    <s v="-"/>
    <n v="112510"/>
    <x v="20"/>
  </r>
  <r>
    <s v="1358775792"/>
    <d v="2026-07-01T00:00:00"/>
    <s v="MEIKA-BERKARYA"/>
    <s v="Meika Berkarya"/>
    <s v="6287818525580"/>
    <s v="Kab. Kuningan"/>
    <s v="Cilimus"/>
    <s v="Jl. Panawuan Indrapatra, Panawuan"/>
    <s v="Thomas (ib)"/>
    <s v="6281347630836"/>
    <x v="19"/>
    <s v="Samarinda"/>
    <s v="Sungai Pinang"/>
    <s v="Jln. Pelita. G. 3. Rt., 39, No. 59. Kel. Sungai pinang dalam"/>
    <n v="1"/>
    <s v="BARANG"/>
    <n v="100"/>
    <n v="0"/>
    <s v="EZ"/>
    <s v="Bulanan"/>
    <s v="Beli 1 Gratis 1 Gelang Retro Terapi Batu Giok"/>
    <m/>
    <n v="57000"/>
    <n v="0"/>
    <n v="0"/>
    <n v="57000"/>
    <m/>
    <s v="Diskon"/>
    <n v="22800"/>
    <n v="34200"/>
    <n v="120000"/>
    <n v="1800"/>
    <s v="Meika Berkarya"/>
    <m/>
    <d v="2026-07-09T00:00:00"/>
    <m/>
    <x v="1"/>
    <m/>
    <s v="VIP"/>
    <m/>
    <m/>
    <s v="Tidak"/>
    <s v="COD"/>
    <n v="63000"/>
    <s v="-"/>
    <n v="84000"/>
    <x v="0"/>
  </r>
  <r>
    <s v="1360387874"/>
    <d v="2026-07-01T00:00:00"/>
    <s v="MEIKA-BERKARYA"/>
    <s v="Meika Berkarya"/>
    <s v="6287818525580"/>
    <s v="Kab. Kuningan"/>
    <s v="Cilimus"/>
    <s v="Jl. Panawuan Indrapatra, Panawuan, Kec. Cigandamekar, Kabupaten Kuningan, Jawa Barat"/>
    <s v="Martha Abislom (Fr)"/>
    <s v="6281355800725"/>
    <x v="3"/>
    <s v="Kab. Minahasa Selatan"/>
    <s v="Motoling"/>
    <s v="Desa Picuan baru.Jaga 4 di walet, Kecamatan Motoling"/>
    <n v="1"/>
    <s v="BARANG"/>
    <n v="100"/>
    <n v="0"/>
    <s v="EZ"/>
    <s v="Bulanan"/>
    <s v="1 SET GIGI PALSU"/>
    <m/>
    <n v="102000"/>
    <n v="0"/>
    <n v="0"/>
    <n v="102000"/>
    <m/>
    <s v="Diskon"/>
    <n v="40800"/>
    <n v="61200"/>
    <n v="162000"/>
    <n v="2430"/>
    <s v="Martha Abislom (Fr)"/>
    <m/>
    <d v="2026-07-06T00:00:00"/>
    <s v="HUBUNGI PENERIMA (LANGSUNG ANTAR KE ALAMAT)"/>
    <x v="0"/>
    <m/>
    <s v="VIP"/>
    <m/>
    <m/>
    <s v="Tidak"/>
    <s v="COD"/>
    <n v="60000"/>
    <s v="Recon"/>
    <n v="98370"/>
    <x v="7"/>
  </r>
  <r>
    <s v="1359427488"/>
    <d v="2026-07-01T00:00:00"/>
    <s v="MEIKA-BERKARYA"/>
    <s v="Meika Berkarya"/>
    <s v="6287818525580"/>
    <s v="Kab. Kuningan"/>
    <s v="Cilimus"/>
    <s v="Jl. Panawuan Indrapatra, Panawuan"/>
    <s v="Sukamto (PS)"/>
    <s v="6281935561297"/>
    <x v="15"/>
    <s v="Pekalongan"/>
    <s v="Pekalongan Utara"/>
    <s v="Jln Kusuma Bangsa Boyong Sari GG. 2 RT 04 RW 05 Desa. Panjang Baru (ANTRAKN LANGSUNG KE ALAMAT)"/>
    <n v="1"/>
    <s v="BARANG"/>
    <n v="100"/>
    <n v="0"/>
    <s v="EZ"/>
    <s v="Bulanan"/>
    <s v="Beli 1 Gratis 1 Gelang Retro Terapi Batu Giok"/>
    <m/>
    <n v="25000"/>
    <n v="0"/>
    <n v="0"/>
    <n v="25000"/>
    <m/>
    <s v="Diskon"/>
    <n v="18000"/>
    <n v="7000"/>
    <n v="95000"/>
    <n v="1425"/>
    <s v="Sukamto (PS)"/>
    <m/>
    <d v="2026-07-03T00:00:00"/>
    <m/>
    <x v="0"/>
    <m/>
    <s v="VIP"/>
    <m/>
    <m/>
    <s v="Tidak"/>
    <s v="COD"/>
    <n v="70000"/>
    <s v="Recon"/>
    <n v="86575"/>
    <x v="15"/>
  </r>
  <r>
    <s v="1360365681"/>
    <d v="2026-07-01T00:00:00"/>
    <s v="MEIKA-BERKARYA"/>
    <s v="Meika Berkarya"/>
    <s v="6287818525580"/>
    <s v="Kab. Kuningan"/>
    <s v="Cilimus"/>
    <s v="Jl. Panawuan Indrapatra, Panawuan, Kec. Cigandamekar, Kabupaten Kuningan, Jawa Barat"/>
    <s v="A.Rudadi (rz)"/>
    <s v="6281219895919"/>
    <x v="26"/>
    <s v="Bekasi"/>
    <s v="Medansatria"/>
    <s v="Jln Komando raya C386 RT 03 RW 012 Perumahan Pejuang Jaya Desa Pejuang, Kec Medan Satria"/>
    <n v="1"/>
    <s v="BARANG"/>
    <n v="100"/>
    <n v="0"/>
    <s v="EZ"/>
    <s v="Bulanan"/>
    <s v="1 SET GIGI PALSU"/>
    <m/>
    <n v="15000"/>
    <n v="0"/>
    <n v="0"/>
    <n v="15000"/>
    <m/>
    <s v="Diskon"/>
    <n v="9000"/>
    <n v="6000"/>
    <n v="114000"/>
    <n v="1710"/>
    <s v="A.Rudadi (rz)"/>
    <m/>
    <d v="2026-07-03T00:00:00"/>
    <s v="HUBUNGI PENERIMA (LANGSUNG ANTAR KE ALAMAT)"/>
    <x v="0"/>
    <m/>
    <s v="VIP"/>
    <m/>
    <m/>
    <s v="Tidak"/>
    <s v="COD"/>
    <n v="99000"/>
    <s v="Recon"/>
    <n v="106290"/>
    <x v="15"/>
  </r>
  <r>
    <s v="1360346253"/>
    <d v="2026-07-01T00:00:00"/>
    <s v="MEIKA-BERKARYA"/>
    <s v="Meika Berkarya"/>
    <s v="6287818525580"/>
    <s v="Kab. Kuningan"/>
    <s v="Cilimus"/>
    <s v="Jl. Panawuan Indrapatra, Panawuan, Kec. Cigandamekar, Kabupaten Kuningan, Jawa Barat"/>
    <s v="Muhamad kodri (Is)"/>
    <s v="6281313056932"/>
    <x v="4"/>
    <s v="Kab. Batanghari"/>
    <s v="Batin XXIV"/>
    <s v="RT 03 Konter erix khomarull Desa/Kelurahan Hajran, Kec Batin XXIV Kab Batang hari Jambi"/>
    <n v="1"/>
    <s v="BARANG"/>
    <n v="100"/>
    <n v="0"/>
    <s v="EZ"/>
    <s v="Bulanan"/>
    <s v="1 SET GIGI PALSU"/>
    <m/>
    <n v="45000"/>
    <n v="0"/>
    <n v="0"/>
    <n v="45000"/>
    <m/>
    <s v="Diskon"/>
    <n v="18000"/>
    <n v="27000"/>
    <n v="100000"/>
    <n v="1500"/>
    <m/>
    <m/>
    <m/>
    <s v="HUBUNGI PENERIMA (LANGSUNG ANTAR KE ALAMAT)"/>
    <x v="1"/>
    <m/>
    <s v="VIP"/>
    <m/>
    <m/>
    <s v="Tidak"/>
    <s v="COD"/>
    <n v="55000"/>
    <s v="-"/>
    <n v="71500"/>
    <x v="20"/>
  </r>
  <r>
    <s v="1358743373"/>
    <d v="2026-07-01T00:00:00"/>
    <s v="MEIKA-BERKARYA"/>
    <s v="Meika Berkarya"/>
    <s v="6287818525580"/>
    <s v="Kab. Kuningan"/>
    <s v="Cilimus"/>
    <s v="Jl. Panawuan Indrapatra, Panawuan"/>
    <s v="Bahnut (RM)"/>
    <s v="6285222951256"/>
    <x v="23"/>
    <s v="Kab. Konawe"/>
    <s v="Uepai"/>
    <s v="RT 02 RW 02 depan balai desa tamesandi kelurahan tamesandi kecamatan uepai"/>
    <n v="1"/>
    <s v="BARANG"/>
    <n v="100"/>
    <n v="0"/>
    <s v="EZ"/>
    <s v="Bulanan"/>
    <s v="Beli 1 Spray Pembersih Interior Mobil"/>
    <m/>
    <n v="85000"/>
    <n v="0"/>
    <n v="0"/>
    <n v="85000"/>
    <m/>
    <s v="Diskon"/>
    <n v="34000"/>
    <n v="51000"/>
    <n v="164000"/>
    <n v="2460"/>
    <m/>
    <m/>
    <m/>
    <m/>
    <x v="1"/>
    <m/>
    <s v="VIP"/>
    <m/>
    <m/>
    <s v="Tidak"/>
    <s v="COD"/>
    <n v="79000"/>
    <s v="-"/>
    <n v="110540"/>
    <x v="20"/>
  </r>
  <r>
    <s v="1360310157"/>
    <d v="2026-07-01T00:00:00"/>
    <s v="MEIKA-BERKARYA"/>
    <s v="Meika Berkarya"/>
    <s v="6287818525580"/>
    <s v="Kab. Kuningan"/>
    <s v="Cilimus"/>
    <s v="Jl. Panawuan Indrapatra, Panawuan"/>
    <s v="Heru Prasetyo (Bar)"/>
    <s v="6281215375643"/>
    <x v="15"/>
    <s v="Surakarta"/>
    <s v="Laweyan"/>
    <s v="Perumahan Fajar Indah, Jl. Fajar Indah 2 No. 29, Kelurahan Jajar, Kec. Laweyan (DIANTAR LANGSUNG KE ALAMAT PENERIMA)"/>
    <n v="1"/>
    <s v="BARANG"/>
    <n v="100"/>
    <n v="0"/>
    <s v="EZ"/>
    <s v="Bulanan"/>
    <s v="Beli 2 Spray Pembersih Interior Mobil"/>
    <m/>
    <n v="20000"/>
    <n v="0"/>
    <n v="0"/>
    <n v="20000"/>
    <m/>
    <s v="Diskon"/>
    <n v="13000"/>
    <n v="7000"/>
    <n v="145000"/>
    <n v="2175"/>
    <s v="Heru Prasetyo (Bar)"/>
    <m/>
    <d v="2026-07-03T00:00:00"/>
    <m/>
    <x v="0"/>
    <m/>
    <s v="VIP"/>
    <m/>
    <m/>
    <s v="Tidak"/>
    <s v="COD"/>
    <n v="125000"/>
    <s v="Recon"/>
    <n v="135825"/>
    <x v="15"/>
  </r>
  <r>
    <s v="1360352941"/>
    <d v="2026-07-01T00:00:00"/>
    <s v="MEIKA-BERKARYA"/>
    <s v="Meika Berkarya"/>
    <s v="6287818525580"/>
    <s v="Kab. Kuningan"/>
    <s v="Cilimus"/>
    <s v="Jl. Panawuan Indrapatra, Panawuan"/>
    <s v="Betsy Pinontoan (Hb)"/>
    <s v="6281325925282"/>
    <x v="19"/>
    <s v="Samarinda"/>
    <s v="Sungai Kunjang"/>
    <s v="Jl. Kahoi 2A  R 35/60. Kel. Karang anyar"/>
    <n v="1"/>
    <s v="BARANG"/>
    <n v="100"/>
    <n v="0"/>
    <s v="EZ"/>
    <s v="Bulanan"/>
    <s v="BELI 1 DAPAT 2 Kacamata Autofokus Ukuran ,3.50"/>
    <m/>
    <n v="57000"/>
    <n v="0"/>
    <n v="0"/>
    <n v="57000"/>
    <m/>
    <s v="Diskon"/>
    <n v="22800"/>
    <n v="34200"/>
    <n v="97000"/>
    <n v="1455"/>
    <m/>
    <m/>
    <m/>
    <m/>
    <x v="1"/>
    <m/>
    <s v="VIP"/>
    <m/>
    <m/>
    <s v="Tidak"/>
    <s v="COD"/>
    <n v="40000"/>
    <s v="-"/>
    <n v="61345"/>
    <x v="20"/>
  </r>
  <r>
    <s v="1358550324"/>
    <d v="2026-07-01T00:00:00"/>
    <s v="MEIKA-BERKARYA"/>
    <s v="Meika Berkarya"/>
    <s v="6287818525580"/>
    <s v="Kab. Kuningan"/>
    <s v="Cilimus"/>
    <s v="Jl. Panawuan Indrapatra, Panawuan"/>
    <s v="Satri Sinauru (Kin)"/>
    <s v="6282290948832"/>
    <x v="8"/>
    <s v="Kab. Morowali Utara"/>
    <s v="Petasia Timur"/>
    <s v="Desa Tompira, Jln. Trans Sulawesi Arah Kolonodale Dusun 5 RT 01 (TELPON NO WHATSAPP PENERIMA)"/>
    <n v="1"/>
    <s v="BARANG"/>
    <n v="100"/>
    <n v="0"/>
    <s v="EZ"/>
    <s v="Bulanan"/>
    <s v="Beli 1 Gratis 1 Parfum Mobil"/>
    <m/>
    <n v="122000"/>
    <n v="0"/>
    <n v="0"/>
    <n v="122000"/>
    <m/>
    <s v="Diskon"/>
    <n v="48800"/>
    <n v="73200"/>
    <n v="222000"/>
    <n v="3330"/>
    <m/>
    <m/>
    <m/>
    <m/>
    <x v="1"/>
    <m/>
    <s v="VIP"/>
    <m/>
    <m/>
    <s v="Tidak"/>
    <s v="COD"/>
    <n v="100000"/>
    <s v="-"/>
    <n v="145470"/>
    <x v="20"/>
  </r>
  <r>
    <s v="1359451438"/>
    <d v="2026-07-01T00:00:00"/>
    <s v="MEIKA-BERKARYA"/>
    <s v="Meika Berkarya"/>
    <s v="6287818525580"/>
    <s v="Kab. Kuningan"/>
    <s v="Cilimus"/>
    <s v="Jl. Panawuan Indrapatra, Panawuan, Kec. Cigandamekar, Kabupaten Kuningan, Jawa Barat"/>
    <s v="Damuji (Fr)"/>
    <s v="6282329206118"/>
    <x v="15"/>
    <s v="Kab. Banyumas"/>
    <s v="Ajibarang"/>
    <s v="Desa Ciberungwanatara RT02/RW01, Kec Ajibarang"/>
    <n v="1"/>
    <s v="BARANG"/>
    <n v="100"/>
    <n v="0"/>
    <s v="EZ"/>
    <s v="Bulanan"/>
    <s v="1 SET GIGI PALSU"/>
    <m/>
    <n v="23000"/>
    <n v="0"/>
    <n v="0"/>
    <n v="23000"/>
    <m/>
    <s v="Diskon"/>
    <n v="16000"/>
    <n v="7000"/>
    <n v="82000"/>
    <n v="1230"/>
    <s v="Damuji (Fr)"/>
    <m/>
    <d v="2026-07-03T00:00:00"/>
    <s v="HUBUNGI PENERIMA (LANGSUNG ANTAR KE ALAMAT)"/>
    <x v="0"/>
    <m/>
    <s v="VIP"/>
    <m/>
    <m/>
    <s v="Tidak"/>
    <s v="COD"/>
    <n v="59000"/>
    <s v="Recon"/>
    <n v="73770"/>
    <x v="15"/>
  </r>
  <r>
    <s v="1360357817"/>
    <d v="2026-07-01T00:00:00"/>
    <s v="MEIKA-BERKARYA"/>
    <s v="Meika Berkarya"/>
    <s v="6287818525580"/>
    <s v="Kab. Kuningan"/>
    <s v="Cilimus"/>
    <s v="Jl. Panawuan Indrapatra, Panawuan"/>
    <s v="Wildan (PTR)"/>
    <s v="6282291986819"/>
    <x v="8"/>
    <s v="Kab. Morowali"/>
    <s v="Bahodopi"/>
    <s v="Desa Keurea, RT. 12 / 13, Patokan : Depan SMPN 1 Bahodopi, Kec. Bahodopi"/>
    <n v="1"/>
    <s v="BARANG"/>
    <n v="100"/>
    <n v="0"/>
    <s v="EZ"/>
    <s v="Bulanan"/>
    <s v="Beli 1 Spray Pembersih Interior Mobil"/>
    <m/>
    <n v="108000"/>
    <n v="0"/>
    <n v="0"/>
    <n v="108000"/>
    <m/>
    <s v="Diskon"/>
    <n v="43200"/>
    <n v="64800"/>
    <n v="192000"/>
    <n v="2880"/>
    <m/>
    <m/>
    <m/>
    <m/>
    <x v="1"/>
    <m/>
    <s v="VIP"/>
    <m/>
    <m/>
    <s v="Tidak"/>
    <s v="COD"/>
    <n v="84000"/>
    <s v="-"/>
    <n v="124320"/>
    <x v="20"/>
  </r>
  <r>
    <s v="1359420359"/>
    <d v="2026-07-01T00:00:00"/>
    <s v="MEIKA-BERKARYA"/>
    <s v="Meika Berkarya"/>
    <s v="6287818525580"/>
    <s v="Kab. Kuningan"/>
    <s v="Cilimus"/>
    <s v="Jl. Panawuan Indrapatra, Panawuan"/>
    <s v="Rahmat Hidayat Od."/>
    <s v="6282218014368"/>
    <x v="26"/>
    <s v="Kab. Bandung"/>
    <s v="Margaasih"/>
    <s v="Jl rancamalang Rt 01/Rw 11 no 41 Ds. Margaasih, kec. Margaasih, kab. Bandung"/>
    <n v="1"/>
    <s v="BARANG"/>
    <n v="100"/>
    <n v="0"/>
    <s v="EZ"/>
    <s v="Bulanan"/>
    <s v="Beli 1 Gratis 1 Gelang Retro Terapi Batu Giok"/>
    <m/>
    <n v="12000"/>
    <n v="0"/>
    <n v="0"/>
    <n v="12000"/>
    <m/>
    <s v="Diskon"/>
    <n v="7000"/>
    <n v="5000"/>
    <n v="83000"/>
    <n v="1245"/>
    <s v="Rahmat Hidayat Od."/>
    <m/>
    <d v="2026-07-02T00:00:00"/>
    <m/>
    <x v="0"/>
    <m/>
    <s v="VIP"/>
    <m/>
    <m/>
    <s v="Tidak"/>
    <s v="COD"/>
    <n v="71000"/>
    <s v="Recon"/>
    <n v="76755"/>
    <x v="25"/>
  </r>
  <r>
    <s v="1360332883"/>
    <d v="2026-07-01T00:00:00"/>
    <s v="MEIKA-BERKARYA"/>
    <s v="Meika Berkarya"/>
    <s v="6287818525580"/>
    <s v="Kab. Kuningan"/>
    <s v="Cilimus"/>
    <s v="Jl. Panawuan Indrapatra, Panawuan"/>
    <s v="Nurfia hakim (Bar)"/>
    <s v="6285210402743"/>
    <x v="8"/>
    <s v="Palu"/>
    <s v="Palu Utara"/>
    <s v="Jl. Raya Mamboro No. 86, RT 04/RW 01, Kelurahan Mamboro (Depan Masjid Islamic Center Nurul Yaqin Mamboro), Kec. Palu Utara (DIANTAR LANGSUNG KE ALAMAT PENERIMA)"/>
    <n v="1"/>
    <s v="BARANG"/>
    <n v="100"/>
    <n v="0"/>
    <s v="EZ"/>
    <s v="Bulanan"/>
    <s v="Beli 1 Alat Peras Buah"/>
    <m/>
    <n v="68000"/>
    <n v="0"/>
    <n v="0"/>
    <n v="68000"/>
    <m/>
    <s v="Diskon"/>
    <n v="27200"/>
    <n v="40800"/>
    <n v="162000"/>
    <n v="2430"/>
    <m/>
    <m/>
    <m/>
    <m/>
    <x v="1"/>
    <m/>
    <s v="VIP"/>
    <m/>
    <m/>
    <s v="Tidak"/>
    <s v="COD"/>
    <n v="94000"/>
    <s v="-"/>
    <n v="118770"/>
    <x v="20"/>
  </r>
  <r>
    <s v="1360328494"/>
    <d v="2026-07-01T00:00:00"/>
    <s v="MEIKA-BERKARYA"/>
    <s v="Meika Berkarya"/>
    <s v="6287818525580"/>
    <s v="Kab. Kuningan"/>
    <s v="Cilimus"/>
    <s v="Jl. Panawuan Indrapatra, Panawuan"/>
    <s v="Zunaidy/Netty Hastuti (PS)"/>
    <s v="6285349333321"/>
    <x v="21"/>
    <s v="Kab. Hulu Sungai Selatan"/>
    <s v="Angkinang"/>
    <s v="Desa. Taniran Kubah RT/RW 01/01 (Dekat balai desa, ANTRAKN LANGSUNG KE ALAMAT)"/>
    <n v="1"/>
    <s v="BARANG"/>
    <n v="100"/>
    <n v="0"/>
    <s v="EZ"/>
    <s v="Bulanan"/>
    <s v="Beli 1 Gratis 1 Gelang Retro Terapi Batu Giok"/>
    <m/>
    <n v="62000"/>
    <n v="0"/>
    <n v="0"/>
    <n v="62000"/>
    <m/>
    <s v="Diskon"/>
    <n v="24800"/>
    <n v="37200"/>
    <n v="132000"/>
    <n v="1980"/>
    <s v="Zunaidy/Netty Hastuti (PS)"/>
    <m/>
    <d v="2026-07-05T00:00:00"/>
    <m/>
    <x v="0"/>
    <m/>
    <s v="VIP"/>
    <m/>
    <m/>
    <s v="Tidak"/>
    <s v="COD"/>
    <n v="70000"/>
    <s v="Recon"/>
    <n v="92820"/>
    <x v="14"/>
  </r>
  <r>
    <s v="1360378282"/>
    <d v="2026-07-01T00:00:00"/>
    <s v="MEIKA-BERKARYA"/>
    <s v="Meika Berkarya"/>
    <s v="6287818525580"/>
    <s v="Kab. Kuningan"/>
    <s v="Cilimus"/>
    <s v="Jl. Panawuan Indrapatra, Panawuan"/>
    <s v="Bahri Saeful (PS)"/>
    <s v="62895622289968"/>
    <x v="26"/>
    <s v="Kab. Cirebon"/>
    <s v="Plumbon"/>
    <s v="Desa. Kedungsana   blok. Sampurna   RT 04/RW 02  no.229   (Patokan rumah: dekat warung mbok su)"/>
    <n v="1"/>
    <s v="BARANG"/>
    <n v="100"/>
    <n v="0"/>
    <s v="EZ"/>
    <s v="Bulanan"/>
    <s v="Beli 1 Gratis 1 Gelang Retro Terapi Batu Giok"/>
    <m/>
    <n v="8000"/>
    <n v="0"/>
    <n v="0"/>
    <n v="8000"/>
    <m/>
    <s v="Diskon"/>
    <n v="3000"/>
    <n v="5000"/>
    <n v="78000"/>
    <n v="1170"/>
    <s v="Bahri Saeful (PS)"/>
    <m/>
    <d v="2026-07-02T00:00:00"/>
    <m/>
    <x v="0"/>
    <m/>
    <s v="VIP"/>
    <m/>
    <m/>
    <s v="Tidak"/>
    <s v="COD"/>
    <n v="70000"/>
    <s v="Recon"/>
    <n v="71830"/>
    <x v="25"/>
  </r>
  <r>
    <s v="1360339101"/>
    <d v="2026-07-01T00:00:00"/>
    <s v="MEIKA-BERKARYA"/>
    <s v="Meika Berkarya"/>
    <s v="6287818525580"/>
    <s v="Kab. Kuningan"/>
    <s v="Cilimus"/>
    <s v="Jl. Panawuan Indrapatra, Panawuan, Kec. Cigandamekar, Kabupaten Kuningan, Jawa Barat"/>
    <s v="Minar (ar)"/>
    <s v="6281314537564"/>
    <x v="26"/>
    <s v="Kab. Bogor"/>
    <s v="Rumpin"/>
    <s v="Kampung Muncang RT 003 RW 007 Desa Kampung Sawah, Kecamatan Rumpin (No alternatif 081314311322)"/>
    <n v="1"/>
    <s v="BARANG"/>
    <n v="100"/>
    <n v="0"/>
    <s v="EZ"/>
    <s v="Bulanan"/>
    <s v="1 SET POMPA SEDOT MANUAL (1 POMPA DAN 1 SELANG)"/>
    <m/>
    <n v="15000"/>
    <n v="0"/>
    <n v="0"/>
    <n v="15000"/>
    <m/>
    <s v="Diskon"/>
    <n v="9000"/>
    <n v="6000"/>
    <n v="82000"/>
    <n v="1230"/>
    <s v="Minar (ar)"/>
    <m/>
    <d v="2026-07-03T00:00:00"/>
    <s v="HUBUNGI PENERIMA (LANGSUNG ANTAR KE ALAMAT)"/>
    <x v="0"/>
    <m/>
    <s v="VIP"/>
    <m/>
    <m/>
    <s v="Tidak"/>
    <s v="COD"/>
    <n v="67000"/>
    <s v="Recon"/>
    <n v="74770"/>
    <x v="15"/>
  </r>
  <r>
    <s v="1360380199"/>
    <d v="2026-07-01T00:00:00"/>
    <s v="MEIKA-BERKARYA"/>
    <s v="Meika Berkarya"/>
    <s v="6287818525580"/>
    <s v="Kab. Kuningan"/>
    <s v="Cilimus"/>
    <s v="Jl. Panawuan Indrapatra, Panawuan"/>
    <s v="Frans asmoko (Ad)"/>
    <s v="6282211619688"/>
    <x v="13"/>
    <s v="Kab. Katingan"/>
    <s v="Katingan Hilir"/>
    <s v="Kel/Desa kasongan lama RT 13 RW 03 JLN pahlawan"/>
    <n v="1"/>
    <s v="BARANG"/>
    <n v="100"/>
    <n v="0"/>
    <s v="EZ"/>
    <s v="Bulanan"/>
    <s v="BELI 1 DAPAT 2 Kacamata Autofokus"/>
    <m/>
    <n v="63000"/>
    <n v="0"/>
    <n v="0"/>
    <n v="63000"/>
    <m/>
    <s v="Diskon"/>
    <n v="25200"/>
    <n v="37800"/>
    <n v="103000"/>
    <n v="1545"/>
    <m/>
    <m/>
    <m/>
    <m/>
    <x v="1"/>
    <m/>
    <s v="VIP"/>
    <m/>
    <m/>
    <s v="Tidak"/>
    <s v="COD"/>
    <n v="40000"/>
    <s v="-"/>
    <n v="63655"/>
    <x v="20"/>
  </r>
  <r>
    <s v="1359040581"/>
    <d v="2026-07-01T00:00:00"/>
    <s v="MEIKA-BERKARYA"/>
    <s v="Meika Berkarya"/>
    <s v="6287818525580"/>
    <s v="Kab. Kuningan"/>
    <s v="Cilimus"/>
    <s v="Jl. Panawuan Indrapatra, Panawuan"/>
    <s v="Arifin (ib)"/>
    <s v="6285754341488"/>
    <x v="19"/>
    <s v="Kab. Berau"/>
    <s v="Tanjung Redeb"/>
    <s v="RT 11 kelurahan karang ambun"/>
    <n v="1"/>
    <s v="BARANG"/>
    <n v="100"/>
    <n v="0"/>
    <s v="EZ"/>
    <s v="Bulanan"/>
    <s v="Beli 1 Gratis 1 Gelang Retro Terapi Batu Giok"/>
    <m/>
    <n v="79000"/>
    <n v="0"/>
    <n v="0"/>
    <n v="79000"/>
    <m/>
    <s v="Diskon"/>
    <n v="31600"/>
    <n v="47400"/>
    <n v="149000"/>
    <n v="2235"/>
    <m/>
    <m/>
    <m/>
    <m/>
    <x v="1"/>
    <m/>
    <s v="VIP"/>
    <m/>
    <m/>
    <s v="Tidak"/>
    <s v="COD"/>
    <n v="70000"/>
    <s v="-"/>
    <n v="99365"/>
    <x v="20"/>
  </r>
  <r>
    <s v="1359399470"/>
    <d v="2026-07-01T00:00:00"/>
    <s v="MEIKA-BERKARYA"/>
    <s v="Meika Berkarya"/>
    <s v="6287818525580"/>
    <s v="Kab. Kuningan"/>
    <s v="Cilimus"/>
    <s v="Jl. Panawuan Indrapatra, Panawuan"/>
    <s v="Andy Setiyawan (PS)"/>
    <s v="62895323805522"/>
    <x v="15"/>
    <s v="Kab. Sukoharjo"/>
    <s v="Mojolaban"/>
    <s v="Gendengan RT/RW 04/03 Desa. Wirun (patokan. Rumah makan padang kawan lamo mojolaban. ANTRAKN LANGSUNG KE ALAMAT)"/>
    <n v="1"/>
    <s v="BARANG"/>
    <n v="100"/>
    <n v="0"/>
    <s v="EZ"/>
    <s v="Bulanan"/>
    <s v="Beli 1 Gratis 1 Gelang Retro Terapi Batu Giok"/>
    <m/>
    <n v="25000"/>
    <n v="0"/>
    <n v="0"/>
    <n v="25000"/>
    <m/>
    <s v="Diskon"/>
    <n v="18000"/>
    <n v="7000"/>
    <n v="95000"/>
    <n v="1425"/>
    <s v="Andy Setiyawan (PS)"/>
    <m/>
    <d v="2026-07-03T00:00:00"/>
    <m/>
    <x v="0"/>
    <m/>
    <s v="VIP"/>
    <m/>
    <m/>
    <s v="Tidak"/>
    <s v="COD"/>
    <n v="70000"/>
    <s v="Recon"/>
    <n v="86575"/>
    <x v="15"/>
  </r>
  <r>
    <s v="1359402580"/>
    <d v="2026-07-01T00:00:00"/>
    <s v="MEIKA-BERKARYA"/>
    <s v="Meika Berkarya"/>
    <s v="6287818525580"/>
    <s v="Kab. Kuningan"/>
    <s v="Cilimus"/>
    <s v="Jl. Panawuan Indrapatra, Panawuan, Kec. Cigandamekar, Kabupaten Kuningan, Jawa Barat"/>
    <s v="Tonni nababan/Sosor Pelean (Rs)"/>
    <s v="6282161867226"/>
    <x v="0"/>
    <s v="Kab. Humbang Hasundutan"/>
    <s v="Lintong Nihuta"/>
    <s v="Jalan Damai, Dusun III, Desa Nagasaribu I, Kec Lintong Nihuta"/>
    <n v="1"/>
    <s v="BARANG"/>
    <n v="100"/>
    <n v="0"/>
    <s v="EZ"/>
    <s v="Bulanan"/>
    <s v="1 TOPI KOMANDO (H)"/>
    <m/>
    <n v="54000"/>
    <n v="0"/>
    <n v="0"/>
    <n v="54000"/>
    <m/>
    <s v="Diskon"/>
    <n v="21600"/>
    <n v="32400"/>
    <n v="134000"/>
    <n v="2010"/>
    <s v="Tonni nababan/Sosor Pelean (Rs)"/>
    <m/>
    <d v="2026-07-08T00:00:00"/>
    <s v="HUBUNGI PENERIMA (LANGSUNG ANTAR KE ALAMAT)"/>
    <x v="0"/>
    <m/>
    <s v="VIP"/>
    <m/>
    <m/>
    <s v="Tidak"/>
    <s v="COD"/>
    <n v="80000"/>
    <s v="-"/>
    <n v="99590"/>
    <x v="3"/>
  </r>
  <r>
    <s v="1359101938"/>
    <d v="2026-07-01T00:00:00"/>
    <s v="MEIKA-BERKARYA"/>
    <s v="Meika Berkarya"/>
    <s v="6287818525580"/>
    <s v="Kab. Kuningan"/>
    <s v="Cilimus"/>
    <s v="Jl. Panawuan Indrapatra, Panawuan"/>
    <s v="Ketut Widiarma (kin)"/>
    <s v="6287745438282"/>
    <x v="12"/>
    <s v="Kab. Jembrana"/>
    <s v="Melaya"/>
    <s v="Banjar Mekarsari, Desa Manistutu Tempek 3 No. 01 (TELPON NO WHATSAPP PENERIMA)"/>
    <n v="1"/>
    <s v="BARANG"/>
    <n v="100"/>
    <n v="0"/>
    <s v="EZ"/>
    <s v="Bulanan"/>
    <s v="Beli 1 Gratis 1 Parfum Mobil"/>
    <m/>
    <n v="38000"/>
    <n v="0"/>
    <n v="0"/>
    <n v="38000"/>
    <m/>
    <s v="Diskon"/>
    <n v="15200"/>
    <n v="22800"/>
    <n v="142000"/>
    <n v="2130"/>
    <s v="Ketut Widiarma (kin)"/>
    <m/>
    <d v="2026-07-05T00:00:00"/>
    <m/>
    <x v="0"/>
    <m/>
    <s v="VIP"/>
    <m/>
    <m/>
    <s v="Tidak"/>
    <s v="COD"/>
    <n v="104000"/>
    <s v="Recon"/>
    <n v="117070"/>
    <x v="14"/>
  </r>
  <r>
    <s v="1359343911"/>
    <d v="2026-07-01T00:00:00"/>
    <s v="MEIKA-BERKARYA"/>
    <s v="Meika Berkarya"/>
    <s v="6287818525580"/>
    <s v="Kab. Kuningan"/>
    <s v="Cilimus"/>
    <s v="Jl. Panawuan Indrapatra, Panawuan"/>
    <s v="Mang Cece Od."/>
    <s v="628157041931"/>
    <x v="24"/>
    <s v="Jakarta Selatan"/>
    <s v="Kebayoran Baru"/>
    <s v="Jl. Gandaria 1 Gg. Hj. Anom Rt 01 08 Kec Kebayoran Baru Kelurahan Kramat Pela (DIANTAR LANGSUNG KE ALAMAT PENERIMA)."/>
    <n v="1"/>
    <s v="BARANG"/>
    <n v="100"/>
    <n v="0"/>
    <s v="EZ"/>
    <s v="Bulanan"/>
    <s v="Beli 1 Gratis 1 Gelang Retro Terapi Batu Giok"/>
    <m/>
    <n v="14000"/>
    <n v="0"/>
    <n v="0"/>
    <n v="14000"/>
    <m/>
    <s v="Diskon"/>
    <n v="8000"/>
    <n v="6000"/>
    <n v="83000"/>
    <n v="1245"/>
    <s v="Meika Berkarya"/>
    <m/>
    <d v="2026-07-08T00:00:00"/>
    <m/>
    <x v="1"/>
    <m/>
    <s v="VIP"/>
    <m/>
    <m/>
    <s v="Tidak"/>
    <s v="COD"/>
    <n v="69000"/>
    <s v="-"/>
    <n v="75755"/>
    <x v="3"/>
  </r>
  <r>
    <s v="1360326580"/>
    <d v="2026-07-01T00:00:00"/>
    <s v="MEIKA-BERKARYA"/>
    <s v="Meika Berkarya"/>
    <s v="6287818525580"/>
    <s v="Kab. Kuningan"/>
    <s v="Cilimus"/>
    <s v="Jl. Panawuan Indrapatra, Panawuan"/>
    <s v="Nia (BY)"/>
    <s v="6285866081970"/>
    <x v="15"/>
    <s v="Kab. Cilacap"/>
    <s v="Cilacap Tengah"/>
    <s v="Jln baleng RT 8 RW 12, desa Sidakaya (Pinggir jalan)"/>
    <n v="1"/>
    <s v="BARANG"/>
    <n v="100"/>
    <n v="0"/>
    <s v="EZ"/>
    <s v="Bulanan"/>
    <s v="BELI 1 , Warna: BLACK Topi Visor Anti UV"/>
    <m/>
    <n v="20000"/>
    <n v="0"/>
    <n v="0"/>
    <n v="20000"/>
    <m/>
    <s v="Diskon"/>
    <n v="13000"/>
    <n v="7000"/>
    <n v="104000"/>
    <n v="1560"/>
    <m/>
    <m/>
    <m/>
    <m/>
    <x v="1"/>
    <m/>
    <s v="VIP"/>
    <m/>
    <m/>
    <s v="Tidak"/>
    <s v="COD"/>
    <n v="84000"/>
    <s v="-"/>
    <n v="95440"/>
    <x v="20"/>
  </r>
  <r>
    <s v="1360033901"/>
    <d v="2026-07-01T00:00:00"/>
    <s v="MEIKA-BERKARYA"/>
    <s v="Meika Berkarya"/>
    <s v="6287818525580"/>
    <s v="Kab. Kuningan"/>
    <s v="Cilimus"/>
    <s v="Jl. Panawuan Indrapatra, Panawuan"/>
    <s v="Zakaria (ib)"/>
    <s v="6282293138975"/>
    <x v="23"/>
    <s v="Kab. Kolaka"/>
    <s v="Pomalaa"/>
    <s v="Dusun hakanggapu Desa sopura"/>
    <n v="1"/>
    <s v="BARANG"/>
    <n v="100"/>
    <n v="0"/>
    <s v="EZ"/>
    <s v="Bulanan"/>
    <s v="Beli 1 Gratis 1 Parfum Mobil"/>
    <m/>
    <n v="85000"/>
    <n v="0"/>
    <n v="0"/>
    <n v="85000"/>
    <m/>
    <s v="Diskon"/>
    <n v="34000"/>
    <n v="51000"/>
    <n v="189000"/>
    <n v="2835"/>
    <m/>
    <m/>
    <m/>
    <m/>
    <x v="1"/>
    <m/>
    <s v="VIP"/>
    <m/>
    <m/>
    <s v="Tidak"/>
    <s v="COD"/>
    <n v="104000"/>
    <s v="-"/>
    <n v="135165"/>
    <x v="20"/>
  </r>
  <r>
    <s v="1360396233"/>
    <d v="2026-07-01T00:00:00"/>
    <s v="MEIKA-BERKARYA"/>
    <s v="Meika Berkarya"/>
    <s v="6287818525580"/>
    <s v="Kab. Kuningan"/>
    <s v="Cilimus"/>
    <s v="Jl. Panawuan Indrapatra, Panawuan"/>
    <s v="Nariyah /mm Anjar (PS)"/>
    <s v="6281999069606"/>
    <x v="24"/>
    <s v="Jakarta Utara"/>
    <s v="Cilincing"/>
    <s v="Jln. Pedongkelan RT 02 RW 09 No. Rumah 3B Kelurahan. Cilincing  (ANTRAKN LANGSUNG KE ALAMAT)"/>
    <n v="1"/>
    <s v="BARANG"/>
    <n v="100"/>
    <n v="0"/>
    <s v="EZ"/>
    <s v="Bulanan"/>
    <s v="Beli 1 Gratis 1 Gelang Retro Terapi Batu Giok"/>
    <m/>
    <n v="14000"/>
    <n v="0"/>
    <n v="0"/>
    <n v="14000"/>
    <m/>
    <s v="Diskon"/>
    <n v="8000"/>
    <n v="6000"/>
    <n v="84000"/>
    <n v="1260"/>
    <s v="Nariyah /mm Anjar (PS)"/>
    <m/>
    <d v="2026-07-03T00:00:00"/>
    <m/>
    <x v="0"/>
    <m/>
    <s v="VIP"/>
    <m/>
    <m/>
    <s v="Tidak"/>
    <s v="COD"/>
    <n v="70000"/>
    <s v="Recon"/>
    <n v="76740"/>
    <x v="15"/>
  </r>
  <r>
    <s v="1360296781"/>
    <d v="2026-07-01T00:00:00"/>
    <s v="MEIKA-BERKARYA"/>
    <s v="Meika Berkarya"/>
    <s v="6287818525580"/>
    <s v="Kab. Kuningan"/>
    <s v="Cilimus"/>
    <s v="Jl. Panawuan Indrapatra, Panawuan"/>
    <s v="Sarwono (PS)"/>
    <s v="6282273041515"/>
    <x v="27"/>
    <s v="Pekanbaru"/>
    <s v="Tenayan Raya - Kulim"/>
    <s v="Jl. Lintas Timur Km 18 Desa. Kulim (Warung pecel lele mbak wulan , depan pabrik spring bed )"/>
    <n v="1"/>
    <s v="BARANG"/>
    <n v="100"/>
    <n v="0"/>
    <s v="EZ"/>
    <s v="Bulanan"/>
    <s v="Beli 1 Gratis 1 Gelang Retro Terapi Batu Giok"/>
    <m/>
    <n v="43000"/>
    <n v="0"/>
    <n v="0"/>
    <n v="43000"/>
    <m/>
    <s v="Diskon"/>
    <n v="17200"/>
    <n v="25800"/>
    <n v="113000"/>
    <n v="1695"/>
    <s v="Sarwono (PS)"/>
    <m/>
    <d v="2026-07-06T00:00:00"/>
    <m/>
    <x v="0"/>
    <m/>
    <s v="VIP"/>
    <m/>
    <m/>
    <s v="Tidak"/>
    <s v="COD"/>
    <n v="70000"/>
    <s v="Recon"/>
    <n v="85505"/>
    <x v="7"/>
  </r>
  <r>
    <s v="1360354748"/>
    <d v="2026-07-01T00:00:00"/>
    <s v="MEIKA-BERKARYA"/>
    <s v="Meika Berkarya"/>
    <s v="6287818525580"/>
    <s v="Kab. Kuningan"/>
    <s v="Cilimus"/>
    <s v="Jl. Panawuan Indrapatra, Panawuan"/>
    <s v="Lalu Sukardi (PS)"/>
    <s v="6281287917151"/>
    <x v="28"/>
    <s v="Tangerang"/>
    <s v="Cibodas"/>
    <s v="Jl. Anusapati VIII No. 6 RT. 004 RW. 017 Kelurahan. Uwung Jaya"/>
    <n v="1"/>
    <s v="BARANG"/>
    <n v="100"/>
    <n v="0"/>
    <s v="EZ"/>
    <s v="Bulanan"/>
    <s v="Beli 1 Gratis 1 Gelang Retro Terapi Batu Giok"/>
    <m/>
    <n v="15000"/>
    <n v="0"/>
    <n v="0"/>
    <n v="15000"/>
    <m/>
    <s v="Diskon"/>
    <n v="6000"/>
    <n v="9000"/>
    <n v="0"/>
    <n v="0"/>
    <s v="Lalu Sukardi (PS)"/>
    <m/>
    <d v="2026-07-02T00:00:00"/>
    <m/>
    <x v="0"/>
    <m/>
    <s v="VIP"/>
    <m/>
    <m/>
    <s v="Tidak"/>
    <s v="NONCOD"/>
    <n v="-15000"/>
    <s v="-"/>
    <n v="-9000"/>
    <x v="25"/>
  </r>
  <r>
    <s v="1359562948"/>
    <d v="2026-07-01T00:00:00"/>
    <s v="MEIKA-BERKARYA"/>
    <s v="Meika Berkarya"/>
    <s v="6287818525580"/>
    <s v="Kab. Kuningan"/>
    <s v="Cilimus"/>
    <s v="Jl. Panawuan Indrapatra, Panawuan, Kec. Cigandamekar, Kabupaten Kuningan, Jawa Barat"/>
    <s v="Idi Widodo (Fr)"/>
    <s v="6281802732755"/>
    <x v="20"/>
    <s v="Kab. Gunungkidul"/>
    <s v="Wonosari"/>
    <s v="Desa Karangrejek RT02/RW01, Kec Wonosari"/>
    <n v="1"/>
    <s v="BARANG"/>
    <n v="100"/>
    <n v="0"/>
    <s v="EZ"/>
    <s v="Bulanan"/>
    <s v="1 SET POMPA SEDOT MANUAL (1 POMPA DAN 1 SELANG)"/>
    <m/>
    <n v="23000"/>
    <n v="0"/>
    <n v="0"/>
    <n v="23000"/>
    <m/>
    <s v="Diskon"/>
    <n v="16000"/>
    <n v="7000"/>
    <n v="92000"/>
    <n v="1380"/>
    <s v="ferianto"/>
    <m/>
    <d v="2026-07-03T00:00:00"/>
    <s v="HUBUNGI PENERIMA (LANGSUNG ANTAR KE ALAMAT)"/>
    <x v="0"/>
    <m/>
    <s v="VIP"/>
    <m/>
    <m/>
    <s v="Tidak"/>
    <s v="COD"/>
    <n v="69000"/>
    <s v="Recon"/>
    <n v="83620"/>
    <x v="15"/>
  </r>
  <r>
    <s v="1359563555"/>
    <d v="2026-07-01T00:00:00"/>
    <s v="MEIKA-BERKARYA"/>
    <s v="Meika Berkarya"/>
    <s v="6287818525580"/>
    <s v="Kab. Kuningan"/>
    <s v="Cilimus"/>
    <s v="Jl. Panawuan Indrapatra, Panawuan, Kec. Cigandamekar, Kabupaten Kuningan, Jawa Barat"/>
    <s v="Muhammad Aldi (Rs)"/>
    <s v="6285364477110"/>
    <x v="27"/>
    <s v="Pekanbaru"/>
    <s v="Sail"/>
    <s v="Jln. Ronggowarsito No. 58f, Kelurahan Cinta Raja, Kec Sail"/>
    <n v="1"/>
    <s v="BARANG"/>
    <n v="100"/>
    <n v="0"/>
    <s v="EZ"/>
    <s v="Bulanan"/>
    <s v="1 SET POMPA SEDOT MANUAL (1 POMPA DAN 1 SELANG)"/>
    <m/>
    <n v="43000"/>
    <n v="0"/>
    <n v="0"/>
    <n v="43000"/>
    <m/>
    <s v="Diskon"/>
    <n v="17200"/>
    <n v="25800"/>
    <n v="111000"/>
    <n v="1665"/>
    <s v="Muhammad Aldi (Rs)"/>
    <m/>
    <d v="2026-07-05T00:00:00"/>
    <s v="HUBUNGI PENERIMA (LANGSUNG ANTAR KE ALAMAT)"/>
    <x v="0"/>
    <m/>
    <s v="VIP"/>
    <m/>
    <m/>
    <s v="Tidak"/>
    <s v="COD"/>
    <n v="68000"/>
    <s v="Recon"/>
    <n v="83535"/>
    <x v="14"/>
  </r>
  <r>
    <s v="1360284364"/>
    <d v="2026-07-01T00:00:00"/>
    <s v="MEIKA-BERKARYA"/>
    <s v="Meika Berkarya"/>
    <s v="6287818525580"/>
    <s v="Kab. Kuningan"/>
    <s v="Cilimus"/>
    <s v="Jl. Panawuan Indrapatra, Panawuan"/>
    <s v="Muh ferdinan (Ib)"/>
    <s v="6282177766681"/>
    <x v="23"/>
    <s v="Bau Bau"/>
    <s v="Wolio"/>
    <s v="Kelurahan tomba jalan ahmat Yani belakang dokter agus nama BPK isna"/>
    <n v="1"/>
    <s v="BARANG"/>
    <n v="100"/>
    <n v="0"/>
    <s v="EZ"/>
    <s v="Bulanan"/>
    <s v="Beli 1 Pembesar Layar Hp"/>
    <m/>
    <n v="91000"/>
    <n v="0"/>
    <n v="0"/>
    <n v="91000"/>
    <m/>
    <s v="Diskon"/>
    <n v="36400"/>
    <n v="54600"/>
    <n v="161000"/>
    <n v="2415"/>
    <m/>
    <m/>
    <m/>
    <m/>
    <x v="1"/>
    <m/>
    <s v="VIP"/>
    <m/>
    <m/>
    <s v="Tidak"/>
    <s v="COD"/>
    <n v="70000"/>
    <s v="-"/>
    <n v="103985"/>
    <x v="20"/>
  </r>
  <r>
    <s v="1360399100"/>
    <d v="2026-07-01T00:00:00"/>
    <s v="MEIKA-BERKARYA"/>
    <s v="Meika Berkarya"/>
    <s v="6287818525580"/>
    <s v="Kab. Kuningan"/>
    <s v="Cilimus"/>
    <s v="Jl. Panawuan Indrapatra, Panawuan"/>
    <s v="Husain Ressa (ib)"/>
    <s v="6282348629345"/>
    <x v="14"/>
    <s v="Kab. Pinrang"/>
    <s v="Cempa"/>
    <s v="Wakka Desa Tadang Palie RT 002/RW 02 dekat masjid Al Madinah"/>
    <n v="1"/>
    <s v="BARANG"/>
    <n v="100"/>
    <n v="0"/>
    <s v="EZ"/>
    <s v="Bulanan"/>
    <s v="Beli 1 Gratis 1 Gelang Retro Terapi Batu Giok"/>
    <m/>
    <n v="61000"/>
    <n v="0"/>
    <n v="0"/>
    <n v="61000"/>
    <m/>
    <s v="Diskon"/>
    <n v="24400"/>
    <n v="36600"/>
    <n v="131000"/>
    <n v="1965"/>
    <m/>
    <m/>
    <m/>
    <m/>
    <x v="1"/>
    <m/>
    <s v="VIP"/>
    <m/>
    <m/>
    <s v="Tidak"/>
    <s v="COD"/>
    <n v="70000"/>
    <s v="-"/>
    <n v="92435"/>
    <x v="20"/>
  </r>
  <r>
    <s v="1360387326"/>
    <d v="2026-07-01T00:00:00"/>
    <s v="MEIKA-BERKARYA"/>
    <s v="Meika Berkarya"/>
    <s v="6287818525580"/>
    <s v="Kab. Kuningan"/>
    <s v="Cilimus"/>
    <s v="Jl. Panawuan Indrapatra, Panawuan"/>
    <s v="Muzi Od."/>
    <s v="6282296421507"/>
    <x v="23"/>
    <s v="Kab. Buton Selatan"/>
    <s v="Batauga"/>
    <s v="Jln. Gajahmada, Lingkungan Konde, Kelurahan Laompo, Kecamatan Batauga, Kabupaten Buton Selatan, Provinsi Sulawesi Tenggara kode pos 93752"/>
    <n v="1"/>
    <s v="BARANG"/>
    <n v="100"/>
    <n v="0"/>
    <s v="EZ"/>
    <s v="Bulanan"/>
    <s v="Beli 1 Gratis 1 Sikat Punggug"/>
    <m/>
    <n v="91000"/>
    <n v="0"/>
    <n v="0"/>
    <n v="91000"/>
    <m/>
    <s v="Diskon"/>
    <n v="36400"/>
    <n v="54600"/>
    <n v="161000"/>
    <n v="2415"/>
    <m/>
    <m/>
    <m/>
    <m/>
    <x v="1"/>
    <m/>
    <s v="VIP"/>
    <m/>
    <m/>
    <s v="Tidak"/>
    <s v="COD"/>
    <n v="70000"/>
    <s v="-"/>
    <n v="103985"/>
    <x v="20"/>
  </r>
  <r>
    <s v="1360295284"/>
    <d v="2026-07-01T00:00:00"/>
    <s v="MEIKA-BERKARYA"/>
    <s v="Meika Berkarya"/>
    <s v="6287818525580"/>
    <s v="Kab. Kuningan"/>
    <s v="Cilimus"/>
    <s v="Jl. Panawuan Indrapatra, Panawuan"/>
    <s v="Mieke Assa (PS)"/>
    <s v="6281315315388"/>
    <x v="3"/>
    <s v="Kab. Minahasa Utara"/>
    <s v="Kauditan"/>
    <s v="ASPOL Jaga 8 Desa. Kauditan 2 (ANTRAKN LANGSUNG KE ALAMAT)"/>
    <n v="1"/>
    <s v="BARANG"/>
    <n v="100"/>
    <n v="0"/>
    <s v="EZ"/>
    <s v="Bulanan"/>
    <s v="Beli 1 Gratis 1 Sikat Punggug"/>
    <m/>
    <n v="87000"/>
    <n v="0"/>
    <n v="0"/>
    <n v="87000"/>
    <m/>
    <s v="Diskon"/>
    <n v="34800"/>
    <n v="52200"/>
    <n v="157000"/>
    <n v="2355"/>
    <m/>
    <m/>
    <m/>
    <m/>
    <x v="1"/>
    <m/>
    <s v="VIP"/>
    <m/>
    <m/>
    <s v="Tidak"/>
    <s v="COD"/>
    <n v="70000"/>
    <s v="-"/>
    <n v="102445"/>
    <x v="20"/>
  </r>
  <r>
    <s v="1360290907"/>
    <d v="2026-07-01T00:00:00"/>
    <s v="MEIKA-BERKARYA"/>
    <s v="Meika Berkarya"/>
    <s v="6287818525580"/>
    <s v="Kab. Kuningan"/>
    <s v="Cilimus"/>
    <s v="Jl. Panawuan Indrapatra, Panawuan"/>
    <s v="Fildzah Ajrina (Bar)"/>
    <s v="628114500607"/>
    <x v="8"/>
    <s v="Palu"/>
    <s v="Palu Selatan"/>
    <s v="Jl. Elang, Lorong Bengkel Motor Mandiri, RT 003/RW 003, Kel. Birobuli Selatan (Rumah putih paling ujung sebelah kiri, dekat lahan kosong), Kec. Palu Selatan (DIANTAR LANGSUNG KE ALAMAT PENERIMA)"/>
    <n v="1"/>
    <s v="BARANG"/>
    <n v="100"/>
    <n v="0"/>
    <s v="EZ"/>
    <s v="Bulanan"/>
    <s v="Beli 1 Spray Pembersih Interior Mobil"/>
    <m/>
    <n v="68000"/>
    <n v="0"/>
    <n v="0"/>
    <n v="68000"/>
    <m/>
    <s v="Diskon"/>
    <n v="27200"/>
    <n v="40800"/>
    <n v="152000"/>
    <n v="2280"/>
    <m/>
    <m/>
    <m/>
    <m/>
    <x v="1"/>
    <m/>
    <s v="VIP"/>
    <m/>
    <m/>
    <s v="Tidak"/>
    <s v="COD"/>
    <n v="84000"/>
    <s v="-"/>
    <n v="108920"/>
    <x v="20"/>
  </r>
  <r>
    <s v="1360396696"/>
    <d v="2026-07-01T00:00:00"/>
    <s v="MEIKA-BERKARYA"/>
    <s v="Meika Berkarya"/>
    <s v="6287818525580"/>
    <s v="Kab. Kuningan"/>
    <s v="Cilimus"/>
    <s v="Jl. Panawuan Indrapatra, Panawuan"/>
    <s v="Karim (PS)"/>
    <s v="6282198050518"/>
    <x v="23"/>
    <s v="Kab. Kolaka"/>
    <s v="Kolaka"/>
    <s v="Jln. Stapak ke 2. Sulawesi tenggara. Lorong Bendungan Kelurahan. Balandete (disamping stadion gelora)"/>
    <n v="1"/>
    <s v="BARANG"/>
    <n v="100"/>
    <n v="0"/>
    <s v="EZ"/>
    <s v="Bulanan"/>
    <s v="Beli 1 Gratis 1 Gelang Retro Terapi Batu Giok"/>
    <m/>
    <n v="91000"/>
    <n v="0"/>
    <n v="0"/>
    <n v="91000"/>
    <m/>
    <s v="Diskon"/>
    <n v="36400"/>
    <n v="54600"/>
    <n v="160000"/>
    <n v="2400"/>
    <m/>
    <m/>
    <m/>
    <m/>
    <x v="1"/>
    <m/>
    <s v="VIP"/>
    <m/>
    <m/>
    <s v="Tidak"/>
    <s v="COD"/>
    <n v="69000"/>
    <s v="-"/>
    <n v="103000"/>
    <x v="20"/>
  </r>
  <r>
    <s v="1360393320"/>
    <d v="2026-07-01T00:00:00"/>
    <s v="MEIKA-BERKARYA"/>
    <s v="Meika Berkarya"/>
    <s v="6287818525580"/>
    <s v="Kab. Kuningan"/>
    <s v="Cilimus"/>
    <s v="Jl. Panawuan Indrapatra, Panawuan"/>
    <s v="Taufik Od."/>
    <s v="6285174172104"/>
    <x v="3"/>
    <s v="Kab. Bolaang Mongondow Utara"/>
    <s v="Bolangitang Barat"/>
    <s v="Desa Iyok Kec Bolang Itang Barat (DIANTAR LANGSUNG KE ALAMAT PENERIMA) Jalan Trans Sulawesi Depan Kantor BP3K Bolmut."/>
    <n v="1"/>
    <s v="BARANG"/>
    <n v="100"/>
    <n v="0"/>
    <s v="EZ"/>
    <s v="Bulanan"/>
    <s v="Beli 1 Gratis 1 Gelang Retro Terapi Batu Giok"/>
    <m/>
    <n v="114000"/>
    <n v="0"/>
    <n v="0"/>
    <n v="114000"/>
    <m/>
    <s v="Diskon"/>
    <n v="45600"/>
    <n v="68400"/>
    <n v="185000"/>
    <n v="2775"/>
    <s v="Taufik Od."/>
    <m/>
    <d v="2026-07-08T00:00:00"/>
    <m/>
    <x v="0"/>
    <m/>
    <s v="VIP"/>
    <m/>
    <m/>
    <s v="Tidak"/>
    <s v="COD"/>
    <n v="71000"/>
    <s v="-"/>
    <n v="113825"/>
    <x v="3"/>
  </r>
  <r>
    <s v="1360394709"/>
    <d v="2026-07-01T00:00:00"/>
    <s v="MEIKA-BERKARYA"/>
    <s v="Meika Berkarya"/>
    <s v="6287818525580"/>
    <s v="Kab. Kuningan"/>
    <s v="Cilimus"/>
    <s v="Jl. Panawuan Indrapatra, Panawuan"/>
    <s v="Andreas Mutholib (PS)"/>
    <s v="6281110031908"/>
    <x v="28"/>
    <s v="Tangerang"/>
    <s v="Cipondoh"/>
    <s v="Perumahan Banjar Wijaya Blok 12 No. 26 Jl.Lili Paris Cipondoh RT/RW 001/010 Kelurahan. Poris Plawad Indah (ANTRAKN LANGSUNG KE ALAMAT)"/>
    <n v="1"/>
    <s v="BARANG"/>
    <n v="100"/>
    <n v="0"/>
    <s v="EZ"/>
    <s v="Bulanan"/>
    <s v="Beli 1 Gratis 1 Gelang Retro Terapi Batu Giok"/>
    <m/>
    <n v="15000"/>
    <n v="0"/>
    <n v="0"/>
    <n v="15000"/>
    <m/>
    <s v="Diskon"/>
    <n v="9000"/>
    <n v="6000"/>
    <n v="85000"/>
    <n v="1275"/>
    <s v="Andreas Mutholib (PS)"/>
    <m/>
    <d v="2026-07-03T00:00:00"/>
    <m/>
    <x v="0"/>
    <m/>
    <s v="VIP"/>
    <m/>
    <m/>
    <s v="Tidak"/>
    <s v="COD"/>
    <n v="70000"/>
    <s v="Recon"/>
    <n v="77725"/>
    <x v="15"/>
  </r>
  <r>
    <s v="1359509953"/>
    <d v="2026-07-01T00:00:00"/>
    <s v="MEIKA-BERKARYA"/>
    <s v="Meika Berkarya"/>
    <s v="6287818525580"/>
    <s v="Kab. Kuningan"/>
    <s v="Cilimus"/>
    <s v="Jl. Panawuan Indrapatra, Panawuan"/>
    <s v="Ahmadiah Diah (RM)"/>
    <s v="6285385409214"/>
    <x v="14"/>
    <s v="Makassar"/>
    <s v="Ujung Pandang"/>
    <s v="Jln gunung lompobattang lorong 96 RT 1 RW 1 no 5 kelurahan pisang utara kecamatan ujung pandang"/>
    <n v="1"/>
    <s v="BARANG"/>
    <n v="100"/>
    <n v="0"/>
    <s v="EZ"/>
    <s v="Bulanan"/>
    <s v="Beli 1 Alat Peras Buah"/>
    <m/>
    <n v="60000"/>
    <n v="0"/>
    <n v="0"/>
    <n v="60000"/>
    <m/>
    <s v="Diskon"/>
    <n v="24000"/>
    <n v="36000"/>
    <n v="140000"/>
    <n v="2100"/>
    <s v="Ahmadiah Diah (RM)"/>
    <m/>
    <d v="2026-07-06T00:00:00"/>
    <m/>
    <x v="0"/>
    <m/>
    <s v="VIP"/>
    <m/>
    <m/>
    <s v="Tidak"/>
    <s v="COD"/>
    <n v="80000"/>
    <s v="Recon"/>
    <n v="101900"/>
    <x v="7"/>
  </r>
  <r>
    <s v="1358515017"/>
    <d v="2026-07-01T00:00:00"/>
    <s v="MEIKA-BERKARYA"/>
    <s v="Meika Berkarya"/>
    <s v="6287818525580"/>
    <s v="Kab. Kuningan"/>
    <s v="Cilimus"/>
    <s v="Jl. Panawuan Indrapatra, Panawuan, Kec. Cigandamekar, Kabupaten Kuningan, Jawa Barat"/>
    <s v="Mamad (rz)"/>
    <s v="62895405761260"/>
    <x v="5"/>
    <s v="Pontianak"/>
    <s v="Pontianak Utara"/>
    <s v="Jln Budi Utomo Gg Mandiri 2 RT 01 RW 04 Desa Siantan Hilir, Kec Pontianak Utara"/>
    <n v="1"/>
    <s v="BARANG"/>
    <n v="100"/>
    <n v="0"/>
    <s v="EZ"/>
    <s v="Bulanan"/>
    <s v="2 SET POMPA SEDOT MANUAL (2 POMPA DAN 2 SELANG)"/>
    <m/>
    <n v="44000"/>
    <n v="0"/>
    <n v="0"/>
    <n v="44000"/>
    <m/>
    <s v="Diskon"/>
    <n v="17600"/>
    <n v="26400"/>
    <n v="175000"/>
    <n v="2625"/>
    <m/>
    <m/>
    <m/>
    <s v="HUBUNGI PENERIMA (LANGSUNG ANTAR KE ALAMAT)"/>
    <x v="1"/>
    <m/>
    <s v="VIP"/>
    <m/>
    <m/>
    <s v="Tidak"/>
    <s v="COD"/>
    <n v="131000"/>
    <s v="-"/>
    <n v="145975"/>
    <x v="20"/>
  </r>
  <r>
    <s v="1359245346"/>
    <d v="2026-07-01T00:00:00"/>
    <s v="MEIKA-BERKARYA"/>
    <s v="Meika Berkarya"/>
    <s v="6287818525580"/>
    <s v="Kab. Kuningan"/>
    <s v="Cilimus"/>
    <s v="Jl. Panawuan Indrapatra, Panawuan, Kec. Cigandamekar, Kabupaten Kuningan, Jawa Barat"/>
    <s v="Dedih Suryadi (Fr)"/>
    <s v="6287722048043"/>
    <x v="26"/>
    <s v="Kab. Bandung"/>
    <s v="Bojongsoang"/>
    <s v="Jln Rancawaliswis RT05/RW12 Desa Tegalluar, Kec Bojongsoang"/>
    <n v="1"/>
    <s v="BARANG"/>
    <n v="100"/>
    <n v="0"/>
    <s v="EZ"/>
    <s v="Bulanan"/>
    <s v="1 SET GIGI PALSU"/>
    <m/>
    <n v="12000"/>
    <n v="0"/>
    <n v="0"/>
    <n v="12000"/>
    <m/>
    <s v="Diskon"/>
    <n v="4800"/>
    <n v="7200"/>
    <n v="0"/>
    <n v="0"/>
    <s v="Dedih Suryadi (Fr)"/>
    <m/>
    <d v="2026-07-02T00:00:00"/>
    <s v="HUBUNGI PENERIMA (LANGSUNG ANTAR KE ALAMAT)"/>
    <x v="0"/>
    <m/>
    <s v="VIP"/>
    <m/>
    <m/>
    <s v="Tidak"/>
    <s v="NONCOD"/>
    <n v="-12000"/>
    <s v="-"/>
    <n v="-7200"/>
    <x v="25"/>
  </r>
  <r>
    <s v="1360304650"/>
    <d v="2026-07-01T00:00:00"/>
    <s v="MEIKA-BERKARYA"/>
    <s v="Meika Berkarya"/>
    <s v="6287818525580"/>
    <s v="Kab. Kuningan"/>
    <s v="Cilimus"/>
    <s v="Jl. Panawuan Indrapatra, Panawuan, Kec. Cigandamekar, Kabupaten Kuningan, Jawa Barat"/>
    <s v="Umar charis ( Di)"/>
    <s v="6281272808322"/>
    <x v="16"/>
    <s v="Kab. Malang"/>
    <s v="Jabung"/>
    <s v="Desa Gunung mekar RT 01 RW 05 ,Komplek Pon.Pes Miftahul Huda Jl. Kupang, Kecamatan Jabung"/>
    <n v="1"/>
    <s v="BARANG"/>
    <n v="100"/>
    <n v="0"/>
    <s v="EZ"/>
    <s v="Bulanan"/>
    <s v="1 SET GIGI PALSU"/>
    <m/>
    <n v="25000"/>
    <n v="0"/>
    <n v="0"/>
    <n v="25000"/>
    <m/>
    <s v="Diskon"/>
    <n v="16000"/>
    <n v="9000"/>
    <n v="100000"/>
    <n v="1500"/>
    <s v="ybs"/>
    <m/>
    <d v="2026-07-06T00:00:00"/>
    <s v="HUBUNGI PENERIMA (LANGSUNG ANTAR KE ALAMAT)"/>
    <x v="1"/>
    <m/>
    <s v="VIP"/>
    <m/>
    <m/>
    <s v="Tidak"/>
    <s v="COD"/>
    <n v="75000"/>
    <s v="-"/>
    <n v="89500"/>
    <x v="7"/>
  </r>
  <r>
    <s v="1359512067"/>
    <d v="2026-07-01T00:00:00"/>
    <s v="MEIKA-BERKARYA"/>
    <s v="Meika Berkarya"/>
    <s v="6287818525580"/>
    <s v="Kab. Kuningan"/>
    <s v="Cilimus"/>
    <s v="Jl. Panawuan Indrapatra, Panawuan"/>
    <s v="Sukiyat (Kin)"/>
    <s v="6282285347799"/>
    <x v="10"/>
    <s v="Kab. Musi Rawas"/>
    <s v="Muara Kelingi"/>
    <s v="Desa Karya Mukti Sp 4 RT06, Lorong Masjid Al Mutaqin, Bisa Restu Niken Sulistiawati (Rumah Pagar Besi Warna Hitam)"/>
    <n v="1"/>
    <s v="BARANG"/>
    <n v="100"/>
    <n v="0"/>
    <s v="EZ"/>
    <s v="Bulanan"/>
    <s v="Beli 1 Gratis 1 Parfum Mobil"/>
    <m/>
    <n v="37000"/>
    <n v="0"/>
    <n v="0"/>
    <n v="37000"/>
    <m/>
    <s v="Diskon"/>
    <n v="14800"/>
    <n v="22200"/>
    <n v="141000"/>
    <n v="2115"/>
    <s v="Sukiyat (Kin)"/>
    <m/>
    <d v="2026-07-05T00:00:00"/>
    <m/>
    <x v="0"/>
    <m/>
    <s v="VIP"/>
    <m/>
    <m/>
    <s v="Tidak"/>
    <s v="COD"/>
    <n v="104000"/>
    <s v="Recon"/>
    <n v="116685"/>
    <x v="14"/>
  </r>
  <r>
    <s v="1360301196"/>
    <d v="2026-07-01T00:00:00"/>
    <s v="MEIKA-BERKARYA"/>
    <s v="Meika Berkarya"/>
    <s v="6287818525580"/>
    <s v="Kab. Kuningan"/>
    <s v="Cilimus"/>
    <s v="Jl. Panawuan Indrapatra, Panawuan"/>
    <s v="Aimar Od."/>
    <s v="62817781304"/>
    <x v="26"/>
    <s v="Cirebon"/>
    <s v="Kesambi"/>
    <s v="Karyamulya Rt 001 Rw 006 Kelurahan Harapan Mulya Kec Kesambi Cirebon (DIANTAR LANGSUNG KE ALAMAT PENERIMA)."/>
    <n v="1"/>
    <s v="BARANG"/>
    <n v="100"/>
    <n v="0"/>
    <s v="EZ"/>
    <s v="Bulanan"/>
    <s v="Beli 1 Gratis 1 Gelang Retro Terapi Batu Giok"/>
    <m/>
    <n v="8000"/>
    <n v="0"/>
    <n v="0"/>
    <n v="8000"/>
    <m/>
    <s v="Diskon"/>
    <n v="3000"/>
    <n v="5000"/>
    <n v="75000"/>
    <n v="1125"/>
    <s v="ybs"/>
    <m/>
    <d v="2026-07-02T00:00:00"/>
    <m/>
    <x v="0"/>
    <m/>
    <s v="VIP"/>
    <m/>
    <m/>
    <s v="Tidak"/>
    <s v="COD"/>
    <n v="67000"/>
    <s v="Recon"/>
    <n v="68875"/>
    <x v="25"/>
  </r>
  <r>
    <s v="1360395450"/>
    <d v="2026-07-01T00:00:00"/>
    <s v="MEIKA-BERKARYA"/>
    <s v="Meika Berkarya"/>
    <s v="6287818525580"/>
    <s v="Kab. Kuningan"/>
    <s v="Cilimus"/>
    <s v="Jl. Panawuan Indrapatra, Panawuan, Kec. Cigandamekar, Kabupaten Kuningan, Jawa Barat"/>
    <s v="Ririn Ayu (Rs)"/>
    <s v="6282190738054"/>
    <x v="19"/>
    <s v="Kab. Kutai Timur"/>
    <s v="Sangatta Utara"/>
    <s v="Gg Karya, RT 02, Desa Sangatta Utara, Kec Sangatta Utara"/>
    <n v="1"/>
    <s v="BARANG"/>
    <n v="100"/>
    <n v="0"/>
    <s v="EZ"/>
    <s v="Bulanan"/>
    <s v="1 SET GIGI PALSU"/>
    <m/>
    <n v="73000"/>
    <n v="0"/>
    <n v="0"/>
    <n v="73000"/>
    <m/>
    <s v="Diskon"/>
    <n v="29200"/>
    <n v="43800"/>
    <n v="133000"/>
    <n v="1995"/>
    <s v="Ririn Ayu (Rs)"/>
    <m/>
    <d v="2026-07-06T00:00:00"/>
    <s v="HUBUNGI PENERIMA (LANGSUNG ANTAR KE ALAMAT)"/>
    <x v="0"/>
    <m/>
    <s v="VIP"/>
    <m/>
    <m/>
    <s v="Tidak"/>
    <s v="COD"/>
    <n v="60000"/>
    <s v="Recon"/>
    <n v="87205"/>
    <x v="7"/>
  </r>
  <r>
    <s v="1360354921"/>
    <d v="2026-07-02T00:00:00"/>
    <s v="MEIKA-BERKARYA"/>
    <s v="Meika Berkarya"/>
    <s v="6287818525580"/>
    <s v="Kab. Kuningan"/>
    <s v="Cilimus"/>
    <s v="Jl. Panawuan Indrapatra, Panawuan"/>
    <s v="Sutini (Jj)"/>
    <s v="6281377741761"/>
    <x v="10"/>
    <s v="Kab. Banyuasin"/>
    <s v="Betung"/>
    <s v="Jln. Palembang Jambi Kelurahan /Desa Betung, Patokan rumah depan Tugu Polwan Showroom Jr. Motor"/>
    <n v="1"/>
    <s v="BARANG"/>
    <n v="100"/>
    <n v="0"/>
    <s v="EZ"/>
    <s v="Bulanan"/>
    <s v="Beli 1 Pembesar Layar Hp"/>
    <m/>
    <n v="41000"/>
    <n v="0"/>
    <n v="0"/>
    <n v="41000"/>
    <m/>
    <s v="Diskon"/>
    <n v="16400"/>
    <n v="24600"/>
    <n v="111000"/>
    <n v="1665"/>
    <s v="Meika Berkarya"/>
    <m/>
    <d v="2026-07-09T00:00:00"/>
    <m/>
    <x v="1"/>
    <m/>
    <s v="VIP"/>
    <m/>
    <m/>
    <s v="Tidak"/>
    <s v="COD"/>
    <n v="70000"/>
    <s v="-"/>
    <n v="84735"/>
    <x v="3"/>
  </r>
  <r>
    <s v="1360373664"/>
    <d v="2026-07-02T00:00:00"/>
    <s v="MEIKA-BERKARYA"/>
    <s v="Meika Berkarya"/>
    <s v="6287818525580"/>
    <s v="Kab. Kuningan"/>
    <s v="Cilimus"/>
    <s v="Jl. Panawuan Indrapatra, Panawuan"/>
    <s v="Amin Rais Od."/>
    <s v="6287885616658"/>
    <x v="19"/>
    <s v="Kab. Berau"/>
    <s v="Tanjung Redeb"/>
    <s v="Jl. Gatot Subroto Kelurahan Se,i Bedungun Tepat Di Pangkas Rambut Sahabat Kec Tanjung Redeb Berau (DIANTAR LANGSUNG KE ALAMAT PENERIMA)."/>
    <n v="1"/>
    <s v="BARANG"/>
    <n v="100"/>
    <n v="0"/>
    <s v="EZ"/>
    <s v="Bulanan"/>
    <s v="Beli 2 Pembesar Layar Hp"/>
    <m/>
    <n v="79000"/>
    <n v="0"/>
    <n v="0"/>
    <n v="79000"/>
    <m/>
    <s v="Diskon"/>
    <n v="31600"/>
    <n v="47400"/>
    <n v="183000"/>
    <n v="2745"/>
    <s v="Amin Rais Od."/>
    <m/>
    <d v="2026-07-08T00:00:00"/>
    <m/>
    <x v="0"/>
    <m/>
    <s v="VIP"/>
    <m/>
    <m/>
    <s v="Tidak"/>
    <s v="COD"/>
    <n v="104000"/>
    <s v="-"/>
    <n v="132855"/>
    <x v="9"/>
  </r>
  <r>
    <s v="1360367349"/>
    <d v="2026-07-02T00:00:00"/>
    <s v="MEIKA-BERKARYA"/>
    <s v="Meika Berkarya"/>
    <s v="6287818525580"/>
    <s v="Kab. Kuningan"/>
    <s v="Cilimus"/>
    <s v="Jl. Panawuan Indrapatra, Panawuan"/>
    <s v="Prai Pusop(Mar)."/>
    <s v="6282397976790"/>
    <x v="36"/>
    <s v="Kab. Yahukimo"/>
    <s v="Ubahak"/>
    <s v="Jln Otto kobak di distrik dekai sosomikma rt.000/000 desa.sosomikma kec.ubahak kab.yahukimo papua pegunungan"/>
    <n v="1"/>
    <s v="BARANG"/>
    <n v="100"/>
    <n v="0"/>
    <s v="EZ"/>
    <s v="Bulanan"/>
    <s v="Beli 1 Pembesar Layar Hp"/>
    <m/>
    <n v="141000"/>
    <n v="0"/>
    <n v="0"/>
    <n v="141000"/>
    <m/>
    <s v="Diskon"/>
    <n v="56400"/>
    <n v="84600"/>
    <n v="211000"/>
    <n v="3165"/>
    <m/>
    <m/>
    <m/>
    <m/>
    <x v="1"/>
    <m/>
    <s v="VIP"/>
    <m/>
    <m/>
    <s v="Tidak"/>
    <s v="COD"/>
    <n v="70000"/>
    <s v="-"/>
    <n v="123235"/>
    <x v="20"/>
  </r>
  <r>
    <s v="1360150320"/>
    <d v="2026-07-02T00:00:00"/>
    <s v="MEIKA-BERKARYA"/>
    <s v="Meika Berkarya"/>
    <s v="6287818525580"/>
    <s v="Kab. Kuningan"/>
    <s v="Cilimus"/>
    <s v="Jl. Panawuan Indrapatra, Panawuan"/>
    <s v="Yacobus Nahak (Kin)"/>
    <s v="6282285224012"/>
    <x v="1"/>
    <s v="Kab. Malaka"/>
    <s v="Malaka Tengah"/>
    <s v="Desa Bereliku, Dusun Marobo RT 001 RW 001 (LANGSUNG DIANTARKAN KE ALAMAT)"/>
    <n v="1"/>
    <s v="BARANG"/>
    <n v="100"/>
    <n v="0"/>
    <s v="EZ"/>
    <s v="Bulanan"/>
    <s v="Beli 1 Gratis 1 Sikat Punggug"/>
    <m/>
    <n v="81000"/>
    <n v="0"/>
    <n v="0"/>
    <n v="81000"/>
    <m/>
    <s v="Diskon"/>
    <n v="32400"/>
    <n v="48600"/>
    <n v="150000"/>
    <n v="2250"/>
    <m/>
    <m/>
    <m/>
    <m/>
    <x v="1"/>
    <m/>
    <s v="VIP"/>
    <m/>
    <m/>
    <s v="Tidak"/>
    <s v="COD"/>
    <n v="69000"/>
    <s v="-"/>
    <n v="99150"/>
    <x v="20"/>
  </r>
  <r>
    <s v="1360362861"/>
    <d v="2026-07-02T00:00:00"/>
    <s v="MEIKA-BERKARYA"/>
    <s v="Meika Berkarya"/>
    <s v="6287818525580"/>
    <s v="Kab. Kuningan"/>
    <s v="Cilimus"/>
    <s v="Jl. Panawuan Indrapatra, Panawuan"/>
    <s v="Pak eku (sp)"/>
    <s v="6281340648551"/>
    <x v="11"/>
    <s v="Kab. Boalemo"/>
    <s v="Botumoito"/>
    <s v="komplek masjid al-iman dusun 2 kelurahan  hutamonu"/>
    <n v="1"/>
    <s v="BARANG"/>
    <n v="100"/>
    <n v="0"/>
    <s v="EZ"/>
    <s v="Bulanan"/>
    <s v="Beli 1 Gratis 1 Parfum Mobil"/>
    <m/>
    <n v="85000"/>
    <n v="0"/>
    <n v="0"/>
    <n v="85000"/>
    <m/>
    <s v="Diskon"/>
    <n v="34000"/>
    <n v="51000"/>
    <n v="189000"/>
    <n v="2835"/>
    <m/>
    <m/>
    <m/>
    <m/>
    <x v="1"/>
    <m/>
    <s v="VIP"/>
    <m/>
    <m/>
    <s v="Tidak"/>
    <s v="COD"/>
    <n v="104000"/>
    <s v="-"/>
    <n v="135165"/>
    <x v="20"/>
  </r>
  <r>
    <s v="1360373556"/>
    <d v="2026-07-02T00:00:00"/>
    <s v="MEIKA-BERKARYA"/>
    <s v="Meika Berkarya"/>
    <s v="6287818525580"/>
    <s v="Kab. Kuningan"/>
    <s v="Cilimus"/>
    <s v="Jl. Panawuan Indrapatra, Panawuan, Kec. Cigandamekar, Kabupaten Kuningan, Jawa Barat"/>
    <s v="Inal mokoagow (Rs)"/>
    <s v="6285757781880"/>
    <x v="3"/>
    <s v="Kotamobagu"/>
    <s v="Kotamobagu Barat"/>
    <s v="RT 24, Kelurahan Gogagoman (Depan pabrik Coca cola) Kec Kotamobagu Barat"/>
    <n v="1"/>
    <s v="BARANG"/>
    <n v="100"/>
    <n v="0"/>
    <s v="EZ"/>
    <s v="Bulanan"/>
    <s v="1 SET GIGI PALSU"/>
    <m/>
    <n v="87000"/>
    <n v="0"/>
    <n v="0"/>
    <n v="87000"/>
    <m/>
    <s v="Diskon"/>
    <n v="34800"/>
    <n v="52200"/>
    <n v="147000"/>
    <n v="2205"/>
    <m/>
    <m/>
    <m/>
    <s v="HUBUNGI PENERIMA (LANGSUNG ANTAR KE ALAMAT)"/>
    <x v="1"/>
    <m/>
    <s v="VIP"/>
    <m/>
    <m/>
    <s v="Tidak"/>
    <s v="COD"/>
    <n v="60000"/>
    <s v="-"/>
    <n v="92595"/>
    <x v="20"/>
  </r>
  <r>
    <s v="1360375998"/>
    <d v="2026-07-02T00:00:00"/>
    <s v="MEIKA-BERKARYA"/>
    <s v="Meika Berkarya"/>
    <s v="6287818525580"/>
    <s v="Kab. Kuningan"/>
    <s v="Cilimus"/>
    <s v="Jl. Panawuan Indrapatra, Panawuan, Kec. Cigandamekar, Kabupaten Kuningan, Jawa Barat"/>
    <s v="Umar (Fr)"/>
    <s v="6281317230398"/>
    <x v="24"/>
    <s v="Jakarta Selatan"/>
    <s v="Kebayoran Lama"/>
    <s v="Jln Bintaro raya tanah kusir No 7 Kebayoran lama RT02/RW10 mesjid Nurul hidayah, Kec Kebayoran lama"/>
    <n v="1"/>
    <s v="BARANG"/>
    <n v="100"/>
    <n v="0"/>
    <s v="EZ"/>
    <s v="Bulanan"/>
    <s v="1 SET GIGI PALSU"/>
    <m/>
    <n v="14000"/>
    <n v="0"/>
    <n v="0"/>
    <n v="14000"/>
    <m/>
    <s v="Diskon"/>
    <n v="8000"/>
    <n v="6000"/>
    <n v="73000"/>
    <n v="1095"/>
    <s v="Umar (Fr)"/>
    <m/>
    <d v="2026-07-04T00:00:00"/>
    <s v="HUBUNGI PENERIMA (LANGSUNG ANTAR KE ALAMAT)"/>
    <x v="0"/>
    <m/>
    <s v="VIP"/>
    <m/>
    <m/>
    <s v="Tidak"/>
    <s v="COD"/>
    <n v="59000"/>
    <s v="Recon"/>
    <n v="65905"/>
    <x v="15"/>
  </r>
  <r>
    <s v="1360359096"/>
    <d v="2026-07-02T00:00:00"/>
    <s v="MEIKA-BERKARYA"/>
    <s v="Meika Berkarya"/>
    <s v="6287818525580"/>
    <s v="Kab. Kuningan"/>
    <s v="Cilimus"/>
    <s v="Jl. Panawuan Indrapatra, Panawuan"/>
    <s v="RENO MORENA (Jj)"/>
    <s v="6282255737122"/>
    <x v="1"/>
    <s v="Kab. Manggarai Barat"/>
    <s v="Komodo"/>
    <s v="Jln. Bougenvill Kelurahan /Desa Batu Cermin RT 01 RW 02, Rumah samping Vila Tanjung 5"/>
    <n v="1"/>
    <s v="BARANG"/>
    <n v="100"/>
    <n v="0"/>
    <s v="EZ"/>
    <s v="Bulanan"/>
    <s v="Beli 2 Gratis 2 Parfum Mobil"/>
    <m/>
    <n v="85000"/>
    <n v="0"/>
    <n v="0"/>
    <n v="85000"/>
    <m/>
    <s v="Diskon"/>
    <n v="34000"/>
    <n v="51000"/>
    <n v="270000"/>
    <n v="4050"/>
    <m/>
    <m/>
    <m/>
    <m/>
    <x v="1"/>
    <m/>
    <s v="VIP"/>
    <m/>
    <m/>
    <s v="Tidak"/>
    <s v="COD"/>
    <n v="185000"/>
    <s v="-"/>
    <n v="214950"/>
    <x v="20"/>
  </r>
  <r>
    <s v="1360389509"/>
    <d v="2026-07-02T00:00:00"/>
    <s v="MEIKA-BERKARYA"/>
    <s v="Meika Berkarya"/>
    <s v="6287818525580"/>
    <s v="Kab. Kuningan"/>
    <s v="Cilimus"/>
    <s v="Jl. Panawuan Indrapatra, Panawuan"/>
    <s v="kusriansyah(Mar)."/>
    <s v="6282239410356"/>
    <x v="19"/>
    <s v="Kab. Kutai Timur"/>
    <s v="Muara Bengkal"/>
    <s v="desa ngayau RT 05 jalan Muhamad Mansur patokan rumah dekat masjid raudah kecamatan muara bengkal kabupaten Kutai Timur Kalimantan Timur"/>
    <n v="1"/>
    <s v="BARANG"/>
    <n v="100"/>
    <n v="0"/>
    <s v="EZ"/>
    <s v="Bulanan"/>
    <s v="Beli 1 Pembesar Layar Hp WARNA HITAM"/>
    <m/>
    <n v="93000"/>
    <n v="0"/>
    <n v="0"/>
    <n v="93000"/>
    <m/>
    <s v="Diskon"/>
    <n v="37200"/>
    <n v="55800"/>
    <n v="163000"/>
    <n v="2445"/>
    <s v="kusriansyah(Mar)."/>
    <m/>
    <d v="2026-07-06T00:00:00"/>
    <m/>
    <x v="0"/>
    <m/>
    <s v="VIP"/>
    <m/>
    <m/>
    <s v="Tidak"/>
    <s v="COD"/>
    <n v="70000"/>
    <s v="Recon"/>
    <n v="104755"/>
    <x v="14"/>
  </r>
  <r>
    <s v="1360389516"/>
    <d v="2026-07-02T00:00:00"/>
    <s v="MEIKA-BERKARYA"/>
    <s v="Meika Berkarya"/>
    <s v="6287818525580"/>
    <s v="Kab. Kuningan"/>
    <s v="Cilimus"/>
    <s v="Jl. Panawuan Indrapatra, Panawuan, Kec. Cigandamekar, Kabupaten Kuningan, Jawa Barat"/>
    <s v="Syawal Rizam (Rs)"/>
    <s v="6281352094261"/>
    <x v="5"/>
    <s v="Kab. Kapuas Hulu"/>
    <s v="Pengkadan"/>
    <s v="Dusun Repun, Rt01/Rw03, No104, Desa Pinang Laka, Kec Pengkadan (Batu Datu)"/>
    <n v="1"/>
    <s v="BARANG"/>
    <n v="100"/>
    <n v="0"/>
    <s v="EZ"/>
    <s v="Bulanan"/>
    <s v="1 TOPI KOMANDO (H)"/>
    <m/>
    <n v="74000"/>
    <n v="0"/>
    <n v="0"/>
    <n v="74000"/>
    <m/>
    <s v="Diskon"/>
    <n v="29600"/>
    <n v="44400"/>
    <n v="154000"/>
    <n v="2310"/>
    <m/>
    <m/>
    <m/>
    <s v="HUBUNGI PENERIMA (LANGSUNG ANTAR KE ALAMAT)"/>
    <x v="1"/>
    <m/>
    <s v="VIP"/>
    <m/>
    <m/>
    <s v="Tidak"/>
    <s v="COD"/>
    <n v="80000"/>
    <s v="-"/>
    <n v="107290"/>
    <x v="20"/>
  </r>
  <r>
    <s v="1360298480"/>
    <d v="2026-07-02T00:00:00"/>
    <s v="MEIKA-BERKARYA"/>
    <s v="Meika Berkarya"/>
    <s v="6287818525580"/>
    <s v="Kab. Kuningan"/>
    <s v="Cilimus"/>
    <s v="Jl. Panawuan Indrapatra, Panawuan, Kec. Cigandamekar, Kabupaten Kuningan, Jawa Barat"/>
    <s v="Ari M Wibowo ( Di)"/>
    <s v="6285642058860"/>
    <x v="15"/>
    <s v="Salatiga"/>
    <s v="Sidorejo"/>
    <s v="Jln Jl Osamaliki no 28 RT 04 RW 02 kelurahan Siderejolor ( patokan rumah Sebelah Apotij Putra) kec Sidorejo"/>
    <n v="1"/>
    <s v="BARANG"/>
    <n v="100"/>
    <n v="0"/>
    <s v="EZ"/>
    <s v="Bulanan"/>
    <s v="2 TOPI KOMANDO (H,C)"/>
    <m/>
    <n v="25000"/>
    <n v="0"/>
    <n v="0"/>
    <n v="25000"/>
    <m/>
    <s v="Diskon"/>
    <n v="18000"/>
    <n v="7000"/>
    <n v="132000"/>
    <n v="1980"/>
    <s v="hub agung 085877120482"/>
    <m/>
    <d v="2026-07-04T00:00:00"/>
    <s v="HUBUNGI PENERIMA (LANGSUNG ANTAR KE ALAMAT)"/>
    <x v="0"/>
    <m/>
    <s v="VIP"/>
    <m/>
    <m/>
    <s v="Tidak"/>
    <s v="COD"/>
    <n v="107000"/>
    <s v="Recon"/>
    <n v="123020"/>
    <x v="15"/>
  </r>
  <r>
    <s v="1360388364"/>
    <d v="2026-07-02T00:00:00"/>
    <s v="MEIKA-BERKARYA"/>
    <s v="Meika Berkarya"/>
    <s v="6287818525580"/>
    <s v="Kab. Kuningan"/>
    <s v="Cilimus"/>
    <s v="Jl. Panawuan Indrapatra, Panawuan"/>
    <s v="Lizvy Revina (Kin)"/>
    <s v="6208118288177"/>
    <x v="28"/>
    <s v="Tangerang Selatan"/>
    <s v="Ciputat Timur"/>
    <s v="Pesona Gintung Residence Blok BB No.2 Kelurahan Rempoa (LANGSUNG DIANTARKAN KE ALAMAT)"/>
    <n v="1"/>
    <s v="BARANG"/>
    <n v="100"/>
    <n v="0"/>
    <s v="EZ"/>
    <s v="Bulanan"/>
    <s v="Beli 1 Gratis 1 Gelang Retro Terapi Batu Giok"/>
    <m/>
    <n v="15000"/>
    <n v="0"/>
    <n v="0"/>
    <n v="15000"/>
    <m/>
    <s v="Diskon"/>
    <n v="9000"/>
    <n v="6000"/>
    <n v="85000"/>
    <n v="1275"/>
    <s v="Lizvy Revina (Kin)"/>
    <m/>
    <d v="2026-07-04T00:00:00"/>
    <m/>
    <x v="0"/>
    <m/>
    <s v="VIP"/>
    <m/>
    <m/>
    <s v="Tidak"/>
    <s v="COD"/>
    <n v="70000"/>
    <s v="Recon"/>
    <n v="77725"/>
    <x v="15"/>
  </r>
  <r>
    <s v="1360074361"/>
    <d v="2026-07-02T00:00:00"/>
    <s v="MEIKA-BERKARYA"/>
    <s v="Meika Berkarya"/>
    <s v="6287818525580"/>
    <s v="Kab. Kuningan"/>
    <s v="Cilimus"/>
    <s v="Jl. Panawuan Indrapatra, Panawuan"/>
    <s v="M Gandhi (Kin)"/>
    <s v="628128204884"/>
    <x v="24"/>
    <s v="Jakarta Selatan"/>
    <s v="Cilandak"/>
    <s v="Jl. Lb. Bulus III No.11 RT 9 RW 7 Kelurahan Pondok Labu"/>
    <n v="1"/>
    <s v="BARANG"/>
    <n v="100"/>
    <n v="0"/>
    <s v="EZ"/>
    <s v="Bulanan"/>
    <s v="Beli 1 Gratis 1 Parfum Mobil"/>
    <m/>
    <n v="14000"/>
    <n v="0"/>
    <n v="0"/>
    <n v="14000"/>
    <m/>
    <s v="Diskon"/>
    <n v="8000"/>
    <n v="6000"/>
    <n v="117500"/>
    <n v="1762.5"/>
    <s v="M Gandhi (Kin)"/>
    <m/>
    <d v="2026-07-06T00:00:00"/>
    <m/>
    <x v="0"/>
    <m/>
    <s v="VIP"/>
    <m/>
    <m/>
    <s v="Tidak"/>
    <s v="COD"/>
    <n v="103500"/>
    <s v="Recon"/>
    <n v="109737.5"/>
    <x v="14"/>
  </r>
  <r>
    <s v="1360056707"/>
    <d v="2026-07-02T00:00:00"/>
    <s v="MEIKA-BERKARYA"/>
    <s v="Meika Berkarya"/>
    <s v="6287818525580"/>
    <s v="Kab. Kuningan"/>
    <s v="Cilimus"/>
    <s v="Jl. Panawuan Indrapatra, Panawuan"/>
    <s v="Oni Pontolawokang (PS)"/>
    <s v="6281311552573"/>
    <x v="3"/>
    <s v="Kab. Kepulauan Sangihe"/>
    <s v="Tahuna Timur"/>
    <s v="Lingkungan. 3 RT 05 Kelurahan. Lesa (ANTRAKN LANGSUNG KE ALAMAT)"/>
    <n v="1"/>
    <s v="BARANG"/>
    <n v="100"/>
    <n v="0"/>
    <s v="EZ"/>
    <s v="Bulanan"/>
    <s v="Beli 1 Gratis 1 Sikat Punggug"/>
    <m/>
    <n v="102000"/>
    <n v="0"/>
    <n v="0"/>
    <n v="102000"/>
    <m/>
    <s v="Diskon"/>
    <n v="40800"/>
    <n v="61200"/>
    <n v="168000"/>
    <n v="2520"/>
    <s v="Oni Pontolawokang (PS)"/>
    <m/>
    <d v="2026-07-08T00:00:00"/>
    <m/>
    <x v="0"/>
    <m/>
    <s v="VIP"/>
    <m/>
    <m/>
    <s v="Tidak"/>
    <s v="COD"/>
    <n v="66000"/>
    <s v="-"/>
    <n v="104280"/>
    <x v="9"/>
  </r>
  <r>
    <s v="1360051278"/>
    <d v="2026-07-02T00:00:00"/>
    <s v="MEIKA-BERKARYA"/>
    <s v="Meika Berkarya"/>
    <s v="6287818525580"/>
    <s v="Kab. Kuningan"/>
    <s v="Cilimus"/>
    <s v="Jl. Panawuan Indrapatra, Panawuan"/>
    <s v="Syaefulloh (PS)"/>
    <s v="6281244191717"/>
    <x v="8"/>
    <s v="Palu"/>
    <s v="Mantikulore"/>
    <s v="BTN Banua Tadolako Indah Blok F no 9 Jl. Sukarno Hatta Desa. Tondo (ANTRAKN LANGSUNG KE ALAMAT)"/>
    <n v="1"/>
    <s v="BARANG"/>
    <n v="100"/>
    <n v="0"/>
    <s v="EZ"/>
    <s v="Bulanan"/>
    <s v="Beli 1 Gratis 1 Parfum Mobil"/>
    <m/>
    <n v="68000"/>
    <n v="0"/>
    <n v="0"/>
    <n v="68000"/>
    <m/>
    <s v="Diskon"/>
    <n v="27200"/>
    <n v="40800"/>
    <n v="172000"/>
    <n v="2580"/>
    <s v="Syaefulloh (PS)"/>
    <m/>
    <d v="2026-07-08T00:00:00"/>
    <m/>
    <x v="0"/>
    <m/>
    <s v="VIP"/>
    <m/>
    <m/>
    <s v="Tidak"/>
    <s v="COD"/>
    <n v="104000"/>
    <s v="-"/>
    <n v="128620"/>
    <x v="9"/>
  </r>
  <r>
    <s v="1360062018"/>
    <d v="2026-07-02T00:00:00"/>
    <s v="MEIKA-BERKARYA"/>
    <s v="Meika Berkarya"/>
    <s v="6287818525580"/>
    <s v="Kab. Kuningan"/>
    <s v="Cilimus"/>
    <s v="Jl. Panawuan Indrapatra, Panawuan"/>
    <s v="Gunarto DH (Bar)"/>
    <s v="6281310766089"/>
    <x v="24"/>
    <s v="Jakarta Timur"/>
    <s v="Duren Sawit"/>
    <s v="Komplek PTB, Jl. Duren Sawit Timur VII, Blok P3 No. 7, RT 13/RW 08, Kel. Duren Sawit, Kec. Duren Sawit, No Hp : 081310766089 (DIANTAR LANGSUNG KE ALAMAT PENERIMA)"/>
    <n v="1"/>
    <s v="BARANG"/>
    <n v="100"/>
    <n v="0"/>
    <s v="EZ"/>
    <s v="Bulanan"/>
    <s v="Beli 1 Alat Peras Buah"/>
    <m/>
    <n v="14000"/>
    <n v="0"/>
    <n v="0"/>
    <n v="14000"/>
    <m/>
    <s v="Diskon"/>
    <n v="5600"/>
    <n v="8400"/>
    <n v="0"/>
    <n v="0"/>
    <s v="Gunarto DH (Bar)"/>
    <m/>
    <d v="2026-07-05T00:00:00"/>
    <m/>
    <x v="0"/>
    <m/>
    <s v="VIP"/>
    <m/>
    <m/>
    <s v="Tidak"/>
    <s v="NONCOD"/>
    <n v="-14000"/>
    <s v="-"/>
    <n v="-8400"/>
    <x v="18"/>
  </r>
  <r>
    <s v="1360059915"/>
    <d v="2026-07-02T00:00:00"/>
    <s v="MEIKA-BERKARYA"/>
    <s v="Meika Berkarya"/>
    <s v="6287818525580"/>
    <s v="Kab. Kuningan"/>
    <s v="Cilimus"/>
    <s v="Jl. Panawuan Indrapatra, Panawuan"/>
    <s v="Syahrial mansyah Od."/>
    <s v="6281250729532"/>
    <x v="19"/>
    <s v="Kab. Berau"/>
    <s v="Segah"/>
    <s v="Kaltim kabupaten berau kecamatan segah kampung bukut makmur jln seroja RT 4 RW 2"/>
    <n v="1"/>
    <s v="BARANG"/>
    <n v="100"/>
    <n v="0"/>
    <s v="EZ"/>
    <s v="Bulanan"/>
    <s v="Beli 1 Gratis 1 Parfum Mobil"/>
    <m/>
    <n v="79000"/>
    <n v="0"/>
    <n v="0"/>
    <n v="79000"/>
    <m/>
    <s v="Diskon"/>
    <n v="31600"/>
    <n v="47400"/>
    <n v="183000"/>
    <n v="2745"/>
    <m/>
    <m/>
    <m/>
    <m/>
    <x v="1"/>
    <m/>
    <s v="VIP"/>
    <m/>
    <m/>
    <s v="Tidak"/>
    <s v="COD"/>
    <n v="104000"/>
    <s v="-"/>
    <n v="132855"/>
    <x v="20"/>
  </r>
  <r>
    <s v="1360381371"/>
    <d v="2026-07-02T00:00:00"/>
    <s v="MEIKA-BERKARYA"/>
    <s v="Meika Berkarya"/>
    <s v="6287818525580"/>
    <s v="Kab. Kuningan"/>
    <s v="Cilimus"/>
    <s v="Jl. Panawuan Indrapatra, Panawuan"/>
    <s v="Syamsul Bahri Od."/>
    <s v="6285255186394"/>
    <x v="14"/>
    <s v="Kab. Wajo"/>
    <s v="Keera"/>
    <s v="Dusun Duppa Walie Desa Keera Kec Keera Rt 1 Rw 1 (DIANTAR LANGSUNG KE ALAMAT PENERIMA)."/>
    <n v="1"/>
    <s v="BARANG"/>
    <n v="100"/>
    <n v="0"/>
    <s v="EZ"/>
    <s v="Bulanan"/>
    <s v="Beli 1 Gratis 1 Sikat Punggug"/>
    <m/>
    <n v="61000"/>
    <n v="0"/>
    <n v="0"/>
    <n v="61000"/>
    <m/>
    <s v="Diskon"/>
    <n v="24400"/>
    <n v="36600"/>
    <n v="131000"/>
    <n v="1965"/>
    <m/>
    <m/>
    <m/>
    <m/>
    <x v="1"/>
    <m/>
    <s v="VIP"/>
    <m/>
    <m/>
    <s v="Tidak"/>
    <s v="COD"/>
    <n v="70000"/>
    <s v="-"/>
    <n v="92435"/>
    <x v="20"/>
  </r>
  <r>
    <s v="1360381550"/>
    <d v="2026-07-02T00:00:00"/>
    <s v="MEIKA-BERKARYA"/>
    <s v="Meika Berkarya"/>
    <s v="6287818525580"/>
    <s v="Kab. Kuningan"/>
    <s v="Cilimus"/>
    <s v="Jl. Panawuan Indrapatra, Panawuan"/>
    <s v="Ata (RM)"/>
    <s v="6285391739612"/>
    <x v="5"/>
    <s v="Kab. Melawi"/>
    <s v="Nanga Pinoh"/>
    <s v="Jalan tambun2 km4 jalan raya Nanga pinoh kota baru desa tanjung niaga kecamatan Nanga pinoh"/>
    <n v="1"/>
    <s v="BARANG"/>
    <n v="100"/>
    <n v="0"/>
    <s v="EZ"/>
    <s v="Bulanan"/>
    <s v="Beli 1 Spray Pembersih Interior Mobil"/>
    <m/>
    <n v="74000"/>
    <n v="0"/>
    <n v="0"/>
    <n v="74000"/>
    <m/>
    <s v="Diskon"/>
    <n v="29600"/>
    <n v="44400"/>
    <n v="144000"/>
    <n v="2160"/>
    <m/>
    <m/>
    <m/>
    <m/>
    <x v="1"/>
    <m/>
    <s v="VIP"/>
    <m/>
    <m/>
    <s v="Tidak"/>
    <s v="COD"/>
    <n v="70000"/>
    <s v="-"/>
    <n v="97440"/>
    <x v="20"/>
  </r>
  <r>
    <s v="1360120361"/>
    <d v="2026-07-02T00:00:00"/>
    <s v="MEIKA-BERKARYA"/>
    <s v="Meika Berkarya"/>
    <s v="6287818525580"/>
    <s v="Kab. Kuningan"/>
    <s v="Cilimus"/>
    <s v="Jl. Panawuan Indrapatra, Panawuan, Kec. Cigandamekar, Kabupaten Kuningan, Jawa Barat"/>
    <s v="Jalil Tama ( Di)"/>
    <s v="6281361109606"/>
    <x v="0"/>
    <s v="Kab. Serdang Bedagai"/>
    <s v="Pegajahan"/>
    <s v="Desa Karang anyar, dusun 2 ( patokan rumah sebelah dapur mbg) kecamatan Pegajahan"/>
    <n v="1"/>
    <s v="BARANG"/>
    <n v="100"/>
    <n v="0"/>
    <s v="EZ"/>
    <s v="Bulanan"/>
    <s v="2 TOPI KOMANDO (H,C)"/>
    <m/>
    <n v="54000"/>
    <n v="0"/>
    <n v="0"/>
    <n v="54000"/>
    <m/>
    <s v="Diskon"/>
    <n v="21600"/>
    <n v="32400"/>
    <n v="159000"/>
    <n v="2385"/>
    <s v="Jalil Tama ( Di)"/>
    <m/>
    <d v="2026-07-06T00:00:00"/>
    <s v="HUBUNGI PENERIMA (LANGSUNG ANTAR KE ALAMAT)"/>
    <x v="0"/>
    <m/>
    <s v="VIP"/>
    <m/>
    <m/>
    <s v="Tidak"/>
    <s v="COD"/>
    <n v="105000"/>
    <s v="Recon"/>
    <n v="124215"/>
    <x v="14"/>
  </r>
  <r>
    <s v="1360380558"/>
    <d v="2026-07-02T00:00:00"/>
    <s v="MEIKA-BERKARYA"/>
    <s v="Meika Berkarya"/>
    <s v="6287818525580"/>
    <s v="Kab. Kuningan"/>
    <s v="Cilimus"/>
    <s v="Jl. Panawuan Indrapatra, Panawuan"/>
    <s v="DONNIE AMOUR (Kin)"/>
    <s v="6285279447291"/>
    <x v="34"/>
    <s v="Pangkal Pinang"/>
    <s v="Gabek"/>
    <s v="Jl. M. Saleh Zainudin RT 004 RW 002 Kelurahan Air Salemba"/>
    <n v="1"/>
    <s v="BARANG"/>
    <n v="100"/>
    <n v="0"/>
    <s v="EZ"/>
    <s v="Bulanan"/>
    <s v="Beli 1 Gratis 1 Gelang Retro Terapi Batu Giok"/>
    <m/>
    <n v="38000"/>
    <n v="0"/>
    <n v="0"/>
    <n v="38000"/>
    <m/>
    <s v="Diskon"/>
    <n v="15200"/>
    <n v="22800"/>
    <n v="103000"/>
    <n v="1545"/>
    <s v="DONNIE AMOUR (Kin)"/>
    <m/>
    <d v="2026-07-07T00:00:00"/>
    <m/>
    <x v="0"/>
    <m/>
    <s v="VIP"/>
    <m/>
    <m/>
    <s v="Tidak"/>
    <s v="COD"/>
    <n v="65000"/>
    <s v="Recon"/>
    <n v="78655"/>
    <x v="7"/>
  </r>
  <r>
    <s v="1360103306"/>
    <d v="2026-07-02T00:00:00"/>
    <s v="MEIKA-BERKARYA"/>
    <s v="Meika Berkarya"/>
    <s v="6287818525580"/>
    <s v="Kab. Kuningan"/>
    <s v="Cilimus"/>
    <s v="Jl. Panawuan Indrapatra, Panawuan"/>
    <s v="Mustopa (PS)"/>
    <s v="6282282020444"/>
    <x v="23"/>
    <s v="Kendari"/>
    <s v="Baruga"/>
    <s v="BTN Bukit Permata Hijau Blok D2 No 24 Kelurahan. Lepo Lepo (ANTRAKN LANGSUNG KE ALAMAT)"/>
    <n v="1"/>
    <s v="BARANG"/>
    <n v="100"/>
    <n v="0"/>
    <s v="EZ"/>
    <s v="Bulanan"/>
    <s v="Beli 1 Gratis 1 Sikat Punggug"/>
    <m/>
    <n v="68000"/>
    <n v="0"/>
    <n v="0"/>
    <n v="68000"/>
    <m/>
    <s v="Diskon"/>
    <n v="27200"/>
    <n v="40800"/>
    <n v="138000"/>
    <n v="2070"/>
    <s v="Mustopa (PS)"/>
    <m/>
    <d v="2026-07-06T00:00:00"/>
    <m/>
    <x v="0"/>
    <m/>
    <s v="VIP"/>
    <m/>
    <m/>
    <s v="Tidak"/>
    <s v="COD"/>
    <n v="70000"/>
    <s v="Recon"/>
    <n v="95130"/>
    <x v="14"/>
  </r>
  <r>
    <s v="1360084716"/>
    <d v="2026-07-02T00:00:00"/>
    <s v="MEIKA-BERKARYA"/>
    <s v="Meika Berkarya"/>
    <s v="6287818525580"/>
    <s v="Kab. Kuningan"/>
    <s v="Cilimus"/>
    <s v="Jl. Panawuan Indrapatra, Panawuan, Kec. Cigandamekar, Kabupaten Kuningan, Jawa Barat"/>
    <s v="agus wi (AK)"/>
    <s v="6281369046300"/>
    <x v="22"/>
    <s v="Bandar Lampung"/>
    <s v="Sukarame"/>
    <s v="Jln Bawean 2 Gg Cikal No 35 Samping Warung Ahmad, Kelurahan Sukarame, Kec Sukarame, Kota L Bandarlampung"/>
    <n v="1"/>
    <s v="BARANG"/>
    <n v="100"/>
    <n v="0"/>
    <s v="EZ"/>
    <s v="Bulanan"/>
    <s v="1 SET POMPA SEDOT MANUAL (1 POMPA DAN 1 SELANG)"/>
    <m/>
    <n v="22000"/>
    <n v="0"/>
    <n v="0"/>
    <n v="22000"/>
    <m/>
    <s v="Diskon"/>
    <n v="8800"/>
    <n v="13200"/>
    <n v="0"/>
    <n v="0"/>
    <s v="agus wi (AK)"/>
    <m/>
    <d v="2026-07-04T00:00:00"/>
    <s v="HUBUNGI PENERIMA (LANGSUNG ANTAR KE ALAMAT)"/>
    <x v="0"/>
    <m/>
    <s v="VIP"/>
    <m/>
    <m/>
    <s v="Tidak"/>
    <s v="NONCOD"/>
    <n v="-22000"/>
    <s v="-"/>
    <n v="-13200"/>
    <x v="15"/>
  </r>
  <r>
    <s v="1360084231"/>
    <d v="2026-07-02T00:00:00"/>
    <s v="MEIKA-BERKARYA"/>
    <s v="Meika Berkarya"/>
    <s v="6287818525580"/>
    <s v="Kab. Kuningan"/>
    <s v="Cilimus"/>
    <s v="Jl. Panawuan Indrapatra, Panawuan"/>
    <s v="Weta arsana Od."/>
    <s v="6281353086542"/>
    <x v="12"/>
    <s v="Kab. Tabanan"/>
    <s v="Baturiti"/>
    <s v="Br. Bunyuh Dl Titi Desa Perean Kec Baturiti Tabanan (DIANTAR LANGSUNG KE ALAMAT PENERIMA)."/>
    <n v="1"/>
    <s v="BARANG"/>
    <n v="100"/>
    <n v="0"/>
    <s v="EZ"/>
    <s v="Bulanan"/>
    <s v="Beli 2 Gratis 2 Sikat Punggug"/>
    <m/>
    <n v="38000"/>
    <n v="0"/>
    <n v="0"/>
    <n v="38000"/>
    <m/>
    <s v="Diskon"/>
    <n v="15200"/>
    <n v="22800"/>
    <n v="153000"/>
    <n v="2295"/>
    <s v="Weta arsana Od."/>
    <m/>
    <d v="2026-07-07T00:00:00"/>
    <m/>
    <x v="0"/>
    <m/>
    <s v="VIP"/>
    <m/>
    <m/>
    <s v="Tidak"/>
    <s v="COD"/>
    <n v="115000"/>
    <s v="Recon"/>
    <n v="127905"/>
    <x v="7"/>
  </r>
  <r>
    <s v="1360385452"/>
    <d v="2026-07-02T00:00:00"/>
    <s v="MEIKA-BERKARYA"/>
    <s v="Meika Berkarya"/>
    <s v="6287818525580"/>
    <s v="Kab. Kuningan"/>
    <s v="Cilimus"/>
    <s v="Jl. Panawuan Indrapatra, Panawuan, Kec. Cigandamekar, Kabupaten Kuningan, Jawa Barat"/>
    <s v="Mulyadi (AK)"/>
    <s v="6285135337729"/>
    <x v="15"/>
    <s v="Kab. Purbalingga"/>
    <s v="Kalimanah"/>
    <s v="Desa Perum Babakan, Rt 10 Rw 40, Kec Kalimanah Kota Purbalingga Jawa Tengah"/>
    <n v="1"/>
    <s v="BARANG"/>
    <n v="100"/>
    <n v="0"/>
    <s v="EZ"/>
    <s v="Bulanan"/>
    <s v="1 SET GIGI PALSU"/>
    <m/>
    <n v="25000"/>
    <n v="0"/>
    <n v="0"/>
    <n v="25000"/>
    <m/>
    <s v="Diskon"/>
    <n v="18000"/>
    <n v="7000"/>
    <n v="75000"/>
    <n v="1125"/>
    <s v="Mulyadi (AK)"/>
    <m/>
    <d v="2026-07-05T00:00:00"/>
    <s v="HUBUNGI PENERIMA (LANGSUNG ANTAR KE ALAMAT)"/>
    <x v="0"/>
    <m/>
    <s v="VIP"/>
    <m/>
    <m/>
    <s v="Tidak"/>
    <s v="COD"/>
    <n v="50000"/>
    <s v="Recon"/>
    <n v="66875"/>
    <x v="18"/>
  </r>
  <r>
    <s v="1360089359"/>
    <d v="2026-07-02T00:00:00"/>
    <s v="MEIKA-BERKARYA"/>
    <s v="Meika Berkarya"/>
    <s v="6287818525580"/>
    <s v="Kab. Kuningan"/>
    <s v="Cilimus"/>
    <s v="Jl. Panawuan Indrapatra, Panawuan"/>
    <s v="Irwansyah Chaniago (Jj)"/>
    <s v="6285759191014"/>
    <x v="26"/>
    <s v="Kab. Purwakarta"/>
    <s v="Babakancikao"/>
    <s v="Kelurahan /Desa Cigelam Jln. Alternatif BIC RT 08 RW 02, Sebrang Indomaret Cigelam Tegal Sereh"/>
    <n v="1"/>
    <s v="BARANG"/>
    <n v="100"/>
    <n v="0"/>
    <s v="EZ"/>
    <s v="Bulanan"/>
    <s v="Beli 1 Gratis 1 Gelang Retro Terapi Batu Giok"/>
    <m/>
    <n v="12000"/>
    <n v="0"/>
    <n v="0"/>
    <n v="12000"/>
    <m/>
    <s v="Diskon"/>
    <n v="7000"/>
    <n v="5000"/>
    <n v="82000"/>
    <n v="1230"/>
    <s v="Irwansyah Chaniago (Jj)"/>
    <m/>
    <d v="2026-07-04T00:00:00"/>
    <m/>
    <x v="0"/>
    <m/>
    <s v="VIP"/>
    <m/>
    <m/>
    <s v="Tidak"/>
    <s v="COD"/>
    <n v="70000"/>
    <s v="Recon"/>
    <n v="75770"/>
    <x v="15"/>
  </r>
  <r>
    <s v="1360318742"/>
    <d v="2026-07-02T00:00:00"/>
    <s v="MEIKA-BERKARYA"/>
    <s v="Meika Berkarya"/>
    <s v="6287818525580"/>
    <s v="Kab. Kuningan"/>
    <s v="Cilimus"/>
    <s v="Jl. Panawuan Indrapatra, Panawuan"/>
    <s v="Junaidi salam (Kin)"/>
    <s v="6281361118323"/>
    <x v="33"/>
    <s v="Langsa"/>
    <s v="Langsa Baro"/>
    <s v="Jln. T. Yahya, Dusun Utama Lr. C Desa Paya Bujok Tunong (Paya Bujuk Tunong) (TELPON NO WHATSAPP PENERIMA)"/>
    <n v="1"/>
    <s v="BARANG"/>
    <n v="100"/>
    <n v="0"/>
    <s v="EZ"/>
    <s v="Bulanan"/>
    <s v="Beli 1 Gratis 1 Parfum Mobil"/>
    <m/>
    <n v="59000"/>
    <n v="0"/>
    <n v="0"/>
    <n v="59000"/>
    <m/>
    <s v="Diskon"/>
    <n v="23600"/>
    <n v="35400"/>
    <n v="163000"/>
    <n v="2445"/>
    <s v="Junaidi salam (Kin)"/>
    <m/>
    <d v="2026-07-06T00:00:00"/>
    <m/>
    <x v="0"/>
    <m/>
    <s v="VIP"/>
    <m/>
    <m/>
    <s v="Tidak"/>
    <s v="COD"/>
    <n v="104000"/>
    <s v="Recon"/>
    <n v="125155"/>
    <x v="14"/>
  </r>
  <r>
    <s v="1360245642"/>
    <d v="2026-07-02T00:00:00"/>
    <s v="MEIKA-BERKARYA"/>
    <s v="Meika Berkarya"/>
    <s v="6287818525580"/>
    <s v="Kab. Kuningan"/>
    <s v="Cilimus"/>
    <s v="Jl. Panawuan Indrapatra, Panawuan"/>
    <s v="Nadzir Sadikin (Kin)"/>
    <s v="6281368951115"/>
    <x v="4"/>
    <s v="Kab.  Muaro Jambi"/>
    <s v="Sungai Bahar"/>
    <s v="Jalur 2 Blok B RT 11/4, No.366, Kel/Desa Panca Mulya"/>
    <n v="1"/>
    <s v="BARANG"/>
    <n v="100"/>
    <n v="0"/>
    <s v="EZ"/>
    <s v="Bulanan"/>
    <s v="Beli 2 Gratis 2 Sikat Punggug"/>
    <m/>
    <n v="52000"/>
    <n v="0"/>
    <n v="0"/>
    <n v="52000"/>
    <m/>
    <s v="Diskon"/>
    <n v="20800"/>
    <n v="31200"/>
    <n v="167000"/>
    <n v="2505"/>
    <s v="Nadzir Sadikin (Kin)"/>
    <m/>
    <d v="2026-07-07T00:00:00"/>
    <m/>
    <x v="0"/>
    <m/>
    <s v="VIP"/>
    <m/>
    <m/>
    <s v="Tidak"/>
    <s v="COD"/>
    <n v="115000"/>
    <s v="Recon"/>
    <n v="133295"/>
    <x v="7"/>
  </r>
  <r>
    <s v="1360256975"/>
    <d v="2026-07-02T00:00:00"/>
    <s v="MEIKA-BERKARYA"/>
    <s v="Meika Berkarya"/>
    <s v="6287818525580"/>
    <s v="Kab. Kuningan"/>
    <s v="Cilimus"/>
    <s v="Jl. Panawuan Indrapatra, Panawuan"/>
    <s v="Jack Tuerah (PS)"/>
    <s v="6282353407070"/>
    <x v="3"/>
    <s v="Manado"/>
    <s v="Malalayang"/>
    <s v="Perumahan Palm Highland Village Resident Blok D nomor 13 Manado Kelurahan. Sea II (ANTRAKN LANGSUNG KE ALAMAT)"/>
    <n v="1"/>
    <s v="BARANG"/>
    <n v="100"/>
    <n v="0"/>
    <s v="EZ"/>
    <s v="Bulanan"/>
    <s v="Beli 1 Gratis 1 Parfum Mobil"/>
    <m/>
    <n v="64000"/>
    <n v="0"/>
    <n v="0"/>
    <n v="64000"/>
    <m/>
    <s v="Diskon"/>
    <n v="25600"/>
    <n v="38400"/>
    <n v="168000"/>
    <n v="2520"/>
    <m/>
    <m/>
    <m/>
    <m/>
    <x v="1"/>
    <m/>
    <s v="VIP"/>
    <m/>
    <m/>
    <s v="Tidak"/>
    <s v="COD"/>
    <n v="104000"/>
    <s v="-"/>
    <n v="127080"/>
    <x v="20"/>
  </r>
  <r>
    <s v="1360308965"/>
    <d v="2026-07-02T00:00:00"/>
    <s v="MEIKA-BERKARYA"/>
    <s v="Meika Berkarya"/>
    <s v="6287818525580"/>
    <s v="Kab. Kuningan"/>
    <s v="Cilimus"/>
    <s v="Jl. Panawuan Indrapatra, Panawuan, Kec. Cigandamekar, Kabupaten Kuningan, Jawa Barat"/>
    <s v="Syamsul (Rs)"/>
    <s v="6281346461577"/>
    <x v="19"/>
    <s v="Balikpapan"/>
    <s v="Balikpapan Timur"/>
    <s v="Jl Pemuda Batakan Asri 2, RT 88, Blok C1A No 2, Kel Manggar, Kec Balikpapan Timur"/>
    <n v="1"/>
    <s v="BARANG"/>
    <n v="100"/>
    <n v="0"/>
    <s v="EZ"/>
    <s v="Bulanan"/>
    <s v="1 SET POMPA SEDOT MANUAL (1 POMPA DAN 1 SELANG)"/>
    <m/>
    <n v="47000"/>
    <n v="0"/>
    <n v="0"/>
    <n v="47000"/>
    <m/>
    <s v="Diskon"/>
    <n v="18800"/>
    <n v="28200"/>
    <n v="117000"/>
    <n v="1755"/>
    <s v="Syamsul (Rs)"/>
    <m/>
    <d v="2026-07-06T00:00:00"/>
    <s v="HUBUNGI PENERIMA (LANGSUNG ANTAR KE ALAMAT)"/>
    <x v="0"/>
    <m/>
    <s v="VIP"/>
    <m/>
    <m/>
    <s v="Tidak"/>
    <s v="COD"/>
    <n v="70000"/>
    <s v="Recon"/>
    <n v="87045"/>
    <x v="14"/>
  </r>
  <r>
    <s v="1360309655"/>
    <d v="2026-07-02T00:00:00"/>
    <s v="MEIKA-BERKARYA"/>
    <s v="Meika Berkarya"/>
    <s v="6287818525580"/>
    <s v="Kab. Kuningan"/>
    <s v="Cilimus"/>
    <s v="Jl. Panawuan Indrapatra, Panawuan"/>
    <s v="Ventle Od."/>
    <s v="6285281211145"/>
    <x v="3"/>
    <s v="Manado"/>
    <s v="Wanea"/>
    <s v="Kelurahan Teling Atas Lingkungan 1 Kec Wanea (DIANTAR LANGSUNG KE ALAMAT PENERIMA) Samping Klinik Braca Kota Manado."/>
    <n v="1"/>
    <s v="BARANG"/>
    <n v="100"/>
    <n v="0"/>
    <s v="EZ"/>
    <s v="Bulanan"/>
    <s v="Beli 1 Gratis 1 Sikat Punggug"/>
    <m/>
    <n v="64000"/>
    <n v="0"/>
    <n v="0"/>
    <n v="64000"/>
    <m/>
    <s v="Diskon"/>
    <n v="25600"/>
    <n v="38400"/>
    <n v="135000"/>
    <n v="2025"/>
    <m/>
    <m/>
    <m/>
    <m/>
    <x v="1"/>
    <m/>
    <s v="VIP"/>
    <m/>
    <m/>
    <s v="Tidak"/>
    <s v="COD"/>
    <n v="71000"/>
    <s v="-"/>
    <n v="94575"/>
    <x v="20"/>
  </r>
  <r>
    <s v="1360320538"/>
    <d v="2026-07-02T00:00:00"/>
    <s v="MEIKA-BERKARYA"/>
    <s v="Meika Berkarya"/>
    <s v="6287818525580"/>
    <s v="Kab. Kuningan"/>
    <s v="Cilimus"/>
    <s v="Jl. Panawuan Indrapatra, Panawuan"/>
    <s v="Dilla Od."/>
    <s v="6282339157562"/>
    <x v="2"/>
    <s v="Bima"/>
    <s v="Asakota"/>
    <s v="BTN Lanteko Depan Indomaret Samping Kompi Kelurahan Jatiwangi Kec Asakota Bima (DIANTAR LANGSUNG KE ALAMAT PENERIMA)."/>
    <n v="1"/>
    <s v="BARANG"/>
    <n v="100"/>
    <n v="0"/>
    <s v="EZ"/>
    <s v="Bulanan"/>
    <s v="Beli 2 Pembesar Layar Hp"/>
    <m/>
    <n v="46000"/>
    <n v="0"/>
    <n v="0"/>
    <n v="46000"/>
    <m/>
    <s v="Diskon"/>
    <n v="18400"/>
    <n v="27600"/>
    <n v="150000"/>
    <n v="2250"/>
    <s v="Dilla Od."/>
    <m/>
    <d v="2026-07-08T00:00:00"/>
    <m/>
    <x v="0"/>
    <m/>
    <s v="VIP"/>
    <m/>
    <m/>
    <s v="Tidak"/>
    <s v="COD"/>
    <n v="104000"/>
    <s v="-"/>
    <n v="120150"/>
    <x v="9"/>
  </r>
  <r>
    <s v="1360320585"/>
    <d v="2026-07-02T00:00:00"/>
    <s v="MEIKA-BERKARYA"/>
    <s v="Meika Berkarya"/>
    <s v="6287818525580"/>
    <s v="Kab. Kuningan"/>
    <s v="Cilimus"/>
    <s v="Jl. Panawuan Indrapatra, Panawuan, Kec. Cigandamekar, Kabupaten Kuningan, Jawa Barat"/>
    <s v="alfian koli (rz)"/>
    <s v="6282217376050"/>
    <x v="3"/>
    <s v="Kab. Minahasa Selatan"/>
    <s v="Amurang"/>
    <s v="Jln Garuda Dusun 1 ( Bengkel Ule ) Desa Ranoyapo, Kec Amurang"/>
    <n v="1"/>
    <s v="BARANG"/>
    <n v="100"/>
    <n v="0"/>
    <s v="EZ"/>
    <s v="Bulanan"/>
    <s v="1 SET GIGI PALSU"/>
    <m/>
    <n v="102000"/>
    <n v="0"/>
    <n v="0"/>
    <n v="102000"/>
    <m/>
    <s v="Diskon"/>
    <n v="40800"/>
    <n v="61200"/>
    <n v="60000"/>
    <n v="900"/>
    <m/>
    <m/>
    <m/>
    <s v="HUBUNGI PENERIMA (LANGSUNG ANTAR KE ALAMAT)"/>
    <x v="1"/>
    <m/>
    <s v="VIP"/>
    <m/>
    <m/>
    <s v="Tidak"/>
    <s v="COD"/>
    <n v="-42000"/>
    <s v="-"/>
    <n v="-2100"/>
    <x v="20"/>
  </r>
  <r>
    <s v="1360228155"/>
    <d v="2026-07-02T00:00:00"/>
    <s v="MEIKA-BERKARYA"/>
    <s v="Meika Berkarya"/>
    <s v="6287818525580"/>
    <s v="Kab. Kuningan"/>
    <s v="Cilimus"/>
    <s v="Jl. Panawuan Indrapatra, Panawuan, Kec. Cigandamekar, Kabupaten Kuningan, Jawa Barat"/>
    <s v="muh llyas (Rs)"/>
    <s v="6282194673495"/>
    <x v="14"/>
    <s v="Makassar"/>
    <s v="Tallo"/>
    <s v="Jl Dgn Regge No 65 A, Kelurahan Wala-Walaya, Kec Tallo"/>
    <n v="1"/>
    <s v="BARANG"/>
    <n v="100"/>
    <n v="0"/>
    <s v="EZ"/>
    <s v="Bulanan"/>
    <s v="1 SET GIGI PALSU"/>
    <m/>
    <n v="45000"/>
    <n v="0"/>
    <n v="0"/>
    <n v="45000"/>
    <m/>
    <s v="Diskon"/>
    <n v="18000"/>
    <n v="27000"/>
    <n v="105000"/>
    <n v="1575"/>
    <m/>
    <m/>
    <m/>
    <s v="HUBUNGI PENERIMA (LANGSUNG ANTAR KE ALAMAT)"/>
    <x v="1"/>
    <m/>
    <s v="VIP"/>
    <m/>
    <m/>
    <s v="Tidak"/>
    <s v="COD"/>
    <n v="60000"/>
    <s v="-"/>
    <n v="76425"/>
    <x v="20"/>
  </r>
  <r>
    <s v="1360230369"/>
    <d v="2026-07-02T00:00:00"/>
    <s v="MEIKA-BERKARYA"/>
    <s v="Meika Berkarya"/>
    <s v="6287818525580"/>
    <s v="Kab. Kuningan"/>
    <s v="Cilimus"/>
    <s v="Jl. Panawuan Indrapatra, Panawuan"/>
    <s v="Matthew Seran (Yn)"/>
    <s v="6282147474280"/>
    <x v="12"/>
    <s v="Denpasar"/>
    <s v="Denpasar Barat"/>
    <s v="Jl. Sudirman Timur RT 07 No. 1 Desa Dauh Puri Kec Denpasar Barat Kota Denpasar Patokan Rumah Belakang Rumah Sakit Angkatan Darat (RSAD) Ciri-ciri Rumah ada Charger Mobil Listrik disamping (DIANTAR LANGSUNG KE ALAMAT PENERIMA)."/>
    <n v="1"/>
    <s v="BARANG"/>
    <n v="100"/>
    <n v="0"/>
    <s v="EZ"/>
    <s v="Bulanan"/>
    <s v="Beli 1 Pembesar Layar Hp"/>
    <m/>
    <n v="30000"/>
    <n v="0"/>
    <n v="0"/>
    <n v="30000"/>
    <m/>
    <s v="Diskon"/>
    <n v="12000"/>
    <n v="18000"/>
    <n v="100000"/>
    <n v="1500"/>
    <m/>
    <m/>
    <m/>
    <m/>
    <x v="1"/>
    <m/>
    <s v="VIP"/>
    <m/>
    <m/>
    <s v="Tidak"/>
    <s v="COD"/>
    <n v="70000"/>
    <s v="-"/>
    <n v="80500"/>
    <x v="20"/>
  </r>
  <r>
    <s v="1360238246"/>
    <d v="2026-07-02T00:00:00"/>
    <s v="MEIKA-BERKARYA"/>
    <s v="Meika Berkarya"/>
    <s v="6287818525580"/>
    <s v="Kab. Kuningan"/>
    <s v="Cilimus"/>
    <s v="Jl. Panawuan Indrapatra, Panawuan"/>
    <s v="Petra Pasaribu (Kin)"/>
    <s v="6285960199066"/>
    <x v="26"/>
    <s v="Bandung"/>
    <s v="Coblong"/>
    <s v="(Mhs FITB 24) Gang Virgo No. 12 Kelurahan Sekeloa (NO WHATSAPP ALTERNATIF ,6281364730132)"/>
    <n v="1"/>
    <s v="BARANG"/>
    <n v="100"/>
    <n v="0"/>
    <s v="EZ"/>
    <s v="Bulanan"/>
    <s v="Beli 1 Gratis 1 Sikat Punggug"/>
    <m/>
    <n v="12000"/>
    <n v="0"/>
    <n v="0"/>
    <n v="12000"/>
    <m/>
    <s v="Diskon"/>
    <n v="7000"/>
    <n v="5000"/>
    <n v="83500"/>
    <n v="1252.5"/>
    <s v="Petra Pasaribu (Kin)"/>
    <m/>
    <d v="2026-07-03T00:00:00"/>
    <m/>
    <x v="0"/>
    <m/>
    <s v="VIP"/>
    <m/>
    <m/>
    <s v="Tidak"/>
    <s v="COD"/>
    <n v="71500"/>
    <s v="Recon"/>
    <n v="77247.5"/>
    <x v="25"/>
  </r>
  <r>
    <s v="1360237198"/>
    <d v="2026-07-02T00:00:00"/>
    <s v="MEIKA-BERKARYA"/>
    <s v="Meika Berkarya"/>
    <s v="6287818525580"/>
    <s v="Kab. Kuningan"/>
    <s v="Cilimus"/>
    <s v="Jl. Panawuan Indrapatra, Panawuan"/>
    <s v="Moch Kamal (Jj)"/>
    <s v="6281228121276"/>
    <x v="15"/>
    <s v="Semarang"/>
    <s v="Pedurungan"/>
    <s v="Perum Pesona Asri 3 No. 90 Rt 03 Rw 13 Kelurahan Pedurungan Tengah Kota Semarang"/>
    <n v="1"/>
    <s v="BARANG"/>
    <n v="100"/>
    <n v="0"/>
    <s v="EZ"/>
    <s v="Bulanan"/>
    <s v="Beli 1 Gratis 1 Sikat Punggug"/>
    <m/>
    <n v="20000"/>
    <n v="0"/>
    <n v="0"/>
    <n v="20000"/>
    <m/>
    <s v="Diskon"/>
    <n v="13000"/>
    <n v="7000"/>
    <n v="89000"/>
    <n v="1335"/>
    <s v="Moch Kamal (Jj)"/>
    <m/>
    <d v="2026-07-04T00:00:00"/>
    <m/>
    <x v="0"/>
    <m/>
    <s v="VIP"/>
    <m/>
    <m/>
    <s v="Tidak"/>
    <s v="COD"/>
    <n v="69000"/>
    <s v="Recon"/>
    <n v="80665"/>
    <x v="15"/>
  </r>
  <r>
    <s v="1360279717"/>
    <d v="2026-07-02T00:00:00"/>
    <s v="MEIKA-BERKARYA"/>
    <s v="Meika Berkarya"/>
    <s v="6287818525580"/>
    <s v="Kab. Kuningan"/>
    <s v="Cilimus"/>
    <s v="Jl. Panawuan Indrapatra, Panawuan, Kec. Cigandamekar, Kabupaten Kuningan, Jawa Barat"/>
    <s v="gustin (Fr)"/>
    <s v="6281347227486"/>
    <x v="3"/>
    <s v="Bitung"/>
    <s v="Ranowulu"/>
    <s v="Desa Pinokalan rumah belakang Greja, Kecamatan Ranowulu"/>
    <n v="1"/>
    <s v="BARANG"/>
    <n v="100"/>
    <n v="0"/>
    <s v="EZ"/>
    <s v="Bulanan"/>
    <s v="1 SET GIGI PALSU"/>
    <m/>
    <n v="80000"/>
    <n v="0"/>
    <n v="0"/>
    <n v="80000"/>
    <m/>
    <s v="Diskon"/>
    <n v="32000"/>
    <n v="48000"/>
    <n v="140000"/>
    <n v="2100"/>
    <m/>
    <m/>
    <m/>
    <s v="HUBUNGI PENERIMA (LANGSUNG ANTAR KE ALAMAT)"/>
    <x v="1"/>
    <m/>
    <s v="VIP"/>
    <m/>
    <m/>
    <s v="Tidak"/>
    <s v="COD"/>
    <n v="60000"/>
    <s v="-"/>
    <n v="89900"/>
    <x v="20"/>
  </r>
  <r>
    <s v="1360276898"/>
    <d v="2026-07-02T00:00:00"/>
    <s v="MEIKA-BERKARYA"/>
    <s v="Meika Berkarya"/>
    <s v="6287818525580"/>
    <s v="Kab. Kuningan"/>
    <s v="Cilimus"/>
    <s v="Jl. Panawuan Indrapatra, Panawuan"/>
    <s v="Muchtar Mansyur (Kin)"/>
    <s v="6285237641914"/>
    <x v="18"/>
    <s v="Kab. Mamuju"/>
    <s v="Tapalang"/>
    <s v="Lingkungan Galung, Kelurahan Galung, Jln. Poros Makassar Mamuju RT 01"/>
    <n v="1"/>
    <s v="BARANG"/>
    <n v="100"/>
    <n v="0"/>
    <s v="EZ"/>
    <s v="Bulanan"/>
    <s v="Beli 1 Gratis 1 Sikat Punggug"/>
    <m/>
    <n v="75000"/>
    <n v="0"/>
    <n v="0"/>
    <n v="75000"/>
    <m/>
    <s v="Diskon"/>
    <n v="30000"/>
    <n v="45000"/>
    <n v="145000"/>
    <n v="2175"/>
    <s v="Muchtar Mansyur (Kin)"/>
    <m/>
    <d v="2026-07-07T00:00:00"/>
    <m/>
    <x v="0"/>
    <m/>
    <s v="VIP"/>
    <m/>
    <m/>
    <s v="Tidak"/>
    <s v="COD"/>
    <n v="70000"/>
    <s v="Recon"/>
    <n v="97825"/>
    <x v="7"/>
  </r>
  <r>
    <s v="1360287293"/>
    <d v="2026-07-02T00:00:00"/>
    <s v="MEIKA-BERKARYA"/>
    <s v="Meika Berkarya"/>
    <s v="6287818525580"/>
    <s v="Kab. Kuningan"/>
    <s v="Cilimus"/>
    <s v="Jl. Panawuan Indrapatra, Panawuan"/>
    <s v="Bambang s  (Hb)"/>
    <s v="628124446456"/>
    <x v="3"/>
    <s v="Manado"/>
    <s v="Paal Dua"/>
    <s v="Desa/kel Dendengan dalam lingkungan 4 no 7 depan Rs Awalui"/>
    <n v="1"/>
    <s v="BARANG"/>
    <n v="100"/>
    <n v="0"/>
    <s v="EZ"/>
    <s v="Bulanan"/>
    <s v="Beli 2 Spray Pembersih Interior Mobil"/>
    <m/>
    <n v="64000"/>
    <n v="0"/>
    <n v="0"/>
    <n v="64000"/>
    <m/>
    <s v="Diskon"/>
    <n v="25600"/>
    <n v="38400"/>
    <n v="189000"/>
    <n v="2835"/>
    <m/>
    <m/>
    <m/>
    <m/>
    <x v="1"/>
    <m/>
    <s v="VIP"/>
    <m/>
    <m/>
    <s v="Tidak"/>
    <s v="COD"/>
    <n v="125000"/>
    <s v="-"/>
    <n v="147765"/>
    <x v="20"/>
  </r>
  <r>
    <s v="1360284325"/>
    <d v="2026-07-02T00:00:00"/>
    <s v="MEIKA-BERKARYA"/>
    <s v="Meika Berkarya"/>
    <s v="6287818525580"/>
    <s v="Kab. Kuningan"/>
    <s v="Cilimus"/>
    <s v="Jl. Panawuan Indrapatra, Panawuan"/>
    <s v="I Komang Suastika (Yn)"/>
    <s v="6281262353288"/>
    <x v="12"/>
    <s v="Kab. Karangasem"/>
    <s v="Manggis"/>
    <s v="Jl. Ketug-Selat Desa Antiga Kec Manggis Kab Karangasem Patokan Rumah Sebelah Utara Br. Dinas Ketug ada banyak Bonsai (DIANTAR LANGSUNG KE ALAMAT PENERIMA)."/>
    <n v="1"/>
    <s v="BARANG"/>
    <n v="100"/>
    <n v="0"/>
    <s v="EZ"/>
    <s v="Bulanan"/>
    <s v="Beli 1 Pembesar Layar Hp"/>
    <m/>
    <n v="38000"/>
    <n v="0"/>
    <n v="0"/>
    <n v="38000"/>
    <m/>
    <s v="Diskon"/>
    <n v="15200"/>
    <n v="22800"/>
    <n v="108000"/>
    <n v="1620"/>
    <s v="I Komang Suastika (Yn)"/>
    <m/>
    <d v="2026-07-07T00:00:00"/>
    <m/>
    <x v="0"/>
    <m/>
    <s v="VIP"/>
    <m/>
    <m/>
    <s v="Tidak"/>
    <s v="COD"/>
    <n v="70000"/>
    <s v="Recon"/>
    <n v="83580"/>
    <x v="7"/>
  </r>
  <r>
    <s v="1360284220"/>
    <d v="2026-07-02T00:00:00"/>
    <s v="MEIKA-BERKARYA"/>
    <s v="Meika Berkarya"/>
    <s v="6287818525580"/>
    <s v="Kab. Kuningan"/>
    <s v="Cilimus"/>
    <s v="Jl. Panawuan Indrapatra, Panawuan"/>
    <s v="AHMAD LEZO Od."/>
    <s v="6281337423067"/>
    <x v="1"/>
    <s v="Kab. Ngada"/>
    <s v="Riung"/>
    <s v="Jln. Baburrahman Golokutu Rt 08 Rw 03 Kelurahan Benteng Tengah Kec Riung (DIANTAR LANGSUNG KE ALAMAT PENERIMA)."/>
    <n v="1"/>
    <s v="BARANG"/>
    <n v="100"/>
    <n v="0"/>
    <s v="EZ"/>
    <s v="Bulanan"/>
    <s v="Beli 2 Pembesar Layar Hp"/>
    <m/>
    <n v="100000"/>
    <n v="0"/>
    <n v="0"/>
    <n v="100000"/>
    <m/>
    <s v="Diskon"/>
    <n v="40000"/>
    <n v="60000"/>
    <n v="205000"/>
    <n v="3075"/>
    <s v="AHMAD LEZO Od."/>
    <m/>
    <d v="2026-07-07T00:00:00"/>
    <m/>
    <x v="0"/>
    <m/>
    <s v="VIP"/>
    <m/>
    <m/>
    <s v="Tidak"/>
    <s v="COD"/>
    <n v="105000"/>
    <s v="Recon"/>
    <n v="141925"/>
    <x v="7"/>
  </r>
  <r>
    <s v="1360269954"/>
    <d v="2026-07-02T00:00:00"/>
    <s v="MEIKA-BERKARYA"/>
    <s v="Meika Berkarya"/>
    <s v="6287818525580"/>
    <s v="Kab. Kuningan"/>
    <s v="Cilimus"/>
    <s v="Jl. Panawuan Indrapatra, Panawuan, Kec. Cigandamekar, Kabupaten Kuningan, Jawa Barat"/>
    <s v="Sudarta (Fr)"/>
    <s v="6285868164339"/>
    <x v="20"/>
    <s v="Kab. Bantul"/>
    <s v="Pundong"/>
    <s v="Kelurahan Panjangrejo Rt005, Kec Pundong"/>
    <n v="1"/>
    <s v="BARANG"/>
    <n v="100"/>
    <n v="0"/>
    <s v="EZ"/>
    <s v="Bulanan"/>
    <s v="1 SET POMPA SEDOT MANUAL (1 POMPA DAN 1 SELANG)"/>
    <m/>
    <n v="20000"/>
    <n v="0"/>
    <n v="0"/>
    <n v="20000"/>
    <m/>
    <s v="Diskon"/>
    <n v="13000"/>
    <n v="7000"/>
    <n v="92000"/>
    <n v="1380"/>
    <s v="Sudarta (Fr)"/>
    <m/>
    <d v="2026-07-04T00:00:00"/>
    <s v="HUBUNGI PENERIMA (LANGSUNG ANTAR KE ALAMAT)"/>
    <x v="0"/>
    <m/>
    <s v="VIP"/>
    <m/>
    <m/>
    <s v="Tidak"/>
    <s v="COD"/>
    <n v="72000"/>
    <s v="Recon"/>
    <n v="83620"/>
    <x v="15"/>
  </r>
  <r>
    <s v="1360260466"/>
    <d v="2026-07-02T00:00:00"/>
    <s v="MEIKA-BERKARYA"/>
    <s v="Meika Berkarya"/>
    <s v="6287818525580"/>
    <s v="Kab. Kuningan"/>
    <s v="Cilimus"/>
    <s v="Jl. Panawuan Indrapatra, Panawuan, Kec. Cigandamekar, Kabupaten Kuningan, Jawa Barat"/>
    <s v="SANAPIAH (ar)"/>
    <s v="6285239782233"/>
    <x v="2"/>
    <s v="Kab. Sumbawa"/>
    <s v="Lopok"/>
    <s v="Kantor Desa Berora, Kecamatan Lopok"/>
    <n v="1"/>
    <s v="BARANG"/>
    <n v="100"/>
    <n v="0"/>
    <s v="EZ"/>
    <s v="Bulanan"/>
    <s v="1 TOPI KOMANDO (H)"/>
    <m/>
    <n v="52000"/>
    <n v="0"/>
    <n v="0"/>
    <n v="52000"/>
    <m/>
    <s v="Diskon"/>
    <n v="20800"/>
    <n v="31200"/>
    <n v="162000"/>
    <n v="2430"/>
    <m/>
    <m/>
    <m/>
    <s v="HUBUNGI PENERIMA (LANGSUNG ANTAR KE ALAMAT)"/>
    <x v="1"/>
    <m/>
    <s v="VIP"/>
    <m/>
    <m/>
    <s v="Tidak"/>
    <s v="COD"/>
    <n v="110000"/>
    <s v="-"/>
    <n v="128370"/>
    <x v="20"/>
  </r>
  <r>
    <s v="1360307738"/>
    <d v="2026-07-02T00:00:00"/>
    <s v="MEIKA-BERKARYA"/>
    <s v="Meika Berkarya"/>
    <s v="6287818525580"/>
    <s v="Kab. Kuningan"/>
    <s v="Cilimus"/>
    <s v="Jl. Panawuan Indrapatra, Panawuan"/>
    <s v="James Sihombing (Kin)"/>
    <s v="6281212639917"/>
    <x v="28"/>
    <s v="Tangerang"/>
    <s v="Karang Tengah"/>
    <s v="Kompl. Karang Tengah Permai TW III/5 Kelurahan Karang Timur RT 002 RW 013"/>
    <n v="1"/>
    <s v="BARANG"/>
    <n v="100"/>
    <n v="0"/>
    <s v="EZ"/>
    <s v="Bulanan"/>
    <s v="Beli 1 Gratis 1 Sikat Punggug"/>
    <m/>
    <n v="15000"/>
    <n v="0"/>
    <n v="0"/>
    <n v="15000"/>
    <m/>
    <s v="Diskon"/>
    <n v="9000"/>
    <n v="6000"/>
    <n v="83500"/>
    <n v="1252.5"/>
    <m/>
    <m/>
    <m/>
    <m/>
    <x v="1"/>
    <m/>
    <s v="VIP"/>
    <m/>
    <m/>
    <s v="Tidak"/>
    <s v="COD"/>
    <n v="68500"/>
    <s v="-"/>
    <n v="76247.5"/>
    <x v="20"/>
  </r>
  <r>
    <s v="1360303294"/>
    <d v="2026-07-02T00:00:00"/>
    <s v="MEIKA-BERKARYA"/>
    <s v="Meika Berkarya"/>
    <s v="6287818525580"/>
    <s v="Kab. Kuningan"/>
    <s v="Cilimus"/>
    <s v="Jl. Panawuan Indrapatra, Panawuan"/>
    <s v="Arman (ib)"/>
    <s v="6285215050589"/>
    <x v="23"/>
    <s v="Kendari"/>
    <s v="Baruga"/>
    <s v="Jln Cendana,Kel wundudop, BTN Aliya residen blok G 8"/>
    <n v="1"/>
    <s v="BARANG"/>
    <n v="100"/>
    <n v="0"/>
    <s v="EZ"/>
    <s v="Bulanan"/>
    <s v="Beli 1 Gratis 1 Parfum Mobil"/>
    <m/>
    <n v="68000"/>
    <n v="0"/>
    <n v="0"/>
    <n v="68000"/>
    <m/>
    <s v="Diskon"/>
    <n v="27200"/>
    <n v="40800"/>
    <n v="172000"/>
    <n v="2580"/>
    <m/>
    <m/>
    <m/>
    <m/>
    <x v="1"/>
    <m/>
    <s v="VIP"/>
    <m/>
    <m/>
    <s v="Tidak"/>
    <s v="COD"/>
    <n v="104000"/>
    <s v="-"/>
    <n v="128620"/>
    <x v="20"/>
  </r>
  <r>
    <s v="1360298828"/>
    <d v="2026-07-02T00:00:00"/>
    <s v="MEIKA-BERKARYA"/>
    <s v="Meika Berkarya"/>
    <s v="6287818525580"/>
    <s v="Kab. Kuningan"/>
    <s v="Cilimus"/>
    <s v="Jl. Panawuan Indrapatra, Panawuan"/>
    <s v="St. Syarah (Kin)"/>
    <s v="6285643129158"/>
    <x v="2"/>
    <s v="Kab. Bima"/>
    <s v="Sape"/>
    <s v="Jln. Lapangan Putih Sangia RT 008 RW 004 Dusun Sangaji, Kel/Desa Sangia"/>
    <n v="1"/>
    <s v="BARANG"/>
    <n v="100"/>
    <n v="0"/>
    <s v="EZ"/>
    <s v="Bulanan"/>
    <s v="Beli 1 Gratis 1 Gelang Retro Terapi Batu Giok"/>
    <m/>
    <n v="52000"/>
    <n v="0"/>
    <n v="0"/>
    <n v="52000"/>
    <m/>
    <s v="Diskon"/>
    <n v="20800"/>
    <n v="31200"/>
    <n v="122000"/>
    <n v="1830"/>
    <m/>
    <m/>
    <m/>
    <m/>
    <x v="1"/>
    <m/>
    <s v="VIP"/>
    <m/>
    <m/>
    <s v="Tidak"/>
    <s v="COD"/>
    <n v="70000"/>
    <s v="-"/>
    <n v="88970"/>
    <x v="20"/>
  </r>
  <r>
    <s v="1360267233"/>
    <d v="2026-07-02T00:00:00"/>
    <s v="MEIKA-BERKARYA"/>
    <s v="Meika Berkarya"/>
    <s v="6287818525580"/>
    <s v="Kab. Kuningan"/>
    <s v="Cilimus"/>
    <s v="Jl. Panawuan Indrapatra, Panawuan, Kec. Cigandamekar, Kabupaten Kuningan, Jawa Barat"/>
    <s v="L.munarim (rz)"/>
    <s v="6281803449142"/>
    <x v="2"/>
    <s v="Kab. Lombok Tengah"/>
    <s v="Batukliang Utara"/>
    <s v="Jln KBN belek colok dusun racem ( depan kios Aulia grosir ) Desa Bujak, Kec Batukliang"/>
    <n v="1"/>
    <s v="BARANG"/>
    <n v="100"/>
    <n v="0"/>
    <s v="EZ"/>
    <s v="Bulanan"/>
    <s v="1 SET GIGI PALSU"/>
    <m/>
    <n v="52000"/>
    <n v="0"/>
    <n v="0"/>
    <n v="52000"/>
    <m/>
    <s v="Diskon"/>
    <n v="20800"/>
    <n v="31200"/>
    <n v="106000"/>
    <n v="1590"/>
    <s v="L.munarim (rz)"/>
    <m/>
    <d v="2026-07-07T00:00:00"/>
    <s v="HUBUNGI PENERIMA (LANGSUNG ANTAR KE ALAMAT)"/>
    <x v="0"/>
    <m/>
    <s v="VIP"/>
    <m/>
    <m/>
    <s v="Tidak"/>
    <s v="COD"/>
    <n v="54000"/>
    <s v="Recon"/>
    <n v="73210"/>
    <x v="7"/>
  </r>
  <r>
    <s v="1360174255"/>
    <d v="2026-07-02T00:00:00"/>
    <s v="MEIKA-BERKARYA"/>
    <s v="Meika Berkarya"/>
    <s v="6287818525580"/>
    <s v="Kab. Kuningan"/>
    <s v="Cilimus"/>
    <s v="Jl. Panawuan Indrapatra, Panawuan"/>
    <s v="Abd Wahab Badry (Jj)"/>
    <s v="6282194840234"/>
    <x v="8"/>
    <s v="Palu"/>
    <s v="Tatanga"/>
    <s v="BTN Palupi Permai Blok D 21 Kelurahan Palupi Kecamatan Tatanga kota Palu Propinsi Sulawesi Tengah"/>
    <n v="1"/>
    <s v="BARANG"/>
    <n v="100"/>
    <n v="0"/>
    <s v="EZ"/>
    <s v="Bulanan"/>
    <s v="Beli 1 Gratis 1 Sikat Punggug"/>
    <m/>
    <n v="68000"/>
    <n v="0"/>
    <n v="0"/>
    <n v="68000"/>
    <m/>
    <s v="Diskon"/>
    <n v="27200"/>
    <n v="40800"/>
    <n v="130000"/>
    <n v="1950"/>
    <s v="Abd Wahab Badry (Jj)"/>
    <m/>
    <d v="2026-07-09T00:00:00"/>
    <m/>
    <x v="0"/>
    <m/>
    <s v="VIP"/>
    <m/>
    <m/>
    <s v="Tidak"/>
    <s v="COD"/>
    <n v="62000"/>
    <s v="-"/>
    <n v="87250"/>
    <x v="3"/>
  </r>
  <r>
    <s v="1360173351"/>
    <d v="2026-07-02T00:00:00"/>
    <s v="MEIKA-BERKARYA"/>
    <s v="Meika Berkarya"/>
    <s v="6287818525580"/>
    <s v="Kab. Kuningan"/>
    <s v="Cilimus"/>
    <s v="Jl. Panawuan Indrapatra, Panawuan"/>
    <s v="Ruslan S (Jj)"/>
    <s v="6282218114077"/>
    <x v="8"/>
    <s v="Kab. Toli-Toli"/>
    <s v="Baolan"/>
    <s v="Kelurahan /Desa Dadakitan Kec. Baolan, Patokan lapangan sepak bola Dadakitan"/>
    <n v="1"/>
    <s v="BARANG"/>
    <n v="100"/>
    <n v="0"/>
    <s v="EZ"/>
    <s v="Bulanan"/>
    <s v="Beli 2 Pembesar Layar Hp"/>
    <m/>
    <n v="85000"/>
    <n v="0"/>
    <n v="0"/>
    <n v="85000"/>
    <m/>
    <s v="Diskon"/>
    <n v="34000"/>
    <n v="51000"/>
    <n v="189520"/>
    <n v="2842.7999999999997"/>
    <m/>
    <m/>
    <m/>
    <m/>
    <x v="1"/>
    <m/>
    <s v="VIP"/>
    <m/>
    <m/>
    <s v="Tidak"/>
    <s v="COD"/>
    <n v="104520"/>
    <s v="-"/>
    <n v="135677.20000000001"/>
    <x v="20"/>
  </r>
  <r>
    <s v="1360174291"/>
    <d v="2026-07-02T00:00:00"/>
    <s v="MEIKA-BERKARYA"/>
    <s v="Meika Berkarya"/>
    <s v="6287818525580"/>
    <s v="Kab. Kuningan"/>
    <s v="Cilimus"/>
    <s v="Jl. Panawuan Indrapatra, Panawuan"/>
    <s v="Ambronimus dondong (IR)"/>
    <s v="6285349829042"/>
    <x v="5"/>
    <s v="Kab. Ketapang"/>
    <s v="Sungai Laur"/>
    <s v="Desa sungai daka Kec Sungai Kaur (Gereja St Petrus , Paulus)"/>
    <n v="1"/>
    <s v="BARANG"/>
    <n v="100"/>
    <n v="0"/>
    <s v="EZ"/>
    <s v="Bulanan"/>
    <s v="Beli 1 Pembesar Layar Hp"/>
    <m/>
    <n v="74000"/>
    <n v="0"/>
    <n v="0"/>
    <n v="74000"/>
    <m/>
    <s v="Diskon"/>
    <n v="29600"/>
    <n v="44400"/>
    <n v="144000"/>
    <n v="2160"/>
    <s v="Ambronimus dondong (IR)"/>
    <m/>
    <d v="2026-07-06T00:00:00"/>
    <m/>
    <x v="0"/>
    <m/>
    <s v="VIP"/>
    <m/>
    <m/>
    <s v="Tidak"/>
    <s v="COD"/>
    <n v="70000"/>
    <s v="Recon"/>
    <n v="97440"/>
    <x v="14"/>
  </r>
  <r>
    <s v="1360191937"/>
    <d v="2026-07-02T00:00:00"/>
    <s v="MEIKA-BERKARYA"/>
    <s v="Meika Berkarya"/>
    <s v="6287818525580"/>
    <s v="Kab. Kuningan"/>
    <s v="Cilimus"/>
    <s v="Jl. Panawuan Indrapatra, Panawuan"/>
    <s v="Rafiyanus Od."/>
    <s v="6282149891067"/>
    <x v="1"/>
    <s v="Kab. Ende"/>
    <s v="Detusoko"/>
    <s v="Kantor Pos Detusoko 7QM6,VFF, Kel. Detusoko, Detusoko, Kabupaten Ende, Nusa Tenggara Tim. (DIANTAR LANGSUNG KE ALAMAT PENERIMA)."/>
    <n v="1"/>
    <s v="BARANG"/>
    <n v="100"/>
    <n v="0"/>
    <s v="EZ"/>
    <s v="Bulanan"/>
    <s v="Beli 1 Gratis 1 Parfum Mobil"/>
    <m/>
    <n v="80000"/>
    <n v="0"/>
    <n v="0"/>
    <n v="80000"/>
    <m/>
    <s v="Diskon"/>
    <n v="32000"/>
    <n v="48000"/>
    <n v="184000"/>
    <n v="2760"/>
    <m/>
    <m/>
    <m/>
    <m/>
    <x v="1"/>
    <m/>
    <s v="VIP"/>
    <m/>
    <m/>
    <s v="Tidak"/>
    <s v="COD"/>
    <n v="104000"/>
    <s v="-"/>
    <n v="133240"/>
    <x v="20"/>
  </r>
  <r>
    <s v="1360190142"/>
    <d v="2026-07-02T00:00:00"/>
    <s v="MEIKA-BERKARYA"/>
    <s v="Meika Berkarya"/>
    <s v="6287818525580"/>
    <s v="Kab. Kuningan"/>
    <s v="Cilimus"/>
    <s v="Jl. Panawuan Indrapatra, Panawuan, Kec. Cigandamekar, Kabupaten Kuningan, Jawa Barat"/>
    <s v="Sunarto Sunarto (Fr)"/>
    <s v="6281395642826"/>
    <x v="10"/>
    <s v="Kab. Musi Banyuasin"/>
    <s v="Tungkal Jaya"/>
    <s v="Jlnlintas timur Palembang - Jambi Desa PeninggalanDepan Bank BRI, Kecamatan Tungkal jaya"/>
    <n v="1"/>
    <s v="BARANG"/>
    <n v="100"/>
    <n v="0"/>
    <s v="EZ"/>
    <s v="Bulanan"/>
    <s v="1 SET POMPA SEDOT MANUAL (1 POMPA DAN 1 SELANG)"/>
    <m/>
    <n v="37000"/>
    <n v="0"/>
    <n v="0"/>
    <n v="37000"/>
    <m/>
    <s v="Diskon"/>
    <n v="14800"/>
    <n v="22200"/>
    <n v="107000"/>
    <n v="1605"/>
    <s v="Sunarto Sunarto (Fr)"/>
    <m/>
    <d v="2026-07-05T00:00:00"/>
    <s v="HUBUNGI PENERIMA (LANGSUNG ANTAR KE ALAMAT)"/>
    <x v="0"/>
    <m/>
    <s v="VIP"/>
    <m/>
    <m/>
    <s v="Tidak"/>
    <s v="COD"/>
    <n v="70000"/>
    <s v="Recon"/>
    <n v="83195"/>
    <x v="18"/>
  </r>
  <r>
    <s v="1360172518"/>
    <d v="2026-07-02T00:00:00"/>
    <s v="MEIKA-BERKARYA"/>
    <s v="Meika Berkarya"/>
    <s v="6287818525580"/>
    <s v="Kab. Kuningan"/>
    <s v="Cilimus"/>
    <s v="Jl. Panawuan Indrapatra, Panawuan"/>
    <s v="Kanisius Tau (Jj)"/>
    <s v="6281239092051"/>
    <x v="1"/>
    <s v="Kab. Ende"/>
    <s v="Wolojita"/>
    <s v="Jl. Wolowaru- Nggela, SD Katolik Wolojita, Kelurahan Wolojita, Kecamatan Wolojita, Kabupaten Ende, Provinsi Nusa Tenggara Timur"/>
    <n v="1"/>
    <s v="BARANG"/>
    <n v="100"/>
    <n v="0"/>
    <s v="EZ"/>
    <s v="Bulanan"/>
    <s v="Beli 1 Gratis 1 Sikat Punggug"/>
    <m/>
    <n v="100000"/>
    <n v="0"/>
    <n v="0"/>
    <n v="100000"/>
    <m/>
    <s v="Diskon"/>
    <n v="40000"/>
    <n v="60000"/>
    <n v="170000"/>
    <n v="2550"/>
    <m/>
    <m/>
    <m/>
    <m/>
    <x v="1"/>
    <m/>
    <s v="VIP"/>
    <m/>
    <m/>
    <s v="Tidak"/>
    <s v="COD"/>
    <n v="70000"/>
    <s v="-"/>
    <n v="107450"/>
    <x v="20"/>
  </r>
  <r>
    <s v="1360151039"/>
    <d v="2026-07-02T00:00:00"/>
    <s v="MEIKA-BERKARYA"/>
    <s v="Meika Berkarya"/>
    <s v="6287818525580"/>
    <s v="Kab. Kuningan"/>
    <s v="Cilimus"/>
    <s v="Jl. Panawuan Indrapatra, Panawuan, Kec. Cigandamekar, Kabupaten Kuningan, Jawa Barat"/>
    <s v="Samadi (Rs)"/>
    <s v="6281250737979"/>
    <x v="12"/>
    <s v="Kab. Badung"/>
    <s v="Kuta Selatan"/>
    <s v="Perum Pasraman Unud, Jln Kampus Unud, Blok B24, Kelurahan Jimbaran, Kec Kuta Selatan"/>
    <n v="1"/>
    <s v="BARANG"/>
    <n v="100"/>
    <n v="0"/>
    <s v="EZ"/>
    <s v="Bulanan"/>
    <s v="1 TOPI KOMANDO (H)"/>
    <m/>
    <n v="30000"/>
    <n v="0"/>
    <n v="0"/>
    <n v="30000"/>
    <m/>
    <s v="Diskon"/>
    <n v="12000"/>
    <n v="18000"/>
    <n v="107000"/>
    <n v="1605"/>
    <s v="Samadi (Rs)"/>
    <m/>
    <d v="2026-07-06T00:00:00"/>
    <s v="HUBUNGI PENERIMA (LANGSUNG ANTAR KE ALAMAT)"/>
    <x v="0"/>
    <m/>
    <s v="VIP"/>
    <m/>
    <m/>
    <s v="Tidak"/>
    <s v="COD"/>
    <n v="77000"/>
    <s v="Recon"/>
    <n v="87395"/>
    <x v="14"/>
  </r>
  <r>
    <s v="1360354772"/>
    <d v="2026-07-02T00:00:00"/>
    <s v="MEIKA-BERKARYA"/>
    <s v="Meika Berkarya"/>
    <s v="6287818525580"/>
    <s v="Kab. Kuningan"/>
    <s v="Cilimus"/>
    <s v="Jl. Panawuan Indrapatra, Panawuan"/>
    <s v="Fadilah Rifani (Jj)"/>
    <s v="6282358606662"/>
    <x v="21"/>
    <s v="Kab. Tanah Bumbu"/>
    <s v="Kusan Hilir - Kusan Tengah"/>
    <s v="Jln HM. Nurung Gg AtTaqwa RT 08 RW 00 Kelurahan Kota Pagatan, Kecamatan Kusan Hilir ,Kabupaten Tanah Bumbu, Provinsi Kalimantan Selatan. 72273."/>
    <n v="1"/>
    <s v="BARANG"/>
    <n v="100"/>
    <n v="0"/>
    <s v="EZ"/>
    <s v="Bulanan"/>
    <s v="Beli 1 Gratis 1 Gelang Retro Terapi Batu Giok"/>
    <m/>
    <n v="62000"/>
    <n v="0"/>
    <n v="0"/>
    <n v="62000"/>
    <m/>
    <s v="Diskon"/>
    <n v="24800"/>
    <n v="37200"/>
    <n v="132000"/>
    <n v="1980"/>
    <s v="Fadilah Rifani (Jj)"/>
    <m/>
    <d v="2026-07-06T00:00:00"/>
    <m/>
    <x v="0"/>
    <m/>
    <s v="VIP"/>
    <m/>
    <m/>
    <s v="Tidak"/>
    <s v="COD"/>
    <n v="70000"/>
    <s v="Recon"/>
    <n v="92820"/>
    <x v="14"/>
  </r>
  <r>
    <s v="1360152311"/>
    <d v="2026-07-02T00:00:00"/>
    <s v="MEIKA-BERKARYA"/>
    <s v="Meika Berkarya"/>
    <s v="6287818525580"/>
    <s v="Kab. Kuningan"/>
    <s v="Cilimus"/>
    <s v="Jl. Panawuan Indrapatra, Panawuan"/>
    <s v="L. Saroinsong (Jj)"/>
    <s v="6289509884575"/>
    <x v="3"/>
    <s v="Manado"/>
    <s v="Mapanget"/>
    <s v="Kelurahan Kairagi Dua Lingkungan 11 Perum Dipenda Mas depan gereja GPDI IMANUEL Kec. Mapanget kota Manado"/>
    <n v="1"/>
    <s v="BARANG"/>
    <n v="100"/>
    <n v="0"/>
    <s v="EZ"/>
    <s v="Bulanan"/>
    <s v="Beli 1 Gratis 1 Sikat Punggug"/>
    <m/>
    <n v="64000"/>
    <n v="0"/>
    <n v="0"/>
    <n v="64000"/>
    <m/>
    <s v="Diskon"/>
    <n v="25600"/>
    <n v="38400"/>
    <n v="134000"/>
    <n v="2010"/>
    <s v="L. Saroinsong (Jj)"/>
    <m/>
    <d v="2026-07-06T00:00:00"/>
    <m/>
    <x v="0"/>
    <m/>
    <s v="VIP"/>
    <m/>
    <m/>
    <s v="Tidak"/>
    <s v="COD"/>
    <n v="70000"/>
    <s v="Recon"/>
    <n v="93590"/>
    <x v="14"/>
  </r>
  <r>
    <s v="1360350395"/>
    <d v="2026-07-02T00:00:00"/>
    <s v="MEIKA-BERKARYA"/>
    <s v="Meika Berkarya"/>
    <s v="6287818525580"/>
    <s v="Kab. Kuningan"/>
    <s v="Cilimus"/>
    <s v="Jl. Panawuan Indrapatra, Panawuan"/>
    <s v="Oma Ida (Jj)"/>
    <s v="6287774022838"/>
    <x v="28"/>
    <s v="Kab. Tangerang"/>
    <s v="Kelapa Dua"/>
    <s v="Cluster Beryl Jln. Taman Beryl No. 07 Summarecon Serpong Kelurahan Pakulonan Barat"/>
    <n v="1"/>
    <s v="BARANG"/>
    <n v="100"/>
    <n v="0"/>
    <s v="EZ"/>
    <s v="Bulanan"/>
    <s v="Beli 1 Gratis 1 Sikat Punggug"/>
    <m/>
    <n v="15000"/>
    <n v="0"/>
    <n v="0"/>
    <n v="15000"/>
    <m/>
    <s v="Diskon"/>
    <n v="9000"/>
    <n v="6000"/>
    <n v="83500"/>
    <n v="1252.5"/>
    <s v="Meika Berkarya"/>
    <m/>
    <d v="2026-07-07T00:00:00"/>
    <m/>
    <x v="1"/>
    <m/>
    <s v="VIP"/>
    <m/>
    <m/>
    <s v="Tidak"/>
    <s v="COD"/>
    <n v="68500"/>
    <s v="-"/>
    <n v="76247.5"/>
    <x v="7"/>
  </r>
  <r>
    <s v="1360163094"/>
    <d v="2026-07-02T00:00:00"/>
    <s v="MEIKA-BERKARYA"/>
    <s v="Meika Berkarya"/>
    <s v="6287818525580"/>
    <s v="Kab. Kuningan"/>
    <s v="Cilimus"/>
    <s v="Jl. Panawuan Indrapatra, Panawuan"/>
    <s v="G,Usman Od."/>
    <s v="6285752780154"/>
    <x v="5"/>
    <s v="Kab. Ketapang"/>
    <s v="Matan Hilir Utara"/>
    <s v="Desa Seiputri Rt 01 Rw 01 Kec Matan Hilir Utara (DIANTAR LANGSUNG KE ALAMAT PENERIMA)."/>
    <n v="1"/>
    <s v="BARANG"/>
    <n v="100"/>
    <n v="0"/>
    <s v="EZ"/>
    <s v="Bulanan"/>
    <s v="Beli 1 Gratis 1 Sikat Punggug"/>
    <m/>
    <n v="74000"/>
    <n v="0"/>
    <n v="0"/>
    <n v="74000"/>
    <m/>
    <s v="Diskon"/>
    <n v="29600"/>
    <n v="44400"/>
    <n v="144000"/>
    <n v="2160"/>
    <s v="G,Usman Od."/>
    <m/>
    <d v="2026-07-08T00:00:00"/>
    <m/>
    <x v="0"/>
    <m/>
    <s v="VIP"/>
    <m/>
    <m/>
    <s v="Tidak"/>
    <s v="COD"/>
    <n v="70000"/>
    <s v="-"/>
    <n v="97440"/>
    <x v="9"/>
  </r>
  <r>
    <s v="1360324903"/>
    <d v="2026-07-02T00:00:00"/>
    <s v="MEIKA-BERKARYA"/>
    <s v="Meika Berkarya"/>
    <s v="6287818525580"/>
    <s v="Kab. Kuningan"/>
    <s v="Cilimus"/>
    <s v="Jl. Panawuan Indrapatra, Panawuan"/>
    <s v="Gatot Sugondo (sp)"/>
    <s v="6282287385301"/>
    <x v="31"/>
    <s v="Kab. Karimun"/>
    <s v="Kundur Utara"/>
    <s v="Ujung Baru RT 01  RW 08 Desa Teluk radang"/>
    <n v="1"/>
    <s v="BARANG"/>
    <n v="100"/>
    <n v="0"/>
    <s v="EZ"/>
    <s v="Bulanan"/>
    <s v="Beli 1 Gratis 1 Sikat Punggug"/>
    <m/>
    <n v="60000"/>
    <n v="0"/>
    <n v="0"/>
    <n v="60000"/>
    <m/>
    <s v="Diskon"/>
    <n v="24000"/>
    <n v="36000"/>
    <n v="130000"/>
    <n v="1950"/>
    <m/>
    <m/>
    <m/>
    <m/>
    <x v="1"/>
    <m/>
    <s v="VIP"/>
    <m/>
    <m/>
    <s v="Tidak"/>
    <s v="COD"/>
    <n v="70000"/>
    <s v="-"/>
    <n v="92050"/>
    <x v="20"/>
  </r>
  <r>
    <s v="1360206444"/>
    <d v="2026-07-02T00:00:00"/>
    <s v="MEIKA-BERKARYA"/>
    <s v="Meika Berkarya"/>
    <s v="6287818525580"/>
    <s v="Kab. Kuningan"/>
    <s v="Cilimus"/>
    <s v="Jl. Panawuan Indrapatra, Panawuan, Kec. Cigandamekar, Kabupaten Kuningan, Jawa Barat"/>
    <s v="Muh asri (AK)"/>
    <s v="6282393160890"/>
    <x v="14"/>
    <s v="Kab. Kepulauan Selayar"/>
    <s v="Bontoharu"/>
    <s v="Jl Padangoge, RT 02, Desa Kalepadang, Kec Bontoharu, Kab Kepulauan Selayar, Sulawesi Selatan"/>
    <n v="1"/>
    <s v="BARANG"/>
    <n v="100"/>
    <n v="0"/>
    <s v="EZ"/>
    <s v="Bulanan"/>
    <s v="1 SET GIGI PALSU"/>
    <m/>
    <n v="61000"/>
    <n v="0"/>
    <n v="0"/>
    <n v="61000"/>
    <m/>
    <s v="Diskon"/>
    <n v="24400"/>
    <n v="36600"/>
    <n v="105000"/>
    <n v="1575"/>
    <m/>
    <m/>
    <m/>
    <s v="HUBUNGI PENERIMA (LANGSUNG ANTAR KE ALAMAT)"/>
    <x v="1"/>
    <m/>
    <s v="VIP"/>
    <m/>
    <m/>
    <s v="Tidak"/>
    <s v="COD"/>
    <n v="44000"/>
    <s v="-"/>
    <n v="66825"/>
    <x v="20"/>
  </r>
  <r>
    <s v="1360324860"/>
    <d v="2026-07-02T00:00:00"/>
    <s v="MEIKA-BERKARYA"/>
    <s v="Meika Berkarya"/>
    <s v="6287818525580"/>
    <s v="Kab. Kuningan"/>
    <s v="Cilimus"/>
    <s v="Jl. Panawuan Indrapatra, Panawuan, Kec. Cigandamekar, Kabupaten Kuningan, Jawa Barat"/>
    <s v="Firman tarigan (rz)"/>
    <s v="6283821625234"/>
    <x v="0"/>
    <s v="Kab. Deli Serdang"/>
    <s v="Biru-Biru"/>
    <s v="Jln Deli tua dusun 4 nomor rumah 47 Desa Aji baho, Kec Biru-Biru"/>
    <n v="1"/>
    <s v="BARANG"/>
    <n v="100"/>
    <n v="0"/>
    <s v="EZ"/>
    <s v="Bulanan"/>
    <s v="1 SET GIGI PALSU"/>
    <m/>
    <n v="54000"/>
    <n v="0"/>
    <n v="0"/>
    <n v="54000"/>
    <m/>
    <s v="Diskon"/>
    <n v="21600"/>
    <n v="32400"/>
    <n v="102000"/>
    <n v="1530"/>
    <m/>
    <m/>
    <m/>
    <s v="HUBUNGI PENERIMA (LANGSUNG ANTAR KE ALAMAT)"/>
    <x v="1"/>
    <m/>
    <s v="VIP"/>
    <m/>
    <m/>
    <s v="Tidak"/>
    <s v="COD"/>
    <n v="48000"/>
    <s v="-"/>
    <n v="68070"/>
    <x v="20"/>
  </r>
  <r>
    <s v="1360323638"/>
    <d v="2026-07-02T00:00:00"/>
    <s v="MEIKA-BERKARYA"/>
    <s v="Meika Berkarya"/>
    <s v="6287818525580"/>
    <s v="Kab. Kuningan"/>
    <s v="Cilimus"/>
    <s v="Jl. Panawuan Indrapatra, Panawuan"/>
    <s v="Nurdin (JJ)"/>
    <s v="6285238943633"/>
    <x v="2"/>
    <s v="Bima"/>
    <s v="Mpunda"/>
    <s v="Kompleks Masjid Nurul Qalbi Rt.004/Rw.002 Kelurahan Monggonao Kec. Mpunda ( Belakang Plresta) Kota Bima."/>
    <n v="1"/>
    <s v="BARANG"/>
    <n v="100"/>
    <n v="0"/>
    <s v="EZ"/>
    <s v="Bulanan"/>
    <s v="Beli 1 Gratis 1 Parfum Mobil"/>
    <m/>
    <n v="46000"/>
    <n v="0"/>
    <n v="0"/>
    <n v="46000"/>
    <m/>
    <s v="Diskon"/>
    <n v="18400"/>
    <n v="27600"/>
    <n v="160000"/>
    <n v="2400"/>
    <m/>
    <m/>
    <m/>
    <m/>
    <x v="1"/>
    <m/>
    <s v="VIP"/>
    <m/>
    <m/>
    <s v="Tidak"/>
    <s v="COD"/>
    <n v="114000"/>
    <s v="-"/>
    <n v="130000"/>
    <x v="20"/>
  </r>
  <r>
    <s v="1360223730"/>
    <d v="2026-07-02T00:00:00"/>
    <s v="MEIKA-BERKARYA"/>
    <s v="Meika Berkarya"/>
    <s v="6287818525580"/>
    <s v="Kab. Kuningan"/>
    <s v="Cilimus"/>
    <s v="Jl. Panawuan Indrapatra, Panawuan, Kec. Cigandamekar, Kabupaten Kuningan, Jawa Barat"/>
    <s v="Wandi Wandi (rz)"/>
    <s v="6282312070715"/>
    <x v="26"/>
    <s v="Bekasi"/>
    <s v="Rawalumbu"/>
    <s v="Desa Bojong Rawalumbu RT 002 RW 30 ( Belakang Indo Mart ) Kec Rawalumbu"/>
    <n v="1"/>
    <s v="BARANG"/>
    <n v="100"/>
    <n v="0"/>
    <s v="EZ"/>
    <s v="Bulanan"/>
    <s v="1 SET POMPA SEDOT MANUAL (1 POMPA DAN 1 SELANG)"/>
    <m/>
    <n v="15000"/>
    <n v="0"/>
    <n v="0"/>
    <n v="15000"/>
    <m/>
    <s v="Diskon"/>
    <n v="9000"/>
    <n v="6000"/>
    <n v="84000"/>
    <n v="1260"/>
    <m/>
    <m/>
    <m/>
    <s v="HUBUNGI PENERIMA (LANGSUNG ANTAR KE ALAMAT)"/>
    <x v="1"/>
    <m/>
    <s v="VIP"/>
    <m/>
    <m/>
    <s v="Tidak"/>
    <s v="COD"/>
    <n v="69000"/>
    <s v="-"/>
    <n v="76740"/>
    <x v="20"/>
  </r>
  <r>
    <s v="1360205052"/>
    <d v="2026-07-02T00:00:00"/>
    <s v="MEIKA-BERKARYA"/>
    <s v="Meika Berkarya"/>
    <s v="6287818525580"/>
    <s v="Kab. Kuningan"/>
    <s v="Cilimus"/>
    <s v="Jl. Panawuan Indrapatra, Panawuan"/>
    <s v="Inyoman Seriasa (Kin)"/>
    <s v="6287860182757"/>
    <x v="18"/>
    <s v="Kab. Pasangkayu"/>
    <s v="Lariang"/>
    <s v="Jln. Gst Ngurahrai RT 03 Dusun Wirabuana Desa Parabu"/>
    <n v="1"/>
    <s v="BARANG"/>
    <n v="100"/>
    <n v="0"/>
    <s v="EZ"/>
    <s v="Bulanan"/>
    <s v="Beli 2 Gratis 2 Sikat Punggug"/>
    <m/>
    <n v="61000"/>
    <n v="0"/>
    <n v="0"/>
    <n v="61000"/>
    <m/>
    <s v="Diskon"/>
    <n v="24400"/>
    <n v="36600"/>
    <n v="176000"/>
    <n v="2640"/>
    <s v="Inyoman Seriasa (Kin)"/>
    <m/>
    <d v="2026-07-08T00:00:00"/>
    <m/>
    <x v="0"/>
    <m/>
    <s v="VIP"/>
    <m/>
    <m/>
    <s v="Tidak"/>
    <s v="COD"/>
    <n v="115000"/>
    <s v="-"/>
    <n v="136760"/>
    <x v="9"/>
  </r>
  <r>
    <s v="1360193546"/>
    <d v="2026-07-02T00:00:00"/>
    <s v="MEIKA-BERKARYA"/>
    <s v="Meika Berkarya"/>
    <s v="6287818525580"/>
    <s v="Kab. Kuningan"/>
    <s v="Cilimus"/>
    <s v="Jl. Panawuan Indrapatra, Panawuan"/>
    <s v="Moch Muchlisuddin (Jj)"/>
    <s v="6285863335544"/>
    <x v="26"/>
    <s v="Kab. Sukabumi"/>
    <s v="Sukabumi"/>
    <s v="Jl.Mayor HM.Machfud Kp.Babakan Kiara RT.23/09 Desa Sukajaya Kec.Sukabumi Kab.Sukabumi"/>
    <n v="1"/>
    <s v="BARANG"/>
    <n v="100"/>
    <n v="0"/>
    <s v="EZ"/>
    <s v="Bulanan"/>
    <s v="Beli 1 Gratis 1 Sikat Punggug"/>
    <m/>
    <n v="12000"/>
    <n v="0"/>
    <n v="0"/>
    <n v="12000"/>
    <m/>
    <s v="Diskon"/>
    <n v="7000"/>
    <n v="5000"/>
    <n v="82000"/>
    <n v="1230"/>
    <s v="Moch Muchlisuddin (Jj)"/>
    <m/>
    <d v="2026-07-06T00:00:00"/>
    <m/>
    <x v="0"/>
    <m/>
    <s v="VIP"/>
    <m/>
    <m/>
    <s v="Tidak"/>
    <s v="COD"/>
    <n v="70000"/>
    <s v="Recon"/>
    <n v="75770"/>
    <x v="14"/>
  </r>
  <r>
    <s v="1360339568"/>
    <d v="2026-07-02T00:00:00"/>
    <s v="MEIKA-BERKARYA"/>
    <s v="Meika Berkarya"/>
    <s v="6287818525580"/>
    <s v="Kab. Kuningan"/>
    <s v="Cilimus"/>
    <s v="Jl. Panawuan Indrapatra, Panawuan, Kec. Cigandamekar, Kabupaten Kuningan, Jawa Barat"/>
    <s v="Herman (AK)"/>
    <s v="628131395821"/>
    <x v="26"/>
    <s v="Kab. Cirebon"/>
    <s v="Kepetakan"/>
    <s v="Desa Dukuh, Blok Siblung, Rt 001 / Rw 006, Kec Kapetakan, Kab Cirebon"/>
    <n v="1"/>
    <s v="BARANG"/>
    <n v="100"/>
    <n v="0"/>
    <s v="EZ"/>
    <s v="Bulanan"/>
    <s v="1 SET POMPA SEDOT MANUAL (1 POMPA DAN 1 SELANG)"/>
    <m/>
    <n v="8000"/>
    <n v="0"/>
    <n v="0"/>
    <n v="8000"/>
    <m/>
    <s v="Diskon"/>
    <n v="3000"/>
    <n v="5000"/>
    <n v="78000"/>
    <n v="1170"/>
    <s v="Herman (AK)"/>
    <m/>
    <d v="2026-07-03T00:00:00"/>
    <s v="HUBUNGI PENERIMA (LANGSUNG ANTAR KE ALAMAT)"/>
    <x v="0"/>
    <m/>
    <s v="VIP"/>
    <m/>
    <m/>
    <s v="Tidak"/>
    <s v="COD"/>
    <n v="70000"/>
    <s v="Recon"/>
    <n v="71830"/>
    <x v="25"/>
  </r>
  <r>
    <s v="1360337197"/>
    <d v="2026-07-02T00:00:00"/>
    <s v="MEIKA-BERKARYA"/>
    <s v="Meika Berkarya"/>
    <s v="6287818525580"/>
    <s v="Kab. Kuningan"/>
    <s v="Cilimus"/>
    <s v="Jl. Panawuan Indrapatra, Panawuan, Kec. Cigandamekar, Kabupaten Kuningan, Jawa Barat"/>
    <s v="Asnita Merny Laberu (Rs)"/>
    <s v="6282187406658"/>
    <x v="3"/>
    <s v="Kab. Kepulauan Talaud"/>
    <s v="Kabaruan"/>
    <s v="Lindungan 2, Desa Taduna (Depan depot aqua) Kec Kabaruan"/>
    <n v="1"/>
    <s v="BARANG"/>
    <n v="100"/>
    <n v="0"/>
    <s v="EZ"/>
    <s v="Bulanan"/>
    <s v="1 SET GIGI PALSU"/>
    <m/>
    <n v="114000"/>
    <n v="0"/>
    <n v="0"/>
    <n v="114000"/>
    <m/>
    <s v="Diskon"/>
    <n v="45600"/>
    <n v="68400"/>
    <n v="174000"/>
    <n v="2610"/>
    <m/>
    <m/>
    <m/>
    <s v="HUBUNGI PENERIMA (LANGSUNG ANTAR KE ALAMAT)"/>
    <x v="1"/>
    <m/>
    <s v="VIP"/>
    <m/>
    <m/>
    <s v="Tidak"/>
    <s v="COD"/>
    <n v="60000"/>
    <s v="-"/>
    <n v="102990"/>
    <x v="20"/>
  </r>
  <r>
    <s v="1360201619"/>
    <d v="2026-07-02T00:00:00"/>
    <s v="MEIKA-BERKARYA"/>
    <s v="Meika Berkarya"/>
    <s v="6287818525580"/>
    <s v="Kab. Kuningan"/>
    <s v="Cilimus"/>
    <s v="Jl. Panawuan Indrapatra, Panawuan, Kec. Cigandamekar, Kabupaten Kuningan, Jawa Barat"/>
    <s v="Bopal putra (Fr)"/>
    <s v="62882022187711"/>
    <x v="14"/>
    <s v="Makassar"/>
    <s v="Tamalanrea"/>
    <s v="Pondok Asyifa Jlnh Baso Ella Kelurahan Tamalanrea Indah, Kec Tamalanrea"/>
    <n v="1"/>
    <s v="BARANG"/>
    <n v="100"/>
    <n v="0"/>
    <s v="EZ"/>
    <s v="Bulanan"/>
    <s v="1 SET GIGI PALSU"/>
    <m/>
    <n v="60000"/>
    <n v="0"/>
    <n v="0"/>
    <n v="60000"/>
    <m/>
    <s v="Diskon"/>
    <n v="24000"/>
    <n v="36000"/>
    <n v="102000"/>
    <n v="1530"/>
    <m/>
    <m/>
    <m/>
    <s v="HUBUNGI PENERIMA (LANGSUNG ANTAR KE ALAMAT)"/>
    <x v="1"/>
    <m/>
    <s v="VIP"/>
    <m/>
    <m/>
    <s v="Tidak"/>
    <s v="COD"/>
    <n v="42000"/>
    <s v="-"/>
    <n v="64470"/>
    <x v="20"/>
  </r>
  <r>
    <s v="1360337061"/>
    <d v="2026-07-02T00:00:00"/>
    <s v="MEIKA-BERKARYA"/>
    <s v="Meika Berkarya"/>
    <s v="6287818525580"/>
    <s v="Kab. Kuningan"/>
    <s v="Cilimus"/>
    <s v="Jl. Panawuan Indrapatra, Panawuan"/>
    <s v="Gratiana Esi (PS)"/>
    <s v="6281238185926"/>
    <x v="1"/>
    <s v="Kab. Ende"/>
    <s v="Kelimutu"/>
    <s v="Pasar Sayur Nduaria RT/RW 01/02 Desa. Nduaria (ANTRAKN LANGSUNG KE ALAMAT)"/>
    <n v="1"/>
    <s v="BARANG"/>
    <n v="100"/>
    <n v="0"/>
    <s v="EZ"/>
    <s v="Bulanan"/>
    <s v="Beli 1 Gratis 1 Sikat Punggug"/>
    <m/>
    <n v="80000"/>
    <n v="0"/>
    <n v="0"/>
    <n v="80000"/>
    <m/>
    <s v="Diskon"/>
    <n v="32000"/>
    <n v="48000"/>
    <n v="150000"/>
    <n v="2250"/>
    <m/>
    <m/>
    <m/>
    <m/>
    <x v="1"/>
    <m/>
    <s v="VIP"/>
    <m/>
    <m/>
    <s v="Tidak"/>
    <s v="COD"/>
    <n v="70000"/>
    <s v="-"/>
    <n v="99750"/>
    <x v="20"/>
  </r>
  <r>
    <s v="1358904718"/>
    <d v="2026-07-02T00:00:00"/>
    <s v="MEIKA-BERKARYA"/>
    <s v="Meika Berkarya"/>
    <s v="6287818525580"/>
    <s v="Kab. Kuningan"/>
    <s v="Cilimus"/>
    <s v="Jl. Panawuan Indrapatra, Panawuan"/>
    <s v="Daniel taku bessi Od."/>
    <s v="6281236009696"/>
    <x v="1"/>
    <s v="Kupang"/>
    <s v="Maulafa"/>
    <s v="Kelurahan Oepura Jln. Sikun 2 Kec Maulafa Kodya Kupang (DIANTAR LANGSUNG KE ALAMAT PENERIMA) Rt 004 Rw 009."/>
    <n v="1"/>
    <s v="BARANG"/>
    <n v="100"/>
    <n v="0"/>
    <s v="EZ"/>
    <s v="Bulanan"/>
    <s v="Beli 1 Gratis 1 Sikat Punggug"/>
    <m/>
    <n v="64000"/>
    <n v="0"/>
    <n v="0"/>
    <n v="64000"/>
    <m/>
    <s v="Diskon"/>
    <n v="25600"/>
    <n v="38400"/>
    <n v="135000"/>
    <n v="2025"/>
    <m/>
    <m/>
    <m/>
    <m/>
    <x v="1"/>
    <m/>
    <s v="VIP"/>
    <m/>
    <m/>
    <s v="Tidak"/>
    <s v="COD"/>
    <n v="71000"/>
    <s v="-"/>
    <n v="94575"/>
    <x v="20"/>
  </r>
  <r>
    <s v="1359918818"/>
    <d v="2026-07-02T00:00:00"/>
    <s v="MEIKA-BERKARYA"/>
    <s v="Meika Berkarya"/>
    <s v="6287818525580"/>
    <s v="Kab. Kuningan"/>
    <s v="Cilimus"/>
    <s v="Jl. Panawuan Indrapatra, Panawuan, Kec. Cigandamekar, Kabupaten Kuningan, Jawa Barat"/>
    <s v="Tommy Sanjaya (rz)"/>
    <s v="6282255658005"/>
    <x v="32"/>
    <s v="Kab. Nunukan"/>
    <s v="Nunukan"/>
    <s v="Jln Pongtiku Rt 17 ( Dekat Kantor Desa Hubungi Terlebih Dahulu ) Desa Nunukan Tengah, Kec Nunukan"/>
    <n v="1"/>
    <s v="BARANG"/>
    <n v="100"/>
    <n v="0"/>
    <s v="EZ"/>
    <s v="Bulanan"/>
    <s v="2 TOPI KOMANDO (H)"/>
    <m/>
    <n v="75000"/>
    <n v="0"/>
    <n v="0"/>
    <n v="75000"/>
    <m/>
    <s v="Diskon"/>
    <n v="30000"/>
    <n v="45000"/>
    <n v="185000"/>
    <n v="2775"/>
    <s v="Tommy Sanjaya (rz)"/>
    <m/>
    <d v="2026-07-08T00:00:00"/>
    <s v="HUBUNGI PENERIMA (LANGSUNG ANTAR KE ALAMAT)"/>
    <x v="0"/>
    <m/>
    <s v="VIP"/>
    <m/>
    <m/>
    <s v="Tidak"/>
    <s v="COD"/>
    <n v="110000"/>
    <s v="-"/>
    <n v="137225"/>
    <x v="9"/>
  </r>
  <r>
    <s v="1359464306"/>
    <d v="2026-07-02T00:00:00"/>
    <s v="MEIKA-BERKARYA"/>
    <s v="Meika Berkarya"/>
    <s v="6287818525580"/>
    <s v="Kab. Kuningan"/>
    <s v="Cilimus"/>
    <s v="Jl. Panawuan Indrapatra, Panawuan"/>
    <s v="Lorens Wuwur (Kin)"/>
    <s v="6281337638540"/>
    <x v="1"/>
    <s v="Kab. Lembata"/>
    <s v="Naga Wutung"/>
    <s v="Desa Idalolong, Jln. Trans Naga Wutung, Rumah Dekat Lapangan Bolo"/>
    <n v="1"/>
    <s v="BARANG"/>
    <n v="100"/>
    <n v="0"/>
    <s v="EZ"/>
    <s v="Bulanan"/>
    <s v="Beli 1 Pembesar Layar Hp"/>
    <m/>
    <n v="84000"/>
    <n v="0"/>
    <n v="0"/>
    <n v="84000"/>
    <m/>
    <s v="Diskon"/>
    <n v="33600"/>
    <n v="50400"/>
    <n v="154000"/>
    <n v="2310"/>
    <m/>
    <m/>
    <m/>
    <m/>
    <x v="1"/>
    <m/>
    <s v="VIP"/>
    <m/>
    <m/>
    <s v="Tidak"/>
    <s v="COD"/>
    <n v="70000"/>
    <s v="-"/>
    <n v="101290"/>
    <x v="20"/>
  </r>
  <r>
    <s v="1359744005"/>
    <d v="2026-07-02T00:00:00"/>
    <s v="MEIKA-BERKARYA"/>
    <s v="Meika Berkarya"/>
    <s v="6287818525580"/>
    <s v="Kab. Kuningan"/>
    <s v="Cilimus"/>
    <s v="Jl. Panawuan Indrapatra, Panawuan"/>
    <s v="AHMAD SANUSI (Jj)"/>
    <s v="6281543393065"/>
    <x v="8"/>
    <s v="Kab. Morowali"/>
    <s v="Bahodopi"/>
    <s v="Kelurahan/Desa Bahomakmur Blok D, Patokan rumah depan Ayam Goreng HI Sana, Kec. Bahodopi"/>
    <n v="1"/>
    <s v="BARANG"/>
    <n v="100"/>
    <n v="0"/>
    <s v="EZ"/>
    <s v="Bulanan"/>
    <s v="Beli 1 Gratis 1 Sikat Punggug"/>
    <m/>
    <n v="108000"/>
    <n v="0"/>
    <n v="0"/>
    <n v="108000"/>
    <m/>
    <s v="Diskon"/>
    <n v="43200"/>
    <n v="64800"/>
    <n v="171000"/>
    <n v="2565"/>
    <m/>
    <m/>
    <m/>
    <m/>
    <x v="1"/>
    <m/>
    <s v="VIP"/>
    <m/>
    <m/>
    <s v="Tidak"/>
    <s v="COD"/>
    <n v="63000"/>
    <s v="-"/>
    <n v="103635"/>
    <x v="20"/>
  </r>
  <r>
    <s v="1359926847"/>
    <d v="2026-07-02T00:00:00"/>
    <s v="MEIKA-BERKARYA"/>
    <s v="Meika Berkarya"/>
    <s v="6287818525580"/>
    <s v="Kab. Kuningan"/>
    <s v="Cilimus"/>
    <s v="Jl. Panawuan Indrapatra, Panawuan"/>
    <s v="Usman (IR)"/>
    <s v="6282245447777"/>
    <x v="14"/>
    <s v="Parepare"/>
    <s v="Bacukiki"/>
    <s v="Jl. H. Jend. M. Yusuf LEMOE RT/RW: 01/02, Kelurahan Lemoe Kec Bacukiki"/>
    <n v="1"/>
    <s v="BARANG"/>
    <n v="100"/>
    <n v="0"/>
    <s v="EZ"/>
    <s v="Bulanan"/>
    <s v="Beli 1 Pembesar Layar Hp"/>
    <m/>
    <n v="53000"/>
    <n v="0"/>
    <n v="0"/>
    <n v="53000"/>
    <m/>
    <s v="Diskon"/>
    <n v="21200"/>
    <n v="31800"/>
    <n v="123000"/>
    <n v="1845"/>
    <s v="Usman (IR)"/>
    <m/>
    <d v="2026-07-08T00:00:00"/>
    <m/>
    <x v="0"/>
    <m/>
    <s v="VIP"/>
    <m/>
    <m/>
    <s v="Tidak"/>
    <s v="COD"/>
    <n v="70000"/>
    <s v="-"/>
    <n v="89355"/>
    <x v="9"/>
  </r>
  <r>
    <s v="1359914155"/>
    <d v="2026-07-02T00:00:00"/>
    <s v="MEIKA-BERKARYA"/>
    <s v="Meika Berkarya"/>
    <s v="6287818525580"/>
    <s v="Kab. Kuningan"/>
    <s v="Cilimus"/>
    <s v="Jl. Panawuan Indrapatra, Panawuan"/>
    <s v="Agus Salim (Jj)"/>
    <s v="6285725820075"/>
    <x v="15"/>
    <s v="Kab. Semarang"/>
    <s v="Ungaran Barat"/>
    <s v="Jln. Tohjoyo RT 06 RW 01 Langensari Barat Kelurahan /Desa Langensari Kec. Ungaran Barat"/>
    <n v="1"/>
    <s v="BARANG"/>
    <n v="100"/>
    <n v="0"/>
    <s v="EZ"/>
    <s v="Bulanan"/>
    <s v="Beli 1 Gratis 1 Gelang Retro Terapi Batu Giok"/>
    <m/>
    <n v="20000"/>
    <n v="0"/>
    <n v="0"/>
    <n v="20000"/>
    <m/>
    <s v="Diskon"/>
    <n v="13000"/>
    <n v="7000"/>
    <n v="89000"/>
    <n v="1335"/>
    <m/>
    <m/>
    <m/>
    <m/>
    <x v="1"/>
    <m/>
    <s v="VIP"/>
    <m/>
    <m/>
    <s v="Tidak"/>
    <s v="COD"/>
    <n v="69000"/>
    <s v="-"/>
    <n v="80665"/>
    <x v="20"/>
  </r>
  <r>
    <s v="1359899912"/>
    <d v="2026-07-02T00:00:00"/>
    <s v="MEIKA-BERKARYA"/>
    <s v="Meika Berkarya"/>
    <s v="6287818525580"/>
    <s v="Kab. Kuningan"/>
    <s v="Cilimus"/>
    <s v="Jl. Panawuan Indrapatra, Panawuan"/>
    <s v="I made dartayasa (Hb)"/>
    <s v="62087861142299"/>
    <x v="12"/>
    <s v="Kab. Badung"/>
    <s v="Kuta"/>
    <s v="Jl beringin ayu no 8 keringanan. Desa/kel kedonganan"/>
    <n v="1"/>
    <s v="BARANG"/>
    <n v="100"/>
    <n v="0"/>
    <s v="EZ"/>
    <s v="Bulanan"/>
    <s v="Beli 1 Spray Pembersih Interior Mobil"/>
    <m/>
    <n v="30000"/>
    <n v="0"/>
    <n v="0"/>
    <n v="30000"/>
    <m/>
    <s v="Diskon"/>
    <n v="12000"/>
    <n v="18000"/>
    <n v="114000"/>
    <n v="1710"/>
    <s v="I made dartayasa (Hb)"/>
    <m/>
    <d v="2026-07-05T00:00:00"/>
    <m/>
    <x v="0"/>
    <m/>
    <s v="VIP"/>
    <m/>
    <m/>
    <s v="Tidak"/>
    <s v="COD"/>
    <n v="84000"/>
    <s v="Recon"/>
    <n v="94290"/>
    <x v="18"/>
  </r>
  <r>
    <s v="1359478423"/>
    <d v="2026-07-02T00:00:00"/>
    <s v="MEIKA-BERKARYA"/>
    <s v="Meika Berkarya"/>
    <s v="6287818525580"/>
    <s v="Kab. Kuningan"/>
    <s v="Cilimus"/>
    <s v="Jl. Panawuan Indrapatra, Panawuan, Kec. Cigandamekar, Kabupaten Kuningan, Jawa Barat"/>
    <s v="Asnik Hali (ar)"/>
    <s v="6281245663683"/>
    <x v="8"/>
    <s v="Kab. Banggai"/>
    <s v="Nambo"/>
    <s v="Jln Poros Trans Sulawesi Kelurahan Lontio RT 01 Komplek Mesjid Al Ihwan, kecamatan Nambo"/>
    <n v="1"/>
    <s v="BARANG"/>
    <n v="100"/>
    <n v="0"/>
    <s v="EZ"/>
    <s v="Bulanan"/>
    <s v="1 SET GIGI PALSU"/>
    <m/>
    <n v="85000"/>
    <n v="0"/>
    <n v="0"/>
    <n v="85000"/>
    <m/>
    <s v="Diskon"/>
    <n v="34000"/>
    <n v="51000"/>
    <n v="145000"/>
    <n v="2175"/>
    <m/>
    <m/>
    <m/>
    <s v="HUBUNGI PENERIMA (LANGSUNG ANTAR KE ALAMAT)"/>
    <x v="1"/>
    <m/>
    <s v="VIP"/>
    <m/>
    <m/>
    <s v="Tidak"/>
    <s v="COD"/>
    <n v="60000"/>
    <s v="-"/>
    <n v="91825"/>
    <x v="20"/>
  </r>
  <r>
    <s v="1358901054"/>
    <d v="2026-07-02T00:00:00"/>
    <s v="MEIKA-BERKARYA"/>
    <s v="Meika Berkarya"/>
    <s v="6287818525580"/>
    <s v="Kab. Kuningan"/>
    <s v="Cilimus"/>
    <s v="Jl. Panawuan Indrapatra, Panawuan"/>
    <s v="Faisal Yusuf (Jj)"/>
    <s v="628124168241"/>
    <x v="14"/>
    <s v="Makassar"/>
    <s v="Tamalate"/>
    <s v="Jl. Daeng Tata Komp. Hartako Blok 4 Ab No. 24 Kelurahan Parang Tambung kec. Tamalate"/>
    <n v="1"/>
    <s v="BARANG"/>
    <n v="100"/>
    <n v="0"/>
    <s v="EZ"/>
    <s v="Bulanan"/>
    <s v="Beli 1 Gratis 1 Sikat Punggug"/>
    <m/>
    <n v="60000"/>
    <n v="0"/>
    <n v="0"/>
    <n v="60000"/>
    <m/>
    <s v="Diskon"/>
    <n v="24000"/>
    <n v="36000"/>
    <n v="121000"/>
    <n v="1815"/>
    <s v="Faisal Yusuf (Jj)"/>
    <m/>
    <d v="2026-07-07T00:00:00"/>
    <m/>
    <x v="0"/>
    <m/>
    <s v="VIP"/>
    <m/>
    <m/>
    <s v="Tidak"/>
    <s v="COD"/>
    <n v="61000"/>
    <s v="Recon"/>
    <n v="83185"/>
    <x v="7"/>
  </r>
  <r>
    <s v="1359849238"/>
    <d v="2026-07-02T00:00:00"/>
    <s v="MEIKA-BERKARYA"/>
    <s v="Meika Berkarya"/>
    <s v="6287818525580"/>
    <s v="Kab. Kuningan"/>
    <s v="Cilimus"/>
    <s v="Jl. Panawuan Indrapatra, Panawuan"/>
    <s v="Elny Honny (Kin)"/>
    <s v="6285399733333"/>
    <x v="8"/>
    <s v="Kab. Banggai Laut"/>
    <s v="Banggai"/>
    <s v="Toko Super Motor, Jln. Masanda, RT/RW: 02/01 Kel/Desa Lompio"/>
    <n v="1"/>
    <s v="BARANG"/>
    <n v="100"/>
    <n v="0"/>
    <s v="EZ"/>
    <s v="Bulanan"/>
    <s v="Beli 1 Gratis 1 Parfum Mobil"/>
    <m/>
    <n v="77000"/>
    <n v="0"/>
    <n v="0"/>
    <n v="77000"/>
    <m/>
    <s v="Diskon"/>
    <n v="30800"/>
    <n v="46200"/>
    <n v="181000"/>
    <n v="2715"/>
    <m/>
    <m/>
    <m/>
    <m/>
    <x v="1"/>
    <m/>
    <s v="VIP"/>
    <m/>
    <m/>
    <s v="Tidak"/>
    <s v="COD"/>
    <n v="104000"/>
    <s v="-"/>
    <n v="132085"/>
    <x v="20"/>
  </r>
  <r>
    <s v="1359977420"/>
    <d v="2026-07-02T00:00:00"/>
    <s v="MEIKA-BERKARYA"/>
    <s v="Meika Berkarya"/>
    <s v="6287818525580"/>
    <s v="Kab. Kuningan"/>
    <s v="Cilimus"/>
    <s v="Jl. Panawuan Indrapatra, Panawuan"/>
    <s v="Yoseph Od."/>
    <s v="6285338359446"/>
    <x v="1"/>
    <s v="Kab. Manggarai"/>
    <s v="Ruteng"/>
    <s v="Rt 12 Rw 05 Kelurahan Wae Belang Kec Ruteng Manggarai (DIANTAR LANGSUNG KE ALAMAT PENERIMA)."/>
    <n v="1"/>
    <s v="BARANG"/>
    <n v="100"/>
    <n v="0"/>
    <s v="EZ"/>
    <s v="Bulanan"/>
    <s v="Beli 1 Gratis 1 Parfum Mobil"/>
    <m/>
    <n v="83000"/>
    <n v="0"/>
    <n v="0"/>
    <n v="83000"/>
    <m/>
    <s v="Diskon"/>
    <n v="33200"/>
    <n v="49800"/>
    <n v="187000"/>
    <n v="2805"/>
    <s v="Yoseph Od."/>
    <m/>
    <d v="2026-07-09T00:00:00"/>
    <m/>
    <x v="0"/>
    <m/>
    <s v="VIP"/>
    <m/>
    <m/>
    <s v="Tidak"/>
    <s v="COD"/>
    <n v="104000"/>
    <s v="-"/>
    <n v="134395"/>
    <x v="3"/>
  </r>
  <r>
    <s v="1359823984"/>
    <d v="2026-07-02T00:00:00"/>
    <s v="MEIKA-BERKARYA"/>
    <s v="Meika Berkarya"/>
    <s v="6287818525580"/>
    <s v="Kab. Kuningan"/>
    <s v="Cilimus"/>
    <s v="Jl. Panawuan Indrapatra, Panawuan"/>
    <s v="Meity Adelheid Od."/>
    <s v="628974826260"/>
    <x v="3"/>
    <s v="Manado"/>
    <s v="Malalayang"/>
    <s v="Kelurahan Batu Kota Lingkungan 2 Kec Malalayang Kota Manado (DIANTAR LANGSUNG KE ALAMAT PENERIMA) Dekat Wartel Palapa Atau Samping Rumah Kepala Lingkungan 2."/>
    <n v="1"/>
    <s v="BARANG"/>
    <n v="100"/>
    <n v="0"/>
    <s v="EZ"/>
    <s v="Bulanan"/>
    <s v="Beli 1 Gratis 1 Sikat Punggug"/>
    <m/>
    <n v="64000"/>
    <n v="0"/>
    <n v="0"/>
    <n v="64000"/>
    <m/>
    <s v="Diskon"/>
    <n v="25600"/>
    <n v="38400"/>
    <n v="135000"/>
    <n v="2025"/>
    <m/>
    <m/>
    <m/>
    <m/>
    <x v="1"/>
    <m/>
    <s v="VIP"/>
    <m/>
    <m/>
    <s v="Tidak"/>
    <s v="COD"/>
    <n v="71000"/>
    <s v="-"/>
    <n v="94575"/>
    <x v="20"/>
  </r>
  <r>
    <s v="1359780144"/>
    <d v="2026-07-02T00:00:00"/>
    <s v="MEIKA-BERKARYA"/>
    <s v="Meika Berkarya"/>
    <s v="6287818525580"/>
    <s v="Kab. Kuningan"/>
    <s v="Cilimus"/>
    <s v="Jl. Panawuan Indrapatra, Panawuan"/>
    <s v="Tanti Damopolii Od."/>
    <s v="6285705386994"/>
    <x v="3"/>
    <s v="Kab. Bolaang Mongondow"/>
    <s v="Passi Barat"/>
    <s v="D/A Desa Bintau Kec Passi Barat (DIANTAR LANGSUNG KE ALAMAT PENERIMA) Dusun 2 Lorong Depan TK Mualimin."/>
    <n v="1"/>
    <s v="BARANG"/>
    <n v="100"/>
    <n v="0"/>
    <s v="EZ"/>
    <s v="Bulanan"/>
    <s v="Beli 1 Gratis 1 Parfum Mobil"/>
    <m/>
    <n v="114000"/>
    <n v="0"/>
    <n v="0"/>
    <n v="114000"/>
    <m/>
    <s v="Diskon"/>
    <n v="45600"/>
    <n v="68400"/>
    <n v="218000"/>
    <n v="3270"/>
    <m/>
    <m/>
    <m/>
    <m/>
    <x v="1"/>
    <m/>
    <s v="VIP"/>
    <m/>
    <m/>
    <s v="Tidak"/>
    <s v="COD"/>
    <n v="104000"/>
    <s v="-"/>
    <n v="146330"/>
    <x v="20"/>
  </r>
  <r>
    <s v="1359781703"/>
    <d v="2026-07-02T00:00:00"/>
    <s v="MEIKA-BERKARYA"/>
    <s v="Meika Berkarya"/>
    <s v="6287818525580"/>
    <s v="Kab. Kuningan"/>
    <s v="Cilimus"/>
    <s v="Jl. Panawuan Indrapatra, Panawuan"/>
    <s v="Umbu Puda Od."/>
    <s v="6281237663820"/>
    <x v="1"/>
    <s v="Kab. Sumba Tengah"/>
    <s v="Katiku Tana"/>
    <s v="Jln. Umbu Remusamapati Kel Anakalang Kec Katikutana (DIANTAR LANGSUNG KE ALAMAT PENERIMA) Rumah Dekat Kantor Pos Anakalang."/>
    <n v="1"/>
    <s v="BARANG"/>
    <n v="100"/>
    <n v="0"/>
    <s v="EZ"/>
    <s v="Bulanan"/>
    <s v="Beli 1 Gratis 1 Sikat Punggug"/>
    <m/>
    <n v="85000"/>
    <n v="0"/>
    <n v="0"/>
    <n v="85000"/>
    <m/>
    <s v="Diskon"/>
    <n v="34000"/>
    <n v="51000"/>
    <n v="160000"/>
    <n v="2400"/>
    <m/>
    <m/>
    <m/>
    <m/>
    <x v="1"/>
    <m/>
    <s v="VIP"/>
    <m/>
    <m/>
    <s v="Tidak"/>
    <s v="COD"/>
    <n v="75000"/>
    <s v="-"/>
    <n v="106600"/>
    <x v="20"/>
  </r>
  <r>
    <s v="1359816824"/>
    <d v="2026-07-02T00:00:00"/>
    <s v="MEIKA-BERKARYA"/>
    <s v="Meika Berkarya"/>
    <s v="6287818525580"/>
    <s v="Kab. Kuningan"/>
    <s v="Cilimus"/>
    <s v="Jl. Panawuan Indrapatra, Panawuan"/>
    <s v="Wandi Dodok Od."/>
    <s v="6289672691283"/>
    <x v="5"/>
    <s v="Kab. Mempawah"/>
    <s v="Anjongan"/>
    <s v="Kelurahan Anjungan Dalam Kec Anjongan (DIANTAR LANGSUNG KE ALAMAT PENERIMA) Di Antar Ke Kantor Desa Anjungan Dalam."/>
    <n v="1"/>
    <s v="BARANG"/>
    <n v="100"/>
    <n v="0"/>
    <s v="EZ"/>
    <s v="Bulanan"/>
    <s v="Beli 1 Pembesar Layar Hp"/>
    <m/>
    <n v="63000"/>
    <n v="0"/>
    <n v="0"/>
    <n v="63000"/>
    <m/>
    <s v="Diskon"/>
    <n v="25200"/>
    <n v="37800"/>
    <n v="130000"/>
    <n v="1950"/>
    <m/>
    <m/>
    <m/>
    <m/>
    <x v="1"/>
    <m/>
    <s v="VIP"/>
    <m/>
    <m/>
    <s v="Tidak"/>
    <s v="COD"/>
    <n v="67000"/>
    <s v="-"/>
    <n v="90250"/>
    <x v="20"/>
  </r>
  <r>
    <s v="1359433797"/>
    <d v="2026-07-02T00:00:00"/>
    <s v="MEIKA-BERKARYA"/>
    <s v="Meika Berkarya"/>
    <s v="6287818525580"/>
    <s v="Kab. Kuningan"/>
    <s v="Cilimus"/>
    <s v="Jl. Panawuan Indrapatra, Panawuan"/>
    <s v="Rafael Cakal  (ib)"/>
    <s v="6281214187607"/>
    <x v="1"/>
    <s v="Kab. Manggarai"/>
    <s v="Ruteng"/>
    <s v="Cancar kelurahan waebelang"/>
    <n v="1"/>
    <s v="BARANG"/>
    <n v="100"/>
    <n v="0"/>
    <s v="EZ"/>
    <s v="Bulanan"/>
    <s v="Beli 1 Pembesar Layar Hp"/>
    <m/>
    <n v="83000"/>
    <n v="0"/>
    <n v="0"/>
    <n v="83000"/>
    <m/>
    <s v="Diskon"/>
    <n v="33200"/>
    <n v="49800"/>
    <n v="153000"/>
    <n v="2295"/>
    <m/>
    <m/>
    <m/>
    <m/>
    <x v="1"/>
    <m/>
    <s v="VIP"/>
    <m/>
    <m/>
    <s v="Tidak"/>
    <s v="COD"/>
    <n v="70000"/>
    <s v="-"/>
    <n v="100905"/>
    <x v="20"/>
  </r>
  <r>
    <s v="1359943392"/>
    <d v="2026-07-02T00:00:00"/>
    <s v="MEIKA-BERKARYA"/>
    <s v="Meika Berkarya"/>
    <s v="6287818525580"/>
    <s v="Kab. Kuningan"/>
    <s v="Cilimus"/>
    <s v="Jl. Panawuan Indrapatra, Panawuan"/>
    <s v="Sustinon Susti (Kin)"/>
    <s v="6208213620180"/>
    <x v="15"/>
    <s v="Tegal"/>
    <s v="Tegal Timur"/>
    <s v="Jl. Kol Sudiarto Gg. 4 RT 6 RW 4 Kelurahan Panggung"/>
    <n v="1"/>
    <s v="BARANG"/>
    <n v="100"/>
    <n v="0"/>
    <s v="EZ"/>
    <s v="Bulanan"/>
    <s v="Beli 1 Gratis 1 Gelang Retro Terapi Batu Giok"/>
    <m/>
    <n v="19000"/>
    <n v="0"/>
    <n v="0"/>
    <n v="19000"/>
    <m/>
    <s v="Diskon"/>
    <n v="12000"/>
    <n v="7000"/>
    <n v="89000"/>
    <n v="1335"/>
    <s v="Sustinon Susti (Kin)"/>
    <m/>
    <d v="2026-07-04T00:00:00"/>
    <m/>
    <x v="0"/>
    <m/>
    <s v="VIP"/>
    <m/>
    <m/>
    <s v="Tidak"/>
    <s v="COD"/>
    <n v="70000"/>
    <s v="Recon"/>
    <n v="80665"/>
    <x v="15"/>
  </r>
  <r>
    <s v="1359831038"/>
    <d v="2026-07-02T00:00:00"/>
    <s v="MEIKA-BERKARYA"/>
    <s v="Meika Berkarya"/>
    <s v="6287818525580"/>
    <s v="Kab. Kuningan"/>
    <s v="Cilimus"/>
    <s v="Jl. Panawuan Indrapatra, Panawuan, Kec. Cigandamekar, Kabupaten Kuningan, Jawa Barat"/>
    <s v="Andang Taruna (rz)"/>
    <s v="6281349410018"/>
    <x v="13"/>
    <s v="Kab. Gunung Mas"/>
    <s v="Kurun"/>
    <s v="Jln Sabirin Muchtar No01 Rt 12 Rw 04 ( Samping Rsud Kuala Kurun/Samping Taman Bundaran Kota Kuala Kurun ) Desa Kuala Kurun, Kec Kurun"/>
    <n v="1"/>
    <s v="BARANG"/>
    <n v="100"/>
    <n v="0"/>
    <s v="EZ"/>
    <s v="Bulanan"/>
    <s v="1 SET POMPA SEDOT MANUAL (1 POMPA DAN 1 SELANG)"/>
    <m/>
    <n v="63000"/>
    <n v="0"/>
    <n v="0"/>
    <n v="63000"/>
    <m/>
    <s v="Diskon"/>
    <n v="25200"/>
    <n v="37800"/>
    <n v="134000"/>
    <n v="2010"/>
    <s v="Andang Taruna (rz)"/>
    <m/>
    <d v="2026-07-06T00:00:00"/>
    <s v="HUBUNGI PENERIMA (LANGSUNG ANTAR KE ALAMAT)"/>
    <x v="0"/>
    <m/>
    <s v="VIP"/>
    <m/>
    <m/>
    <s v="Tidak"/>
    <s v="COD"/>
    <n v="71000"/>
    <s v="Recon"/>
    <n v="94190"/>
    <x v="14"/>
  </r>
  <r>
    <s v="1359362835"/>
    <d v="2026-07-02T00:00:00"/>
    <s v="MEIKA-BERKARYA"/>
    <s v="Meika Berkarya"/>
    <s v="6287818525580"/>
    <s v="Kab. Kuningan"/>
    <s v="Cilimus"/>
    <s v="Jl. Panawuan Indrapatra, Panawuan"/>
    <s v="Stien powa (Kin)"/>
    <s v="6285298116721"/>
    <x v="3"/>
    <s v="Kab. Minahasa Tenggara"/>
    <s v="Pusomaen"/>
    <s v="Desa Tatengesan RT 01, Dekat Gereja GMIM Imanuel Tatengesan"/>
    <n v="1"/>
    <s v="BARANG"/>
    <n v="100"/>
    <n v="0"/>
    <s v="EZ"/>
    <s v="Bulanan"/>
    <s v="Beli 1 Gratis 1 Sikat Punggug"/>
    <m/>
    <n v="72000"/>
    <n v="0"/>
    <n v="0"/>
    <n v="72000"/>
    <m/>
    <s v="Diskon"/>
    <n v="28800"/>
    <n v="43200"/>
    <n v="142000"/>
    <n v="2130"/>
    <s v="Stien powa (Kin)"/>
    <m/>
    <d v="2026-07-08T00:00:00"/>
    <m/>
    <x v="0"/>
    <m/>
    <s v="VIP"/>
    <m/>
    <m/>
    <s v="Tidak"/>
    <s v="COD"/>
    <n v="70000"/>
    <s v="-"/>
    <n v="96670"/>
    <x v="9"/>
  </r>
  <r>
    <s v="1359974080"/>
    <d v="2026-07-02T00:00:00"/>
    <s v="MEIKA-BERKARYA"/>
    <s v="Meika Berkarya"/>
    <s v="6287818525580"/>
    <s v="Kab. Kuningan"/>
    <s v="Cilimus"/>
    <s v="Jl. Panawuan Indrapatra, Panawuan"/>
    <s v="Suprat (Kin)"/>
    <s v="6281225818690"/>
    <x v="15"/>
    <s v="Kab. Blora"/>
    <s v="Tunjungan"/>
    <s v="Dukuh Bokerto RT 03 Kel/Desa Kedungrejo (LANGSUNG DIANTARKAN KE ALAMAT)"/>
    <n v="1"/>
    <s v="BARANG"/>
    <n v="100"/>
    <n v="0"/>
    <s v="EZ"/>
    <s v="Bulanan"/>
    <s v="Beli 1 Gratis 1 Gelang Retro Terapi Batu Giok"/>
    <m/>
    <n v="26000"/>
    <n v="0"/>
    <n v="0"/>
    <n v="26000"/>
    <m/>
    <s v="Diskon"/>
    <n v="19000"/>
    <n v="7000"/>
    <n v="96000"/>
    <n v="1440"/>
    <s v="Suprat (Kin)"/>
    <m/>
    <d v="2026-07-04T00:00:00"/>
    <m/>
    <x v="0"/>
    <m/>
    <s v="VIP"/>
    <m/>
    <m/>
    <s v="Tidak"/>
    <s v="COD"/>
    <n v="70000"/>
    <s v="Recon"/>
    <n v="87560"/>
    <x v="15"/>
  </r>
  <r>
    <s v="1359763602"/>
    <d v="2026-07-02T00:00:00"/>
    <s v="MEIKA-BERKARYA"/>
    <s v="Meika Berkarya"/>
    <s v="6287818525580"/>
    <s v="Kab. Kuningan"/>
    <s v="Cilimus"/>
    <s v="Jl. Panawuan Indrapatra, Panawuan"/>
    <s v="Aldy (Kin)"/>
    <s v="6282319115848"/>
    <x v="19"/>
    <s v="Kab. Mahakam Ulu"/>
    <s v="Long Bagun"/>
    <s v="Kampung/Desa Long Bagun Ulu, Jln. Liah Dong RT 1, Dekat Balai Adat"/>
    <n v="1"/>
    <s v="BARANG"/>
    <n v="100"/>
    <n v="0"/>
    <s v="EZ"/>
    <s v="Bulanan"/>
    <s v="Beli 1 Pembesar Layar Hp"/>
    <m/>
    <n v="85000"/>
    <n v="0"/>
    <n v="0"/>
    <n v="85000"/>
    <m/>
    <s v="Diskon"/>
    <n v="34000"/>
    <n v="51000"/>
    <n v="155000"/>
    <n v="2325"/>
    <m/>
    <m/>
    <m/>
    <m/>
    <x v="1"/>
    <m/>
    <s v="VIP"/>
    <m/>
    <m/>
    <s v="Tidak"/>
    <s v="COD"/>
    <n v="70000"/>
    <s v="-"/>
    <n v="101675"/>
    <x v="20"/>
  </r>
  <r>
    <s v="1359619466"/>
    <d v="2026-07-02T00:00:00"/>
    <s v="MEIKA-BERKARYA"/>
    <s v="Meika Berkarya"/>
    <s v="6287818525580"/>
    <s v="Kab. Kuningan"/>
    <s v="Cilimus"/>
    <s v="Jl. Panawuan Indrapatra, Panawuan"/>
    <s v="MAX HONTONG(Mar)."/>
    <s v="6281354841842"/>
    <x v="9"/>
    <s v="Kab. Halmahera Timur"/>
    <s v="Wasile Tengah"/>
    <s v="Provinsi Maluku Utara. Kab. Halmahera Timur,. Kec  Wasile  Tengah. Desa Foli. RT 4, RW 002. Lorong Gereja Efata Foli. Rumah  Depan Gereja Efata Foli."/>
    <n v="1"/>
    <s v="BARANG"/>
    <n v="100"/>
    <n v="0"/>
    <s v="EZ"/>
    <s v="Bulanan"/>
    <s v="Beli 1 Pembesar Layar Hp"/>
    <m/>
    <n v="124000"/>
    <n v="0"/>
    <n v="0"/>
    <n v="124000"/>
    <m/>
    <s v="Diskon"/>
    <n v="49600"/>
    <n v="74400"/>
    <n v="194000"/>
    <n v="2910"/>
    <m/>
    <m/>
    <m/>
    <m/>
    <x v="1"/>
    <m/>
    <s v="VIP"/>
    <m/>
    <m/>
    <s v="Tidak"/>
    <s v="COD"/>
    <n v="70000"/>
    <s v="-"/>
    <n v="116690"/>
    <x v="20"/>
  </r>
  <r>
    <s v="1359306018"/>
    <d v="2026-07-02T00:00:00"/>
    <s v="MEIKA-BERKARYA"/>
    <s v="Meika Berkarya"/>
    <s v="6287818525580"/>
    <s v="Kab. Kuningan"/>
    <s v="Cilimus"/>
    <s v="Jl. Panawuan Indrapatra, Panawuan"/>
    <s v="Slamet (Jj)"/>
    <s v="6281952111744"/>
    <x v="15"/>
    <s v="Kab. Banyumas"/>
    <s v="Sokaraja"/>
    <s v="Kelurahan /Desa Banjarsari Kidul RT 01 RW 02, Patokan Gapura kampung KB masuk, sebelah Masjid Al Hidayah"/>
    <n v="1"/>
    <s v="BARANG"/>
    <n v="100"/>
    <n v="0"/>
    <s v="EZ"/>
    <s v="Bulanan"/>
    <s v="Beli 1 Pembesar Layar Hp"/>
    <m/>
    <n v="23000"/>
    <n v="0"/>
    <n v="0"/>
    <n v="23000"/>
    <m/>
    <s v="Diskon"/>
    <n v="16000"/>
    <n v="7000"/>
    <n v="92000"/>
    <n v="1380"/>
    <s v="Slamet (Jj)"/>
    <m/>
    <d v="2026-07-06T00:00:00"/>
    <m/>
    <x v="0"/>
    <m/>
    <s v="VIP"/>
    <m/>
    <m/>
    <s v="Tidak"/>
    <s v="COD"/>
    <n v="69000"/>
    <s v="Recon"/>
    <n v="83620"/>
    <x v="14"/>
  </r>
  <r>
    <s v="1360015867"/>
    <d v="2026-07-02T00:00:00"/>
    <s v="MEIKA-BERKARYA"/>
    <s v="Meika Berkarya"/>
    <s v="6287818525580"/>
    <s v="Kab. Kuningan"/>
    <s v="Cilimus"/>
    <s v="Jl. Panawuan Indrapatra, Panawuan"/>
    <s v="Abh Wawan (Kin)"/>
    <s v="6282351502335"/>
    <x v="21"/>
    <s v="Kab. Balangan"/>
    <s v="Batu Mandi"/>
    <s v="Desa Bakung RT 3 RW 01, Patokan Dekat Kantor Desa Bakung"/>
    <n v="1"/>
    <s v="BARANG"/>
    <n v="100"/>
    <n v="0"/>
    <s v="EZ"/>
    <s v="Bulanan"/>
    <s v="Beli 1 Pembesar Layar Hp"/>
    <m/>
    <n v="59000"/>
    <n v="0"/>
    <n v="0"/>
    <n v="59000"/>
    <m/>
    <s v="Diskon"/>
    <n v="23600"/>
    <n v="35400"/>
    <n v="129000"/>
    <n v="1935"/>
    <m/>
    <m/>
    <m/>
    <m/>
    <x v="1"/>
    <m/>
    <s v="VIP"/>
    <m/>
    <m/>
    <s v="Tidak"/>
    <s v="COD"/>
    <n v="70000"/>
    <s v="-"/>
    <n v="91665"/>
    <x v="20"/>
  </r>
  <r>
    <s v="1359557392"/>
    <d v="2026-07-02T00:00:00"/>
    <s v="MEIKA-BERKARYA"/>
    <s v="Meika Berkarya"/>
    <s v="6287818525580"/>
    <s v="Kab. Kuningan"/>
    <s v="Cilimus"/>
    <s v="Jl. Panawuan Indrapatra, Panawuan"/>
    <s v="Robertus (IR)"/>
    <s v="6285705591535"/>
    <x v="5"/>
    <s v="Kab. Bengkayang"/>
    <s v="Lumar"/>
    <s v="Desa Magmagan Karya Kecamatan Lumar (Simpang PLN Magmagan)"/>
    <n v="1"/>
    <s v="BARANG"/>
    <n v="100"/>
    <n v="0"/>
    <s v="EZ"/>
    <s v="Bulanan"/>
    <s v="Beli 1 Pembesar Layar Hp"/>
    <m/>
    <n v="74000"/>
    <n v="0"/>
    <n v="0"/>
    <n v="74000"/>
    <m/>
    <s v="Diskon"/>
    <n v="29600"/>
    <n v="44400"/>
    <n v="144000"/>
    <n v="2160"/>
    <m/>
    <m/>
    <m/>
    <m/>
    <x v="1"/>
    <m/>
    <s v="VIP"/>
    <m/>
    <m/>
    <s v="Tidak"/>
    <s v="COD"/>
    <n v="70000"/>
    <s v="-"/>
    <n v="97440"/>
    <x v="20"/>
  </r>
  <r>
    <s v="1358173876"/>
    <d v="2026-07-02T00:00:00"/>
    <s v="MEIKA-BERKARYA"/>
    <s v="Meika Berkarya"/>
    <s v="6287818525580"/>
    <s v="Kab. Kuningan"/>
    <s v="Cilimus"/>
    <s v="Jl. Panawuan Indrapatra, Panawuan"/>
    <s v="Aswin (ib)"/>
    <s v="62895339193013"/>
    <x v="3"/>
    <s v="Kab. Minahasa Utara"/>
    <s v="Kema"/>
    <s v="Chrusher. Jln. KemaLansot. Desa kema dua. Patokan memasuki gunung potong"/>
    <n v="1"/>
    <s v="BARANG"/>
    <n v="100"/>
    <n v="0"/>
    <s v="EZ"/>
    <s v="Bulanan"/>
    <s v="Beli 1 Pembesar Layar Hp"/>
    <m/>
    <n v="87000"/>
    <n v="0"/>
    <n v="0"/>
    <n v="87000"/>
    <m/>
    <s v="Diskon"/>
    <n v="34800"/>
    <n v="52200"/>
    <n v="147000"/>
    <n v="2205"/>
    <s v="Aswin (ib)"/>
    <m/>
    <d v="2026-07-07T00:00:00"/>
    <m/>
    <x v="0"/>
    <m/>
    <s v="VIP"/>
    <m/>
    <m/>
    <s v="Tidak"/>
    <s v="COD"/>
    <n v="60000"/>
    <s v="Recon"/>
    <n v="92595"/>
    <x v="7"/>
  </r>
  <r>
    <s v="1359881200"/>
    <d v="2026-07-02T00:00:00"/>
    <s v="MEIKA-BERKARYA"/>
    <s v="Meika Berkarya"/>
    <s v="6287818525580"/>
    <s v="Kab. Kuningan"/>
    <s v="Cilimus"/>
    <s v="Jl. Panawuan Indrapatra, Panawuan"/>
    <s v="HATANI Od."/>
    <s v="6281254388447"/>
    <x v="19"/>
    <s v="Kab. Kutai Kartanegara"/>
    <s v="Muara Kaman"/>
    <s v="Jl. Merantai Rt 04 Desa Menamang Kiri Kec Muara Kaman (DIANTAR LANGSUNG KE ALAMAT PENERIMA)."/>
    <n v="1"/>
    <s v="BARANG"/>
    <n v="100"/>
    <n v="0"/>
    <s v="EZ"/>
    <s v="Bulanan"/>
    <s v="Beli 2 Gratis 2 Parfum Mobil"/>
    <m/>
    <n v="71000"/>
    <n v="0"/>
    <n v="0"/>
    <n v="71000"/>
    <m/>
    <s v="Diskon"/>
    <n v="28400"/>
    <n v="42600"/>
    <n v="265000"/>
    <n v="3975"/>
    <s v="HATANI Od."/>
    <m/>
    <d v="2026-07-09T00:00:00"/>
    <m/>
    <x v="0"/>
    <m/>
    <s v="VIP"/>
    <m/>
    <m/>
    <s v="Tidak"/>
    <s v="COD"/>
    <n v="194000"/>
    <s v="-"/>
    <n v="218425"/>
    <x v="3"/>
  </r>
  <r>
    <s v="1360024073"/>
    <d v="2026-07-02T00:00:00"/>
    <s v="MEIKA-BERKARYA"/>
    <s v="Meika Berkarya"/>
    <s v="6287818525580"/>
    <s v="Kab. Kuningan"/>
    <s v="Cilimus"/>
    <s v="Jl. Panawuan Indrapatra, Panawuan, Kec. Cigandamekar, Kabupaten Kuningan, Jawa Barat"/>
    <s v="Iputu sidia (Rs)"/>
    <s v="6282318250930"/>
    <x v="8"/>
    <s v="Kab. Poso"/>
    <s v="Pamona Tenggara"/>
    <s v="Jln Poros Morowali Bungku, Dsn Tiga Bangun, Kp Bali, RT 03, Desa Salindu, Kec Pamona Tenggara"/>
    <n v="1"/>
    <s v="BARANG"/>
    <n v="100"/>
    <n v="0"/>
    <s v="EZ"/>
    <s v="Bulanan"/>
    <s v="1 TOPI KOMANDO (H)"/>
    <m/>
    <n v="85000"/>
    <n v="0"/>
    <n v="0"/>
    <n v="85000"/>
    <m/>
    <s v="Diskon"/>
    <n v="34000"/>
    <n v="51000"/>
    <n v="165000"/>
    <n v="2475"/>
    <m/>
    <m/>
    <m/>
    <s v="HUBUNGI PENERIMA (LANGSUNG ANTAR KE ALAMAT)"/>
    <x v="1"/>
    <m/>
    <s v="VIP"/>
    <m/>
    <m/>
    <s v="Tidak"/>
    <s v="COD"/>
    <n v="80000"/>
    <s v="-"/>
    <n v="111525"/>
    <x v="20"/>
  </r>
  <r>
    <s v="1359639428"/>
    <d v="2026-07-02T00:00:00"/>
    <s v="MEIKA-BERKARYA"/>
    <s v="Meika Berkarya"/>
    <s v="6287818525580"/>
    <s v="Kab. Kuningan"/>
    <s v="Cilimus"/>
    <s v="Jl. Panawuan Indrapatra, Panawuan"/>
    <s v="Nursain Welfridus Od."/>
    <s v="6282182292096"/>
    <x v="1"/>
    <s v="Kab. Manggarai Barat"/>
    <s v="Komodo"/>
    <s v="Kantor BPBD Kab Manggarai Barat Jalan Frans Nala Desa Batu Cermin Kec Komodo (DIANTAR LANGSUNG KE ALAMAT PENERIMA)."/>
    <n v="1"/>
    <s v="BARANG"/>
    <n v="100"/>
    <n v="0"/>
    <s v="EZ"/>
    <s v="Bulanan"/>
    <s v="Beli 1 Gratis 1 Sikat Punggug"/>
    <m/>
    <n v="85000"/>
    <n v="0"/>
    <n v="0"/>
    <n v="85000"/>
    <m/>
    <s v="Diskon"/>
    <n v="34000"/>
    <n v="51000"/>
    <n v="155000"/>
    <n v="2325"/>
    <m/>
    <m/>
    <m/>
    <m/>
    <x v="1"/>
    <m/>
    <s v="VIP"/>
    <m/>
    <m/>
    <s v="Tidak"/>
    <s v="COD"/>
    <n v="70000"/>
    <s v="-"/>
    <n v="101675"/>
    <x v="20"/>
  </r>
  <r>
    <s v="1359300500"/>
    <d v="2026-07-02T00:00:00"/>
    <s v="MEIKA-BERKARYA"/>
    <s v="Meika Berkarya"/>
    <s v="6287818525580"/>
    <s v="Kab. Kuningan"/>
    <s v="Cilimus"/>
    <s v="Jl. Panawuan Indrapatra, Panawuan"/>
    <s v="Hengki Julius (PS)"/>
    <s v="6285165055375"/>
    <x v="1"/>
    <s v="Kupang"/>
    <s v="Oebobo"/>
    <s v="Jln. Rukun no.1 Kelurahan. Oebufu (Jln rukun  itu gereja Benyamin oebufu.)"/>
    <n v="1"/>
    <s v="BARANG"/>
    <n v="100"/>
    <n v="0"/>
    <s v="EZ"/>
    <s v="Bulanan"/>
    <s v="Beli 1 Gratis 1 Sikat Punggug"/>
    <m/>
    <n v="64000"/>
    <n v="0"/>
    <n v="0"/>
    <n v="64000"/>
    <m/>
    <s v="Diskon"/>
    <n v="25600"/>
    <n v="38400"/>
    <n v="134000"/>
    <n v="2010"/>
    <s v="Hengki Julius (PS)"/>
    <m/>
    <d v="2026-07-07T00:00:00"/>
    <m/>
    <x v="0"/>
    <m/>
    <s v="VIP"/>
    <m/>
    <m/>
    <s v="Tidak"/>
    <s v="COD"/>
    <n v="70000"/>
    <s v="Recon"/>
    <n v="93590"/>
    <x v="7"/>
  </r>
  <r>
    <s v="1359890468"/>
    <d v="2026-07-02T00:00:00"/>
    <s v="MEIKA-BERKARYA"/>
    <s v="Meika Berkarya"/>
    <s v="6287818525580"/>
    <s v="Kab. Kuningan"/>
    <s v="Cilimus"/>
    <s v="Jl. Panawuan Indrapatra, Panawuan"/>
    <s v="Lie Kian Od."/>
    <s v="6282114311846"/>
    <x v="28"/>
    <s v="Cilegon"/>
    <s v="Jombang"/>
    <s v="Tk. Anugerah Motor Jln. Piere Tendean Jombang Cemara Kelurahan Jombang Wetan Kec Jombang Cilegon Banten (DIANTAR LANGSUNG KE ALAMAT PENERIMA)."/>
    <n v="1"/>
    <s v="BARANG"/>
    <n v="100"/>
    <n v="0"/>
    <s v="EZ"/>
    <s v="Bulanan"/>
    <s v="Beli 1 Gratis 1 Sikat Punggug"/>
    <m/>
    <n v="18000"/>
    <n v="0"/>
    <n v="0"/>
    <n v="18000"/>
    <m/>
    <s v="Diskon"/>
    <n v="12000"/>
    <n v="6000"/>
    <n v="88000"/>
    <n v="1320"/>
    <s v="ybs"/>
    <m/>
    <d v="2026-07-04T00:00:00"/>
    <m/>
    <x v="0"/>
    <m/>
    <s v="VIP"/>
    <m/>
    <m/>
    <s v="Tidak"/>
    <s v="COD"/>
    <n v="70000"/>
    <s v="Recon"/>
    <n v="80680"/>
    <x v="15"/>
  </r>
  <r>
    <s v="1360008103"/>
    <d v="2026-07-02T00:00:00"/>
    <s v="MEIKA-BERKARYA"/>
    <s v="Meika Berkarya"/>
    <s v="6287818525580"/>
    <s v="Kab. Kuningan"/>
    <s v="Cilimus"/>
    <s v="Jl. Panawuan Indrapatra, Panawuan"/>
    <s v="Rusli Od."/>
    <s v="6281321208855"/>
    <x v="34"/>
    <s v="Pangkal Pinang"/>
    <s v="Rangkui"/>
    <s v="Jln. Veteran Rt 02 Rw 01 Gg. Duku No. 56 Kelurahan Parit Lalang Kec Rangkui Kota Pangkal Pinang (DIANTAR LANGSUNG KE ALAMAT PENERIMA)."/>
    <n v="1"/>
    <s v="BARANG"/>
    <n v="100"/>
    <n v="0"/>
    <s v="EZ"/>
    <s v="Bulanan"/>
    <s v="Beli 1 Gratis 1 Parfum Mobil"/>
    <m/>
    <n v="38000"/>
    <n v="0"/>
    <n v="0"/>
    <n v="38000"/>
    <m/>
    <s v="Diskon"/>
    <n v="15200"/>
    <n v="22800"/>
    <n v="142000"/>
    <n v="2130"/>
    <s v="Rusli Od."/>
    <m/>
    <d v="2026-07-05T00:00:00"/>
    <m/>
    <x v="0"/>
    <m/>
    <s v="VIP"/>
    <m/>
    <m/>
    <s v="Tidak"/>
    <s v="COD"/>
    <n v="104000"/>
    <s v="Recon"/>
    <n v="117070"/>
    <x v="18"/>
  </r>
  <r>
    <s v="1359667686"/>
    <d v="2026-07-02T00:00:00"/>
    <s v="MEIKA-BERKARYA"/>
    <s v="Meika Berkarya"/>
    <s v="6287818525580"/>
    <s v="Kab. Kuningan"/>
    <s v="Cilimus"/>
    <s v="Jl. Panawuan Indrapatra, Panawuan"/>
    <s v="Mariam Abaidata (Kin)"/>
    <s v="6285256678585"/>
    <x v="11"/>
    <s v="Kab. Bone Bolango"/>
    <s v="Bulango Selatan"/>
    <s v="Jln. Irigasi Lomaya Desa Huntu Barat (Mekar Jaya), Samping Toko Nur Yahya Depan Mesjid Alfalah"/>
    <n v="1"/>
    <s v="BARANG"/>
    <n v="100"/>
    <n v="0"/>
    <s v="EZ"/>
    <s v="Bulanan"/>
    <s v="Beli 1 Gratis 1 Sikat Punggug"/>
    <m/>
    <n v="85000"/>
    <n v="0"/>
    <n v="0"/>
    <n v="85000"/>
    <m/>
    <s v="Diskon"/>
    <n v="34000"/>
    <n v="51000"/>
    <n v="155000"/>
    <n v="2325"/>
    <s v="Mariam Abaidata (Kin)"/>
    <m/>
    <d v="2026-07-07T00:00:00"/>
    <m/>
    <x v="0"/>
    <m/>
    <s v="VIP"/>
    <m/>
    <m/>
    <s v="Tidak"/>
    <s v="COD"/>
    <n v="70000"/>
    <s v="Recon"/>
    <n v="101675"/>
    <x v="7"/>
  </r>
  <r>
    <s v="1360023418"/>
    <d v="2026-07-02T00:00:00"/>
    <s v="MEIKA-BERKARYA"/>
    <s v="Meika Berkarya"/>
    <s v="6287818525580"/>
    <s v="Kab. Kuningan"/>
    <s v="Cilimus"/>
    <s v="Jl. Panawuan Indrapatra, Panawuan"/>
    <s v="I Wayan (Jj)"/>
    <s v="6285241210866"/>
    <x v="8"/>
    <s v="Kab. Banggai"/>
    <s v="Luwuk Utara"/>
    <s v="Jln. Desa Kilongan RT 01 RW 03 Kelurahan /Desa Kilongan Kec. Luwuk Utara"/>
    <n v="1"/>
    <s v="BARANG"/>
    <n v="100"/>
    <n v="0"/>
    <s v="EZ"/>
    <s v="Bulanan"/>
    <s v="Beli 1 Gratis 1 Parfum Mobil"/>
    <m/>
    <n v="81000"/>
    <n v="0"/>
    <n v="0"/>
    <n v="81000"/>
    <m/>
    <s v="Diskon"/>
    <n v="32400"/>
    <n v="48600"/>
    <n v="185400"/>
    <n v="2781"/>
    <s v="I Wayan (Jj)"/>
    <m/>
    <d v="2026-07-09T00:00:00"/>
    <m/>
    <x v="0"/>
    <m/>
    <s v="VIP"/>
    <m/>
    <m/>
    <s v="Tidak"/>
    <s v="COD"/>
    <n v="104400"/>
    <s v="-"/>
    <n v="134019"/>
    <x v="3"/>
  </r>
  <r>
    <s v="1359509619"/>
    <d v="2026-07-02T00:00:00"/>
    <s v="MEIKA-BERKARYA"/>
    <s v="Meika Berkarya"/>
    <s v="6287818525580"/>
    <s v="Kab. Kuningan"/>
    <s v="Cilimus"/>
    <s v="Jl. Panawuan Indrapatra, Panawuan"/>
    <s v="Joni(Mar)."/>
    <s v="6285246772540"/>
    <x v="19"/>
    <s v="Kab. Kutai Barat"/>
    <s v="Damai"/>
    <s v="Kampung mwndika Rt.01 jl Martha uwai kec. Damai Kab. Kutai Barat Provinsi Kaltim(Dipinggir sungat ada tandon air jln smenisasi nelusuri sungai)"/>
    <n v="1"/>
    <s v="BARANG"/>
    <n v="100"/>
    <n v="0"/>
    <s v="EZ"/>
    <s v="Bulanan"/>
    <s v="Beli 1 Pembesar Layar Hp"/>
    <m/>
    <n v="85000"/>
    <n v="0"/>
    <n v="0"/>
    <n v="85000"/>
    <m/>
    <s v="Diskon"/>
    <n v="34000"/>
    <n v="51000"/>
    <n v="155000"/>
    <n v="2325"/>
    <m/>
    <m/>
    <m/>
    <m/>
    <x v="1"/>
    <m/>
    <s v="VIP"/>
    <m/>
    <m/>
    <s v="Tidak"/>
    <s v="COD"/>
    <n v="70000"/>
    <s v="-"/>
    <n v="101675"/>
    <x v="20"/>
  </r>
  <r>
    <s v="1360009047"/>
    <d v="2026-07-02T00:00:00"/>
    <s v="MEIKA-BERKARYA"/>
    <s v="Meika Berkarya"/>
    <s v="6287818525580"/>
    <s v="Kab. Kuningan"/>
    <s v="Cilimus"/>
    <s v="Jl. Panawuan Indrapatra, Panawuan"/>
    <s v="Tatang Sofyan (Yn)"/>
    <s v="628976334836"/>
    <x v="26"/>
    <s v="Bandung"/>
    <s v="Coblong"/>
    <s v="Jl. Bagus Rangin Gang 2 RT 05 RW 07 No. 116 Desa Lebak Gede Kec Coblong Kota Bandung Patokan Rumah depan Gedung Telkom Lapang Gasibu Jl. Surapati dekat Masjid At-Taqwa (DIANTAR LANGSUNG KE ALAMAT PENERIMA)."/>
    <n v="1"/>
    <s v="BARANG"/>
    <n v="100"/>
    <n v="0"/>
    <s v="EZ"/>
    <s v="Bulanan"/>
    <s v="Beli 2 Pembesar Layar Hp"/>
    <m/>
    <n v="12000"/>
    <n v="0"/>
    <n v="0"/>
    <n v="12000"/>
    <m/>
    <s v="Diskon"/>
    <n v="7000"/>
    <n v="5000"/>
    <n v="116000"/>
    <n v="1740"/>
    <m/>
    <m/>
    <m/>
    <m/>
    <x v="1"/>
    <m/>
    <s v="VIP"/>
    <m/>
    <m/>
    <s v="Tidak"/>
    <s v="COD"/>
    <n v="104000"/>
    <s v="-"/>
    <n v="109260"/>
    <x v="20"/>
  </r>
  <r>
    <s v="1360218473"/>
    <d v="2026-07-03T00:00:00"/>
    <s v="MEIKA-BERKARYA"/>
    <s v="Meika Berkarya"/>
    <s v="6287818525580"/>
    <s v="Kab. Kuningan"/>
    <s v="Cilimus"/>
    <s v="Jl. Panawuan Indrapatra, Panawuan, Kec. Cigandamekar, Kabupaten Kuningan, Jawa Barat"/>
    <s v="Endang Winarni (ar)"/>
    <s v="6282385325565"/>
    <x v="22"/>
    <s v="Kab. Lampung Utara"/>
    <s v="Abung Semuli"/>
    <s v="Desa Semuli Jaya Jln Elang Jaya Rt 003 Rw 006, Kecamatan Abung Semuli"/>
    <n v="1"/>
    <s v="BARANG"/>
    <n v="100"/>
    <n v="0"/>
    <s v="EZ"/>
    <s v="Bulanan"/>
    <s v="1 SET GIGI PALSU"/>
    <m/>
    <n v="40000"/>
    <n v="0"/>
    <n v="0"/>
    <n v="40000"/>
    <m/>
    <s v="Diskon"/>
    <n v="16000"/>
    <n v="24000"/>
    <n v="99000"/>
    <n v="1485"/>
    <m/>
    <m/>
    <m/>
    <s v="HUBUNGI PENERIMA (LANGSUNG ANTAR KE ALAMAT)"/>
    <x v="1"/>
    <m/>
    <s v="VIP"/>
    <m/>
    <m/>
    <s v="Tidak"/>
    <s v="COD"/>
    <n v="59000"/>
    <s v="-"/>
    <n v="73515"/>
    <x v="20"/>
  </r>
  <r>
    <s v="1359394215"/>
    <d v="2026-07-03T00:00:00"/>
    <s v="MEIKA-BERKARYA"/>
    <s v="Meika Berkarya"/>
    <s v="6287818525580"/>
    <s v="Kab. Kuningan"/>
    <s v="Cilimus"/>
    <s v="Jl. Panawuan Indrapatra, Panawuan, Kec. Cigandamekar, Kabupaten Kuningan, Jawa Barat"/>
    <s v="Fitri (Rs)"/>
    <s v="6285831865889"/>
    <x v="0"/>
    <s v="Kab. Deli Serdang"/>
    <s v="Gunung Meriah"/>
    <s v="Desa Blok Vi Baru (Dekat Kolam Renang Pamilih Pak Sariman) Kec Gunung Meriah (Mariah)"/>
    <n v="1"/>
    <s v="BARANG"/>
    <n v="100"/>
    <n v="0"/>
    <s v="EZ"/>
    <s v="Bulanan"/>
    <s v="1 SET GIGI PALSU"/>
    <m/>
    <n v="54000"/>
    <n v="0"/>
    <n v="0"/>
    <n v="54000"/>
    <m/>
    <s v="Diskon"/>
    <n v="21600"/>
    <n v="32400"/>
    <n v="124000"/>
    <n v="1860"/>
    <m/>
    <m/>
    <m/>
    <s v="HUBUNGI PENERIMA (LANGSUNG ANTAR KE ALAMAT)"/>
    <x v="1"/>
    <m/>
    <s v="VIP"/>
    <m/>
    <m/>
    <s v="Tidak"/>
    <s v="COD"/>
    <n v="70000"/>
    <s v="-"/>
    <n v="89740"/>
    <x v="20"/>
  </r>
  <r>
    <s v="1360486838"/>
    <d v="2026-07-03T00:00:00"/>
    <s v="MEIKA-BERKARYA"/>
    <s v="Meika Berkarya"/>
    <s v="6287818525580"/>
    <s v="Kab. Kuningan"/>
    <s v="Cilimus"/>
    <s v="Jl. Panawuan Indrapatra, Panawuan"/>
    <s v="Muhamad anwar (IR)"/>
    <s v="6281379144235"/>
    <x v="10"/>
    <s v="Kab. Ogan Komering Ulu Selatan"/>
    <s v="Banding Agung"/>
    <s v="Kampung 1 Desa Talang Merbau Kec Banding agung"/>
    <n v="1"/>
    <s v="BARANG"/>
    <n v="100"/>
    <n v="0"/>
    <s v="EZ"/>
    <s v="Bulanan"/>
    <s v="Beli 1 Gratis 1 Parfum Mobil"/>
    <m/>
    <n v="37000"/>
    <n v="0"/>
    <n v="0"/>
    <n v="37000"/>
    <m/>
    <s v="Diskon"/>
    <n v="14800"/>
    <n v="22200"/>
    <n v="141000"/>
    <n v="2115"/>
    <s v="Muhamad anwar (IR)"/>
    <m/>
    <d v="2026-07-07T00:00:00"/>
    <m/>
    <x v="0"/>
    <m/>
    <s v="VIP"/>
    <m/>
    <m/>
    <s v="Tidak"/>
    <s v="COD"/>
    <n v="104000"/>
    <s v="Recon"/>
    <n v="116685"/>
    <x v="14"/>
  </r>
  <r>
    <s v="1360486895"/>
    <d v="2026-07-03T00:00:00"/>
    <s v="MEIKA-BERKARYA"/>
    <s v="Meika Berkarya"/>
    <s v="6287818525580"/>
    <s v="Kab. Kuningan"/>
    <s v="Cilimus"/>
    <s v="Jl. Panawuan Indrapatra, Panawuan"/>
    <s v="Wagiono (Jj)"/>
    <s v="6281361238818"/>
    <x v="0"/>
    <s v="Kab. Simalungun"/>
    <s v="Siantar"/>
    <s v="Jln. Mawar Kelurahan /Desa Pematang Simalungun RT 004 RW 004 Cat rumah warna pink"/>
    <n v="1"/>
    <s v="BARANG"/>
    <n v="100"/>
    <n v="0"/>
    <s v="EZ"/>
    <s v="Bulanan"/>
    <s v="Beli 1 Gratis 1 Gelang Retro Terapi Batu Giok"/>
    <m/>
    <n v="63000"/>
    <n v="0"/>
    <n v="0"/>
    <n v="63000"/>
    <m/>
    <s v="Diskon"/>
    <n v="25200"/>
    <n v="37800"/>
    <n v="133000"/>
    <n v="1995"/>
    <s v="Wagiono (Jj)"/>
    <m/>
    <d v="2026-07-08T00:00:00"/>
    <m/>
    <x v="0"/>
    <m/>
    <s v="VIP"/>
    <m/>
    <m/>
    <s v="Tidak"/>
    <s v="COD"/>
    <n v="70000"/>
    <s v="-"/>
    <n v="93205"/>
    <x v="7"/>
  </r>
  <r>
    <s v="1359823340"/>
    <d v="2026-07-03T00:00:00"/>
    <s v="MEIKA-BERKARYA"/>
    <s v="Meika Berkarya"/>
    <s v="6287818525580"/>
    <s v="Kab. Kuningan"/>
    <s v="Cilimus"/>
    <s v="Jl. Panawuan Indrapatra, Panawuan"/>
    <s v="H muslimin (ib)"/>
    <s v="6281347888789"/>
    <x v="19"/>
    <s v="Kab. Paser"/>
    <s v="Tanah Grogot"/>
    <s v="desa jone RT 1 jln untung suroh Pati pas samping gang Alif dua warna rumah kuning"/>
    <n v="1"/>
    <s v="BARANG"/>
    <n v="100"/>
    <n v="0"/>
    <s v="EZ"/>
    <s v="Bulanan"/>
    <s v="Beli 1 Gratis 1 Parfum Mobil"/>
    <m/>
    <n v="67000"/>
    <n v="0"/>
    <n v="0"/>
    <n v="67000"/>
    <m/>
    <s v="Diskon"/>
    <n v="26800"/>
    <n v="40200"/>
    <n v="171000"/>
    <n v="2565"/>
    <s v="H muslimin (ib)"/>
    <m/>
    <d v="2026-07-08T00:00:00"/>
    <m/>
    <x v="0"/>
    <m/>
    <s v="VIP"/>
    <m/>
    <m/>
    <s v="Tidak"/>
    <s v="COD"/>
    <n v="104000"/>
    <s v="-"/>
    <n v="128235"/>
    <x v="7"/>
  </r>
  <r>
    <s v="1360291866"/>
    <d v="2026-07-03T00:00:00"/>
    <s v="MEIKA-BERKARYA"/>
    <s v="Meika Berkarya"/>
    <s v="6287818525580"/>
    <s v="Kab. Kuningan"/>
    <s v="Cilimus"/>
    <s v="Jl. Panawuan Indrapatra, Panawuan"/>
    <s v="murbantan tandirerung Od."/>
    <s v="6281277759812"/>
    <x v="24"/>
    <s v="Jakarta Utara"/>
    <s v="Tanjung Priok"/>
    <s v="Jln. Warakas 4 Gg. 14 No. 58 B Rt 10 Rw 13 Kelurahan Warakas Kec Tanjung Priok (DIANTAR LANGSUNG KE ALAMAT PENERIMA)"/>
    <n v="1"/>
    <s v="BARANG"/>
    <n v="100"/>
    <n v="0"/>
    <s v="EZ"/>
    <s v="Bulanan"/>
    <s v="Beli 1 Gratis 1 Sikat Punggug"/>
    <m/>
    <n v="14000"/>
    <n v="0"/>
    <n v="0"/>
    <n v="14000"/>
    <m/>
    <s v="Diskon"/>
    <n v="8000"/>
    <n v="6000"/>
    <n v="83000"/>
    <n v="1245"/>
    <s v="murbantan tandirerung Od."/>
    <m/>
    <d v="2026-07-05T00:00:00"/>
    <m/>
    <x v="0"/>
    <m/>
    <s v="VIP"/>
    <m/>
    <m/>
    <s v="Tidak"/>
    <s v="COD"/>
    <n v="69000"/>
    <s v="Recon"/>
    <n v="75755"/>
    <x v="15"/>
  </r>
  <r>
    <s v="1360224205"/>
    <d v="2026-07-03T00:00:00"/>
    <s v="MEIKA-BERKARYA"/>
    <s v="Meika Berkarya"/>
    <s v="6287818525580"/>
    <s v="Kab. Kuningan"/>
    <s v="Cilimus"/>
    <s v="Jl. Panawuan Indrapatra, Panawuan, Kec. Cigandamekar, Kabupaten Kuningan, Jawa Barat"/>
    <s v="Dimran (ar)"/>
    <s v="6281350388220"/>
    <x v="14"/>
    <s v="Makassar"/>
    <s v="Manggala"/>
    <s v="Jln Dg Hayo No.17 RT 04 RW 02 Kelurahan Antang, Kecamatan Manggala"/>
    <n v="1"/>
    <s v="BARANG"/>
    <n v="100"/>
    <n v="0"/>
    <s v="EZ"/>
    <s v="Bulanan"/>
    <s v="1 SET GIGI PALSU"/>
    <m/>
    <n v="60000"/>
    <n v="0"/>
    <n v="0"/>
    <n v="60000"/>
    <m/>
    <s v="Diskon"/>
    <n v="24000"/>
    <n v="36000"/>
    <n v="120000"/>
    <n v="1800"/>
    <m/>
    <m/>
    <m/>
    <s v="HUBUNGI PENERIMA (LANGSUNG ANTAR KE ALAMAT)"/>
    <x v="1"/>
    <m/>
    <s v="VIP"/>
    <m/>
    <m/>
    <s v="Tidak"/>
    <s v="COD"/>
    <n v="60000"/>
    <s v="-"/>
    <n v="82200"/>
    <x v="20"/>
  </r>
  <r>
    <s v="1359420396"/>
    <d v="2026-07-03T00:00:00"/>
    <s v="MEIKA-BERKARYA"/>
    <s v="Meika Berkarya"/>
    <s v="6287818525580"/>
    <s v="Kab. Kuningan"/>
    <s v="Cilimus"/>
    <s v="Jl. Panawuan Indrapatra, Panawuan"/>
    <s v="Wanafie La (Jj)"/>
    <s v="6281319019711"/>
    <x v="26"/>
    <s v="Kab. Sukabumi"/>
    <s v="Cicurug"/>
    <s v="Perum Alam Berkah Cicatih Blok G No 10 Kelurahan Bangbayang Kec. Cicirug"/>
    <n v="1"/>
    <s v="BARANG"/>
    <n v="100"/>
    <n v="0"/>
    <s v="EZ"/>
    <s v="Bulanan"/>
    <s v="Beli 1 Gratis 1 Parfum Mobil"/>
    <m/>
    <n v="12000"/>
    <n v="0"/>
    <n v="0"/>
    <n v="12000"/>
    <m/>
    <s v="Diskon"/>
    <n v="7000"/>
    <n v="5000"/>
    <n v="116000"/>
    <n v="1740"/>
    <s v="Wanafie La (Jj)"/>
    <m/>
    <d v="2026-07-05T00:00:00"/>
    <m/>
    <x v="0"/>
    <m/>
    <s v="VIP"/>
    <m/>
    <m/>
    <s v="Tidak"/>
    <s v="COD"/>
    <n v="104000"/>
    <s v="Recon"/>
    <n v="109260"/>
    <x v="15"/>
  </r>
  <r>
    <s v="1359812219"/>
    <d v="2026-07-03T00:00:00"/>
    <s v="MEIKA-BERKARYA"/>
    <s v="Meika Berkarya"/>
    <s v="6287818525580"/>
    <s v="Kab. Kuningan"/>
    <s v="Cilimus"/>
    <s v="Jl. Panawuan Indrapatra, Panawuan"/>
    <s v="Asrudin toondu Od."/>
    <s v="6285385497682"/>
    <x v="23"/>
    <s v="Kab. Konawe Selatan"/>
    <s v="Palangga"/>
    <s v="Desa Aosole Dusun 1 Kec Palangga (DIANTAR LANGSUNG KE ALAMAT PENERIMA) Rumah Dekat Lapangan Volly"/>
    <n v="1"/>
    <s v="BARANG"/>
    <n v="100"/>
    <n v="0"/>
    <s v="EZ"/>
    <s v="Bulanan"/>
    <s v="Beli 1 Gratis 1 Parfum Mobil"/>
    <m/>
    <n v="85000"/>
    <n v="0"/>
    <n v="0"/>
    <n v="85000"/>
    <m/>
    <s v="Diskon"/>
    <n v="34000"/>
    <n v="51000"/>
    <n v="164000"/>
    <n v="2460"/>
    <s v="Asrudin toondu Od."/>
    <m/>
    <d v="2026-07-09T00:00:00"/>
    <m/>
    <x v="0"/>
    <m/>
    <s v="VIP"/>
    <m/>
    <m/>
    <s v="Tidak"/>
    <s v="COD"/>
    <n v="79000"/>
    <s v="-"/>
    <n v="110540"/>
    <x v="9"/>
  </r>
  <r>
    <s v="1360333402"/>
    <d v="2026-07-03T00:00:00"/>
    <s v="MEIKA-BERKARYA"/>
    <s v="Meika Berkarya"/>
    <s v="6287818525580"/>
    <s v="Kab. Kuningan"/>
    <s v="Cilimus"/>
    <s v="Jl. Panawuan Indrapatra, Panawuan, Kec. Cigandamekar, Kabupaten Kuningan, Jawa Barat"/>
    <s v="Iwayan sujana (rz)"/>
    <s v="6285737000157"/>
    <x v="12"/>
    <s v="Kab. Gianyar"/>
    <s v="Sukawati"/>
    <s v="Jln Raya Singapadu Tengah Banjar Kutri ( Dekat Pabrik Air Minum Ne Bali ) Desa Singapadu Tengah, Kec Sukawati"/>
    <n v="1"/>
    <s v="BARANG"/>
    <n v="100"/>
    <n v="0"/>
    <s v="EZ"/>
    <s v="Bulanan"/>
    <s v="1 SET GIGI PALSU"/>
    <m/>
    <n v="38000"/>
    <n v="0"/>
    <n v="0"/>
    <n v="38000"/>
    <m/>
    <s v="Diskon"/>
    <n v="15200"/>
    <n v="22800"/>
    <n v="98000"/>
    <n v="1470"/>
    <s v="Iwayan sujana (rz)"/>
    <m/>
    <d v="2026-07-07T00:00:00"/>
    <s v="HUBUNGI PENERIMA (LANGSUNG ANTAR KE ALAMAT)"/>
    <x v="0"/>
    <m/>
    <s v="VIP"/>
    <m/>
    <m/>
    <s v="Tidak"/>
    <s v="COD"/>
    <n v="60000"/>
    <s v="Recon"/>
    <n v="73730"/>
    <x v="14"/>
  </r>
  <r>
    <s v="1360328335"/>
    <d v="2026-07-03T00:00:00"/>
    <s v="MEIKA-BERKARYA"/>
    <s v="Meika Berkarya"/>
    <s v="6287818525580"/>
    <s v="Kab. Kuningan"/>
    <s v="Cilimus"/>
    <s v="Jl. Panawuan Indrapatra, Panawuan, Kec. Cigandamekar, Kabupaten Kuningan, Jawa Barat"/>
    <s v="Muntasil ( Di)"/>
    <s v="6287882892029"/>
    <x v="24"/>
    <s v="Kab. Administrasi Kepulauan Seribu"/>
    <s v="Kepulauan Seribu Selatan"/>
    <s v="Pulau Untung Jawa Rt 002/Rw 01 Kelurahan Pulau Untung Jawa, Kec Kepulauan Seribu Selatan"/>
    <n v="1"/>
    <s v="BARANG"/>
    <n v="100"/>
    <n v="0"/>
    <s v="EZ"/>
    <s v="Bulanan"/>
    <s v="1 SET POMPA SEDOT MANUAL (1 POMPA DAN 1 SELANG)"/>
    <m/>
    <n v="14000"/>
    <n v="0"/>
    <n v="0"/>
    <n v="14000"/>
    <m/>
    <s v="Diskon"/>
    <n v="8000"/>
    <n v="6000"/>
    <n v="84000"/>
    <n v="1260"/>
    <s v="Muntasil ( Di)"/>
    <m/>
    <d v="2026-07-05T00:00:00"/>
    <s v="HUBUNGI PENERIMA (LANGSUNG ANTAR KE ALAMAT)"/>
    <x v="0"/>
    <m/>
    <s v="VIP"/>
    <m/>
    <m/>
    <s v="Tidak"/>
    <s v="COD"/>
    <n v="70000"/>
    <s v="Recon"/>
    <n v="76740"/>
    <x v="15"/>
  </r>
  <r>
    <s v="1360439231"/>
    <d v="2026-07-03T00:00:00"/>
    <s v="MEIKA-BERKARYA"/>
    <s v="Meika Berkarya"/>
    <s v="6287818525580"/>
    <s v="Kab. Kuningan"/>
    <s v="Cilimus"/>
    <s v="Jl. Panawuan Indrapatra, Panawuan"/>
    <s v="Erna(Mar)."/>
    <s v="6281397406070"/>
    <x v="28"/>
    <s v="Serang"/>
    <s v="Cipocok Jaya"/>
    <s v="jln Bayangkara Kel.cipocok jaya Kec.Cipocok Kota.Serang Prov.Banten(Perum Pengadilan Tinggi )"/>
    <n v="1"/>
    <s v="BARANG"/>
    <n v="100"/>
    <n v="0"/>
    <s v="EZ"/>
    <s v="Bulanan"/>
    <s v="Beli 1 Gratis 1 Parfum Mobil"/>
    <m/>
    <n v="18000"/>
    <n v="0"/>
    <n v="0"/>
    <n v="18000"/>
    <m/>
    <s v="Diskon"/>
    <n v="12000"/>
    <n v="6000"/>
    <n v="122000"/>
    <n v="1830"/>
    <s v="Erna(Mar)."/>
    <m/>
    <d v="2026-07-06T00:00:00"/>
    <m/>
    <x v="0"/>
    <m/>
    <s v="VIP"/>
    <m/>
    <m/>
    <s v="Tidak"/>
    <s v="COD"/>
    <n v="104000"/>
    <s v="Recon"/>
    <n v="114170"/>
    <x v="18"/>
  </r>
  <r>
    <s v="1360207033"/>
    <d v="2026-07-03T00:00:00"/>
    <s v="MEIKA-BERKARYA"/>
    <s v="Meika Berkarya"/>
    <s v="6287818525580"/>
    <s v="Kab. Kuningan"/>
    <s v="Cilimus"/>
    <s v="Jl. Panawuan Indrapatra, Panawuan"/>
    <s v="H. Tukiran (Kin)"/>
    <s v="6282182769952"/>
    <x v="0"/>
    <s v="Kab. Asahan"/>
    <s v="Bandar Pasir Mandoge"/>
    <s v="Pondok G2 Emplasemen Desa Bandar Pasir Mandoge (TELPON NO WHATSAPP PENERIMA)"/>
    <n v="1"/>
    <s v="BARANG"/>
    <n v="100"/>
    <n v="0"/>
    <s v="EZ"/>
    <s v="Bulanan"/>
    <s v="Beli 1 Gratis 1 Parfum Mobil"/>
    <m/>
    <n v="54000"/>
    <n v="0"/>
    <n v="0"/>
    <n v="54000"/>
    <m/>
    <s v="Diskon"/>
    <n v="21600"/>
    <n v="32400"/>
    <n v="150000"/>
    <n v="2250"/>
    <m/>
    <m/>
    <m/>
    <m/>
    <x v="1"/>
    <m/>
    <s v="VIP"/>
    <m/>
    <m/>
    <s v="Tidak"/>
    <s v="COD"/>
    <n v="96000"/>
    <s v="-"/>
    <n v="115350"/>
    <x v="20"/>
  </r>
  <r>
    <s v="1360202240"/>
    <d v="2026-07-03T00:00:00"/>
    <s v="MEIKA-BERKARYA"/>
    <s v="Meika Berkarya"/>
    <s v="6287818525580"/>
    <s v="Kab. Kuningan"/>
    <s v="Cilimus"/>
    <s v="Jl. Panawuan Indrapatra, Panawuan"/>
    <s v="Zulni Asri Od."/>
    <s v="6281363239737"/>
    <x v="6"/>
    <s v="Kab. Tanah Datar"/>
    <s v="Rambatan"/>
    <s v="Jorong Galogandang Nagari III/Tigo Koto Kec Rambatan (DIANTAR LANGSUNG KE ALAMAT PENERIMA) Jalan Pojok Jambu Setiba Di Galogandang Tlf Aja."/>
    <n v="1"/>
    <s v="BARANG"/>
    <n v="100"/>
    <n v="0"/>
    <s v="EZ"/>
    <s v="Bulanan"/>
    <s v="Beli 1 Gratis 1 Sikat Punggug"/>
    <m/>
    <n v="50000"/>
    <n v="0"/>
    <n v="0"/>
    <n v="50000"/>
    <m/>
    <s v="Diskon"/>
    <n v="20000"/>
    <n v="30000"/>
    <n v="120000"/>
    <n v="1800"/>
    <s v="Zulni Asri Od."/>
    <m/>
    <d v="2026-07-08T00:00:00"/>
    <m/>
    <x v="0"/>
    <m/>
    <s v="VIP"/>
    <m/>
    <m/>
    <s v="Tidak"/>
    <s v="COD"/>
    <n v="70000"/>
    <s v="-"/>
    <n v="88200"/>
    <x v="7"/>
  </r>
  <r>
    <s v="1360203693"/>
    <d v="2026-07-03T00:00:00"/>
    <s v="MEIKA-BERKARYA"/>
    <s v="Meika Berkarya"/>
    <s v="6287818525580"/>
    <s v="Kab. Kuningan"/>
    <s v="Cilimus"/>
    <s v="Jl. Panawuan Indrapatra, Panawuan"/>
    <s v="Rani (Kin)"/>
    <s v="6282154425550"/>
    <x v="3"/>
    <s v="Kab. Minahasa"/>
    <s v="Tondano Timur"/>
    <s v="Jalan Balai Kelurahan Kendis, Lingkungan 3, Dekat Balai Kelurahan"/>
    <n v="1"/>
    <s v="BARANG"/>
    <n v="100"/>
    <n v="0"/>
    <s v="EZ"/>
    <s v="Bulanan"/>
    <s v="Beli 2 Pembesar Layar Hp WARNA HITAM DAN MERAH"/>
    <m/>
    <n v="80000"/>
    <n v="0"/>
    <n v="0"/>
    <n v="80000"/>
    <m/>
    <s v="Diskon"/>
    <n v="32000"/>
    <n v="48000"/>
    <n v="184000"/>
    <n v="2760"/>
    <m/>
    <m/>
    <m/>
    <m/>
    <x v="1"/>
    <m/>
    <s v="VIP"/>
    <m/>
    <m/>
    <s v="Tidak"/>
    <s v="COD"/>
    <n v="104000"/>
    <s v="-"/>
    <n v="133240"/>
    <x v="20"/>
  </r>
  <r>
    <s v="1360489645"/>
    <d v="2026-07-03T00:00:00"/>
    <s v="MEIKA-BERKARYA"/>
    <s v="Meika Berkarya"/>
    <s v="6287818525580"/>
    <s v="Kab. Kuningan"/>
    <s v="Cilimus"/>
    <s v="Jl. Panawuan Indrapatra, Panawuan"/>
    <s v="Pak Long/Hengki (PS)"/>
    <s v="6282156464106"/>
    <x v="5"/>
    <s v="Pontianak"/>
    <s v="Pontianak Utara"/>
    <s v="Jl. Budi Utomo Komplek Terminal Agto Bisnis Kelurahan. Siantan Hulu (dpan SPBU budi utomo)"/>
    <n v="1"/>
    <s v="BARANG"/>
    <n v="100"/>
    <n v="0"/>
    <s v="EZ"/>
    <s v="Bulanan"/>
    <s v="Beli 1 Gratis 1 Parfum Mobil"/>
    <m/>
    <n v="44000"/>
    <n v="0"/>
    <n v="0"/>
    <n v="44000"/>
    <m/>
    <s v="Diskon"/>
    <n v="17600"/>
    <n v="26400"/>
    <n v="148000"/>
    <n v="2220"/>
    <s v="Pak Long/Hengki (PS)"/>
    <m/>
    <d v="2026-07-08T00:00:00"/>
    <m/>
    <x v="0"/>
    <m/>
    <s v="VIP"/>
    <m/>
    <m/>
    <s v="Tidak"/>
    <s v="COD"/>
    <n v="104000"/>
    <s v="-"/>
    <n v="119380"/>
    <x v="7"/>
  </r>
  <r>
    <s v="1360489364"/>
    <d v="2026-07-03T00:00:00"/>
    <s v="MEIKA-BERKARYA"/>
    <s v="Meika Berkarya"/>
    <s v="6287818525580"/>
    <s v="Kab. Kuningan"/>
    <s v="Cilimus"/>
    <s v="Jl. Panawuan Indrapatra, Panawuan"/>
    <s v="Eliasar Tandung (Yn)"/>
    <s v="6282293182583"/>
    <x v="18"/>
    <s v="Kab. Mamasa"/>
    <s v="Mamasa"/>
    <s v="Jl. Objek Tebing Batu Kumila No. 01 Desa Lambanan Kec Mamasa Kab Mamasa Patokan Rumah dekat TK Harapan Pembu (DIANTAR LANGSUNG KE ALAMAT PENERIMA)."/>
    <n v="1"/>
    <s v="BARANG"/>
    <n v="100"/>
    <n v="0"/>
    <s v="EZ"/>
    <s v="Bulanan"/>
    <s v="Beli 1 Pembesar Layar Hp"/>
    <m/>
    <n v="63000"/>
    <n v="0"/>
    <n v="0"/>
    <n v="63000"/>
    <m/>
    <s v="Diskon"/>
    <n v="25200"/>
    <n v="37800"/>
    <n v="133000"/>
    <n v="1995"/>
    <m/>
    <m/>
    <m/>
    <m/>
    <x v="1"/>
    <m/>
    <s v="VIP"/>
    <m/>
    <m/>
    <s v="Tidak"/>
    <s v="COD"/>
    <n v="70000"/>
    <s v="-"/>
    <n v="93205"/>
    <x v="20"/>
  </r>
  <r>
    <s v="1359355989"/>
    <d v="2026-07-03T00:00:00"/>
    <s v="MEIKA-BERKARYA"/>
    <s v="Meika Berkarya"/>
    <s v="6287818525580"/>
    <s v="Kab. Kuningan"/>
    <s v="Cilimus"/>
    <s v="Jl. Panawuan Indrapatra, Panawuan, Kec. Cigandamekar, Kabupaten Kuningan, Jawa Barat"/>
    <s v="Erick joenaidi (Fr)"/>
    <s v="6282311193387"/>
    <x v="24"/>
    <s v="Jakarta Utara"/>
    <s v="Tanjung Priok"/>
    <s v="Jln Sunter Hijau 8 Blok Ad19 Komplek Sunter Hijau Desa Sunter Jaya, Kec Tanjung Priok"/>
    <n v="1"/>
    <s v="BARANG"/>
    <n v="100"/>
    <n v="0"/>
    <s v="EZ"/>
    <s v="Bulanan"/>
    <s v="1 SET GIGI PALSU"/>
    <m/>
    <n v="14000"/>
    <n v="0"/>
    <n v="0"/>
    <n v="14000"/>
    <m/>
    <s v="Diskon"/>
    <n v="8000"/>
    <n v="6000"/>
    <n v="73000"/>
    <n v="1095"/>
    <s v="Erick joenaidi (Fr)"/>
    <m/>
    <d v="2026-07-06T00:00:00"/>
    <s v="HUBUNGI PENERIMA (LANGSUNG ANTAR KE ALAMAT)"/>
    <x v="0"/>
    <m/>
    <s v="VIP"/>
    <m/>
    <m/>
    <s v="Tidak"/>
    <s v="COD"/>
    <n v="59000"/>
    <s v="Recon"/>
    <n v="65905"/>
    <x v="18"/>
  </r>
  <r>
    <s v="1360289637"/>
    <d v="2026-07-03T00:00:00"/>
    <s v="MEIKA-BERKARYA"/>
    <s v="Meika Berkarya"/>
    <s v="6287818525580"/>
    <s v="Kab. Kuningan"/>
    <s v="Cilimus"/>
    <s v="Jl. Panawuan Indrapatra, Panawuan"/>
    <s v="DONAL EFENDI (Jj)"/>
    <s v="6282285194293"/>
    <x v="6"/>
    <s v="Kab. Padang Pariaman"/>
    <s v="Koto Patamuan"/>
    <s v="Kelurahan /Desa Kampuang Tanjuang Koto Mambang Sungai, dikirim ke Polindes Lubuk Panggai"/>
    <n v="1"/>
    <s v="BARANG"/>
    <n v="100"/>
    <n v="0"/>
    <s v="EZ"/>
    <s v="Bulanan"/>
    <s v="Beli 1 Gratis 1 Gelang Retro Terapi Batu Giok"/>
    <m/>
    <n v="50000"/>
    <n v="0"/>
    <n v="0"/>
    <n v="50000"/>
    <m/>
    <s v="Diskon"/>
    <n v="20000"/>
    <n v="30000"/>
    <n v="120000"/>
    <n v="1800"/>
    <s v="DONAL EFENDI (Jj)"/>
    <m/>
    <d v="2026-07-08T00:00:00"/>
    <m/>
    <x v="0"/>
    <m/>
    <s v="VIP"/>
    <m/>
    <m/>
    <s v="Tidak"/>
    <s v="COD"/>
    <n v="70000"/>
    <s v="-"/>
    <n v="88200"/>
    <x v="7"/>
  </r>
  <r>
    <s v="1360435907"/>
    <d v="2026-07-03T00:00:00"/>
    <s v="MEIKA-BERKARYA"/>
    <s v="Meika Berkarya"/>
    <s v="6287818525580"/>
    <s v="Kab. Kuningan"/>
    <s v="Cilimus"/>
    <s v="Jl. Panawuan Indrapatra, Panawuan, Kec. Cigandamekar, Kabupaten Kuningan, Jawa Barat"/>
    <s v="Suwarni Sudarno (rz)"/>
    <s v="6285720185452"/>
    <x v="28"/>
    <s v="Tangerang Selatan"/>
    <s v="Ciputat"/>
    <s v="Perumahan Rosewood Garden Jln Serua Raya Serua Indah Blok H Nomor 5 Desa Serua Indah, Kec Ciputat"/>
    <n v="1"/>
    <s v="BARANG"/>
    <n v="100"/>
    <n v="0"/>
    <s v="EZ"/>
    <s v="Bulanan"/>
    <s v="1 SET GIGI PALSU"/>
    <m/>
    <n v="15000"/>
    <n v="0"/>
    <n v="0"/>
    <n v="15000"/>
    <m/>
    <s v="Diskon"/>
    <n v="9000"/>
    <n v="6000"/>
    <n v="75000"/>
    <n v="1125"/>
    <s v="Suwarni Sudarno (rz)"/>
    <m/>
    <d v="2026-07-05T00:00:00"/>
    <s v="HUBUNGI PENERIMA (LANGSUNG ANTAR KE ALAMAT)"/>
    <x v="0"/>
    <m/>
    <s v="VIP"/>
    <m/>
    <m/>
    <s v="Tidak"/>
    <s v="COD"/>
    <n v="60000"/>
    <s v="Recon"/>
    <n v="67875"/>
    <x v="15"/>
  </r>
  <r>
    <s v="1360209496"/>
    <d v="2026-07-03T00:00:00"/>
    <s v="MEIKA-BERKARYA"/>
    <s v="Meika Berkarya"/>
    <s v="6287818525580"/>
    <s v="Kab. Kuningan"/>
    <s v="Cilimus"/>
    <s v="Jl. Panawuan Indrapatra, Panawuan, Kec. Cigandamekar, Kabupaten Kuningan, Jawa Barat"/>
    <s v="Alexander Nainggolan (AK)"/>
    <s v="6281366453525"/>
    <x v="27"/>
    <s v="Kab.  Pelalawan"/>
    <s v="Pangkalan Kuras"/>
    <s v="Dusun Iii Bukit Kesuma, Rt 04 / Rw 011, Desa Kesuma, Kec Pangkalan Kuras, Kab Pelalawan, Riau"/>
    <n v="1"/>
    <s v="BARANG"/>
    <n v="100"/>
    <n v="0"/>
    <s v="EZ"/>
    <s v="Bulanan"/>
    <s v="2 SET POMPA SEDOT MANUAL (2 POMPA DAN 2 SELANG)"/>
    <m/>
    <n v="59000"/>
    <n v="0"/>
    <n v="0"/>
    <n v="59000"/>
    <m/>
    <s v="Diskon"/>
    <n v="23600"/>
    <n v="35400"/>
    <n v="166000"/>
    <n v="2490"/>
    <m/>
    <m/>
    <m/>
    <s v="HUBUNGI PENERIMA (LANGSUNG ANTAR KE ALAMAT)"/>
    <x v="1"/>
    <m/>
    <s v="VIP"/>
    <m/>
    <m/>
    <s v="Tidak"/>
    <s v="COD"/>
    <n v="107000"/>
    <s v="-"/>
    <n v="128110"/>
    <x v="20"/>
  </r>
  <r>
    <s v="1360328331"/>
    <d v="2026-07-03T00:00:00"/>
    <s v="MEIKA-BERKARYA"/>
    <s v="Meika Berkarya"/>
    <s v="6287818525580"/>
    <s v="Kab. Kuningan"/>
    <s v="Cilimus"/>
    <s v="Jl. Panawuan Indrapatra, Panawuan"/>
    <s v="Rosmauli sirait (ib)"/>
    <s v="628127315929"/>
    <x v="4"/>
    <s v="Jambi"/>
    <s v="Alam Barajo"/>
    <s v="RM Daynatabo jln. Lingkar barat kel bagan pete"/>
    <n v="1"/>
    <s v="BARANG"/>
    <n v="100"/>
    <n v="0"/>
    <s v="EZ"/>
    <s v="Bulanan"/>
    <s v="Beli 1 Gratis 1 Parfum Mobil"/>
    <m/>
    <n v="30000"/>
    <n v="0"/>
    <n v="0"/>
    <n v="30000"/>
    <m/>
    <s v="Diskon"/>
    <n v="12000"/>
    <n v="18000"/>
    <n v="134000"/>
    <n v="2010"/>
    <s v="Rosmauli sirait (ib)"/>
    <m/>
    <d v="2026-07-07T00:00:00"/>
    <m/>
    <x v="0"/>
    <m/>
    <s v="VIP"/>
    <m/>
    <m/>
    <s v="Tidak"/>
    <s v="COD"/>
    <n v="104000"/>
    <s v="Recon"/>
    <n v="113990"/>
    <x v="14"/>
  </r>
  <r>
    <s v="1360211610"/>
    <d v="2026-07-03T00:00:00"/>
    <s v="MEIKA-BERKARYA"/>
    <s v="Meika Berkarya"/>
    <s v="6287818525580"/>
    <s v="Kab. Kuningan"/>
    <s v="Cilimus"/>
    <s v="Jl. Panawuan Indrapatra, Panawuan, Kec. Cigandamekar, Kabupaten Kuningan, Jawa Barat"/>
    <s v="Rifki iki raden ( Di)"/>
    <s v="6282299686149"/>
    <x v="3"/>
    <s v="Kab. Minahasa Tenggara"/>
    <s v="Ratatotok"/>
    <s v="(Toko Sumber Air) Pasar, Desa Ratatotok Tenggara, Kec Ratatotok, Kab Minahasa Tenggara"/>
    <n v="1"/>
    <s v="BARANG"/>
    <n v="100"/>
    <n v="0"/>
    <s v="EZ"/>
    <s v="Bulanan"/>
    <s v="1 SET GIGI PALSU"/>
    <m/>
    <n v="72000"/>
    <n v="0"/>
    <n v="0"/>
    <n v="72000"/>
    <m/>
    <s v="Diskon"/>
    <n v="28800"/>
    <n v="43200"/>
    <n v="132000"/>
    <n v="1980"/>
    <m/>
    <m/>
    <m/>
    <s v="HUBUNGI PENERIMA (LANGSUNG ANTAR KE ALAMAT)"/>
    <x v="1"/>
    <m/>
    <s v="VIP"/>
    <m/>
    <m/>
    <s v="Tidak"/>
    <s v="COD"/>
    <n v="60000"/>
    <s v="-"/>
    <n v="86820"/>
    <x v="20"/>
  </r>
  <r>
    <s v="1360484813"/>
    <d v="2026-07-03T00:00:00"/>
    <s v="MEIKA-BERKARYA"/>
    <s v="Meika Berkarya"/>
    <s v="6287818525580"/>
    <s v="Kab. Kuningan"/>
    <s v="Cilimus"/>
    <s v="Jl. Panawuan Indrapatra, Panawuan"/>
    <s v="Alexander (RM)"/>
    <s v="6281241527777"/>
    <x v="23"/>
    <s v="Kab. Konawe"/>
    <s v="Unaaha"/>
    <s v="Jalan ir Soekarno depan mesjid babusallam stq unaaha kelurahan tumpas kecamatan unaaha"/>
    <n v="1"/>
    <s v="BARANG"/>
    <n v="100"/>
    <n v="0"/>
    <s v="EZ"/>
    <s v="Bulanan"/>
    <s v="Beli 2 Spray Pembersih Interior Mobil"/>
    <m/>
    <n v="85000"/>
    <n v="0"/>
    <n v="0"/>
    <n v="85000"/>
    <m/>
    <s v="Diskon"/>
    <n v="34000"/>
    <n v="51000"/>
    <n v="200000"/>
    <n v="3000"/>
    <m/>
    <m/>
    <m/>
    <m/>
    <x v="1"/>
    <m/>
    <s v="VIP"/>
    <m/>
    <m/>
    <s v="Tidak"/>
    <s v="COD"/>
    <n v="115000"/>
    <s v="-"/>
    <n v="146000"/>
    <x v="20"/>
  </r>
  <r>
    <s v="1360443681"/>
    <d v="2026-07-03T00:00:00"/>
    <s v="MEIKA-BERKARYA"/>
    <s v="Meika Berkarya"/>
    <s v="6287818525580"/>
    <s v="Kab. Kuningan"/>
    <s v="Cilimus"/>
    <s v="Jl. Panawuan Indrapatra, Panawuan"/>
    <s v="Alfian (ib)"/>
    <s v="6285299466376"/>
    <x v="8"/>
    <s v="Kab. Parigi Moutong"/>
    <s v="Taopa"/>
    <s v="Desa:Nunurantai ,patokan rumah pas pertigaan dekat konter dusun 4"/>
    <n v="1"/>
    <s v="BARANG"/>
    <n v="100"/>
    <n v="0"/>
    <s v="EZ"/>
    <s v="Bulanan"/>
    <s v="Beli 1 Pembesar Layar Hp"/>
    <m/>
    <n v="85000"/>
    <n v="0"/>
    <n v="0"/>
    <n v="85000"/>
    <m/>
    <s v="Diskon"/>
    <n v="34000"/>
    <n v="51000"/>
    <n v="155000"/>
    <n v="2325"/>
    <m/>
    <m/>
    <m/>
    <m/>
    <x v="1"/>
    <m/>
    <s v="VIP"/>
    <m/>
    <m/>
    <s v="Tidak"/>
    <s v="COD"/>
    <n v="70000"/>
    <s v="-"/>
    <n v="101675"/>
    <x v="20"/>
  </r>
  <r>
    <s v="1360267246"/>
    <d v="2026-07-03T00:00:00"/>
    <s v="MEIKA-BERKARYA"/>
    <s v="Meika Berkarya"/>
    <s v="6287818525580"/>
    <s v="Kab. Kuningan"/>
    <s v="Cilimus"/>
    <s v="Jl. Panawuan Indrapatra, Panawuan"/>
    <s v="PAUD HOREB (ib)"/>
    <s v="6281237050727"/>
    <x v="1"/>
    <s v="Kab. Sumba Barat Daya"/>
    <s v="Kota Tambolaka"/>
    <s v="Jln. Sekolah tani kererobbo, RT 01/RW 01. Desa Wee Londa. Kecamatan Kota Tambolaka. Kabupaten Sumba Barat Daya. Provinsi NTT"/>
    <n v="1"/>
    <s v="BARANG"/>
    <n v="100"/>
    <n v="0"/>
    <s v="EZ"/>
    <s v="Bulanan"/>
    <s v="Beli 1 Gratis 1 Parfum Mobil"/>
    <m/>
    <n v="81000"/>
    <n v="0"/>
    <n v="0"/>
    <n v="81000"/>
    <m/>
    <s v="Diskon"/>
    <n v="32400"/>
    <n v="48600"/>
    <n v="185000"/>
    <n v="2775"/>
    <m/>
    <m/>
    <m/>
    <m/>
    <x v="1"/>
    <m/>
    <s v="VIP"/>
    <m/>
    <m/>
    <s v="Tidak"/>
    <s v="COD"/>
    <n v="104000"/>
    <s v="-"/>
    <n v="133625"/>
    <x v="20"/>
  </r>
  <r>
    <s v="1360464821"/>
    <d v="2026-07-03T00:00:00"/>
    <s v="MEIKA-BERKARYA"/>
    <s v="Meika Berkarya"/>
    <s v="6287818525580"/>
    <s v="Kab. Kuningan"/>
    <s v="Cilimus"/>
    <s v="Jl. Panawuan Indrapatra, Panawuan"/>
    <s v="Sri Yayuk (iaa)"/>
    <s v="6281355132531"/>
    <x v="16"/>
    <s v="Kab. Blitar"/>
    <s v="Panggungrejo"/>
    <s v="Dusun Purwodadi RT 02 RW 01 Desa Kalitengah (300 meter dari lapangan volly ada pos ronda belok kiri 200 meter rumah sebelah kanan pagar cat biru abu2 ada mobil Daihatsu Senia warnah putih)"/>
    <n v="1"/>
    <s v="BARANG"/>
    <n v="100"/>
    <n v="0"/>
    <s v="EZ"/>
    <s v="Bulanan"/>
    <s v="Beli 1 Gratis 1 Parfum Mobil"/>
    <m/>
    <n v="31000"/>
    <n v="0"/>
    <n v="0"/>
    <n v="31000"/>
    <m/>
    <s v="Diskon"/>
    <n v="22000"/>
    <n v="9000"/>
    <n v="135000"/>
    <n v="2025"/>
    <s v="Sri Yayuk (iaa)"/>
    <m/>
    <d v="2026-07-05T00:00:00"/>
    <m/>
    <x v="0"/>
    <m/>
    <s v="VIP"/>
    <m/>
    <m/>
    <s v="Tidak"/>
    <s v="COD"/>
    <n v="104000"/>
    <s v="Recon"/>
    <n v="123975"/>
    <x v="15"/>
  </r>
  <r>
    <s v="1360304907"/>
    <d v="2026-07-03T00:00:00"/>
    <s v="MEIKA-BERKARYA"/>
    <s v="Meika Berkarya"/>
    <s v="6287818525580"/>
    <s v="Kab. Kuningan"/>
    <s v="Cilimus"/>
    <s v="Jl. Panawuan Indrapatra, Panawuan"/>
    <s v="Amir Hamzah (PS)"/>
    <s v="6285297088579"/>
    <x v="0"/>
    <s v="Kab. Simalungun"/>
    <s v="Girsang Sipangan Bolon"/>
    <s v="Jalan. Pendidikan Atas, Komplek SMA Negeri 1 Parapat Desa.  Parapat (ANTRAKN LANGSUNG KE ALAMAT)"/>
    <n v="1"/>
    <s v="BARANG"/>
    <n v="100"/>
    <n v="0"/>
    <s v="EZ"/>
    <s v="Bulanan"/>
    <s v="Beli 1 Gratis 1 Sikat Punggug"/>
    <m/>
    <n v="63000"/>
    <n v="0"/>
    <n v="0"/>
    <n v="63000"/>
    <m/>
    <s v="Diskon"/>
    <n v="25200"/>
    <n v="37800"/>
    <n v="133000"/>
    <n v="1995"/>
    <s v="Amir Hamzah (PS)"/>
    <m/>
    <d v="2026-07-08T00:00:00"/>
    <m/>
    <x v="0"/>
    <m/>
    <s v="VIP"/>
    <m/>
    <m/>
    <s v="Tidak"/>
    <s v="COD"/>
    <n v="70000"/>
    <s v="-"/>
    <n v="93205"/>
    <x v="7"/>
  </r>
  <r>
    <s v="1360266621"/>
    <d v="2026-07-03T00:00:00"/>
    <s v="MEIKA-BERKARYA"/>
    <s v="Meika Berkarya"/>
    <s v="6287818525580"/>
    <s v="Kab. Kuningan"/>
    <s v="Cilimus"/>
    <s v="Jl. Panawuan Indrapatra, Panawuan"/>
    <s v="asti (iaa)"/>
    <s v="6282226442119"/>
    <x v="15"/>
    <s v="Kab. Purworejo"/>
    <s v="Purworejo"/>
    <s v="perumahan paramedis mranti no 105 rt 03 rw 05 kel. mranti kec. purworejo kab. purworejo prop. jawa tengah kode pos 54112 patokan, belakang toko putri pagar biru"/>
    <n v="1"/>
    <s v="BARANG"/>
    <n v="100"/>
    <n v="0"/>
    <s v="EZ"/>
    <s v="Bulanan"/>
    <s v="Beli 1 Gratis 1 Parfum Mobil"/>
    <m/>
    <n v="25000"/>
    <n v="0"/>
    <n v="0"/>
    <n v="25000"/>
    <m/>
    <s v="Diskon"/>
    <n v="18000"/>
    <n v="7000"/>
    <n v="129000"/>
    <n v="1935"/>
    <s v="asti (iaa)"/>
    <m/>
    <d v="2026-07-06T00:00:00"/>
    <m/>
    <x v="0"/>
    <m/>
    <s v="VIP"/>
    <m/>
    <m/>
    <s v="Tidak"/>
    <s v="COD"/>
    <n v="104000"/>
    <s v="Recon"/>
    <n v="120065"/>
    <x v="18"/>
  </r>
  <r>
    <s v="1359701502"/>
    <d v="2026-07-03T00:00:00"/>
    <s v="MEIKA-BERKARYA"/>
    <s v="Meika Berkarya"/>
    <s v="6287818525580"/>
    <s v="Kab. Kuningan"/>
    <s v="Cilimus"/>
    <s v="Jl. Panawuan Indrapatra, Panawuan, Kec. Cigandamekar, Kabupaten Kuningan, Jawa Barat"/>
    <s v="Tugino Permadi (ar)"/>
    <s v="6285266054831"/>
    <x v="4"/>
    <s v="Kab.  Muaro Jambi"/>
    <s v="Sungai Bahar"/>
    <s v="Desa Suka Makmur Samping TK Negeri 24 jalur 3A, Kecamatan Sungai Bahar"/>
    <n v="1"/>
    <s v="BARANG"/>
    <n v="100"/>
    <n v="0"/>
    <s v="EZ"/>
    <s v="Bulanan"/>
    <s v="1 TOPI KOMANDO (H)"/>
    <m/>
    <n v="52000"/>
    <n v="0"/>
    <n v="0"/>
    <n v="52000"/>
    <m/>
    <s v="Diskon"/>
    <n v="20800"/>
    <n v="31200"/>
    <n v="132000"/>
    <n v="1980"/>
    <s v="Tugino Permadi (ar)"/>
    <m/>
    <d v="2026-07-07T00:00:00"/>
    <s v="HUBUNGI PENERIMA (LANGSUNG ANTAR KE ALAMAT)"/>
    <x v="0"/>
    <m/>
    <s v="VIP"/>
    <m/>
    <m/>
    <s v="Tidak"/>
    <s v="COD"/>
    <n v="80000"/>
    <s v="Recon"/>
    <n v="98820"/>
    <x v="14"/>
  </r>
  <r>
    <s v="1360260644"/>
    <d v="2026-07-03T00:00:00"/>
    <s v="MEIKA-BERKARYA"/>
    <s v="Meika Berkarya"/>
    <s v="6287818525580"/>
    <s v="Kab. Kuningan"/>
    <s v="Cilimus"/>
    <s v="Jl. Panawuan Indrapatra, Panawuan"/>
    <s v="Hasnawati (PS)"/>
    <s v="6285246327917"/>
    <x v="19"/>
    <s v="Kab. Berau"/>
    <s v="Sambaliung"/>
    <s v="Kampung. Pegat Bukur RT 05 Desa. Pegat Bukur (Patokan samping dermagabuma, ANTRAKN LANGSUNG KE ALAMAT)"/>
    <n v="1"/>
    <s v="BARANG"/>
    <n v="100"/>
    <n v="0"/>
    <s v="EZ"/>
    <s v="Bulanan"/>
    <s v="Beli 1 Gratis 1 Sikat Punggug"/>
    <m/>
    <n v="79000"/>
    <n v="0"/>
    <n v="0"/>
    <n v="79000"/>
    <m/>
    <s v="Diskon"/>
    <n v="31600"/>
    <n v="47400"/>
    <n v="149000"/>
    <n v="2235"/>
    <m/>
    <m/>
    <m/>
    <m/>
    <x v="1"/>
    <m/>
    <s v="VIP"/>
    <m/>
    <m/>
    <s v="Tidak"/>
    <s v="COD"/>
    <n v="70000"/>
    <s v="-"/>
    <n v="99365"/>
    <x v="20"/>
  </r>
  <r>
    <s v="1360309295"/>
    <d v="2026-07-03T00:00:00"/>
    <s v="MEIKA-BERKARYA"/>
    <s v="Meika Berkarya"/>
    <s v="6287818525580"/>
    <s v="Kab. Kuningan"/>
    <s v="Cilimus"/>
    <s v="Jl. Panawuan Indrapatra, Panawuan, Kec. Cigandamekar, Kabupaten Kuningan, Jawa Barat"/>
    <s v="Anin Dyasumardi (Rs)"/>
    <s v="6285765449593"/>
    <x v="4"/>
    <s v="Kab. Tebo"/>
    <s v="Tebo Tengah"/>
    <s v="Dusun Pinang Baris, Rt 03, Desa Aburan Batang Tebo, Kec Tebo Tengah"/>
    <n v="1"/>
    <s v="BARANG"/>
    <n v="100"/>
    <n v="0"/>
    <s v="EZ"/>
    <s v="Bulanan"/>
    <s v="1 SET POMPA SEDOT MANUAL (1 POMPA DAN 1 SELANG)"/>
    <m/>
    <n v="52000"/>
    <n v="0"/>
    <n v="0"/>
    <n v="52000"/>
    <m/>
    <s v="Diskon"/>
    <n v="20800"/>
    <n v="31200"/>
    <n v="122000"/>
    <n v="1830"/>
    <s v="Anin Dyasumardi (Rs)"/>
    <m/>
    <d v="2026-07-07T00:00:00"/>
    <s v="HUBUNGI PENERIMA (LANGSUNG ANTAR KE ALAMAT)"/>
    <x v="0"/>
    <m/>
    <s v="VIP"/>
    <m/>
    <m/>
    <s v="Tidak"/>
    <s v="COD"/>
    <n v="70000"/>
    <s v="Recon"/>
    <n v="88970"/>
    <x v="14"/>
  </r>
  <r>
    <s v="1360264397"/>
    <d v="2026-07-03T00:00:00"/>
    <s v="MEIKA-BERKARYA"/>
    <s v="Meika Berkarya"/>
    <s v="6287818525580"/>
    <s v="Kab. Kuningan"/>
    <s v="Cilimus"/>
    <s v="Jl. Panawuan Indrapatra, Panawuan, Kec. Cigandamekar, Kabupaten Kuningan, Jawa Barat"/>
    <s v="Ace sutarman (sp)"/>
    <s v="6289676178056"/>
    <x v="26"/>
    <s v="Bandung"/>
    <s v="Babakan Ciparay"/>
    <s v="Jln. Sumber sari GG Hasan / Mayasari RT 2 RW 11 kelurahan babakan, Kec Babakan Ciparay"/>
    <n v="1"/>
    <s v="BARANG"/>
    <n v="100"/>
    <n v="0"/>
    <s v="EZ"/>
    <s v="Bulanan"/>
    <s v="1 SET GIGI PALSU"/>
    <m/>
    <n v="12000"/>
    <n v="0"/>
    <n v="0"/>
    <n v="12000"/>
    <m/>
    <s v="Diskon"/>
    <n v="7000"/>
    <n v="5000"/>
    <n v="72000"/>
    <n v="1080"/>
    <s v="Ace sutarman (sp)"/>
    <m/>
    <d v="2026-07-04T00:00:00"/>
    <s v="HUBUNGI PENERIMA (LANGSUNG ANTAR KE ALAMAT)"/>
    <x v="0"/>
    <m/>
    <s v="VIP"/>
    <m/>
    <m/>
    <s v="Tidak"/>
    <s v="COD"/>
    <n v="60000"/>
    <s v="Recon"/>
    <n v="65920"/>
    <x v="25"/>
  </r>
  <r>
    <s v="1360454966"/>
    <d v="2026-07-03T00:00:00"/>
    <s v="MEIKA-BERKARYA"/>
    <s v="Meika Berkarya"/>
    <s v="6287818525580"/>
    <s v="Kab. Kuningan"/>
    <s v="Cilimus"/>
    <s v="Jl. Panawuan Indrapatra, Panawuan"/>
    <s v="Bahrum (Hb)"/>
    <s v="6281275357613"/>
    <x v="27"/>
    <s v="Kab.  Rokan Hilir"/>
    <s v="Kubu"/>
    <s v="Desa/kel sungai sigajah, Parit Karto,dekat musholla istiqomah"/>
    <n v="1"/>
    <s v="BARANG"/>
    <n v="100"/>
    <n v="0"/>
    <s v="EZ"/>
    <s v="Bulanan"/>
    <s v="Beli 1 Spray Pembersih Interior Mobil"/>
    <m/>
    <n v="64000"/>
    <n v="0"/>
    <n v="0"/>
    <n v="64000"/>
    <m/>
    <s v="Diskon"/>
    <n v="25600"/>
    <n v="38400"/>
    <n v="148000"/>
    <n v="2220"/>
    <m/>
    <m/>
    <m/>
    <m/>
    <x v="1"/>
    <m/>
    <s v="VIP"/>
    <m/>
    <m/>
    <s v="Tidak"/>
    <s v="COD"/>
    <n v="84000"/>
    <s v="-"/>
    <n v="107380"/>
    <x v="20"/>
  </r>
  <r>
    <s v="1359569768"/>
    <d v="2026-07-03T00:00:00"/>
    <s v="MEIKA-BERKARYA"/>
    <s v="Meika Berkarya"/>
    <s v="6287818525580"/>
    <s v="Kab. Kuningan"/>
    <s v="Cilimus"/>
    <s v="Jl. Panawuan Indrapatra, Panawuan"/>
    <s v="Dahliana Br Manik (PS)"/>
    <s v="6285263625698"/>
    <x v="0"/>
    <s v="Kab. Karo"/>
    <s v="Kabanjahe"/>
    <s v="Jl. Lingkar Karo Indah, kelurahan m padang mass (rumah dekat indah tower tempel ban)"/>
    <n v="1"/>
    <s v="BARANG"/>
    <n v="100"/>
    <n v="0"/>
    <s v="EZ"/>
    <s v="Bulanan"/>
    <s v="Beli 1 Gratis 1 Sikat Punggug"/>
    <m/>
    <n v="51000"/>
    <n v="0"/>
    <n v="0"/>
    <n v="51000"/>
    <m/>
    <s v="Diskon"/>
    <n v="20400"/>
    <n v="30600"/>
    <n v="121000"/>
    <n v="1815"/>
    <s v="Dahliana Br Manik (PS)"/>
    <m/>
    <d v="2026-07-08T00:00:00"/>
    <m/>
    <x v="0"/>
    <m/>
    <s v="VIP"/>
    <m/>
    <m/>
    <s v="Tidak"/>
    <s v="COD"/>
    <n v="70000"/>
    <s v="-"/>
    <n v="88585"/>
    <x v="7"/>
  </r>
  <r>
    <s v="1360295241"/>
    <d v="2026-07-03T00:00:00"/>
    <s v="MEIKA-BERKARYA"/>
    <s v="Meika Berkarya"/>
    <s v="6287818525580"/>
    <s v="Kab. Kuningan"/>
    <s v="Cilimus"/>
    <s v="Jl. Panawuan Indrapatra, Panawuan"/>
    <s v="Usman (PTR)"/>
    <s v="6281355485243"/>
    <x v="23"/>
    <s v="Bau Bau"/>
    <s v="Bungi"/>
    <s v="Kelurahan Waliabuku, Jalan Anoa RT. 3/ RW. 3, Kec. Bungi"/>
    <n v="1"/>
    <s v="BARANG"/>
    <n v="100"/>
    <n v="0"/>
    <s v="EZ"/>
    <s v="Bulanan"/>
    <s v="BELI 1 DAPAT 2 Kacamata Autofokus Ukuran ,1,00 dan  ,1,25"/>
    <m/>
    <n v="91000"/>
    <n v="0"/>
    <n v="0"/>
    <n v="91000"/>
    <m/>
    <s v="Diskon"/>
    <n v="36400"/>
    <n v="54600"/>
    <n v="131000"/>
    <n v="1965"/>
    <m/>
    <m/>
    <m/>
    <m/>
    <x v="1"/>
    <m/>
    <s v="VIP"/>
    <m/>
    <m/>
    <s v="Tidak"/>
    <s v="COD"/>
    <n v="40000"/>
    <s v="-"/>
    <n v="74435"/>
    <x v="20"/>
  </r>
  <r>
    <s v="1359601672"/>
    <d v="2026-07-03T00:00:00"/>
    <s v="MEIKA-BERKARYA"/>
    <s v="Meika Berkarya"/>
    <s v="6287818525580"/>
    <s v="Kab. Kuningan"/>
    <s v="Cilimus"/>
    <s v="Jl. Panawuan Indrapatra, Panawuan"/>
    <s v="salampak (ib)"/>
    <s v="6281212256486"/>
    <x v="13"/>
    <s v="Kab. Kotawaringin Timur"/>
    <s v="Parenggean"/>
    <s v="Jln less gg sepakat RT 015 Rw 003 kec. Parenggean kab. Korim provinsi kaleng"/>
    <n v="1"/>
    <s v="BARANG"/>
    <n v="100"/>
    <n v="0"/>
    <s v="EZ"/>
    <s v="Bulanan"/>
    <s v="Beli 1 Gratis 1 Parfum Mobil"/>
    <m/>
    <n v="63000"/>
    <n v="0"/>
    <n v="0"/>
    <n v="63000"/>
    <m/>
    <s v="Diskon"/>
    <n v="25200"/>
    <n v="37800"/>
    <n v="167000"/>
    <n v="2505"/>
    <m/>
    <m/>
    <m/>
    <m/>
    <x v="1"/>
    <m/>
    <s v="VIP"/>
    <m/>
    <m/>
    <s v="Tidak"/>
    <s v="COD"/>
    <n v="104000"/>
    <s v="-"/>
    <n v="126695"/>
    <x v="20"/>
  </r>
  <r>
    <s v="1359625236"/>
    <d v="2026-07-03T00:00:00"/>
    <s v="MEIKA-BERKARYA"/>
    <s v="Meika Berkarya"/>
    <s v="6287818525580"/>
    <s v="Kab. Kuningan"/>
    <s v="Cilimus"/>
    <s v="Jl. Panawuan Indrapatra, Panawuan, Kec. Cigandamekar, Kabupaten Kuningan, Jawa Barat"/>
    <s v="Bambang Muharto (rz)"/>
    <s v="6281335807507"/>
    <x v="16"/>
    <s v="Kab. Malang"/>
    <s v="Singosari"/>
    <s v="Jln Raya Klampok Perumahan Singhasari Reciden Blok A15 Nomer 4 Desa Purwosari, Kec Singosari"/>
    <n v="1"/>
    <s v="BARANG"/>
    <n v="100"/>
    <n v="0"/>
    <s v="EZ"/>
    <s v="Bulanan"/>
    <s v="2 TOPI KOMANDO (C)"/>
    <m/>
    <n v="25000"/>
    <n v="0"/>
    <n v="0"/>
    <n v="25000"/>
    <m/>
    <s v="Diskon"/>
    <n v="16000"/>
    <n v="9000"/>
    <n v="130000"/>
    <n v="1950"/>
    <m/>
    <m/>
    <m/>
    <s v="HUBUNGI PENERIMA (LANGSUNG ANTAR KE ALAMAT)"/>
    <x v="1"/>
    <m/>
    <s v="VIP"/>
    <m/>
    <m/>
    <s v="Tidak"/>
    <s v="COD"/>
    <n v="105000"/>
    <s v="-"/>
    <n v="119050"/>
    <x v="20"/>
  </r>
  <r>
    <s v="1360446267"/>
    <d v="2026-07-03T00:00:00"/>
    <s v="MEIKA-BERKARYA"/>
    <s v="Meika Berkarya"/>
    <s v="6287818525580"/>
    <s v="Kab. Kuningan"/>
    <s v="Cilimus"/>
    <s v="Jl. Panawuan Indrapatra, Panawuan"/>
    <s v="Simon maliti (IR)"/>
    <s v="6282145397832"/>
    <x v="1"/>
    <s v="Kab. Alor"/>
    <s v="Alor Tengah Utara"/>
    <s v="Mainang RT 02 RW 01 Desa Welai Selatan Kec Alor Tengah Utara"/>
    <n v="1"/>
    <s v="BARANG"/>
    <n v="100"/>
    <n v="0"/>
    <s v="EZ"/>
    <s v="Bulanan"/>
    <s v="Beli 1 Pembesar Layar Hp"/>
    <m/>
    <n v="80000"/>
    <n v="0"/>
    <n v="0"/>
    <n v="80000"/>
    <m/>
    <s v="Diskon"/>
    <n v="32000"/>
    <n v="48000"/>
    <n v="150000"/>
    <n v="2250"/>
    <m/>
    <m/>
    <m/>
    <m/>
    <x v="1"/>
    <m/>
    <s v="VIP"/>
    <m/>
    <m/>
    <s v="Tidak"/>
    <s v="COD"/>
    <n v="70000"/>
    <s v="-"/>
    <n v="99750"/>
    <x v="20"/>
  </r>
  <r>
    <s v="1360273444"/>
    <d v="2026-07-03T00:00:00"/>
    <s v="MEIKA-BERKARYA"/>
    <s v="Meika Berkarya"/>
    <s v="6287818525580"/>
    <s v="Kab. Kuningan"/>
    <s v="Cilimus"/>
    <s v="Jl. Panawuan Indrapatra, Panawuan, Kec. Cigandamekar, Kabupaten Kuningan, Jawa Barat"/>
    <s v="Heru Sasmito (Rs)"/>
    <s v="6281225650473"/>
    <x v="19"/>
    <s v="Kab. Kutai Kartanegara"/>
    <s v="Samboja - Samboja Barat"/>
    <s v="Jl Poros Samarinda Balikpapan, Kel Sungai Merdeka (Di Kilometer 38, Kedai Sate Kaconk Madura)"/>
    <n v="1"/>
    <s v="BARANG"/>
    <n v="100"/>
    <n v="0"/>
    <s v="EZ"/>
    <s v="Bulanan"/>
    <s v="1 TOPI KOMANDO (H)"/>
    <m/>
    <n v="71000"/>
    <n v="0"/>
    <n v="0"/>
    <n v="71000"/>
    <m/>
    <s v="Diskon"/>
    <n v="28400"/>
    <n v="42600"/>
    <n v="151000"/>
    <n v="2265"/>
    <s v="Heru Sasmito (Rs)"/>
    <m/>
    <d v="2026-07-08T00:00:00"/>
    <s v="HUBUNGI PENERIMA (LANGSUNG ANTAR KE ALAMAT)"/>
    <x v="0"/>
    <m/>
    <s v="VIP"/>
    <m/>
    <m/>
    <s v="Tidak"/>
    <s v="COD"/>
    <n v="80000"/>
    <s v="-"/>
    <n v="106135"/>
    <x v="7"/>
  </r>
  <r>
    <s v="1360281250"/>
    <d v="2026-07-03T00:00:00"/>
    <s v="MEIKA-BERKARYA"/>
    <s v="Meika Berkarya"/>
    <s v="6287818525580"/>
    <s v="Kab. Kuningan"/>
    <s v="Cilimus"/>
    <s v="Jl. Panawuan Indrapatra, Panawuan"/>
    <s v="Sabarudin Od."/>
    <s v="6282350173984"/>
    <x v="5"/>
    <s v="Kab. Sambas"/>
    <s v="Jawai"/>
    <s v="Kelurahan Mutus Darussalam Rt 11 Rw 6 Kec Jawai Sambas (DIANTAR LANGSUNG KE ALAMAT PENERIMA)."/>
    <n v="1"/>
    <s v="BARANG"/>
    <n v="100"/>
    <n v="0"/>
    <s v="EZ"/>
    <s v="Bulanan"/>
    <s v="Beli 1 Gratis 1 Parfum Mobil"/>
    <m/>
    <n v="74000"/>
    <n v="0"/>
    <n v="0"/>
    <n v="74000"/>
    <m/>
    <s v="Diskon"/>
    <n v="29600"/>
    <n v="44400"/>
    <n v="178000"/>
    <n v="2670"/>
    <m/>
    <m/>
    <m/>
    <m/>
    <x v="1"/>
    <m/>
    <s v="VIP"/>
    <m/>
    <m/>
    <s v="Tidak"/>
    <s v="COD"/>
    <n v="104000"/>
    <s v="-"/>
    <n v="130930"/>
    <x v="20"/>
  </r>
  <r>
    <s v="1359565704"/>
    <d v="2026-07-03T00:00:00"/>
    <s v="MEIKA-BERKARYA"/>
    <s v="Meika Berkarya"/>
    <s v="6287818525580"/>
    <s v="Kab. Kuningan"/>
    <s v="Cilimus"/>
    <s v="Jl. Panawuan Indrapatra, Panawuan"/>
    <s v="Armi Od."/>
    <s v="6285379243367"/>
    <x v="22"/>
    <s v="Kab. Pesisir Barat"/>
    <s v="Bangkunat"/>
    <s v="Pekon Pagar Bukit Induk Kec Bengkunat (DIANTAR LANGSUNG KE ALAMAT PENERIMA) Rumah Warna Orange Ada Plang LKSA"/>
    <n v="1"/>
    <s v="BARANG"/>
    <n v="100"/>
    <n v="0"/>
    <s v="EZ"/>
    <s v="Bulanan"/>
    <s v="Beli 1 Gratis 1 Sikat Punggug"/>
    <m/>
    <n v="40000"/>
    <n v="0"/>
    <n v="0"/>
    <n v="40000"/>
    <m/>
    <s v="Diskon"/>
    <n v="16000"/>
    <n v="24000"/>
    <n v="110000"/>
    <n v="1650"/>
    <m/>
    <m/>
    <m/>
    <m/>
    <x v="1"/>
    <m/>
    <s v="VIP"/>
    <m/>
    <m/>
    <s v="Tidak"/>
    <s v="COD"/>
    <n v="70000"/>
    <s v="-"/>
    <n v="84350"/>
    <x v="20"/>
  </r>
  <r>
    <s v="1360474905"/>
    <d v="2026-07-03T00:00:00"/>
    <s v="MEIKA-BERKARYA"/>
    <s v="Meika Berkarya"/>
    <s v="6287818525580"/>
    <s v="Kab. Kuningan"/>
    <s v="Cilimus"/>
    <s v="Jl. Panawuan Indrapatra, Panawuan"/>
    <s v="Edy aslam(Mar)."/>
    <s v="6281354539642"/>
    <x v="14"/>
    <s v="Makassar"/>
    <s v="Manggala"/>
    <s v="Jl. Waduk tunggu Pampang perumahan Castell premium blok F.15 Kel. Bangkala kec. Manggala kota Makassar prov. Sulawesi selatan"/>
    <n v="1"/>
    <s v="BARANG"/>
    <n v="100"/>
    <n v="0"/>
    <s v="EZ"/>
    <s v="Bulanan"/>
    <s v="Beli 2 Gratis 2 Parfum Mobil"/>
    <m/>
    <n v="60000"/>
    <n v="0"/>
    <n v="0"/>
    <n v="60000"/>
    <m/>
    <s v="Diskon"/>
    <n v="24000"/>
    <n v="36000"/>
    <n v="254000"/>
    <n v="3810"/>
    <m/>
    <m/>
    <m/>
    <m/>
    <x v="1"/>
    <m/>
    <s v="VIP"/>
    <m/>
    <m/>
    <s v="Tidak"/>
    <s v="COD"/>
    <n v="194000"/>
    <s v="-"/>
    <n v="214190"/>
    <x v="20"/>
  </r>
  <r>
    <s v="1360230788"/>
    <d v="2026-07-03T00:00:00"/>
    <s v="MEIKA-BERKARYA"/>
    <s v="Meika Berkarya"/>
    <s v="6287818525580"/>
    <s v="Kab. Kuningan"/>
    <s v="Cilimus"/>
    <s v="Jl. Panawuan Indrapatra, Panawuan, Kec. Cigandamekar, Kabupaten Kuningan, Jawa Barat"/>
    <s v="Hendra (AK)"/>
    <s v="6281229085252"/>
    <x v="27"/>
    <s v="Kab. Bengkalis"/>
    <s v="Bathin Solapan"/>
    <s v="Jl Sukajadi 3, Gg Hangjebat, Desa Tambusai Batang Dui, Kec Bathin Solapan, Kab Bengkalis, Riau"/>
    <n v="1"/>
    <s v="BARANG"/>
    <n v="100"/>
    <n v="0"/>
    <s v="EZ"/>
    <s v="Bulanan"/>
    <s v="1 SET GIGI PALSU"/>
    <m/>
    <n v="53000"/>
    <n v="0"/>
    <n v="0"/>
    <n v="53000"/>
    <m/>
    <s v="Diskon"/>
    <n v="21200"/>
    <n v="31800"/>
    <n v="90000"/>
    <n v="1350"/>
    <s v="Hendra (AK)"/>
    <m/>
    <d v="2026-07-08T00:00:00"/>
    <s v="HUBUNGI PENERIMA (LANGSUNG ANTAR KE ALAMAT)"/>
    <x v="0"/>
    <m/>
    <s v="VIP"/>
    <m/>
    <m/>
    <s v="Tidak"/>
    <s v="COD"/>
    <n v="37000"/>
    <s v="-"/>
    <n v="56850"/>
    <x v="7"/>
  </r>
  <r>
    <s v="1359764920"/>
    <d v="2026-07-03T00:00:00"/>
    <s v="MEIKA-BERKARYA"/>
    <s v="Meika Berkarya"/>
    <s v="6287818525580"/>
    <s v="Kab. Kuningan"/>
    <s v="Cilimus"/>
    <s v="Jl. Panawuan Indrapatra, Panawuan, Kec. Cigandamekar, Kabupaten Kuningan, Jawa Barat"/>
    <s v="Mila Lestari (Rs)"/>
    <s v="6285753475758"/>
    <x v="19"/>
    <s v="Samarinda"/>
    <s v="Loa Janan Ilir"/>
    <s v="Jl Kh Harun Nafsi, Rt 25, Kelurahan Rapak Dalam, Kec Loa Janan Ilir"/>
    <n v="1"/>
    <s v="BARANG"/>
    <n v="100"/>
    <n v="0"/>
    <s v="EZ"/>
    <s v="Bulanan"/>
    <s v="1 SET POMPA SEDOT MANUAL (1 POMPA DAN 1 SELANG)"/>
    <m/>
    <n v="70000"/>
    <n v="0"/>
    <n v="0"/>
    <n v="70000"/>
    <m/>
    <s v="Diskon"/>
    <n v="28000"/>
    <n v="42000"/>
    <n v="136000"/>
    <n v="2040"/>
    <s v="Mila Lestari (Rs)"/>
    <m/>
    <d v="2026-07-07T00:00:00"/>
    <s v="HUBUNGI PENERIMA (LANGSUNG ANTAR KE ALAMAT)"/>
    <x v="0"/>
    <m/>
    <s v="VIP"/>
    <m/>
    <m/>
    <s v="Tidak"/>
    <s v="COD"/>
    <n v="66000"/>
    <s v="Recon"/>
    <n v="91960"/>
    <x v="14"/>
  </r>
  <r>
    <s v="1360473590"/>
    <d v="2026-07-03T00:00:00"/>
    <s v="MEIKA-BERKARYA"/>
    <s v="Meika Berkarya"/>
    <s v="6287818525580"/>
    <s v="Kab. Kuningan"/>
    <s v="Cilimus"/>
    <s v="Jl. Panawuan Indrapatra, Panawuan, Kec. Cigandamekar, Kabupaten Kuningan, Jawa Barat"/>
    <s v="Erwin Sariza (AK)"/>
    <s v="6285348570043"/>
    <x v="5"/>
    <s v="Kab. Ketapang"/>
    <s v="Delta Pawan"/>
    <s v="Kalinilam, Rt 05 Rw 03, Perumahan Palem Vista 2, Kec Delta Pawan, Kab Ketapang, Kalimantan Barat"/>
    <n v="1"/>
    <s v="BARANG"/>
    <n v="100"/>
    <n v="0"/>
    <s v="EZ"/>
    <s v="Bulanan"/>
    <s v="1 SET POMPA SEDOT MANUAL (1 POMPA DAN 1 SELANG)"/>
    <m/>
    <n v="74000"/>
    <n v="0"/>
    <n v="0"/>
    <n v="74000"/>
    <m/>
    <s v="Diskon"/>
    <n v="29600"/>
    <n v="44400"/>
    <n v="127000"/>
    <n v="1905"/>
    <m/>
    <m/>
    <m/>
    <s v="HUBUNGI PENERIMA (LANGSUNG ANTAR KE ALAMAT)"/>
    <x v="1"/>
    <m/>
    <s v="VIP"/>
    <m/>
    <m/>
    <s v="Tidak"/>
    <s v="COD"/>
    <n v="53000"/>
    <s v="-"/>
    <n v="80695"/>
    <x v="20"/>
  </r>
  <r>
    <s v="1359793138"/>
    <d v="2026-07-03T00:00:00"/>
    <s v="MEIKA-BERKARYA"/>
    <s v="Meika Berkarya"/>
    <s v="6287818525580"/>
    <s v="Kab. Kuningan"/>
    <s v="Cilimus"/>
    <s v="Jl. Panawuan Indrapatra, Panawuan"/>
    <s v="Iwan(Mar)."/>
    <s v="6285798401453"/>
    <x v="26"/>
    <s v="Kab. Sukabumi"/>
    <s v="Kabandungan"/>
    <s v="Kp.cihamerang RT 04 RW 04 Desa.cihamerang Kec.kabandungan Kab.sukabumi"/>
    <n v="1"/>
    <s v="BARANG"/>
    <n v="100"/>
    <n v="0"/>
    <s v="EZ"/>
    <s v="Bulanan"/>
    <s v="Beli 1 Gratis 1 Parfum Mobil"/>
    <m/>
    <n v="12000"/>
    <n v="0"/>
    <n v="0"/>
    <n v="12000"/>
    <m/>
    <s v="Diskon"/>
    <n v="7000"/>
    <n v="5000"/>
    <n v="116000"/>
    <n v="1740"/>
    <s v="Iwan(Mar)."/>
    <m/>
    <d v="2026-07-05T00:00:00"/>
    <m/>
    <x v="0"/>
    <m/>
    <s v="VIP"/>
    <m/>
    <m/>
    <s v="Tidak"/>
    <s v="COD"/>
    <n v="104000"/>
    <s v="Recon"/>
    <n v="109260"/>
    <x v="15"/>
  </r>
  <r>
    <s v="1360225860"/>
    <d v="2026-07-03T00:00:00"/>
    <s v="MEIKA-BERKARYA"/>
    <s v="Meika Berkarya"/>
    <s v="6287818525580"/>
    <s v="Kab. Kuningan"/>
    <s v="Cilimus"/>
    <s v="Jl. Panawuan Indrapatra, Panawuan"/>
    <s v="Jidron edu finit(Mar)."/>
    <s v="6282297225763"/>
    <x v="1"/>
    <s v="Kab. Timor Tengah Selatan"/>
    <s v="Kuanfatu"/>
    <s v="Kuafeu Rt.012/006 Desa.Kuanfatu Kec.Kuanfatu Kab.Timor Tengah Selatan NTT"/>
    <n v="1"/>
    <s v="BARANG"/>
    <n v="100"/>
    <n v="0"/>
    <s v="EZ"/>
    <s v="Bulanan"/>
    <s v="Beli 1 Gratis 1 Parfum Mobil"/>
    <m/>
    <n v="84000"/>
    <n v="0"/>
    <n v="0"/>
    <n v="84000"/>
    <m/>
    <s v="Diskon"/>
    <n v="33600"/>
    <n v="50400"/>
    <n v="188000"/>
    <n v="2820"/>
    <m/>
    <m/>
    <m/>
    <m/>
    <x v="1"/>
    <m/>
    <s v="VIP"/>
    <m/>
    <m/>
    <s v="Tidak"/>
    <s v="COD"/>
    <n v="104000"/>
    <s v="-"/>
    <n v="134780"/>
    <x v="20"/>
  </r>
  <r>
    <s v="1359422870"/>
    <d v="2026-07-03T00:00:00"/>
    <s v="MEIKA-BERKARYA"/>
    <s v="Meika Berkarya"/>
    <s v="6287818525580"/>
    <s v="Kab. Kuningan"/>
    <s v="Cilimus"/>
    <s v="Jl. Panawuan Indrapatra, Panawuan"/>
    <s v="Kosoro (Jj)"/>
    <s v="6285391816697"/>
    <x v="5"/>
    <s v="Kab. Sintang"/>
    <s v="Dedai"/>
    <s v="Kelurahan /Desa Baras Dusun Limbau Sari RT 003 RW 005 Kec. Dedai"/>
    <n v="1"/>
    <s v="BARANG"/>
    <n v="100"/>
    <n v="0"/>
    <s v="EZ"/>
    <s v="Bulanan"/>
    <s v="Beli 1 Gratis 1 Parfum Mobil"/>
    <m/>
    <n v="74000"/>
    <n v="0"/>
    <n v="0"/>
    <n v="74000"/>
    <m/>
    <s v="Diskon"/>
    <n v="29600"/>
    <n v="44400"/>
    <n v="178190"/>
    <n v="2672.85"/>
    <s v="Kosoro (Jj)"/>
    <m/>
    <d v="2026-07-08T00:00:00"/>
    <m/>
    <x v="0"/>
    <m/>
    <s v="VIP"/>
    <m/>
    <m/>
    <s v="Tidak"/>
    <s v="COD"/>
    <n v="104190"/>
    <s v="-"/>
    <n v="131117.15"/>
    <x v="7"/>
  </r>
  <r>
    <s v="1359458644"/>
    <d v="2026-07-03T00:00:00"/>
    <s v="MEIKA-BERKARYA"/>
    <s v="Meika Berkarya"/>
    <s v="6287818525580"/>
    <s v="Kab. Kuningan"/>
    <s v="Cilimus"/>
    <s v="Jl. Panawuan Indrapatra, Panawuan, Kec. Cigandamekar, Kabupaten Kuningan, Jawa Barat"/>
    <s v="Teny (AK)"/>
    <s v="6289531742309"/>
    <x v="26"/>
    <s v="Kab. Bandung Barat"/>
    <s v="Padalarang"/>
    <s v="Kp Cijeungjing Rt 001/Rw 024, Desa Kertamulya, Kec Padalarang, Kab Bandung Barat"/>
    <n v="1"/>
    <s v="BARANG"/>
    <n v="100"/>
    <n v="0"/>
    <s v="EZ"/>
    <s v="Bulanan"/>
    <s v="1 SET GIGI PALSU"/>
    <m/>
    <n v="12000"/>
    <n v="0"/>
    <n v="0"/>
    <n v="12000"/>
    <m/>
    <s v="Diskon"/>
    <n v="7000"/>
    <n v="5000"/>
    <n v="70000"/>
    <n v="1050"/>
    <s v="ybs"/>
    <m/>
    <d v="2026-07-06T00:00:00"/>
    <s v="HUBUNGI PENERIMA (LANGSUNG ANTAR KE ALAMAT)"/>
    <x v="1"/>
    <m/>
    <s v="VIP"/>
    <m/>
    <m/>
    <s v="Tidak"/>
    <s v="COD"/>
    <n v="58000"/>
    <s v="-"/>
    <n v="63950"/>
    <x v="18"/>
  </r>
  <r>
    <s v="1360481146"/>
    <d v="2026-07-03T00:00:00"/>
    <s v="MEIKA-BERKARYA"/>
    <s v="Meika Berkarya"/>
    <s v="6287818525580"/>
    <s v="Kab. Kuningan"/>
    <s v="Cilimus"/>
    <s v="Jl. Panawuan Indrapatra, Panawuan, Kec. Cigandamekar, Kabupaten Kuningan, Jawa Barat"/>
    <s v="Rudianto (rz)"/>
    <s v="628128132897"/>
    <x v="24"/>
    <s v="Jakarta Barat"/>
    <s v="Taman Sari"/>
    <s v="Jln Pinangsia Dalam 1 Gg Macan No 24 Desa Pinangsia, Kec Taman Sari"/>
    <n v="1"/>
    <s v="BARANG"/>
    <n v="100"/>
    <n v="0"/>
    <s v="EZ"/>
    <s v="Bulanan"/>
    <s v="2 TOPI KOMANDO (H,C)"/>
    <m/>
    <n v="14000"/>
    <n v="0"/>
    <n v="0"/>
    <n v="14000"/>
    <m/>
    <s v="Diskon"/>
    <n v="8000"/>
    <n v="6000"/>
    <n v="122000"/>
    <n v="1830"/>
    <s v="Rudianto (rz)"/>
    <m/>
    <d v="2026-07-06T00:00:00"/>
    <s v="HUBUNGI PENERIMA (LANGSUNG ANTAR KE ALAMAT)"/>
    <x v="0"/>
    <m/>
    <s v="VIP"/>
    <m/>
    <m/>
    <s v="Tidak"/>
    <s v="COD"/>
    <n v="108000"/>
    <s v="Recon"/>
    <n v="114170"/>
    <x v="18"/>
  </r>
  <r>
    <s v="1360258130"/>
    <d v="2026-07-03T00:00:00"/>
    <s v="MEIKA-BERKARYA"/>
    <s v="Meika Berkarya"/>
    <s v="6287818525580"/>
    <s v="Kab. Kuningan"/>
    <s v="Cilimus"/>
    <s v="Jl. Panawuan Indrapatra, Panawuan"/>
    <s v="Kadek Hartawan (Pak Dika) (Kin)"/>
    <s v="6281338480026"/>
    <x v="12"/>
    <s v="Kab. Badung"/>
    <s v="Kuta Selatan"/>
    <s v="Perumahan Kori Nuansa Ungasan Gang 12 No. 3 Kel/Desa Ungasan"/>
    <n v="1"/>
    <s v="BARANG"/>
    <n v="100"/>
    <n v="0"/>
    <s v="EZ"/>
    <s v="Bulanan"/>
    <s v="Beli 1 Gratis 1 Parfum Mobil"/>
    <m/>
    <n v="30000"/>
    <n v="0"/>
    <n v="0"/>
    <n v="30000"/>
    <m/>
    <s v="Diskon"/>
    <n v="12000"/>
    <n v="18000"/>
    <n v="134000"/>
    <n v="2010"/>
    <s v="Kadek Hartawan (Pak Dika) (Kin)"/>
    <m/>
    <d v="2026-07-08T00:00:00"/>
    <m/>
    <x v="0"/>
    <m/>
    <s v="VIP"/>
    <m/>
    <m/>
    <s v="Tidak"/>
    <s v="COD"/>
    <n v="104000"/>
    <s v="-"/>
    <n v="113990"/>
    <x v="7"/>
  </r>
  <r>
    <s v="1360257265"/>
    <d v="2026-07-03T00:00:00"/>
    <s v="MEIKA-BERKARYA"/>
    <s v="Meika Berkarya"/>
    <s v="6287818525580"/>
    <s v="Kab. Kuningan"/>
    <s v="Cilimus"/>
    <s v="Jl. Panawuan Indrapatra, Panawuan, Kec. Cigandamekar, Kabupaten Kuningan, Jawa Barat"/>
    <s v="I Wayan Sukanrayasa (Fr)"/>
    <s v="6285738047103"/>
    <x v="12"/>
    <s v="Kab. Tabanan"/>
    <s v="Tabanan"/>
    <s v="Jln Mt Haryono Gang Vl No7 Dangincarik Desa Dajan Peken, Kec Tabanan"/>
    <n v="1"/>
    <s v="BARANG"/>
    <n v="100"/>
    <n v="0"/>
    <s v="EZ"/>
    <s v="Bulanan"/>
    <s v="1 SET POMPA SEDOT MANUAL (1 POMPA DAN 1 SELANG)"/>
    <m/>
    <n v="38000"/>
    <n v="0"/>
    <n v="0"/>
    <n v="38000"/>
    <m/>
    <s v="Diskon"/>
    <n v="15200"/>
    <n v="22800"/>
    <n v="100000"/>
    <n v="1500"/>
    <s v="I Wayan Sukanrayasa (Fr)"/>
    <m/>
    <d v="2026-07-07T00:00:00"/>
    <s v="HUBUNGI PENERIMA (LANGSUNG ANTAR KE ALAMAT)"/>
    <x v="0"/>
    <m/>
    <s v="VIP"/>
    <m/>
    <m/>
    <s v="Tidak"/>
    <s v="COD"/>
    <n v="62000"/>
    <s v="Recon"/>
    <n v="75700"/>
    <x v="14"/>
  </r>
  <r>
    <s v="1360467952"/>
    <d v="2026-07-03T00:00:00"/>
    <s v="MEIKA-BERKARYA"/>
    <s v="Meika Berkarya"/>
    <s v="6287818525580"/>
    <s v="Kab. Kuningan"/>
    <s v="Cilimus"/>
    <s v="Jl. Panawuan Indrapatra, Panawuan"/>
    <s v="Krismantio(Mar)."/>
    <s v="6285258212552"/>
    <x v="5"/>
    <s v="Kab. Ketapang"/>
    <s v="Marau"/>
    <s v="Dusun batu menang desa.suka karya kec.Marau kab.ketapang prov.kalimantan barat(Dekat lapangan bola)"/>
    <n v="1"/>
    <s v="BARANG"/>
    <n v="100"/>
    <n v="0"/>
    <s v="EZ"/>
    <s v="Bulanan"/>
    <s v="Beli 1 Gratis 1 Parfum Mobil"/>
    <m/>
    <n v="74000"/>
    <n v="0"/>
    <n v="0"/>
    <n v="74000"/>
    <m/>
    <s v="Diskon"/>
    <n v="29600"/>
    <n v="44400"/>
    <n v="178000"/>
    <n v="2670"/>
    <s v="Krismantio(Mar)."/>
    <m/>
    <d v="2026-07-09T00:00:00"/>
    <m/>
    <x v="0"/>
    <m/>
    <s v="VIP"/>
    <m/>
    <m/>
    <s v="Tidak"/>
    <s v="COD"/>
    <n v="104000"/>
    <s v="-"/>
    <n v="130930"/>
    <x v="9"/>
  </r>
  <r>
    <s v="1360258718"/>
    <d v="2026-07-03T00:00:00"/>
    <s v="MEIKA-BERKARYA"/>
    <s v="Meika Berkarya"/>
    <s v="6287818525580"/>
    <s v="Kab. Kuningan"/>
    <s v="Cilimus"/>
    <s v="Jl. Panawuan Indrapatra, Panawuan"/>
    <s v="Bd Hj Salma Od."/>
    <s v="628126630259"/>
    <x v="6"/>
    <s v="Kab. Agam"/>
    <s v="Kamang Magek"/>
    <s v="Jorong joho Kamang hilir ,kecamatan kamang magek. Kabupaten Agam SmBar."/>
    <n v="1"/>
    <s v="BARANG"/>
    <n v="100"/>
    <n v="0"/>
    <s v="EZ"/>
    <s v="Bulanan"/>
    <s v="Beli 1 Gratis 1 Sikat Punggug"/>
    <m/>
    <n v="50000"/>
    <n v="0"/>
    <n v="0"/>
    <n v="50000"/>
    <m/>
    <s v="Diskon"/>
    <n v="20000"/>
    <n v="30000"/>
    <n v="120000"/>
    <n v="1800"/>
    <s v="Bd Hj Salma Od."/>
    <m/>
    <d v="2026-07-08T00:00:00"/>
    <m/>
    <x v="0"/>
    <m/>
    <s v="VIP"/>
    <m/>
    <m/>
    <s v="Tidak"/>
    <s v="COD"/>
    <n v="70000"/>
    <s v="-"/>
    <n v="88200"/>
    <x v="7"/>
  </r>
  <r>
    <s v="1360469847"/>
    <d v="2026-07-03T00:00:00"/>
    <s v="MEIKA-BERKARYA"/>
    <s v="Meika Berkarya"/>
    <s v="6287818525580"/>
    <s v="Kab. Kuningan"/>
    <s v="Cilimus"/>
    <s v="Jl. Panawuan Indrapatra, Panawuan"/>
    <s v="Suhirman (PS)"/>
    <s v="6281348447116"/>
    <x v="19"/>
    <s v="Kab. Kutai Kartanegara"/>
    <s v="Muara Muntai"/>
    <s v="Jln. Trans Muara Leka 1No.22 RT. 09  Desa. Muara Leka (ANTRAKN LANGSUNG KE ALAMAT)"/>
    <n v="1"/>
    <s v="BARANG"/>
    <n v="100"/>
    <n v="0"/>
    <s v="EZ"/>
    <s v="Bulanan"/>
    <s v="Beli 1 Gratis 1 Parfum Mobil"/>
    <m/>
    <n v="71000"/>
    <n v="0"/>
    <n v="0"/>
    <n v="71000"/>
    <m/>
    <s v="Diskon"/>
    <n v="28400"/>
    <n v="42600"/>
    <n v="175000"/>
    <n v="2625"/>
    <m/>
    <m/>
    <m/>
    <m/>
    <x v="1"/>
    <m/>
    <s v="VIP"/>
    <m/>
    <m/>
    <s v="Tidak"/>
    <s v="COD"/>
    <n v="104000"/>
    <s v="-"/>
    <n v="129775"/>
    <x v="20"/>
  </r>
  <r>
    <s v="1360314337"/>
    <d v="2026-07-03T00:00:00"/>
    <s v="MEIKA-BERKARYA"/>
    <s v="Meika Berkarya"/>
    <s v="6287818525580"/>
    <s v="Kab. Kuningan"/>
    <s v="Cilimus"/>
    <s v="Jl. Panawuan Indrapatra, Panawuan"/>
    <s v="Madi/Ahmadi (PS)"/>
    <s v="6282321537401"/>
    <x v="26"/>
    <s v="Cimahi"/>
    <s v="Cimahi Selatan"/>
    <s v="Komplek Pemda 1 blok E No 54 , Kesehatan, Desa. Cibeber (ANTRAKN LANGSUNG KE ALAMAT)"/>
    <n v="1"/>
    <s v="BARANG"/>
    <n v="100"/>
    <n v="0"/>
    <s v="EZ"/>
    <s v="Bulanan"/>
    <s v="Beli 1 Gratis 1 Sikat Punggug"/>
    <m/>
    <n v="12000"/>
    <n v="0"/>
    <n v="0"/>
    <n v="12000"/>
    <m/>
    <s v="Diskon"/>
    <n v="7000"/>
    <n v="5000"/>
    <n v="82000"/>
    <n v="1230"/>
    <s v="Madi/Ahmadi (PS)"/>
    <m/>
    <d v="2026-07-04T00:00:00"/>
    <m/>
    <x v="0"/>
    <m/>
    <s v="VIP"/>
    <m/>
    <m/>
    <s v="Tidak"/>
    <s v="COD"/>
    <n v="70000"/>
    <s v="Recon"/>
    <n v="75770"/>
    <x v="25"/>
  </r>
  <r>
    <s v="1360239733"/>
    <d v="2026-07-03T00:00:00"/>
    <s v="MEIKA-BERKARYA"/>
    <s v="Meika Berkarya"/>
    <s v="6287818525580"/>
    <s v="Kab. Kuningan"/>
    <s v="Cilimus"/>
    <s v="Jl. Panawuan Indrapatra, Panawuan, Kec. Cigandamekar, Kabupaten Kuningan, Jawa Barat"/>
    <s v="Syaman Mursy (ar)"/>
    <s v="6281251170060"/>
    <x v="13"/>
    <s v="Kab. Barito Utara"/>
    <s v="Teweh Tengah"/>
    <s v="Jln Wonorejo RT 30 A RW 8 kelurahan Melayu, kecamatan Teweh Tengah"/>
    <n v="1"/>
    <s v="BARANG"/>
    <n v="100"/>
    <n v="0"/>
    <s v="EZ"/>
    <s v="Bulanan"/>
    <s v="1 SET POMPA SEDOT MANUAL (1 POMPA DAN 1 SELANG)"/>
    <m/>
    <n v="59000"/>
    <n v="0"/>
    <n v="0"/>
    <n v="59000"/>
    <m/>
    <s v="Diskon"/>
    <n v="23600"/>
    <n v="35400"/>
    <n v="129000"/>
    <n v="1935"/>
    <m/>
    <m/>
    <m/>
    <s v="HUBUNGI PENERIMA (LANGSUNG ANTAR KE ALAMAT)"/>
    <x v="1"/>
    <m/>
    <s v="VIP"/>
    <m/>
    <m/>
    <s v="Tidak"/>
    <s v="COD"/>
    <n v="70000"/>
    <s v="-"/>
    <n v="91665"/>
    <x v="20"/>
  </r>
  <r>
    <s v="1359744833"/>
    <d v="2026-07-03T00:00:00"/>
    <s v="MEIKA-BERKARYA"/>
    <s v="Meika Berkarya"/>
    <s v="6287818525580"/>
    <s v="Kab. Kuningan"/>
    <s v="Cilimus"/>
    <s v="Jl. Panawuan Indrapatra, Panawuan"/>
    <s v="Asmawi (Jj)"/>
    <s v="6281341113372"/>
    <x v="8"/>
    <s v="Kab. Parigi Moutong"/>
    <s v="Bolano"/>
    <s v="Jln. Kihajar Dewantara Kelurahan /Desa Anutapura RW 02 Patokan rumah dekat SDN Anutapura"/>
    <n v="1"/>
    <s v="BARANG"/>
    <n v="100"/>
    <n v="0"/>
    <s v="EZ"/>
    <s v="Bulanan"/>
    <s v="Beli 1 Gratis 1 Parfum Mobil"/>
    <m/>
    <n v="85000"/>
    <n v="0"/>
    <n v="0"/>
    <n v="85000"/>
    <m/>
    <s v="Diskon"/>
    <n v="34000"/>
    <n v="51000"/>
    <n v="189000"/>
    <n v="2835"/>
    <m/>
    <m/>
    <m/>
    <m/>
    <x v="1"/>
    <m/>
    <s v="VIP"/>
    <m/>
    <m/>
    <s v="Tidak"/>
    <s v="COD"/>
    <n v="104000"/>
    <s v="-"/>
    <n v="135165"/>
    <x v="20"/>
  </r>
  <r>
    <s v="1360470249"/>
    <d v="2026-07-03T00:00:00"/>
    <s v="MEIKA-BERKARYA"/>
    <s v="Meika Berkarya"/>
    <s v="6287818525580"/>
    <s v="Kab. Kuningan"/>
    <s v="Cilimus"/>
    <s v="Jl. Panawuan Indrapatra, Panawuan"/>
    <s v="Jhoni Od."/>
    <s v="6281352498611"/>
    <x v="32"/>
    <s v="Kab. Malinau"/>
    <s v="Malinau Utara"/>
    <s v="Desa Lubuk Manis Rt 03 Kec Malinau Utara (DIANTAR LANGSUNG KE ALAMAT PENERIMA)."/>
    <n v="1"/>
    <s v="BARANG"/>
    <n v="100"/>
    <n v="0"/>
    <s v="EZ"/>
    <s v="Bulanan"/>
    <s v="Beli 1 Gratis 1 Parfum Mobil"/>
    <m/>
    <n v="75000"/>
    <n v="0"/>
    <n v="0"/>
    <n v="75000"/>
    <m/>
    <s v="Diskon"/>
    <n v="30000"/>
    <n v="45000"/>
    <n v="179000"/>
    <n v="2685"/>
    <s v="Jhoni Od."/>
    <m/>
    <d v="2026-07-09T00:00:00"/>
    <m/>
    <x v="0"/>
    <m/>
    <s v="VIP"/>
    <m/>
    <m/>
    <s v="Tidak"/>
    <s v="COD"/>
    <n v="104000"/>
    <s v="-"/>
    <n v="131315"/>
    <x v="9"/>
  </r>
  <r>
    <s v="1360117396"/>
    <d v="2026-07-03T00:00:00"/>
    <s v="MEIKA-BERKARYA"/>
    <s v="Meika Berkarya"/>
    <s v="6287818525580"/>
    <s v="Kab. Kuningan"/>
    <s v="Cilimus"/>
    <s v="Jl. Panawuan Indrapatra, Panawuan"/>
    <s v="Akbarul Muhammad (PS)"/>
    <s v="6282274146185"/>
    <x v="0"/>
    <s v="Kab. Asahan"/>
    <s v="Aek Kuasan"/>
    <s v="Dusun. 4 Desa. Aek Loba, afd 1 (Kantor desa belok kiri simpang kiri lagi rumah warna oren)"/>
    <n v="1"/>
    <s v="BARANG"/>
    <n v="100"/>
    <n v="0"/>
    <s v="EZ"/>
    <s v="Bulanan"/>
    <s v="Beli 1 Gratis 1 Sikat Punggug"/>
    <m/>
    <n v="54000"/>
    <n v="0"/>
    <n v="0"/>
    <n v="54000"/>
    <m/>
    <s v="Diskon"/>
    <n v="21600"/>
    <n v="32400"/>
    <n v="124000"/>
    <n v="1860"/>
    <s v="Akbarul Muhammad (PS)"/>
    <m/>
    <d v="2026-07-08T00:00:00"/>
    <m/>
    <x v="0"/>
    <m/>
    <s v="VIP"/>
    <m/>
    <m/>
    <s v="Tidak"/>
    <s v="COD"/>
    <n v="70000"/>
    <s v="-"/>
    <n v="89740"/>
    <x v="7"/>
  </r>
  <r>
    <s v="1360365759"/>
    <d v="2026-07-03T00:00:00"/>
    <s v="MEIKA-BERKARYA"/>
    <s v="Meika Berkarya"/>
    <s v="6287818525580"/>
    <s v="Kab. Kuningan"/>
    <s v="Cilimus"/>
    <s v="Jl. Panawuan Indrapatra, Panawuan, Kec. Cigandamekar, Kabupaten Kuningan, Jawa Barat"/>
    <s v="Demianus lefumonay (Di)"/>
    <s v="6285255438002"/>
    <x v="8"/>
    <s v="Kab. Morowali"/>
    <s v="Bahodopi"/>
    <s v="Alamat. Jln. Bandara lama. Desa. Keurea ( Patokan rumah depan lampu merah jalan bandara lama) kecamatan. Bahodopi"/>
    <n v="1"/>
    <s v="BARANG"/>
    <n v="100"/>
    <n v="0"/>
    <s v="EZ"/>
    <s v="Bulanan"/>
    <s v="1 SET GIGI PALSU"/>
    <m/>
    <n v="108000"/>
    <n v="0"/>
    <n v="0"/>
    <n v="108000"/>
    <m/>
    <s v="Diskon"/>
    <n v="43200"/>
    <n v="64800"/>
    <n v="161000"/>
    <n v="2415"/>
    <m/>
    <m/>
    <m/>
    <s v="HUBUNGI PENERIMA (LANGSUNG ANTAR KE ALAMAT)"/>
    <x v="1"/>
    <m/>
    <s v="VIP"/>
    <m/>
    <m/>
    <s v="Tidak"/>
    <s v="COD"/>
    <n v="53000"/>
    <s v="-"/>
    <n v="93785"/>
    <x v="20"/>
  </r>
  <r>
    <s v="1360120807"/>
    <d v="2026-07-03T00:00:00"/>
    <s v="MEIKA-BERKARYA"/>
    <s v="Meika Berkarya"/>
    <s v="6287818525580"/>
    <s v="Kab. Kuningan"/>
    <s v="Cilimus"/>
    <s v="Jl. Panawuan Indrapatra, Panawuan"/>
    <s v="Yan Sampe (Jj)"/>
    <s v="6282399893499"/>
    <x v="14"/>
    <s v="Kab. Tana Toraja"/>
    <s v="Bittuang"/>
    <s v="Toko Cahaya Tujuh Kelurahan /Desa Bittuang, depan Pasar Bittuang, Kec. Bittuang"/>
    <n v="1"/>
    <s v="BARANG"/>
    <n v="100"/>
    <n v="0"/>
    <s v="EZ"/>
    <s v="Bulanan"/>
    <s v="Beli 1 Gratis 1 Parfum Mobil"/>
    <m/>
    <n v="61000"/>
    <n v="0"/>
    <n v="0"/>
    <n v="61000"/>
    <m/>
    <s v="Diskon"/>
    <n v="24400"/>
    <n v="36600"/>
    <n v="166000"/>
    <n v="2490"/>
    <m/>
    <m/>
    <m/>
    <m/>
    <x v="1"/>
    <m/>
    <s v="VIP"/>
    <m/>
    <m/>
    <s v="Tidak"/>
    <s v="COD"/>
    <n v="105000"/>
    <s v="-"/>
    <n v="126910"/>
    <x v="20"/>
  </r>
  <r>
    <s v="1360376857"/>
    <d v="2026-07-03T00:00:00"/>
    <s v="MEIKA-BERKARYA"/>
    <s v="Meika Berkarya"/>
    <s v="6287818525580"/>
    <s v="Kab. Kuningan"/>
    <s v="Cilimus"/>
    <s v="Jl. Panawuan Indrapatra, Panawuan, Kec. Cigandamekar, Kabupaten Kuningan, Jawa Barat"/>
    <s v="Toni (rz)"/>
    <s v="6285167890750"/>
    <x v="10"/>
    <s v="Palembang"/>
    <s v="Ilir Timur Tiga"/>
    <s v="Jln Segaran Lr Kebangkan Rt 12 Nomer 553 Desa 9 Ilir, Kec Ilir Timur Iii"/>
    <n v="1"/>
    <s v="BARANG"/>
    <n v="100"/>
    <n v="0"/>
    <s v="EZ"/>
    <s v="Bulanan"/>
    <s v="1 SET GIGI PALSU"/>
    <m/>
    <n v="29000"/>
    <n v="0"/>
    <n v="0"/>
    <n v="29000"/>
    <m/>
    <s v="Diskon"/>
    <n v="11600"/>
    <n v="17400"/>
    <n v="86000"/>
    <n v="1290"/>
    <s v="Toni (rz)"/>
    <m/>
    <d v="2026-07-06T00:00:00"/>
    <s v="HUBUNGI PENERIMA (LANGSUNG ANTAR KE ALAMAT)"/>
    <x v="0"/>
    <m/>
    <s v="VIP"/>
    <m/>
    <m/>
    <s v="Tidak"/>
    <s v="COD"/>
    <n v="57000"/>
    <s v="Recon"/>
    <n v="67310"/>
    <x v="18"/>
  </r>
  <r>
    <s v="1360376284"/>
    <d v="2026-07-03T00:00:00"/>
    <s v="MEIKA-BERKARYA"/>
    <s v="Meika Berkarya"/>
    <s v="6287818525580"/>
    <s v="Kab. Kuningan"/>
    <s v="Cilimus"/>
    <s v="Jl. Panawuan Indrapatra, Panawuan"/>
    <s v="Matias Juma Od."/>
    <s v="6281246155130"/>
    <x v="1"/>
    <s v="Kab. Ende"/>
    <s v="Ende"/>
    <s v="Desa Randotonda Rt 06 Rw 012 Kec Ende (DIANTAR LANGSUNG KE ALAMAT PENERIMA)."/>
    <n v="1"/>
    <s v="BARANG"/>
    <n v="100"/>
    <n v="0"/>
    <s v="EZ"/>
    <s v="Bulanan"/>
    <s v="Beli 1 Pembesar Layar Hp"/>
    <m/>
    <n v="100000"/>
    <n v="0"/>
    <n v="0"/>
    <n v="100000"/>
    <m/>
    <s v="Diskon"/>
    <n v="40000"/>
    <n v="60000"/>
    <n v="170000"/>
    <n v="2550"/>
    <m/>
    <m/>
    <m/>
    <m/>
    <x v="1"/>
    <m/>
    <s v="VIP"/>
    <m/>
    <m/>
    <s v="Tidak"/>
    <s v="COD"/>
    <n v="70000"/>
    <s v="-"/>
    <n v="107450"/>
    <x v="20"/>
  </r>
  <r>
    <s v="1360109138"/>
    <d v="2026-07-03T00:00:00"/>
    <s v="MEIKA-BERKARYA"/>
    <s v="Meika Berkarya"/>
    <s v="6287818525580"/>
    <s v="Kab. Kuningan"/>
    <s v="Cilimus"/>
    <s v="Jl. Panawuan Indrapatra, Panawuan"/>
    <s v="ARIFIN (IR)"/>
    <s v="6289604607255"/>
    <x v="26"/>
    <s v="Kab. Karawang"/>
    <s v="Telukjambe Timur"/>
    <s v="Perumnas Bumi Telukjambe blok A no 44B RT 08 RW 011 Kelurahan Telukjambe Timur Kec Telukjambe (Rumahnya paling pojok jln buntu)"/>
    <n v="1"/>
    <s v="BARANG"/>
    <n v="100"/>
    <n v="0"/>
    <s v="EZ"/>
    <s v="Bulanan"/>
    <s v="Beli 1 Pembesar Layar Hp"/>
    <m/>
    <n v="12000"/>
    <n v="0"/>
    <n v="0"/>
    <n v="12000"/>
    <m/>
    <s v="Diskon"/>
    <n v="7000"/>
    <n v="5000"/>
    <n v="82000"/>
    <n v="1230"/>
    <s v="ARIFIN (IR)"/>
    <m/>
    <d v="2026-07-06T00:00:00"/>
    <m/>
    <x v="0"/>
    <m/>
    <s v="VIP"/>
    <m/>
    <m/>
    <s v="Tidak"/>
    <s v="COD"/>
    <n v="70000"/>
    <s v="Recon"/>
    <n v="75770"/>
    <x v="18"/>
  </r>
  <r>
    <s v="1359165991"/>
    <d v="2026-07-03T00:00:00"/>
    <s v="MEIKA-BERKARYA"/>
    <s v="Meika Berkarya"/>
    <s v="6287818525580"/>
    <s v="Kab. Kuningan"/>
    <s v="Cilimus"/>
    <s v="Jl. Panawuan Indrapatra, Panawuan"/>
    <s v="Ma2 Advan (IR)"/>
    <s v="6282111848805"/>
    <x v="26"/>
    <s v="Sukabumi"/>
    <s v="Warudoyong"/>
    <s v="Jl.Arief Rahman Hakim Komplek Perbata No.12 RT.06/RW.04 Kelurahan Benteng"/>
    <n v="1"/>
    <s v="BARANG"/>
    <n v="100"/>
    <n v="0"/>
    <s v="EZ"/>
    <s v="Bulanan"/>
    <s v="Beli 1 Gratis 1 Parfum Mobil"/>
    <m/>
    <n v="12000"/>
    <n v="0"/>
    <n v="0"/>
    <n v="12000"/>
    <m/>
    <s v="Diskon"/>
    <n v="4800"/>
    <n v="7200"/>
    <n v="0"/>
    <n v="0"/>
    <s v="Ma2 Advan (IR)"/>
    <m/>
    <d v="2026-07-05T00:00:00"/>
    <m/>
    <x v="0"/>
    <m/>
    <s v="VIP"/>
    <m/>
    <m/>
    <s v="Tidak"/>
    <s v="NONCOD"/>
    <n v="-12000"/>
    <s v="-"/>
    <n v="-7200"/>
    <x v="15"/>
  </r>
  <r>
    <s v="1360415701"/>
    <d v="2026-07-03T00:00:00"/>
    <s v="MEIKA-BERKARYA"/>
    <s v="Meika Berkarya"/>
    <s v="6287818525580"/>
    <s v="Kab. Kuningan"/>
    <s v="Cilimus"/>
    <s v="Jl. Panawuan Indrapatra, Panawuan"/>
    <s v="Deitje Yacobus (PTR)"/>
    <s v="6282199869422"/>
    <x v="3"/>
    <s v="Manado"/>
    <s v="Paal Dua"/>
    <s v="Kelurahan Paal Dua Atas, Lingkungan 4, Kec. Paal Dua"/>
    <n v="1"/>
    <s v="BARANG"/>
    <n v="100"/>
    <n v="0"/>
    <s v="EZ"/>
    <s v="Bulanan"/>
    <s v="Beli 1 Alat Peras Buah"/>
    <m/>
    <n v="64000"/>
    <n v="0"/>
    <n v="0"/>
    <n v="64000"/>
    <m/>
    <s v="Diskon"/>
    <n v="25600"/>
    <n v="38400"/>
    <n v="148000"/>
    <n v="2220"/>
    <m/>
    <m/>
    <m/>
    <m/>
    <x v="1"/>
    <m/>
    <s v="VIP"/>
    <m/>
    <m/>
    <s v="Tidak"/>
    <s v="COD"/>
    <n v="84000"/>
    <s v="-"/>
    <n v="107380"/>
    <x v="20"/>
  </r>
  <r>
    <s v="1360144269"/>
    <d v="2026-07-03T00:00:00"/>
    <s v="MEIKA-BERKARYA"/>
    <s v="Meika Berkarya"/>
    <s v="6287818525580"/>
    <s v="Kab. Kuningan"/>
    <s v="Cilimus"/>
    <s v="Jl. Panawuan Indrapatra, Panawuan, Kec. Cigandamekar, Kabupaten Kuningan, Jawa Barat"/>
    <s v="ROPINUS LOPING (ar)"/>
    <s v="6285849083543"/>
    <x v="5"/>
    <s v="Kab. Bengkayang"/>
    <s v="Monterado"/>
    <s v="Desa Sendoreng Blk C RT 04 RW 01, Kecamatan Monterado"/>
    <n v="1"/>
    <s v="BARANG"/>
    <n v="100"/>
    <n v="0"/>
    <s v="EZ"/>
    <s v="Bulanan"/>
    <s v="1 SET GIGI PALSU"/>
    <m/>
    <n v="74000"/>
    <n v="0"/>
    <n v="0"/>
    <n v="74000"/>
    <m/>
    <s v="Diskon"/>
    <n v="29600"/>
    <n v="44400"/>
    <n v="134000"/>
    <n v="2010"/>
    <m/>
    <m/>
    <m/>
    <s v="HUBUNGI PENERIMA (LANGSUNG ANTAR KE ALAMAT)"/>
    <x v="1"/>
    <m/>
    <s v="VIP"/>
    <m/>
    <m/>
    <s v="Tidak"/>
    <s v="COD"/>
    <n v="60000"/>
    <s v="-"/>
    <n v="87590"/>
    <x v="20"/>
  </r>
  <r>
    <s v="1360362607"/>
    <d v="2026-07-03T00:00:00"/>
    <s v="MEIKA-BERKARYA"/>
    <s v="Meika Berkarya"/>
    <s v="6287818525580"/>
    <s v="Kab. Kuningan"/>
    <s v="Cilimus"/>
    <s v="Jl. Panawuan Indrapatra, Panawuan"/>
    <s v="Rahman Riyadi (Jj)"/>
    <s v="6288286316693"/>
    <x v="22"/>
    <s v="Bandar Lampung"/>
    <s v="Kedaton"/>
    <s v="Jl.Pagar Alam Gang Cinde No. 37 Kelurahan /Desa Kedaton RT 06 RW 01, Patokan rumah depan PAUD Babul Ilmi"/>
    <n v="1"/>
    <s v="BARANG"/>
    <n v="100"/>
    <n v="0"/>
    <s v="EZ"/>
    <s v="Bulanan"/>
    <s v="Beli 1 Gratis 1 Gelang Retro Terapi Batu Giok"/>
    <m/>
    <n v="22000"/>
    <n v="0"/>
    <n v="0"/>
    <n v="22000"/>
    <m/>
    <s v="Diskon"/>
    <n v="8800"/>
    <n v="13200"/>
    <n v="92000"/>
    <n v="1380"/>
    <s v="Rahman Riyadi (Jj)"/>
    <m/>
    <d v="2026-07-05T00:00:00"/>
    <m/>
    <x v="0"/>
    <m/>
    <s v="VIP"/>
    <m/>
    <m/>
    <s v="Tidak"/>
    <s v="COD"/>
    <n v="70000"/>
    <s v="Recon"/>
    <n v="77420"/>
    <x v="15"/>
  </r>
  <r>
    <s v="1360362530"/>
    <d v="2026-07-03T00:00:00"/>
    <s v="MEIKA-BERKARYA"/>
    <s v="Meika Berkarya"/>
    <s v="6287818525580"/>
    <s v="Kab. Kuningan"/>
    <s v="Cilimus"/>
    <s v="Jl. Panawuan Indrapatra, Panawuan"/>
    <s v="Kucap(Mar)."/>
    <s v="6281253729986"/>
    <x v="13"/>
    <s v="Kab. Gunung Mas"/>
    <s v="Tewah"/>
    <s v="Jln.Perintis,Rt.20 Tumbang Lembaing,Depan Puskesmas Tewah,Kec.Tewah,Kab.Gunung Mas"/>
    <n v="1"/>
    <s v="BARANG"/>
    <n v="100"/>
    <n v="0"/>
    <s v="EZ"/>
    <s v="Bulanan"/>
    <s v="Beli 1 Pembesar Layar Hp"/>
    <m/>
    <n v="74000"/>
    <n v="0"/>
    <n v="0"/>
    <n v="74000"/>
    <m/>
    <s v="Diskon"/>
    <n v="29600"/>
    <n v="44400"/>
    <n v="144000"/>
    <n v="2160"/>
    <s v="Kucap(Mar)."/>
    <m/>
    <d v="2026-07-09T00:00:00"/>
    <m/>
    <x v="0"/>
    <m/>
    <s v="VIP"/>
    <m/>
    <m/>
    <s v="Tidak"/>
    <s v="COD"/>
    <n v="70000"/>
    <s v="-"/>
    <n v="97440"/>
    <x v="9"/>
  </r>
  <r>
    <s v="1360410799"/>
    <d v="2026-07-03T00:00:00"/>
    <s v="MEIKA-BERKARYA"/>
    <s v="Meika Berkarya"/>
    <s v="6287818525580"/>
    <s v="Kab. Kuningan"/>
    <s v="Cilimus"/>
    <s v="Jl. Panawuan Indrapatra, Panawuan, Kec. Cigandamekar, Kabupaten Kuningan, Jawa Barat"/>
    <s v="Bahruji Muji (rz)"/>
    <s v="6283159603801"/>
    <x v="21"/>
    <s v="Kab. Hulu Sungai Tengah"/>
    <s v="Batang Alai Selatan"/>
    <s v="Jalan Irigasi Intangan 07 Rw 03 Desa Cukan Lipai ( Patokan Di Depan Rumah Ada Paan Nama Rt 07 ) Kec Batang Alai Selatan"/>
    <n v="1"/>
    <s v="BARANG"/>
    <n v="100"/>
    <n v="0"/>
    <s v="EZ"/>
    <s v="Bulanan"/>
    <s v="1 SET GIGI PALSU"/>
    <m/>
    <n v="62000"/>
    <n v="0"/>
    <n v="0"/>
    <n v="62000"/>
    <m/>
    <s v="Diskon"/>
    <n v="24800"/>
    <n v="37200"/>
    <n v="122000"/>
    <n v="1830"/>
    <s v="Bahruji Muji (rz)"/>
    <m/>
    <d v="2026-07-08T00:00:00"/>
    <s v="HUBUNGI PENERIMA (LANGSUNG ANTAR KE ALAMAT)"/>
    <x v="0"/>
    <m/>
    <s v="VIP"/>
    <m/>
    <m/>
    <s v="Tidak"/>
    <s v="COD"/>
    <n v="60000"/>
    <s v="-"/>
    <n v="82970"/>
    <x v="7"/>
  </r>
  <r>
    <s v="1360398712"/>
    <d v="2026-07-03T00:00:00"/>
    <s v="MEIKA-BERKARYA"/>
    <s v="Meika Berkarya"/>
    <s v="6287818525580"/>
    <s v="Kab. Kuningan"/>
    <s v="Cilimus"/>
    <s v="Jl. Panawuan Indrapatra, Panawuan, Kec. Cigandamekar, Kabupaten Kuningan, Jawa Barat"/>
    <s v="Darwis (AK)"/>
    <s v="6285278236684"/>
    <x v="27"/>
    <s v="Dumai"/>
    <s v="Dumai Selatan"/>
    <s v="Jl M Husni Thamrin, Gang Sakura, Kelurahan Ratu Sima, Kec Dumai Selatan"/>
    <n v="1"/>
    <s v="BARANG"/>
    <n v="100"/>
    <n v="0"/>
    <s v="EZ"/>
    <s v="Bulanan"/>
    <s v="2 TOPI KOMANDO (H,C)"/>
    <m/>
    <n v="50000"/>
    <n v="0"/>
    <n v="0"/>
    <n v="50000"/>
    <m/>
    <s v="Diskon"/>
    <n v="20000"/>
    <n v="30000"/>
    <n v="145000"/>
    <n v="2175"/>
    <s v="Darwis (AK)"/>
    <m/>
    <d v="2026-07-08T00:00:00"/>
    <s v="HUBUNGI PENERIMA (LANGSUNG ANTAR KE ALAMAT)"/>
    <x v="0"/>
    <m/>
    <s v="VIP"/>
    <m/>
    <m/>
    <s v="Tidak"/>
    <s v="COD"/>
    <n v="95000"/>
    <s v="-"/>
    <n v="112825"/>
    <x v="7"/>
  </r>
  <r>
    <s v="1356952122"/>
    <d v="2026-07-03T00:00:00"/>
    <s v="MEIKA-BERKARYA"/>
    <s v="Meika Berkarya"/>
    <s v="6287818525580"/>
    <s v="Kab. Kuningan"/>
    <s v="Cilimus"/>
    <s v="Jl. Panawuan Indrapatra, Panawuan"/>
    <s v="Irpan (Kin)"/>
    <s v="6285184900415"/>
    <x v="14"/>
    <s v="Kab. Pangkajene dan Kepulauan"/>
    <s v="Labakkang"/>
    <s v="Kampung Teppoe Desa Taraweang RT 01, Dekat Rel Kereta Api"/>
    <n v="1"/>
    <s v="BARANG"/>
    <n v="100"/>
    <n v="0"/>
    <s v="EZ"/>
    <s v="Bulanan"/>
    <s v="Beli 1 Gratis 1 Parfum Mobil"/>
    <m/>
    <n v="61000"/>
    <n v="0"/>
    <n v="0"/>
    <n v="61000"/>
    <m/>
    <s v="Diskon"/>
    <n v="24400"/>
    <n v="36600"/>
    <n v="165000"/>
    <n v="2475"/>
    <m/>
    <m/>
    <m/>
    <m/>
    <x v="1"/>
    <m/>
    <s v="VIP"/>
    <m/>
    <m/>
    <s v="Tidak"/>
    <s v="COD"/>
    <n v="104000"/>
    <s v="-"/>
    <n v="125925"/>
    <x v="20"/>
  </r>
  <r>
    <s v="1360068544"/>
    <d v="2026-07-03T00:00:00"/>
    <s v="MEIKA-BERKARYA"/>
    <s v="Meika Berkarya"/>
    <s v="6287818525580"/>
    <s v="Kab. Kuningan"/>
    <s v="Cilimus"/>
    <s v="Jl. Panawuan Indrapatra, Panawuan, Kec. Cigandamekar, Kabupaten Kuningan, Jawa Barat"/>
    <s v="Charles Ratu ( Di)"/>
    <s v="6285921410673"/>
    <x v="12"/>
    <s v="Denpasar"/>
    <s v="Denpasar Timur"/>
    <s v="Jl Letda Made Putra Gang Banjar Batumas Gang Ii No9E Yang Batu Kauh Desa Dangin Puri, Kec Denpasar Timur"/>
    <n v="1"/>
    <s v="BARANG"/>
    <n v="100"/>
    <n v="0"/>
    <s v="EZ"/>
    <s v="Bulanan"/>
    <s v="1 SET GIGI PALSU"/>
    <m/>
    <n v="30000"/>
    <n v="0"/>
    <n v="0"/>
    <n v="30000"/>
    <m/>
    <s v="Diskon"/>
    <n v="12000"/>
    <n v="18000"/>
    <n v="87000"/>
    <n v="1305"/>
    <s v="Charles Ratu ( Di)"/>
    <m/>
    <d v="2026-07-08T00:00:00"/>
    <s v="HUBUNGI PENERIMA (LANGSUNG ANTAR KE ALAMAT)"/>
    <x v="0"/>
    <m/>
    <s v="VIP"/>
    <m/>
    <m/>
    <s v="Tidak"/>
    <s v="COD"/>
    <n v="57000"/>
    <s v="-"/>
    <n v="67695"/>
    <x v="7"/>
  </r>
  <r>
    <s v="1360030944"/>
    <d v="2026-07-03T00:00:00"/>
    <s v="MEIKA-BERKARYA"/>
    <s v="Meika Berkarya"/>
    <s v="6287818525580"/>
    <s v="Kab. Kuningan"/>
    <s v="Cilimus"/>
    <s v="Jl. Panawuan Indrapatra, Panawuan, Kec. Cigandamekar, Kabupaten Kuningan, Jawa Barat"/>
    <s v="Gazal (AK)"/>
    <s v="6281369112018"/>
    <x v="10"/>
    <s v="Palembang"/>
    <s v="Ilir Barat Satu"/>
    <s v="Jl Puding No 1245, Rt 19 Rw 07, Kelurahan 20 Ilir D Iii, Kecamatan Ilir Timur I, Kota Palembang"/>
    <n v="1"/>
    <s v="BARANG"/>
    <n v="100"/>
    <n v="0"/>
    <s v="EZ"/>
    <s v="Bulanan"/>
    <s v="1 SET GIGI PALSU"/>
    <m/>
    <n v="29000"/>
    <n v="0"/>
    <n v="0"/>
    <n v="29000"/>
    <m/>
    <s v="Diskon"/>
    <n v="11600"/>
    <n v="17400"/>
    <n v="85000"/>
    <n v="1275"/>
    <s v="Gazal (AK)"/>
    <m/>
    <d v="2026-07-06T00:00:00"/>
    <s v="HUBUNGI PENERIMA (LANGSUNG ANTAR KE ALAMAT)"/>
    <x v="0"/>
    <m/>
    <s v="VIP"/>
    <m/>
    <m/>
    <s v="Tidak"/>
    <s v="COD"/>
    <n v="56000"/>
    <s v="Recon"/>
    <n v="66325"/>
    <x v="18"/>
  </r>
  <r>
    <s v="1360029764"/>
    <d v="2026-07-03T00:00:00"/>
    <s v="MEIKA-BERKARYA"/>
    <s v="Meika Berkarya"/>
    <s v="6287818525580"/>
    <s v="Kab. Kuningan"/>
    <s v="Cilimus"/>
    <s v="Jl. Panawuan Indrapatra, Panawuan, Kec. Cigandamekar, Kabupaten Kuningan, Jawa Barat"/>
    <s v="Fardi Fardi (Fr)"/>
    <s v="6287888432665"/>
    <x v="14"/>
    <s v="Kab. Bone"/>
    <s v="Kahu"/>
    <s v="Jln Buhung Patu Rt001 Dusun Abumpungen Desa Arallae, Kec Kahu"/>
    <n v="1"/>
    <s v="BARANG"/>
    <n v="100"/>
    <n v="0"/>
    <s v="EZ"/>
    <s v="Bulanan"/>
    <s v="1 TOPI KOMANDO (H)"/>
    <m/>
    <n v="61000"/>
    <n v="0"/>
    <n v="0"/>
    <n v="61000"/>
    <m/>
    <s v="Diskon"/>
    <n v="24400"/>
    <n v="36600"/>
    <n v="146000"/>
    <n v="2190"/>
    <m/>
    <m/>
    <m/>
    <s v="HUBUNGI PENERIMA (LANGSUNG ANTAR KE ALAMAT)"/>
    <x v="1"/>
    <m/>
    <s v="VIP"/>
    <m/>
    <m/>
    <s v="Tidak"/>
    <s v="COD"/>
    <n v="85000"/>
    <s v="-"/>
    <n v="107210"/>
    <x v="20"/>
  </r>
  <r>
    <s v="1358593379"/>
    <d v="2026-07-03T00:00:00"/>
    <s v="MEIKA-BERKARYA"/>
    <s v="Meika Berkarya"/>
    <s v="6287818525580"/>
    <s v="Kab. Kuningan"/>
    <s v="Cilimus"/>
    <s v="Jl. Panawuan Indrapatra, Panawuan, Kec. Cigandamekar, Kabupaten Kuningan, Jawa Barat"/>
    <s v="Muhamad kodri, (Fr)"/>
    <s v="6281313056932"/>
    <x v="4"/>
    <s v="Kab. Batanghari"/>
    <s v="Batin XXIV"/>
    <s v="Desa Hajran RT.003 konter erix khomarull, Kecamatan Batin xxlv"/>
    <n v="1"/>
    <s v="BARANG"/>
    <n v="100"/>
    <n v="0"/>
    <s v="EZ"/>
    <s v="Bulanan"/>
    <s v="1 SET GIGI PALSU"/>
    <m/>
    <n v="45000"/>
    <n v="0"/>
    <n v="0"/>
    <n v="45000"/>
    <m/>
    <s v="Diskon"/>
    <n v="18000"/>
    <n v="27000"/>
    <n v="105000"/>
    <n v="1575"/>
    <m/>
    <m/>
    <m/>
    <s v="HUBUNGI PENERIMA (LANGSUNG ANTAR KE ALAMAT)"/>
    <x v="1"/>
    <m/>
    <s v="VIP"/>
    <m/>
    <m/>
    <s v="Tidak"/>
    <s v="COD"/>
    <n v="60000"/>
    <s v="-"/>
    <n v="76425"/>
    <x v="20"/>
  </r>
  <r>
    <s v="1359980394"/>
    <d v="2026-07-03T00:00:00"/>
    <s v="MEIKA-BERKARYA"/>
    <s v="Meika Berkarya"/>
    <s v="6287818525580"/>
    <s v="Kab. Kuningan"/>
    <s v="Cilimus"/>
    <s v="Jl. Panawuan Indrapatra, Panawuan, Kec. Cigandamekar, Kabupaten Kuningan, Jawa Barat"/>
    <s v="Anur ( Di)"/>
    <s v="6285135161400"/>
    <x v="26"/>
    <s v="Bandung"/>
    <s v="Lengkong"/>
    <s v="Jln Lengkong Kecil 32 Pos Rw 02 Kelurahan Paledang , Kec Lengkong"/>
    <n v="1"/>
    <s v="BARANG"/>
    <n v="100"/>
    <n v="0"/>
    <s v="EZ"/>
    <s v="Bulanan"/>
    <s v="1 SET GIGI PALSU"/>
    <m/>
    <n v="12000"/>
    <n v="0"/>
    <n v="0"/>
    <n v="12000"/>
    <m/>
    <s v="Diskon"/>
    <n v="7000"/>
    <n v="5000"/>
    <n v="73500"/>
    <n v="1102.5"/>
    <s v="Anur ( Di)"/>
    <m/>
    <d v="2026-07-04T00:00:00"/>
    <s v="HUBUNGI PENERIMA (LANGSUNG ANTAR KE ALAMAT)"/>
    <x v="0"/>
    <m/>
    <s v="VIP"/>
    <m/>
    <m/>
    <s v="Tidak"/>
    <s v="COD"/>
    <n v="61500"/>
    <s v="Recon"/>
    <n v="67397.5"/>
    <x v="25"/>
  </r>
  <r>
    <s v="1360405508"/>
    <d v="2026-07-03T00:00:00"/>
    <s v="MEIKA-BERKARYA"/>
    <s v="Meika Berkarya"/>
    <s v="6287818525580"/>
    <s v="Kab. Kuningan"/>
    <s v="Cilimus"/>
    <s v="Jl. Panawuan Indrapatra, Panawuan, Kec. Cigandamekar, Kabupaten Kuningan, Jawa Barat"/>
    <s v="Susilawati (ar)"/>
    <s v="6281373405846"/>
    <x v="10"/>
    <s v="Kab. Penukal Abab LematangIlir"/>
    <s v="Penukal"/>
    <s v="Desa Sungai Langan Kampung 4 Jalan Pertamina Depan Rumah Ada Pom Mini, Kec Penukal"/>
    <n v="1"/>
    <s v="BARANG"/>
    <n v="100"/>
    <n v="0"/>
    <s v="EZ"/>
    <s v="Bulanan"/>
    <s v="1 SET POMPA SEDOT MANUAL (1 POMPA DAN 1 SELANG)"/>
    <m/>
    <n v="45000"/>
    <n v="0"/>
    <n v="0"/>
    <n v="45000"/>
    <m/>
    <s v="Diskon"/>
    <n v="18000"/>
    <n v="27000"/>
    <n v="115000"/>
    <n v="1725"/>
    <s v="Susilawati (ar)"/>
    <m/>
    <d v="2026-07-06T00:00:00"/>
    <s v="HUBUNGI PENERIMA (LANGSUNG ANTAR KE ALAMAT)"/>
    <x v="0"/>
    <m/>
    <s v="VIP"/>
    <m/>
    <m/>
    <s v="Tidak"/>
    <s v="COD"/>
    <n v="70000"/>
    <s v="Recon"/>
    <n v="86275"/>
    <x v="18"/>
  </r>
  <r>
    <s v="1360377245"/>
    <d v="2026-07-03T00:00:00"/>
    <s v="MEIKA-BERKARYA"/>
    <s v="Meika Berkarya"/>
    <s v="6287818525580"/>
    <s v="Kab. Kuningan"/>
    <s v="Cilimus"/>
    <s v="Jl. Panawuan Indrapatra, Panawuan, Kec. Cigandamekar, Kabupaten Kuningan, Jawa Barat"/>
    <s v="Dade (Rz)"/>
    <s v="6285269094876"/>
    <x v="22"/>
    <s v="Bandar Lampung"/>
    <s v="Telukbetung Barat"/>
    <s v="Perum citra garden cluster diamond hill blok b 15 No 3 Kelurahan/Desa : Desa Negeri Olok Gading"/>
    <n v="1"/>
    <s v="BARANG"/>
    <n v="100"/>
    <n v="0"/>
    <s v="EZ"/>
    <s v="Bulanan"/>
    <s v="1 SET POMPA SEDOT MANUAL (1 POMPA DAN 1 SELANG)"/>
    <m/>
    <n v="22000"/>
    <n v="0"/>
    <n v="0"/>
    <n v="22000"/>
    <m/>
    <s v="Diskon"/>
    <n v="8800"/>
    <n v="13200"/>
    <n v="92000"/>
    <n v="1380"/>
    <s v="Dade (Rz)"/>
    <m/>
    <d v="2026-07-06T00:00:00"/>
    <s v="HUBUNGI PENERIMA (LANGSUNG ANTAR KE ALAMAT)"/>
    <x v="0"/>
    <m/>
    <s v="VIP"/>
    <m/>
    <m/>
    <s v="Tidak"/>
    <s v="COD"/>
    <n v="70000"/>
    <s v="Recon"/>
    <n v="77420"/>
    <x v="18"/>
  </r>
  <r>
    <s v="1360074382"/>
    <d v="2026-07-03T00:00:00"/>
    <s v="MEIKA-BERKARYA"/>
    <s v="Meika Berkarya"/>
    <s v="6287818525580"/>
    <s v="Kab. Kuningan"/>
    <s v="Cilimus"/>
    <s v="Jl. Panawuan Indrapatra, Panawuan"/>
    <s v="Haerul (RM)"/>
    <s v="6282214683892"/>
    <x v="8"/>
    <s v="Palu"/>
    <s v="Palu Selatan"/>
    <s v="jln elang 4 samping kantor gerindra kelurahan birobuli utara kecamatan palu selatan"/>
    <n v="1"/>
    <s v="BARANG"/>
    <n v="100"/>
    <n v="0"/>
    <s v="EZ"/>
    <s v="Bulanan"/>
    <s v="BELI 1 , Warna: Hijau army Topi Visor Anti UV"/>
    <m/>
    <n v="68000"/>
    <n v="0"/>
    <n v="0"/>
    <n v="68000"/>
    <m/>
    <s v="Diskon"/>
    <n v="27200"/>
    <n v="40800"/>
    <n v="132000"/>
    <n v="1980"/>
    <m/>
    <m/>
    <m/>
    <m/>
    <x v="1"/>
    <m/>
    <s v="VIP"/>
    <m/>
    <m/>
    <s v="Tidak"/>
    <s v="COD"/>
    <n v="64000"/>
    <s v="-"/>
    <n v="89220"/>
    <x v="20"/>
  </r>
  <r>
    <s v="1360403361"/>
    <d v="2026-07-03T00:00:00"/>
    <s v="MEIKA-BERKARYA"/>
    <s v="Meika Berkarya"/>
    <s v="6287818525580"/>
    <s v="Kab. Kuningan"/>
    <s v="Cilimus"/>
    <s v="Jl. Panawuan Indrapatra, Panawuan"/>
    <s v="Edi supono (ib)"/>
    <s v="6282282781153"/>
    <x v="22"/>
    <s v="Kab. Way Kanan"/>
    <s v="Bahuga"/>
    <s v="Desa Sukabumi kelurahan Sukabumi RT 01 RW 02"/>
    <n v="1"/>
    <s v="BARANG"/>
    <n v="100"/>
    <n v="0"/>
    <s v="EZ"/>
    <s v="Bulanan"/>
    <s v="Beli 1 Gratis 1 Parfum Mobil"/>
    <m/>
    <n v="32000"/>
    <n v="0"/>
    <n v="0"/>
    <n v="32000"/>
    <m/>
    <s v="Diskon"/>
    <n v="12800"/>
    <n v="19200"/>
    <n v="136000"/>
    <n v="2040"/>
    <s v="Edi supono (ib)"/>
    <m/>
    <d v="2026-07-06T00:00:00"/>
    <m/>
    <x v="0"/>
    <m/>
    <s v="VIP"/>
    <m/>
    <m/>
    <s v="Tidak"/>
    <s v="COD"/>
    <n v="104000"/>
    <s v="Recon"/>
    <n v="114760"/>
    <x v="18"/>
  </r>
  <r>
    <s v="1359986078"/>
    <d v="2026-07-03T00:00:00"/>
    <s v="MEIKA-BERKARYA"/>
    <s v="Meika Berkarya"/>
    <s v="6287818525580"/>
    <s v="Kab. Kuningan"/>
    <s v="Cilimus"/>
    <s v="Jl. Panawuan Indrapatra, Panawuan"/>
    <s v="Darman taluhumala Od."/>
    <s v="6285398200253"/>
    <x v="11"/>
    <s v="Kab. Gorontalo Utara"/>
    <s v="Tolinggula"/>
    <s v="Tolinggula Pantai Dusun Kotajin Kec Tolinggula (DIANTAR LANGSUNG KE ALAMAT PENERIMA) Patokan Wisata Tolinggula Pante."/>
    <n v="1"/>
    <s v="BARANG"/>
    <n v="100"/>
    <n v="0"/>
    <s v="EZ"/>
    <s v="Bulanan"/>
    <s v="Beli 1 Gratis 1 Sikat Punggug"/>
    <m/>
    <n v="85000"/>
    <n v="0"/>
    <n v="0"/>
    <n v="85000"/>
    <m/>
    <s v="Diskon"/>
    <n v="34000"/>
    <n v="51000"/>
    <n v="155000"/>
    <n v="2325"/>
    <m/>
    <m/>
    <m/>
    <m/>
    <x v="1"/>
    <m/>
    <s v="VIP"/>
    <m/>
    <m/>
    <s v="Tidak"/>
    <s v="COD"/>
    <n v="70000"/>
    <s v="-"/>
    <n v="101675"/>
    <x v="20"/>
  </r>
  <r>
    <s v="1360416368"/>
    <d v="2026-07-03T00:00:00"/>
    <s v="MEIKA-BERKARYA"/>
    <s v="Meika Berkarya"/>
    <s v="6287818525580"/>
    <s v="Kab. Kuningan"/>
    <s v="Cilimus"/>
    <s v="Jl. Panawuan Indrapatra, Panawuan"/>
    <s v="Apriandi sembiring (IR)"/>
    <s v="6282182146807"/>
    <x v="0"/>
    <s v="Kab. Deli Serdang"/>
    <s v="Sibolangit"/>
    <s v="Dusun 1 desa rumah kinangkung kecamatan Sibolangit (Dekat Kantor Desa Rumah Kinangkung)"/>
    <n v="1"/>
    <s v="BARANG"/>
    <n v="100"/>
    <n v="0"/>
    <s v="EZ"/>
    <s v="Bulanan"/>
    <s v="Beli 1 Gratis 1 Parfum Mobil"/>
    <m/>
    <n v="54000"/>
    <n v="0"/>
    <n v="0"/>
    <n v="54000"/>
    <m/>
    <s v="Diskon"/>
    <n v="21600"/>
    <n v="32400"/>
    <n v="158000"/>
    <n v="2370"/>
    <s v="Apriandi sembiring (IR)"/>
    <m/>
    <d v="2026-07-07T00:00:00"/>
    <m/>
    <x v="0"/>
    <m/>
    <s v="VIP"/>
    <m/>
    <m/>
    <s v="Tidak"/>
    <s v="COD"/>
    <n v="104000"/>
    <s v="Recon"/>
    <n v="123230"/>
    <x v="14"/>
  </r>
  <r>
    <s v="1360353163"/>
    <d v="2026-07-03T00:00:00"/>
    <s v="MEIKA-BERKARYA"/>
    <s v="Meika Berkarya"/>
    <s v="6287818525580"/>
    <s v="Kab. Kuningan"/>
    <s v="Cilimus"/>
    <s v="Jl. Panawuan Indrapatra, Panawuan"/>
    <s v="Dominggus Od."/>
    <s v="6285255623841"/>
    <x v="14"/>
    <s v="Kab. Tana Toraja"/>
    <s v="Salupputti"/>
    <s v="Kelurahan Rea Tulaklangi Kec Saluputti (DIANTAR LANGSUNG KE ALAMAT PENERIMA) Depan Gereja Golgota Rea."/>
    <n v="1"/>
    <s v="BARANG"/>
    <n v="100"/>
    <n v="0"/>
    <s v="EZ"/>
    <s v="Bulanan"/>
    <s v="Beli 1 Gratis 1 Parfum Mobil"/>
    <m/>
    <n v="61000"/>
    <n v="0"/>
    <n v="0"/>
    <n v="61000"/>
    <m/>
    <s v="Diskon"/>
    <n v="24400"/>
    <n v="36600"/>
    <n v="165000"/>
    <n v="2475"/>
    <m/>
    <m/>
    <m/>
    <m/>
    <x v="1"/>
    <m/>
    <s v="VIP"/>
    <m/>
    <m/>
    <s v="Tidak"/>
    <s v="COD"/>
    <n v="104000"/>
    <s v="-"/>
    <n v="125925"/>
    <x v="20"/>
  </r>
  <r>
    <s v="1360342212"/>
    <d v="2026-07-03T00:00:00"/>
    <s v="MEIKA-BERKARYA"/>
    <s v="Meika Berkarya"/>
    <s v="6287818525580"/>
    <s v="Kab. Kuningan"/>
    <s v="Cilimus"/>
    <s v="Jl. Panawuan Indrapatra, Panawuan, Kec. Cigandamekar, Kabupaten Kuningan, Jawa Barat"/>
    <s v="Mujiono (Rs)"/>
    <s v="6282143738217"/>
    <x v="19"/>
    <s v="Balikpapan"/>
    <s v="Balikpapan Kota"/>
    <s v="Jln. Prapatan dalam 18, RT 35, Kel. Prapatan"/>
    <n v="1"/>
    <s v="BARANG"/>
    <n v="100"/>
    <n v="0"/>
    <s v="EZ"/>
    <s v="Bulanan"/>
    <s v="1 SET GIGI PALSU"/>
    <m/>
    <n v="47000"/>
    <n v="0"/>
    <n v="0"/>
    <n v="47000"/>
    <m/>
    <s v="Diskon"/>
    <n v="18800"/>
    <n v="28200"/>
    <n v="107000"/>
    <n v="1605"/>
    <s v="Mujiono (Rs)"/>
    <m/>
    <d v="2026-07-07T00:00:00"/>
    <s v="HUBUNGI PENERIMA (LANGSUNG ANTAR KE ALAMAT)"/>
    <x v="0"/>
    <m/>
    <s v="VIP"/>
    <m/>
    <m/>
    <s v="Tidak"/>
    <s v="COD"/>
    <n v="60000"/>
    <s v="Recon"/>
    <n v="77195"/>
    <x v="14"/>
  </r>
  <r>
    <s v="1359279903"/>
    <d v="2026-07-03T00:00:00"/>
    <s v="MEIKA-BERKARYA"/>
    <s v="Meika Berkarya"/>
    <s v="6287818525580"/>
    <s v="Kab. Kuningan"/>
    <s v="Cilimus"/>
    <s v="Jl. Panawuan Indrapatra, Panawuan"/>
    <s v="LUKMAN HAKIM (iaa)"/>
    <s v="6281353720923"/>
    <x v="2"/>
    <s v="Kab. Sumbawa"/>
    <s v="Buer"/>
    <s v="Kantor camat buer jalan lintas sumbawa tano km. 62 RT.02 RW.02 Dusun Brang Loka Desa Buin Baru Kec.Buer Kab.Sumbawa Provinsi NTB kode pos 84353"/>
    <n v="1"/>
    <s v="BARANG"/>
    <n v="100"/>
    <n v="0"/>
    <s v="EZ"/>
    <s v="Bulanan"/>
    <s v="Beli 1 Gratis 1 Parfum Mobil"/>
    <m/>
    <n v="52000"/>
    <n v="0"/>
    <n v="0"/>
    <n v="52000"/>
    <m/>
    <s v="Diskon"/>
    <n v="20800"/>
    <n v="31200"/>
    <n v="156000"/>
    <n v="2340"/>
    <m/>
    <m/>
    <m/>
    <m/>
    <x v="1"/>
    <m/>
    <s v="VIP"/>
    <m/>
    <m/>
    <s v="Tidak"/>
    <s v="COD"/>
    <n v="104000"/>
    <s v="-"/>
    <n v="122460"/>
    <x v="20"/>
  </r>
  <r>
    <s v="1360338085"/>
    <d v="2026-07-03T00:00:00"/>
    <s v="MEIKA-BERKARYA"/>
    <s v="Meika Berkarya"/>
    <s v="6287818525580"/>
    <s v="Kab. Kuningan"/>
    <s v="Cilimus"/>
    <s v="Jl. Panawuan Indrapatra, Panawuan, Kec. Cigandamekar, Kabupaten Kuningan, Jawa Barat"/>
    <s v="Arifin lubis (Rs)"/>
    <s v="6282162621916"/>
    <x v="0"/>
    <s v="Medan"/>
    <s v="Medan Tembung"/>
    <s v="Jln. Letda Sujono Gg Kase No. 15, Kel. Bandar Selamat"/>
    <n v="1"/>
    <s v="BARANG"/>
    <n v="100"/>
    <n v="0"/>
    <s v="EZ"/>
    <s v="Bulanan"/>
    <s v="1 SET GIGI PALSU"/>
    <m/>
    <n v="38000"/>
    <n v="0"/>
    <n v="0"/>
    <n v="38000"/>
    <m/>
    <s v="Diskon"/>
    <n v="15200"/>
    <n v="22800"/>
    <n v="98000"/>
    <n v="1470"/>
    <s v="Arifin lubis (Rs)"/>
    <m/>
    <d v="2026-07-07T00:00:00"/>
    <s v="HUBUNGI PENERIMA (LANGSUNG ANTAR KE ALAMAT)"/>
    <x v="0"/>
    <m/>
    <s v="VIP"/>
    <m/>
    <m/>
    <s v="Tidak"/>
    <s v="COD"/>
    <n v="60000"/>
    <s v="Recon"/>
    <n v="73730"/>
    <x v="14"/>
  </r>
  <r>
    <s v="1360339007"/>
    <d v="2026-07-03T00:00:00"/>
    <s v="MEIKA-BERKARYA"/>
    <s v="Meika Berkarya"/>
    <s v="6287818525580"/>
    <s v="Kab. Kuningan"/>
    <s v="Cilimus"/>
    <s v="Jl. Panawuan Indrapatra, Panawuan"/>
    <s v="Marlina Od."/>
    <s v="6281527694388"/>
    <x v="12"/>
    <s v="Kab. Tabanan"/>
    <s v="Tabanan"/>
    <s v="Jln. Perkutut No. 8 Br Gerang Pasekan Rt Rw 000 Desa Dajan Peken Kec Tabanan (DIANTAR LANGSUNG KE ALAMAT PENERIMA)."/>
    <n v="1"/>
    <s v="BARANG"/>
    <n v="100"/>
    <n v="0"/>
    <s v="EZ"/>
    <s v="Bulanan"/>
    <s v="Beli 1 Gratis 1 Parfum Mobil"/>
    <m/>
    <n v="38000"/>
    <n v="0"/>
    <n v="0"/>
    <n v="38000"/>
    <m/>
    <s v="Diskon"/>
    <n v="15200"/>
    <n v="22800"/>
    <n v="142000"/>
    <n v="2130"/>
    <m/>
    <m/>
    <m/>
    <m/>
    <x v="1"/>
    <m/>
    <s v="VIP"/>
    <m/>
    <m/>
    <s v="Tidak"/>
    <s v="COD"/>
    <n v="104000"/>
    <s v="-"/>
    <n v="117070"/>
    <x v="20"/>
  </r>
  <r>
    <s v="1360423580"/>
    <d v="2026-07-03T00:00:00"/>
    <s v="MEIKA-BERKARYA"/>
    <s v="Meika Berkarya"/>
    <s v="6287818525580"/>
    <s v="Kab. Kuningan"/>
    <s v="Cilimus"/>
    <s v="Jl. Panawuan Indrapatra, Panawuan"/>
    <s v="I Nengah Murni (PS)"/>
    <s v="6287745032084"/>
    <x v="12"/>
    <s v="Kab. Badung"/>
    <s v="Kuta"/>
    <s v="Jl. Kubu Anyar Gang. Sada Sari No. 19 Kelurahan. Kuta (Dekat sekolah, ANTRAKN LANGSUNG KE ALAMAT)"/>
    <n v="1"/>
    <s v="BARANG"/>
    <n v="100"/>
    <n v="0"/>
    <s v="EZ"/>
    <s v="Bulanan"/>
    <s v="Beli 1 Gratis 1 Parfum Mobil"/>
    <m/>
    <n v="30000"/>
    <n v="0"/>
    <n v="0"/>
    <n v="30000"/>
    <m/>
    <s v="Diskon"/>
    <n v="12000"/>
    <n v="18000"/>
    <n v="134000"/>
    <n v="2010"/>
    <m/>
    <m/>
    <m/>
    <m/>
    <x v="1"/>
    <m/>
    <s v="VIP"/>
    <m/>
    <m/>
    <s v="Tidak"/>
    <s v="COD"/>
    <n v="104000"/>
    <s v="-"/>
    <n v="113990"/>
    <x v="20"/>
  </r>
  <r>
    <s v="1360348560"/>
    <d v="2026-07-03T00:00:00"/>
    <s v="MEIKA-BERKARYA"/>
    <s v="Meika Berkarya"/>
    <s v="6287818525580"/>
    <s v="Kab. Kuningan"/>
    <s v="Cilimus"/>
    <s v="Jl. Panawuan Indrapatra, Panawuan"/>
    <s v="imen/ardiwati (ib)"/>
    <s v="6282261653549"/>
    <x v="6"/>
    <s v="Kab. Sijunjung"/>
    <s v="Koto VII"/>
    <s v="Jalan adinegoro muaro sijunjung di bawah SD 28"/>
    <n v="1"/>
    <s v="BARANG"/>
    <n v="100"/>
    <n v="0"/>
    <s v="EZ"/>
    <s v="Bulanan"/>
    <s v="Beli 1 Gratis 1 Parfum Mobil"/>
    <m/>
    <n v="49000"/>
    <n v="0"/>
    <n v="0"/>
    <n v="49000"/>
    <m/>
    <s v="Diskon"/>
    <n v="19600"/>
    <n v="29400"/>
    <n v="158000"/>
    <n v="2370"/>
    <s v="imen/ardiwati (ib)"/>
    <m/>
    <d v="2026-07-08T00:00:00"/>
    <m/>
    <x v="0"/>
    <m/>
    <s v="VIP"/>
    <m/>
    <m/>
    <s v="Tidak"/>
    <s v="COD"/>
    <n v="109000"/>
    <s v="-"/>
    <n v="126230"/>
    <x v="7"/>
  </r>
  <r>
    <s v="1360354118"/>
    <d v="2026-07-03T00:00:00"/>
    <s v="MEIKA-BERKARYA"/>
    <s v="Meika Berkarya"/>
    <s v="6287818525580"/>
    <s v="Kab. Kuningan"/>
    <s v="Cilimus"/>
    <s v="Jl. Panawuan Indrapatra, Panawuan, Kec. Cigandamekar, Kabupaten Kuningan, Jawa Barat"/>
    <s v="Wawan buamona (rz)"/>
    <s v="6285129527147"/>
    <x v="23"/>
    <s v="Kab. Wakatobi"/>
    <s v="Wangi-Wangi"/>
    <s v="Dusun Gelora ( Rumah Dekat Masjid Raya ) Desa Waha, Kec Wangi-Wangi"/>
    <n v="1"/>
    <s v="BARANG"/>
    <n v="100"/>
    <n v="0"/>
    <s v="EZ"/>
    <s v="Bulanan"/>
    <s v="1 SET GIGI PALSU"/>
    <m/>
    <n v="82000"/>
    <n v="0"/>
    <n v="0"/>
    <n v="82000"/>
    <m/>
    <s v="Diskon"/>
    <n v="32800"/>
    <n v="49200"/>
    <n v="158000"/>
    <n v="2370"/>
    <m/>
    <m/>
    <m/>
    <s v="HUBUNGI PENERIMA (LANGSUNG ANTAR KE ALAMAT)"/>
    <x v="1"/>
    <m/>
    <s v="VIP"/>
    <m/>
    <m/>
    <s v="Tidak"/>
    <s v="COD"/>
    <n v="76000"/>
    <s v="-"/>
    <n v="106430"/>
    <x v="20"/>
  </r>
  <r>
    <s v="1360494556"/>
    <d v="2026-07-03T00:00:00"/>
    <s v="MEIKA-BERKARYA"/>
    <s v="Meika Berkarya"/>
    <s v="6287818525580"/>
    <s v="Kab. Kuningan"/>
    <s v="Cilimus"/>
    <s v="Jl. Panawuan Indrapatra, Panawuan"/>
    <s v="Safarudin(Mar)."/>
    <s v="6282280530070"/>
    <x v="4"/>
    <s v="Kab. Bungo"/>
    <s v="Pelepat"/>
    <s v="Nama:Safarudi RT 10. JL. LOGING Simpang kuamang kuning perbatasan bungo/merangin, GEOPARK MERANGIN Dusun dwi karya bakti(DKB) Kec. Pelepat kab bungo prov. Jambi"/>
    <n v="1"/>
    <s v="BARANG"/>
    <n v="100"/>
    <n v="0"/>
    <s v="EZ"/>
    <s v="Bulanan"/>
    <s v="Beli 1 Gratis 1 Parfum Mobil"/>
    <m/>
    <n v="49000"/>
    <n v="0"/>
    <n v="0"/>
    <n v="49000"/>
    <m/>
    <s v="Diskon"/>
    <n v="19600"/>
    <n v="29400"/>
    <n v="153000"/>
    <n v="2295"/>
    <s v="Safarudin(Mar)."/>
    <m/>
    <d v="2026-07-08T00:00:00"/>
    <m/>
    <x v="0"/>
    <m/>
    <s v="VIP"/>
    <m/>
    <m/>
    <s v="Tidak"/>
    <s v="COD"/>
    <n v="104000"/>
    <s v="-"/>
    <n v="121305"/>
    <x v="7"/>
  </r>
  <r>
    <s v="1360498873"/>
    <d v="2026-07-03T00:00:00"/>
    <s v="MEIKA-BERKARYA"/>
    <s v="Meika Berkarya"/>
    <s v="6287818525580"/>
    <s v="Kab. Kuningan"/>
    <s v="Cilimus"/>
    <s v="Jl. Panawuan Indrapatra, Panawuan, Kec. Cigandamekar, Kabupaten Kuningan, Jawa Barat"/>
    <s v="Yulifanhar (rz)"/>
    <s v="6282372105426"/>
    <x v="10"/>
    <s v="Kab. Musi Rawas"/>
    <s v="Muara Kelingi"/>
    <s v="Desa Tanjung Lama ( Ruko 3 Depan Rumah Makan Berkat Yakin ) Kec Muara Kelingi"/>
    <n v="1"/>
    <s v="BARANG"/>
    <n v="100"/>
    <n v="0"/>
    <s v="EZ"/>
    <s v="Bulanan"/>
    <s v="1 SET POMPA SEDOT MANUAL (1 POMPA DAN 1 SELANG)"/>
    <m/>
    <n v="37000"/>
    <n v="0"/>
    <n v="0"/>
    <n v="37000"/>
    <m/>
    <s v="Diskon"/>
    <n v="14800"/>
    <n v="22200"/>
    <n v="107000"/>
    <n v="1605"/>
    <s v="Yulifanhar (rz)"/>
    <m/>
    <d v="2026-07-07T00:00:00"/>
    <s v="HUBUNGI PENERIMA (LANGSUNG ANTAR KE ALAMAT)"/>
    <x v="0"/>
    <m/>
    <s v="VIP"/>
    <m/>
    <m/>
    <s v="Tidak"/>
    <s v="COD"/>
    <n v="70000"/>
    <s v="Recon"/>
    <n v="83195"/>
    <x v="14"/>
  </r>
  <r>
    <s v="1360422770"/>
    <d v="2026-07-03T00:00:00"/>
    <s v="MEIKA-BERKARYA"/>
    <s v="Meika Berkarya"/>
    <s v="6287818525580"/>
    <s v="Kab. Kuningan"/>
    <s v="Cilimus"/>
    <s v="Jl. Panawuan Indrapatra, Panawuan"/>
    <s v="Atut (PS)"/>
    <s v="6281350594083"/>
    <x v="5"/>
    <s v="Kab. Sanggau"/>
    <s v="Sekayam"/>
    <s v="Toko Fumin Balai 4, Desa. Balai Karangan (ANTRAKN LANGSUNG KE ALAMAT)"/>
    <n v="1"/>
    <s v="BARANG"/>
    <n v="100"/>
    <n v="0"/>
    <s v="EZ"/>
    <s v="Bulanan"/>
    <s v="Beli 1 Gratis 1 Sikat Punggug"/>
    <m/>
    <n v="60000"/>
    <n v="0"/>
    <n v="0"/>
    <n v="60000"/>
    <m/>
    <s v="Diskon"/>
    <n v="24000"/>
    <n v="36000"/>
    <n v="130000"/>
    <n v="1950"/>
    <s v="Atut (PS)"/>
    <m/>
    <d v="2026-07-08T00:00:00"/>
    <m/>
    <x v="0"/>
    <m/>
    <s v="VIP"/>
    <m/>
    <m/>
    <s v="Tidak"/>
    <s v="COD"/>
    <n v="70000"/>
    <s v="-"/>
    <n v="92050"/>
    <x v="7"/>
  </r>
  <r>
    <s v="1359196701"/>
    <d v="2026-07-03T00:00:00"/>
    <s v="MEIKA-BERKARYA"/>
    <s v="Meika Berkarya"/>
    <s v="6287818525580"/>
    <s v="Kab. Kuningan"/>
    <s v="Cilimus"/>
    <s v="Jl. Panawuan Indrapatra, Panawuan, Kec. Cigandamekar, Kabupaten Kuningan, Jawa Barat"/>
    <s v="Hasanuddin ( Di)"/>
    <s v="6282157864444"/>
    <x v="19"/>
    <s v="Kab. Penajam Paser Utara"/>
    <s v="Penajam"/>
    <s v="Perumahan Korpri Blok C 17 Rt07 Kelurahan Sungai Patit, Kec Penajam"/>
    <n v="1"/>
    <s v="BARANG"/>
    <n v="100"/>
    <n v="0"/>
    <s v="EZ"/>
    <s v="Bulanan"/>
    <s v="1 TOPI KOMANDO (H)"/>
    <m/>
    <n v="67000"/>
    <n v="0"/>
    <n v="0"/>
    <n v="67000"/>
    <m/>
    <s v="Diskon"/>
    <n v="26800"/>
    <n v="40200"/>
    <n v="147000"/>
    <n v="2205"/>
    <s v="Hasanuddin ( Di)"/>
    <m/>
    <d v="2026-07-07T00:00:00"/>
    <s v="HUBUNGI PENERIMA (LANGSUNG ANTAR KE ALAMAT)"/>
    <x v="0"/>
    <m/>
    <s v="VIP"/>
    <m/>
    <m/>
    <s v="Tidak"/>
    <s v="COD"/>
    <n v="80000"/>
    <s v="Recon"/>
    <n v="104595"/>
    <x v="14"/>
  </r>
  <r>
    <s v="1360340197"/>
    <d v="2026-07-03T00:00:00"/>
    <s v="MEIKA-BERKARYA"/>
    <s v="Meika Berkarya"/>
    <s v="6287818525580"/>
    <s v="Kab. Kuningan"/>
    <s v="Cilimus"/>
    <s v="Jl. Panawuan Indrapatra, Panawuan, Kec. Cigandamekar, Kabupaten Kuningan, Jawa Barat"/>
    <s v="Ningsih (Rs)"/>
    <s v="6285880530887"/>
    <x v="24"/>
    <s v="Jakarta Timur"/>
    <s v="Duren Sawit"/>
    <s v="Jl Kelapa Hijau, Blok Q4 No 1B, Kelurahan Pondok Kelapa, Kec Duren Sawit"/>
    <n v="1"/>
    <s v="BARANG"/>
    <n v="100"/>
    <n v="0"/>
    <s v="EZ"/>
    <s v="Bulanan"/>
    <s v="1 SET GIGI PALSU"/>
    <m/>
    <n v="14000"/>
    <n v="0"/>
    <n v="0"/>
    <n v="14000"/>
    <m/>
    <s v="Diskon"/>
    <n v="8000"/>
    <n v="6000"/>
    <n v="72000"/>
    <n v="1080"/>
    <s v="Ningsih (Rs)"/>
    <m/>
    <d v="2026-07-05T00:00:00"/>
    <s v="HUBUNGI PENERIMA (LANGSUNG ANTAR KE ALAMAT)"/>
    <x v="0"/>
    <m/>
    <s v="VIP"/>
    <m/>
    <m/>
    <s v="Tidak"/>
    <s v="COD"/>
    <n v="58000"/>
    <s v="Recon"/>
    <n v="64920"/>
    <x v="15"/>
  </r>
  <r>
    <s v="1360307253"/>
    <d v="2026-07-04T00:00:00"/>
    <s v="MEIKA-BERKARYA"/>
    <s v="Meika Berkarya"/>
    <s v="6287818525580"/>
    <s v="Kab. Kuningan"/>
    <s v="Cilimus"/>
    <s v="Jl. Panawuan Indrapatra, Panawuan"/>
    <s v="Zainab (IR)"/>
    <s v="6281338240808"/>
    <x v="14"/>
    <s v="Kab. Luwu"/>
    <s v="Bua Ponrang"/>
    <s v="Kelurahan Noling Kec BuaPonrang (Indomaret belok kiri 4 rumah dari Indomaret, Rumah Panggung)"/>
    <n v="1"/>
    <s v="BARANG"/>
    <n v="100"/>
    <n v="0"/>
    <s v="EZ"/>
    <s v="Bulanan"/>
    <s v="Beli 1 Gratis 1 Sikat Punggug"/>
    <m/>
    <n v="61000"/>
    <n v="0"/>
    <n v="0"/>
    <n v="61000"/>
    <m/>
    <s v="Diskon"/>
    <n v="24400"/>
    <n v="36600"/>
    <n v="131000"/>
    <n v="1965"/>
    <m/>
    <m/>
    <m/>
    <m/>
    <x v="1"/>
    <m/>
    <s v="VIP"/>
    <m/>
    <m/>
    <s v="Tidak"/>
    <s v="COD"/>
    <n v="70000"/>
    <s v="-"/>
    <n v="92435"/>
    <x v="20"/>
  </r>
  <r>
    <s v="1360401561"/>
    <d v="2026-07-04T00:00:00"/>
    <s v="MEIKA-BERKARYA"/>
    <s v="Meika Berkarya"/>
    <s v="6287818525580"/>
    <s v="Kab. Kuningan"/>
    <s v="Cilimus"/>
    <s v="Jl. Panawuan Indrapatra, Panawuan, Kec. Cigandamekar, Kabupaten Kuningan, Jawa Barat"/>
    <s v="Sinar (Rs)"/>
    <s v="6282154969360"/>
    <x v="19"/>
    <s v="Kab. Kutai Timur"/>
    <s v="Bengalon"/>
    <s v="RT 02 RW 01, Desa Muara Bengalon (Rumah dekat kantor desa lama) Kec Bengalon"/>
    <n v="1"/>
    <s v="BARANG"/>
    <n v="100"/>
    <n v="0"/>
    <s v="EZ"/>
    <s v="Bulanan"/>
    <s v="1 SET GIGI PALSU"/>
    <m/>
    <n v="93000"/>
    <n v="0"/>
    <n v="0"/>
    <n v="93000"/>
    <m/>
    <s v="Diskon"/>
    <n v="37200"/>
    <n v="55800"/>
    <n v="144000"/>
    <n v="2160"/>
    <m/>
    <m/>
    <m/>
    <s v="HUBUNGI PENERIMA (LANGSUNG ANTAR KE ALAMAT)"/>
    <x v="1"/>
    <m/>
    <s v="VIP"/>
    <m/>
    <m/>
    <s v="Tidak"/>
    <s v="COD"/>
    <n v="51000"/>
    <s v="-"/>
    <n v="86040"/>
    <x v="20"/>
  </r>
  <r>
    <s v="1360434405"/>
    <d v="2026-07-04T00:00:00"/>
    <s v="MEIKA-BERKARYA"/>
    <s v="Meika Berkarya"/>
    <s v="6287818525580"/>
    <s v="Kab. Kuningan"/>
    <s v="Cilimus"/>
    <s v="Jl. Panawuan Indrapatra, Panawuan"/>
    <s v="Haluddin Panjaitan (Jj)"/>
    <s v="6281235073854"/>
    <x v="0"/>
    <s v="Medan"/>
    <s v="Medan Denai"/>
    <s v="Jl. Pelajar Timur Gg. Mestika No 16 Kelurahan Binjai Kec. Medan Denai"/>
    <n v="1"/>
    <s v="BARANG"/>
    <n v="100"/>
    <n v="0"/>
    <s v="EZ"/>
    <s v="Bulanan"/>
    <s v="Beli 1 Gratis 1 Sikat Punggug"/>
    <m/>
    <n v="38000"/>
    <n v="0"/>
    <n v="0"/>
    <n v="38000"/>
    <m/>
    <s v="Diskon"/>
    <n v="15200"/>
    <n v="22800"/>
    <n v="108000"/>
    <n v="1620"/>
    <s v="Haluddin Panjaitan (Jj)"/>
    <m/>
    <d v="2026-07-09T00:00:00"/>
    <m/>
    <x v="0"/>
    <m/>
    <s v="VIP"/>
    <m/>
    <m/>
    <s v="Tidak"/>
    <s v="COD"/>
    <n v="70000"/>
    <s v="-"/>
    <n v="83580"/>
    <x v="7"/>
  </r>
  <r>
    <s v="1360400694"/>
    <d v="2026-07-04T00:00:00"/>
    <s v="MEIKA-BERKARYA"/>
    <s v="Meika Berkarya"/>
    <s v="6287818525580"/>
    <s v="Kab. Kuningan"/>
    <s v="Cilimus"/>
    <s v="Jl. Panawuan Indrapatra, Panawuan"/>
    <s v="Patabang Nurpa Od."/>
    <s v="6281354632967"/>
    <x v="14"/>
    <s v="Kab. Toraja Utara"/>
    <s v="Balusu"/>
    <s v="Desa Lilikira / Balusu Ao Gading Kec Balusu (DIANTAR LANGSUNG KE ALAMAT PENERIMA) Di Kantor Desa Saya Kerja Disitu."/>
    <n v="1"/>
    <s v="BARANG"/>
    <n v="100"/>
    <n v="0"/>
    <s v="EZ"/>
    <s v="Bulanan"/>
    <s v="Beli 1 Gratis 1 Sikat Punggug"/>
    <m/>
    <n v="65000"/>
    <n v="0"/>
    <n v="0"/>
    <n v="65000"/>
    <m/>
    <s v="Diskon"/>
    <n v="26000"/>
    <n v="39000"/>
    <n v="135000"/>
    <n v="2025"/>
    <m/>
    <m/>
    <m/>
    <m/>
    <x v="1"/>
    <m/>
    <s v="VIP"/>
    <m/>
    <m/>
    <s v="Tidak"/>
    <s v="COD"/>
    <n v="70000"/>
    <s v="-"/>
    <n v="93975"/>
    <x v="20"/>
  </r>
  <r>
    <s v="1360338657"/>
    <d v="2026-07-04T00:00:00"/>
    <s v="MEIKA-BERKARYA"/>
    <s v="Meika Berkarya"/>
    <s v="6287818525580"/>
    <s v="Kab. Kuningan"/>
    <s v="Cilimus"/>
    <s v="Jl. Panawuan Indrapatra, Panawuan"/>
    <s v="I Wayan Gatra (iaa)"/>
    <s v="628176574548"/>
    <x v="26"/>
    <s v="Bekasi"/>
    <s v="Bekasi Timur"/>
    <s v="Perumahan DurenJaya blok C 169 Jalan Akasia 5 Kelurahan DurenJaya RT 4 RW 10 Kecamatan Bekasi Timur Kota Bekasi Provinsi Jawa Barat"/>
    <n v="1"/>
    <s v="BARANG"/>
    <n v="100"/>
    <n v="0"/>
    <s v="EZ"/>
    <s v="Bulanan"/>
    <s v="Beli 2 Gratis 2 Sikat Punggug"/>
    <m/>
    <n v="15000"/>
    <n v="0"/>
    <n v="0"/>
    <n v="15000"/>
    <m/>
    <s v="Diskon"/>
    <n v="9000"/>
    <n v="6000"/>
    <n v="130000"/>
    <n v="1950"/>
    <s v="I Wayan Gatra (iaa)"/>
    <m/>
    <d v="2026-07-06T00:00:00"/>
    <m/>
    <x v="0"/>
    <m/>
    <s v="VIP"/>
    <m/>
    <m/>
    <s v="Tidak"/>
    <s v="COD"/>
    <n v="115000"/>
    <s v="Recon"/>
    <n v="122050"/>
    <x v="15"/>
  </r>
  <r>
    <s v="1360305300"/>
    <d v="2026-07-04T00:00:00"/>
    <s v="MEIKA-BERKARYA"/>
    <s v="Meika Berkarya"/>
    <s v="6287818525580"/>
    <s v="Kab. Kuningan"/>
    <s v="Cilimus"/>
    <s v="Jl. Panawuan Indrapatra, Panawuan"/>
    <s v="Tiarma (ib)"/>
    <s v="6282166792377"/>
    <x v="0"/>
    <s v="Kab. Karo"/>
    <s v="Merek"/>
    <s v="Desa merek  alamat rumah ud lingga jaya tani"/>
    <n v="1"/>
    <s v="BARANG"/>
    <n v="100"/>
    <n v="0"/>
    <s v="EZ"/>
    <s v="Bulanan"/>
    <s v="Beli 2 Gratis 2 Sikat Punggug"/>
    <m/>
    <n v="51000"/>
    <n v="0"/>
    <n v="0"/>
    <n v="51000"/>
    <m/>
    <s v="Diskon"/>
    <n v="20400"/>
    <n v="30600"/>
    <n v="166000"/>
    <n v="2490"/>
    <m/>
    <m/>
    <m/>
    <m/>
    <x v="1"/>
    <m/>
    <s v="VIP"/>
    <m/>
    <m/>
    <s v="Tidak"/>
    <s v="COD"/>
    <n v="115000"/>
    <s v="-"/>
    <n v="132910"/>
    <x v="20"/>
  </r>
  <r>
    <s v="1360384604"/>
    <d v="2026-07-04T00:00:00"/>
    <s v="MEIKA-BERKARYA"/>
    <s v="Meika Berkarya"/>
    <s v="6287818525580"/>
    <s v="Kab. Kuningan"/>
    <s v="Cilimus"/>
    <s v="Jl. Panawuan Indrapatra, Panawuan, Kec. Cigandamekar, Kabupaten Kuningan, Jawa Barat"/>
    <s v="Samirin Rin (AK)"/>
    <s v="6281378517777"/>
    <x v="27"/>
    <s v="Kab. Kampar"/>
    <s v="Tapung Hilir"/>
    <s v="Jl Poros Toko Bangunan, Desa Cinta Damai, RT 01 RT 02, Kec Tapung Hilir, Kab Kampar"/>
    <n v="1"/>
    <s v="BARANG"/>
    <n v="100"/>
    <n v="0"/>
    <s v="EZ"/>
    <s v="Bulanan"/>
    <s v="1 SET POMPA SEDOT MANUAL (1 POMPA DAN 1 SELANG)"/>
    <m/>
    <n v="53000"/>
    <n v="0"/>
    <n v="0"/>
    <n v="53000"/>
    <m/>
    <s v="Diskon"/>
    <n v="21200"/>
    <n v="31800"/>
    <n v="115000"/>
    <n v="1725"/>
    <s v="Samirin Rin (AK)"/>
    <m/>
    <d v="2026-07-08T00:00:00"/>
    <s v="HUBUNGI PENERIMA (LANGSUNG ANTAR KE ALAMAT)"/>
    <x v="0"/>
    <m/>
    <s v="VIP"/>
    <m/>
    <m/>
    <s v="Tidak"/>
    <s v="COD"/>
    <n v="62000"/>
    <s v="-"/>
    <n v="81475"/>
    <x v="14"/>
  </r>
  <r>
    <s v="1360406016"/>
    <d v="2026-07-04T00:00:00"/>
    <s v="MEIKA-BERKARYA"/>
    <s v="Meika Berkarya"/>
    <s v="6287818525580"/>
    <s v="Kab. Kuningan"/>
    <s v="Cilimus"/>
    <s v="Jl. Panawuan Indrapatra, Panawuan, Kec. Cigandamekar, Kabupaten Kuningan, Jawa Barat"/>
    <s v="Ujang Benhur (ar)"/>
    <s v="6283186603586"/>
    <x v="26"/>
    <s v="Kab. Karawang"/>
    <s v="Tegalwaru"/>
    <s v="Kp Cibayat RT 10 RW 06 Desa Kutamaneuh, Kecamatan Tegalwaru"/>
    <n v="1"/>
    <s v="BARANG"/>
    <n v="100"/>
    <n v="0"/>
    <s v="EZ"/>
    <s v="Bulanan"/>
    <s v="2 TOPI KOMANDO (H,C)"/>
    <m/>
    <n v="12000"/>
    <n v="0"/>
    <n v="0"/>
    <n v="12000"/>
    <m/>
    <s v="Diskon"/>
    <n v="7000"/>
    <n v="5000"/>
    <n v="122000"/>
    <n v="1830"/>
    <s v="Ujang Benhur (ar)"/>
    <m/>
    <d v="2026-07-06T00:00:00"/>
    <s v="HUBUNGI PENERIMA (LANGSUNG ANTAR KE ALAMAT)"/>
    <x v="0"/>
    <m/>
    <s v="VIP"/>
    <m/>
    <m/>
    <s v="Tidak"/>
    <s v="COD"/>
    <n v="110000"/>
    <s v="Recon"/>
    <n v="115170"/>
    <x v="15"/>
  </r>
  <r>
    <s v="1358966182"/>
    <d v="2026-07-04T00:00:00"/>
    <s v="MEIKA-BERKARYA"/>
    <s v="Meika Berkarya"/>
    <s v="6287818525580"/>
    <s v="Kab. Kuningan"/>
    <s v="Cilimus"/>
    <s v="Jl. Panawuan Indrapatra, Panawuan"/>
    <s v="Riska akbar (iaa)"/>
    <s v="6281245573394"/>
    <x v="11"/>
    <s v="Kab. Gorontalo Utara"/>
    <s v="Kwandang"/>
    <s v="Dusun Pertamina Desa Pontolo (Pas depan pertamina lama pontolo, cet kuning) Kecamatan Kwandang Kabupaten Gorontalo Utara Provinsi Gorontalo"/>
    <n v="1"/>
    <s v="BARANG"/>
    <n v="100"/>
    <n v="0"/>
    <s v="EZ"/>
    <s v="Bulanan"/>
    <s v="Beli 1 Gratis 1 Sikat Punggug"/>
    <m/>
    <n v="77000"/>
    <n v="0"/>
    <n v="0"/>
    <n v="77000"/>
    <m/>
    <s v="Diskon"/>
    <n v="30800"/>
    <n v="46200"/>
    <n v="147000"/>
    <n v="2205"/>
    <m/>
    <m/>
    <m/>
    <m/>
    <x v="1"/>
    <m/>
    <s v="VIP"/>
    <m/>
    <m/>
    <s v="Tidak"/>
    <s v="COD"/>
    <n v="70000"/>
    <s v="-"/>
    <n v="98595"/>
    <x v="20"/>
  </r>
  <r>
    <s v="1360405211"/>
    <d v="2026-07-04T00:00:00"/>
    <s v="MEIKA-BERKARYA"/>
    <s v="Meika Berkarya"/>
    <s v="6287818525580"/>
    <s v="Kab. Kuningan"/>
    <s v="Cilimus"/>
    <s v="Jl. Panawuan Indrapatra, Panawuan"/>
    <s v="Nyoman Gde Suardana (Jj)"/>
    <s v="6281337019393"/>
    <x v="12"/>
    <s v="Kab. Badung"/>
    <s v="Mengwi"/>
    <s v="Kelurahan /Desa Sading Jln. Kerebanlangit No. 02 Kec. Mengwi"/>
    <n v="1"/>
    <s v="BARANG"/>
    <n v="100"/>
    <n v="0"/>
    <s v="EZ"/>
    <s v="Bulanan"/>
    <s v="Beli 1 Gratis 1 Sikat Punggug"/>
    <m/>
    <n v="30000"/>
    <n v="0"/>
    <n v="0"/>
    <n v="30000"/>
    <m/>
    <s v="Diskon"/>
    <n v="12000"/>
    <n v="18000"/>
    <n v="97000"/>
    <n v="1455"/>
    <s v="Nyoman Gde Suardana (Jj)"/>
    <m/>
    <d v="2026-07-07T00:00:00"/>
    <m/>
    <x v="0"/>
    <m/>
    <s v="VIP"/>
    <m/>
    <m/>
    <s v="Tidak"/>
    <s v="COD"/>
    <n v="67000"/>
    <s v="Recon"/>
    <n v="77545"/>
    <x v="18"/>
  </r>
  <r>
    <s v="1360308133"/>
    <d v="2026-07-04T00:00:00"/>
    <s v="MEIKA-BERKARYA"/>
    <s v="Meika Berkarya"/>
    <s v="6287818525580"/>
    <s v="Kab. Kuningan"/>
    <s v="Cilimus"/>
    <s v="Jl. Panawuan Indrapatra, Panawuan"/>
    <s v="Jonim (iaa)"/>
    <s v="6282213673298"/>
    <x v="8"/>
    <s v="Kab. Poso"/>
    <s v="Poso Kota Selatan"/>
    <s v="kelurahan lembomawo rt6 rw2,(kompleks pos kapolmas kelurahan lembomawo, Sebelah ad pangkalan elpiji,atas nama Ibu mia.),Kecamatan poso kota selatan,kabupaten poso,propinsi sulawesi tengah"/>
    <n v="1"/>
    <s v="BARANG"/>
    <n v="100"/>
    <n v="0"/>
    <s v="EZ"/>
    <s v="Bulanan"/>
    <s v="Beli 1 Gratis 1 Sikat Punggug"/>
    <m/>
    <n v="85000"/>
    <n v="0"/>
    <n v="0"/>
    <n v="85000"/>
    <m/>
    <s v="Diskon"/>
    <n v="34000"/>
    <n v="51000"/>
    <n v="155000"/>
    <n v="2325"/>
    <m/>
    <m/>
    <m/>
    <m/>
    <x v="1"/>
    <m/>
    <s v="VIP"/>
    <m/>
    <m/>
    <s v="Tidak"/>
    <s v="COD"/>
    <n v="70000"/>
    <s v="-"/>
    <n v="101675"/>
    <x v="20"/>
  </r>
  <r>
    <s v="1360382415"/>
    <d v="2026-07-04T00:00:00"/>
    <s v="MEIKA-BERKARYA"/>
    <s v="Meika Berkarya"/>
    <s v="6287818525580"/>
    <s v="Kab. Kuningan"/>
    <s v="Cilimus"/>
    <s v="Jl. Panawuan Indrapatra, Panawuan"/>
    <s v="Masrani Adnan (IR)"/>
    <s v="6282197324374"/>
    <x v="19"/>
    <s v="Balikpapan"/>
    <s v="Balikpapan Selatan"/>
    <s v="JLN MANUNTUNG 1BLOK B RT14-NO40 Kelurahan Sepinggan Baru Kec Balikpapan Selatan (Cafe Luke)"/>
    <n v="1"/>
    <s v="BARANG"/>
    <n v="100"/>
    <n v="0"/>
    <s v="EZ"/>
    <s v="Bulanan"/>
    <s v="Beli 1 Gratis 1 Sikat Punggug"/>
    <m/>
    <n v="47000"/>
    <n v="0"/>
    <n v="0"/>
    <n v="47000"/>
    <m/>
    <s v="Diskon"/>
    <n v="18800"/>
    <n v="28200"/>
    <n v="117000"/>
    <n v="1755"/>
    <s v="Masrani Adnan (IR)"/>
    <m/>
    <d v="2026-07-08T00:00:00"/>
    <m/>
    <x v="0"/>
    <m/>
    <s v="VIP"/>
    <m/>
    <m/>
    <s v="Tidak"/>
    <s v="COD"/>
    <n v="70000"/>
    <s v="-"/>
    <n v="87045"/>
    <x v="14"/>
  </r>
  <r>
    <s v="1359471814"/>
    <d v="2026-07-04T00:00:00"/>
    <s v="MEIKA-BERKARYA"/>
    <s v="Meika Berkarya"/>
    <s v="6287818525580"/>
    <s v="Kab. Kuningan"/>
    <s v="Cilimus"/>
    <s v="Jl. Panawuan Indrapatra, Panawuan"/>
    <s v="Imanuel Kant (PS)"/>
    <s v="6285349462161"/>
    <x v="19"/>
    <s v="Kab. Kutai Barat"/>
    <s v="Melak"/>
    <s v="Jln. Sendawar Raya RT 03 Kelurahan. Melak Ulu (Royog GEREJA cabang melak Kutai barat Kaltim)"/>
    <n v="1"/>
    <s v="BARANG"/>
    <n v="100"/>
    <n v="0"/>
    <s v="EZ"/>
    <s v="Bulanan"/>
    <s v="Beli 1 Gratis 1 Sikat Punggug"/>
    <m/>
    <n v="65000"/>
    <n v="0"/>
    <n v="0"/>
    <n v="65000"/>
    <m/>
    <s v="Diskon"/>
    <n v="26000"/>
    <n v="39000"/>
    <n v="135000"/>
    <n v="2025"/>
    <m/>
    <m/>
    <m/>
    <m/>
    <x v="1"/>
    <m/>
    <s v="VIP"/>
    <m/>
    <m/>
    <s v="Tidak"/>
    <s v="COD"/>
    <n v="70000"/>
    <s v="-"/>
    <n v="93975"/>
    <x v="20"/>
  </r>
  <r>
    <s v="1360396155"/>
    <d v="2026-07-04T00:00:00"/>
    <s v="MEIKA-BERKARYA"/>
    <s v="Meika Berkarya"/>
    <s v="6287818525580"/>
    <s v="Kab. Kuningan"/>
    <s v="Cilimus"/>
    <s v="Jl. Panawuan Indrapatra, Panawuan"/>
    <s v="Dradjat(Mar)."/>
    <s v="62817166319"/>
    <x v="6"/>
    <s v="Kab. Agam"/>
    <s v="Banuhampu"/>
    <s v="Jl. Cingkariang Ateh no.45 - Jorong Cingkariang. Kec.Banuhampu. Kab. Agam. Sumatera Barat"/>
    <n v="1"/>
    <s v="BARANG"/>
    <n v="100"/>
    <n v="0"/>
    <s v="EZ"/>
    <s v="Bulanan"/>
    <s v="Beli 1 Gratis 1 Sikat Punggug"/>
    <m/>
    <n v="50000"/>
    <n v="0"/>
    <n v="0"/>
    <n v="50000"/>
    <m/>
    <s v="Diskon"/>
    <n v="20000"/>
    <n v="30000"/>
    <n v="120000"/>
    <n v="1800"/>
    <s v="Dradjat(Mar)."/>
    <m/>
    <d v="2026-07-09T00:00:00"/>
    <m/>
    <x v="0"/>
    <m/>
    <s v="VIP"/>
    <m/>
    <m/>
    <s v="Tidak"/>
    <s v="COD"/>
    <n v="70000"/>
    <s v="-"/>
    <n v="88200"/>
    <x v="7"/>
  </r>
  <r>
    <s v="1360393501"/>
    <d v="2026-07-04T00:00:00"/>
    <s v="MEIKA-BERKARYA"/>
    <s v="Meika Berkarya"/>
    <s v="6287818525580"/>
    <s v="Kab. Kuningan"/>
    <s v="Cilimus"/>
    <s v="Jl. Panawuan Indrapatra, Panawuan"/>
    <s v="Buala Zega (IR)"/>
    <s v="628126594117"/>
    <x v="0"/>
    <s v="Padangsidimpuan"/>
    <s v="Padangsidimpuan Batunadua"/>
    <s v="Jl.Sech Zainal Abidin Desa Pudun Julu Kecamatan Padangsimpuan Batunadua (Dekat gedung bertingkat 3 warna biru Depan Merek SALUT)"/>
    <n v="1"/>
    <s v="BARANG"/>
    <n v="100"/>
    <n v="0"/>
    <s v="EZ"/>
    <s v="Bulanan"/>
    <s v="Beli 1 Gratis 1 Sikat Punggug"/>
    <m/>
    <n v="47000"/>
    <n v="0"/>
    <n v="0"/>
    <n v="47000"/>
    <m/>
    <s v="Diskon"/>
    <n v="18800"/>
    <n v="28200"/>
    <n v="117000"/>
    <n v="1755"/>
    <m/>
    <m/>
    <m/>
    <m/>
    <x v="1"/>
    <m/>
    <s v="VIP"/>
    <m/>
    <m/>
    <s v="Tidak"/>
    <s v="COD"/>
    <n v="70000"/>
    <s v="-"/>
    <n v="87045"/>
    <x v="20"/>
  </r>
  <r>
    <s v="1360390304"/>
    <d v="2026-07-04T00:00:00"/>
    <s v="MEIKA-BERKARYA"/>
    <s v="Meika Berkarya"/>
    <s v="6287818525580"/>
    <s v="Kab. Kuningan"/>
    <s v="Cilimus"/>
    <s v="Jl. Panawuan Indrapatra, Panawuan"/>
    <s v="AHMAD DJ NGGOLI (ib)"/>
    <s v="6282297200630"/>
    <x v="8"/>
    <s v="Kab. Buol"/>
    <s v="Biau"/>
    <s v="Ling roji  RT 01 RW 01 Kel buol ,kec Biau,kab Buol  SULAWES TENGAHI"/>
    <n v="1"/>
    <s v="BARANG"/>
    <n v="100"/>
    <n v="0"/>
    <s v="EZ"/>
    <s v="Bulanan"/>
    <s v="Beli 1 Gratis 1 Sikat Punggug"/>
    <m/>
    <n v="85000"/>
    <n v="0"/>
    <n v="0"/>
    <n v="85000"/>
    <m/>
    <s v="Diskon"/>
    <n v="34000"/>
    <n v="51000"/>
    <n v="155000"/>
    <n v="2325"/>
    <m/>
    <m/>
    <m/>
    <m/>
    <x v="1"/>
    <m/>
    <s v="VIP"/>
    <m/>
    <m/>
    <s v="Tidak"/>
    <s v="COD"/>
    <n v="70000"/>
    <s v="-"/>
    <n v="101675"/>
    <x v="20"/>
  </r>
  <r>
    <s v="1360392244"/>
    <d v="2026-07-04T00:00:00"/>
    <s v="MEIKA-BERKARYA"/>
    <s v="Meika Berkarya"/>
    <s v="6287818525580"/>
    <s v="Kab. Kuningan"/>
    <s v="Cilimus"/>
    <s v="Jl. Panawuan Indrapatra, Panawuan"/>
    <s v="Desy rara (ib)"/>
    <s v="6282393107468"/>
    <x v="14"/>
    <s v="Kab. Tana Toraja"/>
    <s v="Makale Utara"/>
    <s v="Lokasi objek wisata lemo kel.lemo."/>
    <n v="1"/>
    <s v="BARANG"/>
    <n v="100"/>
    <n v="0"/>
    <s v="EZ"/>
    <s v="Bulanan"/>
    <s v="Beli 1 Gratis 1 Sikat Punggug"/>
    <m/>
    <n v="65000"/>
    <n v="0"/>
    <n v="0"/>
    <n v="65000"/>
    <m/>
    <s v="Diskon"/>
    <n v="26000"/>
    <n v="39000"/>
    <n v="135000"/>
    <n v="2025"/>
    <m/>
    <m/>
    <m/>
    <m/>
    <x v="1"/>
    <m/>
    <s v="VIP"/>
    <m/>
    <m/>
    <s v="Tidak"/>
    <s v="COD"/>
    <n v="70000"/>
    <s v="-"/>
    <n v="93975"/>
    <x v="20"/>
  </r>
  <r>
    <s v="1358341057"/>
    <d v="2026-07-04T00:00:00"/>
    <s v="MEIKA-BERKARYA"/>
    <s v="Meika Berkarya"/>
    <s v="6287818525580"/>
    <s v="Kab. Kuningan"/>
    <s v="Cilimus"/>
    <s v="Jl. Panawuan Indrapatra, Panawuan"/>
    <s v="Otto Prayoga (Jj)"/>
    <s v="62818242549"/>
    <x v="15"/>
    <s v="Semarang"/>
    <s v="Banyumanik"/>
    <s v="Jl. Karangrejo Selatan No 22 RT 01 RW 08, Kelurahan Tinjomoyo, Kec Banyumanik, Kota Semarang, Jawa Tengah."/>
    <n v="1"/>
    <s v="BARANG"/>
    <n v="100"/>
    <n v="0"/>
    <s v="EZ"/>
    <s v="Bulanan"/>
    <s v="Beli 1 Gratis 1 Sikat Punggug"/>
    <m/>
    <n v="20000"/>
    <n v="0"/>
    <n v="0"/>
    <n v="20000"/>
    <m/>
    <s v="Diskon"/>
    <n v="13000"/>
    <n v="7000"/>
    <n v="89000"/>
    <n v="1335"/>
    <s v="Otto Prayoga (Jj)"/>
    <m/>
    <d v="2026-07-06T00:00:00"/>
    <m/>
    <x v="0"/>
    <m/>
    <s v="VIP"/>
    <m/>
    <m/>
    <s v="Tidak"/>
    <s v="COD"/>
    <n v="69000"/>
    <s v="Recon"/>
    <n v="80665"/>
    <x v="15"/>
  </r>
  <r>
    <s v="1360290563"/>
    <d v="2026-07-04T00:00:00"/>
    <s v="MEIKA-BERKARYA"/>
    <s v="Meika Berkarya"/>
    <s v="6287818525580"/>
    <s v="Kab. Kuningan"/>
    <s v="Cilimus"/>
    <s v="Jl. Panawuan Indrapatra, Panawuan"/>
    <s v="Murniati (Kin)"/>
    <s v="6285255709873"/>
    <x v="14"/>
    <s v="Kab. Sinjai"/>
    <s v="Bulupoddo"/>
    <s v="Dusun Sereng Desa Duampanuae RT 3 RW 3 (LANGSUNG DIANTARKAN KE ALAMAT)"/>
    <n v="1"/>
    <s v="BARANG"/>
    <n v="100"/>
    <n v="0"/>
    <s v="EZ"/>
    <s v="Bulanan"/>
    <s v="Beli 1 Gratis 1 Sikat Punggug"/>
    <m/>
    <n v="61000"/>
    <n v="0"/>
    <n v="0"/>
    <n v="61000"/>
    <m/>
    <s v="Diskon"/>
    <n v="24400"/>
    <n v="36600"/>
    <n v="131000"/>
    <n v="1965"/>
    <m/>
    <m/>
    <m/>
    <m/>
    <x v="1"/>
    <m/>
    <s v="VIP"/>
    <m/>
    <m/>
    <s v="Tidak"/>
    <s v="COD"/>
    <n v="70000"/>
    <s v="-"/>
    <n v="92435"/>
    <x v="20"/>
  </r>
  <r>
    <s v="1360436334"/>
    <d v="2026-07-04T00:00:00"/>
    <s v="MEIKA-BERKARYA"/>
    <s v="Meika Berkarya"/>
    <s v="6287818525580"/>
    <s v="Kab. Kuningan"/>
    <s v="Cilimus"/>
    <s v="Jl. Panawuan Indrapatra, Panawuan"/>
    <s v="Kandidus Aries (Kin)"/>
    <s v="6281236240903"/>
    <x v="1"/>
    <s v="Kab. Malaka"/>
    <s v="Malaka Tengah"/>
    <s v="Desa Kamanasa RT 01 (Patokan Rumah Dibelakang Kantor Desa Kamanasa)"/>
    <n v="1"/>
    <s v="BARANG"/>
    <n v="100"/>
    <n v="0"/>
    <s v="EZ"/>
    <s v="Bulanan"/>
    <s v="Beli 1 Gratis 1 Sikat Punggug"/>
    <m/>
    <n v="81000"/>
    <n v="0"/>
    <n v="0"/>
    <n v="81000"/>
    <m/>
    <s v="Diskon"/>
    <n v="32400"/>
    <n v="48600"/>
    <n v="150000"/>
    <n v="2250"/>
    <m/>
    <m/>
    <m/>
    <m/>
    <x v="1"/>
    <m/>
    <s v="VIP"/>
    <m/>
    <m/>
    <s v="Tidak"/>
    <s v="COD"/>
    <n v="69000"/>
    <s v="-"/>
    <n v="99150"/>
    <x v="20"/>
  </r>
  <r>
    <s v="1360292171"/>
    <d v="2026-07-04T00:00:00"/>
    <s v="MEIKA-BERKARYA"/>
    <s v="Meika Berkarya"/>
    <s v="6287818525580"/>
    <s v="Kab. Kuningan"/>
    <s v="Cilimus"/>
    <s v="Jl. Panawuan Indrapatra, Panawuan"/>
    <s v="Fahri ntoma Od."/>
    <s v="6285256555669"/>
    <x v="3"/>
    <s v="Kab. Minahasa Tenggara"/>
    <s v="Belang"/>
    <s v="Desa Belang Jaga 4 Kec Belang (DIANTAR LANGSUNG KE ALAMAT PENERIMA) Lorong Pegadaian."/>
    <n v="1"/>
    <s v="BARANG"/>
    <n v="100"/>
    <n v="0"/>
    <s v="EZ"/>
    <s v="Bulanan"/>
    <s v="Beli 1 Gratis 1 Sikat Punggug"/>
    <m/>
    <n v="72000"/>
    <n v="0"/>
    <n v="0"/>
    <n v="72000"/>
    <m/>
    <s v="Diskon"/>
    <n v="28800"/>
    <n v="43200"/>
    <n v="142000"/>
    <n v="2130"/>
    <s v="Fahri ntoma Od."/>
    <m/>
    <d v="2026-07-09T00:00:00"/>
    <m/>
    <x v="0"/>
    <m/>
    <s v="VIP"/>
    <m/>
    <m/>
    <s v="Tidak"/>
    <s v="COD"/>
    <n v="70000"/>
    <s v="-"/>
    <n v="96670"/>
    <x v="7"/>
  </r>
  <r>
    <s v="1360456190"/>
    <d v="2026-07-04T00:00:00"/>
    <s v="MEIKA-BERKARYA"/>
    <s v="Meika Berkarya"/>
    <s v="6287818525580"/>
    <s v="Kab. Kuningan"/>
    <s v="Cilimus"/>
    <s v="Jl. Panawuan Indrapatra, Panawuan"/>
    <s v="EVI ib)"/>
    <s v="6281319863389"/>
    <x v="16"/>
    <s v="Kab. Banyuwangi"/>
    <s v="Genteng"/>
    <s v="Jl. P. Diponegoro 9 Genteng ,desa genteng kulon"/>
    <n v="1"/>
    <s v="BARANG"/>
    <n v="100"/>
    <n v="0"/>
    <s v="EZ"/>
    <s v="Bulanan"/>
    <s v="Beli 1 Gratis 1 Sikat Punggug"/>
    <m/>
    <n v="31000"/>
    <n v="0"/>
    <n v="0"/>
    <n v="31000"/>
    <m/>
    <s v="Diskon"/>
    <n v="22000"/>
    <n v="9000"/>
    <n v="101000"/>
    <n v="1515"/>
    <m/>
    <m/>
    <m/>
    <m/>
    <x v="1"/>
    <m/>
    <s v="VIP"/>
    <m/>
    <m/>
    <s v="Tidak"/>
    <s v="COD"/>
    <n v="70000"/>
    <s v="-"/>
    <n v="90485"/>
    <x v="20"/>
  </r>
  <r>
    <s v="1360448949"/>
    <d v="2026-07-04T00:00:00"/>
    <s v="MEIKA-BERKARYA"/>
    <s v="Meika Berkarya"/>
    <s v="6287818525580"/>
    <s v="Kab. Kuningan"/>
    <s v="Cilimus"/>
    <s v="Jl. Panawuan Indrapatra, Panawuan"/>
    <s v="Yus Nani Od."/>
    <s v="6281374421553"/>
    <x v="6"/>
    <s v="Kab. Tanah Datar"/>
    <s v="Lintau Buo Utara"/>
    <s v="Jl. Simpang Brunai Apar RUMAH CAT HIJAU PUTIH PAGAR HITAM Alua Tengah Kelurahan Batu Bulek Kec Lintau Buo Utara (DIANTAR LANGSUNG KE ALAMAT PENERIMA)."/>
    <n v="1"/>
    <s v="BARANG"/>
    <n v="100"/>
    <n v="0"/>
    <s v="EZ"/>
    <s v="Bulanan"/>
    <s v="Beli 2 Gratis 2 Sikat Punggug"/>
    <m/>
    <n v="50000"/>
    <n v="0"/>
    <n v="0"/>
    <n v="50000"/>
    <m/>
    <s v="Diskon"/>
    <n v="20000"/>
    <n v="30000"/>
    <n v="0"/>
    <n v="0"/>
    <s v="Yus Nani Od."/>
    <m/>
    <d v="2026-07-09T00:00:00"/>
    <m/>
    <x v="0"/>
    <m/>
    <s v="VIP"/>
    <m/>
    <m/>
    <s v="Tidak"/>
    <s v="NONCOD"/>
    <n v="-50000"/>
    <s v="-"/>
    <n v="-30000"/>
    <x v="7"/>
  </r>
  <r>
    <s v="1358840742"/>
    <d v="2026-07-04T00:00:00"/>
    <s v="MEIKA-BERKARYA"/>
    <s v="Meika Berkarya"/>
    <s v="6287818525580"/>
    <s v="Kab. Kuningan"/>
    <s v="Cilimus"/>
    <s v="Jl. Panawuan Indrapatra, Panawuan, Kec. Cigandamekar, Kabupaten Kuningan, Jawa Barat"/>
    <s v="Marthen Longdong (ar)"/>
    <s v="6282249220434"/>
    <x v="3"/>
    <s v="Kab. Minahasa Utara"/>
    <s v="Dimembe"/>
    <s v="Jln Perkebunan Werot Atas Desa Tatelu Rondor jaga 2, Kecamatan Dimembe"/>
    <n v="1"/>
    <s v="BARANG"/>
    <n v="100"/>
    <n v="0"/>
    <s v="EZ"/>
    <s v="Bulanan"/>
    <s v="1 SET POMPA SEDOT MANUAL (1 POMPA DAN 1 SELANG)"/>
    <m/>
    <n v="87000"/>
    <n v="0"/>
    <n v="0"/>
    <n v="87000"/>
    <m/>
    <s v="Diskon"/>
    <n v="34800"/>
    <n v="52200"/>
    <n v="157000"/>
    <n v="2355"/>
    <m/>
    <m/>
    <m/>
    <s v="HUBUNGI PENERIMA (LANGSUNG ANTAR KE ALAMAT)"/>
    <x v="1"/>
    <m/>
    <s v="VIP"/>
    <m/>
    <m/>
    <s v="Tidak"/>
    <s v="COD"/>
    <n v="70000"/>
    <s v="-"/>
    <n v="102445"/>
    <x v="20"/>
  </r>
  <r>
    <s v="1360332541"/>
    <d v="2026-07-04T00:00:00"/>
    <s v="MEIKA-BERKARYA"/>
    <s v="Meika Berkarya"/>
    <s v="6287818525580"/>
    <s v="Kab. Kuningan"/>
    <s v="Cilimus"/>
    <s v="Jl. Panawuan Indrapatra, Panawuan"/>
    <s v="Mina A. Syani (iaa)"/>
    <s v="6285384208457"/>
    <x v="22"/>
    <s v="Bandar Lampung"/>
    <s v="Telukbetung Utara"/>
    <s v="Jl. Drs Waristo nomor 59 LK 01 RT 02 Kelurahan Kupang Kota (Kantor notaris Andry Yulian, depan makam anugerah pagar hitam) Kecamatan Telukbetung Utara Kabupaten Bandar Lampung Provinsi Lampung 35211"/>
    <n v="1"/>
    <s v="BARANG"/>
    <n v="100"/>
    <n v="0"/>
    <s v="EZ"/>
    <s v="Bulanan"/>
    <s v="Beli 1 Gratis 1 Sikat Punggug"/>
    <m/>
    <n v="22000"/>
    <n v="0"/>
    <n v="0"/>
    <n v="22000"/>
    <m/>
    <s v="Diskon"/>
    <n v="8800"/>
    <n v="13200"/>
    <n v="92000"/>
    <n v="1380"/>
    <s v="Mina A. Syani (iaa)"/>
    <m/>
    <d v="2026-07-06T00:00:00"/>
    <m/>
    <x v="0"/>
    <m/>
    <s v="VIP"/>
    <m/>
    <m/>
    <s v="Tidak"/>
    <s v="COD"/>
    <n v="70000"/>
    <s v="Recon"/>
    <n v="77420"/>
    <x v="15"/>
  </r>
  <r>
    <s v="1360444413"/>
    <d v="2026-07-04T00:00:00"/>
    <s v="MEIKA-BERKARYA"/>
    <s v="Meika Berkarya"/>
    <s v="6287818525580"/>
    <s v="Kab. Kuningan"/>
    <s v="Cilimus"/>
    <s v="Jl. Panawuan Indrapatra, Panawuan"/>
    <s v="Sri Handoko Od."/>
    <s v="62895402018200"/>
    <x v="15"/>
    <s v="Kab. Wonosobo"/>
    <s v="Wonosobo"/>
    <s v="Jl. Kh. Ahmad Dahlan No. 9 Rt 06 Rw 11 Kelurahan Wonosobo Kec Wonosobo  ,,,,,,,,,,,,,,,,  ,,,,,,,,,,,,  ,,,,,,,,,,,,,,,,  .(DIANTAR LANGSUNG KE ALAMAT PENERIMA)."/>
    <n v="1"/>
    <s v="BARANG"/>
    <n v="100"/>
    <n v="0"/>
    <s v="EZ"/>
    <s v="Bulanan"/>
    <s v="Beli 1 Gratis 1 Sikat Punggug"/>
    <m/>
    <n v="25000"/>
    <n v="0"/>
    <n v="0"/>
    <n v="25000"/>
    <m/>
    <s v="Diskon"/>
    <n v="10000"/>
    <n v="15000"/>
    <n v="0"/>
    <n v="0"/>
    <s v="Sri Handoko Od."/>
    <m/>
    <d v="2026-07-07T00:00:00"/>
    <m/>
    <x v="0"/>
    <m/>
    <s v="VIP"/>
    <m/>
    <m/>
    <s v="Tidak"/>
    <s v="NONCOD"/>
    <n v="-25000"/>
    <s v="-"/>
    <n v="-15000"/>
    <x v="18"/>
  </r>
  <r>
    <s v="1359497175"/>
    <d v="2026-07-04T00:00:00"/>
    <s v="MEIKA-BERKARYA"/>
    <s v="Meika Berkarya"/>
    <s v="6287818525580"/>
    <s v="Kab. Kuningan"/>
    <s v="Cilimus"/>
    <s v="Jl. Panawuan Indrapatra, Panawuan, Kec. Cigandamekar, Kabupaten Kuningan, Jawa Barat"/>
    <s v="Rudianto (ar)"/>
    <s v="6282386426915"/>
    <x v="6"/>
    <s v="Kab. Lima Puluh Kota"/>
    <s v="Pangkalan Koto Baru"/>
    <s v="Rumah makan cita simpang balung Desa Tanjuang Balik, Kecamatan pangkalan koto baru"/>
    <n v="1"/>
    <s v="BARANG"/>
    <n v="100"/>
    <n v="0"/>
    <s v="EZ"/>
    <s v="Bulanan"/>
    <s v="1 SET POMPA SEDOT MANUAL (1 POMPA DAN 1 SELANG)"/>
    <m/>
    <n v="50000"/>
    <n v="0"/>
    <n v="0"/>
    <n v="50000"/>
    <m/>
    <s v="Diskon"/>
    <n v="20000"/>
    <n v="30000"/>
    <n v="120000"/>
    <n v="1800"/>
    <m/>
    <m/>
    <m/>
    <s v="HUBUNGI PENERIMA (LANGSUNG ANTAR KE ALAMAT)"/>
    <x v="1"/>
    <m/>
    <s v="VIP"/>
    <m/>
    <m/>
    <s v="Tidak"/>
    <s v="COD"/>
    <n v="70000"/>
    <s v="-"/>
    <n v="88200"/>
    <x v="20"/>
  </r>
  <r>
    <s v="1360397695"/>
    <d v="2026-07-04T00:00:00"/>
    <s v="MEIKA-BERKARYA"/>
    <s v="Meika Berkarya"/>
    <s v="6287818525580"/>
    <s v="Kab. Kuningan"/>
    <s v="Cilimus"/>
    <s v="Jl. Panawuan Indrapatra, Panawuan"/>
    <s v="Kum Antu (Jj)"/>
    <s v="6285242955194"/>
    <x v="11"/>
    <s v="Gorontalo"/>
    <s v="Sipatana"/>
    <s v="Jln. Muh Thaib Gobel No. 65 Kelurahan Tapa RT 01 RW 02, Patokan rumah samping Masjid Taubatan Nashuha rumah ke 5 samping kiri"/>
    <n v="1"/>
    <s v="BARANG"/>
    <n v="100"/>
    <n v="0"/>
    <s v="EZ"/>
    <s v="Bulanan"/>
    <s v="Beli 1 Gratis 1 Sikat Punggug"/>
    <m/>
    <n v="68000"/>
    <n v="0"/>
    <n v="0"/>
    <n v="68000"/>
    <m/>
    <s v="Diskon"/>
    <n v="27200"/>
    <n v="40800"/>
    <n v="138000"/>
    <n v="2070"/>
    <s v="Kum Antu (Jj)"/>
    <m/>
    <d v="2026-07-09T00:00:00"/>
    <m/>
    <x v="0"/>
    <m/>
    <s v="VIP"/>
    <m/>
    <m/>
    <s v="Tidak"/>
    <s v="COD"/>
    <n v="70000"/>
    <s v="-"/>
    <n v="95130"/>
    <x v="7"/>
  </r>
  <r>
    <s v="1358691697"/>
    <d v="2026-07-04T00:00:00"/>
    <s v="MEIKA-BERKARYA"/>
    <s v="Meika Berkarya"/>
    <s v="6287818525580"/>
    <s v="Kab. Kuningan"/>
    <s v="Cilimus"/>
    <s v="Jl. Panawuan Indrapatra, Panawuan"/>
    <s v="Suster Magdalena Pij (Jj)"/>
    <s v="6281338976674"/>
    <x v="1"/>
    <s v="Kab. Flores Timur"/>
    <s v="Demon Pagong"/>
    <s v="Susteran Sang Timur Wolo Jln. Trans Larantuka - Maumere Kelurahan /Desa Watotika Ile Kec. Demon Pagong"/>
    <n v="1"/>
    <s v="BARANG"/>
    <n v="100"/>
    <n v="0"/>
    <s v="EZ"/>
    <s v="Bulanan"/>
    <s v="Beli 1 Gratis 1 Sikat Punggug"/>
    <m/>
    <n v="100000"/>
    <n v="0"/>
    <n v="0"/>
    <n v="100000"/>
    <m/>
    <s v="Diskon"/>
    <n v="40000"/>
    <n v="60000"/>
    <n v="166000"/>
    <n v="2490"/>
    <m/>
    <m/>
    <m/>
    <m/>
    <x v="1"/>
    <m/>
    <s v="VIP"/>
    <m/>
    <m/>
    <s v="Tidak"/>
    <s v="COD"/>
    <n v="66000"/>
    <s v="-"/>
    <n v="103510"/>
    <x v="20"/>
  </r>
  <r>
    <s v="1360430270"/>
    <d v="2026-07-04T00:00:00"/>
    <s v="MEIKA-BERKARYA"/>
    <s v="Meika Berkarya"/>
    <s v="6287818525580"/>
    <s v="Kab. Kuningan"/>
    <s v="Cilimus"/>
    <s v="Jl. Panawuan Indrapatra, Panawuan"/>
    <s v="Usman saleh (ib)"/>
    <s v="6281324631714"/>
    <x v="18"/>
    <s v="Kab. Polewali Mandar"/>
    <s v="Polewali"/>
    <s v="Jln cenderawasih selatan samping kiri masjid generasi Rabbani kelurahan.manding 91311 kec Polewali kab.polewali mandar prop.sulawrsi barat."/>
    <n v="1"/>
    <s v="BARANG"/>
    <n v="100"/>
    <n v="0"/>
    <s v="EZ"/>
    <s v="Bulanan"/>
    <s v="Beli 1 Gratis 1 Sikat Punggug"/>
    <m/>
    <n v="65000"/>
    <n v="0"/>
    <n v="0"/>
    <n v="65000"/>
    <m/>
    <s v="Diskon"/>
    <n v="26000"/>
    <n v="39000"/>
    <n v="135000"/>
    <n v="2025"/>
    <m/>
    <m/>
    <m/>
    <m/>
    <x v="1"/>
    <m/>
    <s v="VIP"/>
    <m/>
    <m/>
    <s v="Tidak"/>
    <s v="COD"/>
    <n v="70000"/>
    <s v="-"/>
    <n v="93975"/>
    <x v="20"/>
  </r>
  <r>
    <s v="1358736084"/>
    <d v="2026-07-04T00:00:00"/>
    <s v="MEIKA-BERKARYA"/>
    <s v="Meika Berkarya"/>
    <s v="6287818525580"/>
    <s v="Kab. Kuningan"/>
    <s v="Cilimus"/>
    <s v="Jl. Panawuan Indrapatra, Panawuan, Kec. Cigandamekar, Kabupaten Kuningan, Jawa Barat"/>
    <s v="Ida isel (ar)"/>
    <s v="6281279194196"/>
    <x v="10"/>
    <s v="Palembang"/>
    <s v="Ilir Timur Dua"/>
    <s v="Komplek Tirta Lestari Blok G7 Kenten Jln MP Mangkunegara Kelurahan 8 Ilir, kecamatan Ilir Timur lll"/>
    <n v="1"/>
    <s v="BARANG"/>
    <n v="100"/>
    <n v="0"/>
    <s v="EZ"/>
    <s v="Bulanan"/>
    <s v="1 SET GIGI PALSU"/>
    <m/>
    <n v="29000"/>
    <n v="0"/>
    <n v="0"/>
    <n v="29000"/>
    <m/>
    <s v="Diskon"/>
    <n v="11600"/>
    <n v="17400"/>
    <n v="89000"/>
    <n v="1335"/>
    <m/>
    <m/>
    <m/>
    <s v="HUBUNGI PENERIMA (LANGSUNG ANTAR KE ALAMAT)"/>
    <x v="1"/>
    <m/>
    <s v="VIP"/>
    <m/>
    <m/>
    <s v="Tidak"/>
    <s v="COD"/>
    <n v="60000"/>
    <s v="-"/>
    <n v="70265"/>
    <x v="20"/>
  </r>
  <r>
    <s v="1360389407"/>
    <d v="2026-07-04T00:00:00"/>
    <s v="MEIKA-BERKARYA"/>
    <s v="Meika Berkarya"/>
    <s v="6287818525580"/>
    <s v="Kab. Kuningan"/>
    <s v="Cilimus"/>
    <s v="Jl. Panawuan Indrapatra, Panawuan"/>
    <s v="Yenmuriadi (ib)"/>
    <s v="6285273229123"/>
    <x v="4"/>
    <s v="Kab.  Kerinci"/>
    <s v="Siulak"/>
    <s v="Desa pasar siulak gedang"/>
    <n v="1"/>
    <s v="BARANG"/>
    <n v="100"/>
    <n v="0"/>
    <s v="EZ"/>
    <s v="Bulanan"/>
    <s v="Beli 1 Gratis 1 Sikat Punggug"/>
    <m/>
    <n v="52000"/>
    <n v="0"/>
    <n v="0"/>
    <n v="52000"/>
    <m/>
    <s v="Diskon"/>
    <n v="20800"/>
    <n v="31200"/>
    <n v="122000"/>
    <n v="1830"/>
    <m/>
    <m/>
    <m/>
    <m/>
    <x v="1"/>
    <m/>
    <s v="VIP"/>
    <m/>
    <m/>
    <s v="Tidak"/>
    <s v="COD"/>
    <n v="70000"/>
    <s v="-"/>
    <n v="88970"/>
    <x v="20"/>
  </r>
  <r>
    <s v="1360439604"/>
    <d v="2026-07-04T00:00:00"/>
    <s v="MEIKA-BERKARYA"/>
    <s v="Meika Berkarya"/>
    <s v="6287818525580"/>
    <s v="Kab. Kuningan"/>
    <s v="Cilimus"/>
    <s v="Jl. Panawuan Indrapatra, Panawuan"/>
    <s v="Muhammad AD (Kin)"/>
    <s v="6285237076648"/>
    <x v="2"/>
    <s v="Kab. Sumbawa"/>
    <s v="Lape"/>
    <s v="Desa Dete RT 01 RW 04, Patokan Rumah Belakang Alfamart"/>
    <n v="1"/>
    <s v="BARANG"/>
    <n v="100"/>
    <n v="0"/>
    <s v="EZ"/>
    <s v="Bulanan"/>
    <s v="Beli 1 Gratis 1 Sikat Punggug"/>
    <m/>
    <n v="52000"/>
    <n v="0"/>
    <n v="0"/>
    <n v="52000"/>
    <m/>
    <s v="Diskon"/>
    <n v="20800"/>
    <n v="31200"/>
    <n v="122000"/>
    <n v="1830"/>
    <m/>
    <m/>
    <m/>
    <m/>
    <x v="1"/>
    <m/>
    <s v="VIP"/>
    <m/>
    <m/>
    <s v="Tidak"/>
    <s v="COD"/>
    <n v="70000"/>
    <s v="-"/>
    <n v="88970"/>
    <x v="20"/>
  </r>
  <r>
    <s v="1360409734"/>
    <d v="2026-07-04T00:00:00"/>
    <s v="MEIKA-BERKARYA"/>
    <s v="Meika Berkarya"/>
    <s v="6287818525580"/>
    <s v="Kab. Kuningan"/>
    <s v="Cilimus"/>
    <s v="Jl. Panawuan Indrapatra, Panawuan"/>
    <s v="Ricky (Jj)"/>
    <s v="6281340266767"/>
    <x v="3"/>
    <s v="Manado"/>
    <s v="Mapanget"/>
    <s v="Perum Gritma Blok B V No 11 Kelurahan Paniki Bawah Kec.Mapanget Kota Manado"/>
    <n v="1"/>
    <s v="BARANG"/>
    <n v="100"/>
    <n v="0"/>
    <s v="EZ"/>
    <s v="Bulanan"/>
    <s v="Beli 1 Gratis 1 Sikat Punggug"/>
    <m/>
    <n v="64000"/>
    <n v="0"/>
    <n v="0"/>
    <n v="64000"/>
    <m/>
    <s v="Diskon"/>
    <n v="25600"/>
    <n v="38400"/>
    <n v="134000"/>
    <n v="2010"/>
    <m/>
    <m/>
    <m/>
    <m/>
    <x v="1"/>
    <m/>
    <s v="VIP"/>
    <m/>
    <m/>
    <s v="Tidak"/>
    <s v="COD"/>
    <n v="70000"/>
    <s v="-"/>
    <n v="93590"/>
    <x v="20"/>
  </r>
  <r>
    <s v="1360439403"/>
    <d v="2026-07-04T00:00:00"/>
    <s v="MEIKA-BERKARYA"/>
    <s v="Meika Berkarya"/>
    <s v="6287818525580"/>
    <s v="Kab. Kuningan"/>
    <s v="Cilimus"/>
    <s v="Jl. Panawuan Indrapatra, Panawuan"/>
    <s v="Halim Od."/>
    <s v="6282112764091"/>
    <x v="19"/>
    <s v="Kab. Berau"/>
    <s v="Tanjung Redeb"/>
    <s v="Jln. Hm. Mayakub Gayam No. 26 Rt 04 Kelurahan Karang Ambun Kec Tanjung Redeb Berau (DIANTAR LANGSUNG KE ALAMAT PENERIMA)."/>
    <n v="1"/>
    <s v="BARANG"/>
    <n v="100"/>
    <n v="0"/>
    <s v="EZ"/>
    <s v="Bulanan"/>
    <s v="Beli 2 Gratis 2 Sikat Punggug"/>
    <m/>
    <n v="79000"/>
    <n v="0"/>
    <n v="0"/>
    <n v="79000"/>
    <m/>
    <s v="Diskon"/>
    <n v="31600"/>
    <n v="47400"/>
    <n v="194000"/>
    <n v="2910"/>
    <m/>
    <m/>
    <m/>
    <m/>
    <x v="1"/>
    <m/>
    <s v="VIP"/>
    <m/>
    <m/>
    <s v="Tidak"/>
    <s v="COD"/>
    <n v="115000"/>
    <s v="-"/>
    <n v="143690"/>
    <x v="20"/>
  </r>
  <r>
    <s v="1360363330"/>
    <d v="2026-07-04T00:00:00"/>
    <s v="MEIKA-BERKARYA"/>
    <s v="Meika Berkarya"/>
    <s v="6287818525580"/>
    <s v="Kab. Kuningan"/>
    <s v="Cilimus"/>
    <s v="Jl. Panawuan Indrapatra, Panawuan"/>
    <s v="Amar (Jj)"/>
    <s v="6285338888199"/>
    <x v="2"/>
    <s v="Kab. Bima"/>
    <s v="Wera"/>
    <s v="Kelurahan /Desa Oi Tui Jln. Lintas Sape, Tambak Udang Anugerah Laut Kec. Wera"/>
    <n v="1"/>
    <s v="BARANG"/>
    <n v="100"/>
    <n v="0"/>
    <s v="EZ"/>
    <s v="Bulanan"/>
    <s v="Beli 1 Gratis 1 Gelang Retro Terapi Batu Giok"/>
    <m/>
    <n v="52000"/>
    <n v="0"/>
    <n v="0"/>
    <n v="52000"/>
    <m/>
    <s v="Diskon"/>
    <n v="20800"/>
    <n v="31200"/>
    <n v="122000"/>
    <n v="1830"/>
    <m/>
    <m/>
    <m/>
    <m/>
    <x v="1"/>
    <m/>
    <s v="VIP"/>
    <m/>
    <m/>
    <s v="Tidak"/>
    <s v="COD"/>
    <n v="70000"/>
    <s v="-"/>
    <n v="88970"/>
    <x v="20"/>
  </r>
  <r>
    <s v="1360364347"/>
    <d v="2026-07-04T00:00:00"/>
    <s v="MEIKA-BERKARYA"/>
    <s v="Meika Berkarya"/>
    <s v="6287818525580"/>
    <s v="Kab. Kuningan"/>
    <s v="Cilimus"/>
    <s v="Jl. Panawuan Indrapatra, Panawuan"/>
    <s v="Chairil Anwar Od."/>
    <s v="6288262540092"/>
    <x v="0"/>
    <s v="Kab. Deli Serdang"/>
    <s v="Percut Sei Tuan"/>
    <s v="Jalan Lembaga Dusun IV Lorong Mulia Desa Tanjung Rejo Kec Percut Sei Tuan Deli Serdang (DIANTAR LANGSUNG KE ALAMAT PENERIMA) Warna Rumah Dinding Keramik Hitam."/>
    <n v="1"/>
    <s v="BARANG"/>
    <n v="100"/>
    <n v="0"/>
    <s v="EZ"/>
    <s v="Bulanan"/>
    <s v="Beli 1 Gratis 1 Sikat Punggug"/>
    <m/>
    <n v="38000"/>
    <n v="0"/>
    <n v="0"/>
    <n v="38000"/>
    <m/>
    <s v="Diskon"/>
    <n v="15200"/>
    <n v="22800"/>
    <n v="108000"/>
    <n v="1620"/>
    <s v="Chairil Anwar Od."/>
    <m/>
    <d v="2026-07-09T00:00:00"/>
    <m/>
    <x v="0"/>
    <m/>
    <s v="VIP"/>
    <m/>
    <m/>
    <s v="Tidak"/>
    <s v="COD"/>
    <n v="70000"/>
    <s v="-"/>
    <n v="83580"/>
    <x v="7"/>
  </r>
  <r>
    <s v="1360440662"/>
    <d v="2026-07-04T00:00:00"/>
    <s v="MEIKA-BERKARYA"/>
    <s v="Meika Berkarya"/>
    <s v="6287818525580"/>
    <s v="Kab. Kuningan"/>
    <s v="Cilimus"/>
    <s v="Jl. Panawuan Indrapatra, Panawuan"/>
    <s v="I Ketut Aman (PS)"/>
    <s v="6282311119596"/>
    <x v="21"/>
    <s v="Kab. Tanah Bumbu"/>
    <s v="Sungai Loban"/>
    <s v="Jalan. Poros Desa. Sari Utama (Samping lapangan bola, ANTRAKN LANGSUNG KE ALAMAT)"/>
    <n v="1"/>
    <s v="BARANG"/>
    <n v="100"/>
    <n v="0"/>
    <s v="EZ"/>
    <s v="Bulanan"/>
    <s v="Beli 1 Gratis 1 Sikat Punggug"/>
    <m/>
    <n v="62000"/>
    <n v="0"/>
    <n v="0"/>
    <n v="62000"/>
    <m/>
    <s v="Diskon"/>
    <n v="24800"/>
    <n v="37200"/>
    <n v="132000"/>
    <n v="1980"/>
    <m/>
    <m/>
    <m/>
    <m/>
    <x v="1"/>
    <m/>
    <s v="VIP"/>
    <m/>
    <m/>
    <s v="Tidak"/>
    <s v="COD"/>
    <n v="70000"/>
    <s v="-"/>
    <n v="92820"/>
    <x v="20"/>
  </r>
  <r>
    <s v="1359257249"/>
    <d v="2026-07-04T00:00:00"/>
    <s v="MEIKA-BERKARYA"/>
    <s v="Meika Berkarya"/>
    <s v="6287818525580"/>
    <s v="Kab. Kuningan"/>
    <s v="Cilimus"/>
    <s v="Jl. Panawuan Indrapatra, Panawuan"/>
    <s v="Mastur (PS)"/>
    <s v="6285721225573"/>
    <x v="15"/>
    <s v="Kab. Magelang"/>
    <s v="Tempuran"/>
    <s v="Dusun. Pakeron RT/RW 01/07 Desa. Sumberarum (ANTRAKN LANGSUNG KE ALAMAT)"/>
    <n v="1"/>
    <s v="BARANG"/>
    <n v="100"/>
    <n v="0"/>
    <s v="EZ"/>
    <s v="Bulanan"/>
    <s v="Beli 1 Gratis 1 Sikat Punggug"/>
    <m/>
    <n v="20000"/>
    <n v="0"/>
    <n v="0"/>
    <n v="20000"/>
    <m/>
    <s v="Diskon"/>
    <n v="13000"/>
    <n v="7000"/>
    <n v="90000"/>
    <n v="1350"/>
    <s v="Mastur (PS)"/>
    <m/>
    <d v="2026-07-06T00:00:00"/>
    <m/>
    <x v="0"/>
    <m/>
    <s v="VIP"/>
    <m/>
    <m/>
    <s v="Tidak"/>
    <s v="COD"/>
    <n v="70000"/>
    <s v="Recon"/>
    <n v="81650"/>
    <x v="15"/>
  </r>
  <r>
    <s v="1360364443"/>
    <d v="2026-07-04T00:00:00"/>
    <s v="MEIKA-BERKARYA"/>
    <s v="Meika Berkarya"/>
    <s v="6287818525580"/>
    <s v="Kab. Kuningan"/>
    <s v="Cilimus"/>
    <s v="Jl. Panawuan Indrapatra, Panawuan, Kec. Cigandamekar, Kabupaten Kuningan, Jawa Barat"/>
    <s v="Dasmawi (Fr)"/>
    <s v="6282376618031"/>
    <x v="10"/>
    <s v="Kab. Ogan Komering Ulu Selatan"/>
    <s v="Buay Pemaca"/>
    <s v="Desa Sinar danau dusun tigawarung Bu murni air putih, Kec Buana pemaca"/>
    <n v="1"/>
    <s v="BARANG"/>
    <n v="100"/>
    <n v="0"/>
    <s v="EZ"/>
    <s v="Bulanan"/>
    <s v="1 TOPI KOMANDO (H)"/>
    <m/>
    <n v="37000"/>
    <n v="0"/>
    <n v="0"/>
    <n v="37000"/>
    <m/>
    <s v="Diskon"/>
    <n v="14800"/>
    <n v="22200"/>
    <n v="117000"/>
    <n v="1755"/>
    <m/>
    <m/>
    <m/>
    <s v="HUBUNGI PENERIMA (LANGSUNG ANTAR KE ALAMAT)"/>
    <x v="1"/>
    <m/>
    <s v="VIP"/>
    <m/>
    <m/>
    <s v="Tidak"/>
    <s v="COD"/>
    <n v="80000"/>
    <s v="-"/>
    <n v="93045"/>
    <x v="20"/>
  </r>
  <r>
    <s v="1359143284"/>
    <d v="2026-07-04T00:00:00"/>
    <s v="MEIKA-BERKARYA"/>
    <s v="Meika Berkarya"/>
    <s v="6287818525580"/>
    <s v="Kab. Kuningan"/>
    <s v="Cilimus"/>
    <s v="Jl. Panawuan Indrapatra, Panawuan"/>
    <s v="OKTOVIANUS BENU (Kin)"/>
    <s v="6281239340968"/>
    <x v="1"/>
    <s v="Kupang"/>
    <s v="Oebobo"/>
    <s v="Kelurahan Liliba RT 041 RW 01, Depan AMO Kupang (LANGSUNG DIANTARKAN KE ALAMAT)"/>
    <n v="1"/>
    <s v="BARANG"/>
    <n v="100"/>
    <n v="0"/>
    <s v="EZ"/>
    <s v="Bulanan"/>
    <s v="Beli 1 Gratis 1 Sikat Punggug"/>
    <m/>
    <n v="64000"/>
    <n v="0"/>
    <n v="0"/>
    <n v="64000"/>
    <m/>
    <s v="Diskon"/>
    <n v="25600"/>
    <n v="38400"/>
    <n v="134000"/>
    <n v="2010"/>
    <s v="OKTOVIANUS BENU (Kin)"/>
    <m/>
    <d v="2026-07-08T00:00:00"/>
    <m/>
    <x v="0"/>
    <m/>
    <s v="VIP"/>
    <m/>
    <m/>
    <s v="Tidak"/>
    <s v="COD"/>
    <n v="70000"/>
    <s v="-"/>
    <n v="93590"/>
    <x v="14"/>
  </r>
  <r>
    <s v="1359147099"/>
    <d v="2026-07-04T00:00:00"/>
    <s v="MEIKA-BERKARYA"/>
    <s v="Meika Berkarya"/>
    <s v="6287818525580"/>
    <s v="Kab. Kuningan"/>
    <s v="Cilimus"/>
    <s v="Jl. Panawuan Indrapatra, Panawuan"/>
    <s v="Teguh Imanulloh (Kin)"/>
    <s v="628987454919"/>
    <x v="24"/>
    <s v="Jakarta Timur"/>
    <s v="Cakung"/>
    <s v="Kampung Lio RT 015/03 No.36 Kelurahan Jatinegara"/>
    <n v="1"/>
    <s v="BARANG"/>
    <n v="100"/>
    <n v="0"/>
    <s v="EZ"/>
    <s v="Bulanan"/>
    <s v="Beli 1 Gratis 1 Sikat Punggug"/>
    <m/>
    <n v="14000"/>
    <n v="0"/>
    <n v="0"/>
    <n v="14000"/>
    <m/>
    <s v="Diskon"/>
    <n v="8000"/>
    <n v="6000"/>
    <n v="83500"/>
    <n v="1252.5"/>
    <s v="Teguh Imanulloh (Kin)"/>
    <m/>
    <d v="2026-07-06T00:00:00"/>
    <m/>
    <x v="0"/>
    <m/>
    <s v="VIP"/>
    <m/>
    <m/>
    <s v="Tidak"/>
    <s v="COD"/>
    <n v="69500"/>
    <s v="Recon"/>
    <n v="76247.5"/>
    <x v="15"/>
  </r>
  <r>
    <s v="1359192107"/>
    <d v="2026-07-04T00:00:00"/>
    <s v="MEIKA-BERKARYA"/>
    <s v="Meika Berkarya"/>
    <s v="6287818525580"/>
    <s v="Kab. Kuningan"/>
    <s v="Cilimus"/>
    <s v="Jl. Panawuan Indrapatra, Panawuan"/>
    <s v="Decole (Jj)"/>
    <s v="6285396481819"/>
    <x v="23"/>
    <s v="Kab. Konawe Selatan"/>
    <s v="Moramo"/>
    <s v="Kelurahan /Desa Amohola Kec. Moramo Patokan rumah depan Masjid Quba"/>
    <n v="1"/>
    <s v="BARANG"/>
    <n v="100"/>
    <n v="0"/>
    <s v="EZ"/>
    <s v="Bulanan"/>
    <s v="Beli 1 Gratis 1 Sikat Punggug"/>
    <m/>
    <n v="100000"/>
    <n v="0"/>
    <n v="0"/>
    <n v="100000"/>
    <m/>
    <s v="Diskon"/>
    <n v="40000"/>
    <n v="60000"/>
    <n v="170000"/>
    <n v="2550"/>
    <s v="Decole (Jj)"/>
    <m/>
    <d v="2026-07-09T00:00:00"/>
    <m/>
    <x v="0"/>
    <m/>
    <s v="VIP"/>
    <m/>
    <m/>
    <s v="Tidak"/>
    <s v="COD"/>
    <n v="70000"/>
    <s v="-"/>
    <n v="107450"/>
    <x v="7"/>
  </r>
  <r>
    <s v="1360323470"/>
    <d v="2026-07-04T00:00:00"/>
    <s v="MEIKA-BERKARYA"/>
    <s v="Meika Berkarya"/>
    <s v="6287818525580"/>
    <s v="Kab. Kuningan"/>
    <s v="Cilimus"/>
    <s v="Jl. Panawuan Indrapatra, Panawuan"/>
    <s v="Joni Abineno (Kin)"/>
    <s v="6281237215658"/>
    <x v="19"/>
    <s v="Kab. Kutai Timur"/>
    <s v="Muara Wahau"/>
    <s v="PT DSN Desa Muara Wahau Sp 2 (TELPON NO WHATSAPP PENERIMA)"/>
    <n v="1"/>
    <s v="BARANG"/>
    <n v="100"/>
    <n v="0"/>
    <s v="EZ"/>
    <s v="Bulanan"/>
    <s v="Beli 1 Pembesar Layar Hp"/>
    <m/>
    <n v="93000"/>
    <n v="0"/>
    <n v="0"/>
    <n v="93000"/>
    <m/>
    <s v="Diskon"/>
    <n v="37200"/>
    <n v="55800"/>
    <n v="163000"/>
    <n v="2445"/>
    <m/>
    <m/>
    <m/>
    <m/>
    <x v="1"/>
    <m/>
    <s v="VIP"/>
    <m/>
    <m/>
    <s v="Tidak"/>
    <s v="COD"/>
    <n v="70000"/>
    <s v="-"/>
    <n v="104755"/>
    <x v="20"/>
  </r>
  <r>
    <s v="1360357249"/>
    <d v="2026-07-04T00:00:00"/>
    <s v="MEIKA-BERKARYA"/>
    <s v="Meika Berkarya"/>
    <s v="6287818525580"/>
    <s v="Kab. Kuningan"/>
    <s v="Cilimus"/>
    <s v="Jl. Panawuan Indrapatra, Panawuan"/>
    <s v="Azzam (PS)"/>
    <s v="628114098812"/>
    <x v="23"/>
    <s v="Bau Bau"/>
    <s v="Betoambari"/>
    <s v="Lorong Perintis No 01 Jl. Sapati Manjawari Kelurahan. Katobengke (ANTRAKN LANGSUNG PAKET KE ALAMAT)"/>
    <n v="1"/>
    <s v="BARANG"/>
    <n v="100"/>
    <n v="0"/>
    <s v="EZ"/>
    <s v="Bulanan"/>
    <s v="Beli 1 Gratis 1 Sikat Punggug"/>
    <m/>
    <n v="91000"/>
    <n v="0"/>
    <n v="0"/>
    <n v="91000"/>
    <m/>
    <s v="Diskon"/>
    <n v="36400"/>
    <n v="54600"/>
    <n v="161000"/>
    <n v="2415"/>
    <m/>
    <m/>
    <m/>
    <m/>
    <x v="1"/>
    <m/>
    <s v="VIP"/>
    <m/>
    <m/>
    <s v="Tidak"/>
    <s v="COD"/>
    <n v="70000"/>
    <s v="-"/>
    <n v="103985"/>
    <x v="20"/>
  </r>
  <r>
    <s v="1360357357"/>
    <d v="2026-07-04T00:00:00"/>
    <s v="MEIKA-BERKARYA"/>
    <s v="Meika Berkarya"/>
    <s v="6287818525580"/>
    <s v="Kab. Kuningan"/>
    <s v="Cilimus"/>
    <s v="Jl. Panawuan Indrapatra, Panawuan"/>
    <s v="Margarida Soares (ib)"/>
    <s v="6282187447441"/>
    <x v="1"/>
    <s v="Kupang"/>
    <s v="Oebobo"/>
    <s v="Jln Hati Mulia VI/10, Kel:Oebobo Kec:Oebobo Kota Kupang NTT"/>
    <n v="1"/>
    <s v="BARANG"/>
    <n v="100"/>
    <n v="0"/>
    <s v="EZ"/>
    <s v="Bulanan"/>
    <s v="Beli 1 Gratis 1 Sikat Punggug Warna hijau dan biru"/>
    <m/>
    <n v="64000"/>
    <n v="0"/>
    <n v="0"/>
    <n v="64000"/>
    <m/>
    <s v="Diskon"/>
    <n v="25600"/>
    <n v="38400"/>
    <n v="134000"/>
    <n v="2010"/>
    <m/>
    <m/>
    <m/>
    <m/>
    <x v="1"/>
    <m/>
    <s v="VIP"/>
    <m/>
    <m/>
    <s v="Tidak"/>
    <s v="COD"/>
    <n v="70000"/>
    <s v="-"/>
    <n v="93590"/>
    <x v="20"/>
  </r>
  <r>
    <s v="1360323196"/>
    <d v="2026-07-04T00:00:00"/>
    <s v="MEIKA-BERKARYA"/>
    <s v="Meika Berkarya"/>
    <s v="6287818525580"/>
    <s v="Kab. Kuningan"/>
    <s v="Cilimus"/>
    <s v="Jl. Panawuan Indrapatra, Panawuan"/>
    <s v="Marthinus (Kin)"/>
    <s v="6282148383886"/>
    <x v="14"/>
    <s v="Kab. Luwu Utara"/>
    <s v="Mappedeceng"/>
    <s v="Dusun Kumila, Desa Uraso, Patokan Lokasi Bengkel Tomodachi/TOKO NN"/>
    <n v="1"/>
    <s v="BARANG"/>
    <n v="100"/>
    <n v="0"/>
    <s v="EZ"/>
    <s v="Bulanan"/>
    <s v="Beli 1 Pembesar Layar Hp"/>
    <m/>
    <n v="61000"/>
    <n v="0"/>
    <n v="0"/>
    <n v="61000"/>
    <m/>
    <s v="Diskon"/>
    <n v="24400"/>
    <n v="36600"/>
    <n v="131000"/>
    <n v="1965"/>
    <m/>
    <m/>
    <m/>
    <m/>
    <x v="1"/>
    <m/>
    <s v="VIP"/>
    <m/>
    <m/>
    <s v="Tidak"/>
    <s v="COD"/>
    <n v="70000"/>
    <s v="-"/>
    <n v="92435"/>
    <x v="20"/>
  </r>
  <r>
    <s v="1360360842"/>
    <d v="2026-07-04T00:00:00"/>
    <s v="MEIKA-BERKARYA"/>
    <s v="Meika Berkarya"/>
    <s v="6287818525580"/>
    <s v="Kab. Kuningan"/>
    <s v="Cilimus"/>
    <s v="Jl. Panawuan Indrapatra, Panawuan"/>
    <s v="Yosef jehata(Mar)."/>
    <s v="6281239085155"/>
    <x v="1"/>
    <s v="Kab. Manggarai"/>
    <s v="Langke Rembong"/>
    <s v="KEC. LANGKEREMBONG KAB. MANGGARAI NTT (DEPAN KAMPUS UNIKA ST. PAULUS RUTENG)KIRIM KR DINAS PPO SAJA"/>
    <n v="1"/>
    <s v="BARANG"/>
    <n v="100"/>
    <n v="0"/>
    <s v="EZ"/>
    <s v="Bulanan"/>
    <s v="Beli 1 Gratis 1 Sikat Punggug"/>
    <m/>
    <n v="83000"/>
    <n v="0"/>
    <n v="0"/>
    <n v="83000"/>
    <m/>
    <s v="Diskon"/>
    <n v="33200"/>
    <n v="49800"/>
    <n v="153000"/>
    <n v="2295"/>
    <m/>
    <m/>
    <m/>
    <m/>
    <x v="1"/>
    <m/>
    <s v="VIP"/>
    <m/>
    <m/>
    <s v="Tidak"/>
    <s v="COD"/>
    <n v="70000"/>
    <s v="-"/>
    <n v="100905"/>
    <x v="20"/>
  </r>
  <r>
    <s v="1360350700"/>
    <d v="2026-07-04T00:00:00"/>
    <s v="MEIKA-BERKARYA"/>
    <s v="Meika Berkarya"/>
    <s v="6287818525580"/>
    <s v="Kab. Kuningan"/>
    <s v="Cilimus"/>
    <s v="Jl. Panawuan Indrapatra, Panawuan"/>
    <s v="Syahferi Nur (PS)"/>
    <s v="6282269280124"/>
    <x v="22"/>
    <s v="Bandar Lampung"/>
    <s v="Tanjungkarang Pusat"/>
    <s v="Jl. H. Agus Salim Gang. Darma Bakti Bawah RT 05 Lk 1 no 41 Kelurahan. Kaliawi Persada  (rumah didepan depo air minum isi ulang pagar warna merah)"/>
    <n v="1"/>
    <s v="BARANG"/>
    <n v="100"/>
    <n v="0"/>
    <s v="EZ"/>
    <s v="Bulanan"/>
    <s v="Beli 1 Gratis 1 Sikat Punggug"/>
    <m/>
    <n v="22000"/>
    <n v="0"/>
    <n v="0"/>
    <n v="22000"/>
    <m/>
    <s v="Diskon"/>
    <n v="8800"/>
    <n v="13200"/>
    <n v="92000"/>
    <n v="1380"/>
    <s v="Syahferi Nur (PS)"/>
    <m/>
    <d v="2026-07-08T00:00:00"/>
    <m/>
    <x v="0"/>
    <m/>
    <s v="VIP"/>
    <m/>
    <m/>
    <s v="Tidak"/>
    <s v="COD"/>
    <n v="70000"/>
    <s v="-"/>
    <n v="77420"/>
    <x v="14"/>
  </r>
  <r>
    <s v="1360414368"/>
    <d v="2026-07-04T00:00:00"/>
    <s v="MEIKA-BERKARYA"/>
    <s v="Meika Berkarya"/>
    <s v="6287818525580"/>
    <s v="Kab. Kuningan"/>
    <s v="Cilimus"/>
    <s v="Jl. Panawuan Indrapatra, Panawuan"/>
    <s v="Wayan Elik (ib)"/>
    <s v="6282211146780"/>
    <x v="8"/>
    <s v="Kab. Poso"/>
    <s v="Poso Pesisir Selatan"/>
    <s v="desa Padalembara dekat lapangan dan sekolah SDN"/>
    <n v="1"/>
    <s v="BARANG"/>
    <n v="100"/>
    <n v="0"/>
    <s v="EZ"/>
    <s v="Bulanan"/>
    <s v="Beli 1 Gratis 1 Sikat Punggug"/>
    <m/>
    <n v="85000"/>
    <n v="0"/>
    <n v="0"/>
    <n v="85000"/>
    <m/>
    <s v="Diskon"/>
    <n v="34000"/>
    <n v="51000"/>
    <n v="155000"/>
    <n v="2325"/>
    <m/>
    <m/>
    <m/>
    <m/>
    <x v="1"/>
    <m/>
    <s v="VIP"/>
    <m/>
    <m/>
    <s v="Tidak"/>
    <s v="COD"/>
    <n v="70000"/>
    <s v="-"/>
    <n v="101675"/>
    <x v="20"/>
  </r>
  <r>
    <s v="1360322271"/>
    <d v="2026-07-04T00:00:00"/>
    <s v="MEIKA-BERKARYA"/>
    <s v="Meika Berkarya"/>
    <s v="6287818525580"/>
    <s v="Kab. Kuningan"/>
    <s v="Cilimus"/>
    <s v="Jl. Panawuan Indrapatra, Panawuan, Kec. Cigandamekar, Kabupaten Kuningan, Jawa Barat"/>
    <s v="Helena (sp)"/>
    <s v="6282192033171"/>
    <x v="8"/>
    <s v="Palu"/>
    <s v="Tatanga"/>
    <s v="Jln ganogo lorong 1 Kelurahan bayoge ( rumah dekat mesjid nuryahya ) Kec Tatanga"/>
    <n v="1"/>
    <s v="BARANG"/>
    <n v="100"/>
    <n v="0"/>
    <s v="EZ"/>
    <s v="Bulanan"/>
    <s v="1 SET GIGI PALSU"/>
    <m/>
    <n v="68000"/>
    <n v="0"/>
    <n v="0"/>
    <n v="68000"/>
    <m/>
    <s v="Diskon"/>
    <n v="27200"/>
    <n v="40800"/>
    <n v="128000"/>
    <n v="1920"/>
    <m/>
    <m/>
    <m/>
    <s v="HUBUNGI PENERIMA (LANGSUNG ANTAR KE ALAMAT)"/>
    <x v="1"/>
    <m/>
    <s v="VIP"/>
    <m/>
    <m/>
    <s v="Tidak"/>
    <s v="COD"/>
    <n v="60000"/>
    <s v="-"/>
    <n v="85280"/>
    <x v="20"/>
  </r>
  <r>
    <s v="1360317541"/>
    <d v="2026-07-04T00:00:00"/>
    <s v="MEIKA-BERKARYA"/>
    <s v="Meika Berkarya"/>
    <s v="6287818525580"/>
    <s v="Kab. Kuningan"/>
    <s v="Cilimus"/>
    <s v="Jl. Panawuan Indrapatra, Panawuan"/>
    <s v="Anto (ib)"/>
    <s v="6282284900354"/>
    <x v="6"/>
    <s v="Padang"/>
    <s v="Kuranji"/>
    <s v="Jln kpg tanjung RT 1 rw5 kel Kuranji kec Kuranji kota Padang Sumatra Barat"/>
    <n v="1"/>
    <s v="BARANG"/>
    <n v="100"/>
    <n v="0"/>
    <s v="EZ"/>
    <s v="Bulanan"/>
    <s v="Beli 1 Gratis 1 Sikat Punggug"/>
    <m/>
    <n v="38000"/>
    <n v="0"/>
    <n v="0"/>
    <n v="38000"/>
    <m/>
    <s v="Diskon"/>
    <n v="15200"/>
    <n v="22800"/>
    <n v="108000"/>
    <n v="1620"/>
    <s v="Anto (ib)"/>
    <m/>
    <d v="2026-07-08T00:00:00"/>
    <m/>
    <x v="0"/>
    <m/>
    <s v="VIP"/>
    <m/>
    <m/>
    <s v="Tidak"/>
    <s v="COD"/>
    <n v="70000"/>
    <s v="-"/>
    <n v="83580"/>
    <x v="14"/>
  </r>
  <r>
    <s v="1360344881"/>
    <d v="2026-07-04T00:00:00"/>
    <s v="MEIKA-BERKARYA"/>
    <s v="Meika Berkarya"/>
    <s v="6287818525580"/>
    <s v="Kab. Kuningan"/>
    <s v="Cilimus"/>
    <s v="Jl. Panawuan Indrapatra, Panawuan"/>
    <s v="Antonius Erwinas (Jj)"/>
    <s v="6285138817520"/>
    <x v="1"/>
    <s v="Kab. Flores Timur"/>
    <s v="Tanjung Bunga"/>
    <s v="Jln. Lakatola Kelurahan /Desa Bahinga RT 03 RW 01, masuk lorong depan jalan raya ada gardu, paling ujung"/>
    <n v="1"/>
    <s v="BARANG"/>
    <n v="100"/>
    <n v="0"/>
    <s v="EZ"/>
    <s v="Bulanan"/>
    <s v="Beli 1 Pembesar Layar Hp"/>
    <m/>
    <n v="100000"/>
    <n v="0"/>
    <n v="0"/>
    <n v="100000"/>
    <m/>
    <s v="Diskon"/>
    <n v="40000"/>
    <n v="60000"/>
    <n v="170000"/>
    <n v="2550"/>
    <m/>
    <m/>
    <m/>
    <m/>
    <x v="1"/>
    <m/>
    <s v="VIP"/>
    <m/>
    <m/>
    <s v="Tidak"/>
    <s v="COD"/>
    <n v="70000"/>
    <s v="-"/>
    <n v="107450"/>
    <x v="20"/>
  </r>
  <r>
    <s v="1360310987"/>
    <d v="2026-07-04T00:00:00"/>
    <s v="MEIKA-BERKARYA"/>
    <s v="Meika Berkarya"/>
    <s v="6287818525580"/>
    <s v="Kab. Kuningan"/>
    <s v="Cilimus"/>
    <s v="Jl. Panawuan Indrapatra, Panawuan"/>
    <s v="Daniel Daniel (IR)"/>
    <s v="628125557758"/>
    <x v="5"/>
    <s v="Kab. Ketapang"/>
    <s v="Delta Pawan"/>
    <s v="Jl. Rangge sentap Rt/RW 034/004 Kelurahan sukaharja Kec. Delta Pawan"/>
    <n v="1"/>
    <s v="BARANG"/>
    <n v="100"/>
    <n v="0"/>
    <s v="EZ"/>
    <s v="Bulanan"/>
    <s v="Beli 1 Gratis 1 Sikat Punggug"/>
    <m/>
    <n v="74000"/>
    <n v="0"/>
    <n v="0"/>
    <n v="74000"/>
    <m/>
    <s v="Diskon"/>
    <n v="29600"/>
    <n v="44400"/>
    <n v="142000"/>
    <n v="2130"/>
    <m/>
    <m/>
    <m/>
    <m/>
    <x v="1"/>
    <m/>
    <s v="VIP"/>
    <m/>
    <m/>
    <s v="Tidak"/>
    <s v="COD"/>
    <n v="68000"/>
    <s v="-"/>
    <n v="95470"/>
    <x v="20"/>
  </r>
  <r>
    <s v="1360406760"/>
    <d v="2026-07-04T00:00:00"/>
    <s v="MEIKA-BERKARYA"/>
    <s v="Meika Berkarya"/>
    <s v="6287818525580"/>
    <s v="Kab. Kuningan"/>
    <s v="Cilimus"/>
    <s v="Jl. Panawuan Indrapatra, Panawuan"/>
    <s v="M Alniadi(Mar)."/>
    <s v="628127451786"/>
    <x v="6"/>
    <s v="Kab. Lima Puluh Kota"/>
    <s v="Akabiluru"/>
    <s v="PLTA Batang Agam, Simpang Batu Ampar, Kec Akabiluru, Kab Lima Puluh Kota. Payakumbuh. SUMBAR   26252"/>
    <n v="1"/>
    <s v="BARANG"/>
    <n v="100"/>
    <n v="0"/>
    <s v="EZ"/>
    <s v="Bulanan"/>
    <s v="Beli 2 Gratis 2 Sikat Punggug"/>
    <m/>
    <n v="50000"/>
    <n v="0"/>
    <n v="0"/>
    <n v="50000"/>
    <m/>
    <s v="Diskon"/>
    <n v="20000"/>
    <n v="30000"/>
    <n v="0"/>
    <n v="0"/>
    <m/>
    <m/>
    <m/>
    <m/>
    <x v="1"/>
    <m/>
    <s v="VIP"/>
    <m/>
    <m/>
    <s v="Tidak"/>
    <s v="NONCOD"/>
    <n v="-50000"/>
    <s v="-"/>
    <n v="-30000"/>
    <x v="20"/>
  </r>
  <r>
    <s v="1360311917"/>
    <d v="2026-07-04T00:00:00"/>
    <s v="MEIKA-BERKARYA"/>
    <s v="Meika Berkarya"/>
    <s v="6287818525580"/>
    <s v="Kab. Kuningan"/>
    <s v="Cilimus"/>
    <s v="Jl. Panawuan Indrapatra, Panawuan"/>
    <s v="Dausmar(Mar)."/>
    <s v="6282371491857"/>
    <x v="6"/>
    <s v="Kab. Sijunjung"/>
    <s v="Sijunjung"/>
    <s v="Wisma Indah blok U/3 Muaro Gambok kec. Sijunjung Kab. Sinunjung Sumatera Barat"/>
    <n v="1"/>
    <s v="BARANG"/>
    <n v="100"/>
    <n v="0"/>
    <s v="EZ"/>
    <s v="Bulanan"/>
    <s v="Beli 2 Gratis 2 Sikat Punggug"/>
    <m/>
    <n v="49000"/>
    <n v="0"/>
    <n v="0"/>
    <n v="49000"/>
    <m/>
    <s v="Diskon"/>
    <n v="19600"/>
    <n v="29400"/>
    <n v="164000"/>
    <n v="2460"/>
    <m/>
    <m/>
    <m/>
    <m/>
    <x v="1"/>
    <m/>
    <s v="VIP"/>
    <m/>
    <m/>
    <s v="Tidak"/>
    <s v="COD"/>
    <n v="115000"/>
    <s v="-"/>
    <n v="132140"/>
    <x v="20"/>
  </r>
  <r>
    <s v="1360310840"/>
    <d v="2026-07-04T00:00:00"/>
    <s v="MEIKA-BERKARYA"/>
    <s v="Meika Berkarya"/>
    <s v="6287818525580"/>
    <s v="Kab. Kuningan"/>
    <s v="Cilimus"/>
    <s v="Jl. Panawuan Indrapatra, Panawuan, Kec. Cigandamekar, Kabupaten Kuningan, Jawa Barat"/>
    <s v="Paian Simanungkalit (Rs)"/>
    <s v="6281373599615"/>
    <x v="29"/>
    <s v="Kab. Bengkulu Utara"/>
    <s v="Kota Arga Makmur"/>
    <s v="Gg Melati, RT 005, Desa Rama Agung (Fotocopy subur) Kec Arga Makmur"/>
    <n v="1"/>
    <s v="BARANG"/>
    <n v="100"/>
    <n v="0"/>
    <s v="EZ"/>
    <s v="Bulanan"/>
    <s v="1 SET POMPA SEDOT MANUAL (1 POMPA DAN 1 SELANG)"/>
    <m/>
    <n v="63000"/>
    <n v="0"/>
    <n v="0"/>
    <n v="63000"/>
    <m/>
    <s v="Diskon"/>
    <n v="25200"/>
    <n v="37800"/>
    <n v="128000"/>
    <n v="1920"/>
    <s v="Paian Simanungkalit (Rs)"/>
    <m/>
    <d v="2026-07-08T00:00:00"/>
    <s v="HUBUNGI PENERIMA (LANGSUNG ANTAR KE ALAMAT)"/>
    <x v="0"/>
    <m/>
    <s v="VIP"/>
    <m/>
    <m/>
    <s v="Tidak"/>
    <s v="COD"/>
    <n v="65000"/>
    <s v="-"/>
    <n v="88280"/>
    <x v="14"/>
  </r>
  <r>
    <s v="1359461800"/>
    <d v="2026-07-04T00:00:00"/>
    <s v="MEIKA-BERKARYA"/>
    <s v="Meika Berkarya"/>
    <s v="6287818525580"/>
    <s v="Kab. Kuningan"/>
    <s v="Cilimus"/>
    <s v="Jl. Panawuan Indrapatra, Panawuan"/>
    <s v="Rons Sumelung (Jj)"/>
    <s v="6282278949364"/>
    <x v="3"/>
    <s v="Kab. Kep. Siau Tagulandang Biaro"/>
    <s v="Siau Timur Selatan"/>
    <s v="Kelurahan /Desa Bandil Lingkungan 3, Kompleks Kantor Desa, Kec. Siau Timur Selatan"/>
    <n v="1"/>
    <s v="BARANG"/>
    <n v="100"/>
    <n v="0"/>
    <s v="EZ"/>
    <s v="Bulanan"/>
    <s v="Beli 2 Pembesar Layar Hp"/>
    <m/>
    <n v="114000"/>
    <n v="0"/>
    <n v="0"/>
    <n v="114000"/>
    <m/>
    <s v="Diskon"/>
    <n v="45600"/>
    <n v="68400"/>
    <n v="219000"/>
    <n v="3285"/>
    <m/>
    <m/>
    <m/>
    <m/>
    <x v="1"/>
    <m/>
    <s v="VIP"/>
    <m/>
    <m/>
    <s v="Tidak"/>
    <s v="COD"/>
    <n v="105000"/>
    <s v="-"/>
    <n v="147315"/>
    <x v="20"/>
  </r>
  <r>
    <s v="1360406128"/>
    <d v="2026-07-04T00:00:00"/>
    <s v="MEIKA-BERKARYA"/>
    <s v="Meika Berkarya"/>
    <s v="6287818525580"/>
    <s v="Kab. Kuningan"/>
    <s v="Cilimus"/>
    <s v="Jl. Panawuan Indrapatra, Panawuan"/>
    <s v="Mustafa(Mar)."/>
    <s v="6285348923176"/>
    <x v="21"/>
    <s v="Kab. Kotabaru"/>
    <s v="Pulaulaut Sigam - Pulaulaut Utara"/>
    <s v="Jln.Purwosari Gg3 no75 rt06 rw04 Semayap . Kec. Pulau laut utara. KAB..Kotabaru .Kalsel."/>
    <n v="1"/>
    <s v="BARANG"/>
    <n v="100"/>
    <n v="0"/>
    <s v="EZ"/>
    <s v="Bulanan"/>
    <s v="Beli 1 Gratis 1 Sikat Punggug"/>
    <m/>
    <n v="73000"/>
    <n v="0"/>
    <n v="0"/>
    <n v="73000"/>
    <m/>
    <s v="Diskon"/>
    <n v="29200"/>
    <n v="43800"/>
    <n v="143000"/>
    <n v="2145"/>
    <s v="Mustafa(Mar)."/>
    <m/>
    <d v="2026-07-08T00:00:00"/>
    <m/>
    <x v="0"/>
    <m/>
    <s v="VIP"/>
    <m/>
    <m/>
    <s v="Tidak"/>
    <s v="COD"/>
    <n v="70000"/>
    <s v="-"/>
    <n v="97055"/>
    <x v="14"/>
  </r>
  <r>
    <s v="1360356341"/>
    <d v="2026-07-04T00:00:00"/>
    <s v="MEIKA-BERKARYA"/>
    <s v="Meika Berkarya"/>
    <s v="6287818525580"/>
    <s v="Kab. Kuningan"/>
    <s v="Cilimus"/>
    <s v="Jl. Panawuan Indrapatra, Panawuan"/>
    <s v="Nelfi Emi(Mar)."/>
    <s v="6281366480526"/>
    <x v="4"/>
    <s v="Kab. Batanghari"/>
    <s v="Muara Bulian"/>
    <s v="Jl.Sulthan Taha No.16 RT.10 RW.03 Kompleks Air Panas Kel.Rengas Condong Kec.Muara Bulian Kab. Batang Hari-Jambi Kode Pos 36613"/>
    <n v="1"/>
    <s v="BARANG"/>
    <n v="100"/>
    <n v="0"/>
    <s v="EZ"/>
    <s v="Bulanan"/>
    <s v="Beli 1 Gratis 1 Sikat Punggug"/>
    <m/>
    <n v="45000"/>
    <n v="0"/>
    <n v="0"/>
    <n v="45000"/>
    <m/>
    <s v="Diskon"/>
    <n v="18000"/>
    <n v="27000"/>
    <n v="115000"/>
    <n v="1725"/>
    <m/>
    <m/>
    <m/>
    <m/>
    <x v="1"/>
    <m/>
    <s v="VIP"/>
    <m/>
    <m/>
    <s v="Tidak"/>
    <s v="COD"/>
    <n v="70000"/>
    <s v="-"/>
    <n v="86275"/>
    <x v="20"/>
  </r>
  <r>
    <s v="1360328244"/>
    <d v="2026-07-04T00:00:00"/>
    <s v="MEIKA-BERKARYA"/>
    <s v="Meika Berkarya"/>
    <s v="6287818525580"/>
    <s v="Kab. Kuningan"/>
    <s v="Cilimus"/>
    <s v="Jl. Panawuan Indrapatra, Panawuan"/>
    <s v="HARANI,S.Pd (Kin)"/>
    <s v="6285396717575"/>
    <x v="23"/>
    <s v="Kab. Kolaka"/>
    <s v="Wolo"/>
    <s v="Jln. Toparuni Lingk. 2 Meriri Kelurahan Ulu Wolo, Patokan Pas Belakang Lapangan Sepak Bola Konggoasa"/>
    <n v="1"/>
    <s v="BARANG"/>
    <n v="100"/>
    <n v="0"/>
    <s v="EZ"/>
    <s v="Bulanan"/>
    <s v="Beli 1 Gratis 1 Sikat Punggug WARNA PINK DAN BIRU"/>
    <m/>
    <n v="91000"/>
    <n v="0"/>
    <n v="0"/>
    <n v="91000"/>
    <m/>
    <s v="Diskon"/>
    <n v="36400"/>
    <n v="54600"/>
    <n v="161000"/>
    <n v="2415"/>
    <m/>
    <m/>
    <m/>
    <m/>
    <x v="1"/>
    <m/>
    <s v="VIP"/>
    <m/>
    <m/>
    <s v="Tidak"/>
    <s v="COD"/>
    <n v="70000"/>
    <s v="-"/>
    <n v="103985"/>
    <x v="20"/>
  </r>
  <r>
    <s v="1360408051"/>
    <d v="2026-07-04T00:00:00"/>
    <s v="MEIKA-BERKARYA"/>
    <s v="Meika Berkarya"/>
    <s v="6287818525580"/>
    <s v="Kab. Kuningan"/>
    <s v="Cilimus"/>
    <s v="Jl. Panawuan Indrapatra, Panawuan"/>
    <s v="Mama Nurma Hani Od."/>
    <s v="6281549138226"/>
    <x v="5"/>
    <s v="Kab. Kapuas Hulu"/>
    <s v="Mentebah"/>
    <s v="Jln. Tritura Simpang 3 Kelurahan Mentebah Rt 2 Rw 1 Kec Mentebah (DIANTAR LANGSUNG KE ALAMAT PENERIMA)"/>
    <n v="1"/>
    <s v="BARANG"/>
    <n v="100"/>
    <n v="0"/>
    <s v="EZ"/>
    <s v="Bulanan"/>
    <s v="Beli 1 Gratis 1 Sikat Punggug"/>
    <m/>
    <n v="74000"/>
    <n v="0"/>
    <n v="0"/>
    <n v="74000"/>
    <m/>
    <s v="Diskon"/>
    <n v="29600"/>
    <n v="44400"/>
    <n v="144000"/>
    <n v="2160"/>
    <m/>
    <m/>
    <m/>
    <m/>
    <x v="1"/>
    <m/>
    <s v="VIP"/>
    <m/>
    <m/>
    <s v="Tidak"/>
    <s v="COD"/>
    <n v="70000"/>
    <s v="-"/>
    <n v="97440"/>
    <x v="20"/>
  </r>
  <r>
    <s v="1360440991"/>
    <d v="2026-07-04T00:00:00"/>
    <s v="MEIKA-BERKARYA"/>
    <s v="Meika Berkarya"/>
    <s v="6287818525580"/>
    <s v="Kab. Kuningan"/>
    <s v="Cilimus"/>
    <s v="Jl. Panawuan Indrapatra, Panawuan, Kec. Cigandamekar, Kabupaten Kuningan, Jawa Barat"/>
    <s v="Edy Dwi Aryani (ar)"/>
    <s v="6282373471254"/>
    <x v="10"/>
    <s v="Kab. Lahat"/>
    <s v="Kikim Selatan"/>
    <s v="Desa Banu Ayu patokan lewat rumah sekolah SD Banu Ayu ada gang belok kiri, Kecamatan Kikim selatan"/>
    <n v="1"/>
    <s v="BARANG"/>
    <n v="100"/>
    <n v="0"/>
    <s v="EZ"/>
    <s v="Bulanan"/>
    <s v="1 SET GIGI PALSU"/>
    <m/>
    <n v="37000"/>
    <n v="0"/>
    <n v="0"/>
    <n v="37000"/>
    <m/>
    <s v="Diskon"/>
    <n v="14800"/>
    <n v="22200"/>
    <n v="97000"/>
    <n v="1455"/>
    <m/>
    <m/>
    <m/>
    <s v="HUBUNGI PENERIMA (LANGSUNG ANTAR KE ALAMAT)"/>
    <x v="1"/>
    <m/>
    <s v="VIP"/>
    <m/>
    <m/>
    <s v="Tidak"/>
    <s v="COD"/>
    <n v="60000"/>
    <s v="-"/>
    <n v="73345"/>
    <x v="20"/>
  </r>
  <r>
    <s v="1360316643"/>
    <d v="2026-07-04T00:00:00"/>
    <s v="MEIKA-BERKARYA"/>
    <s v="Meika Berkarya"/>
    <s v="6287818525580"/>
    <s v="Kab. Kuningan"/>
    <s v="Cilimus"/>
    <s v="Jl. Panawuan Indrapatra, Panawuan"/>
    <s v="H.Haeruddin Syam (Jj)"/>
    <s v="62083136042698"/>
    <x v="14"/>
    <s v="Kab. Barru"/>
    <s v="Barru"/>
    <s v="Jl.Pramuka no.14 Kamara Kel.Tuwung Kec/Kab.Barru Prov.Sulawesi Selatan Patokan Rumah Samping Timur SD Inpres 17 Barru"/>
    <n v="1"/>
    <s v="BARANG"/>
    <n v="100"/>
    <n v="0"/>
    <s v="EZ"/>
    <s v="Bulanan"/>
    <s v="Beli 1 Gratis 1 Sikat Punggug"/>
    <m/>
    <n v="56000"/>
    <n v="0"/>
    <n v="0"/>
    <n v="56000"/>
    <m/>
    <s v="Diskon"/>
    <n v="22400"/>
    <n v="33600"/>
    <n v="126000"/>
    <n v="1890"/>
    <s v="H.Haeruddin Syam (Jj)"/>
    <m/>
    <d v="2026-07-09T00:00:00"/>
    <m/>
    <x v="0"/>
    <m/>
    <s v="VIP"/>
    <m/>
    <m/>
    <s v="Tidak"/>
    <s v="COD"/>
    <n v="70000"/>
    <s v="-"/>
    <n v="90510"/>
    <x v="7"/>
  </r>
  <r>
    <s v="1360327814"/>
    <d v="2026-07-04T00:00:00"/>
    <s v="MEIKA-BERKARYA"/>
    <s v="Meika Berkarya"/>
    <s v="6287818525580"/>
    <s v="Kab. Kuningan"/>
    <s v="Cilimus"/>
    <s v="Jl. Panawuan Indrapatra, Panawuan"/>
    <s v="B.SIBARANI (Jj)"/>
    <s v="6281316385384"/>
    <x v="24"/>
    <s v="Jakarta Selatan"/>
    <s v="Pasar Minggu"/>
    <s v="Komplek Polri Ex Brimob Gg. Rajawali 1 No. 14 Kelurahan Pejaten Barat Kec. Pasar Minggu"/>
    <n v="1"/>
    <s v="BARANG"/>
    <n v="100"/>
    <n v="0"/>
    <s v="EZ"/>
    <s v="Bulanan"/>
    <s v="Beli 1 Gratis 1 Sikat Punggug"/>
    <m/>
    <n v="14000"/>
    <n v="0"/>
    <n v="0"/>
    <n v="14000"/>
    <m/>
    <s v="Diskon"/>
    <n v="5600"/>
    <n v="8400"/>
    <n v="0"/>
    <n v="0"/>
    <s v="B.SIBARANI (Jj)"/>
    <m/>
    <d v="2026-07-06T00:00:00"/>
    <m/>
    <x v="0"/>
    <m/>
    <s v="VIP"/>
    <m/>
    <m/>
    <s v="Tidak"/>
    <s v="NONCOD"/>
    <n v="-14000"/>
    <s v="-"/>
    <n v="-8400"/>
    <x v="15"/>
  </r>
  <r>
    <s v="1360366090"/>
    <d v="2026-07-04T00:00:00"/>
    <s v="MEIKA-BERKARYA"/>
    <s v="Meika Berkarya"/>
    <s v="6287818525580"/>
    <s v="Kab. Kuningan"/>
    <s v="Cilimus"/>
    <s v="Jl. Panawuan Indrapatra, Panawuan, Kec. Cigandamekar, Kabupaten Kuningan, Jawa Barat"/>
    <s v="Risnawati (Rs)"/>
    <s v="62895402424480"/>
    <x v="6"/>
    <s v="Kab. Solok Selatan"/>
    <s v="Sangir Balai Janggo"/>
    <s v="Perumahan PT Ksi/Pasar Ksi, Desa Sungai Kunyit, Kec Sangir Balai Janggo"/>
    <n v="1"/>
    <s v="BARANG"/>
    <n v="100"/>
    <n v="0"/>
    <s v="EZ"/>
    <s v="Bulanan"/>
    <s v="1 SET POMPA SEDOT MANUAL (1 POMPA DAN 1 SELANG)"/>
    <m/>
    <n v="50000"/>
    <n v="0"/>
    <n v="0"/>
    <n v="50000"/>
    <m/>
    <s v="Diskon"/>
    <n v="20000"/>
    <n v="30000"/>
    <n v="120000"/>
    <n v="1800"/>
    <m/>
    <m/>
    <m/>
    <s v="HUBUNGI PENERIMA (LANGSUNG ANTAR KE ALAMAT)"/>
    <x v="1"/>
    <m/>
    <s v="VIP"/>
    <m/>
    <m/>
    <s v="Tidak"/>
    <s v="COD"/>
    <n v="70000"/>
    <s v="-"/>
    <n v="88200"/>
    <x v="20"/>
  </r>
  <r>
    <s v="1360422616"/>
    <d v="2026-07-04T00:00:00"/>
    <s v="MEIKA-BERKARYA"/>
    <s v="Meika Berkarya"/>
    <s v="6287818525580"/>
    <s v="Kab. Kuningan"/>
    <s v="Cilimus"/>
    <s v="Jl. Panawuan Indrapatra, Panawuan"/>
    <s v="Mokhamad Sonata (IR)"/>
    <s v="6281339512181"/>
    <x v="2"/>
    <s v="Kab. Dompu"/>
    <s v="Dompu"/>
    <s v="Jln Sultan Sirajuddin no 40 Dompu Link Sigi RT/RW 007/003 Kelurahan Karijawa Kec Dompu (Toko putra Kediri)"/>
    <n v="1"/>
    <s v="BARANG"/>
    <n v="100"/>
    <n v="0"/>
    <s v="EZ"/>
    <s v="Bulanan"/>
    <s v="Beli 2 Gratis 2 Sikat Punggug"/>
    <m/>
    <n v="56000"/>
    <n v="0"/>
    <n v="0"/>
    <n v="56000"/>
    <m/>
    <s v="Diskon"/>
    <n v="22400"/>
    <n v="33600"/>
    <n v="0"/>
    <n v="0"/>
    <m/>
    <m/>
    <m/>
    <m/>
    <x v="1"/>
    <m/>
    <s v="VIP"/>
    <m/>
    <m/>
    <s v="Tidak"/>
    <s v="NONCOD"/>
    <n v="-56000"/>
    <s v="-"/>
    <n v="-33600"/>
    <x v="20"/>
  </r>
  <r>
    <s v="1360369180"/>
    <d v="2026-07-04T00:00:00"/>
    <s v="MEIKA-BERKARYA"/>
    <s v="Meika Berkarya"/>
    <s v="6287818525580"/>
    <s v="Kab. Kuningan"/>
    <s v="Cilimus"/>
    <s v="Jl. Panawuan Indrapatra, Panawuan"/>
    <s v="Ahmad dani (IR)"/>
    <s v="6285382718115"/>
    <x v="22"/>
    <s v="Kab. Way Kanan"/>
    <s v="Pakuan Ratu"/>
    <s v="RT 1 RW 2 Desa Tanjung Serupa Kec Pakuan Ratu (Timur Lapangan bola bibit ikan)"/>
    <n v="1"/>
    <s v="BARANG"/>
    <n v="100"/>
    <n v="0"/>
    <s v="EZ"/>
    <s v="Bulanan"/>
    <s v="Beli 1 Gratis 1 Sikat Punggug"/>
    <m/>
    <n v="32000"/>
    <n v="0"/>
    <n v="0"/>
    <n v="32000"/>
    <m/>
    <s v="Diskon"/>
    <n v="12800"/>
    <n v="19200"/>
    <n v="102000"/>
    <n v="1530"/>
    <m/>
    <m/>
    <m/>
    <m/>
    <x v="1"/>
    <m/>
    <s v="VIP"/>
    <m/>
    <m/>
    <s v="Tidak"/>
    <s v="COD"/>
    <n v="70000"/>
    <s v="-"/>
    <n v="81270"/>
    <x v="20"/>
  </r>
  <r>
    <s v="1360315042"/>
    <d v="2026-07-04T00:00:00"/>
    <s v="MEIKA-BERKARYA"/>
    <s v="Meika Berkarya"/>
    <s v="6287818525580"/>
    <s v="Kab. Kuningan"/>
    <s v="Cilimus"/>
    <s v="Jl. Panawuan Indrapatra, Panawuan"/>
    <s v="Yustina Luet (Jj)"/>
    <s v="6282146203294"/>
    <x v="1"/>
    <s v="Kab. Manggarai Timur"/>
    <s v="Borong"/>
    <s v="Kelurahan /Desa Satar Peot Jln. Kihajar Dewantara, Patokan rumah Belakang SMP 11 Borong"/>
    <n v="1"/>
    <s v="BARANG"/>
    <n v="100"/>
    <n v="0"/>
    <s v="EZ"/>
    <s v="Bulanan"/>
    <s v="Beli 1 Gratis 1 Sikat Punggug"/>
    <m/>
    <n v="85000"/>
    <n v="0"/>
    <n v="0"/>
    <n v="85000"/>
    <m/>
    <s v="Diskon"/>
    <n v="34000"/>
    <n v="51000"/>
    <n v="155000"/>
    <n v="2325"/>
    <m/>
    <m/>
    <m/>
    <m/>
    <x v="1"/>
    <m/>
    <s v="VIP"/>
    <m/>
    <m/>
    <s v="Tidak"/>
    <s v="COD"/>
    <n v="70000"/>
    <s v="-"/>
    <n v="101675"/>
    <x v="20"/>
  </r>
  <r>
    <s v="1360409009"/>
    <d v="2026-07-04T00:00:00"/>
    <s v="MEIKA-BERKARYA"/>
    <s v="Meika Berkarya"/>
    <s v="6287818525580"/>
    <s v="Kab. Kuningan"/>
    <s v="Cilimus"/>
    <s v="Jl. Panawuan Indrapatra, Panawuan"/>
    <s v="Djoko Sariyanto (Kin)"/>
    <s v="6285733225757"/>
    <x v="16"/>
    <s v="Kab. Tuban"/>
    <s v="Tuban"/>
    <s v="Kel/Desa Kutorejo, Jl. Sunan Bonang Gang 4 No. 411 (LANGSUNG DIANTARKAN KE ALAMAT)"/>
    <n v="1"/>
    <s v="BARANG"/>
    <n v="100"/>
    <n v="0"/>
    <s v="EZ"/>
    <s v="Bulanan"/>
    <s v="Beli 1 Gratis 1 Sikat Punggug"/>
    <m/>
    <n v="29000"/>
    <n v="0"/>
    <n v="0"/>
    <n v="29000"/>
    <m/>
    <s v="Diskon"/>
    <n v="20000"/>
    <n v="9000"/>
    <n v="99000"/>
    <n v="1485"/>
    <s v="Djoko Sariyanto (Kin)"/>
    <m/>
    <d v="2026-07-06T00:00:00"/>
    <m/>
    <x v="0"/>
    <m/>
    <s v="VIP"/>
    <m/>
    <m/>
    <s v="Tidak"/>
    <s v="COD"/>
    <n v="70000"/>
    <s v="Recon"/>
    <n v="88515"/>
    <x v="15"/>
  </r>
  <r>
    <s v="1360315250"/>
    <d v="2026-07-04T00:00:00"/>
    <s v="MEIKA-BERKARYA"/>
    <s v="Meika Berkarya"/>
    <s v="6287818525580"/>
    <s v="Kab. Kuningan"/>
    <s v="Cilimus"/>
    <s v="Jl. Panawuan Indrapatra, Panawuan, Kec. Cigandamekar, Kabupaten Kuningan, Jawa Barat"/>
    <s v="Ading (Rs)"/>
    <s v="6289530223312"/>
    <x v="3"/>
    <s v="Kotamobagu"/>
    <s v="Kotamobagu Selatan"/>
    <s v="Desa Poyowa Kecil (Samping toko glori) Kec Kotamobagu Selatan"/>
    <n v="1"/>
    <s v="BARANG"/>
    <n v="100"/>
    <n v="0"/>
    <s v="EZ"/>
    <s v="Bulanan"/>
    <s v="1 SET GIGI PALSU"/>
    <m/>
    <n v="87000"/>
    <n v="0"/>
    <n v="0"/>
    <n v="87000"/>
    <m/>
    <s v="Diskon"/>
    <n v="34800"/>
    <n v="52200"/>
    <n v="147000"/>
    <n v="2205"/>
    <m/>
    <m/>
    <m/>
    <s v="HUBUNGI PENERIMA (LANGSUNG ANTAR KE ALAMAT)"/>
    <x v="1"/>
    <m/>
    <s v="VIP"/>
    <m/>
    <m/>
    <s v="Tidak"/>
    <s v="COD"/>
    <n v="60000"/>
    <s v="-"/>
    <n v="92595"/>
    <x v="20"/>
  </r>
  <r>
    <s v="1360499104"/>
    <d v="2026-07-04T00:00:00"/>
    <s v="MEIKA-BERKARYA"/>
    <s v="Meika Berkarya"/>
    <s v="6287818525580"/>
    <s v="Kab. Kuningan"/>
    <s v="Cilimus"/>
    <s v="Jl. Panawuan Indrapatra, Panawuan"/>
    <s v="Paulus (PS)"/>
    <s v="6281340148567"/>
    <x v="3"/>
    <s v="Bitung"/>
    <s v="Ranowulu"/>
    <s v="Lingkungan 3, RT 09 Kelurahan. Kumersot (ANTRAKN LANGSUNG KE ALAMAT)"/>
    <n v="1"/>
    <s v="BARANG"/>
    <n v="100"/>
    <n v="0"/>
    <s v="EZ"/>
    <s v="Bulanan"/>
    <s v="Beli 1 Gratis 1 Sikat Punggug"/>
    <m/>
    <n v="80000"/>
    <n v="0"/>
    <n v="0"/>
    <n v="80000"/>
    <m/>
    <s v="Diskon"/>
    <n v="32000"/>
    <n v="48000"/>
    <n v="150000"/>
    <n v="2250"/>
    <m/>
    <m/>
    <m/>
    <m/>
    <x v="1"/>
    <m/>
    <s v="VIP"/>
    <m/>
    <m/>
    <s v="Tidak"/>
    <s v="COD"/>
    <n v="70000"/>
    <s v="-"/>
    <n v="99750"/>
    <x v="20"/>
  </r>
  <r>
    <s v="1360152626"/>
    <d v="2026-07-04T00:00:00"/>
    <s v="MEIKA-BERKARYA"/>
    <s v="Meika Berkarya"/>
    <s v="6287818525580"/>
    <s v="Kab. Kuningan"/>
    <s v="Cilimus"/>
    <s v="Jl. Panawuan Indrapatra, Panawuan"/>
    <s v="H Multazam (ib)"/>
    <s v="6287763024257"/>
    <x v="2"/>
    <s v="Kab. Lombok Tengah"/>
    <s v="Batukliang"/>
    <s v="DS aikdarek kembang kerang RT 1 depan masjid Nurul yakin"/>
    <n v="1"/>
    <s v="BARANG"/>
    <n v="100"/>
    <n v="0"/>
    <s v="EZ"/>
    <s v="Bulanan"/>
    <s v="Beli 1 Gratis 1 Sikat Punggug"/>
    <m/>
    <n v="46000"/>
    <n v="0"/>
    <n v="0"/>
    <n v="46000"/>
    <m/>
    <s v="Diskon"/>
    <n v="18400"/>
    <n v="27600"/>
    <n v="116000"/>
    <n v="1740"/>
    <m/>
    <m/>
    <m/>
    <m/>
    <x v="1"/>
    <m/>
    <s v="VIP"/>
    <m/>
    <m/>
    <s v="Tidak"/>
    <s v="COD"/>
    <n v="70000"/>
    <s v="-"/>
    <n v="86660"/>
    <x v="20"/>
  </r>
  <r>
    <s v="1359939610"/>
    <d v="2026-07-04T00:00:00"/>
    <s v="MEIKA-BERKARYA"/>
    <s v="Meika Berkarya"/>
    <s v="6287818525580"/>
    <s v="Kab. Kuningan"/>
    <s v="Cilimus"/>
    <s v="Jl. Panawuan Indrapatra, Panawuan"/>
    <s v="Sipri Ngongo (IR)"/>
    <s v="6281246249366"/>
    <x v="1"/>
    <s v="Kab. Sumba Barat"/>
    <s v="Kota Waikabubak"/>
    <s v="Jalan Bhayangkara Kelurahan Komerda Kec Kota Waikabubak (Gang Polres depan gereja katolik, rumah 2 air lesplang biru)"/>
    <n v="1"/>
    <s v="BARANG"/>
    <n v="100"/>
    <n v="0"/>
    <s v="EZ"/>
    <s v="Bulanan"/>
    <s v="Beli 1 Gratis 1 Sikat Punggug"/>
    <m/>
    <n v="80000"/>
    <n v="0"/>
    <n v="0"/>
    <n v="80000"/>
    <m/>
    <s v="Diskon"/>
    <n v="32000"/>
    <n v="48000"/>
    <n v="150000"/>
    <n v="2250"/>
    <m/>
    <m/>
    <m/>
    <m/>
    <x v="1"/>
    <m/>
    <s v="VIP"/>
    <m/>
    <m/>
    <s v="Tidak"/>
    <s v="COD"/>
    <n v="70000"/>
    <s v="-"/>
    <n v="99750"/>
    <x v="20"/>
  </r>
  <r>
    <s v="1360171543"/>
    <d v="2026-07-04T00:00:00"/>
    <s v="MEIKA-BERKARYA"/>
    <s v="Meika Berkarya"/>
    <s v="6287818525580"/>
    <s v="Kab. Kuningan"/>
    <s v="Cilimus"/>
    <s v="Jl. Panawuan Indrapatra, Panawuan"/>
    <s v="I ketut wirawan (IR)"/>
    <s v="6287761497725"/>
    <x v="12"/>
    <s v="Kab. Badung"/>
    <s v="Abiansemal"/>
    <s v="Banjar baler pasar GG Jepun Bali no 11 Desa Darmasaba Kec Abiansemal"/>
    <n v="1"/>
    <s v="BARANG"/>
    <n v="100"/>
    <n v="0"/>
    <s v="EZ"/>
    <s v="Bulanan"/>
    <s v="Beli 1 Gratis 1 Sikat Punggug"/>
    <m/>
    <n v="30000"/>
    <n v="0"/>
    <n v="0"/>
    <n v="30000"/>
    <m/>
    <s v="Diskon"/>
    <n v="12000"/>
    <n v="18000"/>
    <n v="97000"/>
    <n v="1455"/>
    <s v="I ketut wirawan (IR)"/>
    <m/>
    <d v="2026-07-07T00:00:00"/>
    <m/>
    <x v="0"/>
    <m/>
    <s v="VIP"/>
    <m/>
    <m/>
    <s v="Tidak"/>
    <s v="COD"/>
    <n v="67000"/>
    <s v="Recon"/>
    <n v="77545"/>
    <x v="18"/>
  </r>
  <r>
    <s v="1360167157"/>
    <d v="2026-07-04T00:00:00"/>
    <s v="MEIKA-BERKARYA"/>
    <s v="Meika Berkarya"/>
    <s v="6287818525580"/>
    <s v="Kab. Kuningan"/>
    <s v="Cilimus"/>
    <s v="Jl. Panawuan Indrapatra, Panawuan"/>
    <s v="Kahar (Jj)"/>
    <s v="6282252078973"/>
    <x v="5"/>
    <s v="Kab. Kubu Raya"/>
    <s v="Sungai Raya"/>
    <s v="RM Porlang Kelurahan /Desa Limbung Dusun Sungai Durian, Depan Makam Muslim Sungai Durian"/>
    <n v="1"/>
    <s v="BARANG"/>
    <n v="100"/>
    <n v="0"/>
    <s v="EZ"/>
    <s v="Bulanan"/>
    <s v="Beli 1 Gratis 1 Sikat Punggug"/>
    <m/>
    <n v="44000"/>
    <n v="0"/>
    <n v="0"/>
    <n v="44000"/>
    <m/>
    <s v="Diskon"/>
    <n v="17600"/>
    <n v="26400"/>
    <n v="100000"/>
    <n v="1500"/>
    <m/>
    <m/>
    <m/>
    <m/>
    <x v="1"/>
    <m/>
    <s v="VIP"/>
    <m/>
    <m/>
    <s v="Tidak"/>
    <s v="COD"/>
    <n v="56000"/>
    <s v="-"/>
    <n v="72100"/>
    <x v="20"/>
  </r>
  <r>
    <s v="1360162154"/>
    <d v="2026-07-04T00:00:00"/>
    <s v="MEIKA-BERKARYA"/>
    <s v="Meika Berkarya"/>
    <s v="6287818525580"/>
    <s v="Kab. Kuningan"/>
    <s v="Cilimus"/>
    <s v="Jl. Panawuan Indrapatra, Panawuan"/>
    <s v="Diana Butarbutar (IR)"/>
    <s v="6281282713399"/>
    <x v="31"/>
    <s v="Batam"/>
    <s v="Sekupang"/>
    <s v="Tiban koperasi blok s No 7a RT 04 RW 05 Kelurahan Tiban Baru Kec Sekupang"/>
    <n v="1"/>
    <s v="BARANG"/>
    <n v="100"/>
    <n v="6500000"/>
    <s v="EZ"/>
    <s v="Bulanan"/>
    <s v="Beli 1 Gratis 1 Sikat Punggug"/>
    <s v="PERALATAN KOSMETIK"/>
    <n v="37000"/>
    <n v="0"/>
    <n v="0"/>
    <n v="37000"/>
    <m/>
    <s v="Diskon"/>
    <n v="14800"/>
    <n v="22200"/>
    <n v="107000"/>
    <n v="1605"/>
    <s v="Diana Butarbutar (IR)"/>
    <m/>
    <d v="2026-07-08T00:00:00"/>
    <m/>
    <x v="0"/>
    <m/>
    <s v="VIP"/>
    <m/>
    <m/>
    <s v="Tidak"/>
    <s v="COD"/>
    <n v="70000"/>
    <s v="-"/>
    <n v="83195"/>
    <x v="14"/>
  </r>
  <r>
    <s v="1359945886"/>
    <d v="2026-07-04T00:00:00"/>
    <s v="MEIKA-BERKARYA"/>
    <s v="Meika Berkarya"/>
    <s v="6287818525580"/>
    <s v="Kab. Kuningan"/>
    <s v="Cilimus"/>
    <s v="Jl. Panawuan Indrapatra, Panawuan"/>
    <s v="Edy Rosidi (ib)"/>
    <s v="628567500039"/>
    <x v="24"/>
    <s v="Jakarta Barat"/>
    <s v="Kalideres"/>
    <s v="Kp. Gaga Rt006/09 Semanan  kali deres  jln. Arti salah no 7"/>
    <n v="1"/>
    <s v="BARANG"/>
    <n v="100"/>
    <n v="0"/>
    <s v="EZ"/>
    <s v="Bulanan"/>
    <s v="Beli 1 Gratis 1 Sikat Punggug"/>
    <m/>
    <n v="14000"/>
    <n v="0"/>
    <n v="0"/>
    <n v="14000"/>
    <m/>
    <s v="Diskon"/>
    <n v="8000"/>
    <n v="6000"/>
    <n v="84000"/>
    <n v="1260"/>
    <m/>
    <m/>
    <m/>
    <m/>
    <x v="1"/>
    <m/>
    <s v="VIP"/>
    <m/>
    <m/>
    <s v="Tidak"/>
    <s v="COD"/>
    <n v="70000"/>
    <s v="-"/>
    <n v="76740"/>
    <x v="20"/>
  </r>
  <r>
    <s v="1360143558"/>
    <d v="2026-07-04T00:00:00"/>
    <s v="MEIKA-BERKARYA"/>
    <s v="Meika Berkarya"/>
    <s v="6287818525580"/>
    <s v="Kab. Kuningan"/>
    <s v="Cilimus"/>
    <s v="Jl. Panawuan Indrapatra, Panawuan"/>
    <s v="Andre (Jj)"/>
    <s v="6282343303831"/>
    <x v="5"/>
    <s v="Kab. Landak"/>
    <s v="Ngabang"/>
    <s v="Kelurahan /Desa Amboyo Selatan RT 02 RW 02 Kec. Ngabang, Patokan rumah dekat Jalan, rumah warna putih"/>
    <n v="1"/>
    <s v="BARANG"/>
    <n v="100"/>
    <n v="0"/>
    <s v="EZ"/>
    <s v="Bulanan"/>
    <s v="Beli 1 Pembesar Layar Hp"/>
    <m/>
    <n v="60000"/>
    <n v="0"/>
    <n v="0"/>
    <n v="60000"/>
    <m/>
    <s v="Diskon"/>
    <n v="24000"/>
    <n v="36000"/>
    <n v="130000"/>
    <n v="1950"/>
    <m/>
    <m/>
    <m/>
    <m/>
    <x v="1"/>
    <m/>
    <s v="VIP"/>
    <m/>
    <m/>
    <s v="Tidak"/>
    <s v="COD"/>
    <n v="70000"/>
    <s v="-"/>
    <n v="92050"/>
    <x v="20"/>
  </r>
  <r>
    <s v="1360140806"/>
    <d v="2026-07-04T00:00:00"/>
    <s v="MEIKA-BERKARYA"/>
    <s v="Meika Berkarya"/>
    <s v="6287818525580"/>
    <s v="Kab. Kuningan"/>
    <s v="Cilimus"/>
    <s v="Jl. Panawuan Indrapatra, Panawuan"/>
    <s v="Gidion Layuk (iaa)"/>
    <s v="6281342441180"/>
    <x v="14"/>
    <s v="Kab. Luwu Utara"/>
    <s v="Sabbang"/>
    <s v="Dusun Nusa Kelurahan Marobo Kecamatan Sabbang Kabupaten Luwu Utara Provinsi Sulawesi Selatan (Penjual Jagung)"/>
    <n v="1"/>
    <s v="BARANG"/>
    <n v="100"/>
    <n v="0"/>
    <s v="EZ"/>
    <s v="Bulanan"/>
    <s v="Beli 2 Gratis 2 Sikat Punggug"/>
    <m/>
    <n v="61000"/>
    <n v="0"/>
    <n v="0"/>
    <n v="61000"/>
    <m/>
    <s v="Diskon"/>
    <n v="24400"/>
    <n v="36600"/>
    <n v="176000"/>
    <n v="2640"/>
    <m/>
    <m/>
    <m/>
    <m/>
    <x v="1"/>
    <m/>
    <s v="VIP"/>
    <m/>
    <m/>
    <s v="Tidak"/>
    <s v="COD"/>
    <n v="115000"/>
    <s v="-"/>
    <n v="136760"/>
    <x v="20"/>
  </r>
  <r>
    <s v="1359943504"/>
    <d v="2026-07-04T00:00:00"/>
    <s v="MEIKA-BERKARYA"/>
    <s v="Meika Berkarya"/>
    <s v="6287818525580"/>
    <s v="Kab. Kuningan"/>
    <s v="Cilimus"/>
    <s v="Jl. Panawuan Indrapatra, Panawuan"/>
    <s v="Abdul Hadi (Kin)"/>
    <s v="6285389047754"/>
    <x v="21"/>
    <s v="Kab. Hulu Sungai Utara"/>
    <s v="Amuntai Tengah"/>
    <s v="Jl. Danau Terati RT 02 No.20 Kel/Desa Tangga Ulin Hulu"/>
    <n v="1"/>
    <s v="BARANG"/>
    <n v="100"/>
    <n v="0"/>
    <s v="EZ"/>
    <s v="Bulanan"/>
    <s v="Beli 1 Gratis 1 Sikat Punggug"/>
    <m/>
    <n v="54000"/>
    <n v="0"/>
    <n v="0"/>
    <n v="54000"/>
    <m/>
    <s v="Diskon"/>
    <n v="21600"/>
    <n v="32400"/>
    <n v="114000"/>
    <n v="1710"/>
    <s v="Abdul Hadi (Kin)"/>
    <m/>
    <d v="2026-07-08T00:00:00"/>
    <m/>
    <x v="0"/>
    <m/>
    <s v="VIP"/>
    <m/>
    <m/>
    <s v="Tidak"/>
    <s v="COD"/>
    <n v="60000"/>
    <s v="-"/>
    <n v="79890"/>
    <x v="14"/>
  </r>
  <r>
    <s v="1359943884"/>
    <d v="2026-07-04T00:00:00"/>
    <s v="MEIKA-BERKARYA"/>
    <s v="Meika Berkarya"/>
    <s v="6287818525580"/>
    <s v="Kab. Kuningan"/>
    <s v="Cilimus"/>
    <s v="Jl. Panawuan Indrapatra, Panawuan, Kec. Cigandamekar, Kabupaten Kuningan, Jawa Barat"/>
    <s v="Agus (ar)"/>
    <s v="6281243479376"/>
    <x v="23"/>
    <s v="Kendari"/>
    <s v="Kambu"/>
    <s v="Kelurahan Kambu Belakang kantor Lurah Kambu RT 05 RW 05, Kecamatan Kambu"/>
    <n v="1"/>
    <s v="BARANG"/>
    <n v="100"/>
    <n v="0"/>
    <s v="EZ"/>
    <s v="Bulanan"/>
    <s v="2 SET GIGI PALSU"/>
    <m/>
    <n v="68000"/>
    <n v="0"/>
    <n v="0"/>
    <n v="68000"/>
    <m/>
    <s v="Diskon"/>
    <n v="27200"/>
    <n v="40800"/>
    <n v="168000"/>
    <n v="2520"/>
    <m/>
    <m/>
    <m/>
    <s v="HUBUNGI PENERIMA (LANGSUNG ANTAR KE ALAMAT)"/>
    <x v="1"/>
    <m/>
    <s v="VIP"/>
    <m/>
    <m/>
    <s v="Tidak"/>
    <s v="COD"/>
    <n v="100000"/>
    <s v="-"/>
    <n v="124680"/>
    <x v="20"/>
  </r>
  <r>
    <s v="1360145704"/>
    <d v="2026-07-04T00:00:00"/>
    <s v="MEIKA-BERKARYA"/>
    <s v="Meika Berkarya"/>
    <s v="6287818525580"/>
    <s v="Kab. Kuningan"/>
    <s v="Cilimus"/>
    <s v="Jl. Panawuan Indrapatra, Panawuan, Kec. Cigandamekar, Kabupaten Kuningan, Jawa Barat"/>
    <s v="Sandro Sapotuk (Fr)"/>
    <s v="6281261736643"/>
    <x v="6"/>
    <s v="Kab. Kepulauan Mentawai"/>
    <s v="Siberut Utara"/>
    <s v="Desa Muara Sikabaluan Kedai malik, Kecamatan Siberut utara"/>
    <n v="1"/>
    <s v="BARANG"/>
    <n v="100"/>
    <n v="0"/>
    <s v="EZ"/>
    <s v="Bulanan"/>
    <s v="1 SET GIGI PALSU"/>
    <m/>
    <n v="50000"/>
    <n v="0"/>
    <n v="0"/>
    <n v="50000"/>
    <m/>
    <s v="Diskon"/>
    <n v="20000"/>
    <n v="30000"/>
    <n v="110000"/>
    <n v="1650"/>
    <m/>
    <m/>
    <m/>
    <s v="HUBUNGI PENERIMA (LANGSUNG ANTAR KE ALAMAT)"/>
    <x v="1"/>
    <m/>
    <s v="VIP"/>
    <m/>
    <m/>
    <s v="Tidak"/>
    <s v="COD"/>
    <n v="60000"/>
    <s v="-"/>
    <n v="78350"/>
    <x v="20"/>
  </r>
  <r>
    <s v="1360490237"/>
    <d v="2026-07-04T00:00:00"/>
    <s v="MEIKA-BERKARYA"/>
    <s v="Meika Berkarya"/>
    <s v="6287818525580"/>
    <s v="Kab. Kuningan"/>
    <s v="Cilimus"/>
    <s v="Jl. Panawuan Indrapatra, Panawuan"/>
    <s v="Diden Tambunan (Kin)"/>
    <s v="6281376883634"/>
    <x v="0"/>
    <s v="Pematangsiantar"/>
    <s v="Siantar Selatan"/>
    <s v="Kelurahan/Kampung Kristen, Jln. Toba 2 No. 76, Patokan Lokasinya Artha Kos 76"/>
    <n v="1"/>
    <s v="BARANG"/>
    <n v="100"/>
    <n v="0"/>
    <s v="EZ"/>
    <s v="Bulanan"/>
    <s v="Beli 2 Gratis 2 Sikat Punggug"/>
    <m/>
    <n v="50000"/>
    <n v="0"/>
    <n v="0"/>
    <n v="50000"/>
    <m/>
    <s v="Diskon"/>
    <n v="20000"/>
    <n v="30000"/>
    <n v="160000"/>
    <n v="2400"/>
    <m/>
    <m/>
    <m/>
    <m/>
    <x v="1"/>
    <m/>
    <s v="VIP"/>
    <m/>
    <m/>
    <s v="Tidak"/>
    <s v="COD"/>
    <n v="110000"/>
    <s v="-"/>
    <n v="127600"/>
    <x v="20"/>
  </r>
  <r>
    <s v="1360490382"/>
    <d v="2026-07-04T00:00:00"/>
    <s v="MEIKA-BERKARYA"/>
    <s v="Meika Berkarya"/>
    <s v="6287818525580"/>
    <s v="Kab. Kuningan"/>
    <s v="Cilimus"/>
    <s v="Jl. Panawuan Indrapatra, Panawuan"/>
    <s v="ROLAND E BOLLA (Kin)"/>
    <s v="6281339259565"/>
    <x v="1"/>
    <s v="Kab. Rote Ndao"/>
    <s v="Lobalain"/>
    <s v="Kompleks Perkantoran, Kel/Desa Lekunik (Samping Kantor Perizinan)"/>
    <n v="1"/>
    <s v="BARANG"/>
    <n v="100"/>
    <n v="0"/>
    <s v="EZ"/>
    <s v="Bulanan"/>
    <s v="Beli 1 Gratis 1 Sikat Punggug"/>
    <m/>
    <n v="85000"/>
    <n v="0"/>
    <n v="0"/>
    <n v="85000"/>
    <m/>
    <s v="Diskon"/>
    <n v="34000"/>
    <n v="51000"/>
    <n v="155000"/>
    <n v="2325"/>
    <m/>
    <m/>
    <m/>
    <m/>
    <x v="1"/>
    <m/>
    <s v="VIP"/>
    <m/>
    <m/>
    <s v="Tidak"/>
    <s v="COD"/>
    <n v="70000"/>
    <s v="-"/>
    <n v="101675"/>
    <x v="20"/>
  </r>
  <r>
    <s v="1359871427"/>
    <d v="2026-07-04T00:00:00"/>
    <s v="MEIKA-BERKARYA"/>
    <s v="Meika Berkarya"/>
    <s v="6287818525580"/>
    <s v="Kab. Kuningan"/>
    <s v="Cilimus"/>
    <s v="Jl. Panawuan Indrapatra, Panawuan"/>
    <s v="Susana Rachmat Od."/>
    <s v="6285129864752"/>
    <x v="26"/>
    <s v="Kab. Bogor"/>
    <s v="Sukaraja"/>
    <s v="Villa Bogor Indah 5 Blok CE 12 No. 4 Cluster Pelilan Kelurahan Pasir Jambu Kec Sukaraja Bogor (DIANTAR LANGSUNG KE ALAMAT PENERIMA)."/>
    <n v="1"/>
    <s v="BARANG"/>
    <n v="100"/>
    <n v="0"/>
    <s v="EZ"/>
    <s v="Bulanan"/>
    <s v="Beli 1 Gratis 1 Sikat Punggug"/>
    <m/>
    <n v="15000"/>
    <n v="0"/>
    <n v="0"/>
    <n v="15000"/>
    <m/>
    <s v="Diskon"/>
    <n v="9000"/>
    <n v="6000"/>
    <n v="83000"/>
    <n v="1245"/>
    <s v="Meika Berkarya"/>
    <m/>
    <d v="2026-07-08T00:00:00"/>
    <m/>
    <x v="1"/>
    <m/>
    <s v="VIP"/>
    <m/>
    <m/>
    <s v="Tidak"/>
    <s v="COD"/>
    <n v="68000"/>
    <s v="-"/>
    <n v="75755"/>
    <x v="14"/>
  </r>
  <r>
    <s v="1359857271"/>
    <d v="2026-07-04T00:00:00"/>
    <s v="MEIKA-BERKARYA"/>
    <s v="Meika Berkarya"/>
    <s v="6287818525580"/>
    <s v="Kab. Kuningan"/>
    <s v="Cilimus"/>
    <s v="Jl. Panawuan Indrapatra, Panawuan, Kec. Cigandamekar, Kabupaten Kuningan, Jawa Barat"/>
    <s v="Suharman (Rs)"/>
    <s v="6285148143075"/>
    <x v="5"/>
    <s v="Kab. Ketapang"/>
    <s v="Matan Hilir Utara"/>
    <s v="Jln Ketapang Sukadana KM 45, RT 01 RW 01, Desa Tanjung Baik Budi, Kec Matan Hilir Utara"/>
    <n v="1"/>
    <s v="BARANG"/>
    <n v="100"/>
    <n v="0"/>
    <s v="EZ"/>
    <s v="Bulanan"/>
    <s v="2 TOPI KOMANDO (H,C)"/>
    <m/>
    <n v="74000"/>
    <n v="0"/>
    <n v="0"/>
    <n v="74000"/>
    <m/>
    <s v="Diskon"/>
    <n v="29600"/>
    <n v="44400"/>
    <n v="184000"/>
    <n v="2760"/>
    <m/>
    <m/>
    <m/>
    <s v="HUBUNGI PENERIMA (LANGSUNG ANTAR KE ALAMAT)"/>
    <x v="1"/>
    <m/>
    <s v="VIP"/>
    <m/>
    <m/>
    <s v="Tidak"/>
    <s v="COD"/>
    <n v="110000"/>
    <s v="-"/>
    <n v="136840"/>
    <x v="20"/>
  </r>
  <r>
    <s v="1359863247"/>
    <d v="2026-07-04T00:00:00"/>
    <s v="MEIKA-BERKARYA"/>
    <s v="Meika Berkarya"/>
    <s v="6287818525580"/>
    <s v="Kab. Kuningan"/>
    <s v="Cilimus"/>
    <s v="Jl. Panawuan Indrapatra, Panawuan"/>
    <s v="Ampe Od."/>
    <s v="6282378932695"/>
    <x v="14"/>
    <s v="Kab. Enrekang"/>
    <s v="Alla"/>
    <s v="Kelurahan Buntusugi Kec Alla Enrekang (DIANTAR LANGSUNG KE ALAMAT PENERIMA) Belakang Toko Parlis Sudu/Rumah Puti."/>
    <n v="1"/>
    <s v="BARANG"/>
    <n v="100"/>
    <n v="0"/>
    <s v="EZ"/>
    <s v="Bulanan"/>
    <s v="Beli 1 Gratis 1 Sikat Punggug"/>
    <m/>
    <n v="61000"/>
    <n v="0"/>
    <n v="0"/>
    <n v="61000"/>
    <m/>
    <s v="Diskon"/>
    <n v="24400"/>
    <n v="36600"/>
    <n v="131000"/>
    <n v="1965"/>
    <s v="Ampe Od."/>
    <m/>
    <d v="2026-07-09T00:00:00"/>
    <m/>
    <x v="0"/>
    <m/>
    <s v="VIP"/>
    <m/>
    <m/>
    <s v="Tidak"/>
    <s v="COD"/>
    <n v="70000"/>
    <s v="-"/>
    <n v="92435"/>
    <x v="7"/>
  </r>
  <r>
    <s v="1359870020"/>
    <d v="2026-07-04T00:00:00"/>
    <s v="MEIKA-BERKARYA"/>
    <s v="Meika Berkarya"/>
    <s v="6287818525580"/>
    <s v="Kab. Kuningan"/>
    <s v="Cilimus"/>
    <s v="Jl. Panawuan Indrapatra, Panawuan"/>
    <s v="Mari Nus(Mar)."/>
    <s v="6282191364182"/>
    <x v="1"/>
    <s v="Kab. Kupang"/>
    <s v="Amarasi Barat"/>
    <s v="Rt 08 Rw 04 KAB. KUPANG. KEC. AMARASI BARAT DESA MERBAUN NTT (Dekat kantor desa Merbaun)"/>
    <n v="1"/>
    <s v="BARANG"/>
    <n v="100"/>
    <n v="0"/>
    <s v="EZ"/>
    <s v="Bulanan"/>
    <s v="Beli 1 Gratis 1 Sikat Punggug"/>
    <m/>
    <n v="78000"/>
    <n v="0"/>
    <n v="0"/>
    <n v="78000"/>
    <m/>
    <s v="Diskon"/>
    <n v="31200"/>
    <n v="46800"/>
    <n v="148000"/>
    <n v="2220"/>
    <m/>
    <m/>
    <m/>
    <m/>
    <x v="1"/>
    <m/>
    <s v="VIP"/>
    <m/>
    <m/>
    <s v="Tidak"/>
    <s v="COD"/>
    <n v="70000"/>
    <s v="-"/>
    <n v="98980"/>
    <x v="20"/>
  </r>
  <r>
    <s v="1360495517"/>
    <d v="2026-07-04T00:00:00"/>
    <s v="MEIKA-BERKARYA"/>
    <s v="Meika Berkarya"/>
    <s v="6287818525580"/>
    <s v="Kab. Kuningan"/>
    <s v="Cilimus"/>
    <s v="Jl. Panawuan Indrapatra, Panawuan, Kec. Cigandamekar, Kabupaten Kuningan, Jawa Barat"/>
    <s v="Bongot Simamora (ar)"/>
    <s v="6282236132451"/>
    <x v="0"/>
    <s v="Kab. Humbang Hasundutan"/>
    <s v="Dolok Sanggul"/>
    <s v="Dusun Sibaragas Desa Saitnihuta Rumah warna hijau Samping Gereja GPKB, Kecamatan Dolok Sanggul"/>
    <n v="1"/>
    <s v="BARANG"/>
    <n v="100"/>
    <n v="0"/>
    <s v="EZ"/>
    <s v="Bulanan"/>
    <s v="1 TOPI KOMANDO (H)"/>
    <m/>
    <n v="52000"/>
    <n v="0"/>
    <n v="0"/>
    <n v="52000"/>
    <m/>
    <s v="Diskon"/>
    <n v="20800"/>
    <n v="31200"/>
    <n v="132000"/>
    <n v="1980"/>
    <m/>
    <m/>
    <m/>
    <s v="HUBUNGI PENERIMA (LANGSUNG ANTAR KE ALAMAT)"/>
    <x v="1"/>
    <m/>
    <s v="VIP"/>
    <m/>
    <m/>
    <s v="Tidak"/>
    <s v="COD"/>
    <n v="80000"/>
    <s v="-"/>
    <n v="98820"/>
    <x v="20"/>
  </r>
  <r>
    <s v="1359893961"/>
    <d v="2026-07-04T00:00:00"/>
    <s v="MEIKA-BERKARYA"/>
    <s v="Meika Berkarya"/>
    <s v="6287818525580"/>
    <s v="Kab. Kuningan"/>
    <s v="Cilimus"/>
    <s v="Jl. Panawuan Indrapatra, Panawuan"/>
    <s v="Lulu Kusuma (Jj)"/>
    <s v="6285856039365"/>
    <x v="20"/>
    <s v="Kab. Bantul"/>
    <s v="Pajangan"/>
    <s v="Perum Guwasari Blok 6 Jln. Arim Biaya No. 72 Kelurahan /Desa Guwasari Kec. Pajangan"/>
    <n v="1"/>
    <s v="BARANG"/>
    <n v="100"/>
    <n v="0"/>
    <s v="EZ"/>
    <s v="Bulanan"/>
    <s v="Beli 1 Gratis 1 Sikat Punggug"/>
    <m/>
    <n v="20000"/>
    <n v="0"/>
    <n v="0"/>
    <n v="20000"/>
    <m/>
    <s v="Diskon"/>
    <n v="13000"/>
    <n v="7000"/>
    <n v="90000"/>
    <n v="1350"/>
    <s v="LULU"/>
    <m/>
    <d v="2026-07-07T00:00:00"/>
    <m/>
    <x v="0"/>
    <m/>
    <s v="VIP"/>
    <m/>
    <m/>
    <s v="Tidak"/>
    <s v="COD"/>
    <n v="70000"/>
    <s v="Recon"/>
    <n v="81650"/>
    <x v="18"/>
  </r>
  <r>
    <s v="1359899712"/>
    <d v="2026-07-04T00:00:00"/>
    <s v="MEIKA-BERKARYA"/>
    <s v="Meika Berkarya"/>
    <s v="6287818525580"/>
    <s v="Kab. Kuningan"/>
    <s v="Cilimus"/>
    <s v="Jl. Panawuan Indrapatra, Panawuan"/>
    <s v="I NYOMAN SADI (ib)"/>
    <s v="6281907027821"/>
    <x v="2"/>
    <s v="Mataram"/>
    <s v="Mataram"/>
    <s v="Jl. Pantai Malimbu no. 2 BTN Griya Pagutan Indah RT. 04 Kelurahan Pagutan Barat"/>
    <n v="1"/>
    <s v="BARANG"/>
    <n v="100"/>
    <n v="0"/>
    <s v="EZ"/>
    <s v="Bulanan"/>
    <s v="Beli 1 Gratis 1 Sikat Punggug"/>
    <m/>
    <n v="39000"/>
    <n v="0"/>
    <n v="0"/>
    <n v="39000"/>
    <m/>
    <s v="Diskon"/>
    <n v="15600"/>
    <n v="23400"/>
    <n v="109000"/>
    <n v="1635"/>
    <s v="I NYOMAN SADI (ib)"/>
    <m/>
    <d v="2026-07-08T00:00:00"/>
    <m/>
    <x v="0"/>
    <m/>
    <s v="VIP"/>
    <m/>
    <m/>
    <s v="Tidak"/>
    <s v="COD"/>
    <n v="70000"/>
    <s v="-"/>
    <n v="83965"/>
    <x v="14"/>
  </r>
  <r>
    <s v="1359876844"/>
    <d v="2026-07-04T00:00:00"/>
    <s v="MEIKA-BERKARYA"/>
    <s v="Meika Berkarya"/>
    <s v="6287818525580"/>
    <s v="Kab. Kuningan"/>
    <s v="Cilimus"/>
    <s v="Jl. Panawuan Indrapatra, Panawuan"/>
    <s v="Ambros deri (ib)"/>
    <s v="6281246904416"/>
    <x v="1"/>
    <s v="Kab. Sikka"/>
    <s v="Hewokloang"/>
    <s v="SMAS Katolik Santa Maria Rubit-Romanduru-Desa Rubit-Kec. Hewokloang-Kab. Sikka 86181"/>
    <n v="1"/>
    <s v="BARANG"/>
    <n v="100"/>
    <n v="0"/>
    <s v="EZ"/>
    <s v="Bulanan"/>
    <s v="Beli 1 Pembesar Layar Hp"/>
    <m/>
    <n v="80000"/>
    <n v="0"/>
    <n v="0"/>
    <n v="80000"/>
    <m/>
    <s v="Diskon"/>
    <n v="32000"/>
    <n v="48000"/>
    <n v="150000"/>
    <n v="2250"/>
    <m/>
    <m/>
    <m/>
    <m/>
    <x v="1"/>
    <m/>
    <s v="VIP"/>
    <m/>
    <m/>
    <s v="Tidak"/>
    <s v="COD"/>
    <n v="70000"/>
    <s v="-"/>
    <n v="99750"/>
    <x v="20"/>
  </r>
  <r>
    <s v="1359885710"/>
    <d v="2026-07-04T00:00:00"/>
    <s v="MEIKA-BERKARYA"/>
    <s v="Meika Berkarya"/>
    <s v="6287818525580"/>
    <s v="Kab. Kuningan"/>
    <s v="Cilimus"/>
    <s v="Jl. Panawuan Indrapatra, Panawuan"/>
    <s v="Yonathan rantepasang Od."/>
    <s v="6281275105449"/>
    <x v="31"/>
    <s v="Batam"/>
    <s v="Sekupang"/>
    <s v="Tiban satu blok D 150 RT 01 rw03 kelurahan patam lestari kec. Sekupang pulau Batam"/>
    <n v="1"/>
    <s v="BARANG"/>
    <n v="100"/>
    <n v="6500000"/>
    <s v="EZ"/>
    <s v="Bulanan"/>
    <s v="Beli 2 Gratis 2 Sikat Punggug"/>
    <s v="PERALATAN KOSMETIK"/>
    <n v="37000"/>
    <n v="0"/>
    <n v="0"/>
    <n v="37000"/>
    <m/>
    <s v="Diskon"/>
    <n v="14800"/>
    <n v="22200"/>
    <n v="152000"/>
    <n v="2280"/>
    <m/>
    <m/>
    <m/>
    <m/>
    <x v="1"/>
    <m/>
    <s v="VIP"/>
    <m/>
    <m/>
    <s v="Tidak"/>
    <s v="COD"/>
    <n v="115000"/>
    <s v="-"/>
    <n v="127520"/>
    <x v="20"/>
  </r>
  <r>
    <s v="1360185781"/>
    <d v="2026-07-04T00:00:00"/>
    <s v="MEIKA-BERKARYA"/>
    <s v="Meika Berkarya"/>
    <s v="6287818525580"/>
    <s v="Kab. Kuningan"/>
    <s v="Cilimus"/>
    <s v="Jl. Panawuan Indrapatra, Panawuan"/>
    <s v="Frederik Tandiama (ib)"/>
    <s v="6281342443887"/>
    <x v="14"/>
    <s v="Palopo"/>
    <s v="Bara"/>
    <s v="BTN Pepabri blok A6 no.11 kelurahan Buntudatu"/>
    <n v="1"/>
    <s v="BARANG"/>
    <n v="100"/>
    <n v="0"/>
    <s v="EZ"/>
    <s v="Bulanan"/>
    <s v="Beli 2 Gratis 2 Sikat Punggug"/>
    <m/>
    <n v="53000"/>
    <n v="0"/>
    <n v="0"/>
    <n v="53000"/>
    <m/>
    <s v="Diskon"/>
    <n v="21200"/>
    <n v="31800"/>
    <n v="168000"/>
    <n v="2520"/>
    <m/>
    <m/>
    <m/>
    <m/>
    <x v="1"/>
    <m/>
    <s v="VIP"/>
    <m/>
    <m/>
    <s v="Tidak"/>
    <s v="COD"/>
    <n v="115000"/>
    <s v="-"/>
    <n v="133680"/>
    <x v="20"/>
  </r>
  <r>
    <s v="1359992336"/>
    <d v="2026-07-04T00:00:00"/>
    <s v="MEIKA-BERKARYA"/>
    <s v="Meika Berkarya"/>
    <s v="6287818525580"/>
    <s v="Kab. Kuningan"/>
    <s v="Cilimus"/>
    <s v="Jl. Panawuan Indrapatra, Panawuan"/>
    <s v="St Juriati Od."/>
    <s v="6285343638635"/>
    <x v="14"/>
    <s v="Kab. Gowa"/>
    <s v="Pallangga"/>
    <s v="Bontoramba desa Bontoramba kec Pallangga Kab Gowa"/>
    <n v="1"/>
    <s v="BARANG"/>
    <n v="100"/>
    <n v="0"/>
    <s v="EZ"/>
    <s v="Bulanan"/>
    <s v="Beli 1 Gratis 1 Sikat Punggug"/>
    <m/>
    <n v="60000"/>
    <n v="0"/>
    <n v="0"/>
    <n v="60000"/>
    <m/>
    <s v="Diskon"/>
    <n v="24000"/>
    <n v="36000"/>
    <n v="130000"/>
    <n v="1950"/>
    <m/>
    <m/>
    <m/>
    <m/>
    <x v="1"/>
    <m/>
    <s v="VIP"/>
    <m/>
    <m/>
    <s v="Tidak"/>
    <s v="COD"/>
    <n v="70000"/>
    <s v="-"/>
    <n v="92050"/>
    <x v="20"/>
  </r>
  <r>
    <s v="1360005327"/>
    <d v="2026-07-04T00:00:00"/>
    <s v="MEIKA-BERKARYA"/>
    <s v="Meika Berkarya"/>
    <s v="6287818525580"/>
    <s v="Kab. Kuningan"/>
    <s v="Cilimus"/>
    <s v="Jl. Panawuan Indrapatra, Panawuan"/>
    <s v="Mandatan Paputingan (Jj)"/>
    <s v="6282189302645"/>
    <x v="3"/>
    <s v="Kab. Bolaang Mongondow"/>
    <s v="Lolak"/>
    <s v="Kelurahan /Desa Lolak Dusun 6 Jln. Pantai Losari Depan SDN 03 Lolak"/>
    <n v="1"/>
    <s v="BARANG"/>
    <n v="100"/>
    <n v="0"/>
    <s v="EZ"/>
    <s v="Bulanan"/>
    <s v="Beli 1 Gratis 1 Sikat Punggug"/>
    <m/>
    <n v="114000"/>
    <n v="0"/>
    <n v="0"/>
    <n v="114000"/>
    <m/>
    <s v="Diskon"/>
    <n v="45600"/>
    <n v="68400"/>
    <n v="184000"/>
    <n v="2760"/>
    <m/>
    <m/>
    <m/>
    <m/>
    <x v="1"/>
    <m/>
    <s v="VIP"/>
    <m/>
    <m/>
    <s v="Tidak"/>
    <s v="COD"/>
    <n v="70000"/>
    <s v="-"/>
    <n v="112840"/>
    <x v="20"/>
  </r>
  <r>
    <s v="1360063440"/>
    <d v="2026-07-04T00:00:00"/>
    <s v="MEIKA-BERKARYA"/>
    <s v="Meika Berkarya"/>
    <s v="6287818525580"/>
    <s v="Kab. Kuningan"/>
    <s v="Cilimus"/>
    <s v="Jl. Panawuan Indrapatra, Panawuan"/>
    <s v="Ronal Taruk allo (ib)"/>
    <s v="6281356494155"/>
    <x v="14"/>
    <s v="Kab. Toraja Utara"/>
    <s v="Awan Rante Karua"/>
    <s v="Desa lembang batu lotong rumah sang polo"/>
    <n v="1"/>
    <s v="BARANG"/>
    <n v="100"/>
    <n v="0"/>
    <s v="EZ"/>
    <s v="Bulanan"/>
    <s v="Beli 1 Pembesar Layar Hp"/>
    <m/>
    <n v="61000"/>
    <n v="0"/>
    <n v="0"/>
    <n v="61000"/>
    <m/>
    <s v="Diskon"/>
    <n v="24400"/>
    <n v="36600"/>
    <n v="131000"/>
    <n v="1965"/>
    <m/>
    <m/>
    <m/>
    <m/>
    <x v="1"/>
    <m/>
    <s v="VIP"/>
    <m/>
    <m/>
    <s v="Tidak"/>
    <s v="COD"/>
    <n v="70000"/>
    <s v="-"/>
    <n v="92435"/>
    <x v="20"/>
  </r>
  <r>
    <s v="1359983134"/>
    <d v="2026-07-04T00:00:00"/>
    <s v="MEIKA-BERKARYA"/>
    <s v="Meika Berkarya"/>
    <s v="6287818525580"/>
    <s v="Kab. Kuningan"/>
    <s v="Cilimus"/>
    <s v="Jl. Panawuan Indrapatra, Panawuan"/>
    <s v="Albert Tarigan Od."/>
    <s v="6282371462358"/>
    <x v="27"/>
    <s v="Pekanbaru"/>
    <s v="Binawidya - Tuahmadani"/>
    <s v="Jl. Suka Karya Gg. Ramin Indah No. 5 Kelurahan Tuah Karya Kec Tuah Madani (DIANTAR LANGSUNG KE ALAMAT PENERIMA) Di Belakang BERKAH MART."/>
    <n v="1"/>
    <s v="BARANG"/>
    <n v="100"/>
    <n v="0"/>
    <s v="EZ"/>
    <s v="Bulanan"/>
    <s v="Beli 1 Gratis 1 Sikat Punggug"/>
    <m/>
    <n v="43000"/>
    <n v="0"/>
    <n v="0"/>
    <n v="43000"/>
    <m/>
    <s v="Diskon"/>
    <n v="17200"/>
    <n v="25800"/>
    <n v="113000"/>
    <n v="1695"/>
    <s v="Albert Tarigan Od."/>
    <m/>
    <d v="2026-07-08T00:00:00"/>
    <m/>
    <x v="0"/>
    <m/>
    <s v="VIP"/>
    <m/>
    <m/>
    <s v="Tidak"/>
    <s v="COD"/>
    <n v="70000"/>
    <s v="-"/>
    <n v="85505"/>
    <x v="14"/>
  </r>
  <r>
    <s v="1359983677"/>
    <d v="2026-07-04T00:00:00"/>
    <s v="MEIKA-BERKARYA"/>
    <s v="Meika Berkarya"/>
    <s v="6287818525580"/>
    <s v="Kab. Kuningan"/>
    <s v="Cilimus"/>
    <s v="Jl. Panawuan Indrapatra, Panawuan"/>
    <s v="Budiarto(Mar)."/>
    <s v="6281288188450"/>
    <x v="26"/>
    <s v="Bekasi"/>
    <s v="Pondokmelati"/>
    <s v="Jl Raya Kp Sawah, Gg Budi (buntu) Kel. Jatimurni RT 004 RW 002 No. 4 Kec Pondok Melati, Kota Bekasi, Jawa Barat"/>
    <n v="1"/>
    <s v="BARANG"/>
    <n v="100"/>
    <n v="0"/>
    <s v="EZ"/>
    <s v="Bulanan"/>
    <s v="Beli 1 Gratis 1 Sikat Punggug"/>
    <m/>
    <n v="15000"/>
    <n v="0"/>
    <n v="0"/>
    <n v="15000"/>
    <m/>
    <s v="Diskon"/>
    <n v="9000"/>
    <n v="6000"/>
    <n v="85000"/>
    <n v="1275"/>
    <s v="Budiarto(Mar)."/>
    <m/>
    <d v="2026-07-06T00:00:00"/>
    <m/>
    <x v="0"/>
    <m/>
    <s v="VIP"/>
    <m/>
    <m/>
    <s v="Tidak"/>
    <s v="COD"/>
    <n v="70000"/>
    <s v="Recon"/>
    <n v="77725"/>
    <x v="15"/>
  </r>
  <r>
    <s v="1359988459"/>
    <d v="2026-07-04T00:00:00"/>
    <s v="MEIKA-BERKARYA"/>
    <s v="Meika Berkarya"/>
    <s v="6287818525580"/>
    <s v="Kab. Kuningan"/>
    <s v="Cilimus"/>
    <s v="Jl. Panawuan Indrapatra, Panawuan"/>
    <s v="Misdidusu (Kin)"/>
    <s v="6285331873175"/>
    <x v="16"/>
    <s v="Kab. Banyuwangi"/>
    <s v="Genteng"/>
    <s v="Dusun Kaliputih RT 01 RW 02 Desa Kembiritan (LANGSUNG DIANTARKAN KE ALAMAT)"/>
    <n v="1"/>
    <s v="BARANG"/>
    <n v="100"/>
    <n v="0"/>
    <s v="EZ"/>
    <s v="Bulanan"/>
    <s v="Beli 1 Gratis 1 Sikat Punggug"/>
    <m/>
    <n v="31000"/>
    <n v="0"/>
    <n v="0"/>
    <n v="31000"/>
    <m/>
    <s v="Diskon"/>
    <n v="22000"/>
    <n v="9000"/>
    <n v="99000"/>
    <n v="1485"/>
    <s v="Misdidusu (Kin)"/>
    <m/>
    <d v="2026-07-07T00:00:00"/>
    <m/>
    <x v="0"/>
    <m/>
    <s v="VIP"/>
    <m/>
    <m/>
    <s v="Tidak"/>
    <s v="COD"/>
    <n v="68000"/>
    <s v="Recon"/>
    <n v="88515"/>
    <x v="18"/>
  </r>
  <r>
    <s v="1360025575"/>
    <d v="2026-07-04T00:00:00"/>
    <s v="MEIKA-BERKARYA"/>
    <s v="Meika Berkarya"/>
    <s v="6287818525580"/>
    <s v="Kab. Kuningan"/>
    <s v="Cilimus"/>
    <s v="Jl. Panawuan Indrapatra, Panawuan, Kec. Cigandamekar, Kabupaten Kuningan, Jawa Barat"/>
    <s v="Kuat (Fr)"/>
    <s v="6285259864557"/>
    <x v="15"/>
    <s v="Kab. Banjarnegara"/>
    <s v="Batur"/>
    <s v="Desa Bakal RT04/RW03, Kecamatan Batur"/>
    <n v="1"/>
    <s v="BARANG"/>
    <n v="100"/>
    <n v="0"/>
    <s v="EZ"/>
    <s v="Bulanan"/>
    <s v="1 SET POMPA SEDOT MANUAL (1 POMPA DAN 1 SELANG)"/>
    <m/>
    <n v="25000"/>
    <n v="0"/>
    <n v="0"/>
    <n v="25000"/>
    <m/>
    <s v="Diskon"/>
    <n v="18000"/>
    <n v="7000"/>
    <n v="92000"/>
    <n v="1380"/>
    <s v="Kuat (Fr)"/>
    <m/>
    <d v="2026-07-06T00:00:00"/>
    <s v="HUBUNGI PENERIMA (LANGSUNG ANTAR KE ALAMAT)"/>
    <x v="0"/>
    <m/>
    <s v="VIP"/>
    <m/>
    <m/>
    <s v="Tidak"/>
    <s v="COD"/>
    <n v="67000"/>
    <s v="Recon"/>
    <n v="83620"/>
    <x v="15"/>
  </r>
  <r>
    <s v="1360028589"/>
    <d v="2026-07-04T00:00:00"/>
    <s v="MEIKA-BERKARYA"/>
    <s v="Meika Berkarya"/>
    <s v="6287818525580"/>
    <s v="Kab. Kuningan"/>
    <s v="Cilimus"/>
    <s v="Jl. Panawuan Indrapatra, Panawuan"/>
    <s v="Catrien Rumondor (PS)"/>
    <s v="6281347741980"/>
    <x v="3"/>
    <s v="Tomohon"/>
    <s v="Tomohon Barat"/>
    <s v="Lingkungan 7 home Kelurahan. Woloan III (rumah ke 2sebelum masuk  jalan sayap kasih  sebelah kanan jln raya )"/>
    <n v="1"/>
    <s v="BARANG"/>
    <n v="100"/>
    <n v="0"/>
    <s v="EZ"/>
    <s v="Bulanan"/>
    <s v="Beli 1 Gratis 1 Sikat Punggug"/>
    <m/>
    <n v="80000"/>
    <n v="0"/>
    <n v="0"/>
    <n v="80000"/>
    <m/>
    <s v="Diskon"/>
    <n v="32000"/>
    <n v="48000"/>
    <n v="150000"/>
    <n v="2250"/>
    <s v="Catrien Rumondor (PS)"/>
    <m/>
    <d v="2026-07-09T00:00:00"/>
    <m/>
    <x v="0"/>
    <m/>
    <s v="VIP"/>
    <m/>
    <m/>
    <s v="Tidak"/>
    <s v="COD"/>
    <n v="70000"/>
    <s v="-"/>
    <n v="99750"/>
    <x v="7"/>
  </r>
  <r>
    <s v="1360029868"/>
    <d v="2026-07-04T00:00:00"/>
    <s v="MEIKA-BERKARYA"/>
    <s v="Meika Berkarya"/>
    <s v="6287818525580"/>
    <s v="Kab. Kuningan"/>
    <s v="Cilimus"/>
    <s v="Jl. Panawuan Indrapatra, Panawuan"/>
    <s v="Meiwati Sianturi (Kin)"/>
    <s v="6281364128161"/>
    <x v="31"/>
    <s v="Batam"/>
    <s v="Batam Kota"/>
    <s v="Plamo Garden Blok B No. 16 Kelurahan Baloi Permai"/>
    <n v="1"/>
    <s v="BARANG"/>
    <n v="100"/>
    <n v="6500000"/>
    <s v="EZ"/>
    <s v="Bulanan"/>
    <s v="Beli 1 Gratis 1 Sikat Punggug"/>
    <s v="PERALATAN KOSMETIK"/>
    <n v="37000"/>
    <n v="0"/>
    <n v="0"/>
    <n v="37000"/>
    <m/>
    <s v="Diskon"/>
    <n v="14800"/>
    <n v="22200"/>
    <n v="107000"/>
    <n v="1605"/>
    <m/>
    <m/>
    <m/>
    <m/>
    <x v="1"/>
    <m/>
    <s v="VIP"/>
    <m/>
    <m/>
    <s v="Tidak"/>
    <s v="COD"/>
    <n v="70000"/>
    <s v="-"/>
    <n v="83195"/>
    <x v="20"/>
  </r>
  <r>
    <s v="1360060818"/>
    <d v="2026-07-04T00:00:00"/>
    <s v="MEIKA-BERKARYA"/>
    <s v="Meika Berkarya"/>
    <s v="6287818525580"/>
    <s v="Kab. Kuningan"/>
    <s v="Cilimus"/>
    <s v="Jl. Panawuan Indrapatra, Panawuan"/>
    <s v="Yanus Panda (Jj)"/>
    <s v="6281353205120"/>
    <x v="1"/>
    <s v="Kab. Sumba Timur"/>
    <s v="Kota Waingapu"/>
    <s v="Jln. Umbu Remu SH RT 15 Kelurahan/Desa Matawai, Patokan rumah samping SDN 2 Waingapu"/>
    <n v="1"/>
    <s v="BARANG"/>
    <n v="100"/>
    <n v="0"/>
    <s v="EZ"/>
    <s v="Bulanan"/>
    <s v="Beli 1 Pembesar Layar Hp"/>
    <m/>
    <n v="76000"/>
    <n v="0"/>
    <n v="0"/>
    <n v="76000"/>
    <m/>
    <s v="Diskon"/>
    <n v="30400"/>
    <n v="45600"/>
    <n v="146000"/>
    <n v="2190"/>
    <m/>
    <m/>
    <m/>
    <m/>
    <x v="1"/>
    <m/>
    <s v="VIP"/>
    <m/>
    <m/>
    <s v="Tidak"/>
    <s v="COD"/>
    <n v="70000"/>
    <s v="-"/>
    <n v="98210"/>
    <x v="20"/>
  </r>
  <r>
    <s v="1360058742"/>
    <d v="2026-07-04T00:00:00"/>
    <s v="MEIKA-BERKARYA"/>
    <s v="Meika Berkarya"/>
    <s v="6287818525580"/>
    <s v="Kab. Kuningan"/>
    <s v="Cilimus"/>
    <s v="Jl. Panawuan Indrapatra, Panawuan"/>
    <s v="Sahwaludin (Kin)"/>
    <s v="6281290558954"/>
    <x v="0"/>
    <s v="Kab. Deli Serdang"/>
    <s v="Hamparan Perak"/>
    <s v="Dusun 3 Desa Kota Datar, Patokan Depan Musholla Ar Rahman"/>
    <n v="1"/>
    <s v="BARANG"/>
    <n v="100"/>
    <n v="0"/>
    <s v="EZ"/>
    <s v="Bulanan"/>
    <s v="Beli 1 Gratis 1 Sikat Punggug"/>
    <m/>
    <n v="54000"/>
    <n v="0"/>
    <n v="0"/>
    <n v="54000"/>
    <m/>
    <s v="Diskon"/>
    <n v="21600"/>
    <n v="32400"/>
    <n v="113000"/>
    <n v="1695"/>
    <s v="Sahwaludin (Kin)"/>
    <m/>
    <d v="2026-07-09T00:00:00"/>
    <m/>
    <x v="0"/>
    <m/>
    <s v="VIP"/>
    <m/>
    <m/>
    <s v="Tidak"/>
    <s v="COD"/>
    <n v="59000"/>
    <s v="-"/>
    <n v="78905"/>
    <x v="7"/>
  </r>
  <r>
    <s v="1360058485"/>
    <d v="2026-07-04T00:00:00"/>
    <s v="MEIKA-BERKARYA"/>
    <s v="Meika Berkarya"/>
    <s v="6287818525580"/>
    <s v="Kab. Kuningan"/>
    <s v="Cilimus"/>
    <s v="Jl. Panawuan Indrapatra, Panawuan"/>
    <s v="Marlia (Kin)"/>
    <s v="6282344684155"/>
    <x v="14"/>
    <s v="Kab. Barru"/>
    <s v="Tanete Rilau"/>
    <s v="Jln. Tenri Sessu No.60 Desa Pancana, Patokan Sebelah Utara SD No. 64"/>
    <n v="1"/>
    <s v="BARANG"/>
    <n v="100"/>
    <n v="0"/>
    <s v="EZ"/>
    <s v="Bulanan"/>
    <s v="Beli 1 Gratis 1 Sikat Punggug"/>
    <m/>
    <n v="61000"/>
    <n v="0"/>
    <n v="0"/>
    <n v="61000"/>
    <m/>
    <s v="Diskon"/>
    <n v="24400"/>
    <n v="36600"/>
    <n v="131000"/>
    <n v="1965"/>
    <m/>
    <m/>
    <m/>
    <m/>
    <x v="1"/>
    <m/>
    <s v="VIP"/>
    <m/>
    <m/>
    <s v="Tidak"/>
    <s v="COD"/>
    <n v="70000"/>
    <s v="-"/>
    <n v="92435"/>
    <x v="20"/>
  </r>
  <r>
    <s v="1360122799"/>
    <d v="2026-07-04T00:00:00"/>
    <s v="MEIKA-BERKARYA"/>
    <s v="Meika Berkarya"/>
    <s v="6287818525580"/>
    <s v="Kab. Kuningan"/>
    <s v="Cilimus"/>
    <s v="Jl. Panawuan Indrapatra, Panawuan"/>
    <s v="Cheles Morga (Yn)"/>
    <s v="6282239411666"/>
    <x v="20"/>
    <s v="Kab. Sleman"/>
    <s v="Depok"/>
    <s v="Jl. Wahid Hasyim No. 129 Kost Mecmata House KM No. C/Atas Dusun Dabag Desa Condong Catur Kec Depok Kab Sleman (DIANTAR LANGSUNG KE ALAMAT PENERIMA)."/>
    <n v="1"/>
    <s v="BARANG"/>
    <n v="100"/>
    <n v="0"/>
    <s v="EZ"/>
    <s v="Bulanan"/>
    <s v="Beli 1 Pembesar Layar Hp"/>
    <m/>
    <n v="20000"/>
    <n v="0"/>
    <n v="0"/>
    <n v="20000"/>
    <m/>
    <s v="Diskon"/>
    <n v="13000"/>
    <n v="7000"/>
    <n v="90000"/>
    <n v="1350"/>
    <s v="Cheles Morga (Yn)"/>
    <m/>
    <d v="2026-07-06T00:00:00"/>
    <m/>
    <x v="0"/>
    <m/>
    <s v="VIP"/>
    <m/>
    <m/>
    <s v="Tidak"/>
    <s v="COD"/>
    <n v="70000"/>
    <s v="Recon"/>
    <n v="81650"/>
    <x v="15"/>
  </r>
  <r>
    <s v="1359968546"/>
    <d v="2026-07-04T00:00:00"/>
    <s v="MEIKA-BERKARYA"/>
    <s v="Meika Berkarya"/>
    <s v="6287818525580"/>
    <s v="Kab. Kuningan"/>
    <s v="Cilimus"/>
    <s v="Jl. Panawuan Indrapatra, Panawuan"/>
    <s v="Zodiq Hastariksa (Kin)"/>
    <s v="6285196941423"/>
    <x v="16"/>
    <s v="Surabaya"/>
    <s v="Gunung Anyar"/>
    <s v="Jl. Raya Wiguna Timur 1/21 RT 1 RW 4 Kelurahan Gunung Anyar Tambak"/>
    <n v="1"/>
    <s v="BARANG"/>
    <n v="100"/>
    <n v="0"/>
    <s v="EZ"/>
    <s v="Bulanan"/>
    <s v="Beli 1 Pembesar Layar Hp"/>
    <m/>
    <n v="21000"/>
    <n v="0"/>
    <n v="0"/>
    <n v="21000"/>
    <m/>
    <s v="Diskon"/>
    <n v="12000"/>
    <n v="9000"/>
    <n v="91000"/>
    <n v="1365"/>
    <m/>
    <m/>
    <m/>
    <m/>
    <x v="1"/>
    <m/>
    <s v="VIP"/>
    <m/>
    <m/>
    <s v="Tidak"/>
    <s v="COD"/>
    <n v="70000"/>
    <s v="-"/>
    <n v="80635"/>
    <x v="20"/>
  </r>
  <r>
    <s v="1360114817"/>
    <d v="2026-07-04T00:00:00"/>
    <s v="MEIKA-BERKARYA"/>
    <s v="Meika Berkarya"/>
    <s v="6287818525580"/>
    <s v="Kab. Kuningan"/>
    <s v="Cilimus"/>
    <s v="Jl. Panawuan Indrapatra, Panawuan"/>
    <s v="Muhammad Jon (IR)"/>
    <s v="6285271928447"/>
    <x v="6"/>
    <s v="Padang"/>
    <s v="Koto Tangah"/>
    <s v="Jln Tabek Batu Rt 02 Rw 09 kelurahan Air Pacah Kec Koto Tangah"/>
    <n v="1"/>
    <s v="BARANG"/>
    <n v="100"/>
    <n v="0"/>
    <s v="EZ"/>
    <s v="Bulanan"/>
    <s v="Beli 1 Gratis 1 Sikat Punggug"/>
    <m/>
    <n v="38000"/>
    <n v="0"/>
    <n v="0"/>
    <n v="38000"/>
    <m/>
    <s v="Diskon"/>
    <n v="15200"/>
    <n v="22800"/>
    <n v="108000"/>
    <n v="1620"/>
    <s v="Muhammad Jon (IR)"/>
    <m/>
    <d v="2026-07-08T00:00:00"/>
    <m/>
    <x v="0"/>
    <m/>
    <s v="VIP"/>
    <m/>
    <m/>
    <s v="Tidak"/>
    <s v="COD"/>
    <n v="70000"/>
    <s v="-"/>
    <n v="83580"/>
    <x v="14"/>
  </r>
  <r>
    <s v="1360132824"/>
    <d v="2026-07-04T00:00:00"/>
    <s v="MEIKA-BERKARYA"/>
    <s v="Meika Berkarya"/>
    <s v="6287818525580"/>
    <s v="Kab. Kuningan"/>
    <s v="Cilimus"/>
    <s v="Jl. Panawuan Indrapatra, Panawuan"/>
    <s v="Butet Gorga Harahap (ib) ,62 851-9980-2963"/>
    <s v="628815345974"/>
    <x v="24"/>
    <s v="Jakarta Selatan"/>
    <s v="Kebayoran Baru"/>
    <s v="Jln. Hang lekir 1 no. 5 Rt. 04 Rw. 06 Kelurahan Gunung. Kebayoran Baru. Jakarta Selatan. Letak rumah, persis di depan POM. Bensin."/>
    <n v="1"/>
    <s v="BARANG"/>
    <n v="100"/>
    <n v="0"/>
    <s v="EZ"/>
    <s v="Bulanan"/>
    <s v="Beli 2 Gratis 2 Sikat Punggug"/>
    <m/>
    <n v="14000"/>
    <n v="0"/>
    <n v="0"/>
    <n v="14000"/>
    <m/>
    <s v="Diskon"/>
    <n v="8000"/>
    <n v="6000"/>
    <n v="129000"/>
    <n v="1935"/>
    <m/>
    <m/>
    <m/>
    <m/>
    <x v="1"/>
    <m/>
    <s v="VIP"/>
    <m/>
    <m/>
    <s v="Tidak"/>
    <s v="COD"/>
    <n v="115000"/>
    <s v="-"/>
    <n v="121065"/>
    <x v="20"/>
  </r>
  <r>
    <s v="1360128372"/>
    <d v="2026-07-04T00:00:00"/>
    <s v="MEIKA-BERKARYA"/>
    <s v="Meika Berkarya"/>
    <s v="6287818525580"/>
    <s v="Kab. Kuningan"/>
    <s v="Cilimus"/>
    <s v="Jl. Panawuan Indrapatra, Panawuan"/>
    <s v="Marianus Boli(Mar)."/>
    <s v="6281346542055"/>
    <x v="32"/>
    <s v="Kab. Nunukan"/>
    <s v="Nunukan Selatan"/>
    <s v="Jalan lintas lapas RT 09 tanjung harapan Nunukan selatan Kel. Tanjung harapan Kec. Nunukan selatan Kab. Nunukan Kaltara(belakang lapas)"/>
    <n v="1"/>
    <s v="BARANG"/>
    <n v="100"/>
    <n v="0"/>
    <s v="EZ"/>
    <s v="Bulanan"/>
    <s v="Beli 1 Pembesar Layar Hp"/>
    <m/>
    <n v="75000"/>
    <n v="0"/>
    <n v="0"/>
    <n v="75000"/>
    <m/>
    <s v="Diskon"/>
    <n v="30000"/>
    <n v="45000"/>
    <n v="145000"/>
    <n v="2175"/>
    <m/>
    <m/>
    <m/>
    <m/>
    <x v="1"/>
    <m/>
    <s v="VIP"/>
    <m/>
    <m/>
    <s v="Tidak"/>
    <s v="COD"/>
    <n v="70000"/>
    <s v="-"/>
    <n v="97825"/>
    <x v="20"/>
  </r>
  <r>
    <s v="1360123331"/>
    <d v="2026-07-04T00:00:00"/>
    <s v="MEIKA-BERKARYA"/>
    <s v="Meika Berkarya"/>
    <s v="6287818525580"/>
    <s v="Kab. Kuningan"/>
    <s v="Cilimus"/>
    <s v="Jl. Panawuan Indrapatra, Panawuan"/>
    <s v="Barly Barulloh (PS)"/>
    <s v="6287797746126"/>
    <x v="26"/>
    <s v="Sukabumi"/>
    <s v="Cikole"/>
    <s v="Gang. Karimin RT 01 RW 08 Kelurahan. Selabatu (ANTRAKN LANGSUNG KE ALAMAT)"/>
    <n v="1"/>
    <s v="BARANG"/>
    <n v="100"/>
    <n v="0"/>
    <s v="EZ"/>
    <s v="Bulanan"/>
    <s v="Beli 1 Gratis 1 Sikat Punggug"/>
    <m/>
    <n v="12000"/>
    <n v="0"/>
    <n v="0"/>
    <n v="12000"/>
    <m/>
    <s v="Diskon"/>
    <n v="7000"/>
    <n v="5000"/>
    <n v="82000"/>
    <n v="1230"/>
    <m/>
    <m/>
    <m/>
    <m/>
    <x v="1"/>
    <m/>
    <s v="VIP"/>
    <m/>
    <m/>
    <s v="Tidak"/>
    <s v="COD"/>
    <n v="70000"/>
    <s v="-"/>
    <n v="75770"/>
    <x v="20"/>
  </r>
  <r>
    <s v="1359978651"/>
    <d v="2026-07-04T00:00:00"/>
    <s v="MEIKA-BERKARYA"/>
    <s v="Meika Berkarya"/>
    <s v="6287818525580"/>
    <s v="Kab. Kuningan"/>
    <s v="Cilimus"/>
    <s v="Jl. Panawuan Indrapatra, Panawuan"/>
    <s v=".Andreas nong gedo (iaa)"/>
    <s v="6285792811516"/>
    <x v="1"/>
    <s v="Kupang"/>
    <s v="Maulafa"/>
    <s v="Jln fetor Foenai gang putri malu 1 RT 36 RW 14 Kel.Oepura kec Maulafa kota Kupang Prov.NTT"/>
    <n v="1"/>
    <s v="BARANG"/>
    <n v="100"/>
    <n v="0"/>
    <s v="EZ"/>
    <s v="Bulanan"/>
    <s v="Beli 1 Gratis 1 Sikat Punggug"/>
    <m/>
    <n v="64000"/>
    <n v="0"/>
    <n v="0"/>
    <n v="64000"/>
    <m/>
    <s v="Diskon"/>
    <n v="25600"/>
    <n v="38400"/>
    <n v="134000"/>
    <n v="2010"/>
    <m/>
    <m/>
    <m/>
    <m/>
    <x v="1"/>
    <m/>
    <s v="VIP"/>
    <m/>
    <m/>
    <s v="Tidak"/>
    <s v="COD"/>
    <n v="70000"/>
    <s v="-"/>
    <n v="93590"/>
    <x v="20"/>
  </r>
  <r>
    <s v="1360094445"/>
    <d v="2026-07-04T00:00:00"/>
    <s v="MEIKA-BERKARYA"/>
    <s v="Meika Berkarya"/>
    <s v="6287818525580"/>
    <s v="Kab. Kuningan"/>
    <s v="Cilimus"/>
    <s v="Jl. Panawuan Indrapatra, Panawuan"/>
    <s v="Yanti (ib)"/>
    <s v="6282129476795"/>
    <x v="26"/>
    <s v="Kab. Bandung"/>
    <s v="Margahayu"/>
    <s v="Taman kopo indah Blok B no 83  desa margahayu tengah"/>
    <n v="1"/>
    <s v="BARANG"/>
    <n v="100"/>
    <n v="0"/>
    <s v="EZ"/>
    <s v="Bulanan"/>
    <s v="Beli 1 Gratis 1 Sikat Punggug"/>
    <m/>
    <n v="12000"/>
    <n v="0"/>
    <n v="0"/>
    <n v="12000"/>
    <m/>
    <s v="Diskon"/>
    <n v="7000"/>
    <n v="5000"/>
    <n v="82000"/>
    <n v="1230"/>
    <s v="Yanti (ib)"/>
    <m/>
    <d v="2026-07-05T00:00:00"/>
    <m/>
    <x v="0"/>
    <m/>
    <s v="VIP"/>
    <m/>
    <m/>
    <s v="Tidak"/>
    <s v="COD"/>
    <n v="70000"/>
    <s v="Recon"/>
    <n v="75770"/>
    <x v="25"/>
  </r>
  <r>
    <s v="1359982840"/>
    <d v="2026-07-04T00:00:00"/>
    <s v="MEIKA-BERKARYA"/>
    <s v="Meika Berkarya"/>
    <s v="6287818525580"/>
    <s v="Kab. Kuningan"/>
    <s v="Cilimus"/>
    <s v="Jl. Panawuan Indrapatra, Panawuan"/>
    <s v="Muhammad Arif Usadha (Jj)"/>
    <s v="6288222110568"/>
    <x v="15"/>
    <s v="Kab. Pekalongan"/>
    <s v="Tirto"/>
    <s v="Jln. KH. Ahmad Dahlan Gg. 14 No. 142 RT 003 RW 007 Kelurahan Tanjung Kec. Tirto"/>
    <n v="1"/>
    <s v="BARANG"/>
    <n v="100"/>
    <n v="0"/>
    <s v="EZ"/>
    <s v="Bulanan"/>
    <s v="Beli 1 Gratis 1 Sikat Punggug"/>
    <m/>
    <n v="25000"/>
    <n v="0"/>
    <n v="0"/>
    <n v="25000"/>
    <m/>
    <s v="Diskon"/>
    <n v="10000"/>
    <n v="15000"/>
    <n v="0"/>
    <n v="0"/>
    <s v="Muhammad Arif Usadha (Jj)"/>
    <m/>
    <d v="2026-07-06T00:00:00"/>
    <m/>
    <x v="0"/>
    <m/>
    <s v="VIP"/>
    <m/>
    <m/>
    <s v="Tidak"/>
    <s v="NONCOD"/>
    <n v="-25000"/>
    <s v="-"/>
    <n v="-15000"/>
    <x v="15"/>
  </r>
  <r>
    <s v="1360110946"/>
    <d v="2026-07-04T00:00:00"/>
    <s v="MEIKA-BERKARYA"/>
    <s v="Meika Berkarya"/>
    <s v="6287818525580"/>
    <s v="Kab. Kuningan"/>
    <s v="Cilimus"/>
    <s v="Jl. Panawuan Indrapatra, Panawuan"/>
    <s v="Syaifuddin (ib)"/>
    <s v="6282331063524"/>
    <x v="16"/>
    <s v="Kab. Gresik"/>
    <s v="Ujungpangkah"/>
    <s v="Jln.Kramat Barat RT 2 RW 6 no 4 Pangkahkulon Ujungpangkah Gresik pagar putih dekat musholla Al Huda"/>
    <n v="1"/>
    <s v="BARANG"/>
    <n v="100"/>
    <n v="0"/>
    <s v="EZ"/>
    <s v="Bulanan"/>
    <s v="Beli 1 Gratis 1 Sikat Punggug"/>
    <m/>
    <n v="24000"/>
    <n v="0"/>
    <n v="0"/>
    <n v="24000"/>
    <m/>
    <s v="Diskon"/>
    <n v="15000"/>
    <n v="9000"/>
    <n v="84000"/>
    <n v="1260"/>
    <s v="Syaifuddin (ib)"/>
    <m/>
    <d v="2026-07-07T00:00:00"/>
    <m/>
    <x v="0"/>
    <m/>
    <s v="VIP"/>
    <m/>
    <m/>
    <s v="Tidak"/>
    <s v="COD"/>
    <n v="60000"/>
    <s v="Recon"/>
    <n v="73740"/>
    <x v="18"/>
  </r>
  <r>
    <s v="1360107723"/>
    <d v="2026-07-04T00:00:00"/>
    <s v="MEIKA-BERKARYA"/>
    <s v="Meika Berkarya"/>
    <s v="6287818525580"/>
    <s v="Kab. Kuningan"/>
    <s v="Cilimus"/>
    <s v="Jl. Panawuan Indrapatra, Panawuan, Kec. Cigandamekar, Kabupaten Kuningan, Jawa Barat"/>
    <s v="Wiklif (Rs)"/>
    <s v="6282187707135"/>
    <x v="14"/>
    <s v="Kab. Luwu Utara"/>
    <s v="Baebunta"/>
    <s v="RW 01, Kel. Salassa (Samping Kantor Kelurahan Salassa) Kec Baebunta"/>
    <n v="1"/>
    <s v="BARANG"/>
    <n v="100"/>
    <n v="0"/>
    <s v="EZ"/>
    <s v="Bulanan"/>
    <s v="2 SET GIGI PALSU"/>
    <m/>
    <n v="61000"/>
    <n v="0"/>
    <n v="0"/>
    <n v="61000"/>
    <m/>
    <s v="Diskon"/>
    <n v="24400"/>
    <n v="36600"/>
    <n v="161000"/>
    <n v="2415"/>
    <m/>
    <m/>
    <m/>
    <s v="HUBUNGI PENERIMA (LANGSUNG ANTAR KE ALAMAT)"/>
    <x v="1"/>
    <m/>
    <s v="VIP"/>
    <m/>
    <m/>
    <s v="Tidak"/>
    <s v="COD"/>
    <n v="100000"/>
    <s v="-"/>
    <n v="121985"/>
    <x v="20"/>
  </r>
  <r>
    <s v="1360102937"/>
    <d v="2026-07-04T00:00:00"/>
    <s v="MEIKA-BERKARYA"/>
    <s v="Meika Berkarya"/>
    <s v="6287818525580"/>
    <s v="Kab. Kuningan"/>
    <s v="Cilimus"/>
    <s v="Jl. Panawuan Indrapatra, Panawuan"/>
    <s v="Irene Rapar Od."/>
    <s v="6281340064422"/>
    <x v="3"/>
    <s v="Kab. Bolaang Mongondow"/>
    <s v="Dumoga Timur"/>
    <s v="Desa Tambun Rt 1 Rw 1 Kec Dumoga Timur (DIANTAR LANGSUNG KE ALAMAT PENERIMA)."/>
    <n v="1"/>
    <s v="BARANG"/>
    <n v="100"/>
    <n v="0"/>
    <s v="EZ"/>
    <s v="Bulanan"/>
    <s v="Beli 1 Gratis 1 Sikat Punggug"/>
    <m/>
    <n v="114000"/>
    <n v="0"/>
    <n v="0"/>
    <n v="114000"/>
    <m/>
    <s v="Diskon"/>
    <n v="45600"/>
    <n v="68400"/>
    <n v="184000"/>
    <n v="2760"/>
    <s v="Irene Rapar Od."/>
    <m/>
    <d v="2026-07-09T00:00:00"/>
    <m/>
    <x v="0"/>
    <m/>
    <s v="VIP"/>
    <m/>
    <m/>
    <s v="Tidak"/>
    <s v="COD"/>
    <n v="70000"/>
    <s v="-"/>
    <n v="112840"/>
    <x v="7"/>
  </r>
  <r>
    <s v="1360466903"/>
    <d v="2026-07-04T00:00:00"/>
    <s v="MEIKA-BERKARYA"/>
    <s v="Meika Berkarya"/>
    <s v="6287818525580"/>
    <s v="Kab. Kuningan"/>
    <s v="Cilimus"/>
    <s v="Jl. Panawuan Indrapatra, Panawuan"/>
    <s v="Muh Syarif (PS)"/>
    <s v="6285823393720"/>
    <x v="14"/>
    <s v="Kab. Bantaeng"/>
    <s v="Bantaeng"/>
    <s v="Jalan. Poros Allu Kelurahan. Karatuang (Rumah sekitar 100 meter sebelum mesjid)"/>
    <n v="1"/>
    <s v="BARANG"/>
    <n v="100"/>
    <n v="0"/>
    <s v="EZ"/>
    <s v="Bulanan"/>
    <s v="Beli 1 Gratis 1 Sikat Punggug"/>
    <m/>
    <n v="53000"/>
    <n v="0"/>
    <n v="0"/>
    <n v="53000"/>
    <m/>
    <s v="Diskon"/>
    <n v="21200"/>
    <n v="31800"/>
    <n v="123000"/>
    <n v="1845"/>
    <m/>
    <m/>
    <m/>
    <m/>
    <x v="1"/>
    <m/>
    <s v="VIP"/>
    <m/>
    <m/>
    <s v="Tidak"/>
    <s v="COD"/>
    <n v="70000"/>
    <s v="-"/>
    <n v="89355"/>
    <x v="20"/>
  </r>
  <r>
    <s v="1360289458"/>
    <d v="2026-07-04T00:00:00"/>
    <s v="MEIKA-BERKARYA"/>
    <s v="Meika Berkarya"/>
    <s v="6287818525580"/>
    <s v="Kab. Kuningan"/>
    <s v="Cilimus"/>
    <s v="Jl. Panawuan Indrapatra, Panawuan"/>
    <s v="Komang Kayun (ib)"/>
    <s v="6287762924659"/>
    <x v="2"/>
    <s v="Kab. Lombok Barat"/>
    <s v="Narmada"/>
    <s v="Yat Kandel, desa Suranadi, Jln. lapangan Golf.barat Hotel Mawar,Penjahit ENI."/>
    <n v="1"/>
    <s v="BARANG"/>
    <n v="100"/>
    <n v="0"/>
    <s v="EZ"/>
    <s v="Bulanan"/>
    <s v="Beli 1 Gratis 1 Sikat Punggug"/>
    <m/>
    <n v="48000"/>
    <n v="0"/>
    <n v="0"/>
    <n v="48000"/>
    <m/>
    <s v="Diskon"/>
    <n v="19200"/>
    <n v="28800"/>
    <n v="118000"/>
    <n v="1770"/>
    <s v="Komang Kayun (ib)"/>
    <m/>
    <d v="2026-07-08T00:00:00"/>
    <m/>
    <x v="0"/>
    <m/>
    <s v="VIP"/>
    <m/>
    <m/>
    <s v="Tidak"/>
    <s v="COD"/>
    <n v="70000"/>
    <s v="-"/>
    <n v="87430"/>
    <x v="14"/>
  </r>
  <r>
    <s v="1359728531"/>
    <d v="2026-07-04T00:00:00"/>
    <s v="MEIKA-BERKARYA"/>
    <s v="Meika Berkarya"/>
    <s v="6287818525580"/>
    <s v="Kab. Kuningan"/>
    <s v="Cilimus"/>
    <s v="Jl. Panawuan Indrapatra, Panawuan"/>
    <s v="I Nyoman Sugita (ib)"/>
    <s v="6281338685131"/>
    <x v="12"/>
    <s v="Denpasar"/>
    <s v="Denpasar Timur"/>
    <s v="Jl. Hayam Wuruk 133 desa sumerta kelod"/>
    <n v="1"/>
    <s v="BARANG"/>
    <n v="100"/>
    <n v="0"/>
    <s v="EZ"/>
    <s v="Bulanan"/>
    <s v="Beli 1 Gratis 1 Sikat Punggug"/>
    <m/>
    <n v="30000"/>
    <n v="0"/>
    <n v="0"/>
    <n v="30000"/>
    <m/>
    <s v="Diskon"/>
    <n v="12000"/>
    <n v="18000"/>
    <n v="100000"/>
    <n v="1500"/>
    <s v="I Nyoman Sugita (ib)"/>
    <m/>
    <d v="2026-07-07T00:00:00"/>
    <m/>
    <x v="0"/>
    <m/>
    <s v="VIP"/>
    <m/>
    <m/>
    <s v="Tidak"/>
    <s v="COD"/>
    <n v="70000"/>
    <s v="Recon"/>
    <n v="80500"/>
    <x v="18"/>
  </r>
  <r>
    <s v="1360264931"/>
    <d v="2026-07-04T00:00:00"/>
    <s v="MEIKA-BERKARYA"/>
    <s v="Meika Berkarya"/>
    <s v="6287818525580"/>
    <s v="Kab. Kuningan"/>
    <s v="Cilimus"/>
    <s v="Jl. Panawuan Indrapatra, Panawuan, Kec. Cigandamekar, Kabupaten Kuningan, Jawa Barat"/>
    <s v="Danny Tondo/Daniel Dektos (Rs)"/>
    <s v="6285249612777"/>
    <x v="19"/>
    <s v="Balikpapan"/>
    <s v="Balikpapan Tengah"/>
    <s v="Jl RE Martadinata No 38, RT 65, Kelurahan Gunung Sari Ilir, Kec Balikpapan Tengah"/>
    <n v="1"/>
    <s v="BARANG"/>
    <n v="100"/>
    <n v="0"/>
    <s v="EZ"/>
    <s v="Bulanan"/>
    <s v="2 TOPI KOMANDO (H,C)"/>
    <m/>
    <n v="47000"/>
    <n v="0"/>
    <n v="0"/>
    <n v="47000"/>
    <m/>
    <s v="Diskon"/>
    <n v="18800"/>
    <n v="28200"/>
    <n v="0"/>
    <n v="0"/>
    <s v="ibu yuli"/>
    <s v="Ibu Rumah Tangga"/>
    <d v="2026-07-08T00:00:00"/>
    <s v="HUBUNGI PENERIMA (LANGSUNG ANTAR KE ALAMAT)"/>
    <x v="0"/>
    <m/>
    <s v="VIP"/>
    <m/>
    <m/>
    <s v="Tidak"/>
    <s v="NONCOD"/>
    <n v="-47000"/>
    <s v="-"/>
    <n v="-28200"/>
    <x v="14"/>
  </r>
  <r>
    <s v="1360267412"/>
    <d v="2026-07-04T00:00:00"/>
    <s v="MEIKA-BERKARYA"/>
    <s v="Meika Berkarya"/>
    <s v="6287818525580"/>
    <s v="Kab. Kuningan"/>
    <s v="Cilimus"/>
    <s v="Jl. Panawuan Indrapatra, Panawuan, Kec. Cigandamekar, Kabupaten Kuningan, Jawa Barat"/>
    <s v="Husni Thamrin (ar)"/>
    <s v="6282269939616"/>
    <x v="4"/>
    <s v="Kab. Sarolangun"/>
    <s v="Singkut"/>
    <s v="Jl Lorong Artis RT 24 kelurahan bukit tigo, Kecamatan Singkut"/>
    <n v="1"/>
    <s v="BARANG"/>
    <n v="100"/>
    <n v="0"/>
    <s v="EZ"/>
    <s v="Bulanan"/>
    <s v="1 SET GIGI PALSU"/>
    <m/>
    <n v="44000"/>
    <n v="0"/>
    <n v="0"/>
    <n v="44000"/>
    <m/>
    <s v="Diskon"/>
    <n v="17600"/>
    <n v="26400"/>
    <n v="108000"/>
    <n v="1620"/>
    <m/>
    <m/>
    <m/>
    <s v="HUBUNGI PENERIMA (LANGSUNG ANTAR KE ALAMAT)"/>
    <x v="1"/>
    <m/>
    <s v="VIP"/>
    <m/>
    <m/>
    <s v="Tidak"/>
    <s v="COD"/>
    <n v="64000"/>
    <s v="-"/>
    <n v="79980"/>
    <x v="20"/>
  </r>
  <r>
    <s v="1359691528"/>
    <d v="2026-07-04T00:00:00"/>
    <s v="MEIKA-BERKARYA"/>
    <s v="Meika Berkarya"/>
    <s v="6287818525580"/>
    <s v="Kab. Kuningan"/>
    <s v="Cilimus"/>
    <s v="Jl. Panawuan Indrapatra, Panawuan"/>
    <s v="Kido h Bartim (Jj)"/>
    <s v="6285252710039"/>
    <x v="13"/>
    <s v="Kab. Gunung Mas"/>
    <s v="Tewah"/>
    <s v="Jl. Hentak RT 6 No. 06 Kelurahan /Desa Tewah Kec. Tewah Kab. Gunung Mas"/>
    <n v="1"/>
    <s v="BARANG"/>
    <n v="100"/>
    <n v="0"/>
    <s v="EZ"/>
    <s v="Bulanan"/>
    <s v="Beli 1 Gratis 1 Sikat Punggug"/>
    <m/>
    <n v="74000"/>
    <n v="0"/>
    <n v="0"/>
    <n v="74000"/>
    <m/>
    <s v="Diskon"/>
    <n v="29600"/>
    <n v="44400"/>
    <n v="144000"/>
    <n v="2160"/>
    <m/>
    <m/>
    <m/>
    <m/>
    <x v="1"/>
    <m/>
    <s v="VIP"/>
    <m/>
    <m/>
    <s v="Tidak"/>
    <s v="COD"/>
    <n v="70000"/>
    <s v="-"/>
    <n v="97440"/>
    <x v="20"/>
  </r>
  <r>
    <s v="1359700120"/>
    <d v="2026-07-04T00:00:00"/>
    <s v="MEIKA-BERKARYA"/>
    <s v="Meika Berkarya"/>
    <s v="6287818525580"/>
    <s v="Kab. Kuningan"/>
    <s v="Cilimus"/>
    <s v="Jl. Panawuan Indrapatra, Panawuan"/>
    <s v="Tarpemi Lajir (IR)"/>
    <s v="6282388432766"/>
    <x v="6"/>
    <s v="Kab. Sijunjung"/>
    <s v="Sijunjung"/>
    <s v="Jorong Koman Kacik Nagari Pematang Panjang Kec Sijunjung"/>
    <n v="1"/>
    <s v="BARANG"/>
    <n v="100"/>
    <n v="0"/>
    <s v="EZ"/>
    <s v="Bulanan"/>
    <s v="Beli 1 Gratis 1 Sikat Punggug"/>
    <m/>
    <n v="49000"/>
    <n v="0"/>
    <n v="0"/>
    <n v="49000"/>
    <m/>
    <s v="Diskon"/>
    <n v="19600"/>
    <n v="29400"/>
    <n v="119000"/>
    <n v="1785"/>
    <m/>
    <m/>
    <m/>
    <m/>
    <x v="1"/>
    <m/>
    <s v="VIP"/>
    <m/>
    <m/>
    <s v="Tidak"/>
    <s v="COD"/>
    <n v="70000"/>
    <s v="-"/>
    <n v="87815"/>
    <x v="20"/>
  </r>
  <r>
    <s v="1360245822"/>
    <d v="2026-07-04T00:00:00"/>
    <s v="MEIKA-BERKARYA"/>
    <s v="Meika Berkarya"/>
    <s v="6287818525580"/>
    <s v="Kab. Kuningan"/>
    <s v="Cilimus"/>
    <s v="Jl. Panawuan Indrapatra, Panawuan"/>
    <s v="Karyana pangkalan Od."/>
    <s v="6282125466695"/>
    <x v="26"/>
    <s v="Bogor"/>
    <s v="Bogor Utara"/>
    <s v="Rt 04 Rw 02 Kelurahan Cibuluh Kec Bogor Utara (DIANTAR LANGSUNG KE ALAMAT PENERIMA)."/>
    <n v="1"/>
    <s v="BARANG"/>
    <n v="100"/>
    <n v="0"/>
    <s v="EZ"/>
    <s v="Bulanan"/>
    <s v="Beli 1 Gratis 1 Sikat Punggug"/>
    <m/>
    <n v="15000"/>
    <n v="0"/>
    <n v="0"/>
    <n v="15000"/>
    <m/>
    <s v="Diskon"/>
    <n v="9000"/>
    <n v="6000"/>
    <n v="85000"/>
    <n v="1275"/>
    <s v="Karyana pangkalan Od."/>
    <m/>
    <d v="2026-07-06T00:00:00"/>
    <m/>
    <x v="0"/>
    <m/>
    <s v="VIP"/>
    <m/>
    <m/>
    <s v="Tidak"/>
    <s v="COD"/>
    <n v="70000"/>
    <s v="Recon"/>
    <n v="77725"/>
    <x v="15"/>
  </r>
  <r>
    <s v="1360472532"/>
    <d v="2026-07-04T00:00:00"/>
    <s v="MEIKA-BERKARYA"/>
    <s v="Meika Berkarya"/>
    <s v="6287818525580"/>
    <s v="Kab. Kuningan"/>
    <s v="Cilimus"/>
    <s v="Jl. Panawuan Indrapatra, Panawuan"/>
    <s v="Mursidah (iaa)"/>
    <s v="6285705708706"/>
    <x v="19"/>
    <s v="Kab. Berau"/>
    <s v="Teluk Bayur"/>
    <s v="Gang jembatan bom No 092 Kelurahan Teluk Bayur RT 04 (Hijau tosca, Pinggir sungai paling ujung) Kecamatan Teluk Bayur Kabupaten Berau Provinsi Kalimantan Timur"/>
    <n v="1"/>
    <s v="BARANG"/>
    <n v="100"/>
    <n v="0"/>
    <s v="EZ"/>
    <s v="Bulanan"/>
    <s v="Beli 1 Gratis 1 Sikat Punggug"/>
    <m/>
    <n v="79000"/>
    <n v="0"/>
    <n v="0"/>
    <n v="79000"/>
    <m/>
    <s v="Diskon"/>
    <n v="31600"/>
    <n v="47400"/>
    <n v="149000"/>
    <n v="2235"/>
    <m/>
    <m/>
    <m/>
    <m/>
    <x v="1"/>
    <m/>
    <s v="VIP"/>
    <m/>
    <m/>
    <s v="Tidak"/>
    <s v="COD"/>
    <n v="70000"/>
    <s v="-"/>
    <n v="99365"/>
    <x v="20"/>
  </r>
  <r>
    <s v="1360238444"/>
    <d v="2026-07-04T00:00:00"/>
    <s v="MEIKA-BERKARYA"/>
    <s v="Meika Berkarya"/>
    <s v="6287818525580"/>
    <s v="Kab. Kuningan"/>
    <s v="Cilimus"/>
    <s v="Jl. Panawuan Indrapatra, Panawuan"/>
    <s v="Iskandar (Kin)"/>
    <s v="6281385248182"/>
    <x v="24"/>
    <s v="Jakarta Timur"/>
    <s v="Pulogadung"/>
    <s v="JL. Gading Raya III No. 34 RT 003/014, Kelurahan Pisangan Timur"/>
    <n v="1"/>
    <s v="BARANG"/>
    <n v="100"/>
    <n v="0"/>
    <s v="EZ"/>
    <s v="Bulanan"/>
    <s v="Beli 2 Gratis 2 Sikat Punggug"/>
    <m/>
    <n v="14000"/>
    <n v="0"/>
    <n v="0"/>
    <n v="14000"/>
    <m/>
    <s v="Diskon"/>
    <n v="5600"/>
    <n v="8400"/>
    <n v="0"/>
    <n v="0"/>
    <s v="Iskandar (Kin)"/>
    <m/>
    <d v="2026-07-06T00:00:00"/>
    <m/>
    <x v="0"/>
    <m/>
    <s v="VIP"/>
    <m/>
    <m/>
    <s v="Tidak"/>
    <s v="NONCOD"/>
    <n v="-14000"/>
    <s v="-"/>
    <n v="-8400"/>
    <x v="15"/>
  </r>
  <r>
    <s v="1359759549"/>
    <d v="2026-07-04T00:00:00"/>
    <s v="MEIKA-BERKARYA"/>
    <s v="Meika Berkarya"/>
    <s v="6287818525580"/>
    <s v="Kab. Kuningan"/>
    <s v="Cilimus"/>
    <s v="Jl. Panawuan Indrapatra, Panawuan"/>
    <s v="Sutikno Sutikno (ib)"/>
    <s v="6285749757558"/>
    <x v="16"/>
    <s v="Kab. Kediri"/>
    <s v="Papar"/>
    <s v="Ds.pehwetan,rt.03,rw.01"/>
    <n v="1"/>
    <s v="BARANG"/>
    <n v="100"/>
    <n v="0"/>
    <s v="EZ"/>
    <s v="Bulanan"/>
    <s v="Beli 1 Gratis 1 Sikat Punggug"/>
    <m/>
    <n v="27000"/>
    <n v="0"/>
    <n v="0"/>
    <n v="27000"/>
    <m/>
    <s v="Diskon"/>
    <n v="18000"/>
    <n v="9000"/>
    <n v="97000"/>
    <n v="1455"/>
    <s v="Sutikno Sutikno (ib)"/>
    <m/>
    <d v="2026-07-06T00:00:00"/>
    <m/>
    <x v="0"/>
    <m/>
    <s v="VIP"/>
    <m/>
    <m/>
    <s v="Tidak"/>
    <s v="COD"/>
    <n v="70000"/>
    <s v="Recon"/>
    <n v="86545"/>
    <x v="15"/>
  </r>
  <r>
    <s v="1359744699"/>
    <d v="2026-07-04T00:00:00"/>
    <s v="MEIKA-BERKARYA"/>
    <s v="Meika Berkarya"/>
    <s v="6287818525580"/>
    <s v="Kab. Kuningan"/>
    <s v="Cilimus"/>
    <s v="Jl. Panawuan Indrapatra, Panawuan"/>
    <s v="Brando tarigan (ib)"/>
    <s v="6282161343166"/>
    <x v="0"/>
    <s v="Medan"/>
    <s v="Medan Tuntungan"/>
    <s v="Jln jamin gingting lingkungan satu gang gembira kelurahan kemenangan tani"/>
    <n v="1"/>
    <s v="BARANG"/>
    <n v="100"/>
    <n v="0"/>
    <s v="EZ"/>
    <s v="Bulanan"/>
    <s v="Beli 1 Gratis 1 Sikat Punggug"/>
    <m/>
    <n v="38000"/>
    <n v="0"/>
    <n v="0"/>
    <n v="38000"/>
    <m/>
    <s v="Diskon"/>
    <n v="15200"/>
    <n v="22800"/>
    <n v="108000"/>
    <n v="1620"/>
    <s v="Brando tarigan (ib)"/>
    <m/>
    <d v="2026-07-09T00:00:00"/>
    <m/>
    <x v="0"/>
    <m/>
    <s v="VIP"/>
    <m/>
    <m/>
    <s v="Tidak"/>
    <s v="COD"/>
    <n v="70000"/>
    <s v="-"/>
    <n v="83580"/>
    <x v="7"/>
  </r>
  <r>
    <s v="1360255912"/>
    <d v="2026-07-04T00:00:00"/>
    <s v="MEIKA-BERKARYA"/>
    <s v="Meika Berkarya"/>
    <s v="6287818525580"/>
    <s v="Kab. Kuningan"/>
    <s v="Cilimus"/>
    <s v="Jl. Panawuan Indrapatra, Panawuan"/>
    <s v="Ais Tuasela (ib)"/>
    <s v="6281242752233"/>
    <x v="3"/>
    <s v="Manado"/>
    <s v="Mapanget"/>
    <s v="Kelurahan Paniki Satu, RUMAH TUA RISAKOTTA.(titiknya)."/>
    <n v="1"/>
    <s v="BARANG"/>
    <n v="100"/>
    <n v="0"/>
    <s v="EZ"/>
    <s v="Bulanan"/>
    <s v="Beli 1 Gratis 1 Sikat Punggug"/>
    <m/>
    <n v="64000"/>
    <n v="0"/>
    <n v="0"/>
    <n v="64000"/>
    <m/>
    <s v="Diskon"/>
    <n v="25600"/>
    <n v="38400"/>
    <n v="134000"/>
    <n v="2010"/>
    <m/>
    <m/>
    <m/>
    <m/>
    <x v="1"/>
    <m/>
    <s v="VIP"/>
    <m/>
    <m/>
    <s v="Tidak"/>
    <s v="COD"/>
    <n v="70000"/>
    <s v="-"/>
    <n v="93590"/>
    <x v="20"/>
  </r>
  <r>
    <s v="1360469870"/>
    <d v="2026-07-04T00:00:00"/>
    <s v="MEIKA-BERKARYA"/>
    <s v="Meika Berkarya"/>
    <s v="6287818525580"/>
    <s v="Kab. Kuningan"/>
    <s v="Cilimus"/>
    <s v="Jl. Panawuan Indrapatra, Panawuan"/>
    <s v="AHMAD LEZO (iaa)"/>
    <s v="6281337423067"/>
    <x v="1"/>
    <s v="Kab. Ngada"/>
    <s v="Riung"/>
    <s v="Jln. Baburrahman Golokutu, Rt. 08. Rw. 03, Kelurahan Benteng Tengah kecamatan Riung kabupaten Ngada NTT. (Madjid Baburrahman Golokutu)"/>
    <n v="1"/>
    <s v="BARANG"/>
    <n v="100"/>
    <n v="0"/>
    <s v="EZ"/>
    <s v="Bulanan"/>
    <s v="Beli 2 Gratis 2 Sikat Punggug"/>
    <m/>
    <n v="100000"/>
    <n v="0"/>
    <n v="0"/>
    <n v="100000"/>
    <m/>
    <s v="Diskon"/>
    <n v="40000"/>
    <n v="60000"/>
    <n v="215000"/>
    <n v="3225"/>
    <m/>
    <m/>
    <m/>
    <m/>
    <x v="1"/>
    <m/>
    <s v="VIP"/>
    <m/>
    <m/>
    <s v="Tidak"/>
    <s v="COD"/>
    <n v="115000"/>
    <s v="-"/>
    <n v="151775"/>
    <x v="20"/>
  </r>
  <r>
    <s v="1360459778"/>
    <d v="2026-07-04T00:00:00"/>
    <s v="MEIKA-BERKARYA"/>
    <s v="Meika Berkarya"/>
    <s v="6287818525580"/>
    <s v="Kab. Kuningan"/>
    <s v="Cilimus"/>
    <s v="Jl. Panawuan Indrapatra, Panawuan"/>
    <s v="GUSNEWAR (PS)"/>
    <s v="6282386452464"/>
    <x v="6"/>
    <s v="Kab. Agam"/>
    <s v="Baso"/>
    <s v="JLN. RAYA BUKIT TINGGI  PAYAKUMBUH KM 17. LAPAU NASI LABUAH LURUIH  UJUNG GUGUK DESA. PADANG TAROK (ANTRAKN LANGSUNG KE ALAMAT)"/>
    <n v="1"/>
    <s v="BARANG"/>
    <n v="100"/>
    <n v="0"/>
    <s v="EZ"/>
    <s v="Bulanan"/>
    <s v="Beli 2 Gratis 2 Sikat Punggug Warna Campur Berbeda"/>
    <m/>
    <n v="50000"/>
    <n v="0"/>
    <n v="0"/>
    <n v="50000"/>
    <m/>
    <s v="Diskon"/>
    <n v="20000"/>
    <n v="30000"/>
    <n v="165000"/>
    <n v="2475"/>
    <s v="GUSNEWAR (PS)"/>
    <m/>
    <d v="2026-07-09T00:00:00"/>
    <m/>
    <x v="0"/>
    <m/>
    <s v="VIP"/>
    <m/>
    <m/>
    <s v="Tidak"/>
    <s v="COD"/>
    <n v="115000"/>
    <s v="-"/>
    <n v="132525"/>
    <x v="7"/>
  </r>
  <r>
    <s v="1360281482"/>
    <d v="2026-07-04T00:00:00"/>
    <s v="MEIKA-BERKARYA"/>
    <s v="Meika Berkarya"/>
    <s v="6287818525580"/>
    <s v="Kab. Kuningan"/>
    <s v="Cilimus"/>
    <s v="Jl. Panawuan Indrapatra, Panawuan, Kec. Cigandamekar, Kabupaten Kuningan, Jawa Barat"/>
    <s v="Fadhillah (Rs)"/>
    <s v="6283842473011"/>
    <x v="0"/>
    <s v="Padangsidimpuan"/>
    <s v="Padangsidimpuan Tenggara"/>
    <s v="Jl. Raja Imbang, Desa Huta Lombang (Dekat dengan rumah makan Pak Suman) Kec Padang Sidempuan Tenggara"/>
    <n v="1"/>
    <s v="BARANG"/>
    <n v="100"/>
    <n v="0"/>
    <s v="EZ"/>
    <s v="Bulanan"/>
    <s v="1 SET GIGI PALSU"/>
    <m/>
    <n v="47000"/>
    <n v="0"/>
    <n v="0"/>
    <n v="47000"/>
    <m/>
    <s v="Diskon"/>
    <n v="18800"/>
    <n v="28200"/>
    <n v="107000"/>
    <n v="1605"/>
    <m/>
    <m/>
    <m/>
    <s v="HUBUNGI PENERIMA (LANGSUNG ANTAR KE ALAMAT)"/>
    <x v="1"/>
    <m/>
    <s v="VIP"/>
    <m/>
    <m/>
    <s v="Tidak"/>
    <s v="COD"/>
    <n v="60000"/>
    <s v="-"/>
    <n v="77195"/>
    <x v="20"/>
  </r>
  <r>
    <s v="1360461713"/>
    <d v="2026-07-04T00:00:00"/>
    <s v="MEIKA-BERKARYA"/>
    <s v="Meika Berkarya"/>
    <s v="6287818525580"/>
    <s v="Kab. Kuningan"/>
    <s v="Cilimus"/>
    <s v="Jl. Panawuan Indrapatra, Panawuan"/>
    <s v="Dian(Mar)."/>
    <s v="6285386338978"/>
    <x v="19"/>
    <s v="Balikpapan"/>
    <s v="Balikpapan Utara"/>
    <s v="Graha indah PGRI RT 9 blok u no 20 kelurahan Graha indah kecamatan Balikpapan Utara dekat lapangan Bulutangkis RT 9 Balikpapan"/>
    <n v="1"/>
    <s v="BARANG"/>
    <n v="100"/>
    <n v="0"/>
    <s v="EZ"/>
    <s v="Bulanan"/>
    <s v="Beli 1 Gratis 1 Sikat Punggug"/>
    <m/>
    <n v="47000"/>
    <n v="0"/>
    <n v="0"/>
    <n v="47000"/>
    <m/>
    <s v="Diskon"/>
    <n v="18800"/>
    <n v="28200"/>
    <n v="117000"/>
    <n v="1755"/>
    <m/>
    <m/>
    <m/>
    <m/>
    <x v="1"/>
    <m/>
    <s v="VIP"/>
    <m/>
    <m/>
    <s v="Tidak"/>
    <s v="COD"/>
    <n v="70000"/>
    <s v="-"/>
    <n v="87045"/>
    <x v="20"/>
  </r>
  <r>
    <s v="1360459390"/>
    <d v="2026-07-04T00:00:00"/>
    <s v="MEIKA-BERKARYA"/>
    <s v="Meika Berkarya"/>
    <s v="6287818525580"/>
    <s v="Kab. Kuningan"/>
    <s v="Cilimus"/>
    <s v="Jl. Panawuan Indrapatra, Panawuan, Kec. Cigandamekar, Kabupaten Kuningan, Jawa Barat"/>
    <s v="Agus Herman Sayang (AK)"/>
    <s v="6281349616343"/>
    <x v="13"/>
    <s v="Palangkaraya"/>
    <s v="Jekan Raya"/>
    <s v="Jalan Garuda Induk Samping Garuda II No04A, RT002, RW025, Kel Palangka, Kec Jekan Raya Kota Palangka Raya, Kalimantan Tengah"/>
    <n v="1"/>
    <s v="BARANG"/>
    <n v="100"/>
    <n v="0"/>
    <s v="EZ"/>
    <s v="Bulanan"/>
    <s v="1 TOPI KOMANDO (H)"/>
    <m/>
    <n v="44000"/>
    <n v="0"/>
    <n v="0"/>
    <n v="44000"/>
    <m/>
    <s v="Diskon"/>
    <n v="17600"/>
    <n v="26400"/>
    <n v="123000"/>
    <n v="1845"/>
    <s v="Agus Herman Sayang (AK)"/>
    <m/>
    <d v="2026-07-08T00:00:00"/>
    <s v="HUBUNGI PENERIMA (LANGSUNG ANTAR KE ALAMAT)"/>
    <x v="0"/>
    <m/>
    <s v="VIP"/>
    <m/>
    <m/>
    <s v="Tidak"/>
    <s v="COD"/>
    <n v="79000"/>
    <s v="-"/>
    <n v="94755"/>
    <x v="14"/>
  </r>
  <r>
    <s v="1359576162"/>
    <d v="2026-07-04T00:00:00"/>
    <s v="MEIKA-BERKARYA"/>
    <s v="Meika Berkarya"/>
    <s v="6287818525580"/>
    <s v="Kab. Kuningan"/>
    <s v="Cilimus"/>
    <s v="Jl. Panawuan Indrapatra, Panawuan"/>
    <s v="Ayu Rika(Mar)."/>
    <s v="6282146813792"/>
    <x v="12"/>
    <s v="Kab. Gianyar"/>
    <s v="Tegallalang"/>
    <s v="Red Rice Warung Jln rsi markandya bangkiang sidem .Keliki  Kec.Tegallalang Kab.Gianyar Bali"/>
    <n v="1"/>
    <s v="BARANG"/>
    <n v="100"/>
    <n v="0"/>
    <s v="EZ"/>
    <s v="Bulanan"/>
    <s v="Beli 1 Gratis 1 Sikat Punggug"/>
    <m/>
    <n v="38000"/>
    <n v="0"/>
    <n v="0"/>
    <n v="38000"/>
    <m/>
    <s v="Diskon"/>
    <n v="15200"/>
    <n v="22800"/>
    <n v="108000"/>
    <n v="1620"/>
    <s v="Ayu Rika(Mar)."/>
    <m/>
    <d v="2026-07-08T00:00:00"/>
    <m/>
    <x v="0"/>
    <m/>
    <s v="VIP"/>
    <m/>
    <m/>
    <s v="Tidak"/>
    <s v="COD"/>
    <n v="70000"/>
    <s v="-"/>
    <n v="83580"/>
    <x v="14"/>
  </r>
  <r>
    <s v="1360459322"/>
    <d v="2026-07-04T00:00:00"/>
    <s v="MEIKA-BERKARYA"/>
    <s v="Meika Berkarya"/>
    <s v="6287818525580"/>
    <s v="Kab. Kuningan"/>
    <s v="Cilimus"/>
    <s v="Jl. Panawuan Indrapatra, Panawuan"/>
    <s v="A.Rosudin(Mar)."/>
    <s v="6281279182772"/>
    <x v="22"/>
    <s v="Kab. Lampung Utara"/>
    <s v="Kotabumi Selatan"/>
    <s v="Jl gotong royong no.361 Rt.02/05desa.tanjung aman kec.kotabumi Selatan Kab. Lampung utara Lampung"/>
    <n v="1"/>
    <s v="BARANG"/>
    <n v="100"/>
    <n v="0"/>
    <s v="EZ"/>
    <s v="Bulanan"/>
    <s v="Beli 1 Gratis 1 Sikat Punggug"/>
    <m/>
    <n v="40000"/>
    <n v="0"/>
    <n v="0"/>
    <n v="40000"/>
    <m/>
    <s v="Diskon"/>
    <n v="16000"/>
    <n v="24000"/>
    <n v="110000"/>
    <n v="1650"/>
    <s v="DC PANAWUAN"/>
    <s v="Atasan/Staf/Karyawan"/>
    <d v="2026-07-08T00:00:00"/>
    <m/>
    <x v="1"/>
    <m/>
    <s v="VIP"/>
    <m/>
    <m/>
    <s v="Tidak"/>
    <s v="COD"/>
    <n v="70000"/>
    <s v="-"/>
    <n v="84350"/>
    <x v="14"/>
  </r>
  <r>
    <s v="1359582908"/>
    <d v="2026-07-04T00:00:00"/>
    <s v="MEIKA-BERKARYA"/>
    <s v="Meika Berkarya"/>
    <s v="6287818525580"/>
    <s v="Kab. Kuningan"/>
    <s v="Cilimus"/>
    <s v="Jl. Panawuan Indrapatra, Panawuan"/>
    <s v="HM. Sutiman (Kin)"/>
    <s v="6281346368968"/>
    <x v="19"/>
    <s v="Samarinda"/>
    <s v="Sungai Kunjang"/>
    <s v="Jl. Jakarta Blok V (Victor) No.05 RT 43, Kelurahan Loa Bakung"/>
    <n v="1"/>
    <s v="BARANG"/>
    <n v="100"/>
    <n v="0"/>
    <s v="EZ"/>
    <s v="Bulanan"/>
    <s v="Beli 1 Gratis 1 Sikat Punggug"/>
    <m/>
    <n v="57000"/>
    <n v="0"/>
    <n v="0"/>
    <n v="57000"/>
    <m/>
    <s v="Diskon"/>
    <n v="22800"/>
    <n v="34200"/>
    <n v="120000"/>
    <n v="1800"/>
    <m/>
    <m/>
    <m/>
    <m/>
    <x v="1"/>
    <m/>
    <s v="VIP"/>
    <m/>
    <m/>
    <s v="Tidak"/>
    <s v="COD"/>
    <n v="63000"/>
    <s v="-"/>
    <n v="84000"/>
    <x v="20"/>
  </r>
  <r>
    <s v="1360465298"/>
    <d v="2026-07-04T00:00:00"/>
    <s v="MEIKA-BERKARYA"/>
    <s v="Meika Berkarya"/>
    <s v="6287818525580"/>
    <s v="Kab. Kuningan"/>
    <s v="Cilimus"/>
    <s v="Jl. Panawuan Indrapatra, Panawuan"/>
    <s v="H Mulkani (PS)"/>
    <s v="62887435411169"/>
    <x v="21"/>
    <s v="Kab. Banjar"/>
    <s v="Martapura"/>
    <s v="Jln. Tanjung Rema Gg. Erlangga no.24 RT 08/RW 02 Kelurahan. Tanjung Rema (ANTRAKN LANGSUNG KE ALAMAT)"/>
    <n v="1"/>
    <s v="BARANG"/>
    <n v="100"/>
    <n v="0"/>
    <s v="EZ"/>
    <s v="Bulanan"/>
    <s v="Beli 2 Gratis 2 Sikat Punggug"/>
    <m/>
    <n v="59000"/>
    <n v="0"/>
    <n v="0"/>
    <n v="59000"/>
    <m/>
    <s v="Diskon"/>
    <n v="23600"/>
    <n v="35400"/>
    <n v="174000"/>
    <n v="2610"/>
    <s v="H Mulkani (PS)"/>
    <m/>
    <d v="2026-07-08T00:00:00"/>
    <m/>
    <x v="0"/>
    <m/>
    <s v="VIP"/>
    <m/>
    <m/>
    <s v="Tidak"/>
    <s v="COD"/>
    <n v="115000"/>
    <s v="-"/>
    <n v="135990"/>
    <x v="14"/>
  </r>
  <r>
    <s v="1359679515"/>
    <d v="2026-07-04T00:00:00"/>
    <s v="MEIKA-BERKARYA"/>
    <s v="Meika Berkarya"/>
    <s v="6287818525580"/>
    <s v="Kab. Kuningan"/>
    <s v="Cilimus"/>
    <s v="Jl. Panawuan Indrapatra, Panawuan"/>
    <s v="Pi TOyo (iaa)"/>
    <s v="6285841731974"/>
    <x v="22"/>
    <s v="Kab. Lampung Timur"/>
    <s v="Bandar Sribhawono"/>
    <s v="Kelurahan Sribhawono rk 11 RT/RW 022/043, (Patokan rmh jalan sutami Panjang sribahwono ada rmh sakit hk arah barat-,500m ada toko bangunan belok kanan-,400m ada spanduk pitoyo taylor)"/>
    <n v="1"/>
    <s v="BARANG"/>
    <n v="100"/>
    <n v="6500000"/>
    <s v="EZ"/>
    <s v="Bulanan"/>
    <s v="Beli 1 Gratis 1 Sikat Punggug"/>
    <s v="PERALATAN KOSMETIK"/>
    <n v="40000"/>
    <n v="0"/>
    <n v="0"/>
    <n v="40000"/>
    <m/>
    <s v="Diskon"/>
    <n v="16000"/>
    <n v="24000"/>
    <n v="110000"/>
    <n v="1650"/>
    <m/>
    <m/>
    <m/>
    <m/>
    <x v="1"/>
    <m/>
    <s v="VIP"/>
    <m/>
    <m/>
    <s v="Tidak"/>
    <s v="COD"/>
    <n v="70000"/>
    <s v="-"/>
    <n v="84350"/>
    <x v="20"/>
  </r>
  <r>
    <s v="1359682678"/>
    <d v="2026-07-04T00:00:00"/>
    <s v="MEIKA-BERKARYA"/>
    <s v="Meika Berkarya"/>
    <s v="6287818525580"/>
    <s v="Kab. Kuningan"/>
    <s v="Cilimus"/>
    <s v="Jl. Panawuan Indrapatra, Panawuan"/>
    <s v="Damianus Djanuri Djawa(Mar)."/>
    <s v="6281339336078"/>
    <x v="1"/>
    <s v="Kab. Belu"/>
    <s v="Atambua Barat"/>
    <s v="RT 01 RW 01 kelurahan Bardao kecamatan Atambua Barat kabupaten Belu NTT  depan rumah makan Jontor Tulamalae Atambua"/>
    <n v="1"/>
    <s v="BARANG"/>
    <n v="100"/>
    <n v="0"/>
    <s v="EZ"/>
    <s v="Bulanan"/>
    <s v="Beli 1 Gratis 1 Sikat Punggug"/>
    <m/>
    <n v="80000"/>
    <n v="0"/>
    <n v="0"/>
    <n v="80000"/>
    <m/>
    <s v="Diskon"/>
    <n v="32000"/>
    <n v="48000"/>
    <n v="150000"/>
    <n v="2250"/>
    <m/>
    <m/>
    <m/>
    <m/>
    <x v="1"/>
    <m/>
    <s v="VIP"/>
    <m/>
    <m/>
    <s v="Tidak"/>
    <s v="COD"/>
    <n v="70000"/>
    <s v="-"/>
    <n v="99750"/>
    <x v="20"/>
  </r>
  <r>
    <s v="1360272089"/>
    <d v="2026-07-04T00:00:00"/>
    <s v="MEIKA-BERKARYA"/>
    <s v="Meika Berkarya"/>
    <s v="6287818525580"/>
    <s v="Kab. Kuningan"/>
    <s v="Cilimus"/>
    <s v="Jl. Panawuan Indrapatra, Panawuan"/>
    <s v="Opung hans(Mar)."/>
    <s v="6285358830162"/>
    <x v="0"/>
    <s v="Medan"/>
    <s v="Medan Perjuangan"/>
    <s v="Jln.dewikora no.28 .kel.tegal rejo kec.medan perjuangan medan 20237.(Pagar hitam tembok hijau)"/>
    <n v="1"/>
    <s v="BARANG"/>
    <n v="100"/>
    <n v="0"/>
    <s v="EZ"/>
    <s v="Bulanan"/>
    <s v="Beli 1 Gratis 1 Sikat Punggug"/>
    <m/>
    <n v="38000"/>
    <n v="0"/>
    <n v="0"/>
    <n v="38000"/>
    <m/>
    <s v="Diskon"/>
    <n v="15200"/>
    <n v="22800"/>
    <n v="100000"/>
    <n v="1500"/>
    <s v="Opung hans(Mar)."/>
    <m/>
    <d v="2026-07-09T00:00:00"/>
    <m/>
    <x v="0"/>
    <m/>
    <s v="VIP"/>
    <m/>
    <m/>
    <s v="Tidak"/>
    <s v="COD"/>
    <n v="62000"/>
    <s v="-"/>
    <n v="75700"/>
    <x v="7"/>
  </r>
  <r>
    <s v="1359642610"/>
    <d v="2026-07-04T00:00:00"/>
    <s v="MEIKA-BERKARYA"/>
    <s v="Meika Berkarya"/>
    <s v="6287818525580"/>
    <s v="Kab. Kuningan"/>
    <s v="Cilimus"/>
    <s v="Jl. Panawuan Indrapatra, Panawuan"/>
    <s v="Hendri Od."/>
    <s v="628886346507"/>
    <x v="26"/>
    <s v="Kab. Bekasi"/>
    <s v="Babelan"/>
    <s v="Kampung Asam Bebelaan Kota Rt 14 Rw 06 Kelurahan Babelankota Kec Babelan Bekasi (DIANTAR LANGSUNG KE ALAMAT PENERIMA)."/>
    <n v="1"/>
    <s v="BARANG"/>
    <n v="100"/>
    <n v="0"/>
    <s v="EZ"/>
    <s v="Bulanan"/>
    <s v="Beli 1 Gratis 1 Sikat Punggug"/>
    <m/>
    <n v="15000"/>
    <n v="0"/>
    <n v="0"/>
    <n v="15000"/>
    <m/>
    <s v="Diskon"/>
    <n v="9000"/>
    <n v="6000"/>
    <n v="85000"/>
    <n v="1275"/>
    <s v="Hendri Od."/>
    <m/>
    <d v="2026-07-06T00:00:00"/>
    <m/>
    <x v="0"/>
    <m/>
    <s v="VIP"/>
    <m/>
    <m/>
    <s v="Tidak"/>
    <s v="COD"/>
    <n v="70000"/>
    <s v="Recon"/>
    <n v="77725"/>
    <x v="15"/>
  </r>
  <r>
    <s v="1360277473"/>
    <d v="2026-07-04T00:00:00"/>
    <s v="MEIKA-BERKARYA"/>
    <s v="Meika Berkarya"/>
    <s v="6287818525580"/>
    <s v="Kab. Kuningan"/>
    <s v="Cilimus"/>
    <s v="Jl. Panawuan Indrapatra, Panawuan, Kec. Cigandamekar, Kabupaten Kuningan, Jawa Barat"/>
    <s v="Suradjihadiwiyono (Fr)"/>
    <s v="6281532850612"/>
    <x v="24"/>
    <s v="Jakarta Timur"/>
    <s v="Duren Sawit"/>
    <s v="Jln naga raya3 RT007/RW003 No36 Desa Duren sawit, Kecamatan Duren sawit"/>
    <n v="1"/>
    <s v="BARANG"/>
    <n v="100"/>
    <n v="0"/>
    <s v="EZ"/>
    <s v="Bulanan"/>
    <s v="1 SET GIGI PALSU"/>
    <m/>
    <n v="14000"/>
    <n v="0"/>
    <n v="0"/>
    <n v="14000"/>
    <m/>
    <s v="Diskon"/>
    <n v="8000"/>
    <n v="6000"/>
    <n v="73000"/>
    <n v="1095"/>
    <s v="Suradjihadiwiyono (Fr)"/>
    <m/>
    <d v="2026-07-06T00:00:00"/>
    <s v="HUBUNGI PENERIMA (LANGSUNG ANTAR KE ALAMAT)"/>
    <x v="0"/>
    <m/>
    <s v="VIP"/>
    <m/>
    <m/>
    <s v="Tidak"/>
    <s v="COD"/>
    <n v="59000"/>
    <s v="Recon"/>
    <n v="65905"/>
    <x v="15"/>
  </r>
  <r>
    <s v="1360273717"/>
    <d v="2026-07-04T00:00:00"/>
    <s v="MEIKA-BERKARYA"/>
    <s v="Meika Berkarya"/>
    <s v="6287818525580"/>
    <s v="Kab. Kuningan"/>
    <s v="Cilimus"/>
    <s v="Jl. Panawuan Indrapatra, Panawuan, Kec. Cigandamekar, Kabupaten Kuningan, Jawa Barat"/>
    <s v="Petrus dobai (Rs)"/>
    <s v="6281257560378"/>
    <x v="5"/>
    <s v="Kab. Kapuas Hulu"/>
    <s v="Putussibau Utara"/>
    <s v="Jln Pancasila No 13, RT 2 RW 2, Kel Putussibau Kota, Kec Putussibau Utara"/>
    <n v="1"/>
    <s v="BARANG"/>
    <n v="100"/>
    <n v="0"/>
    <s v="EZ"/>
    <s v="Bulanan"/>
    <s v="1 SET POMPA SEDOT MANUAL (1 POMPA DAN 1 SELANG)"/>
    <m/>
    <n v="74000"/>
    <n v="0"/>
    <n v="0"/>
    <n v="74000"/>
    <m/>
    <s v="Diskon"/>
    <n v="29600"/>
    <n v="44400"/>
    <n v="141000"/>
    <n v="2115"/>
    <m/>
    <m/>
    <m/>
    <s v="HUBUNGI PENERIMA (LANGSUNG ANTAR KE ALAMAT)"/>
    <x v="1"/>
    <m/>
    <s v="VIP"/>
    <m/>
    <m/>
    <s v="Tidak"/>
    <s v="COD"/>
    <n v="67000"/>
    <s v="-"/>
    <n v="94485"/>
    <x v="20"/>
  </r>
  <r>
    <s v="1359811692"/>
    <d v="2026-07-04T00:00:00"/>
    <s v="MEIKA-BERKARYA"/>
    <s v="Meika Berkarya"/>
    <s v="6287818525580"/>
    <s v="Kab. Kuningan"/>
    <s v="Cilimus"/>
    <s v="Jl. Panawuan Indrapatra, Panawuan"/>
    <s v="M. Hasan(Mar)."/>
    <s v="6282337173443"/>
    <x v="8"/>
    <s v="Palu"/>
    <s v="Ulujadi"/>
    <s v="Jl. Jalurgaza no. 3 RT.002/001 Kel. Kabonena. Kec. Ulujadi. Kota Palu. Sulawesi Tengah"/>
    <n v="1"/>
    <s v="BARANG"/>
    <n v="100"/>
    <n v="0"/>
    <s v="EZ"/>
    <s v="Bulanan"/>
    <s v="Beli 1 Gratis 1 Sikat Punggug"/>
    <m/>
    <n v="68000"/>
    <n v="0"/>
    <n v="0"/>
    <n v="68000"/>
    <m/>
    <s v="Diskon"/>
    <n v="27200"/>
    <n v="40800"/>
    <n v="138000"/>
    <n v="2070"/>
    <m/>
    <m/>
    <m/>
    <m/>
    <x v="1"/>
    <m/>
    <s v="VIP"/>
    <m/>
    <m/>
    <s v="Tidak"/>
    <s v="COD"/>
    <n v="70000"/>
    <s v="-"/>
    <n v="95130"/>
    <x v="20"/>
  </r>
  <r>
    <s v="1360477616"/>
    <d v="2026-07-04T00:00:00"/>
    <s v="MEIKA-BERKARYA"/>
    <s v="Meika Berkarya"/>
    <s v="6287818525580"/>
    <s v="Kab. Kuningan"/>
    <s v="Cilimus"/>
    <s v="Jl. Panawuan Indrapatra, Panawuan"/>
    <s v="Kholil Udin (ib)"/>
    <s v="6283169897309"/>
    <x v="15"/>
    <s v="Kab. Brebes"/>
    <s v="Banjarharjo"/>
    <s v="Ds Kertasari RT 02/ RW 01 kec.Banjarharjo kab .Brebes Jateng"/>
    <n v="1"/>
    <s v="BARANG"/>
    <n v="100"/>
    <n v="0"/>
    <s v="EZ"/>
    <s v="Bulanan"/>
    <s v="Beli 1 Gratis 1 Parfum Mobil"/>
    <m/>
    <n v="25000"/>
    <n v="0"/>
    <n v="0"/>
    <n v="25000"/>
    <m/>
    <s v="Diskon"/>
    <n v="18000"/>
    <n v="7000"/>
    <n v="129000"/>
    <n v="1935"/>
    <m/>
    <m/>
    <m/>
    <m/>
    <x v="1"/>
    <m/>
    <s v="VIP"/>
    <m/>
    <m/>
    <s v="Tidak"/>
    <s v="COD"/>
    <n v="104000"/>
    <s v="-"/>
    <n v="120065"/>
    <x v="20"/>
  </r>
  <r>
    <s v="1360236418"/>
    <d v="2026-07-04T00:00:00"/>
    <s v="MEIKA-BERKARYA"/>
    <s v="Meika Berkarya"/>
    <s v="6287818525580"/>
    <s v="Kab. Kuningan"/>
    <s v="Cilimus"/>
    <s v="Jl. Panawuan Indrapatra, Panawuan, Kec. Cigandamekar, Kabupaten Kuningan, Jawa Barat"/>
    <s v="Ulmiati (Rs)"/>
    <s v="6285185630147"/>
    <x v="8"/>
    <s v="Kab. Parigi Moutong"/>
    <s v="Sidoan"/>
    <s v="Dusun 2 Wu,u, Desa Bondoyong, Kec Sidoan"/>
    <n v="1"/>
    <s v="BARANG"/>
    <n v="100"/>
    <n v="0"/>
    <s v="EZ"/>
    <s v="Bulanan"/>
    <s v="1 SET GIGI PALSU"/>
    <m/>
    <n v="85000"/>
    <n v="0"/>
    <n v="0"/>
    <n v="85000"/>
    <m/>
    <s v="Diskon"/>
    <n v="34000"/>
    <n v="51000"/>
    <n v="145000"/>
    <n v="2175"/>
    <m/>
    <m/>
    <m/>
    <s v="HUBUNGI PENERIMA (LANGSUNG ANTAR KE ALAMAT)"/>
    <x v="1"/>
    <m/>
    <s v="VIP"/>
    <m/>
    <m/>
    <s v="Tidak"/>
    <s v="COD"/>
    <n v="60000"/>
    <s v="-"/>
    <n v="91825"/>
    <x v="20"/>
  </r>
  <r>
    <s v="1360225584"/>
    <d v="2026-07-04T00:00:00"/>
    <s v="MEIKA-BERKARYA"/>
    <s v="Meika Berkarya"/>
    <s v="6287818525580"/>
    <s v="Kab. Kuningan"/>
    <s v="Cilimus"/>
    <s v="Jl. Panawuan Indrapatra, Panawuan"/>
    <s v="Udin Ahmad (Jj)"/>
    <s v="6285397699142"/>
    <x v="11"/>
    <s v="Kab. Pohuwato"/>
    <s v="Paguat"/>
    <s v="Jln. Trans Sulawesi KM 156 Kelurahan /Desa Maleo, Patokan rumah depan Pertigaan PLTG Kios Warna Hijau"/>
    <n v="1"/>
    <s v="BARANG"/>
    <n v="100"/>
    <n v="0"/>
    <s v="EZ"/>
    <s v="Bulanan"/>
    <s v="Beli 1 Gratis 1 Sikat Punggug"/>
    <m/>
    <n v="85000"/>
    <n v="0"/>
    <n v="0"/>
    <n v="85000"/>
    <m/>
    <s v="Diskon"/>
    <n v="34000"/>
    <n v="51000"/>
    <n v="155000"/>
    <n v="2325"/>
    <m/>
    <m/>
    <m/>
    <m/>
    <x v="1"/>
    <m/>
    <s v="VIP"/>
    <m/>
    <m/>
    <s v="Tidak"/>
    <s v="COD"/>
    <n v="70000"/>
    <s v="-"/>
    <n v="101675"/>
    <x v="20"/>
  </r>
  <r>
    <s v="1360481179"/>
    <d v="2026-07-04T00:00:00"/>
    <s v="MEIKA-BERKARYA"/>
    <s v="Meika Berkarya"/>
    <s v="6287818525580"/>
    <s v="Kab. Kuningan"/>
    <s v="Cilimus"/>
    <s v="Jl. Panawuan Indrapatra, Panawuan"/>
    <s v="Imanuel Mamo (IR)"/>
    <s v="6281236867588"/>
    <x v="1"/>
    <s v="Kab. Timor Tengah Selatan"/>
    <s v="Tobu"/>
    <s v="Dusun Bestobe RT/RW 020/010 Desa Tune Kec Tobu (50 meter dari Gereja Bestobe arah ke Eban)"/>
    <n v="1"/>
    <s v="BARANG"/>
    <n v="100"/>
    <n v="0"/>
    <s v="EZ"/>
    <s v="Bulanan"/>
    <s v="Beli 1 Gratis 1 Sikat Punggug"/>
    <m/>
    <n v="84000"/>
    <n v="0"/>
    <n v="0"/>
    <n v="84000"/>
    <m/>
    <s v="Diskon"/>
    <n v="33600"/>
    <n v="50400"/>
    <n v="154000"/>
    <n v="2310"/>
    <m/>
    <m/>
    <m/>
    <m/>
    <x v="1"/>
    <m/>
    <s v="VIP"/>
    <m/>
    <m/>
    <s v="Tidak"/>
    <s v="COD"/>
    <n v="70000"/>
    <s v="-"/>
    <n v="101290"/>
    <x v="20"/>
  </r>
  <r>
    <s v="1360480060"/>
    <d v="2026-07-04T00:00:00"/>
    <s v="MEIKA-BERKARYA"/>
    <s v="Meika Berkarya"/>
    <s v="6287818525580"/>
    <s v="Kab. Kuningan"/>
    <s v="Cilimus"/>
    <s v="Jl. Panawuan Indrapatra, Panawuan"/>
    <s v="I Wayan Supatra (PS)"/>
    <s v="6281227855223"/>
    <x v="12"/>
    <s v="Denpasar"/>
    <s v="Denpasar Barat"/>
    <s v="Jalan. Pulau Maluku III Gang. 1 Nomor 7 Denpasar Kelurahan. Dauh Puri (ANTRAKN LANGSUNG KE ALAMAT)"/>
    <n v="1"/>
    <s v="BARANG"/>
    <n v="100"/>
    <n v="0"/>
    <s v="EZ"/>
    <s v="Bulanan"/>
    <s v="Beli 1 Gratis 1 Sikat Punggug"/>
    <m/>
    <n v="30000"/>
    <n v="0"/>
    <n v="0"/>
    <n v="30000"/>
    <m/>
    <s v="Diskon"/>
    <n v="12000"/>
    <n v="18000"/>
    <n v="100000"/>
    <n v="1500"/>
    <s v="I Wayan Supatra (PS)"/>
    <m/>
    <d v="2026-07-08T00:00:00"/>
    <m/>
    <x v="0"/>
    <m/>
    <s v="VIP"/>
    <m/>
    <m/>
    <s v="Tidak"/>
    <s v="COD"/>
    <n v="70000"/>
    <s v="-"/>
    <n v="80500"/>
    <x v="14"/>
  </r>
  <r>
    <s v="1360220307"/>
    <d v="2026-07-04T00:00:00"/>
    <s v="MEIKA-BERKARYA"/>
    <s v="Meika Berkarya"/>
    <s v="6287818525580"/>
    <s v="Kab. Kuningan"/>
    <s v="Cilimus"/>
    <s v="Jl. Panawuan Indrapatra, Panawuan"/>
    <s v="Robby Ngongoloy (Jj)"/>
    <s v="6287860614514"/>
    <x v="3"/>
    <s v="Manado"/>
    <s v="Sario"/>
    <s v="Jln. Sion No. 93 Kelurahan Sario Utara Lingkungan 1 (Scosh Laundry) Kec. Sario"/>
    <n v="1"/>
    <s v="BARANG"/>
    <n v="100"/>
    <n v="0"/>
    <s v="EZ"/>
    <s v="Bulanan"/>
    <s v="Beli 1 Gratis 1 Sikat Punggug"/>
    <m/>
    <n v="64000"/>
    <n v="0"/>
    <n v="0"/>
    <n v="64000"/>
    <m/>
    <s v="Diskon"/>
    <n v="25600"/>
    <n v="38400"/>
    <n v="124000"/>
    <n v="1860"/>
    <s v="Robby Ngongoloy (Jj)"/>
    <m/>
    <d v="2026-07-09T00:00:00"/>
    <m/>
    <x v="0"/>
    <m/>
    <s v="VIP"/>
    <m/>
    <m/>
    <s v="Tidak"/>
    <s v="COD"/>
    <n v="60000"/>
    <s v="-"/>
    <n v="83740"/>
    <x v="7"/>
  </r>
  <r>
    <s v="1360216659"/>
    <d v="2026-07-04T00:00:00"/>
    <s v="MEIKA-BERKARYA"/>
    <s v="Meika Berkarya"/>
    <s v="6287818525580"/>
    <s v="Kab. Kuningan"/>
    <s v="Cilimus"/>
    <s v="Jl. Panawuan Indrapatra, Panawuan"/>
    <s v="Suradin A(Mar)."/>
    <s v="6285338870403"/>
    <x v="2"/>
    <s v="Kab. Dompu"/>
    <s v="Woja"/>
    <s v="ling Polo Desa.Kandai II 04/02 Kec.Woja Kab.Dompu Provinsi NTB"/>
    <n v="1"/>
    <s v="BARANG"/>
    <n v="100"/>
    <n v="0"/>
    <s v="EZ"/>
    <s v="Bulanan"/>
    <s v="Beli 1 Gratis 1 Sikat Punggug"/>
    <m/>
    <n v="52000"/>
    <n v="0"/>
    <n v="0"/>
    <n v="52000"/>
    <m/>
    <s v="Diskon"/>
    <n v="20800"/>
    <n v="31200"/>
    <n v="122000"/>
    <n v="1830"/>
    <m/>
    <m/>
    <m/>
    <m/>
    <x v="1"/>
    <m/>
    <s v="VIP"/>
    <m/>
    <m/>
    <s v="Tidak"/>
    <s v="COD"/>
    <n v="70000"/>
    <s v="-"/>
    <n v="88970"/>
    <x v="20"/>
  </r>
  <r>
    <s v="1360222918"/>
    <d v="2026-07-04T00:00:00"/>
    <s v="MEIKA-BERKARYA"/>
    <s v="Meika Berkarya"/>
    <s v="6287818525580"/>
    <s v="Kab. Kuningan"/>
    <s v="Cilimus"/>
    <s v="Jl. Panawuan Indrapatra, Panawuan"/>
    <s v="Sarlota Lorina Mau (ib)"/>
    <s v="6281339107474"/>
    <x v="1"/>
    <s v="Kupang"/>
    <s v="Oebobo"/>
    <s v="Jl. Shopping Centre RT. 020 RW. 07 Kelurahan Fatululi, Kecamatan Oebobo Kota Kupang , Provinsi Nusa Tenggara Timur"/>
    <n v="1"/>
    <s v="BARANG"/>
    <n v="100"/>
    <n v="0"/>
    <s v="EZ"/>
    <s v="Bulanan"/>
    <s v="Beli 1 Gratis 1 Parfum Mobil"/>
    <m/>
    <n v="64000"/>
    <n v="0"/>
    <n v="0"/>
    <n v="64000"/>
    <m/>
    <s v="Diskon"/>
    <n v="25600"/>
    <n v="38400"/>
    <n v="150000"/>
    <n v="2250"/>
    <m/>
    <m/>
    <m/>
    <m/>
    <x v="1"/>
    <m/>
    <s v="VIP"/>
    <m/>
    <m/>
    <s v="Tidak"/>
    <s v="COD"/>
    <n v="86000"/>
    <s v="-"/>
    <n v="109350"/>
    <x v="20"/>
  </r>
  <r>
    <s v="1360207930"/>
    <d v="2026-07-04T00:00:00"/>
    <s v="MEIKA-BERKARYA"/>
    <s v="Meika Berkarya"/>
    <s v="6287818525580"/>
    <s v="Kab. Kuningan"/>
    <s v="Cilimus"/>
    <s v="Jl. Panawuan Indrapatra, Panawuan, Kec. Cigandamekar, Kabupaten Kuningan, Jawa Barat"/>
    <s v="Ms VERO (CN)"/>
    <s v="6282233333219"/>
    <x v="16"/>
    <s v="Surabaya"/>
    <s v="Rungkut"/>
    <s v="Jalan Raya Kedung Baruk RT112 RW114 Kelurahan Penjaringan Sari (Patokan Setelah Universitas Dinamika), Kecamatan Rungkut"/>
    <n v="1"/>
    <s v="BARANG"/>
    <n v="100"/>
    <n v="0"/>
    <s v="EZ"/>
    <s v="Bulanan"/>
    <s v="3 Rossa Beauty Fragrance Mist - ADD (Mist Sunrise, Twilight, Aurora)"/>
    <m/>
    <n v="21000"/>
    <n v="0"/>
    <n v="0"/>
    <n v="21000"/>
    <m/>
    <s v="Diskon"/>
    <n v="8400"/>
    <n v="12600"/>
    <n v="0"/>
    <n v="0"/>
    <s v="Ms VERO (CN)"/>
    <m/>
    <d v="2026-07-07T00:00:00"/>
    <s v="Mist Sunrise, Twilight, Aurora"/>
    <x v="0"/>
    <m/>
    <s v="VIP"/>
    <m/>
    <m/>
    <s v="Tidak"/>
    <s v="NONCOD"/>
    <n v="-21000"/>
    <s v="-"/>
    <n v="-12600"/>
    <x v="18"/>
  </r>
  <r>
    <s v="1359842318"/>
    <d v="2026-07-04T00:00:00"/>
    <s v="MEIKA-BERKARYA"/>
    <s v="Meika Berkarya"/>
    <s v="6287818525580"/>
    <s v="Kab. Kuningan"/>
    <s v="Cilimus"/>
    <s v="Jl. Panawuan Indrapatra, Panawuan"/>
    <s v="Edwin Soru (IR)"/>
    <s v="628113838660"/>
    <x v="1"/>
    <s v="Kupang"/>
    <s v="Alak"/>
    <s v="Jl. Kecapi No. 54 Kelurahan Nunbaun Delha Kec Alak (Pangkalan Minyak Tanah Nehemia Soru)"/>
    <n v="1"/>
    <s v="BARANG"/>
    <n v="100"/>
    <n v="0"/>
    <s v="EZ"/>
    <s v="Bulanan"/>
    <s v="Beli 1 Gratis 1 Sikat Punggug"/>
    <m/>
    <n v="64000"/>
    <n v="0"/>
    <n v="0"/>
    <n v="64000"/>
    <m/>
    <s v="Diskon"/>
    <n v="25600"/>
    <n v="38400"/>
    <n v="0"/>
    <n v="0"/>
    <m/>
    <m/>
    <m/>
    <m/>
    <x v="1"/>
    <m/>
    <s v="VIP"/>
    <m/>
    <m/>
    <s v="Tidak"/>
    <s v="NONCOD"/>
    <n v="-64000"/>
    <s v="-"/>
    <n v="-38400"/>
    <x v="20"/>
  </r>
  <r>
    <s v="1359771325"/>
    <d v="2026-07-04T00:00:00"/>
    <s v="MEIKA-BERKARYA"/>
    <s v="Meika Berkarya"/>
    <s v="6287818525580"/>
    <s v="Kab. Kuningan"/>
    <s v="Cilimus"/>
    <s v="Jl. Panawuan Indrapatra, Panawuan"/>
    <s v="Hasanah Dai (ib)"/>
    <s v="62895416926655"/>
    <x v="11"/>
    <s v="Kab. Gorontalo"/>
    <s v="Tabongo"/>
    <s v="Dusun basulapa desa tabongo timur, Samping toko hones depan sekolah taman kanak kanak Mawar 2."/>
    <n v="1"/>
    <s v="BARANG"/>
    <n v="100"/>
    <n v="0"/>
    <s v="EZ"/>
    <s v="Bulanan"/>
    <s v="Beli 1 Gratis 1 Sikat Punggug Warna pink"/>
    <m/>
    <n v="85000"/>
    <n v="0"/>
    <n v="0"/>
    <n v="85000"/>
    <m/>
    <s v="Diskon"/>
    <n v="34000"/>
    <n v="51000"/>
    <n v="145000"/>
    <n v="2175"/>
    <m/>
    <m/>
    <m/>
    <m/>
    <x v="1"/>
    <m/>
    <s v="VIP"/>
    <m/>
    <m/>
    <s v="Tidak"/>
    <s v="COD"/>
    <n v="60000"/>
    <s v="-"/>
    <n v="91825"/>
    <x v="20"/>
  </r>
  <r>
    <s v="1360406502"/>
    <d v="2026-07-06T00:00:00"/>
    <s v="MEIKA-BERKARYA"/>
    <s v="Meika Berkarya"/>
    <s v="6287818525580"/>
    <s v="Kab. Kuningan"/>
    <s v="Cilimus"/>
    <s v="Jl. Panawuan Indrapatra, Panawuan, Kec. Cigandamekar, Kabupaten Kuningan, Jawa Barat"/>
    <s v="Endah Anggraeni (rz)"/>
    <s v="6285324516606"/>
    <x v="26"/>
    <s v="Kab. Garut"/>
    <s v="Malangbong"/>
    <s v="Kp Cirumampa Rt 06 Rw 04 Desa Cihaurkuning ( Masjid Ke Bawah ) Kec Malangbong"/>
    <n v="1"/>
    <s v="BARANG"/>
    <n v="100"/>
    <n v="0"/>
    <s v="EZ"/>
    <s v="Bulanan"/>
    <s v="1 SET GIGI PALSU"/>
    <m/>
    <n v="16000"/>
    <n v="0"/>
    <n v="0"/>
    <n v="16000"/>
    <m/>
    <s v="Diskon"/>
    <n v="11000"/>
    <n v="5000"/>
    <n v="74000"/>
    <n v="1110"/>
    <s v="Endah Anggraeni (rz)"/>
    <m/>
    <d v="2026-07-07T00:00:00"/>
    <s v="HUBUNGI PENERIMA (LANGSUNG ANTAR KE ALAMAT)"/>
    <x v="0"/>
    <m/>
    <s v="VIP"/>
    <m/>
    <m/>
    <s v="Tidak"/>
    <s v="COD"/>
    <n v="58000"/>
    <s v="Recon"/>
    <n v="67890"/>
    <x v="25"/>
  </r>
  <r>
    <s v="1360565854"/>
    <d v="2026-07-06T00:00:00"/>
    <s v="MEIKA-BERKARYA"/>
    <s v="Meika Berkarya"/>
    <s v="6287818525580"/>
    <s v="Kab. Kuningan"/>
    <s v="Cilimus"/>
    <s v="Jl. Panawuan Indrapatra, Panawuan, Kec. Cigandamekar, Kabupaten Kuningan, Jawa Barat"/>
    <s v="Ansar (Rs)"/>
    <s v="6282254635204"/>
    <x v="32"/>
    <s v="Tarakan"/>
    <s v="Tarakan Utara"/>
    <s v="Rt 12, Kelurahan Juata Laut, Kec Tarakan Utara"/>
    <n v="1"/>
    <s v="BARANG"/>
    <n v="100"/>
    <n v="0"/>
    <s v="EZ"/>
    <s v="Bulanan"/>
    <s v="1 SET GIGI PALSU"/>
    <m/>
    <n v="59000"/>
    <n v="0"/>
    <n v="0"/>
    <n v="59000"/>
    <m/>
    <s v="Diskon"/>
    <n v="23600"/>
    <n v="35400"/>
    <n v="119000"/>
    <n v="1785"/>
    <m/>
    <m/>
    <m/>
    <s v="HUBUNGI PENERIMA (LANGSUNG ANTAR KE ALAMAT)"/>
    <x v="1"/>
    <m/>
    <s v="VIP"/>
    <m/>
    <m/>
    <s v="Tidak"/>
    <s v="COD"/>
    <n v="60000"/>
    <s v="-"/>
    <n v="81815"/>
    <x v="20"/>
  </r>
  <r>
    <s v="1360493066"/>
    <d v="2026-07-06T00:00:00"/>
    <s v="MEIKA-BERKARYA"/>
    <s v="Meika Berkarya"/>
    <s v="6287818525580"/>
    <s v="Kab. Kuningan"/>
    <s v="Cilimus"/>
    <s v="Jl. Panawuan Indrapatra, Panawuan, Kec. Cigandamekar, Kabupaten Kuningan, Jawa Barat"/>
    <s v="Tamzil md. (AK)"/>
    <s v="6281272339397"/>
    <x v="10"/>
    <s v="Kab. Banyuasin"/>
    <s v="Rambutan"/>
    <s v="Jl Jurusan Muara Enim, Rt 05 (Masuk Jl Phl/Simpang Batubara, Sebelum Kec Gelumbang), Desa Kemang Bejalu, Kec Rambutan, Kab Banyuasin, Sumatera Selatan"/>
    <n v="1"/>
    <s v="BARANG"/>
    <n v="100"/>
    <n v="0"/>
    <s v="EZ"/>
    <s v="Bulanan"/>
    <s v="1 TOPI KOMANDO (C)"/>
    <m/>
    <n v="41000"/>
    <n v="0"/>
    <n v="0"/>
    <n v="41000"/>
    <m/>
    <s v="Diskon"/>
    <n v="16400"/>
    <n v="24600"/>
    <n v="111000"/>
    <n v="1665"/>
    <m/>
    <m/>
    <m/>
    <s v="HUBUNGI PENERIMA (LANGSUNG ANTAR KE ALAMAT)"/>
    <x v="1"/>
    <m/>
    <s v="VIP"/>
    <m/>
    <m/>
    <s v="Tidak"/>
    <s v="COD"/>
    <n v="70000"/>
    <s v="-"/>
    <n v="84735"/>
    <x v="20"/>
  </r>
  <r>
    <s v="1360401649"/>
    <d v="2026-07-06T00:00:00"/>
    <s v="MEIKA-BERKARYA"/>
    <s v="Meika Berkarya"/>
    <s v="6287818525580"/>
    <s v="Kab. Kuningan"/>
    <s v="Cilimus"/>
    <s v="Jl. Panawuan Indrapatra, Panawuan"/>
    <s v="Maman Anong (Jj)"/>
    <s v="6281312905562"/>
    <x v="28"/>
    <s v="Kab. Pandeglang"/>
    <s v="Sobang"/>
    <s v="Kelurahan /Desa Pangkalan Kec. Sobang, Patokan rumah belakang Toko Salamah"/>
    <n v="1"/>
    <s v="BARANG"/>
    <n v="100"/>
    <n v="0"/>
    <s v="EZ"/>
    <s v="Bulanan"/>
    <s v="Beli 1 Gratis 1 Gelang Retro Terapi Batu Giok"/>
    <m/>
    <n v="23000"/>
    <n v="0"/>
    <n v="0"/>
    <n v="23000"/>
    <m/>
    <s v="Diskon"/>
    <n v="17000"/>
    <n v="6000"/>
    <n v="93000"/>
    <n v="1395"/>
    <s v="Maman Anong (Jj)"/>
    <m/>
    <d v="2026-07-08T00:00:00"/>
    <m/>
    <x v="0"/>
    <m/>
    <s v="VIP"/>
    <m/>
    <m/>
    <s v="Tidak"/>
    <s v="COD"/>
    <n v="70000"/>
    <s v="-"/>
    <n v="85605"/>
    <x v="15"/>
  </r>
  <r>
    <s v="1360427669"/>
    <d v="2026-07-06T00:00:00"/>
    <s v="MEIKA-BERKARYA"/>
    <s v="Meika Berkarya"/>
    <s v="6287818525580"/>
    <s v="Kab. Kuningan"/>
    <s v="Cilimus"/>
    <s v="Jl. Panawuan Indrapatra, Panawuan"/>
    <s v="Wifnu Subekti (Kin)"/>
    <s v="6282210118122"/>
    <x v="28"/>
    <s v="Tangerang Selatan"/>
    <s v="Pamulang"/>
    <s v="Pamulang 2, Jln. Benda Timur 8 Blok f1/21 RT 01/015, Kelurahan Pondok Benda"/>
    <n v="1"/>
    <s v="BARANG"/>
    <n v="100"/>
    <n v="0"/>
    <s v="EZ"/>
    <s v="Bulanan"/>
    <s v="Beli 1 Gratis 1 Gelang Retro Terapi Batu Giok"/>
    <m/>
    <n v="15000"/>
    <n v="0"/>
    <n v="0"/>
    <n v="15000"/>
    <m/>
    <s v="Diskon"/>
    <n v="9000"/>
    <n v="6000"/>
    <n v="83500"/>
    <n v="1252.5"/>
    <m/>
    <m/>
    <m/>
    <m/>
    <x v="1"/>
    <m/>
    <s v="VIP"/>
    <m/>
    <m/>
    <s v="Tidak"/>
    <s v="COD"/>
    <n v="68500"/>
    <s v="-"/>
    <n v="76247.5"/>
    <x v="20"/>
  </r>
  <r>
    <s v="1360464661"/>
    <d v="2026-07-06T00:00:00"/>
    <s v="MEIKA-BERKARYA"/>
    <s v="Meika Berkarya"/>
    <s v="6287818525580"/>
    <s v="Kab. Kuningan"/>
    <s v="Cilimus"/>
    <s v="Jl. Panawuan Indrapatra, Panawuan"/>
    <s v="Muhammad Amin Hasibuan (Jj)"/>
    <s v="6282172961160"/>
    <x v="0"/>
    <s v="Kab. Labuhanbatu"/>
    <s v="Rantau Utara"/>
    <s v="Jln. Aek Paing Bawah 2 Kelurahan /Desa Aek Paing, Patokan rumah depan Posyandu Melur"/>
    <n v="1"/>
    <s v="BARANG"/>
    <n v="100"/>
    <n v="0"/>
    <s v="EZ"/>
    <s v="Bulanan"/>
    <s v="Beli 1 Gratis 1 Gelang Retro Terapi Batu Giok"/>
    <m/>
    <n v="60000"/>
    <n v="0"/>
    <n v="0"/>
    <n v="60000"/>
    <m/>
    <s v="Diskon"/>
    <n v="24000"/>
    <n v="36000"/>
    <n v="125000"/>
    <n v="1875"/>
    <m/>
    <m/>
    <m/>
    <m/>
    <x v="1"/>
    <m/>
    <s v="VIP"/>
    <m/>
    <m/>
    <s v="Tidak"/>
    <s v="COD"/>
    <n v="65000"/>
    <s v="-"/>
    <n v="87125"/>
    <x v="20"/>
  </r>
  <r>
    <s v="1360558779"/>
    <d v="2026-07-06T00:00:00"/>
    <s v="MEIKA-BERKARYA"/>
    <s v="Meika Berkarya"/>
    <s v="6287818525580"/>
    <s v="Kab. Kuningan"/>
    <s v="Cilimus"/>
    <s v="Jl. Panawuan Indrapatra, Panawuan"/>
    <s v="Kusmayadi (Kin)"/>
    <s v="6281328120114"/>
    <x v="26"/>
    <s v="Kab. Bogor"/>
    <s v="Klapanunggal"/>
    <s v="Griya Pmi Asri Blok D1 No.2 RT 5 RW 14 Kelurahan Cikahuripan"/>
    <n v="1"/>
    <s v="BARANG"/>
    <n v="100"/>
    <n v="0"/>
    <s v="EZ"/>
    <s v="Bulanan"/>
    <s v="Beli 1 Gratis 1 Gelang Retro Terapi Batu Giok"/>
    <m/>
    <n v="15000"/>
    <n v="0"/>
    <n v="0"/>
    <n v="15000"/>
    <m/>
    <s v="Diskon"/>
    <n v="9000"/>
    <n v="6000"/>
    <n v="85000"/>
    <n v="1275"/>
    <s v="Kusmayadi (Kin)"/>
    <m/>
    <d v="2026-07-07T00:00:00"/>
    <m/>
    <x v="0"/>
    <m/>
    <s v="VIP"/>
    <m/>
    <m/>
    <s v="Tidak"/>
    <s v="COD"/>
    <n v="70000"/>
    <s v="Recon"/>
    <n v="77725"/>
    <x v="25"/>
  </r>
  <r>
    <s v="1360487075"/>
    <d v="2026-07-06T00:00:00"/>
    <s v="MEIKA-BERKARYA"/>
    <s v="Meika Berkarya"/>
    <s v="6287818525580"/>
    <s v="Kab. Kuningan"/>
    <s v="Cilimus"/>
    <s v="Jl. Panawuan Indrapatra, Panawuan"/>
    <s v="Komang Yutini (PS)"/>
    <s v="6281238959335"/>
    <x v="12"/>
    <s v="Denpasar"/>
    <s v="Denpasar Utara"/>
    <s v="Jl. A Yani Utara GG. Merpati II no.7 Kelurahan. Paguyangan (ANTRAKN LANGSUNG KE ALAMAT)"/>
    <n v="1"/>
    <s v="BARANG"/>
    <n v="100"/>
    <n v="0"/>
    <s v="EZ"/>
    <s v="Bulanan"/>
    <s v="Beli 1 Gratis 1 Gelang Retro Terapi Batu Giok"/>
    <m/>
    <n v="30000"/>
    <n v="0"/>
    <n v="0"/>
    <n v="30000"/>
    <m/>
    <s v="Diskon"/>
    <n v="12000"/>
    <n v="18000"/>
    <n v="100000"/>
    <n v="1500"/>
    <m/>
    <m/>
    <m/>
    <m/>
    <x v="1"/>
    <m/>
    <s v="VIP"/>
    <m/>
    <m/>
    <s v="Tidak"/>
    <s v="COD"/>
    <n v="70000"/>
    <s v="-"/>
    <n v="80500"/>
    <x v="20"/>
  </r>
  <r>
    <s v="1360464423"/>
    <d v="2026-07-06T00:00:00"/>
    <s v="MEIKA-BERKARYA"/>
    <s v="Meika Berkarya"/>
    <s v="6287818525580"/>
    <s v="Kab. Kuningan"/>
    <s v="Cilimus"/>
    <s v="Jl. Panawuan Indrapatra, Panawuan, Kec. Cigandamekar, Kabupaten Kuningan, Jawa Barat"/>
    <s v="Rio Adi putra (Rs)"/>
    <s v="6285136856856"/>
    <x v="10"/>
    <s v="Palembang"/>
    <s v="Sukarami"/>
    <s v="Kelurahan Sukabangun (Bakso Tunas Baru Simpang Y Lorong Tribata) Kec Sukarami"/>
    <n v="1"/>
    <s v="BARANG"/>
    <n v="100"/>
    <n v="0"/>
    <s v="EZ"/>
    <s v="Bulanan"/>
    <s v="1 SET GIGI PALSU"/>
    <m/>
    <n v="29000"/>
    <n v="0"/>
    <n v="0"/>
    <n v="29000"/>
    <m/>
    <s v="Diskon"/>
    <n v="11600"/>
    <n v="17400"/>
    <n v="86000"/>
    <n v="1290"/>
    <s v="Rio Adi putra (Rs)"/>
    <m/>
    <d v="2026-07-09T00:00:00"/>
    <s v="HUBUNGI PENERIMA (LANGSUNG ANTAR KE ALAMAT)"/>
    <x v="0"/>
    <m/>
    <s v="VIP"/>
    <m/>
    <m/>
    <s v="Tidak"/>
    <s v="COD"/>
    <n v="57000"/>
    <s v="-"/>
    <n v="67310"/>
    <x v="18"/>
  </r>
  <r>
    <s v="1360488072"/>
    <d v="2026-07-06T00:00:00"/>
    <s v="MEIKA-BERKARYA"/>
    <s v="Meika Berkarya"/>
    <s v="6287818525580"/>
    <s v="Kab. Kuningan"/>
    <s v="Cilimus"/>
    <s v="Jl. Panawuan Indrapatra, Panawuan"/>
    <s v="SUMADI(Mar)."/>
    <s v="6285741199845"/>
    <x v="15"/>
    <s v="Kab. Sragen"/>
    <s v="Sragen"/>
    <s v="RT 22/RW 07 SIDOREJO SRAGEN WETAN KEC SRAGEN KOTA TEPATNYA DEPAN PDAM TIRTA NEGORO"/>
    <n v="1"/>
    <s v="BARANG"/>
    <n v="100"/>
    <n v="0"/>
    <s v="EZ"/>
    <s v="Bulanan"/>
    <s v="Beli 1 Gratis 1 Sikat Punggug"/>
    <m/>
    <n v="25000"/>
    <n v="0"/>
    <n v="0"/>
    <n v="25000"/>
    <m/>
    <s v="Diskon"/>
    <n v="18000"/>
    <n v="7000"/>
    <n v="95000"/>
    <n v="1425"/>
    <s v="SUMADI(Mar)."/>
    <m/>
    <d v="2026-07-08T00:00:00"/>
    <m/>
    <x v="0"/>
    <m/>
    <s v="VIP"/>
    <m/>
    <m/>
    <s v="Tidak"/>
    <s v="COD"/>
    <n v="70000"/>
    <s v="-"/>
    <n v="86575"/>
    <x v="15"/>
  </r>
  <r>
    <s v="1360458339"/>
    <d v="2026-07-06T00:00:00"/>
    <s v="MEIKA-BERKARYA"/>
    <s v="Meika Berkarya"/>
    <s v="6287818525580"/>
    <s v="Kab. Kuningan"/>
    <s v="Cilimus"/>
    <s v="Jl. Panawuan Indrapatra, Panawuan, Kec. Cigandamekar, Kabupaten Kuningan, Jawa Barat"/>
    <s v="Tri Murti (Rs)"/>
    <s v="6281385543496"/>
    <x v="26"/>
    <s v="Kab. Bogor"/>
    <s v="Cibinong"/>
    <s v="Visar Indah Pratama 1, Jln Wijaya Kusuma 5, Vb 5, No 2, Rt 5 Rw 12, Kelurahan Cibinong, Kec Cibinong"/>
    <n v="1"/>
    <s v="BARANG"/>
    <n v="100"/>
    <n v="0"/>
    <s v="EZ"/>
    <s v="Bulanan"/>
    <s v="1 SET GIGI PALSU"/>
    <m/>
    <n v="15000"/>
    <n v="0"/>
    <n v="0"/>
    <n v="15000"/>
    <m/>
    <s v="Diskon"/>
    <n v="6000"/>
    <n v="9000"/>
    <n v="0"/>
    <n v="0"/>
    <s v="Tri Murti (Rs)"/>
    <m/>
    <d v="2026-07-07T00:00:00"/>
    <s v="HUBUNGI PENERIMA (LANGSUNG ANTAR KE ALAMAT)"/>
    <x v="0"/>
    <m/>
    <s v="VIP"/>
    <m/>
    <m/>
    <s v="Tidak"/>
    <s v="NONCOD"/>
    <n v="-15000"/>
    <s v="-"/>
    <n v="-9000"/>
    <x v="25"/>
  </r>
  <r>
    <s v="1360577323"/>
    <d v="2026-07-06T00:00:00"/>
    <s v="MEIKA-BERKARYA"/>
    <s v="Meika Berkarya"/>
    <s v="6287818525580"/>
    <s v="Kab. Kuningan"/>
    <s v="Cilimus"/>
    <s v="Jl. Panawuan Indrapatra, Panawuan"/>
    <s v="Miko (Kin)"/>
    <s v="6281228062277"/>
    <x v="15"/>
    <s v="Surakarta"/>
    <s v="Banjarsari"/>
    <s v="Kampung Combong RT 4 RW 1 Kelurahan Kadipiro (LANGSUNG DIANTARKAN KE ALAMAT)"/>
    <n v="1"/>
    <s v="BARANG"/>
    <n v="100"/>
    <n v="0"/>
    <s v="EZ"/>
    <s v="Bulanan"/>
    <s v="Beli 1 Gratis 1 Gelang Retro Terapi Batu Giok"/>
    <m/>
    <n v="20000"/>
    <n v="0"/>
    <n v="0"/>
    <n v="20000"/>
    <m/>
    <s v="Diskon"/>
    <n v="13000"/>
    <n v="7000"/>
    <n v="88500"/>
    <n v="1327.5"/>
    <s v="Miko (Kin)"/>
    <m/>
    <d v="2026-07-08T00:00:00"/>
    <m/>
    <x v="0"/>
    <m/>
    <s v="VIP"/>
    <m/>
    <m/>
    <s v="Tidak"/>
    <s v="COD"/>
    <n v="68500"/>
    <s v="-"/>
    <n v="80172.5"/>
    <x v="15"/>
  </r>
  <r>
    <s v="1360577241"/>
    <d v="2026-07-06T00:00:00"/>
    <s v="MEIKA-BERKARYA"/>
    <s v="Meika Berkarya"/>
    <s v="6287818525580"/>
    <s v="Kab. Kuningan"/>
    <s v="Cilimus"/>
    <s v="Jl. Panawuan Indrapatra, Panawuan, Kec. Cigandamekar, Kabupaten Kuningan, Jawa Barat"/>
    <s v="Sakri 5 ( Di)"/>
    <s v="6281355721367"/>
    <x v="18"/>
    <s v="Kab. Majene"/>
    <s v="Malunda"/>
    <s v="Jln Poros Majene Mamuju, Lingkungan Pao Pao, Kelurahan Lamungan Batu ( Patokan Rumah Depan Sma 1 Malunda),Kec Malunda"/>
    <n v="1"/>
    <s v="BARANG"/>
    <n v="100"/>
    <n v="0"/>
    <s v="EZ"/>
    <s v="Bulanan"/>
    <s v="1 TOPI KOMANDO (C)"/>
    <m/>
    <n v="61000"/>
    <n v="0"/>
    <n v="0"/>
    <n v="61000"/>
    <m/>
    <s v="Diskon"/>
    <n v="24400"/>
    <n v="36600"/>
    <n v="141000"/>
    <n v="2115"/>
    <m/>
    <m/>
    <m/>
    <s v="HUBUNGI PENERIMA (LANGSUNG ANTAR KE ALAMAT)"/>
    <x v="1"/>
    <m/>
    <s v="VIP"/>
    <m/>
    <m/>
    <s v="Tidak"/>
    <s v="COD"/>
    <n v="80000"/>
    <s v="-"/>
    <n v="102285"/>
    <x v="20"/>
  </r>
  <r>
    <s v="1360589989"/>
    <d v="2026-07-06T00:00:00"/>
    <s v="MEIKA-BERKARYA"/>
    <s v="Meika Berkarya"/>
    <s v="6287818525580"/>
    <s v="Kab. Kuningan"/>
    <s v="Cilimus"/>
    <s v="Jl. Panawuan Indrapatra, Panawuan"/>
    <s v="Usman gumanti (ib)"/>
    <s v="628129140315"/>
    <x v="28"/>
    <s v="Kab. Tangerang"/>
    <s v="Kelapa Dua"/>
    <s v="Jl. Korma V No. 15 Perumahan Islamic Village Kelapa Dua tange4ang Banten"/>
    <n v="1"/>
    <s v="BARANG"/>
    <n v="100"/>
    <n v="0"/>
    <s v="EZ"/>
    <s v="Bulanan"/>
    <s v="Beli 1 Gratis 1 Gelang Retro Terapi Batu Giok"/>
    <m/>
    <n v="15000"/>
    <n v="0"/>
    <n v="0"/>
    <n v="15000"/>
    <m/>
    <s v="Diskon"/>
    <n v="9000"/>
    <n v="6000"/>
    <n v="85000"/>
    <n v="1275"/>
    <m/>
    <m/>
    <m/>
    <m/>
    <x v="1"/>
    <m/>
    <s v="VIP"/>
    <m/>
    <m/>
    <s v="Tidak"/>
    <s v="COD"/>
    <n v="70000"/>
    <s v="-"/>
    <n v="77725"/>
    <x v="20"/>
  </r>
  <r>
    <s v="1360409754"/>
    <d v="2026-07-06T00:00:00"/>
    <s v="MEIKA-BERKARYA"/>
    <s v="Meika Berkarya"/>
    <s v="6287818525580"/>
    <s v="Kab. Kuningan"/>
    <s v="Cilimus"/>
    <s v="Jl. Panawuan Indrapatra, Panawuan, Kec. Cigandamekar, Kabupaten Kuningan, Jawa Barat"/>
    <s v="Sorip Sianturi (rz)"/>
    <s v="6285346310423"/>
    <x v="32"/>
    <s v="Kab. Malinau"/>
    <s v="Malinau Selatan"/>
    <s v="Jl Agathis Rt 008 ( Dekat Gereja Katolik ) Desa Long Loreh, Kec Malinau Selatan"/>
    <n v="1"/>
    <s v="BARANG"/>
    <n v="100"/>
    <n v="0"/>
    <s v="EZ"/>
    <s v="Bulanan"/>
    <s v="2 TOPI KOMANDO (H)"/>
    <m/>
    <n v="75000"/>
    <n v="0"/>
    <n v="0"/>
    <n v="75000"/>
    <m/>
    <s v="Diskon"/>
    <n v="30000"/>
    <n v="45000"/>
    <n v="110000"/>
    <n v="1650"/>
    <m/>
    <m/>
    <m/>
    <s v="HUBUNGI PENERIMA (LANGSUNG ANTAR KE ALAMAT)"/>
    <x v="1"/>
    <m/>
    <s v="VIP"/>
    <m/>
    <m/>
    <s v="Tidak"/>
    <s v="COD"/>
    <n v="35000"/>
    <s v="-"/>
    <n v="63350"/>
    <x v="20"/>
  </r>
  <r>
    <s v="1360599025"/>
    <d v="2026-07-06T00:00:00"/>
    <s v="MEIKA-BERKARYA"/>
    <s v="Meika Berkarya"/>
    <s v="6287818525580"/>
    <s v="Kab. Kuningan"/>
    <s v="Cilimus"/>
    <s v="Jl. Panawuan Indrapatra, Panawuan, Kec. Cigandamekar, Kabupaten Kuningan, Jawa Barat"/>
    <s v="Rasul (Fr)"/>
    <s v="6282350848055"/>
    <x v="5"/>
    <s v="Kab. Sintang"/>
    <s v="Dedai"/>
    <s v="Desa Baras Rt003/Rw005 Simpang Terusan Dusun Limbau Sari, Kec Dedai"/>
    <n v="1"/>
    <s v="BARANG"/>
    <n v="100"/>
    <n v="0"/>
    <s v="EZ"/>
    <s v="Bulanan"/>
    <s v="2 TOPI KOMANDO (C)"/>
    <m/>
    <n v="74000"/>
    <n v="0"/>
    <n v="0"/>
    <n v="74000"/>
    <m/>
    <s v="Diskon"/>
    <n v="29600"/>
    <n v="44400"/>
    <n v="184000"/>
    <n v="2760"/>
    <m/>
    <m/>
    <m/>
    <s v="HUBUNGI PENERIMA (LANGSUNG ANTAR KE ALAMAT)"/>
    <x v="1"/>
    <m/>
    <s v="VIP"/>
    <m/>
    <m/>
    <s v="Tidak"/>
    <s v="COD"/>
    <n v="110000"/>
    <s v="-"/>
    <n v="136840"/>
    <x v="20"/>
  </r>
  <r>
    <s v="1360595326"/>
    <d v="2026-07-06T00:00:00"/>
    <s v="MEIKA-BERKARYA"/>
    <s v="Meika Berkarya"/>
    <s v="6287818525580"/>
    <s v="Kab. Kuningan"/>
    <s v="Cilimus"/>
    <s v="Jl. Panawuan Indrapatra, Panawuan"/>
    <s v="Aniyah / Ani  (sp)"/>
    <s v="6283190978292"/>
    <x v="6"/>
    <s v="Kab. Dharmasraya"/>
    <s v="Koto Salak"/>
    <s v="Kanagarian pulau mainan II Rt 04 Kelurahan koto salak"/>
    <n v="1"/>
    <s v="BARANG"/>
    <n v="100"/>
    <n v="0"/>
    <s v="EZ"/>
    <s v="Bulanan"/>
    <s v="Beli 1 Gratis 1 Gelang Retro Terapi Batu Giok"/>
    <m/>
    <n v="50000"/>
    <n v="0"/>
    <n v="0"/>
    <n v="50000"/>
    <m/>
    <s v="Diskon"/>
    <n v="20000"/>
    <n v="30000"/>
    <n v="120000"/>
    <n v="1800"/>
    <m/>
    <m/>
    <m/>
    <m/>
    <x v="1"/>
    <m/>
    <s v="VIP"/>
    <m/>
    <m/>
    <s v="Tidak"/>
    <s v="COD"/>
    <n v="70000"/>
    <s v="-"/>
    <n v="88200"/>
    <x v="20"/>
  </r>
  <r>
    <s v="1360488422"/>
    <d v="2026-07-06T00:00:00"/>
    <s v="MEIKA-BERKARYA"/>
    <s v="Meika Berkarya"/>
    <s v="6287818525580"/>
    <s v="Kab. Kuningan"/>
    <s v="Cilimus"/>
    <s v="Jl. Panawuan Indrapatra, Panawuan, Kec. Cigandamekar, Kabupaten Kuningan, Jawa Barat"/>
    <s v="Rangga Saputra (Fr)"/>
    <s v="6285930345501"/>
    <x v="10"/>
    <s v="Kab. Ogan Komering Ulu Selatan"/>
    <s v="Simpang"/>
    <s v="Desa Karang agung Dusun satu depan koramil simpang di sebelah PT dua muara, Kec Simpang"/>
    <n v="1"/>
    <s v="BARANG"/>
    <n v="100"/>
    <n v="0"/>
    <s v="EZ"/>
    <s v="Bulanan"/>
    <s v="1 SET GIGI PALSU"/>
    <m/>
    <n v="37000"/>
    <n v="0"/>
    <n v="0"/>
    <n v="37000"/>
    <m/>
    <s v="Diskon"/>
    <n v="14800"/>
    <n v="22200"/>
    <n v="97000"/>
    <n v="1455"/>
    <m/>
    <m/>
    <m/>
    <s v="HUBUNGI PENERIMA (LANGSUNG ANTAR KE ALAMAT)"/>
    <x v="1"/>
    <m/>
    <s v="VIP"/>
    <m/>
    <m/>
    <s v="Tidak"/>
    <s v="COD"/>
    <n v="60000"/>
    <s v="-"/>
    <n v="73345"/>
    <x v="20"/>
  </r>
  <r>
    <s v="1360574629"/>
    <d v="2026-07-06T00:00:00"/>
    <s v="MEIKA-BERKARYA"/>
    <s v="Meika Berkarya"/>
    <s v="6287818525580"/>
    <s v="Kab. Kuningan"/>
    <s v="Cilimus"/>
    <s v="Jl. Panawuan Indrapatra, Panawuan, Kec. Cigandamekar, Kabupaten Kuningan, Jawa Barat"/>
    <s v="Nurhidayati / ustadz Sarimin ( Di)"/>
    <s v="6287861730443"/>
    <x v="2"/>
    <s v="Kab. Lombok Timur"/>
    <s v="Aikmel"/>
    <s v="Bubuk Gatep , Bagek Daya Desa Lenek Pesiraman Rw 9, Kec Lenek"/>
    <n v="1"/>
    <s v="BARANG"/>
    <n v="100"/>
    <n v="0"/>
    <s v="EZ"/>
    <s v="Bulanan"/>
    <s v="1 SET GIGI PALSU"/>
    <m/>
    <n v="52000"/>
    <n v="0"/>
    <n v="0"/>
    <n v="52000"/>
    <m/>
    <s v="Diskon"/>
    <n v="20800"/>
    <n v="31200"/>
    <n v="112000"/>
    <n v="1680"/>
    <m/>
    <m/>
    <m/>
    <s v="HUBUNGI PENERIMA (LANGSUNG ANTAR KE ALAMAT)"/>
    <x v="1"/>
    <m/>
    <s v="VIP"/>
    <m/>
    <m/>
    <s v="Tidak"/>
    <s v="COD"/>
    <n v="60000"/>
    <s v="-"/>
    <n v="79120"/>
    <x v="20"/>
  </r>
  <r>
    <s v="1360568453"/>
    <d v="2026-07-06T00:00:00"/>
    <s v="MEIKA-BERKARYA"/>
    <s v="Meika Berkarya"/>
    <s v="6287818525580"/>
    <s v="Kab. Kuningan"/>
    <s v="Cilimus"/>
    <s v="Jl. Panawuan Indrapatra, Panawuan, Kec. Cigandamekar, Kabupaten Kuningan, Jawa Barat"/>
    <s v="Oktovianus ( Di)"/>
    <s v="6285342189371"/>
    <x v="18"/>
    <s v="Kab. Pasangkayu"/>
    <s v="Tikke Raya"/>
    <s v="Jln Poros Lariang, Pt Letawa Afdeling India 1 No Pintu Ke 6 Rumah Kayu Kelurahan Lariang, Kec Tikke Raya"/>
    <n v="1"/>
    <s v="BARANG"/>
    <n v="100"/>
    <n v="0"/>
    <s v="EZ"/>
    <s v="Bulanan"/>
    <s v="1 SET GIGI PALSU"/>
    <m/>
    <n v="61000"/>
    <n v="0"/>
    <n v="0"/>
    <n v="61000"/>
    <m/>
    <s v="Diskon"/>
    <n v="24400"/>
    <n v="36600"/>
    <n v="121000"/>
    <n v="1815"/>
    <m/>
    <m/>
    <m/>
    <s v="HUBUNGI PENERIMA (LANGSUNG ANTAR KE ALAMAT)"/>
    <x v="1"/>
    <m/>
    <s v="VIP"/>
    <m/>
    <m/>
    <s v="Tidak"/>
    <s v="COD"/>
    <n v="60000"/>
    <s v="-"/>
    <n v="82585"/>
    <x v="20"/>
  </r>
  <r>
    <s v="1360575135"/>
    <d v="2026-07-06T00:00:00"/>
    <s v="MEIKA-BERKARYA"/>
    <s v="Meika Berkarya"/>
    <s v="6287818525580"/>
    <s v="Kab. Kuningan"/>
    <s v="Cilimus"/>
    <s v="Jl. Panawuan Indrapatra, Panawuan, Kec. Cigandamekar, Kabupaten Kuningan, Jawa Barat"/>
    <s v="Manto Alias Ompong (ar)"/>
    <s v="6282363505045"/>
    <x v="31"/>
    <s v="Batam"/>
    <s v="Galang"/>
    <s v="Dusun Tanjung Kelingking Kelurahan Rempang Cate patokan Dekat Puskesmas, kalau dah d puskesmas telfon, Kecamatan Galang"/>
    <n v="1"/>
    <s v="BARANG"/>
    <n v="100"/>
    <n v="5500000"/>
    <s v="EZ"/>
    <s v="Bulanan"/>
    <s v="1 SET GIGI PALSU"/>
    <s v="PASTA GIGI"/>
    <n v="37000"/>
    <n v="0"/>
    <n v="0"/>
    <n v="37000"/>
    <m/>
    <s v="Diskon"/>
    <n v="14800"/>
    <n v="22200"/>
    <n v="97000"/>
    <n v="1455"/>
    <m/>
    <m/>
    <m/>
    <s v="HUBUNGI PENERIMA (LANGSUNG ANTAR KE ALAMAT)"/>
    <x v="1"/>
    <m/>
    <s v="VIP"/>
    <m/>
    <m/>
    <s v="Tidak"/>
    <s v="COD"/>
    <n v="60000"/>
    <s v="-"/>
    <n v="73345"/>
    <x v="20"/>
  </r>
  <r>
    <s v="1360490113"/>
    <d v="2026-07-06T00:00:00"/>
    <s v="MEIKA-BERKARYA"/>
    <s v="Meika Berkarya"/>
    <s v="6287818525580"/>
    <s v="Kab. Kuningan"/>
    <s v="Cilimus"/>
    <s v="Jl. Panawuan Indrapatra, Panawuan, Kec. Cigandamekar, Kabupaten Kuningan, Jawa Barat"/>
    <s v="nitanitan973 (AK)"/>
    <s v="6281254457333"/>
    <x v="19"/>
    <s v="Samarinda"/>
    <s v="Samarinda Ulu"/>
    <s v="Jl Perjuangan 9, Blok D, Rumah Beton Cat Abu-Abu, Pagar Putih, Kel Sempaja Selatan, Kec Samarinda Ulu, Kota Samarinda, Kalimantan Timur"/>
    <n v="1"/>
    <s v="BARANG"/>
    <n v="100"/>
    <n v="0"/>
    <s v="EZ"/>
    <s v="Bulanan"/>
    <s v="1 SET GIGI PALSU"/>
    <m/>
    <n v="57000"/>
    <n v="0"/>
    <n v="0"/>
    <n v="57000"/>
    <m/>
    <s v="Diskon"/>
    <n v="22800"/>
    <n v="34200"/>
    <n v="113000"/>
    <n v="1695"/>
    <m/>
    <m/>
    <m/>
    <s v="HUBUNGI PENERIMA (LANGSUNG ANTAR KE ALAMAT)"/>
    <x v="1"/>
    <m/>
    <s v="VIP"/>
    <m/>
    <m/>
    <s v="Tidak"/>
    <s v="COD"/>
    <n v="56000"/>
    <s v="-"/>
    <n v="77105"/>
    <x v="20"/>
  </r>
  <r>
    <s v="1360575681"/>
    <d v="2026-07-06T00:00:00"/>
    <s v="MEIKA-BERKARYA"/>
    <s v="Meika Berkarya"/>
    <s v="6287818525580"/>
    <s v="Kab. Kuningan"/>
    <s v="Cilimus"/>
    <s v="Jl. Panawuan Indrapatra, Panawuan, Kec. Cigandamekar, Kabupaten Kuningan, Jawa Barat"/>
    <s v="Erna herman (Fr)"/>
    <s v="6285767100516"/>
    <x v="10"/>
    <s v="Kab. Ogan Komering Ulu Timur"/>
    <s v="Buay Madang"/>
    <s v="Desa Sukaraja Tuha Rt01/Rw01, Kec Buay Madang"/>
    <n v="1"/>
    <s v="BARANG"/>
    <n v="100"/>
    <n v="0"/>
    <s v="EZ"/>
    <s v="Bulanan"/>
    <s v="1 SET GIGI PALSU"/>
    <m/>
    <n v="37000"/>
    <n v="0"/>
    <n v="0"/>
    <n v="37000"/>
    <m/>
    <s v="Diskon"/>
    <n v="14800"/>
    <n v="22200"/>
    <n v="97000"/>
    <n v="1455"/>
    <m/>
    <m/>
    <m/>
    <s v="HUBUNGI PENERIMA (LANGSUNG ANTAR KE ALAMAT)"/>
    <x v="1"/>
    <m/>
    <s v="VIP"/>
    <m/>
    <m/>
    <s v="Tidak"/>
    <s v="COD"/>
    <n v="60000"/>
    <s v="-"/>
    <n v="73345"/>
    <x v="20"/>
  </r>
  <r>
    <s v="1360437821"/>
    <d v="2026-07-06T00:00:00"/>
    <s v="MEIKA-BERKARYA"/>
    <s v="Meika Berkarya"/>
    <s v="6287818525580"/>
    <s v="Kab. Kuningan"/>
    <s v="Cilimus"/>
    <s v="Jl. Panawuan Indrapatra, Panawuan"/>
    <s v="Ranto (Jj)"/>
    <s v="6285881194551"/>
    <x v="24"/>
    <s v="Jakarta Utara"/>
    <s v="Koja"/>
    <s v="Jln. Lagoa Terusan Gang 2 C No. 17 RT 011 RW 01 Kelurahan Lagoa Kec. Koja"/>
    <n v="1"/>
    <s v="BARANG"/>
    <n v="100"/>
    <n v="0"/>
    <s v="EZ"/>
    <s v="Bulanan"/>
    <s v="Beli 1 Gratis 1 Gelang Retro Terapi Batu Giok"/>
    <m/>
    <n v="14000"/>
    <n v="0"/>
    <n v="0"/>
    <n v="14000"/>
    <m/>
    <s v="Diskon"/>
    <n v="8000"/>
    <n v="6000"/>
    <n v="80000"/>
    <n v="1200"/>
    <s v="Ranto (Jj)"/>
    <m/>
    <d v="2026-07-08T00:00:00"/>
    <m/>
    <x v="0"/>
    <m/>
    <s v="VIP"/>
    <m/>
    <m/>
    <s v="Tidak"/>
    <s v="COD"/>
    <n v="66000"/>
    <s v="-"/>
    <n v="72800"/>
    <x v="15"/>
  </r>
  <r>
    <s v="1360558667"/>
    <d v="2026-07-06T00:00:00"/>
    <s v="MEIKA-BERKARYA"/>
    <s v="Meika Berkarya"/>
    <s v="6287818525580"/>
    <s v="Kab. Kuningan"/>
    <s v="Cilimus"/>
    <s v="Jl. Panawuan Indrapatra, Panawuan, Kec. Cigandamekar, Kabupaten Kuningan, Jawa Barat"/>
    <s v="Dwiarifianto (Rs)"/>
    <s v="6282191844969"/>
    <x v="8"/>
    <s v="Kab. Morowali Utara"/>
    <s v="Lembo Raya"/>
    <s v="Jln Poros, Desa Pontangoa (Depan Sekolah Sd) Kec Lembo Raya"/>
    <n v="1"/>
    <s v="BARANG"/>
    <n v="100"/>
    <n v="0"/>
    <s v="EZ"/>
    <s v="Bulanan"/>
    <s v="1 TOPI KOMANDO (H)"/>
    <m/>
    <n v="122000"/>
    <n v="0"/>
    <n v="0"/>
    <n v="122000"/>
    <m/>
    <s v="Diskon"/>
    <n v="48800"/>
    <n v="73200"/>
    <n v="198000"/>
    <n v="2970"/>
    <m/>
    <m/>
    <m/>
    <s v="HUBUNGI PENERIMA (LANGSUNG ANTAR KE ALAMAT)"/>
    <x v="1"/>
    <m/>
    <s v="VIP"/>
    <m/>
    <m/>
    <s v="Tidak"/>
    <s v="COD"/>
    <n v="76000"/>
    <s v="-"/>
    <n v="121830"/>
    <x v="20"/>
  </r>
  <r>
    <s v="1360515304"/>
    <d v="2026-07-06T00:00:00"/>
    <s v="MEIKA-BERKARYA"/>
    <s v="Meika Berkarya"/>
    <s v="6287818525580"/>
    <s v="Kab. Kuningan"/>
    <s v="Cilimus"/>
    <s v="Jl. Panawuan Indrapatra, Panawuan"/>
    <s v="Kariono/Sev (Kin)"/>
    <s v="6281316622778"/>
    <x v="5"/>
    <s v="Kab. Ketapang"/>
    <s v="Sandai"/>
    <s v="Jl. Trans Kalimantan, Simpang Empat Bayur (Ram Bu Lili), Desa Merimbang Jaya"/>
    <n v="1"/>
    <s v="BARANG"/>
    <n v="100"/>
    <n v="0"/>
    <s v="EZ"/>
    <s v="Bulanan"/>
    <s v="Beli 2 Pembesar Layar Hp"/>
    <m/>
    <n v="74000"/>
    <n v="0"/>
    <n v="0"/>
    <n v="74000"/>
    <m/>
    <s v="Diskon"/>
    <n v="29600"/>
    <n v="44400"/>
    <n v="178000"/>
    <n v="2670"/>
    <m/>
    <m/>
    <m/>
    <m/>
    <x v="1"/>
    <m/>
    <s v="VIP"/>
    <m/>
    <m/>
    <s v="Tidak"/>
    <s v="COD"/>
    <n v="104000"/>
    <s v="-"/>
    <n v="130930"/>
    <x v="20"/>
  </r>
  <r>
    <s v="1360511676"/>
    <d v="2026-07-06T00:00:00"/>
    <s v="MEIKA-BERKARYA"/>
    <s v="Meika Berkarya"/>
    <s v="6287818525580"/>
    <s v="Kab. Kuningan"/>
    <s v="Cilimus"/>
    <s v="Jl. Panawuan Indrapatra, Panawuan"/>
    <s v="Winarko (Jj)"/>
    <s v="6285268620366"/>
    <x v="10"/>
    <s v="Kab. Ogan Komering Ulu"/>
    <s v="Baturaja Timur"/>
    <s v="Jln Husni Thamrin No 329 Simpang Empat Kelurahan Sukaraya RT 009 RW 003"/>
    <n v="1"/>
    <s v="BARANG"/>
    <n v="100"/>
    <n v="0"/>
    <s v="EZ"/>
    <s v="Bulanan"/>
    <s v="Beli 1 Gratis 1 Gelang Retro Terapi Batu Giok"/>
    <m/>
    <n v="37000"/>
    <n v="0"/>
    <n v="0"/>
    <n v="37000"/>
    <m/>
    <s v="Diskon"/>
    <n v="14800"/>
    <n v="22200"/>
    <n v="97000"/>
    <n v="1455"/>
    <m/>
    <m/>
    <m/>
    <m/>
    <x v="1"/>
    <m/>
    <s v="VIP"/>
    <m/>
    <m/>
    <s v="Tidak"/>
    <s v="COD"/>
    <n v="60000"/>
    <s v="-"/>
    <n v="73345"/>
    <x v="20"/>
  </r>
  <r>
    <s v="1360476565"/>
    <d v="2026-07-06T00:00:00"/>
    <s v="MEIKA-BERKARYA"/>
    <s v="Meika Berkarya"/>
    <s v="6287818525580"/>
    <s v="Kab. Kuningan"/>
    <s v="Cilimus"/>
    <s v="Jl. Panawuan Indrapatra, Panawuan, Kec. Cigandamekar, Kabupaten Kuningan, Jawa Barat"/>
    <s v="Sukiyo (Rs)"/>
    <s v="6282113838639"/>
    <x v="24"/>
    <s v="Jakarta Timur"/>
    <s v="Ciracas"/>
    <s v="Jln SMAN 99, RT 02 RW 03, No 212, Bulak Ringin, Kelurahan Cibubur, kec Ciracas"/>
    <n v="1"/>
    <s v="BARANG"/>
    <n v="100"/>
    <n v="0"/>
    <s v="EZ"/>
    <s v="Bulanan"/>
    <s v="1 SET POMPA SEDOT MANUAL (1 POMPA DAN 1 SELANG)"/>
    <m/>
    <n v="14000"/>
    <n v="0"/>
    <n v="0"/>
    <n v="14000"/>
    <m/>
    <s v="Diskon"/>
    <n v="8000"/>
    <n v="6000"/>
    <n v="82000"/>
    <n v="1230"/>
    <s v="Sukiyo (Rs)"/>
    <m/>
    <d v="2026-07-08T00:00:00"/>
    <s v="HUBUNGI PENERIMA (LANGSUNG ANTAR KE ALAMAT)"/>
    <x v="0"/>
    <m/>
    <s v="VIP"/>
    <m/>
    <m/>
    <s v="Tidak"/>
    <s v="COD"/>
    <n v="68000"/>
    <s v="-"/>
    <n v="74770"/>
    <x v="15"/>
  </r>
  <r>
    <s v="1360518893"/>
    <d v="2026-07-06T00:00:00"/>
    <s v="MEIKA-BERKARYA"/>
    <s v="Meika Berkarya"/>
    <s v="6287818525580"/>
    <s v="Kab. Kuningan"/>
    <s v="Cilimus"/>
    <s v="Jl. Panawuan Indrapatra, Panawuan"/>
    <s v="Asrul (Jj)"/>
    <s v="6282147537704"/>
    <x v="9"/>
    <s v="Kab. Kepulauan Sula"/>
    <s v="Mangoli Utara"/>
    <s v="Jln. Pekuburan Kelurahan /Desa Pastabulu RT 05 RW 02 Kec. Mangoli Utara"/>
    <n v="1"/>
    <s v="BARANG"/>
    <n v="100"/>
    <n v="0"/>
    <s v="EZ"/>
    <s v="Bulanan"/>
    <s v="Beli 1 Pembesar Layar Hp"/>
    <m/>
    <n v="113000"/>
    <n v="0"/>
    <n v="0"/>
    <n v="113000"/>
    <m/>
    <s v="Diskon"/>
    <n v="45200"/>
    <n v="67800"/>
    <n v="183000"/>
    <n v="2745"/>
    <m/>
    <m/>
    <m/>
    <m/>
    <x v="1"/>
    <m/>
    <s v="VIP"/>
    <m/>
    <m/>
    <s v="Tidak"/>
    <s v="COD"/>
    <n v="70000"/>
    <s v="-"/>
    <n v="112455"/>
    <x v="20"/>
  </r>
  <r>
    <s v="1360499086"/>
    <d v="2026-07-06T00:00:00"/>
    <s v="MEIKA-BERKARYA"/>
    <s v="Meika Berkarya"/>
    <s v="6287818525580"/>
    <s v="Kab. Kuningan"/>
    <s v="Cilimus"/>
    <s v="Jl. Panawuan Indrapatra, Panawuan, Kec. Cigandamekar, Kabupaten Kuningan, Jawa Barat"/>
    <s v="Dien ayu Tiusman (Fr)"/>
    <s v="6282213502070"/>
    <x v="27"/>
    <s v="Kab. Siak"/>
    <s v="Tualang"/>
    <s v="Jln Baru Bakaldesa Tualang Timur Rt02/Rw04, Kec Tualang"/>
    <n v="1"/>
    <s v="BARANG"/>
    <n v="100"/>
    <n v="0"/>
    <s v="EZ"/>
    <s v="Bulanan"/>
    <s v="2 TOPI KOMANDO (H)"/>
    <m/>
    <n v="59000"/>
    <n v="0"/>
    <n v="0"/>
    <n v="59000"/>
    <m/>
    <s v="Diskon"/>
    <n v="23600"/>
    <n v="35400"/>
    <n v="170000"/>
    <n v="2550"/>
    <m/>
    <m/>
    <m/>
    <s v="HUBUNGI PENERIMA (LANGSUNG ANTAR KE ALAMAT)"/>
    <x v="1"/>
    <m/>
    <s v="VIP"/>
    <m/>
    <m/>
    <s v="Tidak"/>
    <s v="COD"/>
    <n v="111000"/>
    <s v="-"/>
    <n v="132050"/>
    <x v="20"/>
  </r>
  <r>
    <s v="1360412962"/>
    <d v="2026-07-06T00:00:00"/>
    <s v="MEIKA-BERKARYA"/>
    <s v="Meika Berkarya"/>
    <s v="6287818525580"/>
    <s v="Kab. Kuningan"/>
    <s v="Cilimus"/>
    <s v="Jl. Panawuan Indrapatra, Panawuan"/>
    <s v="Ida Bagus Hawa Antara(Mar)."/>
    <s v="6289686102396"/>
    <x v="12"/>
    <s v="Kab. Gianyar"/>
    <s v="Ubud"/>
    <s v="Jalan Raya Mas no.178 A ( Banjar Batanancak - Mas-Ubud-Gianyar-BALI) depan liga warung sebrang toko kaca"/>
    <n v="1"/>
    <s v="BARANG"/>
    <n v="100"/>
    <n v="0"/>
    <s v="EZ"/>
    <s v="Bulanan"/>
    <s v="Beli 1 Gratis 1 Sikat Punggug"/>
    <m/>
    <n v="38000"/>
    <n v="0"/>
    <n v="0"/>
    <n v="38000"/>
    <m/>
    <s v="Diskon"/>
    <n v="15200"/>
    <n v="22800"/>
    <n v="108000"/>
    <n v="1620"/>
    <m/>
    <m/>
    <m/>
    <m/>
    <x v="1"/>
    <m/>
    <s v="VIP"/>
    <m/>
    <m/>
    <s v="Tidak"/>
    <s v="COD"/>
    <n v="70000"/>
    <s v="-"/>
    <n v="83580"/>
    <x v="20"/>
  </r>
  <r>
    <s v="1360522058"/>
    <d v="2026-07-06T00:00:00"/>
    <s v="MEIKA-BERKARYA"/>
    <s v="Meika Berkarya"/>
    <s v="6287818525580"/>
    <s v="Kab. Kuningan"/>
    <s v="Cilimus"/>
    <s v="Jl. Panawuan Indrapatra, Panawuan"/>
    <s v="Daud Sarira (Jj)"/>
    <s v="6281355066201"/>
    <x v="14"/>
    <s v="Kab. Tana Toraja"/>
    <s v="Rantetayo"/>
    <s v="Jln Poros Tapparan Rembon, Kelurahan /Desa Tapparan Kios Adel Tombang"/>
    <n v="1"/>
    <s v="BARANG"/>
    <n v="100"/>
    <n v="0"/>
    <s v="EZ"/>
    <s v="Bulanan"/>
    <s v="Beli 1 Gratis 1 Gelang Retro Terapi Batu Giok"/>
    <m/>
    <n v="65000"/>
    <n v="0"/>
    <n v="0"/>
    <n v="65000"/>
    <m/>
    <s v="Diskon"/>
    <n v="26000"/>
    <n v="39000"/>
    <n v="135000"/>
    <n v="2025"/>
    <m/>
    <m/>
    <m/>
    <m/>
    <x v="1"/>
    <m/>
    <s v="VIP"/>
    <m/>
    <m/>
    <s v="Tidak"/>
    <s v="COD"/>
    <n v="70000"/>
    <s v="-"/>
    <n v="93975"/>
    <x v="20"/>
  </r>
  <r>
    <s v="1360505867"/>
    <d v="2026-07-06T00:00:00"/>
    <s v="MEIKA-BERKARYA"/>
    <s v="Meika Berkarya"/>
    <s v="6287818525580"/>
    <s v="Kab. Kuningan"/>
    <s v="Cilimus"/>
    <s v="Jl. Panawuan Indrapatra, Panawuan, Kec. Cigandamekar, Kabupaten Kuningan, Jawa Barat"/>
    <s v="Ruben.t.(rz)"/>
    <s v="6283121907931"/>
    <x v="3"/>
    <s v="Bitung"/>
    <s v="Girian"/>
    <s v="Desa Girian permai RT 08 RW 03 ( di samping gereja anugrah ) Kec Girian"/>
    <n v="1"/>
    <s v="BARANG"/>
    <n v="100"/>
    <n v="0"/>
    <s v="EZ"/>
    <s v="Bulanan"/>
    <s v="1 SET GIGI PALSU"/>
    <m/>
    <n v="80000"/>
    <n v="0"/>
    <n v="0"/>
    <n v="80000"/>
    <m/>
    <s v="Diskon"/>
    <n v="32000"/>
    <n v="48000"/>
    <n v="155000"/>
    <n v="2325"/>
    <m/>
    <m/>
    <m/>
    <s v="HUBUNGI PENERIMA (LANGSUNG ANTAR KE ALAMAT)"/>
    <x v="1"/>
    <m/>
    <s v="VIP"/>
    <m/>
    <m/>
    <s v="Tidak"/>
    <s v="COD"/>
    <n v="75000"/>
    <s v="-"/>
    <n v="104675"/>
    <x v="20"/>
  </r>
  <r>
    <s v="1360419606"/>
    <d v="2026-07-06T00:00:00"/>
    <s v="MEIKA-BERKARYA"/>
    <s v="Meika Berkarya"/>
    <s v="6287818525580"/>
    <s v="Kab. Kuningan"/>
    <s v="Cilimus"/>
    <s v="Jl. Panawuan Indrapatra, Panawuan"/>
    <s v="H. Sjsfrizal, S.Sos (IR)"/>
    <s v="628127854051"/>
    <x v="4"/>
    <s v="Kab. Sarolangun"/>
    <s v="Sarolangun"/>
    <s v="Jln. Mahidin RT 03 RW 01 Kelurahan Pasar Sarolangun Kec. Sarolangun"/>
    <n v="1"/>
    <s v="BARANG"/>
    <n v="100"/>
    <n v="0"/>
    <s v="EZ"/>
    <s v="Bulanan"/>
    <s v="Beli 1 Gratis 1 Sikat Punggug"/>
    <m/>
    <n v="44000"/>
    <n v="0"/>
    <n v="0"/>
    <n v="44000"/>
    <m/>
    <s v="Diskon"/>
    <n v="17600"/>
    <n v="26400"/>
    <n v="114000"/>
    <n v="1710"/>
    <m/>
    <m/>
    <m/>
    <m/>
    <x v="1"/>
    <m/>
    <s v="VIP"/>
    <m/>
    <m/>
    <s v="Tidak"/>
    <s v="COD"/>
    <n v="70000"/>
    <s v="-"/>
    <n v="85890"/>
    <x v="20"/>
  </r>
  <r>
    <s v="1360420699"/>
    <d v="2026-07-06T00:00:00"/>
    <s v="MEIKA-BERKARYA"/>
    <s v="Meika Berkarya"/>
    <s v="6287818525580"/>
    <s v="Kab. Kuningan"/>
    <s v="Cilimus"/>
    <s v="Jl. Panawuan Indrapatra, Panawuan"/>
    <s v="Manginar Br (Jj)"/>
    <s v="62882015599475"/>
    <x v="0"/>
    <s v="Kab. Batu Bara"/>
    <s v="Lima Puluh - Datuk Lima Puluh"/>
    <s v="Dusun 1 Martubung Kelurahan /Desa Lubuk Hulu, Patokan rumah dekat Sakinah Azahra"/>
    <n v="1"/>
    <s v="BARANG"/>
    <n v="100"/>
    <n v="0"/>
    <s v="EZ"/>
    <s v="Bulanan"/>
    <s v="Beli 1 Gratis 1 Gelang Retro Terapi Batu Giok"/>
    <m/>
    <n v="54000"/>
    <n v="0"/>
    <n v="0"/>
    <n v="54000"/>
    <m/>
    <s v="Diskon"/>
    <n v="21600"/>
    <n v="32400"/>
    <n v="124000"/>
    <n v="1860"/>
    <m/>
    <m/>
    <m/>
    <m/>
    <x v="1"/>
    <m/>
    <s v="VIP"/>
    <m/>
    <m/>
    <s v="Tidak"/>
    <s v="COD"/>
    <n v="70000"/>
    <s v="-"/>
    <n v="89740"/>
    <x v="20"/>
  </r>
  <r>
    <s v="1360421014"/>
    <d v="2026-07-06T00:00:00"/>
    <s v="MEIKA-BERKARYA"/>
    <s v="Meika Berkarya"/>
    <s v="6287818525580"/>
    <s v="Kab. Kuningan"/>
    <s v="Cilimus"/>
    <s v="Jl. Panawuan Indrapatra, Panawuan"/>
    <s v="UDIN (PS)"/>
    <s v="6281241115552"/>
    <x v="19"/>
    <s v="Kab. Paser"/>
    <s v="Paser Belengkong"/>
    <s v="Jl. Pangeran Mas RT/RW 10 Desa. Pasir Belengkong (ANTRAKN LANGSUNG PAKET KE ALAMAT)"/>
    <n v="1"/>
    <s v="BARANG"/>
    <n v="100"/>
    <n v="0"/>
    <s v="EZ"/>
    <s v="Bulanan"/>
    <s v="Beli 1 Gratis 1 Sikat Punggug"/>
    <m/>
    <n v="67000"/>
    <n v="0"/>
    <n v="0"/>
    <n v="67000"/>
    <m/>
    <s v="Diskon"/>
    <n v="26800"/>
    <n v="40200"/>
    <n v="130000"/>
    <n v="1950"/>
    <m/>
    <m/>
    <m/>
    <m/>
    <x v="1"/>
    <m/>
    <s v="VIP"/>
    <m/>
    <m/>
    <s v="Tidak"/>
    <s v="COD"/>
    <n v="63000"/>
    <s v="-"/>
    <n v="87850"/>
    <x v="20"/>
  </r>
  <r>
    <s v="1360502783"/>
    <d v="2026-07-06T00:00:00"/>
    <s v="MEIKA-BERKARYA"/>
    <s v="Meika Berkarya"/>
    <s v="6287818525580"/>
    <s v="Kab. Kuningan"/>
    <s v="Cilimus"/>
    <s v="Jl. Panawuan Indrapatra, Panawuan, Kec. Cigandamekar, Kabupaten Kuningan, Jawa Barat"/>
    <s v="Parman Panggabean (AK)"/>
    <s v="6281377447543"/>
    <x v="0"/>
    <s v="Kab. Tapanuli Tengah"/>
    <s v="Pandan"/>
    <s v="Jl Adonia Ht Galung, Lorong 2, Kelurahan Sibuluan Nauli, Kec Pandan, Kab Tapanuli Tengah"/>
    <n v="1"/>
    <s v="BARANG"/>
    <n v="100"/>
    <n v="0"/>
    <s v="EZ"/>
    <s v="Bulanan"/>
    <s v="1 SET GIGI PALSU"/>
    <m/>
    <n v="47000"/>
    <n v="0"/>
    <n v="0"/>
    <n v="47000"/>
    <m/>
    <s v="Diskon"/>
    <n v="18800"/>
    <n v="28200"/>
    <n v="101000"/>
    <n v="1515"/>
    <m/>
    <m/>
    <m/>
    <s v="HUBUNGI PENERIMA (LANGSUNG ANTAR KE ALAMAT)"/>
    <x v="1"/>
    <m/>
    <s v="VIP"/>
    <m/>
    <m/>
    <s v="Tidak"/>
    <s v="COD"/>
    <n v="54000"/>
    <s v="-"/>
    <n v="71285"/>
    <x v="20"/>
  </r>
  <r>
    <s v="1360416803"/>
    <d v="2026-07-06T00:00:00"/>
    <s v="MEIKA-BERKARYA"/>
    <s v="Meika Berkarya"/>
    <s v="6287818525580"/>
    <s v="Kab. Kuningan"/>
    <s v="Cilimus"/>
    <s v="Jl. Panawuan Indrapatra, Panawuan, Kec. Cigandamekar, Kabupaten Kuningan, Jawa Barat"/>
    <s v="Darmo Nababan (AK)"/>
    <s v="6282261207489"/>
    <x v="0"/>
    <s v="Kab. Humbang Hasundutan"/>
    <s v="Lintong Nihuta"/>
    <s v="Naga Saribu Iii (Simpang Kawat), Kec Lintong Nihuta, Kab Humbang Hasundutan, Sumatera Utara"/>
    <n v="1"/>
    <s v="BARANG"/>
    <n v="100"/>
    <n v="0"/>
    <s v="EZ"/>
    <s v="Bulanan"/>
    <s v="1 SET GIGI PALSU"/>
    <m/>
    <n v="54000"/>
    <n v="0"/>
    <n v="0"/>
    <n v="54000"/>
    <m/>
    <s v="Diskon"/>
    <n v="21600"/>
    <n v="32400"/>
    <n v="107000"/>
    <n v="1605"/>
    <m/>
    <m/>
    <m/>
    <s v="HUBUNGI PENERIMA (LANGSUNG ANTAR KE ALAMAT)"/>
    <x v="1"/>
    <m/>
    <s v="VIP"/>
    <m/>
    <m/>
    <s v="Tidak"/>
    <s v="COD"/>
    <n v="53000"/>
    <s v="-"/>
    <n v="72995"/>
    <x v="20"/>
  </r>
  <r>
    <s v="1360417066"/>
    <d v="2026-07-06T00:00:00"/>
    <s v="MEIKA-BERKARYA"/>
    <s v="Meika Berkarya"/>
    <s v="6287818525580"/>
    <s v="Kab. Kuningan"/>
    <s v="Cilimus"/>
    <s v="Jl. Panawuan Indrapatra, Panawuan"/>
    <s v="Adi Adrianus (PS)"/>
    <s v="6282256909661"/>
    <x v="13"/>
    <s v="Kab. Barito Utara"/>
    <s v="Teweh Selatan"/>
    <s v="Desa. Bukit Sawit RT 07 Blok TU (Belakang pasar baru, ANTRAKN LANGSUNG KE ALAMAT)"/>
    <n v="1"/>
    <s v="BARANG"/>
    <n v="100"/>
    <n v="0"/>
    <s v="EZ"/>
    <s v="Bulanan"/>
    <s v="Beli 1 Pembesar Layar Hp"/>
    <m/>
    <n v="63000"/>
    <n v="0"/>
    <n v="0"/>
    <n v="63000"/>
    <m/>
    <s v="Diskon"/>
    <n v="25200"/>
    <n v="37800"/>
    <n v="133000"/>
    <n v="1995"/>
    <m/>
    <m/>
    <m/>
    <m/>
    <x v="1"/>
    <m/>
    <s v="VIP"/>
    <m/>
    <m/>
    <s v="Tidak"/>
    <s v="COD"/>
    <n v="70000"/>
    <s v="-"/>
    <n v="93205"/>
    <x v="20"/>
  </r>
  <r>
    <s v="1360525740"/>
    <d v="2026-07-06T00:00:00"/>
    <s v="MEIKA-BERKARYA"/>
    <s v="Meika Berkarya"/>
    <s v="6287818525580"/>
    <s v="Kab. Kuningan"/>
    <s v="Cilimus"/>
    <s v="Jl. Panawuan Indrapatra, Panawuan, Kec. Cigandamekar, Kabupaten Kuningan, Jawa Barat"/>
    <s v="Jala Luddin (AK)"/>
    <s v="6285821817395"/>
    <x v="8"/>
    <s v="Kab. Morowali"/>
    <s v="Bahodopi"/>
    <s v="Pt Barat Cipta Karya, 6439,Jv8, Bahodopi, Kec Bahodopi, Kab Morowali, Sulawesi Tengah"/>
    <n v="1"/>
    <s v="BARANG"/>
    <n v="100"/>
    <n v="0"/>
    <s v="EZ"/>
    <s v="Bulanan"/>
    <s v="1 SET GIGI PALSU"/>
    <m/>
    <n v="108000"/>
    <n v="0"/>
    <n v="0"/>
    <n v="108000"/>
    <m/>
    <s v="Diskon"/>
    <n v="43200"/>
    <n v="64800"/>
    <n v="0"/>
    <n v="0"/>
    <m/>
    <m/>
    <m/>
    <s v="HUBUNGI PENERIMA (LANGSUNG ANTAR KE ALAMAT)"/>
    <x v="1"/>
    <m/>
    <s v="VIP"/>
    <m/>
    <m/>
    <s v="Tidak"/>
    <s v="NONCOD"/>
    <n v="-108000"/>
    <s v="-"/>
    <n v="-64800"/>
    <x v="20"/>
  </r>
  <r>
    <s v="1360408267"/>
    <d v="2026-07-06T00:00:00"/>
    <s v="MEIKA-BERKARYA"/>
    <s v="Meika Berkarya"/>
    <s v="6287818525580"/>
    <s v="Kab. Kuningan"/>
    <s v="Cilimus"/>
    <s v="Jl. Panawuan Indrapatra, Panawuan, Kec. Cigandamekar, Kabupaten Kuningan, Jawa Barat"/>
    <s v="Hadiyanto Yanto ( Di)"/>
    <s v="6282226691773"/>
    <x v="15"/>
    <s v="Kab. Jepara"/>
    <s v="Karimunjawa"/>
    <s v="Desa Karimun jawa Rt 02 Rw 06 Jln Dermaga no 10, Kecamatan Karimun Jawa"/>
    <n v="1"/>
    <s v="BARANG"/>
    <n v="100"/>
    <n v="0"/>
    <s v="EZ"/>
    <s v="Bulanan"/>
    <s v="1 TOPI KOMANDO (H)"/>
    <m/>
    <n v="25000"/>
    <n v="0"/>
    <n v="0"/>
    <n v="25000"/>
    <m/>
    <s v="Diskon"/>
    <n v="18000"/>
    <n v="7000"/>
    <n v="105000"/>
    <n v="1575"/>
    <s v="Hadiyanto Yanto ( Di)"/>
    <m/>
    <d v="2026-07-09T00:00:00"/>
    <s v="HUBUNGI PENERIMA (LANGSUNG ANTAR KE ALAMAT)"/>
    <x v="0"/>
    <m/>
    <s v="VIP"/>
    <m/>
    <m/>
    <s v="Tidak"/>
    <s v="COD"/>
    <n v="80000"/>
    <s v="-"/>
    <n v="96425"/>
    <x v="18"/>
  </r>
  <r>
    <s v="1360486327"/>
    <d v="2026-07-06T00:00:00"/>
    <s v="MEIKA-BERKARYA"/>
    <s v="Meika Berkarya"/>
    <s v="6287818525580"/>
    <s v="Kab. Kuningan"/>
    <s v="Cilimus"/>
    <s v="Jl. Panawuan Indrapatra, Panawuan"/>
    <s v="helmy mangkialo (sp)"/>
    <s v="6281241607531"/>
    <x v="3"/>
    <s v="Kab. Minahasa Utara"/>
    <s v="Kema"/>
    <s v="Kelurahan kema III,  jaga 8 ( rumah samping kios nasi kuning om badar )"/>
    <n v="1"/>
    <s v="BARANG"/>
    <n v="100"/>
    <n v="0"/>
    <s v="EZ"/>
    <s v="Bulanan"/>
    <s v="Beli 1 Gratis 1 Gelang Retro Terapi Batu Giok"/>
    <m/>
    <n v="87000"/>
    <n v="0"/>
    <n v="0"/>
    <n v="87000"/>
    <m/>
    <s v="Diskon"/>
    <n v="34800"/>
    <n v="52200"/>
    <n v="157000"/>
    <n v="2355"/>
    <m/>
    <m/>
    <m/>
    <m/>
    <x v="1"/>
    <m/>
    <s v="VIP"/>
    <m/>
    <m/>
    <s v="Tidak"/>
    <s v="COD"/>
    <n v="70000"/>
    <s v="-"/>
    <n v="102445"/>
    <x v="20"/>
  </r>
  <r>
    <s v="1360495987"/>
    <d v="2026-07-06T00:00:00"/>
    <s v="MEIKA-BERKARYA"/>
    <s v="Meika Berkarya"/>
    <s v="6287818525580"/>
    <s v="Kab. Kuningan"/>
    <s v="Cilimus"/>
    <s v="Jl. Panawuan Indrapatra, Panawuan, Kec. Cigandamekar, Kabupaten Kuningan, Jawa Barat"/>
    <s v="Sri kuwati (Rs)"/>
    <s v="6285793392849"/>
    <x v="26"/>
    <s v="Kab. Bandung"/>
    <s v="Cimaung"/>
    <s v="Perumahan Graha Arthaloka, Blok D No 37, Desa Pasirhuni, Kec Cimaung"/>
    <n v="1"/>
    <s v="BARANG"/>
    <n v="100"/>
    <n v="0"/>
    <s v="EZ"/>
    <s v="Bulanan"/>
    <s v="1 SET GIGI PALSU"/>
    <m/>
    <n v="12000"/>
    <n v="0"/>
    <n v="0"/>
    <n v="12000"/>
    <m/>
    <s v="Diskon"/>
    <n v="7000"/>
    <n v="5000"/>
    <n v="72000"/>
    <n v="1080"/>
    <s v="Sri kuwati (Rs)"/>
    <m/>
    <d v="2026-07-07T00:00:00"/>
    <s v="HUBUNGI PENERIMA (LANGSUNG ANTAR KE ALAMAT)"/>
    <x v="0"/>
    <m/>
    <s v="VIP"/>
    <m/>
    <m/>
    <s v="Tidak"/>
    <s v="COD"/>
    <n v="60000"/>
    <s v="Recon"/>
    <n v="65920"/>
    <x v="25"/>
  </r>
  <r>
    <s v="1360549127"/>
    <d v="2026-07-06T00:00:00"/>
    <s v="MEIKA-BERKARYA"/>
    <s v="Meika Berkarya"/>
    <s v="6287818525580"/>
    <s v="Kab. Kuningan"/>
    <s v="Cilimus"/>
    <s v="Jl. Panawuan Indrapatra, Panawuan"/>
    <s v="Firdaus (Kin)"/>
    <s v="6282289527151"/>
    <x v="27"/>
    <s v="Kab. Bengkalis"/>
    <s v="Bathin Solapan"/>
    <s v="Jalan Lintas Pku Dumai Kulim Km. 08 PT VADHANA INTERNASIONAL, Kel/Desa Airkulim (Air Kulim)"/>
    <n v="1"/>
    <s v="BARANG"/>
    <n v="100"/>
    <n v="0"/>
    <s v="EZ"/>
    <s v="Bulanan"/>
    <s v="Beli 2 Gratis 2 Gelang Retro Terapi Batu Giok"/>
    <m/>
    <n v="53000"/>
    <n v="0"/>
    <n v="0"/>
    <n v="53000"/>
    <m/>
    <s v="Diskon"/>
    <n v="21200"/>
    <n v="31800"/>
    <n v="175000"/>
    <n v="2625"/>
    <m/>
    <m/>
    <m/>
    <m/>
    <x v="1"/>
    <m/>
    <s v="VIP"/>
    <m/>
    <m/>
    <s v="Tidak"/>
    <s v="COD"/>
    <n v="122000"/>
    <s v="-"/>
    <n v="140575"/>
    <x v="20"/>
  </r>
  <r>
    <s v="1360423842"/>
    <d v="2026-07-06T00:00:00"/>
    <s v="MEIKA-BERKARYA"/>
    <s v="Meika Berkarya"/>
    <s v="6287818525580"/>
    <s v="Kab. Kuningan"/>
    <s v="Cilimus"/>
    <s v="Jl. Panawuan Indrapatra, Panawuan, Kec. Cigandamekar, Kabupaten Kuningan, Jawa Barat"/>
    <s v="Nenny Toni ( Di)"/>
    <s v="6281389906990"/>
    <x v="24"/>
    <s v="Jakarta Timur"/>
    <s v="Cakung"/>
    <s v="Kp Baru Ilir RT 12/RW 02 Gg H Nafsin No 38 Klender Kelurahan Jatinegara, Kec Cakung"/>
    <n v="1"/>
    <s v="BARANG"/>
    <n v="100"/>
    <n v="0"/>
    <s v="EZ"/>
    <s v="Bulanan"/>
    <s v="1 SET GIGI PALSU"/>
    <m/>
    <n v="14000"/>
    <n v="0"/>
    <n v="0"/>
    <n v="14000"/>
    <m/>
    <s v="Diskon"/>
    <n v="8000"/>
    <n v="6000"/>
    <n v="72500"/>
    <n v="1087.5"/>
    <s v="Nenny Toni ( Di)"/>
    <m/>
    <d v="2026-07-07T00:00:00"/>
    <s v="HUBUNGI PENERIMA (LANGSUNG ANTAR KE ALAMAT)"/>
    <x v="0"/>
    <m/>
    <s v="VIP"/>
    <m/>
    <m/>
    <s v="Tidak"/>
    <s v="COD"/>
    <n v="58500"/>
    <s v="Recon"/>
    <n v="65412.5"/>
    <x v="25"/>
  </r>
  <r>
    <s v="1360552205"/>
    <d v="2026-07-06T00:00:00"/>
    <s v="MEIKA-BERKARYA"/>
    <s v="Meika Berkarya"/>
    <s v="6287818525580"/>
    <s v="Kab. Kuningan"/>
    <s v="Cilimus"/>
    <s v="Jl. Panawuan Indrapatra, Panawuan, Kec. Cigandamekar, Kabupaten Kuningan, Jawa Barat"/>
    <s v="Nani Ariwani Rachman (rz)"/>
    <s v="6285828456883"/>
    <x v="13"/>
    <s v="Kab. Kotawaringin Barat"/>
    <s v="Arut Selatan"/>
    <s v="Jln Adipati No 9 ( Di Depan Sd Negeri 5 Raja Pangkalan Bun ) Desa Raja, Kec Arut Selatan"/>
    <n v="1"/>
    <s v="BARANG"/>
    <n v="100"/>
    <n v="0"/>
    <s v="EZ"/>
    <s v="Bulanan"/>
    <s v="1 SET GIGI PALSU"/>
    <m/>
    <n v="61000"/>
    <n v="0"/>
    <n v="0"/>
    <n v="61000"/>
    <m/>
    <s v="Diskon"/>
    <n v="24400"/>
    <n v="36600"/>
    <n v="121000"/>
    <n v="1815"/>
    <m/>
    <m/>
    <m/>
    <s v="HUBUNGI PENERIMA (LANGSUNG ANTAR KE ALAMAT)"/>
    <x v="1"/>
    <m/>
    <s v="VIP"/>
    <m/>
    <m/>
    <s v="Tidak"/>
    <s v="COD"/>
    <n v="60000"/>
    <s v="-"/>
    <n v="82585"/>
    <x v="20"/>
  </r>
  <r>
    <s v="1360406791"/>
    <d v="2026-07-06T00:00:00"/>
    <s v="MEIKA-BERKARYA"/>
    <s v="Meika Berkarya"/>
    <s v="6287818525580"/>
    <s v="Kab. Kuningan"/>
    <s v="Cilimus"/>
    <s v="Jl. Panawuan Indrapatra, Panawuan, Kec. Cigandamekar, Kabupaten Kuningan, Jawa Barat"/>
    <s v="Lindawati (Rs)"/>
    <s v="6288270896487"/>
    <x v="10"/>
    <s v="Kab. Ogan Ilir"/>
    <s v="Indralaya"/>
    <s v="Komplek Serumpun Indah Blok A1 No 7, Rt 6 Rw 3, Kelurahan Indralaya Raya, Kec Indralaya"/>
    <n v="1"/>
    <s v="BARANG"/>
    <n v="100"/>
    <n v="0"/>
    <s v="EZ"/>
    <s v="Bulanan"/>
    <s v="1 SET GIGI PALSU"/>
    <m/>
    <n v="37000"/>
    <n v="0"/>
    <n v="0"/>
    <n v="37000"/>
    <m/>
    <s v="Diskon"/>
    <n v="14800"/>
    <n v="22200"/>
    <n v="97000"/>
    <n v="1455"/>
    <m/>
    <m/>
    <m/>
    <s v="HUBUNGI PENERIMA (LANGSUNG ANTAR KE ALAMAT)"/>
    <x v="1"/>
    <m/>
    <s v="VIP"/>
    <m/>
    <m/>
    <s v="Tidak"/>
    <s v="COD"/>
    <n v="60000"/>
    <s v="-"/>
    <n v="73345"/>
    <x v="20"/>
  </r>
  <r>
    <s v="1360534239"/>
    <d v="2026-07-06T00:00:00"/>
    <s v="MEIKA-BERKARYA"/>
    <s v="Meika Berkarya"/>
    <s v="6287818525580"/>
    <s v="Kab. Kuningan"/>
    <s v="Cilimus"/>
    <s v="Jl. Panawuan Indrapatra, Panawuan, Kec. Cigandamekar, Kabupaten Kuningan, Jawa Barat"/>
    <s v="Sahrul maharannu (Rs)"/>
    <s v="6281347420111"/>
    <x v="19"/>
    <s v="Kab. Kutai Timur"/>
    <s v="Sangatta Utara"/>
    <s v="Jl Murung Raya 35, Desa Sangatta Utara, Kec Sangatta Utara"/>
    <n v="1"/>
    <s v="BARANG"/>
    <n v="100"/>
    <n v="0"/>
    <s v="EZ"/>
    <s v="Bulanan"/>
    <s v="1 SET GIGI PALSU"/>
    <m/>
    <n v="73000"/>
    <n v="0"/>
    <n v="0"/>
    <n v="73000"/>
    <m/>
    <s v="Diskon"/>
    <n v="29200"/>
    <n v="43800"/>
    <n v="133000"/>
    <n v="1995"/>
    <m/>
    <m/>
    <m/>
    <s v="HUBUNGI PENERIMA (LANGSUNG ANTAR KE ALAMAT)"/>
    <x v="1"/>
    <m/>
    <s v="VIP"/>
    <m/>
    <m/>
    <s v="Tidak"/>
    <s v="COD"/>
    <n v="60000"/>
    <s v="-"/>
    <n v="87205"/>
    <x v="20"/>
  </r>
  <r>
    <s v="1360526949"/>
    <d v="2026-07-06T00:00:00"/>
    <s v="MEIKA-BERKARYA"/>
    <s v="Meika Berkarya"/>
    <s v="6287818525580"/>
    <s v="Kab. Kuningan"/>
    <s v="Cilimus"/>
    <s v="Jl. Panawuan Indrapatra, Panawuan, Kec. Cigandamekar, Kabupaten Kuningan, Jawa Barat"/>
    <s v="marni murduka ( Di)"/>
    <s v="6283846349534"/>
    <x v="8"/>
    <s v="Kab. Sigi"/>
    <s v="Sigi Biromaru"/>
    <s v="Jln Lando Desa Kalukubula ( Patokan Rumah Tidak Jauh Dari Sd 4 Kalukubula Di Belakang Panti Asuhan Jl Lando) Kec Sigi Biromaru"/>
    <n v="1"/>
    <s v="BARANG"/>
    <n v="100"/>
    <n v="0"/>
    <s v="EZ"/>
    <s v="Bulanan"/>
    <s v="1 SET GIGI PALSU"/>
    <m/>
    <n v="85000"/>
    <n v="0"/>
    <n v="0"/>
    <n v="85000"/>
    <m/>
    <s v="Diskon"/>
    <n v="34000"/>
    <n v="51000"/>
    <n v="145000"/>
    <n v="2175"/>
    <m/>
    <m/>
    <m/>
    <s v="HUBUNGI PENERIMA (LANGSUNG ANTAR KE ALAMAT)"/>
    <x v="1"/>
    <m/>
    <s v="VIP"/>
    <m/>
    <m/>
    <s v="Tidak"/>
    <s v="COD"/>
    <n v="60000"/>
    <s v="-"/>
    <n v="91825"/>
    <x v="20"/>
  </r>
  <r>
    <s v="1360526639"/>
    <d v="2026-07-06T00:00:00"/>
    <s v="MEIKA-BERKARYA"/>
    <s v="Meika Berkarya"/>
    <s v="6287818525580"/>
    <s v="Kab. Kuningan"/>
    <s v="Cilimus"/>
    <s v="Jl. Panawuan Indrapatra, Panawuan, Kec. Cigandamekar, Kabupaten Kuningan, Jawa Barat"/>
    <s v="Wilson Lantang (ar)"/>
    <s v="6285825110284"/>
    <x v="3"/>
    <s v="Kab. Minahasa Utara"/>
    <s v="Dimembe"/>
    <s v="Wasian Jaga 10 Desa Wasian Patokan Jln Trans Likupang sebelum masuk lorong ada bangunan Gereja Gpsi rumah ke 3 sebelah kanan, Kecamatan Dimembe"/>
    <n v="1"/>
    <s v="BARANG"/>
    <n v="100"/>
    <n v="0"/>
    <s v="EZ"/>
    <s v="Bulanan"/>
    <s v="1 SET GIGI PALSU"/>
    <m/>
    <n v="87000"/>
    <n v="0"/>
    <n v="0"/>
    <n v="87000"/>
    <m/>
    <s v="Diskon"/>
    <n v="34800"/>
    <n v="52200"/>
    <n v="147000"/>
    <n v="2205"/>
    <m/>
    <m/>
    <m/>
    <s v="HUBUNGI PENERIMA (LANGSUNG ANTAR KE ALAMAT)"/>
    <x v="1"/>
    <m/>
    <s v="VIP"/>
    <m/>
    <m/>
    <s v="Tidak"/>
    <s v="COD"/>
    <n v="60000"/>
    <s v="-"/>
    <n v="92595"/>
    <x v="20"/>
  </r>
  <r>
    <s v="1360535149"/>
    <d v="2026-07-06T00:00:00"/>
    <s v="MEIKA-BERKARYA"/>
    <s v="Meika Berkarya"/>
    <s v="6287818525580"/>
    <s v="Kab. Kuningan"/>
    <s v="Cilimus"/>
    <s v="Jl. Panawuan Indrapatra, Panawuan, Kec. Cigandamekar, Kabupaten Kuningan, Jawa Barat"/>
    <s v="okta t (AK)"/>
    <s v="6287872207617"/>
    <x v="3"/>
    <s v="Kab. Minahasa Utara"/>
    <s v="Kalawat"/>
    <s v="Kolongan Jaga, Fx53,C3W (Dinda Home Patokan Pertigaan Dekat Jj Kios), Suwaan, Kec Kalawat, Kab Minahasa Utara, Sulawesi Utara"/>
    <n v="1"/>
    <s v="BARANG"/>
    <n v="100"/>
    <n v="0"/>
    <s v="EZ"/>
    <s v="Bulanan"/>
    <s v="2 SET GIGI PALSU"/>
    <m/>
    <n v="87000"/>
    <n v="0"/>
    <n v="0"/>
    <n v="87000"/>
    <m/>
    <s v="Diskon"/>
    <n v="34800"/>
    <n v="52200"/>
    <n v="179000"/>
    <n v="2685"/>
    <m/>
    <m/>
    <m/>
    <s v="HUBUNGI PENERIMA (LANGSUNG ANTAR KE ALAMAT)"/>
    <x v="1"/>
    <m/>
    <s v="VIP"/>
    <m/>
    <m/>
    <s v="Tidak"/>
    <s v="COD"/>
    <n v="92000"/>
    <s v="-"/>
    <n v="124115"/>
    <x v="20"/>
  </r>
  <r>
    <s v="1360548630"/>
    <d v="2026-07-06T00:00:00"/>
    <s v="MEIKA-BERKARYA"/>
    <s v="Meika Berkarya"/>
    <s v="6287818525580"/>
    <s v="Kab. Kuningan"/>
    <s v="Cilimus"/>
    <s v="Jl. Panawuan Indrapatra, Panawuan"/>
    <s v="Yono medi (Kin)"/>
    <s v="6281222152233"/>
    <x v="26"/>
    <s v="Kab. Cirebon"/>
    <s v="Ciwaringin"/>
    <s v="Blok 1 Karanglumu RT 1 RW 1 Jl.Cipasar Gotrok Dekat Jembatan Besi, Desa Bringin"/>
    <n v="1"/>
    <s v="BARANG"/>
    <n v="100"/>
    <n v="0"/>
    <s v="EZ"/>
    <s v="Bulanan"/>
    <s v="Beli 1 Gratis 1 Gelang Retro Terapi Batu Giok"/>
    <m/>
    <n v="8000"/>
    <n v="0"/>
    <n v="0"/>
    <n v="8000"/>
    <m/>
    <s v="Diskon"/>
    <n v="3000"/>
    <n v="5000"/>
    <n v="78000"/>
    <n v="1170"/>
    <s v="Yono medi (Kin)"/>
    <m/>
    <d v="2026-07-07T00:00:00"/>
    <m/>
    <x v="0"/>
    <m/>
    <s v="VIP"/>
    <m/>
    <m/>
    <s v="Tidak"/>
    <s v="COD"/>
    <n v="70000"/>
    <s v="Recon"/>
    <n v="71830"/>
    <x v="25"/>
  </r>
  <r>
    <s v="1360537594"/>
    <d v="2026-07-06T00:00:00"/>
    <s v="MEIKA-BERKARYA"/>
    <s v="Meika Berkarya"/>
    <s v="6287818525580"/>
    <s v="Kab. Kuningan"/>
    <s v="Cilimus"/>
    <s v="Jl. Panawuan Indrapatra, Panawuan"/>
    <s v="Rifi Chaniago (IR)"/>
    <s v="6285729824943"/>
    <x v="0"/>
    <s v="Medan"/>
    <s v="Medan Tembung"/>
    <s v="Jalan Tuamang Kelurahan Sidorejo Hilir Kec Medan Tembung (Depan Masjid Al Ikhlasiah)"/>
    <n v="1"/>
    <s v="BARANG"/>
    <n v="100"/>
    <n v="0"/>
    <s v="EZ"/>
    <s v="Bulanan"/>
    <s v="Beli 2 Pembesar Layar Hp"/>
    <m/>
    <n v="38000"/>
    <n v="0"/>
    <n v="0"/>
    <n v="38000"/>
    <m/>
    <s v="Diskon"/>
    <n v="15200"/>
    <n v="22800"/>
    <n v="142000"/>
    <n v="2130"/>
    <m/>
    <m/>
    <m/>
    <m/>
    <x v="1"/>
    <m/>
    <s v="VIP"/>
    <m/>
    <m/>
    <s v="Tidak"/>
    <s v="COD"/>
    <n v="104000"/>
    <s v="-"/>
    <n v="117070"/>
    <x v="20"/>
  </r>
  <r>
    <s v="1360496517"/>
    <d v="2026-07-06T00:00:00"/>
    <s v="MEIKA-BERKARYA"/>
    <s v="Meika Berkarya"/>
    <s v="6287818525580"/>
    <s v="Kab. Kuningan"/>
    <s v="Cilimus"/>
    <s v="Jl. Panawuan Indrapatra, Panawuan, Kec. Cigandamekar, Kabupaten Kuningan, Jawa Barat"/>
    <s v="Sugeng mulyono (rz)"/>
    <s v="6281525898236"/>
    <x v="34"/>
    <s v="Kab. Belitung"/>
    <s v="Tanjungpandan"/>
    <s v="Perumahan Pelangi Residence Jln Geografi Kav 147 Desa Dukong, Kec Tanjung Pandan"/>
    <n v="1"/>
    <s v="BARANG"/>
    <n v="100"/>
    <n v="0"/>
    <s v="EZ"/>
    <s v="Bulanan"/>
    <s v="1 SET GIGI PALSU"/>
    <m/>
    <n v="36000"/>
    <n v="0"/>
    <n v="0"/>
    <n v="36000"/>
    <m/>
    <s v="Diskon"/>
    <n v="14400"/>
    <n v="21600"/>
    <n v="96000"/>
    <n v="1440"/>
    <m/>
    <m/>
    <m/>
    <s v="HUBUNGI PENERIMA (LANGSUNG ANTAR KE ALAMAT)"/>
    <x v="1"/>
    <m/>
    <s v="VIP"/>
    <m/>
    <m/>
    <s v="Tidak"/>
    <s v="COD"/>
    <n v="60000"/>
    <s v="-"/>
    <n v="72960"/>
    <x v="20"/>
  </r>
  <r>
    <s v="1360188122"/>
    <d v="2026-07-06T00:00:00"/>
    <s v="MEIKA-BERKARYA"/>
    <s v="Meika Berkarya"/>
    <s v="6287818525580"/>
    <s v="Kab. Kuningan"/>
    <s v="Cilimus"/>
    <s v="Jl. Panawuan Indrapatra, Panawuan, Kec. Cigandamekar, Kabupaten Kuningan, Jawa Barat"/>
    <s v="purwanto (Fr)"/>
    <s v="6285126279478"/>
    <x v="6"/>
    <s v="Kab. Sijunjung"/>
    <s v="Koto VII"/>
    <s v="Desa Bukit Bualjorong Koto Mudik, Kec Koto Vll"/>
    <n v="1"/>
    <s v="BARANG"/>
    <n v="100"/>
    <n v="0"/>
    <s v="EZ"/>
    <s v="Bulanan"/>
    <s v="1 SET GIGI PALSU"/>
    <m/>
    <n v="49000"/>
    <n v="0"/>
    <n v="0"/>
    <n v="49000"/>
    <m/>
    <s v="Diskon"/>
    <n v="19600"/>
    <n v="29400"/>
    <n v="109000"/>
    <n v="1635"/>
    <m/>
    <m/>
    <m/>
    <s v="HUBUNGI PENERIMA (LANGSUNG ANTAR KE ALAMAT)"/>
    <x v="1"/>
    <m/>
    <s v="VIP"/>
    <m/>
    <m/>
    <s v="Tidak"/>
    <s v="COD"/>
    <n v="60000"/>
    <s v="-"/>
    <n v="77965"/>
    <x v="20"/>
  </r>
  <r>
    <s v="1359311678"/>
    <d v="2026-07-06T00:00:00"/>
    <s v="MEIKA-BERKARYA"/>
    <s v="Meika Berkarya"/>
    <s v="6287818525580"/>
    <s v="Kab. Kuningan"/>
    <s v="Cilimus"/>
    <s v="Jl. Panawuan Indrapatra, Panawuan"/>
    <s v="Sulastri (Jj)"/>
    <s v="62895321131863"/>
    <x v="22"/>
    <s v="Kab. Lampung Utara"/>
    <s v="Kotabumi"/>
    <s v="Jl. Arjuna gang Sadewa RT/RW 001/002 Kelurahan Rejosari, Kotabumi Lampung Utara"/>
    <n v="1"/>
    <s v="BARANG"/>
    <n v="100"/>
    <n v="0"/>
    <s v="EZ"/>
    <s v="Bulanan"/>
    <s v="Beli 2 Gratis 2 Gelang Retro Terapi Batu Giok"/>
    <m/>
    <n v="40000"/>
    <n v="0"/>
    <n v="0"/>
    <n v="40000"/>
    <m/>
    <s v="Diskon"/>
    <n v="16000"/>
    <n v="24000"/>
    <n v="165000"/>
    <n v="2475"/>
    <m/>
    <m/>
    <m/>
    <m/>
    <x v="1"/>
    <m/>
    <s v="VIP"/>
    <m/>
    <m/>
    <s v="Tidak"/>
    <s v="COD"/>
    <n v="125000"/>
    <s v="-"/>
    <n v="138525"/>
    <x v="20"/>
  </r>
  <r>
    <s v="1360183932"/>
    <d v="2026-07-06T00:00:00"/>
    <s v="MEIKA-BERKARYA"/>
    <s v="Meika Berkarya"/>
    <s v="6287818525580"/>
    <s v="Kab. Kuningan"/>
    <s v="Cilimus"/>
    <s v="Jl. Panawuan Indrapatra, Panawuan, Kec. Cigandamekar, Kabupaten Kuningan, Jawa Barat"/>
    <s v="Erwin Mustapa (ar)"/>
    <s v="628129421174"/>
    <x v="26"/>
    <s v="Depok"/>
    <s v="Beji"/>
    <s v="Jalan Rawa Pule I No98 RT 03 RW 02 Kelurahan Kukusan, Kec Beji"/>
    <n v="1"/>
    <s v="BARANG"/>
    <n v="100"/>
    <n v="0"/>
    <s v="EZ"/>
    <s v="Bulanan"/>
    <s v="1 SET POMPA SEDOT MANUAL (1 POMPA DAN 1 SELANG)"/>
    <m/>
    <n v="15000"/>
    <n v="0"/>
    <n v="0"/>
    <n v="15000"/>
    <m/>
    <s v="Diskon"/>
    <n v="9000"/>
    <n v="6000"/>
    <n v="82000"/>
    <n v="1230"/>
    <s v="Erwin Mustapa (ar)"/>
    <m/>
    <d v="2026-07-07T00:00:00"/>
    <s v="HUBUNGI PENERIMA (LANGSUNG ANTAR KE ALAMAT)"/>
    <x v="0"/>
    <m/>
    <s v="VIP"/>
    <m/>
    <m/>
    <s v="Tidak"/>
    <s v="COD"/>
    <n v="67000"/>
    <s v="Recon"/>
    <n v="74770"/>
    <x v="25"/>
  </r>
  <r>
    <s v="1360186706"/>
    <d v="2026-07-06T00:00:00"/>
    <s v="MEIKA-BERKARYA"/>
    <s v="Meika Berkarya"/>
    <s v="6287818525580"/>
    <s v="Kab. Kuningan"/>
    <s v="Cilimus"/>
    <s v="Jl. Panawuan Indrapatra, Panawuan, Kec. Cigandamekar, Kabupaten Kuningan, Jawa Barat"/>
    <s v="Tetiray Kheus (rz)"/>
    <s v="6282195645870"/>
    <x v="3"/>
    <s v="Bitung"/>
    <s v="Matuari"/>
    <s v="Jln Raya Bitung Manado Rt 001 Rw 002 ( Dekat Smp 6 Sagrat ) Desa Sagerat, Kec Matuari (Bitung Barat)"/>
    <n v="1"/>
    <s v="BARANG"/>
    <n v="100"/>
    <n v="0"/>
    <s v="EZ"/>
    <s v="Bulanan"/>
    <s v="1 SET GIGI PALSU"/>
    <m/>
    <n v="80000"/>
    <n v="0"/>
    <n v="0"/>
    <n v="80000"/>
    <m/>
    <s v="Diskon"/>
    <n v="32000"/>
    <n v="48000"/>
    <n v="140000"/>
    <n v="2100"/>
    <m/>
    <m/>
    <m/>
    <s v="HUBUNGI PENERIMA (LANGSUNG ANTAR KE ALAMAT)"/>
    <x v="1"/>
    <m/>
    <s v="VIP"/>
    <m/>
    <m/>
    <s v="Tidak"/>
    <s v="COD"/>
    <n v="60000"/>
    <s v="-"/>
    <n v="89900"/>
    <x v="20"/>
  </r>
  <r>
    <s v="1360327970"/>
    <d v="2026-07-06T00:00:00"/>
    <s v="MEIKA-BERKARYA"/>
    <s v="Meika Berkarya"/>
    <s v="6287818525580"/>
    <s v="Kab. Kuningan"/>
    <s v="Cilimus"/>
    <s v="Jl. Panawuan Indrapatra, Panawuan"/>
    <s v="Firmansyah (Kin)"/>
    <s v="6285338589966"/>
    <x v="14"/>
    <s v="Makassar"/>
    <s v="Tamalate"/>
    <s v="Jl. Andi Mapaodang No 28. Kampus STIEM BONGAYA, Kelurahan Bongaya"/>
    <n v="1"/>
    <s v="BARANG"/>
    <n v="100"/>
    <n v="0"/>
    <s v="EZ"/>
    <s v="Bulanan"/>
    <s v="Beli 1 Pembesar Layar Hp"/>
    <m/>
    <n v="60000"/>
    <n v="0"/>
    <n v="0"/>
    <n v="60000"/>
    <m/>
    <s v="Diskon"/>
    <n v="24000"/>
    <n v="36000"/>
    <n v="122000"/>
    <n v="1830"/>
    <m/>
    <m/>
    <m/>
    <m/>
    <x v="1"/>
    <m/>
    <s v="VIP"/>
    <m/>
    <m/>
    <s v="Tidak"/>
    <s v="COD"/>
    <n v="62000"/>
    <s v="-"/>
    <n v="84170"/>
    <x v="20"/>
  </r>
  <r>
    <s v="1360319530"/>
    <d v="2026-07-06T00:00:00"/>
    <s v="MEIKA-BERKARYA"/>
    <s v="Meika Berkarya"/>
    <s v="6287818525580"/>
    <s v="Kab. Kuningan"/>
    <s v="Cilimus"/>
    <s v="Jl. Panawuan Indrapatra, Panawuan, Kec. Cigandamekar, Kabupaten Kuningan, Jawa Barat"/>
    <s v="Nicolas (AK)"/>
    <s v="6282347500135"/>
    <x v="23"/>
    <s v="Kendari"/>
    <s v="Kadia"/>
    <s v="Jl Mekar No 4, Rt 01 / Rw 05 (Patokan Kost Orens, Pagar Stainless), Kel Kadia, Kec Kadia, Kota Kendari, Sulawesi Tenggara,"/>
    <n v="1"/>
    <s v="BARANG"/>
    <n v="100"/>
    <n v="0"/>
    <s v="EZ"/>
    <s v="Bulanan"/>
    <s v="1 TOPI KOMANDO (H)"/>
    <m/>
    <n v="68000"/>
    <n v="0"/>
    <n v="0"/>
    <n v="68000"/>
    <m/>
    <s v="Diskon"/>
    <n v="27200"/>
    <n v="40800"/>
    <n v="144000"/>
    <n v="2160"/>
    <m/>
    <m/>
    <m/>
    <s v="HUBUNGI PENERIMA (LANGSUNG ANTAR KE ALAMAT)"/>
    <x v="1"/>
    <m/>
    <s v="VIP"/>
    <m/>
    <m/>
    <s v="Tidak"/>
    <s v="COD"/>
    <n v="76000"/>
    <s v="-"/>
    <n v="101040"/>
    <x v="20"/>
  </r>
  <r>
    <s v="1360331633"/>
    <d v="2026-07-06T00:00:00"/>
    <s v="MEIKA-BERKARYA"/>
    <s v="Meika Berkarya"/>
    <s v="6287818525580"/>
    <s v="Kab. Kuningan"/>
    <s v="Cilimus"/>
    <s v="Jl. Panawuan Indrapatra, Panawuan, Kec. Cigandamekar, Kabupaten Kuningan, Jawa Barat"/>
    <s v="Meisyah (rz)"/>
    <s v="6282154879605"/>
    <x v="19"/>
    <s v="Kab. Kutai Kartanegara"/>
    <s v="Kembang Janggut"/>
    <s v="Desa Long Beleh Haloq Rt 007 ( Dekat Masjid ) Kec Kembang Janggut"/>
    <n v="1"/>
    <s v="BARANG"/>
    <n v="100"/>
    <n v="0"/>
    <s v="EZ"/>
    <s v="Bulanan"/>
    <s v="1 SET GIGI PALSU"/>
    <m/>
    <n v="71000"/>
    <n v="0"/>
    <n v="0"/>
    <n v="71000"/>
    <m/>
    <s v="Diskon"/>
    <n v="28400"/>
    <n v="42600"/>
    <n v="131000"/>
    <n v="1965"/>
    <m/>
    <m/>
    <m/>
    <s v="HUBUNGI PENERIMA (LANGSUNG ANTAR KE ALAMAT)"/>
    <x v="1"/>
    <m/>
    <s v="VIP"/>
    <m/>
    <m/>
    <s v="Tidak"/>
    <s v="COD"/>
    <n v="60000"/>
    <s v="-"/>
    <n v="86435"/>
    <x v="20"/>
  </r>
  <r>
    <s v="1359825434"/>
    <d v="2026-07-06T00:00:00"/>
    <s v="MEIKA-BERKARYA"/>
    <s v="Meika Berkarya"/>
    <s v="6287818525580"/>
    <s v="Kab. Kuningan"/>
    <s v="Cilimus"/>
    <s v="Jl. Panawuan Indrapatra, Panawuan"/>
    <s v="Liem LieLie (cn)"/>
    <s v="6281265904684"/>
    <x v="0"/>
    <s v="Medan"/>
    <s v="Medan Petisah"/>
    <s v="Jln Dazam Raya no 31 Eye mazing beauty salon , Kelurahan Petisah tengah ( patokan : Eye mazing beauty salon )"/>
    <n v="1"/>
    <s v="BARANG"/>
    <n v="100"/>
    <n v="0"/>
    <s v="EZ"/>
    <s v="Bulanan"/>
    <s v="BELI 1 GRATIS 1 Rossa Beauty Fragrance Mist varian aurora dan twilight"/>
    <m/>
    <n v="38000"/>
    <n v="0"/>
    <n v="0"/>
    <n v="38000"/>
    <m/>
    <s v="Diskon"/>
    <n v="15200"/>
    <n v="22800"/>
    <n v="162000"/>
    <n v="2430"/>
    <m/>
    <m/>
    <m/>
    <s v="varian aurora dan twilight"/>
    <x v="1"/>
    <m/>
    <s v="VIP"/>
    <m/>
    <m/>
    <s v="Tidak"/>
    <s v="COD"/>
    <n v="124000"/>
    <s v="-"/>
    <n v="136770"/>
    <x v="20"/>
  </r>
  <r>
    <s v="1359256968"/>
    <d v="2026-07-06T00:00:00"/>
    <s v="MEIKA-BERKARYA"/>
    <s v="Meika Berkarya"/>
    <s v="6287818525580"/>
    <s v="Kab. Kuningan"/>
    <s v="Cilimus"/>
    <s v="Jl. Panawuan Indrapatra, Panawuan"/>
    <s v="Paulus Megu (Yn)"/>
    <s v="6282236302511"/>
    <x v="1"/>
    <s v="Kab. Ngada"/>
    <s v="Golewa"/>
    <s v="Jl. Terans Ende Bajwa RT 03 RW 01 Desa Malanuza Kec Golewa Kan Ngada Patokan Rumah Dekat Kantor Desa Malanuza Cst Warna Hijau Muda (DIANTAR LANGSUNG KE ALAMAT PENERIMA)."/>
    <n v="1"/>
    <s v="BARANG"/>
    <n v="100"/>
    <n v="0"/>
    <s v="EZ"/>
    <s v="Bulanan"/>
    <s v="Beli 1 Pembesar Layar Hp"/>
    <m/>
    <n v="80000"/>
    <n v="0"/>
    <n v="0"/>
    <n v="80000"/>
    <m/>
    <s v="Diskon"/>
    <n v="32000"/>
    <n v="48000"/>
    <n v="150000"/>
    <n v="2250"/>
    <m/>
    <m/>
    <m/>
    <m/>
    <x v="1"/>
    <m/>
    <s v="VIP"/>
    <m/>
    <m/>
    <s v="Tidak"/>
    <s v="COD"/>
    <n v="70000"/>
    <s v="-"/>
    <n v="99750"/>
    <x v="20"/>
  </r>
  <r>
    <s v="1360345598"/>
    <d v="2026-07-06T00:00:00"/>
    <s v="MEIKA-BERKARYA"/>
    <s v="Meika Berkarya"/>
    <s v="6287818525580"/>
    <s v="Kab. Kuningan"/>
    <s v="Cilimus"/>
    <s v="Jl. Panawuan Indrapatra, Panawuan, Kec. Cigandamekar, Kabupaten Kuningan, Jawa Barat"/>
    <s v="Prihmartana Mbah (Fr)"/>
    <s v="6285135310377"/>
    <x v="15"/>
    <s v="Kab. Purbalingga"/>
    <s v="Kemangkon"/>
    <s v="Desa Kemangkon Rt002/Rw005 Dusun Kemojing, Kec Kemangkon"/>
    <n v="1"/>
    <s v="BARANG"/>
    <n v="100"/>
    <n v="0"/>
    <s v="EZ"/>
    <s v="Bulanan"/>
    <s v="1 SET GIGI PALSU"/>
    <m/>
    <n v="25000"/>
    <n v="0"/>
    <n v="0"/>
    <n v="25000"/>
    <m/>
    <s v="Diskon"/>
    <n v="18000"/>
    <n v="7000"/>
    <n v="87000"/>
    <n v="1305"/>
    <s v="Prihmartana Mbah (Fr)"/>
    <m/>
    <d v="2026-07-08T00:00:00"/>
    <s v="HUBUNGI PENERIMA (LANGSUNG ANTAR KE ALAMAT)"/>
    <x v="0"/>
    <m/>
    <s v="VIP"/>
    <m/>
    <m/>
    <s v="Tidak"/>
    <s v="COD"/>
    <n v="62000"/>
    <s v="-"/>
    <n v="78695"/>
    <x v="15"/>
  </r>
  <r>
    <s v="1359219383"/>
    <d v="2026-07-06T00:00:00"/>
    <s v="MEIKA-BERKARYA"/>
    <s v="Meika Berkarya"/>
    <s v="6287818525580"/>
    <s v="Kab. Kuningan"/>
    <s v="Cilimus"/>
    <s v="Jl. Panawuan Indrapatra, Panawuan, Kec. Cigandamekar, Kabupaten Kuningan, Jawa Barat"/>
    <s v="Ujang manundar (Di)"/>
    <s v="6285338927590"/>
    <x v="19"/>
    <s v="Kab. Kutai Kartanegara"/>
    <s v="Loa Janan"/>
    <s v="Manunggal 2 Desa Loa Janan Ulu, Rt 022 Rw 000 ( Patokan Rumah Depan Gang Cahaya) Kec Loajanan"/>
    <n v="1"/>
    <s v="BARANG"/>
    <n v="100"/>
    <n v="0"/>
    <s v="EZ"/>
    <s v="Bulanan"/>
    <s v="1 SET GIGI PALSU"/>
    <m/>
    <n v="71000"/>
    <n v="0"/>
    <n v="0"/>
    <n v="71000"/>
    <m/>
    <s v="Diskon"/>
    <n v="28400"/>
    <n v="42600"/>
    <n v="131000"/>
    <n v="1965"/>
    <m/>
    <m/>
    <m/>
    <s v="HUBUNGI PENERIMA (LANGSUNG ANTAR KE ALAMAT)"/>
    <x v="1"/>
    <m/>
    <s v="VIP"/>
    <m/>
    <m/>
    <s v="Tidak"/>
    <s v="COD"/>
    <n v="60000"/>
    <s v="-"/>
    <n v="86435"/>
    <x v="20"/>
  </r>
  <r>
    <s v="1359935018"/>
    <d v="2026-07-06T00:00:00"/>
    <s v="MEIKA-BERKARYA"/>
    <s v="Meika Berkarya"/>
    <s v="6287818525580"/>
    <s v="Kab. Kuningan"/>
    <s v="Cilimus"/>
    <s v="Jl. Panawuan Indrapatra, Panawuan"/>
    <s v="Hardi Siswanto Od."/>
    <s v="6281230610844"/>
    <x v="16"/>
    <s v="Kab. Mojokerto"/>
    <s v="Mojoanyar"/>
    <s v="Jatikulon RT.05/RW. 01Desa Lengkong, Kec. Mojoanyar, Mojokerto (DIANTAR LANGSUNG KE ALAMAT PENERIMA)."/>
    <n v="1"/>
    <s v="BARANG"/>
    <n v="100"/>
    <n v="0"/>
    <s v="EZ"/>
    <s v="Bulanan"/>
    <s v="Beli 1 Gratis 1 Gelang Retro Terapi Batu Giok"/>
    <m/>
    <n v="25000"/>
    <n v="0"/>
    <n v="0"/>
    <n v="25000"/>
    <m/>
    <s v="Diskon"/>
    <n v="10000"/>
    <n v="15000"/>
    <n v="0"/>
    <n v="0"/>
    <s v="Hardi Siswanto Od."/>
    <m/>
    <d v="2026-07-09T00:00:00"/>
    <m/>
    <x v="0"/>
    <m/>
    <s v="VIP"/>
    <m/>
    <m/>
    <s v="Tidak"/>
    <s v="NONCOD"/>
    <n v="-25000"/>
    <s v="-"/>
    <n v="-15000"/>
    <x v="18"/>
  </r>
  <r>
    <s v="1359301216"/>
    <d v="2026-07-06T00:00:00"/>
    <s v="MEIKA-BERKARYA"/>
    <s v="Meika Berkarya"/>
    <s v="6287818525580"/>
    <s v="Kab. Kuningan"/>
    <s v="Cilimus"/>
    <s v="Jl. Panawuan Indrapatra, Panawuan, Kec. Cigandamekar, Kabupaten Kuningan, Jawa Barat"/>
    <s v="Mustikawaty (ar)"/>
    <s v="6285241015515"/>
    <x v="19"/>
    <s v="Samarinda"/>
    <s v="Samarinda Kota"/>
    <s v="Jln Abul hasan No.53 RT 14 kelurahan pasar pagi, kecamatan Samarinda Kota"/>
    <n v="1"/>
    <s v="BARANG"/>
    <n v="100"/>
    <n v="0"/>
    <s v="EZ"/>
    <s v="Bulanan"/>
    <s v="1 SET GIGI PALSU"/>
    <m/>
    <n v="57000"/>
    <n v="0"/>
    <n v="0"/>
    <n v="57000"/>
    <m/>
    <s v="Diskon"/>
    <n v="22800"/>
    <n v="34200"/>
    <n v="117000"/>
    <n v="1755"/>
    <m/>
    <m/>
    <m/>
    <s v="HUBUNGI PENERIMA (LANGSUNG ANTAR KE ALAMAT)"/>
    <x v="1"/>
    <m/>
    <s v="VIP"/>
    <m/>
    <m/>
    <s v="Tidak"/>
    <s v="COD"/>
    <n v="60000"/>
    <s v="-"/>
    <n v="81045"/>
    <x v="20"/>
  </r>
  <r>
    <s v="1360171970"/>
    <d v="2026-07-06T00:00:00"/>
    <s v="MEIKA-BERKARYA"/>
    <s v="Meika Berkarya"/>
    <s v="6287818525580"/>
    <s v="Kab. Kuningan"/>
    <s v="Cilimus"/>
    <s v="Jl. Panawuan Indrapatra, Panawuan"/>
    <s v="HARJO(Mar)."/>
    <s v="6282358468485"/>
    <x v="13"/>
    <s v="Kab. Kotawaringin Timur"/>
    <s v="Baamang"/>
    <s v="JL JAYA WIJAYA 7 Kel.BAAMANG TENGAH RT RW:07_03 NMOR 37 Kec.BAAMANG TENGAH Kab.BAAMANG Prov.KALIMANTAN TENGAH"/>
    <n v="1"/>
    <s v="BARANG"/>
    <n v="100"/>
    <n v="0"/>
    <s v="EZ"/>
    <s v="Bulanan"/>
    <s v="Beli 1 Pembesar Layar Hp"/>
    <m/>
    <n v="63000"/>
    <n v="0"/>
    <n v="0"/>
    <n v="63000"/>
    <m/>
    <s v="Diskon"/>
    <n v="25200"/>
    <n v="37800"/>
    <n v="133000"/>
    <n v="1995"/>
    <m/>
    <m/>
    <m/>
    <m/>
    <x v="1"/>
    <m/>
    <s v="VIP"/>
    <m/>
    <m/>
    <s v="Tidak"/>
    <s v="COD"/>
    <n v="70000"/>
    <s v="-"/>
    <n v="93205"/>
    <x v="20"/>
  </r>
  <r>
    <s v="1360340747"/>
    <d v="2026-07-06T00:00:00"/>
    <s v="MEIKA-BERKARYA"/>
    <s v="Meika Berkarya"/>
    <s v="6287818525580"/>
    <s v="Kab. Kuningan"/>
    <s v="Cilimus"/>
    <s v="Jl. Panawuan Indrapatra, Panawuan, Kec. Cigandamekar, Kabupaten Kuningan, Jawa Barat"/>
    <s v="Eti Rohaeti (AK)"/>
    <s v="6282112718210"/>
    <x v="24"/>
    <s v="Jakarta Timur"/>
    <s v="Cipayung"/>
    <s v="Permata Depok Regency, Cluster Ruby D 26/15, Kel Ratu Jaya, Kec Cipayung, Kota Depok"/>
    <n v="1"/>
    <s v="BARANG"/>
    <n v="100"/>
    <n v="0"/>
    <s v="EZ"/>
    <s v="Bulanan"/>
    <s v="1 SET GIGI PALSU"/>
    <m/>
    <n v="14000"/>
    <n v="0"/>
    <n v="0"/>
    <n v="14000"/>
    <m/>
    <s v="Diskon"/>
    <n v="8000"/>
    <n v="6000"/>
    <n v="66000"/>
    <n v="990"/>
    <m/>
    <m/>
    <m/>
    <s v="HUBUNGI PENERIMA (LANGSUNG ANTAR KE ALAMAT)"/>
    <x v="1"/>
    <m/>
    <s v="VIP"/>
    <m/>
    <m/>
    <s v="Tidak"/>
    <s v="COD"/>
    <n v="52000"/>
    <s v="-"/>
    <n v="59010"/>
    <x v="20"/>
  </r>
  <r>
    <s v="1360339322"/>
    <d v="2026-07-06T00:00:00"/>
    <s v="MEIKA-BERKARYA"/>
    <s v="Meika Berkarya"/>
    <s v="6287818525580"/>
    <s v="Kab. Kuningan"/>
    <s v="Cilimus"/>
    <s v="Jl. Panawuan Indrapatra, Panawuan"/>
    <s v="Frans S.B(Mar)."/>
    <s v="6281241441655"/>
    <x v="19"/>
    <s v="Bontang"/>
    <s v="Bontang Barat"/>
    <s v="Jln. Denpasar. RT.12. No.32 Kec.Bontang Barat Kota.Bontang Prov.Kaltim"/>
    <n v="1"/>
    <s v="BARANG"/>
    <n v="100"/>
    <n v="0"/>
    <s v="EZ"/>
    <s v="Bulanan"/>
    <s v="Beli 1 Pembesar Layar Hp"/>
    <m/>
    <n v="59000"/>
    <n v="0"/>
    <n v="0"/>
    <n v="59000"/>
    <m/>
    <s v="Diskon"/>
    <n v="23600"/>
    <n v="35400"/>
    <n v="0"/>
    <n v="0"/>
    <m/>
    <m/>
    <m/>
    <m/>
    <x v="1"/>
    <m/>
    <s v="VIP"/>
    <m/>
    <m/>
    <s v="Tidak"/>
    <s v="NONCOD"/>
    <n v="-59000"/>
    <s v="-"/>
    <n v="-35400"/>
    <x v="20"/>
  </r>
  <r>
    <s v="1359808644"/>
    <d v="2026-07-06T00:00:00"/>
    <s v="MEIKA-BERKARYA"/>
    <s v="Meika Berkarya"/>
    <s v="6287818525580"/>
    <s v="Kab. Kuningan"/>
    <s v="Cilimus"/>
    <s v="Jl. Panawuan Indrapatra, Panawuan, Kec. Cigandamekar, Kabupaten Kuningan, Jawa Barat"/>
    <s v="Sarfia (Fr)"/>
    <s v="6282234944264"/>
    <x v="2"/>
    <s v="Kab. Bima"/>
    <s v="Langgudu"/>
    <s v="Desa Laju Rt011, Kec Langgudu, Kec Langgudu"/>
    <n v="1"/>
    <s v="BARANG"/>
    <n v="100"/>
    <n v="0"/>
    <s v="EZ"/>
    <s v="Bulanan"/>
    <s v="1 SET GIGI PALSU"/>
    <m/>
    <n v="52000"/>
    <n v="0"/>
    <n v="0"/>
    <n v="52000"/>
    <m/>
    <s v="Diskon"/>
    <n v="20800"/>
    <n v="31200"/>
    <n v="112000"/>
    <n v="1680"/>
    <m/>
    <m/>
    <m/>
    <s v="HUBUNGI PENERIMA (LANGSUNG ANTAR KE ALAMAT)"/>
    <x v="1"/>
    <m/>
    <s v="VIP"/>
    <m/>
    <m/>
    <s v="Tidak"/>
    <s v="COD"/>
    <n v="60000"/>
    <s v="-"/>
    <n v="79120"/>
    <x v="20"/>
  </r>
  <r>
    <s v="1360235620"/>
    <d v="2026-07-06T00:00:00"/>
    <s v="MEIKA-BERKARYA"/>
    <s v="Meika Berkarya"/>
    <s v="6287818525580"/>
    <s v="Kab. Kuningan"/>
    <s v="Cilimus"/>
    <s v="Jl. Panawuan Indrapatra, Panawuan, Kec. Cigandamekar, Kabupaten Kuningan, Jawa Barat"/>
    <s v="Vijay (AK)"/>
    <s v="6282295514011"/>
    <x v="26"/>
    <s v="Kab. Bandung"/>
    <s v="Banjaran"/>
    <s v="Komplek Panca Puri, Blok F3, No 1, Jl Sindang Panon (Patokan Noy Mart) Kec Banjaran, Kab Bandung"/>
    <n v="1"/>
    <s v="BARANG"/>
    <n v="100"/>
    <n v="0"/>
    <s v="EZ"/>
    <s v="Bulanan"/>
    <s v="1 SET GIGI PALSU"/>
    <m/>
    <n v="12000"/>
    <n v="0"/>
    <n v="0"/>
    <n v="12000"/>
    <m/>
    <s v="Diskon"/>
    <n v="7000"/>
    <n v="5000"/>
    <n v="70000"/>
    <n v="1050"/>
    <s v="Vijay (AK)"/>
    <m/>
    <d v="2026-07-07T00:00:00"/>
    <s v="HUBUNGI PENERIMA (LANGSUNG ANTAR KE ALAMAT)"/>
    <x v="0"/>
    <m/>
    <s v="VIP"/>
    <m/>
    <m/>
    <s v="Tidak"/>
    <s v="COD"/>
    <n v="58000"/>
    <s v="Recon"/>
    <n v="63950"/>
    <x v="25"/>
  </r>
  <r>
    <s v="1360283424"/>
    <d v="2026-07-06T00:00:00"/>
    <s v="MEIKA-BERKARYA"/>
    <s v="Meika Berkarya"/>
    <s v="6287818525580"/>
    <s v="Kab. Kuningan"/>
    <s v="Cilimus"/>
    <s v="Jl. Panawuan Indrapatra, Panawuan"/>
    <s v="Yudis Tirra (Jj)"/>
    <s v="6282330233892"/>
    <x v="16"/>
    <s v="Kab. Bojonegoro"/>
    <s v="Ngasem"/>
    <s v="Dusun Sambirejo Desa Setren RT 19 RW 08 Kec. Ngasem Kab. Bojonegoro"/>
    <n v="1"/>
    <s v="BARANG"/>
    <n v="100"/>
    <n v="0"/>
    <s v="EZ"/>
    <s v="Bulanan"/>
    <s v="Beli 1 Gratis 1 Gelang Retro Terapi Batu Giok"/>
    <m/>
    <n v="25000"/>
    <n v="0"/>
    <n v="0"/>
    <n v="25000"/>
    <m/>
    <s v="Diskon"/>
    <n v="16000"/>
    <n v="9000"/>
    <n v="92000"/>
    <n v="1380"/>
    <m/>
    <m/>
    <m/>
    <m/>
    <x v="1"/>
    <m/>
    <s v="VIP"/>
    <m/>
    <m/>
    <s v="Tidak"/>
    <s v="COD"/>
    <n v="67000"/>
    <s v="-"/>
    <n v="81620"/>
    <x v="20"/>
  </r>
  <r>
    <s v="1359809624"/>
    <d v="2026-07-06T00:00:00"/>
    <s v="MEIKA-BERKARYA"/>
    <s v="Meika Berkarya"/>
    <s v="6287818525580"/>
    <s v="Kab. Kuningan"/>
    <s v="Cilimus"/>
    <s v="Jl. Panawuan Indrapatra, Panawuan"/>
    <s v="Nuraini (Kin)"/>
    <s v="6287864490939"/>
    <x v="22"/>
    <s v="Kab. Pesisir Barat"/>
    <s v="Pesisir Selatan"/>
    <s v="Pekon/Desa Paku Negara, Jln. Kapten Yazid Aziz, Disamping Rumah (Dapoer Sriwidz)"/>
    <n v="1"/>
    <s v="BARANG"/>
    <n v="100"/>
    <n v="0"/>
    <s v="EZ"/>
    <s v="Bulanan"/>
    <s v="Beli 1 Gratis 1 Gelang Retro Terapi Batu Giok"/>
    <m/>
    <n v="40000"/>
    <n v="0"/>
    <n v="0"/>
    <n v="40000"/>
    <m/>
    <s v="Diskon"/>
    <n v="16000"/>
    <n v="24000"/>
    <n v="110000"/>
    <n v="1650"/>
    <m/>
    <m/>
    <m/>
    <m/>
    <x v="1"/>
    <m/>
    <s v="VIP"/>
    <m/>
    <m/>
    <s v="Tidak"/>
    <s v="COD"/>
    <n v="70000"/>
    <s v="-"/>
    <n v="84350"/>
    <x v="20"/>
  </r>
  <r>
    <s v="1360248939"/>
    <d v="2026-07-06T00:00:00"/>
    <s v="MEIKA-BERKARYA"/>
    <s v="Meika Berkarya"/>
    <s v="6287818525580"/>
    <s v="Kab. Kuningan"/>
    <s v="Cilimus"/>
    <s v="Jl. Panawuan Indrapatra, Panawuan, Kec. Cigandamekar, Kabupaten Kuningan, Jawa Barat"/>
    <s v="Ijak (AK)"/>
    <s v="6282298299679"/>
    <x v="21"/>
    <s v="Kab. Kotabaru"/>
    <s v="Pulaulaut Sigam - Pulaulaut Utara"/>
    <s v="Desa Megasari, Rt 05 (Patokan Depan/Muka Bengkel Sepeda), Kec Pulau Laut Utara, Kab Kota Baru"/>
    <n v="1"/>
    <s v="BARANG"/>
    <n v="100"/>
    <n v="0"/>
    <s v="EZ"/>
    <s v="Bulanan"/>
    <s v="1 TOPI KOMANDO (H)"/>
    <m/>
    <n v="73000"/>
    <n v="0"/>
    <n v="0"/>
    <n v="73000"/>
    <m/>
    <s v="Diskon"/>
    <n v="29200"/>
    <n v="43800"/>
    <n v="137000"/>
    <n v="2055"/>
    <m/>
    <m/>
    <m/>
    <s v="HUBUNGI PENERIMA (LANGSUNG ANTAR KE ALAMAT)"/>
    <x v="1"/>
    <m/>
    <s v="VIP"/>
    <m/>
    <m/>
    <s v="Tidak"/>
    <s v="COD"/>
    <n v="64000"/>
    <s v="-"/>
    <n v="91145"/>
    <x v="20"/>
  </r>
  <r>
    <s v="1360252938"/>
    <d v="2026-07-06T00:00:00"/>
    <s v="MEIKA-BERKARYA"/>
    <s v="Meika Berkarya"/>
    <s v="6287818525580"/>
    <s v="Kab. Kuningan"/>
    <s v="Cilimus"/>
    <s v="Jl. Panawuan Indrapatra, Panawuan, Kec. Cigandamekar, Kabupaten Kuningan, Jawa Barat"/>
    <s v="Eti sunarsih (Rs)"/>
    <s v="6287891884778"/>
    <x v="28"/>
    <s v="Kab. Pandeglang"/>
    <s v="Labuan"/>
    <s v="Kp. Caringin Lor, RT 013 RW 004 Desa Caringin (Samping Indomaret Caringin (depan coconoy Island), depot air minum caringin) Kec Labuan"/>
    <n v="1"/>
    <s v="BARANG"/>
    <n v="100"/>
    <n v="0"/>
    <s v="EZ"/>
    <s v="Bulanan"/>
    <s v="1 SET GIGI PALSU"/>
    <m/>
    <n v="23000"/>
    <n v="0"/>
    <n v="0"/>
    <n v="23000"/>
    <m/>
    <s v="Diskon"/>
    <n v="17000"/>
    <n v="6000"/>
    <n v="80000"/>
    <n v="1200"/>
    <s v="Eti sunarsih (Rs)"/>
    <m/>
    <d v="2026-07-08T00:00:00"/>
    <s v="HUBUNGI PENERIMA (LANGSUNG ANTAR KE ALAMAT)"/>
    <x v="0"/>
    <m/>
    <s v="VIP"/>
    <m/>
    <m/>
    <s v="Tidak"/>
    <s v="COD"/>
    <n v="57000"/>
    <s v="-"/>
    <n v="72800"/>
    <x v="15"/>
  </r>
  <r>
    <s v="1360237863"/>
    <d v="2026-07-06T00:00:00"/>
    <s v="MEIKA-BERKARYA"/>
    <s v="Meika Berkarya"/>
    <s v="6287818525580"/>
    <s v="Kab. Kuningan"/>
    <s v="Cilimus"/>
    <s v="Jl. Panawuan Indrapatra, Panawuan, Kec. Cigandamekar, Kabupaten Kuningan, Jawa Barat"/>
    <s v="christiano Simbala ( Di)"/>
    <s v="6281344337003"/>
    <x v="3"/>
    <s v="Manado"/>
    <s v="Malalayang"/>
    <s v="Perum Malalayang Indah Blok B10 Kelurahan Malalayang 1 Titik Maps Megumi Tours N Travel, Kec Malalayang"/>
    <n v="1"/>
    <s v="BARANG"/>
    <n v="100"/>
    <n v="0"/>
    <s v="EZ"/>
    <s v="Bulanan"/>
    <s v="2 TOPI KOMANDO (H,C)"/>
    <m/>
    <n v="64000"/>
    <n v="0"/>
    <n v="0"/>
    <n v="64000"/>
    <m/>
    <s v="Diskon"/>
    <n v="25600"/>
    <n v="38400"/>
    <n v="174000"/>
    <n v="2610"/>
    <m/>
    <m/>
    <m/>
    <s v="HUBUNGI PENERIMA (LANGSUNG ANTAR KE ALAMAT)"/>
    <x v="1"/>
    <m/>
    <s v="VIP"/>
    <m/>
    <m/>
    <s v="Tidak"/>
    <s v="COD"/>
    <n v="110000"/>
    <s v="-"/>
    <n v="132990"/>
    <x v="20"/>
  </r>
  <r>
    <s v="1360272265"/>
    <d v="2026-07-06T00:00:00"/>
    <s v="MEIKA-BERKARYA"/>
    <s v="Meika Berkarya"/>
    <s v="6287818525580"/>
    <s v="Kab. Kuningan"/>
    <s v="Cilimus"/>
    <s v="Jl. Panawuan Indrapatra, Panawuan"/>
    <s v="Anwar Sadat (Kin)"/>
    <s v="6281320648811"/>
    <x v="26"/>
    <s v="Kab. Cirebon"/>
    <s v="Sumber"/>
    <s v="Jl. Pangeran Kejaksan No. 38 RT 03 RW 06 Kel/Desa Sumber"/>
    <n v="1"/>
    <s v="BARANG"/>
    <n v="100"/>
    <n v="0"/>
    <s v="EZ"/>
    <s v="Bulanan"/>
    <s v="Beli 1 Gratis 1 Gelang Retro Terapi Batu Giok"/>
    <m/>
    <n v="8000"/>
    <n v="0"/>
    <n v="0"/>
    <n v="8000"/>
    <m/>
    <s v="Diskon"/>
    <n v="3000"/>
    <n v="5000"/>
    <n v="78000"/>
    <n v="1170"/>
    <m/>
    <m/>
    <m/>
    <m/>
    <x v="1"/>
    <m/>
    <s v="VIP"/>
    <m/>
    <m/>
    <s v="Tidak"/>
    <s v="COD"/>
    <n v="70000"/>
    <s v="-"/>
    <n v="71830"/>
    <x v="20"/>
  </r>
  <r>
    <s v="1360304749"/>
    <d v="2026-07-06T00:00:00"/>
    <s v="MEIKA-BERKARYA"/>
    <s v="Meika Berkarya"/>
    <s v="6287818525580"/>
    <s v="Kab. Kuningan"/>
    <s v="Cilimus"/>
    <s v="Jl. Panawuan Indrapatra, Panawuan"/>
    <s v="Darwin (Jj)"/>
    <s v="6281365016539"/>
    <x v="27"/>
    <s v="Kab.  Pelalawan"/>
    <s v="Pangkalan Kerinci"/>
    <s v="Perum Mutiara Kerinci Indah Jalan Anggur No. 12 RT 01 RW 09 Kelurahan /Desa Makmur Sp 6 Kec. Pangkalan Kerinci"/>
    <n v="1"/>
    <s v="BARANG"/>
    <n v="100"/>
    <n v="0"/>
    <s v="EZ"/>
    <s v="Bulanan"/>
    <s v="Beli 1 Gratis 1 Gelang Retro Terapi Batu Giok"/>
    <m/>
    <n v="59000"/>
    <n v="0"/>
    <n v="0"/>
    <n v="59000"/>
    <m/>
    <s v="Diskon"/>
    <n v="23600"/>
    <n v="35400"/>
    <n v="129000"/>
    <n v="1935"/>
    <m/>
    <m/>
    <m/>
    <m/>
    <x v="1"/>
    <m/>
    <s v="VIP"/>
    <m/>
    <m/>
    <s v="Tidak"/>
    <s v="COD"/>
    <n v="70000"/>
    <s v="-"/>
    <n v="91665"/>
    <x v="20"/>
  </r>
  <r>
    <s v="1359551580"/>
    <d v="2026-07-06T00:00:00"/>
    <s v="MEIKA-BERKARYA"/>
    <s v="Meika Berkarya"/>
    <s v="6287818525580"/>
    <s v="Kab. Kuningan"/>
    <s v="Cilimus"/>
    <s v="Jl. Panawuan Indrapatra, Panawuan, Kec. Cigandamekar, Kabupaten Kuningan, Jawa Barat"/>
    <s v="Gito (rz)"/>
    <s v="6285271584680"/>
    <x v="27"/>
    <s v="Kab.  Rokan Hulu"/>
    <s v="Bangun Purba"/>
    <s v="Desa Pasir Intan Rt 20 Rw 20 ( Dekat Kantor Desa Hubungi Terlebih Dahulu ) Kec Bangun Purba"/>
    <n v="1"/>
    <s v="BARANG"/>
    <n v="100"/>
    <n v="0"/>
    <s v="EZ"/>
    <s v="Bulanan"/>
    <s v="1 TOPI KOMANDO (H)"/>
    <m/>
    <n v="51000"/>
    <n v="0"/>
    <n v="0"/>
    <n v="51000"/>
    <m/>
    <s v="Diskon"/>
    <n v="20400"/>
    <n v="30600"/>
    <n v="134000"/>
    <n v="2010"/>
    <m/>
    <m/>
    <m/>
    <s v="HUBUNGI PENERIMA (LANGSUNG ANTAR KE ALAMAT)"/>
    <x v="1"/>
    <m/>
    <s v="VIP"/>
    <m/>
    <m/>
    <s v="Tidak"/>
    <s v="COD"/>
    <n v="83000"/>
    <s v="-"/>
    <n v="101390"/>
    <x v="20"/>
  </r>
  <r>
    <s v="1360317498"/>
    <d v="2026-07-06T00:00:00"/>
    <s v="MEIKA-BERKARYA"/>
    <s v="Meika Berkarya"/>
    <s v="6287818525580"/>
    <s v="Kab. Kuningan"/>
    <s v="Cilimus"/>
    <s v="Jl. Panawuan Indrapatra, Panawuan, Kec. Cigandamekar, Kabupaten Kuningan, Jawa Barat"/>
    <s v="Akhmad Riduan (rz)"/>
    <s v="6281333060147"/>
    <x v="19"/>
    <s v="Samarinda"/>
    <s v="Sungai Kunjang"/>
    <s v="Jln Kemangi Permkarpotek Blok Ee No5 Sei Kunjang Desa Karang Asam, Kec Sungai Kunjang"/>
    <n v="1"/>
    <s v="BARANG"/>
    <n v="100"/>
    <n v="0"/>
    <s v="EZ"/>
    <s v="Bulanan"/>
    <s v="1 SET GIGI PALSU"/>
    <m/>
    <n v="57000"/>
    <n v="0"/>
    <n v="0"/>
    <n v="57000"/>
    <m/>
    <s v="Diskon"/>
    <n v="22800"/>
    <n v="34200"/>
    <n v="117000"/>
    <n v="1755"/>
    <m/>
    <m/>
    <m/>
    <s v="HUBUNGI PENERIMA (LANGSUNG ANTAR KE ALAMAT)"/>
    <x v="1"/>
    <m/>
    <s v="VIP"/>
    <m/>
    <m/>
    <s v="Tidak"/>
    <s v="COD"/>
    <n v="60000"/>
    <s v="-"/>
    <n v="81045"/>
    <x v="20"/>
  </r>
  <r>
    <s v="1360307901"/>
    <d v="2026-07-06T00:00:00"/>
    <s v="MEIKA-BERKARYA"/>
    <s v="Meika Berkarya"/>
    <s v="6287818525580"/>
    <s v="Kab. Kuningan"/>
    <s v="Cilimus"/>
    <s v="Jl. Panawuan Indrapatra, Panawuan, Kec. Cigandamekar, Kabupaten Kuningan, Jawa Barat"/>
    <s v="jeckson (sp)"/>
    <s v="6285359968423"/>
    <x v="28"/>
    <s v="Kab. Tangerang"/>
    <s v="Kelapa Dua"/>
    <s v="Jln. Mutiara Raya , Ruko modren Mutiara Karawaci Blok B No. 36 Kelurahan Bencongan indah, Kec Kelapa Dua"/>
    <n v="1"/>
    <s v="BARANG"/>
    <n v="100"/>
    <n v="0"/>
    <s v="EZ"/>
    <s v="Bulanan"/>
    <s v="1 SET GIGI PALSU"/>
    <m/>
    <n v="15000"/>
    <n v="0"/>
    <n v="0"/>
    <n v="15000"/>
    <m/>
    <s v="Diskon"/>
    <n v="9000"/>
    <n v="6000"/>
    <n v="75000"/>
    <n v="1125"/>
    <s v="jeckson (sp)"/>
    <m/>
    <d v="2026-07-08T00:00:00"/>
    <s v="HUBUNGI PENERIMA (LANGSUNG ANTAR KE ALAMAT)"/>
    <x v="0"/>
    <m/>
    <s v="VIP"/>
    <m/>
    <m/>
    <s v="Tidak"/>
    <s v="COD"/>
    <n v="60000"/>
    <s v="-"/>
    <n v="67875"/>
    <x v="15"/>
  </r>
  <r>
    <s v="1360225433"/>
    <d v="2026-07-06T00:00:00"/>
    <s v="MEIKA-BERKARYA"/>
    <s v="Meika Berkarya"/>
    <s v="6287818525580"/>
    <s v="Kab. Kuningan"/>
    <s v="Cilimus"/>
    <s v="Jl. Panawuan Indrapatra, Panawuan, Kec. Cigandamekar, Kabupaten Kuningan, Jawa Barat"/>
    <s v="Yolanda A (Rs)"/>
    <s v="6281245383500"/>
    <x v="14"/>
    <s v="Kab. Jeneponto"/>
    <s v="Tamalatea"/>
    <s v="Perumahan Green River View, Jln Fresia Avenua No 26, Kelurahan Barombong, Kec Tamalate"/>
    <n v="1"/>
    <s v="BARANG"/>
    <n v="100"/>
    <n v="0"/>
    <s v="EZ"/>
    <s v="Bulanan"/>
    <s v="1 SET GIGI PALSU"/>
    <m/>
    <n v="61000"/>
    <n v="0"/>
    <n v="0"/>
    <n v="61000"/>
    <m/>
    <s v="Diskon"/>
    <n v="24400"/>
    <n v="36600"/>
    <n v="111000"/>
    <n v="1665"/>
    <m/>
    <m/>
    <m/>
    <s v="HUBUNGI PENERIMA (LANGSUNG ANTAR KE ALAMAT)"/>
    <x v="1"/>
    <m/>
    <s v="VIP"/>
    <m/>
    <m/>
    <s v="Tidak"/>
    <s v="COD"/>
    <n v="50000"/>
    <s v="-"/>
    <n v="72735"/>
    <x v="20"/>
  </r>
  <r>
    <s v="1359579568"/>
    <d v="2026-07-06T00:00:00"/>
    <s v="MEIKA-BERKARYA"/>
    <s v="Meika Berkarya"/>
    <s v="6287818525580"/>
    <s v="Kab. Kuningan"/>
    <s v="Cilimus"/>
    <s v="Jl. Panawuan Indrapatra, Panawuan, Kec. Cigandamekar, Kabupaten Kuningan, Jawa Barat"/>
    <s v="Yayan sumarna ( Di )"/>
    <s v="6285778001191"/>
    <x v="26"/>
    <s v="Kab. Karawang"/>
    <s v="Telagasari"/>
    <s v="Jln Pramuka Desa Pasir Mukti Rt08/Rw02 ( Patokan Rumah Samping Mukti Mart) Kec Telagasari"/>
    <n v="1"/>
    <s v="BARANG"/>
    <n v="100"/>
    <n v="0"/>
    <s v="EZ"/>
    <s v="Bulanan"/>
    <s v="1 SET GIGI PALSU"/>
    <m/>
    <n v="12000"/>
    <n v="0"/>
    <n v="0"/>
    <n v="12000"/>
    <m/>
    <s v="Diskon"/>
    <n v="7000"/>
    <n v="5000"/>
    <n v="72500"/>
    <n v="1087.5"/>
    <s v="Yayan sumarna ( Di )"/>
    <m/>
    <d v="2026-07-07T00:00:00"/>
    <s v="HUBUNGI PENERIMA (LANGSUNG ANTAR KE ALAMAT)"/>
    <x v="0"/>
    <m/>
    <s v="VIP"/>
    <m/>
    <m/>
    <s v="Tidak"/>
    <s v="COD"/>
    <n v="60500"/>
    <s v="Recon"/>
    <n v="66412.5"/>
    <x v="25"/>
  </r>
  <r>
    <s v="1360297126"/>
    <d v="2026-07-06T00:00:00"/>
    <s v="MEIKA-BERKARYA"/>
    <s v="Meika Berkarya"/>
    <s v="6287818525580"/>
    <s v="Kab. Kuningan"/>
    <s v="Cilimus"/>
    <s v="Jl. Panawuan Indrapatra, Panawuan, Kec. Cigandamekar, Kabupaten Kuningan, Jawa Barat"/>
    <s v="Sarbini Beni (Rs)"/>
    <s v="6285338512654"/>
    <x v="2"/>
    <s v="Kab. Sumbawa Barat"/>
    <s v="Sekongkang"/>
    <s v="Dusun Semelam, Rt 03 Rw 02, Desa Sekongkang Atas, Kec Sekongkang"/>
    <n v="1"/>
    <s v="BARANG"/>
    <n v="100"/>
    <n v="0"/>
    <s v="EZ"/>
    <s v="Bulanan"/>
    <s v="1 SET GIGI PALSU"/>
    <m/>
    <n v="56000"/>
    <n v="0"/>
    <n v="0"/>
    <n v="56000"/>
    <m/>
    <s v="Diskon"/>
    <n v="22400"/>
    <n v="33600"/>
    <n v="116000"/>
    <n v="1740"/>
    <m/>
    <m/>
    <m/>
    <s v="HUBUNGI PENERIMA (LANGSUNG ANTAR KE ALAMAT)"/>
    <x v="1"/>
    <m/>
    <s v="VIP"/>
    <m/>
    <m/>
    <s v="Tidak"/>
    <s v="COD"/>
    <n v="60000"/>
    <s v="-"/>
    <n v="80660"/>
    <x v="20"/>
  </r>
  <r>
    <s v="1360224683"/>
    <d v="2026-07-06T00:00:00"/>
    <s v="MEIKA-BERKARYA"/>
    <s v="Meika Berkarya"/>
    <s v="6287818525580"/>
    <s v="Kab. Kuningan"/>
    <s v="Cilimus"/>
    <s v="Jl. Panawuan Indrapatra, Panawuan, Kec. Cigandamekar, Kabupaten Kuningan, Jawa Barat"/>
    <s v="Yulius Rengku (Fr)"/>
    <s v="6281549287525"/>
    <x v="8"/>
    <s v="Kab. Morowali Utara"/>
    <s v="Mori Atas"/>
    <s v="Desa Pambarea Rt05 Rw04 Rumah Baliho Tahu Palu, Kec Mori Atas"/>
    <n v="1"/>
    <s v="BARANG"/>
    <n v="100"/>
    <n v="0"/>
    <s v="EZ"/>
    <s v="Bulanan"/>
    <s v="1 TOPI KOMANDO (H)"/>
    <m/>
    <n v="122000"/>
    <n v="0"/>
    <n v="0"/>
    <n v="122000"/>
    <m/>
    <s v="Diskon"/>
    <n v="48800"/>
    <n v="73200"/>
    <n v="198000"/>
    <n v="2970"/>
    <m/>
    <m/>
    <m/>
    <s v="HUBUNGI PENERIMA (LANGSUNG ANTAR KE ALAMAT)"/>
    <x v="1"/>
    <m/>
    <s v="VIP"/>
    <m/>
    <m/>
    <s v="Tidak"/>
    <s v="COD"/>
    <n v="76000"/>
    <s v="-"/>
    <n v="121830"/>
    <x v="20"/>
  </r>
  <r>
    <s v="1358982824"/>
    <d v="2026-07-06T00:00:00"/>
    <s v="MEIKA-BERKARYA"/>
    <s v="Meika Berkarya"/>
    <s v="6287818525580"/>
    <s v="Kab. Kuningan"/>
    <s v="Cilimus"/>
    <s v="Jl. Panawuan Indrapatra, Panawuan, Kec. Cigandamekar, Kabupaten Kuningan, Jawa Barat"/>
    <s v="Suradi ( Di)"/>
    <s v="6281348485662"/>
    <x v="13"/>
    <s v="Kab. Sukamara"/>
    <s v="Jelai"/>
    <s v="Jl Ayani Uptsp 1 Pulau Nibung Rt04 Kelurahan Kuala Jelai, Kec Jelai"/>
    <n v="1"/>
    <s v="BARANG"/>
    <n v="100"/>
    <n v="0"/>
    <s v="EZ"/>
    <s v="Bulanan"/>
    <s v="1 SET GIGI PALSU"/>
    <m/>
    <n v="60000"/>
    <n v="0"/>
    <n v="0"/>
    <n v="60000"/>
    <m/>
    <s v="Diskon"/>
    <n v="24000"/>
    <n v="36000"/>
    <n v="120000"/>
    <n v="1800"/>
    <m/>
    <m/>
    <m/>
    <s v="HUBUNGI PENERIMA (LANGSUNG ANTAR KE ALAMAT)"/>
    <x v="1"/>
    <m/>
    <s v="VIP"/>
    <m/>
    <m/>
    <s v="Tidak"/>
    <s v="COD"/>
    <n v="60000"/>
    <s v="-"/>
    <n v="82200"/>
    <x v="20"/>
  </r>
  <r>
    <s v="1359959745"/>
    <d v="2026-07-06T00:00:00"/>
    <s v="MEIKA-BERKARYA"/>
    <s v="Meika Berkarya"/>
    <s v="6287818525580"/>
    <s v="Kab. Kuningan"/>
    <s v="Cilimus"/>
    <s v="Jl. Panawuan Indrapatra, Panawuan, Kec. Cigandamekar, Kabupaten Kuningan, Jawa Barat"/>
    <s v="Marsita ( Di)"/>
    <s v="6287724661488"/>
    <x v="0"/>
    <s v="Medan"/>
    <s v="Medan Timur"/>
    <s v="Komplek Jati Junction No Gs-1 , Jln Perintis Kemerdekaan Medan 20218 ( Pt T Gaharu) Kelurahan Perintis , Kec Medan Timur"/>
    <n v="1"/>
    <s v="BARANG"/>
    <n v="100"/>
    <n v="0"/>
    <s v="EZ"/>
    <s v="Bulanan"/>
    <s v="1 SET GIGI PALSU"/>
    <m/>
    <n v="38000"/>
    <n v="0"/>
    <n v="0"/>
    <n v="38000"/>
    <m/>
    <s v="Diskon"/>
    <n v="15200"/>
    <n v="22800"/>
    <n v="98000"/>
    <n v="1470"/>
    <m/>
    <m/>
    <m/>
    <s v="HUBUNGI PENERIMA (LANGSUNG ANTAR KE ALAMAT)"/>
    <x v="1"/>
    <m/>
    <s v="VIP"/>
    <m/>
    <m/>
    <s v="Tidak"/>
    <s v="COD"/>
    <n v="60000"/>
    <s v="-"/>
    <n v="73730"/>
    <x v="20"/>
  </r>
  <r>
    <s v="1360058355"/>
    <d v="2026-07-06T00:00:00"/>
    <s v="MEIKA-BERKARYA"/>
    <s v="Meika Berkarya"/>
    <s v="6287818525580"/>
    <s v="Kab. Kuningan"/>
    <s v="Cilimus"/>
    <s v="Jl. Panawuan Indrapatra, Panawuan"/>
    <s v="Abang Herman (Jj)"/>
    <s v="6283193235626"/>
    <x v="5"/>
    <s v="Kab. Kubu Raya"/>
    <s v="Sungai Kakap"/>
    <s v="Jln. Pemuda Kelurahan /Desa Sungai Rengas RT 003 RW 014, Patokan rumah dekat Toko Iwan simpang empat Kampung Baru"/>
    <n v="1"/>
    <s v="BARANG"/>
    <n v="100"/>
    <n v="0"/>
    <s v="EZ"/>
    <s v="Bulanan"/>
    <s v="Beli 1 Gratis 1 Gelang Retro Terapi Batu Giok"/>
    <m/>
    <n v="53000"/>
    <n v="0"/>
    <n v="0"/>
    <n v="53000"/>
    <m/>
    <s v="Diskon"/>
    <n v="21200"/>
    <n v="31800"/>
    <n v="120000"/>
    <n v="1800"/>
    <m/>
    <m/>
    <m/>
    <m/>
    <x v="1"/>
    <m/>
    <s v="VIP"/>
    <m/>
    <m/>
    <s v="Tidak"/>
    <s v="COD"/>
    <n v="67000"/>
    <s v="-"/>
    <n v="86400"/>
    <x v="20"/>
  </r>
  <r>
    <s v="1359950898"/>
    <d v="2026-07-06T00:00:00"/>
    <s v="MEIKA-BERKARYA"/>
    <s v="Meika Berkarya"/>
    <s v="6287818525580"/>
    <s v="Kab. Kuningan"/>
    <s v="Cilimus"/>
    <s v="Jl. Panawuan Indrapatra, Panawuan"/>
    <s v="Saida (Kin)"/>
    <s v="6282347470661"/>
    <x v="8"/>
    <s v="Palu"/>
    <s v="Palu Timur"/>
    <s v="Kelurahan Besusu Timur RT 03 RW 04 Jln. Juanda 77, Patokan Sebelah Geus Haus Asni"/>
    <n v="1"/>
    <s v="BARANG"/>
    <n v="100"/>
    <n v="0"/>
    <s v="EZ"/>
    <s v="Bulanan"/>
    <s v="Beli 1 Gratis 1 Gelang Retro Terapi Batu Giok"/>
    <m/>
    <n v="68000"/>
    <n v="0"/>
    <n v="0"/>
    <n v="68000"/>
    <m/>
    <s v="Diskon"/>
    <n v="27200"/>
    <n v="40800"/>
    <n v="138000"/>
    <n v="2070"/>
    <m/>
    <m/>
    <m/>
    <m/>
    <x v="1"/>
    <m/>
    <s v="VIP"/>
    <m/>
    <m/>
    <s v="Tidak"/>
    <s v="COD"/>
    <n v="70000"/>
    <s v="-"/>
    <n v="95130"/>
    <x v="20"/>
  </r>
  <r>
    <s v="1360039397"/>
    <d v="2026-07-06T00:00:00"/>
    <s v="MEIKA-BERKARYA"/>
    <s v="Meika Berkarya"/>
    <s v="6287818525580"/>
    <s v="Kab. Kuningan"/>
    <s v="Cilimus"/>
    <s v="Jl. Panawuan Indrapatra, Panawuan, Kec. Cigandamekar, Kabupaten Kuningan, Jawa Barat"/>
    <s v="Zuikili (AK)"/>
    <s v="6282171117783"/>
    <x v="27"/>
    <s v="Pekanbaru"/>
    <s v="Pekanbaru Kota"/>
    <s v="Jl Tengku Zainal Abidin No 55, Kec Pekanbaru Kota, Kota Pekanbaru, Riau"/>
    <n v="1"/>
    <s v="BARANG"/>
    <n v="100"/>
    <n v="0"/>
    <s v="EZ"/>
    <s v="Bulanan"/>
    <s v="1 SET GIGI PALSU"/>
    <m/>
    <n v="43000"/>
    <n v="0"/>
    <n v="0"/>
    <n v="43000"/>
    <m/>
    <s v="Diskon"/>
    <n v="17200"/>
    <n v="25800"/>
    <n v="79000"/>
    <n v="1185"/>
    <m/>
    <m/>
    <m/>
    <s v="HUBUNGI PENERIMA (LANGSUNG ANTAR KE ALAMAT)"/>
    <x v="1"/>
    <m/>
    <s v="VIP"/>
    <m/>
    <m/>
    <s v="Tidak"/>
    <s v="COD"/>
    <n v="36000"/>
    <s v="-"/>
    <n v="52015"/>
    <x v="20"/>
  </r>
  <r>
    <s v="1360097790"/>
    <d v="2026-07-06T00:00:00"/>
    <s v="MEIKA-BERKARYA"/>
    <s v="Meika Berkarya"/>
    <s v="6287818525580"/>
    <s v="Kab. Kuningan"/>
    <s v="Cilimus"/>
    <s v="Jl. Panawuan Indrapatra, Panawuan"/>
    <s v="Hendri Zain (ib)"/>
    <s v="628123902895"/>
    <x v="12"/>
    <s v="Denpasar"/>
    <s v="Denpasar Selatan"/>
    <s v="Jl wirasatya 1 no 12 suwung kangin desa sidakarya denpasar"/>
    <n v="1"/>
    <s v="BARANG"/>
    <n v="100"/>
    <n v="0"/>
    <s v="EZ"/>
    <s v="Bulanan"/>
    <s v="Beli 1 Gratis 1 Parfum Mobil"/>
    <m/>
    <n v="30000"/>
    <n v="0"/>
    <n v="0"/>
    <n v="30000"/>
    <m/>
    <s v="Diskon"/>
    <n v="12000"/>
    <n v="18000"/>
    <n v="134000"/>
    <n v="2010"/>
    <m/>
    <m/>
    <m/>
    <m/>
    <x v="1"/>
    <m/>
    <s v="VIP"/>
    <m/>
    <m/>
    <s v="Tidak"/>
    <s v="COD"/>
    <n v="104000"/>
    <s v="-"/>
    <n v="113990"/>
    <x v="20"/>
  </r>
  <r>
    <s v="1360058151"/>
    <d v="2026-07-06T00:00:00"/>
    <s v="MEIKA-BERKARYA"/>
    <s v="Meika Berkarya"/>
    <s v="6287818525580"/>
    <s v="Kab. Kuningan"/>
    <s v="Cilimus"/>
    <s v="Jl. Panawuan Indrapatra, Panawuan, Kec. Cigandamekar, Kabupaten Kuningan, Jawa Barat"/>
    <s v="Rubiyanto (AK)"/>
    <s v="6281393567789"/>
    <x v="15"/>
    <s v="Kab. Blora"/>
    <s v="Blora"/>
    <s v="Desa Ngadipurwo, RT 1 RW 1, Kec Blora, Kab Blora"/>
    <n v="1"/>
    <s v="BARANG"/>
    <n v="100"/>
    <n v="0"/>
    <s v="EZ"/>
    <s v="Bulanan"/>
    <s v="1 SET GIGI PALSU"/>
    <m/>
    <n v="26000"/>
    <n v="0"/>
    <n v="0"/>
    <n v="26000"/>
    <m/>
    <s v="Diskon"/>
    <n v="19000"/>
    <n v="7000"/>
    <n v="84000"/>
    <n v="1260"/>
    <s v="Rubiyanto (AK)"/>
    <m/>
    <d v="2026-07-09T00:00:00"/>
    <s v="HUBUNGI PENERIMA (LANGSUNG ANTAR KE ALAMAT)"/>
    <x v="0"/>
    <m/>
    <s v="VIP"/>
    <m/>
    <m/>
    <s v="Tidak"/>
    <s v="COD"/>
    <n v="58000"/>
    <s v="-"/>
    <n v="75740"/>
    <x v="18"/>
  </r>
  <r>
    <s v="1360120588"/>
    <d v="2026-07-06T00:00:00"/>
    <s v="MEIKA-BERKARYA"/>
    <s v="Meika Berkarya"/>
    <s v="6287818525580"/>
    <s v="Kab. Kuningan"/>
    <s v="Cilimus"/>
    <s v="Jl. Panawuan Indrapatra, Panawuan, Kec. Cigandamekar, Kabupaten Kuningan, Jawa Barat"/>
    <s v="Sudiyono (AK)"/>
    <s v="6282291001849"/>
    <x v="19"/>
    <s v="Kab. Kutai Kartanegara"/>
    <s v="Muara Kaman"/>
    <s v="Jl Gapura Rt14, Desa Bunga Jadi, Kec Muara Kaman, Kab Kutai Kartanegara, Kalimantan Timur"/>
    <n v="1"/>
    <s v="BARANG"/>
    <n v="100"/>
    <n v="0"/>
    <s v="EZ"/>
    <s v="Bulanan"/>
    <s v="1 TOPI KOMANDO (H)"/>
    <m/>
    <n v="71000"/>
    <n v="0"/>
    <n v="0"/>
    <n v="71000"/>
    <m/>
    <s v="Diskon"/>
    <n v="28400"/>
    <n v="42600"/>
    <n v="141000"/>
    <n v="2115"/>
    <m/>
    <m/>
    <m/>
    <s v="HUBUNGI PENERIMA (LANGSUNG ANTAR KE ALAMAT)"/>
    <x v="1"/>
    <m/>
    <s v="VIP"/>
    <m/>
    <m/>
    <s v="Tidak"/>
    <s v="COD"/>
    <n v="70000"/>
    <s v="-"/>
    <n v="96285"/>
    <x v="20"/>
  </r>
  <r>
    <s v="1360045221"/>
    <d v="2026-07-06T00:00:00"/>
    <s v="MEIKA-BERKARYA"/>
    <s v="Meika Berkarya"/>
    <s v="6287818525580"/>
    <s v="Kab. Kuningan"/>
    <s v="Cilimus"/>
    <s v="Jl. Panawuan Indrapatra, Panawuan, Kec. Cigandamekar, Kabupaten Kuningan, Jawa Barat"/>
    <s v="Usman sultan (Fr)"/>
    <s v="6285122558054"/>
    <x v="8"/>
    <s v="Kab. Toli-Toli"/>
    <s v="Dondo"/>
    <s v="Desa Malomba Dusun Janja Rumah Dekat Bengkel Motor Burhan, Kec Dondo"/>
    <n v="1"/>
    <s v="BARANG"/>
    <n v="100"/>
    <n v="0"/>
    <s v="EZ"/>
    <s v="Bulanan"/>
    <s v="2 SET GIGI PALSU"/>
    <m/>
    <n v="85000"/>
    <n v="0"/>
    <n v="0"/>
    <n v="85000"/>
    <m/>
    <s v="Diskon"/>
    <n v="34000"/>
    <n v="51000"/>
    <n v="185000"/>
    <n v="2775"/>
    <m/>
    <m/>
    <m/>
    <s v="HUBUNGI PENERIMA (LANGSUNG ANTAR KE ALAMAT)"/>
    <x v="1"/>
    <m/>
    <s v="VIP"/>
    <m/>
    <m/>
    <s v="Tidak"/>
    <s v="COD"/>
    <n v="100000"/>
    <s v="-"/>
    <n v="131225"/>
    <x v="20"/>
  </r>
  <r>
    <s v="1360121780"/>
    <d v="2026-07-06T00:00:00"/>
    <s v="MEIKA-BERKARYA"/>
    <s v="Meika Berkarya"/>
    <s v="6287818525580"/>
    <s v="Kab. Kuningan"/>
    <s v="Cilimus"/>
    <s v="Jl. Panawuan Indrapatra, Panawuan, Kec. Cigandamekar, Kabupaten Kuningan, Jawa Barat"/>
    <s v="Fakur (Rs)"/>
    <s v="6285215714242"/>
    <x v="26"/>
    <s v="Kab. Bekasi"/>
    <s v="Cikarang Barat"/>
    <s v="Rt 01 Rw 02, Desa Cikedokan (Patokan Danau Angklung) Kec Cikarang Barat"/>
    <n v="1"/>
    <s v="BARANG"/>
    <n v="100"/>
    <n v="0"/>
    <s v="EZ"/>
    <s v="Bulanan"/>
    <s v="1 TOPI KOMANDO (H)"/>
    <m/>
    <n v="15000"/>
    <n v="0"/>
    <n v="0"/>
    <n v="15000"/>
    <m/>
    <s v="Diskon"/>
    <n v="9000"/>
    <n v="6000"/>
    <n v="93000"/>
    <n v="1395"/>
    <m/>
    <m/>
    <m/>
    <s v="HUBUNGI PENERIMA (LANGSUNG ANTAR KE ALAMAT)"/>
    <x v="1"/>
    <m/>
    <s v="VIP"/>
    <m/>
    <m/>
    <s v="Tidak"/>
    <s v="COD"/>
    <n v="78000"/>
    <s v="-"/>
    <n v="85605"/>
    <x v="20"/>
  </r>
  <r>
    <s v="1360378396"/>
    <d v="2026-07-06T00:00:00"/>
    <s v="MEIKA-BERKARYA"/>
    <s v="Meika Berkarya"/>
    <s v="6287818525580"/>
    <s v="Kab. Kuningan"/>
    <s v="Cilimus"/>
    <s v="Jl. Panawuan Indrapatra, Panawuan"/>
    <s v="Nirwana (cn)"/>
    <s v="6282399137788"/>
    <x v="25"/>
    <s v="Jayapura"/>
    <s v="Abepura"/>
    <s v="Jalan Abepantai No. 38 Abepura RT 001 RW 001 Kelurahan awiyo ( Patokan : Toko Kasih Bunda )"/>
    <n v="1"/>
    <s v="BARANG"/>
    <n v="100"/>
    <n v="0"/>
    <s v="EZ"/>
    <s v="Bulanan"/>
    <s v="BELI 1 GRATIS 1 Rossa Beauty Fragrance Mist varian twilight , aurora"/>
    <m/>
    <n v="109000"/>
    <n v="0"/>
    <n v="0"/>
    <n v="109000"/>
    <m/>
    <s v="Diskon"/>
    <n v="43600"/>
    <n v="65400"/>
    <n v="205000"/>
    <n v="3075"/>
    <m/>
    <m/>
    <m/>
    <s v="varian twilight , aurora"/>
    <x v="1"/>
    <m/>
    <s v="VIP"/>
    <m/>
    <m/>
    <s v="Tidak"/>
    <s v="COD"/>
    <n v="96000"/>
    <s v="-"/>
    <n v="136525"/>
    <x v="20"/>
  </r>
  <r>
    <s v="1358751775"/>
    <d v="2026-07-06T00:00:00"/>
    <s v="MEIKA-BERKARYA"/>
    <s v="Meika Berkarya"/>
    <s v="6287818525580"/>
    <s v="Kab. Kuningan"/>
    <s v="Cilimus"/>
    <s v="Jl. Panawuan Indrapatra, Panawuan, Kec. Cigandamekar, Kabupaten Kuningan, Jawa Barat"/>
    <s v="Ali (AK)"/>
    <s v="6282279542702"/>
    <x v="4"/>
    <s v="Kab. Tanjung Jabung Barat"/>
    <s v="Tungkal Ilir"/>
    <s v="Sungai Tiram Rt 011, Kec Tungkal Ilir, Kab Tanjung Jabung Barat, Jambi"/>
    <n v="1"/>
    <s v="BARANG"/>
    <n v="100"/>
    <n v="0"/>
    <s v="EZ"/>
    <s v="Bulanan"/>
    <s v="1 SET GIGI PALSU"/>
    <m/>
    <n v="50000"/>
    <n v="0"/>
    <n v="0"/>
    <n v="50000"/>
    <m/>
    <s v="Diskon"/>
    <n v="20000"/>
    <n v="30000"/>
    <n v="105000"/>
    <n v="1575"/>
    <m/>
    <m/>
    <m/>
    <s v="HUBUNGI PENERIMA (LANGSUNG ANTAR KE ALAMAT)"/>
    <x v="1"/>
    <m/>
    <s v="VIP"/>
    <m/>
    <m/>
    <s v="Tidak"/>
    <s v="COD"/>
    <n v="55000"/>
    <s v="-"/>
    <n v="73425"/>
    <x v="20"/>
  </r>
  <r>
    <s v="1360379185"/>
    <d v="2026-07-06T00:00:00"/>
    <s v="MEIKA-BERKARYA"/>
    <s v="Meika Berkarya"/>
    <s v="6287818525580"/>
    <s v="Kab. Kuningan"/>
    <s v="Cilimus"/>
    <s v="Jl. Panawuan Indrapatra, Panawuan"/>
    <s v="ZAKIATUN Od."/>
    <s v="6282310079985"/>
    <x v="26"/>
    <s v="Kab. Bogor"/>
    <s v="Babakan Madang"/>
    <s v="Jln. Taman Besakih 1 No. 58 Sentul City Kelurahan Bojong Koneng Kec Babakan Madang (DIANTAR LANGSUNG KE ALAMAT PENERIMA)."/>
    <n v="1"/>
    <s v="BARANG"/>
    <n v="100"/>
    <n v="0"/>
    <s v="EZ"/>
    <s v="Bulanan"/>
    <s v="Beli 1 Gratis 1 Gelang Retro Terapi Batu Giok"/>
    <m/>
    <n v="15000"/>
    <n v="0"/>
    <n v="0"/>
    <n v="15000"/>
    <m/>
    <s v="Diskon"/>
    <n v="9000"/>
    <n v="6000"/>
    <n v="85000"/>
    <n v="1275"/>
    <s v="ZAKIATUN Od."/>
    <m/>
    <d v="2026-07-07T00:00:00"/>
    <m/>
    <x v="0"/>
    <m/>
    <s v="VIP"/>
    <m/>
    <m/>
    <s v="Tidak"/>
    <s v="COD"/>
    <n v="70000"/>
    <s v="Recon"/>
    <n v="77725"/>
    <x v="25"/>
  </r>
  <r>
    <s v="1359078221"/>
    <d v="2026-07-06T00:00:00"/>
    <s v="MEIKA-BERKARYA"/>
    <s v="Meika Berkarya"/>
    <s v="6287818525580"/>
    <s v="Kab. Kuningan"/>
    <s v="Cilimus"/>
    <s v="Jl. Panawuan Indrapatra, Panawuan, Kec. Cigandamekar, Kabupaten Kuningan, Jawa Barat"/>
    <s v="Suma (rz)"/>
    <s v="6282342666312"/>
    <x v="0"/>
    <s v="Kab. Deli Serdang"/>
    <s v="Deli Tua"/>
    <s v="Delitua Pamah Gg Amri No 96 Lingkungan 1 Desa Deli Tua, Kec Deli Tua"/>
    <n v="1"/>
    <s v="BARANG"/>
    <n v="100"/>
    <n v="0"/>
    <s v="EZ"/>
    <s v="Bulanan"/>
    <s v="1 SET GIGI PALSU"/>
    <m/>
    <n v="54000"/>
    <n v="0"/>
    <n v="0"/>
    <n v="54000"/>
    <m/>
    <s v="Diskon"/>
    <n v="21600"/>
    <n v="32400"/>
    <n v="102000"/>
    <n v="1530"/>
    <m/>
    <m/>
    <m/>
    <s v="HUBUNGI PENERIMA (LANGSUNG ANTAR KE ALAMAT)"/>
    <x v="1"/>
    <m/>
    <s v="VIP"/>
    <m/>
    <m/>
    <s v="Tidak"/>
    <s v="COD"/>
    <n v="48000"/>
    <s v="-"/>
    <n v="68070"/>
    <x v="20"/>
  </r>
  <r>
    <s v="1360394274"/>
    <d v="2026-07-06T00:00:00"/>
    <s v="MEIKA-BERKARYA"/>
    <s v="Meika Berkarya"/>
    <s v="6287818525580"/>
    <s v="Kab. Kuningan"/>
    <s v="Cilimus"/>
    <s v="Jl. Panawuan Indrapatra, Panawuan, Kec. Cigandamekar, Kabupaten Kuningan, Jawa Barat"/>
    <s v="Fazyhaalma41 alma (AK)"/>
    <s v="6285246097901"/>
    <x v="19"/>
    <s v="Kab. Kutai Timur"/>
    <s v="Kombeng"/>
    <s v="Dapoer Ceria, 5Xv2,7Cj, Miau Baru, Kec Kongbeng, Kab Kutai Timur, Kalimantan Timur"/>
    <n v="1"/>
    <s v="BARANG"/>
    <n v="100"/>
    <n v="0"/>
    <s v="EZ"/>
    <s v="Bulanan"/>
    <s v="2 SET GIGI PALSU"/>
    <m/>
    <n v="93000"/>
    <n v="0"/>
    <n v="0"/>
    <n v="93000"/>
    <m/>
    <s v="Diskon"/>
    <n v="37200"/>
    <n v="55800"/>
    <n v="175000"/>
    <n v="2625"/>
    <m/>
    <m/>
    <m/>
    <s v="HUBUNGI PENERIMA (LANGSUNG ANTAR KE ALAMAT)"/>
    <x v="1"/>
    <m/>
    <s v="VIP"/>
    <m/>
    <m/>
    <s v="Tidak"/>
    <s v="COD"/>
    <n v="82000"/>
    <s v="-"/>
    <n v="116575"/>
    <x v="20"/>
  </r>
  <r>
    <s v="1358398081"/>
    <d v="2026-07-06T00:00:00"/>
    <s v="MEIKA-BERKARYA"/>
    <s v="Meika Berkarya"/>
    <s v="6287818525580"/>
    <s v="Kab. Kuningan"/>
    <s v="Cilimus"/>
    <s v="Jl. Panawuan Indrapatra, Panawuan"/>
    <s v="Wasinton Sipayung (Kin)"/>
    <s v="6282168733133"/>
    <x v="0"/>
    <s v="Kab. Simalungun"/>
    <s v="Dolok Pardamean"/>
    <s v="Desa Tanjung Saribu, Patokan Simpang 3 Dekat Gereja GKPS"/>
    <n v="1"/>
    <s v="BARANG"/>
    <n v="100"/>
    <n v="0"/>
    <s v="EZ"/>
    <s v="Bulanan"/>
    <s v="Beli 2 Gratis 2 Gelang Retro Terapi Batu Giok"/>
    <m/>
    <n v="63000"/>
    <n v="0"/>
    <n v="0"/>
    <n v="63000"/>
    <m/>
    <s v="Diskon"/>
    <n v="25200"/>
    <n v="37800"/>
    <n v="188000"/>
    <n v="2820"/>
    <m/>
    <m/>
    <m/>
    <m/>
    <x v="1"/>
    <m/>
    <s v="VIP"/>
    <m/>
    <m/>
    <s v="Tidak"/>
    <s v="COD"/>
    <n v="125000"/>
    <s v="-"/>
    <n v="147380"/>
    <x v="20"/>
  </r>
  <r>
    <s v="1360060970"/>
    <d v="2026-07-06T00:00:00"/>
    <s v="MEIKA-BERKARYA"/>
    <s v="Meika Berkarya"/>
    <s v="6287818525580"/>
    <s v="Kab. Kuningan"/>
    <s v="Cilimus"/>
    <s v="Jl. Panawuan Indrapatra, Panawuan"/>
    <s v="Artati Sulastri Od."/>
    <s v="6281350685401"/>
    <x v="6"/>
    <s v="Kab. Pesisir Selatan"/>
    <s v="Batang Kapas"/>
    <s v="Kelurahan IV Koto Hilie Kec Batang Kapas (DIANTAR LANGSUNG KE ALAMAT PENERIMA) Air Terjun Gadih Basanai."/>
    <n v="1"/>
    <s v="BARANG"/>
    <n v="100"/>
    <n v="0"/>
    <s v="EZ"/>
    <s v="Bulanan"/>
    <s v="Beli 1 Gratis 1 Gelang Retro Terapi Batu Giok"/>
    <m/>
    <n v="50000"/>
    <n v="0"/>
    <n v="0"/>
    <n v="50000"/>
    <m/>
    <s v="Diskon"/>
    <n v="20000"/>
    <n v="30000"/>
    <n v="120000"/>
    <n v="1800"/>
    <m/>
    <m/>
    <m/>
    <m/>
    <x v="1"/>
    <m/>
    <s v="VIP"/>
    <m/>
    <m/>
    <s v="Tidak"/>
    <s v="COD"/>
    <n v="70000"/>
    <s v="-"/>
    <n v="88200"/>
    <x v="20"/>
  </r>
  <r>
    <s v="1360142852"/>
    <d v="2026-07-06T00:00:00"/>
    <s v="MEIKA-BERKARYA"/>
    <s v="Meika Berkarya"/>
    <s v="6287818525580"/>
    <s v="Kab. Kuningan"/>
    <s v="Cilimus"/>
    <s v="Jl. Panawuan Indrapatra, Panawuan"/>
    <s v="Alian Doni (Jj)"/>
    <s v="6282177960331"/>
    <x v="10"/>
    <s v="Palembang"/>
    <s v="Seberang Ulu Satu"/>
    <s v="Jln. KH. M. Asik Lorong Sawah No. 85 RT 030 RW 009 Kelurahan 3-4 Ulu Kec. Seberang Ulu 1"/>
    <n v="1"/>
    <s v="BARANG"/>
    <n v="100"/>
    <n v="0"/>
    <s v="EZ"/>
    <s v="Bulanan"/>
    <s v="Beli 1 Gratis 1 Gelang Retro Terapi Batu Giok"/>
    <m/>
    <n v="29000"/>
    <n v="0"/>
    <n v="0"/>
    <n v="29000"/>
    <m/>
    <s v="Diskon"/>
    <n v="11600"/>
    <n v="17400"/>
    <n v="96000"/>
    <n v="1440"/>
    <s v="Alian Doni (Jj)"/>
    <m/>
    <d v="2026-07-09T00:00:00"/>
    <m/>
    <x v="0"/>
    <m/>
    <s v="VIP"/>
    <m/>
    <m/>
    <s v="Tidak"/>
    <s v="COD"/>
    <n v="67000"/>
    <s v="-"/>
    <n v="77160"/>
    <x v="18"/>
  </r>
  <r>
    <s v="1360361318"/>
    <d v="2026-07-06T00:00:00"/>
    <s v="MEIKA-BERKARYA"/>
    <s v="Meika Berkarya"/>
    <s v="6287818525580"/>
    <s v="Kab. Kuningan"/>
    <s v="Cilimus"/>
    <s v="Jl. Panawuan Indrapatra, Panawuan"/>
    <s v="Hamdi Pamudji (Kin)"/>
    <s v="62817875706"/>
    <x v="24"/>
    <s v="Jakarta Selatan"/>
    <s v="Kebayoran Baru"/>
    <s v="Kelurahan Petogogan, Jl. Cililin IV No. 59 RT 012 RW 06, Depan Warung Biru/Depan Ada Pohon Mangga"/>
    <n v="1"/>
    <s v="BARANG"/>
    <n v="100"/>
    <n v="0"/>
    <s v="EZ"/>
    <s v="Bulanan"/>
    <s v="Beli 1 Gratis 1 Parfum Mobil"/>
    <m/>
    <n v="14000"/>
    <n v="0"/>
    <n v="0"/>
    <n v="14000"/>
    <m/>
    <s v="Diskon"/>
    <n v="5600"/>
    <n v="8400"/>
    <n v="0"/>
    <n v="0"/>
    <s v="Hamdi Pamudji (Kin)"/>
    <m/>
    <d v="2026-07-08T00:00:00"/>
    <m/>
    <x v="0"/>
    <m/>
    <s v="VIP"/>
    <m/>
    <m/>
    <s v="Tidak"/>
    <s v="NONCOD"/>
    <n v="-14000"/>
    <s v="-"/>
    <n v="-8400"/>
    <x v="15"/>
  </r>
  <r>
    <s v="1359113732"/>
    <d v="2026-07-06T00:00:00"/>
    <s v="MEIKA-BERKARYA"/>
    <s v="Meika Berkarya"/>
    <s v="6287818525580"/>
    <s v="Kab. Kuningan"/>
    <s v="Cilimus"/>
    <s v="Jl. Panawuan Indrapatra, Panawuan"/>
    <s v="Ramli Ramli (IR)"/>
    <s v="6282393446850"/>
    <x v="14"/>
    <s v="Kab. Bulukumba"/>
    <s v="Ujungloe"/>
    <s v="Dusun batu loe RT 001/001 Kelurahan Dannuang Kec Ujung Loe  (SMU 9 Bulukumba , SMP 10 Bulukumba pagar abu-abu)"/>
    <n v="1"/>
    <s v="BARANG"/>
    <n v="100"/>
    <n v="0"/>
    <s v="EZ"/>
    <s v="Bulanan"/>
    <s v="Beli 1 Gratis 1 Parfum Mobil"/>
    <m/>
    <n v="65000"/>
    <n v="0"/>
    <n v="0"/>
    <n v="65000"/>
    <m/>
    <s v="Diskon"/>
    <n v="26000"/>
    <n v="39000"/>
    <n v="169000"/>
    <n v="2535"/>
    <m/>
    <m/>
    <m/>
    <m/>
    <x v="1"/>
    <m/>
    <s v="VIP"/>
    <m/>
    <m/>
    <s v="Tidak"/>
    <s v="COD"/>
    <n v="104000"/>
    <s v="-"/>
    <n v="127465"/>
    <x v="20"/>
  </r>
  <r>
    <s v="1360388984"/>
    <d v="2026-07-06T00:00:00"/>
    <s v="MEIKA-BERKARYA"/>
    <s v="Meika Berkarya"/>
    <s v="6287818525580"/>
    <s v="Kab. Kuningan"/>
    <s v="Cilimus"/>
    <s v="Jl. Panawuan Indrapatra, Panawuan, Kec. Cigandamekar, Kabupaten Kuningan, Jawa Barat"/>
    <s v="Marali Simarmata (AK)"/>
    <s v="6282276264817"/>
    <x v="0"/>
    <s v="Kab. Samosir"/>
    <s v="Pangururan"/>
    <s v="Depan Terminal Onan Baru Pangururan, Danau Toba, Kec Pangururan, Kab Samosir, Sumatera Utara"/>
    <n v="1"/>
    <s v="BARANG"/>
    <n v="100"/>
    <n v="0"/>
    <s v="EZ"/>
    <s v="Bulanan"/>
    <s v="1 SET GIGI PALSU"/>
    <m/>
    <n v="54000"/>
    <n v="0"/>
    <n v="0"/>
    <n v="54000"/>
    <m/>
    <s v="Diskon"/>
    <n v="21600"/>
    <n v="32400"/>
    <n v="113000"/>
    <n v="1695"/>
    <m/>
    <m/>
    <m/>
    <s v="HUBUNGI PENERIMA (LANGSUNG ANTAR KE ALAMAT)"/>
    <x v="1"/>
    <m/>
    <s v="VIP"/>
    <m/>
    <m/>
    <s v="Tidak"/>
    <s v="COD"/>
    <n v="59000"/>
    <s v="-"/>
    <n v="78905"/>
    <x v="20"/>
  </r>
  <r>
    <s v="1359113126"/>
    <d v="2026-07-06T00:00:00"/>
    <s v="MEIKA-BERKARYA"/>
    <s v="Meika Berkarya"/>
    <s v="6287818525580"/>
    <s v="Kab. Kuningan"/>
    <s v="Cilimus"/>
    <s v="Jl. Panawuan Indrapatra, Panawuan"/>
    <s v="Hj Rita (IR)"/>
    <s v="6282189978779"/>
    <x v="18"/>
    <s v="Kab. Mamuju"/>
    <s v="Papalang"/>
    <s v="Lorong 2 Nusantara Desa Toabo Kec Papalang (Depan Musollah)"/>
    <n v="1"/>
    <s v="BARANG"/>
    <n v="100"/>
    <n v="0"/>
    <s v="EZ"/>
    <s v="Bulanan"/>
    <s v="Beli 1 Gratis 1 Sikat Punggug"/>
    <m/>
    <n v="75000"/>
    <n v="0"/>
    <n v="0"/>
    <n v="75000"/>
    <m/>
    <s v="Diskon"/>
    <n v="30000"/>
    <n v="45000"/>
    <n v="145000"/>
    <n v="2175"/>
    <m/>
    <m/>
    <m/>
    <m/>
    <x v="1"/>
    <m/>
    <s v="VIP"/>
    <m/>
    <m/>
    <s v="Tidak"/>
    <s v="COD"/>
    <n v="70000"/>
    <s v="-"/>
    <n v="97825"/>
    <x v="20"/>
  </r>
  <r>
    <s v="1360213961"/>
    <d v="2026-07-07T00:00:00"/>
    <s v="MEIKA-BERKARYA"/>
    <s v="Meika Berkarya"/>
    <s v="6287818525580"/>
    <s v="Kab. Kuningan"/>
    <s v="Cilimus"/>
    <s v="Jl. Panawuan Indrapatra, Panawuan"/>
    <s v="M Asdar Od."/>
    <s v="6281356397251"/>
    <x v="14"/>
    <s v="Kab. Jeneponto"/>
    <s v="Binamu"/>
    <s v="Jalan Poros Makassar Depan Warung Makan Dg Siga Ada Idepang Lampu Merah Kelurahan Balang Toa Kec Binamu (DIANTAR LANGSUNG KE ALAMAT PENERIMA)."/>
    <n v="1"/>
    <s v="BARANG"/>
    <n v="100"/>
    <n v="0"/>
    <s v="EZ"/>
    <s v="Bulanan"/>
    <s v="Beli 1 Pembesar Layar Hp"/>
    <m/>
    <n v="61000"/>
    <n v="0"/>
    <n v="0"/>
    <n v="61000"/>
    <m/>
    <s v="Diskon"/>
    <n v="24400"/>
    <n v="36600"/>
    <n v="131000"/>
    <n v="1965"/>
    <m/>
    <m/>
    <m/>
    <m/>
    <x v="1"/>
    <m/>
    <s v="VIP"/>
    <m/>
    <m/>
    <s v="Tidak"/>
    <s v="COD"/>
    <n v="70000"/>
    <s v="-"/>
    <n v="92435"/>
    <x v="20"/>
  </r>
  <r>
    <s v="1360588872"/>
    <d v="2026-07-07T00:00:00"/>
    <s v="MEIKA-BERKARYA"/>
    <s v="Meika Berkarya"/>
    <s v="6287818525580"/>
    <s v="Kab. Kuningan"/>
    <s v="Cilimus"/>
    <s v="Jl. Panawuan Indrapatra, Panawuan, Kec. Cigandamekar, Kabupaten Kuningan, Jawa Barat"/>
    <s v="Laurensius boli ( Di)"/>
    <s v="6285133818169"/>
    <x v="12"/>
    <s v="Kab. Badung"/>
    <s v="Mengwi"/>
    <s v="Jln Ganda Mayu ( Toko Kirana Mart) Banjar Pegiasan Desa Mengwi , Kecamatan Mengwi"/>
    <n v="1"/>
    <s v="BARANG"/>
    <n v="100"/>
    <n v="0"/>
    <s v="EZ"/>
    <s v="Bulanan"/>
    <s v="1 SET GIGI PALSU"/>
    <m/>
    <n v="30000"/>
    <n v="0"/>
    <n v="0"/>
    <n v="30000"/>
    <m/>
    <s v="Diskon"/>
    <n v="12000"/>
    <n v="18000"/>
    <n v="87000"/>
    <n v="1305"/>
    <m/>
    <m/>
    <m/>
    <s v="HUBUNGI PENERIMA (LANGSUNG ANTAR KE ALAMAT)"/>
    <x v="1"/>
    <m/>
    <s v="VIP"/>
    <m/>
    <m/>
    <s v="Tidak"/>
    <s v="COD"/>
    <n v="57000"/>
    <s v="-"/>
    <n v="67695"/>
    <x v="20"/>
  </r>
  <r>
    <s v="1360012892"/>
    <d v="2026-07-07T00:00:00"/>
    <s v="MEIKA-BERKARYA"/>
    <s v="Meika Berkarya"/>
    <s v="6287818525580"/>
    <s v="Kab. Kuningan"/>
    <s v="Cilimus"/>
    <s v="Jl. Panawuan Indrapatra, Panawuan, Kec. Cigandamekar, Kabupaten Kuningan, Jawa Barat"/>
    <s v="Sruni (ar)"/>
    <s v="6282252932379"/>
    <x v="19"/>
    <s v="Kab. Kutai Kartanegara"/>
    <s v="Tenggarong Seberang"/>
    <s v="Dusun Karya Jaya Rt 02 Rw 01 Desa Mulawarman, Kecamatan Tenggarong Seberang"/>
    <n v="1"/>
    <s v="BARANG"/>
    <n v="100"/>
    <n v="0"/>
    <s v="EZ"/>
    <s v="Bulanan"/>
    <s v="1 SET GIGI PALSU"/>
    <m/>
    <n v="71000"/>
    <n v="0"/>
    <n v="0"/>
    <n v="71000"/>
    <m/>
    <s v="Diskon"/>
    <n v="28400"/>
    <n v="42600"/>
    <n v="131000"/>
    <n v="1965"/>
    <m/>
    <m/>
    <m/>
    <s v="HUBUNGI PENERIMA (LANGSUNG ANTAR KE ALAMAT)"/>
    <x v="1"/>
    <m/>
    <s v="VIP"/>
    <m/>
    <m/>
    <s v="Tidak"/>
    <s v="COD"/>
    <n v="60000"/>
    <s v="-"/>
    <n v="86435"/>
    <x v="20"/>
  </r>
  <r>
    <s v="1360509611"/>
    <d v="2026-07-07T00:00:00"/>
    <s v="MEIKA-BERKARYA"/>
    <s v="Meika Berkarya"/>
    <s v="6287818525580"/>
    <s v="Kab. Kuningan"/>
    <s v="Cilimus"/>
    <s v="Jl. Panawuan Indrapatra, Panawuan"/>
    <s v="Dirga sibarani (ib)"/>
    <s v="6281361549104"/>
    <x v="0"/>
    <s v="Kab. Tapanuli Utara"/>
    <s v="Tarutung"/>
    <s v="Jln.s.dis.sitompul,simaung-maung Dolok.Gg.Hutamatondang.kelurahan,XI.kecamatan ,Tarutung.kabupaten,Tapanuli Utara.propinsi Sumatra Utara."/>
    <n v="1"/>
    <s v="BARANG"/>
    <n v="100"/>
    <n v="0"/>
    <s v="EZ"/>
    <s v="Bulanan"/>
    <s v="Beli 1 Pembesar Layar Hp"/>
    <m/>
    <n v="54000"/>
    <n v="0"/>
    <n v="0"/>
    <n v="54000"/>
    <m/>
    <s v="Diskon"/>
    <n v="21600"/>
    <n v="32400"/>
    <n v="124000"/>
    <n v="1860"/>
    <m/>
    <m/>
    <m/>
    <m/>
    <x v="1"/>
    <m/>
    <s v="VIP"/>
    <m/>
    <m/>
    <s v="Tidak"/>
    <s v="COD"/>
    <n v="70000"/>
    <s v="-"/>
    <n v="89740"/>
    <x v="20"/>
  </r>
  <r>
    <s v="1360631307"/>
    <d v="2026-07-07T00:00:00"/>
    <s v="MEIKA-BERKARYA"/>
    <s v="Meika Berkarya"/>
    <s v="6287818525580"/>
    <s v="Kab. Kuningan"/>
    <s v="Cilimus"/>
    <s v="Jl. Panawuan Indrapatra, Panawuan"/>
    <s v="Sardi (Kin)"/>
    <s v="6285266218074"/>
    <x v="4"/>
    <s v="Kab. Tebo"/>
    <s v="Tengah Ilir"/>
    <s v="Desa Rantau Api, Dusun Niam Ulu RT 17 Sp Niam (DIANTARKAN LANGSUNG KE ALAMAT)"/>
    <n v="1"/>
    <s v="BARANG"/>
    <n v="100"/>
    <n v="0"/>
    <s v="EZ"/>
    <s v="Bulanan"/>
    <s v="Beli 1 Gratis 1 Sikat Punggug"/>
    <m/>
    <n v="52000"/>
    <n v="0"/>
    <n v="0"/>
    <n v="52000"/>
    <m/>
    <s v="Diskon"/>
    <n v="20800"/>
    <n v="31200"/>
    <n v="122000"/>
    <n v="1830"/>
    <m/>
    <m/>
    <m/>
    <m/>
    <x v="1"/>
    <m/>
    <s v="VIP"/>
    <m/>
    <m/>
    <s v="Tidak"/>
    <s v="COD"/>
    <n v="70000"/>
    <s v="-"/>
    <n v="88970"/>
    <x v="20"/>
  </r>
  <r>
    <s v="1360641475"/>
    <d v="2026-07-07T00:00:00"/>
    <s v="MEIKA-BERKARYA"/>
    <s v="Meika Berkarya"/>
    <s v="6287818525580"/>
    <s v="Kab. Kuningan"/>
    <s v="Cilimus"/>
    <s v="Jl. Panawuan Indrapatra, Panawuan"/>
    <s v="EDIh SAIN(Mar)."/>
    <s v="6287722096383"/>
    <x v="28"/>
    <s v="Tangerang Selatan"/>
    <s v="Pamulang"/>
    <s v="Jln.kubis 3 no 11 A Rt 002/ 05 Pd.Cabe Ilir Pamulang Tangerang Selatan Banten"/>
    <n v="1"/>
    <s v="BARANG"/>
    <n v="100"/>
    <n v="0"/>
    <s v="EZ"/>
    <s v="Bulanan"/>
    <s v="Beli 1 Pembesar Layar Hp"/>
    <m/>
    <n v="15000"/>
    <n v="0"/>
    <n v="0"/>
    <n v="15000"/>
    <m/>
    <s v="Diskon"/>
    <n v="9000"/>
    <n v="6000"/>
    <n v="85000"/>
    <n v="1275"/>
    <s v="EDIh SAIN(Mar)."/>
    <m/>
    <d v="2026-07-08T00:00:00"/>
    <m/>
    <x v="0"/>
    <m/>
    <s v="VIP"/>
    <m/>
    <m/>
    <s v="Tidak"/>
    <s v="COD"/>
    <n v="70000"/>
    <s v="-"/>
    <n v="77725"/>
    <x v="25"/>
  </r>
  <r>
    <s v="1360645914"/>
    <d v="2026-07-07T00:00:00"/>
    <s v="MEIKA-BERKARYA"/>
    <s v="Meika Berkarya"/>
    <s v="6287818525580"/>
    <s v="Kab. Kuningan"/>
    <s v="Cilimus"/>
    <s v="Jl. Panawuan Indrapatra, Panawuan, Kec. Cigandamekar, Kabupaten Kuningan, Jawa Barat"/>
    <s v="S, ARDIANSYAH (Rs)"/>
    <s v="6285821374391"/>
    <x v="5"/>
    <s v="Kab. Kapuas Hulu"/>
    <s v="Suhaid"/>
    <s v="Jln Muhammad Amin, Desa Tanjung Kapuas, Kec Suhaid"/>
    <n v="1"/>
    <s v="BARANG"/>
    <n v="100"/>
    <n v="0"/>
    <s v="EZ"/>
    <s v="Bulanan"/>
    <s v="1 SET GIGI PALSU"/>
    <m/>
    <n v="74000"/>
    <n v="0"/>
    <n v="0"/>
    <n v="74000"/>
    <m/>
    <s v="Diskon"/>
    <n v="29600"/>
    <n v="44400"/>
    <n v="134000"/>
    <n v="2010"/>
    <m/>
    <m/>
    <m/>
    <s v="HUBUNGI PENERIMA (LANGSUNG ANTAR KE ALAMAT)"/>
    <x v="1"/>
    <m/>
    <s v="VIP"/>
    <m/>
    <m/>
    <s v="Tidak"/>
    <s v="COD"/>
    <n v="60000"/>
    <s v="-"/>
    <n v="87590"/>
    <x v="20"/>
  </r>
  <r>
    <s v="1360543458"/>
    <d v="2026-07-07T00:00:00"/>
    <s v="MEIKA-BERKARYA"/>
    <s v="Meika Berkarya"/>
    <s v="6287818525580"/>
    <s v="Kab. Kuningan"/>
    <s v="Cilimus"/>
    <s v="Jl. Panawuan Indrapatra, Panawuan"/>
    <s v="Sodiq Hatariksa(Mar)."/>
    <s v="6285196941423"/>
    <x v="16"/>
    <s v="Surabaya"/>
    <s v="Gunung Anyar"/>
    <s v="Jalan Wiguna Timur 1 Nomer 20 Kel.Gunung Anyar Tambak Kec.Gunung Anyar Kota.Surabaya Prov.Jawa Timur(Dekat Rumah Kost)"/>
    <n v="1"/>
    <s v="BARANG"/>
    <n v="100"/>
    <n v="0"/>
    <s v="EZ"/>
    <s v="Bulanan"/>
    <s v="Beli 1 Pembesar Layar Hp"/>
    <m/>
    <n v="21000"/>
    <n v="0"/>
    <n v="0"/>
    <n v="21000"/>
    <m/>
    <s v="Diskon"/>
    <n v="12000"/>
    <n v="9000"/>
    <n v="91000"/>
    <n v="1365"/>
    <m/>
    <m/>
    <m/>
    <m/>
    <x v="1"/>
    <m/>
    <s v="VIP"/>
    <m/>
    <m/>
    <s v="Tidak"/>
    <s v="COD"/>
    <n v="70000"/>
    <s v="-"/>
    <n v="80635"/>
    <x v="20"/>
  </r>
  <r>
    <s v="1360646285"/>
    <d v="2026-07-07T00:00:00"/>
    <s v="MEIKA-BERKARYA"/>
    <s v="Meika Berkarya"/>
    <s v="6287818525580"/>
    <s v="Kab. Kuningan"/>
    <s v="Cilimus"/>
    <s v="Jl. Panawuan Indrapatra, Panawuan, Kec. Cigandamekar, Kabupaten Kuningan, Jawa Barat"/>
    <s v="Soepriyana Soepriyana (Rs)"/>
    <s v="6285771772480"/>
    <x v="26"/>
    <s v="Kab. Bekasi"/>
    <s v="Cikarang Barat"/>
    <s v="Perum Kalater Permata, Rt 15 Rw 08, Blok C No 6, Desa Telaga Asih, Kec Cikarang Barat"/>
    <n v="1"/>
    <s v="BARANG"/>
    <n v="100"/>
    <n v="0"/>
    <s v="EZ"/>
    <s v="Bulanan"/>
    <s v="1 SET GIGI PALSU"/>
    <m/>
    <n v="15000"/>
    <n v="0"/>
    <n v="0"/>
    <n v="15000"/>
    <m/>
    <s v="Diskon"/>
    <n v="9000"/>
    <n v="6000"/>
    <n v="73000"/>
    <n v="1095"/>
    <m/>
    <m/>
    <m/>
    <s v="HUBUNGI PENERIMA (LANGSUNG ANTAR KE ALAMAT)"/>
    <x v="1"/>
    <m/>
    <s v="VIP"/>
    <m/>
    <m/>
    <s v="Tidak"/>
    <s v="COD"/>
    <n v="58000"/>
    <s v="-"/>
    <n v="65905"/>
    <x v="20"/>
  </r>
  <r>
    <s v="1360537762"/>
    <d v="2026-07-07T00:00:00"/>
    <s v="MEIKA-BERKARYA"/>
    <s v="Meika Berkarya"/>
    <s v="6287818525580"/>
    <s v="Kab. Kuningan"/>
    <s v="Cilimus"/>
    <s v="Jl. Panawuan Indrapatra, Panawuan"/>
    <s v="Zulanwar sirait(Mar)."/>
    <s v="6281277132984"/>
    <x v="31"/>
    <s v="Batam"/>
    <s v="Batu Aji"/>
    <s v="Perum Griya Surya kahrisma blok G1 no 04 Desa.kibing RT003 RW:003 Kec.batu aji Kota.batam Prov.Kepulauan Riau"/>
    <n v="1"/>
    <s v="BARANG"/>
    <n v="100"/>
    <n v="6500000"/>
    <s v="EZ"/>
    <s v="Bulanan"/>
    <s v="Beli 1 Pembesar Layar Hp"/>
    <s v="AKSESORIS HP"/>
    <n v="37000"/>
    <n v="0"/>
    <n v="0"/>
    <n v="37000"/>
    <m/>
    <s v="Diskon"/>
    <n v="14800"/>
    <n v="22200"/>
    <n v="107000"/>
    <n v="1605"/>
    <m/>
    <m/>
    <m/>
    <m/>
    <x v="1"/>
    <m/>
    <s v="VIP"/>
    <m/>
    <m/>
    <s v="Tidak"/>
    <s v="COD"/>
    <n v="70000"/>
    <s v="-"/>
    <n v="83195"/>
    <x v="20"/>
  </r>
  <r>
    <s v="1360604387"/>
    <d v="2026-07-07T00:00:00"/>
    <s v="MEIKA-BERKARYA"/>
    <s v="Meika Berkarya"/>
    <s v="6287818525580"/>
    <s v="Kab. Kuningan"/>
    <s v="Cilimus"/>
    <s v="Jl. Panawuan Indrapatra, Panawuan"/>
    <s v="I Bede Partha (IR)"/>
    <s v="6281907232322"/>
    <x v="2"/>
    <s v="Kab. Lombok Barat"/>
    <s v="Gerung"/>
    <s v="Jalan Anggrek 2 Lingkungan Babakan Kelurahan Gerung Utara Kec Gerung"/>
    <n v="1"/>
    <s v="BARANG"/>
    <n v="100"/>
    <n v="0"/>
    <s v="EZ"/>
    <s v="Bulanan"/>
    <s v="Beli 1 Gratis 1 Sikat Punggug"/>
    <m/>
    <n v="48000"/>
    <n v="0"/>
    <n v="0"/>
    <n v="48000"/>
    <m/>
    <s v="Diskon"/>
    <n v="19200"/>
    <n v="28800"/>
    <n v="118000"/>
    <n v="1770"/>
    <m/>
    <m/>
    <m/>
    <m/>
    <x v="1"/>
    <m/>
    <s v="VIP"/>
    <m/>
    <m/>
    <s v="Tidak"/>
    <s v="COD"/>
    <n v="70000"/>
    <s v="-"/>
    <n v="87430"/>
    <x v="20"/>
  </r>
  <r>
    <s v="1360158961"/>
    <d v="2026-07-07T00:00:00"/>
    <s v="MEIKA-BERKARYA"/>
    <s v="Meika Berkarya"/>
    <s v="6287818525580"/>
    <s v="Kab. Kuningan"/>
    <s v="Cilimus"/>
    <s v="Jl. Panawuan Indrapatra, Panawuan, Kec. Cigandamekar, Kabupaten Kuningan, Jawa Barat"/>
    <s v="Hamdani (Fr)"/>
    <s v="6285281629521"/>
    <x v="27"/>
    <s v="Kab.  Pelalawan"/>
    <s v="Kerumutan"/>
    <s v="Desa Kerumutan Rt21/007Depan Pam Tangki Air, Kecamatan Kerumutan"/>
    <n v="1"/>
    <s v="BARANG"/>
    <n v="100"/>
    <n v="0"/>
    <s v="EZ"/>
    <s v="Bulanan"/>
    <s v="1 SET GIGI PALSU"/>
    <m/>
    <n v="59000"/>
    <n v="0"/>
    <n v="0"/>
    <n v="59000"/>
    <m/>
    <s v="Diskon"/>
    <n v="23600"/>
    <n v="35400"/>
    <n v="109000"/>
    <n v="1635"/>
    <m/>
    <m/>
    <m/>
    <s v="HUBUNGI PENERIMA (LANGSUNG ANTAR KE ALAMAT)"/>
    <x v="1"/>
    <m/>
    <s v="VIP"/>
    <m/>
    <m/>
    <s v="Tidak"/>
    <s v="COD"/>
    <n v="50000"/>
    <s v="-"/>
    <n v="71965"/>
    <x v="20"/>
  </r>
  <r>
    <s v="1360038744"/>
    <d v="2026-07-07T00:00:00"/>
    <s v="MEIKA-BERKARYA"/>
    <s v="Meika Berkarya"/>
    <s v="6287818525580"/>
    <s v="Kab. Kuningan"/>
    <s v="Cilimus"/>
    <s v="Jl. Panawuan Indrapatra, Panawuan"/>
    <s v="Ade erlangga(Mar)."/>
    <s v="6287741951569"/>
    <x v="2"/>
    <s v="Kab. Dompu"/>
    <s v="Dompu"/>
    <s v="lingkungan rato kelurahan karijawa. Kecamatan Dompu. Kabupaten Dompu. Provinsi NTB. RT 01rw 04"/>
    <n v="1"/>
    <s v="BARANG"/>
    <n v="100"/>
    <n v="0"/>
    <s v="EZ"/>
    <s v="Bulanan"/>
    <s v="Beli 1 Pembesar Layar Hp"/>
    <m/>
    <n v="56000"/>
    <n v="0"/>
    <n v="0"/>
    <n v="56000"/>
    <m/>
    <s v="Diskon"/>
    <n v="22400"/>
    <n v="33600"/>
    <n v="126000"/>
    <n v="1890"/>
    <m/>
    <m/>
    <m/>
    <m/>
    <x v="1"/>
    <m/>
    <s v="VIP"/>
    <m/>
    <m/>
    <s v="Tidak"/>
    <s v="COD"/>
    <n v="70000"/>
    <s v="-"/>
    <n v="90510"/>
    <x v="20"/>
  </r>
  <r>
    <s v="1360138519"/>
    <d v="2026-07-07T00:00:00"/>
    <s v="MEIKA-BERKARYA"/>
    <s v="Meika Berkarya"/>
    <s v="6287818525580"/>
    <s v="Kab. Kuningan"/>
    <s v="Cilimus"/>
    <s v="Jl. Panawuan Indrapatra, Panawuan"/>
    <s v="Bpk wandy (ib)"/>
    <s v="6285781101370"/>
    <x v="24"/>
    <s v="Jakarta Timur"/>
    <s v="Kramatjati"/>
    <s v="Jln karya  gang swadaya 2 RT 0011/01 kelurahan tengah Kramat jati"/>
    <n v="1"/>
    <s v="BARANG"/>
    <n v="100"/>
    <n v="0"/>
    <s v="EZ"/>
    <s v="Bulanan"/>
    <s v="Beli 1 Pembesar Layar Hp"/>
    <m/>
    <n v="14000"/>
    <n v="0"/>
    <n v="0"/>
    <n v="14000"/>
    <m/>
    <s v="Diskon"/>
    <n v="8000"/>
    <n v="6000"/>
    <n v="84000"/>
    <n v="1260"/>
    <s v="Bpk wandy (ib)"/>
    <m/>
    <d v="2026-07-08T00:00:00"/>
    <m/>
    <x v="0"/>
    <m/>
    <s v="VIP"/>
    <m/>
    <m/>
    <s v="Tidak"/>
    <s v="COD"/>
    <n v="70000"/>
    <s v="-"/>
    <n v="76740"/>
    <x v="25"/>
  </r>
  <r>
    <s v="1360604525"/>
    <d v="2026-07-07T00:00:00"/>
    <s v="MEIKA-BERKARYA"/>
    <s v="Meika Berkarya"/>
    <s v="6287818525580"/>
    <s v="Kab. Kuningan"/>
    <s v="Cilimus"/>
    <s v="Jl. Panawuan Indrapatra, Panawuan"/>
    <s v="Achmadi (Yn)"/>
    <s v="6288221127776"/>
    <x v="15"/>
    <s v="Kab. Sukoharjo"/>
    <s v="Kartasura"/>
    <s v="Purbayan RT 02 RW 01 Desa Singopuran Kec Kartasura Kab Sukoharjo Patokan Rumah Samping Belakang Warung Soto Dahiman (DIANTAR LANGSUNG KE ALAMAT PENERIMA)."/>
    <n v="1"/>
    <s v="BARANG"/>
    <n v="100"/>
    <n v="0"/>
    <s v="EZ"/>
    <s v="Bulanan"/>
    <s v="Beli 1 Pembesar Layar Hp"/>
    <m/>
    <n v="25000"/>
    <n v="0"/>
    <n v="0"/>
    <n v="25000"/>
    <m/>
    <s v="Diskon"/>
    <n v="18000"/>
    <n v="7000"/>
    <n v="85000"/>
    <n v="1275"/>
    <s v="Achmadi (Yn)"/>
    <m/>
    <d v="2026-07-09T00:00:00"/>
    <m/>
    <x v="0"/>
    <m/>
    <s v="VIP"/>
    <m/>
    <m/>
    <s v="Tidak"/>
    <s v="COD"/>
    <n v="60000"/>
    <s v="-"/>
    <n v="76725"/>
    <x v="15"/>
  </r>
  <r>
    <s v="1360606056"/>
    <d v="2026-07-07T00:00:00"/>
    <s v="MEIKA-BERKARYA"/>
    <s v="Meika Berkarya"/>
    <s v="6287818525580"/>
    <s v="Kab. Kuningan"/>
    <s v="Cilimus"/>
    <s v="Jl. Panawuan Indrapatra, Panawuan"/>
    <s v="Abd Rasyid (JJ)"/>
    <s v="6288242899578"/>
    <x v="14"/>
    <s v="Kab. Gowa"/>
    <s v="Barombong"/>
    <s v="Kelurahan /Desa Tamannyeleng, Patokan rumah 100 Meter dari Kantor Desa, Kec. Barombong"/>
    <n v="1"/>
    <s v="BARANG"/>
    <n v="100"/>
    <n v="0"/>
    <s v="EZ"/>
    <s v="Bulanan"/>
    <s v="Beli 1 Gratis 1 Parfum Mobil"/>
    <m/>
    <n v="60000"/>
    <n v="0"/>
    <n v="0"/>
    <n v="60000"/>
    <m/>
    <s v="Diskon"/>
    <n v="24000"/>
    <n v="36000"/>
    <n v="165000"/>
    <n v="2475"/>
    <m/>
    <m/>
    <m/>
    <m/>
    <x v="1"/>
    <m/>
    <s v="VIP"/>
    <m/>
    <m/>
    <s v="Tidak"/>
    <s v="COD"/>
    <n v="105000"/>
    <s v="-"/>
    <n v="126525"/>
    <x v="20"/>
  </r>
  <r>
    <s v="1360611208"/>
    <d v="2026-07-07T00:00:00"/>
    <s v="MEIKA-BERKARYA"/>
    <s v="Meika Berkarya"/>
    <s v="6287818525580"/>
    <s v="Kab. Kuningan"/>
    <s v="Cilimus"/>
    <s v="Jl. Panawuan Indrapatra, Panawuan, Kec. Cigandamekar, Kabupaten Kuningan, Jawa Barat"/>
    <s v="Deddi h (Ak)"/>
    <s v="6283173933083"/>
    <x v="34"/>
    <s v="Kab. Bangka"/>
    <s v="Mendo Barat"/>
    <s v="Desa Kace Jl Masjid Assalam Air Tebet, Kec Mendo Barat Kab Bangka Induk Prop Bangka Belitung"/>
    <n v="1"/>
    <s v="BARANG"/>
    <n v="100"/>
    <n v="0"/>
    <s v="EZ"/>
    <s v="Bulanan"/>
    <s v="1 SET GIGI PALSU"/>
    <m/>
    <n v="53000"/>
    <n v="0"/>
    <n v="0"/>
    <n v="53000"/>
    <m/>
    <s v="Diskon"/>
    <n v="21200"/>
    <n v="31800"/>
    <n v="106000"/>
    <n v="1590"/>
    <m/>
    <m/>
    <m/>
    <s v="HUBUNGI PENERIMA (LANGSUNG ANTAR KE ALAMAT)"/>
    <x v="1"/>
    <m/>
    <s v="VIP"/>
    <m/>
    <m/>
    <s v="Tidak"/>
    <s v="COD"/>
    <n v="53000"/>
    <s v="-"/>
    <n v="72610"/>
    <x v="20"/>
  </r>
  <r>
    <s v="1360610710"/>
    <d v="2026-07-07T00:00:00"/>
    <s v="MEIKA-BERKARYA"/>
    <s v="Meika Berkarya"/>
    <s v="6287818525580"/>
    <s v="Kab. Kuningan"/>
    <s v="Cilimus"/>
    <s v="Jl. Panawuan Indrapatra, Panawuan"/>
    <s v="Ronny.(Mar)."/>
    <s v="6285212683879"/>
    <x v="3"/>
    <s v="Manado"/>
    <s v="Malalayang"/>
    <s v="Alamat spbu malalayang jln Wolter Monginsidi kelurahan malalayang kec. Malalayang kota Manado Sulut.sidi"/>
    <n v="1"/>
    <s v="BARANG"/>
    <n v="100"/>
    <n v="0"/>
    <s v="EZ"/>
    <s v="Bulanan"/>
    <s v="Beli 1 Gratis 1 Parfum Mobil"/>
    <m/>
    <n v="64000"/>
    <n v="0"/>
    <n v="0"/>
    <n v="64000"/>
    <m/>
    <s v="Diskon"/>
    <n v="25600"/>
    <n v="38400"/>
    <n v="168000"/>
    <n v="2520"/>
    <m/>
    <m/>
    <m/>
    <m/>
    <x v="1"/>
    <m/>
    <s v="VIP"/>
    <m/>
    <m/>
    <s v="Tidak"/>
    <s v="COD"/>
    <n v="104000"/>
    <s v="-"/>
    <n v="127080"/>
    <x v="20"/>
  </r>
  <r>
    <s v="1360621546"/>
    <d v="2026-07-07T00:00:00"/>
    <s v="MEIKA-BERKARYA"/>
    <s v="Meika Berkarya"/>
    <s v="6287818525580"/>
    <s v="Kab. Kuningan"/>
    <s v="Cilimus"/>
    <s v="Jl. Panawuan Indrapatra, Panawuan, Kec. Cigandamekar, Kabupaten Kuningan, Jawa Barat"/>
    <s v="Kardian Letirin (AK)"/>
    <s v="6282158594500"/>
    <x v="32"/>
    <s v="Kab. Bulungan"/>
    <s v="Tanjung Selor"/>
    <s v="Jl Kolonel Soetadji, Kelurahan Tanjung Selor Hilir / Hulu (Kantor Gubernur) Kec Tanjung Selor, Kab Bulungan"/>
    <n v="1"/>
    <s v="BARANG"/>
    <n v="100"/>
    <n v="0"/>
    <s v="EZ"/>
    <s v="Bulanan"/>
    <s v="2 SET GIGI PALSU"/>
    <m/>
    <n v="72000"/>
    <n v="0"/>
    <n v="0"/>
    <n v="72000"/>
    <m/>
    <s v="Diskon"/>
    <n v="28800"/>
    <n v="43200"/>
    <n v="166000"/>
    <n v="2490"/>
    <m/>
    <m/>
    <m/>
    <s v="HUBUNGI PENERIMA (LANGSUNG ANTAR KE ALAMAT)"/>
    <x v="1"/>
    <m/>
    <s v="VIP"/>
    <m/>
    <m/>
    <s v="Tidak"/>
    <s v="COD"/>
    <n v="94000"/>
    <s v="-"/>
    <n v="120310"/>
    <x v="20"/>
  </r>
  <r>
    <s v="1360630073"/>
    <d v="2026-07-07T00:00:00"/>
    <s v="MEIKA-BERKARYA"/>
    <s v="Meika Berkarya"/>
    <s v="6287818525580"/>
    <s v="Kab. Kuningan"/>
    <s v="Cilimus"/>
    <s v="Jl. Panawuan Indrapatra, Panawuan"/>
    <s v="Helmi Saputra Od."/>
    <s v="6285377499666"/>
    <x v="29"/>
    <s v="Kab. Mukomuko"/>
    <s v="Air Manjunto"/>
    <s v="Jln. Sp 5 Simpang Wk Samping Musholla Desa Tirta Makmur Kec Air Manjuto (DIANTAR LANGSUNG KE ALAMAT PENERIMA)."/>
    <n v="1"/>
    <s v="BARANG"/>
    <n v="100"/>
    <n v="0"/>
    <s v="EZ"/>
    <s v="Bulanan"/>
    <s v="Beli 1 Gratis 1 Sikat Punggug"/>
    <m/>
    <n v="58000"/>
    <n v="0"/>
    <n v="0"/>
    <n v="58000"/>
    <m/>
    <s v="Diskon"/>
    <n v="23200"/>
    <n v="34800"/>
    <n v="128000"/>
    <n v="1920"/>
    <m/>
    <m/>
    <m/>
    <m/>
    <x v="1"/>
    <m/>
    <s v="VIP"/>
    <m/>
    <m/>
    <s v="Tidak"/>
    <s v="COD"/>
    <n v="70000"/>
    <s v="-"/>
    <n v="91280"/>
    <x v="20"/>
  </r>
  <r>
    <s v="1360487919"/>
    <d v="2026-07-07T00:00:00"/>
    <s v="MEIKA-BERKARYA"/>
    <s v="Meika Berkarya"/>
    <s v="6287818525580"/>
    <s v="Kab. Kuningan"/>
    <s v="Cilimus"/>
    <s v="Jl. Panawuan Indrapatra, Panawuan, Kec. Cigandamekar, Kabupaten Kuningan, Jawa Barat"/>
    <s v="Khairul ( Di)"/>
    <s v="6285363612709"/>
    <x v="27"/>
    <s v="Kab. Indragiri Hilir"/>
    <s v="Tembilahan Hulu"/>
    <s v="Jl gerilya ,Lr Binjai Rt 003 Rw 004 Kelurahan Tembilahan, Kecamatan Tembilahan Hulu"/>
    <n v="1"/>
    <s v="BARANG"/>
    <n v="100"/>
    <n v="0"/>
    <s v="EZ"/>
    <s v="Bulanan"/>
    <s v="1 SET GIGI PALSU"/>
    <m/>
    <n v="53000"/>
    <n v="0"/>
    <n v="0"/>
    <n v="53000"/>
    <m/>
    <s v="Diskon"/>
    <n v="21200"/>
    <n v="31800"/>
    <n v="113000"/>
    <n v="1695"/>
    <m/>
    <m/>
    <m/>
    <s v="HUBUNGI PENERIMA (LANGSUNG ANTAR KE ALAMAT)"/>
    <x v="1"/>
    <m/>
    <s v="VIP"/>
    <m/>
    <m/>
    <s v="Tidak"/>
    <s v="COD"/>
    <n v="60000"/>
    <s v="-"/>
    <n v="79505"/>
    <x v="20"/>
  </r>
  <r>
    <s v="1360630242"/>
    <d v="2026-07-07T00:00:00"/>
    <s v="MEIKA-BERKARYA"/>
    <s v="Meika Berkarya"/>
    <s v="6287818525580"/>
    <s v="Kab. Kuningan"/>
    <s v="Cilimus"/>
    <s v="Jl. Panawuan Indrapatra, Panawuan, Kec. Cigandamekar, Kabupaten Kuningan, Jawa Barat"/>
    <s v="Ir wanto (Rs)"/>
    <s v="6285832937348"/>
    <x v="10"/>
    <s v="Kab. Penukal Abab LematangIlir"/>
    <s v="Abab"/>
    <s v="Jl Raya Desa Karang Agung, Ds Betung, Kec Abab, Kab Penukal Abab Lematang Ilir, Prov Sumatera Selatan"/>
    <n v="1"/>
    <s v="BARANG"/>
    <n v="100"/>
    <n v="0"/>
    <s v="EZ"/>
    <s v="Bulanan"/>
    <s v="1 SET GIGI PALSU"/>
    <m/>
    <n v="45000"/>
    <n v="0"/>
    <n v="0"/>
    <n v="45000"/>
    <m/>
    <s v="Diskon"/>
    <n v="18000"/>
    <n v="27000"/>
    <n v="105000"/>
    <n v="1575"/>
    <m/>
    <m/>
    <m/>
    <s v="HUBUNGI PENERIMA (LANGSUNG ANTAR KE ALAMAT)"/>
    <x v="1"/>
    <m/>
    <s v="VIP"/>
    <m/>
    <m/>
    <s v="Tidak"/>
    <s v="COD"/>
    <n v="60000"/>
    <s v="-"/>
    <n v="76425"/>
    <x v="20"/>
  </r>
  <r>
    <s v="1359966244"/>
    <d v="2026-07-07T00:00:00"/>
    <s v="MEIKA-BERKARYA"/>
    <s v="Meika Berkarya"/>
    <s v="6287818525580"/>
    <s v="Kab. Kuningan"/>
    <s v="Cilimus"/>
    <s v="Jl. Panawuan Indrapatra, Panawuan, Kec. Cigandamekar, Kabupaten Kuningan, Jawa Barat"/>
    <s v="Anita saskia Tamuntuan (Rs)"/>
    <s v="6282156014609"/>
    <x v="3"/>
    <s v="Kab. Minahasa Tenggara"/>
    <s v="Ratatotok"/>
    <s v="Desa Ratatotok (Dekat Gereja Anugra) Kec Ratatotok"/>
    <n v="1"/>
    <s v="BARANG"/>
    <n v="100"/>
    <n v="0"/>
    <s v="EZ"/>
    <s v="Bulanan"/>
    <s v="1 SET GIGI PALSU"/>
    <m/>
    <n v="72000"/>
    <n v="0"/>
    <n v="0"/>
    <n v="72000"/>
    <m/>
    <s v="Diskon"/>
    <n v="28800"/>
    <n v="43200"/>
    <n v="132000"/>
    <n v="1980"/>
    <m/>
    <m/>
    <m/>
    <s v="HUBUNGI PENERIMA (LANGSUNG ANTAR KE ALAMAT)"/>
    <x v="1"/>
    <m/>
    <s v="VIP"/>
    <m/>
    <m/>
    <s v="Tidak"/>
    <s v="COD"/>
    <n v="60000"/>
    <s v="-"/>
    <n v="86820"/>
    <x v="20"/>
  </r>
  <r>
    <s v="1360627768"/>
    <d v="2026-07-07T00:00:00"/>
    <s v="MEIKA-BERKARYA"/>
    <s v="Meika Berkarya"/>
    <s v="6287818525580"/>
    <s v="Kab. Kuningan"/>
    <s v="Cilimus"/>
    <s v="Jl. Panawuan Indrapatra, Panawuan"/>
    <s v="Andi Od."/>
    <s v="6282114062470"/>
    <x v="6"/>
    <s v="Padang"/>
    <s v="Nanggalo"/>
    <s v="Perumahan Griya Durian Ratud F12 Kelurahan Kurao Pagang Kec Nanggalo (DIANTAR LANGSUNG KE ALAMAT PENERIMA)."/>
    <n v="1"/>
    <s v="BARANG"/>
    <n v="100"/>
    <n v="0"/>
    <s v="EZ"/>
    <s v="Bulanan"/>
    <s v="Beli 2 Gratis 2 Sikat Punggug"/>
    <m/>
    <n v="38000"/>
    <n v="0"/>
    <n v="0"/>
    <n v="38000"/>
    <m/>
    <s v="Diskon"/>
    <n v="15200"/>
    <n v="22800"/>
    <n v="153000"/>
    <n v="2295"/>
    <m/>
    <m/>
    <m/>
    <m/>
    <x v="1"/>
    <m/>
    <s v="VIP"/>
    <m/>
    <m/>
    <s v="Tidak"/>
    <s v="COD"/>
    <n v="115000"/>
    <s v="-"/>
    <n v="127905"/>
    <x v="20"/>
  </r>
  <r>
    <s v="1360623482"/>
    <d v="2026-07-07T00:00:00"/>
    <s v="MEIKA-BERKARYA"/>
    <s v="Meika Berkarya"/>
    <s v="6287818525580"/>
    <s v="Kab. Kuningan"/>
    <s v="Cilimus"/>
    <s v="Jl. Panawuan Indrapatra, Panawuan"/>
    <s v="Nyoman sumatra Od."/>
    <s v="628218731374"/>
    <x v="14"/>
    <s v="Kab. Luwu Timur"/>
    <s v="Tomoni Timur"/>
    <s v="Dusun Tampaksiring Desa Margomulyo Kec Tomoni Timur (DIANTAR LANGSUNG KE ALAMAT PENERIMA) Rumah Dekat Posyandu."/>
    <n v="1"/>
    <s v="BARANG"/>
    <n v="100"/>
    <n v="0"/>
    <s v="EZ"/>
    <s v="Bulanan"/>
    <s v="Beli 1 Gratis 1 Sikat Punggug"/>
    <m/>
    <n v="64000"/>
    <n v="0"/>
    <n v="0"/>
    <n v="64000"/>
    <m/>
    <s v="Diskon"/>
    <n v="25600"/>
    <n v="38400"/>
    <n v="135000"/>
    <n v="2025"/>
    <m/>
    <m/>
    <m/>
    <m/>
    <x v="1"/>
    <m/>
    <s v="VIP"/>
    <m/>
    <m/>
    <s v="Tidak"/>
    <s v="COD"/>
    <n v="71000"/>
    <s v="-"/>
    <n v="94575"/>
    <x v="20"/>
  </r>
  <r>
    <s v="1359965318"/>
    <d v="2026-07-07T00:00:00"/>
    <s v="MEIKA-BERKARYA"/>
    <s v="Meika Berkarya"/>
    <s v="6287818525580"/>
    <s v="Kab. Kuningan"/>
    <s v="Cilimus"/>
    <s v="Jl. Panawuan Indrapatra, Panawuan, Kec. Cigandamekar, Kabupaten Kuningan, Jawa Barat"/>
    <s v="R. I wardani bangun (ar)"/>
    <s v="6282168129992"/>
    <x v="0"/>
    <s v="Kab. Pakpak Bharat"/>
    <s v="Kerajaan"/>
    <s v="Jln Pln Kombih 2 Desa Perduhapen Dusun Perduhapen, Kecamatan Kerajaan"/>
    <n v="1"/>
    <s v="BARANG"/>
    <n v="100"/>
    <n v="0"/>
    <s v="EZ"/>
    <s v="Bulanan"/>
    <s v="1 SET GIGI PALSU"/>
    <m/>
    <n v="54000"/>
    <n v="0"/>
    <n v="0"/>
    <n v="54000"/>
    <m/>
    <s v="Diskon"/>
    <n v="21600"/>
    <n v="32400"/>
    <n v="114000"/>
    <n v="1710"/>
    <m/>
    <m/>
    <m/>
    <s v="HUBUNGI PENERIMA (LANGSUNG ANTAR KE ALAMAT)"/>
    <x v="1"/>
    <m/>
    <s v="VIP"/>
    <m/>
    <m/>
    <s v="Tidak"/>
    <s v="COD"/>
    <n v="60000"/>
    <s v="-"/>
    <n v="79890"/>
    <x v="20"/>
  </r>
  <r>
    <s v="1360213116"/>
    <d v="2026-07-07T00:00:00"/>
    <s v="MEIKA-BERKARYA"/>
    <s v="Meika Berkarya"/>
    <s v="6287818525580"/>
    <s v="Kab. Kuningan"/>
    <s v="Cilimus"/>
    <s v="Jl. Panawuan Indrapatra, Panawuan, Kec. Cigandamekar, Kabupaten Kuningan, Jawa Barat"/>
    <s v="Aswad Alfariz ( Di)"/>
    <s v="6281242098010"/>
    <x v="18"/>
    <s v="Kab. Polewali Mandar"/>
    <s v="Mapilli"/>
    <s v="Dusun Sila Sila , Desa Rappang Barat ( Patokan Rumah Sebelum Sdn Sila Sila ) Kecamatan Mapili"/>
    <n v="1"/>
    <s v="BARANG"/>
    <n v="100"/>
    <n v="0"/>
    <s v="EZ"/>
    <s v="Bulanan"/>
    <s v="1 SET GIGI PALSU"/>
    <m/>
    <n v="65000"/>
    <n v="0"/>
    <n v="0"/>
    <n v="65000"/>
    <m/>
    <s v="Diskon"/>
    <n v="26000"/>
    <n v="39000"/>
    <n v="125000"/>
    <n v="1875"/>
    <m/>
    <m/>
    <m/>
    <s v="HUBUNGI PENERIMA (LANGSUNG ANTAR KE ALAMAT)"/>
    <x v="1"/>
    <m/>
    <s v="VIP"/>
    <m/>
    <m/>
    <s v="Tidak"/>
    <s v="COD"/>
    <n v="60000"/>
    <s v="-"/>
    <n v="84125"/>
    <x v="20"/>
  </r>
  <r>
    <s v="1360662118"/>
    <d v="2026-07-07T00:00:00"/>
    <s v="MEIKA-BERKARYA"/>
    <s v="Meika Berkarya"/>
    <s v="6287818525580"/>
    <s v="Kab. Kuningan"/>
    <s v="Cilimus"/>
    <s v="Jl. Panawuan Indrapatra, Panawuan"/>
    <s v="Ina Ruki (Yn)"/>
    <s v="6282146017036"/>
    <x v="1"/>
    <s v="Kab. Sumba Timur"/>
    <s v="Kambera"/>
    <s v="Jl. Air Langga - Padadita RT 17 RW 04 Desa Kambaniru Kec Kambera Kab Sumba Timur Patokan Rumah Dekat MYZE Hotel (DIANTAR LANGSUNG KE ALAMAT PENERIMA)."/>
    <n v="1"/>
    <s v="BARANG"/>
    <n v="100"/>
    <n v="0"/>
    <s v="EZ"/>
    <s v="Bulanan"/>
    <s v="Beli 1 Pembesar Layar Hp"/>
    <m/>
    <n v="81000"/>
    <n v="0"/>
    <n v="0"/>
    <n v="81000"/>
    <m/>
    <s v="Diskon"/>
    <n v="32400"/>
    <n v="48600"/>
    <n v="146000"/>
    <n v="2190"/>
    <m/>
    <m/>
    <m/>
    <m/>
    <x v="1"/>
    <m/>
    <s v="VIP"/>
    <m/>
    <m/>
    <s v="Tidak"/>
    <s v="COD"/>
    <n v="65000"/>
    <s v="-"/>
    <n v="95210"/>
    <x v="20"/>
  </r>
  <r>
    <s v="1360329093"/>
    <d v="2026-07-07T00:00:00"/>
    <s v="MEIKA-BERKARYA"/>
    <s v="Meika Berkarya"/>
    <s v="6287818525580"/>
    <s v="Kab. Kuningan"/>
    <s v="Cilimus"/>
    <s v="Jl. Panawuan Indrapatra, Panawuan"/>
    <s v="Muji (IR)"/>
    <s v="6285879186350"/>
    <x v="15"/>
    <s v="Kab. Karanganyar"/>
    <s v="Colomadu"/>
    <s v="Gg mawar no 02 RT 01 RW 01 Desa Ngasem Kec Colomadu (Catering Lina)"/>
    <n v="1"/>
    <s v="BARANG"/>
    <n v="100"/>
    <n v="0"/>
    <s v="EZ"/>
    <s v="Bulanan"/>
    <s v="Beli 1 Gratis 1 Sikat Punggug"/>
    <m/>
    <n v="25000"/>
    <n v="0"/>
    <n v="0"/>
    <n v="25000"/>
    <m/>
    <s v="Diskon"/>
    <n v="18000"/>
    <n v="7000"/>
    <n v="95000"/>
    <n v="1425"/>
    <s v="Muji (IR)"/>
    <m/>
    <d v="2026-07-09T00:00:00"/>
    <m/>
    <x v="0"/>
    <m/>
    <s v="VIP"/>
    <m/>
    <m/>
    <s v="Tidak"/>
    <s v="COD"/>
    <n v="70000"/>
    <s v="-"/>
    <n v="86575"/>
    <x v="15"/>
  </r>
  <r>
    <s v="1360665395"/>
    <d v="2026-07-07T00:00:00"/>
    <s v="MEIKA-BERKARYA"/>
    <s v="Meika Berkarya"/>
    <s v="6287818525580"/>
    <s v="Kab. Kuningan"/>
    <s v="Cilimus"/>
    <s v="Jl. Panawuan Indrapatra, Panawuan, Kec. Cigandamekar, Kabupaten Kuningan, Jawa Barat"/>
    <s v="Rahmalihawa (Ak)"/>
    <s v="628134081471"/>
    <x v="3"/>
    <s v="Manado"/>
    <s v="Tuminting"/>
    <s v="Sindulang Di Maps Kos Ibu Iin, Kec Tumintingting Kab Manado"/>
    <n v="1"/>
    <s v="BARANG"/>
    <n v="100"/>
    <n v="0"/>
    <s v="EZ"/>
    <s v="Bulanan"/>
    <s v="1 SET GIGI PALSU"/>
    <m/>
    <n v="64000"/>
    <n v="0"/>
    <n v="0"/>
    <n v="64000"/>
    <m/>
    <s v="Diskon"/>
    <n v="25600"/>
    <n v="38400"/>
    <n v="121000"/>
    <n v="1815"/>
    <m/>
    <m/>
    <m/>
    <s v="HUBUNGI PENERIMA (LANGSUNG ANTAR KE ALAMAT)"/>
    <x v="1"/>
    <m/>
    <s v="VIP"/>
    <m/>
    <m/>
    <s v="Tidak"/>
    <s v="COD"/>
    <n v="57000"/>
    <s v="-"/>
    <n v="80785"/>
    <x v="20"/>
  </r>
  <r>
    <s v="1360664406"/>
    <d v="2026-07-07T00:00:00"/>
    <s v="MEIKA-BERKARYA"/>
    <s v="Meika Berkarya"/>
    <s v="6287818525580"/>
    <s v="Kab. Kuningan"/>
    <s v="Cilimus"/>
    <s v="Jl. Panawuan Indrapatra, Panawuan, Kec. Cigandamekar, Kabupaten Kuningan, Jawa Barat"/>
    <s v="Degek.s9 (rz)"/>
    <s v="6281237367636"/>
    <x v="12"/>
    <s v="Denpasar"/>
    <s v="Denpasar Utara"/>
    <s v="Jln Nangka Gang Cendrawasih No 4 Banjar Umasari Kelurahan/Desa Dangin Puri Kaja, Kec Denpasar Utara"/>
    <n v="1"/>
    <s v="BARANG"/>
    <n v="100"/>
    <n v="0"/>
    <s v="EZ"/>
    <s v="Bulanan"/>
    <s v="1 SET GIGI PALSU"/>
    <m/>
    <n v="30000"/>
    <n v="0"/>
    <n v="0"/>
    <n v="30000"/>
    <m/>
    <s v="Diskon"/>
    <n v="12000"/>
    <n v="18000"/>
    <n v="85000"/>
    <n v="1275"/>
    <m/>
    <m/>
    <m/>
    <s v="HUBUNGI PENERIMA (LANGSUNG ANTAR KE ALAMAT)"/>
    <x v="1"/>
    <m/>
    <s v="VIP"/>
    <m/>
    <m/>
    <s v="Tidak"/>
    <s v="COD"/>
    <n v="55000"/>
    <s v="-"/>
    <n v="65725"/>
    <x v="20"/>
  </r>
  <r>
    <s v="1358902779"/>
    <d v="2026-07-07T00:00:00"/>
    <s v="MEIKA-BERKARYA"/>
    <s v="Meika Berkarya"/>
    <s v="6287818525580"/>
    <s v="Kab. Kuningan"/>
    <s v="Cilimus"/>
    <s v="Jl. Panawuan Indrapatra, Panawuan"/>
    <s v="Pak Nadeak (PS)"/>
    <s v="6282269478488"/>
    <x v="0"/>
    <s v="Kab. Labuhanbatu Utara"/>
    <s v="Kualuh Hulu"/>
    <s v="Dusun. Tapian Nauli Desa. Parpaudangan (Patokan rumah: pagar batu, ANTRAKN LANGSUNG KE ALAMAT)"/>
    <n v="1"/>
    <s v="BARANG"/>
    <n v="100"/>
    <n v="0"/>
    <s v="EZ"/>
    <s v="Bulanan"/>
    <s v="Beli 1 Pembesar Layar Hp Warna. Hitam"/>
    <m/>
    <n v="62000"/>
    <n v="0"/>
    <n v="0"/>
    <n v="62000"/>
    <m/>
    <s v="Diskon"/>
    <n v="24800"/>
    <n v="37200"/>
    <n v="132000"/>
    <n v="1980"/>
    <m/>
    <m/>
    <m/>
    <m/>
    <x v="1"/>
    <m/>
    <s v="VIP"/>
    <m/>
    <m/>
    <s v="Tidak"/>
    <s v="COD"/>
    <n v="70000"/>
    <s v="-"/>
    <n v="92820"/>
    <x v="20"/>
  </r>
  <r>
    <s v="1360689344"/>
    <d v="2026-07-07T00:00:00"/>
    <s v="MEIKA-BERKARYA"/>
    <s v="Meika Berkarya"/>
    <s v="6287818525580"/>
    <s v="Kab. Kuningan"/>
    <s v="Cilimus"/>
    <s v="Jl. Panawuan Indrapatra, Panawuan"/>
    <s v="Aprilia/Mama Varo (PS)"/>
    <s v="6282250442787"/>
    <x v="13"/>
    <s v="Kab. Gunung Mas"/>
    <s v="Sepang"/>
    <s v="Jln. Lintas Palangka Raya Kuala Kurun RT/RW 02/01 Desa. Pematang Limau (ada tandon air stalis ,sebelah kiri ke arah Palangka, diatas bukit talali)"/>
    <n v="1"/>
    <s v="BARANG"/>
    <n v="100"/>
    <n v="0"/>
    <s v="EZ"/>
    <s v="Bulanan"/>
    <s v="Beli 1 Gratis 1 Parfum Mobil"/>
    <m/>
    <n v="74000"/>
    <n v="0"/>
    <n v="0"/>
    <n v="74000"/>
    <m/>
    <s v="Diskon"/>
    <n v="29600"/>
    <n v="44400"/>
    <n v="178000"/>
    <n v="2670"/>
    <m/>
    <m/>
    <m/>
    <m/>
    <x v="1"/>
    <m/>
    <s v="VIP"/>
    <m/>
    <m/>
    <s v="Tidak"/>
    <s v="COD"/>
    <n v="104000"/>
    <s v="-"/>
    <n v="130930"/>
    <x v="20"/>
  </r>
  <r>
    <s v="1360451284"/>
    <d v="2026-07-07T00:00:00"/>
    <s v="MEIKA-BERKARYA"/>
    <s v="Meika Berkarya"/>
    <s v="6287818525580"/>
    <s v="Kab. Kuningan"/>
    <s v="Cilimus"/>
    <s v="Jl. Panawuan Indrapatra, Panawuan, Kec. Cigandamekar, Kabupaten Kuningan, Jawa Barat"/>
    <s v="Ikbal Maruli (Ak)"/>
    <s v="6282379083342"/>
    <x v="0"/>
    <s v="Medan"/>
    <s v="Medan Denai"/>
    <s v="Jh Rawa No99 Tegal Sari Mandala 2 Medan, Kec Medan Denai"/>
    <n v="1"/>
    <s v="BARANG"/>
    <n v="100"/>
    <n v="0"/>
    <s v="EZ"/>
    <s v="Bulanan"/>
    <s v="2 SET GIGI PALSU"/>
    <m/>
    <n v="38000"/>
    <n v="0"/>
    <n v="0"/>
    <n v="38000"/>
    <m/>
    <s v="Diskon"/>
    <n v="15200"/>
    <n v="22800"/>
    <n v="134000"/>
    <n v="2010"/>
    <m/>
    <m/>
    <m/>
    <s v="HUBUNGI PENERIMA (LANGSUNG ANTAR KE ALAMAT)"/>
    <x v="1"/>
    <m/>
    <s v="VIP"/>
    <m/>
    <m/>
    <s v="Tidak"/>
    <s v="COD"/>
    <n v="96000"/>
    <s v="-"/>
    <n v="109190"/>
    <x v="20"/>
  </r>
  <r>
    <s v="1360684406"/>
    <d v="2026-07-07T00:00:00"/>
    <s v="MEIKA-BERKARYA"/>
    <s v="Meika Berkarya"/>
    <s v="6287818525580"/>
    <s v="Kab. Kuningan"/>
    <s v="Cilimus"/>
    <s v="Jl. Panawuan Indrapatra, Panawuan, Kec. Cigandamekar, Kabupaten Kuningan, Jawa Barat"/>
    <s v="Hendri (ar)"/>
    <s v="6285770492883"/>
    <x v="28"/>
    <s v="Kab. Tangerang"/>
    <s v="Sukadiri"/>
    <s v="Jalan raya mauk Desa Buaran Jati RT 02 RW 02 No rumah 104 Patokan dekat sekolahan Darul Muqimein gang solo 2, Kecamatan Sukadiri"/>
    <n v="1"/>
    <s v="BARANG"/>
    <n v="100"/>
    <n v="0"/>
    <s v="EZ"/>
    <s v="Bulanan"/>
    <s v="1 SET GIGI PALSU"/>
    <m/>
    <n v="15000"/>
    <n v="0"/>
    <n v="0"/>
    <n v="15000"/>
    <m/>
    <s v="Diskon"/>
    <n v="9000"/>
    <n v="6000"/>
    <n v="72000"/>
    <n v="1080"/>
    <s v="Hendri (ar)"/>
    <m/>
    <d v="2026-07-08T00:00:00"/>
    <s v="HUBUNGI PENERIMA (LANGSUNG ANTAR KE ALAMAT)"/>
    <x v="0"/>
    <m/>
    <s v="VIP"/>
    <m/>
    <m/>
    <s v="Tidak"/>
    <s v="COD"/>
    <n v="57000"/>
    <s v="-"/>
    <n v="64920"/>
    <x v="25"/>
  </r>
  <r>
    <s v="1360319096"/>
    <d v="2026-07-07T00:00:00"/>
    <s v="MEIKA-BERKARYA"/>
    <s v="Meika Berkarya"/>
    <s v="6287818525580"/>
    <s v="Kab. Kuningan"/>
    <s v="Cilimus"/>
    <s v="Jl. Panawuan Indrapatra, Panawuan"/>
    <s v="TARONI (IR)"/>
    <s v="6281279022290"/>
    <x v="22"/>
    <s v="Bandar Lampung"/>
    <s v="Way Halim"/>
    <s v="Jln Urepsumoharjo Gg sunga 8 no 61 kelurahan gunung sulah Kec way halim"/>
    <n v="1"/>
    <s v="BARANG"/>
    <n v="100"/>
    <n v="0"/>
    <s v="EZ"/>
    <s v="Bulanan"/>
    <s v="Beli 1 Gratis 1 Sikat Punggug"/>
    <m/>
    <n v="22000"/>
    <n v="0"/>
    <n v="0"/>
    <n v="22000"/>
    <m/>
    <s v="Diskon"/>
    <n v="8800"/>
    <n v="13200"/>
    <n v="92000"/>
    <n v="1380"/>
    <m/>
    <m/>
    <m/>
    <m/>
    <x v="1"/>
    <m/>
    <s v="VIP"/>
    <m/>
    <m/>
    <s v="Tidak"/>
    <s v="COD"/>
    <n v="70000"/>
    <s v="-"/>
    <n v="77420"/>
    <x v="20"/>
  </r>
  <r>
    <s v="1360672906"/>
    <d v="2026-07-07T00:00:00"/>
    <s v="MEIKA-BERKARYA"/>
    <s v="Meika Berkarya"/>
    <s v="6287818525580"/>
    <s v="Kab. Kuningan"/>
    <s v="Cilimus"/>
    <s v="Jl. Panawuan Indrapatra, Panawuan, Kec. Cigandamekar, Kabupaten Kuningan, Jawa Barat"/>
    <s v="Adi Siswanto ( Di)"/>
    <s v="628813515211"/>
    <x v="16"/>
    <s v="Kab. Kediri"/>
    <s v="Kunjang"/>
    <s v="Dusun Sambong , Desa Juwet, Rt 4 Rw 2 Utara Masjid Depan Toko Depan Rumah Ada Pohon Belimbing, Kecamatan Kunjang"/>
    <n v="1"/>
    <s v="BARANG"/>
    <n v="100"/>
    <n v="0"/>
    <s v="EZ"/>
    <s v="Bulanan"/>
    <s v="1 SET GIGI PALSU"/>
    <m/>
    <n v="27000"/>
    <n v="0"/>
    <n v="0"/>
    <n v="27000"/>
    <m/>
    <s v="Diskon"/>
    <n v="18000"/>
    <n v="9000"/>
    <n v="87000"/>
    <n v="1305"/>
    <s v="Adi Siswanto ( Di)"/>
    <m/>
    <d v="2026-07-09T00:00:00"/>
    <s v="HUBUNGI PENERIMA (LANGSUNG ANTAR KE ALAMAT)"/>
    <x v="0"/>
    <m/>
    <s v="VIP"/>
    <m/>
    <m/>
    <s v="Tidak"/>
    <s v="COD"/>
    <n v="60000"/>
    <s v="-"/>
    <n v="76695"/>
    <x v="15"/>
  </r>
  <r>
    <s v="1360674819"/>
    <d v="2026-07-07T00:00:00"/>
    <s v="MEIKA-BERKARYA"/>
    <s v="Meika Berkarya"/>
    <s v="6287818525580"/>
    <s v="Kab. Kuningan"/>
    <s v="Cilimus"/>
    <s v="Jl. Panawuan Indrapatra, Panawuan, Kec. Cigandamekar, Kabupaten Kuningan, Jawa Barat"/>
    <s v="Warindo (Rs)"/>
    <s v="6281347844345"/>
    <x v="16"/>
    <s v="Kab. Malang"/>
    <s v="Pakisaji"/>
    <s v="Jln Garuda Rt 01 Rw 03, No 33, Desa Permanu, Kec Pakisaji"/>
    <n v="1"/>
    <s v="BARANG"/>
    <n v="100"/>
    <n v="0"/>
    <s v="EZ"/>
    <s v="Bulanan"/>
    <s v="2 SET GIGI PALSU"/>
    <m/>
    <n v="31000"/>
    <n v="0"/>
    <n v="0"/>
    <n v="31000"/>
    <m/>
    <s v="Diskon"/>
    <n v="22000"/>
    <n v="9000"/>
    <n v="131000"/>
    <n v="1965"/>
    <m/>
    <m/>
    <m/>
    <s v="HUBUNGI PENERIMA (LANGSUNG ANTAR KE ALAMAT)"/>
    <x v="1"/>
    <m/>
    <s v="VIP"/>
    <m/>
    <m/>
    <s v="Tidak"/>
    <s v="COD"/>
    <n v="100000"/>
    <s v="-"/>
    <n v="120035"/>
    <x v="20"/>
  </r>
  <r>
    <s v="1360672866"/>
    <d v="2026-07-07T00:00:00"/>
    <s v="MEIKA-BERKARYA"/>
    <s v="Meika Berkarya"/>
    <s v="6287818525580"/>
    <s v="Kab. Kuningan"/>
    <s v="Cilimus"/>
    <s v="Jl. Panawuan Indrapatra, Panawuan, Kec. Cigandamekar, Kabupaten Kuningan, Jawa Barat"/>
    <s v="Sriwati Tobuhu (Rs)"/>
    <s v="6285147675974"/>
    <x v="8"/>
    <s v="Kab. Tojo Una Una"/>
    <s v="Ampana Tete"/>
    <s v="Dusun 2, Desa Tampabatu (Dekat Kantor Desa) Kec Ampana Tete"/>
    <n v="1"/>
    <s v="BARANG"/>
    <n v="100"/>
    <n v="0"/>
    <s v="EZ"/>
    <s v="Bulanan"/>
    <s v="1 SET GIGI PALSU"/>
    <m/>
    <n v="85000"/>
    <n v="0"/>
    <n v="0"/>
    <n v="85000"/>
    <m/>
    <s v="Diskon"/>
    <n v="34000"/>
    <n v="51000"/>
    <n v="145000"/>
    <n v="2175"/>
    <m/>
    <m/>
    <m/>
    <s v="HUBUNGI PENERIMA (LANGSUNG ANTAR KE ALAMAT)"/>
    <x v="1"/>
    <m/>
    <s v="VIP"/>
    <m/>
    <m/>
    <s v="Tidak"/>
    <s v="COD"/>
    <n v="60000"/>
    <s v="-"/>
    <n v="91825"/>
    <x v="20"/>
  </r>
  <r>
    <s v="1360672483"/>
    <d v="2026-07-07T00:00:00"/>
    <s v="MEIKA-BERKARYA"/>
    <s v="Meika Berkarya"/>
    <s v="6287818525580"/>
    <s v="Kab. Kuningan"/>
    <s v="Cilimus"/>
    <s v="Jl. Panawuan Indrapatra, Panawuan"/>
    <s v="Pontianus Ra Bero (PS)"/>
    <s v="6281237095244"/>
    <x v="1"/>
    <s v="Kab. Sumba Barat Daya"/>
    <s v="Kodi Utara"/>
    <s v="Jl. SMPN 1 Dusun. 1 RT/RW 01/01 Desa. Mangganipi (ANTRAKN LANGSUNG KE ALAMAT)"/>
    <n v="1"/>
    <s v="BARANG"/>
    <n v="100"/>
    <n v="0"/>
    <s v="EZ"/>
    <s v="Bulanan"/>
    <s v="Beli 1 Pembesar Layar Hp  Warna. Hitam"/>
    <m/>
    <n v="81000"/>
    <n v="0"/>
    <n v="0"/>
    <n v="81000"/>
    <m/>
    <s v="Diskon"/>
    <n v="32400"/>
    <n v="48600"/>
    <n v="151000"/>
    <n v="2265"/>
    <m/>
    <m/>
    <m/>
    <m/>
    <x v="1"/>
    <m/>
    <s v="VIP"/>
    <m/>
    <m/>
    <s v="Tidak"/>
    <s v="COD"/>
    <n v="70000"/>
    <s v="-"/>
    <n v="100135"/>
    <x v="20"/>
  </r>
  <r>
    <s v="1360670248"/>
    <d v="2026-07-07T00:00:00"/>
    <s v="MEIKA-BERKARYA"/>
    <s v="Meika Berkarya"/>
    <s v="6287818525580"/>
    <s v="Kab. Kuningan"/>
    <s v="Cilimus"/>
    <s v="Jl. Panawuan Indrapatra, Panawuan"/>
    <s v="Samsia.R (IR)"/>
    <s v="6285299304053"/>
    <x v="14"/>
    <s v="Kab. Luwu"/>
    <s v="Bua"/>
    <s v="Jalan Poros Makassar Palopo Desa Lengkong Kec Bua (Depan SMP 2 Bua)"/>
    <n v="1"/>
    <s v="BARANG"/>
    <n v="100"/>
    <n v="0"/>
    <s v="EZ"/>
    <s v="Bulanan"/>
    <s v="Beli 1 Pembesar Layar Hp"/>
    <m/>
    <n v="61000"/>
    <n v="0"/>
    <n v="0"/>
    <n v="61000"/>
    <m/>
    <s v="Diskon"/>
    <n v="24400"/>
    <n v="36600"/>
    <n v="121000"/>
    <n v="1815"/>
    <m/>
    <m/>
    <m/>
    <m/>
    <x v="1"/>
    <m/>
    <s v="VIP"/>
    <m/>
    <m/>
    <s v="Tidak"/>
    <s v="COD"/>
    <n v="60000"/>
    <s v="-"/>
    <n v="82585"/>
    <x v="20"/>
  </r>
  <r>
    <s v="1360424937"/>
    <d v="2026-07-07T00:00:00"/>
    <s v="MEIKA-BERKARYA"/>
    <s v="Meika Berkarya"/>
    <s v="6287818525580"/>
    <s v="Kab. Kuningan"/>
    <s v="Cilimus"/>
    <s v="Jl. Panawuan Indrapatra, Panawuan"/>
    <s v="Banir (IR)"/>
    <s v="6282111025923"/>
    <x v="0"/>
    <s v="Kab. Padang Lawas Utara"/>
    <s v="Portibi"/>
    <s v="Pesantren Almukhtariyah sungai Dua Jln. Gunungtua - Binanga Km. 14 Desa Portibi Jae Kec Portibi"/>
    <n v="1"/>
    <s v="BARANG"/>
    <n v="100"/>
    <n v="0"/>
    <s v="EZ"/>
    <s v="Bulanan"/>
    <s v="Beli 1 Gratis 1 Parfum Mobil"/>
    <m/>
    <n v="62000"/>
    <n v="0"/>
    <n v="0"/>
    <n v="62000"/>
    <m/>
    <s v="Diskon"/>
    <n v="24800"/>
    <n v="37200"/>
    <n v="155000"/>
    <n v="2325"/>
    <m/>
    <m/>
    <m/>
    <m/>
    <x v="1"/>
    <m/>
    <s v="VIP"/>
    <m/>
    <m/>
    <s v="Tidak"/>
    <s v="COD"/>
    <n v="93000"/>
    <s v="-"/>
    <n v="115475"/>
    <x v="20"/>
  </r>
  <r>
    <s v="1360678938"/>
    <d v="2026-07-07T00:00:00"/>
    <s v="MEIKA-BERKARYA"/>
    <s v="Meika Berkarya"/>
    <s v="6287818525580"/>
    <s v="Kab. Kuningan"/>
    <s v="Cilimus"/>
    <s v="Jl. Panawuan Indrapatra, Panawuan"/>
    <s v="Esafons Elisa sira (sp)"/>
    <s v="6282296907366"/>
    <x v="1"/>
    <s v="Kab. Kupang"/>
    <s v="Amabi Oefeto"/>
    <s v="Desa Kuanheum Rt 15 Rw 08  ( patokan dekat kantor desa kuanheum / SMK Negeri 1 amabi oefeto )"/>
    <n v="1"/>
    <s v="BARANG"/>
    <n v="100"/>
    <n v="0"/>
    <s v="EZ"/>
    <s v="Bulanan"/>
    <s v="Beli 1 Pembesar Layar Hp"/>
    <m/>
    <n v="78000"/>
    <n v="0"/>
    <n v="0"/>
    <n v="78000"/>
    <m/>
    <s v="Diskon"/>
    <n v="31200"/>
    <n v="46800"/>
    <n v="148000"/>
    <n v="2220"/>
    <m/>
    <m/>
    <m/>
    <m/>
    <x v="1"/>
    <m/>
    <s v="VIP"/>
    <m/>
    <m/>
    <s v="Tidak"/>
    <s v="COD"/>
    <n v="70000"/>
    <s v="-"/>
    <n v="98980"/>
    <x v="20"/>
  </r>
  <r>
    <s v="1360362185"/>
    <d v="2026-07-07T00:00:00"/>
    <s v="MEIKA-BERKARYA"/>
    <s v="Meika Berkarya"/>
    <s v="6287818525580"/>
    <s v="Kab. Kuningan"/>
    <s v="Cilimus"/>
    <s v="Jl. Panawuan Indrapatra, Panawuan"/>
    <s v="Cherlie Datundelang (PS)"/>
    <s v="6282195292400"/>
    <x v="3"/>
    <s v="Manado"/>
    <s v="Malalayang"/>
    <s v="Bahu Lingkungan 1 Kelurahan. Bahu (Masuk lorong Bolduzer, samping kiri Kost Esther. ANTRAKN LANGSUNG KE ALAMAT)"/>
    <n v="1"/>
    <s v="BARANG"/>
    <n v="100"/>
    <n v="0"/>
    <s v="EZ"/>
    <s v="Bulanan"/>
    <s v="Beli 1 Gratis 1 Sikat Punggug"/>
    <m/>
    <n v="64000"/>
    <n v="0"/>
    <n v="0"/>
    <n v="64000"/>
    <m/>
    <s v="Diskon"/>
    <n v="25600"/>
    <n v="38400"/>
    <n v="134000"/>
    <n v="2010"/>
    <m/>
    <m/>
    <m/>
    <m/>
    <x v="1"/>
    <m/>
    <s v="VIP"/>
    <m/>
    <m/>
    <s v="Tidak"/>
    <s v="COD"/>
    <n v="70000"/>
    <s v="-"/>
    <n v="93590"/>
    <x v="20"/>
  </r>
  <r>
    <s v="1360678803"/>
    <d v="2026-07-07T00:00:00"/>
    <s v="MEIKA-BERKARYA"/>
    <s v="Meika Berkarya"/>
    <s v="6287818525580"/>
    <s v="Kab. Kuningan"/>
    <s v="Cilimus"/>
    <s v="Jl. Panawuan Indrapatra, Panawuan"/>
    <s v="Kusnadi (Yn)"/>
    <s v="628979391420"/>
    <x v="26"/>
    <s v="Kab. Cirebon"/>
    <s v="Plumbon"/>
    <s v="Jl. Karang Asem Cilik Blok Karang Asem Cilik Desa Bodesari Kec Plumbon Kab Cirebon Patokan Rumah di Gudang Rotan (DIANTAR LANGSUNG KE ALAMAT PENERIMA)."/>
    <n v="1"/>
    <s v="BARANG"/>
    <n v="100"/>
    <n v="0"/>
    <s v="EZ"/>
    <s v="Bulanan"/>
    <s v="Beli 1 Pembesar Layar Hp"/>
    <m/>
    <n v="8000"/>
    <n v="0"/>
    <n v="0"/>
    <n v="8000"/>
    <m/>
    <s v="Diskon"/>
    <n v="3000"/>
    <n v="5000"/>
    <n v="78000"/>
    <n v="1170"/>
    <s v="Kusnadi (Yn)"/>
    <m/>
    <d v="2026-07-08T00:00:00"/>
    <m/>
    <x v="0"/>
    <m/>
    <s v="VIP"/>
    <m/>
    <m/>
    <s v="Tidak"/>
    <s v="COD"/>
    <n v="70000"/>
    <s v="-"/>
    <n v="71830"/>
    <x v="25"/>
  </r>
  <r>
    <s v="1360649818"/>
    <d v="2026-07-07T00:00:00"/>
    <s v="MEIKA-BERKARYA"/>
    <s v="Meika Berkarya"/>
    <s v="6287818525580"/>
    <s v="Kab. Kuningan"/>
    <s v="Cilimus"/>
    <s v="Jl. Panawuan Indrapatra, Panawuan, Kec. Cigandamekar, Kabupaten Kuningan, Jawa Barat"/>
    <s v="Moddi Musa Kowal (ar)"/>
    <s v="6281340266653"/>
    <x v="3"/>
    <s v="Kab. Kepulauan Sangihe"/>
    <s v="Tabukan Utara"/>
    <s v="Desa Kalasuge Patokan Rumah Pastori Gpdi Elshaday Lingkungan 3, Kecamatan Tabukan Utara"/>
    <n v="1"/>
    <s v="BARANG"/>
    <n v="100"/>
    <n v="0"/>
    <s v="EZ"/>
    <s v="Bulanan"/>
    <s v="1 SET GIGI PALSU"/>
    <m/>
    <n v="102000"/>
    <n v="0"/>
    <n v="0"/>
    <n v="102000"/>
    <m/>
    <s v="Diskon"/>
    <n v="40800"/>
    <n v="61200"/>
    <n v="158000"/>
    <n v="2370"/>
    <m/>
    <m/>
    <m/>
    <s v="HUBUNGI PENERIMA (LANGSUNG ANTAR KE ALAMAT)"/>
    <x v="1"/>
    <m/>
    <s v="VIP"/>
    <m/>
    <m/>
    <s v="Tidak"/>
    <s v="COD"/>
    <n v="56000"/>
    <s v="-"/>
    <n v="94430"/>
    <x v="20"/>
  </r>
  <r>
    <s v="1360282821"/>
    <d v="2026-07-07T00:00:00"/>
    <s v="MEIKA-BERKARYA"/>
    <s v="Meika Berkarya"/>
    <s v="6287818525580"/>
    <s v="Kab. Kuningan"/>
    <s v="Cilimus"/>
    <s v="Jl. Panawuan Indrapatra, Panawuan"/>
    <s v="Herman Kondi (Kin)"/>
    <s v="6282122081497"/>
    <x v="1"/>
    <s v="Kab. Sikka"/>
    <s v="Alok"/>
    <s v="Jl. Wairklau No.1 86113, Kel/Desa Kota Uneng, Samping RSUD Tc Hillers Maumere  Belakang Kantor PMI"/>
    <n v="1"/>
    <s v="BARANG"/>
    <n v="100"/>
    <n v="0"/>
    <s v="EZ"/>
    <s v="Bulanan"/>
    <s v="Beli 2 Pembesar Layar Hp"/>
    <m/>
    <n v="80000"/>
    <n v="0"/>
    <n v="0"/>
    <n v="80000"/>
    <m/>
    <s v="Diskon"/>
    <n v="32000"/>
    <n v="48000"/>
    <n v="184000"/>
    <n v="2760"/>
    <m/>
    <m/>
    <m/>
    <m/>
    <x v="1"/>
    <m/>
    <s v="VIP"/>
    <m/>
    <m/>
    <s v="Tidak"/>
    <s v="COD"/>
    <n v="104000"/>
    <s v="-"/>
    <n v="133240"/>
    <x v="20"/>
  </r>
  <r>
    <s v="1360571143"/>
    <d v="2026-07-07T00:00:00"/>
    <s v="MEIKA-BERKARYA"/>
    <s v="Meika Berkarya"/>
    <s v="6287818525580"/>
    <s v="Kab. Kuningan"/>
    <s v="Cilimus"/>
    <s v="Jl. Panawuan Indrapatra, Panawuan, Kec. Cigandamekar, Kabupaten Kuningan, Jawa Barat"/>
    <s v="Ketut Erix (rz)"/>
    <s v="6282144448128"/>
    <x v="12"/>
    <s v="Denpasar"/>
    <s v="Denpasar Selatan"/>
    <s v="Jln Danau Beratan No 73 Banjar Sanur Kelurahan/Desa Sanur Kaja/Sanur, Kec Denpasar Selatan"/>
    <n v="1"/>
    <s v="BARANG"/>
    <n v="100"/>
    <n v="0"/>
    <s v="EZ"/>
    <s v="Bulanan"/>
    <s v="2 SET GIGI PALSU"/>
    <m/>
    <n v="30000"/>
    <n v="0"/>
    <n v="0"/>
    <n v="30000"/>
    <m/>
    <s v="Diskon"/>
    <n v="12000"/>
    <n v="18000"/>
    <n v="130000"/>
    <n v="1950"/>
    <m/>
    <m/>
    <m/>
    <s v="HUBUNGI PENERIMA (LANGSUNG ANTAR KE ALAMAT)"/>
    <x v="1"/>
    <m/>
    <s v="VIP"/>
    <m/>
    <m/>
    <s v="Tidak"/>
    <s v="COD"/>
    <n v="100000"/>
    <s v="-"/>
    <n v="110050"/>
    <x v="20"/>
  </r>
  <r>
    <s v="1359669047"/>
    <d v="2026-07-07T00:00:00"/>
    <s v="MEIKA-BERKARYA"/>
    <s v="Meika Berkarya"/>
    <s v="6287818525580"/>
    <s v="Kab. Kuningan"/>
    <s v="Cilimus"/>
    <s v="Jl. Panawuan Indrapatra, Panawuan"/>
    <s v="Joni Ronaldo (PS)"/>
    <s v="6287864808363"/>
    <x v="18"/>
    <s v="Kab. Pasangkayu"/>
    <s v="Bulu Taba"/>
    <s v="Jl. Nusalontar Desa. Lelejae (Rumah samping kolam renang tirta baras, baras 6 )"/>
    <n v="1"/>
    <s v="BARANG"/>
    <n v="100"/>
    <n v="0"/>
    <s v="EZ"/>
    <s v="Bulanan"/>
    <s v="Beli 1 Pembesar Layar Hp Warna. Hitam"/>
    <m/>
    <n v="61000"/>
    <n v="0"/>
    <n v="0"/>
    <n v="61000"/>
    <m/>
    <s v="Diskon"/>
    <n v="24400"/>
    <n v="36600"/>
    <n v="131000"/>
    <n v="1965"/>
    <m/>
    <m/>
    <m/>
    <m/>
    <x v="1"/>
    <m/>
    <s v="VIP"/>
    <m/>
    <m/>
    <s v="Tidak"/>
    <s v="COD"/>
    <n v="70000"/>
    <s v="-"/>
    <n v="92435"/>
    <x v="20"/>
  </r>
  <r>
    <s v="1360646545"/>
    <d v="2026-07-07T00:00:00"/>
    <s v="MEIKA-BERKARYA"/>
    <s v="Meika Berkarya"/>
    <s v="6287818525580"/>
    <s v="Kab. Kuningan"/>
    <s v="Cilimus"/>
    <s v="Jl. Panawuan Indrapatra, Panawuan, Kec. Cigandamekar, Kabupaten Kuningan, Jawa Barat"/>
    <s v="JEFFRY SETIAWAN ( Di)"/>
    <s v="6281266828077"/>
    <x v="31"/>
    <s v="Batam"/>
    <s v="Batam Kota"/>
    <s v="Jl golden Land Perumahan Eden Park/Ruli Eden Park Blok A87Batam Kelurahan Taman Baloi, Kec Batam Kota"/>
    <n v="1"/>
    <s v="BARANG"/>
    <n v="100"/>
    <n v="5500000"/>
    <s v="EZ"/>
    <s v="Bulanan"/>
    <s v="1 SET GIGI PALSU"/>
    <s v="PASTA GIGI"/>
    <n v="37000"/>
    <n v="0"/>
    <n v="0"/>
    <n v="37000"/>
    <m/>
    <s v="Diskon"/>
    <n v="14800"/>
    <n v="22200"/>
    <n v="97000"/>
    <n v="1455"/>
    <m/>
    <m/>
    <m/>
    <s v="HUBUNGI PENERIMA (LANGSUNG ANTAR KE ALAMAT)"/>
    <x v="1"/>
    <m/>
    <s v="VIP"/>
    <m/>
    <m/>
    <s v="Tidak"/>
    <s v="COD"/>
    <n v="60000"/>
    <s v="-"/>
    <n v="73345"/>
    <x v="20"/>
  </r>
  <r>
    <s v="1360399544"/>
    <d v="2026-07-07T00:00:00"/>
    <s v="MEIKA-BERKARYA"/>
    <s v="Meika Berkarya"/>
    <s v="6287818525580"/>
    <s v="Kab. Kuningan"/>
    <s v="Cilimus"/>
    <s v="Jl. Panawuan Indrapatra, Panawuan, Kec. Cigandamekar, Kabupaten Kuningan, Jawa Barat"/>
    <s v="yuliana s (Fr)"/>
    <s v="6281257594090"/>
    <x v="19"/>
    <s v="Kab. Kutai Timur"/>
    <s v="Kombeng"/>
    <s v="Desa Makmur Jaya Rt12/Rw03 Rumah Beton Warna Biru, Kecamatan Kongbeg"/>
    <n v="1"/>
    <s v="BARANG"/>
    <n v="100"/>
    <n v="0"/>
    <s v="EZ"/>
    <s v="Bulanan"/>
    <s v="2 SET GIGI PALSU"/>
    <m/>
    <n v="93000"/>
    <n v="0"/>
    <n v="0"/>
    <n v="93000"/>
    <m/>
    <s v="Diskon"/>
    <n v="37200"/>
    <n v="55800"/>
    <n v="193000"/>
    <n v="2895"/>
    <m/>
    <m/>
    <m/>
    <s v="HUBUNGI PENERIMA (LANGSUNG ANTAR KE ALAMAT)"/>
    <x v="1"/>
    <m/>
    <s v="VIP"/>
    <m/>
    <m/>
    <s v="Tidak"/>
    <s v="COD"/>
    <n v="100000"/>
    <s v="-"/>
    <n v="134305"/>
    <x v="20"/>
  </r>
  <r>
    <s v="1360599465"/>
    <d v="2026-07-08T00:00:00"/>
    <s v="MEIKA-BERKARYA"/>
    <s v="Meika Berkarya"/>
    <s v="6287818525580"/>
    <s v="Kab. Kuningan"/>
    <s v="Cilimus"/>
    <s v="Jl. Panawuan Indrapatra, Panawuan"/>
    <s v="Y.S.Rory.- (ib)"/>
    <s v="628126530335"/>
    <x v="0"/>
    <s v="Medan"/>
    <s v="Medan Tuntungan"/>
    <s v="Jalan Dahlia II no. 274 Lk.VIII Komplek Pemda Tk.I. Tanjung Sari. Kel.Simpang Selayang, Kec.Medan Tuntungan, Kota Medan (20135), Prop.Sumut."/>
    <n v="1"/>
    <s v="BARANG"/>
    <n v="100"/>
    <n v="0"/>
    <s v="EZ"/>
    <s v="Bulanan"/>
    <s v="Beli 1 Gratis 1 Sikat Punggug"/>
    <m/>
    <n v="38000"/>
    <n v="0"/>
    <n v="0"/>
    <n v="38000"/>
    <m/>
    <s v="Diskon"/>
    <n v="15200"/>
    <n v="22800"/>
    <n v="98000"/>
    <n v="1470"/>
    <m/>
    <m/>
    <m/>
    <m/>
    <x v="1"/>
    <m/>
    <s v="VIP"/>
    <m/>
    <m/>
    <s v="Tidak"/>
    <s v="COD"/>
    <n v="60000"/>
    <s v="-"/>
    <n v="73730"/>
    <x v="20"/>
  </r>
  <r>
    <s v="1360704086"/>
    <d v="2026-07-08T00:00:00"/>
    <s v="MEIKA-BERKARYA"/>
    <s v="Meika Berkarya"/>
    <s v="6287818525580"/>
    <s v="Kab. Kuningan"/>
    <s v="Cilimus"/>
    <s v="Jl. Panawuan Indrapatra, Panawuan, Kec. Cigandamekar, Kabupaten Kuningan, Jawa Barat"/>
    <s v="Ibu Enab (ar)"/>
    <s v="6285341341578"/>
    <x v="8"/>
    <s v="Kab. Banggai"/>
    <s v="Luwuk Selatan"/>
    <s v="Perumda Klapa 2 Jl. P.lembe No.D25 Kelurahan Simpong, Kecamatan Luwuk Selatan"/>
    <n v="1"/>
    <s v="BARANG"/>
    <n v="100"/>
    <n v="0"/>
    <s v="EZ"/>
    <s v="Bulanan"/>
    <s v="1 SET GIGI PALSU"/>
    <m/>
    <n v="81000"/>
    <n v="0"/>
    <n v="0"/>
    <n v="81000"/>
    <m/>
    <s v="Diskon"/>
    <n v="32400"/>
    <n v="48600"/>
    <n v="141000"/>
    <n v="2115"/>
    <m/>
    <m/>
    <m/>
    <s v="HUBUNGI PENERIMA (LANGSUNG ANTAR KE ALAMAT)"/>
    <x v="1"/>
    <m/>
    <s v="VIP"/>
    <m/>
    <m/>
    <s v="Tidak"/>
    <s v="COD"/>
    <n v="60000"/>
    <s v="-"/>
    <n v="90285"/>
    <x v="20"/>
  </r>
  <r>
    <s v="1360678188"/>
    <d v="2026-07-08T00:00:00"/>
    <s v="MEIKA-BERKARYA"/>
    <s v="Meika Berkarya"/>
    <s v="6287818525580"/>
    <s v="Kab. Kuningan"/>
    <s v="Cilimus"/>
    <s v="Jl. Panawuan Indrapatra, Panawuan"/>
    <s v="Artd Glenn Mailuhu/Bang Ambon (Jj)"/>
    <s v="628126711270"/>
    <x v="6"/>
    <s v="Kab. Solok Selatan"/>
    <s v="Sungai Pagu"/>
    <s v="Sawah Siluak Arah Banca /Moto Aia, Kelurahan /Desa Muara Labuh, Patokan rumah depan Bengkel Mokas 5 Putra Kec. Sungai Pagu"/>
    <n v="1"/>
    <s v="BARANG"/>
    <n v="100"/>
    <n v="0"/>
    <s v="EZ"/>
    <s v="Bulanan"/>
    <s v="Beli 1 Gratis 1 Sikat Punggug"/>
    <m/>
    <n v="50000"/>
    <n v="0"/>
    <n v="0"/>
    <n v="50000"/>
    <m/>
    <s v="Diskon"/>
    <n v="20000"/>
    <n v="30000"/>
    <n v="120000"/>
    <n v="1800"/>
    <m/>
    <m/>
    <m/>
    <m/>
    <x v="1"/>
    <m/>
    <s v="VIP"/>
    <m/>
    <m/>
    <s v="Tidak"/>
    <s v="COD"/>
    <n v="70000"/>
    <s v="-"/>
    <n v="88200"/>
    <x v="20"/>
  </r>
  <r>
    <s v="1360576227"/>
    <d v="2026-07-08T00:00:00"/>
    <s v="MEIKA-BERKARYA"/>
    <s v="Meika Berkarya"/>
    <s v="6287818525580"/>
    <s v="Kab. Kuningan"/>
    <s v="Cilimus"/>
    <s v="Jl. Panawuan Indrapatra, Panawuan"/>
    <s v="Hasiholan Marbun (Jj)"/>
    <s v="6282168241118"/>
    <x v="0"/>
    <s v="Kab. Mandailing Natal"/>
    <s v="Sinunukan"/>
    <s v="Kelurahan /Desa Widodaren RT 03 RW 02 No. Rumah 166 Kec. Sinunukan"/>
    <n v="1"/>
    <s v="BARANG"/>
    <n v="100"/>
    <n v="0"/>
    <s v="EZ"/>
    <s v="Bulanan"/>
    <s v="Beli 2 Gratis 2 Sikat Punggug"/>
    <m/>
    <n v="62000"/>
    <n v="0"/>
    <n v="0"/>
    <n v="62000"/>
    <m/>
    <s v="Diskon"/>
    <n v="24800"/>
    <n v="37200"/>
    <n v="177000"/>
    <n v="2655"/>
    <m/>
    <m/>
    <m/>
    <m/>
    <x v="1"/>
    <m/>
    <s v="VIP"/>
    <m/>
    <m/>
    <s v="Tidak"/>
    <s v="COD"/>
    <n v="115000"/>
    <s v="-"/>
    <n v="137145"/>
    <x v="20"/>
  </r>
  <r>
    <s v="1360703195"/>
    <d v="2026-07-08T00:00:00"/>
    <s v="MEIKA-BERKARYA"/>
    <s v="Meika Berkarya"/>
    <s v="6287818525580"/>
    <s v="Kab. Kuningan"/>
    <s v="Cilimus"/>
    <s v="Jl. Panawuan Indrapatra, Panawuan, Kec. Cigandamekar, Kabupaten Kuningan, Jawa Barat"/>
    <s v="Hj Mastiar (ar)"/>
    <s v="6281250084059"/>
    <x v="21"/>
    <s v="Banjarbaru"/>
    <s v="Landasan Ulin"/>
    <s v="Kelurahan Landasan Ulin Timur Jln Sidomolyo raya No.27 RT 02 RW 09, Kecamatan Landasan Ulin"/>
    <n v="1"/>
    <s v="BARANG"/>
    <n v="100"/>
    <n v="0"/>
    <s v="EZ"/>
    <s v="Bulanan"/>
    <s v="1 SET GIGI PALSU"/>
    <m/>
    <n v="51000"/>
    <n v="0"/>
    <n v="0"/>
    <n v="51000"/>
    <m/>
    <s v="Diskon"/>
    <n v="20400"/>
    <n v="30600"/>
    <n v="111000"/>
    <n v="1665"/>
    <m/>
    <m/>
    <m/>
    <s v="HUBUNGI PENERIMA (LANGSUNG ANTAR KE ALAMAT)"/>
    <x v="1"/>
    <m/>
    <s v="VIP"/>
    <m/>
    <m/>
    <s v="Tidak"/>
    <s v="COD"/>
    <n v="60000"/>
    <s v="-"/>
    <n v="78735"/>
    <x v="20"/>
  </r>
  <r>
    <s v="1360756354"/>
    <d v="2026-07-08T00:00:00"/>
    <s v="MEIKA-BERKARYA"/>
    <s v="Meika Berkarya"/>
    <s v="6287818525580"/>
    <s v="Kab. Kuningan"/>
    <s v="Cilimus"/>
    <s v="Jl. Panawuan Indrapatra, Panawuan, Kec. Cigandamekar, Kabupaten Kuningan, Jawa Barat"/>
    <s v="Ruslani. SH.MSi (ar)"/>
    <s v="6285224121481"/>
    <x v="26"/>
    <s v="Kab. Indramayu"/>
    <s v="Indramayu"/>
    <s v="MPP INDRAMAYU Jl Gatot Subroto No 413 Desa Pekandangan, Kecamatan Indramayu"/>
    <n v="1"/>
    <s v="BARANG"/>
    <n v="100"/>
    <n v="0"/>
    <s v="EZ"/>
    <s v="Bulanan"/>
    <s v="1 SET POMPA SEDOT MANUAL (1 POMPA DAN 1 SELANG)"/>
    <m/>
    <n v="8000"/>
    <n v="0"/>
    <n v="0"/>
    <n v="8000"/>
    <m/>
    <s v="Diskon"/>
    <n v="3000"/>
    <n v="5000"/>
    <n v="82000"/>
    <n v="1230"/>
    <m/>
    <m/>
    <m/>
    <s v="HUBUNGI PENERIMA (LANGSUNG ANTAR KE ALAMAT)"/>
    <x v="1"/>
    <m/>
    <s v="VIP"/>
    <m/>
    <m/>
    <s v="Tidak"/>
    <s v="COD"/>
    <n v="74000"/>
    <s v="-"/>
    <n v="75770"/>
    <x v="20"/>
  </r>
  <r>
    <s v="1360592745"/>
    <d v="2026-07-08T00:00:00"/>
    <s v="MEIKA-BERKARYA"/>
    <s v="Meika Berkarya"/>
    <s v="6287818525580"/>
    <s v="Kab. Kuningan"/>
    <s v="Cilimus"/>
    <s v="Jl. Panawuan Indrapatra, Panawuan, Kec. Cigandamekar, Kabupaten Kuningan, Jawa Barat"/>
    <s v="Mariaty (Rs)"/>
    <s v="6281265674388"/>
    <x v="0"/>
    <s v="Medan"/>
    <s v="Medan Helvetia"/>
    <s v="Perum Helvetia Blok 2, Kelurahan Helvetia (Depan Bank Sumut) Kec Medan Helvetia"/>
    <n v="1"/>
    <s v="BARANG"/>
    <n v="100"/>
    <n v="0"/>
    <s v="EZ"/>
    <s v="Bulanan"/>
    <s v="1 SET GIGI PALSU"/>
    <m/>
    <n v="38000"/>
    <n v="0"/>
    <n v="0"/>
    <n v="38000"/>
    <m/>
    <s v="Diskon"/>
    <n v="15200"/>
    <n v="22800"/>
    <n v="88000"/>
    <n v="1320"/>
    <m/>
    <m/>
    <m/>
    <s v="HUBUNGI PENERIMA (LANGSUNG ANTAR KE ALAMAT)"/>
    <x v="1"/>
    <m/>
    <s v="VIP"/>
    <m/>
    <m/>
    <s v="Tidak"/>
    <s v="COD"/>
    <n v="50000"/>
    <s v="-"/>
    <n v="63880"/>
    <x v="20"/>
  </r>
  <r>
    <s v="1360673657"/>
    <d v="2026-07-08T00:00:00"/>
    <s v="MEIKA-BERKARYA"/>
    <s v="Meika Berkarya"/>
    <s v="6287818525580"/>
    <s v="Kab. Kuningan"/>
    <s v="Cilimus"/>
    <s v="Jl. Panawuan Indrapatra, Panawuan"/>
    <s v="Rosa Tumewu Od."/>
    <s v="6281328312329"/>
    <x v="3"/>
    <s v="Kab. Minahasa"/>
    <s v="Tombariri Timur"/>
    <s v="Desa Lolah Tiga Jaga 4 Kec Tombariri Timur (DIANTAR LANGSUNG KE ALAMAT PENERIMA) Sekitar Pertigaan Lolah 3."/>
    <n v="1"/>
    <s v="BARANG"/>
    <n v="100"/>
    <n v="0"/>
    <s v="EZ"/>
    <s v="Bulanan"/>
    <s v="Beli 1 Gratis 1 Sikat Punggug"/>
    <m/>
    <n v="80000"/>
    <n v="0"/>
    <n v="0"/>
    <n v="80000"/>
    <m/>
    <s v="Diskon"/>
    <n v="32000"/>
    <n v="48000"/>
    <n v="150000"/>
    <n v="2250"/>
    <m/>
    <m/>
    <m/>
    <m/>
    <x v="1"/>
    <m/>
    <s v="VIP"/>
    <m/>
    <m/>
    <s v="Tidak"/>
    <s v="COD"/>
    <n v="70000"/>
    <s v="-"/>
    <n v="99750"/>
    <x v="20"/>
  </r>
  <r>
    <s v="1360692270"/>
    <d v="2026-07-08T00:00:00"/>
    <s v="MEIKA-BERKARYA"/>
    <s v="Meika Berkarya"/>
    <s v="6287818525580"/>
    <s v="Kab. Kuningan"/>
    <s v="Cilimus"/>
    <s v="Jl. Panawuan Indrapatra, Panawuan, Kec. Cigandamekar, Kabupaten Kuningan, Jawa Barat"/>
    <s v="Buk Ges (rz)"/>
    <s v="6285263547450"/>
    <x v="6"/>
    <s v="Kab. Lima Puluh Kota"/>
    <s v="Harau"/>
    <s v="Simpang empat tanjung Pati ( Depan Kantor PLN Rayon ) Desa Koto Tuo, Kec Harau"/>
    <n v="1"/>
    <s v="BARANG"/>
    <n v="100"/>
    <n v="0"/>
    <s v="EZ"/>
    <s v="Bulanan"/>
    <s v="1 SET GIGI PALSU"/>
    <m/>
    <n v="50000"/>
    <n v="0"/>
    <n v="0"/>
    <n v="50000"/>
    <m/>
    <s v="Diskon"/>
    <n v="20000"/>
    <n v="30000"/>
    <n v="110000"/>
    <n v="1650"/>
    <m/>
    <m/>
    <m/>
    <s v="HUBUNGI PENERIMA (LANGSUNG ANTAR KE ALAMAT)"/>
    <x v="1"/>
    <m/>
    <s v="VIP"/>
    <m/>
    <m/>
    <s v="Tidak"/>
    <s v="COD"/>
    <n v="60000"/>
    <s v="-"/>
    <n v="78350"/>
    <x v="20"/>
  </r>
  <r>
    <s v="1360063549"/>
    <d v="2026-07-08T00:00:00"/>
    <s v="MEIKA-BERKARYA"/>
    <s v="Meika Berkarya"/>
    <s v="6287818525580"/>
    <s v="Kab. Kuningan"/>
    <s v="Cilimus"/>
    <s v="Jl. Panawuan Indrapatra, Panawuan"/>
    <s v="Nama .Siprianus Roman(Mar)."/>
    <s v="6281353918202"/>
    <x v="1"/>
    <s v="Kab. Malaka"/>
    <s v="Kobalima"/>
    <s v="Dusun Tualaran,Desa Babulu RT/RW.001/001Selatan,Kecamatan Kobalima ,Kabupaten Malaka ,propinsi NTT (depan SDI BAUKBETE)"/>
    <n v="1"/>
    <s v="BARANG"/>
    <n v="100"/>
    <n v="0"/>
    <s v="EZ"/>
    <s v="Bulanan"/>
    <s v="Beli 1 Gratis 1 Sikat Punggug"/>
    <m/>
    <n v="75000"/>
    <n v="0"/>
    <n v="0"/>
    <n v="75000"/>
    <m/>
    <s v="Diskon"/>
    <n v="30000"/>
    <n v="45000"/>
    <n v="150000"/>
    <n v="2250"/>
    <m/>
    <m/>
    <m/>
    <m/>
    <x v="1"/>
    <m/>
    <s v="VIP"/>
    <m/>
    <m/>
    <s v="Tidak"/>
    <s v="COD"/>
    <n v="75000"/>
    <s v="-"/>
    <n v="102750"/>
    <x v="20"/>
  </r>
  <r>
    <s v="1360695494"/>
    <d v="2026-07-08T00:00:00"/>
    <s v="MEIKA-BERKARYA"/>
    <s v="Meika Berkarya"/>
    <s v="6287818525580"/>
    <s v="Kab. Kuningan"/>
    <s v="Cilimus"/>
    <s v="Jl. Panawuan Indrapatra, Panawuan"/>
    <s v="Sem Nenabu (PS)"/>
    <s v="6282135406048"/>
    <x v="1"/>
    <s v="Kupang"/>
    <s v="Kota Lama"/>
    <s v="Jl. Nangka Desa. Oeba (Samping Alfamart, ANTRAKN LANGSUNG KE ALAMAT)"/>
    <n v="1"/>
    <s v="BARANG"/>
    <n v="100"/>
    <n v="0"/>
    <s v="EZ"/>
    <s v="Bulanan"/>
    <s v="Beli 1 Pembesar Layar Hp Warna: Hitam"/>
    <m/>
    <n v="64000"/>
    <n v="0"/>
    <n v="0"/>
    <n v="64000"/>
    <m/>
    <s v="Diskon"/>
    <n v="25600"/>
    <n v="38400"/>
    <n v="134000"/>
    <n v="2010"/>
    <m/>
    <m/>
    <m/>
    <m/>
    <x v="1"/>
    <m/>
    <s v="VIP"/>
    <m/>
    <m/>
    <s v="Tidak"/>
    <s v="COD"/>
    <n v="70000"/>
    <s v="-"/>
    <n v="93590"/>
    <x v="20"/>
  </r>
  <r>
    <s v="1360591367"/>
    <d v="2026-07-08T00:00:00"/>
    <s v="MEIKA-BERKARYA"/>
    <s v="Meika Berkarya"/>
    <s v="6287818525580"/>
    <s v="Kab. Kuningan"/>
    <s v="Cilimus"/>
    <s v="Jl. Panawuan Indrapatra, Panawuan"/>
    <s v="Arsyad (ib)"/>
    <s v="6285764564765"/>
    <x v="22"/>
    <s v="Kab. Lampung Utara"/>
    <s v="Abung Pekurun"/>
    <s v="Desa ogan .jaya RT O2 RWo2. KC Abung pekurun  kb kota bumi  lampung"/>
    <n v="1"/>
    <s v="BARANG"/>
    <n v="100"/>
    <n v="0"/>
    <s v="EZ"/>
    <s v="Bulanan"/>
    <s v="Beli 1 Gratis 1 Sikat Punggug"/>
    <m/>
    <n v="40000"/>
    <n v="0"/>
    <n v="0"/>
    <n v="40000"/>
    <m/>
    <s v="Diskon"/>
    <n v="16000"/>
    <n v="24000"/>
    <n v="110000"/>
    <n v="1650"/>
    <m/>
    <m/>
    <m/>
    <m/>
    <x v="1"/>
    <m/>
    <s v="VIP"/>
    <m/>
    <m/>
    <s v="Tidak"/>
    <s v="COD"/>
    <n v="70000"/>
    <s v="-"/>
    <n v="84350"/>
    <x v="20"/>
  </r>
  <r>
    <s v="1360584959"/>
    <d v="2026-07-08T00:00:00"/>
    <s v="MEIKA-BERKARYA"/>
    <s v="Meika Berkarya"/>
    <s v="6287818525580"/>
    <s v="Kab. Kuningan"/>
    <s v="Cilimus"/>
    <s v="Jl. Panawuan Indrapatra, Panawuan, Kec. Cigandamekar, Kabupaten Kuningan, Jawa Barat"/>
    <s v="HARRY ALFARAISY/ANAK BAPAK MUJIANTO SOPIR (ar)"/>
    <s v="6281264130563"/>
    <x v="0"/>
    <s v="Kab. Batu Bara"/>
    <s v="Lima Puluh - Datuk Lima Puluh"/>
    <s v="Dusun 2 Desa sumber padi RT 001 RW 002 Samping depot isi ulang air minum ,bundo water, Kec lima puluh"/>
    <n v="1"/>
    <s v="BARANG"/>
    <n v="100"/>
    <n v="0"/>
    <s v="EZ"/>
    <s v="Bulanan"/>
    <s v="1 SET GIGI PALSU"/>
    <m/>
    <n v="54000"/>
    <n v="0"/>
    <n v="0"/>
    <n v="54000"/>
    <m/>
    <s v="Diskon"/>
    <n v="21600"/>
    <n v="32400"/>
    <n v="114000"/>
    <n v="1710"/>
    <m/>
    <m/>
    <m/>
    <s v="HUBUNGI PENERIMA (LANGSUNG ANTAR KE ALAMAT)"/>
    <x v="1"/>
    <m/>
    <s v="VIP"/>
    <m/>
    <m/>
    <s v="Tidak"/>
    <s v="COD"/>
    <n v="60000"/>
    <s v="-"/>
    <n v="79890"/>
    <x v="20"/>
  </r>
  <r>
    <s v="1360693506"/>
    <d v="2026-07-08T00:00:00"/>
    <s v="MEIKA-BERKARYA"/>
    <s v="Meika Berkarya"/>
    <s v="6287818525580"/>
    <s v="Kab. Kuningan"/>
    <s v="Cilimus"/>
    <s v="Jl. Panawuan Indrapatra, Panawuan"/>
    <s v="Budi soebakti(Mar)."/>
    <s v="6282397733021"/>
    <x v="3"/>
    <s v="Kab. Bolaang Mongondow Utara"/>
    <s v="Bintauna"/>
    <s v="Kantor desa bintauna pantai, kec  :  bintauna,  kab  :  bolmut,  prov  :  sulut."/>
    <n v="1"/>
    <s v="BARANG"/>
    <n v="100"/>
    <n v="0"/>
    <s v="EZ"/>
    <s v="Bulanan"/>
    <s v="Beli 2 Gratis 2 Sikat Punggug"/>
    <m/>
    <n v="114000"/>
    <n v="0"/>
    <n v="0"/>
    <n v="114000"/>
    <m/>
    <s v="Diskon"/>
    <n v="45600"/>
    <n v="68400"/>
    <n v="229000"/>
    <n v="3435"/>
    <m/>
    <m/>
    <m/>
    <m/>
    <x v="1"/>
    <m/>
    <s v="VIP"/>
    <m/>
    <m/>
    <s v="Tidak"/>
    <s v="COD"/>
    <n v="115000"/>
    <s v="-"/>
    <n v="157165"/>
    <x v="20"/>
  </r>
  <r>
    <s v="1360580152"/>
    <d v="2026-07-08T00:00:00"/>
    <s v="MEIKA-BERKARYA"/>
    <s v="Meika Berkarya"/>
    <s v="6287818525580"/>
    <s v="Kab. Kuningan"/>
    <s v="Cilimus"/>
    <s v="Jl. Panawuan Indrapatra, Panawuan"/>
    <s v="Herman (Jj)"/>
    <s v="6281398009269"/>
    <x v="24"/>
    <s v="Jakarta Pusat"/>
    <s v="Johar Baru"/>
    <s v="Jln Narada No 12 RT 01 RW 07 Kelurahan Tanah Tinggi Kec. Johar Baru"/>
    <n v="1"/>
    <s v="BARANG"/>
    <n v="100"/>
    <n v="0"/>
    <s v="EZ"/>
    <s v="Bulanan"/>
    <s v="Beli 1 Gratis 1 Sikat Punggug"/>
    <m/>
    <n v="14000"/>
    <n v="0"/>
    <n v="0"/>
    <n v="14000"/>
    <m/>
    <s v="Diskon"/>
    <n v="8000"/>
    <n v="6000"/>
    <n v="80000"/>
    <n v="1200"/>
    <m/>
    <m/>
    <m/>
    <m/>
    <x v="1"/>
    <m/>
    <s v="VIP"/>
    <m/>
    <m/>
    <s v="Tidak"/>
    <s v="COD"/>
    <n v="66000"/>
    <s v="-"/>
    <n v="72800"/>
    <x v="20"/>
  </r>
  <r>
    <s v="1360579252"/>
    <d v="2026-07-08T00:00:00"/>
    <s v="MEIKA-BERKARYA"/>
    <s v="Meika Berkarya"/>
    <s v="6287818525580"/>
    <s v="Kab. Kuningan"/>
    <s v="Cilimus"/>
    <s v="Jl. Panawuan Indrapatra, Panawuan"/>
    <s v="Agung strawberi Od."/>
    <s v="6281805301844"/>
    <x v="12"/>
    <s v="Kab. Klungkung"/>
    <s v="Klungkung"/>
    <s v="Jln. Cut Nyak Din Klungkung Bali Kelurahan Semarapura Tengah Kec Klungkung Klungkung (DIANTAR LANGSUNG KE ALAMAT PENERIMA) Depan Tower."/>
    <n v="1"/>
    <s v="BARANG"/>
    <n v="100"/>
    <n v="0"/>
    <s v="EZ"/>
    <s v="Bulanan"/>
    <s v="Beli 1 Gratis 1 Sikat Punggug Warna Biru"/>
    <m/>
    <n v="38000"/>
    <n v="0"/>
    <n v="0"/>
    <n v="38000"/>
    <m/>
    <s v="Diskon"/>
    <n v="15200"/>
    <n v="22800"/>
    <n v="108000"/>
    <n v="1620"/>
    <m/>
    <m/>
    <m/>
    <m/>
    <x v="1"/>
    <m/>
    <s v="VIP"/>
    <m/>
    <m/>
    <s v="Tidak"/>
    <s v="COD"/>
    <n v="70000"/>
    <s v="-"/>
    <n v="83580"/>
    <x v="20"/>
  </r>
  <r>
    <s v="1360591853"/>
    <d v="2026-07-08T00:00:00"/>
    <s v="MEIKA-BERKARYA"/>
    <s v="Meika Berkarya"/>
    <s v="6287818525580"/>
    <s v="Kab. Kuningan"/>
    <s v="Cilimus"/>
    <s v="Jl. Panawuan Indrapatra, Panawuan"/>
    <s v="Sumardi (Jj)"/>
    <s v="6281362225577"/>
    <x v="0"/>
    <s v="Kab. Deli Serdang"/>
    <s v="Sunggal"/>
    <s v="Jln Pala Dusun IV Anggrek No. 11 Desa Sei Mencirim, Patokan Masjid Darussalam Kec. Sunggal Kab. Deli Serdang Prov. Sumatera Utara"/>
    <n v="1"/>
    <s v="BARANG"/>
    <n v="100"/>
    <n v="0"/>
    <s v="EZ"/>
    <s v="Bulanan"/>
    <s v="Beli 1 Gratis 1 Sikat Punggug"/>
    <m/>
    <n v="54000"/>
    <n v="0"/>
    <n v="0"/>
    <n v="54000"/>
    <m/>
    <s v="Diskon"/>
    <n v="21600"/>
    <n v="32400"/>
    <n v="112000"/>
    <n v="1680"/>
    <m/>
    <m/>
    <m/>
    <m/>
    <x v="1"/>
    <m/>
    <s v="VIP"/>
    <m/>
    <m/>
    <s v="Tidak"/>
    <s v="COD"/>
    <n v="58000"/>
    <s v="-"/>
    <n v="77920"/>
    <x v="20"/>
  </r>
  <r>
    <s v="1360681148"/>
    <d v="2026-07-08T00:00:00"/>
    <s v="MEIKA-BERKARYA"/>
    <s v="Meika Berkarya"/>
    <s v="6287818525580"/>
    <s v="Kab. Kuningan"/>
    <s v="Cilimus"/>
    <s v="Jl. Panawuan Indrapatra, Panawuan"/>
    <s v="Seno (Jj)"/>
    <s v="6281545431796"/>
    <x v="5"/>
    <s v="Kab. Ketapang"/>
    <s v="Nanga Tayap"/>
    <s v="Batu Mas Kelurahan /Desa Kayong Hulu Kec. Nanga Tayap, dikirim ke Mess Alas Tanjung Asam"/>
    <n v="1"/>
    <s v="BARANG"/>
    <n v="100"/>
    <n v="0"/>
    <s v="EZ"/>
    <s v="Bulanan"/>
    <s v="Beli 2 Gratis 2 Sikat Punggug"/>
    <m/>
    <n v="74000"/>
    <n v="0"/>
    <n v="0"/>
    <n v="74000"/>
    <m/>
    <s v="Diskon"/>
    <n v="29600"/>
    <n v="44400"/>
    <n v="189000"/>
    <n v="2835"/>
    <m/>
    <m/>
    <m/>
    <m/>
    <x v="1"/>
    <m/>
    <s v="VIP"/>
    <m/>
    <m/>
    <s v="Tidak"/>
    <s v="COD"/>
    <n v="115000"/>
    <s v="-"/>
    <n v="141765"/>
    <x v="20"/>
  </r>
  <r>
    <s v="1360680607"/>
    <d v="2026-07-08T00:00:00"/>
    <s v="MEIKA-BERKARYA"/>
    <s v="Meika Berkarya"/>
    <s v="6287818525580"/>
    <s v="Kab. Kuningan"/>
    <s v="Cilimus"/>
    <s v="Jl. Panawuan Indrapatra, Panawuan"/>
    <s v="Sesilia da soge (ib)"/>
    <s v="6281338525368"/>
    <x v="1"/>
    <s v="Kab. Sikka"/>
    <s v="Kewapante"/>
    <s v="SMAS St Petrus Kewapante Depan kantor camat Kewapante jalan raya geliting watublapo kecamatan kewapante- Sikka."/>
    <n v="1"/>
    <s v="BARANG"/>
    <n v="100"/>
    <n v="0"/>
    <s v="EZ"/>
    <s v="Bulanan"/>
    <s v="Beli 1 Gratis 1 Sikat Punggug"/>
    <m/>
    <n v="85000"/>
    <n v="0"/>
    <n v="0"/>
    <n v="85000"/>
    <m/>
    <s v="Diskon"/>
    <n v="34000"/>
    <n v="51000"/>
    <n v="155000"/>
    <n v="2325"/>
    <m/>
    <m/>
    <m/>
    <m/>
    <x v="1"/>
    <m/>
    <s v="VIP"/>
    <m/>
    <m/>
    <s v="Tidak"/>
    <s v="COD"/>
    <n v="70000"/>
    <s v="-"/>
    <n v="101675"/>
    <x v="20"/>
  </r>
  <r>
    <s v="1360687719"/>
    <d v="2026-07-08T00:00:00"/>
    <s v="MEIKA-BERKARYA"/>
    <s v="Meika Berkarya"/>
    <s v="6287818525580"/>
    <s v="Kab. Kuningan"/>
    <s v="Cilimus"/>
    <s v="Jl. Panawuan Indrapatra, Panawuan"/>
    <s v="Sobry Zulham Nasution(Mar)."/>
    <s v="6281360580402"/>
    <x v="0"/>
    <s v="Kab. Asahan"/>
    <s v="Kota Kisaran Timur"/>
    <s v="Jl. Syech Ismail l no 33 D Kel. Teladan. Kab. Asahan  Sumatera Utara."/>
    <n v="1"/>
    <s v="BARANG"/>
    <n v="100"/>
    <n v="0"/>
    <s v="EZ"/>
    <s v="Bulanan"/>
    <s v="Beli 1 Gratis 1 Sikat Punggug"/>
    <m/>
    <n v="54000"/>
    <n v="0"/>
    <n v="0"/>
    <n v="54000"/>
    <m/>
    <s v="Diskon"/>
    <n v="21600"/>
    <n v="32400"/>
    <n v="108000"/>
    <n v="1620"/>
    <m/>
    <m/>
    <m/>
    <m/>
    <x v="1"/>
    <m/>
    <s v="VIP"/>
    <m/>
    <m/>
    <s v="Tidak"/>
    <s v="COD"/>
    <n v="54000"/>
    <s v="-"/>
    <n v="73980"/>
    <x v="20"/>
  </r>
  <r>
    <s v="1360682099"/>
    <d v="2026-07-08T00:00:00"/>
    <s v="MEIKA-BERKARYA"/>
    <s v="Meika Berkarya"/>
    <s v="6287818525580"/>
    <s v="Kab. Kuningan"/>
    <s v="Cilimus"/>
    <s v="Jl. Panawuan Indrapatra, Panawuan"/>
    <s v="Fernandes Udi (IR)"/>
    <s v="6281338081532"/>
    <x v="1"/>
    <s v="Kab. Timor Tengah Utara"/>
    <s v="Biboki Utara"/>
    <s v="Dusun 3 RT 011 RW 008 Kelurahan Boronubaen Timur Kec Biboki Utara (Mess Guru SDN Bakan)"/>
    <n v="1"/>
    <s v="BARANG"/>
    <n v="100"/>
    <n v="0"/>
    <s v="EZ"/>
    <s v="Bulanan"/>
    <s v="Beli 2 Pembesar Layar Hp"/>
    <m/>
    <n v="82000"/>
    <n v="0"/>
    <n v="0"/>
    <n v="82000"/>
    <m/>
    <s v="Diskon"/>
    <n v="32800"/>
    <n v="49200"/>
    <n v="186000"/>
    <n v="2790"/>
    <m/>
    <m/>
    <m/>
    <m/>
    <x v="1"/>
    <m/>
    <s v="VIP"/>
    <m/>
    <m/>
    <s v="Tidak"/>
    <s v="COD"/>
    <n v="104000"/>
    <s v="-"/>
    <n v="134010"/>
    <x v="20"/>
  </r>
  <r>
    <s v="1360585337"/>
    <d v="2026-07-08T00:00:00"/>
    <s v="MEIKA-BERKARYA"/>
    <s v="Meika Berkarya"/>
    <s v="6287818525580"/>
    <s v="Kab. Kuningan"/>
    <s v="Cilimus"/>
    <s v="Jl. Panawuan Indrapatra, Panawuan"/>
    <s v="Nursamsi Od."/>
    <s v="6281233768607"/>
    <x v="15"/>
    <s v="Kab. Kudus"/>
    <s v="Kota Kudus"/>
    <s v="Jln. Ekapraya Gg. 03 No. 02 Dinas Pekerjaan Umum dan Penataan Ruang Kabupaten Kudus 5VW5,9P9, Kel Rendeng, Kec. Kota Kudus, Kabupaten Kudus, Jawa Tengah 59311 (DIANTAR LANGSUNG KE ALAMAT PENERIMA)."/>
    <n v="1"/>
    <s v="BARANG"/>
    <n v="100"/>
    <n v="0"/>
    <s v="EZ"/>
    <s v="Bulanan"/>
    <s v="Beli 1 Gratis 1 Sikat Punggug"/>
    <m/>
    <n v="25000"/>
    <n v="0"/>
    <n v="0"/>
    <n v="25000"/>
    <m/>
    <s v="Diskon"/>
    <n v="18000"/>
    <n v="7000"/>
    <n v="95000"/>
    <n v="1425"/>
    <m/>
    <m/>
    <m/>
    <m/>
    <x v="1"/>
    <m/>
    <s v="VIP"/>
    <m/>
    <m/>
    <s v="Tidak"/>
    <s v="COD"/>
    <n v="70000"/>
    <s v="-"/>
    <n v="86575"/>
    <x v="20"/>
  </r>
  <r>
    <s v="1360631875"/>
    <d v="2026-07-08T00:00:00"/>
    <s v="MEIKA-BERKARYA"/>
    <s v="Meika Berkarya"/>
    <s v="6287818525580"/>
    <s v="Kab. Kuningan"/>
    <s v="Cilimus"/>
    <s v="Jl. Panawuan Indrapatra, Panawuan"/>
    <s v="Ida Pdt Mpu Nabe Agnijaya (Jj)"/>
    <s v="6285398182789"/>
    <x v="23"/>
    <s v="Kab. Konawe Selatan"/>
    <s v="Mowila"/>
    <s v="Griya Siwa Lingga Buana Ashram Kelurahan /Desa Ranoaopa Blok E. 15 Kec. Mowila"/>
    <n v="1"/>
    <s v="BARANG"/>
    <n v="100"/>
    <n v="0"/>
    <s v="EZ"/>
    <s v="Bulanan"/>
    <s v="Beli 1 Gratis 1 Sikat Punggug"/>
    <m/>
    <n v="100000"/>
    <n v="0"/>
    <n v="0"/>
    <n v="100000"/>
    <m/>
    <s v="Diskon"/>
    <n v="40000"/>
    <n v="60000"/>
    <n v="170000"/>
    <n v="2550"/>
    <m/>
    <m/>
    <m/>
    <m/>
    <x v="1"/>
    <m/>
    <s v="VIP"/>
    <m/>
    <m/>
    <s v="Tidak"/>
    <s v="COD"/>
    <n v="70000"/>
    <s v="-"/>
    <n v="107450"/>
    <x v="20"/>
  </r>
  <r>
    <s v="1360631620"/>
    <d v="2026-07-08T00:00:00"/>
    <s v="MEIKA-BERKARYA"/>
    <s v="Meika Berkarya"/>
    <s v="6287818525580"/>
    <s v="Kab. Kuningan"/>
    <s v="Cilimus"/>
    <s v="Jl. Panawuan Indrapatra, Panawuan"/>
    <s v="Ros Rosalyn (IR)"/>
    <s v="6285252139583"/>
    <x v="14"/>
    <s v="Kab. Wajo"/>
    <s v="Tempe"/>
    <s v="Kelurahan Atakkae Kecamatan Tempe (RSUD Lamaddukelleng)"/>
    <n v="1"/>
    <s v="BARANG"/>
    <n v="100"/>
    <n v="0"/>
    <s v="EZ"/>
    <s v="Bulanan"/>
    <s v="Beli 1 Gratis 1 Sikat Punggug"/>
    <m/>
    <n v="61000"/>
    <n v="0"/>
    <n v="0"/>
    <n v="61000"/>
    <m/>
    <s v="Diskon"/>
    <n v="24400"/>
    <n v="36600"/>
    <n v="131000"/>
    <n v="1965"/>
    <m/>
    <m/>
    <m/>
    <m/>
    <x v="1"/>
    <m/>
    <s v="VIP"/>
    <m/>
    <m/>
    <s v="Tidak"/>
    <s v="COD"/>
    <n v="70000"/>
    <s v="-"/>
    <n v="92435"/>
    <x v="20"/>
  </r>
  <r>
    <s v="1360632349"/>
    <d v="2026-07-08T00:00:00"/>
    <s v="MEIKA-BERKARYA"/>
    <s v="Meika Berkarya"/>
    <s v="6287818525580"/>
    <s v="Kab. Kuningan"/>
    <s v="Cilimus"/>
    <s v="Jl. Panawuan Indrapatra, Panawuan"/>
    <s v="Tatit Kuswandono(ib)"/>
    <s v="6285655559186"/>
    <x v="15"/>
    <s v="Kab. Demak"/>
    <s v="Karangawen"/>
    <s v="Karang pacing wetan Rt 01,Rw 12 Desa Rejosari Kecamatan Karangawen kabupaten Demak.Jateng"/>
    <n v="1"/>
    <s v="BARANG"/>
    <n v="100"/>
    <n v="0"/>
    <s v="EZ"/>
    <s v="Bulanan"/>
    <s v="Beli 1 Gratis 1 Sikat Punggug"/>
    <m/>
    <n v="25000"/>
    <n v="0"/>
    <n v="0"/>
    <n v="25000"/>
    <m/>
    <s v="Diskon"/>
    <n v="18000"/>
    <n v="7000"/>
    <n v="95000"/>
    <n v="1425"/>
    <m/>
    <m/>
    <m/>
    <m/>
    <x v="1"/>
    <m/>
    <s v="VIP"/>
    <m/>
    <m/>
    <s v="Tidak"/>
    <s v="COD"/>
    <n v="70000"/>
    <s v="-"/>
    <n v="86575"/>
    <x v="20"/>
  </r>
  <r>
    <s v="1360651825"/>
    <d v="2026-07-08T00:00:00"/>
    <s v="MEIKA-BERKARYA"/>
    <s v="Meika Berkarya"/>
    <s v="6287818525580"/>
    <s v="Kab. Kuningan"/>
    <s v="Cilimus"/>
    <s v="Jl. Panawuan Indrapatra, Panawuan"/>
    <s v="Goinpeace Tumbel(Mar)."/>
    <s v="6281244543443"/>
    <x v="3"/>
    <s v="Manado"/>
    <s v="Malalayang"/>
    <s v="Jl. Teluk Tomini No. 182 Lingk. I Kelurahan Kleak Kec. Malalayang Kita kota.Manado sulawesi utara"/>
    <n v="1"/>
    <s v="BARANG"/>
    <n v="100"/>
    <n v="0"/>
    <s v="EZ"/>
    <s v="Bulanan"/>
    <s v="Beli 2 Gratis 2 Sikat Punggug"/>
    <m/>
    <n v="64000"/>
    <n v="0"/>
    <n v="0"/>
    <n v="64000"/>
    <m/>
    <s v="Diskon"/>
    <n v="25600"/>
    <n v="38400"/>
    <n v="179000"/>
    <n v="2685"/>
    <m/>
    <m/>
    <m/>
    <m/>
    <x v="1"/>
    <m/>
    <s v="VIP"/>
    <m/>
    <m/>
    <s v="Tidak"/>
    <s v="COD"/>
    <n v="115000"/>
    <s v="-"/>
    <n v="137915"/>
    <x v="20"/>
  </r>
  <r>
    <s v="1360657057"/>
    <d v="2026-07-08T00:00:00"/>
    <s v="MEIKA-BERKARYA"/>
    <s v="Meika Berkarya"/>
    <s v="6287818525580"/>
    <s v="Kab. Kuningan"/>
    <s v="Cilimus"/>
    <s v="Jl. Panawuan Indrapatra, Panawuan"/>
    <s v="I Nengah Kirana (Kin)"/>
    <s v="6285337018843"/>
    <x v="12"/>
    <s v="Kab. Klungkung"/>
    <s v="Dawan"/>
    <s v="Dusun Sangging, Desa Dawan Klod, Jl.  Sawo Kabeh (TELPON NO WHATSAPP PENERIMA)"/>
    <n v="1"/>
    <s v="BARANG"/>
    <n v="100"/>
    <n v="0"/>
    <s v="EZ"/>
    <s v="Bulanan"/>
    <s v="Beli 1 Gratis 1 Sikat Punggug"/>
    <m/>
    <n v="38000"/>
    <n v="0"/>
    <n v="0"/>
    <n v="38000"/>
    <m/>
    <s v="Diskon"/>
    <n v="15200"/>
    <n v="22800"/>
    <n v="108000"/>
    <n v="1620"/>
    <m/>
    <m/>
    <m/>
    <m/>
    <x v="1"/>
    <m/>
    <s v="VIP"/>
    <m/>
    <m/>
    <s v="Tidak"/>
    <s v="COD"/>
    <n v="70000"/>
    <s v="-"/>
    <n v="83580"/>
    <x v="20"/>
  </r>
  <r>
    <s v="1360657120"/>
    <d v="2026-07-08T00:00:00"/>
    <s v="MEIKA-BERKARYA"/>
    <s v="Meika Berkarya"/>
    <s v="6287818525580"/>
    <s v="Kab. Kuningan"/>
    <s v="Cilimus"/>
    <s v="Jl. Panawuan Indrapatra, Panawuan"/>
    <s v="Priyatno SH Od."/>
    <s v="628170000063"/>
    <x v="26"/>
    <s v="Bekasi"/>
    <s v="Rawalumbu"/>
    <s v="Kemang Pratama Regency Bekasi Jl. Pirus No.19 F, RT.009/RW.035, Bojong Rawalumbu, Kec. Rawalumbu, Kota Bks, Jawa Barat 17116 (DIANTAR LANGSUNG KE ALAMAT PENERIMA)."/>
    <n v="1"/>
    <s v="BARANG"/>
    <n v="100"/>
    <n v="0"/>
    <s v="EZ"/>
    <s v="Bulanan"/>
    <s v="Beli 1 Gratis 1 Sikat Punggug"/>
    <m/>
    <n v="15000"/>
    <n v="0"/>
    <n v="0"/>
    <n v="15000"/>
    <m/>
    <s v="Diskon"/>
    <n v="9000"/>
    <n v="6000"/>
    <n v="85000"/>
    <n v="1275"/>
    <m/>
    <m/>
    <m/>
    <m/>
    <x v="1"/>
    <m/>
    <s v="VIP"/>
    <m/>
    <m/>
    <s v="Tidak"/>
    <s v="COD"/>
    <n v="70000"/>
    <s v="-"/>
    <n v="77725"/>
    <x v="20"/>
  </r>
  <r>
    <s v="1360655653"/>
    <d v="2026-07-08T00:00:00"/>
    <s v="MEIKA-BERKARYA"/>
    <s v="Meika Berkarya"/>
    <s v="6287818525580"/>
    <s v="Kab. Kuningan"/>
    <s v="Cilimus"/>
    <s v="Jl. Panawuan Indrapatra, Panawuan"/>
    <s v="Artana (Jj)"/>
    <s v="6285238712388"/>
    <x v="12"/>
    <s v="Denpasar"/>
    <s v="Denpasar Barat"/>
    <s v="Jln. Tangkuban Perahu Gg. Ganesa 96 Banjar Tegalbuah Kelurahan /Desa Padangsambian Kelod"/>
    <n v="1"/>
    <s v="BARANG"/>
    <n v="100"/>
    <n v="0"/>
    <s v="EZ"/>
    <s v="Bulanan"/>
    <s v="Beli 1 Gratis 1 Sikat Punggug"/>
    <m/>
    <n v="30000"/>
    <n v="0"/>
    <n v="0"/>
    <n v="30000"/>
    <m/>
    <s v="Diskon"/>
    <n v="12000"/>
    <n v="18000"/>
    <n v="97000"/>
    <n v="1455"/>
    <m/>
    <m/>
    <m/>
    <m/>
    <x v="1"/>
    <m/>
    <s v="VIP"/>
    <m/>
    <m/>
    <s v="Tidak"/>
    <s v="COD"/>
    <n v="67000"/>
    <s v="-"/>
    <n v="77545"/>
    <x v="20"/>
  </r>
  <r>
    <s v="1360656202"/>
    <d v="2026-07-08T00:00:00"/>
    <s v="MEIKA-BERKARYA"/>
    <s v="Meika Berkarya"/>
    <s v="6287818525580"/>
    <s v="Kab. Kuningan"/>
    <s v="Cilimus"/>
    <s v="Jl. Panawuan Indrapatra, Panawuan"/>
    <s v="Damaris Tanggu(Mar)."/>
    <s v="6281338234734"/>
    <x v="1"/>
    <s v="Kab. Sumba Barat Daya"/>
    <s v="Kodi Bangedo"/>
    <s v="Jln Waipaddi no. 04 RT 02 RW 01 Desa WallaNdimu (Dari samping kiri kantor kecamatan Kodi Bangedo ada jln simpang dari simpang ada 100 meter ada rumah no .4 da yang ada kubur di samping rumahnya)"/>
    <n v="1"/>
    <s v="BARANG"/>
    <n v="100"/>
    <n v="0"/>
    <s v="EZ"/>
    <s v="Bulanan"/>
    <s v="Beli 1 Gratis 1 Sikat Punggug"/>
    <m/>
    <n v="81000"/>
    <n v="0"/>
    <n v="0"/>
    <n v="81000"/>
    <m/>
    <s v="Diskon"/>
    <n v="32400"/>
    <n v="48600"/>
    <n v="174000"/>
    <n v="2610"/>
    <m/>
    <m/>
    <m/>
    <m/>
    <x v="1"/>
    <m/>
    <s v="VIP"/>
    <m/>
    <m/>
    <s v="Tidak"/>
    <s v="COD"/>
    <n v="93000"/>
    <s v="-"/>
    <n v="122790"/>
    <x v="20"/>
  </r>
  <r>
    <s v="1360645627"/>
    <d v="2026-07-08T00:00:00"/>
    <s v="MEIKA-BERKARYA"/>
    <s v="Meika Berkarya"/>
    <s v="6287818525580"/>
    <s v="Kab. Kuningan"/>
    <s v="Cilimus"/>
    <s v="Jl. Panawuan Indrapatra, Panawuan"/>
    <s v="Bu Titin (Jj)"/>
    <s v="628886371924"/>
    <x v="26"/>
    <s v="Kab. Garut"/>
    <s v="Garut Kota"/>
    <s v="Kmp. Babakan Kelurahan /Desa Cimuncang RT 01 RW 02, Patokan Warung Bu Titin"/>
    <n v="1"/>
    <s v="BARANG"/>
    <n v="100"/>
    <n v="0"/>
    <s v="EZ"/>
    <s v="Bulanan"/>
    <s v="Beli 1 Gratis 1 Sikat Punggug"/>
    <m/>
    <n v="16000"/>
    <n v="0"/>
    <n v="0"/>
    <n v="16000"/>
    <m/>
    <s v="Diskon"/>
    <n v="11000"/>
    <n v="5000"/>
    <n v="86000"/>
    <n v="1290"/>
    <m/>
    <m/>
    <m/>
    <m/>
    <x v="1"/>
    <m/>
    <s v="VIP"/>
    <m/>
    <m/>
    <s v="Tidak"/>
    <s v="COD"/>
    <n v="70000"/>
    <s v="-"/>
    <n v="79710"/>
    <x v="20"/>
  </r>
  <r>
    <s v="1360648916"/>
    <d v="2026-07-08T00:00:00"/>
    <s v="MEIKA-BERKARYA"/>
    <s v="Meika Berkarya"/>
    <s v="6287818525580"/>
    <s v="Kab. Kuningan"/>
    <s v="Cilimus"/>
    <s v="Jl. Panawuan Indrapatra, Panawuan, Kec. Cigandamekar, Kabupaten Kuningan, Jawa Barat"/>
    <s v="Lius siagian (Rs)"/>
    <s v="62895325981428"/>
    <x v="3"/>
    <s v="Tomohon"/>
    <s v="Tomohon Timur"/>
    <s v="Lingkungan 4, Kelurahan Paslaten Dua, Kec Tomohon Timur"/>
    <n v="1"/>
    <s v="BARANG"/>
    <n v="100"/>
    <n v="0"/>
    <s v="EZ"/>
    <s v="Bulanan"/>
    <s v="1 SET GIGI PALSU"/>
    <m/>
    <n v="80000"/>
    <n v="0"/>
    <n v="0"/>
    <n v="80000"/>
    <m/>
    <s v="Diskon"/>
    <n v="32000"/>
    <n v="48000"/>
    <n v="140000"/>
    <n v="2100"/>
    <m/>
    <m/>
    <m/>
    <s v="HUBUNGI PENERIMA (LANGSUNG ANTAR KE ALAMAT)"/>
    <x v="1"/>
    <m/>
    <s v="VIP"/>
    <m/>
    <m/>
    <s v="Tidak"/>
    <s v="COD"/>
    <n v="60000"/>
    <s v="-"/>
    <n v="89900"/>
    <x v="20"/>
  </r>
  <r>
    <s v="1360647287"/>
    <d v="2026-07-08T00:00:00"/>
    <s v="MEIKA-BERKARYA"/>
    <s v="Meika Berkarya"/>
    <s v="6287818525580"/>
    <s v="Kab. Kuningan"/>
    <s v="Cilimus"/>
    <s v="Jl. Panawuan Indrapatra, Panawuan"/>
    <s v="Jonang (Kin)"/>
    <s v="6285340859528"/>
    <x v="23"/>
    <s v="Kab. Kolaka"/>
    <s v="Kolaka"/>
    <s v="Jl. Pramuka No. 41, Kel/Desa Lamokato, Lokasinya Depan Mesjid Hidayatullah"/>
    <n v="1"/>
    <s v="BARANG"/>
    <n v="100"/>
    <n v="0"/>
    <s v="EZ"/>
    <s v="Bulanan"/>
    <s v="Beli 1 Gratis 1 Sikat Punggug"/>
    <m/>
    <n v="91000"/>
    <n v="0"/>
    <n v="0"/>
    <n v="91000"/>
    <m/>
    <s v="Diskon"/>
    <n v="36400"/>
    <n v="54600"/>
    <n v="161000"/>
    <n v="2415"/>
    <m/>
    <m/>
    <m/>
    <m/>
    <x v="1"/>
    <m/>
    <s v="VIP"/>
    <m/>
    <m/>
    <s v="Tidak"/>
    <s v="COD"/>
    <n v="70000"/>
    <s v="-"/>
    <n v="103985"/>
    <x v="20"/>
  </r>
  <r>
    <s v="1360648396"/>
    <d v="2026-07-08T00:00:00"/>
    <s v="MEIKA-BERKARYA"/>
    <s v="Meika Berkarya"/>
    <s v="6287818525580"/>
    <s v="Kab. Kuningan"/>
    <s v="Cilimus"/>
    <s v="Jl. Panawuan Indrapatra, Panawuan"/>
    <s v="Hj. Suyarti (ib)"/>
    <s v="6285260790373"/>
    <x v="0"/>
    <s v="Kab. Labuhanbatu Selatan"/>
    <s v="Silangkitang"/>
    <s v="Suhud Desa Rintis kec. Silangkitang kab Labusel"/>
    <n v="1"/>
    <s v="BARANG"/>
    <n v="100"/>
    <n v="0"/>
    <s v="EZ"/>
    <s v="Bulanan"/>
    <s v="Beli 1 Gratis 1 Sikat Punggug"/>
    <m/>
    <n v="62000"/>
    <n v="0"/>
    <n v="0"/>
    <n v="62000"/>
    <m/>
    <s v="Diskon"/>
    <n v="24800"/>
    <n v="37200"/>
    <n v="132000"/>
    <n v="1980"/>
    <m/>
    <m/>
    <m/>
    <m/>
    <x v="1"/>
    <m/>
    <s v="VIP"/>
    <m/>
    <m/>
    <s v="Tidak"/>
    <s v="COD"/>
    <n v="70000"/>
    <s v="-"/>
    <n v="92820"/>
    <x v="20"/>
  </r>
  <r>
    <s v="1360635993"/>
    <d v="2026-07-08T00:00:00"/>
    <s v="MEIKA-BERKARYA"/>
    <s v="Meika Berkarya"/>
    <s v="6287818525580"/>
    <s v="Kab. Kuningan"/>
    <s v="Cilimus"/>
    <s v="Jl. Panawuan Indrapatra, Panawuan"/>
    <s v="RSD Man Abbas se(Mar)."/>
    <s v="6282171087244"/>
    <x v="6"/>
    <s v="Pariaman"/>
    <s v="Pariaman Selatan"/>
    <s v="Jln kompi bakipeh SP4 Marabau Desa marabau kec.Pariaman selatan kota Pariaman Sumatera Barat.(Potakannya SP4 Marabau)"/>
    <n v="1"/>
    <s v="BARANG"/>
    <n v="100"/>
    <n v="0"/>
    <s v="EZ"/>
    <s v="Bulanan"/>
    <s v="Beli 1 Gratis 1 Sikat Punggug"/>
    <m/>
    <n v="47000"/>
    <n v="0"/>
    <n v="0"/>
    <n v="47000"/>
    <m/>
    <s v="Diskon"/>
    <n v="18800"/>
    <n v="28200"/>
    <n v="117000"/>
    <n v="1755"/>
    <m/>
    <m/>
    <m/>
    <m/>
    <x v="1"/>
    <m/>
    <s v="VIP"/>
    <m/>
    <m/>
    <s v="Tidak"/>
    <s v="COD"/>
    <n v="70000"/>
    <s v="-"/>
    <n v="87045"/>
    <x v="20"/>
  </r>
  <r>
    <s v="1360632790"/>
    <d v="2026-07-08T00:00:00"/>
    <s v="MEIKA-BERKARYA"/>
    <s v="Meika Berkarya"/>
    <s v="6287818525580"/>
    <s v="Kab. Kuningan"/>
    <s v="Cilimus"/>
    <s v="Jl. Panawuan Indrapatra, Panawuan, Kec. Cigandamekar, Kabupaten Kuningan, Jawa Barat"/>
    <s v="Shofiyyah Assyauqi/Isti faizah isnaeni (ar)"/>
    <s v="6288973677738"/>
    <x v="26"/>
    <s v="Kab. Bekasi"/>
    <s v="Cikarang Selatan"/>
    <s v="Perumahan pondok indah Gempol 1 blok G 4 No.23 Desa Sukadami, Kecamatan Cikarang Selatan"/>
    <n v="1"/>
    <s v="BARANG"/>
    <n v="100"/>
    <n v="0"/>
    <s v="EZ"/>
    <s v="Bulanan"/>
    <s v="1 SET GIGI PALSU"/>
    <m/>
    <n v="15000"/>
    <n v="0"/>
    <n v="0"/>
    <n v="15000"/>
    <m/>
    <s v="Diskon"/>
    <n v="6000"/>
    <n v="9000"/>
    <n v="0"/>
    <n v="0"/>
    <m/>
    <m/>
    <m/>
    <s v="HUBUNGI PENERIMA (LANGSUNG ANTAR KE ALAMAT)"/>
    <x v="1"/>
    <m/>
    <s v="VIP"/>
    <m/>
    <m/>
    <s v="Tidak"/>
    <s v="NONCOD"/>
    <n v="-15000"/>
    <s v="-"/>
    <n v="-9000"/>
    <x v="20"/>
  </r>
  <r>
    <s v="1360649468"/>
    <d v="2026-07-08T00:00:00"/>
    <s v="MEIKA-BERKARYA"/>
    <s v="Meika Berkarya"/>
    <s v="6287818525580"/>
    <s v="Kab. Kuningan"/>
    <s v="Cilimus"/>
    <s v="Jl. Panawuan Indrapatra, Panawuan"/>
    <s v="Yacobus Kalla (ib)"/>
    <s v="6281341452553"/>
    <x v="8"/>
    <s v="Palu"/>
    <s v="Mantikulore"/>
    <s v="jl maleo no 85 kel lasoani kec mantikulore kota Palu"/>
    <n v="1"/>
    <s v="BARANG"/>
    <n v="100"/>
    <n v="0"/>
    <s v="EZ"/>
    <s v="Bulanan"/>
    <s v="Beli 1 Gratis 1 Sikat Punggug"/>
    <m/>
    <n v="68000"/>
    <n v="0"/>
    <n v="0"/>
    <n v="68000"/>
    <m/>
    <s v="Diskon"/>
    <n v="27200"/>
    <n v="40800"/>
    <n v="138000"/>
    <n v="2070"/>
    <m/>
    <m/>
    <m/>
    <m/>
    <x v="1"/>
    <m/>
    <s v="VIP"/>
    <m/>
    <m/>
    <s v="Tidak"/>
    <s v="COD"/>
    <n v="70000"/>
    <s v="-"/>
    <n v="95130"/>
    <x v="20"/>
  </r>
  <r>
    <s v="1360636118"/>
    <d v="2026-07-08T00:00:00"/>
    <s v="MEIKA-BERKARYA"/>
    <s v="Meika Berkarya"/>
    <s v="6287818525580"/>
    <s v="Kab. Kuningan"/>
    <s v="Cilimus"/>
    <s v="Jl. Panawuan Indrapatra, Panawuan"/>
    <s v="Mulyadi Mulyadi (ib)"/>
    <s v="6281329501179"/>
    <x v="15"/>
    <s v="Kab. Pati"/>
    <s v="Kayen"/>
    <s v="Desa purwokerto 03/01 kec Kayen kab Pati Jawa tengah"/>
    <n v="1"/>
    <s v="BARANG"/>
    <n v="100"/>
    <n v="0"/>
    <s v="EZ"/>
    <s v="Bulanan"/>
    <s v="Beli 1 Gratis 1 Sikat Punggug"/>
    <m/>
    <n v="25000"/>
    <n v="0"/>
    <n v="0"/>
    <n v="25000"/>
    <m/>
    <s v="Diskon"/>
    <n v="18000"/>
    <n v="7000"/>
    <n v="95000"/>
    <n v="1425"/>
    <m/>
    <m/>
    <m/>
    <m/>
    <x v="1"/>
    <m/>
    <s v="VIP"/>
    <m/>
    <m/>
    <s v="Tidak"/>
    <s v="COD"/>
    <n v="70000"/>
    <s v="-"/>
    <n v="86575"/>
    <x v="20"/>
  </r>
  <r>
    <s v="1360669890"/>
    <d v="2026-07-08T00:00:00"/>
    <s v="MEIKA-BERKARYA"/>
    <s v="Meika Berkarya"/>
    <s v="6287818525580"/>
    <s v="Kab. Kuningan"/>
    <s v="Cilimus"/>
    <s v="Jl. Panawuan Indrapatra, Panawuan"/>
    <s v="Marwati(Mar)."/>
    <s v="6285334105067"/>
    <x v="14"/>
    <s v="Kab. Sidenreng Rappang"/>
    <s v="Dua Pitue"/>
    <s v="Depan Poskesdes Kalosi Alau Pros Sengkang Kec. Dua Pirue Kab. Sidrap(Sebelah barat jembatan Awakaluku dusun 2  kalosi Alau)"/>
    <n v="1"/>
    <s v="BARANG"/>
    <n v="100"/>
    <n v="0"/>
    <s v="EZ"/>
    <s v="Bulanan"/>
    <s v="Beli 1 Gratis 1 Sikat Punggug"/>
    <m/>
    <n v="61000"/>
    <n v="0"/>
    <n v="0"/>
    <n v="61000"/>
    <m/>
    <s v="Diskon"/>
    <n v="24400"/>
    <n v="36600"/>
    <n v="131000"/>
    <n v="1965"/>
    <m/>
    <m/>
    <m/>
    <m/>
    <x v="1"/>
    <m/>
    <s v="VIP"/>
    <m/>
    <m/>
    <s v="Tidak"/>
    <s v="COD"/>
    <n v="70000"/>
    <s v="-"/>
    <n v="92435"/>
    <x v="20"/>
  </r>
  <r>
    <s v="1360614084"/>
    <d v="2026-07-08T00:00:00"/>
    <s v="MEIKA-BERKARYA"/>
    <s v="Meika Berkarya"/>
    <s v="6287818525580"/>
    <s v="Kab. Kuningan"/>
    <s v="Cilimus"/>
    <s v="Jl. Panawuan Indrapatra, Panawuan"/>
    <s v="Restika (ib)"/>
    <s v="6282340310303"/>
    <x v="12"/>
    <s v="Kab. Tabanan"/>
    <s v="Penebel"/>
    <s v="Desa Buruan , Banjar Buruan Kaja, kecamatan Penebel , Kabupaten Tabanan , Prop Bali"/>
    <n v="1"/>
    <s v="BARANG"/>
    <n v="100"/>
    <n v="0"/>
    <s v="EZ"/>
    <s v="Bulanan"/>
    <s v="Beli 1 Gratis 1 Sikat Punggug"/>
    <m/>
    <n v="38000"/>
    <n v="0"/>
    <n v="0"/>
    <n v="38000"/>
    <m/>
    <s v="Diskon"/>
    <n v="15200"/>
    <n v="22800"/>
    <n v="108000"/>
    <n v="1620"/>
    <m/>
    <m/>
    <m/>
    <m/>
    <x v="1"/>
    <m/>
    <s v="VIP"/>
    <m/>
    <m/>
    <s v="Tidak"/>
    <s v="COD"/>
    <n v="70000"/>
    <s v="-"/>
    <n v="83580"/>
    <x v="20"/>
  </r>
  <r>
    <s v="1360616868"/>
    <d v="2026-07-08T00:00:00"/>
    <s v="MEIKA-BERKARYA"/>
    <s v="Meika Berkarya"/>
    <s v="6287818525580"/>
    <s v="Kab. Kuningan"/>
    <s v="Cilimus"/>
    <s v="Jl. Panawuan Indrapatra, Panawuan"/>
    <s v="Hudi Wardoyo(Mar)."/>
    <s v="6281328439222"/>
    <x v="15"/>
    <s v="Magelang"/>
    <s v="Magelang Selatan"/>
    <s v="Jl.Sunan Ampel no.27 Ganten RT 03 RW 01 Kel. Jurang Ombo selatan Kec. Magelang selatan Kota Magelang Prop.jawa tengah (Samping MASJID FADKUL HUDA)"/>
    <n v="1"/>
    <s v="BARANG"/>
    <n v="100"/>
    <n v="0"/>
    <s v="EZ"/>
    <s v="Bulanan"/>
    <s v="Beli 1 Gratis 1 Sikat Punggug"/>
    <m/>
    <n v="19000"/>
    <n v="0"/>
    <n v="0"/>
    <n v="19000"/>
    <m/>
    <s v="Diskon"/>
    <n v="12000"/>
    <n v="7000"/>
    <n v="89000"/>
    <n v="1335"/>
    <m/>
    <m/>
    <m/>
    <m/>
    <x v="1"/>
    <m/>
    <s v="VIP"/>
    <m/>
    <m/>
    <s v="Tidak"/>
    <s v="COD"/>
    <n v="70000"/>
    <s v="-"/>
    <n v="80665"/>
    <x v="20"/>
  </r>
  <r>
    <s v="1360616194"/>
    <d v="2026-07-08T00:00:00"/>
    <s v="MEIKA-BERKARYA"/>
    <s v="Meika Berkarya"/>
    <s v="6287818525580"/>
    <s v="Kab. Kuningan"/>
    <s v="Cilimus"/>
    <s v="Jl. Panawuan Indrapatra, Panawuan"/>
    <s v="Frans Pemerintah (Jj)"/>
    <s v="6282259935645"/>
    <x v="8"/>
    <s v="Kab. Morowali Utara"/>
    <s v="Petasia Timur"/>
    <s v="Kelurahan /Desa Tompira Kec. Petasia Timur, Masuk Lorong Balai desa, dekat Balai Desa"/>
    <n v="1"/>
    <s v="BARANG"/>
    <n v="100"/>
    <n v="0"/>
    <s v="EZ"/>
    <s v="Bulanan"/>
    <s v="Beli 1 Gratis 1 Sikat Punggug"/>
    <m/>
    <n v="122000"/>
    <n v="0"/>
    <n v="0"/>
    <n v="122000"/>
    <m/>
    <s v="Diskon"/>
    <n v="48800"/>
    <n v="73200"/>
    <n v="189000"/>
    <n v="2835"/>
    <m/>
    <m/>
    <m/>
    <m/>
    <x v="1"/>
    <m/>
    <s v="VIP"/>
    <m/>
    <m/>
    <s v="Tidak"/>
    <s v="COD"/>
    <n v="67000"/>
    <s v="-"/>
    <n v="112965"/>
    <x v="20"/>
  </r>
  <r>
    <s v="1360672224"/>
    <d v="2026-07-08T00:00:00"/>
    <s v="MEIKA-BERKARYA"/>
    <s v="Meika Berkarya"/>
    <s v="6287818525580"/>
    <s v="Kab. Kuningan"/>
    <s v="Cilimus"/>
    <s v="Jl. Panawuan Indrapatra, Panawuan, Kec. Cigandamekar, Kabupaten Kuningan, Jawa Barat"/>
    <s v="Herland Nababan (rz)"/>
    <s v="6282182433436"/>
    <x v="22"/>
    <s v="Bandar Lampung"/>
    <s v="Panjang"/>
    <s v="Jln Teluk Ambon Gg Gelatik No 33/16 RT 08 Desa Pidada, Kec Panjang"/>
    <n v="1"/>
    <s v="BARANG"/>
    <n v="100"/>
    <n v="0"/>
    <s v="EZ"/>
    <s v="Bulanan"/>
    <s v="1 SET GIGI PALSU"/>
    <m/>
    <n v="22000"/>
    <n v="0"/>
    <n v="0"/>
    <n v="22000"/>
    <m/>
    <s v="Diskon"/>
    <n v="8800"/>
    <n v="13200"/>
    <n v="82000"/>
    <n v="1230"/>
    <m/>
    <m/>
    <m/>
    <s v="HUBUNGI PENERIMA (LANGSUNG ANTAR KE ALAMAT)"/>
    <x v="1"/>
    <m/>
    <s v="VIP"/>
    <m/>
    <m/>
    <s v="Tidak"/>
    <s v="COD"/>
    <n v="60000"/>
    <s v="-"/>
    <n v="67570"/>
    <x v="20"/>
  </r>
  <r>
    <s v="1360608854"/>
    <d v="2026-07-08T00:00:00"/>
    <s v="MEIKA-BERKARYA"/>
    <s v="Meika Berkarya"/>
    <s v="6287818525580"/>
    <s v="Kab. Kuningan"/>
    <s v="Cilimus"/>
    <s v="Jl. Panawuan Indrapatra, Panawuan"/>
    <s v="Sugiyarto(Mar)."/>
    <s v="6282125888795"/>
    <x v="26"/>
    <s v="Kab. Bogor"/>
    <s v="Sukaraja"/>
    <s v="Pesona Cilebut 2 blok DB1 No.21 (depan masjid Al Muhajirin) Cilebut Barat, Sukaraja, Bogor"/>
    <n v="1"/>
    <s v="BARANG"/>
    <n v="100"/>
    <n v="0"/>
    <s v="EZ"/>
    <s v="Bulanan"/>
    <s v="Beli 1 Gratis 1 Sikat Punggug"/>
    <m/>
    <n v="15000"/>
    <n v="0"/>
    <n v="0"/>
    <n v="15000"/>
    <m/>
    <s v="Diskon"/>
    <n v="9000"/>
    <n v="6000"/>
    <n v="85000"/>
    <n v="1275"/>
    <m/>
    <m/>
    <m/>
    <m/>
    <x v="1"/>
    <m/>
    <s v="VIP"/>
    <m/>
    <m/>
    <s v="Tidak"/>
    <s v="COD"/>
    <n v="70000"/>
    <s v="-"/>
    <n v="77725"/>
    <x v="20"/>
  </r>
  <r>
    <s v="1360612028"/>
    <d v="2026-07-08T00:00:00"/>
    <s v="MEIKA-BERKARYA"/>
    <s v="Meika Berkarya"/>
    <s v="6287818525580"/>
    <s v="Kab. Kuningan"/>
    <s v="Cilimus"/>
    <s v="Jl. Panawuan Indrapatra, Panawuan"/>
    <s v="Frans (Jj)"/>
    <s v="6282259809364"/>
    <x v="8"/>
    <s v="Kab. Poso"/>
    <s v="Poso Pesisir Selatan"/>
    <s v="Desa Malitu RT 05. Dusun 02. Kecamatan Poso Pesisir Selatan. Kabupaten Poso. Sulawesi Tengah. Patokan rumah dari lapangan voli ball, ada sekitar 30 meter rumah"/>
    <n v="1"/>
    <s v="BARANG"/>
    <n v="100"/>
    <n v="0"/>
    <s v="EZ"/>
    <s v="Bulanan"/>
    <s v="Beli 1 Gratis 1 Sikat Punggug"/>
    <m/>
    <n v="85000"/>
    <n v="0"/>
    <n v="0"/>
    <n v="85000"/>
    <m/>
    <s v="Diskon"/>
    <n v="34000"/>
    <n v="51000"/>
    <n v="155000"/>
    <n v="2325"/>
    <m/>
    <m/>
    <m/>
    <m/>
    <x v="1"/>
    <m/>
    <s v="VIP"/>
    <m/>
    <m/>
    <s v="Tidak"/>
    <s v="COD"/>
    <n v="70000"/>
    <s v="-"/>
    <n v="101675"/>
    <x v="20"/>
  </r>
  <r>
    <s v="1360672068"/>
    <d v="2026-07-08T00:00:00"/>
    <s v="MEIKA-BERKARYA"/>
    <s v="Meika Berkarya"/>
    <s v="6287818525580"/>
    <s v="Kab. Kuningan"/>
    <s v="Cilimus"/>
    <s v="Jl. Panawuan Indrapatra, Panawuan"/>
    <s v="HH.NURMA (Kin)"/>
    <s v="6282145468172"/>
    <x v="2"/>
    <s v="Kab. Dompu"/>
    <s v="Dompu"/>
    <s v="Lingk. Sawete Barat RT 11 RW 5 Kelurahan Bali (DIANTARKAN LANGSUNG KE ALAMAT)"/>
    <n v="1"/>
    <s v="BARANG"/>
    <n v="100"/>
    <n v="0"/>
    <s v="EZ"/>
    <s v="Bulanan"/>
    <s v="Beli 1 Gratis 1 Sikat Punggug"/>
    <m/>
    <n v="56000"/>
    <n v="0"/>
    <n v="0"/>
    <n v="56000"/>
    <m/>
    <s v="Diskon"/>
    <n v="22400"/>
    <n v="33600"/>
    <n v="126000"/>
    <n v="1890"/>
    <m/>
    <m/>
    <m/>
    <m/>
    <x v="1"/>
    <m/>
    <s v="VIP"/>
    <m/>
    <m/>
    <s v="Tidak"/>
    <s v="COD"/>
    <n v="70000"/>
    <s v="-"/>
    <n v="90510"/>
    <x v="20"/>
  </r>
  <r>
    <s v="1360622988"/>
    <d v="2026-07-08T00:00:00"/>
    <s v="MEIKA-BERKARYA"/>
    <s v="Meika Berkarya"/>
    <s v="6287818525580"/>
    <s v="Kab. Kuningan"/>
    <s v="Cilimus"/>
    <s v="Jl. Panawuan Indrapatra, Panawuan"/>
    <s v="Ahmad malwani (IR)"/>
    <s v="6285124866991"/>
    <x v="10"/>
    <s v="Kab. Muara Enim"/>
    <s v="Muara Enim"/>
    <s v="Jalan Kirap Remaja RT 01 RW 05 Kelurahan Air lintang Kec Muara enim"/>
    <n v="1"/>
    <s v="BARANG"/>
    <n v="100"/>
    <n v="0"/>
    <s v="EZ"/>
    <s v="Bulanan"/>
    <s v="Beli 1 Gratis 1 Sikat Punggug"/>
    <m/>
    <n v="37000"/>
    <n v="0"/>
    <n v="0"/>
    <n v="37000"/>
    <m/>
    <s v="Diskon"/>
    <n v="14800"/>
    <n v="22200"/>
    <n v="106000"/>
    <n v="1590"/>
    <m/>
    <m/>
    <m/>
    <m/>
    <x v="1"/>
    <m/>
    <s v="VIP"/>
    <m/>
    <m/>
    <s v="Tidak"/>
    <s v="COD"/>
    <n v="69000"/>
    <s v="-"/>
    <n v="82210"/>
    <x v="20"/>
  </r>
  <r>
    <s v="1360621086"/>
    <d v="2026-07-08T00:00:00"/>
    <s v="MEIKA-BERKARYA"/>
    <s v="Meika Berkarya"/>
    <s v="6287818525580"/>
    <s v="Kab. Kuningan"/>
    <s v="Cilimus"/>
    <s v="Jl. Panawuan Indrapatra, Panawuan"/>
    <s v="Liston Bery (Kin)"/>
    <s v="6281353137980"/>
    <x v="1"/>
    <s v="Kab. Alor"/>
    <s v="Pantar"/>
    <s v="Kelurahan Kabir RT 09 RW 05, Patokan Sebelah Timur Kantor Lurah Lama Ada Pohon Mangga Di depan Rumah"/>
    <n v="1"/>
    <s v="BARANG"/>
    <n v="100"/>
    <n v="0"/>
    <s v="EZ"/>
    <s v="Bulanan"/>
    <s v="Beli 1 Gratis 1 Sikat Punggug"/>
    <m/>
    <n v="80000"/>
    <n v="0"/>
    <n v="0"/>
    <n v="80000"/>
    <m/>
    <s v="Diskon"/>
    <n v="32000"/>
    <n v="48000"/>
    <n v="150000"/>
    <n v="2250"/>
    <m/>
    <m/>
    <m/>
    <m/>
    <x v="1"/>
    <m/>
    <s v="VIP"/>
    <m/>
    <m/>
    <s v="Tidak"/>
    <s v="COD"/>
    <n v="70000"/>
    <s v="-"/>
    <n v="99750"/>
    <x v="20"/>
  </r>
  <r>
    <s v="1360657825"/>
    <d v="2026-07-08T00:00:00"/>
    <s v="MEIKA-BERKARYA"/>
    <s v="Meika Berkarya"/>
    <s v="6287818525580"/>
    <s v="Kab. Kuningan"/>
    <s v="Cilimus"/>
    <s v="Jl. Panawuan Indrapatra, Panawuan, Kec. Cigandamekar, Kabupaten Kuningan, Jawa Barat"/>
    <s v="Joike nandey (Rs)"/>
    <s v="6282345524648"/>
    <x v="3"/>
    <s v="Kab. Minahasa"/>
    <s v="Pineleng"/>
    <s v="Desa Sea (Pas di muka kantor hukum tua ada gardu turun rumah ke 4 kanan) Kec Pineleng"/>
    <n v="1"/>
    <s v="BARANG"/>
    <n v="100"/>
    <n v="0"/>
    <s v="EZ"/>
    <s v="Bulanan"/>
    <s v="1 SET GIGI PALSU"/>
    <m/>
    <n v="80000"/>
    <n v="0"/>
    <n v="0"/>
    <n v="80000"/>
    <m/>
    <s v="Diskon"/>
    <n v="32000"/>
    <n v="48000"/>
    <n v="135000"/>
    <n v="2025"/>
    <m/>
    <m/>
    <m/>
    <s v="HUBUNGI PENERIMA (LANGSUNG ANTAR KE ALAMAT)"/>
    <x v="1"/>
    <m/>
    <s v="VIP"/>
    <m/>
    <m/>
    <s v="Tidak"/>
    <s v="COD"/>
    <n v="55000"/>
    <s v="-"/>
    <n v="84975"/>
    <x v="20"/>
  </r>
  <r>
    <s v="1360657925"/>
    <d v="2026-07-08T00:00:00"/>
    <s v="MEIKA-BERKARYA"/>
    <s v="Meika Berkarya"/>
    <s v="6287818525580"/>
    <s v="Kab. Kuningan"/>
    <s v="Cilimus"/>
    <s v="Jl. Panawuan Indrapatra, Panawuan, Kec. Cigandamekar, Kabupaten Kuningan, Jawa Barat"/>
    <s v="ABDIWIJAYA RAHMAN (Rs)"/>
    <s v="6285222222957"/>
    <x v="24"/>
    <s v="Jakarta Utara"/>
    <s v="Tanjung Priok"/>
    <s v="Jln Bugis, Gg Remaja No 83, RT 16 RW 6, Kost Efanop B3 (Kamar No 18 Lantai 2), Kelurahan Kebon Bawang, Kec Tanjung Priok"/>
    <n v="1"/>
    <s v="BARANG"/>
    <n v="100"/>
    <n v="0"/>
    <s v="EZ"/>
    <s v="Bulanan"/>
    <s v="1 SET GIGI PALSU"/>
    <m/>
    <n v="14000"/>
    <n v="0"/>
    <n v="0"/>
    <n v="14000"/>
    <m/>
    <s v="Diskon"/>
    <n v="8000"/>
    <n v="6000"/>
    <n v="72000"/>
    <n v="1080"/>
    <m/>
    <m/>
    <m/>
    <s v="HUBUNGI PENERIMA (LANGSUNG ANTAR KE ALAMAT)"/>
    <x v="1"/>
    <m/>
    <s v="VIP"/>
    <m/>
    <m/>
    <s v="Tidak"/>
    <s v="COD"/>
    <n v="58000"/>
    <s v="-"/>
    <n v="64920"/>
    <x v="20"/>
  </r>
  <r>
    <s v="1360668875"/>
    <d v="2026-07-08T00:00:00"/>
    <s v="MEIKA-BERKARYA"/>
    <s v="Meika Berkarya"/>
    <s v="6287818525580"/>
    <s v="Kab. Kuningan"/>
    <s v="Cilimus"/>
    <s v="Jl. Panawuan Indrapatra, Panawuan"/>
    <s v="Anriani ini(Mar)."/>
    <s v="6282238251581"/>
    <x v="8"/>
    <s v="Kab. Donggala"/>
    <s v="Dampelas"/>
    <s v="Desa Sabang dusun 2 RT.04 Kec.Dampelas Kab.Donggala Sulteng(SDN 1 Dampelas d belakang kantor kecamatan)"/>
    <n v="1"/>
    <s v="BARANG"/>
    <n v="100"/>
    <n v="0"/>
    <s v="EZ"/>
    <s v="Bulanan"/>
    <s v="Beli 1 Gratis 1 Sikat Punggug"/>
    <m/>
    <n v="83000"/>
    <n v="0"/>
    <n v="0"/>
    <n v="83000"/>
    <m/>
    <s v="Diskon"/>
    <n v="33200"/>
    <n v="49800"/>
    <n v="153000"/>
    <n v="2295"/>
    <m/>
    <m/>
    <m/>
    <m/>
    <x v="1"/>
    <m/>
    <s v="VIP"/>
    <m/>
    <m/>
    <s v="Tidak"/>
    <s v="COD"/>
    <n v="70000"/>
    <s v="-"/>
    <n v="100905"/>
    <x v="20"/>
  </r>
  <r>
    <s v="1360618593"/>
    <d v="2026-07-08T00:00:00"/>
    <s v="MEIKA-BERKARYA"/>
    <s v="Meika Berkarya"/>
    <s v="6287818525580"/>
    <s v="Kab. Kuningan"/>
    <s v="Cilimus"/>
    <s v="Jl. Panawuan Indrapatra, Panawuan"/>
    <s v="Imanuel Mamo (ib)"/>
    <s v="6281236867588"/>
    <x v="1"/>
    <s v="Kab. Timor Tengah Selatan"/>
    <s v="Tobu"/>
    <s v="Jalan Bestobe jurusan ke kota Eban,Desa Tune,RT 020,RW 010"/>
    <n v="1"/>
    <s v="BARANG"/>
    <n v="100"/>
    <n v="0"/>
    <s v="EZ"/>
    <s v="Bulanan"/>
    <s v="Beli 1 Gratis 1 Sikat Punggug"/>
    <m/>
    <n v="84000"/>
    <n v="0"/>
    <n v="0"/>
    <n v="84000"/>
    <m/>
    <s v="Diskon"/>
    <n v="33600"/>
    <n v="50400"/>
    <n v="154000"/>
    <n v="2310"/>
    <m/>
    <m/>
    <m/>
    <m/>
    <x v="1"/>
    <m/>
    <s v="VIP"/>
    <m/>
    <m/>
    <s v="Tidak"/>
    <s v="COD"/>
    <n v="70000"/>
    <s v="-"/>
    <n v="101290"/>
    <x v="20"/>
  </r>
  <r>
    <s v="1360619249"/>
    <d v="2026-07-08T00:00:00"/>
    <s v="MEIKA-BERKARYA"/>
    <s v="Meika Berkarya"/>
    <s v="6287818525580"/>
    <s v="Kab. Kuningan"/>
    <s v="Cilimus"/>
    <s v="Jl. Panawuan Indrapatra, Panawuan"/>
    <s v="Samsudin Intam (Jj)"/>
    <s v="6285199061131"/>
    <x v="8"/>
    <s v="Kab. Buol"/>
    <s v="Biau"/>
    <s v="Jln. Sedap Malam Kompleks Kantor PLN Leok Kelurahan Leok 1 Kec. Biau"/>
    <n v="1"/>
    <s v="BARANG"/>
    <n v="100"/>
    <n v="0"/>
    <s v="EZ"/>
    <s v="Bulanan"/>
    <s v="Beli 1 Gratis 1 Sikat Punggug"/>
    <m/>
    <n v="85000"/>
    <n v="0"/>
    <n v="0"/>
    <n v="85000"/>
    <m/>
    <s v="Diskon"/>
    <n v="34000"/>
    <n v="51000"/>
    <n v="155000"/>
    <n v="2325"/>
    <m/>
    <m/>
    <m/>
    <m/>
    <x v="1"/>
    <m/>
    <s v="VIP"/>
    <m/>
    <m/>
    <s v="Tidak"/>
    <s v="COD"/>
    <n v="70000"/>
    <s v="-"/>
    <n v="101675"/>
    <x v="20"/>
  </r>
  <r>
    <s v="1360666774"/>
    <d v="2026-07-08T00:00:00"/>
    <s v="MEIKA-BERKARYA"/>
    <s v="Meika Berkarya"/>
    <s v="6287818525580"/>
    <s v="Kab. Kuningan"/>
    <s v="Cilimus"/>
    <s v="Jl. Panawuan Indrapatra, Panawuan"/>
    <s v="Sugimin (Kin)"/>
    <s v="6281329506359"/>
    <x v="15"/>
    <s v="Kab. Karanganyar"/>
    <s v="Kerjo"/>
    <s v="Dusun Majan RT 03 RW 04 Kelurahan Kwadungan"/>
    <n v="1"/>
    <s v="BARANG"/>
    <n v="100"/>
    <n v="0"/>
    <s v="EZ"/>
    <s v="Bulanan"/>
    <s v="Beli 1 Gratis 1 Sikat Punggug"/>
    <m/>
    <n v="25000"/>
    <n v="0"/>
    <n v="0"/>
    <n v="25000"/>
    <m/>
    <s v="Diskon"/>
    <n v="18000"/>
    <n v="7000"/>
    <n v="95000"/>
    <n v="1425"/>
    <m/>
    <m/>
    <m/>
    <m/>
    <x v="1"/>
    <m/>
    <s v="VIP"/>
    <m/>
    <m/>
    <s v="Tidak"/>
    <s v="COD"/>
    <n v="70000"/>
    <s v="-"/>
    <n v="86575"/>
    <x v="20"/>
  </r>
  <r>
    <s v="1360438579"/>
    <d v="2026-07-08T00:00:00"/>
    <s v="MEIKA-BERKARYA"/>
    <s v="Meika Berkarya"/>
    <s v="6287818525580"/>
    <s v="Kab. Kuningan"/>
    <s v="Cilimus"/>
    <s v="Jl. Panawuan Indrapatra, Panawuan"/>
    <s v="Sukirno ---(Mar)."/>
    <s v="6281282112922"/>
    <x v="28"/>
    <s v="Tangerang"/>
    <s v="Karawaci"/>
    <s v="Jln. Alfa 1 no. 19 RT 005 RW 07 Perumahan Cimone Permai - Tangerang kota, Kel. Cimone, Kec. Karawaci, Prov. Banten, kode POS 15114."/>
    <n v="1"/>
    <s v="BARANG"/>
    <n v="100"/>
    <n v="0"/>
    <s v="EZ"/>
    <s v="Bulanan"/>
    <s v="Beli 1 Gratis 1 Sikat Punggug"/>
    <m/>
    <n v="15000"/>
    <n v="0"/>
    <n v="0"/>
    <n v="15000"/>
    <m/>
    <s v="Diskon"/>
    <n v="9000"/>
    <n v="6000"/>
    <n v="83500"/>
    <n v="1252.5"/>
    <m/>
    <m/>
    <m/>
    <m/>
    <x v="1"/>
    <m/>
    <s v="VIP"/>
    <m/>
    <m/>
    <s v="Tidak"/>
    <s v="COD"/>
    <n v="68500"/>
    <s v="-"/>
    <n v="76247.5"/>
    <x v="20"/>
  </r>
  <r>
    <s v="1359331894"/>
    <d v="2026-07-08T00:00:00"/>
    <s v="MEIKA-BERKARYA"/>
    <s v="Meika Berkarya"/>
    <s v="6287818525580"/>
    <s v="Kab. Kuningan"/>
    <s v="Cilimus"/>
    <s v="Jl. Panawuan Indrapatra, Panawuan"/>
    <s v="DIMAR ROBARA (ib)"/>
    <s v="6283830117123"/>
    <x v="0"/>
    <s v="Kab. Mandailing Natal"/>
    <s v="Lembah Sorik Marapi"/>
    <s v="PONDOK GORENGAN RAJAWALI DEPAN SD NEGERI NO 159 JLN LINTAS SUMATRA, PURBA BARU KEC LEMBAH SORIK MARAPI"/>
    <n v="1"/>
    <s v="BARANG"/>
    <n v="100"/>
    <n v="0"/>
    <s v="EZ"/>
    <s v="Bulanan"/>
    <s v="Beli 1 Gratis 1 Sikat Punggug"/>
    <m/>
    <n v="58000"/>
    <n v="0"/>
    <n v="0"/>
    <n v="58000"/>
    <m/>
    <s v="Diskon"/>
    <n v="23200"/>
    <n v="34800"/>
    <n v="128000"/>
    <n v="1920"/>
    <m/>
    <m/>
    <m/>
    <m/>
    <x v="1"/>
    <m/>
    <s v="VIP"/>
    <m/>
    <m/>
    <s v="Tidak"/>
    <s v="COD"/>
    <n v="70000"/>
    <s v="-"/>
    <n v="91280"/>
    <x v="20"/>
  </r>
  <r>
    <s v="1360317718"/>
    <d v="2026-07-08T00:00:00"/>
    <s v="MEIKA-BERKARYA"/>
    <s v="Meika Berkarya"/>
    <s v="6287818525580"/>
    <s v="Kab. Kuningan"/>
    <s v="Cilimus"/>
    <s v="Jl. Panawuan Indrapatra, Panawuan"/>
    <s v="Nata not (Kin)"/>
    <s v="6281377815754"/>
    <x v="10"/>
    <s v="Kab. Ogan Ilir"/>
    <s v="Tanjung Raja"/>
    <s v="Dusun 2 Laut, Desa Skonjing (No. Rumah 295), Patokan Rumah Belakang Alfamart Skonjing"/>
    <n v="1"/>
    <s v="BARANG"/>
    <n v="100"/>
    <n v="0"/>
    <s v="EZ"/>
    <s v="Bulanan"/>
    <s v="Beli 2 Gratis 2 Sikat Punggug"/>
    <m/>
    <n v="37000"/>
    <n v="0"/>
    <n v="0"/>
    <n v="37000"/>
    <m/>
    <s v="Diskon"/>
    <n v="14800"/>
    <n v="22200"/>
    <n v="152000"/>
    <n v="2280"/>
    <m/>
    <m/>
    <m/>
    <m/>
    <x v="1"/>
    <m/>
    <s v="VIP"/>
    <m/>
    <m/>
    <s v="Tidak"/>
    <s v="COD"/>
    <n v="115000"/>
    <s v="-"/>
    <n v="127520"/>
    <x v="20"/>
  </r>
  <r>
    <s v="1359570852"/>
    <d v="2026-07-08T00:00:00"/>
    <s v="MEIKA-BERKARYA"/>
    <s v="Meika Berkarya"/>
    <s v="6287818525580"/>
    <s v="Kab. Kuningan"/>
    <s v="Cilimus"/>
    <s v="Jl. Panawuan Indrapatra, Panawuan"/>
    <s v="Semi Hano (Kin)"/>
    <s v="6285847112644"/>
    <x v="1"/>
    <s v="Kab. Kupang"/>
    <s v="Amabi Oefeto"/>
    <s v="Desa Fatuteta RT 06 RW 03, Patokan Dekat Kantor Desa Fatuteta"/>
    <n v="1"/>
    <s v="BARANG"/>
    <n v="100"/>
    <n v="0"/>
    <s v="EZ"/>
    <s v="Bulanan"/>
    <s v="Beli 1 Gratis 1 Sikat Punggug"/>
    <m/>
    <n v="78000"/>
    <n v="0"/>
    <n v="0"/>
    <n v="78000"/>
    <m/>
    <s v="Diskon"/>
    <n v="31200"/>
    <n v="46800"/>
    <n v="148000"/>
    <n v="2220"/>
    <m/>
    <m/>
    <m/>
    <m/>
    <x v="1"/>
    <m/>
    <s v="VIP"/>
    <m/>
    <m/>
    <s v="Tidak"/>
    <s v="COD"/>
    <n v="70000"/>
    <s v="-"/>
    <n v="98980"/>
    <x v="20"/>
  </r>
  <r>
    <s v="1360442349"/>
    <d v="2026-07-08T00:00:00"/>
    <s v="MEIKA-BERKARYA"/>
    <s v="Meika Berkarya"/>
    <s v="6287818525580"/>
    <s v="Kab. Kuningan"/>
    <s v="Cilimus"/>
    <s v="Jl. Panawuan Indrapatra, Panawuan"/>
    <s v="Boy (Kin)"/>
    <s v="6281779099084"/>
    <x v="12"/>
    <s v="Denpasar"/>
    <s v="Denpasar Selatan"/>
    <s v="Jl. Tukad Yeh Aya No. 231 Kelurahan Renon, Depan ACI (LANGSUNG DIANTARKAN KE ALAMAT)"/>
    <n v="1"/>
    <s v="BARANG"/>
    <n v="100"/>
    <n v="0"/>
    <s v="EZ"/>
    <s v="Bulanan"/>
    <s v="Beli 1 Gratis 1 Sikat Punggug"/>
    <m/>
    <n v="30000"/>
    <n v="0"/>
    <n v="0"/>
    <n v="30000"/>
    <m/>
    <s v="Diskon"/>
    <n v="12000"/>
    <n v="18000"/>
    <n v="97000"/>
    <n v="1455"/>
    <m/>
    <m/>
    <m/>
    <m/>
    <x v="1"/>
    <m/>
    <s v="VIP"/>
    <m/>
    <m/>
    <s v="Tidak"/>
    <s v="COD"/>
    <n v="67000"/>
    <s v="-"/>
    <n v="77545"/>
    <x v="20"/>
  </r>
  <r>
    <s v="1360329621"/>
    <d v="2026-07-08T00:00:00"/>
    <s v="MEIKA-BERKARYA"/>
    <s v="Meika Berkarya"/>
    <s v="6287818525580"/>
    <s v="Kab. Kuningan"/>
    <s v="Cilimus"/>
    <s v="Jl. Panawuan Indrapatra, Panawuan"/>
    <s v="Yusril L Od."/>
    <s v="6285397215790"/>
    <x v="8"/>
    <s v="Kab. Poso"/>
    <s v="Poso Kota"/>
    <s v="Jln. P. Batam Lorong Lumba Kelurahan Moengko Rt 6 Rw 2 Depan SPBU Moengko Kec Poso Kota (DIANTAR LANGSUNG KE ALAMAT PENERIMA)."/>
    <n v="1"/>
    <s v="BARANG"/>
    <n v="100"/>
    <n v="0"/>
    <s v="EZ"/>
    <s v="Bulanan"/>
    <s v="Beli 2 Gratis 2 Sikat Punggug"/>
    <m/>
    <n v="85000"/>
    <n v="0"/>
    <n v="0"/>
    <n v="85000"/>
    <m/>
    <s v="Diskon"/>
    <n v="34000"/>
    <n v="51000"/>
    <n v="200000"/>
    <n v="3000"/>
    <m/>
    <m/>
    <m/>
    <m/>
    <x v="1"/>
    <m/>
    <s v="VIP"/>
    <m/>
    <m/>
    <s v="Tidak"/>
    <s v="COD"/>
    <n v="115000"/>
    <s v="-"/>
    <n v="146000"/>
    <x v="20"/>
  </r>
  <r>
    <s v="1360427239"/>
    <d v="2026-07-08T00:00:00"/>
    <s v="MEIKA-BERKARYA"/>
    <s v="Meika Berkarya"/>
    <s v="6287818525580"/>
    <s v="Kab. Kuningan"/>
    <s v="Cilimus"/>
    <s v="Jl. Panawuan Indrapatra, Panawuan, Kec. Cigandamekar, Kabupaten Kuningan, Jawa Barat"/>
    <s v="Eres/Bah Oban (ar)"/>
    <s v="6285282947356"/>
    <x v="26"/>
    <s v="Kab. Bogor"/>
    <s v="Cariu"/>
    <s v="Kp Palahlar RT 05 RW 02 Kutamekar, Kecamatan Cariu"/>
    <n v="1"/>
    <s v="BARANG"/>
    <n v="100"/>
    <n v="0"/>
    <s v="EZ"/>
    <s v="Bulanan"/>
    <s v="1 TOPI KOMANDO (H)"/>
    <m/>
    <n v="15000"/>
    <n v="0"/>
    <n v="0"/>
    <n v="15000"/>
    <m/>
    <s v="Diskon"/>
    <n v="9000"/>
    <n v="6000"/>
    <n v="92000"/>
    <n v="1380"/>
    <m/>
    <m/>
    <m/>
    <s v="HUBUNGI PENERIMA (LANGSUNG ANTAR KE ALAMAT)"/>
    <x v="1"/>
    <m/>
    <s v="VIP"/>
    <m/>
    <m/>
    <s v="Tidak"/>
    <s v="COD"/>
    <n v="77000"/>
    <s v="-"/>
    <n v="84620"/>
    <x v="20"/>
  </r>
  <r>
    <s v="1360352397"/>
    <d v="2026-07-08T00:00:00"/>
    <s v="MEIKA-BERKARYA"/>
    <s v="Meika Berkarya"/>
    <s v="6287818525580"/>
    <s v="Kab. Kuningan"/>
    <s v="Cilimus"/>
    <s v="Jl. Panawuan Indrapatra, Panawuan"/>
    <s v="Sulaiman(Mar)."/>
    <s v="6282184888588"/>
    <x v="10"/>
    <s v="Kab. Penukal Abab LematangIlir"/>
    <s v="Talang Ubi"/>
    <s v="Simpang raja,,handayani mulya,, kec. Talang ubi,, kab. PALI,,, Palembang,,, Sum sel,, rt 21 rw 05(100 m dari mesjid Attaubah)"/>
    <n v="1"/>
    <s v="BARANG"/>
    <n v="100"/>
    <n v="0"/>
    <s v="EZ"/>
    <s v="Bulanan"/>
    <s v="Beli 2 Gratis 2 Sikat Punggug"/>
    <m/>
    <n v="45000"/>
    <n v="0"/>
    <n v="0"/>
    <n v="45000"/>
    <m/>
    <s v="Diskon"/>
    <n v="18000"/>
    <n v="27000"/>
    <n v="160000"/>
    <n v="2400"/>
    <m/>
    <m/>
    <m/>
    <m/>
    <x v="1"/>
    <m/>
    <s v="VIP"/>
    <m/>
    <m/>
    <s v="Tidak"/>
    <s v="COD"/>
    <n v="115000"/>
    <s v="-"/>
    <n v="130600"/>
    <x v="20"/>
  </r>
  <r>
    <s v="1360427608"/>
    <d v="2026-07-08T00:00:00"/>
    <s v="MEIKA-BERKARYA"/>
    <s v="Meika Berkarya"/>
    <s v="6287818525580"/>
    <s v="Kab. Kuningan"/>
    <s v="Cilimus"/>
    <s v="Jl. Panawuan Indrapatra, Panawuan"/>
    <s v="M.Tigan Od."/>
    <s v="6282294596669"/>
    <x v="0"/>
    <s v="Medan"/>
    <s v="Medan Tuntungan"/>
    <s v="Jln. Jamin Ginting No. 118 Kel Sim Selayang Kec Medan Tuntungan Medan 20135 (DIANTAR LANGSUNG KE ALAMAT PENERIMA) Dekat Sekolah Lentera Nusa."/>
    <n v="1"/>
    <s v="BARANG"/>
    <n v="100"/>
    <n v="0"/>
    <s v="EZ"/>
    <s v="Bulanan"/>
    <s v="Beli 1 Gratis 1 Sikat Punggug Warna Biru."/>
    <m/>
    <n v="38000"/>
    <n v="0"/>
    <n v="0"/>
    <n v="38000"/>
    <m/>
    <s v="Diskon"/>
    <n v="15200"/>
    <n v="22800"/>
    <n v="108000"/>
    <n v="1620"/>
    <m/>
    <m/>
    <m/>
    <m/>
    <x v="1"/>
    <m/>
    <s v="VIP"/>
    <m/>
    <m/>
    <s v="Tidak"/>
    <s v="COD"/>
    <n v="70000"/>
    <s v="-"/>
    <n v="83580"/>
    <x v="20"/>
  </r>
  <r>
    <s v="1360429284"/>
    <d v="2026-07-08T00:00:00"/>
    <s v="MEIKA-BERKARYA"/>
    <s v="Meika Berkarya"/>
    <s v="6287818525580"/>
    <s v="Kab. Kuningan"/>
    <s v="Cilimus"/>
    <s v="Jl. Panawuan Indrapatra, Panawuan"/>
    <s v="Jefry Saduk (PS)"/>
    <s v="6281239260406"/>
    <x v="1"/>
    <s v="Kupang"/>
    <s v="Kota Lama"/>
    <s v="Jln. Timor Raya no 44 A, Asrama Brimob Desa. Pasir Panjang (ANTRAKN LANGSUNG KE ALAMAT)"/>
    <n v="1"/>
    <s v="BARANG"/>
    <n v="100"/>
    <n v="0"/>
    <s v="EZ"/>
    <s v="Bulanan"/>
    <s v="Beli 1 Gratis 1 Parfum Mobil Varian: Osmanthus dan Cologne"/>
    <m/>
    <n v="64000"/>
    <n v="0"/>
    <n v="0"/>
    <n v="64000"/>
    <m/>
    <s v="Diskon"/>
    <n v="25600"/>
    <n v="38400"/>
    <n v="168000"/>
    <n v="2520"/>
    <m/>
    <m/>
    <m/>
    <m/>
    <x v="1"/>
    <m/>
    <s v="VIP"/>
    <m/>
    <m/>
    <s v="Tidak"/>
    <s v="COD"/>
    <n v="104000"/>
    <s v="-"/>
    <n v="127080"/>
    <x v="20"/>
  </r>
  <r>
    <s v="1360335575"/>
    <d v="2026-07-08T00:00:00"/>
    <s v="MEIKA-BERKARYA"/>
    <s v="Meika Berkarya"/>
    <s v="6287818525580"/>
    <s v="Kab. Kuningan"/>
    <s v="Cilimus"/>
    <s v="Jl. Panawuan Indrapatra, Panawuan"/>
    <s v="Mahyuddin Syah"/>
    <s v="6285360766299"/>
    <x v="0"/>
    <s v="Medan"/>
    <s v="Medan Helvetia"/>
    <s v="Jalan bakti luhur Gg Mangun No 115 C Kelurahan Dwikora Kec Medan Helvetia"/>
    <n v="1"/>
    <s v="BARANG"/>
    <n v="100"/>
    <n v="0"/>
    <s v="EZ"/>
    <s v="Bulanan"/>
    <s v="Beli 1 Gratis 1 Sikat Punggug"/>
    <m/>
    <n v="38000"/>
    <n v="0"/>
    <n v="0"/>
    <n v="38000"/>
    <m/>
    <s v="Diskon"/>
    <n v="15200"/>
    <n v="22800"/>
    <n v="95000"/>
    <n v="1425"/>
    <m/>
    <m/>
    <m/>
    <m/>
    <x v="1"/>
    <m/>
    <s v="VIP"/>
    <m/>
    <m/>
    <s v="Tidak"/>
    <s v="COD"/>
    <n v="57000"/>
    <s v="-"/>
    <n v="70775"/>
    <x v="20"/>
  </r>
  <r>
    <s v="1359707170"/>
    <d v="2026-07-08T00:00:00"/>
    <s v="MEIKA-BERKARYA"/>
    <s v="Meika Berkarya"/>
    <s v="6287818525580"/>
    <s v="Kab. Kuningan"/>
    <s v="Cilimus"/>
    <s v="Jl. Panawuan Indrapatra, Panawuan"/>
    <s v="John Fahik (Yn)"/>
    <s v="6281281013550"/>
    <x v="1"/>
    <s v="Kupang"/>
    <s v="Maulafa"/>
    <s v="Jl. Naibeta RT 01 RW 01 Kampung Sungkaen Desa Naimata Kec Maulafa Kota Kupang Patokan Rumah Ada Bengkel Mobil (DIANTAR LANGSUNG KE ALAMAT PENERIMA)."/>
    <n v="1"/>
    <s v="BARANG"/>
    <n v="100"/>
    <n v="0"/>
    <s v="EZ"/>
    <s v="Bulanan"/>
    <s v="Beli 2 Pembesar Layar Hp"/>
    <m/>
    <n v="64000"/>
    <n v="0"/>
    <n v="0"/>
    <n v="64000"/>
    <m/>
    <s v="Diskon"/>
    <n v="25600"/>
    <n v="38400"/>
    <n v="168000"/>
    <n v="2520"/>
    <m/>
    <m/>
    <m/>
    <m/>
    <x v="1"/>
    <m/>
    <s v="VIP"/>
    <m/>
    <m/>
    <s v="Tidak"/>
    <s v="COD"/>
    <n v="104000"/>
    <s v="-"/>
    <n v="127080"/>
    <x v="20"/>
  </r>
  <r>
    <s v="1360263308"/>
    <d v="2026-07-08T00:00:00"/>
    <s v="MEIKA-BERKARYA"/>
    <s v="Meika Berkarya"/>
    <s v="6287818525580"/>
    <s v="Kab. Kuningan"/>
    <s v="Cilimus"/>
    <s v="Jl. Panawuan Indrapatra, Panawuan"/>
    <s v="Rendy (PS)"/>
    <s v="6281523775893"/>
    <x v="3"/>
    <s v="Manado"/>
    <s v="Paal Dua"/>
    <s v="Lingkungan II RT/RW . 003/003 Kelurahan. Dendengan Luar (DEPAN SD NEGERI 33 MANADO, ANTRAKN LANGSUNG KE ALAMAT)"/>
    <n v="1"/>
    <s v="BARANG"/>
    <n v="100"/>
    <n v="0"/>
    <s v="EZ"/>
    <s v="Bulanan"/>
    <s v="Beli 1 Pembesar Layar Hp"/>
    <m/>
    <n v="64000"/>
    <n v="0"/>
    <n v="0"/>
    <n v="64000"/>
    <m/>
    <s v="Diskon"/>
    <n v="25600"/>
    <n v="38400"/>
    <n v="134000"/>
    <n v="2010"/>
    <m/>
    <m/>
    <m/>
    <m/>
    <x v="1"/>
    <m/>
    <s v="VIP"/>
    <m/>
    <m/>
    <s v="Tidak"/>
    <s v="COD"/>
    <n v="70000"/>
    <s v="-"/>
    <n v="93590"/>
    <x v="20"/>
  </r>
  <r>
    <s v="1360250141"/>
    <d v="2026-07-08T00:00:00"/>
    <s v="MEIKA-BERKARYA"/>
    <s v="Meika Berkarya"/>
    <s v="6287818525580"/>
    <s v="Kab. Kuningan"/>
    <s v="Cilimus"/>
    <s v="Jl. Panawuan Indrapatra, Panawuan"/>
    <s v="Sjenny Untu (IR)"/>
    <s v="6285256156996"/>
    <x v="3"/>
    <s v="Manado"/>
    <s v="Malalayang"/>
    <s v="Kelurahan Malalayang Satu Barat Kec Malalayang (Rumah ke 8 dari Gereja Agatosh Malalayang)"/>
    <n v="1"/>
    <s v="BARANG"/>
    <n v="100"/>
    <n v="0"/>
    <s v="EZ"/>
    <s v="Bulanan"/>
    <s v="Beli 1 Gratis 1 Sikat Punggug"/>
    <m/>
    <n v="64000"/>
    <n v="0"/>
    <n v="0"/>
    <n v="64000"/>
    <m/>
    <s v="Diskon"/>
    <n v="25600"/>
    <n v="38400"/>
    <n v="134000"/>
    <n v="2010"/>
    <m/>
    <m/>
    <m/>
    <m/>
    <x v="1"/>
    <m/>
    <s v="VIP"/>
    <m/>
    <m/>
    <s v="Tidak"/>
    <s v="COD"/>
    <n v="70000"/>
    <s v="-"/>
    <n v="93590"/>
    <x v="20"/>
  </r>
  <r>
    <s v="1360473623"/>
    <d v="2026-07-08T00:00:00"/>
    <s v="MEIKA-BERKARYA"/>
    <s v="Meika Berkarya"/>
    <s v="6287818525580"/>
    <s v="Kab. Kuningan"/>
    <s v="Cilimus"/>
    <s v="Jl. Panawuan Indrapatra, Panawuan"/>
    <s v="Nyoman Kawi (Jj)"/>
    <s v="6285857474405"/>
    <x v="12"/>
    <s v="Kab. Tabanan"/>
    <s v="Selemadeg"/>
    <s v="Pasar Barang Bajera Jln. Ngurah Rai No. 35 Kelurahan /Desa Bajera Kec. Selemadeg"/>
    <n v="1"/>
    <s v="BARANG"/>
    <n v="100"/>
    <n v="0"/>
    <s v="EZ"/>
    <s v="Bulanan"/>
    <s v="Beli 1 Gratis 1 Sikat Punggug"/>
    <m/>
    <n v="38000"/>
    <n v="0"/>
    <n v="0"/>
    <n v="38000"/>
    <m/>
    <s v="Diskon"/>
    <n v="15200"/>
    <n v="22800"/>
    <n v="108000"/>
    <n v="1620"/>
    <m/>
    <m/>
    <m/>
    <m/>
    <x v="1"/>
    <m/>
    <s v="VIP"/>
    <m/>
    <m/>
    <s v="Tidak"/>
    <s v="COD"/>
    <n v="70000"/>
    <s v="-"/>
    <n v="83580"/>
    <x v="20"/>
  </r>
  <r>
    <s v="1360244879"/>
    <d v="2026-07-08T00:00:00"/>
    <s v="MEIKA-BERKARYA"/>
    <s v="Meika Berkarya"/>
    <s v="6287818525580"/>
    <s v="Kab. Kuningan"/>
    <s v="Cilimus"/>
    <s v="Jl. Panawuan Indrapatra, Panawuan"/>
    <s v="MENU NURJAYA (IR)"/>
    <s v="6282144039568"/>
    <x v="1"/>
    <s v="Kab. Ende"/>
    <s v="Ende Tengah"/>
    <s v="Jln Masjid Agung Ende RT 005 RW 024 Lorong III Kelurahan Kelimutu Kec Ende Tengah"/>
    <n v="1"/>
    <s v="BARANG"/>
    <n v="100"/>
    <n v="0"/>
    <s v="EZ"/>
    <s v="Bulanan"/>
    <s v="Beli 1 Gratis 1 Sikat Punggug"/>
    <m/>
    <n v="80000"/>
    <n v="0"/>
    <n v="0"/>
    <n v="80000"/>
    <m/>
    <s v="Diskon"/>
    <n v="32000"/>
    <n v="48000"/>
    <n v="150000"/>
    <n v="2250"/>
    <m/>
    <m/>
    <m/>
    <m/>
    <x v="1"/>
    <m/>
    <s v="VIP"/>
    <m/>
    <m/>
    <s v="Tidak"/>
    <s v="COD"/>
    <n v="70000"/>
    <s v="-"/>
    <n v="99750"/>
    <x v="20"/>
  </r>
  <r>
    <s v="1360274783"/>
    <d v="2026-07-08T00:00:00"/>
    <s v="MEIKA-BERKARYA"/>
    <s v="Meika Berkarya"/>
    <s v="6287818525580"/>
    <s v="Kab. Kuningan"/>
    <s v="Cilimus"/>
    <s v="Jl. Panawuan Indrapatra, Panawuan"/>
    <s v="IMANUEL UJI (Jj)"/>
    <s v="6285251749474"/>
    <x v="13"/>
    <s v="Kab. Barito Selatan"/>
    <s v="Karau Kuala"/>
    <s v="Kelurahan /DESA TALIO RT 06 RW 03 KEC KARAU KUALA, KAB. BARITO SELATAN, PROPINSI KALIMANTAN TENGAH"/>
    <n v="1"/>
    <s v="BARANG"/>
    <n v="100"/>
    <n v="0"/>
    <s v="EZ"/>
    <s v="Bulanan"/>
    <s v="Beli 1 Gratis 1 Sikat Punggug"/>
    <m/>
    <n v="59000"/>
    <n v="0"/>
    <n v="0"/>
    <n v="59000"/>
    <m/>
    <s v="Diskon"/>
    <n v="23600"/>
    <n v="35400"/>
    <n v="129000"/>
    <n v="1935"/>
    <m/>
    <m/>
    <m/>
    <m/>
    <x v="1"/>
    <m/>
    <s v="VIP"/>
    <m/>
    <m/>
    <s v="Tidak"/>
    <s v="COD"/>
    <n v="70000"/>
    <s v="-"/>
    <n v="91665"/>
    <x v="20"/>
  </r>
  <r>
    <s v="1360286740"/>
    <d v="2026-07-08T00:00:00"/>
    <s v="MEIKA-BERKARYA"/>
    <s v="Meika Berkarya"/>
    <s v="6287818525580"/>
    <s v="Kab. Kuningan"/>
    <s v="Cilimus"/>
    <s v="Jl. Panawuan Indrapatra, Panawuan"/>
    <s v="Jefrian Tando (ib)"/>
    <s v="6281325262557"/>
    <x v="8"/>
    <s v="Kab. Morowali"/>
    <s v="Bahodopi"/>
    <s v="Jln Poros bahodopi samping Alfamidi super.desa bahodopi"/>
    <n v="1"/>
    <s v="BARANG"/>
    <n v="100"/>
    <n v="0"/>
    <s v="EZ"/>
    <s v="Bulanan"/>
    <s v="Beli 1 Gratis 1 Sikat Punggug"/>
    <m/>
    <n v="108000"/>
    <n v="0"/>
    <n v="0"/>
    <n v="108000"/>
    <m/>
    <s v="Diskon"/>
    <n v="43200"/>
    <n v="64800"/>
    <n v="178000"/>
    <n v="2670"/>
    <m/>
    <m/>
    <m/>
    <m/>
    <x v="1"/>
    <m/>
    <s v="VIP"/>
    <m/>
    <m/>
    <s v="Tidak"/>
    <s v="COD"/>
    <n v="70000"/>
    <s v="-"/>
    <n v="110530"/>
    <x v="20"/>
  </r>
  <r>
    <s v="1359571864"/>
    <d v="2026-07-08T00:00:00"/>
    <s v="MEIKA-BERKARYA"/>
    <s v="Meika Berkarya"/>
    <s v="6287818525580"/>
    <s v="Kab. Kuningan"/>
    <s v="Cilimus"/>
    <s v="Jl. Panawuan Indrapatra, Panawuan"/>
    <s v="Magritje Tumiwa (PS)"/>
    <s v="628134753949"/>
    <x v="3"/>
    <s v="Kotamobagu"/>
    <s v="Kotamobagu Barat"/>
    <s v="Lrg Agoan, RT. 001, RW.001 Desa. Kotamobagu (ANTRAKN LANGSUNG KE ALAMAT)"/>
    <n v="1"/>
    <s v="BARANG"/>
    <n v="100"/>
    <n v="0"/>
    <s v="EZ"/>
    <s v="Bulanan"/>
    <s v="Beli 1 Gratis 1 Sikat Punggug"/>
    <m/>
    <n v="87000"/>
    <n v="0"/>
    <n v="0"/>
    <n v="87000"/>
    <m/>
    <s v="Diskon"/>
    <n v="34800"/>
    <n v="52200"/>
    <n v="157000"/>
    <n v="2355"/>
    <m/>
    <m/>
    <m/>
    <m/>
    <x v="1"/>
    <m/>
    <s v="VIP"/>
    <m/>
    <m/>
    <s v="Tidak"/>
    <s v="COD"/>
    <n v="70000"/>
    <s v="-"/>
    <n v="102445"/>
    <x v="20"/>
  </r>
  <r>
    <s v="1360460377"/>
    <d v="2026-07-08T00:00:00"/>
    <s v="MEIKA-BERKARYA"/>
    <s v="Meika Berkarya"/>
    <s v="6287818525580"/>
    <s v="Kab. Kuningan"/>
    <s v="Cilimus"/>
    <s v="Jl. Panawuan Indrapatra, Panawuan"/>
    <s v=",,,,,,,,,,(Mar)."/>
    <s v="6281549226563"/>
    <x v="8"/>
    <s v="Kab. Parigi Moutong"/>
    <s v="Bolano Lambunu"/>
    <s v="Desa, wana mukti, Rt1 Rw3, kec bolano lambunu, Kab, parigi moutong, sul, teng, palu(,,,,,,,,,,,,,, ,,,,,,,,,,, ,,,,,,,,,,,,,, ,,,,,,,,,,,,, ,,,,,,,,,,, ,,,,,,,,,, ,,,,,,,,,,, ,,,,,1 ,,,,, 3)"/>
    <n v="1"/>
    <s v="BARANG"/>
    <n v="100"/>
    <n v="0"/>
    <s v="EZ"/>
    <s v="Bulanan"/>
    <s v="Beli 1 Gratis 1 Sikat Punggug"/>
    <m/>
    <n v="85000"/>
    <n v="0"/>
    <n v="0"/>
    <n v="85000"/>
    <m/>
    <s v="Diskon"/>
    <n v="34000"/>
    <n v="51000"/>
    <n v="155000"/>
    <n v="2325"/>
    <m/>
    <m/>
    <m/>
    <m/>
    <x v="1"/>
    <m/>
    <s v="VIP"/>
    <m/>
    <m/>
    <s v="Tidak"/>
    <s v="COD"/>
    <n v="70000"/>
    <s v="-"/>
    <n v="101675"/>
    <x v="20"/>
  </r>
  <r>
    <s v="1360277930"/>
    <d v="2026-07-08T00:00:00"/>
    <s v="MEIKA-BERKARYA"/>
    <s v="Meika Berkarya"/>
    <s v="6287818525580"/>
    <s v="Kab. Kuningan"/>
    <s v="Cilimus"/>
    <s v="Jl. Panawuan Indrapatra, Panawuan"/>
    <s v="Ishak Od."/>
    <s v="6282291692075"/>
    <x v="23"/>
    <s v="Kab. Kolaka Timur"/>
    <s v="Loea"/>
    <s v="Kios Naura Pasar Lamekongga Kelurahan Ngapa Kec Wundulako (DIANTAR LANGSUNG KE ALAMAT PENERIMA)."/>
    <n v="1"/>
    <s v="BARANG"/>
    <n v="100"/>
    <n v="0"/>
    <s v="EZ"/>
    <s v="Bulanan"/>
    <s v="Beli 2 Gratis 2 Sikat Punggug"/>
    <m/>
    <n v="91000"/>
    <n v="0"/>
    <n v="0"/>
    <n v="91000"/>
    <m/>
    <s v="Diskon"/>
    <n v="36400"/>
    <n v="54600"/>
    <n v="206000"/>
    <n v="3090"/>
    <m/>
    <m/>
    <m/>
    <m/>
    <x v="1"/>
    <m/>
    <s v="VIP"/>
    <m/>
    <m/>
    <s v="Tidak"/>
    <s v="COD"/>
    <n v="115000"/>
    <s v="-"/>
    <n v="148310"/>
    <x v="20"/>
  </r>
  <r>
    <s v="1359635662"/>
    <d v="2026-07-08T00:00:00"/>
    <s v="MEIKA-BERKARYA"/>
    <s v="Meika Berkarya"/>
    <s v="6287818525580"/>
    <s v="Kab. Kuningan"/>
    <s v="Cilimus"/>
    <s v="Jl. Panawuan Indrapatra, Panawuan"/>
    <s v="ketut artana(Mar)."/>
    <s v="6281246536266"/>
    <x v="12"/>
    <s v="Kab. Tabanan"/>
    <s v="Tabanan"/>
    <s v="jln pulau nias gang 4 no 6 pesiapan tabanan bali Desa.dauh peken Kec.tabanan Kota.tabanan Prov.bali(blkng pom bensin)"/>
    <n v="1"/>
    <s v="BARANG"/>
    <n v="100"/>
    <n v="0"/>
    <s v="EZ"/>
    <s v="Bulanan"/>
    <s v="Beli 1 Gratis 1 Sikat Punggug"/>
    <m/>
    <n v="38000"/>
    <n v="0"/>
    <n v="0"/>
    <n v="38000"/>
    <m/>
    <s v="Diskon"/>
    <n v="15200"/>
    <n v="22800"/>
    <n v="108000"/>
    <n v="1620"/>
    <m/>
    <m/>
    <m/>
    <m/>
    <x v="1"/>
    <m/>
    <s v="VIP"/>
    <m/>
    <m/>
    <s v="Tidak"/>
    <s v="COD"/>
    <n v="70000"/>
    <s v="-"/>
    <n v="83580"/>
    <x v="20"/>
  </r>
  <r>
    <s v="1359248045"/>
    <d v="2026-07-08T00:00:00"/>
    <s v="MEIKA-BERKARYA"/>
    <s v="Meika Berkarya"/>
    <s v="6287818525580"/>
    <s v="Kab. Kuningan"/>
    <s v="Cilimus"/>
    <s v="Jl. Panawuan Indrapatra, Panawuan, Kec. Cigandamekar, Kabupaten Kuningan, Jawa Barat"/>
    <s v="Yanti (Fr)"/>
    <s v="6287742300866"/>
    <x v="23"/>
    <s v="Kab. Muna"/>
    <s v="Duruka"/>
    <s v="Jln sultan Syahrir RT01/dusun 1 depan PLN baru Desa Lasunapa, Kec Duruka"/>
    <n v="1"/>
    <s v="BARANG"/>
    <n v="100"/>
    <n v="0"/>
    <s v="EZ"/>
    <s v="Bulanan"/>
    <s v="1 SET GIGI PALSU"/>
    <m/>
    <n v="91000"/>
    <n v="0"/>
    <n v="0"/>
    <n v="91000"/>
    <m/>
    <s v="Diskon"/>
    <n v="36400"/>
    <n v="54600"/>
    <n v="151000"/>
    <n v="2265"/>
    <m/>
    <m/>
    <m/>
    <s v="HUBUNGI PENERIMA (LANGSUNG ANTAR KE ALAMAT)"/>
    <x v="1"/>
    <m/>
    <s v="VIP"/>
    <m/>
    <m/>
    <s v="Tidak"/>
    <s v="COD"/>
    <n v="60000"/>
    <s v="-"/>
    <n v="94135"/>
    <x v="20"/>
  </r>
  <r>
    <s v="1360384793"/>
    <d v="2026-07-08T00:00:00"/>
    <s v="MEIKA-BERKARYA"/>
    <s v="Meika Berkarya"/>
    <s v="6287818525580"/>
    <s v="Kab. Kuningan"/>
    <s v="Cilimus"/>
    <s v="Jl. Panawuan Indrapatra, Panawuan, Kec. Cigandamekar, Kabupaten Kuningan, Jawa Barat"/>
    <s v="Syamsul jafar (Fr)"/>
    <s v="6281355207234"/>
    <x v="21"/>
    <s v="Banjarmasin"/>
    <s v="Banjarmasin Timur"/>
    <s v="Jln A yani km 55 Komplek perumahan bulog no 6 di belakang toko kopi mae Kelurahan pemurus luar, Kec Banjarmasin"/>
    <n v="1"/>
    <s v="BARANG"/>
    <n v="100"/>
    <n v="0"/>
    <s v="EZ"/>
    <s v="Bulanan"/>
    <s v="1 SET GIGI PALSU"/>
    <m/>
    <n v="45000"/>
    <n v="0"/>
    <n v="0"/>
    <n v="45000"/>
    <m/>
    <s v="Diskon"/>
    <n v="18000"/>
    <n v="27000"/>
    <n v="119000"/>
    <n v="1785"/>
    <m/>
    <m/>
    <m/>
    <s v="HUBUNGI PENERIMA (LANGSUNG ANTAR KE ALAMAT)"/>
    <x v="1"/>
    <m/>
    <s v="VIP"/>
    <m/>
    <m/>
    <s v="Tidak"/>
    <s v="COD"/>
    <n v="74000"/>
    <s v="-"/>
    <n v="90215"/>
    <x v="20"/>
  </r>
  <r>
    <s v="1358853269"/>
    <d v="2026-07-08T00:00:00"/>
    <s v="MEIKA-BERKARYA"/>
    <s v="Meika Berkarya"/>
    <s v="6287818525580"/>
    <s v="Kab. Kuningan"/>
    <s v="Cilimus"/>
    <s v="Jl. Panawuan Indrapatra, Panawuan"/>
    <s v="Zainuddin (ib)"/>
    <s v="6281286415980"/>
    <x v="24"/>
    <s v="Jakarta Pusat"/>
    <s v="Johar Baru"/>
    <s v="Jl. PERCETAKAN NEGARA 4B/19  Rt./Rw  09  Kel./Kect.  JOHAR BARU  Jak.Pusat  (dekat BPOM) 9"/>
    <n v="1"/>
    <s v="BARANG"/>
    <n v="100"/>
    <n v="0"/>
    <s v="EZ"/>
    <s v="Bulanan"/>
    <s v="Beli 1 Gratis 1 Sikat Punggug"/>
    <m/>
    <n v="14000"/>
    <n v="0"/>
    <n v="0"/>
    <n v="14000"/>
    <m/>
    <s v="Diskon"/>
    <n v="8000"/>
    <n v="6000"/>
    <n v="80000"/>
    <n v="1200"/>
    <m/>
    <m/>
    <m/>
    <m/>
    <x v="1"/>
    <m/>
    <s v="VIP"/>
    <m/>
    <m/>
    <s v="Tidak"/>
    <s v="COD"/>
    <n v="66000"/>
    <s v="-"/>
    <n v="72800"/>
    <x v="20"/>
  </r>
  <r>
    <s v="1360384149"/>
    <d v="2026-07-08T00:00:00"/>
    <s v="MEIKA-BERKARYA"/>
    <s v="Meika Berkarya"/>
    <s v="6287818525580"/>
    <s v="Kab. Kuningan"/>
    <s v="Cilimus"/>
    <s v="Jl. Panawuan Indrapatra, Panawuan, Kec. Cigandamekar, Kabupaten Kuningan, Jawa Barat"/>
    <s v="Agung prasetyo (Rs)"/>
    <s v="6281390146606"/>
    <x v="20"/>
    <s v="Yogyakarta"/>
    <s v="Wirobrajan"/>
    <s v="Jln Sadewo 28 A, Kelurahan Wirobrajan, Kec Wirobrajan"/>
    <n v="1"/>
    <s v="BARANG"/>
    <n v="100"/>
    <n v="0"/>
    <s v="EZ"/>
    <s v="Bulanan"/>
    <s v="1 SET POMPA SEDOT MANUAL (1 POMPA DAN 1 SELANG)"/>
    <m/>
    <n v="20000"/>
    <n v="0"/>
    <n v="0"/>
    <n v="20000"/>
    <m/>
    <s v="Diskon"/>
    <n v="13000"/>
    <n v="7000"/>
    <n v="90000"/>
    <n v="1350"/>
    <m/>
    <m/>
    <m/>
    <s v="HUBUNGI PENERIMA (LANGSUNG ANTAR KE ALAMAT)"/>
    <x v="1"/>
    <m/>
    <s v="VIP"/>
    <m/>
    <m/>
    <s v="Tidak"/>
    <s v="COD"/>
    <n v="70000"/>
    <s v="-"/>
    <n v="81650"/>
    <x v="20"/>
  </r>
  <r>
    <s v="1360379680"/>
    <d v="2026-07-08T00:00:00"/>
    <s v="MEIKA-BERKARYA"/>
    <s v="Meika Berkarya"/>
    <s v="6287818525580"/>
    <s v="Kab. Kuningan"/>
    <s v="Cilimus"/>
    <s v="Jl. Panawuan Indrapatra, Panawuan"/>
    <s v="Waryati(Mar)."/>
    <s v="6282297207695"/>
    <x v="10"/>
    <s v="Kab. Ogan Komering Ulu Timur"/>
    <s v="Belitang Jaya"/>
    <s v="Kecamatan belitang jaya kabupaten ogan komering ulu  timur desa  windusari  blok B RT 02 RW 02(no  sembilan  masuk  daerah  sidodadi  dusun  2)"/>
    <n v="1"/>
    <s v="BARANG"/>
    <n v="100"/>
    <n v="0"/>
    <s v="EZ"/>
    <s v="Bulanan"/>
    <s v="Beli 1 Gratis 1 Sikat Punggug"/>
    <m/>
    <n v="37000"/>
    <n v="0"/>
    <n v="0"/>
    <n v="37000"/>
    <m/>
    <s v="Diskon"/>
    <n v="14800"/>
    <n v="22200"/>
    <n v="107000"/>
    <n v="1605"/>
    <m/>
    <m/>
    <m/>
    <m/>
    <x v="1"/>
    <m/>
    <s v="VIP"/>
    <m/>
    <m/>
    <s v="Tidak"/>
    <s v="COD"/>
    <n v="70000"/>
    <s v="-"/>
    <n v="83195"/>
    <x v="20"/>
  </r>
  <r>
    <s v="1360380360"/>
    <d v="2026-07-08T00:00:00"/>
    <s v="MEIKA-BERKARYA"/>
    <s v="Meika Berkarya"/>
    <s v="6287818525580"/>
    <s v="Kab. Kuningan"/>
    <s v="Cilimus"/>
    <s v="Jl. Panawuan Indrapatra, Panawuan"/>
    <s v="Tya Pak Long (Jj)"/>
    <s v="6281258207909"/>
    <x v="5"/>
    <s v="Kab. Sanggau"/>
    <s v="Entikong"/>
    <s v="Jln. Raya Lintas Malindo, Kelurahan /Desa Entikong RT003 RW 00, Patokan rumah depan Laundry Tina"/>
    <n v="1"/>
    <s v="BARANG"/>
    <n v="100"/>
    <n v="0"/>
    <s v="EZ"/>
    <s v="Bulanan"/>
    <s v="Beli 1 Gratis 1 Sikat Punggug"/>
    <m/>
    <n v="60000"/>
    <n v="0"/>
    <n v="0"/>
    <n v="60000"/>
    <m/>
    <s v="Diskon"/>
    <n v="24000"/>
    <n v="36000"/>
    <n v="130000"/>
    <n v="1950"/>
    <m/>
    <m/>
    <m/>
    <m/>
    <x v="1"/>
    <m/>
    <s v="VIP"/>
    <m/>
    <m/>
    <s v="Tidak"/>
    <s v="COD"/>
    <n v="70000"/>
    <s v="-"/>
    <n v="92050"/>
    <x v="20"/>
  </r>
  <r>
    <s v="1360387014"/>
    <d v="2026-07-08T00:00:00"/>
    <s v="MEIKA-BERKARYA"/>
    <s v="Meika Berkarya"/>
    <s v="6287818525580"/>
    <s v="Kab. Kuningan"/>
    <s v="Cilimus"/>
    <s v="Jl. Panawuan Indrapatra, Panawuan"/>
    <s v="Ismet Usman (ib)"/>
    <s v="6282390539637"/>
    <x v="11"/>
    <s v="Kab. Bone Bolango"/>
    <s v="Suwawa"/>
    <s v="Depan kos an tsaqib Ds Huluduotamo Kec Suwawa Bone Bolango"/>
    <n v="1"/>
    <s v="BARANG"/>
    <n v="100"/>
    <n v="0"/>
    <s v="EZ"/>
    <s v="Bulanan"/>
    <s v="Beli 1 Gratis 1 Sikat Punggug"/>
    <m/>
    <n v="77000"/>
    <n v="0"/>
    <n v="0"/>
    <n v="77000"/>
    <m/>
    <s v="Diskon"/>
    <n v="30800"/>
    <n v="46200"/>
    <n v="147000"/>
    <n v="2205"/>
    <m/>
    <m/>
    <m/>
    <m/>
    <x v="1"/>
    <m/>
    <s v="VIP"/>
    <m/>
    <m/>
    <s v="Tidak"/>
    <s v="COD"/>
    <n v="70000"/>
    <s v="-"/>
    <n v="98595"/>
    <x v="20"/>
  </r>
  <r>
    <s v="1358328208"/>
    <d v="2026-07-08T00:00:00"/>
    <s v="MEIKA-BERKARYA"/>
    <s v="Meika Berkarya"/>
    <s v="6287818525580"/>
    <s v="Kab. Kuningan"/>
    <s v="Cilimus"/>
    <s v="Jl. Panawuan Indrapatra, Panawuan"/>
    <s v="Syahril (Jj)"/>
    <s v="628126640412"/>
    <x v="6"/>
    <s v="Padang"/>
    <s v="Padang Barat"/>
    <s v="Toko Varent Sport Jln. Permindo No 55 B Kelurahan Kampung Jao Kec Padang Barat"/>
    <n v="1"/>
    <s v="BARANG"/>
    <n v="100"/>
    <n v="0"/>
    <s v="EZ"/>
    <s v="Bulanan"/>
    <s v="Beli 1 Gratis 1 Sikat Punggug"/>
    <m/>
    <n v="38000"/>
    <n v="0"/>
    <n v="0"/>
    <n v="38000"/>
    <m/>
    <s v="Diskon"/>
    <n v="15200"/>
    <n v="22800"/>
    <n v="108000"/>
    <n v="1620"/>
    <m/>
    <m/>
    <m/>
    <m/>
    <x v="1"/>
    <m/>
    <s v="VIP"/>
    <m/>
    <m/>
    <s v="Tidak"/>
    <s v="COD"/>
    <n v="70000"/>
    <s v="-"/>
    <n v="83580"/>
    <x v="20"/>
  </r>
  <r>
    <s v="1358349801"/>
    <d v="2026-07-08T00:00:00"/>
    <s v="MEIKA-BERKARYA"/>
    <s v="Meika Berkarya"/>
    <s v="6287818525580"/>
    <s v="Kab. Kuningan"/>
    <s v="Cilimus"/>
    <s v="Jl. Panawuan Indrapatra, Panawuan"/>
    <s v="Saleh(Mar)."/>
    <s v="6285758775802"/>
    <x v="10"/>
    <s v="Palembang"/>
    <s v="Kertapati"/>
    <s v="Jln ki kemas rindo rt41.rw07.kel.ogan baru.kec.kertapati.kota.palembang.prov.sumsel(Bedeng kuburan)"/>
    <n v="1"/>
    <s v="BARANG"/>
    <n v="100"/>
    <n v="0"/>
    <s v="EZ"/>
    <s v="Bulanan"/>
    <s v="Beli 1 Gratis 1 Sikat Punggug"/>
    <m/>
    <n v="29000"/>
    <n v="0"/>
    <n v="0"/>
    <n v="29000"/>
    <m/>
    <s v="Diskon"/>
    <n v="11600"/>
    <n v="17400"/>
    <n v="99000"/>
    <n v="1485"/>
    <m/>
    <m/>
    <m/>
    <m/>
    <x v="1"/>
    <m/>
    <s v="VIP"/>
    <m/>
    <m/>
    <s v="Tidak"/>
    <s v="COD"/>
    <n v="70000"/>
    <s v="-"/>
    <n v="80115"/>
    <x v="20"/>
  </r>
  <r>
    <s v="1360397350"/>
    <d v="2026-07-08T00:00:00"/>
    <s v="MEIKA-BERKARYA"/>
    <s v="Meika Berkarya"/>
    <s v="6287818525580"/>
    <s v="Kab. Kuningan"/>
    <s v="Cilimus"/>
    <s v="Jl. Panawuan Indrapatra, Panawuan"/>
    <s v="Deky Arikalang Od."/>
    <s v="6282347604761"/>
    <x v="3"/>
    <s v="Kab. Minahasa Tenggara"/>
    <s v="Tombatu Utara"/>
    <s v="Desa Tombatu Dua Barat Jaga IV Komplek Gereja Galilea DEKAT MARLON MOTOR Kec Tombatu Utara (DIANTAR LANGSUNG KE ALAMAT PENERIMA)."/>
    <n v="1"/>
    <s v="BARANG"/>
    <n v="100"/>
    <n v="0"/>
    <s v="EZ"/>
    <s v="Bulanan"/>
    <s v="Beli 2 Gratis 2 Sikat Punggug"/>
    <m/>
    <n v="102000"/>
    <n v="0"/>
    <n v="0"/>
    <n v="102000"/>
    <m/>
    <s v="Diskon"/>
    <n v="40800"/>
    <n v="61200"/>
    <n v="205000"/>
    <n v="3075"/>
    <m/>
    <m/>
    <m/>
    <m/>
    <x v="1"/>
    <m/>
    <s v="VIP"/>
    <m/>
    <m/>
    <s v="Tidak"/>
    <s v="COD"/>
    <n v="103000"/>
    <s v="-"/>
    <n v="140725"/>
    <x v="20"/>
  </r>
  <r>
    <s v="1360398617"/>
    <d v="2026-07-08T00:00:00"/>
    <s v="MEIKA-BERKARYA"/>
    <s v="Meika Berkarya"/>
    <s v="6287818525580"/>
    <s v="Kab. Kuningan"/>
    <s v="Cilimus"/>
    <s v="Jl. Panawuan Indrapatra, Panawuan"/>
    <s v="MUS FANGGIDAE(Mar)."/>
    <s v="6281339421234"/>
    <x v="1"/>
    <s v="Kupang"/>
    <s v="Oebobo"/>
    <s v="DEPOT MANNA.   JL W J LALAMENTIK 95 J KUPANG NTT(RUMAHH MAKAN DEPOT MANNA)"/>
    <n v="1"/>
    <s v="BARANG"/>
    <n v="100"/>
    <n v="0"/>
    <s v="EZ"/>
    <s v="Bulanan"/>
    <s v="Beli 1 Gratis 1 Sikat Punggug"/>
    <m/>
    <n v="64000"/>
    <n v="0"/>
    <n v="0"/>
    <n v="64000"/>
    <m/>
    <s v="Diskon"/>
    <n v="25600"/>
    <n v="38400"/>
    <n v="100000"/>
    <n v="1500"/>
    <m/>
    <m/>
    <m/>
    <m/>
    <x v="1"/>
    <m/>
    <s v="VIP"/>
    <m/>
    <m/>
    <s v="Tidak"/>
    <s v="COD"/>
    <n v="36000"/>
    <s v="-"/>
    <n v="60100"/>
    <x v="20"/>
  </r>
  <r>
    <s v="1360388236"/>
    <d v="2026-07-08T00:00:00"/>
    <s v="MEIKA-BERKARYA"/>
    <s v="Meika Berkarya"/>
    <s v="6287818525580"/>
    <s v="Kab. Kuningan"/>
    <s v="Cilimus"/>
    <s v="Jl. Panawuan Indrapatra, Panawuan"/>
    <s v="H. Syafruddin .SE (ib)"/>
    <s v="6281371174422"/>
    <x v="6"/>
    <s v="Kab. Dharmasraya"/>
    <s v="Sungai Rumbai"/>
    <s v="Pangkalan Gas LPG Jln Tengku Kerjaan No. 87 Sungai Rumbai, Kecamatan Sungai Rumbai, Kab Dharmasraya, Sumatera Barat"/>
    <n v="1"/>
    <s v="BARANG"/>
    <n v="100"/>
    <n v="0"/>
    <s v="EZ"/>
    <s v="Bulanan"/>
    <s v="Beli 1 Gratis 1 Sikat Punggug"/>
    <m/>
    <n v="50000"/>
    <n v="0"/>
    <n v="0"/>
    <n v="50000"/>
    <m/>
    <s v="Diskon"/>
    <n v="20000"/>
    <n v="30000"/>
    <n v="120000"/>
    <n v="1800"/>
    <m/>
    <m/>
    <m/>
    <m/>
    <x v="1"/>
    <m/>
    <s v="VIP"/>
    <m/>
    <m/>
    <s v="Tidak"/>
    <s v="COD"/>
    <n v="70000"/>
    <s v="-"/>
    <n v="88200"/>
    <x v="20"/>
  </r>
  <r>
    <s v="1360357931"/>
    <d v="2026-07-08T00:00:00"/>
    <s v="MEIKA-BERKARYA"/>
    <s v="Meika Berkarya"/>
    <s v="6287818525580"/>
    <s v="Kab. Kuningan"/>
    <s v="Cilimus"/>
    <s v="Jl. Panawuan Indrapatra, Panawuan"/>
    <s v="Alya Saifana (Kin)"/>
    <s v="6281341718550"/>
    <x v="23"/>
    <s v="Kab. Konawe"/>
    <s v="Unaaha"/>
    <s v="Jl.Ronga No. 1 (Perempatan BTN SATRIA) Kelurahan Asambu"/>
    <n v="1"/>
    <s v="BARANG"/>
    <n v="100"/>
    <n v="0"/>
    <s v="EZ"/>
    <s v="Bulanan"/>
    <s v="Beli 1 Gratis 1 Sikat Punggug"/>
    <m/>
    <n v="85000"/>
    <n v="0"/>
    <n v="0"/>
    <n v="85000"/>
    <m/>
    <s v="Diskon"/>
    <n v="34000"/>
    <n v="51000"/>
    <n v="155000"/>
    <n v="2325"/>
    <m/>
    <m/>
    <m/>
    <m/>
    <x v="1"/>
    <m/>
    <s v="VIP"/>
    <m/>
    <m/>
    <s v="Tidak"/>
    <s v="COD"/>
    <n v="70000"/>
    <s v="-"/>
    <n v="101675"/>
    <x v="20"/>
  </r>
  <r>
    <s v="1360415049"/>
    <d v="2026-07-08T00:00:00"/>
    <s v="MEIKA-BERKARYA"/>
    <s v="Meika Berkarya"/>
    <s v="6287818525580"/>
    <s v="Kab. Kuningan"/>
    <s v="Cilimus"/>
    <s v="Jl. Panawuan Indrapatra, Panawuan"/>
    <s v="I Made Sudiawan (PS)"/>
    <s v="6287763441512"/>
    <x v="12"/>
    <s v="Kab. Buleleng"/>
    <s v="Buleleng"/>
    <s v="Jl. Setiabudi 90 Singaraja Kelurahan. Penarukan (Bengkel sepeda motor sebelah dragel seluler, ANTRAKN LANGSUNG KE ALAMAT)"/>
    <n v="1"/>
    <s v="BARANG"/>
    <n v="100"/>
    <n v="0"/>
    <s v="EZ"/>
    <s v="Bulanan"/>
    <s v="Beli 1 Gratis 1 Sikat Punggug"/>
    <m/>
    <n v="38000"/>
    <n v="0"/>
    <n v="0"/>
    <n v="38000"/>
    <m/>
    <s v="Diskon"/>
    <n v="15200"/>
    <n v="22800"/>
    <n v="108000"/>
    <n v="1620"/>
    <m/>
    <m/>
    <m/>
    <m/>
    <x v="1"/>
    <m/>
    <s v="VIP"/>
    <m/>
    <m/>
    <s v="Tidak"/>
    <s v="COD"/>
    <n v="70000"/>
    <s v="-"/>
    <n v="83580"/>
    <x v="20"/>
  </r>
  <r>
    <s v="1360356963"/>
    <d v="2026-07-08T00:00:00"/>
    <s v="MEIKA-BERKARYA"/>
    <s v="Meika Berkarya"/>
    <s v="6287818525580"/>
    <s v="Kab. Kuningan"/>
    <s v="Cilimus"/>
    <s v="Jl. Panawuan Indrapatra, Panawuan"/>
    <s v="Elinaryon (Kin)"/>
    <s v="6285278132346"/>
    <x v="27"/>
    <s v="Kab. Indragiri Hulu"/>
    <s v="Batang Cenaku"/>
    <s v="Desa Puntianai RT 02 RW 01, Jln. Lintas Selatan, Dekat Klinik Azzahra"/>
    <n v="1"/>
    <s v="BARANG"/>
    <n v="100"/>
    <n v="0"/>
    <s v="EZ"/>
    <s v="Bulanan"/>
    <s v="Beli 2 Gratis 2 Sikat Punggug"/>
    <m/>
    <n v="51000"/>
    <n v="0"/>
    <n v="0"/>
    <n v="51000"/>
    <m/>
    <s v="Diskon"/>
    <n v="20400"/>
    <n v="30600"/>
    <n v="166000"/>
    <n v="2490"/>
    <m/>
    <m/>
    <m/>
    <m/>
    <x v="1"/>
    <m/>
    <s v="VIP"/>
    <m/>
    <m/>
    <s v="Tidak"/>
    <s v="COD"/>
    <n v="115000"/>
    <s v="-"/>
    <n v="132910"/>
    <x v="20"/>
  </r>
  <r>
    <s v="1360418175"/>
    <d v="2026-07-08T00:00:00"/>
    <s v="MEIKA-BERKARYA"/>
    <s v="Meika Berkarya"/>
    <s v="6287818525580"/>
    <s v="Kab. Kuningan"/>
    <s v="Cilimus"/>
    <s v="Jl. Panawuan Indrapatra, Panawuan"/>
    <s v="Nia (IR)"/>
    <s v="6285256331970"/>
    <x v="14"/>
    <s v="Kab. Toraja Utara"/>
    <s v="Tallunglipu"/>
    <s v="Lorong Penggadaian Jalan Tedong Balian Kelurahan Rantepaku Kec Tallung Lipu (Dekat Pondok Jaya, Pasar Bolu Rantepao)"/>
    <n v="1"/>
    <s v="BARANG"/>
    <n v="100"/>
    <n v="0"/>
    <s v="EZ"/>
    <s v="Bulanan"/>
    <s v="Beli 1 Gratis 1 Sikat Punggug"/>
    <m/>
    <n v="65000"/>
    <n v="0"/>
    <n v="0"/>
    <n v="65000"/>
    <m/>
    <s v="Diskon"/>
    <n v="26000"/>
    <n v="39000"/>
    <n v="135000"/>
    <n v="2025"/>
    <m/>
    <m/>
    <m/>
    <m/>
    <x v="1"/>
    <m/>
    <s v="VIP"/>
    <m/>
    <m/>
    <s v="Tidak"/>
    <s v="COD"/>
    <n v="70000"/>
    <s v="-"/>
    <n v="93975"/>
    <x v="20"/>
  </r>
  <r>
    <s v="1359235184"/>
    <d v="2026-07-08T00:00:00"/>
    <s v="MEIKA-BERKARYA"/>
    <s v="Meika Berkarya"/>
    <s v="6287818525580"/>
    <s v="Kab. Kuningan"/>
    <s v="Cilimus"/>
    <s v="Jl. Panawuan Indrapatra, Panawuan"/>
    <s v="Mada purba(Mar)."/>
    <s v="6281389503251"/>
    <x v="24"/>
    <s v="Jakarta Timur"/>
    <s v="Kramatjati"/>
    <s v="jl Dewi Sartika 2 GG Arus no 116 Kel.Cawang RT04 RW:02 Kec.Kramat jati Kab.Kramat jati Prov.DKI Jakarta"/>
    <n v="1"/>
    <s v="BARANG"/>
    <n v="100"/>
    <n v="0"/>
    <s v="EZ"/>
    <s v="Bulanan"/>
    <s v="Beli 1 Gratis 1 Sikat Punggug"/>
    <m/>
    <n v="14000"/>
    <n v="0"/>
    <n v="0"/>
    <n v="14000"/>
    <m/>
    <s v="Diskon"/>
    <n v="8000"/>
    <n v="6000"/>
    <n v="84000"/>
    <n v="1260"/>
    <m/>
    <m/>
    <m/>
    <m/>
    <x v="1"/>
    <m/>
    <s v="VIP"/>
    <m/>
    <m/>
    <s v="Tidak"/>
    <s v="COD"/>
    <n v="70000"/>
    <s v="-"/>
    <n v="76740"/>
    <x v="20"/>
  </r>
  <r>
    <s v="1360360310"/>
    <d v="2026-07-08T00:00:00"/>
    <s v="MEIKA-BERKARYA"/>
    <s v="Meika Berkarya"/>
    <s v="6287818525580"/>
    <s v="Kab. Kuningan"/>
    <s v="Cilimus"/>
    <s v="Jl. Panawuan Indrapatra, Panawuan, Kec. Cigandamekar, Kabupaten Kuningan, Jawa Barat"/>
    <s v="Achmad balle (rz)"/>
    <s v="6288808910924"/>
    <x v="24"/>
    <s v="Jakarta Selatan"/>
    <s v="Tebet"/>
    <s v="Jl Dr Saharjo Gg Sawo 1 No 21 RT 007 RW 010 Desa Manggarai Selatan, Kec Tebet"/>
    <n v="1"/>
    <s v="BARANG"/>
    <n v="100"/>
    <n v="0"/>
    <s v="EZ"/>
    <s v="Bulanan"/>
    <s v="1 SET GIGI PALSU"/>
    <m/>
    <n v="14000"/>
    <n v="0"/>
    <n v="0"/>
    <n v="14000"/>
    <m/>
    <s v="Diskon"/>
    <n v="8000"/>
    <n v="6000"/>
    <n v="72000"/>
    <n v="1080"/>
    <m/>
    <m/>
    <m/>
    <s v="HUBUNGI PENERIMA (LANGSUNG ANTAR KE ALAMAT)"/>
    <x v="1"/>
    <m/>
    <s v="VIP"/>
    <m/>
    <m/>
    <s v="Tidak"/>
    <s v="COD"/>
    <n v="58000"/>
    <s v="-"/>
    <n v="64920"/>
    <x v="20"/>
  </r>
  <r>
    <s v="1360375150"/>
    <d v="2026-07-08T00:00:00"/>
    <s v="MEIKA-BERKARYA"/>
    <s v="Meika Berkarya"/>
    <s v="6287818525580"/>
    <s v="Kab. Kuningan"/>
    <s v="Cilimus"/>
    <s v="Jl. Panawuan Indrapatra, Panawuan"/>
    <s v="Abd Asis Od."/>
    <s v="6285340354541"/>
    <x v="14"/>
    <s v="Kab. Bulukumba"/>
    <s v="Bonto Tiro"/>
    <s v="Dusun Bontomonro Desa Batang Kec Bontotiro (DIANTAR LANGSUNG KE ALAMAT PENERIMA) Rt 01 Rw 01 Dekat Masjid Almunawwarah Bontomonro Desa Batang."/>
    <n v="1"/>
    <s v="BARANG"/>
    <n v="100"/>
    <n v="0"/>
    <s v="EZ"/>
    <s v="Bulanan"/>
    <s v="Beli 1 Pembesar Layar Hp"/>
    <m/>
    <n v="65000"/>
    <n v="0"/>
    <n v="0"/>
    <n v="65000"/>
    <m/>
    <s v="Diskon"/>
    <n v="26000"/>
    <n v="39000"/>
    <n v="135000"/>
    <n v="2025"/>
    <m/>
    <m/>
    <m/>
    <m/>
    <x v="1"/>
    <m/>
    <s v="VIP"/>
    <m/>
    <m/>
    <s v="Tidak"/>
    <s v="COD"/>
    <n v="70000"/>
    <s v="-"/>
    <n v="93975"/>
    <x v="20"/>
  </r>
  <r>
    <s v="1358971873"/>
    <d v="2026-07-08T00:00:00"/>
    <s v="MEIKA-BERKARYA"/>
    <s v="Meika Berkarya"/>
    <s v="6287818525580"/>
    <s v="Kab. Kuningan"/>
    <s v="Cilimus"/>
    <s v="Jl. Panawuan Indrapatra, Panawuan"/>
    <s v="Abd Haris (Jj)"/>
    <s v="6285696739522"/>
    <x v="14"/>
    <s v="Kab. Takalar"/>
    <s v="Polongbangkeng Utara - Polongbangkeng Timur"/>
    <s v="Kelurahan /Desa Towata Dusun Jene Tallasa RT 002 RW 002 Takalar"/>
    <n v="1"/>
    <s v="BARANG"/>
    <n v="100"/>
    <n v="0"/>
    <s v="EZ"/>
    <s v="Bulanan"/>
    <s v="Beli 1 Gratis 1 Sikat Punggug"/>
    <m/>
    <n v="61000"/>
    <n v="0"/>
    <n v="0"/>
    <n v="61000"/>
    <m/>
    <s v="Diskon"/>
    <n v="24400"/>
    <n v="36600"/>
    <n v="131000"/>
    <n v="1965"/>
    <m/>
    <m/>
    <m/>
    <m/>
    <x v="1"/>
    <m/>
    <s v="VIP"/>
    <m/>
    <m/>
    <s v="Tidak"/>
    <s v="COD"/>
    <n v="70000"/>
    <s v="-"/>
    <n v="92435"/>
    <x v="20"/>
  </r>
  <r>
    <s v="1360407232"/>
    <d v="2026-07-08T00:00:00"/>
    <s v="MEIKA-BERKARYA"/>
    <s v="Meika Berkarya"/>
    <s v="6287818525580"/>
    <s v="Kab. Kuningan"/>
    <s v="Cilimus"/>
    <s v="Jl. Panawuan Indrapatra, Panawuan"/>
    <s v="Wayan Suardi (Jj)"/>
    <s v="6281339685009"/>
    <x v="12"/>
    <s v="Kab. Jembrana"/>
    <s v="Negara"/>
    <s v="Jln. Bougenvill No. 106 Perumnas Baler Bale Agung, Kelurahan /Desa Baler Bale Agung, Kec. Negara"/>
    <n v="1"/>
    <s v="BARANG"/>
    <n v="100"/>
    <n v="0"/>
    <s v="EZ"/>
    <s v="Bulanan"/>
    <s v="Beli 1 Gratis 1 Sikat Punggug"/>
    <m/>
    <n v="38000"/>
    <n v="0"/>
    <n v="0"/>
    <n v="38000"/>
    <m/>
    <s v="Diskon"/>
    <n v="15200"/>
    <n v="22800"/>
    <n v="108000"/>
    <n v="1620"/>
    <m/>
    <m/>
    <m/>
    <m/>
    <x v="1"/>
    <m/>
    <s v="VIP"/>
    <m/>
    <m/>
    <s v="Tidak"/>
    <s v="COD"/>
    <n v="70000"/>
    <s v="-"/>
    <n v="83580"/>
    <x v="20"/>
  </r>
  <r>
    <s v="1360360467"/>
    <d v="2026-07-08T00:00:00"/>
    <s v="MEIKA-BERKARYA"/>
    <s v="Meika Berkarya"/>
    <s v="6287818525580"/>
    <s v="Kab. Kuningan"/>
    <s v="Cilimus"/>
    <s v="Jl. Panawuan Indrapatra, Panawuan"/>
    <s v="Lalu Ridwan (IR)"/>
    <s v="6281917175004"/>
    <x v="2"/>
    <s v="Kab. Lombok Tengah"/>
    <s v="Praya Tengah"/>
    <s v="Desa Beraim Kecamatan Praya Tengah (Selatan Masjid Jorong)"/>
    <n v="1"/>
    <s v="BARANG"/>
    <n v="100"/>
    <n v="0"/>
    <s v="EZ"/>
    <s v="Bulanan"/>
    <s v="Beli 1 Gratis 1 Sikat Punggug"/>
    <m/>
    <n v="46000"/>
    <n v="0"/>
    <n v="0"/>
    <n v="46000"/>
    <m/>
    <s v="Diskon"/>
    <n v="18400"/>
    <n v="27600"/>
    <n v="116000"/>
    <n v="1740"/>
    <m/>
    <m/>
    <m/>
    <m/>
    <x v="1"/>
    <m/>
    <s v="VIP"/>
    <m/>
    <m/>
    <s v="Tidak"/>
    <s v="COD"/>
    <n v="70000"/>
    <s v="-"/>
    <n v="86660"/>
    <x v="20"/>
  </r>
  <r>
    <s v="1360364123"/>
    <d v="2026-07-08T00:00:00"/>
    <s v="MEIKA-BERKARYA"/>
    <s v="Meika Berkarya"/>
    <s v="6287818525580"/>
    <s v="Kab. Kuningan"/>
    <s v="Cilimus"/>
    <s v="Jl. Panawuan Indrapatra, Panawuan"/>
    <s v="Ibu yuli (ib)"/>
    <s v="6282392870412"/>
    <x v="31"/>
    <s v="Batam"/>
    <s v="Sagulung"/>
    <s v="Perum.green.laguna b1 no 2..trans barelang batam"/>
    <n v="1"/>
    <s v="BARANG"/>
    <n v="100"/>
    <n v="6500000"/>
    <s v="EZ"/>
    <s v="Bulanan"/>
    <s v="Beli 1 Gratis 1 Sikat Punggug"/>
    <s v="KEPERLUAN KOSMETIK"/>
    <n v="37000"/>
    <n v="0"/>
    <n v="0"/>
    <n v="37000"/>
    <m/>
    <s v="Diskon"/>
    <n v="14800"/>
    <n v="22200"/>
    <n v="107000"/>
    <n v="1605"/>
    <m/>
    <m/>
    <m/>
    <m/>
    <x v="1"/>
    <m/>
    <s v="VIP"/>
    <m/>
    <m/>
    <s v="Tidak"/>
    <s v="COD"/>
    <n v="70000"/>
    <s v="-"/>
    <n v="83195"/>
    <x v="20"/>
  </r>
  <r>
    <s v="1360232335"/>
    <d v="2026-07-08T00:00:00"/>
    <s v="MEIKA-BERKARYA"/>
    <s v="Meika Berkarya"/>
    <s v="6287818525580"/>
    <s v="Kab. Kuningan"/>
    <s v="Cilimus"/>
    <s v="Jl. Panawuan Indrapatra, Panawuan"/>
    <s v="Yohanis landumarada (IR)"/>
    <s v="6281237053112"/>
    <x v="1"/>
    <s v="Kab. Sumba Timur"/>
    <s v="Lewa"/>
    <s v="RT 06 RW 02 Kelurahan Lewa Paku Kec Lewa"/>
    <n v="1"/>
    <s v="BARANG"/>
    <n v="100"/>
    <n v="0"/>
    <s v="EZ"/>
    <s v="Bulanan"/>
    <s v="Beli 1 Gratis 1 Sikat Punggug"/>
    <m/>
    <n v="85000"/>
    <n v="0"/>
    <n v="0"/>
    <n v="85000"/>
    <m/>
    <s v="Diskon"/>
    <n v="34000"/>
    <n v="51000"/>
    <n v="145000"/>
    <n v="2175"/>
    <m/>
    <m/>
    <m/>
    <m/>
    <x v="1"/>
    <m/>
    <s v="VIP"/>
    <m/>
    <m/>
    <s v="Tidak"/>
    <s v="COD"/>
    <n v="60000"/>
    <s v="-"/>
    <n v="91825"/>
    <x v="20"/>
  </r>
  <r>
    <s v="1360534797"/>
    <d v="2026-07-08T00:00:00"/>
    <s v="MEIKA-BERKARYA"/>
    <s v="Meika Berkarya"/>
    <s v="6287818525580"/>
    <s v="Kab. Kuningan"/>
    <s v="Cilimus"/>
    <s v="Jl. Panawuan Indrapatra, Panawuan"/>
    <s v="Ega sigandi (ib)"/>
    <s v="62895364404654"/>
    <x v="10"/>
    <s v="Palembang"/>
    <s v="Bukitkecil"/>
    <s v="Jln.ki kemas Umar 124 RT 8.  Rw 4 Kel 19 Ilir kecamatan bukit kecil, Palembang"/>
    <n v="1"/>
    <s v="BARANG"/>
    <n v="100"/>
    <n v="0"/>
    <s v="EZ"/>
    <s v="Bulanan"/>
    <s v="Beli 1 Gratis 1 Sikat Punggug"/>
    <m/>
    <n v="29000"/>
    <n v="0"/>
    <n v="0"/>
    <n v="29000"/>
    <m/>
    <s v="Diskon"/>
    <n v="11600"/>
    <n v="17400"/>
    <n v="99000"/>
    <n v="1485"/>
    <m/>
    <m/>
    <m/>
    <m/>
    <x v="1"/>
    <m/>
    <s v="VIP"/>
    <m/>
    <m/>
    <s v="Tidak"/>
    <s v="COD"/>
    <n v="70000"/>
    <s v="-"/>
    <n v="80115"/>
    <x v="20"/>
  </r>
  <r>
    <s v="1360532366"/>
    <d v="2026-07-08T00:00:00"/>
    <s v="MEIKA-BERKARYA"/>
    <s v="Meika Berkarya"/>
    <s v="6287818525580"/>
    <s v="Kab. Kuningan"/>
    <s v="Cilimus"/>
    <s v="Jl. Panawuan Indrapatra, Panawuan"/>
    <s v="Manotar FS(Mar)."/>
    <s v="6281279930783"/>
    <x v="10"/>
    <s v="Palembang"/>
    <s v="Sukarami"/>
    <s v="Jln Perindustrian 2 Rt 060 rw 001 kel kebun bunga kec sukarami Palembang sunselbang"/>
    <n v="1"/>
    <s v="BARANG"/>
    <n v="100"/>
    <n v="0"/>
    <s v="EZ"/>
    <s v="Bulanan"/>
    <s v="Beli 2 Gratis 2 Sikat Punggug"/>
    <m/>
    <n v="29000"/>
    <n v="0"/>
    <n v="0"/>
    <n v="29000"/>
    <m/>
    <s v="Diskon"/>
    <n v="11600"/>
    <n v="17400"/>
    <n v="144000"/>
    <n v="2160"/>
    <m/>
    <m/>
    <m/>
    <m/>
    <x v="1"/>
    <m/>
    <s v="VIP"/>
    <m/>
    <m/>
    <s v="Tidak"/>
    <s v="COD"/>
    <n v="115000"/>
    <s v="-"/>
    <n v="124440"/>
    <x v="20"/>
  </r>
  <r>
    <s v="1360123748"/>
    <d v="2026-07-08T00:00:00"/>
    <s v="MEIKA-BERKARYA"/>
    <s v="Meika Berkarya"/>
    <s v="6287818525580"/>
    <s v="Kab. Kuningan"/>
    <s v="Cilimus"/>
    <s v="Jl. Panawuan Indrapatra, Panawuan"/>
    <s v="dahirin bpk(Mar)."/>
    <s v="6285382440971"/>
    <x v="10"/>
    <s v="Kab. Ogan Komering Ulu Selatan"/>
    <s v="Runjung Agung"/>
    <s v="Desa Air Baru,KC Runjung Agung kab.ogan komering ulu selatan (dpan masjid Baiturrahman desa air baru)"/>
    <n v="1"/>
    <s v="BARANG"/>
    <n v="100"/>
    <n v="0"/>
    <s v="EZ"/>
    <s v="Bulanan"/>
    <s v="Beli 1 Gratis 1 Sikat Punggug"/>
    <m/>
    <n v="37000"/>
    <n v="0"/>
    <n v="0"/>
    <n v="37000"/>
    <m/>
    <s v="Diskon"/>
    <n v="14800"/>
    <n v="22200"/>
    <n v="107000"/>
    <n v="1605"/>
    <m/>
    <m/>
    <m/>
    <m/>
    <x v="1"/>
    <m/>
    <s v="VIP"/>
    <m/>
    <m/>
    <s v="Tidak"/>
    <s v="COD"/>
    <n v="70000"/>
    <s v="-"/>
    <n v="83195"/>
    <x v="20"/>
  </r>
  <r>
    <s v="1360540292"/>
    <d v="2026-07-08T00:00:00"/>
    <s v="MEIKA-BERKARYA"/>
    <s v="Meika Berkarya"/>
    <s v="6287818525580"/>
    <s v="Kab. Kuningan"/>
    <s v="Cilimus"/>
    <s v="Jl. Panawuan Indrapatra, Panawuan"/>
    <s v="Op Juliana br Manurung (ib)"/>
    <s v="6281372598805"/>
    <x v="0"/>
    <s v="Kab. Toba"/>
    <s v="Lumban Julu"/>
    <s v="Lumbanrang desa SIONGGANG Utara kec Lumbanjulu  kab Toba. Samosir rumah dekat Gereja H KI Lumbanrang"/>
    <n v="1"/>
    <s v="BARANG"/>
    <n v="100"/>
    <n v="0"/>
    <s v="EZ"/>
    <s v="Bulanan"/>
    <s v="Beli 1 Gratis 1 Sikat Punggug"/>
    <m/>
    <n v="54000"/>
    <n v="0"/>
    <n v="0"/>
    <n v="54000"/>
    <m/>
    <s v="Diskon"/>
    <n v="21600"/>
    <n v="32400"/>
    <n v="124000"/>
    <n v="1860"/>
    <m/>
    <m/>
    <m/>
    <m/>
    <x v="1"/>
    <m/>
    <s v="VIP"/>
    <m/>
    <m/>
    <s v="Tidak"/>
    <s v="COD"/>
    <n v="70000"/>
    <s v="-"/>
    <n v="89740"/>
    <x v="20"/>
  </r>
  <r>
    <s v="1360535472"/>
    <d v="2026-07-08T00:00:00"/>
    <s v="MEIKA-BERKARYA"/>
    <s v="Meika Berkarya"/>
    <s v="6287818525580"/>
    <s v="Kab. Kuningan"/>
    <s v="Cilimus"/>
    <s v="Jl. Panawuan Indrapatra, Panawuan"/>
    <s v="Abang ale (IR)"/>
    <s v="6282145725222"/>
    <x v="1"/>
    <s v="Kupang"/>
    <s v="Kelapa Lima"/>
    <s v="Jln selat sawu Rt 05 Rw 01 kelurahan pasir panjang Kec kelapa lima"/>
    <n v="1"/>
    <s v="BARANG"/>
    <n v="100"/>
    <n v="0"/>
    <s v="EZ"/>
    <s v="Bulanan"/>
    <s v="Beli 2 Gratis 2 Sikat Punggug"/>
    <m/>
    <n v="64000"/>
    <n v="0"/>
    <n v="0"/>
    <n v="64000"/>
    <m/>
    <s v="Diskon"/>
    <n v="25600"/>
    <n v="38400"/>
    <n v="179000"/>
    <n v="2685"/>
    <m/>
    <m/>
    <m/>
    <m/>
    <x v="1"/>
    <m/>
    <s v="VIP"/>
    <m/>
    <m/>
    <s v="Tidak"/>
    <s v="COD"/>
    <n v="115000"/>
    <s v="-"/>
    <n v="137915"/>
    <x v="20"/>
  </r>
  <r>
    <s v="1360132575"/>
    <d v="2026-07-08T00:00:00"/>
    <s v="MEIKA-BERKARYA"/>
    <s v="Meika Berkarya"/>
    <s v="6287818525580"/>
    <s v="Kab. Kuningan"/>
    <s v="Cilimus"/>
    <s v="Jl. Panawuan Indrapatra, Panawuan"/>
    <s v="Wayan KP (Kin)"/>
    <s v="628175701030"/>
    <x v="2"/>
    <s v="Mataram"/>
    <s v="Cakranegara"/>
    <s v="Jalan Beaq Ganggas 15 Kelurahan Cakranegara Timur, Patokan Di Sebelah Tyana Guest House"/>
    <n v="1"/>
    <s v="BARANG"/>
    <n v="100"/>
    <n v="0"/>
    <s v="EZ"/>
    <s v="Bulanan"/>
    <s v="Beli 1 Gratis 1 Sikat Punggug"/>
    <m/>
    <n v="39000"/>
    <n v="0"/>
    <n v="0"/>
    <n v="39000"/>
    <m/>
    <s v="Diskon"/>
    <n v="15600"/>
    <n v="23400"/>
    <n v="109000"/>
    <n v="1635"/>
    <m/>
    <m/>
    <m/>
    <m/>
    <x v="1"/>
    <m/>
    <s v="VIP"/>
    <m/>
    <m/>
    <s v="Tidak"/>
    <s v="COD"/>
    <n v="70000"/>
    <s v="-"/>
    <n v="83965"/>
    <x v="20"/>
  </r>
  <r>
    <s v="1360511662"/>
    <d v="2026-07-08T00:00:00"/>
    <s v="MEIKA-BERKARYA"/>
    <s v="Meika Berkarya"/>
    <s v="6287818525580"/>
    <s v="Kab. Kuningan"/>
    <s v="Cilimus"/>
    <s v="Jl. Panawuan Indrapatra, Panawuan, Kec. Cigandamekar, Kabupaten Kuningan, Jawa Barat"/>
    <s v="Zaianal./ mamak ALAN (Rs)"/>
    <s v="6282173637948"/>
    <x v="0"/>
    <s v="Kab. Deli Serdang"/>
    <s v="Sunggal"/>
    <s v="Jln Serasi Psr 8, Perumahan Krio Lestari Blok B 01, Desa Sei Semayang (Disamping tanah kosong, depan jualan toko sembako) Kec Sunggal"/>
    <n v="1"/>
    <s v="BARANG"/>
    <n v="100"/>
    <n v="0"/>
    <s v="EZ"/>
    <s v="Bulanan"/>
    <s v="1 SET GIGI PALSU"/>
    <m/>
    <n v="54000"/>
    <n v="0"/>
    <n v="0"/>
    <n v="54000"/>
    <m/>
    <s v="Diskon"/>
    <n v="21600"/>
    <n v="32400"/>
    <n v="102000"/>
    <n v="1530"/>
    <m/>
    <m/>
    <m/>
    <s v="HUBUNGI PENERIMA (LANGSUNG ANTAR KE ALAMAT)"/>
    <x v="1"/>
    <m/>
    <s v="VIP"/>
    <m/>
    <m/>
    <s v="Tidak"/>
    <s v="COD"/>
    <n v="48000"/>
    <s v="-"/>
    <n v="68070"/>
    <x v="20"/>
  </r>
  <r>
    <s v="1360509527"/>
    <d v="2026-07-08T00:00:00"/>
    <s v="MEIKA-BERKARYA"/>
    <s v="Meika Berkarya"/>
    <s v="6287818525580"/>
    <s v="Kab. Kuningan"/>
    <s v="Cilimus"/>
    <s v="Jl. Panawuan Indrapatra, Panawuan"/>
    <s v="Ni Luh Supartini (Kin)"/>
    <s v="6281338187887"/>
    <x v="12"/>
    <s v="Kab. Karangasem"/>
    <s v="Manggis"/>
    <s v="Jln. Raya Ulakan, Timur Pasar Ulakan, Sebelah Timur Foto Copy Sambas, Kel/Desa Ulakan"/>
    <n v="1"/>
    <s v="BARANG"/>
    <n v="100"/>
    <n v="0"/>
    <s v="EZ"/>
    <s v="Bulanan"/>
    <s v="Beli 1 Gratis 1 Sikat Punggug"/>
    <m/>
    <n v="38000"/>
    <n v="0"/>
    <n v="0"/>
    <n v="38000"/>
    <m/>
    <s v="Diskon"/>
    <n v="15200"/>
    <n v="22800"/>
    <n v="108000"/>
    <n v="1620"/>
    <m/>
    <m/>
    <m/>
    <m/>
    <x v="1"/>
    <m/>
    <s v="VIP"/>
    <m/>
    <m/>
    <s v="Tidak"/>
    <s v="COD"/>
    <n v="70000"/>
    <s v="-"/>
    <n v="83580"/>
    <x v="20"/>
  </r>
  <r>
    <s v="1360514426"/>
    <d v="2026-07-08T00:00:00"/>
    <s v="MEIKA-BERKARYA"/>
    <s v="Meika Berkarya"/>
    <s v="6287818525580"/>
    <s v="Kab. Kuningan"/>
    <s v="Cilimus"/>
    <s v="Jl. Panawuan Indrapatra, Panawuan"/>
    <s v="Sukardi Mokoagow (Kin)"/>
    <s v="6285242116380"/>
    <x v="3"/>
    <s v="Kab. Minahasa Tenggara"/>
    <s v="Ratatotok"/>
    <s v="Kel/Desa Ratatotok, Jaga 2 Ada Depot Air (Aditia) Lorong Siswa"/>
    <n v="1"/>
    <s v="BARANG"/>
    <n v="100"/>
    <n v="0"/>
    <s v="EZ"/>
    <s v="Bulanan"/>
    <s v="Beli 1 Gratis 1 Sikat Punggug"/>
    <m/>
    <n v="72000"/>
    <n v="0"/>
    <n v="0"/>
    <n v="72000"/>
    <m/>
    <s v="Diskon"/>
    <n v="28800"/>
    <n v="43200"/>
    <n v="142000"/>
    <n v="2130"/>
    <m/>
    <m/>
    <m/>
    <m/>
    <x v="1"/>
    <m/>
    <s v="VIP"/>
    <m/>
    <m/>
    <s v="Tidak"/>
    <s v="COD"/>
    <n v="70000"/>
    <s v="-"/>
    <n v="96670"/>
    <x v="20"/>
  </r>
  <r>
    <s v="1360136537"/>
    <d v="2026-07-08T00:00:00"/>
    <s v="MEIKA-BERKARYA"/>
    <s v="Meika Berkarya"/>
    <s v="6287818525580"/>
    <s v="Kab. Kuningan"/>
    <s v="Cilimus"/>
    <s v="Jl. Panawuan Indrapatra, Panawuan"/>
    <s v="Ninda (IR)"/>
    <s v="6281284509871"/>
    <x v="1"/>
    <s v="Kab. Sumba Timur"/>
    <s v="Lewa"/>
    <s v="Jl. Pemetikarata RT 11 RW 04 Kelurahan Lewa Paku Kec Lewa"/>
    <n v="1"/>
    <s v="BARANG"/>
    <n v="100"/>
    <n v="0"/>
    <s v="EZ"/>
    <s v="Bulanan"/>
    <s v="Beli 1 Gratis 1 Sikat Punggug"/>
    <m/>
    <n v="85000"/>
    <n v="0"/>
    <n v="0"/>
    <n v="85000"/>
    <m/>
    <s v="Diskon"/>
    <n v="34000"/>
    <n v="51000"/>
    <n v="155000"/>
    <n v="2325"/>
    <m/>
    <m/>
    <m/>
    <m/>
    <x v="1"/>
    <m/>
    <s v="VIP"/>
    <m/>
    <m/>
    <s v="Tidak"/>
    <s v="COD"/>
    <n v="70000"/>
    <s v="-"/>
    <n v="101675"/>
    <x v="20"/>
  </r>
  <r>
    <s v="1360517403"/>
    <d v="2026-07-08T00:00:00"/>
    <s v="MEIKA-BERKARYA"/>
    <s v="Meika Berkarya"/>
    <s v="6287818525580"/>
    <s v="Kab. Kuningan"/>
    <s v="Cilimus"/>
    <s v="Jl. Panawuan Indrapatra, Panawuan"/>
    <s v="Welmi Katiandagho (Kin)"/>
    <s v="6281298266756"/>
    <x v="3"/>
    <s v="Kab. Kep. Siau Tagulandang Biaro"/>
    <s v="Siau Barat Selatan"/>
    <s v="Jln. Pantei Singkaha, Depan GPDI Talawid Lindongan 1, Kampung/Desa Mahuneni"/>
    <n v="1"/>
    <s v="BARANG"/>
    <n v="100"/>
    <n v="0"/>
    <s v="EZ"/>
    <s v="Bulanan"/>
    <s v="Beli 1 Gratis 1 Sikat Punggug"/>
    <m/>
    <n v="114000"/>
    <n v="0"/>
    <n v="0"/>
    <n v="114000"/>
    <m/>
    <s v="Diskon"/>
    <n v="45600"/>
    <n v="68400"/>
    <n v="184000"/>
    <n v="2760"/>
    <m/>
    <m/>
    <m/>
    <m/>
    <x v="1"/>
    <m/>
    <s v="VIP"/>
    <m/>
    <m/>
    <s v="Tidak"/>
    <s v="COD"/>
    <n v="70000"/>
    <s v="-"/>
    <n v="112840"/>
    <x v="20"/>
  </r>
  <r>
    <s v="1360565205"/>
    <d v="2026-07-08T00:00:00"/>
    <s v="MEIKA-BERKARYA"/>
    <s v="Meika Berkarya"/>
    <s v="6287818525580"/>
    <s v="Kab. Kuningan"/>
    <s v="Cilimus"/>
    <s v="Jl. Panawuan Indrapatra, Panawuan"/>
    <s v="R Tati Hendrawati Ningsih (Jj)"/>
    <s v="6282187134448"/>
    <x v="3"/>
    <s v="Manado"/>
    <s v="Tikala"/>
    <s v="Jln. Tikala Ares No. 25 Kost Leilem Jaya Manado Kelurahan /Desa Tikala Ares"/>
    <n v="1"/>
    <s v="BARANG"/>
    <n v="100"/>
    <n v="0"/>
    <s v="EZ"/>
    <s v="Bulanan"/>
    <s v="Beli 1 Gratis 1 Sikat Punggug"/>
    <m/>
    <n v="64000"/>
    <n v="0"/>
    <n v="0"/>
    <n v="64000"/>
    <m/>
    <s v="Diskon"/>
    <n v="25600"/>
    <n v="38400"/>
    <n v="134000"/>
    <n v="2010"/>
    <m/>
    <m/>
    <m/>
    <m/>
    <x v="1"/>
    <m/>
    <s v="VIP"/>
    <m/>
    <m/>
    <s v="Tidak"/>
    <s v="COD"/>
    <n v="70000"/>
    <s v="-"/>
    <n v="93590"/>
    <x v="20"/>
  </r>
  <r>
    <s v="1360561867"/>
    <d v="2026-07-08T00:00:00"/>
    <s v="MEIKA-BERKARYA"/>
    <s v="Meika Berkarya"/>
    <s v="6287818525580"/>
    <s v="Kab. Kuningan"/>
    <s v="Cilimus"/>
    <s v="Jl. Panawuan Indrapatra, Panawuan"/>
    <s v="Hidayat (Kin)"/>
    <s v="6281264809690"/>
    <x v="0"/>
    <s v="Kab. Humbang Hasundutan"/>
    <s v="Dolok Sanggul"/>
    <s v="Huta Sirogos Desa Huta Gurgur, Jalan Bakara, Patokan  Gereja HKBP"/>
    <n v="1"/>
    <s v="BARANG"/>
    <n v="100"/>
    <n v="0"/>
    <s v="EZ"/>
    <s v="Bulanan"/>
    <s v="Beli 1 Pembesar Layar Hp"/>
    <m/>
    <n v="52000"/>
    <n v="0"/>
    <n v="0"/>
    <n v="52000"/>
    <m/>
    <s v="Diskon"/>
    <n v="20800"/>
    <n v="31200"/>
    <n v="122000"/>
    <n v="1830"/>
    <m/>
    <m/>
    <m/>
    <m/>
    <x v="1"/>
    <m/>
    <s v="VIP"/>
    <m/>
    <m/>
    <s v="Tidak"/>
    <s v="COD"/>
    <n v="70000"/>
    <s v="-"/>
    <n v="88970"/>
    <x v="20"/>
  </r>
  <r>
    <s v="1359995122"/>
    <d v="2026-07-08T00:00:00"/>
    <s v="MEIKA-BERKARYA"/>
    <s v="Meika Berkarya"/>
    <s v="6287818525580"/>
    <s v="Kab. Kuningan"/>
    <s v="Cilimus"/>
    <s v="Jl. Panawuan Indrapatra, Panawuan"/>
    <s v="Endang Rutiani (Kin)"/>
    <s v="6282225577673"/>
    <x v="16"/>
    <s v="Kab. Sidoarjo"/>
    <s v="Gedangan"/>
    <s v="Jl. R Wijaya GG 2 No. 14 RT 01 Desa Sawotratap (LANGSUNG DIANTARKAN KE ALAMAT)"/>
    <n v="1"/>
    <s v="BARANG"/>
    <n v="100"/>
    <n v="0"/>
    <s v="EZ"/>
    <s v="Bulanan"/>
    <s v="Beli 1 Gratis 1 Sikat Punggug"/>
    <m/>
    <n v="21000"/>
    <n v="0"/>
    <n v="0"/>
    <n v="21000"/>
    <m/>
    <s v="Diskon"/>
    <n v="12000"/>
    <n v="9000"/>
    <n v="91000"/>
    <n v="1365"/>
    <m/>
    <m/>
    <m/>
    <m/>
    <x v="1"/>
    <m/>
    <s v="VIP"/>
    <m/>
    <m/>
    <s v="Tidak"/>
    <s v="COD"/>
    <n v="70000"/>
    <s v="-"/>
    <n v="80635"/>
    <x v="20"/>
  </r>
  <r>
    <s v="1360074330"/>
    <d v="2026-07-08T00:00:00"/>
    <s v="MEIKA-BERKARYA"/>
    <s v="Meika Berkarya"/>
    <s v="6287818525580"/>
    <s v="Kab. Kuningan"/>
    <s v="Cilimus"/>
    <s v="Jl. Panawuan Indrapatra, Panawuan"/>
    <s v="Mahdi Asmawi (ib)"/>
    <s v="6285266660600"/>
    <x v="10"/>
    <s v="Kab. Ogan Komering Ilir"/>
    <s v="Kayu Agung"/>
    <s v="Perumnas Lestari Permai Blok I No.139 Kelurahan Sukadana Kec.Kota Kayuagung KAB.OKI Sumsel 30612"/>
    <n v="1"/>
    <s v="BARANG"/>
    <n v="100"/>
    <n v="0"/>
    <s v="EZ"/>
    <s v="Bulanan"/>
    <s v="Beli 1 Gratis 1 Sikat Punggug"/>
    <m/>
    <n v="37000"/>
    <n v="0"/>
    <n v="0"/>
    <n v="37000"/>
    <m/>
    <s v="Diskon"/>
    <n v="14800"/>
    <n v="22200"/>
    <n v="107000"/>
    <n v="1605"/>
    <m/>
    <m/>
    <m/>
    <m/>
    <x v="1"/>
    <m/>
    <s v="VIP"/>
    <m/>
    <m/>
    <s v="Tidak"/>
    <s v="COD"/>
    <n v="70000"/>
    <s v="-"/>
    <n v="83195"/>
    <x v="20"/>
  </r>
  <r>
    <s v="1360566950"/>
    <d v="2026-07-08T00:00:00"/>
    <s v="MEIKA-BERKARYA"/>
    <s v="Meika Berkarya"/>
    <s v="6287818525580"/>
    <s v="Kab. Kuningan"/>
    <s v="Cilimus"/>
    <s v="Jl. Panawuan Indrapatra, Panawuan"/>
    <s v="Laila Abdullah(Mar)."/>
    <s v="6282347743301"/>
    <x v="8"/>
    <s v="Kab. Banggai"/>
    <s v="Kintom"/>
    <s v="Mondonun , kec Kintom, kab Banggai Sulawesi  Tengahi(Rumah diantara mesjid besar dg mesjid kecil , berada di sebelah kiri k arah kintom dg cat dinding warna merah  delima ,Cat cendela warna kuning)"/>
    <n v="1"/>
    <s v="BARANG"/>
    <n v="100"/>
    <n v="0"/>
    <s v="EZ"/>
    <s v="Bulanan"/>
    <s v="Beli 1 Gratis 1 Sikat Punggug"/>
    <m/>
    <n v="85000"/>
    <n v="0"/>
    <n v="0"/>
    <n v="85000"/>
    <m/>
    <s v="Diskon"/>
    <n v="34000"/>
    <n v="51000"/>
    <n v="155000"/>
    <n v="2325"/>
    <m/>
    <m/>
    <m/>
    <m/>
    <x v="1"/>
    <m/>
    <s v="VIP"/>
    <m/>
    <m/>
    <s v="Tidak"/>
    <s v="COD"/>
    <n v="70000"/>
    <s v="-"/>
    <n v="101675"/>
    <x v="20"/>
  </r>
  <r>
    <s v="1359976407"/>
    <d v="2026-07-08T00:00:00"/>
    <s v="MEIKA-BERKARYA"/>
    <s v="Meika Berkarya"/>
    <s v="6287818525580"/>
    <s v="Kab. Kuningan"/>
    <s v="Cilimus"/>
    <s v="Jl. Panawuan Indrapatra, Panawuan"/>
    <s v="Gusty Tulasi (Kin)"/>
    <s v="6282289951890"/>
    <x v="1"/>
    <s v="Kab. Timor Tengah Utara"/>
    <s v="Kota Kefamenanu"/>
    <s v="Jln. Banteni RT 029 RW 001 Kelurahan Tubuhue (LANGSUNG DIANTARKAN KE ALAMAT)"/>
    <n v="1"/>
    <s v="BARANG"/>
    <n v="100"/>
    <n v="0"/>
    <s v="EZ"/>
    <s v="Bulanan"/>
    <s v="Beli 1 Gratis 1 Sikat Punggug"/>
    <m/>
    <n v="74000"/>
    <n v="0"/>
    <n v="0"/>
    <n v="74000"/>
    <m/>
    <s v="Diskon"/>
    <n v="29600"/>
    <n v="44400"/>
    <n v="144000"/>
    <n v="2160"/>
    <m/>
    <m/>
    <m/>
    <m/>
    <x v="1"/>
    <m/>
    <s v="VIP"/>
    <m/>
    <m/>
    <s v="Tidak"/>
    <s v="COD"/>
    <n v="70000"/>
    <s v="-"/>
    <n v="97440"/>
    <x v="20"/>
  </r>
  <r>
    <s v="1360551905"/>
    <d v="2026-07-08T00:00:00"/>
    <s v="MEIKA-BERKARYA"/>
    <s v="Meika Berkarya"/>
    <s v="6287818525580"/>
    <s v="Kab. Kuningan"/>
    <s v="Cilimus"/>
    <s v="Jl. Panawuan Indrapatra, Panawuan"/>
    <s v="Mas No Od."/>
    <s v="6285772399398"/>
    <x v="24"/>
    <s v="Jakarta Utara"/>
    <s v="Penjaringan"/>
    <s v="Jalan Pluit Dalam Rt 10 Rw 08 Kelurahan Penjaringan Kecamatan Penjaringan Jakarta Utara (DIANTAR LANGSUNG KE ALAMAT PENERIMA)."/>
    <n v="1"/>
    <s v="BARANG"/>
    <n v="100"/>
    <n v="0"/>
    <s v="EZ"/>
    <s v="Bulanan"/>
    <s v="Beli 1 Gratis 1 Sikat Punggug"/>
    <m/>
    <n v="14000"/>
    <n v="0"/>
    <n v="0"/>
    <n v="14000"/>
    <m/>
    <s v="Diskon"/>
    <n v="8000"/>
    <n v="6000"/>
    <n v="83000"/>
    <n v="1245"/>
    <m/>
    <m/>
    <m/>
    <m/>
    <x v="1"/>
    <m/>
    <s v="VIP"/>
    <m/>
    <m/>
    <s v="Tidak"/>
    <s v="COD"/>
    <n v="69000"/>
    <s v="-"/>
    <n v="75755"/>
    <x v="20"/>
  </r>
  <r>
    <s v="1360110445"/>
    <d v="2026-07-08T00:00:00"/>
    <s v="MEIKA-BERKARYA"/>
    <s v="Meika Berkarya"/>
    <s v="6287818525580"/>
    <s v="Kab. Kuningan"/>
    <s v="Cilimus"/>
    <s v="Jl. Panawuan Indrapatra, Panawuan, Kec. Cigandamekar, Kabupaten Kuningan, Jawa Barat"/>
    <s v="Heri Suheri (ar)"/>
    <s v="6289510099038"/>
    <x v="28"/>
    <s v="Kab. Serang"/>
    <s v="Waringinkurung"/>
    <s v="Kp.Gegeneng RT 01 RW 01 Desa Sukadalem Dekat Masjid, Kecamatan Waringinkurung"/>
    <n v="1"/>
    <s v="BARANG"/>
    <n v="100"/>
    <n v="0"/>
    <s v="EZ"/>
    <s v="Bulanan"/>
    <s v="1 SET GIGI PALSU"/>
    <m/>
    <n v="18000"/>
    <n v="0"/>
    <n v="0"/>
    <n v="18000"/>
    <m/>
    <s v="Diskon"/>
    <n v="12000"/>
    <n v="6000"/>
    <n v="78000"/>
    <n v="1170"/>
    <m/>
    <m/>
    <m/>
    <s v="HUBUNGI PENERIMA (LANGSUNG ANTAR KE ALAMAT)"/>
    <x v="1"/>
    <m/>
    <s v="VIP"/>
    <m/>
    <m/>
    <s v="Tidak"/>
    <s v="COD"/>
    <n v="60000"/>
    <s v="-"/>
    <n v="70830"/>
    <x v="20"/>
  </r>
  <r>
    <s v="1360109985"/>
    <d v="2026-07-08T00:00:00"/>
    <s v="MEIKA-BERKARYA"/>
    <s v="Meika Berkarya"/>
    <s v="6287818525580"/>
    <s v="Kab. Kuningan"/>
    <s v="Cilimus"/>
    <s v="Jl. Panawuan Indrapatra, Panawuan"/>
    <s v="Gusnil (Kin)"/>
    <s v="6281363866234"/>
    <x v="6"/>
    <s v="Padang"/>
    <s v="Nanggalo"/>
    <s v="Komplek Wisma Indah 2 Jl. Mangga Blok B No.12 Kelurahan Kampung Lapai"/>
    <n v="1"/>
    <s v="BARANG"/>
    <n v="100"/>
    <n v="0"/>
    <s v="EZ"/>
    <s v="Bulanan"/>
    <s v="Beli 1 Gratis 1 Sikat Punggug"/>
    <m/>
    <n v="38000"/>
    <n v="0"/>
    <n v="0"/>
    <n v="38000"/>
    <m/>
    <s v="Diskon"/>
    <n v="15200"/>
    <n v="22800"/>
    <n v="108000"/>
    <n v="1620"/>
    <m/>
    <m/>
    <m/>
    <m/>
    <x v="1"/>
    <m/>
    <s v="VIP"/>
    <m/>
    <m/>
    <s v="Tidak"/>
    <s v="COD"/>
    <n v="70000"/>
    <s v="-"/>
    <n v="83580"/>
    <x v="20"/>
  </r>
  <r>
    <s v="1360558325"/>
    <d v="2026-07-08T00:00:00"/>
    <s v="MEIKA-BERKARYA"/>
    <s v="Meika Berkarya"/>
    <s v="6287818525580"/>
    <s v="Kab. Kuningan"/>
    <s v="Cilimus"/>
    <s v="Jl. Panawuan Indrapatra, Panawuan"/>
    <s v="Sumarni Malik (Kin)"/>
    <s v="6281316583056"/>
    <x v="28"/>
    <s v="Cilegon"/>
    <s v="Gerogol"/>
    <s v="Perumahan Argabajapura Jln. Arga Papandayan D7 No. 17 RT 03 RW 04 Kelurahan Kotasari"/>
    <n v="1"/>
    <s v="BARANG"/>
    <n v="100"/>
    <n v="0"/>
    <s v="EZ"/>
    <s v="Bulanan"/>
    <s v="Beli 1 Gratis 1 Sikat Punggug"/>
    <m/>
    <n v="18000"/>
    <n v="0"/>
    <n v="0"/>
    <n v="18000"/>
    <m/>
    <s v="Diskon"/>
    <n v="12000"/>
    <n v="6000"/>
    <n v="88000"/>
    <n v="1320"/>
    <m/>
    <m/>
    <m/>
    <m/>
    <x v="1"/>
    <m/>
    <s v="VIP"/>
    <m/>
    <m/>
    <s v="Tidak"/>
    <s v="COD"/>
    <n v="70000"/>
    <s v="-"/>
    <n v="80680"/>
    <x v="20"/>
  </r>
  <r>
    <s v="1360557071"/>
    <d v="2026-07-08T00:00:00"/>
    <s v="MEIKA-BERKARYA"/>
    <s v="Meika Berkarya"/>
    <s v="6287818525580"/>
    <s v="Kab. Kuningan"/>
    <s v="Cilimus"/>
    <s v="Jl. Panawuan Indrapatra, Panawuan"/>
    <s v="H Cipto (Jj)"/>
    <s v="6285710191269"/>
    <x v="24"/>
    <s v="Jakarta Selatan"/>
    <s v="Cilandak"/>
    <s v="Jln. Trogong 3 RT 09 RW 10 Kelurahan Cilandak Barat Kec. Cilandak"/>
    <n v="1"/>
    <s v="BARANG"/>
    <n v="100"/>
    <n v="0"/>
    <s v="EZ"/>
    <s v="Bulanan"/>
    <s v="Beli 1 Gratis 1 Sikat Punggug"/>
    <m/>
    <n v="14000"/>
    <n v="0"/>
    <n v="0"/>
    <n v="14000"/>
    <m/>
    <s v="Diskon"/>
    <n v="8000"/>
    <n v="6000"/>
    <n v="80000"/>
    <n v="1200"/>
    <m/>
    <m/>
    <m/>
    <m/>
    <x v="1"/>
    <m/>
    <s v="VIP"/>
    <m/>
    <m/>
    <s v="Tidak"/>
    <s v="COD"/>
    <n v="66000"/>
    <s v="-"/>
    <n v="72800"/>
    <x v="20"/>
  </r>
  <r>
    <s v="1360509095"/>
    <d v="2026-07-08T00:00:00"/>
    <s v="MEIKA-BERKARYA"/>
    <s v="Meika Berkarya"/>
    <s v="6287818525580"/>
    <s v="Kab. Kuningan"/>
    <s v="Cilimus"/>
    <s v="Jl. Panawuan Indrapatra, Panawuan, Kec. Cigandamekar, Kabupaten Kuningan, Jawa Barat"/>
    <s v="Suhadi (Rs)"/>
    <s v="62882008320552"/>
    <x v="15"/>
    <s v="Kab. Sukoharjo"/>
    <s v="Bendosari"/>
    <s v="Jombor Indah Gang Kresna No 23, Kelurahan Jombor, Kec Bendosari"/>
    <n v="1"/>
    <s v="BARANG"/>
    <n v="100"/>
    <n v="0"/>
    <s v="EZ"/>
    <s v="Bulanan"/>
    <s v="1 SET GIGI PALSU"/>
    <m/>
    <n v="25000"/>
    <n v="0"/>
    <n v="0"/>
    <n v="25000"/>
    <m/>
    <s v="Diskon"/>
    <n v="10000"/>
    <n v="15000"/>
    <n v="0"/>
    <n v="0"/>
    <m/>
    <m/>
    <m/>
    <s v="HUBUNGI PENERIMA (LANGSUNG ANTAR KE ALAMAT)"/>
    <x v="1"/>
    <m/>
    <s v="VIP"/>
    <m/>
    <m/>
    <s v="Tidak"/>
    <s v="NONCOD"/>
    <n v="-25000"/>
    <s v="-"/>
    <n v="-15000"/>
    <x v="20"/>
  </r>
  <r>
    <s v="1360213560"/>
    <d v="2026-07-08T00:00:00"/>
    <s v="MEIKA-BERKARYA"/>
    <s v="Meika Berkarya"/>
    <s v="6287818525580"/>
    <s v="Kab. Kuningan"/>
    <s v="Cilimus"/>
    <s v="Jl. Panawuan Indrapatra, Panawuan, Kec. Cigandamekar, Kabupaten Kuningan, Jawa Barat"/>
    <s v="Meykel Sony (Fr)"/>
    <s v="6282271168060"/>
    <x v="3"/>
    <s v="Kab. Kepulauan Sangihe"/>
    <s v="Tabukan Tengah"/>
    <s v="Desa Gunung RT01dekat pertigaan samulukang bas jual bensin, Kec Tabukan tengah"/>
    <n v="1"/>
    <s v="BARANG"/>
    <n v="100"/>
    <n v="0"/>
    <s v="EZ"/>
    <s v="Bulanan"/>
    <s v="1 SET GIGI PALSU"/>
    <m/>
    <n v="102000"/>
    <n v="0"/>
    <n v="0"/>
    <n v="102000"/>
    <m/>
    <s v="Diskon"/>
    <n v="40800"/>
    <n v="61200"/>
    <n v="162000"/>
    <n v="2430"/>
    <m/>
    <m/>
    <m/>
    <s v="HUBUNGI PENERIMA (LANGSUNG ANTAR KE ALAMAT)"/>
    <x v="1"/>
    <m/>
    <s v="VIP"/>
    <m/>
    <m/>
    <s v="Tidak"/>
    <s v="COD"/>
    <n v="60000"/>
    <s v="-"/>
    <n v="98370"/>
    <x v="20"/>
  </r>
  <r>
    <s v="1360216312"/>
    <d v="2026-07-08T00:00:00"/>
    <s v="MEIKA-BERKARYA"/>
    <s v="Meika Berkarya"/>
    <s v="6287818525580"/>
    <s v="Kab. Kuningan"/>
    <s v="Cilimus"/>
    <s v="Jl. Panawuan Indrapatra, Panawuan"/>
    <s v="Ibu Saragih (Kin)"/>
    <s v="6282162533362"/>
    <x v="0"/>
    <s v="Medan"/>
    <s v="Medan Johor"/>
    <s v="Jln. Pintu Air IV Gang Nauli 2 No.10 Kelurahan Kwala Bekala"/>
    <n v="1"/>
    <s v="BARANG"/>
    <n v="100"/>
    <n v="0"/>
    <s v="EZ"/>
    <s v="Bulanan"/>
    <s v="Beli 1 Gratis 1 Sikat Punggug"/>
    <m/>
    <n v="38000"/>
    <n v="0"/>
    <n v="0"/>
    <n v="38000"/>
    <m/>
    <s v="Diskon"/>
    <n v="15200"/>
    <n v="22800"/>
    <n v="100000"/>
    <n v="1500"/>
    <m/>
    <m/>
    <m/>
    <m/>
    <x v="1"/>
    <m/>
    <s v="VIP"/>
    <m/>
    <m/>
    <s v="Tidak"/>
    <s v="COD"/>
    <n v="62000"/>
    <s v="-"/>
    <n v="75700"/>
    <x v="20"/>
  </r>
  <r>
    <s v="1360487761"/>
    <d v="2026-07-08T00:00:00"/>
    <s v="MEIKA-BERKARYA"/>
    <s v="Meika Berkarya"/>
    <s v="6287818525580"/>
    <s v="Kab. Kuningan"/>
    <s v="Cilimus"/>
    <s v="Jl. Panawuan Indrapatra, Panawuan"/>
    <s v="Sariaman Haloho(Mar)."/>
    <s v="6281371815131"/>
    <x v="27"/>
    <s v="Kab. Siak"/>
    <s v="Kandis"/>
    <s v="Jln:Dalia/Setia.Rt:03.Rw:05.Kandis Kota.  Kcamatan:Kandis. Kabupaten :Siak Propinsi:Riau."/>
    <n v="1"/>
    <s v="BARANG"/>
    <n v="100"/>
    <n v="0"/>
    <s v="EZ"/>
    <s v="Bulanan"/>
    <s v="Beli 1 Gratis 1 Sikat Punggug"/>
    <m/>
    <n v="59000"/>
    <n v="0"/>
    <n v="0"/>
    <n v="59000"/>
    <m/>
    <s v="Diskon"/>
    <n v="23600"/>
    <n v="35400"/>
    <n v="129000"/>
    <n v="1935"/>
    <m/>
    <m/>
    <m/>
    <m/>
    <x v="1"/>
    <m/>
    <s v="VIP"/>
    <m/>
    <m/>
    <s v="Tidak"/>
    <s v="COD"/>
    <n v="70000"/>
    <s v="-"/>
    <n v="91665"/>
    <x v="20"/>
  </r>
  <r>
    <s v="1360205638"/>
    <d v="2026-07-08T00:00:00"/>
    <s v="MEIKA-BERKARYA"/>
    <s v="Meika Berkarya"/>
    <s v="6287818525580"/>
    <s v="Kab. Kuningan"/>
    <s v="Cilimus"/>
    <s v="Jl. Panawuan Indrapatra, Panawuan, Kec. Cigandamekar, Kabupaten Kuningan, Jawa Barat"/>
    <s v="Maufiq arifin (Fr)"/>
    <s v="6289515630546"/>
    <x v="15"/>
    <s v="Kab. Kudus"/>
    <s v="Gebog"/>
    <s v="Desa Gondosari RT001/RW007, Kec Gebog"/>
    <n v="1"/>
    <s v="BARANG"/>
    <n v="100"/>
    <n v="0"/>
    <s v="EZ"/>
    <s v="Bulanan"/>
    <s v="1 SET POMPA SEDOT MANUAL (1 POMPA DAN 1 SELANG)"/>
    <m/>
    <n v="25000"/>
    <n v="0"/>
    <n v="0"/>
    <n v="25000"/>
    <m/>
    <s v="Diskon"/>
    <n v="18000"/>
    <n v="7000"/>
    <n v="97000"/>
    <n v="1455"/>
    <m/>
    <m/>
    <m/>
    <s v="HUBUNGI PENERIMA (LANGSUNG ANTAR KE ALAMAT)"/>
    <x v="1"/>
    <m/>
    <s v="VIP"/>
    <m/>
    <m/>
    <s v="Tidak"/>
    <s v="COD"/>
    <n v="72000"/>
    <s v="-"/>
    <n v="88545"/>
    <x v="20"/>
  </r>
  <r>
    <s v="1360209090"/>
    <d v="2026-07-08T00:00:00"/>
    <s v="MEIKA-BERKARYA"/>
    <s v="Meika Berkarya"/>
    <s v="6287818525580"/>
    <s v="Kab. Kuningan"/>
    <s v="Cilimus"/>
    <s v="Jl. Panawuan Indrapatra, Panawuan"/>
    <s v="Hidayat.Dawali (ib)"/>
    <s v="6285256525282"/>
    <x v="11"/>
    <s v="Gorontalo"/>
    <s v="Kota Barat"/>
    <s v="jln rajaeyato kota barat kota Gorontalo d/a PT.Togojaya Gorontalo kelurahan molosipat W"/>
    <n v="1"/>
    <s v="BARANG"/>
    <n v="100"/>
    <n v="0"/>
    <s v="EZ"/>
    <s v="Bulanan"/>
    <s v="Beli 1 Gratis 1 Sikat Punggug"/>
    <m/>
    <n v="68000"/>
    <n v="0"/>
    <n v="0"/>
    <n v="68000"/>
    <m/>
    <s v="Diskon"/>
    <n v="27200"/>
    <n v="40800"/>
    <n v="138000"/>
    <n v="2070"/>
    <m/>
    <m/>
    <m/>
    <m/>
    <x v="1"/>
    <m/>
    <s v="VIP"/>
    <m/>
    <m/>
    <s v="Tidak"/>
    <s v="COD"/>
    <n v="70000"/>
    <s v="-"/>
    <n v="95130"/>
    <x v="20"/>
  </r>
  <r>
    <s v="1360486145"/>
    <d v="2026-07-08T00:00:00"/>
    <s v="MEIKA-BERKARYA"/>
    <s v="Meika Berkarya"/>
    <s v="6287818525580"/>
    <s v="Kab. Kuningan"/>
    <s v="Cilimus"/>
    <s v="Jl. Panawuan Indrapatra, Panawuan, Kec. Cigandamekar, Kabupaten Kuningan, Jawa Barat"/>
    <s v="HairiL (Rs)"/>
    <s v="6281247992990"/>
    <x v="3"/>
    <s v="Kab. Minahasa"/>
    <s v="Mandolang"/>
    <s v="Desa Tateli Dua (Lorong Mesjid Tateli 2) Kec Mandolang"/>
    <n v="1"/>
    <s v="BARANG"/>
    <n v="100"/>
    <n v="0"/>
    <s v="EZ"/>
    <s v="Bulanan"/>
    <s v="1 SET GIGI PALSU"/>
    <m/>
    <n v="80000"/>
    <n v="0"/>
    <n v="0"/>
    <n v="80000"/>
    <m/>
    <s v="Diskon"/>
    <n v="32000"/>
    <n v="48000"/>
    <n v="135000"/>
    <n v="2025"/>
    <m/>
    <m/>
    <m/>
    <s v="HUBUNGI PENERIMA (LANGSUNG ANTAR KE ALAMAT)"/>
    <x v="1"/>
    <m/>
    <s v="VIP"/>
    <m/>
    <m/>
    <s v="Tidak"/>
    <s v="COD"/>
    <n v="55000"/>
    <s v="-"/>
    <n v="84975"/>
    <x v="20"/>
  </r>
  <r>
    <s v="1360479972"/>
    <d v="2026-07-08T00:00:00"/>
    <s v="MEIKA-BERKARYA"/>
    <s v="Meika Berkarya"/>
    <s v="6287818525580"/>
    <s v="Kab. Kuningan"/>
    <s v="Cilimus"/>
    <s v="Jl. Panawuan Indrapatra, Panawuan"/>
    <s v="Amir HS (IR)"/>
    <s v="628127559977"/>
    <x v="28"/>
    <s v="Tangerang Selatan"/>
    <s v="Ciputat Timur"/>
    <s v="Komp Taman Rempoa Indah Blok J no. 9 Kelurahan Rempoa Kec Ciputat Timur ( Dari Pos Security Perumahan Langsung Belok Kiri)"/>
    <n v="1"/>
    <s v="BARANG"/>
    <n v="100"/>
    <n v="0"/>
    <s v="EZ"/>
    <s v="Bulanan"/>
    <s v="Beli 1 Pembesar Layar Hp"/>
    <m/>
    <n v="15000"/>
    <n v="0"/>
    <n v="0"/>
    <n v="15000"/>
    <m/>
    <s v="Diskon"/>
    <n v="6000"/>
    <n v="9000"/>
    <n v="0"/>
    <n v="0"/>
    <m/>
    <m/>
    <m/>
    <m/>
    <x v="1"/>
    <m/>
    <s v="VIP"/>
    <m/>
    <m/>
    <s v="Tidak"/>
    <s v="NONCOD"/>
    <n v="-15000"/>
    <s v="-"/>
    <n v="-9000"/>
    <x v="20"/>
  </r>
  <r>
    <s v="1360229020"/>
    <d v="2026-07-08T00:00:00"/>
    <s v="MEIKA-BERKARYA"/>
    <s v="Meika Berkarya"/>
    <s v="6287818525580"/>
    <s v="Kab. Kuningan"/>
    <s v="Cilimus"/>
    <s v="Jl. Panawuan Indrapatra, Panawuan"/>
    <s v="Ahmad d (Kin)"/>
    <s v="6282287312956"/>
    <x v="27"/>
    <s v="Kab. Kuantan Singingi"/>
    <s v="Singingi"/>
    <s v="Jln. Anggrek RT 02 RW 01 Desa Sungai Keranji (LANGSUNG DIANTARKAN KE ALAMAT)"/>
    <n v="1"/>
    <s v="BARANG"/>
    <n v="100"/>
    <n v="0"/>
    <s v="EZ"/>
    <s v="Bulanan"/>
    <s v="Beli 1 Gratis 1 Sikat Punggug"/>
    <m/>
    <n v="51000"/>
    <n v="0"/>
    <n v="0"/>
    <n v="51000"/>
    <m/>
    <s v="Diskon"/>
    <n v="20400"/>
    <n v="30600"/>
    <n v="121000"/>
    <n v="1815"/>
    <m/>
    <m/>
    <m/>
    <m/>
    <x v="1"/>
    <m/>
    <s v="VIP"/>
    <m/>
    <m/>
    <s v="Tidak"/>
    <s v="COD"/>
    <n v="70000"/>
    <s v="-"/>
    <n v="88585"/>
    <x v="20"/>
  </r>
  <r>
    <s v="1360225951"/>
    <d v="2026-07-08T00:00:00"/>
    <s v="MEIKA-BERKARYA"/>
    <s v="Meika Berkarya"/>
    <s v="6287818525580"/>
    <s v="Kab. Kuningan"/>
    <s v="Cilimus"/>
    <s v="Jl. Panawuan Indrapatra, Panawuan"/>
    <s v="Dede (PS)"/>
    <s v="6281339421380"/>
    <x v="1"/>
    <s v="Kab. Timor Tengah Selatan"/>
    <s v="Amanuban Tengah"/>
    <s v="Dusun. 4 RT/RW 15/08 Desa. Nobi-Nobi (ANTRAKN LANGSUNG KE ALAMAT)"/>
    <n v="1"/>
    <s v="BARANG"/>
    <n v="100"/>
    <n v="0"/>
    <s v="EZ"/>
    <s v="Bulanan"/>
    <s v="Beli 2 Pembesar Layar Hp"/>
    <m/>
    <n v="84000"/>
    <n v="0"/>
    <n v="0"/>
    <n v="84000"/>
    <m/>
    <s v="Diskon"/>
    <n v="33600"/>
    <n v="50400"/>
    <n v="188000"/>
    <n v="2820"/>
    <m/>
    <m/>
    <m/>
    <m/>
    <x v="1"/>
    <m/>
    <s v="VIP"/>
    <m/>
    <m/>
    <s v="Tidak"/>
    <s v="COD"/>
    <n v="104000"/>
    <s v="-"/>
    <n v="134780"/>
    <x v="20"/>
  </r>
  <r>
    <s v="1360485748"/>
    <d v="2026-07-08T00:00:00"/>
    <s v="MEIKA-BERKARYA"/>
    <s v="Meika Berkarya"/>
    <s v="6287818525580"/>
    <s v="Kab. Kuningan"/>
    <s v="Cilimus"/>
    <s v="Jl. Panawuan Indrapatra, Panawuan"/>
    <s v="Nawawi Yaulani (ib)"/>
    <s v="6281272017813"/>
    <x v="10"/>
    <s v="Kab. Musi Rawas"/>
    <s v="Muara Beliti"/>
    <s v="Jl Lintas Sumatra RT 11 Kel Pasar zmuara Beliti Kec Muara Beliti Kab  Musi Rawas aprop SUM SEL"/>
    <n v="1"/>
    <s v="BARANG"/>
    <n v="100"/>
    <n v="0"/>
    <s v="EZ"/>
    <s v="Bulanan"/>
    <s v="Beli 1 Gratis 1 Sikat Punggug"/>
    <m/>
    <n v="37000"/>
    <n v="0"/>
    <n v="0"/>
    <n v="37000"/>
    <m/>
    <s v="Diskon"/>
    <n v="14800"/>
    <n v="22200"/>
    <n v="107000"/>
    <n v="1605"/>
    <m/>
    <m/>
    <m/>
    <m/>
    <x v="1"/>
    <m/>
    <s v="VIP"/>
    <m/>
    <m/>
    <s v="Tidak"/>
    <s v="COD"/>
    <n v="70000"/>
    <s v="-"/>
    <n v="83195"/>
    <x v="20"/>
  </r>
  <r>
    <s v="1360483822"/>
    <d v="2026-07-08T00:00:00"/>
    <s v="MEIKA-BERKARYA"/>
    <s v="Meika Berkarya"/>
    <s v="6287818525580"/>
    <s v="Kab. Kuningan"/>
    <s v="Cilimus"/>
    <s v="Jl. Panawuan Indrapatra, Panawuan"/>
    <s v="S.lubis (IR)"/>
    <s v="6281370194377"/>
    <x v="0"/>
    <s v="Kab. Tapanuli Tengah"/>
    <s v="Barus"/>
    <s v="Jln. Sisingamaraja no 10 Desa Kampung Solok Kec Barus"/>
    <n v="1"/>
    <s v="BARANG"/>
    <n v="100"/>
    <n v="0"/>
    <s v="EZ"/>
    <s v="Bulanan"/>
    <s v="Beli 1 Gratis 1 Sikat Punggug"/>
    <m/>
    <n v="47000"/>
    <n v="0"/>
    <n v="0"/>
    <n v="47000"/>
    <m/>
    <s v="Diskon"/>
    <n v="18800"/>
    <n v="28200"/>
    <n v="117000"/>
    <n v="1755"/>
    <m/>
    <m/>
    <m/>
    <m/>
    <x v="1"/>
    <m/>
    <s v="VIP"/>
    <m/>
    <m/>
    <s v="Tidak"/>
    <s v="COD"/>
    <n v="70000"/>
    <s v="-"/>
    <n v="87045"/>
    <x v="20"/>
  </r>
  <r>
    <s v="1360502625"/>
    <d v="2026-07-08T00:00:00"/>
    <s v="MEIKA-BERKARYA"/>
    <s v="Meika Berkarya"/>
    <s v="6287818525580"/>
    <s v="Kab. Kuningan"/>
    <s v="Cilimus"/>
    <s v="Jl. Panawuan Indrapatra, Panawuan"/>
    <s v="Ritilian Tamauka (ib)"/>
    <s v="6282344818653"/>
    <x v="3"/>
    <s v="Kab. Minahasa"/>
    <s v="Tondano Selatan"/>
    <s v="Kel.Tataaran 2 lingkungan 4 Sowe amin kac.Tondano selatan kab.Minahasa pro.sulawesi utara"/>
    <n v="1"/>
    <s v="BARANG"/>
    <n v="100"/>
    <n v="0"/>
    <s v="EZ"/>
    <s v="Bulanan"/>
    <s v="Beli 1 Gratis 1 Sikat Punggug"/>
    <m/>
    <n v="80000"/>
    <n v="0"/>
    <n v="0"/>
    <n v="80000"/>
    <m/>
    <s v="Diskon"/>
    <n v="32000"/>
    <n v="48000"/>
    <n v="150000"/>
    <n v="2250"/>
    <m/>
    <m/>
    <m/>
    <m/>
    <x v="1"/>
    <m/>
    <s v="VIP"/>
    <m/>
    <m/>
    <s v="Tidak"/>
    <s v="COD"/>
    <n v="70000"/>
    <s v="-"/>
    <n v="99750"/>
    <x v="20"/>
  </r>
  <r>
    <s v="1360167786"/>
    <d v="2026-07-08T00:00:00"/>
    <s v="MEIKA-BERKARYA"/>
    <s v="Meika Berkarya"/>
    <s v="6287818525580"/>
    <s v="Kab. Kuningan"/>
    <s v="Cilimus"/>
    <s v="Jl. Panawuan Indrapatra, Panawuan"/>
    <s v="Putu Ardana (Jj)"/>
    <s v="6282313741474"/>
    <x v="12"/>
    <s v="Kab. Buleleng"/>
    <s v="Buleleng"/>
    <s v="Jalan Setibudi No.104 Singaraja Kelurahan /Desa Penarukan, Patokan sebelah Toko Entrick Musik"/>
    <n v="1"/>
    <s v="BARANG"/>
    <n v="100"/>
    <n v="0"/>
    <s v="EZ"/>
    <s v="Bulanan"/>
    <s v="Beli 1 Gratis 1 Sikat Punggug"/>
    <m/>
    <n v="38000"/>
    <n v="0"/>
    <n v="0"/>
    <n v="38000"/>
    <m/>
    <s v="Diskon"/>
    <n v="15200"/>
    <n v="22800"/>
    <n v="108000"/>
    <n v="1620"/>
    <m/>
    <m/>
    <m/>
    <m/>
    <x v="1"/>
    <m/>
    <s v="VIP"/>
    <m/>
    <m/>
    <s v="Tidak"/>
    <s v="COD"/>
    <n v="70000"/>
    <s v="-"/>
    <n v="83580"/>
    <x v="20"/>
  </r>
  <r>
    <s v="1360502632"/>
    <d v="2026-07-08T00:00:00"/>
    <s v="MEIKA-BERKARYA"/>
    <s v="Meika Berkarya"/>
    <s v="6287818525580"/>
    <s v="Kab. Kuningan"/>
    <s v="Cilimus"/>
    <s v="Jl. Panawuan Indrapatra, Panawuan, Kec. Cigandamekar, Kabupaten Kuningan, Jawa Barat"/>
    <s v="Darsini (Rs)"/>
    <s v="62895336460310"/>
    <x v="15"/>
    <s v="Kab. Rembang"/>
    <s v="Rembang"/>
    <s v="Jln Perum Raya, Griya Utama Permai Blok K 11A, RT 05 RW 05, Desa Kabongan Kidul, Kec Rembang"/>
    <n v="1"/>
    <s v="BARANG"/>
    <n v="100"/>
    <n v="0"/>
    <s v="EZ"/>
    <s v="Bulanan"/>
    <s v="1 SET GIGI PALSU"/>
    <m/>
    <n v="26000"/>
    <n v="0"/>
    <n v="0"/>
    <n v="26000"/>
    <m/>
    <s v="Diskon"/>
    <n v="19000"/>
    <n v="7000"/>
    <n v="86000"/>
    <n v="1290"/>
    <m/>
    <m/>
    <m/>
    <s v="HUBUNGI PENERIMA (LANGSUNG ANTAR KE ALAMAT)"/>
    <x v="1"/>
    <m/>
    <s v="VIP"/>
    <m/>
    <m/>
    <s v="Tidak"/>
    <s v="COD"/>
    <n v="60000"/>
    <s v="-"/>
    <n v="77710"/>
    <x v="20"/>
  </r>
  <r>
    <s v="1360505762"/>
    <d v="2026-07-08T00:00:00"/>
    <s v="MEIKA-BERKARYA"/>
    <s v="Meika Berkarya"/>
    <s v="6287818525580"/>
    <s v="Kab. Kuningan"/>
    <s v="Cilimus"/>
    <s v="Jl. Panawuan Indrapatra, Panawuan"/>
    <s v="Bukariyanto(Mar)."/>
    <s v="6282245479309"/>
    <x v="16"/>
    <s v="Kab. Jember"/>
    <s v="Kencong"/>
    <s v="Dusun :Kedunglangkap RT:05 RW :10 Desa:Kraton Kec: Kencong Kab :Jember Jatim"/>
    <n v="1"/>
    <s v="BARANG"/>
    <n v="100"/>
    <n v="0"/>
    <s v="EZ"/>
    <s v="Bulanan"/>
    <s v="Beli 1 Gratis 1 Sikat Punggug"/>
    <m/>
    <n v="27000"/>
    <n v="0"/>
    <n v="0"/>
    <n v="27000"/>
    <m/>
    <s v="Diskon"/>
    <n v="18000"/>
    <n v="9000"/>
    <n v="97000"/>
    <n v="1455"/>
    <m/>
    <m/>
    <m/>
    <m/>
    <x v="1"/>
    <m/>
    <s v="VIP"/>
    <m/>
    <m/>
    <s v="Tidak"/>
    <s v="COD"/>
    <n v="70000"/>
    <s v="-"/>
    <n v="86545"/>
    <x v="20"/>
  </r>
  <r>
    <s v="1360156185"/>
    <d v="2026-07-08T00:00:00"/>
    <s v="MEIKA-BERKARYA"/>
    <s v="Meika Berkarya"/>
    <s v="6287818525580"/>
    <s v="Kab. Kuningan"/>
    <s v="Cilimus"/>
    <s v="Jl. Panawuan Indrapatra, Panawuan"/>
    <s v="Arie Kaunang (ib)"/>
    <s v="6205215326781"/>
    <x v="3"/>
    <s v="Kab. Minahasa Selatan"/>
    <s v="Tenga"/>
    <s v="Desa Tenga jaga 5"/>
    <n v="1"/>
    <s v="BARANG"/>
    <n v="100"/>
    <n v="0"/>
    <s v="EZ"/>
    <s v="Bulanan"/>
    <s v="Beli 1 Gratis 1 Sikat Punggug"/>
    <m/>
    <n v="102000"/>
    <n v="0"/>
    <n v="0"/>
    <n v="102000"/>
    <m/>
    <s v="Diskon"/>
    <n v="40800"/>
    <n v="61200"/>
    <n v="172000"/>
    <n v="2580"/>
    <m/>
    <m/>
    <m/>
    <m/>
    <x v="1"/>
    <m/>
    <s v="VIP"/>
    <m/>
    <m/>
    <s v="Tidak"/>
    <s v="COD"/>
    <n v="70000"/>
    <s v="-"/>
    <n v="108220"/>
    <x v="20"/>
  </r>
  <r>
    <s v="1359891907"/>
    <d v="2026-07-08T00:00:00"/>
    <s v="MEIKA-BERKARYA"/>
    <s v="Meika Berkarya"/>
    <s v="6287818525580"/>
    <s v="Kab. Kuningan"/>
    <s v="Cilimus"/>
    <s v="Jl. Panawuan Indrapatra, Panawuan"/>
    <s v="Dalia (Kin)"/>
    <s v="6281339435466"/>
    <x v="1"/>
    <s v="Kupang"/>
    <s v="Oebobo"/>
    <s v="Jl. Libra 50m dr Home Stay Satria Kelurahan Liliba"/>
    <n v="1"/>
    <s v="BARANG"/>
    <n v="100"/>
    <n v="0"/>
    <s v="EZ"/>
    <s v="Bulanan"/>
    <s v="Beli 1 Gratis 1 Sikat Punggug"/>
    <m/>
    <n v="64000"/>
    <n v="0"/>
    <n v="0"/>
    <n v="64000"/>
    <m/>
    <s v="Diskon"/>
    <n v="25600"/>
    <n v="38400"/>
    <n v="134000"/>
    <n v="2010"/>
    <m/>
    <m/>
    <m/>
    <m/>
    <x v="1"/>
    <m/>
    <s v="VIP"/>
    <m/>
    <m/>
    <s v="Tidak"/>
    <s v="COD"/>
    <n v="70000"/>
    <s v="-"/>
    <n v="93590"/>
    <x v="20"/>
  </r>
  <r>
    <s v="1359864107"/>
    <d v="2026-07-08T00:00:00"/>
    <s v="MEIKA-BERKARYA"/>
    <s v="Meika Berkarya"/>
    <s v="6287818525580"/>
    <s v="Kab. Kuningan"/>
    <s v="Cilimus"/>
    <s v="Jl. Panawuan Indrapatra, Panawuan"/>
    <s v="Solihin (Jj)"/>
    <s v="6282190803633"/>
    <x v="13"/>
    <s v="Kab. Kotawaringin Barat"/>
    <s v="Kotawaringin Lama"/>
    <s v="Jln. Lintas Kabupaten RT 05 Kelurahan Kotawaringin Hilir No. Rumah 033 Kec. Kotawaringin Lama"/>
    <n v="1"/>
    <s v="BARANG"/>
    <n v="100"/>
    <n v="0"/>
    <s v="EZ"/>
    <s v="Bulanan"/>
    <s v="Beli 1 Gratis 1 Sikat Punggug"/>
    <m/>
    <n v="61000"/>
    <n v="0"/>
    <n v="0"/>
    <n v="61000"/>
    <m/>
    <s v="Diskon"/>
    <n v="24400"/>
    <n v="36600"/>
    <n v="131000"/>
    <n v="1965"/>
    <m/>
    <m/>
    <m/>
    <m/>
    <x v="1"/>
    <m/>
    <s v="VIP"/>
    <m/>
    <m/>
    <s v="Tidak"/>
    <s v="COD"/>
    <n v="70000"/>
    <s v="-"/>
    <n v="92435"/>
    <x v="20"/>
  </r>
  <r>
    <s v="1360490027"/>
    <d v="2026-07-08T00:00:00"/>
    <s v="MEIKA-BERKARYA"/>
    <s v="Meika Berkarya"/>
    <s v="6287818525580"/>
    <s v="Kab. Kuningan"/>
    <s v="Cilimus"/>
    <s v="Jl. Panawuan Indrapatra, Panawuan"/>
    <s v="Nurhayati(Mar)."/>
    <s v="6282155950090"/>
    <x v="5"/>
    <s v="Kab. Melawi"/>
    <s v="Nanga Pinoh"/>
    <s v="Kecamatan Nanga Pinoh kabupaten Melawi jln pantai Desa Baru RT RW 01 (patokan rumah dekat toko Ajo)"/>
    <n v="1"/>
    <s v="BARANG"/>
    <n v="100"/>
    <n v="0"/>
    <s v="EZ"/>
    <s v="Bulanan"/>
    <s v="Beli 1 Gratis 1 Sikat Punggug"/>
    <m/>
    <n v="74000"/>
    <n v="0"/>
    <n v="0"/>
    <n v="74000"/>
    <m/>
    <s v="Diskon"/>
    <n v="29600"/>
    <n v="44400"/>
    <n v="144000"/>
    <n v="2160"/>
    <m/>
    <m/>
    <m/>
    <m/>
    <x v="1"/>
    <m/>
    <s v="VIP"/>
    <m/>
    <m/>
    <s v="Tidak"/>
    <s v="COD"/>
    <n v="70000"/>
    <s v="-"/>
    <n v="97440"/>
    <x v="20"/>
  </r>
  <r>
    <s v="1360198320"/>
    <d v="2026-07-08T00:00:00"/>
    <s v="MEIKA-BERKARYA"/>
    <s v="Meika Berkarya"/>
    <s v="6287818525580"/>
    <s v="Kab. Kuningan"/>
    <s v="Cilimus"/>
    <s v="Jl. Panawuan Indrapatra, Panawuan"/>
    <s v="Gustaf Matau (PS)"/>
    <s v="6285253325861"/>
    <x v="1"/>
    <s v="Kab. Belu"/>
    <s v="Atambua Selatan"/>
    <s v="Gang. Merapati Km. 2 RT/RW 25/04 Desa. Lidak"/>
    <n v="1"/>
    <s v="BARANG"/>
    <n v="100"/>
    <n v="0"/>
    <s v="EZ"/>
    <s v="Bulanan"/>
    <s v="Beli 1 Gratis 1 Sikat Punggug"/>
    <m/>
    <n v="80000"/>
    <n v="0"/>
    <n v="0"/>
    <n v="80000"/>
    <m/>
    <s v="Diskon"/>
    <n v="32000"/>
    <n v="48000"/>
    <n v="150000"/>
    <n v="2250"/>
    <m/>
    <m/>
    <m/>
    <m/>
    <x v="1"/>
    <m/>
    <s v="VIP"/>
    <m/>
    <m/>
    <s v="Tidak"/>
    <s v="COD"/>
    <n v="70000"/>
    <s v="-"/>
    <n v="99750"/>
    <x v="20"/>
  </r>
  <r>
    <s v="1360179073"/>
    <d v="2026-07-08T00:00:00"/>
    <s v="MEIKA-BERKARYA"/>
    <s v="Meika Berkarya"/>
    <s v="6287818525580"/>
    <s v="Kab. Kuningan"/>
    <s v="Cilimus"/>
    <s v="Jl. Panawuan Indrapatra, Panawuan"/>
    <s v="Ridwan E (Jj)"/>
    <s v="6281253913956"/>
    <x v="13"/>
    <s v="Kab. Kotawaringin Timur"/>
    <s v="Parenggean"/>
    <s v="dikirim ke PT. ABM Kelurahan /Desa Parenggean, Kec. Parenggean"/>
    <n v="1"/>
    <s v="BARANG"/>
    <n v="100"/>
    <n v="0"/>
    <s v="EZ"/>
    <s v="Bulanan"/>
    <s v="Beli 1 Gratis 1 Sikat Punggug"/>
    <m/>
    <n v="63000"/>
    <n v="0"/>
    <n v="0"/>
    <n v="63000"/>
    <m/>
    <s v="Diskon"/>
    <n v="25200"/>
    <n v="37800"/>
    <n v="133000"/>
    <n v="1995"/>
    <m/>
    <m/>
    <m/>
    <m/>
    <x v="1"/>
    <m/>
    <s v="VIP"/>
    <m/>
    <m/>
    <s v="Tidak"/>
    <s v="COD"/>
    <n v="70000"/>
    <s v="-"/>
    <n v="93205"/>
    <x v="20"/>
  </r>
  <r>
    <s v="1360196935"/>
    <d v="2026-07-08T00:00:00"/>
    <s v="MEIKA-BERKARYA"/>
    <s v="Meika Berkarya"/>
    <s v="6287818525580"/>
    <s v="Kab. Kuningan"/>
    <s v="Cilimus"/>
    <s v="Jl. Panawuan Indrapatra, Panawuan"/>
    <s v="Subur Jaya (JJ)"/>
    <s v="6281375443508"/>
    <x v="0"/>
    <s v="Kab. Labuhanbatu Utara"/>
    <s v="Kualuh Selatan"/>
    <s v="Kampung Banjar Kelurahan /Desa Tanjung Pasir, Patokan rumah samping Depot Isi Ulang air, Dekat Apotik"/>
    <n v="1"/>
    <s v="BARANG"/>
    <n v="100"/>
    <n v="0"/>
    <s v="EZ"/>
    <s v="Bulanan"/>
    <s v="Beli 1 Gratis 1 Sikat Punggug"/>
    <m/>
    <n v="62000"/>
    <n v="0"/>
    <n v="0"/>
    <n v="62000"/>
    <m/>
    <s v="Diskon"/>
    <n v="24800"/>
    <n v="37200"/>
    <n v="132000"/>
    <n v="1980"/>
    <m/>
    <m/>
    <m/>
    <m/>
    <x v="1"/>
    <m/>
    <s v="VIP"/>
    <m/>
    <m/>
    <s v="Tidak"/>
    <s v="COD"/>
    <n v="70000"/>
    <s v="-"/>
    <n v="92820"/>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A43533-B871-4AA7-8A55-434090247A8E}"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vinsi Penerima" colHeaderCaption="Hari">
  <location ref="T3:AR40" firstHeaderRow="1" firstDataRow="2" firstDataCol="1" rowPageCount="1" colPageCount="1"/>
  <pivotFields count="47">
    <pivotField dataField="1" showAll="0"/>
    <pivotField numFmtId="14" showAll="0"/>
    <pivotField showAll="0"/>
    <pivotField showAll="0"/>
    <pivotField showAll="0"/>
    <pivotField showAll="0"/>
    <pivotField showAll="0"/>
    <pivotField showAll="0"/>
    <pivotField showAll="0"/>
    <pivotField showAll="0"/>
    <pivotField axis="axisRow" showAll="0" sortType="descending">
      <items count="39">
        <item x="33"/>
        <item x="12"/>
        <item x="28"/>
        <item x="29"/>
        <item x="20"/>
        <item x="24"/>
        <item x="11"/>
        <item x="4"/>
        <item x="26"/>
        <item x="15"/>
        <item x="16"/>
        <item x="5"/>
        <item x="21"/>
        <item x="13"/>
        <item x="19"/>
        <item x="32"/>
        <item x="34"/>
        <item x="31"/>
        <item x="22"/>
        <item x="7"/>
        <item x="9"/>
        <item x="2"/>
        <item x="1"/>
        <item x="25"/>
        <item x="17"/>
        <item x="30"/>
        <item x="27"/>
        <item x="18"/>
        <item x="14"/>
        <item x="8"/>
        <item x="23"/>
        <item x="3"/>
        <item x="6"/>
        <item x="10"/>
        <item x="0"/>
        <item x="35"/>
        <item x="36"/>
        <item x="3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axis="axisCol" showAll="0" sortType="ascending">
      <items count="37">
        <item x="35"/>
        <item x="25"/>
        <item x="15"/>
        <item x="18"/>
        <item x="14"/>
        <item x="7"/>
        <item x="9"/>
        <item x="3"/>
        <item x="0"/>
        <item x="19"/>
        <item x="10"/>
        <item x="12"/>
        <item x="2"/>
        <item x="16"/>
        <item x="17"/>
        <item x="8"/>
        <item x="1"/>
        <item x="24"/>
        <item x="11"/>
        <item x="6"/>
        <item x="21"/>
        <item x="26"/>
        <item x="22"/>
        <item x="4"/>
        <item x="23"/>
        <item x="13"/>
        <item x="29"/>
        <item x="34"/>
        <item x="30"/>
        <item x="27"/>
        <item x="5"/>
        <item x="33"/>
        <item x="28"/>
        <item x="31"/>
        <item x="32"/>
        <item x="20"/>
        <item t="default"/>
      </items>
    </pivotField>
  </pivotFields>
  <rowFields count="1">
    <field x="10"/>
  </rowFields>
  <rowItems count="36">
    <i>
      <x v="8"/>
    </i>
    <i>
      <x v="31"/>
    </i>
    <i>
      <x v="9"/>
    </i>
    <i>
      <x v="22"/>
    </i>
    <i>
      <x v="28"/>
    </i>
    <i>
      <x v="14"/>
    </i>
    <i>
      <x v="29"/>
    </i>
    <i>
      <x v="34"/>
    </i>
    <i>
      <x v="1"/>
    </i>
    <i>
      <x v="30"/>
    </i>
    <i>
      <x v="5"/>
    </i>
    <i>
      <x v="11"/>
    </i>
    <i>
      <x v="13"/>
    </i>
    <i>
      <x v="10"/>
    </i>
    <i>
      <x v="21"/>
    </i>
    <i>
      <x v="2"/>
    </i>
    <i>
      <x v="26"/>
    </i>
    <i>
      <x v="33"/>
    </i>
    <i>
      <x v="18"/>
    </i>
    <i>
      <x v="32"/>
    </i>
    <i>
      <x v="4"/>
    </i>
    <i>
      <x v="17"/>
    </i>
    <i>
      <x v="7"/>
    </i>
    <i>
      <x v="27"/>
    </i>
    <i>
      <x v="3"/>
    </i>
    <i>
      <x v="12"/>
    </i>
    <i>
      <x v="6"/>
    </i>
    <i>
      <x v="15"/>
    </i>
    <i>
      <x v="16"/>
    </i>
    <i>
      <x v="20"/>
    </i>
    <i>
      <x v="23"/>
    </i>
    <i>
      <x v="19"/>
    </i>
    <i>
      <x/>
    </i>
    <i>
      <x v="24"/>
    </i>
    <i>
      <x v="25"/>
    </i>
    <i t="grand">
      <x/>
    </i>
  </rowItems>
  <colFields count="1">
    <field x="46"/>
  </colFields>
  <colItems count="24">
    <i>
      <x/>
    </i>
    <i>
      <x v="1"/>
    </i>
    <i>
      <x v="2"/>
    </i>
    <i>
      <x v="3"/>
    </i>
    <i>
      <x v="4"/>
    </i>
    <i>
      <x v="5"/>
    </i>
    <i>
      <x v="6"/>
    </i>
    <i>
      <x v="7"/>
    </i>
    <i>
      <x v="8"/>
    </i>
    <i>
      <x v="9"/>
    </i>
    <i>
      <x v="10"/>
    </i>
    <i>
      <x v="11"/>
    </i>
    <i>
      <x v="12"/>
    </i>
    <i>
      <x v="13"/>
    </i>
    <i>
      <x v="14"/>
    </i>
    <i>
      <x v="15"/>
    </i>
    <i>
      <x v="16"/>
    </i>
    <i>
      <x v="17"/>
    </i>
    <i>
      <x v="18"/>
    </i>
    <i>
      <x v="19"/>
    </i>
    <i>
      <x v="21"/>
    </i>
    <i>
      <x v="22"/>
    </i>
    <i>
      <x v="24"/>
    </i>
    <i t="grand">
      <x/>
    </i>
  </colItems>
  <pageFields count="1">
    <pageField fld="36" hier="-1"/>
  </pageFields>
  <dataFields count="1">
    <dataField name="Total Resi" fld="0" subtotal="count" baseField="0" baseItem="0"/>
  </dataFields>
  <formats count="4">
    <format dxfId="0">
      <pivotArea dataOnly="0" fieldPosition="0">
        <references count="1">
          <reference field="10" count="0"/>
        </references>
      </pivotArea>
    </format>
    <format dxfId="1">
      <pivotArea dataOnly="0" fieldPosition="0">
        <references count="1">
          <reference field="10" count="0"/>
        </references>
      </pivotArea>
    </format>
    <format dxfId="2">
      <pivotArea outline="0" collapsedLevelsAreSubtotals="1" fieldPosition="0">
        <references count="1">
          <reference field="46" count="1" selected="0">
            <x v="35"/>
          </reference>
        </references>
      </pivotArea>
    </format>
    <format dxfId="3">
      <pivotArea type="topRight" dataOnly="0" labelOnly="1" outline="0" offset="N1" fieldPosition="0"/>
    </format>
  </formats>
  <conditionalFormats count="2">
    <conditionalFormat priority="3">
      <pivotAreas count="1">
        <pivotArea type="data" grandCol="1" collapsedLevelsAreSubtotals="1" fieldPosition="0">
          <references count="2">
            <reference field="4294967294" count="1" selected="0">
              <x v="0"/>
            </reference>
            <reference field="10"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 priority="5">
      <pivotAreas count="1">
        <pivotArea type="data" collapsedLevelsAreSubtotals="1" fieldPosition="0">
          <references count="3">
            <reference field="4294967294" count="1" selected="0">
              <x v="0"/>
            </reference>
            <reference field="10" count="35">
              <x v="0"/>
              <x v="1"/>
              <x v="2"/>
              <x v="3"/>
              <x v="4"/>
              <x v="5"/>
              <x v="6"/>
              <x v="7"/>
              <x v="8"/>
              <x v="9"/>
              <x v="10"/>
              <x v="11"/>
              <x v="12"/>
              <x v="13"/>
              <x v="14"/>
              <x v="15"/>
              <x v="16"/>
              <x v="17"/>
              <x v="18"/>
              <x v="19"/>
              <x v="20"/>
              <x v="21"/>
              <x v="22"/>
              <x v="23"/>
              <x v="24"/>
              <x v="25"/>
              <x v="26"/>
              <x v="27"/>
              <x v="28"/>
              <x v="29"/>
              <x v="30"/>
              <x v="31"/>
              <x v="32"/>
              <x v="33"/>
              <x v="34"/>
            </reference>
            <reference field="46" count="1" selected="0">
              <x v="3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D37DAF-C7CC-42B9-83FA-5993F866DD70}" name="PivotTable1" cacheId="0" applyNumberFormats="0" applyBorderFormats="0" applyFontFormats="0" applyPatternFormats="0" applyAlignmentFormats="0" applyWidthHeightFormats="1" dataCaption="Values" tag="dd385213-4a20-48c4-a954-be70ecf1589a" updatedVersion="7" minRefreshableVersion="3" useAutoFormatting="1" itemPrintTitles="1" createdVersion="5" indent="0" outline="1" outlineData="1" multipleFieldFilters="0">
  <location ref="BF1:BN4" firstHeaderRow="0" firstDataRow="1" firstDataCol="1"/>
  <pivotFields count="9">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8">
    <i>
      <x/>
    </i>
    <i i="1">
      <x v="1"/>
    </i>
    <i i="2">
      <x v="2"/>
    </i>
    <i i="3">
      <x v="3"/>
    </i>
    <i i="4">
      <x v="4"/>
    </i>
    <i i="5">
      <x v="5"/>
    </i>
    <i i="6">
      <x v="6"/>
    </i>
    <i i="7">
      <x v="7"/>
    </i>
  </colItems>
  <dataFields count="8">
    <dataField name="Resi" fld="5" subtotal="count" baseField="0" baseItem="0"/>
    <dataField name="Nilai COD" fld="1" baseField="0" baseItem="0" numFmtId="42"/>
    <dataField name="Nilai Produk" fld="6" baseField="0" baseItem="0" numFmtId="42"/>
    <dataField name="Biaya Kirim - Cust" fld="8" baseField="0" baseItem="0" numFmtId="42"/>
    <dataField name="Biaya Kirim - Real" fld="3" baseField="0" baseItem="0" numFmtId="42"/>
    <dataField name="Cash Back Ongkir" fld="7" baseField="0" baseItem="0" numFmtId="42"/>
    <dataField name="COD Fee" fld="2" baseField="0" baseItem="0" numFmtId="42"/>
    <dataField name="Net Omzet" fld="4" baseField="0" baseItem="1" numFmtId="42"/>
  </dataFields>
  <formats count="10">
    <format dxfId="13">
      <pivotArea outline="0" fieldPosition="0">
        <references count="1">
          <reference field="4294967294" count="1">
            <x v="7"/>
          </reference>
        </references>
      </pivotArea>
    </format>
    <format dxfId="12">
      <pivotArea outline="0" fieldPosition="0">
        <references count="1">
          <reference field="4294967294" count="1">
            <x v="2"/>
          </reference>
        </references>
      </pivotArea>
    </format>
    <format dxfId="11">
      <pivotArea outline="0" fieldPosition="0">
        <references count="1">
          <reference field="4294967294" count="1">
            <x v="3"/>
          </reference>
        </references>
      </pivotArea>
    </format>
    <format dxfId="10">
      <pivotArea outline="0" fieldPosition="0">
        <references count="1">
          <reference field="4294967294" count="1">
            <x v="5"/>
          </reference>
        </references>
      </pivotArea>
    </format>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grandRow="1" outline="0" fieldPosition="0"/>
    </format>
    <format dxfId="4">
      <pivotArea dataOnly="0" labelOnly="1" outline="0" fieldPosition="0">
        <references count="1">
          <reference field="4294967294" count="8">
            <x v="0"/>
            <x v="1"/>
            <x v="2"/>
            <x v="3"/>
            <x v="4"/>
            <x v="5"/>
            <x v="6"/>
            <x v="7"/>
          </reference>
        </references>
      </pivotArea>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Nilai COD"/>
    <pivotHierarchy dragToData="1" caption="COD Fee"/>
    <pivotHierarchy dragToData="1" caption="Biaya Kirim - Real"/>
    <pivotHierarchy dragToData="1" caption="Net Omzet"/>
    <pivotHierarchy dragToData="1" caption="Resi"/>
    <pivotHierarchy dragToData="1" caption="Nilai Produk"/>
    <pivotHierarchy dragToData="1" caption="Cash Back Ongkir"/>
    <pivotHierarchy dragToData="1" caption="Biaya Kirim - Cust"/>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resi]"/>
        <x15:activeTabTopLevelEntity name="[settle_reconci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774300-CF52-443B-B517-A122E24CDC14}"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vinsi Penerima" colHeaderCaption="Hari">
  <location ref="AV1:BB42" firstHeaderRow="1" firstDataRow="3" firstDataCol="1"/>
  <pivotFields count="47">
    <pivotField dataField="1" showAll="0"/>
    <pivotField numFmtId="14" showAll="0"/>
    <pivotField showAll="0"/>
    <pivotField showAll="0"/>
    <pivotField showAll="0"/>
    <pivotField showAll="0"/>
    <pivotField showAll="0"/>
    <pivotField showAll="0"/>
    <pivotField showAll="0"/>
    <pivotField showAll="0"/>
    <pivotField axis="axisRow" showAll="0" sortType="descending">
      <items count="39">
        <item x="33"/>
        <item x="12"/>
        <item x="28"/>
        <item x="29"/>
        <item x="20"/>
        <item x="24"/>
        <item x="11"/>
        <item x="4"/>
        <item x="26"/>
        <item x="15"/>
        <item x="16"/>
        <item x="5"/>
        <item x="21"/>
        <item x="13"/>
        <item x="19"/>
        <item x="32"/>
        <item x="34"/>
        <item x="31"/>
        <item x="22"/>
        <item x="7"/>
        <item x="9"/>
        <item x="2"/>
        <item x="1"/>
        <item x="25"/>
        <item x="17"/>
        <item x="30"/>
        <item x="27"/>
        <item x="18"/>
        <item x="14"/>
        <item x="8"/>
        <item x="23"/>
        <item x="3"/>
        <item x="6"/>
        <item x="10"/>
        <item x="0"/>
        <item x="35"/>
        <item x="36"/>
        <item x="37"/>
        <item t="default"/>
      </items>
      <autoSortScope>
        <pivotArea dataOnly="0" outline="0" fieldPosition="0">
          <references count="2">
            <reference field="4294967294" count="1" selected="0">
              <x v="1"/>
            </reference>
            <reference field="36"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sortType="ascending"/>
  </pivotFields>
  <rowFields count="1">
    <field x="10"/>
  </rowFields>
  <rowItems count="39">
    <i>
      <x v="31"/>
    </i>
    <i>
      <x v="22"/>
    </i>
    <i>
      <x v="29"/>
    </i>
    <i>
      <x v="28"/>
    </i>
    <i>
      <x v="34"/>
    </i>
    <i>
      <x v="30"/>
    </i>
    <i>
      <x v="11"/>
    </i>
    <i>
      <x v="14"/>
    </i>
    <i>
      <x v="8"/>
    </i>
    <i>
      <x v="21"/>
    </i>
    <i>
      <x v="13"/>
    </i>
    <i>
      <x v="26"/>
    </i>
    <i>
      <x v="6"/>
    </i>
    <i>
      <x v="12"/>
    </i>
    <i>
      <x v="10"/>
    </i>
    <i>
      <x v="9"/>
    </i>
    <i>
      <x v="32"/>
    </i>
    <i>
      <x v="33"/>
    </i>
    <i>
      <x v="19"/>
    </i>
    <i>
      <x v="5"/>
    </i>
    <i>
      <x v="1"/>
    </i>
    <i>
      <x v="15"/>
    </i>
    <i>
      <x v="20"/>
    </i>
    <i>
      <x v="7"/>
    </i>
    <i>
      <x v="27"/>
    </i>
    <i>
      <x v="3"/>
    </i>
    <i>
      <x v="2"/>
    </i>
    <i>
      <x v="16"/>
    </i>
    <i>
      <x v="23"/>
    </i>
    <i>
      <x v="17"/>
    </i>
    <i>
      <x v="18"/>
    </i>
    <i>
      <x v="4"/>
    </i>
    <i>
      <x v="24"/>
    </i>
    <i>
      <x/>
    </i>
    <i>
      <x v="25"/>
    </i>
    <i>
      <x v="36"/>
    </i>
    <i>
      <x v="37"/>
    </i>
    <i>
      <x v="35"/>
    </i>
    <i t="grand">
      <x/>
    </i>
  </rowItems>
  <colFields count="2">
    <field x="36"/>
    <field x="-2"/>
  </colFields>
  <colItems count="6">
    <i>
      <x/>
      <x/>
    </i>
    <i r="1" i="1">
      <x v="1"/>
    </i>
    <i>
      <x v="1"/>
      <x/>
    </i>
    <i r="1" i="1">
      <x v="1"/>
    </i>
    <i t="grand">
      <x/>
    </i>
    <i t="grand" i="1">
      <x/>
    </i>
  </colItems>
  <dataFields count="2">
    <dataField name="Total Resi" fld="0" subtotal="count" baseField="0" baseItem="0"/>
    <dataField name="Tgl Terima" fld="34" subtotal="count" baseField="0" baseItem="0"/>
  </dataFields>
  <formats count="5">
    <format dxfId="18">
      <pivotArea dataOnly="0" fieldPosition="0">
        <references count="1">
          <reference field="10" count="0"/>
        </references>
      </pivotArea>
    </format>
    <format dxfId="17">
      <pivotArea dataOnly="0" fieldPosition="0">
        <references count="1">
          <reference field="10" count="0"/>
        </references>
      </pivotArea>
    </format>
    <format dxfId="16">
      <pivotArea type="topRight" dataOnly="0" labelOnly="1" outline="0" offset="N1" fieldPosition="0"/>
    </format>
    <format dxfId="15">
      <pivotArea dataOnly="0" labelOnly="1" fieldPosition="0">
        <references count="1">
          <reference field="36" count="1">
            <x v="0"/>
          </reference>
        </references>
      </pivotArea>
    </format>
    <format dxfId="14">
      <pivotArea dataOnly="0" labelOnly="1" fieldPosition="0">
        <references count="1">
          <reference field="36" count="1">
            <x v="1"/>
          </reference>
        </references>
      </pivotArea>
    </format>
  </formats>
  <conditionalFormats count="1">
    <conditionalFormat priority="1">
      <pivotAreas count="1">
        <pivotArea type="data" collapsedLevelsAreSubtotals="1" fieldPosition="0">
          <references count="3">
            <reference field="4294967294" count="1" selected="0">
              <x v="1"/>
            </reference>
            <reference field="10" count="38">
              <x v="0"/>
              <x v="1"/>
              <x v="2"/>
              <x v="3"/>
              <x v="4"/>
              <x v="5"/>
              <x v="6"/>
              <x v="7"/>
              <x v="8"/>
              <x v="9"/>
              <x v="10"/>
              <x v="11"/>
              <x v="12"/>
              <x v="13"/>
              <x v="14"/>
              <x v="15"/>
              <x v="16"/>
              <x v="17"/>
              <x v="18"/>
              <x v="19"/>
              <x v="20"/>
              <x v="21"/>
              <x v="22"/>
              <x v="23"/>
              <x v="24"/>
              <x v="25"/>
              <x v="26"/>
              <x v="27"/>
              <x v="28"/>
              <x v="29"/>
              <x v="30"/>
              <x v="31"/>
              <x v="32"/>
              <x v="33"/>
              <x v="34"/>
              <x v="35"/>
              <x v="36"/>
              <x v="37"/>
            </reference>
            <reference field="36"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CA4F2B-2D0C-463F-BC33-802981426A41}" name="PivotTable3" cacheId="1" applyNumberFormats="0" applyBorderFormats="0" applyFontFormats="0" applyPatternFormats="0" applyAlignmentFormats="0" applyWidthHeightFormats="1" dataCaption="Values" tag="dd385213-4a20-48c4-a954-be70ecf1589a" updatedVersion="7" minRefreshableVersion="3" useAutoFormatting="1" itemPrintTitles="1" createdVersion="5" indent="0" outline="1" outlineData="1" multipleFieldFilters="0">
  <location ref="A1:P75" firstHeaderRow="1" firstDataRow="3" firstDataCol="1"/>
  <pivotFields count="8">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8">
        <item x="0" e="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2">
    <field x="0"/>
    <field x="4"/>
  </rowFields>
  <rowItems count="7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1"/>
    </i>
    <i r="1">
      <x v="32"/>
    </i>
    <i r="1">
      <x v="33"/>
    </i>
    <i r="1">
      <x v="34"/>
    </i>
    <i r="1">
      <x v="35"/>
    </i>
    <i r="1">
      <x v="36"/>
    </i>
    <i r="1">
      <x v="1"/>
    </i>
    <i r="1">
      <x v="37"/>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t="grand">
      <x/>
    </i>
  </rowItems>
  <colFields count="2">
    <field x="5"/>
    <field x="-2"/>
  </colFields>
  <colItems count="15">
    <i>
      <x/>
      <x/>
    </i>
    <i r="1" i="1">
      <x v="1"/>
    </i>
    <i r="1" i="2">
      <x v="2"/>
    </i>
    <i r="1" i="3">
      <x v="3"/>
    </i>
    <i r="1" i="4">
      <x v="4"/>
    </i>
    <i>
      <x v="1"/>
      <x/>
    </i>
    <i r="1" i="1">
      <x v="1"/>
    </i>
    <i r="1" i="2">
      <x v="2"/>
    </i>
    <i r="1" i="3">
      <x v="3"/>
    </i>
    <i r="1" i="4">
      <x v="4"/>
    </i>
    <i t="grand">
      <x/>
    </i>
    <i t="grand" i="1">
      <x/>
    </i>
    <i t="grand" i="2">
      <x/>
    </i>
    <i t="grand" i="3">
      <x/>
    </i>
    <i t="grand" i="4">
      <x/>
    </i>
  </colItems>
  <dataFields count="5">
    <dataField name="Resi" fld="7" subtotal="count" baseField="0" baseItem="0"/>
    <dataField name="Nilai COD" fld="1" baseField="0" baseItem="0" numFmtId="42"/>
    <dataField name="COD Fee" fld="2" baseField="0" baseItem="0" numFmtId="42"/>
    <dataField name="Ongkir Setelah Diskon" fld="3" baseField="0" baseItem="0" numFmtId="42"/>
    <dataField name="Proyeksi_Net" fld="6" baseField="0" baseItem="1" numFmtId="42"/>
  </dataFields>
  <formats count="31">
    <format dxfId="49">
      <pivotArea dataOnly="0" labelOnly="1" fieldPosition="0">
        <references count="1">
          <reference field="5" count="1">
            <x v="1"/>
          </reference>
        </references>
      </pivotArea>
    </format>
    <format dxfId="48">
      <pivotArea dataOnly="0" labelOnly="1" fieldPosition="0">
        <references count="1">
          <reference field="5" count="1">
            <x v="0"/>
          </reference>
        </references>
      </pivotArea>
    </format>
    <format dxfId="47">
      <pivotArea dataOnly="0" labelOnly="1" outline="0" fieldPosition="0">
        <references count="2">
          <reference field="4294967294" count="4">
            <x v="1"/>
            <x v="2"/>
            <x v="3"/>
            <x v="4"/>
          </reference>
          <reference field="5" count="1" selected="0">
            <x v="0"/>
          </reference>
        </references>
      </pivotArea>
    </format>
    <format dxfId="46">
      <pivotArea dataOnly="0" labelOnly="1" outline="0" fieldPosition="0">
        <references count="2">
          <reference field="4294967294" count="4">
            <x v="1"/>
            <x v="2"/>
            <x v="3"/>
            <x v="4"/>
          </reference>
          <reference field="5" count="1" selected="0">
            <x v="1"/>
          </reference>
        </references>
      </pivotArea>
    </format>
    <format dxfId="45">
      <pivotArea dataOnly="0" labelOnly="1" outline="0" fieldPosition="0">
        <references count="2">
          <reference field="4294967294" count="4">
            <x v="1"/>
            <x v="2"/>
            <x v="3"/>
            <x v="4"/>
          </reference>
          <reference field="5" count="1" selected="0">
            <x v="0"/>
          </reference>
        </references>
      </pivotArea>
    </format>
    <format dxfId="44">
      <pivotArea dataOnly="0" labelOnly="1" outline="0" fieldPosition="0">
        <references count="2">
          <reference field="4294967294" count="4">
            <x v="1"/>
            <x v="2"/>
            <x v="3"/>
            <x v="4"/>
          </reference>
          <reference field="5" count="1" selected="0">
            <x v="1"/>
          </reference>
        </references>
      </pivotArea>
    </format>
    <format dxfId="43">
      <pivotArea outline="0" fieldPosition="0">
        <references count="1">
          <reference field="4294967294" count="1">
            <x v="4"/>
          </reference>
        </references>
      </pivotArea>
    </format>
    <format dxfId="42">
      <pivotArea dataOnly="0" labelOnly="1" outline="0" fieldPosition="0">
        <references count="2">
          <reference field="4294967294" count="1">
            <x v="4"/>
          </reference>
          <reference field="5" count="1" selected="0">
            <x v="0"/>
          </reference>
        </references>
      </pivotArea>
    </format>
    <format dxfId="41">
      <pivotArea dataOnly="0" labelOnly="1" outline="0" fieldPosition="0">
        <references count="2">
          <reference field="4294967294" count="1">
            <x v="4"/>
          </reference>
          <reference field="5" count="1" selected="0">
            <x v="1"/>
          </reference>
        </references>
      </pivotArea>
    </format>
    <format dxfId="40">
      <pivotArea dataOnly="0" labelOnly="1" outline="0" fieldPosition="0">
        <references count="2">
          <reference field="4294967294" count="1">
            <x v="4"/>
          </reference>
          <reference field="5" count="1" selected="0">
            <x v="0"/>
          </reference>
        </references>
      </pivotArea>
    </format>
    <format dxfId="39">
      <pivotArea dataOnly="0" labelOnly="1" outline="0" fieldPosition="0">
        <references count="2">
          <reference field="4294967294" count="1">
            <x v="4"/>
          </reference>
          <reference field="5" count="1" selected="0">
            <x v="1"/>
          </reference>
        </references>
      </pivotArea>
    </format>
    <format dxfId="38">
      <pivotArea collapsedLevelsAreSubtotals="1" fieldPosition="0">
        <references count="4">
          <reference field="4294967294" count="1" selected="0">
            <x v="4"/>
          </reference>
          <reference field="0" count="1" selected="0">
            <x v="1"/>
          </reference>
          <reference field="4" count="9">
            <x v="1"/>
            <x v="2"/>
            <x v="3"/>
            <x v="32"/>
            <x v="33"/>
            <x v="34"/>
            <x v="35"/>
            <x v="36"/>
            <x v="37"/>
          </reference>
          <reference field="5" count="1" selected="0">
            <x v="1"/>
          </reference>
        </references>
      </pivotArea>
    </format>
    <format dxfId="37">
      <pivotArea collapsedLevelsAreSubtotals="1" fieldPosition="0">
        <references count="4">
          <reference field="4294967294" count="1" selected="0">
            <x v="4"/>
          </reference>
          <reference field="0" count="1" selected="0">
            <x v="1"/>
          </reference>
          <reference field="4" count="2">
            <x v="7"/>
            <x v="8"/>
          </reference>
          <reference field="5" count="1" selected="0">
            <x v="1"/>
          </reference>
        </references>
      </pivotArea>
    </format>
    <format dxfId="36">
      <pivotArea collapsedLevelsAreSubtotals="1" fieldPosition="0">
        <references count="4">
          <reference field="4294967294" count="1" selected="0">
            <x v="4"/>
          </reference>
          <reference field="0" count="1" selected="0">
            <x v="1"/>
          </reference>
          <reference field="4" count="3">
            <x v="4"/>
            <x v="5"/>
            <x v="6"/>
          </reference>
          <reference field="5" count="1" selected="0">
            <x v="1"/>
          </reference>
        </references>
      </pivotArea>
    </format>
    <format dxfId="35">
      <pivotArea collapsedLevelsAreSubtotals="1" fieldPosition="0">
        <references count="4">
          <reference field="4294967294" count="1" selected="0">
            <x v="4"/>
          </reference>
          <reference field="0" count="1" selected="0">
            <x v="1"/>
          </reference>
          <reference field="4" count="2">
            <x v="9"/>
            <x v="10"/>
          </reference>
          <reference field="5" count="1" selected="0">
            <x v="1"/>
          </reference>
        </references>
      </pivotArea>
    </format>
    <format dxfId="34">
      <pivotArea collapsedLevelsAreSubtotals="1" fieldPosition="0">
        <references count="4">
          <reference field="4294967294" count="1" selected="0">
            <x v="4"/>
          </reference>
          <reference field="0" count="1" selected="0">
            <x v="1"/>
          </reference>
          <reference field="4" count="3">
            <x v="11"/>
            <x v="12"/>
            <x v="13"/>
          </reference>
          <reference field="5" count="1" selected="0">
            <x v="1"/>
          </reference>
        </references>
      </pivotArea>
    </format>
    <format dxfId="33">
      <pivotArea collapsedLevelsAreSubtotals="1" fieldPosition="0">
        <references count="4">
          <reference field="4294967294" count="1" selected="0">
            <x v="4"/>
          </reference>
          <reference field="0" count="1" selected="0">
            <x v="1"/>
          </reference>
          <reference field="4" count="2">
            <x v="14"/>
            <x v="15"/>
          </reference>
          <reference field="5" count="1" selected="0">
            <x v="1"/>
          </reference>
        </references>
      </pivotArea>
    </format>
    <format dxfId="32">
      <pivotArea type="origin" dataOnly="0" labelOnly="1" outline="0"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fieldPosition="0">
        <references count="2">
          <reference field="0" count="1" selected="0">
            <x v="0"/>
          </reference>
          <reference field="4" count="20">
            <x v="0"/>
            <x v="1"/>
            <x v="2"/>
            <x v="3"/>
            <x v="4"/>
            <x v="5"/>
            <x v="6"/>
            <x v="7"/>
            <x v="8"/>
            <x v="9"/>
            <x v="10"/>
            <x v="11"/>
            <x v="12"/>
            <x v="13"/>
            <x v="14"/>
            <x v="15"/>
            <x v="16"/>
            <x v="17"/>
            <x v="18"/>
            <x v="19"/>
          </reference>
        </references>
      </pivotArea>
    </format>
    <format dxfId="27">
      <pivotArea dataOnly="0" labelOnly="1" fieldPosition="0">
        <references count="2">
          <reference field="0" count="1" selected="0">
            <x v="1"/>
          </reference>
          <reference field="4" count="26">
            <x v="1"/>
            <x v="2"/>
            <x v="3"/>
            <x v="4"/>
            <x v="5"/>
            <x v="6"/>
            <x v="7"/>
            <x v="8"/>
            <x v="9"/>
            <x v="10"/>
            <x v="11"/>
            <x v="12"/>
            <x v="13"/>
            <x v="14"/>
            <x v="15"/>
            <x v="16"/>
            <x v="17"/>
            <x v="18"/>
            <x v="19"/>
            <x v="20"/>
            <x v="32"/>
            <x v="33"/>
            <x v="34"/>
            <x v="35"/>
            <x v="36"/>
            <x v="37"/>
          </reference>
        </references>
      </pivotArea>
    </format>
    <format dxfId="26">
      <pivotArea collapsedLevelsAreSubtotals="1" fieldPosition="0">
        <references count="4">
          <reference field="4294967294" count="1" selected="0">
            <x v="4"/>
          </reference>
          <reference field="0" count="1" selected="0">
            <x v="1"/>
          </reference>
          <reference field="4" count="2">
            <x v="16"/>
            <x v="17"/>
          </reference>
          <reference field="5" count="1" selected="0">
            <x v="1"/>
          </reference>
        </references>
      </pivotArea>
    </format>
    <format dxfId="25">
      <pivotArea dataOnly="0" labelOnly="1" fieldPosition="0">
        <references count="2">
          <reference field="0" count="1" selected="0">
            <x v="1"/>
          </reference>
          <reference field="4" count="1">
            <x v="21"/>
          </reference>
        </references>
      </pivotArea>
    </format>
    <format dxfId="24">
      <pivotArea collapsedLevelsAreSubtotals="1" fieldPosition="0">
        <references count="4">
          <reference field="4294967294" count="1" selected="0">
            <x v="4"/>
          </reference>
          <reference field="0" count="1" selected="0">
            <x v="1"/>
          </reference>
          <reference field="4" count="3">
            <x v="18"/>
            <x v="19"/>
            <x v="20"/>
          </reference>
          <reference field="5" count="1" selected="0">
            <x v="1"/>
          </reference>
        </references>
      </pivotArea>
    </format>
    <format dxfId="23">
      <pivotArea collapsedLevelsAreSubtotals="1" fieldPosition="0">
        <references count="4">
          <reference field="4294967294" count="1" selected="0">
            <x v="4"/>
          </reference>
          <reference field="0" count="1" selected="0">
            <x v="1"/>
          </reference>
          <reference field="4" count="2">
            <x v="21"/>
            <x v="22"/>
          </reference>
          <reference field="5" count="1" selected="0">
            <x v="1"/>
          </reference>
        </references>
      </pivotArea>
    </format>
    <format dxfId="22">
      <pivotArea dataOnly="0" labelOnly="1" fieldPosition="0">
        <references count="2">
          <reference field="0" count="1" selected="0">
            <x v="1"/>
          </reference>
          <reference field="4" count="3">
            <x v="22"/>
            <x v="23"/>
            <x v="24"/>
          </reference>
        </references>
      </pivotArea>
    </format>
    <format dxfId="21">
      <pivotArea dataOnly="0" labelOnly="1" fieldPosition="0">
        <references count="2">
          <reference field="0" count="1" selected="0">
            <x v="0"/>
          </reference>
          <reference field="4" count="8">
            <x v="17"/>
            <x v="18"/>
            <x v="19"/>
            <x v="20"/>
            <x v="21"/>
            <x v="22"/>
            <x v="23"/>
            <x v="24"/>
          </reference>
        </references>
      </pivotArea>
    </format>
    <format dxfId="20">
      <pivotArea collapsedLevelsAreSubtotals="1" fieldPosition="0">
        <references count="4">
          <reference field="4294967294" count="1" selected="0">
            <x v="4"/>
          </reference>
          <reference field="0" count="1" selected="0">
            <x v="1"/>
          </reference>
          <reference field="4" count="2">
            <x v="23"/>
            <x v="24"/>
          </reference>
          <reference field="5" count="1" selected="0">
            <x v="1"/>
          </reference>
        </references>
      </pivotArea>
    </format>
    <format dxfId="19">
      <pivotArea collapsedLevelsAreSubtotals="1" fieldPosition="0">
        <references count="4">
          <reference field="4294967294" count="1" selected="0">
            <x v="4"/>
          </reference>
          <reference field="0" count="1" selected="0">
            <x v="1"/>
          </reference>
          <reference field="4" count="3">
            <x v="25"/>
            <x v="26"/>
            <x v="27"/>
          </reference>
          <reference field="5" count="1" selected="0">
            <x v="1"/>
          </reference>
        </references>
      </pivotArea>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Nilai COD"/>
    <pivotHierarchy dragToData="1" caption="COD Fee"/>
    <pivotHierarchy dragToData="1" caption="Ongkir Setelah Diskon"/>
    <pivotHierarchy dragToData="1" caption="Proyeksi_Net"/>
    <pivotHierarchy dragToData="1" caption="Resi"/>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34"/>
  </rowHierarchiesUsage>
  <colHierarchiesUsage count="2">
    <colHierarchyUsage hierarchyUsage="4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resi]"/>
        <x15:activeTabTopLevelEntity name="[settle_reconci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9B31835-5DD5-4858-BFAC-1B9AE369AF4D}" autoFormatId="16" applyNumberFormats="0" applyBorderFormats="0" applyFontFormats="0" applyPatternFormats="0" applyAlignmentFormats="0" applyWidthHeightFormats="0">
  <queryTableRefresh nextId="49" unboundColumnsRight="3">
    <queryTableFields count="47">
      <queryTableField id="1" name="No. Waybill" tableColumnId="1"/>
      <queryTableField id="2" name="Tanggal Pengiriman" tableColumnId="2"/>
      <queryTableField id="3" name="Klien Pengirim" tableColumnId="3"/>
      <queryTableField id="4" name="Nama Pengirim" tableColumnId="4"/>
      <queryTableField id="5" name="Telepon Pengirim" tableColumnId="5"/>
      <queryTableField id="6" name="Kota Pengirim" tableColumnId="6"/>
      <queryTableField id="7" name="Kecamatan Pengirim" tableColumnId="7"/>
      <queryTableField id="8" name="Alamat Pengirim" tableColumnId="8"/>
      <queryTableField id="9" name="Penerima" tableColumnId="9"/>
      <queryTableField id="10" name="Telepon Penerima" tableColumnId="10"/>
      <queryTableField id="11" name="Provinsi Penerima" tableColumnId="11"/>
      <queryTableField id="12" name="Kota Penerima" tableColumnId="12"/>
      <queryTableField id="13" name="Kecamatan Penerima" tableColumnId="13"/>
      <queryTableField id="14" name="Alamat Penerima" tableColumnId="14"/>
      <queryTableField id="15" name="Jumlah Barang" tableColumnId="15"/>
      <queryTableField id="16" name="Tipe Barang" tableColumnId="16"/>
      <queryTableField id="17" name="Berat" tableColumnId="17"/>
      <queryTableField id="18" name="Nilai Barang" tableColumnId="18"/>
      <queryTableField id="19" name="Layanan" tableColumnId="19"/>
      <queryTableField id="20" name="Metode Pembayaran" tableColumnId="20"/>
      <queryTableField id="21" name="Nama Barang" tableColumnId="21"/>
      <queryTableField id="22" name="Kategori Barang" tableColumnId="22"/>
      <queryTableField id="23" name="Biaya Kirim" tableColumnId="23"/>
      <queryTableField id="24" name="Biaya Asuransi" tableColumnId="24"/>
      <queryTableField id="25" name="Biaya Lainnya" tableColumnId="25"/>
      <queryTableField id="26" name="Total Biaya" tableColumnId="26"/>
      <queryTableField id="27" name="Nilai Voucher" tableColumnId="27"/>
      <queryTableField id="28" name="Tanda Diskon" tableColumnId="28"/>
      <queryTableField id="29" name="Biaya Diskon" tableColumnId="29"/>
      <queryTableField id="30" name="Total Biaya Setelah Diskon" tableColumnId="30"/>
      <queryTableField id="31" name="Nilai COD" tableColumnId="31"/>
      <queryTableField id="43" name="COD Fee" tableColumnId="43"/>
      <queryTableField id="32" name="Diterima Oleh" tableColumnId="32"/>
      <queryTableField id="33" name="Hubungan" tableColumnId="33"/>
      <queryTableField id="34" name="Waktu Terima" tableColumnId="34"/>
      <queryTableField id="35" name="Keterangan" tableColumnId="35"/>
      <queryTableField id="36" name="Tanda TTD" tableColumnId="36"/>
      <queryTableField id="37" name="Alasan Void" tableColumnId="37"/>
      <queryTableField id="38" name="Sumber Order" tableColumnId="38"/>
      <queryTableField id="39" name="Catatan Pengirim untuk kurir " tableColumnId="39"/>
      <queryTableField id="40" name="Catatan Penerima untuk Kurir" tableColumnId="40"/>
      <queryTableField id="41" name="Apakah Paket Abnormal?" tableColumnId="41"/>
      <queryTableField id="42" name="COD" tableColumnId="42"/>
      <queryTableField id="48" name="Nilai Produk" tableColumnId="47"/>
      <queryTableField id="45" dataBound="0" tableColumnId="44"/>
      <queryTableField id="46" dataBound="0" tableColumnId="45"/>
      <queryTableField id="47" dataBound="0" tableColumnId="4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9" xr16:uid="{D4FF2CDF-CDC9-4E6E-98D4-68F11CC34F8B}" autoFormatId="16" applyNumberFormats="0" applyBorderFormats="0" applyFontFormats="0" applyPatternFormats="0" applyAlignmentFormats="0" applyWidthHeightFormats="0">
  <queryTableRefresh nextId="12">
    <queryTableFields count="11">
      <queryTableField id="1" name="No. Waybill" tableColumnId="1"/>
      <queryTableField id="2" name="Waktu TTD" tableColumnId="2"/>
      <queryTableField id="3" name="TTD" tableColumnId="3"/>
      <queryTableField id="4" name="Status Retur" tableColumnId="4"/>
      <queryTableField id="5" name="Penerima" tableColumnId="5"/>
      <queryTableField id="6" name="DP TTD" tableColumnId="6"/>
      <queryTableField id="7" name="COD" tableColumnId="7"/>
      <queryTableField id="8" name="Jenis Layanan" tableColumnId="8"/>
      <queryTableField id="9" name="Jenis Barang" tableColumnId="9"/>
      <queryTableField id="10" name="Lokasi (Asal)" tableColumnId="10"/>
      <queryTableField id="11" name="Tujuan"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30AF548E-83EA-49F4-BF35-DBEE51756544}" autoFormatId="16" applyNumberFormats="0" applyBorderFormats="0" applyFontFormats="0" applyPatternFormats="0" applyAlignmentFormats="0" applyWidthHeightFormats="0">
  <queryTableRefresh nextId="19">
    <queryTableFields count="18">
      <queryTableField id="1" name="Source.Name" tableColumnId="1"/>
      <queryTableField id="2" name="No. Waybill" tableColumnId="2"/>
      <queryTableField id="3" name="Alasan Retur" tableColumnId="3"/>
      <queryTableField id="4" name="Status Retur" tableColumnId="4"/>
      <queryTableField id="5" name="Jenis Layanan" tableColumnId="5"/>
      <queryTableField id="6" name="Tanggal Registrasi" tableColumnId="6"/>
      <queryTableField id="7" name="Waktu TTD Retur" tableColumnId="7"/>
      <queryTableField id="8" name="DP TTD Retur" tableColumnId="8"/>
      <queryTableField id="9" name="Telah Diretur ke " tableColumnId="9"/>
      <queryTableField id="10" name="Hubungan" tableColumnId="10"/>
      <queryTableField id="11" name="Alasan Tolak Retur" tableColumnId="11"/>
      <queryTableField id="12" name="Waktu Konfirmasi" tableColumnId="12"/>
      <queryTableField id="13" name="Waktu Tolak" tableColumnId="13"/>
      <queryTableField id="14" name="Operator" tableColumnId="14"/>
      <queryTableField id="15" name="Jumlah Tolak" tableColumnId="15"/>
      <queryTableField id="16" name="Sumber Order" tableColumnId="16"/>
      <queryTableField id="17" name="退件城市" tableColumnId="17"/>
      <queryTableField id="18" name="CO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CB7D7F-B4FF-4966-9904-749718679B39}" name="all_resi" displayName="all_resi" ref="A1:AU4318" tableType="queryTable" totalsRowShown="0">
  <autoFilter ref="A1:AU4318" xr:uid="{66CB7D7F-B4FF-4966-9904-749718679B39}"/>
  <tableColumns count="47">
    <tableColumn id="1" xr3:uid="{ED5B9EF5-284D-42F2-AFF0-B099EF3C3DAA}" uniqueName="1" name="No. Waybill" queryTableFieldId="1" dataDxfId="107"/>
    <tableColumn id="2" xr3:uid="{5066406F-3600-45E1-962E-9D60CF3934E7}" uniqueName="2" name="Tanggal Pengiriman" queryTableFieldId="2" dataDxfId="106"/>
    <tableColumn id="3" xr3:uid="{3BF6B306-B759-4AAE-B8D1-0BC38D7B9B64}" uniqueName="3" name="Klien Pengirim" queryTableFieldId="3" dataDxfId="105"/>
    <tableColumn id="4" xr3:uid="{CCEFA94A-277A-476A-8A00-1E9460A6D58E}" uniqueName="4" name="Nama Pengirim" queryTableFieldId="4" dataDxfId="104"/>
    <tableColumn id="5" xr3:uid="{FFF25A0B-C52E-4DFC-81EE-891F92899807}" uniqueName="5" name="Telepon Pengirim" queryTableFieldId="5" dataDxfId="103"/>
    <tableColumn id="6" xr3:uid="{BAF1EF5E-698A-4CE9-8DA2-DB8B856CD936}" uniqueName="6" name="Kota Pengirim" queryTableFieldId="6" dataDxfId="102"/>
    <tableColumn id="7" xr3:uid="{E45C0AE5-0BBC-41BD-8E49-FCB9DB3150E3}" uniqueName="7" name="Kecamatan Pengirim" queryTableFieldId="7" dataDxfId="101"/>
    <tableColumn id="8" xr3:uid="{67575B6A-BDFC-4F07-813C-E94F193FA113}" uniqueName="8" name="Alamat Pengirim" queryTableFieldId="8" dataDxfId="100"/>
    <tableColumn id="9" xr3:uid="{FC41C770-68FC-41E6-A90C-75E04FA15CA2}" uniqueName="9" name="Penerima" queryTableFieldId="9" dataDxfId="99"/>
    <tableColumn id="10" xr3:uid="{8B6F5B84-D1C3-492B-B274-73B75B890691}" uniqueName="10" name="Telepon Penerima" queryTableFieldId="10" dataDxfId="98"/>
    <tableColumn id="11" xr3:uid="{35A0E7E8-DEB2-450E-8028-10A808D02BD6}" uniqueName="11" name="Provinsi Penerima" queryTableFieldId="11" dataDxfId="97"/>
    <tableColumn id="12" xr3:uid="{92693740-0F5F-42BF-84DC-71CF15D2937F}" uniqueName="12" name="Kota Penerima" queryTableFieldId="12" dataDxfId="96"/>
    <tableColumn id="13" xr3:uid="{9BF57986-F334-4A65-A446-7FB0F699E200}" uniqueName="13" name="Kecamatan Penerima" queryTableFieldId="13" dataDxfId="95"/>
    <tableColumn id="14" xr3:uid="{D09295C6-1C26-491B-8767-A1045412DB69}" uniqueName="14" name="Alamat Penerima" queryTableFieldId="14" dataDxfId="94"/>
    <tableColumn id="15" xr3:uid="{3FE107B8-F3EE-4BF3-AE27-FF97F2EFBC70}" uniqueName="15" name="Jumlah Barang" queryTableFieldId="15"/>
    <tableColumn id="16" xr3:uid="{6CE16ECF-7DCC-414F-B827-D0871B934B73}" uniqueName="16" name="Tipe Barang" queryTableFieldId="16" dataDxfId="93"/>
    <tableColumn id="17" xr3:uid="{FCA1005A-C795-4C66-8C10-A53F72C57B75}" uniqueName="17" name="Berat" queryTableFieldId="17"/>
    <tableColumn id="18" xr3:uid="{D03DA182-792D-4972-AF1A-8A688895014C}" uniqueName="18" name="Nilai Barang" queryTableFieldId="18"/>
    <tableColumn id="19" xr3:uid="{D53B274C-7E70-4E44-841E-2BE781717138}" uniqueName="19" name="Layanan" queryTableFieldId="19" dataDxfId="92"/>
    <tableColumn id="20" xr3:uid="{81B8ECC9-148B-42CD-96A9-B892F6337353}" uniqueName="20" name="Metode Pembayaran" queryTableFieldId="20" dataDxfId="91"/>
    <tableColumn id="21" xr3:uid="{460BFED4-0284-4C39-B279-7ED04C1C4D6F}" uniqueName="21" name="Nama Barang" queryTableFieldId="21" dataDxfId="90"/>
    <tableColumn id="22" xr3:uid="{6823578C-BCC2-47EE-9BB1-ADC0D1E9D896}" uniqueName="22" name="Kategori Barang" queryTableFieldId="22" dataDxfId="89"/>
    <tableColumn id="23" xr3:uid="{86A3C676-6F22-4D8E-A0C9-036619E3FE21}" uniqueName="23" name="Biaya Kirim" queryTableFieldId="23"/>
    <tableColumn id="24" xr3:uid="{5DAAD2D7-F42B-457B-A2AF-175A34A05FED}" uniqueName="24" name="Biaya Asuransi" queryTableFieldId="24"/>
    <tableColumn id="25" xr3:uid="{5584A831-5E54-42DF-9C30-E83D4C921477}" uniqueName="25" name="Biaya Lainnya" queryTableFieldId="25"/>
    <tableColumn id="26" xr3:uid="{A67E48AB-27FA-48ED-B56F-4E05C1557496}" uniqueName="26" name="Total Biaya" queryTableFieldId="26"/>
    <tableColumn id="27" xr3:uid="{C57DEA3B-420F-4965-98B7-D89B0A67658A}" uniqueName="27" name="Nilai Voucher" queryTableFieldId="27"/>
    <tableColumn id="28" xr3:uid="{C4E920A7-D1E3-4DE3-84EF-A729734A340B}" uniqueName="28" name="Tanda Diskon" queryTableFieldId="28" dataDxfId="88"/>
    <tableColumn id="29" xr3:uid="{6904202D-66DF-4641-A556-D7A7697FA826}" uniqueName="29" name="Biaya Diskon" queryTableFieldId="29"/>
    <tableColumn id="30" xr3:uid="{5BFD25F5-1C8F-4787-ADA2-485C95452059}" uniqueName="30" name="Total Biaya Setelah Diskon" queryTableFieldId="30"/>
    <tableColumn id="31" xr3:uid="{4E0A3F3D-1707-4AD4-AD0E-C7124E99DA45}" uniqueName="31" name="Nilai COD" queryTableFieldId="31"/>
    <tableColumn id="43" xr3:uid="{BD7FC527-AE93-4D09-A210-921F520200DC}" uniqueName="43" name="COD Fee" queryTableFieldId="43"/>
    <tableColumn id="32" xr3:uid="{5D9B58AE-5CEA-4DC7-B975-D77BF45BD153}" uniqueName="32" name="Diterima Oleh" queryTableFieldId="32" dataDxfId="87"/>
    <tableColumn id="33" xr3:uid="{7B00E44C-92D0-4B91-A60C-C66EB1BC7E3E}" uniqueName="33" name="Hubungan" queryTableFieldId="33" dataDxfId="86"/>
    <tableColumn id="34" xr3:uid="{F0E127F2-6B72-4205-9EDF-25D1A36D6902}" uniqueName="34" name="Waktu Terima" queryTableFieldId="34" dataDxfId="85"/>
    <tableColumn id="35" xr3:uid="{2B1ADF3F-7217-422B-81B6-08812DF17A11}" uniqueName="35" name="Keterangan" queryTableFieldId="35" dataDxfId="84"/>
    <tableColumn id="36" xr3:uid="{CD365712-3EAE-4F22-B26C-B1AF43D3C8D0}" uniqueName="36" name="Tanda TTD" queryTableFieldId="36" dataDxfId="83"/>
    <tableColumn id="37" xr3:uid="{3B55CF76-36B0-4C8D-AD22-E3AF05D1F058}" uniqueName="37" name="Alasan Void" queryTableFieldId="37"/>
    <tableColumn id="38" xr3:uid="{D0C22740-B44D-4DCE-B33A-A42E86E9D56E}" uniqueName="38" name="Sumber Order" queryTableFieldId="38" dataDxfId="82"/>
    <tableColumn id="39" xr3:uid="{8BDEFC07-DA1C-4FB2-95E0-8FC5919370F1}" uniqueName="39" name="Catatan Pengirim untuk kurir " queryTableFieldId="39"/>
    <tableColumn id="40" xr3:uid="{89A6D422-1598-4929-855D-301513156B73}" uniqueName="40" name="Catatan Penerima untuk Kurir" queryTableFieldId="40"/>
    <tableColumn id="41" xr3:uid="{43D7ECA1-9411-42E3-84DF-A3FCEE84DD75}" uniqueName="41" name="Apakah Paket Abnormal?" queryTableFieldId="41" dataDxfId="81"/>
    <tableColumn id="42" xr3:uid="{29E86F36-D237-42FE-993A-E699FDABB837}" uniqueName="42" name="COD" queryTableFieldId="42" dataDxfId="80"/>
    <tableColumn id="47" xr3:uid="{B51736B8-379C-49CF-A7E9-E66F4E0DEE3D}" uniqueName="47" name="Nilai Produk" queryTableFieldId="48"/>
    <tableColumn id="44" xr3:uid="{2EF8CCDD-D520-4129-B601-45932237FEA8}" uniqueName="44" name="Rekon" queryTableFieldId="45" dataDxfId="79">
      <calculatedColumnFormula>_xlfn.IFNA(IF(VLOOKUP(all_resi[[#This Row],[No. Waybill]],settle_reconcile[No. Waybill],1,0)="","Recon","Recon"),"-")</calculatedColumnFormula>
    </tableColumn>
    <tableColumn id="45" xr3:uid="{12A19D66-1FF0-4D1B-9DCD-ECEE5ECED449}" uniqueName="45" name="Proyeksi_Net" queryTableFieldId="46" dataDxfId="78">
      <calculatedColumnFormula>all_resi[[#This Row],[Nilai COD]]-all_resi[[#This Row],[COD Fee]]-all_resi[[#This Row],[Total Biaya Setelah Diskon]]</calculatedColumnFormula>
    </tableColumn>
    <tableColumn id="46" xr3:uid="{082B286C-D379-4ED6-AB58-079CCC4E1111}" uniqueName="46" name="Durasi Kirim" queryTableFieldId="47" dataDxfId="77">
      <calculatedColumnFormula>IF(all_resi[[#This Row],[Waktu Terima]]="","",_xlfn.DAYS(all_resi[[#This Row],[Waktu Terima]],all_resi[[#This Row],[Tanggal Pengiriman]]))</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C49E60-D49F-4B37-B834-E7FED7A372E2}" name="settle_reconcile" displayName="settle_reconcile" ref="A1:K2113" tableType="queryTable" totalsRowShown="0">
  <autoFilter ref="A1:K2113" xr:uid="{37C49E60-D49F-4B37-B834-E7FED7A372E2}"/>
  <tableColumns count="11">
    <tableColumn id="1" xr3:uid="{B61897DC-57BE-4434-86C3-E7D9524B4827}" uniqueName="1" name="No. Waybill" queryTableFieldId="1" dataDxfId="76"/>
    <tableColumn id="2" xr3:uid="{39CC5EDE-3A79-4938-8754-9C6D0A7203CF}" uniqueName="2" name="Waktu TTD" queryTableFieldId="2" dataDxfId="75"/>
    <tableColumn id="3" xr3:uid="{F0F9E4A0-1372-41F8-95C1-1D68843FD56D}" uniqueName="3" name="TTD" queryTableFieldId="3" dataDxfId="74"/>
    <tableColumn id="4" xr3:uid="{555285DF-D3B6-46A4-B698-C82E2C3650AF}" uniqueName="4" name="Status Retur" queryTableFieldId="4" dataDxfId="73"/>
    <tableColumn id="5" xr3:uid="{3F17EC59-07E4-4098-9D4B-80C76952AD06}" uniqueName="5" name="Penerima" queryTableFieldId="5" dataDxfId="72"/>
    <tableColumn id="6" xr3:uid="{15B49C37-A317-49EA-BAD9-F594CAC48CA7}" uniqueName="6" name="DP TTD" queryTableFieldId="6" dataDxfId="71"/>
    <tableColumn id="7" xr3:uid="{E8A81827-D4C4-4836-98F6-FBB55E89BBB0}" uniqueName="7" name="COD" queryTableFieldId="7"/>
    <tableColumn id="8" xr3:uid="{0F331628-B3AC-455D-B19A-B74EF75271EB}" uniqueName="8" name="Jenis Layanan" queryTableFieldId="8" dataDxfId="70"/>
    <tableColumn id="9" xr3:uid="{CF8AC08F-22B9-4D89-BD0F-9946433A6060}" uniqueName="9" name="Jenis Barang" queryTableFieldId="9" dataDxfId="69"/>
    <tableColumn id="10" xr3:uid="{237F0920-3BDF-414A-93BB-43B708C8154F}" uniqueName="10" name="Lokasi (Asal)" queryTableFieldId="10" dataDxfId="68"/>
    <tableColumn id="11" xr3:uid="{CA3503A9-2527-4A18-99DE-51D7D890CBB6}" uniqueName="11" name="Tujuan" queryTableFieldId="11" dataDxfId="6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EDE5D9-5EFB-4F2E-AAED-5F4313DE473F}" name="problem" displayName="problem" ref="A1:R4" tableType="queryTable" totalsRowShown="0">
  <autoFilter ref="A1:R4" xr:uid="{BAEDE5D9-5EFB-4F2E-AAED-5F4313DE473F}"/>
  <tableColumns count="18">
    <tableColumn id="1" xr3:uid="{2EA6C069-B6FC-4709-9966-92B562E47CEC}" uniqueName="1" name="Source.Name" queryTableFieldId="1" dataDxfId="66"/>
    <tableColumn id="2" xr3:uid="{316C3687-719A-4EE0-BDF0-D224428935F8}" uniqueName="2" name="No. Waybill" queryTableFieldId="2"/>
    <tableColumn id="3" xr3:uid="{4E163C21-5E2F-4815-BE99-B0E96AC9EC4C}" uniqueName="3" name="Alasan Retur" queryTableFieldId="3" dataDxfId="65"/>
    <tableColumn id="4" xr3:uid="{B8642CD7-F872-4050-A43C-95084E507612}" uniqueName="4" name="Status Retur" queryTableFieldId="4" dataDxfId="64"/>
    <tableColumn id="5" xr3:uid="{267D9EBA-E3D4-4A57-96C1-90E768125CAD}" uniqueName="5" name="Jenis Layanan" queryTableFieldId="5" dataDxfId="63"/>
    <tableColumn id="6" xr3:uid="{6B0DA116-EFA3-4EBA-9678-8037464425A1}" uniqueName="6" name="Tanggal Registrasi" queryTableFieldId="6" dataDxfId="62"/>
    <tableColumn id="7" xr3:uid="{7C06BFFA-9EF7-4FCD-B03B-2104716FA4F0}" uniqueName="7" name="Waktu TTD Retur" queryTableFieldId="7" dataDxfId="61"/>
    <tableColumn id="8" xr3:uid="{207A3B94-45A0-4F8D-BA29-594969EF4BA1}" uniqueName="8" name="DP TTD Retur" queryTableFieldId="8" dataDxfId="60"/>
    <tableColumn id="9" xr3:uid="{D9696BAE-306E-4D0B-978D-66AE19AC51BC}" uniqueName="9" name="Telah Diretur ke " queryTableFieldId="9" dataDxfId="59"/>
    <tableColumn id="10" xr3:uid="{CAEBAEAE-7886-4D9D-BAA5-7BAE50E8049D}" uniqueName="10" name="Hubungan" queryTableFieldId="10" dataDxfId="58"/>
    <tableColumn id="11" xr3:uid="{9E29A074-0488-42AF-830C-3463B3AEDFD6}" uniqueName="11" name="Alasan Tolak Retur" queryTableFieldId="11" dataDxfId="57"/>
    <tableColumn id="12" xr3:uid="{1102F05F-CFE1-42C2-9080-9413A85C58F1}" uniqueName="12" name="Waktu Konfirmasi" queryTableFieldId="12" dataDxfId="56"/>
    <tableColumn id="13" xr3:uid="{E12D8BFF-0E48-4B01-81BF-FE9DC3E0CB79}" uniqueName="13" name="Waktu Tolak" queryTableFieldId="13" dataDxfId="55"/>
    <tableColumn id="14" xr3:uid="{92723E06-3BAF-4DBF-AF0E-F7F301417901}" uniqueName="14" name="Operator" queryTableFieldId="14" dataDxfId="54"/>
    <tableColumn id="15" xr3:uid="{BAB35ACC-303E-4E18-9B2C-090700EC2FEB}" uniqueName="15" name="Jumlah Tolak" queryTableFieldId="15" dataDxfId="53"/>
    <tableColumn id="16" xr3:uid="{E5565800-E394-40E0-B4C4-5544F5CD3CA0}" uniqueName="16" name="Sumber Order" queryTableFieldId="16" dataDxfId="52"/>
    <tableColumn id="17" xr3:uid="{EBE2355A-8AB1-4BF3-A38C-A85366839136}" uniqueName="17" name="退件城市" queryTableFieldId="17" dataDxfId="51"/>
    <tableColumn id="18" xr3:uid="{187AA374-B9B1-4DD9-B575-91C0164B55D7}" uniqueName="18" name="COD" queryTableFieldId="18" dataDxfId="5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AC8B-8812-45E3-9CAF-BE27BB8D9912}">
  <dimension ref="A1:AU4318"/>
  <sheetViews>
    <sheetView tabSelected="1" topLeftCell="I1" workbookViewId="0">
      <selection activeCell="L8" sqref="L8"/>
    </sheetView>
  </sheetViews>
  <sheetFormatPr defaultRowHeight="15" x14ac:dyDescent="0.25"/>
  <cols>
    <col min="1" max="1" width="13.7109375" bestFit="1" customWidth="1"/>
    <col min="2" max="2" width="20.85546875" bestFit="1" customWidth="1"/>
    <col min="3" max="3" width="16.7109375" bestFit="1" customWidth="1"/>
    <col min="4" max="4" width="17" bestFit="1" customWidth="1"/>
    <col min="5" max="5" width="19.140625" bestFit="1" customWidth="1"/>
    <col min="6" max="6" width="15.85546875" bestFit="1" customWidth="1"/>
    <col min="7" max="7" width="21.7109375" bestFit="1" customWidth="1"/>
    <col min="8" max="8" width="81.140625" bestFit="1" customWidth="1"/>
    <col min="9" max="9" width="49.5703125" bestFit="1" customWidth="1"/>
    <col min="10" max="10" width="19.85546875" bestFit="1" customWidth="1"/>
    <col min="11" max="11" width="26.42578125" bestFit="1" customWidth="1"/>
    <col min="12" max="12" width="33.140625" bestFit="1" customWidth="1"/>
    <col min="13" max="13" width="43.85546875" bestFit="1" customWidth="1"/>
    <col min="14" max="14" width="81.140625" bestFit="1" customWidth="1"/>
    <col min="15" max="15" width="16.140625" bestFit="1" customWidth="1"/>
    <col min="16" max="16" width="13.5703125" bestFit="1" customWidth="1"/>
    <col min="17" max="17" width="8" bestFit="1" customWidth="1"/>
    <col min="18" max="18" width="13.85546875" bestFit="1" customWidth="1"/>
    <col min="19" max="19" width="10.42578125" bestFit="1" customWidth="1"/>
    <col min="20" max="20" width="22.140625" bestFit="1" customWidth="1"/>
    <col min="21" max="21" width="81.140625" bestFit="1" customWidth="1"/>
    <col min="22" max="22" width="27.140625" bestFit="1" customWidth="1"/>
    <col min="23" max="23" width="13.140625" bestFit="1" customWidth="1"/>
    <col min="24" max="24" width="16.140625" bestFit="1" customWidth="1"/>
    <col min="25" max="25" width="15.140625" bestFit="1" customWidth="1"/>
    <col min="26" max="26" width="12.85546875" bestFit="1" customWidth="1"/>
    <col min="27" max="27" width="15.42578125" bestFit="1" customWidth="1"/>
    <col min="28" max="28" width="15" bestFit="1" customWidth="1"/>
    <col min="29" max="29" width="14.42578125" bestFit="1" customWidth="1"/>
    <col min="30" max="30" width="26.85546875" bestFit="1" customWidth="1"/>
    <col min="31" max="31" width="11.7109375" bestFit="1" customWidth="1"/>
    <col min="32" max="32" width="10.85546875" bestFit="1" customWidth="1"/>
    <col min="33" max="33" width="42.85546875" bestFit="1" customWidth="1"/>
    <col min="34" max="34" width="21" bestFit="1" customWidth="1"/>
    <col min="35" max="35" width="15.85546875" bestFit="1" customWidth="1"/>
    <col min="36" max="36" width="49" bestFit="1" customWidth="1"/>
    <col min="37" max="37" width="15" bestFit="1" customWidth="1"/>
    <col min="38" max="38" width="13.7109375" bestFit="1" customWidth="1"/>
    <col min="39" max="39" width="15.85546875" bestFit="1" customWidth="1"/>
    <col min="40" max="40" width="29.5703125" bestFit="1" customWidth="1"/>
    <col min="41" max="41" width="29.85546875" bestFit="1" customWidth="1"/>
    <col min="42" max="42" width="25.85546875" bestFit="1" customWidth="1"/>
    <col min="44" max="44" width="14.140625" bestFit="1" customWidth="1"/>
    <col min="45" max="45" width="8.85546875" bestFit="1" customWidth="1"/>
    <col min="46" max="46" width="15.140625" bestFit="1" customWidth="1"/>
    <col min="47" max="47" width="14" bestFit="1" customWidth="1"/>
  </cols>
  <sheetData>
    <row r="1" spans="1:4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5863</v>
      </c>
      <c r="AG1" t="s">
        <v>31</v>
      </c>
      <c r="AH1" t="s">
        <v>32</v>
      </c>
      <c r="AI1" t="s">
        <v>33</v>
      </c>
      <c r="AJ1" t="s">
        <v>34</v>
      </c>
      <c r="AK1" t="s">
        <v>35</v>
      </c>
      <c r="AL1" t="s">
        <v>36</v>
      </c>
      <c r="AM1" t="s">
        <v>37</v>
      </c>
      <c r="AN1" t="s">
        <v>38</v>
      </c>
      <c r="AO1" t="s">
        <v>39</v>
      </c>
      <c r="AP1" t="s">
        <v>40</v>
      </c>
      <c r="AQ1" t="s">
        <v>41</v>
      </c>
      <c r="AR1" t="s">
        <v>15887</v>
      </c>
      <c r="AS1" t="s">
        <v>7578</v>
      </c>
      <c r="AT1" t="s">
        <v>7585</v>
      </c>
      <c r="AU1" t="s">
        <v>7589</v>
      </c>
    </row>
    <row r="2" spans="1:47" x14ac:dyDescent="0.25">
      <c r="A2" s="2" t="s">
        <v>6161</v>
      </c>
      <c r="B2" s="1">
        <v>46171</v>
      </c>
      <c r="C2" s="2" t="s">
        <v>42</v>
      </c>
      <c r="D2" s="2" t="s">
        <v>43</v>
      </c>
      <c r="E2" s="2" t="s">
        <v>44</v>
      </c>
      <c r="F2" s="2" t="s">
        <v>45</v>
      </c>
      <c r="G2" s="2" t="s">
        <v>46</v>
      </c>
      <c r="H2" s="2" t="s">
        <v>47</v>
      </c>
      <c r="I2" s="2" t="s">
        <v>1236</v>
      </c>
      <c r="J2" s="2" t="s">
        <v>1237</v>
      </c>
      <c r="K2" s="2" t="s">
        <v>69</v>
      </c>
      <c r="L2" s="2" t="s">
        <v>540</v>
      </c>
      <c r="M2" s="2" t="s">
        <v>541</v>
      </c>
      <c r="N2" s="2" t="s">
        <v>1238</v>
      </c>
      <c r="O2">
        <v>1</v>
      </c>
      <c r="P2" s="2" t="s">
        <v>53</v>
      </c>
      <c r="Q2">
        <v>100</v>
      </c>
      <c r="R2">
        <v>0</v>
      </c>
      <c r="S2" s="2" t="s">
        <v>54</v>
      </c>
      <c r="T2" s="2" t="s">
        <v>55</v>
      </c>
      <c r="U2" s="2" t="s">
        <v>181</v>
      </c>
      <c r="V2" s="2"/>
      <c r="W2">
        <v>54000</v>
      </c>
      <c r="X2">
        <v>0</v>
      </c>
      <c r="Y2">
        <v>0</v>
      </c>
      <c r="Z2">
        <v>54000</v>
      </c>
      <c r="AB2" s="2" t="s">
        <v>57</v>
      </c>
      <c r="AC2">
        <v>21600</v>
      </c>
      <c r="AD2">
        <v>32400</v>
      </c>
      <c r="AE2">
        <v>125000</v>
      </c>
      <c r="AF2">
        <v>1875</v>
      </c>
      <c r="AG2" s="2" t="s">
        <v>1236</v>
      </c>
      <c r="AH2" s="2"/>
      <c r="AI2" s="1">
        <v>46179</v>
      </c>
      <c r="AJ2" s="2" t="s">
        <v>1239</v>
      </c>
      <c r="AK2" s="2" t="s">
        <v>58</v>
      </c>
      <c r="AM2" s="2" t="s">
        <v>59</v>
      </c>
      <c r="AP2" s="2" t="s">
        <v>60</v>
      </c>
      <c r="AQ2" s="2" t="s">
        <v>41</v>
      </c>
      <c r="AR2">
        <v>71000</v>
      </c>
      <c r="AS2" s="2" t="str">
        <f>_xlfn.IFNA(IF(VLOOKUP(all_resi[[#This Row],[No. Waybill]],settle_reconcile[No. Waybill],1,0)="","Recon","Recon"),"-")</f>
        <v>Recon</v>
      </c>
      <c r="AT2" s="2">
        <f>all_resi[[#This Row],[Nilai COD]]-all_resi[[#This Row],[COD Fee]]-all_resi[[#This Row],[Total Biaya Setelah Diskon]]</f>
        <v>90725</v>
      </c>
      <c r="AU2" s="2">
        <f>IF(all_resi[[#This Row],[Waktu Terima]]="","",_xlfn.DAYS(all_resi[[#This Row],[Waktu Terima]],all_resi[[#This Row],[Tanggal Pengiriman]]))</f>
        <v>8</v>
      </c>
    </row>
    <row r="3" spans="1:47" x14ac:dyDescent="0.25">
      <c r="A3" s="2" t="s">
        <v>6138</v>
      </c>
      <c r="B3" s="1">
        <v>46171</v>
      </c>
      <c r="C3" s="2" t="s">
        <v>42</v>
      </c>
      <c r="D3" s="2" t="s">
        <v>43</v>
      </c>
      <c r="E3" s="2" t="s">
        <v>44</v>
      </c>
      <c r="F3" s="2" t="s">
        <v>45</v>
      </c>
      <c r="G3" s="2" t="s">
        <v>46</v>
      </c>
      <c r="H3" s="2" t="s">
        <v>47</v>
      </c>
      <c r="I3" s="2" t="s">
        <v>1164</v>
      </c>
      <c r="J3" s="2" t="s">
        <v>1165</v>
      </c>
      <c r="K3" s="2" t="s">
        <v>156</v>
      </c>
      <c r="L3" s="2" t="s">
        <v>509</v>
      </c>
      <c r="M3" s="2" t="s">
        <v>1166</v>
      </c>
      <c r="N3" s="2" t="s">
        <v>1167</v>
      </c>
      <c r="O3">
        <v>1</v>
      </c>
      <c r="P3" s="2" t="s">
        <v>53</v>
      </c>
      <c r="Q3">
        <v>100</v>
      </c>
      <c r="R3">
        <v>0</v>
      </c>
      <c r="S3" s="2" t="s">
        <v>54</v>
      </c>
      <c r="T3" s="2" t="s">
        <v>55</v>
      </c>
      <c r="U3" s="2" t="s">
        <v>181</v>
      </c>
      <c r="V3" s="2"/>
      <c r="W3">
        <v>80000</v>
      </c>
      <c r="X3">
        <v>0</v>
      </c>
      <c r="Y3">
        <v>0</v>
      </c>
      <c r="Z3">
        <v>80000</v>
      </c>
      <c r="AB3" s="2" t="s">
        <v>57</v>
      </c>
      <c r="AC3">
        <v>32000</v>
      </c>
      <c r="AD3">
        <v>48000</v>
      </c>
      <c r="AE3">
        <v>198000</v>
      </c>
      <c r="AF3">
        <v>2970</v>
      </c>
      <c r="AG3" s="2" t="s">
        <v>517</v>
      </c>
      <c r="AH3" s="2" t="s">
        <v>149</v>
      </c>
      <c r="AI3" s="1">
        <v>46187</v>
      </c>
      <c r="AJ3" s="2" t="s">
        <v>1168</v>
      </c>
      <c r="AK3" s="2" t="s">
        <v>67</v>
      </c>
      <c r="AM3" s="2" t="s">
        <v>59</v>
      </c>
      <c r="AP3" s="2" t="s">
        <v>60</v>
      </c>
      <c r="AQ3" s="2" t="s">
        <v>41</v>
      </c>
      <c r="AR3">
        <v>118000</v>
      </c>
      <c r="AS3" s="2" t="str">
        <f>_xlfn.IFNA(IF(VLOOKUP(all_resi[[#This Row],[No. Waybill]],settle_reconcile[No. Waybill],1,0)="","Recon","Recon"),"-")</f>
        <v>-</v>
      </c>
      <c r="AT3" s="2">
        <f>all_resi[[#This Row],[Nilai COD]]-all_resi[[#This Row],[COD Fee]]-all_resi[[#This Row],[Total Biaya Setelah Diskon]]</f>
        <v>147030</v>
      </c>
      <c r="AU3" s="2">
        <f>IF(all_resi[[#This Row],[Waktu Terima]]="","",_xlfn.DAYS(all_resi[[#This Row],[Waktu Terima]],all_resi[[#This Row],[Tanggal Pengiriman]]))</f>
        <v>16</v>
      </c>
    </row>
    <row r="4" spans="1:47" x14ac:dyDescent="0.25">
      <c r="A4" s="2" t="s">
        <v>6184</v>
      </c>
      <c r="B4" s="1">
        <v>46171</v>
      </c>
      <c r="C4" s="2" t="s">
        <v>42</v>
      </c>
      <c r="D4" s="2" t="s">
        <v>43</v>
      </c>
      <c r="E4" s="2" t="s">
        <v>44</v>
      </c>
      <c r="F4" s="2" t="s">
        <v>45</v>
      </c>
      <c r="G4" s="2" t="s">
        <v>46</v>
      </c>
      <c r="H4" s="2" t="s">
        <v>47</v>
      </c>
      <c r="I4" s="2" t="s">
        <v>1320</v>
      </c>
      <c r="J4" s="2" t="s">
        <v>1321</v>
      </c>
      <c r="K4" s="2" t="s">
        <v>209</v>
      </c>
      <c r="L4" s="2" t="s">
        <v>1322</v>
      </c>
      <c r="M4" s="2" t="s">
        <v>1323</v>
      </c>
      <c r="N4" s="2" t="s">
        <v>1324</v>
      </c>
      <c r="O4">
        <v>1</v>
      </c>
      <c r="P4" s="2" t="s">
        <v>53</v>
      </c>
      <c r="Q4">
        <v>100</v>
      </c>
      <c r="R4">
        <v>0</v>
      </c>
      <c r="S4" s="2" t="s">
        <v>54</v>
      </c>
      <c r="T4" s="2" t="s">
        <v>55</v>
      </c>
      <c r="U4" s="2" t="s">
        <v>181</v>
      </c>
      <c r="V4" s="2"/>
      <c r="W4">
        <v>52000</v>
      </c>
      <c r="X4">
        <v>0</v>
      </c>
      <c r="Y4">
        <v>0</v>
      </c>
      <c r="Z4">
        <v>52000</v>
      </c>
      <c r="AB4" s="2" t="s">
        <v>57</v>
      </c>
      <c r="AC4">
        <v>20800</v>
      </c>
      <c r="AD4">
        <v>31200</v>
      </c>
      <c r="AE4">
        <v>139000</v>
      </c>
      <c r="AF4">
        <v>2085</v>
      </c>
      <c r="AG4" s="2" t="s">
        <v>148</v>
      </c>
      <c r="AH4" s="2" t="s">
        <v>149</v>
      </c>
      <c r="AI4" s="1">
        <v>46183</v>
      </c>
      <c r="AJ4" s="2" t="s">
        <v>1325</v>
      </c>
      <c r="AK4" s="2" t="s">
        <v>67</v>
      </c>
      <c r="AM4" s="2" t="s">
        <v>59</v>
      </c>
      <c r="AP4" s="2" t="s">
        <v>60</v>
      </c>
      <c r="AQ4" s="2" t="s">
        <v>41</v>
      </c>
      <c r="AR4">
        <v>87000</v>
      </c>
      <c r="AS4" s="2" t="str">
        <f>_xlfn.IFNA(IF(VLOOKUP(all_resi[[#This Row],[No. Waybill]],settle_reconcile[No. Waybill],1,0)="","Recon","Recon"),"-")</f>
        <v>-</v>
      </c>
      <c r="AT4" s="2">
        <f>all_resi[[#This Row],[Nilai COD]]-all_resi[[#This Row],[COD Fee]]-all_resi[[#This Row],[Total Biaya Setelah Diskon]]</f>
        <v>105715</v>
      </c>
      <c r="AU4" s="2">
        <f>IF(all_resi[[#This Row],[Waktu Terima]]="","",_xlfn.DAYS(all_resi[[#This Row],[Waktu Terima]],all_resi[[#This Row],[Tanggal Pengiriman]]))</f>
        <v>12</v>
      </c>
    </row>
    <row r="5" spans="1:47" x14ac:dyDescent="0.25">
      <c r="A5" s="2" t="s">
        <v>6204</v>
      </c>
      <c r="B5" s="1">
        <v>46171</v>
      </c>
      <c r="C5" s="2" t="s">
        <v>42</v>
      </c>
      <c r="D5" s="2" t="s">
        <v>43</v>
      </c>
      <c r="E5" s="2" t="s">
        <v>44</v>
      </c>
      <c r="F5" s="2" t="s">
        <v>45</v>
      </c>
      <c r="G5" s="2" t="s">
        <v>46</v>
      </c>
      <c r="H5" s="2" t="s">
        <v>473</v>
      </c>
      <c r="I5" s="2" t="s">
        <v>1392</v>
      </c>
      <c r="J5" s="2" t="s">
        <v>1393</v>
      </c>
      <c r="K5" s="2" t="s">
        <v>69</v>
      </c>
      <c r="L5" s="2" t="s">
        <v>540</v>
      </c>
      <c r="M5" s="2" t="s">
        <v>887</v>
      </c>
      <c r="N5" s="2" t="s">
        <v>1394</v>
      </c>
      <c r="O5">
        <v>1</v>
      </c>
      <c r="P5" s="2" t="s">
        <v>53</v>
      </c>
      <c r="Q5">
        <v>100</v>
      </c>
      <c r="R5">
        <v>0</v>
      </c>
      <c r="S5" s="2" t="s">
        <v>54</v>
      </c>
      <c r="T5" s="2" t="s">
        <v>55</v>
      </c>
      <c r="U5" s="2" t="s">
        <v>1395</v>
      </c>
      <c r="V5" s="2"/>
      <c r="W5">
        <v>54000</v>
      </c>
      <c r="X5">
        <v>0</v>
      </c>
      <c r="Y5">
        <v>0</v>
      </c>
      <c r="Z5">
        <v>54000</v>
      </c>
      <c r="AB5" s="2" t="s">
        <v>57</v>
      </c>
      <c r="AC5">
        <v>21600</v>
      </c>
      <c r="AD5">
        <v>32400</v>
      </c>
      <c r="AE5">
        <v>144000</v>
      </c>
      <c r="AF5">
        <v>2160</v>
      </c>
      <c r="AG5" s="2" t="s">
        <v>1392</v>
      </c>
      <c r="AH5" s="2"/>
      <c r="AI5" s="1">
        <v>46178</v>
      </c>
      <c r="AJ5" s="2" t="s">
        <v>87</v>
      </c>
      <c r="AK5" s="2" t="s">
        <v>58</v>
      </c>
      <c r="AM5" s="2" t="s">
        <v>59</v>
      </c>
      <c r="AP5" s="2" t="s">
        <v>60</v>
      </c>
      <c r="AQ5" s="2" t="s">
        <v>41</v>
      </c>
      <c r="AR5">
        <v>90000</v>
      </c>
      <c r="AS5" s="2" t="str">
        <f>_xlfn.IFNA(IF(VLOOKUP(all_resi[[#This Row],[No. Waybill]],settle_reconcile[No. Waybill],1,0)="","Recon","Recon"),"-")</f>
        <v>Recon</v>
      </c>
      <c r="AT5" s="2">
        <f>all_resi[[#This Row],[Nilai COD]]-all_resi[[#This Row],[COD Fee]]-all_resi[[#This Row],[Total Biaya Setelah Diskon]]</f>
        <v>109440</v>
      </c>
      <c r="AU5" s="2">
        <f>IF(all_resi[[#This Row],[Waktu Terima]]="","",_xlfn.DAYS(all_resi[[#This Row],[Waktu Terima]],all_resi[[#This Row],[Tanggal Pengiriman]]))</f>
        <v>7</v>
      </c>
    </row>
    <row r="6" spans="1:47" x14ac:dyDescent="0.25">
      <c r="A6" s="2" t="s">
        <v>6174</v>
      </c>
      <c r="B6" s="1">
        <v>46171</v>
      </c>
      <c r="C6" s="2" t="s">
        <v>42</v>
      </c>
      <c r="D6" s="2" t="s">
        <v>43</v>
      </c>
      <c r="E6" s="2" t="s">
        <v>44</v>
      </c>
      <c r="F6" s="2" t="s">
        <v>45</v>
      </c>
      <c r="G6" s="2" t="s">
        <v>46</v>
      </c>
      <c r="H6" s="2" t="s">
        <v>47</v>
      </c>
      <c r="I6" s="2" t="s">
        <v>1282</v>
      </c>
      <c r="J6" s="2" t="s">
        <v>1283</v>
      </c>
      <c r="K6" s="2" t="s">
        <v>177</v>
      </c>
      <c r="L6" s="2" t="s">
        <v>669</v>
      </c>
      <c r="M6" s="2" t="s">
        <v>670</v>
      </c>
      <c r="N6" s="2" t="s">
        <v>1284</v>
      </c>
      <c r="O6">
        <v>1</v>
      </c>
      <c r="P6" s="2" t="s">
        <v>53</v>
      </c>
      <c r="Q6">
        <v>100</v>
      </c>
      <c r="R6">
        <v>0</v>
      </c>
      <c r="S6" s="2" t="s">
        <v>54</v>
      </c>
      <c r="T6" s="2" t="s">
        <v>55</v>
      </c>
      <c r="U6" s="2" t="s">
        <v>181</v>
      </c>
      <c r="V6" s="2"/>
      <c r="W6">
        <v>102000</v>
      </c>
      <c r="X6">
        <v>0</v>
      </c>
      <c r="Y6">
        <v>0</v>
      </c>
      <c r="Z6">
        <v>102000</v>
      </c>
      <c r="AB6" s="2" t="s">
        <v>57</v>
      </c>
      <c r="AC6">
        <v>40800</v>
      </c>
      <c r="AD6">
        <v>61200</v>
      </c>
      <c r="AE6">
        <v>186000</v>
      </c>
      <c r="AF6">
        <v>2790</v>
      </c>
      <c r="AG6" s="2" t="s">
        <v>148</v>
      </c>
      <c r="AH6" s="2" t="s">
        <v>149</v>
      </c>
      <c r="AI6" s="1">
        <v>46183</v>
      </c>
      <c r="AJ6" s="2" t="s">
        <v>1285</v>
      </c>
      <c r="AK6" s="2" t="s">
        <v>67</v>
      </c>
      <c r="AM6" s="2" t="s">
        <v>59</v>
      </c>
      <c r="AP6" s="2" t="s">
        <v>60</v>
      </c>
      <c r="AQ6" s="2" t="s">
        <v>41</v>
      </c>
      <c r="AR6">
        <v>84000</v>
      </c>
      <c r="AS6" s="2" t="str">
        <f>_xlfn.IFNA(IF(VLOOKUP(all_resi[[#This Row],[No. Waybill]],settle_reconcile[No. Waybill],1,0)="","Recon","Recon"),"-")</f>
        <v>-</v>
      </c>
      <c r="AT6" s="2">
        <f>all_resi[[#This Row],[Nilai COD]]-all_resi[[#This Row],[COD Fee]]-all_resi[[#This Row],[Total Biaya Setelah Diskon]]</f>
        <v>122010</v>
      </c>
      <c r="AU6" s="2">
        <f>IF(all_resi[[#This Row],[Waktu Terima]]="","",_xlfn.DAYS(all_resi[[#This Row],[Waktu Terima]],all_resi[[#This Row],[Tanggal Pengiriman]]))</f>
        <v>12</v>
      </c>
    </row>
    <row r="7" spans="1:47" x14ac:dyDescent="0.25">
      <c r="A7" s="2" t="s">
        <v>6170</v>
      </c>
      <c r="B7" s="1">
        <v>46171</v>
      </c>
      <c r="C7" s="2" t="s">
        <v>42</v>
      </c>
      <c r="D7" s="2" t="s">
        <v>43</v>
      </c>
      <c r="E7" s="2" t="s">
        <v>44</v>
      </c>
      <c r="F7" s="2" t="s">
        <v>45</v>
      </c>
      <c r="G7" s="2" t="s">
        <v>46</v>
      </c>
      <c r="H7" s="2" t="s">
        <v>473</v>
      </c>
      <c r="I7" s="2" t="s">
        <v>1268</v>
      </c>
      <c r="J7" s="2" t="s">
        <v>1269</v>
      </c>
      <c r="K7" s="2" t="s">
        <v>437</v>
      </c>
      <c r="L7" s="2" t="s">
        <v>1270</v>
      </c>
      <c r="M7" s="2" t="s">
        <v>1271</v>
      </c>
      <c r="N7" s="2" t="s">
        <v>1272</v>
      </c>
      <c r="O7">
        <v>1</v>
      </c>
      <c r="P7" s="2" t="s">
        <v>53</v>
      </c>
      <c r="Q7">
        <v>100</v>
      </c>
      <c r="R7">
        <v>0</v>
      </c>
      <c r="S7" s="2" t="s">
        <v>54</v>
      </c>
      <c r="T7" s="2" t="s">
        <v>55</v>
      </c>
      <c r="U7" s="2" t="s">
        <v>1273</v>
      </c>
      <c r="V7" s="2"/>
      <c r="W7">
        <v>45000</v>
      </c>
      <c r="X7">
        <v>0</v>
      </c>
      <c r="Y7">
        <v>0</v>
      </c>
      <c r="Z7">
        <v>45000</v>
      </c>
      <c r="AB7" s="2" t="s">
        <v>57</v>
      </c>
      <c r="AC7">
        <v>18000</v>
      </c>
      <c r="AD7">
        <v>27000</v>
      </c>
      <c r="AE7">
        <v>137000</v>
      </c>
      <c r="AF7">
        <v>2055</v>
      </c>
      <c r="AG7" s="2" t="s">
        <v>11423</v>
      </c>
      <c r="AH7" s="2" t="s">
        <v>149</v>
      </c>
      <c r="AI7" s="1">
        <v>46194</v>
      </c>
      <c r="AJ7" s="2" t="s">
        <v>87</v>
      </c>
      <c r="AK7" s="2" t="s">
        <v>67</v>
      </c>
      <c r="AM7" s="2" t="s">
        <v>59</v>
      </c>
      <c r="AP7" s="2" t="s">
        <v>60</v>
      </c>
      <c r="AQ7" s="2" t="s">
        <v>41</v>
      </c>
      <c r="AR7">
        <v>92000</v>
      </c>
      <c r="AS7" s="2" t="str">
        <f>_xlfn.IFNA(IF(VLOOKUP(all_resi[[#This Row],[No. Waybill]],settle_reconcile[No. Waybill],1,0)="","Recon","Recon"),"-")</f>
        <v>-</v>
      </c>
      <c r="AT7" s="2">
        <f>all_resi[[#This Row],[Nilai COD]]-all_resi[[#This Row],[COD Fee]]-all_resi[[#This Row],[Total Biaya Setelah Diskon]]</f>
        <v>107945</v>
      </c>
      <c r="AU7" s="2">
        <f>IF(all_resi[[#This Row],[Waktu Terima]]="","",_xlfn.DAYS(all_resi[[#This Row],[Waktu Terima]],all_resi[[#This Row],[Tanggal Pengiriman]]))</f>
        <v>23</v>
      </c>
    </row>
    <row r="8" spans="1:47" x14ac:dyDescent="0.25">
      <c r="A8" s="2" t="s">
        <v>5955</v>
      </c>
      <c r="B8" s="1">
        <v>46171</v>
      </c>
      <c r="C8" s="2" t="s">
        <v>42</v>
      </c>
      <c r="D8" s="2" t="s">
        <v>43</v>
      </c>
      <c r="E8" s="2" t="s">
        <v>44</v>
      </c>
      <c r="F8" s="2" t="s">
        <v>45</v>
      </c>
      <c r="G8" s="2" t="s">
        <v>46</v>
      </c>
      <c r="H8" s="2" t="s">
        <v>473</v>
      </c>
      <c r="I8" s="2" t="s">
        <v>474</v>
      </c>
      <c r="J8" s="2" t="s">
        <v>475</v>
      </c>
      <c r="K8" s="2" t="s">
        <v>126</v>
      </c>
      <c r="L8" s="2" t="s">
        <v>161</v>
      </c>
      <c r="M8" s="2" t="s">
        <v>476</v>
      </c>
      <c r="N8" s="2" t="s">
        <v>477</v>
      </c>
      <c r="O8">
        <v>1</v>
      </c>
      <c r="P8" s="2" t="s">
        <v>53</v>
      </c>
      <c r="Q8">
        <v>100</v>
      </c>
      <c r="R8">
        <v>0</v>
      </c>
      <c r="S8" s="2" t="s">
        <v>54</v>
      </c>
      <c r="T8" s="2" t="s">
        <v>55</v>
      </c>
      <c r="U8" s="2" t="s">
        <v>478</v>
      </c>
      <c r="V8" s="2"/>
      <c r="W8">
        <v>74000</v>
      </c>
      <c r="X8">
        <v>0</v>
      </c>
      <c r="Y8">
        <v>0</v>
      </c>
      <c r="Z8">
        <v>74000</v>
      </c>
      <c r="AB8" s="2" t="s">
        <v>57</v>
      </c>
      <c r="AC8">
        <v>29600</v>
      </c>
      <c r="AD8">
        <v>44400</v>
      </c>
      <c r="AE8">
        <v>177000</v>
      </c>
      <c r="AF8">
        <v>2655</v>
      </c>
      <c r="AG8" s="2" t="s">
        <v>148</v>
      </c>
      <c r="AH8" s="2" t="s">
        <v>149</v>
      </c>
      <c r="AI8" s="1">
        <v>46201</v>
      </c>
      <c r="AJ8" s="2" t="s">
        <v>87</v>
      </c>
      <c r="AK8" s="2" t="s">
        <v>67</v>
      </c>
      <c r="AM8" s="2" t="s">
        <v>59</v>
      </c>
      <c r="AP8" s="2" t="s">
        <v>60</v>
      </c>
      <c r="AQ8" s="2" t="s">
        <v>41</v>
      </c>
      <c r="AR8">
        <v>103000</v>
      </c>
      <c r="AS8" s="2" t="str">
        <f>_xlfn.IFNA(IF(VLOOKUP(all_resi[[#This Row],[No. Waybill]],settle_reconcile[No. Waybill],1,0)="","Recon","Recon"),"-")</f>
        <v>-</v>
      </c>
      <c r="AT8" s="2">
        <f>all_resi[[#This Row],[Nilai COD]]-all_resi[[#This Row],[COD Fee]]-all_resi[[#This Row],[Total Biaya Setelah Diskon]]</f>
        <v>129945</v>
      </c>
      <c r="AU8" s="2">
        <f>IF(all_resi[[#This Row],[Waktu Terima]]="","",_xlfn.DAYS(all_resi[[#This Row],[Waktu Terima]],all_resi[[#This Row],[Tanggal Pengiriman]]))</f>
        <v>30</v>
      </c>
    </row>
    <row r="9" spans="1:47" x14ac:dyDescent="0.25">
      <c r="A9" s="2" t="s">
        <v>5985</v>
      </c>
      <c r="B9" s="1">
        <v>46171</v>
      </c>
      <c r="C9" s="2" t="s">
        <v>42</v>
      </c>
      <c r="D9" s="2" t="s">
        <v>43</v>
      </c>
      <c r="E9" s="2" t="s">
        <v>44</v>
      </c>
      <c r="F9" s="2" t="s">
        <v>45</v>
      </c>
      <c r="G9" s="2" t="s">
        <v>46</v>
      </c>
      <c r="H9" s="2" t="s">
        <v>47</v>
      </c>
      <c r="I9" s="2" t="s">
        <v>604</v>
      </c>
      <c r="J9" s="2" t="s">
        <v>605</v>
      </c>
      <c r="K9" s="2" t="s">
        <v>156</v>
      </c>
      <c r="L9" s="2" t="s">
        <v>606</v>
      </c>
      <c r="M9" s="2" t="s">
        <v>607</v>
      </c>
      <c r="N9" s="2" t="s">
        <v>608</v>
      </c>
      <c r="O9">
        <v>1</v>
      </c>
      <c r="P9" s="2" t="s">
        <v>53</v>
      </c>
      <c r="Q9">
        <v>100</v>
      </c>
      <c r="R9">
        <v>0</v>
      </c>
      <c r="S9" s="2" t="s">
        <v>54</v>
      </c>
      <c r="T9" s="2" t="s">
        <v>55</v>
      </c>
      <c r="U9" s="2" t="s">
        <v>181</v>
      </c>
      <c r="V9" s="2"/>
      <c r="W9">
        <v>64000</v>
      </c>
      <c r="X9">
        <v>0</v>
      </c>
      <c r="Y9">
        <v>0</v>
      </c>
      <c r="Z9">
        <v>64000</v>
      </c>
      <c r="AB9" s="2" t="s">
        <v>57</v>
      </c>
      <c r="AC9">
        <v>25600</v>
      </c>
      <c r="AD9">
        <v>38400</v>
      </c>
      <c r="AE9">
        <v>230000</v>
      </c>
      <c r="AF9">
        <v>3450</v>
      </c>
      <c r="AG9" s="2" t="s">
        <v>10706</v>
      </c>
      <c r="AH9" s="2" t="s">
        <v>149</v>
      </c>
      <c r="AI9" s="1">
        <v>46190</v>
      </c>
      <c r="AJ9" s="2" t="s">
        <v>609</v>
      </c>
      <c r="AK9" s="2" t="s">
        <v>67</v>
      </c>
      <c r="AM9" s="2" t="s">
        <v>59</v>
      </c>
      <c r="AP9" s="2" t="s">
        <v>60</v>
      </c>
      <c r="AQ9" s="2" t="s">
        <v>41</v>
      </c>
      <c r="AR9">
        <v>166000</v>
      </c>
      <c r="AS9" s="2" t="str">
        <f>_xlfn.IFNA(IF(VLOOKUP(all_resi[[#This Row],[No. Waybill]],settle_reconcile[No. Waybill],1,0)="","Recon","Recon"),"-")</f>
        <v>-</v>
      </c>
      <c r="AT9" s="2">
        <f>all_resi[[#This Row],[Nilai COD]]-all_resi[[#This Row],[COD Fee]]-all_resi[[#This Row],[Total Biaya Setelah Diskon]]</f>
        <v>188150</v>
      </c>
      <c r="AU9" s="2">
        <f>IF(all_resi[[#This Row],[Waktu Terima]]="","",_xlfn.DAYS(all_resi[[#This Row],[Waktu Terima]],all_resi[[#This Row],[Tanggal Pengiriman]]))</f>
        <v>19</v>
      </c>
    </row>
    <row r="10" spans="1:47" x14ac:dyDescent="0.25">
      <c r="A10" s="2" t="s">
        <v>6030</v>
      </c>
      <c r="B10" s="1">
        <v>46171</v>
      </c>
      <c r="C10" s="2" t="s">
        <v>42</v>
      </c>
      <c r="D10" s="2" t="s">
        <v>43</v>
      </c>
      <c r="E10" s="2" t="s">
        <v>44</v>
      </c>
      <c r="F10" s="2" t="s">
        <v>45</v>
      </c>
      <c r="G10" s="2" t="s">
        <v>46</v>
      </c>
      <c r="H10" s="2" t="s">
        <v>473</v>
      </c>
      <c r="I10" s="2" t="s">
        <v>773</v>
      </c>
      <c r="J10" s="2" t="s">
        <v>774</v>
      </c>
      <c r="K10" s="2" t="s">
        <v>177</v>
      </c>
      <c r="L10" s="2" t="s">
        <v>775</v>
      </c>
      <c r="M10" s="2" t="s">
        <v>776</v>
      </c>
      <c r="N10" s="2" t="s">
        <v>777</v>
      </c>
      <c r="O10">
        <v>1</v>
      </c>
      <c r="P10" s="2" t="s">
        <v>53</v>
      </c>
      <c r="Q10">
        <v>100</v>
      </c>
      <c r="R10">
        <v>0</v>
      </c>
      <c r="S10" s="2" t="s">
        <v>54</v>
      </c>
      <c r="T10" s="2" t="s">
        <v>55</v>
      </c>
      <c r="U10" s="2" t="s">
        <v>778</v>
      </c>
      <c r="V10" s="2"/>
      <c r="W10">
        <v>114000</v>
      </c>
      <c r="X10">
        <v>0</v>
      </c>
      <c r="Y10">
        <v>0</v>
      </c>
      <c r="Z10">
        <v>114000</v>
      </c>
      <c r="AB10" s="2" t="s">
        <v>57</v>
      </c>
      <c r="AC10">
        <v>45600</v>
      </c>
      <c r="AD10">
        <v>68400</v>
      </c>
      <c r="AE10">
        <v>196000</v>
      </c>
      <c r="AF10">
        <v>2940</v>
      </c>
      <c r="AG10" s="2" t="s">
        <v>773</v>
      </c>
      <c r="AH10" s="2"/>
      <c r="AI10" s="1">
        <v>46176</v>
      </c>
      <c r="AJ10" s="2" t="s">
        <v>87</v>
      </c>
      <c r="AK10" s="2" t="s">
        <v>58</v>
      </c>
      <c r="AM10" s="2" t="s">
        <v>59</v>
      </c>
      <c r="AP10" s="2" t="s">
        <v>60</v>
      </c>
      <c r="AQ10" s="2" t="s">
        <v>41</v>
      </c>
      <c r="AR10">
        <v>82000</v>
      </c>
      <c r="AS10" s="2" t="str">
        <f>_xlfn.IFNA(IF(VLOOKUP(all_resi[[#This Row],[No. Waybill]],settle_reconcile[No. Waybill],1,0)="","Recon","Recon"),"-")</f>
        <v>Recon</v>
      </c>
      <c r="AT10" s="2">
        <f>all_resi[[#This Row],[Nilai COD]]-all_resi[[#This Row],[COD Fee]]-all_resi[[#This Row],[Total Biaya Setelah Diskon]]</f>
        <v>124660</v>
      </c>
      <c r="AU10" s="2">
        <f>IF(all_resi[[#This Row],[Waktu Terima]]="","",_xlfn.DAYS(all_resi[[#This Row],[Waktu Terima]],all_resi[[#This Row],[Tanggal Pengiriman]]))</f>
        <v>5</v>
      </c>
    </row>
    <row r="11" spans="1:47" x14ac:dyDescent="0.25">
      <c r="A11" s="2" t="s">
        <v>6123</v>
      </c>
      <c r="B11" s="1">
        <v>46171</v>
      </c>
      <c r="C11" s="2" t="s">
        <v>42</v>
      </c>
      <c r="D11" s="2" t="s">
        <v>43</v>
      </c>
      <c r="E11" s="2" t="s">
        <v>44</v>
      </c>
      <c r="F11" s="2" t="s">
        <v>45</v>
      </c>
      <c r="G11" s="2" t="s">
        <v>46</v>
      </c>
      <c r="H11" s="2" t="s">
        <v>47</v>
      </c>
      <c r="I11" s="2" t="s">
        <v>1107</v>
      </c>
      <c r="J11" s="2" t="s">
        <v>1108</v>
      </c>
      <c r="K11" s="2" t="s">
        <v>126</v>
      </c>
      <c r="L11" s="2" t="s">
        <v>1109</v>
      </c>
      <c r="M11" s="2" t="s">
        <v>1110</v>
      </c>
      <c r="N11" s="2" t="s">
        <v>1111</v>
      </c>
      <c r="O11">
        <v>1</v>
      </c>
      <c r="P11" s="2" t="s">
        <v>53</v>
      </c>
      <c r="Q11">
        <v>100</v>
      </c>
      <c r="R11">
        <v>0</v>
      </c>
      <c r="S11" s="2" t="s">
        <v>54</v>
      </c>
      <c r="T11" s="2" t="s">
        <v>55</v>
      </c>
      <c r="U11" s="2" t="s">
        <v>1112</v>
      </c>
      <c r="V11" s="2"/>
      <c r="W11">
        <v>74000</v>
      </c>
      <c r="X11">
        <v>0</v>
      </c>
      <c r="Y11">
        <v>0</v>
      </c>
      <c r="Z11">
        <v>74000</v>
      </c>
      <c r="AB11" s="2" t="s">
        <v>57</v>
      </c>
      <c r="AC11">
        <v>29600</v>
      </c>
      <c r="AD11">
        <v>44400</v>
      </c>
      <c r="AE11">
        <v>208000</v>
      </c>
      <c r="AF11">
        <v>3120</v>
      </c>
      <c r="AG11" s="2" t="s">
        <v>1107</v>
      </c>
      <c r="AH11" s="2"/>
      <c r="AI11" s="1">
        <v>46176</v>
      </c>
      <c r="AJ11" s="2" t="s">
        <v>1113</v>
      </c>
      <c r="AK11" s="2" t="s">
        <v>58</v>
      </c>
      <c r="AM11" s="2" t="s">
        <v>59</v>
      </c>
      <c r="AP11" s="2" t="s">
        <v>60</v>
      </c>
      <c r="AQ11" s="2" t="s">
        <v>41</v>
      </c>
      <c r="AR11">
        <v>134000</v>
      </c>
      <c r="AS11" s="2" t="str">
        <f>_xlfn.IFNA(IF(VLOOKUP(all_resi[[#This Row],[No. Waybill]],settle_reconcile[No. Waybill],1,0)="","Recon","Recon"),"-")</f>
        <v>Recon</v>
      </c>
      <c r="AT11" s="2">
        <f>all_resi[[#This Row],[Nilai COD]]-all_resi[[#This Row],[COD Fee]]-all_resi[[#This Row],[Total Biaya Setelah Diskon]]</f>
        <v>160480</v>
      </c>
      <c r="AU11" s="2">
        <f>IF(all_resi[[#This Row],[Waktu Terima]]="","",_xlfn.DAYS(all_resi[[#This Row],[Waktu Terima]],all_resi[[#This Row],[Tanggal Pengiriman]]))</f>
        <v>5</v>
      </c>
    </row>
    <row r="12" spans="1:47" x14ac:dyDescent="0.25">
      <c r="A12" s="2" t="s">
        <v>6321</v>
      </c>
      <c r="B12" s="1">
        <v>46172</v>
      </c>
      <c r="C12" s="2" t="s">
        <v>42</v>
      </c>
      <c r="D12" s="2" t="s">
        <v>43</v>
      </c>
      <c r="E12" s="2" t="s">
        <v>44</v>
      </c>
      <c r="F12" s="2" t="s">
        <v>45</v>
      </c>
      <c r="G12" s="2" t="s">
        <v>46</v>
      </c>
      <c r="H12" s="2" t="s">
        <v>80</v>
      </c>
      <c r="I12" s="2" t="s">
        <v>1782</v>
      </c>
      <c r="J12" s="2" t="s">
        <v>1783</v>
      </c>
      <c r="K12" s="2" t="s">
        <v>126</v>
      </c>
      <c r="L12" s="2" t="s">
        <v>161</v>
      </c>
      <c r="M12" s="2" t="s">
        <v>1784</v>
      </c>
      <c r="N12" s="2" t="s">
        <v>1785</v>
      </c>
      <c r="O12">
        <v>1</v>
      </c>
      <c r="P12" s="2" t="s">
        <v>53</v>
      </c>
      <c r="Q12">
        <v>100</v>
      </c>
      <c r="R12">
        <v>0</v>
      </c>
      <c r="S12" s="2" t="s">
        <v>54</v>
      </c>
      <c r="T12" s="2" t="s">
        <v>55</v>
      </c>
      <c r="U12" s="2" t="s">
        <v>1786</v>
      </c>
      <c r="V12" s="2"/>
      <c r="W12">
        <v>74000</v>
      </c>
      <c r="X12">
        <v>0</v>
      </c>
      <c r="Y12">
        <v>0</v>
      </c>
      <c r="Z12">
        <v>74000</v>
      </c>
      <c r="AB12" s="2" t="s">
        <v>57</v>
      </c>
      <c r="AC12">
        <v>29600</v>
      </c>
      <c r="AD12">
        <v>44400</v>
      </c>
      <c r="AE12">
        <v>167000</v>
      </c>
      <c r="AF12">
        <v>2505</v>
      </c>
      <c r="AG12" s="2" t="s">
        <v>1787</v>
      </c>
      <c r="AH12" s="2"/>
      <c r="AI12" s="1">
        <v>46179</v>
      </c>
      <c r="AJ12" s="2" t="s">
        <v>87</v>
      </c>
      <c r="AK12" s="2" t="s">
        <v>58</v>
      </c>
      <c r="AM12" s="2" t="s">
        <v>59</v>
      </c>
      <c r="AP12" s="2" t="s">
        <v>60</v>
      </c>
      <c r="AQ12" s="2" t="s">
        <v>41</v>
      </c>
      <c r="AR12">
        <v>93000</v>
      </c>
      <c r="AS12" s="2" t="str">
        <f>_xlfn.IFNA(IF(VLOOKUP(all_resi[[#This Row],[No. Waybill]],settle_reconcile[No. Waybill],1,0)="","Recon","Recon"),"-")</f>
        <v>Recon</v>
      </c>
      <c r="AT12" s="2">
        <f>all_resi[[#This Row],[Nilai COD]]-all_resi[[#This Row],[COD Fee]]-all_resi[[#This Row],[Total Biaya Setelah Diskon]]</f>
        <v>120095</v>
      </c>
      <c r="AU12" s="2">
        <f>IF(all_resi[[#This Row],[Waktu Terima]]="","",_xlfn.DAYS(all_resi[[#This Row],[Waktu Terima]],all_resi[[#This Row],[Tanggal Pengiriman]]))</f>
        <v>7</v>
      </c>
    </row>
    <row r="13" spans="1:47" x14ac:dyDescent="0.25">
      <c r="A13" s="2" t="s">
        <v>6288</v>
      </c>
      <c r="B13" s="1">
        <v>46172</v>
      </c>
      <c r="C13" s="2" t="s">
        <v>42</v>
      </c>
      <c r="D13" s="2" t="s">
        <v>43</v>
      </c>
      <c r="E13" s="2" t="s">
        <v>44</v>
      </c>
      <c r="F13" s="2" t="s">
        <v>45</v>
      </c>
      <c r="G13" s="2" t="s">
        <v>46</v>
      </c>
      <c r="H13" s="2" t="s">
        <v>47</v>
      </c>
      <c r="I13" s="2" t="s">
        <v>1673</v>
      </c>
      <c r="J13" s="2" t="s">
        <v>1674</v>
      </c>
      <c r="K13" s="2" t="s">
        <v>156</v>
      </c>
      <c r="L13" s="2" t="s">
        <v>429</v>
      </c>
      <c r="M13" s="2" t="s">
        <v>1675</v>
      </c>
      <c r="N13" s="2" t="s">
        <v>1676</v>
      </c>
      <c r="O13">
        <v>1</v>
      </c>
      <c r="P13" s="2" t="s">
        <v>53</v>
      </c>
      <c r="Q13">
        <v>100</v>
      </c>
      <c r="R13">
        <v>0</v>
      </c>
      <c r="S13" s="2" t="s">
        <v>54</v>
      </c>
      <c r="T13" s="2" t="s">
        <v>55</v>
      </c>
      <c r="U13" s="2" t="s">
        <v>181</v>
      </c>
      <c r="V13" s="2"/>
      <c r="W13">
        <v>100000</v>
      </c>
      <c r="X13">
        <v>0</v>
      </c>
      <c r="Y13">
        <v>0</v>
      </c>
      <c r="Z13">
        <v>100000</v>
      </c>
      <c r="AB13" s="2" t="s">
        <v>57</v>
      </c>
      <c r="AC13">
        <v>40000</v>
      </c>
      <c r="AD13">
        <v>60000</v>
      </c>
      <c r="AE13">
        <v>167000</v>
      </c>
      <c r="AF13">
        <v>2505</v>
      </c>
      <c r="AG13" s="2" t="s">
        <v>353</v>
      </c>
      <c r="AH13" s="2" t="s">
        <v>149</v>
      </c>
      <c r="AI13" s="1">
        <v>46187</v>
      </c>
      <c r="AJ13" s="2"/>
      <c r="AK13" s="2" t="s">
        <v>67</v>
      </c>
      <c r="AM13" s="2" t="s">
        <v>59</v>
      </c>
      <c r="AP13" s="2" t="s">
        <v>60</v>
      </c>
      <c r="AQ13" s="2" t="s">
        <v>41</v>
      </c>
      <c r="AR13">
        <v>67000</v>
      </c>
      <c r="AS13" s="2" t="str">
        <f>_xlfn.IFNA(IF(VLOOKUP(all_resi[[#This Row],[No. Waybill]],settle_reconcile[No. Waybill],1,0)="","Recon","Recon"),"-")</f>
        <v>-</v>
      </c>
      <c r="AT13" s="2">
        <f>all_resi[[#This Row],[Nilai COD]]-all_resi[[#This Row],[COD Fee]]-all_resi[[#This Row],[Total Biaya Setelah Diskon]]</f>
        <v>104495</v>
      </c>
      <c r="AU13" s="2">
        <f>IF(all_resi[[#This Row],[Waktu Terima]]="","",_xlfn.DAYS(all_resi[[#This Row],[Waktu Terima]],all_resi[[#This Row],[Tanggal Pengiriman]]))</f>
        <v>15</v>
      </c>
    </row>
    <row r="14" spans="1:47" x14ac:dyDescent="0.25">
      <c r="A14" s="2" t="s">
        <v>6269</v>
      </c>
      <c r="B14" s="1">
        <v>46172</v>
      </c>
      <c r="C14" s="2" t="s">
        <v>42</v>
      </c>
      <c r="D14" s="2" t="s">
        <v>43</v>
      </c>
      <c r="E14" s="2" t="s">
        <v>44</v>
      </c>
      <c r="F14" s="2" t="s">
        <v>45</v>
      </c>
      <c r="G14" s="2" t="s">
        <v>46</v>
      </c>
      <c r="H14" s="2" t="s">
        <v>47</v>
      </c>
      <c r="I14" s="2" t="s">
        <v>1610</v>
      </c>
      <c r="J14" s="2" t="s">
        <v>1611</v>
      </c>
      <c r="K14" s="2" t="s">
        <v>156</v>
      </c>
      <c r="L14" s="2" t="s">
        <v>766</v>
      </c>
      <c r="M14" s="2" t="s">
        <v>767</v>
      </c>
      <c r="N14" s="2" t="s">
        <v>1612</v>
      </c>
      <c r="O14">
        <v>1</v>
      </c>
      <c r="P14" s="2" t="s">
        <v>53</v>
      </c>
      <c r="Q14">
        <v>100</v>
      </c>
      <c r="R14">
        <v>0</v>
      </c>
      <c r="S14" s="2" t="s">
        <v>54</v>
      </c>
      <c r="T14" s="2" t="s">
        <v>55</v>
      </c>
      <c r="U14" s="2" t="s">
        <v>1613</v>
      </c>
      <c r="V14" s="2"/>
      <c r="W14">
        <v>100000</v>
      </c>
      <c r="X14">
        <v>0</v>
      </c>
      <c r="Y14">
        <v>0</v>
      </c>
      <c r="Z14">
        <v>100000</v>
      </c>
      <c r="AB14" s="2" t="s">
        <v>57</v>
      </c>
      <c r="AC14">
        <v>40000</v>
      </c>
      <c r="AD14">
        <v>60000</v>
      </c>
      <c r="AE14">
        <v>182000</v>
      </c>
      <c r="AF14">
        <v>2730</v>
      </c>
      <c r="AG14" s="2" t="s">
        <v>1610</v>
      </c>
      <c r="AH14" s="2"/>
      <c r="AI14" s="1">
        <v>46179</v>
      </c>
      <c r="AJ14" s="2"/>
      <c r="AK14" s="2" t="s">
        <v>58</v>
      </c>
      <c r="AM14" s="2" t="s">
        <v>59</v>
      </c>
      <c r="AP14" s="2" t="s">
        <v>60</v>
      </c>
      <c r="AQ14" s="2" t="s">
        <v>41</v>
      </c>
      <c r="AR14">
        <v>82000</v>
      </c>
      <c r="AS14" s="2" t="str">
        <f>_xlfn.IFNA(IF(VLOOKUP(all_resi[[#This Row],[No. Waybill]],settle_reconcile[No. Waybill],1,0)="","Recon","Recon"),"-")</f>
        <v>Recon</v>
      </c>
      <c r="AT14" s="2">
        <f>all_resi[[#This Row],[Nilai COD]]-all_resi[[#This Row],[COD Fee]]-all_resi[[#This Row],[Total Biaya Setelah Diskon]]</f>
        <v>119270</v>
      </c>
      <c r="AU14" s="2">
        <f>IF(all_resi[[#This Row],[Waktu Terima]]="","",_xlfn.DAYS(all_resi[[#This Row],[Waktu Terima]],all_resi[[#This Row],[Tanggal Pengiriman]]))</f>
        <v>7</v>
      </c>
    </row>
    <row r="15" spans="1:47" x14ac:dyDescent="0.25">
      <c r="A15" s="2" t="s">
        <v>6286</v>
      </c>
      <c r="B15" s="1">
        <v>46172</v>
      </c>
      <c r="C15" s="2" t="s">
        <v>42</v>
      </c>
      <c r="D15" s="2" t="s">
        <v>43</v>
      </c>
      <c r="E15" s="2" t="s">
        <v>44</v>
      </c>
      <c r="F15" s="2" t="s">
        <v>45</v>
      </c>
      <c r="G15" s="2" t="s">
        <v>46</v>
      </c>
      <c r="H15" s="2" t="s">
        <v>47</v>
      </c>
      <c r="I15" s="2" t="s">
        <v>1667</v>
      </c>
      <c r="J15" s="2" t="s">
        <v>1668</v>
      </c>
      <c r="K15" s="2" t="s">
        <v>209</v>
      </c>
      <c r="L15" s="2" t="s">
        <v>278</v>
      </c>
      <c r="M15" s="2" t="s">
        <v>279</v>
      </c>
      <c r="N15" s="2" t="s">
        <v>1669</v>
      </c>
      <c r="O15">
        <v>1</v>
      </c>
      <c r="P15" s="2" t="s">
        <v>53</v>
      </c>
      <c r="Q15">
        <v>100</v>
      </c>
      <c r="R15">
        <v>0</v>
      </c>
      <c r="S15" s="2" t="s">
        <v>54</v>
      </c>
      <c r="T15" s="2" t="s">
        <v>55</v>
      </c>
      <c r="U15" s="2" t="s">
        <v>516</v>
      </c>
      <c r="V15" s="2"/>
      <c r="W15">
        <v>58000</v>
      </c>
      <c r="X15">
        <v>0</v>
      </c>
      <c r="Y15">
        <v>0</v>
      </c>
      <c r="Z15">
        <v>58000</v>
      </c>
      <c r="AB15" s="2" t="s">
        <v>57</v>
      </c>
      <c r="AC15">
        <v>23200</v>
      </c>
      <c r="AD15">
        <v>34800</v>
      </c>
      <c r="AE15">
        <v>167000</v>
      </c>
      <c r="AF15">
        <v>2505</v>
      </c>
      <c r="AG15" s="2" t="s">
        <v>1667</v>
      </c>
      <c r="AH15" s="2"/>
      <c r="AI15" s="1">
        <v>46177</v>
      </c>
      <c r="AJ15" s="2"/>
      <c r="AK15" s="2" t="s">
        <v>58</v>
      </c>
      <c r="AM15" s="2" t="s">
        <v>59</v>
      </c>
      <c r="AP15" s="2" t="s">
        <v>60</v>
      </c>
      <c r="AQ15" s="2" t="s">
        <v>41</v>
      </c>
      <c r="AR15">
        <v>109000</v>
      </c>
      <c r="AS15" s="2" t="str">
        <f>_xlfn.IFNA(IF(VLOOKUP(all_resi[[#This Row],[No. Waybill]],settle_reconcile[No. Waybill],1,0)="","Recon","Recon"),"-")</f>
        <v>Recon</v>
      </c>
      <c r="AT15" s="2">
        <f>all_resi[[#This Row],[Nilai COD]]-all_resi[[#This Row],[COD Fee]]-all_resi[[#This Row],[Total Biaya Setelah Diskon]]</f>
        <v>129695</v>
      </c>
      <c r="AU15" s="2">
        <f>IF(all_resi[[#This Row],[Waktu Terima]]="","",_xlfn.DAYS(all_resi[[#This Row],[Waktu Terima]],all_resi[[#This Row],[Tanggal Pengiriman]]))</f>
        <v>5</v>
      </c>
    </row>
    <row r="16" spans="1:47" x14ac:dyDescent="0.25">
      <c r="A16" s="2" t="s">
        <v>6226</v>
      </c>
      <c r="B16" s="1">
        <v>46172</v>
      </c>
      <c r="C16" s="2" t="s">
        <v>42</v>
      </c>
      <c r="D16" s="2" t="s">
        <v>43</v>
      </c>
      <c r="E16" s="2" t="s">
        <v>44</v>
      </c>
      <c r="F16" s="2" t="s">
        <v>45</v>
      </c>
      <c r="G16" s="2" t="s">
        <v>46</v>
      </c>
      <c r="H16" s="2" t="s">
        <v>80</v>
      </c>
      <c r="I16" s="2" t="s">
        <v>1466</v>
      </c>
      <c r="J16" s="2" t="s">
        <v>1467</v>
      </c>
      <c r="K16" s="2" t="s">
        <v>126</v>
      </c>
      <c r="L16" s="2" t="s">
        <v>1468</v>
      </c>
      <c r="M16" s="2" t="s">
        <v>1469</v>
      </c>
      <c r="N16" s="2" t="s">
        <v>1470</v>
      </c>
      <c r="O16">
        <v>1</v>
      </c>
      <c r="P16" s="2" t="s">
        <v>53</v>
      </c>
      <c r="Q16">
        <v>100</v>
      </c>
      <c r="R16">
        <v>0</v>
      </c>
      <c r="S16" s="2" t="s">
        <v>54</v>
      </c>
      <c r="T16" s="2" t="s">
        <v>55</v>
      </c>
      <c r="U16" s="2" t="s">
        <v>478</v>
      </c>
      <c r="V16" s="2"/>
      <c r="W16">
        <v>74000</v>
      </c>
      <c r="X16">
        <v>0</v>
      </c>
      <c r="Y16">
        <v>0</v>
      </c>
      <c r="Z16">
        <v>74000</v>
      </c>
      <c r="AB16" s="2" t="s">
        <v>57</v>
      </c>
      <c r="AC16">
        <v>29600</v>
      </c>
      <c r="AD16">
        <v>44400</v>
      </c>
      <c r="AE16">
        <v>170700</v>
      </c>
      <c r="AF16">
        <v>2560.5</v>
      </c>
      <c r="AG16" s="2" t="s">
        <v>1466</v>
      </c>
      <c r="AH16" s="2"/>
      <c r="AI16" s="1">
        <v>46178</v>
      </c>
      <c r="AJ16" s="2" t="s">
        <v>87</v>
      </c>
      <c r="AK16" s="2" t="s">
        <v>58</v>
      </c>
      <c r="AM16" s="2" t="s">
        <v>59</v>
      </c>
      <c r="AP16" s="2" t="s">
        <v>60</v>
      </c>
      <c r="AQ16" s="2" t="s">
        <v>41</v>
      </c>
      <c r="AR16">
        <v>96700</v>
      </c>
      <c r="AS16" s="2" t="str">
        <f>_xlfn.IFNA(IF(VLOOKUP(all_resi[[#This Row],[No. Waybill]],settle_reconcile[No. Waybill],1,0)="","Recon","Recon"),"-")</f>
        <v>Recon</v>
      </c>
      <c r="AT16" s="2">
        <f>all_resi[[#This Row],[Nilai COD]]-all_resi[[#This Row],[COD Fee]]-all_resi[[#This Row],[Total Biaya Setelah Diskon]]</f>
        <v>123739.5</v>
      </c>
      <c r="AU16" s="2">
        <f>IF(all_resi[[#This Row],[Waktu Terima]]="","",_xlfn.DAYS(all_resi[[#This Row],[Waktu Terima]],all_resi[[#This Row],[Tanggal Pengiriman]]))</f>
        <v>6</v>
      </c>
    </row>
    <row r="17" spans="1:47" x14ac:dyDescent="0.25">
      <c r="A17" s="2" t="s">
        <v>6188</v>
      </c>
      <c r="B17" s="1">
        <v>46172</v>
      </c>
      <c r="C17" s="2" t="s">
        <v>42</v>
      </c>
      <c r="D17" s="2" t="s">
        <v>43</v>
      </c>
      <c r="E17" s="2" t="s">
        <v>44</v>
      </c>
      <c r="F17" s="2" t="s">
        <v>45</v>
      </c>
      <c r="G17" s="2" t="s">
        <v>46</v>
      </c>
      <c r="H17" s="2" t="s">
        <v>80</v>
      </c>
      <c r="I17" s="2" t="s">
        <v>1336</v>
      </c>
      <c r="J17" s="2" t="s">
        <v>1337</v>
      </c>
      <c r="K17" s="2" t="s">
        <v>265</v>
      </c>
      <c r="L17" s="2" t="s">
        <v>1338</v>
      </c>
      <c r="M17" s="2" t="s">
        <v>1339</v>
      </c>
      <c r="N17" s="2" t="s">
        <v>1340</v>
      </c>
      <c r="O17">
        <v>1</v>
      </c>
      <c r="P17" s="2" t="s">
        <v>53</v>
      </c>
      <c r="Q17">
        <v>100</v>
      </c>
      <c r="R17">
        <v>0</v>
      </c>
      <c r="S17" s="2" t="s">
        <v>54</v>
      </c>
      <c r="T17" s="2" t="s">
        <v>55</v>
      </c>
      <c r="U17" s="2" t="s">
        <v>1273</v>
      </c>
      <c r="V17" s="2"/>
      <c r="W17">
        <v>50000</v>
      </c>
      <c r="X17">
        <v>0</v>
      </c>
      <c r="Y17">
        <v>0</v>
      </c>
      <c r="Z17">
        <v>50000</v>
      </c>
      <c r="AB17" s="2" t="s">
        <v>57</v>
      </c>
      <c r="AC17">
        <v>20000</v>
      </c>
      <c r="AD17">
        <v>30000</v>
      </c>
      <c r="AE17">
        <v>151000</v>
      </c>
      <c r="AF17">
        <v>2265</v>
      </c>
      <c r="AG17" s="2" t="s">
        <v>1336</v>
      </c>
      <c r="AH17" s="2"/>
      <c r="AI17" s="1">
        <v>46179</v>
      </c>
      <c r="AJ17" s="2" t="s">
        <v>87</v>
      </c>
      <c r="AK17" s="2" t="s">
        <v>58</v>
      </c>
      <c r="AM17" s="2" t="s">
        <v>59</v>
      </c>
      <c r="AP17" s="2" t="s">
        <v>60</v>
      </c>
      <c r="AQ17" s="2" t="s">
        <v>41</v>
      </c>
      <c r="AR17">
        <v>101000</v>
      </c>
      <c r="AS17" s="2" t="str">
        <f>_xlfn.IFNA(IF(VLOOKUP(all_resi[[#This Row],[No. Waybill]],settle_reconcile[No. Waybill],1,0)="","Recon","Recon"),"-")</f>
        <v>Recon</v>
      </c>
      <c r="AT17" s="2">
        <f>all_resi[[#This Row],[Nilai COD]]-all_resi[[#This Row],[COD Fee]]-all_resi[[#This Row],[Total Biaya Setelah Diskon]]</f>
        <v>118735</v>
      </c>
      <c r="AU17" s="2">
        <f>IF(all_resi[[#This Row],[Waktu Terima]]="","",_xlfn.DAYS(all_resi[[#This Row],[Waktu Terima]],all_resi[[#This Row],[Tanggal Pengiriman]]))</f>
        <v>7</v>
      </c>
    </row>
    <row r="18" spans="1:47" x14ac:dyDescent="0.25">
      <c r="A18" s="2" t="s">
        <v>6046</v>
      </c>
      <c r="B18" s="1">
        <v>46172</v>
      </c>
      <c r="C18" s="2" t="s">
        <v>42</v>
      </c>
      <c r="D18" s="2" t="s">
        <v>43</v>
      </c>
      <c r="E18" s="2" t="s">
        <v>44</v>
      </c>
      <c r="F18" s="2" t="s">
        <v>45</v>
      </c>
      <c r="G18" s="2" t="s">
        <v>46</v>
      </c>
      <c r="H18" s="2" t="s">
        <v>47</v>
      </c>
      <c r="I18" s="2" t="s">
        <v>833</v>
      </c>
      <c r="J18" s="2" t="s">
        <v>834</v>
      </c>
      <c r="K18" s="2" t="s">
        <v>156</v>
      </c>
      <c r="L18" s="2" t="s">
        <v>509</v>
      </c>
      <c r="M18" s="2" t="s">
        <v>835</v>
      </c>
      <c r="N18" s="2" t="s">
        <v>836</v>
      </c>
      <c r="O18">
        <v>1</v>
      </c>
      <c r="P18" s="2" t="s">
        <v>53</v>
      </c>
      <c r="Q18">
        <v>100</v>
      </c>
      <c r="R18">
        <v>0</v>
      </c>
      <c r="S18" s="2" t="s">
        <v>54</v>
      </c>
      <c r="T18" s="2" t="s">
        <v>55</v>
      </c>
      <c r="U18" s="2" t="s">
        <v>516</v>
      </c>
      <c r="V18" s="2"/>
      <c r="W18">
        <v>80000</v>
      </c>
      <c r="X18">
        <v>0</v>
      </c>
      <c r="Y18">
        <v>0</v>
      </c>
      <c r="Z18">
        <v>80000</v>
      </c>
      <c r="AB18" s="2" t="s">
        <v>57</v>
      </c>
      <c r="AC18">
        <v>32000</v>
      </c>
      <c r="AD18">
        <v>48000</v>
      </c>
      <c r="AE18">
        <v>232000</v>
      </c>
      <c r="AF18">
        <v>3480</v>
      </c>
      <c r="AG18" s="2" t="s">
        <v>833</v>
      </c>
      <c r="AH18" s="2"/>
      <c r="AI18" s="1">
        <v>46182</v>
      </c>
      <c r="AJ18" s="2"/>
      <c r="AK18" s="2" t="s">
        <v>58</v>
      </c>
      <c r="AM18" s="2" t="s">
        <v>59</v>
      </c>
      <c r="AP18" s="2" t="s">
        <v>60</v>
      </c>
      <c r="AQ18" s="2" t="s">
        <v>41</v>
      </c>
      <c r="AR18">
        <v>152000</v>
      </c>
      <c r="AS18" s="2" t="str">
        <f>_xlfn.IFNA(IF(VLOOKUP(all_resi[[#This Row],[No. Waybill]],settle_reconcile[No. Waybill],1,0)="","Recon","Recon"),"-")</f>
        <v>Recon</v>
      </c>
      <c r="AT18" s="2">
        <f>all_resi[[#This Row],[Nilai COD]]-all_resi[[#This Row],[COD Fee]]-all_resi[[#This Row],[Total Biaya Setelah Diskon]]</f>
        <v>180520</v>
      </c>
      <c r="AU18" s="2">
        <f>IF(all_resi[[#This Row],[Waktu Terima]]="","",_xlfn.DAYS(all_resi[[#This Row],[Waktu Terima]],all_resi[[#This Row],[Tanggal Pengiriman]]))</f>
        <v>10</v>
      </c>
    </row>
    <row r="19" spans="1:47" x14ac:dyDescent="0.25">
      <c r="A19" s="2" t="s">
        <v>5931</v>
      </c>
      <c r="B19" s="1">
        <v>46172</v>
      </c>
      <c r="C19" s="2" t="s">
        <v>42</v>
      </c>
      <c r="D19" s="2" t="s">
        <v>43</v>
      </c>
      <c r="E19" s="2" t="s">
        <v>44</v>
      </c>
      <c r="F19" s="2" t="s">
        <v>45</v>
      </c>
      <c r="G19" s="2" t="s">
        <v>46</v>
      </c>
      <c r="H19" s="2" t="s">
        <v>47</v>
      </c>
      <c r="I19" s="2" t="s">
        <v>372</v>
      </c>
      <c r="J19" s="2" t="s">
        <v>373</v>
      </c>
      <c r="K19" s="2" t="s">
        <v>62</v>
      </c>
      <c r="L19" s="2" t="s">
        <v>63</v>
      </c>
      <c r="M19" s="2" t="s">
        <v>64</v>
      </c>
      <c r="N19" s="2" t="s">
        <v>374</v>
      </c>
      <c r="O19">
        <v>1</v>
      </c>
      <c r="P19" s="2" t="s">
        <v>53</v>
      </c>
      <c r="Q19">
        <v>100</v>
      </c>
      <c r="R19">
        <v>0</v>
      </c>
      <c r="S19" s="2" t="s">
        <v>54</v>
      </c>
      <c r="T19" s="2" t="s">
        <v>55</v>
      </c>
      <c r="U19" s="2" t="s">
        <v>375</v>
      </c>
      <c r="V19" s="2"/>
      <c r="W19">
        <v>133000</v>
      </c>
      <c r="X19">
        <v>0</v>
      </c>
      <c r="Y19">
        <v>0</v>
      </c>
      <c r="Z19">
        <v>133000</v>
      </c>
      <c r="AB19" s="2" t="s">
        <v>57</v>
      </c>
      <c r="AC19">
        <v>53200</v>
      </c>
      <c r="AD19">
        <v>79800</v>
      </c>
      <c r="AE19">
        <v>277000</v>
      </c>
      <c r="AF19">
        <v>4155</v>
      </c>
      <c r="AG19" s="2" t="s">
        <v>353</v>
      </c>
      <c r="AH19" s="2" t="s">
        <v>149</v>
      </c>
      <c r="AI19" s="1">
        <v>46190</v>
      </c>
      <c r="AJ19" s="2"/>
      <c r="AK19" s="2" t="s">
        <v>67</v>
      </c>
      <c r="AM19" s="2" t="s">
        <v>59</v>
      </c>
      <c r="AP19" s="2" t="s">
        <v>60</v>
      </c>
      <c r="AQ19" s="2" t="s">
        <v>41</v>
      </c>
      <c r="AR19">
        <v>144000</v>
      </c>
      <c r="AS19" s="2" t="str">
        <f>_xlfn.IFNA(IF(VLOOKUP(all_resi[[#This Row],[No. Waybill]],settle_reconcile[No. Waybill],1,0)="","Recon","Recon"),"-")</f>
        <v>-</v>
      </c>
      <c r="AT19" s="2">
        <f>all_resi[[#This Row],[Nilai COD]]-all_resi[[#This Row],[COD Fee]]-all_resi[[#This Row],[Total Biaya Setelah Diskon]]</f>
        <v>193045</v>
      </c>
      <c r="AU19" s="2">
        <f>IF(all_resi[[#This Row],[Waktu Terima]]="","",_xlfn.DAYS(all_resi[[#This Row],[Waktu Terima]],all_resi[[#This Row],[Tanggal Pengiriman]]))</f>
        <v>18</v>
      </c>
    </row>
    <row r="20" spans="1:47" x14ac:dyDescent="0.25">
      <c r="A20" s="2" t="s">
        <v>5887</v>
      </c>
      <c r="B20" s="1">
        <v>46172</v>
      </c>
      <c r="C20" s="2" t="s">
        <v>42</v>
      </c>
      <c r="D20" s="2" t="s">
        <v>43</v>
      </c>
      <c r="E20" s="2" t="s">
        <v>44</v>
      </c>
      <c r="F20" s="2" t="s">
        <v>45</v>
      </c>
      <c r="G20" s="2" t="s">
        <v>46</v>
      </c>
      <c r="H20" s="2" t="s">
        <v>47</v>
      </c>
      <c r="I20" s="2" t="s">
        <v>175</v>
      </c>
      <c r="J20" s="2" t="s">
        <v>176</v>
      </c>
      <c r="K20" s="2" t="s">
        <v>177</v>
      </c>
      <c r="L20" s="2" t="s">
        <v>178</v>
      </c>
      <c r="M20" s="2" t="s">
        <v>179</v>
      </c>
      <c r="N20" s="2" t="s">
        <v>180</v>
      </c>
      <c r="O20">
        <v>1</v>
      </c>
      <c r="P20" s="2" t="s">
        <v>53</v>
      </c>
      <c r="Q20">
        <v>100</v>
      </c>
      <c r="R20">
        <v>0</v>
      </c>
      <c r="S20" s="2" t="s">
        <v>54</v>
      </c>
      <c r="T20" s="2" t="s">
        <v>55</v>
      </c>
      <c r="U20" s="2" t="s">
        <v>181</v>
      </c>
      <c r="V20" s="2"/>
      <c r="W20">
        <v>72000</v>
      </c>
      <c r="X20">
        <v>0</v>
      </c>
      <c r="Y20">
        <v>0</v>
      </c>
      <c r="Z20">
        <v>72000</v>
      </c>
      <c r="AB20" s="2" t="s">
        <v>57</v>
      </c>
      <c r="AC20">
        <v>28800</v>
      </c>
      <c r="AD20">
        <v>43200</v>
      </c>
      <c r="AE20">
        <v>185000</v>
      </c>
      <c r="AF20">
        <v>2775</v>
      </c>
      <c r="AG20" s="2" t="s">
        <v>148</v>
      </c>
      <c r="AH20" s="2" t="s">
        <v>149</v>
      </c>
      <c r="AI20" s="1">
        <v>46183</v>
      </c>
      <c r="AJ20" s="2"/>
      <c r="AK20" s="2" t="s">
        <v>67</v>
      </c>
      <c r="AM20" s="2" t="s">
        <v>59</v>
      </c>
      <c r="AP20" s="2" t="s">
        <v>60</v>
      </c>
      <c r="AQ20" s="2" t="s">
        <v>41</v>
      </c>
      <c r="AR20">
        <v>113000</v>
      </c>
      <c r="AS20" s="2" t="str">
        <f>_xlfn.IFNA(IF(VLOOKUP(all_resi[[#This Row],[No. Waybill]],settle_reconcile[No. Waybill],1,0)="","Recon","Recon"),"-")</f>
        <v>-</v>
      </c>
      <c r="AT20" s="2">
        <f>all_resi[[#This Row],[Nilai COD]]-all_resi[[#This Row],[COD Fee]]-all_resi[[#This Row],[Total Biaya Setelah Diskon]]</f>
        <v>139025</v>
      </c>
      <c r="AU20" s="2">
        <f>IF(all_resi[[#This Row],[Waktu Terima]]="","",_xlfn.DAYS(all_resi[[#This Row],[Waktu Terima]],all_resi[[#This Row],[Tanggal Pengiriman]]))</f>
        <v>11</v>
      </c>
    </row>
    <row r="21" spans="1:47" x14ac:dyDescent="0.25">
      <c r="A21" s="2" t="s">
        <v>6181</v>
      </c>
      <c r="B21" s="1">
        <v>46172</v>
      </c>
      <c r="C21" s="2" t="s">
        <v>42</v>
      </c>
      <c r="D21" s="2" t="s">
        <v>43</v>
      </c>
      <c r="E21" s="2" t="s">
        <v>44</v>
      </c>
      <c r="F21" s="2" t="s">
        <v>45</v>
      </c>
      <c r="G21" s="2" t="s">
        <v>46</v>
      </c>
      <c r="H21" s="2" t="s">
        <v>80</v>
      </c>
      <c r="I21" s="2" t="s">
        <v>1307</v>
      </c>
      <c r="J21" s="2" t="s">
        <v>1308</v>
      </c>
      <c r="K21" s="2" t="s">
        <v>121</v>
      </c>
      <c r="L21" s="2" t="s">
        <v>1309</v>
      </c>
      <c r="M21" s="2" t="s">
        <v>1310</v>
      </c>
      <c r="N21" s="2" t="s">
        <v>1311</v>
      </c>
      <c r="O21">
        <v>1</v>
      </c>
      <c r="P21" s="2" t="s">
        <v>53</v>
      </c>
      <c r="Q21">
        <v>100</v>
      </c>
      <c r="R21">
        <v>0</v>
      </c>
      <c r="S21" s="2" t="s">
        <v>54</v>
      </c>
      <c r="T21" s="2" t="s">
        <v>55</v>
      </c>
      <c r="U21" s="2" t="s">
        <v>1312</v>
      </c>
      <c r="V21" s="2"/>
      <c r="W21">
        <v>83000</v>
      </c>
      <c r="X21">
        <v>0</v>
      </c>
      <c r="Y21">
        <v>0</v>
      </c>
      <c r="Z21">
        <v>83000</v>
      </c>
      <c r="AB21" s="2" t="s">
        <v>57</v>
      </c>
      <c r="AC21">
        <v>33200</v>
      </c>
      <c r="AD21">
        <v>49800</v>
      </c>
      <c r="AE21">
        <v>183000</v>
      </c>
      <c r="AF21">
        <v>2745</v>
      </c>
      <c r="AG21" s="2" t="s">
        <v>1307</v>
      </c>
      <c r="AH21" s="2"/>
      <c r="AI21" s="1">
        <v>46179</v>
      </c>
      <c r="AJ21" s="2" t="s">
        <v>87</v>
      </c>
      <c r="AK21" s="2" t="s">
        <v>58</v>
      </c>
      <c r="AM21" s="2" t="s">
        <v>59</v>
      </c>
      <c r="AP21" s="2" t="s">
        <v>60</v>
      </c>
      <c r="AQ21" s="2" t="s">
        <v>41</v>
      </c>
      <c r="AR21">
        <v>100000</v>
      </c>
      <c r="AS21" s="2" t="str">
        <f>_xlfn.IFNA(IF(VLOOKUP(all_resi[[#This Row],[No. Waybill]],settle_reconcile[No. Waybill],1,0)="","Recon","Recon"),"-")</f>
        <v>Recon</v>
      </c>
      <c r="AT21" s="2">
        <f>all_resi[[#This Row],[Nilai COD]]-all_resi[[#This Row],[COD Fee]]-all_resi[[#This Row],[Total Biaya Setelah Diskon]]</f>
        <v>130455</v>
      </c>
      <c r="AU21" s="2">
        <f>IF(all_resi[[#This Row],[Waktu Terima]]="","",_xlfn.DAYS(all_resi[[#This Row],[Waktu Terima]],all_resi[[#This Row],[Tanggal Pengiriman]]))</f>
        <v>7</v>
      </c>
    </row>
    <row r="22" spans="1:47" x14ac:dyDescent="0.25">
      <c r="A22" s="2" t="s">
        <v>6164</v>
      </c>
      <c r="B22" s="1">
        <v>46172</v>
      </c>
      <c r="C22" s="2" t="s">
        <v>42</v>
      </c>
      <c r="D22" s="2" t="s">
        <v>43</v>
      </c>
      <c r="E22" s="2" t="s">
        <v>44</v>
      </c>
      <c r="F22" s="2" t="s">
        <v>45</v>
      </c>
      <c r="G22" s="2" t="s">
        <v>46</v>
      </c>
      <c r="H22" s="2" t="s">
        <v>47</v>
      </c>
      <c r="I22" s="2" t="s">
        <v>1248</v>
      </c>
      <c r="J22" s="2" t="s">
        <v>1249</v>
      </c>
      <c r="K22" s="2" t="s">
        <v>156</v>
      </c>
      <c r="L22" s="2" t="s">
        <v>946</v>
      </c>
      <c r="M22" s="2" t="s">
        <v>1250</v>
      </c>
      <c r="N22" s="2" t="s">
        <v>1251</v>
      </c>
      <c r="O22">
        <v>1</v>
      </c>
      <c r="P22" s="2" t="s">
        <v>53</v>
      </c>
      <c r="Q22">
        <v>100</v>
      </c>
      <c r="R22">
        <v>0</v>
      </c>
      <c r="S22" s="2" t="s">
        <v>54</v>
      </c>
      <c r="T22" s="2" t="s">
        <v>55</v>
      </c>
      <c r="U22" s="2" t="s">
        <v>516</v>
      </c>
      <c r="V22" s="2"/>
      <c r="W22">
        <v>78000</v>
      </c>
      <c r="X22">
        <v>0</v>
      </c>
      <c r="Y22">
        <v>0</v>
      </c>
      <c r="Z22">
        <v>78000</v>
      </c>
      <c r="AB22" s="2" t="s">
        <v>57</v>
      </c>
      <c r="AC22">
        <v>31200</v>
      </c>
      <c r="AD22">
        <v>46800</v>
      </c>
      <c r="AE22">
        <v>265000</v>
      </c>
      <c r="AF22">
        <v>3975</v>
      </c>
      <c r="AG22" s="2" t="s">
        <v>353</v>
      </c>
      <c r="AH22" s="2" t="s">
        <v>615</v>
      </c>
      <c r="AI22" s="1">
        <v>46197</v>
      </c>
      <c r="AJ22" s="2"/>
      <c r="AK22" s="2" t="s">
        <v>67</v>
      </c>
      <c r="AM22" s="2" t="s">
        <v>59</v>
      </c>
      <c r="AP22" s="2" t="s">
        <v>60</v>
      </c>
      <c r="AQ22" s="2" t="s">
        <v>41</v>
      </c>
      <c r="AR22">
        <v>187000</v>
      </c>
      <c r="AS22" s="2" t="str">
        <f>_xlfn.IFNA(IF(VLOOKUP(all_resi[[#This Row],[No. Waybill]],settle_reconcile[No. Waybill],1,0)="","Recon","Recon"),"-")</f>
        <v>-</v>
      </c>
      <c r="AT22" s="2">
        <f>all_resi[[#This Row],[Nilai COD]]-all_resi[[#This Row],[COD Fee]]-all_resi[[#This Row],[Total Biaya Setelah Diskon]]</f>
        <v>214225</v>
      </c>
      <c r="AU22" s="2">
        <f>IF(all_resi[[#This Row],[Waktu Terima]]="","",_xlfn.DAYS(all_resi[[#This Row],[Waktu Terima]],all_resi[[#This Row],[Tanggal Pengiriman]]))</f>
        <v>25</v>
      </c>
    </row>
    <row r="23" spans="1:47" x14ac:dyDescent="0.25">
      <c r="A23" s="2" t="s">
        <v>6105</v>
      </c>
      <c r="B23" s="1">
        <v>46172</v>
      </c>
      <c r="C23" s="2" t="s">
        <v>42</v>
      </c>
      <c r="D23" s="2" t="s">
        <v>43</v>
      </c>
      <c r="E23" s="2" t="s">
        <v>44</v>
      </c>
      <c r="F23" s="2" t="s">
        <v>45</v>
      </c>
      <c r="G23" s="2" t="s">
        <v>46</v>
      </c>
      <c r="H23" s="2" t="s">
        <v>47</v>
      </c>
      <c r="I23" s="2" t="s">
        <v>1046</v>
      </c>
      <c r="J23" s="2" t="s">
        <v>1047</v>
      </c>
      <c r="K23" s="2" t="s">
        <v>286</v>
      </c>
      <c r="L23" s="2" t="s">
        <v>1048</v>
      </c>
      <c r="M23" s="2" t="s">
        <v>1049</v>
      </c>
      <c r="N23" s="2" t="s">
        <v>1050</v>
      </c>
      <c r="O23">
        <v>1</v>
      </c>
      <c r="P23" s="2" t="s">
        <v>53</v>
      </c>
      <c r="Q23">
        <v>100</v>
      </c>
      <c r="R23">
        <v>0</v>
      </c>
      <c r="S23" s="2" t="s">
        <v>54</v>
      </c>
      <c r="T23" s="2" t="s">
        <v>55</v>
      </c>
      <c r="U23" s="2" t="s">
        <v>375</v>
      </c>
      <c r="V23" s="2"/>
      <c r="W23">
        <v>136000</v>
      </c>
      <c r="X23">
        <v>0</v>
      </c>
      <c r="Y23">
        <v>0</v>
      </c>
      <c r="Z23">
        <v>136000</v>
      </c>
      <c r="AB23" s="2" t="s">
        <v>57</v>
      </c>
      <c r="AC23">
        <v>54400</v>
      </c>
      <c r="AD23">
        <v>81600</v>
      </c>
      <c r="AE23">
        <v>265000</v>
      </c>
      <c r="AF23">
        <v>3975</v>
      </c>
      <c r="AG23" s="2" t="s">
        <v>1046</v>
      </c>
      <c r="AH23" s="2"/>
      <c r="AI23" s="1">
        <v>46182</v>
      </c>
      <c r="AJ23" s="2"/>
      <c r="AK23" s="2" t="s">
        <v>58</v>
      </c>
      <c r="AM23" s="2" t="s">
        <v>59</v>
      </c>
      <c r="AP23" s="2" t="s">
        <v>60</v>
      </c>
      <c r="AQ23" s="2" t="s">
        <v>41</v>
      </c>
      <c r="AR23">
        <v>129000</v>
      </c>
      <c r="AS23" s="2" t="str">
        <f>_xlfn.IFNA(IF(VLOOKUP(all_resi[[#This Row],[No. Waybill]],settle_reconcile[No. Waybill],1,0)="","Recon","Recon"),"-")</f>
        <v>Recon</v>
      </c>
      <c r="AT23" s="2">
        <f>all_resi[[#This Row],[Nilai COD]]-all_resi[[#This Row],[COD Fee]]-all_resi[[#This Row],[Total Biaya Setelah Diskon]]</f>
        <v>179425</v>
      </c>
      <c r="AU23" s="2">
        <f>IF(all_resi[[#This Row],[Waktu Terima]]="","",_xlfn.DAYS(all_resi[[#This Row],[Waktu Terima]],all_resi[[#This Row],[Tanggal Pengiriman]]))</f>
        <v>10</v>
      </c>
    </row>
    <row r="24" spans="1:47" x14ac:dyDescent="0.25">
      <c r="A24" s="2" t="s">
        <v>6041</v>
      </c>
      <c r="B24" s="1">
        <v>46174</v>
      </c>
      <c r="C24" s="2" t="s">
        <v>42</v>
      </c>
      <c r="D24" s="2" t="s">
        <v>43</v>
      </c>
      <c r="E24" s="2" t="s">
        <v>44</v>
      </c>
      <c r="F24" s="2" t="s">
        <v>45</v>
      </c>
      <c r="G24" s="2" t="s">
        <v>46</v>
      </c>
      <c r="H24" s="2" t="s">
        <v>47</v>
      </c>
      <c r="I24" s="2" t="s">
        <v>814</v>
      </c>
      <c r="J24" s="2" t="s">
        <v>12185</v>
      </c>
      <c r="K24" s="2" t="s">
        <v>126</v>
      </c>
      <c r="L24" s="2" t="s">
        <v>161</v>
      </c>
      <c r="M24" s="2" t="s">
        <v>815</v>
      </c>
      <c r="N24" s="2" t="s">
        <v>816</v>
      </c>
      <c r="O24">
        <v>1</v>
      </c>
      <c r="P24" s="2" t="s">
        <v>53</v>
      </c>
      <c r="Q24">
        <v>100</v>
      </c>
      <c r="R24">
        <v>0</v>
      </c>
      <c r="S24" s="2" t="s">
        <v>54</v>
      </c>
      <c r="T24" s="2" t="s">
        <v>55</v>
      </c>
      <c r="U24" s="2" t="s">
        <v>375</v>
      </c>
      <c r="V24" s="2"/>
      <c r="W24">
        <v>74000</v>
      </c>
      <c r="X24">
        <v>0</v>
      </c>
      <c r="Y24">
        <v>0</v>
      </c>
      <c r="Z24">
        <v>74000</v>
      </c>
      <c r="AB24" s="2" t="s">
        <v>57</v>
      </c>
      <c r="AC24">
        <v>29600</v>
      </c>
      <c r="AD24">
        <v>44400</v>
      </c>
      <c r="AE24">
        <v>187000</v>
      </c>
      <c r="AF24">
        <v>2805</v>
      </c>
      <c r="AG24" s="2" t="s">
        <v>814</v>
      </c>
      <c r="AH24" s="2"/>
      <c r="AI24" s="1">
        <v>46180</v>
      </c>
      <c r="AJ24" s="2"/>
      <c r="AK24" s="2" t="s">
        <v>58</v>
      </c>
      <c r="AM24" s="2" t="s">
        <v>59</v>
      </c>
      <c r="AP24" s="2" t="s">
        <v>60</v>
      </c>
      <c r="AQ24" s="2" t="s">
        <v>41</v>
      </c>
      <c r="AR24">
        <v>113000</v>
      </c>
      <c r="AS24" s="2" t="str">
        <f>_xlfn.IFNA(IF(VLOOKUP(all_resi[[#This Row],[No. Waybill]],settle_reconcile[No. Waybill],1,0)="","Recon","Recon"),"-")</f>
        <v>Recon</v>
      </c>
      <c r="AT24" s="2">
        <f>all_resi[[#This Row],[Nilai COD]]-all_resi[[#This Row],[COD Fee]]-all_resi[[#This Row],[Total Biaya Setelah Diskon]]</f>
        <v>139795</v>
      </c>
      <c r="AU24" s="2">
        <f>IF(all_resi[[#This Row],[Waktu Terima]]="","",_xlfn.DAYS(all_resi[[#This Row],[Waktu Terima]],all_resi[[#This Row],[Tanggal Pengiriman]]))</f>
        <v>6</v>
      </c>
    </row>
    <row r="25" spans="1:47" x14ac:dyDescent="0.25">
      <c r="A25" s="2" t="s">
        <v>5964</v>
      </c>
      <c r="B25" s="1">
        <v>46174</v>
      </c>
      <c r="C25" s="2" t="s">
        <v>42</v>
      </c>
      <c r="D25" s="2" t="s">
        <v>43</v>
      </c>
      <c r="E25" s="2" t="s">
        <v>44</v>
      </c>
      <c r="F25" s="2" t="s">
        <v>45</v>
      </c>
      <c r="G25" s="2" t="s">
        <v>46</v>
      </c>
      <c r="H25" s="2" t="s">
        <v>47</v>
      </c>
      <c r="I25" s="2" t="s">
        <v>512</v>
      </c>
      <c r="J25" s="2" t="s">
        <v>12190</v>
      </c>
      <c r="K25" s="2" t="s">
        <v>132</v>
      </c>
      <c r="L25" s="2" t="s">
        <v>513</v>
      </c>
      <c r="M25" s="2" t="s">
        <v>514</v>
      </c>
      <c r="N25" s="2" t="s">
        <v>515</v>
      </c>
      <c r="O25">
        <v>1</v>
      </c>
      <c r="P25" s="2" t="s">
        <v>53</v>
      </c>
      <c r="Q25">
        <v>100</v>
      </c>
      <c r="R25">
        <v>0</v>
      </c>
      <c r="S25" s="2" t="s">
        <v>54</v>
      </c>
      <c r="T25" s="2" t="s">
        <v>55</v>
      </c>
      <c r="U25" s="2" t="s">
        <v>516</v>
      </c>
      <c r="V25" s="2"/>
      <c r="W25">
        <v>37000</v>
      </c>
      <c r="X25">
        <v>0</v>
      </c>
      <c r="Y25">
        <v>0</v>
      </c>
      <c r="Z25">
        <v>37000</v>
      </c>
      <c r="AB25" s="2" t="s">
        <v>57</v>
      </c>
      <c r="AC25">
        <v>14800</v>
      </c>
      <c r="AD25">
        <v>22200</v>
      </c>
      <c r="AE25">
        <v>150000</v>
      </c>
      <c r="AF25">
        <v>2250</v>
      </c>
      <c r="AG25" s="2" t="s">
        <v>517</v>
      </c>
      <c r="AH25" s="2" t="s">
        <v>149</v>
      </c>
      <c r="AI25" s="1">
        <v>46181</v>
      </c>
      <c r="AJ25" s="2"/>
      <c r="AK25" s="2" t="s">
        <v>67</v>
      </c>
      <c r="AM25" s="2" t="s">
        <v>59</v>
      </c>
      <c r="AP25" s="2" t="s">
        <v>60</v>
      </c>
      <c r="AQ25" s="2" t="s">
        <v>41</v>
      </c>
      <c r="AR25">
        <v>113000</v>
      </c>
      <c r="AS25" s="2" t="str">
        <f>_xlfn.IFNA(IF(VLOOKUP(all_resi[[#This Row],[No. Waybill]],settle_reconcile[No. Waybill],1,0)="","Recon","Recon"),"-")</f>
        <v>-</v>
      </c>
      <c r="AT25" s="2">
        <f>all_resi[[#This Row],[Nilai COD]]-all_resi[[#This Row],[COD Fee]]-all_resi[[#This Row],[Total Biaya Setelah Diskon]]</f>
        <v>125550</v>
      </c>
      <c r="AU25" s="2">
        <f>IF(all_resi[[#This Row],[Waktu Terima]]="","",_xlfn.DAYS(all_resi[[#This Row],[Waktu Terima]],all_resi[[#This Row],[Tanggal Pengiriman]]))</f>
        <v>7</v>
      </c>
    </row>
    <row r="26" spans="1:47" x14ac:dyDescent="0.25">
      <c r="A26" s="2" t="s">
        <v>6228</v>
      </c>
      <c r="B26" s="1">
        <v>46174</v>
      </c>
      <c r="C26" s="2" t="s">
        <v>42</v>
      </c>
      <c r="D26" s="2" t="s">
        <v>43</v>
      </c>
      <c r="E26" s="2" t="s">
        <v>44</v>
      </c>
      <c r="F26" s="2" t="s">
        <v>45</v>
      </c>
      <c r="G26" s="2" t="s">
        <v>46</v>
      </c>
      <c r="H26" s="2" t="s">
        <v>47</v>
      </c>
      <c r="I26" s="2" t="s">
        <v>1475</v>
      </c>
      <c r="J26" s="2" t="s">
        <v>12191</v>
      </c>
      <c r="K26" s="2" t="s">
        <v>286</v>
      </c>
      <c r="L26" s="2" t="s">
        <v>1476</v>
      </c>
      <c r="M26" s="2" t="s">
        <v>1477</v>
      </c>
      <c r="N26" s="2" t="s">
        <v>1478</v>
      </c>
      <c r="O26">
        <v>1</v>
      </c>
      <c r="P26" s="2" t="s">
        <v>53</v>
      </c>
      <c r="Q26">
        <v>100</v>
      </c>
      <c r="R26">
        <v>0</v>
      </c>
      <c r="S26" s="2" t="s">
        <v>54</v>
      </c>
      <c r="T26" s="2" t="s">
        <v>55</v>
      </c>
      <c r="U26" s="2" t="s">
        <v>375</v>
      </c>
      <c r="V26" s="2"/>
      <c r="W26">
        <v>106000</v>
      </c>
      <c r="X26">
        <v>0</v>
      </c>
      <c r="Y26">
        <v>0</v>
      </c>
      <c r="Z26">
        <v>106000</v>
      </c>
      <c r="AB26" s="2" t="s">
        <v>57</v>
      </c>
      <c r="AC26">
        <v>42400</v>
      </c>
      <c r="AD26">
        <v>63600</v>
      </c>
      <c r="AE26">
        <v>264000</v>
      </c>
      <c r="AF26">
        <v>3960</v>
      </c>
      <c r="AG26" s="2" t="s">
        <v>1475</v>
      </c>
      <c r="AH26" s="2"/>
      <c r="AI26" s="1">
        <v>46182</v>
      </c>
      <c r="AJ26" s="2"/>
      <c r="AK26" s="2" t="s">
        <v>58</v>
      </c>
      <c r="AM26" s="2" t="s">
        <v>59</v>
      </c>
      <c r="AP26" s="2" t="s">
        <v>60</v>
      </c>
      <c r="AQ26" s="2" t="s">
        <v>41</v>
      </c>
      <c r="AR26">
        <v>158000</v>
      </c>
      <c r="AS26" s="2" t="str">
        <f>_xlfn.IFNA(IF(VLOOKUP(all_resi[[#This Row],[No. Waybill]],settle_reconcile[No. Waybill],1,0)="","Recon","Recon"),"-")</f>
        <v>Recon</v>
      </c>
      <c r="AT26" s="2">
        <f>all_resi[[#This Row],[Nilai COD]]-all_resi[[#This Row],[COD Fee]]-all_resi[[#This Row],[Total Biaya Setelah Diskon]]</f>
        <v>196440</v>
      </c>
      <c r="AU26" s="2">
        <f>IF(all_resi[[#This Row],[Waktu Terima]]="","",_xlfn.DAYS(all_resi[[#This Row],[Waktu Terima]],all_resi[[#This Row],[Tanggal Pengiriman]]))</f>
        <v>8</v>
      </c>
    </row>
    <row r="27" spans="1:47" x14ac:dyDescent="0.25">
      <c r="A27" s="2" t="s">
        <v>6386</v>
      </c>
      <c r="B27" s="1">
        <v>46174</v>
      </c>
      <c r="C27" s="2" t="s">
        <v>42</v>
      </c>
      <c r="D27" s="2" t="s">
        <v>43</v>
      </c>
      <c r="E27" s="2" t="s">
        <v>44</v>
      </c>
      <c r="F27" s="2" t="s">
        <v>45</v>
      </c>
      <c r="G27" s="2" t="s">
        <v>46</v>
      </c>
      <c r="H27" s="2" t="s">
        <v>47</v>
      </c>
      <c r="I27" s="2" t="s">
        <v>1987</v>
      </c>
      <c r="J27" s="2" t="s">
        <v>12186</v>
      </c>
      <c r="K27" s="2" t="s">
        <v>156</v>
      </c>
      <c r="L27" s="2" t="s">
        <v>433</v>
      </c>
      <c r="M27" s="2" t="s">
        <v>1988</v>
      </c>
      <c r="N27" s="2" t="s">
        <v>1989</v>
      </c>
      <c r="O27">
        <v>1</v>
      </c>
      <c r="P27" s="2" t="s">
        <v>53</v>
      </c>
      <c r="Q27">
        <v>100</v>
      </c>
      <c r="R27">
        <v>0</v>
      </c>
      <c r="S27" s="2" t="s">
        <v>54</v>
      </c>
      <c r="T27" s="2" t="s">
        <v>55</v>
      </c>
      <c r="U27" s="2" t="s">
        <v>516</v>
      </c>
      <c r="V27" s="2"/>
      <c r="W27">
        <v>85000</v>
      </c>
      <c r="X27">
        <v>0</v>
      </c>
      <c r="Y27">
        <v>0</v>
      </c>
      <c r="Z27">
        <v>85000</v>
      </c>
      <c r="AB27" s="2" t="s">
        <v>57</v>
      </c>
      <c r="AC27">
        <v>34000</v>
      </c>
      <c r="AD27">
        <v>51000</v>
      </c>
      <c r="AE27">
        <v>309000</v>
      </c>
      <c r="AF27">
        <v>4635</v>
      </c>
      <c r="AG27" s="2" t="s">
        <v>353</v>
      </c>
      <c r="AH27" s="2" t="s">
        <v>615</v>
      </c>
      <c r="AI27" s="1">
        <v>46197</v>
      </c>
      <c r="AJ27" s="2"/>
      <c r="AK27" s="2" t="s">
        <v>67</v>
      </c>
      <c r="AM27" s="2" t="s">
        <v>59</v>
      </c>
      <c r="AP27" s="2" t="s">
        <v>60</v>
      </c>
      <c r="AQ27" s="2" t="s">
        <v>41</v>
      </c>
      <c r="AR27">
        <v>224000</v>
      </c>
      <c r="AS27" s="2" t="str">
        <f>_xlfn.IFNA(IF(VLOOKUP(all_resi[[#This Row],[No. Waybill]],settle_reconcile[No. Waybill],1,0)="","Recon","Recon"),"-")</f>
        <v>-</v>
      </c>
      <c r="AT27" s="2">
        <f>all_resi[[#This Row],[Nilai COD]]-all_resi[[#This Row],[COD Fee]]-all_resi[[#This Row],[Total Biaya Setelah Diskon]]</f>
        <v>253365</v>
      </c>
      <c r="AU27" s="2">
        <f>IF(all_resi[[#This Row],[Waktu Terima]]="","",_xlfn.DAYS(all_resi[[#This Row],[Waktu Terima]],all_resi[[#This Row],[Tanggal Pengiriman]]))</f>
        <v>23</v>
      </c>
    </row>
    <row r="28" spans="1:47" x14ac:dyDescent="0.25">
      <c r="A28" s="2" t="s">
        <v>6277</v>
      </c>
      <c r="B28" s="1">
        <v>46174</v>
      </c>
      <c r="C28" s="2" t="s">
        <v>42</v>
      </c>
      <c r="D28" s="2" t="s">
        <v>43</v>
      </c>
      <c r="E28" s="2" t="s">
        <v>44</v>
      </c>
      <c r="F28" s="2" t="s">
        <v>45</v>
      </c>
      <c r="G28" s="2" t="s">
        <v>46</v>
      </c>
      <c r="H28" s="2" t="s">
        <v>47</v>
      </c>
      <c r="I28" s="2" t="s">
        <v>1637</v>
      </c>
      <c r="J28" s="2" t="s">
        <v>12188</v>
      </c>
      <c r="K28" s="2" t="s">
        <v>388</v>
      </c>
      <c r="L28" s="2" t="s">
        <v>389</v>
      </c>
      <c r="M28" s="2" t="s">
        <v>1638</v>
      </c>
      <c r="N28" s="2" t="s">
        <v>1639</v>
      </c>
      <c r="O28">
        <v>1</v>
      </c>
      <c r="P28" s="2" t="s">
        <v>53</v>
      </c>
      <c r="Q28">
        <v>100</v>
      </c>
      <c r="R28">
        <v>0</v>
      </c>
      <c r="S28" s="2" t="s">
        <v>54</v>
      </c>
      <c r="T28" s="2" t="s">
        <v>55</v>
      </c>
      <c r="U28" s="2" t="s">
        <v>1640</v>
      </c>
      <c r="V28" s="2"/>
      <c r="W28">
        <v>85000</v>
      </c>
      <c r="X28">
        <v>0</v>
      </c>
      <c r="Y28">
        <v>0</v>
      </c>
      <c r="Z28">
        <v>85000</v>
      </c>
      <c r="AB28" s="2" t="s">
        <v>57</v>
      </c>
      <c r="AC28">
        <v>34000</v>
      </c>
      <c r="AD28">
        <v>51000</v>
      </c>
      <c r="AE28">
        <v>155000</v>
      </c>
      <c r="AF28">
        <v>2325</v>
      </c>
      <c r="AG28" s="2" t="s">
        <v>1641</v>
      </c>
      <c r="AH28" s="2" t="s">
        <v>149</v>
      </c>
      <c r="AI28" s="1">
        <v>46186</v>
      </c>
      <c r="AJ28" s="2"/>
      <c r="AK28" s="2" t="s">
        <v>67</v>
      </c>
      <c r="AM28" s="2" t="s">
        <v>59</v>
      </c>
      <c r="AP28" s="2" t="s">
        <v>60</v>
      </c>
      <c r="AQ28" s="2" t="s">
        <v>41</v>
      </c>
      <c r="AR28">
        <v>70000</v>
      </c>
      <c r="AS28" s="2" t="str">
        <f>_xlfn.IFNA(IF(VLOOKUP(all_resi[[#This Row],[No. Waybill]],settle_reconcile[No. Waybill],1,0)="","Recon","Recon"),"-")</f>
        <v>-</v>
      </c>
      <c r="AT28" s="2">
        <f>all_resi[[#This Row],[Nilai COD]]-all_resi[[#This Row],[COD Fee]]-all_resi[[#This Row],[Total Biaya Setelah Diskon]]</f>
        <v>101675</v>
      </c>
      <c r="AU28" s="2">
        <f>IF(all_resi[[#This Row],[Waktu Terima]]="","",_xlfn.DAYS(all_resi[[#This Row],[Waktu Terima]],all_resi[[#This Row],[Tanggal Pengiriman]]))</f>
        <v>12</v>
      </c>
    </row>
    <row r="29" spans="1:47" x14ac:dyDescent="0.25">
      <c r="A29" s="2" t="s">
        <v>6061</v>
      </c>
      <c r="B29" s="1">
        <v>46174</v>
      </c>
      <c r="C29" s="2" t="s">
        <v>42</v>
      </c>
      <c r="D29" s="2" t="s">
        <v>43</v>
      </c>
      <c r="E29" s="2" t="s">
        <v>44</v>
      </c>
      <c r="F29" s="2" t="s">
        <v>45</v>
      </c>
      <c r="G29" s="2" t="s">
        <v>46</v>
      </c>
      <c r="H29" s="2" t="s">
        <v>47</v>
      </c>
      <c r="I29" s="2" t="s">
        <v>889</v>
      </c>
      <c r="J29" s="2" t="s">
        <v>12189</v>
      </c>
      <c r="K29" s="2" t="s">
        <v>62</v>
      </c>
      <c r="L29" s="2" t="s">
        <v>890</v>
      </c>
      <c r="M29" s="2" t="s">
        <v>891</v>
      </c>
      <c r="N29" s="2" t="s">
        <v>892</v>
      </c>
      <c r="O29">
        <v>1</v>
      </c>
      <c r="P29" s="2" t="s">
        <v>53</v>
      </c>
      <c r="Q29">
        <v>100</v>
      </c>
      <c r="R29">
        <v>0</v>
      </c>
      <c r="S29" s="2" t="s">
        <v>54</v>
      </c>
      <c r="T29" s="2" t="s">
        <v>55</v>
      </c>
      <c r="U29" s="2" t="s">
        <v>893</v>
      </c>
      <c r="V29" s="2"/>
      <c r="W29">
        <v>84000</v>
      </c>
      <c r="X29">
        <v>0</v>
      </c>
      <c r="Y29">
        <v>0</v>
      </c>
      <c r="Z29">
        <v>84000</v>
      </c>
      <c r="AB29" s="2" t="s">
        <v>57</v>
      </c>
      <c r="AC29">
        <v>33600</v>
      </c>
      <c r="AD29">
        <v>50400</v>
      </c>
      <c r="AE29">
        <v>190000</v>
      </c>
      <c r="AF29">
        <v>2850</v>
      </c>
      <c r="AG29" s="2" t="s">
        <v>894</v>
      </c>
      <c r="AH29" s="2" t="s">
        <v>149</v>
      </c>
      <c r="AI29" s="1">
        <v>46185</v>
      </c>
      <c r="AJ29" s="2"/>
      <c r="AK29" s="2" t="s">
        <v>67</v>
      </c>
      <c r="AM29" s="2" t="s">
        <v>59</v>
      </c>
      <c r="AP29" s="2" t="s">
        <v>60</v>
      </c>
      <c r="AQ29" s="2" t="s">
        <v>41</v>
      </c>
      <c r="AR29">
        <v>106000</v>
      </c>
      <c r="AS29" s="2" t="str">
        <f>_xlfn.IFNA(IF(VLOOKUP(all_resi[[#This Row],[No. Waybill]],settle_reconcile[No. Waybill],1,0)="","Recon","Recon"),"-")</f>
        <v>-</v>
      </c>
      <c r="AT29" s="2">
        <f>all_resi[[#This Row],[Nilai COD]]-all_resi[[#This Row],[COD Fee]]-all_resi[[#This Row],[Total Biaya Setelah Diskon]]</f>
        <v>136750</v>
      </c>
      <c r="AU29" s="2">
        <f>IF(all_resi[[#This Row],[Waktu Terima]]="","",_xlfn.DAYS(all_resi[[#This Row],[Waktu Terima]],all_resi[[#This Row],[Tanggal Pengiriman]]))</f>
        <v>11</v>
      </c>
    </row>
    <row r="30" spans="1:47" x14ac:dyDescent="0.25">
      <c r="A30" s="2" t="s">
        <v>6429</v>
      </c>
      <c r="B30" s="1">
        <v>46174</v>
      </c>
      <c r="C30" s="2" t="s">
        <v>42</v>
      </c>
      <c r="D30" s="2" t="s">
        <v>43</v>
      </c>
      <c r="E30" s="2" t="s">
        <v>44</v>
      </c>
      <c r="F30" s="2" t="s">
        <v>45</v>
      </c>
      <c r="G30" s="2" t="s">
        <v>46</v>
      </c>
      <c r="H30" s="2" t="s">
        <v>47</v>
      </c>
      <c r="I30" s="2" t="s">
        <v>2127</v>
      </c>
      <c r="J30" s="2" t="s">
        <v>12187</v>
      </c>
      <c r="K30" s="2" t="s">
        <v>171</v>
      </c>
      <c r="L30" s="2" t="s">
        <v>2128</v>
      </c>
      <c r="M30" s="2" t="s">
        <v>2129</v>
      </c>
      <c r="N30" s="2" t="s">
        <v>2130</v>
      </c>
      <c r="O30">
        <v>1</v>
      </c>
      <c r="P30" s="2" t="s">
        <v>53</v>
      </c>
      <c r="Q30">
        <v>100</v>
      </c>
      <c r="R30">
        <v>0</v>
      </c>
      <c r="S30" s="2" t="s">
        <v>54</v>
      </c>
      <c r="T30" s="2" t="s">
        <v>55</v>
      </c>
      <c r="U30" s="2" t="s">
        <v>1640</v>
      </c>
      <c r="V30" s="2"/>
      <c r="W30">
        <v>38000</v>
      </c>
      <c r="X30">
        <v>0</v>
      </c>
      <c r="Y30">
        <v>0</v>
      </c>
      <c r="Z30">
        <v>38000</v>
      </c>
      <c r="AB30" s="2" t="s">
        <v>57</v>
      </c>
      <c r="AC30">
        <v>15200</v>
      </c>
      <c r="AD30">
        <v>22800</v>
      </c>
      <c r="AE30">
        <v>116000</v>
      </c>
      <c r="AF30">
        <v>1740</v>
      </c>
      <c r="AG30" s="2" t="s">
        <v>2127</v>
      </c>
      <c r="AH30" s="2"/>
      <c r="AI30" s="1">
        <v>46178</v>
      </c>
      <c r="AJ30" s="2"/>
      <c r="AK30" s="2" t="s">
        <v>58</v>
      </c>
      <c r="AM30" s="2" t="s">
        <v>59</v>
      </c>
      <c r="AP30" s="2" t="s">
        <v>60</v>
      </c>
      <c r="AQ30" s="2" t="s">
        <v>41</v>
      </c>
      <c r="AR30">
        <v>78000</v>
      </c>
      <c r="AS30" s="2" t="str">
        <f>_xlfn.IFNA(IF(VLOOKUP(all_resi[[#This Row],[No. Waybill]],settle_reconcile[No. Waybill],1,0)="","Recon","Recon"),"-")</f>
        <v>Recon</v>
      </c>
      <c r="AT30" s="2">
        <f>all_resi[[#This Row],[Nilai COD]]-all_resi[[#This Row],[COD Fee]]-all_resi[[#This Row],[Total Biaya Setelah Diskon]]</f>
        <v>91460</v>
      </c>
      <c r="AU30" s="2">
        <f>IF(all_resi[[#This Row],[Waktu Terima]]="","",_xlfn.DAYS(all_resi[[#This Row],[Waktu Terima]],all_resi[[#This Row],[Tanggal Pengiriman]]))</f>
        <v>4</v>
      </c>
    </row>
    <row r="31" spans="1:47" x14ac:dyDescent="0.25">
      <c r="A31" s="2" t="s">
        <v>6398</v>
      </c>
      <c r="B31" s="1">
        <v>46175</v>
      </c>
      <c r="C31" s="2" t="s">
        <v>42</v>
      </c>
      <c r="D31" s="2" t="s">
        <v>43</v>
      </c>
      <c r="E31" s="2" t="s">
        <v>44</v>
      </c>
      <c r="F31" s="2" t="s">
        <v>45</v>
      </c>
      <c r="G31" s="2" t="s">
        <v>46</v>
      </c>
      <c r="H31" s="2" t="s">
        <v>47</v>
      </c>
      <c r="I31" s="2" t="s">
        <v>2022</v>
      </c>
      <c r="J31" s="2" t="s">
        <v>12240</v>
      </c>
      <c r="K31" s="2" t="s">
        <v>49</v>
      </c>
      <c r="L31" s="2" t="s">
        <v>2023</v>
      </c>
      <c r="M31" s="2" t="s">
        <v>2024</v>
      </c>
      <c r="N31" s="2" t="s">
        <v>2025</v>
      </c>
      <c r="O31">
        <v>1</v>
      </c>
      <c r="P31" s="2" t="s">
        <v>53</v>
      </c>
      <c r="Q31">
        <v>100</v>
      </c>
      <c r="R31">
        <v>0</v>
      </c>
      <c r="S31" s="2" t="s">
        <v>54</v>
      </c>
      <c r="T31" s="2" t="s">
        <v>55</v>
      </c>
      <c r="U31" s="2" t="s">
        <v>2026</v>
      </c>
      <c r="V31" s="2"/>
      <c r="W31">
        <v>69000</v>
      </c>
      <c r="X31">
        <v>0</v>
      </c>
      <c r="Y31">
        <v>0</v>
      </c>
      <c r="Z31">
        <v>69000</v>
      </c>
      <c r="AB31" s="2" t="s">
        <v>57</v>
      </c>
      <c r="AC31">
        <v>27600</v>
      </c>
      <c r="AD31">
        <v>41400</v>
      </c>
      <c r="AE31">
        <v>216000</v>
      </c>
      <c r="AF31">
        <v>3240</v>
      </c>
      <c r="AG31" s="2" t="s">
        <v>7592</v>
      </c>
      <c r="AH31" s="2"/>
      <c r="AI31" s="1">
        <v>46190</v>
      </c>
      <c r="AJ31" s="2"/>
      <c r="AK31" s="2" t="s">
        <v>67</v>
      </c>
      <c r="AM31" s="2" t="s">
        <v>59</v>
      </c>
      <c r="AP31" s="2" t="s">
        <v>60</v>
      </c>
      <c r="AQ31" s="2" t="s">
        <v>41</v>
      </c>
      <c r="AR31">
        <v>147000</v>
      </c>
      <c r="AS31" s="2" t="str">
        <f>_xlfn.IFNA(IF(VLOOKUP(all_resi[[#This Row],[No. Waybill]],settle_reconcile[No. Waybill],1,0)="","Recon","Recon"),"-")</f>
        <v>-</v>
      </c>
      <c r="AT31" s="2">
        <f>all_resi[[#This Row],[Nilai COD]]-all_resi[[#This Row],[COD Fee]]-all_resi[[#This Row],[Total Biaya Setelah Diskon]]</f>
        <v>171360</v>
      </c>
      <c r="AU31" s="2">
        <f>IF(all_resi[[#This Row],[Waktu Terima]]="","",_xlfn.DAYS(all_resi[[#This Row],[Waktu Terima]],all_resi[[#This Row],[Tanggal Pengiriman]]))</f>
        <v>15</v>
      </c>
    </row>
    <row r="32" spans="1:47" x14ac:dyDescent="0.25">
      <c r="A32" s="2" t="s">
        <v>6397</v>
      </c>
      <c r="B32" s="1">
        <v>46175</v>
      </c>
      <c r="C32" s="2" t="s">
        <v>42</v>
      </c>
      <c r="D32" s="2" t="s">
        <v>43</v>
      </c>
      <c r="E32" s="2" t="s">
        <v>44</v>
      </c>
      <c r="F32" s="2" t="s">
        <v>45</v>
      </c>
      <c r="G32" s="2" t="s">
        <v>46</v>
      </c>
      <c r="H32" s="2" t="s">
        <v>47</v>
      </c>
      <c r="I32" s="2" t="s">
        <v>2020</v>
      </c>
      <c r="J32" s="2" t="s">
        <v>12232</v>
      </c>
      <c r="K32" s="2" t="s">
        <v>75</v>
      </c>
      <c r="L32" s="2" t="s">
        <v>355</v>
      </c>
      <c r="M32" s="2" t="s">
        <v>657</v>
      </c>
      <c r="N32" s="2" t="s">
        <v>2021</v>
      </c>
      <c r="O32">
        <v>1</v>
      </c>
      <c r="P32" s="2" t="s">
        <v>53</v>
      </c>
      <c r="Q32">
        <v>100</v>
      </c>
      <c r="R32">
        <v>0</v>
      </c>
      <c r="S32" s="2" t="s">
        <v>54</v>
      </c>
      <c r="T32" s="2" t="s">
        <v>55</v>
      </c>
      <c r="U32" s="2" t="s">
        <v>529</v>
      </c>
      <c r="V32" s="2"/>
      <c r="W32">
        <v>60000</v>
      </c>
      <c r="X32">
        <v>0</v>
      </c>
      <c r="Y32">
        <v>0</v>
      </c>
      <c r="Z32">
        <v>60000</v>
      </c>
      <c r="AB32" s="2" t="s">
        <v>57</v>
      </c>
      <c r="AC32">
        <v>24000</v>
      </c>
      <c r="AD32">
        <v>36000</v>
      </c>
      <c r="AE32">
        <v>155000</v>
      </c>
      <c r="AF32">
        <v>2325</v>
      </c>
      <c r="AG32" s="2" t="s">
        <v>2020</v>
      </c>
      <c r="AH32" s="2"/>
      <c r="AI32" s="1">
        <v>46179</v>
      </c>
      <c r="AJ32" s="2"/>
      <c r="AK32" s="2" t="s">
        <v>58</v>
      </c>
      <c r="AM32" s="2" t="s">
        <v>59</v>
      </c>
      <c r="AP32" s="2" t="s">
        <v>60</v>
      </c>
      <c r="AQ32" s="2" t="s">
        <v>41</v>
      </c>
      <c r="AR32">
        <v>95000</v>
      </c>
      <c r="AS32" s="2" t="str">
        <f>_xlfn.IFNA(IF(VLOOKUP(all_resi[[#This Row],[No. Waybill]],settle_reconcile[No. Waybill],1,0)="","Recon","Recon"),"-")</f>
        <v>Recon</v>
      </c>
      <c r="AT32" s="2">
        <f>all_resi[[#This Row],[Nilai COD]]-all_resi[[#This Row],[COD Fee]]-all_resi[[#This Row],[Total Biaya Setelah Diskon]]</f>
        <v>116675</v>
      </c>
      <c r="AU32" s="2">
        <f>IF(all_resi[[#This Row],[Waktu Terima]]="","",_xlfn.DAYS(all_resi[[#This Row],[Waktu Terima]],all_resi[[#This Row],[Tanggal Pengiriman]]))</f>
        <v>4</v>
      </c>
    </row>
    <row r="33" spans="1:47" x14ac:dyDescent="0.25">
      <c r="A33" s="2" t="s">
        <v>5981</v>
      </c>
      <c r="B33" s="1">
        <v>46175</v>
      </c>
      <c r="C33" s="2" t="s">
        <v>42</v>
      </c>
      <c r="D33" s="2" t="s">
        <v>43</v>
      </c>
      <c r="E33" s="2" t="s">
        <v>44</v>
      </c>
      <c r="F33" s="2" t="s">
        <v>45</v>
      </c>
      <c r="G33" s="2" t="s">
        <v>46</v>
      </c>
      <c r="H33" s="2" t="s">
        <v>47</v>
      </c>
      <c r="I33" s="2" t="s">
        <v>586</v>
      </c>
      <c r="J33" s="2" t="s">
        <v>12219</v>
      </c>
      <c r="K33" s="2" t="s">
        <v>126</v>
      </c>
      <c r="L33" s="2" t="s">
        <v>587</v>
      </c>
      <c r="M33" s="2" t="s">
        <v>588</v>
      </c>
      <c r="N33" s="2" t="s">
        <v>589</v>
      </c>
      <c r="O33">
        <v>1</v>
      </c>
      <c r="P33" s="2" t="s">
        <v>53</v>
      </c>
      <c r="Q33">
        <v>100</v>
      </c>
      <c r="R33">
        <v>0</v>
      </c>
      <c r="S33" s="2" t="s">
        <v>54</v>
      </c>
      <c r="T33" s="2" t="s">
        <v>55</v>
      </c>
      <c r="U33" s="2" t="s">
        <v>590</v>
      </c>
      <c r="V33" s="2"/>
      <c r="W33">
        <v>63000</v>
      </c>
      <c r="X33">
        <v>0</v>
      </c>
      <c r="Y33">
        <v>0</v>
      </c>
      <c r="Z33">
        <v>63000</v>
      </c>
      <c r="AB33" s="2" t="s">
        <v>57</v>
      </c>
      <c r="AC33">
        <v>25200</v>
      </c>
      <c r="AD33">
        <v>37800</v>
      </c>
      <c r="AE33">
        <v>181000</v>
      </c>
      <c r="AF33">
        <v>2715</v>
      </c>
      <c r="AG33" s="2" t="s">
        <v>586</v>
      </c>
      <c r="AH33" s="2"/>
      <c r="AI33" s="1">
        <v>46182</v>
      </c>
      <c r="AJ33" s="2"/>
      <c r="AK33" s="2" t="s">
        <v>58</v>
      </c>
      <c r="AM33" s="2" t="s">
        <v>59</v>
      </c>
      <c r="AP33" s="2" t="s">
        <v>60</v>
      </c>
      <c r="AQ33" s="2" t="s">
        <v>41</v>
      </c>
      <c r="AR33">
        <v>118000</v>
      </c>
      <c r="AS33" s="2" t="str">
        <f>_xlfn.IFNA(IF(VLOOKUP(all_resi[[#This Row],[No. Waybill]],settle_reconcile[No. Waybill],1,0)="","Recon","Recon"),"-")</f>
        <v>Recon</v>
      </c>
      <c r="AT33" s="2">
        <f>all_resi[[#This Row],[Nilai COD]]-all_resi[[#This Row],[COD Fee]]-all_resi[[#This Row],[Total Biaya Setelah Diskon]]</f>
        <v>140485</v>
      </c>
      <c r="AU33" s="2">
        <f>IF(all_resi[[#This Row],[Waktu Terima]]="","",_xlfn.DAYS(all_resi[[#This Row],[Waktu Terima]],all_resi[[#This Row],[Tanggal Pengiriman]]))</f>
        <v>7</v>
      </c>
    </row>
    <row r="34" spans="1:47" x14ac:dyDescent="0.25">
      <c r="A34" s="2" t="s">
        <v>6000</v>
      </c>
      <c r="B34" s="1">
        <v>46175</v>
      </c>
      <c r="C34" s="2" t="s">
        <v>42</v>
      </c>
      <c r="D34" s="2" t="s">
        <v>43</v>
      </c>
      <c r="E34" s="2" t="s">
        <v>44</v>
      </c>
      <c r="F34" s="2" t="s">
        <v>45</v>
      </c>
      <c r="G34" s="2" t="s">
        <v>46</v>
      </c>
      <c r="H34" s="2" t="s">
        <v>47</v>
      </c>
      <c r="I34" s="2" t="s">
        <v>663</v>
      </c>
      <c r="J34" s="2" t="s">
        <v>12211</v>
      </c>
      <c r="K34" s="2" t="s">
        <v>143</v>
      </c>
      <c r="L34" s="2" t="s">
        <v>664</v>
      </c>
      <c r="M34" s="2" t="s">
        <v>665</v>
      </c>
      <c r="N34" s="2" t="s">
        <v>666</v>
      </c>
      <c r="O34">
        <v>1</v>
      </c>
      <c r="P34" s="2" t="s">
        <v>53</v>
      </c>
      <c r="Q34">
        <v>100</v>
      </c>
      <c r="R34">
        <v>0</v>
      </c>
      <c r="S34" s="2" t="s">
        <v>54</v>
      </c>
      <c r="T34" s="2" t="s">
        <v>55</v>
      </c>
      <c r="U34" s="2" t="s">
        <v>667</v>
      </c>
      <c r="V34" s="2"/>
      <c r="W34">
        <v>20000</v>
      </c>
      <c r="X34">
        <v>0</v>
      </c>
      <c r="Y34">
        <v>0</v>
      </c>
      <c r="Z34">
        <v>20000</v>
      </c>
      <c r="AB34" s="2" t="s">
        <v>57</v>
      </c>
      <c r="AC34">
        <v>13000</v>
      </c>
      <c r="AD34">
        <v>7000</v>
      </c>
      <c r="AE34">
        <v>103000</v>
      </c>
      <c r="AF34">
        <v>1545</v>
      </c>
      <c r="AG34" s="2" t="s">
        <v>663</v>
      </c>
      <c r="AH34" s="2"/>
      <c r="AI34" s="1">
        <v>46177</v>
      </c>
      <c r="AJ34" s="2"/>
      <c r="AK34" s="2" t="s">
        <v>58</v>
      </c>
      <c r="AM34" s="2" t="s">
        <v>59</v>
      </c>
      <c r="AP34" s="2" t="s">
        <v>60</v>
      </c>
      <c r="AQ34" s="2" t="s">
        <v>41</v>
      </c>
      <c r="AR34">
        <v>83000</v>
      </c>
      <c r="AS34" s="2" t="str">
        <f>_xlfn.IFNA(IF(VLOOKUP(all_resi[[#This Row],[No. Waybill]],settle_reconcile[No. Waybill],1,0)="","Recon","Recon"),"-")</f>
        <v>Recon</v>
      </c>
      <c r="AT34" s="2">
        <f>all_resi[[#This Row],[Nilai COD]]-all_resi[[#This Row],[COD Fee]]-all_resi[[#This Row],[Total Biaya Setelah Diskon]]</f>
        <v>94455</v>
      </c>
      <c r="AU34" s="2">
        <f>IF(all_resi[[#This Row],[Waktu Terima]]="","",_xlfn.DAYS(all_resi[[#This Row],[Waktu Terima]],all_resi[[#This Row],[Tanggal Pengiriman]]))</f>
        <v>2</v>
      </c>
    </row>
    <row r="35" spans="1:47" x14ac:dyDescent="0.25">
      <c r="A35" s="2" t="s">
        <v>6115</v>
      </c>
      <c r="B35" s="1">
        <v>46175</v>
      </c>
      <c r="C35" s="2" t="s">
        <v>42</v>
      </c>
      <c r="D35" s="2" t="s">
        <v>43</v>
      </c>
      <c r="E35" s="2" t="s">
        <v>44</v>
      </c>
      <c r="F35" s="2" t="s">
        <v>45</v>
      </c>
      <c r="G35" s="2" t="s">
        <v>46</v>
      </c>
      <c r="H35" s="2" t="s">
        <v>47</v>
      </c>
      <c r="I35" s="2" t="s">
        <v>1081</v>
      </c>
      <c r="J35" s="2" t="s">
        <v>12199</v>
      </c>
      <c r="K35" s="2" t="s">
        <v>75</v>
      </c>
      <c r="L35" s="2" t="s">
        <v>355</v>
      </c>
      <c r="M35" s="2" t="s">
        <v>1082</v>
      </c>
      <c r="N35" s="2" t="s">
        <v>1083</v>
      </c>
      <c r="O35">
        <v>1</v>
      </c>
      <c r="P35" s="2" t="s">
        <v>53</v>
      </c>
      <c r="Q35">
        <v>100</v>
      </c>
      <c r="R35">
        <v>0</v>
      </c>
      <c r="S35" s="2" t="s">
        <v>54</v>
      </c>
      <c r="T35" s="2" t="s">
        <v>55</v>
      </c>
      <c r="U35" s="2" t="s">
        <v>1084</v>
      </c>
      <c r="V35" s="2"/>
      <c r="W35">
        <v>60000</v>
      </c>
      <c r="X35">
        <v>0</v>
      </c>
      <c r="Y35">
        <v>0</v>
      </c>
      <c r="Z35">
        <v>60000</v>
      </c>
      <c r="AB35" s="2" t="s">
        <v>57</v>
      </c>
      <c r="AC35">
        <v>24000</v>
      </c>
      <c r="AD35">
        <v>36000</v>
      </c>
      <c r="AE35">
        <v>131600</v>
      </c>
      <c r="AF35">
        <v>1974</v>
      </c>
      <c r="AG35" s="2" t="s">
        <v>353</v>
      </c>
      <c r="AH35" s="2" t="s">
        <v>149</v>
      </c>
      <c r="AI35" s="1">
        <v>46188</v>
      </c>
      <c r="AJ35" s="2"/>
      <c r="AK35" s="2" t="s">
        <v>67</v>
      </c>
      <c r="AM35" s="2" t="s">
        <v>59</v>
      </c>
      <c r="AP35" s="2" t="s">
        <v>60</v>
      </c>
      <c r="AQ35" s="2" t="s">
        <v>41</v>
      </c>
      <c r="AR35">
        <v>71600</v>
      </c>
      <c r="AS35" s="2" t="str">
        <f>_xlfn.IFNA(IF(VLOOKUP(all_resi[[#This Row],[No. Waybill]],settle_reconcile[No. Waybill],1,0)="","Recon","Recon"),"-")</f>
        <v>-</v>
      </c>
      <c r="AT35" s="2">
        <f>all_resi[[#This Row],[Nilai COD]]-all_resi[[#This Row],[COD Fee]]-all_resi[[#This Row],[Total Biaya Setelah Diskon]]</f>
        <v>93626</v>
      </c>
      <c r="AU35" s="2">
        <f>IF(all_resi[[#This Row],[Waktu Terima]]="","",_xlfn.DAYS(all_resi[[#This Row],[Waktu Terima]],all_resi[[#This Row],[Tanggal Pengiriman]]))</f>
        <v>13</v>
      </c>
    </row>
    <row r="36" spans="1:47" x14ac:dyDescent="0.25">
      <c r="A36" s="2" t="s">
        <v>6133</v>
      </c>
      <c r="B36" s="1">
        <v>46175</v>
      </c>
      <c r="C36" s="2" t="s">
        <v>42</v>
      </c>
      <c r="D36" s="2" t="s">
        <v>43</v>
      </c>
      <c r="E36" s="2" t="s">
        <v>44</v>
      </c>
      <c r="F36" s="2" t="s">
        <v>45</v>
      </c>
      <c r="G36" s="2" t="s">
        <v>46</v>
      </c>
      <c r="H36" s="2" t="s">
        <v>47</v>
      </c>
      <c r="I36" s="2" t="s">
        <v>1145</v>
      </c>
      <c r="J36" s="2" t="s">
        <v>12193</v>
      </c>
      <c r="K36" s="2" t="s">
        <v>265</v>
      </c>
      <c r="L36" s="2" t="s">
        <v>1146</v>
      </c>
      <c r="M36" s="2" t="s">
        <v>1147</v>
      </c>
      <c r="N36" s="2" t="s">
        <v>1148</v>
      </c>
      <c r="O36">
        <v>1</v>
      </c>
      <c r="P36" s="2" t="s">
        <v>53</v>
      </c>
      <c r="Q36">
        <v>100</v>
      </c>
      <c r="R36">
        <v>0</v>
      </c>
      <c r="S36" s="2" t="s">
        <v>54</v>
      </c>
      <c r="T36" s="2" t="s">
        <v>55</v>
      </c>
      <c r="U36" s="2" t="s">
        <v>603</v>
      </c>
      <c r="V36" s="2"/>
      <c r="W36">
        <v>50000</v>
      </c>
      <c r="X36">
        <v>0</v>
      </c>
      <c r="Y36">
        <v>0</v>
      </c>
      <c r="Z36">
        <v>50000</v>
      </c>
      <c r="AB36" s="2" t="s">
        <v>57</v>
      </c>
      <c r="AC36">
        <v>20000</v>
      </c>
      <c r="AD36">
        <v>30000</v>
      </c>
      <c r="AE36">
        <v>180000</v>
      </c>
      <c r="AF36">
        <v>2700</v>
      </c>
      <c r="AG36" s="2" t="s">
        <v>353</v>
      </c>
      <c r="AH36" s="2" t="s">
        <v>149</v>
      </c>
      <c r="AI36" s="1">
        <v>46189</v>
      </c>
      <c r="AJ36" s="2"/>
      <c r="AK36" s="2" t="s">
        <v>67</v>
      </c>
      <c r="AM36" s="2" t="s">
        <v>59</v>
      </c>
      <c r="AP36" s="2" t="s">
        <v>60</v>
      </c>
      <c r="AQ36" s="2" t="s">
        <v>41</v>
      </c>
      <c r="AR36">
        <v>130000</v>
      </c>
      <c r="AS36" s="2" t="str">
        <f>_xlfn.IFNA(IF(VLOOKUP(all_resi[[#This Row],[No. Waybill]],settle_reconcile[No. Waybill],1,0)="","Recon","Recon"),"-")</f>
        <v>-</v>
      </c>
      <c r="AT36" s="2">
        <f>all_resi[[#This Row],[Nilai COD]]-all_resi[[#This Row],[COD Fee]]-all_resi[[#This Row],[Total Biaya Setelah Diskon]]</f>
        <v>147300</v>
      </c>
      <c r="AU36" s="2">
        <f>IF(all_resi[[#This Row],[Waktu Terima]]="","",_xlfn.DAYS(all_resi[[#This Row],[Waktu Terima]],all_resi[[#This Row],[Tanggal Pengiriman]]))</f>
        <v>14</v>
      </c>
    </row>
    <row r="37" spans="1:47" x14ac:dyDescent="0.25">
      <c r="A37" s="2" t="s">
        <v>5979</v>
      </c>
      <c r="B37" s="1">
        <v>46175</v>
      </c>
      <c r="C37" s="2" t="s">
        <v>42</v>
      </c>
      <c r="D37" s="2" t="s">
        <v>43</v>
      </c>
      <c r="E37" s="2" t="s">
        <v>44</v>
      </c>
      <c r="F37" s="2" t="s">
        <v>45</v>
      </c>
      <c r="G37" s="2" t="s">
        <v>46</v>
      </c>
      <c r="H37" s="2" t="s">
        <v>80</v>
      </c>
      <c r="I37" s="2" t="s">
        <v>577</v>
      </c>
      <c r="J37" s="2" t="s">
        <v>12220</v>
      </c>
      <c r="K37" s="2" t="s">
        <v>137</v>
      </c>
      <c r="L37" s="2" t="s">
        <v>578</v>
      </c>
      <c r="M37" s="2" t="s">
        <v>579</v>
      </c>
      <c r="N37" s="2" t="s">
        <v>580</v>
      </c>
      <c r="O37">
        <v>1</v>
      </c>
      <c r="P37" s="2" t="s">
        <v>53</v>
      </c>
      <c r="Q37">
        <v>100</v>
      </c>
      <c r="R37">
        <v>0</v>
      </c>
      <c r="S37" s="2" t="s">
        <v>54</v>
      </c>
      <c r="T37" s="2" t="s">
        <v>55</v>
      </c>
      <c r="U37" s="2" t="s">
        <v>581</v>
      </c>
      <c r="V37" s="2"/>
      <c r="W37">
        <v>25000</v>
      </c>
      <c r="X37">
        <v>0</v>
      </c>
      <c r="Y37">
        <v>0</v>
      </c>
      <c r="Z37">
        <v>25000</v>
      </c>
      <c r="AB37" s="2" t="s">
        <v>57</v>
      </c>
      <c r="AC37">
        <v>16000</v>
      </c>
      <c r="AD37">
        <v>9000</v>
      </c>
      <c r="AE37">
        <v>102000</v>
      </c>
      <c r="AF37">
        <v>1530</v>
      </c>
      <c r="AG37" s="2" t="s">
        <v>577</v>
      </c>
      <c r="AH37" s="2"/>
      <c r="AI37" s="1">
        <v>46178</v>
      </c>
      <c r="AJ37" s="2" t="s">
        <v>87</v>
      </c>
      <c r="AK37" s="2" t="s">
        <v>58</v>
      </c>
      <c r="AM37" s="2" t="s">
        <v>59</v>
      </c>
      <c r="AP37" s="2" t="s">
        <v>60</v>
      </c>
      <c r="AQ37" s="2" t="s">
        <v>41</v>
      </c>
      <c r="AR37">
        <v>77000</v>
      </c>
      <c r="AS37" s="2" t="str">
        <f>_xlfn.IFNA(IF(VLOOKUP(all_resi[[#This Row],[No. Waybill]],settle_reconcile[No. Waybill],1,0)="","Recon","Recon"),"-")</f>
        <v>Recon</v>
      </c>
      <c r="AT37" s="2">
        <f>all_resi[[#This Row],[Nilai COD]]-all_resi[[#This Row],[COD Fee]]-all_resi[[#This Row],[Total Biaya Setelah Diskon]]</f>
        <v>91470</v>
      </c>
      <c r="AU37" s="2">
        <f>IF(all_resi[[#This Row],[Waktu Terima]]="","",_xlfn.DAYS(all_resi[[#This Row],[Waktu Terima]],all_resi[[#This Row],[Tanggal Pengiriman]]))</f>
        <v>3</v>
      </c>
    </row>
    <row r="38" spans="1:47" x14ac:dyDescent="0.25">
      <c r="A38" s="2" t="s">
        <v>5984</v>
      </c>
      <c r="B38" s="1">
        <v>46175</v>
      </c>
      <c r="C38" s="2" t="s">
        <v>42</v>
      </c>
      <c r="D38" s="2" t="s">
        <v>43</v>
      </c>
      <c r="E38" s="2" t="s">
        <v>44</v>
      </c>
      <c r="F38" s="2" t="s">
        <v>45</v>
      </c>
      <c r="G38" s="2" t="s">
        <v>46</v>
      </c>
      <c r="H38" s="2" t="s">
        <v>47</v>
      </c>
      <c r="I38" s="2" t="s">
        <v>599</v>
      </c>
      <c r="J38" s="2" t="s">
        <v>12212</v>
      </c>
      <c r="K38" s="2" t="s">
        <v>600</v>
      </c>
      <c r="L38" s="2" t="s">
        <v>601</v>
      </c>
      <c r="M38" s="2" t="s">
        <v>601</v>
      </c>
      <c r="N38" s="2" t="s">
        <v>602</v>
      </c>
      <c r="O38">
        <v>1</v>
      </c>
      <c r="P38" s="2" t="s">
        <v>53</v>
      </c>
      <c r="Q38">
        <v>100</v>
      </c>
      <c r="R38">
        <v>0</v>
      </c>
      <c r="S38" s="2" t="s">
        <v>54</v>
      </c>
      <c r="T38" s="2" t="s">
        <v>55</v>
      </c>
      <c r="U38" s="2" t="s">
        <v>603</v>
      </c>
      <c r="V38" s="2"/>
      <c r="W38">
        <v>115000</v>
      </c>
      <c r="X38">
        <v>0</v>
      </c>
      <c r="Y38">
        <v>0</v>
      </c>
      <c r="Z38">
        <v>115000</v>
      </c>
      <c r="AB38" s="2" t="s">
        <v>57</v>
      </c>
      <c r="AC38">
        <v>46000</v>
      </c>
      <c r="AD38">
        <v>69000</v>
      </c>
      <c r="AE38">
        <v>250000</v>
      </c>
      <c r="AF38">
        <v>3750</v>
      </c>
      <c r="AG38" s="2" t="s">
        <v>599</v>
      </c>
      <c r="AH38" s="2"/>
      <c r="AI38" s="1">
        <v>46184</v>
      </c>
      <c r="AJ38" s="2"/>
      <c r="AK38" s="2" t="s">
        <v>58</v>
      </c>
      <c r="AM38" s="2" t="s">
        <v>59</v>
      </c>
      <c r="AP38" s="2" t="s">
        <v>60</v>
      </c>
      <c r="AQ38" s="2" t="s">
        <v>41</v>
      </c>
      <c r="AR38">
        <v>135000</v>
      </c>
      <c r="AS38" s="2" t="str">
        <f>_xlfn.IFNA(IF(VLOOKUP(all_resi[[#This Row],[No. Waybill]],settle_reconcile[No. Waybill],1,0)="","Recon","Recon"),"-")</f>
        <v>Recon</v>
      </c>
      <c r="AT38" s="2">
        <f>all_resi[[#This Row],[Nilai COD]]-all_resi[[#This Row],[COD Fee]]-all_resi[[#This Row],[Total Biaya Setelah Diskon]]</f>
        <v>177250</v>
      </c>
      <c r="AU38" s="2">
        <f>IF(all_resi[[#This Row],[Waktu Terima]]="","",_xlfn.DAYS(all_resi[[#This Row],[Waktu Terima]],all_resi[[#This Row],[Tanggal Pengiriman]]))</f>
        <v>9</v>
      </c>
    </row>
    <row r="39" spans="1:47" x14ac:dyDescent="0.25">
      <c r="A39" s="2" t="s">
        <v>6407</v>
      </c>
      <c r="B39" s="1">
        <v>46175</v>
      </c>
      <c r="C39" s="2" t="s">
        <v>42</v>
      </c>
      <c r="D39" s="2" t="s">
        <v>43</v>
      </c>
      <c r="E39" s="2" t="s">
        <v>44</v>
      </c>
      <c r="F39" s="2" t="s">
        <v>45</v>
      </c>
      <c r="G39" s="2" t="s">
        <v>46</v>
      </c>
      <c r="H39" s="2" t="s">
        <v>47</v>
      </c>
      <c r="I39" s="2" t="s">
        <v>2055</v>
      </c>
      <c r="J39" s="2" t="s">
        <v>12237</v>
      </c>
      <c r="K39" s="2" t="s">
        <v>265</v>
      </c>
      <c r="L39" s="2" t="s">
        <v>2056</v>
      </c>
      <c r="M39" s="2" t="s">
        <v>2057</v>
      </c>
      <c r="N39" s="2" t="s">
        <v>2058</v>
      </c>
      <c r="O39">
        <v>1</v>
      </c>
      <c r="P39" s="2" t="s">
        <v>53</v>
      </c>
      <c r="Q39">
        <v>100</v>
      </c>
      <c r="R39">
        <v>0</v>
      </c>
      <c r="S39" s="2" t="s">
        <v>54</v>
      </c>
      <c r="T39" s="2" t="s">
        <v>55</v>
      </c>
      <c r="U39" s="2" t="s">
        <v>877</v>
      </c>
      <c r="V39" s="2"/>
      <c r="W39">
        <v>50000</v>
      </c>
      <c r="X39">
        <v>0</v>
      </c>
      <c r="Y39">
        <v>0</v>
      </c>
      <c r="Z39">
        <v>50000</v>
      </c>
      <c r="AB39" s="2" t="s">
        <v>57</v>
      </c>
      <c r="AC39">
        <v>20000</v>
      </c>
      <c r="AD39">
        <v>30000</v>
      </c>
      <c r="AE39">
        <v>193640</v>
      </c>
      <c r="AF39">
        <v>2904.6</v>
      </c>
      <c r="AG39" s="2" t="s">
        <v>2055</v>
      </c>
      <c r="AH39" s="2"/>
      <c r="AI39" s="1">
        <v>46180</v>
      </c>
      <c r="AJ39" s="2"/>
      <c r="AK39" s="2" t="s">
        <v>58</v>
      </c>
      <c r="AM39" s="2" t="s">
        <v>59</v>
      </c>
      <c r="AP39" s="2" t="s">
        <v>60</v>
      </c>
      <c r="AQ39" s="2" t="s">
        <v>41</v>
      </c>
      <c r="AR39">
        <v>143640</v>
      </c>
      <c r="AS39" s="2" t="str">
        <f>_xlfn.IFNA(IF(VLOOKUP(all_resi[[#This Row],[No. Waybill]],settle_reconcile[No. Waybill],1,0)="","Recon","Recon"),"-")</f>
        <v>Recon</v>
      </c>
      <c r="AT39" s="2">
        <f>all_resi[[#This Row],[Nilai COD]]-all_resi[[#This Row],[COD Fee]]-all_resi[[#This Row],[Total Biaya Setelah Diskon]]</f>
        <v>160735.4</v>
      </c>
      <c r="AU39" s="2">
        <f>IF(all_resi[[#This Row],[Waktu Terima]]="","",_xlfn.DAYS(all_resi[[#This Row],[Waktu Terima]],all_resi[[#This Row],[Tanggal Pengiriman]]))</f>
        <v>5</v>
      </c>
    </row>
    <row r="40" spans="1:47" x14ac:dyDescent="0.25">
      <c r="A40" s="2" t="s">
        <v>5978</v>
      </c>
      <c r="B40" s="1">
        <v>46175</v>
      </c>
      <c r="C40" s="2" t="s">
        <v>42</v>
      </c>
      <c r="D40" s="2" t="s">
        <v>43</v>
      </c>
      <c r="E40" s="2" t="s">
        <v>44</v>
      </c>
      <c r="F40" s="2" t="s">
        <v>45</v>
      </c>
      <c r="G40" s="2" t="s">
        <v>46</v>
      </c>
      <c r="H40" s="2" t="s">
        <v>47</v>
      </c>
      <c r="I40" s="2" t="s">
        <v>572</v>
      </c>
      <c r="J40" s="2" t="s">
        <v>12218</v>
      </c>
      <c r="K40" s="2" t="s">
        <v>209</v>
      </c>
      <c r="L40" s="2" t="s">
        <v>573</v>
      </c>
      <c r="M40" s="2" t="s">
        <v>574</v>
      </c>
      <c r="N40" s="2" t="s">
        <v>575</v>
      </c>
      <c r="O40">
        <v>1</v>
      </c>
      <c r="P40" s="2" t="s">
        <v>53</v>
      </c>
      <c r="Q40">
        <v>100</v>
      </c>
      <c r="R40">
        <v>0</v>
      </c>
      <c r="S40" s="2" t="s">
        <v>54</v>
      </c>
      <c r="T40" s="2" t="s">
        <v>55</v>
      </c>
      <c r="U40" s="2" t="s">
        <v>576</v>
      </c>
      <c r="V40" s="2"/>
      <c r="W40">
        <v>48000</v>
      </c>
      <c r="X40">
        <v>0</v>
      </c>
      <c r="Y40">
        <v>0</v>
      </c>
      <c r="Z40">
        <v>48000</v>
      </c>
      <c r="AB40" s="2" t="s">
        <v>57</v>
      </c>
      <c r="AC40">
        <v>19200</v>
      </c>
      <c r="AD40">
        <v>28800</v>
      </c>
      <c r="AE40">
        <v>172000</v>
      </c>
      <c r="AF40">
        <v>2580</v>
      </c>
      <c r="AG40" s="2" t="s">
        <v>572</v>
      </c>
      <c r="AH40" s="2"/>
      <c r="AI40" s="1">
        <v>46179</v>
      </c>
      <c r="AJ40" s="2"/>
      <c r="AK40" s="2" t="s">
        <v>58</v>
      </c>
      <c r="AM40" s="2" t="s">
        <v>59</v>
      </c>
      <c r="AP40" s="2" t="s">
        <v>60</v>
      </c>
      <c r="AQ40" s="2" t="s">
        <v>41</v>
      </c>
      <c r="AR40">
        <v>124000</v>
      </c>
      <c r="AS40" s="2" t="str">
        <f>_xlfn.IFNA(IF(VLOOKUP(all_resi[[#This Row],[No. Waybill]],settle_reconcile[No. Waybill],1,0)="","Recon","Recon"),"-")</f>
        <v>Recon</v>
      </c>
      <c r="AT40" s="2">
        <f>all_resi[[#This Row],[Nilai COD]]-all_resi[[#This Row],[COD Fee]]-all_resi[[#This Row],[Total Biaya Setelah Diskon]]</f>
        <v>140620</v>
      </c>
      <c r="AU40" s="2">
        <f>IF(all_resi[[#This Row],[Waktu Terima]]="","",_xlfn.DAYS(all_resi[[#This Row],[Waktu Terima]],all_resi[[#This Row],[Tanggal Pengiriman]]))</f>
        <v>4</v>
      </c>
    </row>
    <row r="41" spans="1:47" x14ac:dyDescent="0.25">
      <c r="A41" s="2" t="s">
        <v>6400</v>
      </c>
      <c r="B41" s="1">
        <v>46175</v>
      </c>
      <c r="C41" s="2" t="s">
        <v>42</v>
      </c>
      <c r="D41" s="2" t="s">
        <v>43</v>
      </c>
      <c r="E41" s="2" t="s">
        <v>44</v>
      </c>
      <c r="F41" s="2" t="s">
        <v>45</v>
      </c>
      <c r="G41" s="2" t="s">
        <v>46</v>
      </c>
      <c r="H41" s="2" t="s">
        <v>47</v>
      </c>
      <c r="I41" s="2" t="s">
        <v>2031</v>
      </c>
      <c r="J41" s="2" t="s">
        <v>12241</v>
      </c>
      <c r="K41" s="2" t="s">
        <v>75</v>
      </c>
      <c r="L41" s="2" t="s">
        <v>76</v>
      </c>
      <c r="M41" s="2" t="s">
        <v>2032</v>
      </c>
      <c r="N41" s="2" t="s">
        <v>2033</v>
      </c>
      <c r="O41">
        <v>1</v>
      </c>
      <c r="P41" s="2" t="s">
        <v>53</v>
      </c>
      <c r="Q41">
        <v>100</v>
      </c>
      <c r="R41">
        <v>0</v>
      </c>
      <c r="S41" s="2" t="s">
        <v>54</v>
      </c>
      <c r="T41" s="2" t="s">
        <v>55</v>
      </c>
      <c r="U41" s="2" t="s">
        <v>2034</v>
      </c>
      <c r="V41" s="2"/>
      <c r="W41">
        <v>61000</v>
      </c>
      <c r="X41">
        <v>0</v>
      </c>
      <c r="Y41">
        <v>0</v>
      </c>
      <c r="Z41">
        <v>61000</v>
      </c>
      <c r="AB41" s="2" t="s">
        <v>57</v>
      </c>
      <c r="AC41">
        <v>24400</v>
      </c>
      <c r="AD41">
        <v>36600</v>
      </c>
      <c r="AE41">
        <v>155000</v>
      </c>
      <c r="AF41">
        <v>2325</v>
      </c>
      <c r="AG41" s="2" t="s">
        <v>894</v>
      </c>
      <c r="AH41" s="2" t="s">
        <v>149</v>
      </c>
      <c r="AI41" s="1">
        <v>46191</v>
      </c>
      <c r="AJ41" s="2"/>
      <c r="AK41" s="2" t="s">
        <v>67</v>
      </c>
      <c r="AM41" s="2" t="s">
        <v>59</v>
      </c>
      <c r="AP41" s="2" t="s">
        <v>60</v>
      </c>
      <c r="AQ41" s="2" t="s">
        <v>41</v>
      </c>
      <c r="AR41">
        <v>94000</v>
      </c>
      <c r="AS41" s="2" t="str">
        <f>_xlfn.IFNA(IF(VLOOKUP(all_resi[[#This Row],[No. Waybill]],settle_reconcile[No. Waybill],1,0)="","Recon","Recon"),"-")</f>
        <v>-</v>
      </c>
      <c r="AT41" s="2">
        <f>all_resi[[#This Row],[Nilai COD]]-all_resi[[#This Row],[COD Fee]]-all_resi[[#This Row],[Total Biaya Setelah Diskon]]</f>
        <v>116075</v>
      </c>
      <c r="AU41" s="2">
        <f>IF(all_resi[[#This Row],[Waktu Terima]]="","",_xlfn.DAYS(all_resi[[#This Row],[Waktu Terima]],all_resi[[#This Row],[Tanggal Pengiriman]]))</f>
        <v>16</v>
      </c>
    </row>
    <row r="42" spans="1:47" x14ac:dyDescent="0.25">
      <c r="A42" s="2" t="s">
        <v>5976</v>
      </c>
      <c r="B42" s="1">
        <v>46175</v>
      </c>
      <c r="C42" s="2" t="s">
        <v>42</v>
      </c>
      <c r="D42" s="2" t="s">
        <v>43</v>
      </c>
      <c r="E42" s="2" t="s">
        <v>44</v>
      </c>
      <c r="F42" s="2" t="s">
        <v>45</v>
      </c>
      <c r="G42" s="2" t="s">
        <v>46</v>
      </c>
      <c r="H42" s="2" t="s">
        <v>80</v>
      </c>
      <c r="I42" s="2" t="s">
        <v>565</v>
      </c>
      <c r="J42" s="2" t="s">
        <v>12216</v>
      </c>
      <c r="K42" s="2" t="s">
        <v>69</v>
      </c>
      <c r="L42" s="2" t="s">
        <v>467</v>
      </c>
      <c r="M42" s="2" t="s">
        <v>566</v>
      </c>
      <c r="N42" s="2" t="s">
        <v>567</v>
      </c>
      <c r="O42">
        <v>1</v>
      </c>
      <c r="P42" s="2" t="s">
        <v>53</v>
      </c>
      <c r="Q42">
        <v>100</v>
      </c>
      <c r="R42">
        <v>0</v>
      </c>
      <c r="S42" s="2" t="s">
        <v>54</v>
      </c>
      <c r="T42" s="2" t="s">
        <v>55</v>
      </c>
      <c r="U42" s="2" t="s">
        <v>305</v>
      </c>
      <c r="V42" s="2"/>
      <c r="W42">
        <v>38000</v>
      </c>
      <c r="X42">
        <v>0</v>
      </c>
      <c r="Y42">
        <v>0</v>
      </c>
      <c r="Z42">
        <v>38000</v>
      </c>
      <c r="AB42" s="2" t="s">
        <v>57</v>
      </c>
      <c r="AC42">
        <v>15200</v>
      </c>
      <c r="AD42">
        <v>22800</v>
      </c>
      <c r="AE42">
        <v>111000</v>
      </c>
      <c r="AF42">
        <v>1665</v>
      </c>
      <c r="AG42" s="2" t="s">
        <v>565</v>
      </c>
      <c r="AH42" s="2"/>
      <c r="AI42" s="1">
        <v>46179</v>
      </c>
      <c r="AJ42" s="2" t="s">
        <v>87</v>
      </c>
      <c r="AK42" s="2" t="s">
        <v>58</v>
      </c>
      <c r="AM42" s="2" t="s">
        <v>59</v>
      </c>
      <c r="AP42" s="2" t="s">
        <v>60</v>
      </c>
      <c r="AQ42" s="2" t="s">
        <v>41</v>
      </c>
      <c r="AR42">
        <v>73000</v>
      </c>
      <c r="AS42" s="2" t="str">
        <f>_xlfn.IFNA(IF(VLOOKUP(all_resi[[#This Row],[No. Waybill]],settle_reconcile[No. Waybill],1,0)="","Recon","Recon"),"-")</f>
        <v>Recon</v>
      </c>
      <c r="AT42" s="2">
        <f>all_resi[[#This Row],[Nilai COD]]-all_resi[[#This Row],[COD Fee]]-all_resi[[#This Row],[Total Biaya Setelah Diskon]]</f>
        <v>86535</v>
      </c>
      <c r="AU42" s="2">
        <f>IF(all_resi[[#This Row],[Waktu Terima]]="","",_xlfn.DAYS(all_resi[[#This Row],[Waktu Terima]],all_resi[[#This Row],[Tanggal Pengiriman]]))</f>
        <v>4</v>
      </c>
    </row>
    <row r="43" spans="1:47" x14ac:dyDescent="0.25">
      <c r="A43" s="2" t="s">
        <v>6127</v>
      </c>
      <c r="B43" s="1">
        <v>46175</v>
      </c>
      <c r="C43" s="2" t="s">
        <v>42</v>
      </c>
      <c r="D43" s="2" t="s">
        <v>43</v>
      </c>
      <c r="E43" s="2" t="s">
        <v>44</v>
      </c>
      <c r="F43" s="2" t="s">
        <v>45</v>
      </c>
      <c r="G43" s="2" t="s">
        <v>46</v>
      </c>
      <c r="H43" s="2" t="s">
        <v>80</v>
      </c>
      <c r="I43" s="2" t="s">
        <v>1124</v>
      </c>
      <c r="J43" s="2" t="s">
        <v>12198</v>
      </c>
      <c r="K43" s="2" t="s">
        <v>377</v>
      </c>
      <c r="L43" s="2" t="s">
        <v>378</v>
      </c>
      <c r="M43" s="2" t="s">
        <v>1125</v>
      </c>
      <c r="N43" s="2" t="s">
        <v>1126</v>
      </c>
      <c r="O43">
        <v>1</v>
      </c>
      <c r="P43" s="2" t="s">
        <v>53</v>
      </c>
      <c r="Q43">
        <v>100</v>
      </c>
      <c r="R43">
        <v>0</v>
      </c>
      <c r="S43" s="2" t="s">
        <v>54</v>
      </c>
      <c r="T43" s="2" t="s">
        <v>55</v>
      </c>
      <c r="U43" s="2" t="s">
        <v>86</v>
      </c>
      <c r="V43" s="2"/>
      <c r="W43">
        <v>75000</v>
      </c>
      <c r="X43">
        <v>0</v>
      </c>
      <c r="Y43">
        <v>0</v>
      </c>
      <c r="Z43">
        <v>75000</v>
      </c>
      <c r="AB43" s="2" t="s">
        <v>57</v>
      </c>
      <c r="AC43">
        <v>30000</v>
      </c>
      <c r="AD43">
        <v>45000</v>
      </c>
      <c r="AE43">
        <v>150000</v>
      </c>
      <c r="AF43">
        <v>2250</v>
      </c>
      <c r="AG43" s="2" t="s">
        <v>1124</v>
      </c>
      <c r="AH43" s="2"/>
      <c r="AI43" s="1">
        <v>46181</v>
      </c>
      <c r="AJ43" s="2" t="s">
        <v>87</v>
      </c>
      <c r="AK43" s="2" t="s">
        <v>58</v>
      </c>
      <c r="AM43" s="2" t="s">
        <v>59</v>
      </c>
      <c r="AP43" s="2" t="s">
        <v>60</v>
      </c>
      <c r="AQ43" s="2" t="s">
        <v>41</v>
      </c>
      <c r="AR43">
        <v>75000</v>
      </c>
      <c r="AS43" s="2" t="str">
        <f>_xlfn.IFNA(IF(VLOOKUP(all_resi[[#This Row],[No. Waybill]],settle_reconcile[No. Waybill],1,0)="","Recon","Recon"),"-")</f>
        <v>Recon</v>
      </c>
      <c r="AT43" s="2">
        <f>all_resi[[#This Row],[Nilai COD]]-all_resi[[#This Row],[COD Fee]]-all_resi[[#This Row],[Total Biaya Setelah Diskon]]</f>
        <v>102750</v>
      </c>
      <c r="AU43" s="2">
        <f>IF(all_resi[[#This Row],[Waktu Terima]]="","",_xlfn.DAYS(all_resi[[#This Row],[Waktu Terima]],all_resi[[#This Row],[Tanggal Pengiriman]]))</f>
        <v>6</v>
      </c>
    </row>
    <row r="44" spans="1:47" x14ac:dyDescent="0.25">
      <c r="A44" s="2" t="s">
        <v>6396</v>
      </c>
      <c r="B44" s="1">
        <v>46175</v>
      </c>
      <c r="C44" s="2" t="s">
        <v>42</v>
      </c>
      <c r="D44" s="2" t="s">
        <v>43</v>
      </c>
      <c r="E44" s="2" t="s">
        <v>44</v>
      </c>
      <c r="F44" s="2" t="s">
        <v>45</v>
      </c>
      <c r="G44" s="2" t="s">
        <v>46</v>
      </c>
      <c r="H44" s="2" t="s">
        <v>47</v>
      </c>
      <c r="I44" s="2" t="s">
        <v>2017</v>
      </c>
      <c r="J44" s="2" t="s">
        <v>12234</v>
      </c>
      <c r="K44" s="2" t="s">
        <v>156</v>
      </c>
      <c r="L44" s="2" t="s">
        <v>369</v>
      </c>
      <c r="M44" s="2" t="s">
        <v>2018</v>
      </c>
      <c r="N44" s="2" t="s">
        <v>2019</v>
      </c>
      <c r="O44">
        <v>1</v>
      </c>
      <c r="P44" s="2" t="s">
        <v>53</v>
      </c>
      <c r="Q44">
        <v>100</v>
      </c>
      <c r="R44">
        <v>0</v>
      </c>
      <c r="S44" s="2" t="s">
        <v>54</v>
      </c>
      <c r="T44" s="2" t="s">
        <v>55</v>
      </c>
      <c r="U44" s="2" t="s">
        <v>250</v>
      </c>
      <c r="V44" s="2"/>
      <c r="W44">
        <v>100000</v>
      </c>
      <c r="X44">
        <v>0</v>
      </c>
      <c r="Y44">
        <v>0</v>
      </c>
      <c r="Z44">
        <v>100000</v>
      </c>
      <c r="AB44" s="2" t="s">
        <v>57</v>
      </c>
      <c r="AC44">
        <v>40000</v>
      </c>
      <c r="AD44">
        <v>60000</v>
      </c>
      <c r="AE44">
        <v>191000</v>
      </c>
      <c r="AF44">
        <v>2865</v>
      </c>
      <c r="AG44" s="2"/>
      <c r="AH44" s="2"/>
      <c r="AI44" s="1"/>
      <c r="AJ44" s="2"/>
      <c r="AK44" s="2" t="s">
        <v>67</v>
      </c>
      <c r="AM44" s="2" t="s">
        <v>59</v>
      </c>
      <c r="AP44" s="2" t="s">
        <v>60</v>
      </c>
      <c r="AQ44" s="2" t="s">
        <v>41</v>
      </c>
      <c r="AR44">
        <v>91000</v>
      </c>
      <c r="AS44" s="2" t="str">
        <f>_xlfn.IFNA(IF(VLOOKUP(all_resi[[#This Row],[No. Waybill]],settle_reconcile[No. Waybill],1,0)="","Recon","Recon"),"-")</f>
        <v>-</v>
      </c>
      <c r="AT44" s="2">
        <f>all_resi[[#This Row],[Nilai COD]]-all_resi[[#This Row],[COD Fee]]-all_resi[[#This Row],[Total Biaya Setelah Diskon]]</f>
        <v>128135</v>
      </c>
      <c r="AU44" s="2" t="str">
        <f>IF(all_resi[[#This Row],[Waktu Terima]]="","",_xlfn.DAYS(all_resi[[#This Row],[Waktu Terima]],all_resi[[#This Row],[Tanggal Pengiriman]]))</f>
        <v/>
      </c>
    </row>
    <row r="45" spans="1:47" x14ac:dyDescent="0.25">
      <c r="A45" s="2" t="s">
        <v>5926</v>
      </c>
      <c r="B45" s="1">
        <v>46175</v>
      </c>
      <c r="C45" s="2" t="s">
        <v>42</v>
      </c>
      <c r="D45" s="2" t="s">
        <v>43</v>
      </c>
      <c r="E45" s="2" t="s">
        <v>44</v>
      </c>
      <c r="F45" s="2" t="s">
        <v>45</v>
      </c>
      <c r="G45" s="2" t="s">
        <v>46</v>
      </c>
      <c r="H45" s="2" t="s">
        <v>47</v>
      </c>
      <c r="I45" s="2" t="s">
        <v>348</v>
      </c>
      <c r="J45" s="2" t="s">
        <v>12273</v>
      </c>
      <c r="K45" s="2" t="s">
        <v>171</v>
      </c>
      <c r="L45" s="2" t="s">
        <v>349</v>
      </c>
      <c r="M45" s="2" t="s">
        <v>350</v>
      </c>
      <c r="N45" s="2" t="s">
        <v>351</v>
      </c>
      <c r="O45">
        <v>1</v>
      </c>
      <c r="P45" s="2" t="s">
        <v>53</v>
      </c>
      <c r="Q45">
        <v>100</v>
      </c>
      <c r="R45">
        <v>0</v>
      </c>
      <c r="S45" s="2" t="s">
        <v>54</v>
      </c>
      <c r="T45" s="2" t="s">
        <v>55</v>
      </c>
      <c r="U45" s="2" t="s">
        <v>352</v>
      </c>
      <c r="V45" s="2"/>
      <c r="W45">
        <v>38000</v>
      </c>
      <c r="X45">
        <v>0</v>
      </c>
      <c r="Y45">
        <v>0</v>
      </c>
      <c r="Z45">
        <v>38000</v>
      </c>
      <c r="AB45" s="2" t="s">
        <v>57</v>
      </c>
      <c r="AC45">
        <v>15200</v>
      </c>
      <c r="AD45">
        <v>22800</v>
      </c>
      <c r="AE45">
        <v>250000</v>
      </c>
      <c r="AF45">
        <v>3750</v>
      </c>
      <c r="AG45" s="2" t="s">
        <v>353</v>
      </c>
      <c r="AH45" s="2" t="s">
        <v>149</v>
      </c>
      <c r="AI45" s="1">
        <v>46184</v>
      </c>
      <c r="AJ45" s="2"/>
      <c r="AK45" s="2" t="s">
        <v>67</v>
      </c>
      <c r="AM45" s="2" t="s">
        <v>59</v>
      </c>
      <c r="AP45" s="2" t="s">
        <v>60</v>
      </c>
      <c r="AQ45" s="2" t="s">
        <v>41</v>
      </c>
      <c r="AR45">
        <v>212000</v>
      </c>
      <c r="AS45" s="2" t="str">
        <f>_xlfn.IFNA(IF(VLOOKUP(all_resi[[#This Row],[No. Waybill]],settle_reconcile[No. Waybill],1,0)="","Recon","Recon"),"-")</f>
        <v>-</v>
      </c>
      <c r="AT45" s="2">
        <f>all_resi[[#This Row],[Nilai COD]]-all_resi[[#This Row],[COD Fee]]-all_resi[[#This Row],[Total Biaya Setelah Diskon]]</f>
        <v>223450</v>
      </c>
      <c r="AU45" s="2">
        <f>IF(all_resi[[#This Row],[Waktu Terima]]="","",_xlfn.DAYS(all_resi[[#This Row],[Waktu Terima]],all_resi[[#This Row],[Tanggal Pengiriman]]))</f>
        <v>9</v>
      </c>
    </row>
    <row r="46" spans="1:47" x14ac:dyDescent="0.25">
      <c r="A46" s="2" t="s">
        <v>6358</v>
      </c>
      <c r="B46" s="1">
        <v>46175</v>
      </c>
      <c r="C46" s="2" t="s">
        <v>42</v>
      </c>
      <c r="D46" s="2" t="s">
        <v>43</v>
      </c>
      <c r="E46" s="2" t="s">
        <v>44</v>
      </c>
      <c r="F46" s="2" t="s">
        <v>45</v>
      </c>
      <c r="G46" s="2" t="s">
        <v>46</v>
      </c>
      <c r="H46" s="2" t="s">
        <v>47</v>
      </c>
      <c r="I46" s="2" t="s">
        <v>1902</v>
      </c>
      <c r="J46" s="2" t="s">
        <v>12242</v>
      </c>
      <c r="K46" s="2" t="s">
        <v>126</v>
      </c>
      <c r="L46" s="2" t="s">
        <v>188</v>
      </c>
      <c r="M46" s="2" t="s">
        <v>1903</v>
      </c>
      <c r="N46" s="2" t="s">
        <v>1904</v>
      </c>
      <c r="O46">
        <v>1</v>
      </c>
      <c r="P46" s="2" t="s">
        <v>53</v>
      </c>
      <c r="Q46">
        <v>100</v>
      </c>
      <c r="R46">
        <v>0</v>
      </c>
      <c r="S46" s="2" t="s">
        <v>54</v>
      </c>
      <c r="T46" s="2" t="s">
        <v>55</v>
      </c>
      <c r="U46" s="2" t="s">
        <v>1905</v>
      </c>
      <c r="V46" s="2"/>
      <c r="W46">
        <v>60000</v>
      </c>
      <c r="X46">
        <v>0</v>
      </c>
      <c r="Y46">
        <v>0</v>
      </c>
      <c r="Z46">
        <v>60000</v>
      </c>
      <c r="AB46" s="2" t="s">
        <v>57</v>
      </c>
      <c r="AC46">
        <v>24000</v>
      </c>
      <c r="AD46">
        <v>36000</v>
      </c>
      <c r="AE46">
        <v>175000</v>
      </c>
      <c r="AF46">
        <v>2625</v>
      </c>
      <c r="AG46" s="2" t="s">
        <v>1902</v>
      </c>
      <c r="AH46" s="2"/>
      <c r="AI46" s="1">
        <v>46181</v>
      </c>
      <c r="AJ46" s="2"/>
      <c r="AK46" s="2" t="s">
        <v>58</v>
      </c>
      <c r="AM46" s="2" t="s">
        <v>59</v>
      </c>
      <c r="AP46" s="2" t="s">
        <v>60</v>
      </c>
      <c r="AQ46" s="2" t="s">
        <v>41</v>
      </c>
      <c r="AR46">
        <v>115000</v>
      </c>
      <c r="AS46" s="2" t="str">
        <f>_xlfn.IFNA(IF(VLOOKUP(all_resi[[#This Row],[No. Waybill]],settle_reconcile[No. Waybill],1,0)="","Recon","Recon"),"-")</f>
        <v>Recon</v>
      </c>
      <c r="AT46" s="2">
        <f>all_resi[[#This Row],[Nilai COD]]-all_resi[[#This Row],[COD Fee]]-all_resi[[#This Row],[Total Biaya Setelah Diskon]]</f>
        <v>136375</v>
      </c>
      <c r="AU46" s="2">
        <f>IF(all_resi[[#This Row],[Waktu Terima]]="","",_xlfn.DAYS(all_resi[[#This Row],[Waktu Terima]],all_resi[[#This Row],[Tanggal Pengiriman]]))</f>
        <v>6</v>
      </c>
    </row>
    <row r="47" spans="1:47" x14ac:dyDescent="0.25">
      <c r="A47" s="2" t="s">
        <v>6162</v>
      </c>
      <c r="B47" s="1">
        <v>46175</v>
      </c>
      <c r="C47" s="2" t="s">
        <v>42</v>
      </c>
      <c r="D47" s="2" t="s">
        <v>43</v>
      </c>
      <c r="E47" s="2" t="s">
        <v>44</v>
      </c>
      <c r="F47" s="2" t="s">
        <v>45</v>
      </c>
      <c r="G47" s="2" t="s">
        <v>46</v>
      </c>
      <c r="H47" s="2" t="s">
        <v>47</v>
      </c>
      <c r="I47" s="2" t="s">
        <v>1240</v>
      </c>
      <c r="J47" s="2" t="s">
        <v>12210</v>
      </c>
      <c r="K47" s="2" t="s">
        <v>69</v>
      </c>
      <c r="L47" s="2" t="s">
        <v>294</v>
      </c>
      <c r="M47" s="2" t="s">
        <v>1241</v>
      </c>
      <c r="N47" s="2" t="s">
        <v>1242</v>
      </c>
      <c r="O47">
        <v>1</v>
      </c>
      <c r="P47" s="2" t="s">
        <v>53</v>
      </c>
      <c r="Q47">
        <v>100</v>
      </c>
      <c r="R47">
        <v>0</v>
      </c>
      <c r="S47" s="2" t="s">
        <v>54</v>
      </c>
      <c r="T47" s="2" t="s">
        <v>55</v>
      </c>
      <c r="U47" s="2" t="s">
        <v>1243</v>
      </c>
      <c r="V47" s="2"/>
      <c r="W47">
        <v>54000</v>
      </c>
      <c r="X47">
        <v>0</v>
      </c>
      <c r="Y47">
        <v>0</v>
      </c>
      <c r="Z47">
        <v>54000</v>
      </c>
      <c r="AB47" s="2" t="s">
        <v>57</v>
      </c>
      <c r="AC47">
        <v>21600</v>
      </c>
      <c r="AD47">
        <v>32400</v>
      </c>
      <c r="AE47">
        <v>196000</v>
      </c>
      <c r="AF47">
        <v>2940</v>
      </c>
      <c r="AG47" s="2" t="s">
        <v>1240</v>
      </c>
      <c r="AH47" s="2"/>
      <c r="AI47" s="1">
        <v>46181</v>
      </c>
      <c r="AJ47" s="2"/>
      <c r="AK47" s="2" t="s">
        <v>58</v>
      </c>
      <c r="AM47" s="2" t="s">
        <v>59</v>
      </c>
      <c r="AP47" s="2" t="s">
        <v>60</v>
      </c>
      <c r="AQ47" s="2" t="s">
        <v>41</v>
      </c>
      <c r="AR47">
        <v>142000</v>
      </c>
      <c r="AS47" s="2" t="str">
        <f>_xlfn.IFNA(IF(VLOOKUP(all_resi[[#This Row],[No. Waybill]],settle_reconcile[No. Waybill],1,0)="","Recon","Recon"),"-")</f>
        <v>Recon</v>
      </c>
      <c r="AT47" s="2">
        <f>all_resi[[#This Row],[Nilai COD]]-all_resi[[#This Row],[COD Fee]]-all_resi[[#This Row],[Total Biaya Setelah Diskon]]</f>
        <v>160660</v>
      </c>
      <c r="AU47" s="2">
        <f>IF(all_resi[[#This Row],[Waktu Terima]]="","",_xlfn.DAYS(all_resi[[#This Row],[Waktu Terima]],all_resi[[#This Row],[Tanggal Pengiriman]]))</f>
        <v>6</v>
      </c>
    </row>
    <row r="48" spans="1:47" x14ac:dyDescent="0.25">
      <c r="A48" s="2" t="s">
        <v>6169</v>
      </c>
      <c r="B48" s="1">
        <v>46175</v>
      </c>
      <c r="C48" s="2" t="s">
        <v>42</v>
      </c>
      <c r="D48" s="2" t="s">
        <v>43</v>
      </c>
      <c r="E48" s="2" t="s">
        <v>44</v>
      </c>
      <c r="F48" s="2" t="s">
        <v>45</v>
      </c>
      <c r="G48" s="2" t="s">
        <v>46</v>
      </c>
      <c r="H48" s="2" t="s">
        <v>80</v>
      </c>
      <c r="I48" s="2" t="s">
        <v>1264</v>
      </c>
      <c r="J48" s="2" t="s">
        <v>12209</v>
      </c>
      <c r="K48" s="2" t="s">
        <v>286</v>
      </c>
      <c r="L48" s="2" t="s">
        <v>1265</v>
      </c>
      <c r="M48" s="2" t="s">
        <v>1266</v>
      </c>
      <c r="N48" s="2" t="s">
        <v>1267</v>
      </c>
      <c r="O48">
        <v>1</v>
      </c>
      <c r="P48" s="2" t="s">
        <v>53</v>
      </c>
      <c r="Q48">
        <v>100</v>
      </c>
      <c r="R48">
        <v>0</v>
      </c>
      <c r="S48" s="2" t="s">
        <v>54</v>
      </c>
      <c r="T48" s="2" t="s">
        <v>55</v>
      </c>
      <c r="U48" s="2" t="s">
        <v>86</v>
      </c>
      <c r="V48" s="2"/>
      <c r="W48">
        <v>116000</v>
      </c>
      <c r="X48">
        <v>0</v>
      </c>
      <c r="Y48">
        <v>0</v>
      </c>
      <c r="Z48">
        <v>116000</v>
      </c>
      <c r="AB48" s="2" t="s">
        <v>57</v>
      </c>
      <c r="AC48">
        <v>46400</v>
      </c>
      <c r="AD48">
        <v>69600</v>
      </c>
      <c r="AE48">
        <v>222000</v>
      </c>
      <c r="AF48">
        <v>3330</v>
      </c>
      <c r="AG48" s="2" t="s">
        <v>353</v>
      </c>
      <c r="AH48" s="2" t="s">
        <v>149</v>
      </c>
      <c r="AI48" s="1">
        <v>46190</v>
      </c>
      <c r="AJ48" s="2" t="s">
        <v>87</v>
      </c>
      <c r="AK48" s="2" t="s">
        <v>67</v>
      </c>
      <c r="AM48" s="2" t="s">
        <v>59</v>
      </c>
      <c r="AP48" s="2" t="s">
        <v>60</v>
      </c>
      <c r="AQ48" s="2" t="s">
        <v>41</v>
      </c>
      <c r="AR48">
        <v>106000</v>
      </c>
      <c r="AS48" s="2" t="str">
        <f>_xlfn.IFNA(IF(VLOOKUP(all_resi[[#This Row],[No. Waybill]],settle_reconcile[No. Waybill],1,0)="","Recon","Recon"),"-")</f>
        <v>-</v>
      </c>
      <c r="AT48" s="2">
        <f>all_resi[[#This Row],[Nilai COD]]-all_resi[[#This Row],[COD Fee]]-all_resi[[#This Row],[Total Biaya Setelah Diskon]]</f>
        <v>149070</v>
      </c>
      <c r="AU48" s="2">
        <f>IF(all_resi[[#This Row],[Waktu Terima]]="","",_xlfn.DAYS(all_resi[[#This Row],[Waktu Terima]],all_resi[[#This Row],[Tanggal Pengiriman]]))</f>
        <v>15</v>
      </c>
    </row>
    <row r="49" spans="1:47" x14ac:dyDescent="0.25">
      <c r="A49" s="2" t="s">
        <v>6345</v>
      </c>
      <c r="B49" s="1">
        <v>46175</v>
      </c>
      <c r="C49" s="2" t="s">
        <v>42</v>
      </c>
      <c r="D49" s="2" t="s">
        <v>43</v>
      </c>
      <c r="E49" s="2" t="s">
        <v>44</v>
      </c>
      <c r="F49" s="2" t="s">
        <v>45</v>
      </c>
      <c r="G49" s="2" t="s">
        <v>46</v>
      </c>
      <c r="H49" s="2" t="s">
        <v>80</v>
      </c>
      <c r="I49" s="2" t="s">
        <v>1863</v>
      </c>
      <c r="J49" s="2" t="s">
        <v>12245</v>
      </c>
      <c r="K49" s="2" t="s">
        <v>69</v>
      </c>
      <c r="L49" s="2" t="s">
        <v>950</v>
      </c>
      <c r="M49" s="2" t="s">
        <v>1864</v>
      </c>
      <c r="N49" s="2" t="s">
        <v>1865</v>
      </c>
      <c r="O49">
        <v>1</v>
      </c>
      <c r="P49" s="2" t="s">
        <v>53</v>
      </c>
      <c r="Q49">
        <v>100</v>
      </c>
      <c r="R49">
        <v>0</v>
      </c>
      <c r="S49" s="2" t="s">
        <v>54</v>
      </c>
      <c r="T49" s="2" t="s">
        <v>55</v>
      </c>
      <c r="U49" s="2" t="s">
        <v>86</v>
      </c>
      <c r="V49" s="2"/>
      <c r="W49">
        <v>47000</v>
      </c>
      <c r="X49">
        <v>0</v>
      </c>
      <c r="Y49">
        <v>0</v>
      </c>
      <c r="Z49">
        <v>47000</v>
      </c>
      <c r="AB49" s="2" t="s">
        <v>57</v>
      </c>
      <c r="AC49">
        <v>18800</v>
      </c>
      <c r="AD49">
        <v>28200</v>
      </c>
      <c r="AE49">
        <v>134000</v>
      </c>
      <c r="AF49">
        <v>2010</v>
      </c>
      <c r="AG49" s="2" t="s">
        <v>517</v>
      </c>
      <c r="AH49" s="2" t="s">
        <v>149</v>
      </c>
      <c r="AI49" s="1">
        <v>46195</v>
      </c>
      <c r="AJ49" s="2" t="s">
        <v>87</v>
      </c>
      <c r="AK49" s="2" t="s">
        <v>67</v>
      </c>
      <c r="AM49" s="2" t="s">
        <v>59</v>
      </c>
      <c r="AP49" s="2" t="s">
        <v>60</v>
      </c>
      <c r="AQ49" s="2" t="s">
        <v>41</v>
      </c>
      <c r="AR49">
        <v>87000</v>
      </c>
      <c r="AS49" s="2" t="str">
        <f>_xlfn.IFNA(IF(VLOOKUP(all_resi[[#This Row],[No. Waybill]],settle_reconcile[No. Waybill],1,0)="","Recon","Recon"),"-")</f>
        <v>-</v>
      </c>
      <c r="AT49" s="2">
        <f>all_resi[[#This Row],[Nilai COD]]-all_resi[[#This Row],[COD Fee]]-all_resi[[#This Row],[Total Biaya Setelah Diskon]]</f>
        <v>103790</v>
      </c>
      <c r="AU49" s="2">
        <f>IF(all_resi[[#This Row],[Waktu Terima]]="","",_xlfn.DAYS(all_resi[[#This Row],[Waktu Terima]],all_resi[[#This Row],[Tanggal Pengiriman]]))</f>
        <v>20</v>
      </c>
    </row>
    <row r="50" spans="1:47" x14ac:dyDescent="0.25">
      <c r="A50" s="2" t="s">
        <v>6349</v>
      </c>
      <c r="B50" s="1">
        <v>46175</v>
      </c>
      <c r="C50" s="2" t="s">
        <v>42</v>
      </c>
      <c r="D50" s="2" t="s">
        <v>43</v>
      </c>
      <c r="E50" s="2" t="s">
        <v>44</v>
      </c>
      <c r="F50" s="2" t="s">
        <v>45</v>
      </c>
      <c r="G50" s="2" t="s">
        <v>46</v>
      </c>
      <c r="H50" s="2" t="s">
        <v>80</v>
      </c>
      <c r="I50" s="2" t="s">
        <v>1876</v>
      </c>
      <c r="J50" s="2" t="s">
        <v>12244</v>
      </c>
      <c r="K50" s="2" t="s">
        <v>82</v>
      </c>
      <c r="L50" s="2" t="s">
        <v>1843</v>
      </c>
      <c r="M50" s="2" t="s">
        <v>1877</v>
      </c>
      <c r="N50" s="2" t="s">
        <v>1878</v>
      </c>
      <c r="O50">
        <v>1</v>
      </c>
      <c r="P50" s="2" t="s">
        <v>53</v>
      </c>
      <c r="Q50">
        <v>100</v>
      </c>
      <c r="R50">
        <v>0</v>
      </c>
      <c r="S50" s="2" t="s">
        <v>54</v>
      </c>
      <c r="T50" s="2" t="s">
        <v>55</v>
      </c>
      <c r="U50" s="2" t="s">
        <v>1879</v>
      </c>
      <c r="V50" s="2"/>
      <c r="W50">
        <v>57000</v>
      </c>
      <c r="X50">
        <v>0</v>
      </c>
      <c r="Y50">
        <v>0</v>
      </c>
      <c r="Z50">
        <v>57000</v>
      </c>
      <c r="AB50" s="2" t="s">
        <v>57</v>
      </c>
      <c r="AC50">
        <v>22800</v>
      </c>
      <c r="AD50">
        <v>34200</v>
      </c>
      <c r="AE50">
        <v>146000</v>
      </c>
      <c r="AF50">
        <v>2190</v>
      </c>
      <c r="AG50" s="2" t="s">
        <v>1876</v>
      </c>
      <c r="AH50" s="2"/>
      <c r="AI50" s="1">
        <v>46180</v>
      </c>
      <c r="AJ50" s="2" t="s">
        <v>87</v>
      </c>
      <c r="AK50" s="2" t="s">
        <v>58</v>
      </c>
      <c r="AM50" s="2" t="s">
        <v>59</v>
      </c>
      <c r="AP50" s="2" t="s">
        <v>60</v>
      </c>
      <c r="AQ50" s="2" t="s">
        <v>41</v>
      </c>
      <c r="AR50">
        <v>89000</v>
      </c>
      <c r="AS50" s="2" t="str">
        <f>_xlfn.IFNA(IF(VLOOKUP(all_resi[[#This Row],[No. Waybill]],settle_reconcile[No. Waybill],1,0)="","Recon","Recon"),"-")</f>
        <v>Recon</v>
      </c>
      <c r="AT50" s="2">
        <f>all_resi[[#This Row],[Nilai COD]]-all_resi[[#This Row],[COD Fee]]-all_resi[[#This Row],[Total Biaya Setelah Diskon]]</f>
        <v>109610</v>
      </c>
      <c r="AU50" s="2">
        <f>IF(all_resi[[#This Row],[Waktu Terima]]="","",_xlfn.DAYS(all_resi[[#This Row],[Waktu Terima]],all_resi[[#This Row],[Tanggal Pengiriman]]))</f>
        <v>5</v>
      </c>
    </row>
    <row r="51" spans="1:47" x14ac:dyDescent="0.25">
      <c r="A51" s="2" t="s">
        <v>5922</v>
      </c>
      <c r="B51" s="1">
        <v>46175</v>
      </c>
      <c r="C51" s="2" t="s">
        <v>42</v>
      </c>
      <c r="D51" s="2" t="s">
        <v>43</v>
      </c>
      <c r="E51" s="2" t="s">
        <v>44</v>
      </c>
      <c r="F51" s="2" t="s">
        <v>45</v>
      </c>
      <c r="G51" s="2" t="s">
        <v>46</v>
      </c>
      <c r="H51" s="2" t="s">
        <v>80</v>
      </c>
      <c r="I51" s="2" t="s">
        <v>331</v>
      </c>
      <c r="J51" s="2" t="s">
        <v>12276</v>
      </c>
      <c r="K51" s="2" t="s">
        <v>252</v>
      </c>
      <c r="L51" s="2" t="s">
        <v>332</v>
      </c>
      <c r="M51" s="2" t="s">
        <v>333</v>
      </c>
      <c r="N51" s="2" t="s">
        <v>334</v>
      </c>
      <c r="O51">
        <v>1</v>
      </c>
      <c r="P51" s="2" t="s">
        <v>53</v>
      </c>
      <c r="Q51">
        <v>100</v>
      </c>
      <c r="R51">
        <v>0</v>
      </c>
      <c r="S51" s="2" t="s">
        <v>54</v>
      </c>
      <c r="T51" s="2" t="s">
        <v>55</v>
      </c>
      <c r="U51" s="2" t="s">
        <v>86</v>
      </c>
      <c r="V51" s="2"/>
      <c r="W51">
        <v>20000</v>
      </c>
      <c r="X51">
        <v>0</v>
      </c>
      <c r="Y51">
        <v>0</v>
      </c>
      <c r="Z51">
        <v>20000</v>
      </c>
      <c r="AB51" s="2" t="s">
        <v>57</v>
      </c>
      <c r="AC51">
        <v>13000</v>
      </c>
      <c r="AD51">
        <v>7000</v>
      </c>
      <c r="AE51">
        <v>82000</v>
      </c>
      <c r="AF51">
        <v>1230</v>
      </c>
      <c r="AG51" s="2" t="s">
        <v>335</v>
      </c>
      <c r="AH51" s="2"/>
      <c r="AI51" s="1">
        <v>46177</v>
      </c>
      <c r="AJ51" s="2" t="s">
        <v>87</v>
      </c>
      <c r="AK51" s="2" t="s">
        <v>58</v>
      </c>
      <c r="AM51" s="2" t="s">
        <v>59</v>
      </c>
      <c r="AP51" s="2" t="s">
        <v>60</v>
      </c>
      <c r="AQ51" s="2" t="s">
        <v>41</v>
      </c>
      <c r="AR51">
        <v>62000</v>
      </c>
      <c r="AS51" s="2" t="str">
        <f>_xlfn.IFNA(IF(VLOOKUP(all_resi[[#This Row],[No. Waybill]],settle_reconcile[No. Waybill],1,0)="","Recon","Recon"),"-")</f>
        <v>Recon</v>
      </c>
      <c r="AT51" s="2">
        <f>all_resi[[#This Row],[Nilai COD]]-all_resi[[#This Row],[COD Fee]]-all_resi[[#This Row],[Total Biaya Setelah Diskon]]</f>
        <v>73770</v>
      </c>
      <c r="AU51" s="2">
        <f>IF(all_resi[[#This Row],[Waktu Terima]]="","",_xlfn.DAYS(all_resi[[#This Row],[Waktu Terima]],all_resi[[#This Row],[Tanggal Pengiriman]]))</f>
        <v>2</v>
      </c>
    </row>
    <row r="52" spans="1:47" x14ac:dyDescent="0.25">
      <c r="A52" s="2" t="s">
        <v>6158</v>
      </c>
      <c r="B52" s="1">
        <v>46175</v>
      </c>
      <c r="C52" s="2" t="s">
        <v>42</v>
      </c>
      <c r="D52" s="2" t="s">
        <v>43</v>
      </c>
      <c r="E52" s="2" t="s">
        <v>44</v>
      </c>
      <c r="F52" s="2" t="s">
        <v>45</v>
      </c>
      <c r="G52" s="2" t="s">
        <v>46</v>
      </c>
      <c r="H52" s="2" t="s">
        <v>80</v>
      </c>
      <c r="I52" s="2" t="s">
        <v>1228</v>
      </c>
      <c r="J52" s="2" t="s">
        <v>12206</v>
      </c>
      <c r="K52" s="2" t="s">
        <v>121</v>
      </c>
      <c r="L52" s="2" t="s">
        <v>650</v>
      </c>
      <c r="M52" s="2" t="s">
        <v>1229</v>
      </c>
      <c r="N52" s="2" t="s">
        <v>1230</v>
      </c>
      <c r="O52">
        <v>1</v>
      </c>
      <c r="P52" s="2" t="s">
        <v>53</v>
      </c>
      <c r="Q52">
        <v>100</v>
      </c>
      <c r="R52">
        <v>0</v>
      </c>
      <c r="S52" s="2" t="s">
        <v>54</v>
      </c>
      <c r="T52" s="2" t="s">
        <v>55</v>
      </c>
      <c r="U52" s="2" t="s">
        <v>86</v>
      </c>
      <c r="V52" s="2"/>
      <c r="W52">
        <v>122000</v>
      </c>
      <c r="X52">
        <v>0</v>
      </c>
      <c r="Y52">
        <v>0</v>
      </c>
      <c r="Z52">
        <v>122000</v>
      </c>
      <c r="AB52" s="2" t="s">
        <v>57</v>
      </c>
      <c r="AC52">
        <v>48800</v>
      </c>
      <c r="AD52">
        <v>73200</v>
      </c>
      <c r="AE52">
        <v>178000</v>
      </c>
      <c r="AF52">
        <v>2670</v>
      </c>
      <c r="AG52" s="2" t="s">
        <v>12207</v>
      </c>
      <c r="AH52" s="2" t="s">
        <v>149</v>
      </c>
      <c r="AI52" s="1">
        <v>46197</v>
      </c>
      <c r="AJ52" s="2" t="s">
        <v>87</v>
      </c>
      <c r="AK52" s="2" t="s">
        <v>67</v>
      </c>
      <c r="AM52" s="2" t="s">
        <v>59</v>
      </c>
      <c r="AP52" s="2" t="s">
        <v>60</v>
      </c>
      <c r="AQ52" s="2" t="s">
        <v>41</v>
      </c>
      <c r="AR52">
        <v>56000</v>
      </c>
      <c r="AS52" s="2" t="str">
        <f>_xlfn.IFNA(IF(VLOOKUP(all_resi[[#This Row],[No. Waybill]],settle_reconcile[No. Waybill],1,0)="","Recon","Recon"),"-")</f>
        <v>-</v>
      </c>
      <c r="AT52" s="2">
        <f>all_resi[[#This Row],[Nilai COD]]-all_resi[[#This Row],[COD Fee]]-all_resi[[#This Row],[Total Biaya Setelah Diskon]]</f>
        <v>102130</v>
      </c>
      <c r="AU52" s="2">
        <f>IF(all_resi[[#This Row],[Waktu Terima]]="","",_xlfn.DAYS(all_resi[[#This Row],[Waktu Terima]],all_resi[[#This Row],[Tanggal Pengiriman]]))</f>
        <v>22</v>
      </c>
    </row>
    <row r="53" spans="1:47" x14ac:dyDescent="0.25">
      <c r="A53" s="2" t="s">
        <v>5951</v>
      </c>
      <c r="B53" s="1">
        <v>46175</v>
      </c>
      <c r="C53" s="2" t="s">
        <v>42</v>
      </c>
      <c r="D53" s="2" t="s">
        <v>43</v>
      </c>
      <c r="E53" s="2" t="s">
        <v>44</v>
      </c>
      <c r="F53" s="2" t="s">
        <v>45</v>
      </c>
      <c r="G53" s="2" t="s">
        <v>46</v>
      </c>
      <c r="H53" s="2" t="s">
        <v>47</v>
      </c>
      <c r="I53" s="2" t="s">
        <v>457</v>
      </c>
      <c r="J53" s="2" t="s">
        <v>12217</v>
      </c>
      <c r="K53" s="2" t="s">
        <v>171</v>
      </c>
      <c r="L53" s="2" t="s">
        <v>458</v>
      </c>
      <c r="M53" s="2" t="s">
        <v>459</v>
      </c>
      <c r="N53" s="2" t="s">
        <v>460</v>
      </c>
      <c r="O53">
        <v>1</v>
      </c>
      <c r="P53" s="2" t="s">
        <v>53</v>
      </c>
      <c r="Q53">
        <v>100</v>
      </c>
      <c r="R53">
        <v>0</v>
      </c>
      <c r="S53" s="2" t="s">
        <v>54</v>
      </c>
      <c r="T53" s="2" t="s">
        <v>55</v>
      </c>
      <c r="U53" s="2" t="s">
        <v>461</v>
      </c>
      <c r="V53" s="2"/>
      <c r="W53">
        <v>38000</v>
      </c>
      <c r="X53">
        <v>0</v>
      </c>
      <c r="Y53">
        <v>0</v>
      </c>
      <c r="Z53">
        <v>38000</v>
      </c>
      <c r="AB53" s="2" t="s">
        <v>57</v>
      </c>
      <c r="AC53">
        <v>15200</v>
      </c>
      <c r="AD53">
        <v>22800</v>
      </c>
      <c r="AE53">
        <v>147000</v>
      </c>
      <c r="AF53">
        <v>2205</v>
      </c>
      <c r="AG53" s="2" t="s">
        <v>457</v>
      </c>
      <c r="AH53" s="2"/>
      <c r="AI53" s="1">
        <v>46179</v>
      </c>
      <c r="AJ53" s="2"/>
      <c r="AK53" s="2" t="s">
        <v>58</v>
      </c>
      <c r="AM53" s="2" t="s">
        <v>59</v>
      </c>
      <c r="AP53" s="2" t="s">
        <v>60</v>
      </c>
      <c r="AQ53" s="2" t="s">
        <v>41</v>
      </c>
      <c r="AR53">
        <v>109000</v>
      </c>
      <c r="AS53" s="2" t="str">
        <f>_xlfn.IFNA(IF(VLOOKUP(all_resi[[#This Row],[No. Waybill]],settle_reconcile[No. Waybill],1,0)="","Recon","Recon"),"-")</f>
        <v>Recon</v>
      </c>
      <c r="AT53" s="2">
        <f>all_resi[[#This Row],[Nilai COD]]-all_resi[[#This Row],[COD Fee]]-all_resi[[#This Row],[Total Biaya Setelah Diskon]]</f>
        <v>121995</v>
      </c>
      <c r="AU53" s="2">
        <f>IF(all_resi[[#This Row],[Waktu Terima]]="","",_xlfn.DAYS(all_resi[[#This Row],[Waktu Terima]],all_resi[[#This Row],[Tanggal Pengiriman]]))</f>
        <v>4</v>
      </c>
    </row>
    <row r="54" spans="1:47" x14ac:dyDescent="0.25">
      <c r="A54" s="2" t="s">
        <v>6381</v>
      </c>
      <c r="B54" s="1">
        <v>46175</v>
      </c>
      <c r="C54" s="2" t="s">
        <v>42</v>
      </c>
      <c r="D54" s="2" t="s">
        <v>43</v>
      </c>
      <c r="E54" s="2" t="s">
        <v>44</v>
      </c>
      <c r="F54" s="2" t="s">
        <v>45</v>
      </c>
      <c r="G54" s="2" t="s">
        <v>46</v>
      </c>
      <c r="H54" s="2" t="s">
        <v>47</v>
      </c>
      <c r="I54" s="2" t="s">
        <v>1972</v>
      </c>
      <c r="J54" s="2" t="s">
        <v>12235</v>
      </c>
      <c r="K54" s="2" t="s">
        <v>700</v>
      </c>
      <c r="L54" s="2" t="s">
        <v>928</v>
      </c>
      <c r="M54" s="2" t="s">
        <v>929</v>
      </c>
      <c r="N54" s="2" t="s">
        <v>1973</v>
      </c>
      <c r="O54">
        <v>1</v>
      </c>
      <c r="P54" s="2" t="s">
        <v>53</v>
      </c>
      <c r="Q54">
        <v>100</v>
      </c>
      <c r="R54">
        <v>0</v>
      </c>
      <c r="S54" s="2" t="s">
        <v>54</v>
      </c>
      <c r="T54" s="2" t="s">
        <v>55</v>
      </c>
      <c r="U54" s="2" t="s">
        <v>461</v>
      </c>
      <c r="V54" s="2"/>
      <c r="W54">
        <v>51000</v>
      </c>
      <c r="X54">
        <v>0</v>
      </c>
      <c r="Y54">
        <v>0</v>
      </c>
      <c r="Z54">
        <v>51000</v>
      </c>
      <c r="AB54" s="2" t="s">
        <v>57</v>
      </c>
      <c r="AC54">
        <v>20400</v>
      </c>
      <c r="AD54">
        <v>30600</v>
      </c>
      <c r="AE54">
        <v>164000</v>
      </c>
      <c r="AF54">
        <v>2460</v>
      </c>
      <c r="AG54" s="2" t="s">
        <v>1972</v>
      </c>
      <c r="AH54" s="2"/>
      <c r="AI54" s="1">
        <v>46179</v>
      </c>
      <c r="AJ54" s="2"/>
      <c r="AK54" s="2" t="s">
        <v>58</v>
      </c>
      <c r="AM54" s="2" t="s">
        <v>59</v>
      </c>
      <c r="AP54" s="2" t="s">
        <v>60</v>
      </c>
      <c r="AQ54" s="2" t="s">
        <v>41</v>
      </c>
      <c r="AR54">
        <v>113000</v>
      </c>
      <c r="AS54" s="2" t="str">
        <f>_xlfn.IFNA(IF(VLOOKUP(all_resi[[#This Row],[No. Waybill]],settle_reconcile[No. Waybill],1,0)="","Recon","Recon"),"-")</f>
        <v>Recon</v>
      </c>
      <c r="AT54" s="2">
        <f>all_resi[[#This Row],[Nilai COD]]-all_resi[[#This Row],[COD Fee]]-all_resi[[#This Row],[Total Biaya Setelah Diskon]]</f>
        <v>130940</v>
      </c>
      <c r="AU54" s="2">
        <f>IF(all_resi[[#This Row],[Waktu Terima]]="","",_xlfn.DAYS(all_resi[[#This Row],[Waktu Terima]],all_resi[[#This Row],[Tanggal Pengiriman]]))</f>
        <v>4</v>
      </c>
    </row>
    <row r="55" spans="1:47" x14ac:dyDescent="0.25">
      <c r="A55" s="2" t="s">
        <v>6385</v>
      </c>
      <c r="B55" s="1">
        <v>46175</v>
      </c>
      <c r="C55" s="2" t="s">
        <v>42</v>
      </c>
      <c r="D55" s="2" t="s">
        <v>43</v>
      </c>
      <c r="E55" s="2" t="s">
        <v>44</v>
      </c>
      <c r="F55" s="2" t="s">
        <v>45</v>
      </c>
      <c r="G55" s="2" t="s">
        <v>46</v>
      </c>
      <c r="H55" s="2" t="s">
        <v>47</v>
      </c>
      <c r="I55" s="2" t="s">
        <v>1984</v>
      </c>
      <c r="J55" s="2" t="s">
        <v>12236</v>
      </c>
      <c r="K55" s="2" t="s">
        <v>69</v>
      </c>
      <c r="L55" s="2" t="s">
        <v>467</v>
      </c>
      <c r="M55" s="2" t="s">
        <v>1985</v>
      </c>
      <c r="N55" s="2" t="s">
        <v>1986</v>
      </c>
      <c r="O55">
        <v>1</v>
      </c>
      <c r="P55" s="2" t="s">
        <v>53</v>
      </c>
      <c r="Q55">
        <v>100</v>
      </c>
      <c r="R55">
        <v>0</v>
      </c>
      <c r="S55" s="2" t="s">
        <v>54</v>
      </c>
      <c r="T55" s="2" t="s">
        <v>55</v>
      </c>
      <c r="U55" s="2" t="s">
        <v>420</v>
      </c>
      <c r="V55" s="2"/>
      <c r="W55">
        <v>38000</v>
      </c>
      <c r="X55">
        <v>0</v>
      </c>
      <c r="Y55">
        <v>0</v>
      </c>
      <c r="Z55">
        <v>38000</v>
      </c>
      <c r="AB55" s="2" t="s">
        <v>57</v>
      </c>
      <c r="AC55">
        <v>15200</v>
      </c>
      <c r="AD55">
        <v>22800</v>
      </c>
      <c r="AE55">
        <v>136000</v>
      </c>
      <c r="AF55">
        <v>2040</v>
      </c>
      <c r="AG55" s="2" t="s">
        <v>10707</v>
      </c>
      <c r="AH55" s="2" t="s">
        <v>149</v>
      </c>
      <c r="AI55" s="1">
        <v>46191</v>
      </c>
      <c r="AJ55" s="2"/>
      <c r="AK55" s="2" t="s">
        <v>67</v>
      </c>
      <c r="AM55" s="2" t="s">
        <v>59</v>
      </c>
      <c r="AP55" s="2" t="s">
        <v>60</v>
      </c>
      <c r="AQ55" s="2" t="s">
        <v>41</v>
      </c>
      <c r="AR55">
        <v>98000</v>
      </c>
      <c r="AS55" s="2" t="str">
        <f>_xlfn.IFNA(IF(VLOOKUP(all_resi[[#This Row],[No. Waybill]],settle_reconcile[No. Waybill],1,0)="","Recon","Recon"),"-")</f>
        <v>-</v>
      </c>
      <c r="AT55" s="2">
        <f>all_resi[[#This Row],[Nilai COD]]-all_resi[[#This Row],[COD Fee]]-all_resi[[#This Row],[Total Biaya Setelah Diskon]]</f>
        <v>111160</v>
      </c>
      <c r="AU55" s="2">
        <f>IF(all_resi[[#This Row],[Waktu Terima]]="","",_xlfn.DAYS(all_resi[[#This Row],[Waktu Terima]],all_resi[[#This Row],[Tanggal Pengiriman]]))</f>
        <v>16</v>
      </c>
    </row>
    <row r="56" spans="1:47" x14ac:dyDescent="0.25">
      <c r="A56" s="2" t="s">
        <v>6150</v>
      </c>
      <c r="B56" s="1">
        <v>46175</v>
      </c>
      <c r="C56" s="2" t="s">
        <v>42</v>
      </c>
      <c r="D56" s="2" t="s">
        <v>43</v>
      </c>
      <c r="E56" s="2" t="s">
        <v>44</v>
      </c>
      <c r="F56" s="2" t="s">
        <v>45</v>
      </c>
      <c r="G56" s="2" t="s">
        <v>46</v>
      </c>
      <c r="H56" s="2" t="s">
        <v>47</v>
      </c>
      <c r="I56" s="2" t="s">
        <v>1201</v>
      </c>
      <c r="J56" s="2" t="s">
        <v>12192</v>
      </c>
      <c r="K56" s="2" t="s">
        <v>69</v>
      </c>
      <c r="L56" s="2" t="s">
        <v>467</v>
      </c>
      <c r="M56" s="2" t="s">
        <v>468</v>
      </c>
      <c r="N56" s="2" t="s">
        <v>1202</v>
      </c>
      <c r="O56">
        <v>1</v>
      </c>
      <c r="P56" s="2" t="s">
        <v>53</v>
      </c>
      <c r="Q56">
        <v>100</v>
      </c>
      <c r="R56">
        <v>0</v>
      </c>
      <c r="S56" s="2" t="s">
        <v>54</v>
      </c>
      <c r="T56" s="2" t="s">
        <v>55</v>
      </c>
      <c r="U56" s="2" t="s">
        <v>250</v>
      </c>
      <c r="V56" s="2"/>
      <c r="W56">
        <v>38000</v>
      </c>
      <c r="X56">
        <v>0</v>
      </c>
      <c r="Y56">
        <v>0</v>
      </c>
      <c r="Z56">
        <v>38000</v>
      </c>
      <c r="AB56" s="2" t="s">
        <v>57</v>
      </c>
      <c r="AC56">
        <v>15200</v>
      </c>
      <c r="AD56">
        <v>22800</v>
      </c>
      <c r="AE56">
        <v>96000</v>
      </c>
      <c r="AF56">
        <v>1440</v>
      </c>
      <c r="AG56" s="2" t="s">
        <v>517</v>
      </c>
      <c r="AH56" s="2" t="s">
        <v>149</v>
      </c>
      <c r="AI56" s="1">
        <v>46188</v>
      </c>
      <c r="AJ56" s="2"/>
      <c r="AK56" s="2" t="s">
        <v>67</v>
      </c>
      <c r="AM56" s="2" t="s">
        <v>59</v>
      </c>
      <c r="AP56" s="2" t="s">
        <v>60</v>
      </c>
      <c r="AQ56" s="2" t="s">
        <v>41</v>
      </c>
      <c r="AR56">
        <v>58000</v>
      </c>
      <c r="AS56" s="2" t="str">
        <f>_xlfn.IFNA(IF(VLOOKUP(all_resi[[#This Row],[No. Waybill]],settle_reconcile[No. Waybill],1,0)="","Recon","Recon"),"-")</f>
        <v>-</v>
      </c>
      <c r="AT56" s="2">
        <f>all_resi[[#This Row],[Nilai COD]]-all_resi[[#This Row],[COD Fee]]-all_resi[[#This Row],[Total Biaya Setelah Diskon]]</f>
        <v>71760</v>
      </c>
      <c r="AU56" s="2">
        <f>IF(all_resi[[#This Row],[Waktu Terima]]="","",_xlfn.DAYS(all_resi[[#This Row],[Waktu Terima]],all_resi[[#This Row],[Tanggal Pengiriman]]))</f>
        <v>13</v>
      </c>
    </row>
    <row r="57" spans="1:47" x14ac:dyDescent="0.25">
      <c r="A57" s="2" t="s">
        <v>6155</v>
      </c>
      <c r="B57" s="1">
        <v>46175</v>
      </c>
      <c r="C57" s="2" t="s">
        <v>42</v>
      </c>
      <c r="D57" s="2" t="s">
        <v>43</v>
      </c>
      <c r="E57" s="2" t="s">
        <v>44</v>
      </c>
      <c r="F57" s="2" t="s">
        <v>45</v>
      </c>
      <c r="G57" s="2" t="s">
        <v>46</v>
      </c>
      <c r="H57" s="2" t="s">
        <v>47</v>
      </c>
      <c r="I57" s="2" t="s">
        <v>1218</v>
      </c>
      <c r="J57" s="2" t="s">
        <v>12208</v>
      </c>
      <c r="K57" s="2" t="s">
        <v>561</v>
      </c>
      <c r="L57" s="2" t="s">
        <v>1219</v>
      </c>
      <c r="M57" s="2" t="s">
        <v>1220</v>
      </c>
      <c r="N57" s="2" t="s">
        <v>1221</v>
      </c>
      <c r="O57">
        <v>1</v>
      </c>
      <c r="P57" s="2" t="s">
        <v>53</v>
      </c>
      <c r="Q57">
        <v>100</v>
      </c>
      <c r="R57">
        <v>0</v>
      </c>
      <c r="S57" s="2" t="s">
        <v>54</v>
      </c>
      <c r="T57" s="2" t="s">
        <v>55</v>
      </c>
      <c r="U57" s="2" t="s">
        <v>250</v>
      </c>
      <c r="V57" s="2"/>
      <c r="W57">
        <v>25000</v>
      </c>
      <c r="X57">
        <v>0</v>
      </c>
      <c r="Y57">
        <v>0</v>
      </c>
      <c r="Z57">
        <v>25000</v>
      </c>
      <c r="AB57" s="2" t="s">
        <v>57</v>
      </c>
      <c r="AC57">
        <v>10000</v>
      </c>
      <c r="AD57">
        <v>15000</v>
      </c>
      <c r="AE57">
        <v>90000</v>
      </c>
      <c r="AF57">
        <v>1350</v>
      </c>
      <c r="AG57" s="2" t="s">
        <v>1218</v>
      </c>
      <c r="AH57" s="2"/>
      <c r="AI57" s="1">
        <v>46179</v>
      </c>
      <c r="AJ57" s="2"/>
      <c r="AK57" s="2" t="s">
        <v>58</v>
      </c>
      <c r="AM57" s="2" t="s">
        <v>59</v>
      </c>
      <c r="AP57" s="2" t="s">
        <v>60</v>
      </c>
      <c r="AQ57" s="2" t="s">
        <v>41</v>
      </c>
      <c r="AR57">
        <v>65000</v>
      </c>
      <c r="AS57" s="2" t="str">
        <f>_xlfn.IFNA(IF(VLOOKUP(all_resi[[#This Row],[No. Waybill]],settle_reconcile[No. Waybill],1,0)="","Recon","Recon"),"-")</f>
        <v>Recon</v>
      </c>
      <c r="AT57" s="2">
        <f>all_resi[[#This Row],[Nilai COD]]-all_resi[[#This Row],[COD Fee]]-all_resi[[#This Row],[Total Biaya Setelah Diskon]]</f>
        <v>73650</v>
      </c>
      <c r="AU57" s="2">
        <f>IF(all_resi[[#This Row],[Waktu Terima]]="","",_xlfn.DAYS(all_resi[[#This Row],[Waktu Terima]],all_resi[[#This Row],[Tanggal Pengiriman]]))</f>
        <v>4</v>
      </c>
    </row>
    <row r="58" spans="1:47" x14ac:dyDescent="0.25">
      <c r="A58" s="2" t="s">
        <v>6378</v>
      </c>
      <c r="B58" s="1">
        <v>46175</v>
      </c>
      <c r="C58" s="2" t="s">
        <v>42</v>
      </c>
      <c r="D58" s="2" t="s">
        <v>43</v>
      </c>
      <c r="E58" s="2" t="s">
        <v>44</v>
      </c>
      <c r="F58" s="2" t="s">
        <v>45</v>
      </c>
      <c r="G58" s="2" t="s">
        <v>46</v>
      </c>
      <c r="H58" s="2" t="s">
        <v>47</v>
      </c>
      <c r="I58" s="2" t="s">
        <v>1964</v>
      </c>
      <c r="J58" s="2" t="s">
        <v>12251</v>
      </c>
      <c r="K58" s="2" t="s">
        <v>69</v>
      </c>
      <c r="L58" s="2" t="s">
        <v>826</v>
      </c>
      <c r="M58" s="2" t="s">
        <v>827</v>
      </c>
      <c r="N58" s="2" t="s">
        <v>1965</v>
      </c>
      <c r="O58">
        <v>1</v>
      </c>
      <c r="P58" s="2" t="s">
        <v>53</v>
      </c>
      <c r="Q58">
        <v>100</v>
      </c>
      <c r="R58">
        <v>0</v>
      </c>
      <c r="S58" s="2" t="s">
        <v>54</v>
      </c>
      <c r="T58" s="2" t="s">
        <v>55</v>
      </c>
      <c r="U58" s="2" t="s">
        <v>250</v>
      </c>
      <c r="V58" s="2"/>
      <c r="W58">
        <v>51000</v>
      </c>
      <c r="X58">
        <v>0</v>
      </c>
      <c r="Y58">
        <v>0</v>
      </c>
      <c r="Z58">
        <v>51000</v>
      </c>
      <c r="AB58" s="2" t="s">
        <v>57</v>
      </c>
      <c r="AC58">
        <v>20400</v>
      </c>
      <c r="AD58">
        <v>30600</v>
      </c>
      <c r="AE58">
        <v>114000</v>
      </c>
      <c r="AF58">
        <v>1710</v>
      </c>
      <c r="AG58" s="2" t="s">
        <v>1964</v>
      </c>
      <c r="AH58" s="2"/>
      <c r="AI58" s="1">
        <v>46183</v>
      </c>
      <c r="AJ58" s="2"/>
      <c r="AK58" s="2" t="s">
        <v>58</v>
      </c>
      <c r="AM58" s="2" t="s">
        <v>59</v>
      </c>
      <c r="AP58" s="2" t="s">
        <v>60</v>
      </c>
      <c r="AQ58" s="2" t="s">
        <v>41</v>
      </c>
      <c r="AR58">
        <v>63000</v>
      </c>
      <c r="AS58" s="2" t="str">
        <f>_xlfn.IFNA(IF(VLOOKUP(all_resi[[#This Row],[No. Waybill]],settle_reconcile[No. Waybill],1,0)="","Recon","Recon"),"-")</f>
        <v>Recon</v>
      </c>
      <c r="AT58" s="2">
        <f>all_resi[[#This Row],[Nilai COD]]-all_resi[[#This Row],[COD Fee]]-all_resi[[#This Row],[Total Biaya Setelah Diskon]]</f>
        <v>81690</v>
      </c>
      <c r="AU58" s="2">
        <f>IF(all_resi[[#This Row],[Waktu Terima]]="","",_xlfn.DAYS(all_resi[[#This Row],[Waktu Terima]],all_resi[[#This Row],[Tanggal Pengiriman]]))</f>
        <v>8</v>
      </c>
    </row>
    <row r="59" spans="1:47" x14ac:dyDescent="0.25">
      <c r="A59" s="2" t="s">
        <v>6379</v>
      </c>
      <c r="B59" s="1">
        <v>46175</v>
      </c>
      <c r="C59" s="2" t="s">
        <v>42</v>
      </c>
      <c r="D59" s="2" t="s">
        <v>43</v>
      </c>
      <c r="E59" s="2" t="s">
        <v>44</v>
      </c>
      <c r="F59" s="2" t="s">
        <v>45</v>
      </c>
      <c r="G59" s="2" t="s">
        <v>46</v>
      </c>
      <c r="H59" s="2" t="s">
        <v>80</v>
      </c>
      <c r="I59" s="2" t="s">
        <v>1966</v>
      </c>
      <c r="J59" s="2" t="s">
        <v>12247</v>
      </c>
      <c r="K59" s="2" t="s">
        <v>377</v>
      </c>
      <c r="L59" s="2" t="s">
        <v>378</v>
      </c>
      <c r="M59" s="2" t="s">
        <v>1967</v>
      </c>
      <c r="N59" s="2" t="s">
        <v>1968</v>
      </c>
      <c r="O59">
        <v>1</v>
      </c>
      <c r="P59" s="2" t="s">
        <v>53</v>
      </c>
      <c r="Q59">
        <v>100</v>
      </c>
      <c r="R59">
        <v>0</v>
      </c>
      <c r="S59" s="2" t="s">
        <v>54</v>
      </c>
      <c r="T59" s="2" t="s">
        <v>55</v>
      </c>
      <c r="U59" s="2" t="s">
        <v>86</v>
      </c>
      <c r="V59" s="2"/>
      <c r="W59">
        <v>64000</v>
      </c>
      <c r="X59">
        <v>0</v>
      </c>
      <c r="Y59">
        <v>0</v>
      </c>
      <c r="Z59">
        <v>64000</v>
      </c>
      <c r="AB59" s="2" t="s">
        <v>57</v>
      </c>
      <c r="AC59">
        <v>25600</v>
      </c>
      <c r="AD59">
        <v>38400</v>
      </c>
      <c r="AE59">
        <v>149000</v>
      </c>
      <c r="AF59">
        <v>2235</v>
      </c>
      <c r="AG59" s="2" t="s">
        <v>1966</v>
      </c>
      <c r="AH59" s="2"/>
      <c r="AI59" s="1">
        <v>46182</v>
      </c>
      <c r="AJ59" s="2" t="s">
        <v>87</v>
      </c>
      <c r="AK59" s="2" t="s">
        <v>58</v>
      </c>
      <c r="AM59" s="2" t="s">
        <v>59</v>
      </c>
      <c r="AP59" s="2" t="s">
        <v>60</v>
      </c>
      <c r="AQ59" s="2" t="s">
        <v>41</v>
      </c>
      <c r="AR59">
        <v>85000</v>
      </c>
      <c r="AS59" s="2" t="str">
        <f>_xlfn.IFNA(IF(VLOOKUP(all_resi[[#This Row],[No. Waybill]],settle_reconcile[No. Waybill],1,0)="","Recon","Recon"),"-")</f>
        <v>Recon</v>
      </c>
      <c r="AT59" s="2">
        <f>all_resi[[#This Row],[Nilai COD]]-all_resi[[#This Row],[COD Fee]]-all_resi[[#This Row],[Total Biaya Setelah Diskon]]</f>
        <v>108365</v>
      </c>
      <c r="AU59" s="2">
        <f>IF(all_resi[[#This Row],[Waktu Terima]]="","",_xlfn.DAYS(all_resi[[#This Row],[Waktu Terima]],all_resi[[#This Row],[Tanggal Pengiriman]]))</f>
        <v>7</v>
      </c>
    </row>
    <row r="60" spans="1:47" x14ac:dyDescent="0.25">
      <c r="A60" s="2" t="s">
        <v>6462</v>
      </c>
      <c r="B60" s="1">
        <v>46175</v>
      </c>
      <c r="C60" s="2" t="s">
        <v>42</v>
      </c>
      <c r="D60" s="2" t="s">
        <v>43</v>
      </c>
      <c r="E60" s="2" t="s">
        <v>44</v>
      </c>
      <c r="F60" s="2" t="s">
        <v>45</v>
      </c>
      <c r="G60" s="2" t="s">
        <v>46</v>
      </c>
      <c r="H60" s="2" t="s">
        <v>47</v>
      </c>
      <c r="I60" s="2" t="s">
        <v>2229</v>
      </c>
      <c r="J60" s="2" t="s">
        <v>12261</v>
      </c>
      <c r="K60" s="2" t="s">
        <v>126</v>
      </c>
      <c r="L60" s="2" t="s">
        <v>127</v>
      </c>
      <c r="M60" s="2" t="s">
        <v>128</v>
      </c>
      <c r="N60" s="2" t="s">
        <v>2230</v>
      </c>
      <c r="O60">
        <v>1</v>
      </c>
      <c r="P60" s="2" t="s">
        <v>53</v>
      </c>
      <c r="Q60">
        <v>100</v>
      </c>
      <c r="R60">
        <v>0</v>
      </c>
      <c r="S60" s="2" t="s">
        <v>54</v>
      </c>
      <c r="T60" s="2" t="s">
        <v>55</v>
      </c>
      <c r="U60" s="2" t="s">
        <v>1905</v>
      </c>
      <c r="V60" s="2"/>
      <c r="W60">
        <v>74000</v>
      </c>
      <c r="X60">
        <v>0</v>
      </c>
      <c r="Y60">
        <v>0</v>
      </c>
      <c r="Z60">
        <v>74000</v>
      </c>
      <c r="AB60" s="2" t="s">
        <v>57</v>
      </c>
      <c r="AC60">
        <v>29600</v>
      </c>
      <c r="AD60">
        <v>44400</v>
      </c>
      <c r="AE60">
        <v>187000</v>
      </c>
      <c r="AF60">
        <v>2805</v>
      </c>
      <c r="AG60" s="2" t="s">
        <v>2229</v>
      </c>
      <c r="AH60" s="2"/>
      <c r="AI60" s="1">
        <v>46181</v>
      </c>
      <c r="AJ60" s="2"/>
      <c r="AK60" s="2" t="s">
        <v>58</v>
      </c>
      <c r="AM60" s="2" t="s">
        <v>59</v>
      </c>
      <c r="AP60" s="2" t="s">
        <v>60</v>
      </c>
      <c r="AQ60" s="2" t="s">
        <v>41</v>
      </c>
      <c r="AR60">
        <v>113000</v>
      </c>
      <c r="AS60" s="2" t="str">
        <f>_xlfn.IFNA(IF(VLOOKUP(all_resi[[#This Row],[No. Waybill]],settle_reconcile[No. Waybill],1,0)="","Recon","Recon"),"-")</f>
        <v>Recon</v>
      </c>
      <c r="AT60" s="2">
        <f>all_resi[[#This Row],[Nilai COD]]-all_resi[[#This Row],[COD Fee]]-all_resi[[#This Row],[Total Biaya Setelah Diskon]]</f>
        <v>139795</v>
      </c>
      <c r="AU60" s="2">
        <f>IF(all_resi[[#This Row],[Waktu Terima]]="","",_xlfn.DAYS(all_resi[[#This Row],[Waktu Terima]],all_resi[[#This Row],[Tanggal Pengiriman]]))</f>
        <v>6</v>
      </c>
    </row>
    <row r="61" spans="1:47" x14ac:dyDescent="0.25">
      <c r="A61" s="2" t="s">
        <v>6506</v>
      </c>
      <c r="B61" s="1">
        <v>46175</v>
      </c>
      <c r="C61" s="2" t="s">
        <v>42</v>
      </c>
      <c r="D61" s="2" t="s">
        <v>43</v>
      </c>
      <c r="E61" s="2" t="s">
        <v>44</v>
      </c>
      <c r="F61" s="2" t="s">
        <v>45</v>
      </c>
      <c r="G61" s="2" t="s">
        <v>46</v>
      </c>
      <c r="H61" s="2" t="s">
        <v>80</v>
      </c>
      <c r="I61" s="2" t="s">
        <v>2361</v>
      </c>
      <c r="J61" s="2" t="s">
        <v>12204</v>
      </c>
      <c r="K61" s="2" t="s">
        <v>700</v>
      </c>
      <c r="L61" s="2" t="s">
        <v>1352</v>
      </c>
      <c r="M61" s="2" t="s">
        <v>2362</v>
      </c>
      <c r="N61" s="2" t="s">
        <v>2363</v>
      </c>
      <c r="O61">
        <v>1</v>
      </c>
      <c r="P61" s="2" t="s">
        <v>53</v>
      </c>
      <c r="Q61">
        <v>100</v>
      </c>
      <c r="R61">
        <v>0</v>
      </c>
      <c r="S61" s="2" t="s">
        <v>54</v>
      </c>
      <c r="T61" s="2" t="s">
        <v>55</v>
      </c>
      <c r="U61" s="2" t="s">
        <v>441</v>
      </c>
      <c r="V61" s="2"/>
      <c r="W61">
        <v>45000</v>
      </c>
      <c r="X61">
        <v>0</v>
      </c>
      <c r="Y61">
        <v>0</v>
      </c>
      <c r="Z61">
        <v>45000</v>
      </c>
      <c r="AB61" s="2" t="s">
        <v>57</v>
      </c>
      <c r="AC61">
        <v>18000</v>
      </c>
      <c r="AD61">
        <v>27000</v>
      </c>
      <c r="AE61">
        <v>120000</v>
      </c>
      <c r="AF61">
        <v>1800</v>
      </c>
      <c r="AG61" s="2" t="s">
        <v>517</v>
      </c>
      <c r="AH61" s="2" t="s">
        <v>149</v>
      </c>
      <c r="AI61" s="1">
        <v>46199</v>
      </c>
      <c r="AJ61" s="2" t="s">
        <v>87</v>
      </c>
      <c r="AK61" s="2" t="s">
        <v>67</v>
      </c>
      <c r="AM61" s="2" t="s">
        <v>59</v>
      </c>
      <c r="AP61" s="2" t="s">
        <v>60</v>
      </c>
      <c r="AQ61" s="2" t="s">
        <v>41</v>
      </c>
      <c r="AR61">
        <v>75000</v>
      </c>
      <c r="AS61" s="2" t="str">
        <f>_xlfn.IFNA(IF(VLOOKUP(all_resi[[#This Row],[No. Waybill]],settle_reconcile[No. Waybill],1,0)="","Recon","Recon"),"-")</f>
        <v>-</v>
      </c>
      <c r="AT61" s="2">
        <f>all_resi[[#This Row],[Nilai COD]]-all_resi[[#This Row],[COD Fee]]-all_resi[[#This Row],[Total Biaya Setelah Diskon]]</f>
        <v>91200</v>
      </c>
      <c r="AU61" s="2">
        <f>IF(all_resi[[#This Row],[Waktu Terima]]="","",_xlfn.DAYS(all_resi[[#This Row],[Waktu Terima]],all_resi[[#This Row],[Tanggal Pengiriman]]))</f>
        <v>24</v>
      </c>
    </row>
    <row r="62" spans="1:47" x14ac:dyDescent="0.25">
      <c r="A62" s="2" t="s">
        <v>6505</v>
      </c>
      <c r="B62" s="1">
        <v>46175</v>
      </c>
      <c r="C62" s="2" t="s">
        <v>42</v>
      </c>
      <c r="D62" s="2" t="s">
        <v>43</v>
      </c>
      <c r="E62" s="2" t="s">
        <v>44</v>
      </c>
      <c r="F62" s="2" t="s">
        <v>45</v>
      </c>
      <c r="G62" s="2" t="s">
        <v>46</v>
      </c>
      <c r="H62" s="2" t="s">
        <v>80</v>
      </c>
      <c r="I62" s="2" t="s">
        <v>2358</v>
      </c>
      <c r="J62" s="2" t="s">
        <v>12203</v>
      </c>
      <c r="K62" s="2" t="s">
        <v>69</v>
      </c>
      <c r="L62" s="2" t="s">
        <v>467</v>
      </c>
      <c r="M62" s="2" t="s">
        <v>1014</v>
      </c>
      <c r="N62" s="2" t="s">
        <v>2359</v>
      </c>
      <c r="O62">
        <v>1</v>
      </c>
      <c r="P62" s="2" t="s">
        <v>53</v>
      </c>
      <c r="Q62">
        <v>100</v>
      </c>
      <c r="R62">
        <v>0</v>
      </c>
      <c r="S62" s="2" t="s">
        <v>54</v>
      </c>
      <c r="T62" s="2" t="s">
        <v>55</v>
      </c>
      <c r="U62" s="2" t="s">
        <v>2360</v>
      </c>
      <c r="V62" s="2"/>
      <c r="W62">
        <v>38000</v>
      </c>
      <c r="X62">
        <v>0</v>
      </c>
      <c r="Y62">
        <v>0</v>
      </c>
      <c r="Z62">
        <v>38000</v>
      </c>
      <c r="AB62" s="2" t="s">
        <v>57</v>
      </c>
      <c r="AC62">
        <v>15200</v>
      </c>
      <c r="AD62">
        <v>22800</v>
      </c>
      <c r="AE62">
        <v>0</v>
      </c>
      <c r="AF62">
        <v>0</v>
      </c>
      <c r="AG62" s="2" t="s">
        <v>2358</v>
      </c>
      <c r="AH62" s="2"/>
      <c r="AI62" s="1">
        <v>46179</v>
      </c>
      <c r="AJ62" s="2" t="s">
        <v>87</v>
      </c>
      <c r="AK62" s="2" t="s">
        <v>58</v>
      </c>
      <c r="AM62" s="2" t="s">
        <v>59</v>
      </c>
      <c r="AP62" s="2" t="s">
        <v>60</v>
      </c>
      <c r="AQ62" s="2" t="s">
        <v>98</v>
      </c>
      <c r="AR62">
        <v>-38000</v>
      </c>
      <c r="AS62" s="2" t="str">
        <f>_xlfn.IFNA(IF(VLOOKUP(all_resi[[#This Row],[No. Waybill]],settle_reconcile[No. Waybill],1,0)="","Recon","Recon"),"-")</f>
        <v>-</v>
      </c>
      <c r="AT62" s="2">
        <f>all_resi[[#This Row],[Nilai COD]]-all_resi[[#This Row],[COD Fee]]-all_resi[[#This Row],[Total Biaya Setelah Diskon]]</f>
        <v>-22800</v>
      </c>
      <c r="AU62" s="2">
        <f>IF(all_resi[[#This Row],[Waktu Terima]]="","",_xlfn.DAYS(all_resi[[#This Row],[Waktu Terima]],all_resi[[#This Row],[Tanggal Pengiriman]]))</f>
        <v>4</v>
      </c>
    </row>
    <row r="63" spans="1:47" x14ac:dyDescent="0.25">
      <c r="A63" s="2" t="s">
        <v>6515</v>
      </c>
      <c r="B63" s="1">
        <v>46175</v>
      </c>
      <c r="C63" s="2" t="s">
        <v>42</v>
      </c>
      <c r="D63" s="2" t="s">
        <v>43</v>
      </c>
      <c r="E63" s="2" t="s">
        <v>44</v>
      </c>
      <c r="F63" s="2" t="s">
        <v>45</v>
      </c>
      <c r="G63" s="2" t="s">
        <v>46</v>
      </c>
      <c r="H63" s="2" t="s">
        <v>80</v>
      </c>
      <c r="I63" s="2" t="s">
        <v>2388</v>
      </c>
      <c r="J63" s="2" t="s">
        <v>12205</v>
      </c>
      <c r="K63" s="2" t="s">
        <v>183</v>
      </c>
      <c r="L63" s="2" t="s">
        <v>325</v>
      </c>
      <c r="M63" s="2" t="s">
        <v>2389</v>
      </c>
      <c r="N63" s="2" t="s">
        <v>2390</v>
      </c>
      <c r="O63">
        <v>1</v>
      </c>
      <c r="P63" s="2" t="s">
        <v>53</v>
      </c>
      <c r="Q63">
        <v>100</v>
      </c>
      <c r="R63">
        <v>0</v>
      </c>
      <c r="S63" s="2" t="s">
        <v>54</v>
      </c>
      <c r="T63" s="2" t="s">
        <v>55</v>
      </c>
      <c r="U63" s="2" t="s">
        <v>86</v>
      </c>
      <c r="V63" s="2"/>
      <c r="W63">
        <v>68000</v>
      </c>
      <c r="X63">
        <v>0</v>
      </c>
      <c r="Y63">
        <v>0</v>
      </c>
      <c r="Z63">
        <v>68000</v>
      </c>
      <c r="AB63" s="2" t="s">
        <v>57</v>
      </c>
      <c r="AC63">
        <v>27200</v>
      </c>
      <c r="AD63">
        <v>40800</v>
      </c>
      <c r="AE63">
        <v>139000</v>
      </c>
      <c r="AF63">
        <v>2085</v>
      </c>
      <c r="AG63" s="2" t="s">
        <v>10706</v>
      </c>
      <c r="AH63" s="2" t="s">
        <v>149</v>
      </c>
      <c r="AI63" s="1">
        <v>46190</v>
      </c>
      <c r="AJ63" s="2" t="s">
        <v>87</v>
      </c>
      <c r="AK63" s="2" t="s">
        <v>67</v>
      </c>
      <c r="AM63" s="2" t="s">
        <v>59</v>
      </c>
      <c r="AP63" s="2" t="s">
        <v>60</v>
      </c>
      <c r="AQ63" s="2" t="s">
        <v>41</v>
      </c>
      <c r="AR63">
        <v>71000</v>
      </c>
      <c r="AS63" s="2" t="str">
        <f>_xlfn.IFNA(IF(VLOOKUP(all_resi[[#This Row],[No. Waybill]],settle_reconcile[No. Waybill],1,0)="","Recon","Recon"),"-")</f>
        <v>-</v>
      </c>
      <c r="AT63" s="2">
        <f>all_resi[[#This Row],[Nilai COD]]-all_resi[[#This Row],[COD Fee]]-all_resi[[#This Row],[Total Biaya Setelah Diskon]]</f>
        <v>96115</v>
      </c>
      <c r="AU63" s="2">
        <f>IF(all_resi[[#This Row],[Waktu Terima]]="","",_xlfn.DAYS(all_resi[[#This Row],[Waktu Terima]],all_resi[[#This Row],[Tanggal Pengiriman]]))</f>
        <v>15</v>
      </c>
    </row>
    <row r="64" spans="1:47" x14ac:dyDescent="0.25">
      <c r="A64" s="2" t="s">
        <v>6457</v>
      </c>
      <c r="B64" s="1">
        <v>46175</v>
      </c>
      <c r="C64" s="2" t="s">
        <v>42</v>
      </c>
      <c r="D64" s="2" t="s">
        <v>43</v>
      </c>
      <c r="E64" s="2" t="s">
        <v>44</v>
      </c>
      <c r="F64" s="2" t="s">
        <v>45</v>
      </c>
      <c r="G64" s="2" t="s">
        <v>46</v>
      </c>
      <c r="H64" s="2" t="s">
        <v>47</v>
      </c>
      <c r="I64" s="2" t="s">
        <v>2214</v>
      </c>
      <c r="J64" s="2" t="s">
        <v>12254</v>
      </c>
      <c r="K64" s="2" t="s">
        <v>82</v>
      </c>
      <c r="L64" s="2" t="s">
        <v>1843</v>
      </c>
      <c r="M64" s="2" t="s">
        <v>2215</v>
      </c>
      <c r="N64" s="2" t="s">
        <v>2216</v>
      </c>
      <c r="O64">
        <v>1</v>
      </c>
      <c r="P64" s="2" t="s">
        <v>53</v>
      </c>
      <c r="Q64">
        <v>100</v>
      </c>
      <c r="R64">
        <v>0</v>
      </c>
      <c r="S64" s="2" t="s">
        <v>54</v>
      </c>
      <c r="T64" s="2" t="s">
        <v>55</v>
      </c>
      <c r="U64" s="2" t="s">
        <v>1905</v>
      </c>
      <c r="V64" s="2"/>
      <c r="W64">
        <v>70000</v>
      </c>
      <c r="X64">
        <v>0</v>
      </c>
      <c r="Y64">
        <v>0</v>
      </c>
      <c r="Z64">
        <v>70000</v>
      </c>
      <c r="AB64" s="2" t="s">
        <v>57</v>
      </c>
      <c r="AC64">
        <v>28000</v>
      </c>
      <c r="AD64">
        <v>42000</v>
      </c>
      <c r="AE64">
        <v>170000</v>
      </c>
      <c r="AF64">
        <v>2550</v>
      </c>
      <c r="AG64" s="2" t="s">
        <v>2214</v>
      </c>
      <c r="AH64" s="2"/>
      <c r="AI64" s="1">
        <v>46182</v>
      </c>
      <c r="AJ64" s="2"/>
      <c r="AK64" s="2" t="s">
        <v>58</v>
      </c>
      <c r="AM64" s="2" t="s">
        <v>59</v>
      </c>
      <c r="AP64" s="2" t="s">
        <v>60</v>
      </c>
      <c r="AQ64" s="2" t="s">
        <v>41</v>
      </c>
      <c r="AR64">
        <v>100000</v>
      </c>
      <c r="AS64" s="2" t="str">
        <f>_xlfn.IFNA(IF(VLOOKUP(all_resi[[#This Row],[No. Waybill]],settle_reconcile[No. Waybill],1,0)="","Recon","Recon"),"-")</f>
        <v>Recon</v>
      </c>
      <c r="AT64" s="2">
        <f>all_resi[[#This Row],[Nilai COD]]-all_resi[[#This Row],[COD Fee]]-all_resi[[#This Row],[Total Biaya Setelah Diskon]]</f>
        <v>125450</v>
      </c>
      <c r="AU64" s="2">
        <f>IF(all_resi[[#This Row],[Waktu Terima]]="","",_xlfn.DAYS(all_resi[[#This Row],[Waktu Terima]],all_resi[[#This Row],[Tanggal Pengiriman]]))</f>
        <v>7</v>
      </c>
    </row>
    <row r="65" spans="1:47" x14ac:dyDescent="0.25">
      <c r="A65" s="2" t="s">
        <v>6036</v>
      </c>
      <c r="B65" s="1">
        <v>46175</v>
      </c>
      <c r="C65" s="2" t="s">
        <v>42</v>
      </c>
      <c r="D65" s="2" t="s">
        <v>43</v>
      </c>
      <c r="E65" s="2" t="s">
        <v>44</v>
      </c>
      <c r="F65" s="2" t="s">
        <v>45</v>
      </c>
      <c r="G65" s="2" t="s">
        <v>46</v>
      </c>
      <c r="H65" s="2" t="s">
        <v>80</v>
      </c>
      <c r="I65" s="2" t="s">
        <v>797</v>
      </c>
      <c r="J65" s="2" t="s">
        <v>12228</v>
      </c>
      <c r="K65" s="2" t="s">
        <v>388</v>
      </c>
      <c r="L65" s="2" t="s">
        <v>389</v>
      </c>
      <c r="M65" s="2" t="s">
        <v>390</v>
      </c>
      <c r="N65" s="2" t="s">
        <v>798</v>
      </c>
      <c r="O65">
        <v>1</v>
      </c>
      <c r="P65" s="2" t="s">
        <v>53</v>
      </c>
      <c r="Q65">
        <v>100</v>
      </c>
      <c r="R65">
        <v>0</v>
      </c>
      <c r="S65" s="2" t="s">
        <v>54</v>
      </c>
      <c r="T65" s="2" t="s">
        <v>55</v>
      </c>
      <c r="U65" s="2" t="s">
        <v>581</v>
      </c>
      <c r="V65" s="2"/>
      <c r="W65">
        <v>85000</v>
      </c>
      <c r="X65">
        <v>0</v>
      </c>
      <c r="Y65">
        <v>0</v>
      </c>
      <c r="Z65">
        <v>85000</v>
      </c>
      <c r="AB65" s="2" t="s">
        <v>57</v>
      </c>
      <c r="AC65">
        <v>34000</v>
      </c>
      <c r="AD65">
        <v>51000</v>
      </c>
      <c r="AE65">
        <v>198000</v>
      </c>
      <c r="AF65">
        <v>2970</v>
      </c>
      <c r="AG65" s="2" t="s">
        <v>11423</v>
      </c>
      <c r="AH65" s="2" t="s">
        <v>149</v>
      </c>
      <c r="AI65" s="1">
        <v>46200</v>
      </c>
      <c r="AJ65" s="2" t="s">
        <v>87</v>
      </c>
      <c r="AK65" s="2" t="s">
        <v>67</v>
      </c>
      <c r="AM65" s="2" t="s">
        <v>59</v>
      </c>
      <c r="AP65" s="2" t="s">
        <v>60</v>
      </c>
      <c r="AQ65" s="2" t="s">
        <v>41</v>
      </c>
      <c r="AR65">
        <v>113000</v>
      </c>
      <c r="AS65" s="2" t="str">
        <f>_xlfn.IFNA(IF(VLOOKUP(all_resi[[#This Row],[No. Waybill]],settle_reconcile[No. Waybill],1,0)="","Recon","Recon"),"-")</f>
        <v>-</v>
      </c>
      <c r="AT65" s="2">
        <f>all_resi[[#This Row],[Nilai COD]]-all_resi[[#This Row],[COD Fee]]-all_resi[[#This Row],[Total Biaya Setelah Diskon]]</f>
        <v>144030</v>
      </c>
      <c r="AU65" s="2">
        <f>IF(all_resi[[#This Row],[Waktu Terima]]="","",_xlfn.DAYS(all_resi[[#This Row],[Waktu Terima]],all_resi[[#This Row],[Tanggal Pengiriman]]))</f>
        <v>25</v>
      </c>
    </row>
    <row r="66" spans="1:47" x14ac:dyDescent="0.25">
      <c r="A66" s="2" t="s">
        <v>6042</v>
      </c>
      <c r="B66" s="1">
        <v>46175</v>
      </c>
      <c r="C66" s="2" t="s">
        <v>42</v>
      </c>
      <c r="D66" s="2" t="s">
        <v>43</v>
      </c>
      <c r="E66" s="2" t="s">
        <v>44</v>
      </c>
      <c r="F66" s="2" t="s">
        <v>45</v>
      </c>
      <c r="G66" s="2" t="s">
        <v>46</v>
      </c>
      <c r="H66" s="2" t="s">
        <v>47</v>
      </c>
      <c r="I66" s="2" t="s">
        <v>817</v>
      </c>
      <c r="J66" s="2" t="s">
        <v>12230</v>
      </c>
      <c r="K66" s="2" t="s">
        <v>69</v>
      </c>
      <c r="L66" s="2" t="s">
        <v>467</v>
      </c>
      <c r="M66" s="2" t="s">
        <v>818</v>
      </c>
      <c r="N66" s="2" t="s">
        <v>819</v>
      </c>
      <c r="O66">
        <v>1</v>
      </c>
      <c r="P66" s="2" t="s">
        <v>53</v>
      </c>
      <c r="Q66">
        <v>100</v>
      </c>
      <c r="R66">
        <v>0</v>
      </c>
      <c r="S66" s="2" t="s">
        <v>54</v>
      </c>
      <c r="T66" s="2" t="s">
        <v>55</v>
      </c>
      <c r="U66" s="2" t="s">
        <v>820</v>
      </c>
      <c r="V66" s="2"/>
      <c r="W66">
        <v>38000</v>
      </c>
      <c r="X66">
        <v>0</v>
      </c>
      <c r="Y66">
        <v>0</v>
      </c>
      <c r="Z66">
        <v>38000</v>
      </c>
      <c r="AB66" s="2" t="s">
        <v>57</v>
      </c>
      <c r="AC66">
        <v>15200</v>
      </c>
      <c r="AD66">
        <v>22800</v>
      </c>
      <c r="AE66">
        <v>112000</v>
      </c>
      <c r="AF66">
        <v>1680</v>
      </c>
      <c r="AG66" s="2" t="s">
        <v>817</v>
      </c>
      <c r="AH66" s="2"/>
      <c r="AI66" s="1">
        <v>46179</v>
      </c>
      <c r="AJ66" s="2"/>
      <c r="AK66" s="2" t="s">
        <v>58</v>
      </c>
      <c r="AM66" s="2" t="s">
        <v>59</v>
      </c>
      <c r="AP66" s="2" t="s">
        <v>60</v>
      </c>
      <c r="AQ66" s="2" t="s">
        <v>41</v>
      </c>
      <c r="AR66">
        <v>74000</v>
      </c>
      <c r="AS66" s="2" t="str">
        <f>_xlfn.IFNA(IF(VLOOKUP(all_resi[[#This Row],[No. Waybill]],settle_reconcile[No. Waybill],1,0)="","Recon","Recon"),"-")</f>
        <v>Recon</v>
      </c>
      <c r="AT66" s="2">
        <f>all_resi[[#This Row],[Nilai COD]]-all_resi[[#This Row],[COD Fee]]-all_resi[[#This Row],[Total Biaya Setelah Diskon]]</f>
        <v>87520</v>
      </c>
      <c r="AU66" s="2">
        <f>IF(all_resi[[#This Row],[Waktu Terima]]="","",_xlfn.DAYS(all_resi[[#This Row],[Waktu Terima]],all_resi[[#This Row],[Tanggal Pengiriman]]))</f>
        <v>4</v>
      </c>
    </row>
    <row r="67" spans="1:47" x14ac:dyDescent="0.25">
      <c r="A67" s="2" t="s">
        <v>6054</v>
      </c>
      <c r="B67" s="1">
        <v>46175</v>
      </c>
      <c r="C67" s="2" t="s">
        <v>42</v>
      </c>
      <c r="D67" s="2" t="s">
        <v>43</v>
      </c>
      <c r="E67" s="2" t="s">
        <v>44</v>
      </c>
      <c r="F67" s="2" t="s">
        <v>45</v>
      </c>
      <c r="G67" s="2" t="s">
        <v>46</v>
      </c>
      <c r="H67" s="2" t="s">
        <v>47</v>
      </c>
      <c r="I67" s="2" t="s">
        <v>861</v>
      </c>
      <c r="J67" s="2" t="s">
        <v>12229</v>
      </c>
      <c r="K67" s="2" t="s">
        <v>177</v>
      </c>
      <c r="L67" s="2" t="s">
        <v>862</v>
      </c>
      <c r="M67" s="2" t="s">
        <v>863</v>
      </c>
      <c r="N67" s="2" t="s">
        <v>864</v>
      </c>
      <c r="O67">
        <v>1</v>
      </c>
      <c r="P67" s="2" t="s">
        <v>53</v>
      </c>
      <c r="Q67">
        <v>100</v>
      </c>
      <c r="R67">
        <v>0</v>
      </c>
      <c r="S67" s="2" t="s">
        <v>54</v>
      </c>
      <c r="T67" s="2" t="s">
        <v>55</v>
      </c>
      <c r="U67" s="2" t="s">
        <v>461</v>
      </c>
      <c r="V67" s="2"/>
      <c r="W67">
        <v>114000</v>
      </c>
      <c r="X67">
        <v>0</v>
      </c>
      <c r="Y67">
        <v>0</v>
      </c>
      <c r="Z67">
        <v>114000</v>
      </c>
      <c r="AB67" s="2" t="s">
        <v>57</v>
      </c>
      <c r="AC67">
        <v>45600</v>
      </c>
      <c r="AD67">
        <v>68400</v>
      </c>
      <c r="AE67">
        <v>229000</v>
      </c>
      <c r="AF67">
        <v>3435</v>
      </c>
      <c r="AG67" s="2" t="s">
        <v>10708</v>
      </c>
      <c r="AH67" s="2" t="s">
        <v>149</v>
      </c>
      <c r="AI67" s="1">
        <v>46192</v>
      </c>
      <c r="AJ67" s="2"/>
      <c r="AK67" s="2" t="s">
        <v>67</v>
      </c>
      <c r="AM67" s="2" t="s">
        <v>59</v>
      </c>
      <c r="AP67" s="2" t="s">
        <v>60</v>
      </c>
      <c r="AQ67" s="2" t="s">
        <v>41</v>
      </c>
      <c r="AR67">
        <v>115000</v>
      </c>
      <c r="AS67" s="2" t="str">
        <f>_xlfn.IFNA(IF(VLOOKUP(all_resi[[#This Row],[No. Waybill]],settle_reconcile[No. Waybill],1,0)="","Recon","Recon"),"-")</f>
        <v>-</v>
      </c>
      <c r="AT67" s="2">
        <f>all_resi[[#This Row],[Nilai COD]]-all_resi[[#This Row],[COD Fee]]-all_resi[[#This Row],[Total Biaya Setelah Diskon]]</f>
        <v>157165</v>
      </c>
      <c r="AU67" s="2">
        <f>IF(all_resi[[#This Row],[Waktu Terima]]="","",_xlfn.DAYS(all_resi[[#This Row],[Waktu Terima]],all_resi[[#This Row],[Tanggal Pengiriman]]))</f>
        <v>17</v>
      </c>
    </row>
    <row r="68" spans="1:47" x14ac:dyDescent="0.25">
      <c r="A68" s="2" t="s">
        <v>6471</v>
      </c>
      <c r="B68" s="1">
        <v>46175</v>
      </c>
      <c r="C68" s="2" t="s">
        <v>42</v>
      </c>
      <c r="D68" s="2" t="s">
        <v>43</v>
      </c>
      <c r="E68" s="2" t="s">
        <v>44</v>
      </c>
      <c r="F68" s="2" t="s">
        <v>45</v>
      </c>
      <c r="G68" s="2" t="s">
        <v>46</v>
      </c>
      <c r="H68" s="2" t="s">
        <v>47</v>
      </c>
      <c r="I68" s="2" t="s">
        <v>2259</v>
      </c>
      <c r="J68" s="2" t="s">
        <v>12259</v>
      </c>
      <c r="K68" s="2" t="s">
        <v>49</v>
      </c>
      <c r="L68" s="2" t="s">
        <v>1773</v>
      </c>
      <c r="M68" s="2" t="s">
        <v>2260</v>
      </c>
      <c r="N68" s="2" t="s">
        <v>2261</v>
      </c>
      <c r="O68">
        <v>1</v>
      </c>
      <c r="P68" s="2" t="s">
        <v>53</v>
      </c>
      <c r="Q68">
        <v>100</v>
      </c>
      <c r="R68">
        <v>0</v>
      </c>
      <c r="S68" s="2" t="s">
        <v>54</v>
      </c>
      <c r="T68" s="2" t="s">
        <v>55</v>
      </c>
      <c r="U68" s="2" t="s">
        <v>2026</v>
      </c>
      <c r="V68" s="2"/>
      <c r="W68">
        <v>69000</v>
      </c>
      <c r="X68">
        <v>0</v>
      </c>
      <c r="Y68">
        <v>0</v>
      </c>
      <c r="Z68">
        <v>69000</v>
      </c>
      <c r="AB68" s="2" t="s">
        <v>57</v>
      </c>
      <c r="AC68">
        <v>27600</v>
      </c>
      <c r="AD68">
        <v>41400</v>
      </c>
      <c r="AE68">
        <v>210600</v>
      </c>
      <c r="AF68">
        <v>3159</v>
      </c>
      <c r="AG68" s="2" t="s">
        <v>2259</v>
      </c>
      <c r="AH68" s="2"/>
      <c r="AI68" s="1">
        <v>46181</v>
      </c>
      <c r="AJ68" s="2"/>
      <c r="AK68" s="2" t="s">
        <v>58</v>
      </c>
      <c r="AM68" s="2" t="s">
        <v>59</v>
      </c>
      <c r="AP68" s="2" t="s">
        <v>60</v>
      </c>
      <c r="AQ68" s="2" t="s">
        <v>41</v>
      </c>
      <c r="AR68">
        <v>141600</v>
      </c>
      <c r="AS68" s="2" t="str">
        <f>_xlfn.IFNA(IF(VLOOKUP(all_resi[[#This Row],[No. Waybill]],settle_reconcile[No. Waybill],1,0)="","Recon","Recon"),"-")</f>
        <v>Recon</v>
      </c>
      <c r="AT68" s="2">
        <f>all_resi[[#This Row],[Nilai COD]]-all_resi[[#This Row],[COD Fee]]-all_resi[[#This Row],[Total Biaya Setelah Diskon]]</f>
        <v>166041</v>
      </c>
      <c r="AU68" s="2">
        <f>IF(all_resi[[#This Row],[Waktu Terima]]="","",_xlfn.DAYS(all_resi[[#This Row],[Waktu Terima]],all_resi[[#This Row],[Tanggal Pengiriman]]))</f>
        <v>6</v>
      </c>
    </row>
    <row r="69" spans="1:47" x14ac:dyDescent="0.25">
      <c r="A69" s="2" t="s">
        <v>6072</v>
      </c>
      <c r="B69" s="1">
        <v>46175</v>
      </c>
      <c r="C69" s="2" t="s">
        <v>42</v>
      </c>
      <c r="D69" s="2" t="s">
        <v>43</v>
      </c>
      <c r="E69" s="2" t="s">
        <v>44</v>
      </c>
      <c r="F69" s="2" t="s">
        <v>45</v>
      </c>
      <c r="G69" s="2" t="s">
        <v>46</v>
      </c>
      <c r="H69" s="2" t="s">
        <v>80</v>
      </c>
      <c r="I69" s="2" t="s">
        <v>931</v>
      </c>
      <c r="J69" s="2" t="s">
        <v>12221</v>
      </c>
      <c r="K69" s="2" t="s">
        <v>132</v>
      </c>
      <c r="L69" s="2" t="s">
        <v>791</v>
      </c>
      <c r="M69" s="2" t="s">
        <v>932</v>
      </c>
      <c r="N69" s="2" t="s">
        <v>933</v>
      </c>
      <c r="O69">
        <v>1</v>
      </c>
      <c r="P69" s="2" t="s">
        <v>53</v>
      </c>
      <c r="Q69">
        <v>100</v>
      </c>
      <c r="R69">
        <v>0</v>
      </c>
      <c r="S69" s="2" t="s">
        <v>54</v>
      </c>
      <c r="T69" s="2" t="s">
        <v>55</v>
      </c>
      <c r="U69" s="2" t="s">
        <v>86</v>
      </c>
      <c r="V69" s="2"/>
      <c r="W69">
        <v>29000</v>
      </c>
      <c r="X69">
        <v>0</v>
      </c>
      <c r="Y69">
        <v>0</v>
      </c>
      <c r="Z69">
        <v>29000</v>
      </c>
      <c r="AB69" s="2" t="s">
        <v>57</v>
      </c>
      <c r="AC69">
        <v>11600</v>
      </c>
      <c r="AD69">
        <v>17400</v>
      </c>
      <c r="AE69">
        <v>80000</v>
      </c>
      <c r="AF69">
        <v>1200</v>
      </c>
      <c r="AG69" s="2" t="s">
        <v>931</v>
      </c>
      <c r="AH69" s="2"/>
      <c r="AI69" s="1">
        <v>46178</v>
      </c>
      <c r="AJ69" s="2" t="s">
        <v>87</v>
      </c>
      <c r="AK69" s="2" t="s">
        <v>58</v>
      </c>
      <c r="AM69" s="2" t="s">
        <v>59</v>
      </c>
      <c r="AP69" s="2" t="s">
        <v>60</v>
      </c>
      <c r="AQ69" s="2" t="s">
        <v>41</v>
      </c>
      <c r="AR69">
        <v>51000</v>
      </c>
      <c r="AS69" s="2" t="str">
        <f>_xlfn.IFNA(IF(VLOOKUP(all_resi[[#This Row],[No. Waybill]],settle_reconcile[No. Waybill],1,0)="","Recon","Recon"),"-")</f>
        <v>Recon</v>
      </c>
      <c r="AT69" s="2">
        <f>all_resi[[#This Row],[Nilai COD]]-all_resi[[#This Row],[COD Fee]]-all_resi[[#This Row],[Total Biaya Setelah Diskon]]</f>
        <v>61400</v>
      </c>
      <c r="AU69" s="2">
        <f>IF(all_resi[[#This Row],[Waktu Terima]]="","",_xlfn.DAYS(all_resi[[#This Row],[Waktu Terima]],all_resi[[#This Row],[Tanggal Pengiriman]]))</f>
        <v>3</v>
      </c>
    </row>
    <row r="70" spans="1:47" x14ac:dyDescent="0.25">
      <c r="A70" s="2" t="s">
        <v>6478</v>
      </c>
      <c r="B70" s="1">
        <v>46175</v>
      </c>
      <c r="C70" s="2" t="s">
        <v>42</v>
      </c>
      <c r="D70" s="2" t="s">
        <v>43</v>
      </c>
      <c r="E70" s="2" t="s">
        <v>44</v>
      </c>
      <c r="F70" s="2" t="s">
        <v>45</v>
      </c>
      <c r="G70" s="2" t="s">
        <v>46</v>
      </c>
      <c r="H70" s="2" t="s">
        <v>47</v>
      </c>
      <c r="I70" s="2" t="s">
        <v>2280</v>
      </c>
      <c r="J70" s="2" t="s">
        <v>12231</v>
      </c>
      <c r="K70" s="2" t="s">
        <v>137</v>
      </c>
      <c r="L70" s="2" t="s">
        <v>1064</v>
      </c>
      <c r="M70" s="2" t="s">
        <v>2281</v>
      </c>
      <c r="N70" s="2" t="s">
        <v>2282</v>
      </c>
      <c r="O70">
        <v>1</v>
      </c>
      <c r="P70" s="2" t="s">
        <v>53</v>
      </c>
      <c r="Q70">
        <v>100</v>
      </c>
      <c r="R70">
        <v>0</v>
      </c>
      <c r="S70" s="2" t="s">
        <v>54</v>
      </c>
      <c r="T70" s="2" t="s">
        <v>55</v>
      </c>
      <c r="U70" s="2" t="s">
        <v>73</v>
      </c>
      <c r="V70" s="2"/>
      <c r="W70">
        <v>21000</v>
      </c>
      <c r="X70">
        <v>0</v>
      </c>
      <c r="Y70">
        <v>0</v>
      </c>
      <c r="Z70">
        <v>21000</v>
      </c>
      <c r="AB70" s="2" t="s">
        <v>57</v>
      </c>
      <c r="AC70">
        <v>12000</v>
      </c>
      <c r="AD70">
        <v>9000</v>
      </c>
      <c r="AE70">
        <v>102000</v>
      </c>
      <c r="AF70">
        <v>1530</v>
      </c>
      <c r="AG70" s="2" t="s">
        <v>2280</v>
      </c>
      <c r="AH70" s="2"/>
      <c r="AI70" s="1">
        <v>46181</v>
      </c>
      <c r="AJ70" s="2"/>
      <c r="AK70" s="2" t="s">
        <v>58</v>
      </c>
      <c r="AM70" s="2" t="s">
        <v>59</v>
      </c>
      <c r="AP70" s="2" t="s">
        <v>60</v>
      </c>
      <c r="AQ70" s="2" t="s">
        <v>41</v>
      </c>
      <c r="AR70">
        <v>81000</v>
      </c>
      <c r="AS70" s="2" t="str">
        <f>_xlfn.IFNA(IF(VLOOKUP(all_resi[[#This Row],[No. Waybill]],settle_reconcile[No. Waybill],1,0)="","Recon","Recon"),"-")</f>
        <v>Recon</v>
      </c>
      <c r="AT70" s="2">
        <f>all_resi[[#This Row],[Nilai COD]]-all_resi[[#This Row],[COD Fee]]-all_resi[[#This Row],[Total Biaya Setelah Diskon]]</f>
        <v>91470</v>
      </c>
      <c r="AU70" s="2">
        <f>IF(all_resi[[#This Row],[Waktu Terima]]="","",_xlfn.DAYS(all_resi[[#This Row],[Waktu Terima]],all_resi[[#This Row],[Tanggal Pengiriman]]))</f>
        <v>6</v>
      </c>
    </row>
    <row r="71" spans="1:47" x14ac:dyDescent="0.25">
      <c r="A71" s="2" t="s">
        <v>6501</v>
      </c>
      <c r="B71" s="1">
        <v>46175</v>
      </c>
      <c r="C71" s="2" t="s">
        <v>42</v>
      </c>
      <c r="D71" s="2" t="s">
        <v>43</v>
      </c>
      <c r="E71" s="2" t="s">
        <v>44</v>
      </c>
      <c r="F71" s="2" t="s">
        <v>45</v>
      </c>
      <c r="G71" s="2" t="s">
        <v>46</v>
      </c>
      <c r="H71" s="2" t="s">
        <v>47</v>
      </c>
      <c r="I71" s="2" t="s">
        <v>2348</v>
      </c>
      <c r="J71" s="2" t="s">
        <v>12195</v>
      </c>
      <c r="K71" s="2" t="s">
        <v>156</v>
      </c>
      <c r="L71" s="2" t="s">
        <v>766</v>
      </c>
      <c r="M71" s="2" t="s">
        <v>2349</v>
      </c>
      <c r="N71" s="2" t="s">
        <v>2350</v>
      </c>
      <c r="O71">
        <v>1</v>
      </c>
      <c r="P71" s="2" t="s">
        <v>53</v>
      </c>
      <c r="Q71">
        <v>100</v>
      </c>
      <c r="R71">
        <v>0</v>
      </c>
      <c r="S71" s="2" t="s">
        <v>54</v>
      </c>
      <c r="T71" s="2" t="s">
        <v>55</v>
      </c>
      <c r="U71" s="2" t="s">
        <v>534</v>
      </c>
      <c r="V71" s="2"/>
      <c r="W71">
        <v>85000</v>
      </c>
      <c r="X71">
        <v>0</v>
      </c>
      <c r="Y71">
        <v>0</v>
      </c>
      <c r="Z71">
        <v>85000</v>
      </c>
      <c r="AB71" s="2" t="s">
        <v>57</v>
      </c>
      <c r="AC71">
        <v>34000</v>
      </c>
      <c r="AD71">
        <v>51000</v>
      </c>
      <c r="AE71">
        <v>163000</v>
      </c>
      <c r="AF71">
        <v>2445</v>
      </c>
      <c r="AG71" s="2" t="s">
        <v>2348</v>
      </c>
      <c r="AH71" s="2"/>
      <c r="AI71" s="1">
        <v>46182</v>
      </c>
      <c r="AJ71" s="2"/>
      <c r="AK71" s="2" t="s">
        <v>58</v>
      </c>
      <c r="AM71" s="2" t="s">
        <v>59</v>
      </c>
      <c r="AP71" s="2" t="s">
        <v>60</v>
      </c>
      <c r="AQ71" s="2" t="s">
        <v>41</v>
      </c>
      <c r="AR71">
        <v>78000</v>
      </c>
      <c r="AS71" s="2" t="str">
        <f>_xlfn.IFNA(IF(VLOOKUP(all_resi[[#This Row],[No. Waybill]],settle_reconcile[No. Waybill],1,0)="","Recon","Recon"),"-")</f>
        <v>Recon</v>
      </c>
      <c r="AT71" s="2">
        <f>all_resi[[#This Row],[Nilai COD]]-all_resi[[#This Row],[COD Fee]]-all_resi[[#This Row],[Total Biaya Setelah Diskon]]</f>
        <v>109555</v>
      </c>
      <c r="AU71" s="2">
        <f>IF(all_resi[[#This Row],[Waktu Terima]]="","",_xlfn.DAYS(all_resi[[#This Row],[Waktu Terima]],all_resi[[#This Row],[Tanggal Pengiriman]]))</f>
        <v>7</v>
      </c>
    </row>
    <row r="72" spans="1:47" x14ac:dyDescent="0.25">
      <c r="A72" s="2" t="s">
        <v>6504</v>
      </c>
      <c r="B72" s="1">
        <v>46175</v>
      </c>
      <c r="C72" s="2" t="s">
        <v>42</v>
      </c>
      <c r="D72" s="2" t="s">
        <v>43</v>
      </c>
      <c r="E72" s="2" t="s">
        <v>44</v>
      </c>
      <c r="F72" s="2" t="s">
        <v>45</v>
      </c>
      <c r="G72" s="2" t="s">
        <v>46</v>
      </c>
      <c r="H72" s="2" t="s">
        <v>80</v>
      </c>
      <c r="I72" s="2" t="s">
        <v>2356</v>
      </c>
      <c r="J72" s="2" t="s">
        <v>12194</v>
      </c>
      <c r="K72" s="2" t="s">
        <v>82</v>
      </c>
      <c r="L72" s="2" t="s">
        <v>83</v>
      </c>
      <c r="M72" s="2" t="s">
        <v>84</v>
      </c>
      <c r="N72" s="2" t="s">
        <v>2357</v>
      </c>
      <c r="O72">
        <v>1</v>
      </c>
      <c r="P72" s="2" t="s">
        <v>53</v>
      </c>
      <c r="Q72">
        <v>100</v>
      </c>
      <c r="R72">
        <v>0</v>
      </c>
      <c r="S72" s="2" t="s">
        <v>54</v>
      </c>
      <c r="T72" s="2" t="s">
        <v>55</v>
      </c>
      <c r="U72" s="2" t="s">
        <v>86</v>
      </c>
      <c r="V72" s="2"/>
      <c r="W72">
        <v>47000</v>
      </c>
      <c r="X72">
        <v>0</v>
      </c>
      <c r="Y72">
        <v>0</v>
      </c>
      <c r="Z72">
        <v>47000</v>
      </c>
      <c r="AB72" s="2" t="s">
        <v>57</v>
      </c>
      <c r="AC72">
        <v>18800</v>
      </c>
      <c r="AD72">
        <v>28200</v>
      </c>
      <c r="AE72">
        <v>114000</v>
      </c>
      <c r="AF72">
        <v>1710</v>
      </c>
      <c r="AG72" s="2" t="s">
        <v>2356</v>
      </c>
      <c r="AH72" s="2"/>
      <c r="AI72" s="1">
        <v>46180</v>
      </c>
      <c r="AJ72" s="2" t="s">
        <v>87</v>
      </c>
      <c r="AK72" s="2" t="s">
        <v>58</v>
      </c>
      <c r="AM72" s="2" t="s">
        <v>59</v>
      </c>
      <c r="AP72" s="2" t="s">
        <v>60</v>
      </c>
      <c r="AQ72" s="2" t="s">
        <v>41</v>
      </c>
      <c r="AR72">
        <v>67000</v>
      </c>
      <c r="AS72" s="2" t="str">
        <f>_xlfn.IFNA(IF(VLOOKUP(all_resi[[#This Row],[No. Waybill]],settle_reconcile[No. Waybill],1,0)="","Recon","Recon"),"-")</f>
        <v>Recon</v>
      </c>
      <c r="AT72" s="2">
        <f>all_resi[[#This Row],[Nilai COD]]-all_resi[[#This Row],[COD Fee]]-all_resi[[#This Row],[Total Biaya Setelah Diskon]]</f>
        <v>84090</v>
      </c>
      <c r="AU72" s="2">
        <f>IF(all_resi[[#This Row],[Waktu Terima]]="","",_xlfn.DAYS(all_resi[[#This Row],[Waktu Terima]],all_resi[[#This Row],[Tanggal Pengiriman]]))</f>
        <v>5</v>
      </c>
    </row>
    <row r="73" spans="1:47" x14ac:dyDescent="0.25">
      <c r="A73" s="2" t="s">
        <v>6055</v>
      </c>
      <c r="B73" s="1">
        <v>46175</v>
      </c>
      <c r="C73" s="2" t="s">
        <v>42</v>
      </c>
      <c r="D73" s="2" t="s">
        <v>43</v>
      </c>
      <c r="E73" s="2" t="s">
        <v>44</v>
      </c>
      <c r="F73" s="2" t="s">
        <v>45</v>
      </c>
      <c r="G73" s="2" t="s">
        <v>46</v>
      </c>
      <c r="H73" s="2" t="s">
        <v>47</v>
      </c>
      <c r="I73" s="2" t="s">
        <v>865</v>
      </c>
      <c r="J73" s="2" t="s">
        <v>12222</v>
      </c>
      <c r="K73" s="2" t="s">
        <v>177</v>
      </c>
      <c r="L73" s="2" t="s">
        <v>866</v>
      </c>
      <c r="M73" s="2" t="s">
        <v>867</v>
      </c>
      <c r="N73" s="2" t="s">
        <v>868</v>
      </c>
      <c r="O73">
        <v>1</v>
      </c>
      <c r="P73" s="2" t="s">
        <v>53</v>
      </c>
      <c r="Q73">
        <v>100</v>
      </c>
      <c r="R73">
        <v>0</v>
      </c>
      <c r="S73" s="2" t="s">
        <v>54</v>
      </c>
      <c r="T73" s="2" t="s">
        <v>55</v>
      </c>
      <c r="U73" s="2" t="s">
        <v>412</v>
      </c>
      <c r="V73" s="2"/>
      <c r="W73">
        <v>102000</v>
      </c>
      <c r="X73">
        <v>0</v>
      </c>
      <c r="Y73">
        <v>0</v>
      </c>
      <c r="Z73">
        <v>102000</v>
      </c>
      <c r="AB73" s="2" t="s">
        <v>57</v>
      </c>
      <c r="AC73">
        <v>40800</v>
      </c>
      <c r="AD73">
        <v>61200</v>
      </c>
      <c r="AE73">
        <v>216000</v>
      </c>
      <c r="AF73">
        <v>3240</v>
      </c>
      <c r="AG73" s="2" t="s">
        <v>865</v>
      </c>
      <c r="AH73" s="2"/>
      <c r="AI73" s="1">
        <v>46179</v>
      </c>
      <c r="AJ73" s="2"/>
      <c r="AK73" s="2" t="s">
        <v>58</v>
      </c>
      <c r="AM73" s="2" t="s">
        <v>59</v>
      </c>
      <c r="AP73" s="2" t="s">
        <v>60</v>
      </c>
      <c r="AQ73" s="2" t="s">
        <v>41</v>
      </c>
      <c r="AR73">
        <v>114000</v>
      </c>
      <c r="AS73" s="2" t="str">
        <f>_xlfn.IFNA(IF(VLOOKUP(all_resi[[#This Row],[No. Waybill]],settle_reconcile[No. Waybill],1,0)="","Recon","Recon"),"-")</f>
        <v>Recon</v>
      </c>
      <c r="AT73" s="2">
        <f>all_resi[[#This Row],[Nilai COD]]-all_resi[[#This Row],[COD Fee]]-all_resi[[#This Row],[Total Biaya Setelah Diskon]]</f>
        <v>151560</v>
      </c>
      <c r="AU73" s="2">
        <f>IF(all_resi[[#This Row],[Waktu Terima]]="","",_xlfn.DAYS(all_resi[[#This Row],[Waktu Terima]],all_resi[[#This Row],[Tanggal Pengiriman]]))</f>
        <v>4</v>
      </c>
    </row>
    <row r="74" spans="1:47" x14ac:dyDescent="0.25">
      <c r="A74" s="2" t="s">
        <v>6470</v>
      </c>
      <c r="B74" s="1">
        <v>46175</v>
      </c>
      <c r="C74" s="2" t="s">
        <v>42</v>
      </c>
      <c r="D74" s="2" t="s">
        <v>43</v>
      </c>
      <c r="E74" s="2" t="s">
        <v>44</v>
      </c>
      <c r="F74" s="2" t="s">
        <v>45</v>
      </c>
      <c r="G74" s="2" t="s">
        <v>46</v>
      </c>
      <c r="H74" s="2" t="s">
        <v>47</v>
      </c>
      <c r="I74" s="2" t="s">
        <v>2256</v>
      </c>
      <c r="J74" s="2" t="s">
        <v>12258</v>
      </c>
      <c r="K74" s="2" t="s">
        <v>75</v>
      </c>
      <c r="L74" s="2" t="s">
        <v>355</v>
      </c>
      <c r="M74" s="2" t="s">
        <v>2257</v>
      </c>
      <c r="N74" s="2" t="s">
        <v>2258</v>
      </c>
      <c r="O74">
        <v>1</v>
      </c>
      <c r="P74" s="2" t="s">
        <v>53</v>
      </c>
      <c r="Q74">
        <v>100</v>
      </c>
      <c r="R74">
        <v>0</v>
      </c>
      <c r="S74" s="2" t="s">
        <v>54</v>
      </c>
      <c r="T74" s="2" t="s">
        <v>55</v>
      </c>
      <c r="U74" s="2" t="s">
        <v>534</v>
      </c>
      <c r="V74" s="2"/>
      <c r="W74">
        <v>60000</v>
      </c>
      <c r="X74">
        <v>0</v>
      </c>
      <c r="Y74">
        <v>0</v>
      </c>
      <c r="Z74">
        <v>60000</v>
      </c>
      <c r="AB74" s="2" t="s">
        <v>57</v>
      </c>
      <c r="AC74">
        <v>24000</v>
      </c>
      <c r="AD74">
        <v>36000</v>
      </c>
      <c r="AE74">
        <v>106000</v>
      </c>
      <c r="AF74">
        <v>1590</v>
      </c>
      <c r="AG74" s="2" t="s">
        <v>2256</v>
      </c>
      <c r="AH74" s="2"/>
      <c r="AI74" s="1">
        <v>46180</v>
      </c>
      <c r="AJ74" s="2"/>
      <c r="AK74" s="2" t="s">
        <v>58</v>
      </c>
      <c r="AM74" s="2" t="s">
        <v>59</v>
      </c>
      <c r="AP74" s="2" t="s">
        <v>60</v>
      </c>
      <c r="AQ74" s="2" t="s">
        <v>41</v>
      </c>
      <c r="AR74">
        <v>46000</v>
      </c>
      <c r="AS74" s="2" t="str">
        <f>_xlfn.IFNA(IF(VLOOKUP(all_resi[[#This Row],[No. Waybill]],settle_reconcile[No. Waybill],1,0)="","Recon","Recon"),"-")</f>
        <v>Recon</v>
      </c>
      <c r="AT74" s="2">
        <f>all_resi[[#This Row],[Nilai COD]]-all_resi[[#This Row],[COD Fee]]-all_resi[[#This Row],[Total Biaya Setelah Diskon]]</f>
        <v>68410</v>
      </c>
      <c r="AU74" s="2">
        <f>IF(all_resi[[#This Row],[Waktu Terima]]="","",_xlfn.DAYS(all_resi[[#This Row],[Waktu Terima]],all_resi[[#This Row],[Tanggal Pengiriman]]))</f>
        <v>5</v>
      </c>
    </row>
    <row r="75" spans="1:47" x14ac:dyDescent="0.25">
      <c r="A75" s="2" t="s">
        <v>6085</v>
      </c>
      <c r="B75" s="1">
        <v>46175</v>
      </c>
      <c r="C75" s="2" t="s">
        <v>42</v>
      </c>
      <c r="D75" s="2" t="s">
        <v>43</v>
      </c>
      <c r="E75" s="2" t="s">
        <v>44</v>
      </c>
      <c r="F75" s="2" t="s">
        <v>45</v>
      </c>
      <c r="G75" s="2" t="s">
        <v>46</v>
      </c>
      <c r="H75" s="2" t="s">
        <v>80</v>
      </c>
      <c r="I75" s="2" t="s">
        <v>976</v>
      </c>
      <c r="J75" s="2" t="s">
        <v>12223</v>
      </c>
      <c r="K75" s="2" t="s">
        <v>82</v>
      </c>
      <c r="L75" s="2" t="s">
        <v>977</v>
      </c>
      <c r="M75" s="2" t="s">
        <v>978</v>
      </c>
      <c r="N75" s="2" t="s">
        <v>979</v>
      </c>
      <c r="O75">
        <v>1</v>
      </c>
      <c r="P75" s="2" t="s">
        <v>53</v>
      </c>
      <c r="Q75">
        <v>100</v>
      </c>
      <c r="R75">
        <v>0</v>
      </c>
      <c r="S75" s="2" t="s">
        <v>54</v>
      </c>
      <c r="T75" s="2" t="s">
        <v>55</v>
      </c>
      <c r="U75" s="2" t="s">
        <v>86</v>
      </c>
      <c r="V75" s="2"/>
      <c r="W75">
        <v>67000</v>
      </c>
      <c r="X75">
        <v>0</v>
      </c>
      <c r="Y75">
        <v>0</v>
      </c>
      <c r="Z75">
        <v>67000</v>
      </c>
      <c r="AB75" s="2" t="s">
        <v>57</v>
      </c>
      <c r="AC75">
        <v>26800</v>
      </c>
      <c r="AD75">
        <v>40200</v>
      </c>
      <c r="AE75">
        <v>139500</v>
      </c>
      <c r="AF75">
        <v>2092.5</v>
      </c>
      <c r="AG75" s="2" t="s">
        <v>517</v>
      </c>
      <c r="AH75" s="2" t="s">
        <v>149</v>
      </c>
      <c r="AI75" s="1">
        <v>46195</v>
      </c>
      <c r="AJ75" s="2" t="s">
        <v>87</v>
      </c>
      <c r="AK75" s="2" t="s">
        <v>67</v>
      </c>
      <c r="AM75" s="2" t="s">
        <v>59</v>
      </c>
      <c r="AP75" s="2" t="s">
        <v>60</v>
      </c>
      <c r="AQ75" s="2" t="s">
        <v>41</v>
      </c>
      <c r="AR75">
        <v>72500</v>
      </c>
      <c r="AS75" s="2" t="str">
        <f>_xlfn.IFNA(IF(VLOOKUP(all_resi[[#This Row],[No. Waybill]],settle_reconcile[No. Waybill],1,0)="","Recon","Recon"),"-")</f>
        <v>-</v>
      </c>
      <c r="AT75" s="2">
        <f>all_resi[[#This Row],[Nilai COD]]-all_resi[[#This Row],[COD Fee]]-all_resi[[#This Row],[Total Biaya Setelah Diskon]]</f>
        <v>97207.5</v>
      </c>
      <c r="AU75" s="2">
        <f>IF(all_resi[[#This Row],[Waktu Terima]]="","",_xlfn.DAYS(all_resi[[#This Row],[Waktu Terima]],all_resi[[#This Row],[Tanggal Pengiriman]]))</f>
        <v>20</v>
      </c>
    </row>
    <row r="76" spans="1:47" x14ac:dyDescent="0.25">
      <c r="A76" s="2" t="s">
        <v>6104</v>
      </c>
      <c r="B76" s="1">
        <v>46175</v>
      </c>
      <c r="C76" s="2" t="s">
        <v>42</v>
      </c>
      <c r="D76" s="2" t="s">
        <v>43</v>
      </c>
      <c r="E76" s="2" t="s">
        <v>44</v>
      </c>
      <c r="F76" s="2" t="s">
        <v>45</v>
      </c>
      <c r="G76" s="2" t="s">
        <v>46</v>
      </c>
      <c r="H76" s="2" t="s">
        <v>47</v>
      </c>
      <c r="I76" s="2" t="s">
        <v>1044</v>
      </c>
      <c r="J76" s="2" t="s">
        <v>12196</v>
      </c>
      <c r="K76" s="2" t="s">
        <v>156</v>
      </c>
      <c r="L76" s="2" t="s">
        <v>282</v>
      </c>
      <c r="M76" s="2" t="s">
        <v>784</v>
      </c>
      <c r="N76" s="2" t="s">
        <v>1045</v>
      </c>
      <c r="O76">
        <v>1</v>
      </c>
      <c r="P76" s="2" t="s">
        <v>53</v>
      </c>
      <c r="Q76">
        <v>100</v>
      </c>
      <c r="R76">
        <v>0</v>
      </c>
      <c r="S76" s="2" t="s">
        <v>54</v>
      </c>
      <c r="T76" s="2" t="s">
        <v>55</v>
      </c>
      <c r="U76" s="2" t="s">
        <v>576</v>
      </c>
      <c r="V76" s="2"/>
      <c r="W76">
        <v>85000</v>
      </c>
      <c r="X76">
        <v>0</v>
      </c>
      <c r="Y76">
        <v>0</v>
      </c>
      <c r="Z76">
        <v>85000</v>
      </c>
      <c r="AB76" s="2" t="s">
        <v>57</v>
      </c>
      <c r="AC76">
        <v>34000</v>
      </c>
      <c r="AD76">
        <v>51000</v>
      </c>
      <c r="AE76">
        <v>217000</v>
      </c>
      <c r="AF76">
        <v>3255</v>
      </c>
      <c r="AG76" s="2"/>
      <c r="AH76" s="2"/>
      <c r="AI76" s="1"/>
      <c r="AJ76" s="2"/>
      <c r="AK76" s="2" t="s">
        <v>67</v>
      </c>
      <c r="AM76" s="2" t="s">
        <v>59</v>
      </c>
      <c r="AP76" s="2" t="s">
        <v>60</v>
      </c>
      <c r="AQ76" s="2" t="s">
        <v>41</v>
      </c>
      <c r="AR76">
        <v>132000</v>
      </c>
      <c r="AS76" s="2" t="str">
        <f>_xlfn.IFNA(IF(VLOOKUP(all_resi[[#This Row],[No. Waybill]],settle_reconcile[No. Waybill],1,0)="","Recon","Recon"),"-")</f>
        <v>-</v>
      </c>
      <c r="AT76" s="2">
        <f>all_resi[[#This Row],[Nilai COD]]-all_resi[[#This Row],[COD Fee]]-all_resi[[#This Row],[Total Biaya Setelah Diskon]]</f>
        <v>162745</v>
      </c>
      <c r="AU76" s="2" t="str">
        <f>IF(all_resi[[#This Row],[Waktu Terima]]="","",_xlfn.DAYS(all_resi[[#This Row],[Waktu Terima]],all_resi[[#This Row],[Tanggal Pengiriman]]))</f>
        <v/>
      </c>
    </row>
    <row r="77" spans="1:47" x14ac:dyDescent="0.25">
      <c r="A77" s="2" t="s">
        <v>6100</v>
      </c>
      <c r="B77" s="1">
        <v>46175</v>
      </c>
      <c r="C77" s="2" t="s">
        <v>42</v>
      </c>
      <c r="D77" s="2" t="s">
        <v>43</v>
      </c>
      <c r="E77" s="2" t="s">
        <v>44</v>
      </c>
      <c r="F77" s="2" t="s">
        <v>45</v>
      </c>
      <c r="G77" s="2" t="s">
        <v>46</v>
      </c>
      <c r="H77" s="2" t="s">
        <v>47</v>
      </c>
      <c r="I77" s="2" t="s">
        <v>1032</v>
      </c>
      <c r="J77" s="2" t="s">
        <v>12224</v>
      </c>
      <c r="K77" s="2" t="s">
        <v>121</v>
      </c>
      <c r="L77" s="2" t="s">
        <v>232</v>
      </c>
      <c r="M77" s="2" t="s">
        <v>233</v>
      </c>
      <c r="N77" s="2" t="s">
        <v>1033</v>
      </c>
      <c r="O77">
        <v>1</v>
      </c>
      <c r="P77" s="2" t="s">
        <v>53</v>
      </c>
      <c r="Q77">
        <v>100</v>
      </c>
      <c r="R77">
        <v>0</v>
      </c>
      <c r="S77" s="2" t="s">
        <v>54</v>
      </c>
      <c r="T77" s="2" t="s">
        <v>55</v>
      </c>
      <c r="U77" s="2" t="s">
        <v>130</v>
      </c>
      <c r="V77" s="2"/>
      <c r="W77">
        <v>108000</v>
      </c>
      <c r="X77">
        <v>0</v>
      </c>
      <c r="Y77">
        <v>0</v>
      </c>
      <c r="Z77">
        <v>108000</v>
      </c>
      <c r="AB77" s="2" t="s">
        <v>57</v>
      </c>
      <c r="AC77">
        <v>43200</v>
      </c>
      <c r="AD77">
        <v>64800</v>
      </c>
      <c r="AE77">
        <v>175000</v>
      </c>
      <c r="AF77">
        <v>2625</v>
      </c>
      <c r="AG77" s="2" t="s">
        <v>7592</v>
      </c>
      <c r="AH77" s="2"/>
      <c r="AI77" s="1">
        <v>46190</v>
      </c>
      <c r="AJ77" s="2"/>
      <c r="AK77" s="2" t="s">
        <v>67</v>
      </c>
      <c r="AM77" s="2" t="s">
        <v>59</v>
      </c>
      <c r="AP77" s="2" t="s">
        <v>60</v>
      </c>
      <c r="AQ77" s="2" t="s">
        <v>41</v>
      </c>
      <c r="AR77">
        <v>67000</v>
      </c>
      <c r="AS77" s="2" t="str">
        <f>_xlfn.IFNA(IF(VLOOKUP(all_resi[[#This Row],[No. Waybill]],settle_reconcile[No. Waybill],1,0)="","Recon","Recon"),"-")</f>
        <v>-</v>
      </c>
      <c r="AT77" s="2">
        <f>all_resi[[#This Row],[Nilai COD]]-all_resi[[#This Row],[COD Fee]]-all_resi[[#This Row],[Total Biaya Setelah Diskon]]</f>
        <v>107575</v>
      </c>
      <c r="AU77" s="2">
        <f>IF(all_resi[[#This Row],[Waktu Terima]]="","",_xlfn.DAYS(all_resi[[#This Row],[Waktu Terima]],all_resi[[#This Row],[Tanggal Pengiriman]]))</f>
        <v>15</v>
      </c>
    </row>
    <row r="78" spans="1:47" x14ac:dyDescent="0.25">
      <c r="A78" s="2" t="s">
        <v>6019</v>
      </c>
      <c r="B78" s="1">
        <v>46175</v>
      </c>
      <c r="C78" s="2" t="s">
        <v>42</v>
      </c>
      <c r="D78" s="2" t="s">
        <v>43</v>
      </c>
      <c r="E78" s="2" t="s">
        <v>44</v>
      </c>
      <c r="F78" s="2" t="s">
        <v>45</v>
      </c>
      <c r="G78" s="2" t="s">
        <v>46</v>
      </c>
      <c r="H78" s="2" t="s">
        <v>47</v>
      </c>
      <c r="I78" s="2" t="s">
        <v>732</v>
      </c>
      <c r="J78" s="2" t="s">
        <v>12215</v>
      </c>
      <c r="K78" s="2" t="s">
        <v>203</v>
      </c>
      <c r="L78" s="2" t="s">
        <v>733</v>
      </c>
      <c r="M78" s="2" t="s">
        <v>734</v>
      </c>
      <c r="N78" s="2" t="s">
        <v>735</v>
      </c>
      <c r="O78">
        <v>1</v>
      </c>
      <c r="P78" s="2" t="s">
        <v>53</v>
      </c>
      <c r="Q78">
        <v>100</v>
      </c>
      <c r="R78">
        <v>0</v>
      </c>
      <c r="S78" s="2" t="s">
        <v>54</v>
      </c>
      <c r="T78" s="2" t="s">
        <v>55</v>
      </c>
      <c r="U78" s="2" t="s">
        <v>529</v>
      </c>
      <c r="V78" s="2"/>
      <c r="W78">
        <v>14000</v>
      </c>
      <c r="X78">
        <v>0</v>
      </c>
      <c r="Y78">
        <v>0</v>
      </c>
      <c r="Z78">
        <v>14000</v>
      </c>
      <c r="AB78" s="2" t="s">
        <v>57</v>
      </c>
      <c r="AC78">
        <v>5600</v>
      </c>
      <c r="AD78">
        <v>8400</v>
      </c>
      <c r="AE78">
        <v>0</v>
      </c>
      <c r="AF78">
        <v>0</v>
      </c>
      <c r="AG78" s="2" t="s">
        <v>732</v>
      </c>
      <c r="AH78" s="2"/>
      <c r="AI78" s="1">
        <v>46177</v>
      </c>
      <c r="AJ78" s="2"/>
      <c r="AK78" s="2" t="s">
        <v>58</v>
      </c>
      <c r="AM78" s="2" t="s">
        <v>59</v>
      </c>
      <c r="AP78" s="2" t="s">
        <v>60</v>
      </c>
      <c r="AQ78" s="2" t="s">
        <v>98</v>
      </c>
      <c r="AR78">
        <v>-14000</v>
      </c>
      <c r="AS78" s="2" t="str">
        <f>_xlfn.IFNA(IF(VLOOKUP(all_resi[[#This Row],[No. Waybill]],settle_reconcile[No. Waybill],1,0)="","Recon","Recon"),"-")</f>
        <v>-</v>
      </c>
      <c r="AT78" s="2">
        <f>all_resi[[#This Row],[Nilai COD]]-all_resi[[#This Row],[COD Fee]]-all_resi[[#This Row],[Total Biaya Setelah Diskon]]</f>
        <v>-8400</v>
      </c>
      <c r="AU78" s="2">
        <f>IF(all_resi[[#This Row],[Waktu Terima]]="","",_xlfn.DAYS(all_resi[[#This Row],[Waktu Terima]],all_resi[[#This Row],[Tanggal Pengiriman]]))</f>
        <v>2</v>
      </c>
    </row>
    <row r="79" spans="1:47" x14ac:dyDescent="0.25">
      <c r="A79" s="2" t="s">
        <v>6435</v>
      </c>
      <c r="B79" s="1">
        <v>46175</v>
      </c>
      <c r="C79" s="2" t="s">
        <v>42</v>
      </c>
      <c r="D79" s="2" t="s">
        <v>43</v>
      </c>
      <c r="E79" s="2" t="s">
        <v>44</v>
      </c>
      <c r="F79" s="2" t="s">
        <v>45</v>
      </c>
      <c r="G79" s="2" t="s">
        <v>46</v>
      </c>
      <c r="H79" s="2" t="s">
        <v>47</v>
      </c>
      <c r="I79" s="2" t="s">
        <v>2148</v>
      </c>
      <c r="J79" s="2" t="s">
        <v>12270</v>
      </c>
      <c r="K79" s="2" t="s">
        <v>156</v>
      </c>
      <c r="L79" s="2" t="s">
        <v>536</v>
      </c>
      <c r="M79" s="2" t="s">
        <v>2149</v>
      </c>
      <c r="N79" s="2" t="s">
        <v>2150</v>
      </c>
      <c r="O79">
        <v>1</v>
      </c>
      <c r="P79" s="2" t="s">
        <v>53</v>
      </c>
      <c r="Q79">
        <v>100</v>
      </c>
      <c r="R79">
        <v>0</v>
      </c>
      <c r="S79" s="2" t="s">
        <v>54</v>
      </c>
      <c r="T79" s="2" t="s">
        <v>55</v>
      </c>
      <c r="U79" s="2" t="s">
        <v>534</v>
      </c>
      <c r="V79" s="2"/>
      <c r="W79">
        <v>100000</v>
      </c>
      <c r="X79">
        <v>0</v>
      </c>
      <c r="Y79">
        <v>0</v>
      </c>
      <c r="Z79">
        <v>100000</v>
      </c>
      <c r="AB79" s="2" t="s">
        <v>57</v>
      </c>
      <c r="AC79">
        <v>40000</v>
      </c>
      <c r="AD79">
        <v>60000</v>
      </c>
      <c r="AE79">
        <v>153000</v>
      </c>
      <c r="AF79">
        <v>2295</v>
      </c>
      <c r="AG79" s="2" t="s">
        <v>12207</v>
      </c>
      <c r="AH79" s="2" t="s">
        <v>149</v>
      </c>
      <c r="AI79" s="1">
        <v>46197</v>
      </c>
      <c r="AJ79" s="2"/>
      <c r="AK79" s="2" t="s">
        <v>67</v>
      </c>
      <c r="AM79" s="2" t="s">
        <v>59</v>
      </c>
      <c r="AP79" s="2" t="s">
        <v>60</v>
      </c>
      <c r="AQ79" s="2" t="s">
        <v>41</v>
      </c>
      <c r="AR79">
        <v>53000</v>
      </c>
      <c r="AS79" s="2" t="str">
        <f>_xlfn.IFNA(IF(VLOOKUP(all_resi[[#This Row],[No. Waybill]],settle_reconcile[No. Waybill],1,0)="","Recon","Recon"),"-")</f>
        <v>-</v>
      </c>
      <c r="AT79" s="2">
        <f>all_resi[[#This Row],[Nilai COD]]-all_resi[[#This Row],[COD Fee]]-all_resi[[#This Row],[Total Biaya Setelah Diskon]]</f>
        <v>90705</v>
      </c>
      <c r="AU79" s="2">
        <f>IF(all_resi[[#This Row],[Waktu Terima]]="","",_xlfn.DAYS(all_resi[[#This Row],[Waktu Terima]],all_resi[[#This Row],[Tanggal Pengiriman]]))</f>
        <v>22</v>
      </c>
    </row>
    <row r="80" spans="1:47" x14ac:dyDescent="0.25">
      <c r="A80" s="2" t="s">
        <v>6001</v>
      </c>
      <c r="B80" s="1">
        <v>46175</v>
      </c>
      <c r="C80" s="2" t="s">
        <v>42</v>
      </c>
      <c r="D80" s="2" t="s">
        <v>43</v>
      </c>
      <c r="E80" s="2" t="s">
        <v>44</v>
      </c>
      <c r="F80" s="2" t="s">
        <v>45</v>
      </c>
      <c r="G80" s="2" t="s">
        <v>46</v>
      </c>
      <c r="H80" s="2" t="s">
        <v>80</v>
      </c>
      <c r="I80" s="2" t="s">
        <v>668</v>
      </c>
      <c r="J80" s="2" t="s">
        <v>12213</v>
      </c>
      <c r="K80" s="2" t="s">
        <v>177</v>
      </c>
      <c r="L80" s="2" t="s">
        <v>669</v>
      </c>
      <c r="M80" s="2" t="s">
        <v>670</v>
      </c>
      <c r="N80" s="2" t="s">
        <v>671</v>
      </c>
      <c r="O80">
        <v>1</v>
      </c>
      <c r="P80" s="2" t="s">
        <v>53</v>
      </c>
      <c r="Q80">
        <v>100</v>
      </c>
      <c r="R80">
        <v>0</v>
      </c>
      <c r="S80" s="2" t="s">
        <v>54</v>
      </c>
      <c r="T80" s="2" t="s">
        <v>55</v>
      </c>
      <c r="U80" s="2" t="s">
        <v>86</v>
      </c>
      <c r="V80" s="2"/>
      <c r="W80">
        <v>102000</v>
      </c>
      <c r="X80">
        <v>0</v>
      </c>
      <c r="Y80">
        <v>0</v>
      </c>
      <c r="Z80">
        <v>102000</v>
      </c>
      <c r="AB80" s="2" t="s">
        <v>57</v>
      </c>
      <c r="AC80">
        <v>40800</v>
      </c>
      <c r="AD80">
        <v>61200</v>
      </c>
      <c r="AE80">
        <v>171560</v>
      </c>
      <c r="AF80">
        <v>2573.4</v>
      </c>
      <c r="AG80" s="2" t="s">
        <v>668</v>
      </c>
      <c r="AH80" s="2"/>
      <c r="AI80" s="1">
        <v>46181</v>
      </c>
      <c r="AJ80" s="2" t="s">
        <v>87</v>
      </c>
      <c r="AK80" s="2" t="s">
        <v>58</v>
      </c>
      <c r="AM80" s="2" t="s">
        <v>59</v>
      </c>
      <c r="AP80" s="2" t="s">
        <v>60</v>
      </c>
      <c r="AQ80" s="2" t="s">
        <v>41</v>
      </c>
      <c r="AR80">
        <v>69560</v>
      </c>
      <c r="AS80" s="2" t="str">
        <f>_xlfn.IFNA(IF(VLOOKUP(all_resi[[#This Row],[No. Waybill]],settle_reconcile[No. Waybill],1,0)="","Recon","Recon"),"-")</f>
        <v>Recon</v>
      </c>
      <c r="AT80" s="2">
        <f>all_resi[[#This Row],[Nilai COD]]-all_resi[[#This Row],[COD Fee]]-all_resi[[#This Row],[Total Biaya Setelah Diskon]]</f>
        <v>107786.6</v>
      </c>
      <c r="AU80" s="2">
        <f>IF(all_resi[[#This Row],[Waktu Terima]]="","",_xlfn.DAYS(all_resi[[#This Row],[Waktu Terima]],all_resi[[#This Row],[Tanggal Pengiriman]]))</f>
        <v>6</v>
      </c>
    </row>
    <row r="81" spans="1:47" x14ac:dyDescent="0.25">
      <c r="A81" s="2" t="s">
        <v>6424</v>
      </c>
      <c r="B81" s="1">
        <v>46175</v>
      </c>
      <c r="C81" s="2" t="s">
        <v>42</v>
      </c>
      <c r="D81" s="2" t="s">
        <v>43</v>
      </c>
      <c r="E81" s="2" t="s">
        <v>44</v>
      </c>
      <c r="F81" s="2" t="s">
        <v>45</v>
      </c>
      <c r="G81" s="2" t="s">
        <v>46</v>
      </c>
      <c r="H81" s="2" t="s">
        <v>47</v>
      </c>
      <c r="I81" s="2" t="s">
        <v>2113</v>
      </c>
      <c r="J81" s="2" t="s">
        <v>12264</v>
      </c>
      <c r="K81" s="2" t="s">
        <v>437</v>
      </c>
      <c r="L81" s="2" t="s">
        <v>2114</v>
      </c>
      <c r="M81" s="2" t="s">
        <v>2115</v>
      </c>
      <c r="N81" s="2" t="s">
        <v>2116</v>
      </c>
      <c r="O81">
        <v>1</v>
      </c>
      <c r="P81" s="2" t="s">
        <v>53</v>
      </c>
      <c r="Q81">
        <v>100</v>
      </c>
      <c r="R81">
        <v>0</v>
      </c>
      <c r="S81" s="2" t="s">
        <v>54</v>
      </c>
      <c r="T81" s="2" t="s">
        <v>55</v>
      </c>
      <c r="U81" s="2" t="s">
        <v>352</v>
      </c>
      <c r="V81" s="2"/>
      <c r="W81">
        <v>44000</v>
      </c>
      <c r="X81">
        <v>0</v>
      </c>
      <c r="Y81">
        <v>0</v>
      </c>
      <c r="Z81">
        <v>44000</v>
      </c>
      <c r="AB81" s="2" t="s">
        <v>57</v>
      </c>
      <c r="AC81">
        <v>17600</v>
      </c>
      <c r="AD81">
        <v>26400</v>
      </c>
      <c r="AE81">
        <v>132000</v>
      </c>
      <c r="AF81">
        <v>1980</v>
      </c>
      <c r="AG81" s="2"/>
      <c r="AH81" s="2"/>
      <c r="AI81" s="1"/>
      <c r="AJ81" s="2"/>
      <c r="AK81" s="2" t="s">
        <v>67</v>
      </c>
      <c r="AM81" s="2" t="s">
        <v>59</v>
      </c>
      <c r="AP81" s="2" t="s">
        <v>60</v>
      </c>
      <c r="AQ81" s="2" t="s">
        <v>41</v>
      </c>
      <c r="AR81">
        <v>88000</v>
      </c>
      <c r="AS81" s="2" t="str">
        <f>_xlfn.IFNA(IF(VLOOKUP(all_resi[[#This Row],[No. Waybill]],settle_reconcile[No. Waybill],1,0)="","Recon","Recon"),"-")</f>
        <v>-</v>
      </c>
      <c r="AT81" s="2">
        <f>all_resi[[#This Row],[Nilai COD]]-all_resi[[#This Row],[COD Fee]]-all_resi[[#This Row],[Total Biaya Setelah Diskon]]</f>
        <v>103620</v>
      </c>
      <c r="AU81" s="2" t="str">
        <f>IF(all_resi[[#This Row],[Waktu Terima]]="","",_xlfn.DAYS(all_resi[[#This Row],[Waktu Terima]],all_resi[[#This Row],[Tanggal Pengiriman]]))</f>
        <v/>
      </c>
    </row>
    <row r="82" spans="1:47" x14ac:dyDescent="0.25">
      <c r="A82" s="2" t="s">
        <v>6110</v>
      </c>
      <c r="B82" s="1">
        <v>46175</v>
      </c>
      <c r="C82" s="2" t="s">
        <v>42</v>
      </c>
      <c r="D82" s="2" t="s">
        <v>43</v>
      </c>
      <c r="E82" s="2" t="s">
        <v>44</v>
      </c>
      <c r="F82" s="2" t="s">
        <v>45</v>
      </c>
      <c r="G82" s="2" t="s">
        <v>46</v>
      </c>
      <c r="H82" s="2" t="s">
        <v>80</v>
      </c>
      <c r="I82" s="2" t="s">
        <v>1067</v>
      </c>
      <c r="J82" s="2" t="s">
        <v>12197</v>
      </c>
      <c r="K82" s="2" t="s">
        <v>177</v>
      </c>
      <c r="L82" s="2" t="s">
        <v>178</v>
      </c>
      <c r="M82" s="2" t="s">
        <v>1068</v>
      </c>
      <c r="N82" s="2" t="s">
        <v>1069</v>
      </c>
      <c r="O82">
        <v>1</v>
      </c>
      <c r="P82" s="2" t="s">
        <v>53</v>
      </c>
      <c r="Q82">
        <v>100</v>
      </c>
      <c r="R82">
        <v>0</v>
      </c>
      <c r="S82" s="2" t="s">
        <v>54</v>
      </c>
      <c r="T82" s="2" t="s">
        <v>55</v>
      </c>
      <c r="U82" s="2" t="s">
        <v>86</v>
      </c>
      <c r="V82" s="2"/>
      <c r="W82">
        <v>72000</v>
      </c>
      <c r="X82">
        <v>0</v>
      </c>
      <c r="Y82">
        <v>0</v>
      </c>
      <c r="Z82">
        <v>72000</v>
      </c>
      <c r="AB82" s="2" t="s">
        <v>57</v>
      </c>
      <c r="AC82">
        <v>28800</v>
      </c>
      <c r="AD82">
        <v>43200</v>
      </c>
      <c r="AE82">
        <v>176000</v>
      </c>
      <c r="AF82">
        <v>2640</v>
      </c>
      <c r="AG82" s="2" t="s">
        <v>10708</v>
      </c>
      <c r="AH82" s="2" t="s">
        <v>149</v>
      </c>
      <c r="AI82" s="1">
        <v>46192</v>
      </c>
      <c r="AJ82" s="2" t="s">
        <v>87</v>
      </c>
      <c r="AK82" s="2" t="s">
        <v>67</v>
      </c>
      <c r="AM82" s="2" t="s">
        <v>59</v>
      </c>
      <c r="AP82" s="2" t="s">
        <v>60</v>
      </c>
      <c r="AQ82" s="2" t="s">
        <v>41</v>
      </c>
      <c r="AR82">
        <v>104000</v>
      </c>
      <c r="AS82" s="2" t="str">
        <f>_xlfn.IFNA(IF(VLOOKUP(all_resi[[#This Row],[No. Waybill]],settle_reconcile[No. Waybill],1,0)="","Recon","Recon"),"-")</f>
        <v>-</v>
      </c>
      <c r="AT82" s="2">
        <f>all_resi[[#This Row],[Nilai COD]]-all_resi[[#This Row],[COD Fee]]-all_resi[[#This Row],[Total Biaya Setelah Diskon]]</f>
        <v>130160</v>
      </c>
      <c r="AU82" s="2">
        <f>IF(all_resi[[#This Row],[Waktu Terima]]="","",_xlfn.DAYS(all_resi[[#This Row],[Waktu Terima]],all_resi[[#This Row],[Tanggal Pengiriman]]))</f>
        <v>17</v>
      </c>
    </row>
    <row r="83" spans="1:47" x14ac:dyDescent="0.25">
      <c r="A83" s="2" t="s">
        <v>6439</v>
      </c>
      <c r="B83" s="1">
        <v>46175</v>
      </c>
      <c r="C83" s="2" t="s">
        <v>42</v>
      </c>
      <c r="D83" s="2" t="s">
        <v>43</v>
      </c>
      <c r="E83" s="2" t="s">
        <v>44</v>
      </c>
      <c r="F83" s="2" t="s">
        <v>45</v>
      </c>
      <c r="G83" s="2" t="s">
        <v>46</v>
      </c>
      <c r="H83" s="2" t="s">
        <v>80</v>
      </c>
      <c r="I83" s="2" t="s">
        <v>2159</v>
      </c>
      <c r="J83" s="2" t="s">
        <v>12269</v>
      </c>
      <c r="K83" s="2" t="s">
        <v>177</v>
      </c>
      <c r="L83" s="2" t="s">
        <v>807</v>
      </c>
      <c r="M83" s="2" t="s">
        <v>2160</v>
      </c>
      <c r="N83" s="2" t="s">
        <v>2161</v>
      </c>
      <c r="O83">
        <v>1</v>
      </c>
      <c r="P83" s="2" t="s">
        <v>53</v>
      </c>
      <c r="Q83">
        <v>100</v>
      </c>
      <c r="R83">
        <v>0</v>
      </c>
      <c r="S83" s="2" t="s">
        <v>54</v>
      </c>
      <c r="T83" s="2" t="s">
        <v>55</v>
      </c>
      <c r="U83" s="2" t="s">
        <v>86</v>
      </c>
      <c r="V83" s="2"/>
      <c r="W83">
        <v>64000</v>
      </c>
      <c r="X83">
        <v>0</v>
      </c>
      <c r="Y83">
        <v>0</v>
      </c>
      <c r="Z83">
        <v>64000</v>
      </c>
      <c r="AB83" s="2" t="s">
        <v>57</v>
      </c>
      <c r="AC83">
        <v>25600</v>
      </c>
      <c r="AD83">
        <v>38400</v>
      </c>
      <c r="AE83">
        <v>137000</v>
      </c>
      <c r="AF83">
        <v>2055</v>
      </c>
      <c r="AG83" s="2" t="s">
        <v>2159</v>
      </c>
      <c r="AH83" s="2"/>
      <c r="AI83" s="1">
        <v>46180</v>
      </c>
      <c r="AJ83" s="2" t="s">
        <v>87</v>
      </c>
      <c r="AK83" s="2" t="s">
        <v>58</v>
      </c>
      <c r="AM83" s="2" t="s">
        <v>59</v>
      </c>
      <c r="AP83" s="2" t="s">
        <v>60</v>
      </c>
      <c r="AQ83" s="2" t="s">
        <v>41</v>
      </c>
      <c r="AR83">
        <v>73000</v>
      </c>
      <c r="AS83" s="2" t="str">
        <f>_xlfn.IFNA(IF(VLOOKUP(all_resi[[#This Row],[No. Waybill]],settle_reconcile[No. Waybill],1,0)="","Recon","Recon"),"-")</f>
        <v>Recon</v>
      </c>
      <c r="AT83" s="2">
        <f>all_resi[[#This Row],[Nilai COD]]-all_resi[[#This Row],[COD Fee]]-all_resi[[#This Row],[Total Biaya Setelah Diskon]]</f>
        <v>96545</v>
      </c>
      <c r="AU83" s="2">
        <f>IF(all_resi[[#This Row],[Waktu Terima]]="","",_xlfn.DAYS(all_resi[[#This Row],[Waktu Terima]],all_resi[[#This Row],[Tanggal Pengiriman]]))</f>
        <v>5</v>
      </c>
    </row>
    <row r="84" spans="1:47" x14ac:dyDescent="0.25">
      <c r="A84" s="2" t="s">
        <v>6450</v>
      </c>
      <c r="B84" s="1">
        <v>46175</v>
      </c>
      <c r="C84" s="2" t="s">
        <v>42</v>
      </c>
      <c r="D84" s="2" t="s">
        <v>43</v>
      </c>
      <c r="E84" s="2" t="s">
        <v>44</v>
      </c>
      <c r="F84" s="2" t="s">
        <v>45</v>
      </c>
      <c r="G84" s="2" t="s">
        <v>46</v>
      </c>
      <c r="H84" s="2" t="s">
        <v>47</v>
      </c>
      <c r="I84" s="2" t="s">
        <v>2193</v>
      </c>
      <c r="J84" s="2" t="s">
        <v>12257</v>
      </c>
      <c r="K84" s="2" t="s">
        <v>126</v>
      </c>
      <c r="L84" s="2" t="s">
        <v>1468</v>
      </c>
      <c r="M84" s="2" t="s">
        <v>2194</v>
      </c>
      <c r="N84" s="2" t="s">
        <v>2195</v>
      </c>
      <c r="O84">
        <v>1</v>
      </c>
      <c r="P84" s="2" t="s">
        <v>53</v>
      </c>
      <c r="Q84">
        <v>100</v>
      </c>
      <c r="R84">
        <v>0</v>
      </c>
      <c r="S84" s="2" t="s">
        <v>54</v>
      </c>
      <c r="T84" s="2" t="s">
        <v>55</v>
      </c>
      <c r="U84" s="2" t="s">
        <v>250</v>
      </c>
      <c r="V84" s="2"/>
      <c r="W84">
        <v>60000</v>
      </c>
      <c r="X84">
        <v>0</v>
      </c>
      <c r="Y84">
        <v>0</v>
      </c>
      <c r="Z84">
        <v>60000</v>
      </c>
      <c r="AB84" s="2" t="s">
        <v>57</v>
      </c>
      <c r="AC84">
        <v>24000</v>
      </c>
      <c r="AD84">
        <v>36000</v>
      </c>
      <c r="AE84">
        <v>126000</v>
      </c>
      <c r="AF84">
        <v>1890</v>
      </c>
      <c r="AG84" s="2" t="s">
        <v>10706</v>
      </c>
      <c r="AH84" s="2" t="s">
        <v>149</v>
      </c>
      <c r="AI84" s="1">
        <v>46190</v>
      </c>
      <c r="AJ84" s="2"/>
      <c r="AK84" s="2" t="s">
        <v>67</v>
      </c>
      <c r="AM84" s="2" t="s">
        <v>59</v>
      </c>
      <c r="AP84" s="2" t="s">
        <v>60</v>
      </c>
      <c r="AQ84" s="2" t="s">
        <v>41</v>
      </c>
      <c r="AR84">
        <v>66000</v>
      </c>
      <c r="AS84" s="2" t="str">
        <f>_xlfn.IFNA(IF(VLOOKUP(all_resi[[#This Row],[No. Waybill]],settle_reconcile[No. Waybill],1,0)="","Recon","Recon"),"-")</f>
        <v>-</v>
      </c>
      <c r="AT84" s="2">
        <f>all_resi[[#This Row],[Nilai COD]]-all_resi[[#This Row],[COD Fee]]-all_resi[[#This Row],[Total Biaya Setelah Diskon]]</f>
        <v>88110</v>
      </c>
      <c r="AU84" s="2">
        <f>IF(all_resi[[#This Row],[Waktu Terima]]="","",_xlfn.DAYS(all_resi[[#This Row],[Waktu Terima]],all_resi[[#This Row],[Tanggal Pengiriman]]))</f>
        <v>15</v>
      </c>
    </row>
    <row r="85" spans="1:47" x14ac:dyDescent="0.25">
      <c r="A85" s="2" t="s">
        <v>6031</v>
      </c>
      <c r="B85" s="1">
        <v>46175</v>
      </c>
      <c r="C85" s="2" t="s">
        <v>42</v>
      </c>
      <c r="D85" s="2" t="s">
        <v>43</v>
      </c>
      <c r="E85" s="2" t="s">
        <v>44</v>
      </c>
      <c r="F85" s="2" t="s">
        <v>45</v>
      </c>
      <c r="G85" s="2" t="s">
        <v>46</v>
      </c>
      <c r="H85" s="2" t="s">
        <v>47</v>
      </c>
      <c r="I85" s="2" t="s">
        <v>779</v>
      </c>
      <c r="J85" s="2" t="s">
        <v>12226</v>
      </c>
      <c r="K85" s="2" t="s">
        <v>595</v>
      </c>
      <c r="L85" s="2" t="s">
        <v>780</v>
      </c>
      <c r="M85" s="2" t="s">
        <v>781</v>
      </c>
      <c r="N85" s="2" t="s">
        <v>782</v>
      </c>
      <c r="O85">
        <v>1</v>
      </c>
      <c r="P85" s="2" t="s">
        <v>53</v>
      </c>
      <c r="Q85">
        <v>100</v>
      </c>
      <c r="R85">
        <v>0</v>
      </c>
      <c r="S85" s="2" t="s">
        <v>54</v>
      </c>
      <c r="T85" s="2" t="s">
        <v>55</v>
      </c>
      <c r="U85" s="2" t="s">
        <v>603</v>
      </c>
      <c r="V85" s="2"/>
      <c r="W85">
        <v>109000</v>
      </c>
      <c r="X85">
        <v>0</v>
      </c>
      <c r="Y85">
        <v>0</v>
      </c>
      <c r="Z85">
        <v>109000</v>
      </c>
      <c r="AB85" s="2" t="s">
        <v>57</v>
      </c>
      <c r="AC85">
        <v>43600</v>
      </c>
      <c r="AD85">
        <v>65400</v>
      </c>
      <c r="AE85">
        <v>263000</v>
      </c>
      <c r="AF85">
        <v>3945</v>
      </c>
      <c r="AG85" s="2" t="s">
        <v>11421</v>
      </c>
      <c r="AH85" s="2" t="s">
        <v>149</v>
      </c>
      <c r="AI85" s="1">
        <v>46193</v>
      </c>
      <c r="AJ85" s="2"/>
      <c r="AK85" s="2" t="s">
        <v>67</v>
      </c>
      <c r="AM85" s="2" t="s">
        <v>59</v>
      </c>
      <c r="AP85" s="2" t="s">
        <v>60</v>
      </c>
      <c r="AQ85" s="2" t="s">
        <v>41</v>
      </c>
      <c r="AR85">
        <v>154000</v>
      </c>
      <c r="AS85" s="2" t="str">
        <f>_xlfn.IFNA(IF(VLOOKUP(all_resi[[#This Row],[No. Waybill]],settle_reconcile[No. Waybill],1,0)="","Recon","Recon"),"-")</f>
        <v>-</v>
      </c>
      <c r="AT85" s="2">
        <f>all_resi[[#This Row],[Nilai COD]]-all_resi[[#This Row],[COD Fee]]-all_resi[[#This Row],[Total Biaya Setelah Diskon]]</f>
        <v>193655</v>
      </c>
      <c r="AU85" s="2">
        <f>IF(all_resi[[#This Row],[Waktu Terima]]="","",_xlfn.DAYS(all_resi[[#This Row],[Waktu Terima]],all_resi[[#This Row],[Tanggal Pengiriman]]))</f>
        <v>18</v>
      </c>
    </row>
    <row r="86" spans="1:47" x14ac:dyDescent="0.25">
      <c r="A86" s="2" t="s">
        <v>6456</v>
      </c>
      <c r="B86" s="1">
        <v>46175</v>
      </c>
      <c r="C86" s="2" t="s">
        <v>42</v>
      </c>
      <c r="D86" s="2" t="s">
        <v>43</v>
      </c>
      <c r="E86" s="2" t="s">
        <v>44</v>
      </c>
      <c r="F86" s="2" t="s">
        <v>45</v>
      </c>
      <c r="G86" s="2" t="s">
        <v>46</v>
      </c>
      <c r="H86" s="2" t="s">
        <v>47</v>
      </c>
      <c r="I86" s="2" t="s">
        <v>2210</v>
      </c>
      <c r="J86" s="2" t="s">
        <v>12253</v>
      </c>
      <c r="K86" s="2" t="s">
        <v>156</v>
      </c>
      <c r="L86" s="2" t="s">
        <v>2211</v>
      </c>
      <c r="M86" s="2" t="s">
        <v>2212</v>
      </c>
      <c r="N86" s="2" t="s">
        <v>2213</v>
      </c>
      <c r="O86">
        <v>1</v>
      </c>
      <c r="P86" s="2" t="s">
        <v>53</v>
      </c>
      <c r="Q86">
        <v>100</v>
      </c>
      <c r="R86">
        <v>0</v>
      </c>
      <c r="S86" s="2" t="s">
        <v>54</v>
      </c>
      <c r="T86" s="2" t="s">
        <v>55</v>
      </c>
      <c r="U86" s="2" t="s">
        <v>412</v>
      </c>
      <c r="V86" s="2"/>
      <c r="W86">
        <v>80000</v>
      </c>
      <c r="X86">
        <v>0</v>
      </c>
      <c r="Y86">
        <v>0</v>
      </c>
      <c r="Z86">
        <v>80000</v>
      </c>
      <c r="AB86" s="2" t="s">
        <v>57</v>
      </c>
      <c r="AC86">
        <v>32000</v>
      </c>
      <c r="AD86">
        <v>48000</v>
      </c>
      <c r="AE86">
        <v>231000</v>
      </c>
      <c r="AF86">
        <v>3465</v>
      </c>
      <c r="AG86" s="2"/>
      <c r="AH86" s="2"/>
      <c r="AI86" s="1"/>
      <c r="AJ86" s="2"/>
      <c r="AK86" s="2" t="s">
        <v>67</v>
      </c>
      <c r="AM86" s="2" t="s">
        <v>59</v>
      </c>
      <c r="AP86" s="2" t="s">
        <v>60</v>
      </c>
      <c r="AQ86" s="2" t="s">
        <v>41</v>
      </c>
      <c r="AR86">
        <v>151000</v>
      </c>
      <c r="AS86" s="2" t="str">
        <f>_xlfn.IFNA(IF(VLOOKUP(all_resi[[#This Row],[No. Waybill]],settle_reconcile[No. Waybill],1,0)="","Recon","Recon"),"-")</f>
        <v>-</v>
      </c>
      <c r="AT86" s="2">
        <f>all_resi[[#This Row],[Nilai COD]]-all_resi[[#This Row],[COD Fee]]-all_resi[[#This Row],[Total Biaya Setelah Diskon]]</f>
        <v>179535</v>
      </c>
      <c r="AU86" s="2" t="str">
        <f>IF(all_resi[[#This Row],[Waktu Terima]]="","",_xlfn.DAYS(all_resi[[#This Row],[Waktu Terima]],all_resi[[#This Row],[Tanggal Pengiriman]]))</f>
        <v/>
      </c>
    </row>
    <row r="87" spans="1:47" x14ac:dyDescent="0.25">
      <c r="A87" s="2" t="s">
        <v>6091</v>
      </c>
      <c r="B87" s="1">
        <v>46175</v>
      </c>
      <c r="C87" s="2" t="s">
        <v>42</v>
      </c>
      <c r="D87" s="2" t="s">
        <v>43</v>
      </c>
      <c r="E87" s="2" t="s">
        <v>44</v>
      </c>
      <c r="F87" s="2" t="s">
        <v>45</v>
      </c>
      <c r="G87" s="2" t="s">
        <v>46</v>
      </c>
      <c r="H87" s="2" t="s">
        <v>80</v>
      </c>
      <c r="I87" s="2" t="s">
        <v>997</v>
      </c>
      <c r="J87" s="2" t="s">
        <v>12225</v>
      </c>
      <c r="K87" s="2" t="s">
        <v>75</v>
      </c>
      <c r="L87" s="2" t="s">
        <v>393</v>
      </c>
      <c r="M87" s="2" t="s">
        <v>998</v>
      </c>
      <c r="N87" s="2" t="s">
        <v>999</v>
      </c>
      <c r="O87">
        <v>1</v>
      </c>
      <c r="P87" s="2" t="s">
        <v>53</v>
      </c>
      <c r="Q87">
        <v>100</v>
      </c>
      <c r="R87">
        <v>0</v>
      </c>
      <c r="S87" s="2" t="s">
        <v>54</v>
      </c>
      <c r="T87" s="2" t="s">
        <v>55</v>
      </c>
      <c r="U87" s="2" t="s">
        <v>1000</v>
      </c>
      <c r="V87" s="2"/>
      <c r="W87">
        <v>60000</v>
      </c>
      <c r="X87">
        <v>0</v>
      </c>
      <c r="Y87">
        <v>0</v>
      </c>
      <c r="Z87">
        <v>60000</v>
      </c>
      <c r="AB87" s="2" t="s">
        <v>57</v>
      </c>
      <c r="AC87">
        <v>24000</v>
      </c>
      <c r="AD87">
        <v>36000</v>
      </c>
      <c r="AE87">
        <v>153000</v>
      </c>
      <c r="AF87">
        <v>2295</v>
      </c>
      <c r="AG87" s="2" t="s">
        <v>997</v>
      </c>
      <c r="AH87" s="2"/>
      <c r="AI87" s="1">
        <v>46180</v>
      </c>
      <c r="AJ87" s="2" t="s">
        <v>87</v>
      </c>
      <c r="AK87" s="2" t="s">
        <v>58</v>
      </c>
      <c r="AM87" s="2" t="s">
        <v>59</v>
      </c>
      <c r="AP87" s="2" t="s">
        <v>60</v>
      </c>
      <c r="AQ87" s="2" t="s">
        <v>41</v>
      </c>
      <c r="AR87">
        <v>93000</v>
      </c>
      <c r="AS87" s="2" t="str">
        <f>_xlfn.IFNA(IF(VLOOKUP(all_resi[[#This Row],[No. Waybill]],settle_reconcile[No. Waybill],1,0)="","Recon","Recon"),"-")</f>
        <v>Recon</v>
      </c>
      <c r="AT87" s="2">
        <f>all_resi[[#This Row],[Nilai COD]]-all_resi[[#This Row],[COD Fee]]-all_resi[[#This Row],[Total Biaya Setelah Diskon]]</f>
        <v>114705</v>
      </c>
      <c r="AU87" s="2">
        <f>IF(all_resi[[#This Row],[Waktu Terima]]="","",_xlfn.DAYS(all_resi[[#This Row],[Waktu Terima]],all_resi[[#This Row],[Tanggal Pengiriman]]))</f>
        <v>5</v>
      </c>
    </row>
    <row r="88" spans="1:47" x14ac:dyDescent="0.25">
      <c r="A88" s="2" t="s">
        <v>6440</v>
      </c>
      <c r="B88" s="1">
        <v>46175</v>
      </c>
      <c r="C88" s="2" t="s">
        <v>42</v>
      </c>
      <c r="D88" s="2" t="s">
        <v>43</v>
      </c>
      <c r="E88" s="2" t="s">
        <v>44</v>
      </c>
      <c r="F88" s="2" t="s">
        <v>45</v>
      </c>
      <c r="G88" s="2" t="s">
        <v>46</v>
      </c>
      <c r="H88" s="2" t="s">
        <v>80</v>
      </c>
      <c r="I88" s="2" t="s">
        <v>2162</v>
      </c>
      <c r="J88" s="2" t="s">
        <v>12256</v>
      </c>
      <c r="K88" s="2" t="s">
        <v>116</v>
      </c>
      <c r="L88" s="2" t="s">
        <v>2163</v>
      </c>
      <c r="M88" s="2" t="s">
        <v>2164</v>
      </c>
      <c r="N88" s="2" t="s">
        <v>2165</v>
      </c>
      <c r="O88">
        <v>1</v>
      </c>
      <c r="P88" s="2" t="s">
        <v>53</v>
      </c>
      <c r="Q88">
        <v>100</v>
      </c>
      <c r="R88">
        <v>0</v>
      </c>
      <c r="S88" s="2" t="s">
        <v>54</v>
      </c>
      <c r="T88" s="2" t="s">
        <v>55</v>
      </c>
      <c r="U88" s="2" t="s">
        <v>86</v>
      </c>
      <c r="V88" s="2"/>
      <c r="W88">
        <v>15000</v>
      </c>
      <c r="X88">
        <v>0</v>
      </c>
      <c r="Y88">
        <v>0</v>
      </c>
      <c r="Z88">
        <v>15000</v>
      </c>
      <c r="AB88" s="2" t="s">
        <v>57</v>
      </c>
      <c r="AC88">
        <v>9000</v>
      </c>
      <c r="AD88">
        <v>6000</v>
      </c>
      <c r="AE88">
        <v>73500</v>
      </c>
      <c r="AF88">
        <v>1102.5</v>
      </c>
      <c r="AG88" s="2" t="s">
        <v>2162</v>
      </c>
      <c r="AH88" s="2"/>
      <c r="AI88" s="1">
        <v>46176</v>
      </c>
      <c r="AJ88" s="2" t="s">
        <v>87</v>
      </c>
      <c r="AK88" s="2" t="s">
        <v>58</v>
      </c>
      <c r="AM88" s="2" t="s">
        <v>59</v>
      </c>
      <c r="AP88" s="2" t="s">
        <v>60</v>
      </c>
      <c r="AQ88" s="2" t="s">
        <v>41</v>
      </c>
      <c r="AR88">
        <v>58500</v>
      </c>
      <c r="AS88" s="2" t="str">
        <f>_xlfn.IFNA(IF(VLOOKUP(all_resi[[#This Row],[No. Waybill]],settle_reconcile[No. Waybill],1,0)="","Recon","Recon"),"-")</f>
        <v>Recon</v>
      </c>
      <c r="AT88" s="2">
        <f>all_resi[[#This Row],[Nilai COD]]-all_resi[[#This Row],[COD Fee]]-all_resi[[#This Row],[Total Biaya Setelah Diskon]]</f>
        <v>66397.5</v>
      </c>
      <c r="AU88" s="2">
        <f>IF(all_resi[[#This Row],[Waktu Terima]]="","",_xlfn.DAYS(all_resi[[#This Row],[Waktu Terima]],all_resi[[#This Row],[Tanggal Pengiriman]]))</f>
        <v>1</v>
      </c>
    </row>
    <row r="89" spans="1:47" x14ac:dyDescent="0.25">
      <c r="A89" s="2" t="s">
        <v>6023</v>
      </c>
      <c r="B89" s="1">
        <v>46175</v>
      </c>
      <c r="C89" s="2" t="s">
        <v>42</v>
      </c>
      <c r="D89" s="2" t="s">
        <v>43</v>
      </c>
      <c r="E89" s="2" t="s">
        <v>44</v>
      </c>
      <c r="F89" s="2" t="s">
        <v>45</v>
      </c>
      <c r="G89" s="2" t="s">
        <v>46</v>
      </c>
      <c r="H89" s="2" t="s">
        <v>47</v>
      </c>
      <c r="I89" s="2" t="s">
        <v>748</v>
      </c>
      <c r="J89" s="2" t="s">
        <v>12214</v>
      </c>
      <c r="K89" s="2" t="s">
        <v>183</v>
      </c>
      <c r="L89" s="2" t="s">
        <v>337</v>
      </c>
      <c r="M89" s="2" t="s">
        <v>749</v>
      </c>
      <c r="N89" s="2" t="s">
        <v>750</v>
      </c>
      <c r="O89">
        <v>1</v>
      </c>
      <c r="P89" s="2" t="s">
        <v>53</v>
      </c>
      <c r="Q89">
        <v>100</v>
      </c>
      <c r="R89">
        <v>0</v>
      </c>
      <c r="S89" s="2" t="s">
        <v>54</v>
      </c>
      <c r="T89" s="2" t="s">
        <v>55</v>
      </c>
      <c r="U89" s="2" t="s">
        <v>250</v>
      </c>
      <c r="V89" s="2"/>
      <c r="W89">
        <v>91000</v>
      </c>
      <c r="X89">
        <v>0</v>
      </c>
      <c r="Y89">
        <v>0</v>
      </c>
      <c r="Z89">
        <v>91000</v>
      </c>
      <c r="AB89" s="2" t="s">
        <v>57</v>
      </c>
      <c r="AC89">
        <v>36400</v>
      </c>
      <c r="AD89">
        <v>54600</v>
      </c>
      <c r="AE89">
        <v>179900</v>
      </c>
      <c r="AF89">
        <v>2698.5</v>
      </c>
      <c r="AG89" s="2" t="s">
        <v>748</v>
      </c>
      <c r="AH89" s="2"/>
      <c r="AI89" s="1">
        <v>46181</v>
      </c>
      <c r="AJ89" s="2"/>
      <c r="AK89" s="2" t="s">
        <v>58</v>
      </c>
      <c r="AM89" s="2" t="s">
        <v>59</v>
      </c>
      <c r="AP89" s="2" t="s">
        <v>60</v>
      </c>
      <c r="AQ89" s="2" t="s">
        <v>41</v>
      </c>
      <c r="AR89">
        <v>88900</v>
      </c>
      <c r="AS89" s="2" t="str">
        <f>_xlfn.IFNA(IF(VLOOKUP(all_resi[[#This Row],[No. Waybill]],settle_reconcile[No. Waybill],1,0)="","Recon","Recon"),"-")</f>
        <v>Recon</v>
      </c>
      <c r="AT89" s="2">
        <f>all_resi[[#This Row],[Nilai COD]]-all_resi[[#This Row],[COD Fee]]-all_resi[[#This Row],[Total Biaya Setelah Diskon]]</f>
        <v>122601.5</v>
      </c>
      <c r="AU89" s="2">
        <f>IF(all_resi[[#This Row],[Waktu Terima]]="","",_xlfn.DAYS(all_resi[[#This Row],[Waktu Terima]],all_resi[[#This Row],[Tanggal Pengiriman]]))</f>
        <v>6</v>
      </c>
    </row>
    <row r="90" spans="1:47" x14ac:dyDescent="0.25">
      <c r="A90" s="2" t="s">
        <v>6025</v>
      </c>
      <c r="B90" s="1">
        <v>46175</v>
      </c>
      <c r="C90" s="2" t="s">
        <v>42</v>
      </c>
      <c r="D90" s="2" t="s">
        <v>43</v>
      </c>
      <c r="E90" s="2" t="s">
        <v>44</v>
      </c>
      <c r="F90" s="2" t="s">
        <v>45</v>
      </c>
      <c r="G90" s="2" t="s">
        <v>46</v>
      </c>
      <c r="H90" s="2" t="s">
        <v>47</v>
      </c>
      <c r="I90" s="2" t="s">
        <v>754</v>
      </c>
      <c r="J90" s="2" t="s">
        <v>12227</v>
      </c>
      <c r="K90" s="2" t="s">
        <v>177</v>
      </c>
      <c r="L90" s="2" t="s">
        <v>247</v>
      </c>
      <c r="M90" s="2" t="s">
        <v>755</v>
      </c>
      <c r="N90" s="2" t="s">
        <v>756</v>
      </c>
      <c r="O90">
        <v>1</v>
      </c>
      <c r="P90" s="2" t="s">
        <v>53</v>
      </c>
      <c r="Q90">
        <v>100</v>
      </c>
      <c r="R90">
        <v>0</v>
      </c>
      <c r="S90" s="2" t="s">
        <v>54</v>
      </c>
      <c r="T90" s="2" t="s">
        <v>55</v>
      </c>
      <c r="U90" s="2" t="s">
        <v>250</v>
      </c>
      <c r="V90" s="2"/>
      <c r="W90">
        <v>80000</v>
      </c>
      <c r="X90">
        <v>0</v>
      </c>
      <c r="Y90">
        <v>0</v>
      </c>
      <c r="Z90">
        <v>80000</v>
      </c>
      <c r="AB90" s="2" t="s">
        <v>57</v>
      </c>
      <c r="AC90">
        <v>32000</v>
      </c>
      <c r="AD90">
        <v>48000</v>
      </c>
      <c r="AE90">
        <v>171000</v>
      </c>
      <c r="AF90">
        <v>2565</v>
      </c>
      <c r="AG90" s="2" t="s">
        <v>894</v>
      </c>
      <c r="AH90" s="2" t="s">
        <v>149</v>
      </c>
      <c r="AI90" s="1">
        <v>46195</v>
      </c>
      <c r="AJ90" s="2"/>
      <c r="AK90" s="2" t="s">
        <v>67</v>
      </c>
      <c r="AM90" s="2" t="s">
        <v>59</v>
      </c>
      <c r="AP90" s="2" t="s">
        <v>60</v>
      </c>
      <c r="AQ90" s="2" t="s">
        <v>41</v>
      </c>
      <c r="AR90">
        <v>91000</v>
      </c>
      <c r="AS90" s="2" t="str">
        <f>_xlfn.IFNA(IF(VLOOKUP(all_resi[[#This Row],[No. Waybill]],settle_reconcile[No. Waybill],1,0)="","Recon","Recon"),"-")</f>
        <v>-</v>
      </c>
      <c r="AT90" s="2">
        <f>all_resi[[#This Row],[Nilai COD]]-all_resi[[#This Row],[COD Fee]]-all_resi[[#This Row],[Total Biaya Setelah Diskon]]</f>
        <v>120435</v>
      </c>
      <c r="AU90" s="2">
        <f>IF(all_resi[[#This Row],[Waktu Terima]]="","",_xlfn.DAYS(all_resi[[#This Row],[Waktu Terima]],all_resi[[#This Row],[Tanggal Pengiriman]]))</f>
        <v>20</v>
      </c>
    </row>
    <row r="91" spans="1:47" x14ac:dyDescent="0.25">
      <c r="A91" s="2" t="s">
        <v>6281</v>
      </c>
      <c r="B91" s="1">
        <v>46175</v>
      </c>
      <c r="C91" s="2" t="s">
        <v>42</v>
      </c>
      <c r="D91" s="2" t="s">
        <v>43</v>
      </c>
      <c r="E91" s="2" t="s">
        <v>44</v>
      </c>
      <c r="F91" s="2" t="s">
        <v>45</v>
      </c>
      <c r="G91" s="2" t="s">
        <v>46</v>
      </c>
      <c r="H91" s="2" t="s">
        <v>47</v>
      </c>
      <c r="I91" s="2" t="s">
        <v>1653</v>
      </c>
      <c r="J91" s="2" t="s">
        <v>12252</v>
      </c>
      <c r="K91" s="2" t="s">
        <v>177</v>
      </c>
      <c r="L91" s="2" t="s">
        <v>1333</v>
      </c>
      <c r="M91" s="2" t="s">
        <v>1654</v>
      </c>
      <c r="N91" s="2" t="s">
        <v>1655</v>
      </c>
      <c r="O91">
        <v>1</v>
      </c>
      <c r="P91" s="2" t="s">
        <v>53</v>
      </c>
      <c r="Q91">
        <v>100</v>
      </c>
      <c r="R91">
        <v>0</v>
      </c>
      <c r="S91" s="2" t="s">
        <v>54</v>
      </c>
      <c r="T91" s="2" t="s">
        <v>55</v>
      </c>
      <c r="U91" s="2" t="s">
        <v>603</v>
      </c>
      <c r="V91" s="2"/>
      <c r="W91">
        <v>87000</v>
      </c>
      <c r="X91">
        <v>0</v>
      </c>
      <c r="Y91">
        <v>0</v>
      </c>
      <c r="Z91">
        <v>87000</v>
      </c>
      <c r="AB91" s="2" t="s">
        <v>57</v>
      </c>
      <c r="AC91">
        <v>34800</v>
      </c>
      <c r="AD91">
        <v>52200</v>
      </c>
      <c r="AE91">
        <v>204000</v>
      </c>
      <c r="AF91">
        <v>3060</v>
      </c>
      <c r="AG91" s="2" t="s">
        <v>7592</v>
      </c>
      <c r="AH91" s="2"/>
      <c r="AI91" s="1">
        <v>46190</v>
      </c>
      <c r="AJ91" s="2"/>
      <c r="AK91" s="2" t="s">
        <v>67</v>
      </c>
      <c r="AM91" s="2" t="s">
        <v>59</v>
      </c>
      <c r="AP91" s="2" t="s">
        <v>60</v>
      </c>
      <c r="AQ91" s="2" t="s">
        <v>41</v>
      </c>
      <c r="AR91">
        <v>117000</v>
      </c>
      <c r="AS91" s="2" t="str">
        <f>_xlfn.IFNA(IF(VLOOKUP(all_resi[[#This Row],[No. Waybill]],settle_reconcile[No. Waybill],1,0)="","Recon","Recon"),"-")</f>
        <v>-</v>
      </c>
      <c r="AT91" s="2">
        <f>all_resi[[#This Row],[Nilai COD]]-all_resi[[#This Row],[COD Fee]]-all_resi[[#This Row],[Total Biaya Setelah Diskon]]</f>
        <v>148740</v>
      </c>
      <c r="AU91" s="2">
        <f>IF(all_resi[[#This Row],[Waktu Terima]]="","",_xlfn.DAYS(all_resi[[#This Row],[Waktu Terima]],all_resi[[#This Row],[Tanggal Pengiriman]]))</f>
        <v>15</v>
      </c>
    </row>
    <row r="92" spans="1:47" x14ac:dyDescent="0.25">
      <c r="A92" s="2" t="s">
        <v>6325</v>
      </c>
      <c r="B92" s="1">
        <v>46175</v>
      </c>
      <c r="C92" s="2" t="s">
        <v>42</v>
      </c>
      <c r="D92" s="2" t="s">
        <v>43</v>
      </c>
      <c r="E92" s="2" t="s">
        <v>44</v>
      </c>
      <c r="F92" s="2" t="s">
        <v>45</v>
      </c>
      <c r="G92" s="2" t="s">
        <v>46</v>
      </c>
      <c r="H92" s="2" t="s">
        <v>47</v>
      </c>
      <c r="I92" s="2" t="s">
        <v>1798</v>
      </c>
      <c r="J92" s="2" t="s">
        <v>12243</v>
      </c>
      <c r="K92" s="2" t="s">
        <v>116</v>
      </c>
      <c r="L92" s="2" t="s">
        <v>830</v>
      </c>
      <c r="M92" s="2" t="s">
        <v>1799</v>
      </c>
      <c r="N92" s="2" t="s">
        <v>1800</v>
      </c>
      <c r="O92">
        <v>1</v>
      </c>
      <c r="P92" s="2" t="s">
        <v>53</v>
      </c>
      <c r="Q92">
        <v>100</v>
      </c>
      <c r="R92">
        <v>0</v>
      </c>
      <c r="S92" s="2" t="s">
        <v>54</v>
      </c>
      <c r="T92" s="2" t="s">
        <v>55</v>
      </c>
      <c r="U92" s="2" t="s">
        <v>1801</v>
      </c>
      <c r="V92" s="2"/>
      <c r="W92">
        <v>15000</v>
      </c>
      <c r="X92">
        <v>0</v>
      </c>
      <c r="Y92">
        <v>0</v>
      </c>
      <c r="Z92">
        <v>15000</v>
      </c>
      <c r="AB92" s="2" t="s">
        <v>57</v>
      </c>
      <c r="AC92">
        <v>6000</v>
      </c>
      <c r="AD92">
        <v>9000</v>
      </c>
      <c r="AE92">
        <v>0</v>
      </c>
      <c r="AF92">
        <v>0</v>
      </c>
      <c r="AG92" s="2" t="s">
        <v>1798</v>
      </c>
      <c r="AH92" s="2"/>
      <c r="AI92" s="1">
        <v>46177</v>
      </c>
      <c r="AJ92" s="2"/>
      <c r="AK92" s="2" t="s">
        <v>58</v>
      </c>
      <c r="AM92" s="2" t="s">
        <v>59</v>
      </c>
      <c r="AP92" s="2" t="s">
        <v>60</v>
      </c>
      <c r="AQ92" s="2" t="s">
        <v>98</v>
      </c>
      <c r="AR92">
        <v>-15000</v>
      </c>
      <c r="AS92" s="2" t="str">
        <f>_xlfn.IFNA(IF(VLOOKUP(all_resi[[#This Row],[No. Waybill]],settle_reconcile[No. Waybill],1,0)="","Recon","Recon"),"-")</f>
        <v>-</v>
      </c>
      <c r="AT92" s="2">
        <f>all_resi[[#This Row],[Nilai COD]]-all_resi[[#This Row],[COD Fee]]-all_resi[[#This Row],[Total Biaya Setelah Diskon]]</f>
        <v>-9000</v>
      </c>
      <c r="AU92" s="2">
        <f>IF(all_resi[[#This Row],[Waktu Terima]]="","",_xlfn.DAYS(all_resi[[#This Row],[Waktu Terima]],all_resi[[#This Row],[Tanggal Pengiriman]]))</f>
        <v>2</v>
      </c>
    </row>
    <row r="93" spans="1:47" x14ac:dyDescent="0.25">
      <c r="A93" s="2" t="s">
        <v>6279</v>
      </c>
      <c r="B93" s="1">
        <v>46175</v>
      </c>
      <c r="C93" s="2" t="s">
        <v>42</v>
      </c>
      <c r="D93" s="2" t="s">
        <v>43</v>
      </c>
      <c r="E93" s="2" t="s">
        <v>44</v>
      </c>
      <c r="F93" s="2" t="s">
        <v>45</v>
      </c>
      <c r="G93" s="2" t="s">
        <v>46</v>
      </c>
      <c r="H93" s="2" t="s">
        <v>47</v>
      </c>
      <c r="I93" s="2" t="s">
        <v>1645</v>
      </c>
      <c r="J93" s="2" t="s">
        <v>12266</v>
      </c>
      <c r="K93" s="2" t="s">
        <v>116</v>
      </c>
      <c r="L93" s="2" t="s">
        <v>617</v>
      </c>
      <c r="M93" s="2" t="s">
        <v>1646</v>
      </c>
      <c r="N93" s="2" t="s">
        <v>1647</v>
      </c>
      <c r="O93">
        <v>1</v>
      </c>
      <c r="P93" s="2" t="s">
        <v>53</v>
      </c>
      <c r="Q93">
        <v>100</v>
      </c>
      <c r="R93">
        <v>0</v>
      </c>
      <c r="S93" s="2" t="s">
        <v>54</v>
      </c>
      <c r="T93" s="2" t="s">
        <v>55</v>
      </c>
      <c r="U93" s="2" t="s">
        <v>1648</v>
      </c>
      <c r="V93" s="2"/>
      <c r="W93">
        <v>15000</v>
      </c>
      <c r="X93">
        <v>0</v>
      </c>
      <c r="Y93">
        <v>0</v>
      </c>
      <c r="Z93">
        <v>15000</v>
      </c>
      <c r="AB93" s="2" t="s">
        <v>57</v>
      </c>
      <c r="AC93">
        <v>9000</v>
      </c>
      <c r="AD93">
        <v>6000</v>
      </c>
      <c r="AE93">
        <v>90000</v>
      </c>
      <c r="AF93">
        <v>1350</v>
      </c>
      <c r="AG93" s="2" t="s">
        <v>1645</v>
      </c>
      <c r="AH93" s="2"/>
      <c r="AI93" s="1">
        <v>46178</v>
      </c>
      <c r="AJ93" s="2"/>
      <c r="AK93" s="2" t="s">
        <v>58</v>
      </c>
      <c r="AM93" s="2" t="s">
        <v>59</v>
      </c>
      <c r="AP93" s="2" t="s">
        <v>60</v>
      </c>
      <c r="AQ93" s="2" t="s">
        <v>41</v>
      </c>
      <c r="AR93">
        <v>75000</v>
      </c>
      <c r="AS93" s="2" t="str">
        <f>_xlfn.IFNA(IF(VLOOKUP(all_resi[[#This Row],[No. Waybill]],settle_reconcile[No. Waybill],1,0)="","Recon","Recon"),"-")</f>
        <v>Recon</v>
      </c>
      <c r="AT93" s="2">
        <f>all_resi[[#This Row],[Nilai COD]]-all_resi[[#This Row],[COD Fee]]-all_resi[[#This Row],[Total Biaya Setelah Diskon]]</f>
        <v>82650</v>
      </c>
      <c r="AU93" s="2">
        <f>IF(all_resi[[#This Row],[Waktu Terima]]="","",_xlfn.DAYS(all_resi[[#This Row],[Waktu Terima]],all_resi[[#This Row],[Tanggal Pengiriman]]))</f>
        <v>3</v>
      </c>
    </row>
    <row r="94" spans="1:47" x14ac:dyDescent="0.25">
      <c r="A94" s="2" t="s">
        <v>6343</v>
      </c>
      <c r="B94" s="1">
        <v>46175</v>
      </c>
      <c r="C94" s="2" t="s">
        <v>42</v>
      </c>
      <c r="D94" s="2" t="s">
        <v>43</v>
      </c>
      <c r="E94" s="2" t="s">
        <v>44</v>
      </c>
      <c r="F94" s="2" t="s">
        <v>45</v>
      </c>
      <c r="G94" s="2" t="s">
        <v>46</v>
      </c>
      <c r="H94" s="2" t="s">
        <v>80</v>
      </c>
      <c r="I94" s="2" t="s">
        <v>1855</v>
      </c>
      <c r="J94" s="2" t="s">
        <v>12246</v>
      </c>
      <c r="K94" s="2" t="s">
        <v>126</v>
      </c>
      <c r="L94" s="2" t="s">
        <v>741</v>
      </c>
      <c r="M94" s="2" t="s">
        <v>1856</v>
      </c>
      <c r="N94" s="2" t="s">
        <v>1857</v>
      </c>
      <c r="O94">
        <v>1</v>
      </c>
      <c r="P94" s="2" t="s">
        <v>53</v>
      </c>
      <c r="Q94">
        <v>100</v>
      </c>
      <c r="R94">
        <v>0</v>
      </c>
      <c r="S94" s="2" t="s">
        <v>54</v>
      </c>
      <c r="T94" s="2" t="s">
        <v>55</v>
      </c>
      <c r="U94" s="2" t="s">
        <v>86</v>
      </c>
      <c r="V94" s="2"/>
      <c r="W94">
        <v>74000</v>
      </c>
      <c r="X94">
        <v>0</v>
      </c>
      <c r="Y94">
        <v>0</v>
      </c>
      <c r="Z94">
        <v>74000</v>
      </c>
      <c r="AB94" s="2" t="s">
        <v>57</v>
      </c>
      <c r="AC94">
        <v>29600</v>
      </c>
      <c r="AD94">
        <v>44400</v>
      </c>
      <c r="AE94">
        <v>129000</v>
      </c>
      <c r="AF94">
        <v>1935</v>
      </c>
      <c r="AG94" s="2" t="s">
        <v>1858</v>
      </c>
      <c r="AH94" s="2" t="s">
        <v>615</v>
      </c>
      <c r="AI94" s="1">
        <v>46181</v>
      </c>
      <c r="AJ94" s="2" t="s">
        <v>87</v>
      </c>
      <c r="AK94" s="2" t="s">
        <v>58</v>
      </c>
      <c r="AM94" s="2" t="s">
        <v>59</v>
      </c>
      <c r="AP94" s="2" t="s">
        <v>60</v>
      </c>
      <c r="AQ94" s="2" t="s">
        <v>41</v>
      </c>
      <c r="AR94">
        <v>55000</v>
      </c>
      <c r="AS94" s="2" t="str">
        <f>_xlfn.IFNA(IF(VLOOKUP(all_resi[[#This Row],[No. Waybill]],settle_reconcile[No. Waybill],1,0)="","Recon","Recon"),"-")</f>
        <v>Recon</v>
      </c>
      <c r="AT94" s="2">
        <f>all_resi[[#This Row],[Nilai COD]]-all_resi[[#This Row],[COD Fee]]-all_resi[[#This Row],[Total Biaya Setelah Diskon]]</f>
        <v>82665</v>
      </c>
      <c r="AU94" s="2">
        <f>IF(all_resi[[#This Row],[Waktu Terima]]="","",_xlfn.DAYS(all_resi[[#This Row],[Waktu Terima]],all_resi[[#This Row],[Tanggal Pengiriman]]))</f>
        <v>6</v>
      </c>
    </row>
    <row r="95" spans="1:47" x14ac:dyDescent="0.25">
      <c r="A95" s="2" t="s">
        <v>6315</v>
      </c>
      <c r="B95" s="1">
        <v>46175</v>
      </c>
      <c r="C95" s="2" t="s">
        <v>42</v>
      </c>
      <c r="D95" s="2" t="s">
        <v>43</v>
      </c>
      <c r="E95" s="2" t="s">
        <v>44</v>
      </c>
      <c r="F95" s="2" t="s">
        <v>45</v>
      </c>
      <c r="G95" s="2" t="s">
        <v>46</v>
      </c>
      <c r="H95" s="2" t="s">
        <v>47</v>
      </c>
      <c r="I95" s="2" t="s">
        <v>1762</v>
      </c>
      <c r="J95" s="2" t="s">
        <v>12250</v>
      </c>
      <c r="K95" s="2" t="s">
        <v>75</v>
      </c>
      <c r="L95" s="2" t="s">
        <v>345</v>
      </c>
      <c r="M95" s="2" t="s">
        <v>1763</v>
      </c>
      <c r="N95" s="2" t="s">
        <v>1764</v>
      </c>
      <c r="O95">
        <v>1</v>
      </c>
      <c r="P95" s="2" t="s">
        <v>53</v>
      </c>
      <c r="Q95">
        <v>100</v>
      </c>
      <c r="R95">
        <v>0</v>
      </c>
      <c r="S95" s="2" t="s">
        <v>54</v>
      </c>
      <c r="T95" s="2" t="s">
        <v>55</v>
      </c>
      <c r="U95" s="2" t="s">
        <v>1765</v>
      </c>
      <c r="V95" s="2"/>
      <c r="W95">
        <v>53000</v>
      </c>
      <c r="X95">
        <v>0</v>
      </c>
      <c r="Y95">
        <v>0</v>
      </c>
      <c r="Z95">
        <v>53000</v>
      </c>
      <c r="AB95" s="2" t="s">
        <v>57</v>
      </c>
      <c r="AC95">
        <v>21200</v>
      </c>
      <c r="AD95">
        <v>31800</v>
      </c>
      <c r="AE95">
        <v>108600</v>
      </c>
      <c r="AF95">
        <v>1629</v>
      </c>
      <c r="AG95" s="2" t="s">
        <v>1762</v>
      </c>
      <c r="AH95" s="2"/>
      <c r="AI95" s="1">
        <v>46181</v>
      </c>
      <c r="AJ95" s="2"/>
      <c r="AK95" s="2" t="s">
        <v>58</v>
      </c>
      <c r="AM95" s="2" t="s">
        <v>59</v>
      </c>
      <c r="AP95" s="2" t="s">
        <v>60</v>
      </c>
      <c r="AQ95" s="2" t="s">
        <v>41</v>
      </c>
      <c r="AR95">
        <v>55600</v>
      </c>
      <c r="AS95" s="2" t="str">
        <f>_xlfn.IFNA(IF(VLOOKUP(all_resi[[#This Row],[No. Waybill]],settle_reconcile[No. Waybill],1,0)="","Recon","Recon"),"-")</f>
        <v>Recon</v>
      </c>
      <c r="AT95" s="2">
        <f>all_resi[[#This Row],[Nilai COD]]-all_resi[[#This Row],[COD Fee]]-all_resi[[#This Row],[Total Biaya Setelah Diskon]]</f>
        <v>75171</v>
      </c>
      <c r="AU95" s="2">
        <f>IF(all_resi[[#This Row],[Waktu Terima]]="","",_xlfn.DAYS(all_resi[[#This Row],[Waktu Terima]],all_resi[[#This Row],[Tanggal Pengiriman]]))</f>
        <v>6</v>
      </c>
    </row>
    <row r="96" spans="1:47" x14ac:dyDescent="0.25">
      <c r="A96" s="2" t="s">
        <v>6194</v>
      </c>
      <c r="B96" s="1">
        <v>46175</v>
      </c>
      <c r="C96" s="2" t="s">
        <v>42</v>
      </c>
      <c r="D96" s="2" t="s">
        <v>43</v>
      </c>
      <c r="E96" s="2" t="s">
        <v>44</v>
      </c>
      <c r="F96" s="2" t="s">
        <v>45</v>
      </c>
      <c r="G96" s="2" t="s">
        <v>46</v>
      </c>
      <c r="H96" s="2" t="s">
        <v>47</v>
      </c>
      <c r="I96" s="2" t="s">
        <v>1359</v>
      </c>
      <c r="J96" s="2" t="s">
        <v>12200</v>
      </c>
      <c r="K96" s="2" t="s">
        <v>75</v>
      </c>
      <c r="L96" s="2" t="s">
        <v>393</v>
      </c>
      <c r="M96" s="2" t="s">
        <v>1360</v>
      </c>
      <c r="N96" s="2" t="s">
        <v>1361</v>
      </c>
      <c r="O96">
        <v>1</v>
      </c>
      <c r="P96" s="2" t="s">
        <v>53</v>
      </c>
      <c r="Q96">
        <v>100</v>
      </c>
      <c r="R96">
        <v>0</v>
      </c>
      <c r="S96" s="2" t="s">
        <v>54</v>
      </c>
      <c r="T96" s="2" t="s">
        <v>55</v>
      </c>
      <c r="U96" s="2" t="s">
        <v>1273</v>
      </c>
      <c r="V96" s="2"/>
      <c r="W96">
        <v>54000</v>
      </c>
      <c r="X96">
        <v>0</v>
      </c>
      <c r="Y96">
        <v>0</v>
      </c>
      <c r="Z96">
        <v>54000</v>
      </c>
      <c r="AB96" s="2" t="s">
        <v>57</v>
      </c>
      <c r="AC96">
        <v>21600</v>
      </c>
      <c r="AD96">
        <v>32400</v>
      </c>
      <c r="AE96">
        <v>170000</v>
      </c>
      <c r="AF96">
        <v>2550</v>
      </c>
      <c r="AG96" s="2" t="s">
        <v>7592</v>
      </c>
      <c r="AH96" s="2"/>
      <c r="AI96" s="1">
        <v>46190</v>
      </c>
      <c r="AJ96" s="2"/>
      <c r="AK96" s="2" t="s">
        <v>67</v>
      </c>
      <c r="AM96" s="2" t="s">
        <v>59</v>
      </c>
      <c r="AP96" s="2" t="s">
        <v>60</v>
      </c>
      <c r="AQ96" s="2" t="s">
        <v>41</v>
      </c>
      <c r="AR96">
        <v>116000</v>
      </c>
      <c r="AS96" s="2" t="str">
        <f>_xlfn.IFNA(IF(VLOOKUP(all_resi[[#This Row],[No. Waybill]],settle_reconcile[No. Waybill],1,0)="","Recon","Recon"),"-")</f>
        <v>-</v>
      </c>
      <c r="AT96" s="2">
        <f>all_resi[[#This Row],[Nilai COD]]-all_resi[[#This Row],[COD Fee]]-all_resi[[#This Row],[Total Biaya Setelah Diskon]]</f>
        <v>135050</v>
      </c>
      <c r="AU96" s="2">
        <f>IF(all_resi[[#This Row],[Waktu Terima]]="","",_xlfn.DAYS(all_resi[[#This Row],[Waktu Terima]],all_resi[[#This Row],[Tanggal Pengiriman]]))</f>
        <v>15</v>
      </c>
    </row>
    <row r="97" spans="1:47" x14ac:dyDescent="0.25">
      <c r="A97" s="2" t="s">
        <v>6189</v>
      </c>
      <c r="B97" s="1">
        <v>46175</v>
      </c>
      <c r="C97" s="2" t="s">
        <v>42</v>
      </c>
      <c r="D97" s="2" t="s">
        <v>43</v>
      </c>
      <c r="E97" s="2" t="s">
        <v>44</v>
      </c>
      <c r="F97" s="2" t="s">
        <v>45</v>
      </c>
      <c r="G97" s="2" t="s">
        <v>46</v>
      </c>
      <c r="H97" s="2" t="s">
        <v>80</v>
      </c>
      <c r="I97" s="2" t="s">
        <v>1341</v>
      </c>
      <c r="J97" s="2" t="s">
        <v>12202</v>
      </c>
      <c r="K97" s="2" t="s">
        <v>177</v>
      </c>
      <c r="L97" s="2" t="s">
        <v>669</v>
      </c>
      <c r="M97" s="2" t="s">
        <v>1342</v>
      </c>
      <c r="N97" s="2" t="s">
        <v>1343</v>
      </c>
      <c r="O97">
        <v>1</v>
      </c>
      <c r="P97" s="2" t="s">
        <v>53</v>
      </c>
      <c r="Q97">
        <v>100</v>
      </c>
      <c r="R97">
        <v>0</v>
      </c>
      <c r="S97" s="2" t="s">
        <v>54</v>
      </c>
      <c r="T97" s="2" t="s">
        <v>55</v>
      </c>
      <c r="U97" s="2" t="s">
        <v>86</v>
      </c>
      <c r="V97" s="2"/>
      <c r="W97">
        <v>102000</v>
      </c>
      <c r="X97">
        <v>0</v>
      </c>
      <c r="Y97">
        <v>0</v>
      </c>
      <c r="Z97">
        <v>102000</v>
      </c>
      <c r="AB97" s="2" t="s">
        <v>57</v>
      </c>
      <c r="AC97">
        <v>40800</v>
      </c>
      <c r="AD97">
        <v>61200</v>
      </c>
      <c r="AE97">
        <v>177000</v>
      </c>
      <c r="AF97">
        <v>2655</v>
      </c>
      <c r="AG97" s="2" t="s">
        <v>353</v>
      </c>
      <c r="AH97" s="2" t="s">
        <v>149</v>
      </c>
      <c r="AI97" s="1">
        <v>46186</v>
      </c>
      <c r="AJ97" s="2" t="s">
        <v>87</v>
      </c>
      <c r="AK97" s="2" t="s">
        <v>67</v>
      </c>
      <c r="AM97" s="2" t="s">
        <v>59</v>
      </c>
      <c r="AP97" s="2" t="s">
        <v>60</v>
      </c>
      <c r="AQ97" s="2" t="s">
        <v>41</v>
      </c>
      <c r="AR97">
        <v>75000</v>
      </c>
      <c r="AS97" s="2" t="str">
        <f>_xlfn.IFNA(IF(VLOOKUP(all_resi[[#This Row],[No. Waybill]],settle_reconcile[No. Waybill],1,0)="","Recon","Recon"),"-")</f>
        <v>-</v>
      </c>
      <c r="AT97" s="2">
        <f>all_resi[[#This Row],[Nilai COD]]-all_resi[[#This Row],[COD Fee]]-all_resi[[#This Row],[Total Biaya Setelah Diskon]]</f>
        <v>113145</v>
      </c>
      <c r="AU97" s="2">
        <f>IF(all_resi[[#This Row],[Waktu Terima]]="","",_xlfn.DAYS(all_resi[[#This Row],[Waktu Terima]],all_resi[[#This Row],[Tanggal Pengiriman]]))</f>
        <v>11</v>
      </c>
    </row>
    <row r="98" spans="1:47" x14ac:dyDescent="0.25">
      <c r="A98" s="2" t="s">
        <v>6227</v>
      </c>
      <c r="B98" s="1">
        <v>46175</v>
      </c>
      <c r="C98" s="2" t="s">
        <v>42</v>
      </c>
      <c r="D98" s="2" t="s">
        <v>43</v>
      </c>
      <c r="E98" s="2" t="s">
        <v>44</v>
      </c>
      <c r="F98" s="2" t="s">
        <v>45</v>
      </c>
      <c r="G98" s="2" t="s">
        <v>46</v>
      </c>
      <c r="H98" s="2" t="s">
        <v>47</v>
      </c>
      <c r="I98" s="2" t="s">
        <v>1471</v>
      </c>
      <c r="J98" s="2" t="s">
        <v>12260</v>
      </c>
      <c r="K98" s="2" t="s">
        <v>69</v>
      </c>
      <c r="L98" s="2" t="s">
        <v>1472</v>
      </c>
      <c r="M98" s="2" t="s">
        <v>1473</v>
      </c>
      <c r="N98" s="2" t="s">
        <v>1474</v>
      </c>
      <c r="O98">
        <v>1</v>
      </c>
      <c r="P98" s="2" t="s">
        <v>53</v>
      </c>
      <c r="Q98">
        <v>100</v>
      </c>
      <c r="R98">
        <v>0</v>
      </c>
      <c r="S98" s="2" t="s">
        <v>54</v>
      </c>
      <c r="T98" s="2" t="s">
        <v>55</v>
      </c>
      <c r="U98" s="2" t="s">
        <v>820</v>
      </c>
      <c r="V98" s="2"/>
      <c r="W98">
        <v>63000</v>
      </c>
      <c r="X98">
        <v>0</v>
      </c>
      <c r="Y98">
        <v>0</v>
      </c>
      <c r="Z98">
        <v>63000</v>
      </c>
      <c r="AB98" s="2" t="s">
        <v>57</v>
      </c>
      <c r="AC98">
        <v>25200</v>
      </c>
      <c r="AD98">
        <v>37800</v>
      </c>
      <c r="AE98">
        <v>146000</v>
      </c>
      <c r="AF98">
        <v>2190</v>
      </c>
      <c r="AG98" s="2" t="s">
        <v>1471</v>
      </c>
      <c r="AH98" s="2"/>
      <c r="AI98" s="1">
        <v>46179</v>
      </c>
      <c r="AJ98" s="2"/>
      <c r="AK98" s="2" t="s">
        <v>58</v>
      </c>
      <c r="AM98" s="2" t="s">
        <v>59</v>
      </c>
      <c r="AP98" s="2" t="s">
        <v>60</v>
      </c>
      <c r="AQ98" s="2" t="s">
        <v>41</v>
      </c>
      <c r="AR98">
        <v>83000</v>
      </c>
      <c r="AS98" s="2" t="str">
        <f>_xlfn.IFNA(IF(VLOOKUP(all_resi[[#This Row],[No. Waybill]],settle_reconcile[No. Waybill],1,0)="","Recon","Recon"),"-")</f>
        <v>Recon</v>
      </c>
      <c r="AT98" s="2">
        <f>all_resi[[#This Row],[Nilai COD]]-all_resi[[#This Row],[COD Fee]]-all_resi[[#This Row],[Total Biaya Setelah Diskon]]</f>
        <v>106010</v>
      </c>
      <c r="AU98" s="2">
        <f>IF(all_resi[[#This Row],[Waktu Terima]]="","",_xlfn.DAYS(all_resi[[#This Row],[Waktu Terima]],all_resi[[#This Row],[Tanggal Pengiriman]]))</f>
        <v>4</v>
      </c>
    </row>
    <row r="99" spans="1:47" x14ac:dyDescent="0.25">
      <c r="A99" s="2" t="s">
        <v>6275</v>
      </c>
      <c r="B99" s="1">
        <v>46175</v>
      </c>
      <c r="C99" s="2" t="s">
        <v>42</v>
      </c>
      <c r="D99" s="2" t="s">
        <v>43</v>
      </c>
      <c r="E99" s="2" t="s">
        <v>44</v>
      </c>
      <c r="F99" s="2" t="s">
        <v>45</v>
      </c>
      <c r="G99" s="2" t="s">
        <v>46</v>
      </c>
      <c r="H99" s="2" t="s">
        <v>47</v>
      </c>
      <c r="I99" s="2" t="s">
        <v>1629</v>
      </c>
      <c r="J99" s="2" t="s">
        <v>12265</v>
      </c>
      <c r="K99" s="2" t="s">
        <v>82</v>
      </c>
      <c r="L99" s="2" t="s">
        <v>1630</v>
      </c>
      <c r="M99" s="2" t="s">
        <v>1631</v>
      </c>
      <c r="N99" s="2" t="s">
        <v>1632</v>
      </c>
      <c r="O99">
        <v>1</v>
      </c>
      <c r="P99" s="2" t="s">
        <v>53</v>
      </c>
      <c r="Q99">
        <v>100</v>
      </c>
      <c r="R99">
        <v>0</v>
      </c>
      <c r="S99" s="2" t="s">
        <v>54</v>
      </c>
      <c r="T99" s="2" t="s">
        <v>55</v>
      </c>
      <c r="U99" s="2" t="s">
        <v>1633</v>
      </c>
      <c r="V99" s="2"/>
      <c r="W99">
        <v>79000</v>
      </c>
      <c r="X99">
        <v>0</v>
      </c>
      <c r="Y99">
        <v>0</v>
      </c>
      <c r="Z99">
        <v>79000</v>
      </c>
      <c r="AB99" s="2" t="s">
        <v>57</v>
      </c>
      <c r="AC99">
        <v>31600</v>
      </c>
      <c r="AD99">
        <v>47400</v>
      </c>
      <c r="AE99">
        <v>258000</v>
      </c>
      <c r="AF99">
        <v>3870</v>
      </c>
      <c r="AG99" s="2" t="s">
        <v>353</v>
      </c>
      <c r="AH99" s="2" t="s">
        <v>149</v>
      </c>
      <c r="AI99" s="1">
        <v>46190</v>
      </c>
      <c r="AJ99" s="2"/>
      <c r="AK99" s="2" t="s">
        <v>67</v>
      </c>
      <c r="AM99" s="2" t="s">
        <v>59</v>
      </c>
      <c r="AP99" s="2" t="s">
        <v>60</v>
      </c>
      <c r="AQ99" s="2" t="s">
        <v>41</v>
      </c>
      <c r="AR99">
        <v>179000</v>
      </c>
      <c r="AS99" s="2" t="str">
        <f>_xlfn.IFNA(IF(VLOOKUP(all_resi[[#This Row],[No. Waybill]],settle_reconcile[No. Waybill],1,0)="","Recon","Recon"),"-")</f>
        <v>-</v>
      </c>
      <c r="AT99" s="2">
        <f>all_resi[[#This Row],[Nilai COD]]-all_resi[[#This Row],[COD Fee]]-all_resi[[#This Row],[Total Biaya Setelah Diskon]]</f>
        <v>206730</v>
      </c>
      <c r="AU99" s="2">
        <f>IF(all_resi[[#This Row],[Waktu Terima]]="","",_xlfn.DAYS(all_resi[[#This Row],[Waktu Terima]],all_resi[[#This Row],[Tanggal Pengiriman]]))</f>
        <v>15</v>
      </c>
    </row>
    <row r="100" spans="1:47" x14ac:dyDescent="0.25">
      <c r="A100" s="2" t="s">
        <v>6276</v>
      </c>
      <c r="B100" s="1">
        <v>46175</v>
      </c>
      <c r="C100" s="2" t="s">
        <v>42</v>
      </c>
      <c r="D100" s="2" t="s">
        <v>43</v>
      </c>
      <c r="E100" s="2" t="s">
        <v>44</v>
      </c>
      <c r="F100" s="2" t="s">
        <v>45</v>
      </c>
      <c r="G100" s="2" t="s">
        <v>46</v>
      </c>
      <c r="H100" s="2" t="s">
        <v>47</v>
      </c>
      <c r="I100" s="2" t="s">
        <v>1634</v>
      </c>
      <c r="J100" s="2" t="s">
        <v>12267</v>
      </c>
      <c r="K100" s="2" t="s">
        <v>156</v>
      </c>
      <c r="L100" s="2" t="s">
        <v>480</v>
      </c>
      <c r="M100" s="2" t="s">
        <v>1635</v>
      </c>
      <c r="N100" s="2" t="s">
        <v>1636</v>
      </c>
      <c r="O100">
        <v>1</v>
      </c>
      <c r="P100" s="2" t="s">
        <v>53</v>
      </c>
      <c r="Q100">
        <v>100</v>
      </c>
      <c r="R100">
        <v>0</v>
      </c>
      <c r="S100" s="2" t="s">
        <v>54</v>
      </c>
      <c r="T100" s="2" t="s">
        <v>55</v>
      </c>
      <c r="U100" s="2" t="s">
        <v>461</v>
      </c>
      <c r="V100" s="2"/>
      <c r="W100">
        <v>82000</v>
      </c>
      <c r="X100">
        <v>0</v>
      </c>
      <c r="Y100">
        <v>0</v>
      </c>
      <c r="Z100">
        <v>82000</v>
      </c>
      <c r="AB100" s="2" t="s">
        <v>57</v>
      </c>
      <c r="AC100">
        <v>32800</v>
      </c>
      <c r="AD100">
        <v>49200</v>
      </c>
      <c r="AE100">
        <v>232000</v>
      </c>
      <c r="AF100">
        <v>3480</v>
      </c>
      <c r="AG100" s="2"/>
      <c r="AH100" s="2"/>
      <c r="AI100" s="1"/>
      <c r="AJ100" s="2"/>
      <c r="AK100" s="2" t="s">
        <v>67</v>
      </c>
      <c r="AM100" s="2" t="s">
        <v>59</v>
      </c>
      <c r="AP100" s="2" t="s">
        <v>60</v>
      </c>
      <c r="AQ100" s="2" t="s">
        <v>41</v>
      </c>
      <c r="AR100">
        <v>150000</v>
      </c>
      <c r="AS100" s="2" t="str">
        <f>_xlfn.IFNA(IF(VLOOKUP(all_resi[[#This Row],[No. Waybill]],settle_reconcile[No. Waybill],1,0)="","Recon","Recon"),"-")</f>
        <v>-</v>
      </c>
      <c r="AT100" s="2">
        <f>all_resi[[#This Row],[Nilai COD]]-all_resi[[#This Row],[COD Fee]]-all_resi[[#This Row],[Total Biaya Setelah Diskon]]</f>
        <v>179320</v>
      </c>
      <c r="AU100" s="2" t="str">
        <f>IF(all_resi[[#This Row],[Waktu Terima]]="","",_xlfn.DAYS(all_resi[[#This Row],[Waktu Terima]],all_resi[[#This Row],[Tanggal Pengiriman]]))</f>
        <v/>
      </c>
    </row>
    <row r="101" spans="1:47" x14ac:dyDescent="0.25">
      <c r="A101" s="2" t="s">
        <v>6293</v>
      </c>
      <c r="B101" s="1">
        <v>46175</v>
      </c>
      <c r="C101" s="2" t="s">
        <v>42</v>
      </c>
      <c r="D101" s="2" t="s">
        <v>43</v>
      </c>
      <c r="E101" s="2" t="s">
        <v>44</v>
      </c>
      <c r="F101" s="2" t="s">
        <v>45</v>
      </c>
      <c r="G101" s="2" t="s">
        <v>46</v>
      </c>
      <c r="H101" s="2" t="s">
        <v>47</v>
      </c>
      <c r="I101" s="2" t="s">
        <v>1689</v>
      </c>
      <c r="J101" s="2" t="s">
        <v>12239</v>
      </c>
      <c r="K101" s="2" t="s">
        <v>49</v>
      </c>
      <c r="L101" s="2" t="s">
        <v>1690</v>
      </c>
      <c r="M101" s="2" t="s">
        <v>1691</v>
      </c>
      <c r="N101" s="2" t="s">
        <v>1692</v>
      </c>
      <c r="O101">
        <v>1</v>
      </c>
      <c r="P101" s="2" t="s">
        <v>53</v>
      </c>
      <c r="Q101">
        <v>100</v>
      </c>
      <c r="R101">
        <v>0</v>
      </c>
      <c r="S101" s="2" t="s">
        <v>54</v>
      </c>
      <c r="T101" s="2" t="s">
        <v>55</v>
      </c>
      <c r="U101" s="2" t="s">
        <v>420</v>
      </c>
      <c r="V101" s="2"/>
      <c r="W101">
        <v>74000</v>
      </c>
      <c r="X101">
        <v>0</v>
      </c>
      <c r="Y101">
        <v>0</v>
      </c>
      <c r="Z101">
        <v>74000</v>
      </c>
      <c r="AB101" s="2" t="s">
        <v>57</v>
      </c>
      <c r="AC101">
        <v>29600</v>
      </c>
      <c r="AD101">
        <v>44400</v>
      </c>
      <c r="AE101">
        <v>186000</v>
      </c>
      <c r="AF101">
        <v>2790</v>
      </c>
      <c r="AG101" s="2" t="s">
        <v>256</v>
      </c>
      <c r="AH101" s="2"/>
      <c r="AI101" s="1">
        <v>46205</v>
      </c>
      <c r="AJ101" s="2"/>
      <c r="AK101" s="2" t="s">
        <v>67</v>
      </c>
      <c r="AM101" s="2" t="s">
        <v>59</v>
      </c>
      <c r="AP101" s="2" t="s">
        <v>60</v>
      </c>
      <c r="AQ101" s="2" t="s">
        <v>41</v>
      </c>
      <c r="AR101">
        <v>112000</v>
      </c>
      <c r="AS101" s="2" t="str">
        <f>_xlfn.IFNA(IF(VLOOKUP(all_resi[[#This Row],[No. Waybill]],settle_reconcile[No. Waybill],1,0)="","Recon","Recon"),"-")</f>
        <v>-</v>
      </c>
      <c r="AT101" s="2">
        <f>all_resi[[#This Row],[Nilai COD]]-all_resi[[#This Row],[COD Fee]]-all_resi[[#This Row],[Total Biaya Setelah Diskon]]</f>
        <v>138810</v>
      </c>
      <c r="AU101" s="2">
        <f>IF(all_resi[[#This Row],[Waktu Terima]]="","",_xlfn.DAYS(all_resi[[#This Row],[Waktu Terima]],all_resi[[#This Row],[Tanggal Pengiriman]]))</f>
        <v>30</v>
      </c>
    </row>
    <row r="102" spans="1:47" x14ac:dyDescent="0.25">
      <c r="A102" s="2" t="s">
        <v>6229</v>
      </c>
      <c r="B102" s="1">
        <v>46175</v>
      </c>
      <c r="C102" s="2" t="s">
        <v>42</v>
      </c>
      <c r="D102" s="2" t="s">
        <v>43</v>
      </c>
      <c r="E102" s="2" t="s">
        <v>44</v>
      </c>
      <c r="F102" s="2" t="s">
        <v>45</v>
      </c>
      <c r="G102" s="2" t="s">
        <v>46</v>
      </c>
      <c r="H102" s="2" t="s">
        <v>47</v>
      </c>
      <c r="I102" s="2" t="s">
        <v>1479</v>
      </c>
      <c r="J102" s="2" t="s">
        <v>12262</v>
      </c>
      <c r="K102" s="2" t="s">
        <v>106</v>
      </c>
      <c r="L102" s="2" t="s">
        <v>842</v>
      </c>
      <c r="M102" s="2" t="s">
        <v>1480</v>
      </c>
      <c r="N102" s="2" t="s">
        <v>1481</v>
      </c>
      <c r="O102">
        <v>1</v>
      </c>
      <c r="P102" s="2" t="s">
        <v>53</v>
      </c>
      <c r="Q102">
        <v>100</v>
      </c>
      <c r="R102">
        <v>0</v>
      </c>
      <c r="S102" s="2" t="s">
        <v>54</v>
      </c>
      <c r="T102" s="2" t="s">
        <v>55</v>
      </c>
      <c r="U102" s="2" t="s">
        <v>1273</v>
      </c>
      <c r="V102" s="2"/>
      <c r="W102">
        <v>53000</v>
      </c>
      <c r="X102">
        <v>0</v>
      </c>
      <c r="Y102">
        <v>0</v>
      </c>
      <c r="Z102">
        <v>53000</v>
      </c>
      <c r="AB102" s="2" t="s">
        <v>57</v>
      </c>
      <c r="AC102">
        <v>21200</v>
      </c>
      <c r="AD102">
        <v>31800</v>
      </c>
      <c r="AE102">
        <v>146000</v>
      </c>
      <c r="AF102">
        <v>2190</v>
      </c>
      <c r="AG102" s="2" t="s">
        <v>894</v>
      </c>
      <c r="AH102" s="2" t="s">
        <v>149</v>
      </c>
      <c r="AI102" s="1">
        <v>46195</v>
      </c>
      <c r="AJ102" s="2"/>
      <c r="AK102" s="2" t="s">
        <v>67</v>
      </c>
      <c r="AM102" s="2" t="s">
        <v>59</v>
      </c>
      <c r="AP102" s="2" t="s">
        <v>60</v>
      </c>
      <c r="AQ102" s="2" t="s">
        <v>41</v>
      </c>
      <c r="AR102">
        <v>93000</v>
      </c>
      <c r="AS102" s="2" t="str">
        <f>_xlfn.IFNA(IF(VLOOKUP(all_resi[[#This Row],[No. Waybill]],settle_reconcile[No. Waybill],1,0)="","Recon","Recon"),"-")</f>
        <v>-</v>
      </c>
      <c r="AT102" s="2">
        <f>all_resi[[#This Row],[Nilai COD]]-all_resi[[#This Row],[COD Fee]]-all_resi[[#This Row],[Total Biaya Setelah Diskon]]</f>
        <v>112010</v>
      </c>
      <c r="AU102" s="2">
        <f>IF(all_resi[[#This Row],[Waktu Terima]]="","",_xlfn.DAYS(all_resi[[#This Row],[Waktu Terima]],all_resi[[#This Row],[Tanggal Pengiriman]]))</f>
        <v>20</v>
      </c>
    </row>
    <row r="103" spans="1:47" x14ac:dyDescent="0.25">
      <c r="A103" s="2" t="s">
        <v>6274</v>
      </c>
      <c r="B103" s="1">
        <v>46175</v>
      </c>
      <c r="C103" s="2" t="s">
        <v>42</v>
      </c>
      <c r="D103" s="2" t="s">
        <v>43</v>
      </c>
      <c r="E103" s="2" t="s">
        <v>44</v>
      </c>
      <c r="F103" s="2" t="s">
        <v>45</v>
      </c>
      <c r="G103" s="2" t="s">
        <v>46</v>
      </c>
      <c r="H103" s="2" t="s">
        <v>47</v>
      </c>
      <c r="I103" s="2" t="s">
        <v>1625</v>
      </c>
      <c r="J103" s="2" t="s">
        <v>12263</v>
      </c>
      <c r="K103" s="2" t="s">
        <v>106</v>
      </c>
      <c r="L103" s="2" t="s">
        <v>1626</v>
      </c>
      <c r="M103" s="2" t="s">
        <v>1627</v>
      </c>
      <c r="N103" s="2" t="s">
        <v>1628</v>
      </c>
      <c r="O103">
        <v>1</v>
      </c>
      <c r="P103" s="2" t="s">
        <v>53</v>
      </c>
      <c r="Q103">
        <v>100</v>
      </c>
      <c r="R103">
        <v>0</v>
      </c>
      <c r="S103" s="2" t="s">
        <v>54</v>
      </c>
      <c r="T103" s="2" t="s">
        <v>55</v>
      </c>
      <c r="U103" s="2" t="s">
        <v>576</v>
      </c>
      <c r="V103" s="2"/>
      <c r="W103">
        <v>43000</v>
      </c>
      <c r="X103">
        <v>0</v>
      </c>
      <c r="Y103">
        <v>0</v>
      </c>
      <c r="Z103">
        <v>43000</v>
      </c>
      <c r="AB103" s="2" t="s">
        <v>57</v>
      </c>
      <c r="AC103">
        <v>17200</v>
      </c>
      <c r="AD103">
        <v>25800</v>
      </c>
      <c r="AE103">
        <v>145000</v>
      </c>
      <c r="AF103">
        <v>2175</v>
      </c>
      <c r="AG103" s="2" t="s">
        <v>1625</v>
      </c>
      <c r="AH103" s="2"/>
      <c r="AI103" s="1">
        <v>46181</v>
      </c>
      <c r="AJ103" s="2"/>
      <c r="AK103" s="2" t="s">
        <v>58</v>
      </c>
      <c r="AM103" s="2" t="s">
        <v>59</v>
      </c>
      <c r="AP103" s="2" t="s">
        <v>60</v>
      </c>
      <c r="AQ103" s="2" t="s">
        <v>41</v>
      </c>
      <c r="AR103">
        <v>102000</v>
      </c>
      <c r="AS103" s="2" t="str">
        <f>_xlfn.IFNA(IF(VLOOKUP(all_resi[[#This Row],[No. Waybill]],settle_reconcile[No. Waybill],1,0)="","Recon","Recon"),"-")</f>
        <v>Recon</v>
      </c>
      <c r="AT103" s="2">
        <f>all_resi[[#This Row],[Nilai COD]]-all_resi[[#This Row],[COD Fee]]-all_resi[[#This Row],[Total Biaya Setelah Diskon]]</f>
        <v>117025</v>
      </c>
      <c r="AU103" s="2">
        <f>IF(all_resi[[#This Row],[Waktu Terima]]="","",_xlfn.DAYS(all_resi[[#This Row],[Waktu Terima]],all_resi[[#This Row],[Tanggal Pengiriman]]))</f>
        <v>6</v>
      </c>
    </row>
    <row r="104" spans="1:47" x14ac:dyDescent="0.25">
      <c r="A104" s="2" t="s">
        <v>5876</v>
      </c>
      <c r="B104" s="1">
        <v>46175</v>
      </c>
      <c r="C104" s="2" t="s">
        <v>42</v>
      </c>
      <c r="D104" s="2" t="s">
        <v>43</v>
      </c>
      <c r="E104" s="2" t="s">
        <v>44</v>
      </c>
      <c r="F104" s="2" t="s">
        <v>45</v>
      </c>
      <c r="G104" s="2" t="s">
        <v>46</v>
      </c>
      <c r="H104" s="2" t="s">
        <v>80</v>
      </c>
      <c r="I104" s="2" t="s">
        <v>115</v>
      </c>
      <c r="J104" s="2" t="s">
        <v>12275</v>
      </c>
      <c r="K104" s="2" t="s">
        <v>116</v>
      </c>
      <c r="L104" s="2" t="s">
        <v>117</v>
      </c>
      <c r="M104" s="2" t="s">
        <v>118</v>
      </c>
      <c r="N104" s="2" t="s">
        <v>119</v>
      </c>
      <c r="O104">
        <v>1</v>
      </c>
      <c r="P104" s="2" t="s">
        <v>53</v>
      </c>
      <c r="Q104">
        <v>100</v>
      </c>
      <c r="R104">
        <v>0</v>
      </c>
      <c r="S104" s="2" t="s">
        <v>54</v>
      </c>
      <c r="T104" s="2" t="s">
        <v>55</v>
      </c>
      <c r="U104" s="2" t="s">
        <v>86</v>
      </c>
      <c r="V104" s="2"/>
      <c r="W104">
        <v>12000</v>
      </c>
      <c r="X104">
        <v>0</v>
      </c>
      <c r="Y104">
        <v>0</v>
      </c>
      <c r="Z104">
        <v>12000</v>
      </c>
      <c r="AB104" s="2" t="s">
        <v>57</v>
      </c>
      <c r="AC104">
        <v>7000</v>
      </c>
      <c r="AD104">
        <v>5000</v>
      </c>
      <c r="AE104">
        <v>73500</v>
      </c>
      <c r="AF104">
        <v>1102.5</v>
      </c>
      <c r="AG104" s="2" t="s">
        <v>115</v>
      </c>
      <c r="AH104" s="2"/>
      <c r="AI104" s="1">
        <v>46177</v>
      </c>
      <c r="AJ104" s="2" t="s">
        <v>87</v>
      </c>
      <c r="AK104" s="2" t="s">
        <v>58</v>
      </c>
      <c r="AM104" s="2" t="s">
        <v>59</v>
      </c>
      <c r="AP104" s="2" t="s">
        <v>60</v>
      </c>
      <c r="AQ104" s="2" t="s">
        <v>41</v>
      </c>
      <c r="AR104">
        <v>61500</v>
      </c>
      <c r="AS104" s="2" t="str">
        <f>_xlfn.IFNA(IF(VLOOKUP(all_resi[[#This Row],[No. Waybill]],settle_reconcile[No. Waybill],1,0)="","Recon","Recon"),"-")</f>
        <v>Recon</v>
      </c>
      <c r="AT104" s="2">
        <f>all_resi[[#This Row],[Nilai COD]]-all_resi[[#This Row],[COD Fee]]-all_resi[[#This Row],[Total Biaya Setelah Diskon]]</f>
        <v>67397.5</v>
      </c>
      <c r="AU104" s="2">
        <f>IF(all_resi[[#This Row],[Waktu Terima]]="","",_xlfn.DAYS(all_resi[[#This Row],[Waktu Terima]],all_resi[[#This Row],[Tanggal Pengiriman]]))</f>
        <v>2</v>
      </c>
    </row>
    <row r="105" spans="1:47" x14ac:dyDescent="0.25">
      <c r="A105" s="2" t="s">
        <v>6192</v>
      </c>
      <c r="B105" s="1">
        <v>46175</v>
      </c>
      <c r="C105" s="2" t="s">
        <v>42</v>
      </c>
      <c r="D105" s="2" t="s">
        <v>43</v>
      </c>
      <c r="E105" s="2" t="s">
        <v>44</v>
      </c>
      <c r="F105" s="2" t="s">
        <v>45</v>
      </c>
      <c r="G105" s="2" t="s">
        <v>46</v>
      </c>
      <c r="H105" s="2" t="s">
        <v>47</v>
      </c>
      <c r="I105" s="2" t="s">
        <v>1351</v>
      </c>
      <c r="J105" s="2" t="s">
        <v>12201</v>
      </c>
      <c r="K105" s="2" t="s">
        <v>700</v>
      </c>
      <c r="L105" s="2" t="s">
        <v>1352</v>
      </c>
      <c r="M105" s="2" t="s">
        <v>1353</v>
      </c>
      <c r="N105" s="2" t="s">
        <v>1354</v>
      </c>
      <c r="O105">
        <v>1</v>
      </c>
      <c r="P105" s="2" t="s">
        <v>53</v>
      </c>
      <c r="Q105">
        <v>100</v>
      </c>
      <c r="R105">
        <v>0</v>
      </c>
      <c r="S105" s="2" t="s">
        <v>54</v>
      </c>
      <c r="T105" s="2" t="s">
        <v>55</v>
      </c>
      <c r="U105" s="2" t="s">
        <v>1355</v>
      </c>
      <c r="V105" s="2"/>
      <c r="W105">
        <v>45000</v>
      </c>
      <c r="X105">
        <v>0</v>
      </c>
      <c r="Y105">
        <v>0</v>
      </c>
      <c r="Z105">
        <v>45000</v>
      </c>
      <c r="AB105" s="2" t="s">
        <v>57</v>
      </c>
      <c r="AC105">
        <v>18000</v>
      </c>
      <c r="AD105">
        <v>27000</v>
      </c>
      <c r="AE105">
        <v>180000</v>
      </c>
      <c r="AF105">
        <v>2700</v>
      </c>
      <c r="AG105" s="2" t="s">
        <v>1351</v>
      </c>
      <c r="AH105" s="2"/>
      <c r="AI105" s="1">
        <v>46179</v>
      </c>
      <c r="AJ105" s="2"/>
      <c r="AK105" s="2" t="s">
        <v>58</v>
      </c>
      <c r="AM105" s="2" t="s">
        <v>59</v>
      </c>
      <c r="AP105" s="2" t="s">
        <v>60</v>
      </c>
      <c r="AQ105" s="2" t="s">
        <v>41</v>
      </c>
      <c r="AR105">
        <v>135000</v>
      </c>
      <c r="AS105" s="2" t="str">
        <f>_xlfn.IFNA(IF(VLOOKUP(all_resi[[#This Row],[No. Waybill]],settle_reconcile[No. Waybill],1,0)="","Recon","Recon"),"-")</f>
        <v>Recon</v>
      </c>
      <c r="AT105" s="2">
        <f>all_resi[[#This Row],[Nilai COD]]-all_resi[[#This Row],[COD Fee]]-all_resi[[#This Row],[Total Biaya Setelah Diskon]]</f>
        <v>150300</v>
      </c>
      <c r="AU105" s="2">
        <f>IF(all_resi[[#This Row],[Waktu Terima]]="","",_xlfn.DAYS(all_resi[[#This Row],[Waktu Terima]],all_resi[[#This Row],[Tanggal Pengiriman]]))</f>
        <v>4</v>
      </c>
    </row>
    <row r="106" spans="1:47" x14ac:dyDescent="0.25">
      <c r="A106" s="2" t="s">
        <v>6257</v>
      </c>
      <c r="B106" s="1">
        <v>46175</v>
      </c>
      <c r="C106" s="2" t="s">
        <v>42</v>
      </c>
      <c r="D106" s="2" t="s">
        <v>43</v>
      </c>
      <c r="E106" s="2" t="s">
        <v>44</v>
      </c>
      <c r="F106" s="2" t="s">
        <v>45</v>
      </c>
      <c r="G106" s="2" t="s">
        <v>46</v>
      </c>
      <c r="H106" s="2" t="s">
        <v>80</v>
      </c>
      <c r="I106" s="2" t="s">
        <v>1570</v>
      </c>
      <c r="J106" s="2" t="s">
        <v>12272</v>
      </c>
      <c r="K106" s="2" t="s">
        <v>69</v>
      </c>
      <c r="L106" s="2" t="s">
        <v>557</v>
      </c>
      <c r="M106" s="2" t="s">
        <v>1571</v>
      </c>
      <c r="N106" s="2" t="s">
        <v>1572</v>
      </c>
      <c r="O106">
        <v>1</v>
      </c>
      <c r="P106" s="2" t="s">
        <v>53</v>
      </c>
      <c r="Q106">
        <v>100</v>
      </c>
      <c r="R106">
        <v>0</v>
      </c>
      <c r="S106" s="2" t="s">
        <v>54</v>
      </c>
      <c r="T106" s="2" t="s">
        <v>55</v>
      </c>
      <c r="U106" s="2" t="s">
        <v>581</v>
      </c>
      <c r="V106" s="2"/>
      <c r="W106">
        <v>54000</v>
      </c>
      <c r="X106">
        <v>0</v>
      </c>
      <c r="Y106">
        <v>0</v>
      </c>
      <c r="Z106">
        <v>54000</v>
      </c>
      <c r="AB106" s="2" t="s">
        <v>57</v>
      </c>
      <c r="AC106">
        <v>21600</v>
      </c>
      <c r="AD106">
        <v>32400</v>
      </c>
      <c r="AE106">
        <v>142000</v>
      </c>
      <c r="AF106">
        <v>2130</v>
      </c>
      <c r="AG106" s="2" t="s">
        <v>1570</v>
      </c>
      <c r="AH106" s="2"/>
      <c r="AI106" s="1">
        <v>46184</v>
      </c>
      <c r="AJ106" s="2" t="s">
        <v>87</v>
      </c>
      <c r="AK106" s="2" t="s">
        <v>58</v>
      </c>
      <c r="AM106" s="2" t="s">
        <v>59</v>
      </c>
      <c r="AP106" s="2" t="s">
        <v>60</v>
      </c>
      <c r="AQ106" s="2" t="s">
        <v>41</v>
      </c>
      <c r="AR106">
        <v>88000</v>
      </c>
      <c r="AS106" s="2" t="str">
        <f>_xlfn.IFNA(IF(VLOOKUP(all_resi[[#This Row],[No. Waybill]],settle_reconcile[No. Waybill],1,0)="","Recon","Recon"),"-")</f>
        <v>Recon</v>
      </c>
      <c r="AT106" s="2">
        <f>all_resi[[#This Row],[Nilai COD]]-all_resi[[#This Row],[COD Fee]]-all_resi[[#This Row],[Total Biaya Setelah Diskon]]</f>
        <v>107470</v>
      </c>
      <c r="AU106" s="2">
        <f>IF(all_resi[[#This Row],[Waktu Terima]]="","",_xlfn.DAYS(all_resi[[#This Row],[Waktu Terima]],all_resi[[#This Row],[Tanggal Pengiriman]]))</f>
        <v>9</v>
      </c>
    </row>
    <row r="107" spans="1:47" x14ac:dyDescent="0.25">
      <c r="A107" s="2" t="s">
        <v>6311</v>
      </c>
      <c r="B107" s="1">
        <v>46175</v>
      </c>
      <c r="C107" s="2" t="s">
        <v>42</v>
      </c>
      <c r="D107" s="2" t="s">
        <v>43</v>
      </c>
      <c r="E107" s="2" t="s">
        <v>44</v>
      </c>
      <c r="F107" s="2" t="s">
        <v>45</v>
      </c>
      <c r="G107" s="2" t="s">
        <v>46</v>
      </c>
      <c r="H107" s="2" t="s">
        <v>47</v>
      </c>
      <c r="I107" s="2" t="s">
        <v>1750</v>
      </c>
      <c r="J107" s="2" t="s">
        <v>12248</v>
      </c>
      <c r="K107" s="2" t="s">
        <v>75</v>
      </c>
      <c r="L107" s="2" t="s">
        <v>355</v>
      </c>
      <c r="M107" s="2" t="s">
        <v>657</v>
      </c>
      <c r="N107" s="2" t="s">
        <v>1751</v>
      </c>
      <c r="O107">
        <v>1</v>
      </c>
      <c r="P107" s="2" t="s">
        <v>53</v>
      </c>
      <c r="Q107">
        <v>100</v>
      </c>
      <c r="R107">
        <v>0</v>
      </c>
      <c r="S107" s="2" t="s">
        <v>54</v>
      </c>
      <c r="T107" s="2" t="s">
        <v>55</v>
      </c>
      <c r="U107" s="2" t="s">
        <v>1752</v>
      </c>
      <c r="V107" s="2"/>
      <c r="W107">
        <v>60000</v>
      </c>
      <c r="X107">
        <v>0</v>
      </c>
      <c r="Y107">
        <v>0</v>
      </c>
      <c r="Z107">
        <v>60000</v>
      </c>
      <c r="AB107" s="2" t="s">
        <v>57</v>
      </c>
      <c r="AC107">
        <v>24000</v>
      </c>
      <c r="AD107">
        <v>36000</v>
      </c>
      <c r="AE107">
        <v>125000</v>
      </c>
      <c r="AF107">
        <v>1875</v>
      </c>
      <c r="AG107" s="2" t="s">
        <v>353</v>
      </c>
      <c r="AH107" s="2" t="s">
        <v>149</v>
      </c>
      <c r="AI107" s="1">
        <v>46184</v>
      </c>
      <c r="AJ107" s="2"/>
      <c r="AK107" s="2" t="s">
        <v>67</v>
      </c>
      <c r="AM107" s="2" t="s">
        <v>59</v>
      </c>
      <c r="AP107" s="2" t="s">
        <v>60</v>
      </c>
      <c r="AQ107" s="2" t="s">
        <v>41</v>
      </c>
      <c r="AR107">
        <v>65000</v>
      </c>
      <c r="AS107" s="2" t="str">
        <f>_xlfn.IFNA(IF(VLOOKUP(all_resi[[#This Row],[No. Waybill]],settle_reconcile[No. Waybill],1,0)="","Recon","Recon"),"-")</f>
        <v>-</v>
      </c>
      <c r="AT107" s="2">
        <f>all_resi[[#This Row],[Nilai COD]]-all_resi[[#This Row],[COD Fee]]-all_resi[[#This Row],[Total Biaya Setelah Diskon]]</f>
        <v>87125</v>
      </c>
      <c r="AU107" s="2">
        <f>IF(all_resi[[#This Row],[Waktu Terima]]="","",_xlfn.DAYS(all_resi[[#This Row],[Waktu Terima]],all_resi[[#This Row],[Tanggal Pengiriman]]))</f>
        <v>9</v>
      </c>
    </row>
    <row r="108" spans="1:47" x14ac:dyDescent="0.25">
      <c r="A108" s="2" t="s">
        <v>6297</v>
      </c>
      <c r="B108" s="1">
        <v>46175</v>
      </c>
      <c r="C108" s="2" t="s">
        <v>42</v>
      </c>
      <c r="D108" s="2" t="s">
        <v>43</v>
      </c>
      <c r="E108" s="2" t="s">
        <v>44</v>
      </c>
      <c r="F108" s="2" t="s">
        <v>45</v>
      </c>
      <c r="G108" s="2" t="s">
        <v>46</v>
      </c>
      <c r="H108" s="2" t="s">
        <v>47</v>
      </c>
      <c r="I108" s="2" t="s">
        <v>1704</v>
      </c>
      <c r="J108" s="2" t="s">
        <v>12233</v>
      </c>
      <c r="K108" s="2" t="s">
        <v>209</v>
      </c>
      <c r="L108" s="2" t="s">
        <v>1041</v>
      </c>
      <c r="M108" s="2" t="s">
        <v>1705</v>
      </c>
      <c r="N108" s="2" t="s">
        <v>1706</v>
      </c>
      <c r="O108">
        <v>1</v>
      </c>
      <c r="P108" s="2" t="s">
        <v>53</v>
      </c>
      <c r="Q108">
        <v>100</v>
      </c>
      <c r="R108">
        <v>0</v>
      </c>
      <c r="S108" s="2" t="s">
        <v>54</v>
      </c>
      <c r="T108" s="2" t="s">
        <v>55</v>
      </c>
      <c r="U108" s="2" t="s">
        <v>461</v>
      </c>
      <c r="V108" s="2"/>
      <c r="W108">
        <v>52000</v>
      </c>
      <c r="X108">
        <v>0</v>
      </c>
      <c r="Y108">
        <v>0</v>
      </c>
      <c r="Z108">
        <v>52000</v>
      </c>
      <c r="AB108" s="2" t="s">
        <v>57</v>
      </c>
      <c r="AC108">
        <v>20800</v>
      </c>
      <c r="AD108">
        <v>31200</v>
      </c>
      <c r="AE108">
        <v>174000</v>
      </c>
      <c r="AF108">
        <v>2610</v>
      </c>
      <c r="AG108" s="2" t="s">
        <v>1704</v>
      </c>
      <c r="AH108" s="2"/>
      <c r="AI108" s="1">
        <v>46183</v>
      </c>
      <c r="AJ108" s="2"/>
      <c r="AK108" s="2" t="s">
        <v>58</v>
      </c>
      <c r="AM108" s="2" t="s">
        <v>59</v>
      </c>
      <c r="AP108" s="2" t="s">
        <v>60</v>
      </c>
      <c r="AQ108" s="2" t="s">
        <v>41</v>
      </c>
      <c r="AR108">
        <v>122000</v>
      </c>
      <c r="AS108" s="2" t="str">
        <f>_xlfn.IFNA(IF(VLOOKUP(all_resi[[#This Row],[No. Waybill]],settle_reconcile[No. Waybill],1,0)="","Recon","Recon"),"-")</f>
        <v>Recon</v>
      </c>
      <c r="AT108" s="2">
        <f>all_resi[[#This Row],[Nilai COD]]-all_resi[[#This Row],[COD Fee]]-all_resi[[#This Row],[Total Biaya Setelah Diskon]]</f>
        <v>140190</v>
      </c>
      <c r="AU108" s="2">
        <f>IF(all_resi[[#This Row],[Waktu Terima]]="","",_xlfn.DAYS(all_resi[[#This Row],[Waktu Terima]],all_resi[[#This Row],[Tanggal Pengiriman]]))</f>
        <v>8</v>
      </c>
    </row>
    <row r="109" spans="1:47" x14ac:dyDescent="0.25">
      <c r="A109" s="2" t="s">
        <v>5879</v>
      </c>
      <c r="B109" s="1">
        <v>46175</v>
      </c>
      <c r="C109" s="2" t="s">
        <v>42</v>
      </c>
      <c r="D109" s="2" t="s">
        <v>43</v>
      </c>
      <c r="E109" s="2" t="s">
        <v>44</v>
      </c>
      <c r="F109" s="2" t="s">
        <v>45</v>
      </c>
      <c r="G109" s="2" t="s">
        <v>46</v>
      </c>
      <c r="H109" s="2" t="s">
        <v>80</v>
      </c>
      <c r="I109" s="2" t="s">
        <v>131</v>
      </c>
      <c r="J109" s="2" t="s">
        <v>12274</v>
      </c>
      <c r="K109" s="2" t="s">
        <v>132</v>
      </c>
      <c r="L109" s="2" t="s">
        <v>133</v>
      </c>
      <c r="M109" s="2" t="s">
        <v>134</v>
      </c>
      <c r="N109" s="2" t="s">
        <v>135</v>
      </c>
      <c r="O109">
        <v>1</v>
      </c>
      <c r="P109" s="2" t="s">
        <v>53</v>
      </c>
      <c r="Q109">
        <v>100</v>
      </c>
      <c r="R109">
        <v>0</v>
      </c>
      <c r="S109" s="2" t="s">
        <v>54</v>
      </c>
      <c r="T109" s="2" t="s">
        <v>55</v>
      </c>
      <c r="U109" s="2" t="s">
        <v>86</v>
      </c>
      <c r="V109" s="2"/>
      <c r="W109">
        <v>37000</v>
      </c>
      <c r="X109">
        <v>0</v>
      </c>
      <c r="Y109">
        <v>0</v>
      </c>
      <c r="Z109">
        <v>37000</v>
      </c>
      <c r="AB109" s="2" t="s">
        <v>57</v>
      </c>
      <c r="AC109">
        <v>14800</v>
      </c>
      <c r="AD109">
        <v>22200</v>
      </c>
      <c r="AE109">
        <v>100000</v>
      </c>
      <c r="AF109">
        <v>1500</v>
      </c>
      <c r="AG109" s="2" t="s">
        <v>131</v>
      </c>
      <c r="AH109" s="2"/>
      <c r="AI109" s="1">
        <v>46180</v>
      </c>
      <c r="AJ109" s="2" t="s">
        <v>87</v>
      </c>
      <c r="AK109" s="2" t="s">
        <v>58</v>
      </c>
      <c r="AM109" s="2" t="s">
        <v>59</v>
      </c>
      <c r="AP109" s="2" t="s">
        <v>60</v>
      </c>
      <c r="AQ109" s="2" t="s">
        <v>41</v>
      </c>
      <c r="AR109">
        <v>63000</v>
      </c>
      <c r="AS109" s="2" t="str">
        <f>_xlfn.IFNA(IF(VLOOKUP(all_resi[[#This Row],[No. Waybill]],settle_reconcile[No. Waybill],1,0)="","Recon","Recon"),"-")</f>
        <v>Recon</v>
      </c>
      <c r="AT109" s="2">
        <f>all_resi[[#This Row],[Nilai COD]]-all_resi[[#This Row],[COD Fee]]-all_resi[[#This Row],[Total Biaya Setelah Diskon]]</f>
        <v>76300</v>
      </c>
      <c r="AU109" s="2">
        <f>IF(all_resi[[#This Row],[Waktu Terima]]="","",_xlfn.DAYS(all_resi[[#This Row],[Waktu Terima]],all_resi[[#This Row],[Tanggal Pengiriman]]))</f>
        <v>5</v>
      </c>
    </row>
    <row r="110" spans="1:47" x14ac:dyDescent="0.25">
      <c r="A110" s="2" t="s">
        <v>6250</v>
      </c>
      <c r="B110" s="1">
        <v>46175</v>
      </c>
      <c r="C110" s="2" t="s">
        <v>42</v>
      </c>
      <c r="D110" s="2" t="s">
        <v>43</v>
      </c>
      <c r="E110" s="2" t="s">
        <v>44</v>
      </c>
      <c r="F110" s="2" t="s">
        <v>45</v>
      </c>
      <c r="G110" s="2" t="s">
        <v>46</v>
      </c>
      <c r="H110" s="2" t="s">
        <v>47</v>
      </c>
      <c r="I110" s="2" t="s">
        <v>1551</v>
      </c>
      <c r="J110" s="2" t="s">
        <v>12268</v>
      </c>
      <c r="K110" s="2" t="s">
        <v>156</v>
      </c>
      <c r="L110" s="2" t="s">
        <v>509</v>
      </c>
      <c r="M110" s="2" t="s">
        <v>1552</v>
      </c>
      <c r="N110" s="2" t="s">
        <v>1553</v>
      </c>
      <c r="O110">
        <v>1</v>
      </c>
      <c r="P110" s="2" t="s">
        <v>53</v>
      </c>
      <c r="Q110">
        <v>100</v>
      </c>
      <c r="R110">
        <v>0</v>
      </c>
      <c r="S110" s="2" t="s">
        <v>54</v>
      </c>
      <c r="T110" s="2" t="s">
        <v>55</v>
      </c>
      <c r="U110" s="2" t="s">
        <v>250</v>
      </c>
      <c r="V110" s="2"/>
      <c r="W110">
        <v>80000</v>
      </c>
      <c r="X110">
        <v>0</v>
      </c>
      <c r="Y110">
        <v>0</v>
      </c>
      <c r="Z110">
        <v>80000</v>
      </c>
      <c r="AB110" s="2" t="s">
        <v>57</v>
      </c>
      <c r="AC110">
        <v>32000</v>
      </c>
      <c r="AD110">
        <v>48000</v>
      </c>
      <c r="AE110">
        <v>183000</v>
      </c>
      <c r="AF110">
        <v>2745</v>
      </c>
      <c r="AG110" s="2"/>
      <c r="AH110" s="2"/>
      <c r="AI110" s="1"/>
      <c r="AJ110" s="2"/>
      <c r="AK110" s="2" t="s">
        <v>67</v>
      </c>
      <c r="AM110" s="2" t="s">
        <v>59</v>
      </c>
      <c r="AP110" s="2" t="s">
        <v>60</v>
      </c>
      <c r="AQ110" s="2" t="s">
        <v>41</v>
      </c>
      <c r="AR110">
        <v>103000</v>
      </c>
      <c r="AS110" s="2" t="str">
        <f>_xlfn.IFNA(IF(VLOOKUP(all_resi[[#This Row],[No. Waybill]],settle_reconcile[No. Waybill],1,0)="","Recon","Recon"),"-")</f>
        <v>-</v>
      </c>
      <c r="AT110" s="2">
        <f>all_resi[[#This Row],[Nilai COD]]-all_resi[[#This Row],[COD Fee]]-all_resi[[#This Row],[Total Biaya Setelah Diskon]]</f>
        <v>132255</v>
      </c>
      <c r="AU110" s="2" t="str">
        <f>IF(all_resi[[#This Row],[Waktu Terima]]="","",_xlfn.DAYS(all_resi[[#This Row],[Waktu Terima]],all_resi[[#This Row],[Tanggal Pengiriman]]))</f>
        <v/>
      </c>
    </row>
    <row r="111" spans="1:47" x14ac:dyDescent="0.25">
      <c r="A111" s="2" t="s">
        <v>6237</v>
      </c>
      <c r="B111" s="1">
        <v>46175</v>
      </c>
      <c r="C111" s="2" t="s">
        <v>42</v>
      </c>
      <c r="D111" s="2" t="s">
        <v>43</v>
      </c>
      <c r="E111" s="2" t="s">
        <v>44</v>
      </c>
      <c r="F111" s="2" t="s">
        <v>45</v>
      </c>
      <c r="G111" s="2" t="s">
        <v>46</v>
      </c>
      <c r="H111" s="2" t="s">
        <v>47</v>
      </c>
      <c r="I111" s="2" t="s">
        <v>1505</v>
      </c>
      <c r="J111" s="2" t="s">
        <v>12255</v>
      </c>
      <c r="K111" s="2" t="s">
        <v>143</v>
      </c>
      <c r="L111" s="2" t="s">
        <v>1506</v>
      </c>
      <c r="M111" s="2" t="s">
        <v>1507</v>
      </c>
      <c r="N111" s="2" t="s">
        <v>1508</v>
      </c>
      <c r="O111">
        <v>1</v>
      </c>
      <c r="P111" s="2" t="s">
        <v>53</v>
      </c>
      <c r="Q111">
        <v>100</v>
      </c>
      <c r="R111">
        <v>0</v>
      </c>
      <c r="S111" s="2" t="s">
        <v>54</v>
      </c>
      <c r="T111" s="2" t="s">
        <v>55</v>
      </c>
      <c r="U111" s="2" t="s">
        <v>603</v>
      </c>
      <c r="V111" s="2"/>
      <c r="W111">
        <v>25000</v>
      </c>
      <c r="X111">
        <v>0</v>
      </c>
      <c r="Y111">
        <v>0</v>
      </c>
      <c r="Z111">
        <v>25000</v>
      </c>
      <c r="AB111" s="2" t="s">
        <v>57</v>
      </c>
      <c r="AC111">
        <v>18000</v>
      </c>
      <c r="AD111">
        <v>7000</v>
      </c>
      <c r="AE111">
        <v>126000</v>
      </c>
      <c r="AF111">
        <v>1890</v>
      </c>
      <c r="AG111" s="2" t="s">
        <v>1505</v>
      </c>
      <c r="AH111" s="2"/>
      <c r="AI111" s="1">
        <v>46177</v>
      </c>
      <c r="AJ111" s="2"/>
      <c r="AK111" s="2" t="s">
        <v>58</v>
      </c>
      <c r="AM111" s="2" t="s">
        <v>59</v>
      </c>
      <c r="AP111" s="2" t="s">
        <v>60</v>
      </c>
      <c r="AQ111" s="2" t="s">
        <v>41</v>
      </c>
      <c r="AR111">
        <v>101000</v>
      </c>
      <c r="AS111" s="2" t="str">
        <f>_xlfn.IFNA(IF(VLOOKUP(all_resi[[#This Row],[No. Waybill]],settle_reconcile[No. Waybill],1,0)="","Recon","Recon"),"-")</f>
        <v>Recon</v>
      </c>
      <c r="AT111" s="2">
        <f>all_resi[[#This Row],[Nilai COD]]-all_resi[[#This Row],[COD Fee]]-all_resi[[#This Row],[Total Biaya Setelah Diskon]]</f>
        <v>117110</v>
      </c>
      <c r="AU111" s="2">
        <f>IF(all_resi[[#This Row],[Waktu Terima]]="","",_xlfn.DAYS(all_resi[[#This Row],[Waktu Terima]],all_resi[[#This Row],[Tanggal Pengiriman]]))</f>
        <v>2</v>
      </c>
    </row>
    <row r="112" spans="1:47" x14ac:dyDescent="0.25">
      <c r="A112" s="2" t="s">
        <v>6258</v>
      </c>
      <c r="B112" s="1">
        <v>46175</v>
      </c>
      <c r="C112" s="2" t="s">
        <v>42</v>
      </c>
      <c r="D112" s="2" t="s">
        <v>43</v>
      </c>
      <c r="E112" s="2" t="s">
        <v>44</v>
      </c>
      <c r="F112" s="2" t="s">
        <v>45</v>
      </c>
      <c r="G112" s="2" t="s">
        <v>46</v>
      </c>
      <c r="H112" s="2" t="s">
        <v>47</v>
      </c>
      <c r="I112" s="2" t="s">
        <v>1573</v>
      </c>
      <c r="J112" s="2" t="s">
        <v>12271</v>
      </c>
      <c r="K112" s="2" t="s">
        <v>265</v>
      </c>
      <c r="L112" s="2" t="s">
        <v>1025</v>
      </c>
      <c r="M112" s="2" t="s">
        <v>1026</v>
      </c>
      <c r="N112" s="2" t="s">
        <v>1574</v>
      </c>
      <c r="O112">
        <v>1</v>
      </c>
      <c r="P112" s="2" t="s">
        <v>53</v>
      </c>
      <c r="Q112">
        <v>100</v>
      </c>
      <c r="R112">
        <v>0</v>
      </c>
      <c r="S112" s="2" t="s">
        <v>54</v>
      </c>
      <c r="T112" s="2" t="s">
        <v>55</v>
      </c>
      <c r="U112" s="2" t="s">
        <v>1575</v>
      </c>
      <c r="V112" s="2"/>
      <c r="W112">
        <v>38000</v>
      </c>
      <c r="X112">
        <v>0</v>
      </c>
      <c r="Y112">
        <v>0</v>
      </c>
      <c r="Z112">
        <v>38000</v>
      </c>
      <c r="AB112" s="2" t="s">
        <v>57</v>
      </c>
      <c r="AC112">
        <v>15200</v>
      </c>
      <c r="AD112">
        <v>22800</v>
      </c>
      <c r="AE112">
        <v>125000</v>
      </c>
      <c r="AF112">
        <v>1875</v>
      </c>
      <c r="AG112" s="2" t="s">
        <v>517</v>
      </c>
      <c r="AH112" s="2" t="s">
        <v>149</v>
      </c>
      <c r="AI112" s="1">
        <v>46195</v>
      </c>
      <c r="AJ112" s="2"/>
      <c r="AK112" s="2" t="s">
        <v>67</v>
      </c>
      <c r="AM112" s="2" t="s">
        <v>59</v>
      </c>
      <c r="AP112" s="2" t="s">
        <v>60</v>
      </c>
      <c r="AQ112" s="2" t="s">
        <v>41</v>
      </c>
      <c r="AR112">
        <v>87000</v>
      </c>
      <c r="AS112" s="2" t="str">
        <f>_xlfn.IFNA(IF(VLOOKUP(all_resi[[#This Row],[No. Waybill]],settle_reconcile[No. Waybill],1,0)="","Recon","Recon"),"-")</f>
        <v>-</v>
      </c>
      <c r="AT112" s="2">
        <f>all_resi[[#This Row],[Nilai COD]]-all_resi[[#This Row],[COD Fee]]-all_resi[[#This Row],[Total Biaya Setelah Diskon]]</f>
        <v>100325</v>
      </c>
      <c r="AU112" s="2">
        <f>IF(all_resi[[#This Row],[Waktu Terima]]="","",_xlfn.DAYS(all_resi[[#This Row],[Waktu Terima]],all_resi[[#This Row],[Tanggal Pengiriman]]))</f>
        <v>20</v>
      </c>
    </row>
    <row r="113" spans="1:47" x14ac:dyDescent="0.25">
      <c r="A113" s="2" t="s">
        <v>5878</v>
      </c>
      <c r="B113" s="1">
        <v>46175</v>
      </c>
      <c r="C113" s="2" t="s">
        <v>42</v>
      </c>
      <c r="D113" s="2" t="s">
        <v>43</v>
      </c>
      <c r="E113" s="2" t="s">
        <v>44</v>
      </c>
      <c r="F113" s="2" t="s">
        <v>45</v>
      </c>
      <c r="G113" s="2" t="s">
        <v>46</v>
      </c>
      <c r="H113" s="2" t="s">
        <v>47</v>
      </c>
      <c r="I113" s="2" t="s">
        <v>125</v>
      </c>
      <c r="J113" s="2" t="s">
        <v>12277</v>
      </c>
      <c r="K113" s="2" t="s">
        <v>126</v>
      </c>
      <c r="L113" s="2" t="s">
        <v>127</v>
      </c>
      <c r="M113" s="2" t="s">
        <v>128</v>
      </c>
      <c r="N113" s="2" t="s">
        <v>129</v>
      </c>
      <c r="O113">
        <v>1</v>
      </c>
      <c r="P113" s="2" t="s">
        <v>53</v>
      </c>
      <c r="Q113">
        <v>100</v>
      </c>
      <c r="R113">
        <v>0</v>
      </c>
      <c r="S113" s="2" t="s">
        <v>54</v>
      </c>
      <c r="T113" s="2" t="s">
        <v>55</v>
      </c>
      <c r="U113" s="2" t="s">
        <v>130</v>
      </c>
      <c r="V113" s="2"/>
      <c r="W113">
        <v>74000</v>
      </c>
      <c r="X113">
        <v>0</v>
      </c>
      <c r="Y113">
        <v>0</v>
      </c>
      <c r="Z113">
        <v>74000</v>
      </c>
      <c r="AB113" s="2" t="s">
        <v>57</v>
      </c>
      <c r="AC113">
        <v>29600</v>
      </c>
      <c r="AD113">
        <v>44400</v>
      </c>
      <c r="AE113">
        <v>168000</v>
      </c>
      <c r="AF113">
        <v>2520</v>
      </c>
      <c r="AG113" s="2" t="s">
        <v>7592</v>
      </c>
      <c r="AH113" s="2"/>
      <c r="AI113" s="1">
        <v>46190</v>
      </c>
      <c r="AJ113" s="2"/>
      <c r="AK113" s="2" t="s">
        <v>67</v>
      </c>
      <c r="AM113" s="2" t="s">
        <v>59</v>
      </c>
      <c r="AP113" s="2" t="s">
        <v>60</v>
      </c>
      <c r="AQ113" s="2" t="s">
        <v>41</v>
      </c>
      <c r="AR113">
        <v>94000</v>
      </c>
      <c r="AS113" s="2" t="str">
        <f>_xlfn.IFNA(IF(VLOOKUP(all_resi[[#This Row],[No. Waybill]],settle_reconcile[No. Waybill],1,0)="","Recon","Recon"),"-")</f>
        <v>-</v>
      </c>
      <c r="AT113" s="2">
        <f>all_resi[[#This Row],[Nilai COD]]-all_resi[[#This Row],[COD Fee]]-all_resi[[#This Row],[Total Biaya Setelah Diskon]]</f>
        <v>121080</v>
      </c>
      <c r="AU113" s="2">
        <f>IF(all_resi[[#This Row],[Waktu Terima]]="","",_xlfn.DAYS(all_resi[[#This Row],[Waktu Terima]],all_resi[[#This Row],[Tanggal Pengiriman]]))</f>
        <v>15</v>
      </c>
    </row>
    <row r="114" spans="1:47" x14ac:dyDescent="0.25">
      <c r="A114" s="2" t="s">
        <v>6283</v>
      </c>
      <c r="B114" s="1">
        <v>46175</v>
      </c>
      <c r="C114" s="2" t="s">
        <v>42</v>
      </c>
      <c r="D114" s="2" t="s">
        <v>43</v>
      </c>
      <c r="E114" s="2" t="s">
        <v>44</v>
      </c>
      <c r="F114" s="2" t="s">
        <v>45</v>
      </c>
      <c r="G114" s="2" t="s">
        <v>46</v>
      </c>
      <c r="H114" s="2" t="s">
        <v>80</v>
      </c>
      <c r="I114" s="2" t="s">
        <v>1659</v>
      </c>
      <c r="J114" s="2" t="s">
        <v>12238</v>
      </c>
      <c r="K114" s="2" t="s">
        <v>69</v>
      </c>
      <c r="L114" s="2" t="s">
        <v>467</v>
      </c>
      <c r="M114" s="2" t="s">
        <v>1660</v>
      </c>
      <c r="N114" s="2" t="s">
        <v>1661</v>
      </c>
      <c r="O114">
        <v>1</v>
      </c>
      <c r="P114" s="2" t="s">
        <v>53</v>
      </c>
      <c r="Q114">
        <v>100</v>
      </c>
      <c r="R114">
        <v>0</v>
      </c>
      <c r="S114" s="2" t="s">
        <v>54</v>
      </c>
      <c r="T114" s="2" t="s">
        <v>55</v>
      </c>
      <c r="U114" s="2" t="s">
        <v>86</v>
      </c>
      <c r="V114" s="2"/>
      <c r="W114">
        <v>38000</v>
      </c>
      <c r="X114">
        <v>0</v>
      </c>
      <c r="Y114">
        <v>0</v>
      </c>
      <c r="Z114">
        <v>38000</v>
      </c>
      <c r="AB114" s="2" t="s">
        <v>57</v>
      </c>
      <c r="AC114">
        <v>15200</v>
      </c>
      <c r="AD114">
        <v>22800</v>
      </c>
      <c r="AE114">
        <v>102000</v>
      </c>
      <c r="AF114">
        <v>1530</v>
      </c>
      <c r="AG114" s="2" t="s">
        <v>1659</v>
      </c>
      <c r="AH114" s="2"/>
      <c r="AI114" s="1">
        <v>46181</v>
      </c>
      <c r="AJ114" s="2" t="s">
        <v>87</v>
      </c>
      <c r="AK114" s="2" t="s">
        <v>58</v>
      </c>
      <c r="AM114" s="2" t="s">
        <v>59</v>
      </c>
      <c r="AP114" s="2" t="s">
        <v>60</v>
      </c>
      <c r="AQ114" s="2" t="s">
        <v>41</v>
      </c>
      <c r="AR114">
        <v>64000</v>
      </c>
      <c r="AS114" s="2" t="str">
        <f>_xlfn.IFNA(IF(VLOOKUP(all_resi[[#This Row],[No. Waybill]],settle_reconcile[No. Waybill],1,0)="","Recon","Recon"),"-")</f>
        <v>Recon</v>
      </c>
      <c r="AT114" s="2">
        <f>all_resi[[#This Row],[Nilai COD]]-all_resi[[#This Row],[COD Fee]]-all_resi[[#This Row],[Total Biaya Setelah Diskon]]</f>
        <v>77670</v>
      </c>
      <c r="AU114" s="2">
        <f>IF(all_resi[[#This Row],[Waktu Terima]]="","",_xlfn.DAYS(all_resi[[#This Row],[Waktu Terima]],all_resi[[#This Row],[Tanggal Pengiriman]]))</f>
        <v>6</v>
      </c>
    </row>
    <row r="115" spans="1:47" x14ac:dyDescent="0.25">
      <c r="A115" s="2" t="s">
        <v>6314</v>
      </c>
      <c r="B115" s="1">
        <v>46175</v>
      </c>
      <c r="C115" s="2" t="s">
        <v>42</v>
      </c>
      <c r="D115" s="2" t="s">
        <v>43</v>
      </c>
      <c r="E115" s="2" t="s">
        <v>44</v>
      </c>
      <c r="F115" s="2" t="s">
        <v>45</v>
      </c>
      <c r="G115" s="2" t="s">
        <v>46</v>
      </c>
      <c r="H115" s="2" t="s">
        <v>47</v>
      </c>
      <c r="I115" s="2" t="s">
        <v>1758</v>
      </c>
      <c r="J115" s="2" t="s">
        <v>12249</v>
      </c>
      <c r="K115" s="2" t="s">
        <v>437</v>
      </c>
      <c r="L115" s="2" t="s">
        <v>935</v>
      </c>
      <c r="M115" s="2" t="s">
        <v>1759</v>
      </c>
      <c r="N115" s="2" t="s">
        <v>1760</v>
      </c>
      <c r="O115">
        <v>1</v>
      </c>
      <c r="P115" s="2" t="s">
        <v>53</v>
      </c>
      <c r="Q115">
        <v>100</v>
      </c>
      <c r="R115">
        <v>0</v>
      </c>
      <c r="S115" s="2" t="s">
        <v>54</v>
      </c>
      <c r="T115" s="2" t="s">
        <v>55</v>
      </c>
      <c r="U115" s="2" t="s">
        <v>1761</v>
      </c>
      <c r="V115" s="2"/>
      <c r="W115">
        <v>52000</v>
      </c>
      <c r="X115">
        <v>0</v>
      </c>
      <c r="Y115">
        <v>0</v>
      </c>
      <c r="Z115">
        <v>52000</v>
      </c>
      <c r="AB115" s="2" t="s">
        <v>57</v>
      </c>
      <c r="AC115">
        <v>20800</v>
      </c>
      <c r="AD115">
        <v>31200</v>
      </c>
      <c r="AE115">
        <v>139000</v>
      </c>
      <c r="AF115">
        <v>2085</v>
      </c>
      <c r="AG115" s="2" t="s">
        <v>1758</v>
      </c>
      <c r="AH115" s="2"/>
      <c r="AI115" s="1">
        <v>46180</v>
      </c>
      <c r="AJ115" s="2"/>
      <c r="AK115" s="2" t="s">
        <v>58</v>
      </c>
      <c r="AM115" s="2" t="s">
        <v>59</v>
      </c>
      <c r="AP115" s="2" t="s">
        <v>60</v>
      </c>
      <c r="AQ115" s="2" t="s">
        <v>41</v>
      </c>
      <c r="AR115">
        <v>87000</v>
      </c>
      <c r="AS115" s="2" t="str">
        <f>_xlfn.IFNA(IF(VLOOKUP(all_resi[[#This Row],[No. Waybill]],settle_reconcile[No. Waybill],1,0)="","Recon","Recon"),"-")</f>
        <v>Recon</v>
      </c>
      <c r="AT115" s="2">
        <f>all_resi[[#This Row],[Nilai COD]]-all_resi[[#This Row],[COD Fee]]-all_resi[[#This Row],[Total Biaya Setelah Diskon]]</f>
        <v>105715</v>
      </c>
      <c r="AU115" s="2">
        <f>IF(all_resi[[#This Row],[Waktu Terima]]="","",_xlfn.DAYS(all_resi[[#This Row],[Waktu Terima]],all_resi[[#This Row],[Tanggal Pengiriman]]))</f>
        <v>5</v>
      </c>
    </row>
    <row r="116" spans="1:47" x14ac:dyDescent="0.25">
      <c r="A116" s="2" t="s">
        <v>6561</v>
      </c>
      <c r="B116" s="1">
        <v>46176</v>
      </c>
      <c r="C116" s="2" t="s">
        <v>42</v>
      </c>
      <c r="D116" s="2" t="s">
        <v>43</v>
      </c>
      <c r="E116" s="2" t="s">
        <v>44</v>
      </c>
      <c r="F116" s="2" t="s">
        <v>45</v>
      </c>
      <c r="G116" s="2" t="s">
        <v>46</v>
      </c>
      <c r="H116" s="2" t="s">
        <v>80</v>
      </c>
      <c r="I116" s="2" t="s">
        <v>2520</v>
      </c>
      <c r="J116" s="2" t="s">
        <v>12325</v>
      </c>
      <c r="K116" s="2" t="s">
        <v>121</v>
      </c>
      <c r="L116" s="2" t="s">
        <v>274</v>
      </c>
      <c r="M116" s="2" t="s">
        <v>1949</v>
      </c>
      <c r="N116" s="2" t="s">
        <v>2521</v>
      </c>
      <c r="O116">
        <v>1</v>
      </c>
      <c r="P116" s="2" t="s">
        <v>53</v>
      </c>
      <c r="Q116">
        <v>100</v>
      </c>
      <c r="R116">
        <v>0</v>
      </c>
      <c r="S116" s="2" t="s">
        <v>54</v>
      </c>
      <c r="T116" s="2" t="s">
        <v>55</v>
      </c>
      <c r="U116" s="2" t="s">
        <v>86</v>
      </c>
      <c r="V116" s="2"/>
      <c r="W116">
        <v>68000</v>
      </c>
      <c r="X116">
        <v>0</v>
      </c>
      <c r="Y116">
        <v>0</v>
      </c>
      <c r="Z116">
        <v>68000</v>
      </c>
      <c r="AB116" s="2" t="s">
        <v>57</v>
      </c>
      <c r="AC116">
        <v>27200</v>
      </c>
      <c r="AD116">
        <v>40800</v>
      </c>
      <c r="AE116">
        <v>160000</v>
      </c>
      <c r="AF116">
        <v>2400</v>
      </c>
      <c r="AG116" s="2" t="s">
        <v>2520</v>
      </c>
      <c r="AH116" s="2"/>
      <c r="AI116" s="1">
        <v>46181</v>
      </c>
      <c r="AJ116" s="2" t="s">
        <v>87</v>
      </c>
      <c r="AK116" s="2" t="s">
        <v>58</v>
      </c>
      <c r="AM116" s="2" t="s">
        <v>59</v>
      </c>
      <c r="AP116" s="2" t="s">
        <v>60</v>
      </c>
      <c r="AQ116" s="2" t="s">
        <v>41</v>
      </c>
      <c r="AR116">
        <v>92000</v>
      </c>
      <c r="AS116" s="2" t="str">
        <f>_xlfn.IFNA(IF(VLOOKUP(all_resi[[#This Row],[No. Waybill]],settle_reconcile[No. Waybill],1,0)="","Recon","Recon"),"-")</f>
        <v>Recon</v>
      </c>
      <c r="AT116" s="2">
        <f>all_resi[[#This Row],[Nilai COD]]-all_resi[[#This Row],[COD Fee]]-all_resi[[#This Row],[Total Biaya Setelah Diskon]]</f>
        <v>116800</v>
      </c>
      <c r="AU116" s="2">
        <f>IF(all_resi[[#This Row],[Waktu Terima]]="","",_xlfn.DAYS(all_resi[[#This Row],[Waktu Terima]],all_resi[[#This Row],[Tanggal Pengiriman]]))</f>
        <v>5</v>
      </c>
    </row>
    <row r="117" spans="1:47" x14ac:dyDescent="0.25">
      <c r="A117" s="2" t="s">
        <v>6436</v>
      </c>
      <c r="B117" s="1">
        <v>46176</v>
      </c>
      <c r="C117" s="2" t="s">
        <v>42</v>
      </c>
      <c r="D117" s="2" t="s">
        <v>43</v>
      </c>
      <c r="E117" s="2" t="s">
        <v>44</v>
      </c>
      <c r="F117" s="2" t="s">
        <v>45</v>
      </c>
      <c r="G117" s="2" t="s">
        <v>46</v>
      </c>
      <c r="H117" s="2" t="s">
        <v>47</v>
      </c>
      <c r="I117" s="2" t="s">
        <v>2151</v>
      </c>
      <c r="J117" s="2" t="s">
        <v>12296</v>
      </c>
      <c r="K117" s="2" t="s">
        <v>82</v>
      </c>
      <c r="L117" s="2" t="s">
        <v>1843</v>
      </c>
      <c r="M117" s="2" t="s">
        <v>2152</v>
      </c>
      <c r="N117" s="2" t="s">
        <v>2153</v>
      </c>
      <c r="O117">
        <v>1</v>
      </c>
      <c r="P117" s="2" t="s">
        <v>53</v>
      </c>
      <c r="Q117">
        <v>100</v>
      </c>
      <c r="R117">
        <v>0</v>
      </c>
      <c r="S117" s="2" t="s">
        <v>54</v>
      </c>
      <c r="T117" s="2" t="s">
        <v>55</v>
      </c>
      <c r="U117" s="2" t="s">
        <v>698</v>
      </c>
      <c r="V117" s="2"/>
      <c r="W117">
        <v>57000</v>
      </c>
      <c r="X117">
        <v>0</v>
      </c>
      <c r="Y117">
        <v>0</v>
      </c>
      <c r="Z117">
        <v>57000</v>
      </c>
      <c r="AB117" s="2" t="s">
        <v>57</v>
      </c>
      <c r="AC117">
        <v>22800</v>
      </c>
      <c r="AD117">
        <v>34200</v>
      </c>
      <c r="AE117">
        <v>150000</v>
      </c>
      <c r="AF117">
        <v>2250</v>
      </c>
      <c r="AG117" s="2" t="s">
        <v>7592</v>
      </c>
      <c r="AH117" s="2"/>
      <c r="AI117" s="1">
        <v>46190</v>
      </c>
      <c r="AJ117" s="2"/>
      <c r="AK117" s="2" t="s">
        <v>67</v>
      </c>
      <c r="AM117" s="2" t="s">
        <v>59</v>
      </c>
      <c r="AP117" s="2" t="s">
        <v>60</v>
      </c>
      <c r="AQ117" s="2" t="s">
        <v>41</v>
      </c>
      <c r="AR117">
        <v>93000</v>
      </c>
      <c r="AS117" s="2" t="str">
        <f>_xlfn.IFNA(IF(VLOOKUP(all_resi[[#This Row],[No. Waybill]],settle_reconcile[No. Waybill],1,0)="","Recon","Recon"),"-")</f>
        <v>-</v>
      </c>
      <c r="AT117" s="2">
        <f>all_resi[[#This Row],[Nilai COD]]-all_resi[[#This Row],[COD Fee]]-all_resi[[#This Row],[Total Biaya Setelah Diskon]]</f>
        <v>113550</v>
      </c>
      <c r="AU117" s="2">
        <f>IF(all_resi[[#This Row],[Waktu Terima]]="","",_xlfn.DAYS(all_resi[[#This Row],[Waktu Terima]],all_resi[[#This Row],[Tanggal Pengiriman]]))</f>
        <v>14</v>
      </c>
    </row>
    <row r="118" spans="1:47" x14ac:dyDescent="0.25">
      <c r="A118" s="2" t="s">
        <v>6569</v>
      </c>
      <c r="B118" s="1">
        <v>46176</v>
      </c>
      <c r="C118" s="2" t="s">
        <v>42</v>
      </c>
      <c r="D118" s="2" t="s">
        <v>43</v>
      </c>
      <c r="E118" s="2" t="s">
        <v>44</v>
      </c>
      <c r="F118" s="2" t="s">
        <v>45</v>
      </c>
      <c r="G118" s="2" t="s">
        <v>46</v>
      </c>
      <c r="H118" s="2" t="s">
        <v>47</v>
      </c>
      <c r="I118" s="2" t="s">
        <v>2544</v>
      </c>
      <c r="J118" s="2" t="s">
        <v>12361</v>
      </c>
      <c r="K118" s="2" t="s">
        <v>156</v>
      </c>
      <c r="L118" s="2" t="s">
        <v>1650</v>
      </c>
      <c r="M118" s="2" t="s">
        <v>2545</v>
      </c>
      <c r="N118" s="2" t="s">
        <v>2546</v>
      </c>
      <c r="O118">
        <v>1</v>
      </c>
      <c r="P118" s="2" t="s">
        <v>53</v>
      </c>
      <c r="Q118">
        <v>100</v>
      </c>
      <c r="R118">
        <v>0</v>
      </c>
      <c r="S118" s="2" t="s">
        <v>54</v>
      </c>
      <c r="T118" s="2" t="s">
        <v>55</v>
      </c>
      <c r="U118" s="2" t="s">
        <v>534</v>
      </c>
      <c r="V118" s="2"/>
      <c r="W118">
        <v>85000</v>
      </c>
      <c r="X118">
        <v>0</v>
      </c>
      <c r="Y118">
        <v>0</v>
      </c>
      <c r="Z118">
        <v>85000</v>
      </c>
      <c r="AB118" s="2" t="s">
        <v>57</v>
      </c>
      <c r="AC118">
        <v>34000</v>
      </c>
      <c r="AD118">
        <v>51000</v>
      </c>
      <c r="AE118">
        <v>150000</v>
      </c>
      <c r="AF118">
        <v>2250</v>
      </c>
      <c r="AG118" s="2" t="s">
        <v>2544</v>
      </c>
      <c r="AH118" s="2"/>
      <c r="AI118" s="1">
        <v>46183</v>
      </c>
      <c r="AJ118" s="2"/>
      <c r="AK118" s="2" t="s">
        <v>58</v>
      </c>
      <c r="AM118" s="2" t="s">
        <v>59</v>
      </c>
      <c r="AP118" s="2" t="s">
        <v>60</v>
      </c>
      <c r="AQ118" s="2" t="s">
        <v>41</v>
      </c>
      <c r="AR118">
        <v>65000</v>
      </c>
      <c r="AS118" s="2" t="str">
        <f>_xlfn.IFNA(IF(VLOOKUP(all_resi[[#This Row],[No. Waybill]],settle_reconcile[No. Waybill],1,0)="","Recon","Recon"),"-")</f>
        <v>Recon</v>
      </c>
      <c r="AT118" s="2">
        <f>all_resi[[#This Row],[Nilai COD]]-all_resi[[#This Row],[COD Fee]]-all_resi[[#This Row],[Total Biaya Setelah Diskon]]</f>
        <v>96750</v>
      </c>
      <c r="AU118" s="2">
        <f>IF(all_resi[[#This Row],[Waktu Terima]]="","",_xlfn.DAYS(all_resi[[#This Row],[Waktu Terima]],all_resi[[#This Row],[Tanggal Pengiriman]]))</f>
        <v>7</v>
      </c>
    </row>
    <row r="119" spans="1:47" x14ac:dyDescent="0.25">
      <c r="A119" s="2" t="s">
        <v>6568</v>
      </c>
      <c r="B119" s="1">
        <v>46176</v>
      </c>
      <c r="C119" s="2" t="s">
        <v>42</v>
      </c>
      <c r="D119" s="2" t="s">
        <v>43</v>
      </c>
      <c r="E119" s="2" t="s">
        <v>44</v>
      </c>
      <c r="F119" s="2" t="s">
        <v>45</v>
      </c>
      <c r="G119" s="2" t="s">
        <v>46</v>
      </c>
      <c r="H119" s="2" t="s">
        <v>47</v>
      </c>
      <c r="I119" s="2" t="s">
        <v>2541</v>
      </c>
      <c r="J119" s="2" t="s">
        <v>12357</v>
      </c>
      <c r="K119" s="2" t="s">
        <v>137</v>
      </c>
      <c r="L119" s="2" t="s">
        <v>1510</v>
      </c>
      <c r="M119" s="2" t="s">
        <v>2542</v>
      </c>
      <c r="N119" s="2" t="s">
        <v>2543</v>
      </c>
      <c r="O119">
        <v>1</v>
      </c>
      <c r="P119" s="2" t="s">
        <v>53</v>
      </c>
      <c r="Q119">
        <v>100</v>
      </c>
      <c r="R119">
        <v>0</v>
      </c>
      <c r="S119" s="2" t="s">
        <v>54</v>
      </c>
      <c r="T119" s="2" t="s">
        <v>55</v>
      </c>
      <c r="U119" s="2" t="s">
        <v>363</v>
      </c>
      <c r="V119" s="2"/>
      <c r="W119">
        <v>31000</v>
      </c>
      <c r="X119">
        <v>0</v>
      </c>
      <c r="Y119">
        <v>0</v>
      </c>
      <c r="Z119">
        <v>31000</v>
      </c>
      <c r="AB119" s="2" t="s">
        <v>57</v>
      </c>
      <c r="AC119">
        <v>22000</v>
      </c>
      <c r="AD119">
        <v>9000</v>
      </c>
      <c r="AE119">
        <v>112000</v>
      </c>
      <c r="AF119">
        <v>1680</v>
      </c>
      <c r="AG119" s="2" t="s">
        <v>2541</v>
      </c>
      <c r="AH119" s="2"/>
      <c r="AI119" s="1">
        <v>46180</v>
      </c>
      <c r="AJ119" s="2"/>
      <c r="AK119" s="2" t="s">
        <v>58</v>
      </c>
      <c r="AM119" s="2" t="s">
        <v>59</v>
      </c>
      <c r="AP119" s="2" t="s">
        <v>60</v>
      </c>
      <c r="AQ119" s="2" t="s">
        <v>41</v>
      </c>
      <c r="AR119">
        <v>81000</v>
      </c>
      <c r="AS119" s="2" t="str">
        <f>_xlfn.IFNA(IF(VLOOKUP(all_resi[[#This Row],[No. Waybill]],settle_reconcile[No. Waybill],1,0)="","Recon","Recon"),"-")</f>
        <v>Recon</v>
      </c>
      <c r="AT119" s="2">
        <f>all_resi[[#This Row],[Nilai COD]]-all_resi[[#This Row],[COD Fee]]-all_resi[[#This Row],[Total Biaya Setelah Diskon]]</f>
        <v>101320</v>
      </c>
      <c r="AU119" s="2">
        <f>IF(all_resi[[#This Row],[Waktu Terima]]="","",_xlfn.DAYS(all_resi[[#This Row],[Waktu Terima]],all_resi[[#This Row],[Tanggal Pengiriman]]))</f>
        <v>4</v>
      </c>
    </row>
    <row r="120" spans="1:47" x14ac:dyDescent="0.25">
      <c r="A120" s="2" t="s">
        <v>6431</v>
      </c>
      <c r="B120" s="1">
        <v>46176</v>
      </c>
      <c r="C120" s="2" t="s">
        <v>42</v>
      </c>
      <c r="D120" s="2" t="s">
        <v>43</v>
      </c>
      <c r="E120" s="2" t="s">
        <v>44</v>
      </c>
      <c r="F120" s="2" t="s">
        <v>45</v>
      </c>
      <c r="G120" s="2" t="s">
        <v>46</v>
      </c>
      <c r="H120" s="2" t="s">
        <v>80</v>
      </c>
      <c r="I120" s="2" t="s">
        <v>2134</v>
      </c>
      <c r="J120" s="2" t="s">
        <v>12289</v>
      </c>
      <c r="K120" s="2" t="s">
        <v>183</v>
      </c>
      <c r="L120" s="2" t="s">
        <v>446</v>
      </c>
      <c r="M120" s="2" t="s">
        <v>2135</v>
      </c>
      <c r="N120" s="2" t="s">
        <v>2136</v>
      </c>
      <c r="O120">
        <v>1</v>
      </c>
      <c r="P120" s="2" t="s">
        <v>53</v>
      </c>
      <c r="Q120">
        <v>100</v>
      </c>
      <c r="R120">
        <v>0</v>
      </c>
      <c r="S120" s="2" t="s">
        <v>54</v>
      </c>
      <c r="T120" s="2" t="s">
        <v>55</v>
      </c>
      <c r="U120" s="2" t="s">
        <v>86</v>
      </c>
      <c r="V120" s="2"/>
      <c r="W120">
        <v>100000</v>
      </c>
      <c r="X120">
        <v>0</v>
      </c>
      <c r="Y120">
        <v>0</v>
      </c>
      <c r="Z120">
        <v>100000</v>
      </c>
      <c r="AB120" s="2" t="s">
        <v>57</v>
      </c>
      <c r="AC120">
        <v>40000</v>
      </c>
      <c r="AD120">
        <v>60000</v>
      </c>
      <c r="AE120">
        <v>175000</v>
      </c>
      <c r="AF120">
        <v>2625</v>
      </c>
      <c r="AG120" s="2" t="s">
        <v>2134</v>
      </c>
      <c r="AH120" s="2"/>
      <c r="AI120" s="1">
        <v>46181</v>
      </c>
      <c r="AJ120" s="2" t="s">
        <v>87</v>
      </c>
      <c r="AK120" s="2" t="s">
        <v>58</v>
      </c>
      <c r="AM120" s="2" t="s">
        <v>59</v>
      </c>
      <c r="AP120" s="2" t="s">
        <v>60</v>
      </c>
      <c r="AQ120" s="2" t="s">
        <v>41</v>
      </c>
      <c r="AR120">
        <v>75000</v>
      </c>
      <c r="AS120" s="2" t="str">
        <f>_xlfn.IFNA(IF(VLOOKUP(all_resi[[#This Row],[No. Waybill]],settle_reconcile[No. Waybill],1,0)="","Recon","Recon"),"-")</f>
        <v>Recon</v>
      </c>
      <c r="AT120" s="2">
        <f>all_resi[[#This Row],[Nilai COD]]-all_resi[[#This Row],[COD Fee]]-all_resi[[#This Row],[Total Biaya Setelah Diskon]]</f>
        <v>112375</v>
      </c>
      <c r="AU120" s="2">
        <f>IF(all_resi[[#This Row],[Waktu Terima]]="","",_xlfn.DAYS(all_resi[[#This Row],[Waktu Terima]],all_resi[[#This Row],[Tanggal Pengiriman]]))</f>
        <v>5</v>
      </c>
    </row>
    <row r="121" spans="1:47" x14ac:dyDescent="0.25">
      <c r="A121" s="2" t="s">
        <v>6559</v>
      </c>
      <c r="B121" s="1">
        <v>46176</v>
      </c>
      <c r="C121" s="2" t="s">
        <v>42</v>
      </c>
      <c r="D121" s="2" t="s">
        <v>43</v>
      </c>
      <c r="E121" s="2" t="s">
        <v>44</v>
      </c>
      <c r="F121" s="2" t="s">
        <v>45</v>
      </c>
      <c r="G121" s="2" t="s">
        <v>46</v>
      </c>
      <c r="H121" s="2" t="s">
        <v>47</v>
      </c>
      <c r="I121" s="2" t="s">
        <v>2513</v>
      </c>
      <c r="J121" s="2" t="s">
        <v>12324</v>
      </c>
      <c r="K121" s="2" t="s">
        <v>100</v>
      </c>
      <c r="L121" s="2" t="s">
        <v>2514</v>
      </c>
      <c r="M121" s="2" t="s">
        <v>2515</v>
      </c>
      <c r="N121" s="2" t="s">
        <v>2516</v>
      </c>
      <c r="O121">
        <v>1</v>
      </c>
      <c r="P121" s="2" t="s">
        <v>53</v>
      </c>
      <c r="Q121">
        <v>100</v>
      </c>
      <c r="R121">
        <v>0</v>
      </c>
      <c r="S121" s="2" t="s">
        <v>54</v>
      </c>
      <c r="T121" s="2" t="s">
        <v>55</v>
      </c>
      <c r="U121" s="2" t="s">
        <v>207</v>
      </c>
      <c r="V121" s="2"/>
      <c r="W121">
        <v>15000</v>
      </c>
      <c r="X121">
        <v>0</v>
      </c>
      <c r="Y121">
        <v>0</v>
      </c>
      <c r="Z121">
        <v>15000</v>
      </c>
      <c r="AB121" s="2" t="s">
        <v>57</v>
      </c>
      <c r="AC121">
        <v>9000</v>
      </c>
      <c r="AD121">
        <v>6000</v>
      </c>
      <c r="AE121">
        <v>83000</v>
      </c>
      <c r="AF121">
        <v>1245</v>
      </c>
      <c r="AG121" s="2" t="s">
        <v>2513</v>
      </c>
      <c r="AH121" s="2"/>
      <c r="AI121" s="1">
        <v>46178</v>
      </c>
      <c r="AJ121" s="2"/>
      <c r="AK121" s="2" t="s">
        <v>58</v>
      </c>
      <c r="AM121" s="2" t="s">
        <v>59</v>
      </c>
      <c r="AP121" s="2" t="s">
        <v>60</v>
      </c>
      <c r="AQ121" s="2" t="s">
        <v>41</v>
      </c>
      <c r="AR121">
        <v>68000</v>
      </c>
      <c r="AS121" s="2" t="str">
        <f>_xlfn.IFNA(IF(VLOOKUP(all_resi[[#This Row],[No. Waybill]],settle_reconcile[No. Waybill],1,0)="","Recon","Recon"),"-")</f>
        <v>Recon</v>
      </c>
      <c r="AT121" s="2">
        <f>all_resi[[#This Row],[Nilai COD]]-all_resi[[#This Row],[COD Fee]]-all_resi[[#This Row],[Total Biaya Setelah Diskon]]</f>
        <v>75755</v>
      </c>
      <c r="AU121" s="2">
        <f>IF(all_resi[[#This Row],[Waktu Terima]]="","",_xlfn.DAYS(all_resi[[#This Row],[Waktu Terima]],all_resi[[#This Row],[Tanggal Pengiriman]]))</f>
        <v>2</v>
      </c>
    </row>
    <row r="122" spans="1:47" x14ac:dyDescent="0.25">
      <c r="A122" s="2" t="s">
        <v>6433</v>
      </c>
      <c r="B122" s="1">
        <v>46176</v>
      </c>
      <c r="C122" s="2" t="s">
        <v>42</v>
      </c>
      <c r="D122" s="2" t="s">
        <v>43</v>
      </c>
      <c r="E122" s="2" t="s">
        <v>44</v>
      </c>
      <c r="F122" s="2" t="s">
        <v>45</v>
      </c>
      <c r="G122" s="2" t="s">
        <v>46</v>
      </c>
      <c r="H122" s="2" t="s">
        <v>80</v>
      </c>
      <c r="I122" s="2" t="s">
        <v>2141</v>
      </c>
      <c r="J122" s="2" t="s">
        <v>12288</v>
      </c>
      <c r="K122" s="2" t="s">
        <v>209</v>
      </c>
      <c r="L122" s="2" t="s">
        <v>278</v>
      </c>
      <c r="M122" s="2" t="s">
        <v>2142</v>
      </c>
      <c r="N122" s="2" t="s">
        <v>2143</v>
      </c>
      <c r="O122">
        <v>1</v>
      </c>
      <c r="P122" s="2" t="s">
        <v>53</v>
      </c>
      <c r="Q122">
        <v>100</v>
      </c>
      <c r="R122">
        <v>0</v>
      </c>
      <c r="S122" s="2" t="s">
        <v>54</v>
      </c>
      <c r="T122" s="2" t="s">
        <v>55</v>
      </c>
      <c r="U122" s="2" t="s">
        <v>2144</v>
      </c>
      <c r="V122" s="2"/>
      <c r="W122">
        <v>58000</v>
      </c>
      <c r="X122">
        <v>0</v>
      </c>
      <c r="Y122">
        <v>0</v>
      </c>
      <c r="Z122">
        <v>58000</v>
      </c>
      <c r="AB122" s="2" t="s">
        <v>57</v>
      </c>
      <c r="AC122">
        <v>23200</v>
      </c>
      <c r="AD122">
        <v>34800</v>
      </c>
      <c r="AE122">
        <v>173000</v>
      </c>
      <c r="AF122">
        <v>2595</v>
      </c>
      <c r="AG122" s="2" t="s">
        <v>2141</v>
      </c>
      <c r="AH122" s="2"/>
      <c r="AI122" s="1">
        <v>46182</v>
      </c>
      <c r="AJ122" s="2" t="s">
        <v>87</v>
      </c>
      <c r="AK122" s="2" t="s">
        <v>58</v>
      </c>
      <c r="AM122" s="2" t="s">
        <v>59</v>
      </c>
      <c r="AP122" s="2" t="s">
        <v>60</v>
      </c>
      <c r="AQ122" s="2" t="s">
        <v>41</v>
      </c>
      <c r="AR122">
        <v>115000</v>
      </c>
      <c r="AS122" s="2" t="str">
        <f>_xlfn.IFNA(IF(VLOOKUP(all_resi[[#This Row],[No. Waybill]],settle_reconcile[No. Waybill],1,0)="","Recon","Recon"),"-")</f>
        <v>Recon</v>
      </c>
      <c r="AT122" s="2">
        <f>all_resi[[#This Row],[Nilai COD]]-all_resi[[#This Row],[COD Fee]]-all_resi[[#This Row],[Total Biaya Setelah Diskon]]</f>
        <v>135605</v>
      </c>
      <c r="AU122" s="2">
        <f>IF(all_resi[[#This Row],[Waktu Terima]]="","",_xlfn.DAYS(all_resi[[#This Row],[Waktu Terima]],all_resi[[#This Row],[Tanggal Pengiriman]]))</f>
        <v>6</v>
      </c>
    </row>
    <row r="123" spans="1:47" x14ac:dyDescent="0.25">
      <c r="A123" s="2" t="s">
        <v>6566</v>
      </c>
      <c r="B123" s="1">
        <v>46176</v>
      </c>
      <c r="C123" s="2" t="s">
        <v>42</v>
      </c>
      <c r="D123" s="2" t="s">
        <v>43</v>
      </c>
      <c r="E123" s="2" t="s">
        <v>44</v>
      </c>
      <c r="F123" s="2" t="s">
        <v>45</v>
      </c>
      <c r="G123" s="2" t="s">
        <v>46</v>
      </c>
      <c r="H123" s="2" t="s">
        <v>47</v>
      </c>
      <c r="I123" s="2" t="s">
        <v>2535</v>
      </c>
      <c r="J123" s="2" t="s">
        <v>12356</v>
      </c>
      <c r="K123" s="2" t="s">
        <v>177</v>
      </c>
      <c r="L123" s="2" t="s">
        <v>807</v>
      </c>
      <c r="M123" s="2" t="s">
        <v>2536</v>
      </c>
      <c r="N123" s="2" t="s">
        <v>2537</v>
      </c>
      <c r="O123">
        <v>1</v>
      </c>
      <c r="P123" s="2" t="s">
        <v>53</v>
      </c>
      <c r="Q123">
        <v>100</v>
      </c>
      <c r="R123">
        <v>0</v>
      </c>
      <c r="S123" s="2" t="s">
        <v>54</v>
      </c>
      <c r="T123" s="2" t="s">
        <v>55</v>
      </c>
      <c r="U123" s="2" t="s">
        <v>147</v>
      </c>
      <c r="V123" s="2"/>
      <c r="W123">
        <v>64000</v>
      </c>
      <c r="X123">
        <v>0</v>
      </c>
      <c r="Y123">
        <v>0</v>
      </c>
      <c r="Z123">
        <v>64000</v>
      </c>
      <c r="AB123" s="2" t="s">
        <v>57</v>
      </c>
      <c r="AC123">
        <v>25600</v>
      </c>
      <c r="AD123">
        <v>38400</v>
      </c>
      <c r="AE123">
        <v>147000</v>
      </c>
      <c r="AF123">
        <v>2205</v>
      </c>
      <c r="AG123" s="2" t="s">
        <v>11423</v>
      </c>
      <c r="AH123" s="2" t="s">
        <v>149</v>
      </c>
      <c r="AI123" s="1">
        <v>46200</v>
      </c>
      <c r="AJ123" s="2"/>
      <c r="AK123" s="2" t="s">
        <v>67</v>
      </c>
      <c r="AM123" s="2" t="s">
        <v>59</v>
      </c>
      <c r="AP123" s="2" t="s">
        <v>60</v>
      </c>
      <c r="AQ123" s="2" t="s">
        <v>41</v>
      </c>
      <c r="AR123">
        <v>83000</v>
      </c>
      <c r="AS123" s="2" t="str">
        <f>_xlfn.IFNA(IF(VLOOKUP(all_resi[[#This Row],[No. Waybill]],settle_reconcile[No. Waybill],1,0)="","Recon","Recon"),"-")</f>
        <v>-</v>
      </c>
      <c r="AT123" s="2">
        <f>all_resi[[#This Row],[Nilai COD]]-all_resi[[#This Row],[COD Fee]]-all_resi[[#This Row],[Total Biaya Setelah Diskon]]</f>
        <v>106395</v>
      </c>
      <c r="AU123" s="2">
        <f>IF(all_resi[[#This Row],[Waktu Terima]]="","",_xlfn.DAYS(all_resi[[#This Row],[Waktu Terima]],all_resi[[#This Row],[Tanggal Pengiriman]]))</f>
        <v>24</v>
      </c>
    </row>
    <row r="124" spans="1:47" x14ac:dyDescent="0.25">
      <c r="A124" s="2" t="s">
        <v>5881</v>
      </c>
      <c r="B124" s="1">
        <v>46176</v>
      </c>
      <c r="C124" s="2" t="s">
        <v>42</v>
      </c>
      <c r="D124" s="2" t="s">
        <v>43</v>
      </c>
      <c r="E124" s="2" t="s">
        <v>44</v>
      </c>
      <c r="F124" s="2" t="s">
        <v>45</v>
      </c>
      <c r="G124" s="2" t="s">
        <v>46</v>
      </c>
      <c r="H124" s="2" t="s">
        <v>47</v>
      </c>
      <c r="I124" s="2" t="s">
        <v>142</v>
      </c>
      <c r="J124" s="2" t="s">
        <v>12286</v>
      </c>
      <c r="K124" s="2" t="s">
        <v>143</v>
      </c>
      <c r="L124" s="2" t="s">
        <v>144</v>
      </c>
      <c r="M124" s="2" t="s">
        <v>145</v>
      </c>
      <c r="N124" s="2" t="s">
        <v>146</v>
      </c>
      <c r="O124">
        <v>1</v>
      </c>
      <c r="P124" s="2" t="s">
        <v>53</v>
      </c>
      <c r="Q124">
        <v>100</v>
      </c>
      <c r="R124">
        <v>0</v>
      </c>
      <c r="S124" s="2" t="s">
        <v>54</v>
      </c>
      <c r="T124" s="2" t="s">
        <v>55</v>
      </c>
      <c r="U124" s="2" t="s">
        <v>147</v>
      </c>
      <c r="V124" s="2"/>
      <c r="W124">
        <v>26000</v>
      </c>
      <c r="X124">
        <v>0</v>
      </c>
      <c r="Y124">
        <v>0</v>
      </c>
      <c r="Z124">
        <v>26000</v>
      </c>
      <c r="AB124" s="2" t="s">
        <v>57</v>
      </c>
      <c r="AC124">
        <v>19000</v>
      </c>
      <c r="AD124">
        <v>7000</v>
      </c>
      <c r="AE124">
        <v>97000</v>
      </c>
      <c r="AF124">
        <v>1455</v>
      </c>
      <c r="AG124" s="2" t="s">
        <v>148</v>
      </c>
      <c r="AH124" s="2" t="s">
        <v>149</v>
      </c>
      <c r="AI124" s="1">
        <v>46183</v>
      </c>
      <c r="AJ124" s="2"/>
      <c r="AK124" s="2" t="s">
        <v>67</v>
      </c>
      <c r="AM124" s="2" t="s">
        <v>59</v>
      </c>
      <c r="AP124" s="2" t="s">
        <v>60</v>
      </c>
      <c r="AQ124" s="2" t="s">
        <v>41</v>
      </c>
      <c r="AR124">
        <v>71000</v>
      </c>
      <c r="AS124" s="2" t="str">
        <f>_xlfn.IFNA(IF(VLOOKUP(all_resi[[#This Row],[No. Waybill]],settle_reconcile[No. Waybill],1,0)="","Recon","Recon"),"-")</f>
        <v>-</v>
      </c>
      <c r="AT124" s="2">
        <f>all_resi[[#This Row],[Nilai COD]]-all_resi[[#This Row],[COD Fee]]-all_resi[[#This Row],[Total Biaya Setelah Diskon]]</f>
        <v>88545</v>
      </c>
      <c r="AU124" s="2">
        <f>IF(all_resi[[#This Row],[Waktu Terima]]="","",_xlfn.DAYS(all_resi[[#This Row],[Waktu Terima]],all_resi[[#This Row],[Tanggal Pengiriman]]))</f>
        <v>7</v>
      </c>
    </row>
    <row r="125" spans="1:47" x14ac:dyDescent="0.25">
      <c r="A125" s="2" t="s">
        <v>6585</v>
      </c>
      <c r="B125" s="1">
        <v>46176</v>
      </c>
      <c r="C125" s="2" t="s">
        <v>42</v>
      </c>
      <c r="D125" s="2" t="s">
        <v>43</v>
      </c>
      <c r="E125" s="2" t="s">
        <v>44</v>
      </c>
      <c r="F125" s="2" t="s">
        <v>45</v>
      </c>
      <c r="G125" s="2" t="s">
        <v>46</v>
      </c>
      <c r="H125" s="2" t="s">
        <v>47</v>
      </c>
      <c r="I125" s="2" t="s">
        <v>2592</v>
      </c>
      <c r="J125" s="2" t="s">
        <v>12341</v>
      </c>
      <c r="K125" s="2" t="s">
        <v>69</v>
      </c>
      <c r="L125" s="2" t="s">
        <v>94</v>
      </c>
      <c r="M125" s="2" t="s">
        <v>2593</v>
      </c>
      <c r="N125" s="2" t="s">
        <v>2594</v>
      </c>
      <c r="O125">
        <v>1</v>
      </c>
      <c r="P125" s="2" t="s">
        <v>53</v>
      </c>
      <c r="Q125">
        <v>100</v>
      </c>
      <c r="R125">
        <v>0</v>
      </c>
      <c r="S125" s="2" t="s">
        <v>54</v>
      </c>
      <c r="T125" s="2" t="s">
        <v>55</v>
      </c>
      <c r="U125" s="2" t="s">
        <v>147</v>
      </c>
      <c r="V125" s="2"/>
      <c r="W125">
        <v>54000</v>
      </c>
      <c r="X125">
        <v>0</v>
      </c>
      <c r="Y125">
        <v>0</v>
      </c>
      <c r="Z125">
        <v>54000</v>
      </c>
      <c r="AB125" s="2" t="s">
        <v>57</v>
      </c>
      <c r="AC125">
        <v>21600</v>
      </c>
      <c r="AD125">
        <v>32400</v>
      </c>
      <c r="AE125">
        <v>172000</v>
      </c>
      <c r="AF125">
        <v>2580</v>
      </c>
      <c r="AG125" s="2" t="s">
        <v>2592</v>
      </c>
      <c r="AH125" s="2"/>
      <c r="AI125" s="1">
        <v>46181</v>
      </c>
      <c r="AJ125" s="2"/>
      <c r="AK125" s="2" t="s">
        <v>58</v>
      </c>
      <c r="AM125" s="2" t="s">
        <v>59</v>
      </c>
      <c r="AP125" s="2" t="s">
        <v>60</v>
      </c>
      <c r="AQ125" s="2" t="s">
        <v>41</v>
      </c>
      <c r="AR125">
        <v>118000</v>
      </c>
      <c r="AS125" s="2" t="str">
        <f>_xlfn.IFNA(IF(VLOOKUP(all_resi[[#This Row],[No. Waybill]],settle_reconcile[No. Waybill],1,0)="","Recon","Recon"),"-")</f>
        <v>Recon</v>
      </c>
      <c r="AT125" s="2">
        <f>all_resi[[#This Row],[Nilai COD]]-all_resi[[#This Row],[COD Fee]]-all_resi[[#This Row],[Total Biaya Setelah Diskon]]</f>
        <v>137020</v>
      </c>
      <c r="AU125" s="2">
        <f>IF(all_resi[[#This Row],[Waktu Terima]]="","",_xlfn.DAYS(all_resi[[#This Row],[Waktu Terima]],all_resi[[#This Row],[Tanggal Pengiriman]]))</f>
        <v>5</v>
      </c>
    </row>
    <row r="126" spans="1:47" x14ac:dyDescent="0.25">
      <c r="A126" s="2" t="s">
        <v>5990</v>
      </c>
      <c r="B126" s="1">
        <v>46176</v>
      </c>
      <c r="C126" s="2" t="s">
        <v>42</v>
      </c>
      <c r="D126" s="2" t="s">
        <v>43</v>
      </c>
      <c r="E126" s="2" t="s">
        <v>44</v>
      </c>
      <c r="F126" s="2" t="s">
        <v>45</v>
      </c>
      <c r="G126" s="2" t="s">
        <v>46</v>
      </c>
      <c r="H126" s="2" t="s">
        <v>47</v>
      </c>
      <c r="I126" s="2" t="s">
        <v>628</v>
      </c>
      <c r="J126" s="2" t="s">
        <v>12381</v>
      </c>
      <c r="K126" s="2" t="s">
        <v>75</v>
      </c>
      <c r="L126" s="2" t="s">
        <v>345</v>
      </c>
      <c r="M126" s="2" t="s">
        <v>629</v>
      </c>
      <c r="N126" s="2" t="s">
        <v>630</v>
      </c>
      <c r="O126">
        <v>1</v>
      </c>
      <c r="P126" s="2" t="s">
        <v>53</v>
      </c>
      <c r="Q126">
        <v>100</v>
      </c>
      <c r="R126">
        <v>0</v>
      </c>
      <c r="S126" s="2" t="s">
        <v>54</v>
      </c>
      <c r="T126" s="2" t="s">
        <v>55</v>
      </c>
      <c r="U126" s="2" t="s">
        <v>631</v>
      </c>
      <c r="V126" s="2"/>
      <c r="W126">
        <v>53000</v>
      </c>
      <c r="X126">
        <v>0</v>
      </c>
      <c r="Y126">
        <v>0</v>
      </c>
      <c r="Z126">
        <v>53000</v>
      </c>
      <c r="AB126" s="2" t="s">
        <v>57</v>
      </c>
      <c r="AC126">
        <v>21200</v>
      </c>
      <c r="AD126">
        <v>31800</v>
      </c>
      <c r="AE126">
        <v>242000</v>
      </c>
      <c r="AF126">
        <v>3630</v>
      </c>
      <c r="AG126" s="2" t="s">
        <v>628</v>
      </c>
      <c r="AH126" s="2"/>
      <c r="AI126" s="1">
        <v>46183</v>
      </c>
      <c r="AJ126" s="2"/>
      <c r="AK126" s="2" t="s">
        <v>58</v>
      </c>
      <c r="AM126" s="2" t="s">
        <v>59</v>
      </c>
      <c r="AP126" s="2" t="s">
        <v>60</v>
      </c>
      <c r="AQ126" s="2" t="s">
        <v>41</v>
      </c>
      <c r="AR126">
        <v>189000</v>
      </c>
      <c r="AS126" s="2" t="str">
        <f>_xlfn.IFNA(IF(VLOOKUP(all_resi[[#This Row],[No. Waybill]],settle_reconcile[No. Waybill],1,0)="","Recon","Recon"),"-")</f>
        <v>Recon</v>
      </c>
      <c r="AT126" s="2">
        <f>all_resi[[#This Row],[Nilai COD]]-all_resi[[#This Row],[COD Fee]]-all_resi[[#This Row],[Total Biaya Setelah Diskon]]</f>
        <v>206570</v>
      </c>
      <c r="AU126" s="2">
        <f>IF(all_resi[[#This Row],[Waktu Terima]]="","",_xlfn.DAYS(all_resi[[#This Row],[Waktu Terima]],all_resi[[#This Row],[Tanggal Pengiriman]]))</f>
        <v>7</v>
      </c>
    </row>
    <row r="127" spans="1:47" x14ac:dyDescent="0.25">
      <c r="A127" s="2" t="s">
        <v>6413</v>
      </c>
      <c r="B127" s="1">
        <v>46176</v>
      </c>
      <c r="C127" s="2" t="s">
        <v>42</v>
      </c>
      <c r="D127" s="2" t="s">
        <v>43</v>
      </c>
      <c r="E127" s="2" t="s">
        <v>44</v>
      </c>
      <c r="F127" s="2" t="s">
        <v>45</v>
      </c>
      <c r="G127" s="2" t="s">
        <v>46</v>
      </c>
      <c r="H127" s="2" t="s">
        <v>47</v>
      </c>
      <c r="I127" s="2" t="s">
        <v>2074</v>
      </c>
      <c r="J127" s="2" t="s">
        <v>12307</v>
      </c>
      <c r="K127" s="2" t="s">
        <v>49</v>
      </c>
      <c r="L127" s="2" t="s">
        <v>2075</v>
      </c>
      <c r="M127" s="2" t="s">
        <v>2076</v>
      </c>
      <c r="N127" s="2" t="s">
        <v>2077</v>
      </c>
      <c r="O127">
        <v>1</v>
      </c>
      <c r="P127" s="2" t="s">
        <v>53</v>
      </c>
      <c r="Q127">
        <v>100</v>
      </c>
      <c r="R127">
        <v>0</v>
      </c>
      <c r="S127" s="2" t="s">
        <v>54</v>
      </c>
      <c r="T127" s="2" t="s">
        <v>55</v>
      </c>
      <c r="U127" s="2" t="s">
        <v>230</v>
      </c>
      <c r="V127" s="2"/>
      <c r="W127">
        <v>61000</v>
      </c>
      <c r="X127">
        <v>0</v>
      </c>
      <c r="Y127">
        <v>0</v>
      </c>
      <c r="Z127">
        <v>61000</v>
      </c>
      <c r="AB127" s="2" t="s">
        <v>57</v>
      </c>
      <c r="AC127">
        <v>24400</v>
      </c>
      <c r="AD127">
        <v>36600</v>
      </c>
      <c r="AE127">
        <v>179000</v>
      </c>
      <c r="AF127">
        <v>2685</v>
      </c>
      <c r="AG127" s="2" t="s">
        <v>2078</v>
      </c>
      <c r="AH127" s="2"/>
      <c r="AI127" s="1">
        <v>46186</v>
      </c>
      <c r="AJ127" s="2"/>
      <c r="AK127" s="2" t="s">
        <v>58</v>
      </c>
      <c r="AM127" s="2" t="s">
        <v>59</v>
      </c>
      <c r="AP127" s="2" t="s">
        <v>60</v>
      </c>
      <c r="AQ127" s="2" t="s">
        <v>41</v>
      </c>
      <c r="AR127">
        <v>118000</v>
      </c>
      <c r="AS127" s="2" t="str">
        <f>_xlfn.IFNA(IF(VLOOKUP(all_resi[[#This Row],[No. Waybill]],settle_reconcile[No. Waybill],1,0)="","Recon","Recon"),"-")</f>
        <v>Recon</v>
      </c>
      <c r="AT127" s="2">
        <f>all_resi[[#This Row],[Nilai COD]]-all_resi[[#This Row],[COD Fee]]-all_resi[[#This Row],[Total Biaya Setelah Diskon]]</f>
        <v>139715</v>
      </c>
      <c r="AU127" s="2">
        <f>IF(all_resi[[#This Row],[Waktu Terima]]="","",_xlfn.DAYS(all_resi[[#This Row],[Waktu Terima]],all_resi[[#This Row],[Tanggal Pengiriman]]))</f>
        <v>10</v>
      </c>
    </row>
    <row r="128" spans="1:47" x14ac:dyDescent="0.25">
      <c r="A128" s="2" t="s">
        <v>6584</v>
      </c>
      <c r="B128" s="1">
        <v>46176</v>
      </c>
      <c r="C128" s="2" t="s">
        <v>42</v>
      </c>
      <c r="D128" s="2" t="s">
        <v>43</v>
      </c>
      <c r="E128" s="2" t="s">
        <v>44</v>
      </c>
      <c r="F128" s="2" t="s">
        <v>45</v>
      </c>
      <c r="G128" s="2" t="s">
        <v>46</v>
      </c>
      <c r="H128" s="2" t="s">
        <v>47</v>
      </c>
      <c r="I128" s="2" t="s">
        <v>2590</v>
      </c>
      <c r="J128" s="2" t="s">
        <v>12343</v>
      </c>
      <c r="K128" s="2" t="s">
        <v>177</v>
      </c>
      <c r="L128" s="2" t="s">
        <v>2242</v>
      </c>
      <c r="M128" s="2" t="s">
        <v>2319</v>
      </c>
      <c r="N128" s="2" t="s">
        <v>2591</v>
      </c>
      <c r="O128">
        <v>1</v>
      </c>
      <c r="P128" s="2" t="s">
        <v>53</v>
      </c>
      <c r="Q128">
        <v>100</v>
      </c>
      <c r="R128">
        <v>0</v>
      </c>
      <c r="S128" s="2" t="s">
        <v>54</v>
      </c>
      <c r="T128" s="2" t="s">
        <v>55</v>
      </c>
      <c r="U128" s="2" t="s">
        <v>207</v>
      </c>
      <c r="V128" s="2"/>
      <c r="W128">
        <v>114000</v>
      </c>
      <c r="X128">
        <v>0</v>
      </c>
      <c r="Y128">
        <v>0</v>
      </c>
      <c r="Z128">
        <v>114000</v>
      </c>
      <c r="AB128" s="2" t="s">
        <v>57</v>
      </c>
      <c r="AC128">
        <v>45600</v>
      </c>
      <c r="AD128">
        <v>68400</v>
      </c>
      <c r="AE128">
        <v>191000</v>
      </c>
      <c r="AF128">
        <v>2865</v>
      </c>
      <c r="AG128" s="2" t="s">
        <v>11423</v>
      </c>
      <c r="AH128" s="2" t="s">
        <v>149</v>
      </c>
      <c r="AI128" s="1">
        <v>46194</v>
      </c>
      <c r="AJ128" s="2"/>
      <c r="AK128" s="2" t="s">
        <v>67</v>
      </c>
      <c r="AM128" s="2" t="s">
        <v>59</v>
      </c>
      <c r="AP128" s="2" t="s">
        <v>60</v>
      </c>
      <c r="AQ128" s="2" t="s">
        <v>41</v>
      </c>
      <c r="AR128">
        <v>77000</v>
      </c>
      <c r="AS128" s="2" t="str">
        <f>_xlfn.IFNA(IF(VLOOKUP(all_resi[[#This Row],[No. Waybill]],settle_reconcile[No. Waybill],1,0)="","Recon","Recon"),"-")</f>
        <v>-</v>
      </c>
      <c r="AT128" s="2">
        <f>all_resi[[#This Row],[Nilai COD]]-all_resi[[#This Row],[COD Fee]]-all_resi[[#This Row],[Total Biaya Setelah Diskon]]</f>
        <v>119735</v>
      </c>
      <c r="AU128" s="2">
        <f>IF(all_resi[[#This Row],[Waktu Terima]]="","",_xlfn.DAYS(all_resi[[#This Row],[Waktu Terima]],all_resi[[#This Row],[Tanggal Pengiriman]]))</f>
        <v>18</v>
      </c>
    </row>
    <row r="129" spans="1:47" x14ac:dyDescent="0.25">
      <c r="A129" s="2" t="s">
        <v>6587</v>
      </c>
      <c r="B129" s="1">
        <v>46176</v>
      </c>
      <c r="C129" s="2" t="s">
        <v>42</v>
      </c>
      <c r="D129" s="2" t="s">
        <v>43</v>
      </c>
      <c r="E129" s="2" t="s">
        <v>44</v>
      </c>
      <c r="F129" s="2" t="s">
        <v>45</v>
      </c>
      <c r="G129" s="2" t="s">
        <v>46</v>
      </c>
      <c r="H129" s="2" t="s">
        <v>47</v>
      </c>
      <c r="I129" s="2" t="s">
        <v>2597</v>
      </c>
      <c r="J129" s="2" t="s">
        <v>12342</v>
      </c>
      <c r="K129" s="2" t="s">
        <v>62</v>
      </c>
      <c r="L129" s="2" t="s">
        <v>1531</v>
      </c>
      <c r="M129" s="2" t="s">
        <v>1532</v>
      </c>
      <c r="N129" s="2" t="s">
        <v>2598</v>
      </c>
      <c r="O129">
        <v>1</v>
      </c>
      <c r="P129" s="2" t="s">
        <v>53</v>
      </c>
      <c r="Q129">
        <v>100</v>
      </c>
      <c r="R129">
        <v>0</v>
      </c>
      <c r="S129" s="2" t="s">
        <v>54</v>
      </c>
      <c r="T129" s="2" t="s">
        <v>55</v>
      </c>
      <c r="U129" s="2" t="s">
        <v>386</v>
      </c>
      <c r="V129" s="2"/>
      <c r="W129">
        <v>133000</v>
      </c>
      <c r="X129">
        <v>0</v>
      </c>
      <c r="Y129">
        <v>0</v>
      </c>
      <c r="Z129">
        <v>133000</v>
      </c>
      <c r="AB129" s="2" t="s">
        <v>57</v>
      </c>
      <c r="AC129">
        <v>53200</v>
      </c>
      <c r="AD129">
        <v>79800</v>
      </c>
      <c r="AE129">
        <v>270000</v>
      </c>
      <c r="AF129">
        <v>4050</v>
      </c>
      <c r="AG129" s="2" t="s">
        <v>353</v>
      </c>
      <c r="AH129" s="2" t="s">
        <v>615</v>
      </c>
      <c r="AI129" s="1">
        <v>46197</v>
      </c>
      <c r="AJ129" s="2"/>
      <c r="AK129" s="2" t="s">
        <v>67</v>
      </c>
      <c r="AM129" s="2" t="s">
        <v>59</v>
      </c>
      <c r="AP129" s="2" t="s">
        <v>60</v>
      </c>
      <c r="AQ129" s="2" t="s">
        <v>41</v>
      </c>
      <c r="AR129">
        <v>137000</v>
      </c>
      <c r="AS129" s="2" t="str">
        <f>_xlfn.IFNA(IF(VLOOKUP(all_resi[[#This Row],[No. Waybill]],settle_reconcile[No. Waybill],1,0)="","Recon","Recon"),"-")</f>
        <v>-</v>
      </c>
      <c r="AT129" s="2">
        <f>all_resi[[#This Row],[Nilai COD]]-all_resi[[#This Row],[COD Fee]]-all_resi[[#This Row],[Total Biaya Setelah Diskon]]</f>
        <v>186150</v>
      </c>
      <c r="AU129" s="2">
        <f>IF(all_resi[[#This Row],[Waktu Terima]]="","",_xlfn.DAYS(all_resi[[#This Row],[Waktu Terima]],all_resi[[#This Row],[Tanggal Pengiriman]]))</f>
        <v>21</v>
      </c>
    </row>
    <row r="130" spans="1:47" x14ac:dyDescent="0.25">
      <c r="A130" s="2" t="s">
        <v>6124</v>
      </c>
      <c r="B130" s="1">
        <v>46176</v>
      </c>
      <c r="C130" s="2" t="s">
        <v>42</v>
      </c>
      <c r="D130" s="2" t="s">
        <v>43</v>
      </c>
      <c r="E130" s="2" t="s">
        <v>44</v>
      </c>
      <c r="F130" s="2" t="s">
        <v>45</v>
      </c>
      <c r="G130" s="2" t="s">
        <v>46</v>
      </c>
      <c r="H130" s="2" t="s">
        <v>47</v>
      </c>
      <c r="I130" s="2" t="s">
        <v>1114</v>
      </c>
      <c r="J130" s="2" t="s">
        <v>12353</v>
      </c>
      <c r="K130" s="2" t="s">
        <v>116</v>
      </c>
      <c r="L130" s="2" t="s">
        <v>1115</v>
      </c>
      <c r="M130" s="2" t="s">
        <v>1116</v>
      </c>
      <c r="N130" s="2" t="s">
        <v>1117</v>
      </c>
      <c r="O130">
        <v>1</v>
      </c>
      <c r="P130" s="2" t="s">
        <v>53</v>
      </c>
      <c r="Q130">
        <v>100</v>
      </c>
      <c r="R130">
        <v>0</v>
      </c>
      <c r="S130" s="2" t="s">
        <v>54</v>
      </c>
      <c r="T130" s="2" t="s">
        <v>55</v>
      </c>
      <c r="U130" s="2" t="s">
        <v>56</v>
      </c>
      <c r="V130" s="2"/>
      <c r="W130">
        <v>12000</v>
      </c>
      <c r="X130">
        <v>0</v>
      </c>
      <c r="Y130">
        <v>0</v>
      </c>
      <c r="Z130">
        <v>12000</v>
      </c>
      <c r="AB130" s="2" t="s">
        <v>57</v>
      </c>
      <c r="AC130">
        <v>7000</v>
      </c>
      <c r="AD130">
        <v>5000</v>
      </c>
      <c r="AE130">
        <v>118000</v>
      </c>
      <c r="AF130">
        <v>1770</v>
      </c>
      <c r="AG130" s="2" t="s">
        <v>1114</v>
      </c>
      <c r="AH130" s="2"/>
      <c r="AI130" s="1">
        <v>46178</v>
      </c>
      <c r="AJ130" s="2"/>
      <c r="AK130" s="2" t="s">
        <v>58</v>
      </c>
      <c r="AM130" s="2" t="s">
        <v>59</v>
      </c>
      <c r="AP130" s="2" t="s">
        <v>60</v>
      </c>
      <c r="AQ130" s="2" t="s">
        <v>41</v>
      </c>
      <c r="AR130">
        <v>106000</v>
      </c>
      <c r="AS130" s="2" t="str">
        <f>_xlfn.IFNA(IF(VLOOKUP(all_resi[[#This Row],[No. Waybill]],settle_reconcile[No. Waybill],1,0)="","Recon","Recon"),"-")</f>
        <v>Recon</v>
      </c>
      <c r="AT130" s="2">
        <f>all_resi[[#This Row],[Nilai COD]]-all_resi[[#This Row],[COD Fee]]-all_resi[[#This Row],[Total Biaya Setelah Diskon]]</f>
        <v>111230</v>
      </c>
      <c r="AU130" s="2">
        <f>IF(all_resi[[#This Row],[Waktu Terima]]="","",_xlfn.DAYS(all_resi[[#This Row],[Waktu Terima]],all_resi[[#This Row],[Tanggal Pengiriman]]))</f>
        <v>2</v>
      </c>
    </row>
    <row r="131" spans="1:47" x14ac:dyDescent="0.25">
      <c r="A131" s="2" t="s">
        <v>5888</v>
      </c>
      <c r="B131" s="1">
        <v>46176</v>
      </c>
      <c r="C131" s="2" t="s">
        <v>42</v>
      </c>
      <c r="D131" s="2" t="s">
        <v>43</v>
      </c>
      <c r="E131" s="2" t="s">
        <v>44</v>
      </c>
      <c r="F131" s="2" t="s">
        <v>45</v>
      </c>
      <c r="G131" s="2" t="s">
        <v>46</v>
      </c>
      <c r="H131" s="2" t="s">
        <v>80</v>
      </c>
      <c r="I131" s="2" t="s">
        <v>182</v>
      </c>
      <c r="J131" s="2" t="s">
        <v>12345</v>
      </c>
      <c r="K131" s="2" t="s">
        <v>183</v>
      </c>
      <c r="L131" s="2" t="s">
        <v>184</v>
      </c>
      <c r="M131" s="2" t="s">
        <v>185</v>
      </c>
      <c r="N131" s="2" t="s">
        <v>186</v>
      </c>
      <c r="O131">
        <v>1</v>
      </c>
      <c r="P131" s="2" t="s">
        <v>53</v>
      </c>
      <c r="Q131">
        <v>100</v>
      </c>
      <c r="R131">
        <v>0</v>
      </c>
      <c r="S131" s="2" t="s">
        <v>54</v>
      </c>
      <c r="T131" s="2" t="s">
        <v>55</v>
      </c>
      <c r="U131" s="2" t="s">
        <v>86</v>
      </c>
      <c r="V131" s="2"/>
      <c r="W131">
        <v>91000</v>
      </c>
      <c r="X131">
        <v>0</v>
      </c>
      <c r="Y131">
        <v>0</v>
      </c>
      <c r="Z131">
        <v>91000</v>
      </c>
      <c r="AB131" s="2" t="s">
        <v>57</v>
      </c>
      <c r="AC131">
        <v>36400</v>
      </c>
      <c r="AD131">
        <v>54600</v>
      </c>
      <c r="AE131">
        <v>182000</v>
      </c>
      <c r="AF131">
        <v>2730</v>
      </c>
      <c r="AG131" s="2" t="s">
        <v>182</v>
      </c>
      <c r="AH131" s="2"/>
      <c r="AI131" s="1">
        <v>46192</v>
      </c>
      <c r="AJ131" s="2" t="s">
        <v>87</v>
      </c>
      <c r="AK131" s="2" t="s">
        <v>58</v>
      </c>
      <c r="AM131" s="2" t="s">
        <v>59</v>
      </c>
      <c r="AP131" s="2" t="s">
        <v>60</v>
      </c>
      <c r="AQ131" s="2" t="s">
        <v>41</v>
      </c>
      <c r="AR131">
        <v>91000</v>
      </c>
      <c r="AS131" s="2" t="str">
        <f>_xlfn.IFNA(IF(VLOOKUP(all_resi[[#This Row],[No. Waybill]],settle_reconcile[No. Waybill],1,0)="","Recon","Recon"),"-")</f>
        <v>Recon</v>
      </c>
      <c r="AT131" s="2">
        <f>all_resi[[#This Row],[Nilai COD]]-all_resi[[#This Row],[COD Fee]]-all_resi[[#This Row],[Total Biaya Setelah Diskon]]</f>
        <v>124670</v>
      </c>
      <c r="AU131" s="2">
        <f>IF(all_resi[[#This Row],[Waktu Terima]]="","",_xlfn.DAYS(all_resi[[#This Row],[Waktu Terima]],all_resi[[#This Row],[Tanggal Pengiriman]]))</f>
        <v>16</v>
      </c>
    </row>
    <row r="132" spans="1:47" x14ac:dyDescent="0.25">
      <c r="A132" s="2" t="s">
        <v>6589</v>
      </c>
      <c r="B132" s="1">
        <v>46176</v>
      </c>
      <c r="C132" s="2" t="s">
        <v>42</v>
      </c>
      <c r="D132" s="2" t="s">
        <v>43</v>
      </c>
      <c r="E132" s="2" t="s">
        <v>44</v>
      </c>
      <c r="F132" s="2" t="s">
        <v>45</v>
      </c>
      <c r="G132" s="2" t="s">
        <v>46</v>
      </c>
      <c r="H132" s="2" t="s">
        <v>47</v>
      </c>
      <c r="I132" s="2" t="s">
        <v>2603</v>
      </c>
      <c r="J132" s="2" t="s">
        <v>12351</v>
      </c>
      <c r="K132" s="2" t="s">
        <v>359</v>
      </c>
      <c r="L132" s="2" t="s">
        <v>359</v>
      </c>
      <c r="M132" s="2" t="s">
        <v>2604</v>
      </c>
      <c r="N132" s="2" t="s">
        <v>2605</v>
      </c>
      <c r="O132">
        <v>1</v>
      </c>
      <c r="P132" s="2" t="s">
        <v>53</v>
      </c>
      <c r="Q132">
        <v>100</v>
      </c>
      <c r="R132">
        <v>0</v>
      </c>
      <c r="S132" s="2" t="s">
        <v>54</v>
      </c>
      <c r="T132" s="2" t="s">
        <v>55</v>
      </c>
      <c r="U132" s="2" t="s">
        <v>363</v>
      </c>
      <c r="V132" s="2"/>
      <c r="W132">
        <v>41000</v>
      </c>
      <c r="X132">
        <v>0</v>
      </c>
      <c r="Y132">
        <v>0</v>
      </c>
      <c r="Z132">
        <v>41000</v>
      </c>
      <c r="AB132" s="2" t="s">
        <v>57</v>
      </c>
      <c r="AC132">
        <v>16400</v>
      </c>
      <c r="AD132">
        <v>24600</v>
      </c>
      <c r="AE132">
        <v>129000</v>
      </c>
      <c r="AF132">
        <v>1935</v>
      </c>
      <c r="AG132" s="2" t="s">
        <v>2603</v>
      </c>
      <c r="AH132" s="2"/>
      <c r="AI132" s="1">
        <v>46182</v>
      </c>
      <c r="AJ132" s="2"/>
      <c r="AK132" s="2" t="s">
        <v>58</v>
      </c>
      <c r="AM132" s="2" t="s">
        <v>59</v>
      </c>
      <c r="AP132" s="2" t="s">
        <v>60</v>
      </c>
      <c r="AQ132" s="2" t="s">
        <v>41</v>
      </c>
      <c r="AR132">
        <v>88000</v>
      </c>
      <c r="AS132" s="2" t="str">
        <f>_xlfn.IFNA(IF(VLOOKUP(all_resi[[#This Row],[No. Waybill]],settle_reconcile[No. Waybill],1,0)="","Recon","Recon"),"-")</f>
        <v>Recon</v>
      </c>
      <c r="AT132" s="2">
        <f>all_resi[[#This Row],[Nilai COD]]-all_resi[[#This Row],[COD Fee]]-all_resi[[#This Row],[Total Biaya Setelah Diskon]]</f>
        <v>102465</v>
      </c>
      <c r="AU132" s="2">
        <f>IF(all_resi[[#This Row],[Waktu Terima]]="","",_xlfn.DAYS(all_resi[[#This Row],[Waktu Terima]],all_resi[[#This Row],[Tanggal Pengiriman]]))</f>
        <v>6</v>
      </c>
    </row>
    <row r="133" spans="1:47" x14ac:dyDescent="0.25">
      <c r="A133" s="2" t="s">
        <v>5986</v>
      </c>
      <c r="B133" s="1">
        <v>46176</v>
      </c>
      <c r="C133" s="2" t="s">
        <v>42</v>
      </c>
      <c r="D133" s="2" t="s">
        <v>43</v>
      </c>
      <c r="E133" s="2" t="s">
        <v>44</v>
      </c>
      <c r="F133" s="2" t="s">
        <v>45</v>
      </c>
      <c r="G133" s="2" t="s">
        <v>46</v>
      </c>
      <c r="H133" s="2" t="s">
        <v>80</v>
      </c>
      <c r="I133" s="2" t="s">
        <v>610</v>
      </c>
      <c r="J133" s="2" t="s">
        <v>12377</v>
      </c>
      <c r="K133" s="2" t="s">
        <v>116</v>
      </c>
      <c r="L133" s="2" t="s">
        <v>611</v>
      </c>
      <c r="M133" s="2" t="s">
        <v>612</v>
      </c>
      <c r="N133" s="2" t="s">
        <v>613</v>
      </c>
      <c r="O133">
        <v>1</v>
      </c>
      <c r="P133" s="2" t="s">
        <v>53</v>
      </c>
      <c r="Q133">
        <v>100</v>
      </c>
      <c r="R133">
        <v>0</v>
      </c>
      <c r="S133" s="2" t="s">
        <v>54</v>
      </c>
      <c r="T133" s="2" t="s">
        <v>55</v>
      </c>
      <c r="U133" s="2" t="s">
        <v>86</v>
      </c>
      <c r="V133" s="2"/>
      <c r="W133">
        <v>12000</v>
      </c>
      <c r="X133">
        <v>0</v>
      </c>
      <c r="Y133">
        <v>0</v>
      </c>
      <c r="Z133">
        <v>12000</v>
      </c>
      <c r="AB133" s="2" t="s">
        <v>57</v>
      </c>
      <c r="AC133">
        <v>7000</v>
      </c>
      <c r="AD133">
        <v>5000</v>
      </c>
      <c r="AE133">
        <v>74000</v>
      </c>
      <c r="AF133">
        <v>1110</v>
      </c>
      <c r="AG133" s="2" t="s">
        <v>614</v>
      </c>
      <c r="AH133" s="2" t="s">
        <v>615</v>
      </c>
      <c r="AI133" s="1">
        <v>46183</v>
      </c>
      <c r="AJ133" s="2" t="s">
        <v>87</v>
      </c>
      <c r="AK133" s="2" t="s">
        <v>67</v>
      </c>
      <c r="AM133" s="2" t="s">
        <v>59</v>
      </c>
      <c r="AP133" s="2" t="s">
        <v>60</v>
      </c>
      <c r="AQ133" s="2" t="s">
        <v>41</v>
      </c>
      <c r="AR133">
        <v>62000</v>
      </c>
      <c r="AS133" s="2" t="str">
        <f>_xlfn.IFNA(IF(VLOOKUP(all_resi[[#This Row],[No. Waybill]],settle_reconcile[No. Waybill],1,0)="","Recon","Recon"),"-")</f>
        <v>-</v>
      </c>
      <c r="AT133" s="2">
        <f>all_resi[[#This Row],[Nilai COD]]-all_resi[[#This Row],[COD Fee]]-all_resi[[#This Row],[Total Biaya Setelah Diskon]]</f>
        <v>67890</v>
      </c>
      <c r="AU133" s="2">
        <f>IF(all_resi[[#This Row],[Waktu Terima]]="","",_xlfn.DAYS(all_resi[[#This Row],[Waktu Terima]],all_resi[[#This Row],[Tanggal Pengiriman]]))</f>
        <v>7</v>
      </c>
    </row>
    <row r="134" spans="1:47" x14ac:dyDescent="0.25">
      <c r="A134" s="2" t="s">
        <v>6420</v>
      </c>
      <c r="B134" s="1">
        <v>46176</v>
      </c>
      <c r="C134" s="2" t="s">
        <v>42</v>
      </c>
      <c r="D134" s="2" t="s">
        <v>43</v>
      </c>
      <c r="E134" s="2" t="s">
        <v>44</v>
      </c>
      <c r="F134" s="2" t="s">
        <v>45</v>
      </c>
      <c r="G134" s="2" t="s">
        <v>46</v>
      </c>
      <c r="H134" s="2" t="s">
        <v>47</v>
      </c>
      <c r="I134" s="2" t="s">
        <v>2099</v>
      </c>
      <c r="J134" s="2" t="s">
        <v>12316</v>
      </c>
      <c r="K134" s="2" t="s">
        <v>126</v>
      </c>
      <c r="L134" s="2" t="s">
        <v>1397</v>
      </c>
      <c r="M134" s="2" t="s">
        <v>2100</v>
      </c>
      <c r="N134" s="2" t="s">
        <v>2101</v>
      </c>
      <c r="O134">
        <v>1</v>
      </c>
      <c r="P134" s="2" t="s">
        <v>53</v>
      </c>
      <c r="Q134">
        <v>100</v>
      </c>
      <c r="R134">
        <v>0</v>
      </c>
      <c r="S134" s="2" t="s">
        <v>54</v>
      </c>
      <c r="T134" s="2" t="s">
        <v>55</v>
      </c>
      <c r="U134" s="2" t="s">
        <v>386</v>
      </c>
      <c r="V134" s="2"/>
      <c r="W134">
        <v>44000</v>
      </c>
      <c r="X134">
        <v>0</v>
      </c>
      <c r="Y134">
        <v>0</v>
      </c>
      <c r="Z134">
        <v>44000</v>
      </c>
      <c r="AB134" s="2" t="s">
        <v>57</v>
      </c>
      <c r="AC134">
        <v>17600</v>
      </c>
      <c r="AD134">
        <v>26400</v>
      </c>
      <c r="AE134">
        <v>156000</v>
      </c>
      <c r="AF134">
        <v>2340</v>
      </c>
      <c r="AG134" s="2" t="s">
        <v>2099</v>
      </c>
      <c r="AH134" s="2"/>
      <c r="AI134" s="1">
        <v>46181</v>
      </c>
      <c r="AJ134" s="2"/>
      <c r="AK134" s="2" t="s">
        <v>58</v>
      </c>
      <c r="AM134" s="2" t="s">
        <v>59</v>
      </c>
      <c r="AP134" s="2" t="s">
        <v>60</v>
      </c>
      <c r="AQ134" s="2" t="s">
        <v>41</v>
      </c>
      <c r="AR134">
        <v>112000</v>
      </c>
      <c r="AS134" s="2" t="str">
        <f>_xlfn.IFNA(IF(VLOOKUP(all_resi[[#This Row],[No. Waybill]],settle_reconcile[No. Waybill],1,0)="","Recon","Recon"),"-")</f>
        <v>Recon</v>
      </c>
      <c r="AT134" s="2">
        <f>all_resi[[#This Row],[Nilai COD]]-all_resi[[#This Row],[COD Fee]]-all_resi[[#This Row],[Total Biaya Setelah Diskon]]</f>
        <v>127260</v>
      </c>
      <c r="AU134" s="2">
        <f>IF(all_resi[[#This Row],[Waktu Terima]]="","",_xlfn.DAYS(all_resi[[#This Row],[Waktu Terima]],all_resi[[#This Row],[Tanggal Pengiriman]]))</f>
        <v>5</v>
      </c>
    </row>
    <row r="135" spans="1:47" x14ac:dyDescent="0.25">
      <c r="A135" s="2" t="s">
        <v>6591</v>
      </c>
      <c r="B135" s="1">
        <v>46176</v>
      </c>
      <c r="C135" s="2" t="s">
        <v>42</v>
      </c>
      <c r="D135" s="2" t="s">
        <v>43</v>
      </c>
      <c r="E135" s="2" t="s">
        <v>44</v>
      </c>
      <c r="F135" s="2" t="s">
        <v>45</v>
      </c>
      <c r="G135" s="2" t="s">
        <v>46</v>
      </c>
      <c r="H135" s="2" t="s">
        <v>47</v>
      </c>
      <c r="I135" s="2" t="s">
        <v>2608</v>
      </c>
      <c r="J135" s="2" t="s">
        <v>12349</v>
      </c>
      <c r="K135" s="2" t="s">
        <v>177</v>
      </c>
      <c r="L135" s="2" t="s">
        <v>1245</v>
      </c>
      <c r="M135" s="2" t="s">
        <v>2609</v>
      </c>
      <c r="N135" s="2" t="s">
        <v>2610</v>
      </c>
      <c r="O135">
        <v>1</v>
      </c>
      <c r="P135" s="2" t="s">
        <v>53</v>
      </c>
      <c r="Q135">
        <v>100</v>
      </c>
      <c r="R135">
        <v>0</v>
      </c>
      <c r="S135" s="2" t="s">
        <v>54</v>
      </c>
      <c r="T135" s="2" t="s">
        <v>55</v>
      </c>
      <c r="U135" s="2" t="s">
        <v>386</v>
      </c>
      <c r="V135" s="2"/>
      <c r="W135">
        <v>80000</v>
      </c>
      <c r="X135">
        <v>0</v>
      </c>
      <c r="Y135">
        <v>0</v>
      </c>
      <c r="Z135">
        <v>80000</v>
      </c>
      <c r="AB135" s="2" t="s">
        <v>57</v>
      </c>
      <c r="AC135">
        <v>32000</v>
      </c>
      <c r="AD135">
        <v>48000</v>
      </c>
      <c r="AE135">
        <v>220000</v>
      </c>
      <c r="AF135">
        <v>3300</v>
      </c>
      <c r="AG135" s="2" t="s">
        <v>7592</v>
      </c>
      <c r="AH135" s="2"/>
      <c r="AI135" s="1">
        <v>46190</v>
      </c>
      <c r="AJ135" s="2"/>
      <c r="AK135" s="2" t="s">
        <v>67</v>
      </c>
      <c r="AM135" s="2" t="s">
        <v>59</v>
      </c>
      <c r="AP135" s="2" t="s">
        <v>60</v>
      </c>
      <c r="AQ135" s="2" t="s">
        <v>41</v>
      </c>
      <c r="AR135">
        <v>140000</v>
      </c>
      <c r="AS135" s="2" t="str">
        <f>_xlfn.IFNA(IF(VLOOKUP(all_resi[[#This Row],[No. Waybill]],settle_reconcile[No. Waybill],1,0)="","Recon","Recon"),"-")</f>
        <v>-</v>
      </c>
      <c r="AT135" s="2">
        <f>all_resi[[#This Row],[Nilai COD]]-all_resi[[#This Row],[COD Fee]]-all_resi[[#This Row],[Total Biaya Setelah Diskon]]</f>
        <v>168700</v>
      </c>
      <c r="AU135" s="2">
        <f>IF(all_resi[[#This Row],[Waktu Terima]]="","",_xlfn.DAYS(all_resi[[#This Row],[Waktu Terima]],all_resi[[#This Row],[Tanggal Pengiriman]]))</f>
        <v>14</v>
      </c>
    </row>
    <row r="136" spans="1:47" x14ac:dyDescent="0.25">
      <c r="A136" s="2" t="s">
        <v>5882</v>
      </c>
      <c r="B136" s="1">
        <v>46176</v>
      </c>
      <c r="C136" s="2" t="s">
        <v>42</v>
      </c>
      <c r="D136" s="2" t="s">
        <v>43</v>
      </c>
      <c r="E136" s="2" t="s">
        <v>44</v>
      </c>
      <c r="F136" s="2" t="s">
        <v>45</v>
      </c>
      <c r="G136" s="2" t="s">
        <v>46</v>
      </c>
      <c r="H136" s="2" t="s">
        <v>80</v>
      </c>
      <c r="I136" s="2" t="s">
        <v>150</v>
      </c>
      <c r="J136" s="2" t="s">
        <v>12294</v>
      </c>
      <c r="K136" s="2" t="s">
        <v>49</v>
      </c>
      <c r="L136" s="2" t="s">
        <v>151</v>
      </c>
      <c r="M136" s="2" t="s">
        <v>152</v>
      </c>
      <c r="N136" s="2" t="s">
        <v>153</v>
      </c>
      <c r="O136">
        <v>1</v>
      </c>
      <c r="P136" s="2" t="s">
        <v>53</v>
      </c>
      <c r="Q136">
        <v>100</v>
      </c>
      <c r="R136">
        <v>0</v>
      </c>
      <c r="S136" s="2" t="s">
        <v>54</v>
      </c>
      <c r="T136" s="2" t="s">
        <v>55</v>
      </c>
      <c r="U136" s="2" t="s">
        <v>154</v>
      </c>
      <c r="V136" s="2"/>
      <c r="W136">
        <v>44000</v>
      </c>
      <c r="X136">
        <v>0</v>
      </c>
      <c r="Y136">
        <v>0</v>
      </c>
      <c r="Z136">
        <v>44000</v>
      </c>
      <c r="AB136" s="2" t="s">
        <v>57</v>
      </c>
      <c r="AC136">
        <v>17600</v>
      </c>
      <c r="AD136">
        <v>26400</v>
      </c>
      <c r="AE136">
        <v>151000</v>
      </c>
      <c r="AF136">
        <v>2265</v>
      </c>
      <c r="AG136" s="2" t="s">
        <v>150</v>
      </c>
      <c r="AH136" s="2"/>
      <c r="AI136" s="1">
        <v>46182</v>
      </c>
      <c r="AJ136" s="2" t="s">
        <v>87</v>
      </c>
      <c r="AK136" s="2" t="s">
        <v>58</v>
      </c>
      <c r="AM136" s="2" t="s">
        <v>59</v>
      </c>
      <c r="AP136" s="2" t="s">
        <v>60</v>
      </c>
      <c r="AQ136" s="2" t="s">
        <v>41</v>
      </c>
      <c r="AR136">
        <v>107000</v>
      </c>
      <c r="AS136" s="2" t="str">
        <f>_xlfn.IFNA(IF(VLOOKUP(all_resi[[#This Row],[No. Waybill]],settle_reconcile[No. Waybill],1,0)="","Recon","Recon"),"-")</f>
        <v>Recon</v>
      </c>
      <c r="AT136" s="2">
        <f>all_resi[[#This Row],[Nilai COD]]-all_resi[[#This Row],[COD Fee]]-all_resi[[#This Row],[Total Biaya Setelah Diskon]]</f>
        <v>122335</v>
      </c>
      <c r="AU136" s="2">
        <f>IF(all_resi[[#This Row],[Waktu Terima]]="","",_xlfn.DAYS(all_resi[[#This Row],[Waktu Terima]],all_resi[[#This Row],[Tanggal Pengiriman]]))</f>
        <v>6</v>
      </c>
    </row>
    <row r="137" spans="1:47" x14ac:dyDescent="0.25">
      <c r="A137" s="2" t="s">
        <v>6425</v>
      </c>
      <c r="B137" s="1">
        <v>46176</v>
      </c>
      <c r="C137" s="2" t="s">
        <v>42</v>
      </c>
      <c r="D137" s="2" t="s">
        <v>43</v>
      </c>
      <c r="E137" s="2" t="s">
        <v>44</v>
      </c>
      <c r="F137" s="2" t="s">
        <v>45</v>
      </c>
      <c r="G137" s="2" t="s">
        <v>46</v>
      </c>
      <c r="H137" s="2" t="s">
        <v>47</v>
      </c>
      <c r="I137" s="2" t="s">
        <v>2117</v>
      </c>
      <c r="J137" s="2" t="s">
        <v>12278</v>
      </c>
      <c r="K137" s="2" t="s">
        <v>388</v>
      </c>
      <c r="L137" s="2" t="s">
        <v>1617</v>
      </c>
      <c r="M137" s="2" t="s">
        <v>2118</v>
      </c>
      <c r="N137" s="2" t="s">
        <v>2119</v>
      </c>
      <c r="O137">
        <v>1</v>
      </c>
      <c r="P137" s="2" t="s">
        <v>53</v>
      </c>
      <c r="Q137">
        <v>100</v>
      </c>
      <c r="R137">
        <v>0</v>
      </c>
      <c r="S137" s="2" t="s">
        <v>54</v>
      </c>
      <c r="T137" s="2" t="s">
        <v>55</v>
      </c>
      <c r="U137" s="2" t="s">
        <v>250</v>
      </c>
      <c r="V137" s="2"/>
      <c r="W137">
        <v>85000</v>
      </c>
      <c r="X137">
        <v>0</v>
      </c>
      <c r="Y137">
        <v>0</v>
      </c>
      <c r="Z137">
        <v>85000</v>
      </c>
      <c r="AB137" s="2" t="s">
        <v>57</v>
      </c>
      <c r="AC137">
        <v>34000</v>
      </c>
      <c r="AD137">
        <v>51000</v>
      </c>
      <c r="AE137">
        <v>185000</v>
      </c>
      <c r="AF137">
        <v>2775</v>
      </c>
      <c r="AG137" s="2" t="s">
        <v>12207</v>
      </c>
      <c r="AH137" s="2" t="s">
        <v>149</v>
      </c>
      <c r="AI137" s="1">
        <v>46197</v>
      </c>
      <c r="AJ137" s="2"/>
      <c r="AK137" s="2" t="s">
        <v>67</v>
      </c>
      <c r="AM137" s="2" t="s">
        <v>59</v>
      </c>
      <c r="AP137" s="2" t="s">
        <v>60</v>
      </c>
      <c r="AQ137" s="2" t="s">
        <v>41</v>
      </c>
      <c r="AR137">
        <v>100000</v>
      </c>
      <c r="AS137" s="2" t="str">
        <f>_xlfn.IFNA(IF(VLOOKUP(all_resi[[#This Row],[No. Waybill]],settle_reconcile[No. Waybill],1,0)="","Recon","Recon"),"-")</f>
        <v>-</v>
      </c>
      <c r="AT137" s="2">
        <f>all_resi[[#This Row],[Nilai COD]]-all_resi[[#This Row],[COD Fee]]-all_resi[[#This Row],[Total Biaya Setelah Diskon]]</f>
        <v>131225</v>
      </c>
      <c r="AU137" s="2">
        <f>IF(all_resi[[#This Row],[Waktu Terima]]="","",_xlfn.DAYS(all_resi[[#This Row],[Waktu Terima]],all_resi[[#This Row],[Tanggal Pengiriman]]))</f>
        <v>21</v>
      </c>
    </row>
    <row r="138" spans="1:47" x14ac:dyDescent="0.25">
      <c r="A138" s="2" t="s">
        <v>6298</v>
      </c>
      <c r="B138" s="1">
        <v>46176</v>
      </c>
      <c r="C138" s="2" t="s">
        <v>42</v>
      </c>
      <c r="D138" s="2" t="s">
        <v>43</v>
      </c>
      <c r="E138" s="2" t="s">
        <v>44</v>
      </c>
      <c r="F138" s="2" t="s">
        <v>45</v>
      </c>
      <c r="G138" s="2" t="s">
        <v>46</v>
      </c>
      <c r="H138" s="2" t="s">
        <v>47</v>
      </c>
      <c r="I138" s="2" t="s">
        <v>1707</v>
      </c>
      <c r="J138" s="2" t="s">
        <v>12374</v>
      </c>
      <c r="K138" s="2" t="s">
        <v>69</v>
      </c>
      <c r="L138" s="2" t="s">
        <v>1708</v>
      </c>
      <c r="M138" s="2" t="s">
        <v>1709</v>
      </c>
      <c r="N138" s="2" t="s">
        <v>1710</v>
      </c>
      <c r="O138">
        <v>1</v>
      </c>
      <c r="P138" s="2" t="s">
        <v>53</v>
      </c>
      <c r="Q138">
        <v>100</v>
      </c>
      <c r="R138">
        <v>0</v>
      </c>
      <c r="S138" s="2" t="s">
        <v>54</v>
      </c>
      <c r="T138" s="2" t="s">
        <v>55</v>
      </c>
      <c r="U138" s="2" t="s">
        <v>66</v>
      </c>
      <c r="V138" s="2"/>
      <c r="W138">
        <v>62000</v>
      </c>
      <c r="X138">
        <v>0</v>
      </c>
      <c r="Y138">
        <v>0</v>
      </c>
      <c r="Z138">
        <v>62000</v>
      </c>
      <c r="AB138" s="2" t="s">
        <v>57</v>
      </c>
      <c r="AC138">
        <v>24800</v>
      </c>
      <c r="AD138">
        <v>37200</v>
      </c>
      <c r="AE138">
        <v>150000</v>
      </c>
      <c r="AF138">
        <v>2250</v>
      </c>
      <c r="AG138" s="2" t="s">
        <v>1707</v>
      </c>
      <c r="AH138" s="2"/>
      <c r="AI138" s="1">
        <v>46185</v>
      </c>
      <c r="AJ138" s="2"/>
      <c r="AK138" s="2" t="s">
        <v>58</v>
      </c>
      <c r="AM138" s="2" t="s">
        <v>59</v>
      </c>
      <c r="AP138" s="2" t="s">
        <v>60</v>
      </c>
      <c r="AQ138" s="2" t="s">
        <v>41</v>
      </c>
      <c r="AR138">
        <v>88000</v>
      </c>
      <c r="AS138" s="2" t="str">
        <f>_xlfn.IFNA(IF(VLOOKUP(all_resi[[#This Row],[No. Waybill]],settle_reconcile[No. Waybill],1,0)="","Recon","Recon"),"-")</f>
        <v>Recon</v>
      </c>
      <c r="AT138" s="2">
        <f>all_resi[[#This Row],[Nilai COD]]-all_resi[[#This Row],[COD Fee]]-all_resi[[#This Row],[Total Biaya Setelah Diskon]]</f>
        <v>110550</v>
      </c>
      <c r="AU138" s="2">
        <f>IF(all_resi[[#This Row],[Waktu Terima]]="","",_xlfn.DAYS(all_resi[[#This Row],[Waktu Terima]],all_resi[[#This Row],[Tanggal Pengiriman]]))</f>
        <v>9</v>
      </c>
    </row>
    <row r="139" spans="1:47" x14ac:dyDescent="0.25">
      <c r="A139" s="2" t="s">
        <v>5997</v>
      </c>
      <c r="B139" s="1">
        <v>46176</v>
      </c>
      <c r="C139" s="2" t="s">
        <v>42</v>
      </c>
      <c r="D139" s="2" t="s">
        <v>43</v>
      </c>
      <c r="E139" s="2" t="s">
        <v>44</v>
      </c>
      <c r="F139" s="2" t="s">
        <v>45</v>
      </c>
      <c r="G139" s="2" t="s">
        <v>46</v>
      </c>
      <c r="H139" s="2" t="s">
        <v>47</v>
      </c>
      <c r="I139" s="2" t="s">
        <v>653</v>
      </c>
      <c r="J139" s="2" t="s">
        <v>12367</v>
      </c>
      <c r="K139" s="2" t="s">
        <v>171</v>
      </c>
      <c r="L139" s="2" t="s">
        <v>172</v>
      </c>
      <c r="M139" s="2" t="s">
        <v>654</v>
      </c>
      <c r="N139" s="2" t="s">
        <v>655</v>
      </c>
      <c r="O139">
        <v>1</v>
      </c>
      <c r="P139" s="2" t="s">
        <v>53</v>
      </c>
      <c r="Q139">
        <v>100</v>
      </c>
      <c r="R139">
        <v>0</v>
      </c>
      <c r="S139" s="2" t="s">
        <v>54</v>
      </c>
      <c r="T139" s="2" t="s">
        <v>55</v>
      </c>
      <c r="U139" s="2" t="s">
        <v>104</v>
      </c>
      <c r="V139" s="2"/>
      <c r="W139">
        <v>30000</v>
      </c>
      <c r="X139">
        <v>0</v>
      </c>
      <c r="Y139">
        <v>0</v>
      </c>
      <c r="Z139">
        <v>30000</v>
      </c>
      <c r="AB139" s="2" t="s">
        <v>57</v>
      </c>
      <c r="AC139">
        <v>12000</v>
      </c>
      <c r="AD139">
        <v>18000</v>
      </c>
      <c r="AE139">
        <v>81000</v>
      </c>
      <c r="AF139">
        <v>1215</v>
      </c>
      <c r="AG139" s="2" t="s">
        <v>894</v>
      </c>
      <c r="AH139" s="2" t="s">
        <v>149</v>
      </c>
      <c r="AI139" s="1">
        <v>46195</v>
      </c>
      <c r="AJ139" s="2"/>
      <c r="AK139" s="2" t="s">
        <v>67</v>
      </c>
      <c r="AM139" s="2" t="s">
        <v>59</v>
      </c>
      <c r="AP139" s="2" t="s">
        <v>60</v>
      </c>
      <c r="AQ139" s="2" t="s">
        <v>41</v>
      </c>
      <c r="AR139">
        <v>51000</v>
      </c>
      <c r="AS139" s="2" t="str">
        <f>_xlfn.IFNA(IF(VLOOKUP(all_resi[[#This Row],[No. Waybill]],settle_reconcile[No. Waybill],1,0)="","Recon","Recon"),"-")</f>
        <v>-</v>
      </c>
      <c r="AT139" s="2">
        <f>all_resi[[#This Row],[Nilai COD]]-all_resi[[#This Row],[COD Fee]]-all_resi[[#This Row],[Total Biaya Setelah Diskon]]</f>
        <v>61785</v>
      </c>
      <c r="AU139" s="2">
        <f>IF(all_resi[[#This Row],[Waktu Terima]]="","",_xlfn.DAYS(all_resi[[#This Row],[Waktu Terima]],all_resi[[#This Row],[Tanggal Pengiriman]]))</f>
        <v>19</v>
      </c>
    </row>
    <row r="140" spans="1:47" x14ac:dyDescent="0.25">
      <c r="A140" s="2" t="s">
        <v>6416</v>
      </c>
      <c r="B140" s="1">
        <v>46176</v>
      </c>
      <c r="C140" s="2" t="s">
        <v>42</v>
      </c>
      <c r="D140" s="2" t="s">
        <v>43</v>
      </c>
      <c r="E140" s="2" t="s">
        <v>44</v>
      </c>
      <c r="F140" s="2" t="s">
        <v>45</v>
      </c>
      <c r="G140" s="2" t="s">
        <v>46</v>
      </c>
      <c r="H140" s="2" t="s">
        <v>47</v>
      </c>
      <c r="I140" s="2" t="s">
        <v>2086</v>
      </c>
      <c r="J140" s="2" t="s">
        <v>12300</v>
      </c>
      <c r="K140" s="2" t="s">
        <v>106</v>
      </c>
      <c r="L140" s="2" t="s">
        <v>2087</v>
      </c>
      <c r="M140" s="2" t="s">
        <v>2088</v>
      </c>
      <c r="N140" s="2" t="s">
        <v>2089</v>
      </c>
      <c r="O140">
        <v>1</v>
      </c>
      <c r="P140" s="2" t="s">
        <v>53</v>
      </c>
      <c r="Q140">
        <v>100</v>
      </c>
      <c r="R140">
        <v>0</v>
      </c>
      <c r="S140" s="2" t="s">
        <v>54</v>
      </c>
      <c r="T140" s="2" t="s">
        <v>55</v>
      </c>
      <c r="U140" s="2" t="s">
        <v>698</v>
      </c>
      <c r="V140" s="2"/>
      <c r="W140">
        <v>50000</v>
      </c>
      <c r="X140">
        <v>0</v>
      </c>
      <c r="Y140">
        <v>0</v>
      </c>
      <c r="Z140">
        <v>50000</v>
      </c>
      <c r="AB140" s="2" t="s">
        <v>57</v>
      </c>
      <c r="AC140">
        <v>20000</v>
      </c>
      <c r="AD140">
        <v>30000</v>
      </c>
      <c r="AE140">
        <v>138000</v>
      </c>
      <c r="AF140">
        <v>2070</v>
      </c>
      <c r="AG140" s="2" t="s">
        <v>894</v>
      </c>
      <c r="AH140" s="2" t="s">
        <v>149</v>
      </c>
      <c r="AI140" s="1">
        <v>46195</v>
      </c>
      <c r="AJ140" s="2"/>
      <c r="AK140" s="2" t="s">
        <v>67</v>
      </c>
      <c r="AM140" s="2" t="s">
        <v>59</v>
      </c>
      <c r="AP140" s="2" t="s">
        <v>60</v>
      </c>
      <c r="AQ140" s="2" t="s">
        <v>41</v>
      </c>
      <c r="AR140">
        <v>88000</v>
      </c>
      <c r="AS140" s="2" t="str">
        <f>_xlfn.IFNA(IF(VLOOKUP(all_resi[[#This Row],[No. Waybill]],settle_reconcile[No. Waybill],1,0)="","Recon","Recon"),"-")</f>
        <v>-</v>
      </c>
      <c r="AT140" s="2">
        <f>all_resi[[#This Row],[Nilai COD]]-all_resi[[#This Row],[COD Fee]]-all_resi[[#This Row],[Total Biaya Setelah Diskon]]</f>
        <v>105930</v>
      </c>
      <c r="AU140" s="2">
        <f>IF(all_resi[[#This Row],[Waktu Terima]]="","",_xlfn.DAYS(all_resi[[#This Row],[Waktu Terima]],all_resi[[#This Row],[Tanggal Pengiriman]]))</f>
        <v>19</v>
      </c>
    </row>
    <row r="141" spans="1:47" x14ac:dyDescent="0.25">
      <c r="A141" s="2" t="s">
        <v>6207</v>
      </c>
      <c r="B141" s="1">
        <v>46176</v>
      </c>
      <c r="C141" s="2" t="s">
        <v>42</v>
      </c>
      <c r="D141" s="2" t="s">
        <v>43</v>
      </c>
      <c r="E141" s="2" t="s">
        <v>44</v>
      </c>
      <c r="F141" s="2" t="s">
        <v>45</v>
      </c>
      <c r="G141" s="2" t="s">
        <v>46</v>
      </c>
      <c r="H141" s="2" t="s">
        <v>47</v>
      </c>
      <c r="I141" s="2" t="s">
        <v>1402</v>
      </c>
      <c r="J141" s="2" t="s">
        <v>12333</v>
      </c>
      <c r="K141" s="2" t="s">
        <v>137</v>
      </c>
      <c r="L141" s="2" t="s">
        <v>1064</v>
      </c>
      <c r="M141" s="2" t="s">
        <v>1403</v>
      </c>
      <c r="N141" s="2" t="s">
        <v>1404</v>
      </c>
      <c r="O141">
        <v>1</v>
      </c>
      <c r="P141" s="2" t="s">
        <v>53</v>
      </c>
      <c r="Q141">
        <v>100</v>
      </c>
      <c r="R141">
        <v>0</v>
      </c>
      <c r="S141" s="2" t="s">
        <v>54</v>
      </c>
      <c r="T141" s="2" t="s">
        <v>55</v>
      </c>
      <c r="U141" s="2" t="s">
        <v>529</v>
      </c>
      <c r="V141" s="2"/>
      <c r="W141">
        <v>21000</v>
      </c>
      <c r="X141">
        <v>0</v>
      </c>
      <c r="Y141">
        <v>0</v>
      </c>
      <c r="Z141">
        <v>21000</v>
      </c>
      <c r="AB141" s="2" t="s">
        <v>57</v>
      </c>
      <c r="AC141">
        <v>12000</v>
      </c>
      <c r="AD141">
        <v>9000</v>
      </c>
      <c r="AE141">
        <v>125000</v>
      </c>
      <c r="AF141">
        <v>1875</v>
      </c>
      <c r="AG141" s="2" t="s">
        <v>1402</v>
      </c>
      <c r="AH141" s="2"/>
      <c r="AI141" s="1">
        <v>46178</v>
      </c>
      <c r="AJ141" s="2"/>
      <c r="AK141" s="2" t="s">
        <v>58</v>
      </c>
      <c r="AM141" s="2" t="s">
        <v>59</v>
      </c>
      <c r="AP141" s="2" t="s">
        <v>60</v>
      </c>
      <c r="AQ141" s="2" t="s">
        <v>41</v>
      </c>
      <c r="AR141">
        <v>104000</v>
      </c>
      <c r="AS141" s="2" t="str">
        <f>_xlfn.IFNA(IF(VLOOKUP(all_resi[[#This Row],[No. Waybill]],settle_reconcile[No. Waybill],1,0)="","Recon","Recon"),"-")</f>
        <v>Recon</v>
      </c>
      <c r="AT141" s="2">
        <f>all_resi[[#This Row],[Nilai COD]]-all_resi[[#This Row],[COD Fee]]-all_resi[[#This Row],[Total Biaya Setelah Diskon]]</f>
        <v>114125</v>
      </c>
      <c r="AU141" s="2">
        <f>IF(all_resi[[#This Row],[Waktu Terima]]="","",_xlfn.DAYS(all_resi[[#This Row],[Waktu Terima]],all_resi[[#This Row],[Tanggal Pengiriman]]))</f>
        <v>2</v>
      </c>
    </row>
    <row r="142" spans="1:47" x14ac:dyDescent="0.25">
      <c r="A142" s="2" t="s">
        <v>6418</v>
      </c>
      <c r="B142" s="1">
        <v>46176</v>
      </c>
      <c r="C142" s="2" t="s">
        <v>42</v>
      </c>
      <c r="D142" s="2" t="s">
        <v>43</v>
      </c>
      <c r="E142" s="2" t="s">
        <v>44</v>
      </c>
      <c r="F142" s="2" t="s">
        <v>45</v>
      </c>
      <c r="G142" s="2" t="s">
        <v>46</v>
      </c>
      <c r="H142" s="2" t="s">
        <v>47</v>
      </c>
      <c r="I142" s="2" t="s">
        <v>2093</v>
      </c>
      <c r="J142" s="2" t="s">
        <v>12315</v>
      </c>
      <c r="K142" s="2" t="s">
        <v>252</v>
      </c>
      <c r="L142" s="2" t="s">
        <v>332</v>
      </c>
      <c r="M142" s="2" t="s">
        <v>2094</v>
      </c>
      <c r="N142" s="2" t="s">
        <v>2095</v>
      </c>
      <c r="O142">
        <v>1</v>
      </c>
      <c r="P142" s="2" t="s">
        <v>53</v>
      </c>
      <c r="Q142">
        <v>100</v>
      </c>
      <c r="R142">
        <v>0</v>
      </c>
      <c r="S142" s="2" t="s">
        <v>54</v>
      </c>
      <c r="T142" s="2" t="s">
        <v>55</v>
      </c>
      <c r="U142" s="2" t="s">
        <v>529</v>
      </c>
      <c r="V142" s="2"/>
      <c r="W142">
        <v>20000</v>
      </c>
      <c r="X142">
        <v>0</v>
      </c>
      <c r="Y142">
        <v>0</v>
      </c>
      <c r="Z142">
        <v>20000</v>
      </c>
      <c r="AB142" s="2" t="s">
        <v>57</v>
      </c>
      <c r="AC142">
        <v>13000</v>
      </c>
      <c r="AD142">
        <v>7000</v>
      </c>
      <c r="AE142">
        <v>126000</v>
      </c>
      <c r="AF142">
        <v>1890</v>
      </c>
      <c r="AG142" s="2" t="s">
        <v>2093</v>
      </c>
      <c r="AH142" s="2"/>
      <c r="AI142" s="1">
        <v>46178</v>
      </c>
      <c r="AJ142" s="2"/>
      <c r="AK142" s="2" t="s">
        <v>58</v>
      </c>
      <c r="AM142" s="2" t="s">
        <v>59</v>
      </c>
      <c r="AP142" s="2" t="s">
        <v>60</v>
      </c>
      <c r="AQ142" s="2" t="s">
        <v>41</v>
      </c>
      <c r="AR142">
        <v>106000</v>
      </c>
      <c r="AS142" s="2" t="str">
        <f>_xlfn.IFNA(IF(VLOOKUP(all_resi[[#This Row],[No. Waybill]],settle_reconcile[No. Waybill],1,0)="","Recon","Recon"),"-")</f>
        <v>Recon</v>
      </c>
      <c r="AT142" s="2">
        <f>all_resi[[#This Row],[Nilai COD]]-all_resi[[#This Row],[COD Fee]]-all_resi[[#This Row],[Total Biaya Setelah Diskon]]</f>
        <v>117110</v>
      </c>
      <c r="AU142" s="2">
        <f>IF(all_resi[[#This Row],[Waktu Terima]]="","",_xlfn.DAYS(all_resi[[#This Row],[Waktu Terima]],all_resi[[#This Row],[Tanggal Pengiriman]]))</f>
        <v>2</v>
      </c>
    </row>
    <row r="143" spans="1:47" x14ac:dyDescent="0.25">
      <c r="A143" s="2" t="s">
        <v>6050</v>
      </c>
      <c r="B143" s="1">
        <v>46176</v>
      </c>
      <c r="C143" s="2" t="s">
        <v>42</v>
      </c>
      <c r="D143" s="2" t="s">
        <v>43</v>
      </c>
      <c r="E143" s="2" t="s">
        <v>44</v>
      </c>
      <c r="F143" s="2" t="s">
        <v>45</v>
      </c>
      <c r="G143" s="2" t="s">
        <v>46</v>
      </c>
      <c r="H143" s="2" t="s">
        <v>47</v>
      </c>
      <c r="I143" s="2" t="s">
        <v>849</v>
      </c>
      <c r="J143" s="2" t="s">
        <v>12310</v>
      </c>
      <c r="K143" s="2" t="s">
        <v>183</v>
      </c>
      <c r="L143" s="2" t="s">
        <v>646</v>
      </c>
      <c r="M143" s="2" t="s">
        <v>850</v>
      </c>
      <c r="N143" s="2" t="s">
        <v>851</v>
      </c>
      <c r="O143">
        <v>1</v>
      </c>
      <c r="P143" s="2" t="s">
        <v>53</v>
      </c>
      <c r="Q143">
        <v>100</v>
      </c>
      <c r="R143">
        <v>0</v>
      </c>
      <c r="S143" s="2" t="s">
        <v>54</v>
      </c>
      <c r="T143" s="2" t="s">
        <v>55</v>
      </c>
      <c r="U143" s="2" t="s">
        <v>250</v>
      </c>
      <c r="V143" s="2"/>
      <c r="W143">
        <v>85000</v>
      </c>
      <c r="X143">
        <v>0</v>
      </c>
      <c r="Y143">
        <v>0</v>
      </c>
      <c r="Z143">
        <v>85000</v>
      </c>
      <c r="AB143" s="2" t="s">
        <v>57</v>
      </c>
      <c r="AC143">
        <v>34000</v>
      </c>
      <c r="AD143">
        <v>51000</v>
      </c>
      <c r="AE143">
        <v>172900</v>
      </c>
      <c r="AF143">
        <v>2593.5</v>
      </c>
      <c r="AG143" s="2" t="s">
        <v>256</v>
      </c>
      <c r="AH143" s="2"/>
      <c r="AI143" s="1">
        <v>46205</v>
      </c>
      <c r="AJ143" s="2"/>
      <c r="AK143" s="2" t="s">
        <v>67</v>
      </c>
      <c r="AM143" s="2" t="s">
        <v>59</v>
      </c>
      <c r="AP143" s="2" t="s">
        <v>60</v>
      </c>
      <c r="AQ143" s="2" t="s">
        <v>41</v>
      </c>
      <c r="AR143">
        <v>87900</v>
      </c>
      <c r="AS143" s="2" t="str">
        <f>_xlfn.IFNA(IF(VLOOKUP(all_resi[[#This Row],[No. Waybill]],settle_reconcile[No. Waybill],1,0)="","Recon","Recon"),"-")</f>
        <v>-</v>
      </c>
      <c r="AT143" s="2">
        <f>all_resi[[#This Row],[Nilai COD]]-all_resi[[#This Row],[COD Fee]]-all_resi[[#This Row],[Total Biaya Setelah Diskon]]</f>
        <v>119306.5</v>
      </c>
      <c r="AU143" s="2">
        <f>IF(all_resi[[#This Row],[Waktu Terima]]="","",_xlfn.DAYS(all_resi[[#This Row],[Waktu Terima]],all_resi[[#This Row],[Tanggal Pengiriman]]))</f>
        <v>29</v>
      </c>
    </row>
    <row r="144" spans="1:47" x14ac:dyDescent="0.25">
      <c r="A144" s="2" t="s">
        <v>6266</v>
      </c>
      <c r="B144" s="1">
        <v>46176</v>
      </c>
      <c r="C144" s="2" t="s">
        <v>42</v>
      </c>
      <c r="D144" s="2" t="s">
        <v>43</v>
      </c>
      <c r="E144" s="2" t="s">
        <v>44</v>
      </c>
      <c r="F144" s="2" t="s">
        <v>45</v>
      </c>
      <c r="G144" s="2" t="s">
        <v>46</v>
      </c>
      <c r="H144" s="2" t="s">
        <v>80</v>
      </c>
      <c r="I144" s="2" t="s">
        <v>1600</v>
      </c>
      <c r="J144" s="2" t="s">
        <v>12311</v>
      </c>
      <c r="K144" s="2" t="s">
        <v>177</v>
      </c>
      <c r="L144" s="2" t="s">
        <v>862</v>
      </c>
      <c r="M144" s="2" t="s">
        <v>1601</v>
      </c>
      <c r="N144" s="2" t="s">
        <v>1602</v>
      </c>
      <c r="O144">
        <v>1</v>
      </c>
      <c r="P144" s="2" t="s">
        <v>53</v>
      </c>
      <c r="Q144">
        <v>100</v>
      </c>
      <c r="R144">
        <v>0</v>
      </c>
      <c r="S144" s="2" t="s">
        <v>54</v>
      </c>
      <c r="T144" s="2" t="s">
        <v>55</v>
      </c>
      <c r="U144" s="2" t="s">
        <v>86</v>
      </c>
      <c r="V144" s="2"/>
      <c r="W144">
        <v>114000</v>
      </c>
      <c r="X144">
        <v>0</v>
      </c>
      <c r="Y144">
        <v>0</v>
      </c>
      <c r="Z144">
        <v>114000</v>
      </c>
      <c r="AB144" s="2" t="s">
        <v>57</v>
      </c>
      <c r="AC144">
        <v>45600</v>
      </c>
      <c r="AD144">
        <v>68400</v>
      </c>
      <c r="AE144">
        <v>185000</v>
      </c>
      <c r="AF144">
        <v>2775</v>
      </c>
      <c r="AG144" s="2"/>
      <c r="AH144" s="2"/>
      <c r="AI144" s="1"/>
      <c r="AJ144" s="2" t="s">
        <v>87</v>
      </c>
      <c r="AK144" s="2" t="s">
        <v>67</v>
      </c>
      <c r="AM144" s="2" t="s">
        <v>59</v>
      </c>
      <c r="AP144" s="2" t="s">
        <v>60</v>
      </c>
      <c r="AQ144" s="2" t="s">
        <v>41</v>
      </c>
      <c r="AR144">
        <v>71000</v>
      </c>
      <c r="AS144" s="2" t="str">
        <f>_xlfn.IFNA(IF(VLOOKUP(all_resi[[#This Row],[No. Waybill]],settle_reconcile[No. Waybill],1,0)="","Recon","Recon"),"-")</f>
        <v>-</v>
      </c>
      <c r="AT144" s="2">
        <f>all_resi[[#This Row],[Nilai COD]]-all_resi[[#This Row],[COD Fee]]-all_resi[[#This Row],[Total Biaya Setelah Diskon]]</f>
        <v>113825</v>
      </c>
      <c r="AU144" s="2" t="str">
        <f>IF(all_resi[[#This Row],[Waktu Terima]]="","",_xlfn.DAYS(all_resi[[#This Row],[Waktu Terima]],all_resi[[#This Row],[Tanggal Pengiriman]]))</f>
        <v/>
      </c>
    </row>
    <row r="145" spans="1:47" x14ac:dyDescent="0.25">
      <c r="A145" s="2" t="s">
        <v>6265</v>
      </c>
      <c r="B145" s="1">
        <v>46176</v>
      </c>
      <c r="C145" s="2" t="s">
        <v>42</v>
      </c>
      <c r="D145" s="2" t="s">
        <v>43</v>
      </c>
      <c r="E145" s="2" t="s">
        <v>44</v>
      </c>
      <c r="F145" s="2" t="s">
        <v>45</v>
      </c>
      <c r="G145" s="2" t="s">
        <v>46</v>
      </c>
      <c r="H145" s="2" t="s">
        <v>47</v>
      </c>
      <c r="I145" s="2" t="s">
        <v>1597</v>
      </c>
      <c r="J145" s="2" t="s">
        <v>12283</v>
      </c>
      <c r="K145" s="2" t="s">
        <v>69</v>
      </c>
      <c r="L145" s="2" t="s">
        <v>1419</v>
      </c>
      <c r="M145" s="2" t="s">
        <v>1598</v>
      </c>
      <c r="N145" s="2" t="s">
        <v>1599</v>
      </c>
      <c r="O145">
        <v>1</v>
      </c>
      <c r="P145" s="2" t="s">
        <v>53</v>
      </c>
      <c r="Q145">
        <v>100</v>
      </c>
      <c r="R145">
        <v>0</v>
      </c>
      <c r="S145" s="2" t="s">
        <v>54</v>
      </c>
      <c r="T145" s="2" t="s">
        <v>55</v>
      </c>
      <c r="U145" s="2" t="s">
        <v>79</v>
      </c>
      <c r="V145" s="2"/>
      <c r="W145">
        <v>51000</v>
      </c>
      <c r="X145">
        <v>0</v>
      </c>
      <c r="Y145">
        <v>0</v>
      </c>
      <c r="Z145">
        <v>51000</v>
      </c>
      <c r="AB145" s="2" t="s">
        <v>57</v>
      </c>
      <c r="AC145">
        <v>20400</v>
      </c>
      <c r="AD145">
        <v>30600</v>
      </c>
      <c r="AE145">
        <v>141000</v>
      </c>
      <c r="AF145">
        <v>2115</v>
      </c>
      <c r="AG145" s="2" t="s">
        <v>11423</v>
      </c>
      <c r="AH145" s="2" t="s">
        <v>149</v>
      </c>
      <c r="AI145" s="1">
        <v>46200</v>
      </c>
      <c r="AJ145" s="2"/>
      <c r="AK145" s="2" t="s">
        <v>67</v>
      </c>
      <c r="AM145" s="2" t="s">
        <v>59</v>
      </c>
      <c r="AP145" s="2" t="s">
        <v>60</v>
      </c>
      <c r="AQ145" s="2" t="s">
        <v>41</v>
      </c>
      <c r="AR145">
        <v>90000</v>
      </c>
      <c r="AS145" s="2" t="str">
        <f>_xlfn.IFNA(IF(VLOOKUP(all_resi[[#This Row],[No. Waybill]],settle_reconcile[No. Waybill],1,0)="","Recon","Recon"),"-")</f>
        <v>-</v>
      </c>
      <c r="AT145" s="2">
        <f>all_resi[[#This Row],[Nilai COD]]-all_resi[[#This Row],[COD Fee]]-all_resi[[#This Row],[Total Biaya Setelah Diskon]]</f>
        <v>108285</v>
      </c>
      <c r="AU145" s="2">
        <f>IF(all_resi[[#This Row],[Waktu Terima]]="","",_xlfn.DAYS(all_resi[[#This Row],[Waktu Terima]],all_resi[[#This Row],[Tanggal Pengiriman]]))</f>
        <v>24</v>
      </c>
    </row>
    <row r="146" spans="1:47" x14ac:dyDescent="0.25">
      <c r="A146" s="2" t="s">
        <v>6467</v>
      </c>
      <c r="B146" s="1">
        <v>46176</v>
      </c>
      <c r="C146" s="2" t="s">
        <v>42</v>
      </c>
      <c r="D146" s="2" t="s">
        <v>43</v>
      </c>
      <c r="E146" s="2" t="s">
        <v>44</v>
      </c>
      <c r="F146" s="2" t="s">
        <v>45</v>
      </c>
      <c r="G146" s="2" t="s">
        <v>46</v>
      </c>
      <c r="H146" s="2" t="s">
        <v>47</v>
      </c>
      <c r="I146" s="2" t="s">
        <v>2245</v>
      </c>
      <c r="J146" s="2" t="s">
        <v>12327</v>
      </c>
      <c r="K146" s="2" t="s">
        <v>62</v>
      </c>
      <c r="L146" s="2" t="s">
        <v>2246</v>
      </c>
      <c r="M146" s="2" t="s">
        <v>2247</v>
      </c>
      <c r="N146" s="2" t="s">
        <v>2248</v>
      </c>
      <c r="O146">
        <v>1</v>
      </c>
      <c r="P146" s="2" t="s">
        <v>53</v>
      </c>
      <c r="Q146">
        <v>100</v>
      </c>
      <c r="R146">
        <v>0</v>
      </c>
      <c r="S146" s="2" t="s">
        <v>54</v>
      </c>
      <c r="T146" s="2" t="s">
        <v>55</v>
      </c>
      <c r="U146" s="2" t="s">
        <v>386</v>
      </c>
      <c r="V146" s="2"/>
      <c r="W146">
        <v>115000</v>
      </c>
      <c r="X146">
        <v>0</v>
      </c>
      <c r="Y146">
        <v>0</v>
      </c>
      <c r="Z146">
        <v>115000</v>
      </c>
      <c r="AB146" s="2" t="s">
        <v>57</v>
      </c>
      <c r="AC146">
        <v>46000</v>
      </c>
      <c r="AD146">
        <v>69000</v>
      </c>
      <c r="AE146">
        <v>254000</v>
      </c>
      <c r="AF146">
        <v>3810</v>
      </c>
      <c r="AG146" s="2" t="s">
        <v>2245</v>
      </c>
      <c r="AH146" s="2"/>
      <c r="AI146" s="1">
        <v>46183</v>
      </c>
      <c r="AJ146" s="2"/>
      <c r="AK146" s="2" t="s">
        <v>58</v>
      </c>
      <c r="AM146" s="2" t="s">
        <v>59</v>
      </c>
      <c r="AP146" s="2" t="s">
        <v>60</v>
      </c>
      <c r="AQ146" s="2" t="s">
        <v>41</v>
      </c>
      <c r="AR146">
        <v>139000</v>
      </c>
      <c r="AS146" s="2" t="str">
        <f>_xlfn.IFNA(IF(VLOOKUP(all_resi[[#This Row],[No. Waybill]],settle_reconcile[No. Waybill],1,0)="","Recon","Recon"),"-")</f>
        <v>Recon</v>
      </c>
      <c r="AT146" s="2">
        <f>all_resi[[#This Row],[Nilai COD]]-all_resi[[#This Row],[COD Fee]]-all_resi[[#This Row],[Total Biaya Setelah Diskon]]</f>
        <v>181190</v>
      </c>
      <c r="AU146" s="2">
        <f>IF(all_resi[[#This Row],[Waktu Terima]]="","",_xlfn.DAYS(all_resi[[#This Row],[Waktu Terima]],all_resi[[#This Row],[Tanggal Pengiriman]]))</f>
        <v>7</v>
      </c>
    </row>
    <row r="147" spans="1:47" x14ac:dyDescent="0.25">
      <c r="A147" s="2" t="s">
        <v>6272</v>
      </c>
      <c r="B147" s="1">
        <v>46176</v>
      </c>
      <c r="C147" s="2" t="s">
        <v>42</v>
      </c>
      <c r="D147" s="2" t="s">
        <v>43</v>
      </c>
      <c r="E147" s="2" t="s">
        <v>44</v>
      </c>
      <c r="F147" s="2" t="s">
        <v>45</v>
      </c>
      <c r="G147" s="2" t="s">
        <v>46</v>
      </c>
      <c r="H147" s="2" t="s">
        <v>47</v>
      </c>
      <c r="I147" s="2" t="s">
        <v>1620</v>
      </c>
      <c r="J147" s="2" t="s">
        <v>12306</v>
      </c>
      <c r="K147" s="2" t="s">
        <v>183</v>
      </c>
      <c r="L147" s="2" t="s">
        <v>325</v>
      </c>
      <c r="M147" s="2" t="s">
        <v>325</v>
      </c>
      <c r="N147" s="2" t="s">
        <v>1621</v>
      </c>
      <c r="O147">
        <v>1</v>
      </c>
      <c r="P147" s="2" t="s">
        <v>53</v>
      </c>
      <c r="Q147">
        <v>100</v>
      </c>
      <c r="R147">
        <v>0</v>
      </c>
      <c r="S147" s="2" t="s">
        <v>54</v>
      </c>
      <c r="T147" s="2" t="s">
        <v>55</v>
      </c>
      <c r="U147" s="2" t="s">
        <v>1622</v>
      </c>
      <c r="V147" s="2"/>
      <c r="W147">
        <v>68000</v>
      </c>
      <c r="X147">
        <v>0</v>
      </c>
      <c r="Y147">
        <v>0</v>
      </c>
      <c r="Z147">
        <v>68000</v>
      </c>
      <c r="AB147" s="2" t="s">
        <v>57</v>
      </c>
      <c r="AC147">
        <v>27200</v>
      </c>
      <c r="AD147">
        <v>40800</v>
      </c>
      <c r="AE147">
        <v>233000</v>
      </c>
      <c r="AF147">
        <v>3495</v>
      </c>
      <c r="AG147" s="2" t="s">
        <v>1620</v>
      </c>
      <c r="AH147" s="2"/>
      <c r="AI147" s="1">
        <v>46180</v>
      </c>
      <c r="AJ147" s="2"/>
      <c r="AK147" s="2" t="s">
        <v>58</v>
      </c>
      <c r="AM147" s="2" t="s">
        <v>59</v>
      </c>
      <c r="AP147" s="2" t="s">
        <v>60</v>
      </c>
      <c r="AQ147" s="2" t="s">
        <v>41</v>
      </c>
      <c r="AR147">
        <v>165000</v>
      </c>
      <c r="AS147" s="2" t="str">
        <f>_xlfn.IFNA(IF(VLOOKUP(all_resi[[#This Row],[No. Waybill]],settle_reconcile[No. Waybill],1,0)="","Recon","Recon"),"-")</f>
        <v>Recon</v>
      </c>
      <c r="AT147" s="2">
        <f>all_resi[[#This Row],[Nilai COD]]-all_resi[[#This Row],[COD Fee]]-all_resi[[#This Row],[Total Biaya Setelah Diskon]]</f>
        <v>188705</v>
      </c>
      <c r="AU147" s="2">
        <f>IF(all_resi[[#This Row],[Waktu Terima]]="","",_xlfn.DAYS(all_resi[[#This Row],[Waktu Terima]],all_resi[[#This Row],[Tanggal Pengiriman]]))</f>
        <v>4</v>
      </c>
    </row>
    <row r="148" spans="1:47" x14ac:dyDescent="0.25">
      <c r="A148" s="2" t="s">
        <v>6516</v>
      </c>
      <c r="B148" s="1">
        <v>46176</v>
      </c>
      <c r="C148" s="2" t="s">
        <v>42</v>
      </c>
      <c r="D148" s="2" t="s">
        <v>43</v>
      </c>
      <c r="E148" s="2" t="s">
        <v>44</v>
      </c>
      <c r="F148" s="2" t="s">
        <v>45</v>
      </c>
      <c r="G148" s="2" t="s">
        <v>46</v>
      </c>
      <c r="H148" s="2" t="s">
        <v>47</v>
      </c>
      <c r="I148" s="2" t="s">
        <v>2391</v>
      </c>
      <c r="J148" s="2" t="s">
        <v>12338</v>
      </c>
      <c r="K148" s="2" t="s">
        <v>121</v>
      </c>
      <c r="L148" s="2" t="s">
        <v>274</v>
      </c>
      <c r="M148" s="2" t="s">
        <v>1216</v>
      </c>
      <c r="N148" s="2" t="s">
        <v>2392</v>
      </c>
      <c r="O148">
        <v>1</v>
      </c>
      <c r="P148" s="2" t="s">
        <v>53</v>
      </c>
      <c r="Q148">
        <v>100</v>
      </c>
      <c r="R148">
        <v>0</v>
      </c>
      <c r="S148" s="2" t="s">
        <v>54</v>
      </c>
      <c r="T148" s="2" t="s">
        <v>55</v>
      </c>
      <c r="U148" s="2" t="s">
        <v>534</v>
      </c>
      <c r="V148" s="2"/>
      <c r="W148">
        <v>68000</v>
      </c>
      <c r="X148">
        <v>0</v>
      </c>
      <c r="Y148">
        <v>0</v>
      </c>
      <c r="Z148">
        <v>68000</v>
      </c>
      <c r="AB148" s="2" t="s">
        <v>57</v>
      </c>
      <c r="AC148">
        <v>27200</v>
      </c>
      <c r="AD148">
        <v>40800</v>
      </c>
      <c r="AE148">
        <v>132000</v>
      </c>
      <c r="AF148">
        <v>1980</v>
      </c>
      <c r="AG148" s="2" t="s">
        <v>353</v>
      </c>
      <c r="AH148" s="2" t="s">
        <v>615</v>
      </c>
      <c r="AI148" s="1">
        <v>46197</v>
      </c>
      <c r="AJ148" s="2"/>
      <c r="AK148" s="2" t="s">
        <v>67</v>
      </c>
      <c r="AM148" s="2" t="s">
        <v>59</v>
      </c>
      <c r="AP148" s="2" t="s">
        <v>60</v>
      </c>
      <c r="AQ148" s="2" t="s">
        <v>41</v>
      </c>
      <c r="AR148">
        <v>64000</v>
      </c>
      <c r="AS148" s="2" t="str">
        <f>_xlfn.IFNA(IF(VLOOKUP(all_resi[[#This Row],[No. Waybill]],settle_reconcile[No. Waybill],1,0)="","Recon","Recon"),"-")</f>
        <v>-</v>
      </c>
      <c r="AT148" s="2">
        <f>all_resi[[#This Row],[Nilai COD]]-all_resi[[#This Row],[COD Fee]]-all_resi[[#This Row],[Total Biaya Setelah Diskon]]</f>
        <v>89220</v>
      </c>
      <c r="AU148" s="2">
        <f>IF(all_resi[[#This Row],[Waktu Terima]]="","",_xlfn.DAYS(all_resi[[#This Row],[Waktu Terima]],all_resi[[#This Row],[Tanggal Pengiriman]]))</f>
        <v>21</v>
      </c>
    </row>
    <row r="149" spans="1:47" x14ac:dyDescent="0.25">
      <c r="A149" s="2" t="s">
        <v>6514</v>
      </c>
      <c r="B149" s="1">
        <v>46176</v>
      </c>
      <c r="C149" s="2" t="s">
        <v>42</v>
      </c>
      <c r="D149" s="2" t="s">
        <v>43</v>
      </c>
      <c r="E149" s="2" t="s">
        <v>44</v>
      </c>
      <c r="F149" s="2" t="s">
        <v>45</v>
      </c>
      <c r="G149" s="2" t="s">
        <v>46</v>
      </c>
      <c r="H149" s="2" t="s">
        <v>80</v>
      </c>
      <c r="I149" s="2" t="s">
        <v>2385</v>
      </c>
      <c r="J149" s="2" t="s">
        <v>12334</v>
      </c>
      <c r="K149" s="2" t="s">
        <v>183</v>
      </c>
      <c r="L149" s="2" t="s">
        <v>218</v>
      </c>
      <c r="M149" s="2" t="s">
        <v>2386</v>
      </c>
      <c r="N149" s="2" t="s">
        <v>2387</v>
      </c>
      <c r="O149">
        <v>1</v>
      </c>
      <c r="P149" s="2" t="s">
        <v>53</v>
      </c>
      <c r="Q149">
        <v>100</v>
      </c>
      <c r="R149">
        <v>0</v>
      </c>
      <c r="S149" s="2" t="s">
        <v>54</v>
      </c>
      <c r="T149" s="2" t="s">
        <v>55</v>
      </c>
      <c r="U149" s="2" t="s">
        <v>86</v>
      </c>
      <c r="V149" s="2"/>
      <c r="W149">
        <v>91000</v>
      </c>
      <c r="X149">
        <v>0</v>
      </c>
      <c r="Y149">
        <v>0</v>
      </c>
      <c r="Z149">
        <v>91000</v>
      </c>
      <c r="AB149" s="2" t="s">
        <v>57</v>
      </c>
      <c r="AC149">
        <v>36400</v>
      </c>
      <c r="AD149">
        <v>54600</v>
      </c>
      <c r="AE149">
        <v>182000</v>
      </c>
      <c r="AF149">
        <v>2730</v>
      </c>
      <c r="AG149" s="2" t="s">
        <v>2385</v>
      </c>
      <c r="AH149" s="2"/>
      <c r="AI149" s="1">
        <v>46182</v>
      </c>
      <c r="AJ149" s="2" t="s">
        <v>87</v>
      </c>
      <c r="AK149" s="2" t="s">
        <v>58</v>
      </c>
      <c r="AM149" s="2" t="s">
        <v>59</v>
      </c>
      <c r="AP149" s="2" t="s">
        <v>60</v>
      </c>
      <c r="AQ149" s="2" t="s">
        <v>41</v>
      </c>
      <c r="AR149">
        <v>91000</v>
      </c>
      <c r="AS149" s="2" t="str">
        <f>_xlfn.IFNA(IF(VLOOKUP(all_resi[[#This Row],[No. Waybill]],settle_reconcile[No. Waybill],1,0)="","Recon","Recon"),"-")</f>
        <v>Recon</v>
      </c>
      <c r="AT149" s="2">
        <f>all_resi[[#This Row],[Nilai COD]]-all_resi[[#This Row],[COD Fee]]-all_resi[[#This Row],[Total Biaya Setelah Diskon]]</f>
        <v>124670</v>
      </c>
      <c r="AU149" s="2">
        <f>IF(all_resi[[#This Row],[Waktu Terima]]="","",_xlfn.DAYS(all_resi[[#This Row],[Waktu Terima]],all_resi[[#This Row],[Tanggal Pengiriman]]))</f>
        <v>6</v>
      </c>
    </row>
    <row r="150" spans="1:47" x14ac:dyDescent="0.25">
      <c r="A150" s="2" t="s">
        <v>6045</v>
      </c>
      <c r="B150" s="1">
        <v>46176</v>
      </c>
      <c r="C150" s="2" t="s">
        <v>42</v>
      </c>
      <c r="D150" s="2" t="s">
        <v>43</v>
      </c>
      <c r="E150" s="2" t="s">
        <v>44</v>
      </c>
      <c r="F150" s="2" t="s">
        <v>45</v>
      </c>
      <c r="G150" s="2" t="s">
        <v>46</v>
      </c>
      <c r="H150" s="2" t="s">
        <v>47</v>
      </c>
      <c r="I150" s="2" t="s">
        <v>829</v>
      </c>
      <c r="J150" s="2" t="s">
        <v>12309</v>
      </c>
      <c r="K150" s="2" t="s">
        <v>116</v>
      </c>
      <c r="L150" s="2" t="s">
        <v>830</v>
      </c>
      <c r="M150" s="2" t="s">
        <v>831</v>
      </c>
      <c r="N150" s="2" t="s">
        <v>832</v>
      </c>
      <c r="O150">
        <v>1</v>
      </c>
      <c r="P150" s="2" t="s">
        <v>53</v>
      </c>
      <c r="Q150">
        <v>100</v>
      </c>
      <c r="R150">
        <v>0</v>
      </c>
      <c r="S150" s="2" t="s">
        <v>54</v>
      </c>
      <c r="T150" s="2" t="s">
        <v>55</v>
      </c>
      <c r="U150" s="2" t="s">
        <v>230</v>
      </c>
      <c r="V150" s="2"/>
      <c r="W150">
        <v>15000</v>
      </c>
      <c r="X150">
        <v>0</v>
      </c>
      <c r="Y150">
        <v>0</v>
      </c>
      <c r="Z150">
        <v>15000</v>
      </c>
      <c r="AB150" s="2" t="s">
        <v>57</v>
      </c>
      <c r="AC150">
        <v>9000</v>
      </c>
      <c r="AD150">
        <v>6000</v>
      </c>
      <c r="AE150">
        <v>117000</v>
      </c>
      <c r="AF150">
        <v>1755</v>
      </c>
      <c r="AG150" s="2" t="s">
        <v>829</v>
      </c>
      <c r="AH150" s="2"/>
      <c r="AI150" s="1">
        <v>46178</v>
      </c>
      <c r="AJ150" s="2"/>
      <c r="AK150" s="2" t="s">
        <v>58</v>
      </c>
      <c r="AM150" s="2" t="s">
        <v>59</v>
      </c>
      <c r="AP150" s="2" t="s">
        <v>60</v>
      </c>
      <c r="AQ150" s="2" t="s">
        <v>41</v>
      </c>
      <c r="AR150">
        <v>102000</v>
      </c>
      <c r="AS150" s="2" t="str">
        <f>_xlfn.IFNA(IF(VLOOKUP(all_resi[[#This Row],[No. Waybill]],settle_reconcile[No. Waybill],1,0)="","Recon","Recon"),"-")</f>
        <v>Recon</v>
      </c>
      <c r="AT150" s="2">
        <f>all_resi[[#This Row],[Nilai COD]]-all_resi[[#This Row],[COD Fee]]-all_resi[[#This Row],[Total Biaya Setelah Diskon]]</f>
        <v>109245</v>
      </c>
      <c r="AU150" s="2">
        <f>IF(all_resi[[#This Row],[Waktu Terima]]="","",_xlfn.DAYS(all_resi[[#This Row],[Waktu Terima]],all_resi[[#This Row],[Tanggal Pengiriman]]))</f>
        <v>2</v>
      </c>
    </row>
    <row r="151" spans="1:47" x14ac:dyDescent="0.25">
      <c r="A151" s="2" t="s">
        <v>6261</v>
      </c>
      <c r="B151" s="1">
        <v>46176</v>
      </c>
      <c r="C151" s="2" t="s">
        <v>42</v>
      </c>
      <c r="D151" s="2" t="s">
        <v>43</v>
      </c>
      <c r="E151" s="2" t="s">
        <v>44</v>
      </c>
      <c r="F151" s="2" t="s">
        <v>45</v>
      </c>
      <c r="G151" s="2" t="s">
        <v>46</v>
      </c>
      <c r="H151" s="2" t="s">
        <v>47</v>
      </c>
      <c r="I151" s="2" t="s">
        <v>1584</v>
      </c>
      <c r="J151" s="2" t="s">
        <v>12285</v>
      </c>
      <c r="K151" s="2" t="s">
        <v>1585</v>
      </c>
      <c r="L151" s="2" t="s">
        <v>1586</v>
      </c>
      <c r="M151" s="2" t="s">
        <v>1587</v>
      </c>
      <c r="N151" s="2" t="s">
        <v>1588</v>
      </c>
      <c r="O151">
        <v>1</v>
      </c>
      <c r="P151" s="2" t="s">
        <v>53</v>
      </c>
      <c r="Q151">
        <v>100</v>
      </c>
      <c r="R151">
        <v>0</v>
      </c>
      <c r="S151" s="2" t="s">
        <v>54</v>
      </c>
      <c r="T151" s="2" t="s">
        <v>55</v>
      </c>
      <c r="U151" s="2" t="s">
        <v>386</v>
      </c>
      <c r="V151" s="2"/>
      <c r="W151">
        <v>173000</v>
      </c>
      <c r="X151">
        <v>0</v>
      </c>
      <c r="Y151">
        <v>0</v>
      </c>
      <c r="Z151">
        <v>173000</v>
      </c>
      <c r="AB151" s="2" t="s">
        <v>57</v>
      </c>
      <c r="AC151">
        <v>69200</v>
      </c>
      <c r="AD151">
        <v>103800</v>
      </c>
      <c r="AE151">
        <v>391000</v>
      </c>
      <c r="AF151">
        <v>5865</v>
      </c>
      <c r="AG151" s="2" t="s">
        <v>1584</v>
      </c>
      <c r="AH151" s="2"/>
      <c r="AI151" s="1">
        <v>46185</v>
      </c>
      <c r="AJ151" s="2"/>
      <c r="AK151" s="2" t="s">
        <v>58</v>
      </c>
      <c r="AM151" s="2" t="s">
        <v>59</v>
      </c>
      <c r="AP151" s="2" t="s">
        <v>60</v>
      </c>
      <c r="AQ151" s="2" t="s">
        <v>41</v>
      </c>
      <c r="AR151">
        <v>218000</v>
      </c>
      <c r="AS151" s="2" t="str">
        <f>_xlfn.IFNA(IF(VLOOKUP(all_resi[[#This Row],[No. Waybill]],settle_reconcile[No. Waybill],1,0)="","Recon","Recon"),"-")</f>
        <v>Recon</v>
      </c>
      <c r="AT151" s="2">
        <f>all_resi[[#This Row],[Nilai COD]]-all_resi[[#This Row],[COD Fee]]-all_resi[[#This Row],[Total Biaya Setelah Diskon]]</f>
        <v>281335</v>
      </c>
      <c r="AU151" s="2">
        <f>IF(all_resi[[#This Row],[Waktu Terima]]="","",_xlfn.DAYS(all_resi[[#This Row],[Waktu Terima]],all_resi[[#This Row],[Tanggal Pengiriman]]))</f>
        <v>9</v>
      </c>
    </row>
    <row r="152" spans="1:47" x14ac:dyDescent="0.25">
      <c r="A152" s="2" t="s">
        <v>6481</v>
      </c>
      <c r="B152" s="1">
        <v>46176</v>
      </c>
      <c r="C152" s="2" t="s">
        <v>42</v>
      </c>
      <c r="D152" s="2" t="s">
        <v>43</v>
      </c>
      <c r="E152" s="2" t="s">
        <v>44</v>
      </c>
      <c r="F152" s="2" t="s">
        <v>45</v>
      </c>
      <c r="G152" s="2" t="s">
        <v>46</v>
      </c>
      <c r="H152" s="2" t="s">
        <v>80</v>
      </c>
      <c r="I152" s="2" t="s">
        <v>2289</v>
      </c>
      <c r="J152" s="2" t="s">
        <v>12329</v>
      </c>
      <c r="K152" s="2" t="s">
        <v>126</v>
      </c>
      <c r="L152" s="2" t="s">
        <v>713</v>
      </c>
      <c r="M152" s="2" t="s">
        <v>2290</v>
      </c>
      <c r="N152" s="2" t="s">
        <v>2291</v>
      </c>
      <c r="O152">
        <v>1</v>
      </c>
      <c r="P152" s="2" t="s">
        <v>53</v>
      </c>
      <c r="Q152">
        <v>100</v>
      </c>
      <c r="R152">
        <v>0</v>
      </c>
      <c r="S152" s="2" t="s">
        <v>54</v>
      </c>
      <c r="T152" s="2" t="s">
        <v>55</v>
      </c>
      <c r="U152" s="2" t="s">
        <v>525</v>
      </c>
      <c r="V152" s="2"/>
      <c r="W152">
        <v>75000</v>
      </c>
      <c r="X152">
        <v>0</v>
      </c>
      <c r="Y152">
        <v>0</v>
      </c>
      <c r="Z152">
        <v>75000</v>
      </c>
      <c r="AB152" s="2" t="s">
        <v>57</v>
      </c>
      <c r="AC152">
        <v>30000</v>
      </c>
      <c r="AD152">
        <v>45000</v>
      </c>
      <c r="AE152">
        <v>153000</v>
      </c>
      <c r="AF152">
        <v>2295</v>
      </c>
      <c r="AG152" s="2" t="s">
        <v>894</v>
      </c>
      <c r="AH152" s="2" t="s">
        <v>149</v>
      </c>
      <c r="AI152" s="1">
        <v>46191</v>
      </c>
      <c r="AJ152" s="2" t="s">
        <v>87</v>
      </c>
      <c r="AK152" s="2" t="s">
        <v>67</v>
      </c>
      <c r="AM152" s="2" t="s">
        <v>59</v>
      </c>
      <c r="AP152" s="2" t="s">
        <v>60</v>
      </c>
      <c r="AQ152" s="2" t="s">
        <v>41</v>
      </c>
      <c r="AR152">
        <v>78000</v>
      </c>
      <c r="AS152" s="2" t="str">
        <f>_xlfn.IFNA(IF(VLOOKUP(all_resi[[#This Row],[No. Waybill]],settle_reconcile[No. Waybill],1,0)="","Recon","Recon"),"-")</f>
        <v>-</v>
      </c>
      <c r="AT152" s="2">
        <f>all_resi[[#This Row],[Nilai COD]]-all_resi[[#This Row],[COD Fee]]-all_resi[[#This Row],[Total Biaya Setelah Diskon]]</f>
        <v>105705</v>
      </c>
      <c r="AU152" s="2">
        <f>IF(all_resi[[#This Row],[Waktu Terima]]="","",_xlfn.DAYS(all_resi[[#This Row],[Waktu Terima]],all_resi[[#This Row],[Tanggal Pengiriman]]))</f>
        <v>15</v>
      </c>
    </row>
    <row r="153" spans="1:47" x14ac:dyDescent="0.25">
      <c r="A153" s="2" t="s">
        <v>6486</v>
      </c>
      <c r="B153" s="1">
        <v>46176</v>
      </c>
      <c r="C153" s="2" t="s">
        <v>42</v>
      </c>
      <c r="D153" s="2" t="s">
        <v>43</v>
      </c>
      <c r="E153" s="2" t="s">
        <v>44</v>
      </c>
      <c r="F153" s="2" t="s">
        <v>45</v>
      </c>
      <c r="G153" s="2" t="s">
        <v>46</v>
      </c>
      <c r="H153" s="2" t="s">
        <v>47</v>
      </c>
      <c r="I153" s="2" t="s">
        <v>2304</v>
      </c>
      <c r="J153" s="2" t="s">
        <v>12331</v>
      </c>
      <c r="K153" s="2" t="s">
        <v>132</v>
      </c>
      <c r="L153" s="2" t="s">
        <v>1767</v>
      </c>
      <c r="M153" s="2" t="s">
        <v>2305</v>
      </c>
      <c r="N153" s="2" t="s">
        <v>2306</v>
      </c>
      <c r="O153">
        <v>1</v>
      </c>
      <c r="P153" s="2" t="s">
        <v>53</v>
      </c>
      <c r="Q153">
        <v>100</v>
      </c>
      <c r="R153">
        <v>0</v>
      </c>
      <c r="S153" s="2" t="s">
        <v>54</v>
      </c>
      <c r="T153" s="2" t="s">
        <v>55</v>
      </c>
      <c r="U153" s="2" t="s">
        <v>73</v>
      </c>
      <c r="V153" s="2"/>
      <c r="W153">
        <v>41000</v>
      </c>
      <c r="X153">
        <v>0</v>
      </c>
      <c r="Y153">
        <v>0</v>
      </c>
      <c r="Z153">
        <v>41000</v>
      </c>
      <c r="AB153" s="2" t="s">
        <v>57</v>
      </c>
      <c r="AC153">
        <v>16400</v>
      </c>
      <c r="AD153">
        <v>24600</v>
      </c>
      <c r="AE153">
        <v>125000</v>
      </c>
      <c r="AF153">
        <v>1875</v>
      </c>
      <c r="AG153" s="2" t="s">
        <v>894</v>
      </c>
      <c r="AH153" s="2" t="s">
        <v>149</v>
      </c>
      <c r="AI153" s="1">
        <v>46185</v>
      </c>
      <c r="AJ153" s="2"/>
      <c r="AK153" s="2" t="s">
        <v>67</v>
      </c>
      <c r="AM153" s="2" t="s">
        <v>59</v>
      </c>
      <c r="AP153" s="2" t="s">
        <v>60</v>
      </c>
      <c r="AQ153" s="2" t="s">
        <v>41</v>
      </c>
      <c r="AR153">
        <v>84000</v>
      </c>
      <c r="AS153" s="2" t="str">
        <f>_xlfn.IFNA(IF(VLOOKUP(all_resi[[#This Row],[No. Waybill]],settle_reconcile[No. Waybill],1,0)="","Recon","Recon"),"-")</f>
        <v>-</v>
      </c>
      <c r="AT153" s="2">
        <f>all_resi[[#This Row],[Nilai COD]]-all_resi[[#This Row],[COD Fee]]-all_resi[[#This Row],[Total Biaya Setelah Diskon]]</f>
        <v>98525</v>
      </c>
      <c r="AU153" s="2">
        <f>IF(all_resi[[#This Row],[Waktu Terima]]="","",_xlfn.DAYS(all_resi[[#This Row],[Waktu Terima]],all_resi[[#This Row],[Tanggal Pengiriman]]))</f>
        <v>9</v>
      </c>
    </row>
    <row r="154" spans="1:47" x14ac:dyDescent="0.25">
      <c r="A154" s="2" t="s">
        <v>6069</v>
      </c>
      <c r="B154" s="1">
        <v>46176</v>
      </c>
      <c r="C154" s="2" t="s">
        <v>42</v>
      </c>
      <c r="D154" s="2" t="s">
        <v>43</v>
      </c>
      <c r="E154" s="2" t="s">
        <v>44</v>
      </c>
      <c r="F154" s="2" t="s">
        <v>45</v>
      </c>
      <c r="G154" s="2" t="s">
        <v>46</v>
      </c>
      <c r="H154" s="2" t="s">
        <v>47</v>
      </c>
      <c r="I154" s="2" t="s">
        <v>919</v>
      </c>
      <c r="J154" s="2" t="s">
        <v>12287</v>
      </c>
      <c r="K154" s="2" t="s">
        <v>437</v>
      </c>
      <c r="L154" s="2" t="s">
        <v>920</v>
      </c>
      <c r="M154" s="2" t="s">
        <v>921</v>
      </c>
      <c r="N154" s="2" t="s">
        <v>922</v>
      </c>
      <c r="O154">
        <v>1</v>
      </c>
      <c r="P154" s="2" t="s">
        <v>53</v>
      </c>
      <c r="Q154">
        <v>100</v>
      </c>
      <c r="R154">
        <v>0</v>
      </c>
      <c r="S154" s="2" t="s">
        <v>54</v>
      </c>
      <c r="T154" s="2" t="s">
        <v>55</v>
      </c>
      <c r="U154" s="2" t="s">
        <v>923</v>
      </c>
      <c r="V154" s="2"/>
      <c r="W154">
        <v>50000</v>
      </c>
      <c r="X154">
        <v>0</v>
      </c>
      <c r="Y154">
        <v>0</v>
      </c>
      <c r="Z154">
        <v>50000</v>
      </c>
      <c r="AB154" s="2" t="s">
        <v>57</v>
      </c>
      <c r="AC154">
        <v>20000</v>
      </c>
      <c r="AD154">
        <v>30000</v>
      </c>
      <c r="AE154">
        <v>138000</v>
      </c>
      <c r="AF154">
        <v>2070</v>
      </c>
      <c r="AG154" s="2" t="s">
        <v>919</v>
      </c>
      <c r="AH154" s="2"/>
      <c r="AI154" s="1">
        <v>46180</v>
      </c>
      <c r="AJ154" s="2"/>
      <c r="AK154" s="2" t="s">
        <v>58</v>
      </c>
      <c r="AM154" s="2" t="s">
        <v>59</v>
      </c>
      <c r="AP154" s="2" t="s">
        <v>60</v>
      </c>
      <c r="AQ154" s="2" t="s">
        <v>41</v>
      </c>
      <c r="AR154">
        <v>88000</v>
      </c>
      <c r="AS154" s="2" t="str">
        <f>_xlfn.IFNA(IF(VLOOKUP(all_resi[[#This Row],[No. Waybill]],settle_reconcile[No. Waybill],1,0)="","Recon","Recon"),"-")</f>
        <v>Recon</v>
      </c>
      <c r="AT154" s="2">
        <f>all_resi[[#This Row],[Nilai COD]]-all_resi[[#This Row],[COD Fee]]-all_resi[[#This Row],[Total Biaya Setelah Diskon]]</f>
        <v>105930</v>
      </c>
      <c r="AU154" s="2">
        <f>IF(all_resi[[#This Row],[Waktu Terima]]="","",_xlfn.DAYS(all_resi[[#This Row],[Waktu Terima]],all_resi[[#This Row],[Tanggal Pengiriman]]))</f>
        <v>4</v>
      </c>
    </row>
    <row r="155" spans="1:47" x14ac:dyDescent="0.25">
      <c r="A155" s="2" t="s">
        <v>6480</v>
      </c>
      <c r="B155" s="1">
        <v>46176</v>
      </c>
      <c r="C155" s="2" t="s">
        <v>42</v>
      </c>
      <c r="D155" s="2" t="s">
        <v>43</v>
      </c>
      <c r="E155" s="2" t="s">
        <v>44</v>
      </c>
      <c r="F155" s="2" t="s">
        <v>45</v>
      </c>
      <c r="G155" s="2" t="s">
        <v>46</v>
      </c>
      <c r="H155" s="2" t="s">
        <v>47</v>
      </c>
      <c r="I155" s="2" t="s">
        <v>2286</v>
      </c>
      <c r="J155" s="2" t="s">
        <v>12330</v>
      </c>
      <c r="K155" s="2" t="s">
        <v>156</v>
      </c>
      <c r="L155" s="2" t="s">
        <v>429</v>
      </c>
      <c r="M155" s="2" t="s">
        <v>2287</v>
      </c>
      <c r="N155" s="2" t="s">
        <v>2288</v>
      </c>
      <c r="O155">
        <v>1</v>
      </c>
      <c r="P155" s="2" t="s">
        <v>53</v>
      </c>
      <c r="Q155">
        <v>100</v>
      </c>
      <c r="R155">
        <v>0</v>
      </c>
      <c r="S155" s="2" t="s">
        <v>54</v>
      </c>
      <c r="T155" s="2" t="s">
        <v>55</v>
      </c>
      <c r="U155" s="2" t="s">
        <v>250</v>
      </c>
      <c r="V155" s="2"/>
      <c r="W155">
        <v>100000</v>
      </c>
      <c r="X155">
        <v>0</v>
      </c>
      <c r="Y155">
        <v>0</v>
      </c>
      <c r="Z155">
        <v>100000</v>
      </c>
      <c r="AB155" s="2" t="s">
        <v>57</v>
      </c>
      <c r="AC155">
        <v>40000</v>
      </c>
      <c r="AD155">
        <v>60000</v>
      </c>
      <c r="AE155">
        <v>152000</v>
      </c>
      <c r="AF155">
        <v>2280</v>
      </c>
      <c r="AG155" s="2"/>
      <c r="AH155" s="2"/>
      <c r="AI155" s="1"/>
      <c r="AJ155" s="2"/>
      <c r="AK155" s="2" t="s">
        <v>67</v>
      </c>
      <c r="AM155" s="2" t="s">
        <v>59</v>
      </c>
      <c r="AP155" s="2" t="s">
        <v>60</v>
      </c>
      <c r="AQ155" s="2" t="s">
        <v>41</v>
      </c>
      <c r="AR155">
        <v>52000</v>
      </c>
      <c r="AS155" s="2" t="str">
        <f>_xlfn.IFNA(IF(VLOOKUP(all_resi[[#This Row],[No. Waybill]],settle_reconcile[No. Waybill],1,0)="","Recon","Recon"),"-")</f>
        <v>-</v>
      </c>
      <c r="AT155" s="2">
        <f>all_resi[[#This Row],[Nilai COD]]-all_resi[[#This Row],[COD Fee]]-all_resi[[#This Row],[Total Biaya Setelah Diskon]]</f>
        <v>89720</v>
      </c>
      <c r="AU155" s="2" t="str">
        <f>IF(all_resi[[#This Row],[Waktu Terima]]="","",_xlfn.DAYS(all_resi[[#This Row],[Waktu Terima]],all_resi[[#This Row],[Tanggal Pengiriman]]))</f>
        <v/>
      </c>
    </row>
    <row r="156" spans="1:47" x14ac:dyDescent="0.25">
      <c r="A156" s="2" t="s">
        <v>6239</v>
      </c>
      <c r="B156" s="1">
        <v>46176</v>
      </c>
      <c r="C156" s="2" t="s">
        <v>42</v>
      </c>
      <c r="D156" s="2" t="s">
        <v>43</v>
      </c>
      <c r="E156" s="2" t="s">
        <v>44</v>
      </c>
      <c r="F156" s="2" t="s">
        <v>45</v>
      </c>
      <c r="G156" s="2" t="s">
        <v>46</v>
      </c>
      <c r="H156" s="2" t="s">
        <v>47</v>
      </c>
      <c r="I156" s="2" t="s">
        <v>1513</v>
      </c>
      <c r="J156" s="2" t="s">
        <v>12362</v>
      </c>
      <c r="K156" s="2" t="s">
        <v>116</v>
      </c>
      <c r="L156" s="2" t="s">
        <v>117</v>
      </c>
      <c r="M156" s="2" t="s">
        <v>1514</v>
      </c>
      <c r="N156" s="2" t="s">
        <v>1515</v>
      </c>
      <c r="O156">
        <v>1</v>
      </c>
      <c r="P156" s="2" t="s">
        <v>53</v>
      </c>
      <c r="Q156">
        <v>100</v>
      </c>
      <c r="R156">
        <v>0</v>
      </c>
      <c r="S156" s="2" t="s">
        <v>54</v>
      </c>
      <c r="T156" s="2" t="s">
        <v>55</v>
      </c>
      <c r="U156" s="2" t="s">
        <v>147</v>
      </c>
      <c r="V156" s="2"/>
      <c r="W156">
        <v>12000</v>
      </c>
      <c r="X156">
        <v>0</v>
      </c>
      <c r="Y156">
        <v>0</v>
      </c>
      <c r="Z156">
        <v>12000</v>
      </c>
      <c r="AB156" s="2" t="s">
        <v>57</v>
      </c>
      <c r="AC156">
        <v>7000</v>
      </c>
      <c r="AD156">
        <v>5000</v>
      </c>
      <c r="AE156">
        <v>80000</v>
      </c>
      <c r="AF156">
        <v>1200</v>
      </c>
      <c r="AG156" s="2" t="s">
        <v>1513</v>
      </c>
      <c r="AH156" s="2"/>
      <c r="AI156" s="1">
        <v>46177</v>
      </c>
      <c r="AJ156" s="2"/>
      <c r="AK156" s="2" t="s">
        <v>58</v>
      </c>
      <c r="AM156" s="2" t="s">
        <v>59</v>
      </c>
      <c r="AP156" s="2" t="s">
        <v>60</v>
      </c>
      <c r="AQ156" s="2" t="s">
        <v>41</v>
      </c>
      <c r="AR156">
        <v>68000</v>
      </c>
      <c r="AS156" s="2" t="str">
        <f>_xlfn.IFNA(IF(VLOOKUP(all_resi[[#This Row],[No. Waybill]],settle_reconcile[No. Waybill],1,0)="","Recon","Recon"),"-")</f>
        <v>Recon</v>
      </c>
      <c r="AT156" s="2">
        <f>all_resi[[#This Row],[Nilai COD]]-all_resi[[#This Row],[COD Fee]]-all_resi[[#This Row],[Total Biaya Setelah Diskon]]</f>
        <v>73800</v>
      </c>
      <c r="AU156" s="2">
        <f>IF(all_resi[[#This Row],[Waktu Terima]]="","",_xlfn.DAYS(all_resi[[#This Row],[Waktu Terima]],all_resi[[#This Row],[Tanggal Pengiriman]]))</f>
        <v>1</v>
      </c>
    </row>
    <row r="157" spans="1:47" x14ac:dyDescent="0.25">
      <c r="A157" s="2" t="s">
        <v>6238</v>
      </c>
      <c r="B157" s="1">
        <v>46176</v>
      </c>
      <c r="C157" s="2" t="s">
        <v>42</v>
      </c>
      <c r="D157" s="2" t="s">
        <v>43</v>
      </c>
      <c r="E157" s="2" t="s">
        <v>44</v>
      </c>
      <c r="F157" s="2" t="s">
        <v>45</v>
      </c>
      <c r="G157" s="2" t="s">
        <v>46</v>
      </c>
      <c r="H157" s="2" t="s">
        <v>80</v>
      </c>
      <c r="I157" s="2" t="s">
        <v>1509</v>
      </c>
      <c r="J157" s="2" t="s">
        <v>12352</v>
      </c>
      <c r="K157" s="2" t="s">
        <v>137</v>
      </c>
      <c r="L157" s="2" t="s">
        <v>1510</v>
      </c>
      <c r="M157" s="2" t="s">
        <v>1511</v>
      </c>
      <c r="N157" s="2" t="s">
        <v>1512</v>
      </c>
      <c r="O157">
        <v>1</v>
      </c>
      <c r="P157" s="2" t="s">
        <v>53</v>
      </c>
      <c r="Q157">
        <v>100</v>
      </c>
      <c r="R157">
        <v>0</v>
      </c>
      <c r="S157" s="2" t="s">
        <v>54</v>
      </c>
      <c r="T157" s="2" t="s">
        <v>55</v>
      </c>
      <c r="U157" s="2" t="s">
        <v>86</v>
      </c>
      <c r="V157" s="2"/>
      <c r="W157">
        <v>31000</v>
      </c>
      <c r="X157">
        <v>0</v>
      </c>
      <c r="Y157">
        <v>0</v>
      </c>
      <c r="Z157">
        <v>31000</v>
      </c>
      <c r="AB157" s="2" t="s">
        <v>57</v>
      </c>
      <c r="AC157">
        <v>22000</v>
      </c>
      <c r="AD157">
        <v>9000</v>
      </c>
      <c r="AE157">
        <v>88000</v>
      </c>
      <c r="AF157">
        <v>1320</v>
      </c>
      <c r="AG157" s="2" t="s">
        <v>1509</v>
      </c>
      <c r="AH157" s="2"/>
      <c r="AI157" s="1">
        <v>46179</v>
      </c>
      <c r="AJ157" s="2" t="s">
        <v>87</v>
      </c>
      <c r="AK157" s="2" t="s">
        <v>58</v>
      </c>
      <c r="AM157" s="2" t="s">
        <v>59</v>
      </c>
      <c r="AP157" s="2" t="s">
        <v>60</v>
      </c>
      <c r="AQ157" s="2" t="s">
        <v>41</v>
      </c>
      <c r="AR157">
        <v>57000</v>
      </c>
      <c r="AS157" s="2" t="str">
        <f>_xlfn.IFNA(IF(VLOOKUP(all_resi[[#This Row],[No. Waybill]],settle_reconcile[No. Waybill],1,0)="","Recon","Recon"),"-")</f>
        <v>Recon</v>
      </c>
      <c r="AT157" s="2">
        <f>all_resi[[#This Row],[Nilai COD]]-all_resi[[#This Row],[COD Fee]]-all_resi[[#This Row],[Total Biaya Setelah Diskon]]</f>
        <v>77680</v>
      </c>
      <c r="AU157" s="2">
        <f>IF(all_resi[[#This Row],[Waktu Terima]]="","",_xlfn.DAYS(all_resi[[#This Row],[Waktu Terima]],all_resi[[#This Row],[Tanggal Pengiriman]]))</f>
        <v>3</v>
      </c>
    </row>
    <row r="158" spans="1:47" x14ac:dyDescent="0.25">
      <c r="A158" s="2" t="s">
        <v>6059</v>
      </c>
      <c r="B158" s="1">
        <v>46176</v>
      </c>
      <c r="C158" s="2" t="s">
        <v>42</v>
      </c>
      <c r="D158" s="2" t="s">
        <v>43</v>
      </c>
      <c r="E158" s="2" t="s">
        <v>44</v>
      </c>
      <c r="F158" s="2" t="s">
        <v>45</v>
      </c>
      <c r="G158" s="2" t="s">
        <v>46</v>
      </c>
      <c r="H158" s="2" t="s">
        <v>47</v>
      </c>
      <c r="I158" s="2" t="s">
        <v>882</v>
      </c>
      <c r="J158" s="2" t="s">
        <v>12282</v>
      </c>
      <c r="K158" s="2" t="s">
        <v>143</v>
      </c>
      <c r="L158" s="2" t="s">
        <v>883</v>
      </c>
      <c r="M158" s="2" t="s">
        <v>884</v>
      </c>
      <c r="N158" s="2" t="s">
        <v>885</v>
      </c>
      <c r="O158">
        <v>1</v>
      </c>
      <c r="P158" s="2" t="s">
        <v>53</v>
      </c>
      <c r="Q158">
        <v>100</v>
      </c>
      <c r="R158">
        <v>0</v>
      </c>
      <c r="S158" s="2" t="s">
        <v>54</v>
      </c>
      <c r="T158" s="2" t="s">
        <v>55</v>
      </c>
      <c r="U158" s="2" t="s">
        <v>534</v>
      </c>
      <c r="V158" s="2"/>
      <c r="W158">
        <v>25000</v>
      </c>
      <c r="X158">
        <v>0</v>
      </c>
      <c r="Y158">
        <v>0</v>
      </c>
      <c r="Z158">
        <v>25000</v>
      </c>
      <c r="AB158" s="2" t="s">
        <v>57</v>
      </c>
      <c r="AC158">
        <v>18000</v>
      </c>
      <c r="AD158">
        <v>7000</v>
      </c>
      <c r="AE158">
        <v>87000</v>
      </c>
      <c r="AF158">
        <v>1305</v>
      </c>
      <c r="AG158" s="2" t="s">
        <v>882</v>
      </c>
      <c r="AH158" s="2"/>
      <c r="AI158" s="1">
        <v>46178</v>
      </c>
      <c r="AJ158" s="2"/>
      <c r="AK158" s="2" t="s">
        <v>58</v>
      </c>
      <c r="AM158" s="2" t="s">
        <v>59</v>
      </c>
      <c r="AP158" s="2" t="s">
        <v>60</v>
      </c>
      <c r="AQ158" s="2" t="s">
        <v>41</v>
      </c>
      <c r="AR158">
        <v>62000</v>
      </c>
      <c r="AS158" s="2" t="str">
        <f>_xlfn.IFNA(IF(VLOOKUP(all_resi[[#This Row],[No. Waybill]],settle_reconcile[No. Waybill],1,0)="","Recon","Recon"),"-")</f>
        <v>Recon</v>
      </c>
      <c r="AT158" s="2">
        <f>all_resi[[#This Row],[Nilai COD]]-all_resi[[#This Row],[COD Fee]]-all_resi[[#This Row],[Total Biaya Setelah Diskon]]</f>
        <v>78695</v>
      </c>
      <c r="AU158" s="2">
        <f>IF(all_resi[[#This Row],[Waktu Terima]]="","",_xlfn.DAYS(all_resi[[#This Row],[Waktu Terima]],all_resi[[#This Row],[Tanggal Pengiriman]]))</f>
        <v>2</v>
      </c>
    </row>
    <row r="159" spans="1:47" x14ac:dyDescent="0.25">
      <c r="A159" s="2" t="s">
        <v>6077</v>
      </c>
      <c r="B159" s="1">
        <v>46176</v>
      </c>
      <c r="C159" s="2" t="s">
        <v>42</v>
      </c>
      <c r="D159" s="2" t="s">
        <v>43</v>
      </c>
      <c r="E159" s="2" t="s">
        <v>44</v>
      </c>
      <c r="F159" s="2" t="s">
        <v>45</v>
      </c>
      <c r="G159" s="2" t="s">
        <v>46</v>
      </c>
      <c r="H159" s="2" t="s">
        <v>47</v>
      </c>
      <c r="I159" s="2" t="s">
        <v>949</v>
      </c>
      <c r="J159" s="2" t="s">
        <v>12295</v>
      </c>
      <c r="K159" s="2" t="s">
        <v>69</v>
      </c>
      <c r="L159" s="2" t="s">
        <v>950</v>
      </c>
      <c r="M159" s="2" t="s">
        <v>951</v>
      </c>
      <c r="N159" s="2" t="s">
        <v>952</v>
      </c>
      <c r="O159">
        <v>1</v>
      </c>
      <c r="P159" s="2" t="s">
        <v>53</v>
      </c>
      <c r="Q159">
        <v>100</v>
      </c>
      <c r="R159">
        <v>0</v>
      </c>
      <c r="S159" s="2" t="s">
        <v>54</v>
      </c>
      <c r="T159" s="2" t="s">
        <v>55</v>
      </c>
      <c r="U159" s="2" t="s">
        <v>66</v>
      </c>
      <c r="V159" s="2"/>
      <c r="W159">
        <v>47000</v>
      </c>
      <c r="X159">
        <v>0</v>
      </c>
      <c r="Y159">
        <v>0</v>
      </c>
      <c r="Z159">
        <v>47000</v>
      </c>
      <c r="AB159" s="2" t="s">
        <v>57</v>
      </c>
      <c r="AC159">
        <v>18800</v>
      </c>
      <c r="AD159">
        <v>28200</v>
      </c>
      <c r="AE159">
        <v>171000</v>
      </c>
      <c r="AF159">
        <v>2565</v>
      </c>
      <c r="AG159" s="2" t="s">
        <v>256</v>
      </c>
      <c r="AH159" s="2"/>
      <c r="AI159" s="1">
        <v>46208</v>
      </c>
      <c r="AJ159" s="2"/>
      <c r="AK159" s="2" t="s">
        <v>67</v>
      </c>
      <c r="AM159" s="2" t="s">
        <v>59</v>
      </c>
      <c r="AP159" s="2" t="s">
        <v>60</v>
      </c>
      <c r="AQ159" s="2" t="s">
        <v>41</v>
      </c>
      <c r="AR159">
        <v>124000</v>
      </c>
      <c r="AS159" s="2" t="str">
        <f>_xlfn.IFNA(IF(VLOOKUP(all_resi[[#This Row],[No. Waybill]],settle_reconcile[No. Waybill],1,0)="","Recon","Recon"),"-")</f>
        <v>-</v>
      </c>
      <c r="AT159" s="2">
        <f>all_resi[[#This Row],[Nilai COD]]-all_resi[[#This Row],[COD Fee]]-all_resi[[#This Row],[Total Biaya Setelah Diskon]]</f>
        <v>140235</v>
      </c>
      <c r="AU159" s="2">
        <f>IF(all_resi[[#This Row],[Waktu Terima]]="","",_xlfn.DAYS(all_resi[[#This Row],[Waktu Terima]],all_resi[[#This Row],[Tanggal Pengiriman]]))</f>
        <v>32</v>
      </c>
    </row>
    <row r="160" spans="1:47" x14ac:dyDescent="0.25">
      <c r="A160" s="2" t="s">
        <v>6537</v>
      </c>
      <c r="B160" s="1">
        <v>46176</v>
      </c>
      <c r="C160" s="2" t="s">
        <v>42</v>
      </c>
      <c r="D160" s="2" t="s">
        <v>43</v>
      </c>
      <c r="E160" s="2" t="s">
        <v>44</v>
      </c>
      <c r="F160" s="2" t="s">
        <v>45</v>
      </c>
      <c r="G160" s="2" t="s">
        <v>46</v>
      </c>
      <c r="H160" s="2" t="s">
        <v>47</v>
      </c>
      <c r="I160" s="2" t="s">
        <v>2451</v>
      </c>
      <c r="J160" s="2" t="s">
        <v>12320</v>
      </c>
      <c r="K160" s="2" t="s">
        <v>121</v>
      </c>
      <c r="L160" s="2" t="s">
        <v>166</v>
      </c>
      <c r="M160" s="2" t="s">
        <v>2452</v>
      </c>
      <c r="N160" s="2" t="s">
        <v>2453</v>
      </c>
      <c r="O160">
        <v>1</v>
      </c>
      <c r="P160" s="2" t="s">
        <v>53</v>
      </c>
      <c r="Q160">
        <v>100</v>
      </c>
      <c r="R160">
        <v>0</v>
      </c>
      <c r="S160" s="2" t="s">
        <v>54</v>
      </c>
      <c r="T160" s="2" t="s">
        <v>55</v>
      </c>
      <c r="U160" s="2" t="s">
        <v>1136</v>
      </c>
      <c r="V160" s="2"/>
      <c r="W160">
        <v>85000</v>
      </c>
      <c r="X160">
        <v>0</v>
      </c>
      <c r="Y160">
        <v>0</v>
      </c>
      <c r="Z160">
        <v>85000</v>
      </c>
      <c r="AB160" s="2" t="s">
        <v>57</v>
      </c>
      <c r="AC160">
        <v>34000</v>
      </c>
      <c r="AD160">
        <v>51000</v>
      </c>
      <c r="AE160">
        <v>158000</v>
      </c>
      <c r="AF160">
        <v>2370</v>
      </c>
      <c r="AG160" s="2" t="s">
        <v>10706</v>
      </c>
      <c r="AH160" s="2" t="s">
        <v>149</v>
      </c>
      <c r="AI160" s="1">
        <v>46190</v>
      </c>
      <c r="AJ160" s="2"/>
      <c r="AK160" s="2" t="s">
        <v>67</v>
      </c>
      <c r="AM160" s="2" t="s">
        <v>59</v>
      </c>
      <c r="AP160" s="2" t="s">
        <v>60</v>
      </c>
      <c r="AQ160" s="2" t="s">
        <v>41</v>
      </c>
      <c r="AR160">
        <v>73000</v>
      </c>
      <c r="AS160" s="2" t="str">
        <f>_xlfn.IFNA(IF(VLOOKUP(all_resi[[#This Row],[No. Waybill]],settle_reconcile[No. Waybill],1,0)="","Recon","Recon"),"-")</f>
        <v>-</v>
      </c>
      <c r="AT160" s="2">
        <f>all_resi[[#This Row],[Nilai COD]]-all_resi[[#This Row],[COD Fee]]-all_resi[[#This Row],[Total Biaya Setelah Diskon]]</f>
        <v>104630</v>
      </c>
      <c r="AU160" s="2">
        <f>IF(all_resi[[#This Row],[Waktu Terima]]="","",_xlfn.DAYS(all_resi[[#This Row],[Waktu Terima]],all_resi[[#This Row],[Tanggal Pengiriman]]))</f>
        <v>14</v>
      </c>
    </row>
    <row r="161" spans="1:47" x14ac:dyDescent="0.25">
      <c r="A161" s="2" t="s">
        <v>6445</v>
      </c>
      <c r="B161" s="1">
        <v>46176</v>
      </c>
      <c r="C161" s="2" t="s">
        <v>42</v>
      </c>
      <c r="D161" s="2" t="s">
        <v>43</v>
      </c>
      <c r="E161" s="2" t="s">
        <v>44</v>
      </c>
      <c r="F161" s="2" t="s">
        <v>45</v>
      </c>
      <c r="G161" s="2" t="s">
        <v>46</v>
      </c>
      <c r="H161" s="2" t="s">
        <v>47</v>
      </c>
      <c r="I161" s="2" t="s">
        <v>2180</v>
      </c>
      <c r="J161" s="2" t="s">
        <v>12344</v>
      </c>
      <c r="K161" s="2" t="s">
        <v>156</v>
      </c>
      <c r="L161" s="2" t="s">
        <v>606</v>
      </c>
      <c r="M161" s="2" t="s">
        <v>607</v>
      </c>
      <c r="N161" s="2" t="s">
        <v>2181</v>
      </c>
      <c r="O161">
        <v>1</v>
      </c>
      <c r="P161" s="2" t="s">
        <v>53</v>
      </c>
      <c r="Q161">
        <v>100</v>
      </c>
      <c r="R161">
        <v>0</v>
      </c>
      <c r="S161" s="2" t="s">
        <v>54</v>
      </c>
      <c r="T161" s="2" t="s">
        <v>55</v>
      </c>
      <c r="U161" s="2" t="s">
        <v>250</v>
      </c>
      <c r="V161" s="2"/>
      <c r="W161">
        <v>64000</v>
      </c>
      <c r="X161">
        <v>0</v>
      </c>
      <c r="Y161">
        <v>0</v>
      </c>
      <c r="Z161">
        <v>64000</v>
      </c>
      <c r="AB161" s="2" t="s">
        <v>57</v>
      </c>
      <c r="AC161">
        <v>25600</v>
      </c>
      <c r="AD161">
        <v>38400</v>
      </c>
      <c r="AE161">
        <v>214900</v>
      </c>
      <c r="AF161">
        <v>3223.5</v>
      </c>
      <c r="AG161" s="2" t="s">
        <v>894</v>
      </c>
      <c r="AH161" s="2" t="s">
        <v>149</v>
      </c>
      <c r="AI161" s="1">
        <v>46191</v>
      </c>
      <c r="AJ161" s="2"/>
      <c r="AK161" s="2" t="s">
        <v>67</v>
      </c>
      <c r="AM161" s="2" t="s">
        <v>59</v>
      </c>
      <c r="AP161" s="2" t="s">
        <v>60</v>
      </c>
      <c r="AQ161" s="2" t="s">
        <v>41</v>
      </c>
      <c r="AR161">
        <v>150900</v>
      </c>
      <c r="AS161" s="2" t="str">
        <f>_xlfn.IFNA(IF(VLOOKUP(all_resi[[#This Row],[No. Waybill]],settle_reconcile[No. Waybill],1,0)="","Recon","Recon"),"-")</f>
        <v>-</v>
      </c>
      <c r="AT161" s="2">
        <f>all_resi[[#This Row],[Nilai COD]]-all_resi[[#This Row],[COD Fee]]-all_resi[[#This Row],[Total Biaya Setelah Diskon]]</f>
        <v>173276.5</v>
      </c>
      <c r="AU161" s="2">
        <f>IF(all_resi[[#This Row],[Waktu Terima]]="","",_xlfn.DAYS(all_resi[[#This Row],[Waktu Terima]],all_resi[[#This Row],[Tanggal Pengiriman]]))</f>
        <v>15</v>
      </c>
    </row>
    <row r="162" spans="1:47" x14ac:dyDescent="0.25">
      <c r="A162" s="2" t="s">
        <v>6449</v>
      </c>
      <c r="B162" s="1">
        <v>46176</v>
      </c>
      <c r="C162" s="2" t="s">
        <v>42</v>
      </c>
      <c r="D162" s="2" t="s">
        <v>43</v>
      </c>
      <c r="E162" s="2" t="s">
        <v>44</v>
      </c>
      <c r="F162" s="2" t="s">
        <v>45</v>
      </c>
      <c r="G162" s="2" t="s">
        <v>46</v>
      </c>
      <c r="H162" s="2" t="s">
        <v>47</v>
      </c>
      <c r="I162" s="2" t="s">
        <v>2190</v>
      </c>
      <c r="J162" s="2" t="s">
        <v>12358</v>
      </c>
      <c r="K162" s="2" t="s">
        <v>100</v>
      </c>
      <c r="L162" s="2" t="s">
        <v>405</v>
      </c>
      <c r="M162" s="2" t="s">
        <v>2191</v>
      </c>
      <c r="N162" s="2" t="s">
        <v>2192</v>
      </c>
      <c r="O162">
        <v>1</v>
      </c>
      <c r="P162" s="2" t="s">
        <v>53</v>
      </c>
      <c r="Q162">
        <v>100</v>
      </c>
      <c r="R162">
        <v>0</v>
      </c>
      <c r="S162" s="2" t="s">
        <v>54</v>
      </c>
      <c r="T162" s="2" t="s">
        <v>55</v>
      </c>
      <c r="U162" s="2" t="s">
        <v>529</v>
      </c>
      <c r="V162" s="2"/>
      <c r="W162">
        <v>15000</v>
      </c>
      <c r="X162">
        <v>0</v>
      </c>
      <c r="Y162">
        <v>0</v>
      </c>
      <c r="Z162">
        <v>15000</v>
      </c>
      <c r="AB162" s="2" t="s">
        <v>57</v>
      </c>
      <c r="AC162">
        <v>9000</v>
      </c>
      <c r="AD162">
        <v>6000</v>
      </c>
      <c r="AE162">
        <v>117000</v>
      </c>
      <c r="AF162">
        <v>1755</v>
      </c>
      <c r="AG162" s="2" t="s">
        <v>2190</v>
      </c>
      <c r="AH162" s="2"/>
      <c r="AI162" s="1">
        <v>46178</v>
      </c>
      <c r="AJ162" s="2"/>
      <c r="AK162" s="2" t="s">
        <v>58</v>
      </c>
      <c r="AM162" s="2" t="s">
        <v>59</v>
      </c>
      <c r="AP162" s="2" t="s">
        <v>60</v>
      </c>
      <c r="AQ162" s="2" t="s">
        <v>41</v>
      </c>
      <c r="AR162">
        <v>102000</v>
      </c>
      <c r="AS162" s="2" t="str">
        <f>_xlfn.IFNA(IF(VLOOKUP(all_resi[[#This Row],[No. Waybill]],settle_reconcile[No. Waybill],1,0)="","Recon","Recon"),"-")</f>
        <v>Recon</v>
      </c>
      <c r="AT162" s="2">
        <f>all_resi[[#This Row],[Nilai COD]]-all_resi[[#This Row],[COD Fee]]-all_resi[[#This Row],[Total Biaya Setelah Diskon]]</f>
        <v>109245</v>
      </c>
      <c r="AU162" s="2">
        <f>IF(all_resi[[#This Row],[Waktu Terima]]="","",_xlfn.DAYS(all_resi[[#This Row],[Waktu Terima]],all_resi[[#This Row],[Tanggal Pengiriman]]))</f>
        <v>2</v>
      </c>
    </row>
    <row r="163" spans="1:47" x14ac:dyDescent="0.25">
      <c r="A163" s="2" t="s">
        <v>6448</v>
      </c>
      <c r="B163" s="1">
        <v>46176</v>
      </c>
      <c r="C163" s="2" t="s">
        <v>42</v>
      </c>
      <c r="D163" s="2" t="s">
        <v>43</v>
      </c>
      <c r="E163" s="2" t="s">
        <v>44</v>
      </c>
      <c r="F163" s="2" t="s">
        <v>45</v>
      </c>
      <c r="G163" s="2" t="s">
        <v>46</v>
      </c>
      <c r="H163" s="2" t="s">
        <v>47</v>
      </c>
      <c r="I163" s="2" t="s">
        <v>2187</v>
      </c>
      <c r="J163" s="2" t="s">
        <v>12359</v>
      </c>
      <c r="K163" s="2" t="s">
        <v>75</v>
      </c>
      <c r="L163" s="2" t="s">
        <v>355</v>
      </c>
      <c r="M163" s="2" t="s">
        <v>2188</v>
      </c>
      <c r="N163" s="2" t="s">
        <v>2189</v>
      </c>
      <c r="O163">
        <v>1</v>
      </c>
      <c r="P163" s="2" t="s">
        <v>53</v>
      </c>
      <c r="Q163">
        <v>100</v>
      </c>
      <c r="R163">
        <v>0</v>
      </c>
      <c r="S163" s="2" t="s">
        <v>54</v>
      </c>
      <c r="T163" s="2" t="s">
        <v>55</v>
      </c>
      <c r="U163" s="2" t="s">
        <v>235</v>
      </c>
      <c r="V163" s="2"/>
      <c r="W163">
        <v>45000</v>
      </c>
      <c r="X163">
        <v>0</v>
      </c>
      <c r="Y163">
        <v>0</v>
      </c>
      <c r="Z163">
        <v>45000</v>
      </c>
      <c r="AB163" s="2" t="s">
        <v>57</v>
      </c>
      <c r="AC163">
        <v>18000</v>
      </c>
      <c r="AD163">
        <v>27000</v>
      </c>
      <c r="AE163">
        <v>135600</v>
      </c>
      <c r="AF163">
        <v>2034</v>
      </c>
      <c r="AG163" s="2" t="s">
        <v>7592</v>
      </c>
      <c r="AH163" s="2"/>
      <c r="AI163" s="1">
        <v>46190</v>
      </c>
      <c r="AJ163" s="2"/>
      <c r="AK163" s="2" t="s">
        <v>67</v>
      </c>
      <c r="AM163" s="2" t="s">
        <v>59</v>
      </c>
      <c r="AP163" s="2" t="s">
        <v>60</v>
      </c>
      <c r="AQ163" s="2" t="s">
        <v>41</v>
      </c>
      <c r="AR163">
        <v>90600</v>
      </c>
      <c r="AS163" s="2" t="str">
        <f>_xlfn.IFNA(IF(VLOOKUP(all_resi[[#This Row],[No. Waybill]],settle_reconcile[No. Waybill],1,0)="","Recon","Recon"),"-")</f>
        <v>-</v>
      </c>
      <c r="AT163" s="2">
        <f>all_resi[[#This Row],[Nilai COD]]-all_resi[[#This Row],[COD Fee]]-all_resi[[#This Row],[Total Biaya Setelah Diskon]]</f>
        <v>106566</v>
      </c>
      <c r="AU163" s="2">
        <f>IF(all_resi[[#This Row],[Waktu Terima]]="","",_xlfn.DAYS(all_resi[[#This Row],[Waktu Terima]],all_resi[[#This Row],[Tanggal Pengiriman]]))</f>
        <v>14</v>
      </c>
    </row>
    <row r="164" spans="1:47" x14ac:dyDescent="0.25">
      <c r="A164" s="2" t="s">
        <v>6099</v>
      </c>
      <c r="B164" s="1">
        <v>46176</v>
      </c>
      <c r="C164" s="2" t="s">
        <v>42</v>
      </c>
      <c r="D164" s="2" t="s">
        <v>43</v>
      </c>
      <c r="E164" s="2" t="s">
        <v>44</v>
      </c>
      <c r="F164" s="2" t="s">
        <v>45</v>
      </c>
      <c r="G164" s="2" t="s">
        <v>46</v>
      </c>
      <c r="H164" s="2" t="s">
        <v>47</v>
      </c>
      <c r="I164" s="2" t="s">
        <v>1028</v>
      </c>
      <c r="J164" s="2" t="s">
        <v>12346</v>
      </c>
      <c r="K164" s="2" t="s">
        <v>82</v>
      </c>
      <c r="L164" s="2" t="s">
        <v>1029</v>
      </c>
      <c r="M164" s="2" t="s">
        <v>1030</v>
      </c>
      <c r="N164" s="2" t="s">
        <v>1031</v>
      </c>
      <c r="O164">
        <v>1</v>
      </c>
      <c r="P164" s="2" t="s">
        <v>53</v>
      </c>
      <c r="Q164">
        <v>100</v>
      </c>
      <c r="R164">
        <v>0</v>
      </c>
      <c r="S164" s="2" t="s">
        <v>54</v>
      </c>
      <c r="T164" s="2" t="s">
        <v>55</v>
      </c>
      <c r="U164" s="2" t="s">
        <v>877</v>
      </c>
      <c r="V164" s="2"/>
      <c r="W164">
        <v>71000</v>
      </c>
      <c r="X164">
        <v>0</v>
      </c>
      <c r="Y164">
        <v>0</v>
      </c>
      <c r="Z164">
        <v>71000</v>
      </c>
      <c r="AB164" s="2" t="s">
        <v>57</v>
      </c>
      <c r="AC164">
        <v>28400</v>
      </c>
      <c r="AD164">
        <v>42600</v>
      </c>
      <c r="AE164">
        <v>226000</v>
      </c>
      <c r="AF164">
        <v>3390</v>
      </c>
      <c r="AG164" s="2" t="s">
        <v>7592</v>
      </c>
      <c r="AH164" s="2"/>
      <c r="AI164" s="1">
        <v>46190</v>
      </c>
      <c r="AJ164" s="2"/>
      <c r="AK164" s="2" t="s">
        <v>67</v>
      </c>
      <c r="AM164" s="2" t="s">
        <v>59</v>
      </c>
      <c r="AP164" s="2" t="s">
        <v>60</v>
      </c>
      <c r="AQ164" s="2" t="s">
        <v>41</v>
      </c>
      <c r="AR164">
        <v>155000</v>
      </c>
      <c r="AS164" s="2" t="str">
        <f>_xlfn.IFNA(IF(VLOOKUP(all_resi[[#This Row],[No. Waybill]],settle_reconcile[No. Waybill],1,0)="","Recon","Recon"),"-")</f>
        <v>-</v>
      </c>
      <c r="AT164" s="2">
        <f>all_resi[[#This Row],[Nilai COD]]-all_resi[[#This Row],[COD Fee]]-all_resi[[#This Row],[Total Biaya Setelah Diskon]]</f>
        <v>180010</v>
      </c>
      <c r="AU164" s="2">
        <f>IF(all_resi[[#This Row],[Waktu Terima]]="","",_xlfn.DAYS(all_resi[[#This Row],[Waktu Terima]],all_resi[[#This Row],[Tanggal Pengiriman]]))</f>
        <v>14</v>
      </c>
    </row>
    <row r="165" spans="1:47" x14ac:dyDescent="0.25">
      <c r="A165" s="2" t="s">
        <v>6553</v>
      </c>
      <c r="B165" s="1">
        <v>46176</v>
      </c>
      <c r="C165" s="2" t="s">
        <v>42</v>
      </c>
      <c r="D165" s="2" t="s">
        <v>43</v>
      </c>
      <c r="E165" s="2" t="s">
        <v>44</v>
      </c>
      <c r="F165" s="2" t="s">
        <v>45</v>
      </c>
      <c r="G165" s="2" t="s">
        <v>46</v>
      </c>
      <c r="H165" s="2" t="s">
        <v>80</v>
      </c>
      <c r="I165" s="2" t="s">
        <v>2494</v>
      </c>
      <c r="J165" s="2" t="s">
        <v>12328</v>
      </c>
      <c r="K165" s="2" t="s">
        <v>237</v>
      </c>
      <c r="L165" s="2" t="s">
        <v>238</v>
      </c>
      <c r="M165" s="2" t="s">
        <v>1426</v>
      </c>
      <c r="N165" s="2" t="s">
        <v>2495</v>
      </c>
      <c r="O165">
        <v>1</v>
      </c>
      <c r="P165" s="2" t="s">
        <v>53</v>
      </c>
      <c r="Q165">
        <v>100</v>
      </c>
      <c r="R165">
        <v>5500000</v>
      </c>
      <c r="S165" s="2" t="s">
        <v>54</v>
      </c>
      <c r="T165" s="2" t="s">
        <v>55</v>
      </c>
      <c r="U165" s="2" t="s">
        <v>86</v>
      </c>
      <c r="V165" s="2" t="s">
        <v>2496</v>
      </c>
      <c r="W165">
        <v>37000</v>
      </c>
      <c r="X165">
        <v>0</v>
      </c>
      <c r="Y165">
        <v>0</v>
      </c>
      <c r="Z165">
        <v>37000</v>
      </c>
      <c r="AB165" s="2" t="s">
        <v>57</v>
      </c>
      <c r="AC165">
        <v>14800</v>
      </c>
      <c r="AD165">
        <v>22200</v>
      </c>
      <c r="AE165">
        <v>100000</v>
      </c>
      <c r="AF165">
        <v>1500</v>
      </c>
      <c r="AG165" s="2" t="s">
        <v>2494</v>
      </c>
      <c r="AH165" s="2"/>
      <c r="AI165" s="1">
        <v>46181</v>
      </c>
      <c r="AJ165" s="2" t="s">
        <v>87</v>
      </c>
      <c r="AK165" s="2" t="s">
        <v>58</v>
      </c>
      <c r="AM165" s="2" t="s">
        <v>59</v>
      </c>
      <c r="AP165" s="2" t="s">
        <v>60</v>
      </c>
      <c r="AQ165" s="2" t="s">
        <v>41</v>
      </c>
      <c r="AR165">
        <v>63000</v>
      </c>
      <c r="AS165" s="2" t="str">
        <f>_xlfn.IFNA(IF(VLOOKUP(all_resi[[#This Row],[No. Waybill]],settle_reconcile[No. Waybill],1,0)="","Recon","Recon"),"-")</f>
        <v>Recon</v>
      </c>
      <c r="AT165" s="2">
        <f>all_resi[[#This Row],[Nilai COD]]-all_resi[[#This Row],[COD Fee]]-all_resi[[#This Row],[Total Biaya Setelah Diskon]]</f>
        <v>76300</v>
      </c>
      <c r="AU165" s="2">
        <f>IF(all_resi[[#This Row],[Waktu Terima]]="","",_xlfn.DAYS(all_resi[[#This Row],[Waktu Terima]],all_resi[[#This Row],[Tanggal Pengiriman]]))</f>
        <v>5</v>
      </c>
    </row>
    <row r="166" spans="1:47" x14ac:dyDescent="0.25">
      <c r="A166" s="2" t="s">
        <v>6541</v>
      </c>
      <c r="B166" s="1">
        <v>46176</v>
      </c>
      <c r="C166" s="2" t="s">
        <v>42</v>
      </c>
      <c r="D166" s="2" t="s">
        <v>43</v>
      </c>
      <c r="E166" s="2" t="s">
        <v>44</v>
      </c>
      <c r="F166" s="2" t="s">
        <v>45</v>
      </c>
      <c r="G166" s="2" t="s">
        <v>46</v>
      </c>
      <c r="H166" s="2" t="s">
        <v>80</v>
      </c>
      <c r="I166" s="2" t="s">
        <v>2463</v>
      </c>
      <c r="J166" s="2" t="s">
        <v>12318</v>
      </c>
      <c r="K166" s="2" t="s">
        <v>75</v>
      </c>
      <c r="L166" s="2" t="s">
        <v>393</v>
      </c>
      <c r="M166" s="2" t="s">
        <v>998</v>
      </c>
      <c r="N166" s="2" t="s">
        <v>2464</v>
      </c>
      <c r="O166">
        <v>1</v>
      </c>
      <c r="P166" s="2" t="s">
        <v>53</v>
      </c>
      <c r="Q166">
        <v>100</v>
      </c>
      <c r="R166">
        <v>0</v>
      </c>
      <c r="S166" s="2" t="s">
        <v>54</v>
      </c>
      <c r="T166" s="2" t="s">
        <v>55</v>
      </c>
      <c r="U166" s="2" t="s">
        <v>525</v>
      </c>
      <c r="V166" s="2"/>
      <c r="W166">
        <v>60000</v>
      </c>
      <c r="X166">
        <v>0</v>
      </c>
      <c r="Y166">
        <v>0</v>
      </c>
      <c r="Z166">
        <v>60000</v>
      </c>
      <c r="AB166" s="2" t="s">
        <v>57</v>
      </c>
      <c r="AC166">
        <v>24000</v>
      </c>
      <c r="AD166">
        <v>36000</v>
      </c>
      <c r="AE166">
        <v>145000</v>
      </c>
      <c r="AF166">
        <v>2175</v>
      </c>
      <c r="AG166" s="2" t="s">
        <v>2463</v>
      </c>
      <c r="AH166" s="2"/>
      <c r="AI166" s="1">
        <v>46180</v>
      </c>
      <c r="AJ166" s="2" t="s">
        <v>87</v>
      </c>
      <c r="AK166" s="2" t="s">
        <v>58</v>
      </c>
      <c r="AM166" s="2" t="s">
        <v>59</v>
      </c>
      <c r="AP166" s="2" t="s">
        <v>60</v>
      </c>
      <c r="AQ166" s="2" t="s">
        <v>41</v>
      </c>
      <c r="AR166">
        <v>85000</v>
      </c>
      <c r="AS166" s="2" t="str">
        <f>_xlfn.IFNA(IF(VLOOKUP(all_resi[[#This Row],[No. Waybill]],settle_reconcile[No. Waybill],1,0)="","Recon","Recon"),"-")</f>
        <v>Recon</v>
      </c>
      <c r="AT166" s="2">
        <f>all_resi[[#This Row],[Nilai COD]]-all_resi[[#This Row],[COD Fee]]-all_resi[[#This Row],[Total Biaya Setelah Diskon]]</f>
        <v>106825</v>
      </c>
      <c r="AU166" s="2">
        <f>IF(all_resi[[#This Row],[Waktu Terima]]="","",_xlfn.DAYS(all_resi[[#This Row],[Waktu Terima]],all_resi[[#This Row],[Tanggal Pengiriman]]))</f>
        <v>4</v>
      </c>
    </row>
    <row r="167" spans="1:47" x14ac:dyDescent="0.25">
      <c r="A167" s="2" t="s">
        <v>6098</v>
      </c>
      <c r="B167" s="1">
        <v>46176</v>
      </c>
      <c r="C167" s="2" t="s">
        <v>42</v>
      </c>
      <c r="D167" s="2" t="s">
        <v>43</v>
      </c>
      <c r="E167" s="2" t="s">
        <v>44</v>
      </c>
      <c r="F167" s="2" t="s">
        <v>45</v>
      </c>
      <c r="G167" s="2" t="s">
        <v>46</v>
      </c>
      <c r="H167" s="2" t="s">
        <v>47</v>
      </c>
      <c r="I167" s="2" t="s">
        <v>1024</v>
      </c>
      <c r="J167" s="2" t="s">
        <v>12350</v>
      </c>
      <c r="K167" s="2" t="s">
        <v>265</v>
      </c>
      <c r="L167" s="2" t="s">
        <v>1025</v>
      </c>
      <c r="M167" s="2" t="s">
        <v>1026</v>
      </c>
      <c r="N167" s="2" t="s">
        <v>1027</v>
      </c>
      <c r="O167">
        <v>1</v>
      </c>
      <c r="P167" s="2" t="s">
        <v>53</v>
      </c>
      <c r="Q167">
        <v>100</v>
      </c>
      <c r="R167">
        <v>0</v>
      </c>
      <c r="S167" s="2" t="s">
        <v>54</v>
      </c>
      <c r="T167" s="2" t="s">
        <v>55</v>
      </c>
      <c r="U167" s="2" t="s">
        <v>147</v>
      </c>
      <c r="V167" s="2"/>
      <c r="W167">
        <v>38000</v>
      </c>
      <c r="X167">
        <v>0</v>
      </c>
      <c r="Y167">
        <v>0</v>
      </c>
      <c r="Z167">
        <v>38000</v>
      </c>
      <c r="AB167" s="2" t="s">
        <v>57</v>
      </c>
      <c r="AC167">
        <v>15200</v>
      </c>
      <c r="AD167">
        <v>22800</v>
      </c>
      <c r="AE167">
        <v>111000</v>
      </c>
      <c r="AF167">
        <v>1665</v>
      </c>
      <c r="AG167" s="2" t="s">
        <v>1024</v>
      </c>
      <c r="AH167" s="2"/>
      <c r="AI167" s="1">
        <v>46180</v>
      </c>
      <c r="AJ167" s="2"/>
      <c r="AK167" s="2" t="s">
        <v>58</v>
      </c>
      <c r="AM167" s="2" t="s">
        <v>59</v>
      </c>
      <c r="AP167" s="2" t="s">
        <v>60</v>
      </c>
      <c r="AQ167" s="2" t="s">
        <v>41</v>
      </c>
      <c r="AR167">
        <v>73000</v>
      </c>
      <c r="AS167" s="2" t="str">
        <f>_xlfn.IFNA(IF(VLOOKUP(all_resi[[#This Row],[No. Waybill]],settle_reconcile[No. Waybill],1,0)="","Recon","Recon"),"-")</f>
        <v>Recon</v>
      </c>
      <c r="AT167" s="2">
        <f>all_resi[[#This Row],[Nilai COD]]-all_resi[[#This Row],[COD Fee]]-all_resi[[#This Row],[Total Biaya Setelah Diskon]]</f>
        <v>86535</v>
      </c>
      <c r="AU167" s="2">
        <f>IF(all_resi[[#This Row],[Waktu Terima]]="","",_xlfn.DAYS(all_resi[[#This Row],[Waktu Terima]],all_resi[[#This Row],[Tanggal Pengiriman]]))</f>
        <v>4</v>
      </c>
    </row>
    <row r="168" spans="1:47" x14ac:dyDescent="0.25">
      <c r="A168" s="2" t="s">
        <v>6534</v>
      </c>
      <c r="B168" s="1">
        <v>46176</v>
      </c>
      <c r="C168" s="2" t="s">
        <v>42</v>
      </c>
      <c r="D168" s="2" t="s">
        <v>43</v>
      </c>
      <c r="E168" s="2" t="s">
        <v>44</v>
      </c>
      <c r="F168" s="2" t="s">
        <v>45</v>
      </c>
      <c r="G168" s="2" t="s">
        <v>46</v>
      </c>
      <c r="H168" s="2" t="s">
        <v>47</v>
      </c>
      <c r="I168" s="2" t="s">
        <v>2444</v>
      </c>
      <c r="J168" s="2" t="s">
        <v>12321</v>
      </c>
      <c r="K168" s="2" t="s">
        <v>156</v>
      </c>
      <c r="L168" s="2" t="s">
        <v>606</v>
      </c>
      <c r="M168" s="2" t="s">
        <v>607</v>
      </c>
      <c r="N168" s="2" t="s">
        <v>2445</v>
      </c>
      <c r="O168">
        <v>1</v>
      </c>
      <c r="P168" s="2" t="s">
        <v>53</v>
      </c>
      <c r="Q168">
        <v>100</v>
      </c>
      <c r="R168">
        <v>0</v>
      </c>
      <c r="S168" s="2" t="s">
        <v>54</v>
      </c>
      <c r="T168" s="2" t="s">
        <v>55</v>
      </c>
      <c r="U168" s="2" t="s">
        <v>386</v>
      </c>
      <c r="V168" s="2"/>
      <c r="W168">
        <v>64000</v>
      </c>
      <c r="X168">
        <v>0</v>
      </c>
      <c r="Y168">
        <v>0</v>
      </c>
      <c r="Z168">
        <v>64000</v>
      </c>
      <c r="AB168" s="2" t="s">
        <v>57</v>
      </c>
      <c r="AC168">
        <v>25600</v>
      </c>
      <c r="AD168">
        <v>38400</v>
      </c>
      <c r="AE168">
        <v>250000</v>
      </c>
      <c r="AF168">
        <v>3750</v>
      </c>
      <c r="AG168" s="2" t="s">
        <v>2444</v>
      </c>
      <c r="AH168" s="2"/>
      <c r="AI168" s="1">
        <v>46180</v>
      </c>
      <c r="AJ168" s="2"/>
      <c r="AK168" s="2" t="s">
        <v>58</v>
      </c>
      <c r="AM168" s="2" t="s">
        <v>59</v>
      </c>
      <c r="AP168" s="2" t="s">
        <v>60</v>
      </c>
      <c r="AQ168" s="2" t="s">
        <v>41</v>
      </c>
      <c r="AR168">
        <v>186000</v>
      </c>
      <c r="AS168" s="2" t="str">
        <f>_xlfn.IFNA(IF(VLOOKUP(all_resi[[#This Row],[No. Waybill]],settle_reconcile[No. Waybill],1,0)="","Recon","Recon"),"-")</f>
        <v>Recon</v>
      </c>
      <c r="AT168" s="2">
        <f>all_resi[[#This Row],[Nilai COD]]-all_resi[[#This Row],[COD Fee]]-all_resi[[#This Row],[Total Biaya Setelah Diskon]]</f>
        <v>207850</v>
      </c>
      <c r="AU168" s="2">
        <f>IF(all_resi[[#This Row],[Waktu Terima]]="","",_xlfn.DAYS(all_resi[[#This Row],[Waktu Terima]],all_resi[[#This Row],[Tanggal Pengiriman]]))</f>
        <v>4</v>
      </c>
    </row>
    <row r="169" spans="1:47" x14ac:dyDescent="0.25">
      <c r="A169" s="2" t="s">
        <v>6039</v>
      </c>
      <c r="B169" s="1">
        <v>46176</v>
      </c>
      <c r="C169" s="2" t="s">
        <v>42</v>
      </c>
      <c r="D169" s="2" t="s">
        <v>43</v>
      </c>
      <c r="E169" s="2" t="s">
        <v>44</v>
      </c>
      <c r="F169" s="2" t="s">
        <v>45</v>
      </c>
      <c r="G169" s="2" t="s">
        <v>46</v>
      </c>
      <c r="H169" s="2" t="s">
        <v>47</v>
      </c>
      <c r="I169" s="2" t="s">
        <v>806</v>
      </c>
      <c r="J169" s="2" t="s">
        <v>12314</v>
      </c>
      <c r="K169" s="2" t="s">
        <v>177</v>
      </c>
      <c r="L169" s="2" t="s">
        <v>807</v>
      </c>
      <c r="M169" s="2" t="s">
        <v>808</v>
      </c>
      <c r="N169" s="2" t="s">
        <v>809</v>
      </c>
      <c r="O169">
        <v>1</v>
      </c>
      <c r="P169" s="2" t="s">
        <v>53</v>
      </c>
      <c r="Q169">
        <v>100</v>
      </c>
      <c r="R169">
        <v>0</v>
      </c>
      <c r="S169" s="2" t="s">
        <v>54</v>
      </c>
      <c r="T169" s="2" t="s">
        <v>55</v>
      </c>
      <c r="U169" s="2" t="s">
        <v>230</v>
      </c>
      <c r="V169" s="2"/>
      <c r="W169">
        <v>64000</v>
      </c>
      <c r="X169">
        <v>0</v>
      </c>
      <c r="Y169">
        <v>0</v>
      </c>
      <c r="Z169">
        <v>64000</v>
      </c>
      <c r="AB169" s="2" t="s">
        <v>57</v>
      </c>
      <c r="AC169">
        <v>25600</v>
      </c>
      <c r="AD169">
        <v>38400</v>
      </c>
      <c r="AE169">
        <v>181000</v>
      </c>
      <c r="AF169">
        <v>2715</v>
      </c>
      <c r="AG169" s="2" t="s">
        <v>7592</v>
      </c>
      <c r="AH169" s="2" t="s">
        <v>149</v>
      </c>
      <c r="AI169" s="1">
        <v>46195</v>
      </c>
      <c r="AJ169" s="2"/>
      <c r="AK169" s="2" t="s">
        <v>67</v>
      </c>
      <c r="AM169" s="2" t="s">
        <v>59</v>
      </c>
      <c r="AP169" s="2" t="s">
        <v>60</v>
      </c>
      <c r="AQ169" s="2" t="s">
        <v>41</v>
      </c>
      <c r="AR169">
        <v>117000</v>
      </c>
      <c r="AS169" s="2" t="str">
        <f>_xlfn.IFNA(IF(VLOOKUP(all_resi[[#This Row],[No. Waybill]],settle_reconcile[No. Waybill],1,0)="","Recon","Recon"),"-")</f>
        <v>-</v>
      </c>
      <c r="AT169" s="2">
        <f>all_resi[[#This Row],[Nilai COD]]-all_resi[[#This Row],[COD Fee]]-all_resi[[#This Row],[Total Biaya Setelah Diskon]]</f>
        <v>139885</v>
      </c>
      <c r="AU169" s="2">
        <f>IF(all_resi[[#This Row],[Waktu Terima]]="","",_xlfn.DAYS(all_resi[[#This Row],[Waktu Terima]],all_resi[[#This Row],[Tanggal Pengiriman]]))</f>
        <v>19</v>
      </c>
    </row>
    <row r="170" spans="1:47" x14ac:dyDescent="0.25">
      <c r="A170" s="2" t="s">
        <v>6082</v>
      </c>
      <c r="B170" s="1">
        <v>46176</v>
      </c>
      <c r="C170" s="2" t="s">
        <v>42</v>
      </c>
      <c r="D170" s="2" t="s">
        <v>43</v>
      </c>
      <c r="E170" s="2" t="s">
        <v>44</v>
      </c>
      <c r="F170" s="2" t="s">
        <v>45</v>
      </c>
      <c r="G170" s="2" t="s">
        <v>46</v>
      </c>
      <c r="H170" s="2" t="s">
        <v>47</v>
      </c>
      <c r="I170" s="2" t="s">
        <v>966</v>
      </c>
      <c r="J170" s="2" t="s">
        <v>12291</v>
      </c>
      <c r="K170" s="2" t="s">
        <v>156</v>
      </c>
      <c r="L170" s="2" t="s">
        <v>480</v>
      </c>
      <c r="M170" s="2" t="s">
        <v>481</v>
      </c>
      <c r="N170" s="2" t="s">
        <v>967</v>
      </c>
      <c r="O170">
        <v>1</v>
      </c>
      <c r="P170" s="2" t="s">
        <v>53</v>
      </c>
      <c r="Q170">
        <v>100</v>
      </c>
      <c r="R170">
        <v>0</v>
      </c>
      <c r="S170" s="2" t="s">
        <v>54</v>
      </c>
      <c r="T170" s="2" t="s">
        <v>55</v>
      </c>
      <c r="U170" s="2" t="s">
        <v>147</v>
      </c>
      <c r="V170" s="2"/>
      <c r="W170">
        <v>74000</v>
      </c>
      <c r="X170">
        <v>0</v>
      </c>
      <c r="Y170">
        <v>0</v>
      </c>
      <c r="Z170">
        <v>74000</v>
      </c>
      <c r="AB170" s="2" t="s">
        <v>57</v>
      </c>
      <c r="AC170">
        <v>29600</v>
      </c>
      <c r="AD170">
        <v>44400</v>
      </c>
      <c r="AE170">
        <v>198000</v>
      </c>
      <c r="AF170">
        <v>2970</v>
      </c>
      <c r="AG170" s="2"/>
      <c r="AH170" s="2"/>
      <c r="AI170" s="1"/>
      <c r="AJ170" s="2"/>
      <c r="AK170" s="2" t="s">
        <v>67</v>
      </c>
      <c r="AM170" s="2" t="s">
        <v>59</v>
      </c>
      <c r="AP170" s="2" t="s">
        <v>60</v>
      </c>
      <c r="AQ170" s="2" t="s">
        <v>41</v>
      </c>
      <c r="AR170">
        <v>124000</v>
      </c>
      <c r="AS170" s="2" t="str">
        <f>_xlfn.IFNA(IF(VLOOKUP(all_resi[[#This Row],[No. Waybill]],settle_reconcile[No. Waybill],1,0)="","Recon","Recon"),"-")</f>
        <v>-</v>
      </c>
      <c r="AT170" s="2">
        <f>all_resi[[#This Row],[Nilai COD]]-all_resi[[#This Row],[COD Fee]]-all_resi[[#This Row],[Total Biaya Setelah Diskon]]</f>
        <v>150630</v>
      </c>
      <c r="AU170" s="2" t="str">
        <f>IF(all_resi[[#This Row],[Waktu Terima]]="","",_xlfn.DAYS(all_resi[[#This Row],[Waktu Terima]],all_resi[[#This Row],[Tanggal Pengiriman]]))</f>
        <v/>
      </c>
    </row>
    <row r="171" spans="1:47" x14ac:dyDescent="0.25">
      <c r="A171" s="2" t="s">
        <v>6519</v>
      </c>
      <c r="B171" s="1">
        <v>46176</v>
      </c>
      <c r="C171" s="2" t="s">
        <v>42</v>
      </c>
      <c r="D171" s="2" t="s">
        <v>43</v>
      </c>
      <c r="E171" s="2" t="s">
        <v>44</v>
      </c>
      <c r="F171" s="2" t="s">
        <v>45</v>
      </c>
      <c r="G171" s="2" t="s">
        <v>46</v>
      </c>
      <c r="H171" s="2" t="s">
        <v>47</v>
      </c>
      <c r="I171" s="2" t="s">
        <v>2399</v>
      </c>
      <c r="J171" s="2" t="s">
        <v>12339</v>
      </c>
      <c r="K171" s="2" t="s">
        <v>437</v>
      </c>
      <c r="L171" s="2" t="s">
        <v>2114</v>
      </c>
      <c r="M171" s="2" t="s">
        <v>2400</v>
      </c>
      <c r="N171" s="2" t="s">
        <v>2401</v>
      </c>
      <c r="O171">
        <v>1</v>
      </c>
      <c r="P171" s="2" t="s">
        <v>53</v>
      </c>
      <c r="Q171">
        <v>100</v>
      </c>
      <c r="R171">
        <v>0</v>
      </c>
      <c r="S171" s="2" t="s">
        <v>54</v>
      </c>
      <c r="T171" s="2" t="s">
        <v>55</v>
      </c>
      <c r="U171" s="2" t="s">
        <v>250</v>
      </c>
      <c r="V171" s="2"/>
      <c r="W171">
        <v>44000</v>
      </c>
      <c r="X171">
        <v>0</v>
      </c>
      <c r="Y171">
        <v>0</v>
      </c>
      <c r="Z171">
        <v>44000</v>
      </c>
      <c r="AB171" s="2" t="s">
        <v>57</v>
      </c>
      <c r="AC171">
        <v>17600</v>
      </c>
      <c r="AD171">
        <v>26400</v>
      </c>
      <c r="AE171">
        <v>103000</v>
      </c>
      <c r="AF171">
        <v>1545</v>
      </c>
      <c r="AG171" s="2" t="s">
        <v>2399</v>
      </c>
      <c r="AH171" s="2"/>
      <c r="AI171" s="1">
        <v>46180</v>
      </c>
      <c r="AJ171" s="2"/>
      <c r="AK171" s="2" t="s">
        <v>58</v>
      </c>
      <c r="AM171" s="2" t="s">
        <v>59</v>
      </c>
      <c r="AP171" s="2" t="s">
        <v>60</v>
      </c>
      <c r="AQ171" s="2" t="s">
        <v>41</v>
      </c>
      <c r="AR171">
        <v>59000</v>
      </c>
      <c r="AS171" s="2" t="str">
        <f>_xlfn.IFNA(IF(VLOOKUP(all_resi[[#This Row],[No. Waybill]],settle_reconcile[No. Waybill],1,0)="","Recon","Recon"),"-")</f>
        <v>Recon</v>
      </c>
      <c r="AT171" s="2">
        <f>all_resi[[#This Row],[Nilai COD]]-all_resi[[#This Row],[COD Fee]]-all_resi[[#This Row],[Total Biaya Setelah Diskon]]</f>
        <v>75055</v>
      </c>
      <c r="AU171" s="2">
        <f>IF(all_resi[[#This Row],[Waktu Terima]]="","",_xlfn.DAYS(all_resi[[#This Row],[Waktu Terima]],all_resi[[#This Row],[Tanggal Pengiriman]]))</f>
        <v>4</v>
      </c>
    </row>
    <row r="172" spans="1:47" x14ac:dyDescent="0.25">
      <c r="A172" s="2" t="s">
        <v>6040</v>
      </c>
      <c r="B172" s="1">
        <v>46176</v>
      </c>
      <c r="C172" s="2" t="s">
        <v>42</v>
      </c>
      <c r="D172" s="2" t="s">
        <v>43</v>
      </c>
      <c r="E172" s="2" t="s">
        <v>44</v>
      </c>
      <c r="F172" s="2" t="s">
        <v>45</v>
      </c>
      <c r="G172" s="2" t="s">
        <v>46</v>
      </c>
      <c r="H172" s="2" t="s">
        <v>47</v>
      </c>
      <c r="I172" s="2" t="s">
        <v>810</v>
      </c>
      <c r="J172" s="2" t="s">
        <v>12313</v>
      </c>
      <c r="K172" s="2" t="s">
        <v>116</v>
      </c>
      <c r="L172" s="2" t="s">
        <v>811</v>
      </c>
      <c r="M172" s="2" t="s">
        <v>812</v>
      </c>
      <c r="N172" s="2" t="s">
        <v>813</v>
      </c>
      <c r="O172">
        <v>1</v>
      </c>
      <c r="P172" s="2" t="s">
        <v>53</v>
      </c>
      <c r="Q172">
        <v>100</v>
      </c>
      <c r="R172">
        <v>0</v>
      </c>
      <c r="S172" s="2" t="s">
        <v>54</v>
      </c>
      <c r="T172" s="2" t="s">
        <v>55</v>
      </c>
      <c r="U172" s="2" t="s">
        <v>698</v>
      </c>
      <c r="V172" s="2"/>
      <c r="W172">
        <v>16000</v>
      </c>
      <c r="X172">
        <v>0</v>
      </c>
      <c r="Y172">
        <v>0</v>
      </c>
      <c r="Z172">
        <v>16000</v>
      </c>
      <c r="AB172" s="2" t="s">
        <v>57</v>
      </c>
      <c r="AC172">
        <v>11000</v>
      </c>
      <c r="AD172">
        <v>5000</v>
      </c>
      <c r="AE172">
        <v>100000</v>
      </c>
      <c r="AF172">
        <v>1500</v>
      </c>
      <c r="AG172" s="2" t="s">
        <v>810</v>
      </c>
      <c r="AH172" s="2"/>
      <c r="AI172" s="1">
        <v>46178</v>
      </c>
      <c r="AJ172" s="2"/>
      <c r="AK172" s="2" t="s">
        <v>58</v>
      </c>
      <c r="AM172" s="2" t="s">
        <v>59</v>
      </c>
      <c r="AP172" s="2" t="s">
        <v>60</v>
      </c>
      <c r="AQ172" s="2" t="s">
        <v>41</v>
      </c>
      <c r="AR172">
        <v>84000</v>
      </c>
      <c r="AS172" s="2" t="str">
        <f>_xlfn.IFNA(IF(VLOOKUP(all_resi[[#This Row],[No. Waybill]],settle_reconcile[No. Waybill],1,0)="","Recon","Recon"),"-")</f>
        <v>Recon</v>
      </c>
      <c r="AT172" s="2">
        <f>all_resi[[#This Row],[Nilai COD]]-all_resi[[#This Row],[COD Fee]]-all_resi[[#This Row],[Total Biaya Setelah Diskon]]</f>
        <v>93500</v>
      </c>
      <c r="AU172" s="2">
        <f>IF(all_resi[[#This Row],[Waktu Terima]]="","",_xlfn.DAYS(all_resi[[#This Row],[Waktu Terima]],all_resi[[#This Row],[Tanggal Pengiriman]]))</f>
        <v>2</v>
      </c>
    </row>
    <row r="173" spans="1:47" x14ac:dyDescent="0.25">
      <c r="A173" s="2" t="s">
        <v>6452</v>
      </c>
      <c r="B173" s="1">
        <v>46176</v>
      </c>
      <c r="C173" s="2" t="s">
        <v>42</v>
      </c>
      <c r="D173" s="2" t="s">
        <v>43</v>
      </c>
      <c r="E173" s="2" t="s">
        <v>44</v>
      </c>
      <c r="F173" s="2" t="s">
        <v>45</v>
      </c>
      <c r="G173" s="2" t="s">
        <v>46</v>
      </c>
      <c r="H173" s="2" t="s">
        <v>80</v>
      </c>
      <c r="I173" s="2" t="s">
        <v>2199</v>
      </c>
      <c r="J173" s="2" t="s">
        <v>12360</v>
      </c>
      <c r="K173" s="2" t="s">
        <v>203</v>
      </c>
      <c r="L173" s="2" t="s">
        <v>1548</v>
      </c>
      <c r="M173" s="2" t="s">
        <v>2200</v>
      </c>
      <c r="N173" s="2" t="s">
        <v>2201</v>
      </c>
      <c r="O173">
        <v>1</v>
      </c>
      <c r="P173" s="2" t="s">
        <v>53</v>
      </c>
      <c r="Q173">
        <v>100</v>
      </c>
      <c r="R173">
        <v>0</v>
      </c>
      <c r="S173" s="2" t="s">
        <v>54</v>
      </c>
      <c r="T173" s="2" t="s">
        <v>55</v>
      </c>
      <c r="U173" s="2" t="s">
        <v>86</v>
      </c>
      <c r="V173" s="2"/>
      <c r="W173">
        <v>14000</v>
      </c>
      <c r="X173">
        <v>0</v>
      </c>
      <c r="Y173">
        <v>0</v>
      </c>
      <c r="Z173">
        <v>14000</v>
      </c>
      <c r="AB173" s="2" t="s">
        <v>57</v>
      </c>
      <c r="AC173">
        <v>8000</v>
      </c>
      <c r="AD173">
        <v>6000</v>
      </c>
      <c r="AE173">
        <v>70000</v>
      </c>
      <c r="AF173">
        <v>1050</v>
      </c>
      <c r="AG173" s="2" t="s">
        <v>353</v>
      </c>
      <c r="AH173" s="2" t="s">
        <v>149</v>
      </c>
      <c r="AI173" s="1">
        <v>46189</v>
      </c>
      <c r="AJ173" s="2" t="s">
        <v>87</v>
      </c>
      <c r="AK173" s="2" t="s">
        <v>67</v>
      </c>
      <c r="AM173" s="2" t="s">
        <v>59</v>
      </c>
      <c r="AP173" s="2" t="s">
        <v>60</v>
      </c>
      <c r="AQ173" s="2" t="s">
        <v>41</v>
      </c>
      <c r="AR173">
        <v>56000</v>
      </c>
      <c r="AS173" s="2" t="str">
        <f>_xlfn.IFNA(IF(VLOOKUP(all_resi[[#This Row],[No. Waybill]],settle_reconcile[No. Waybill],1,0)="","Recon","Recon"),"-")</f>
        <v>-</v>
      </c>
      <c r="AT173" s="2">
        <f>all_resi[[#This Row],[Nilai COD]]-all_resi[[#This Row],[COD Fee]]-all_resi[[#This Row],[Total Biaya Setelah Diskon]]</f>
        <v>62950</v>
      </c>
      <c r="AU173" s="2">
        <f>IF(all_resi[[#This Row],[Waktu Terima]]="","",_xlfn.DAYS(all_resi[[#This Row],[Waktu Terima]],all_resi[[#This Row],[Tanggal Pengiriman]]))</f>
        <v>13</v>
      </c>
    </row>
    <row r="174" spans="1:47" x14ac:dyDescent="0.25">
      <c r="A174" s="2" t="s">
        <v>6220</v>
      </c>
      <c r="B174" s="1">
        <v>46176</v>
      </c>
      <c r="C174" s="2" t="s">
        <v>42</v>
      </c>
      <c r="D174" s="2" t="s">
        <v>43</v>
      </c>
      <c r="E174" s="2" t="s">
        <v>44</v>
      </c>
      <c r="F174" s="2" t="s">
        <v>45</v>
      </c>
      <c r="G174" s="2" t="s">
        <v>46</v>
      </c>
      <c r="H174" s="2" t="s">
        <v>47</v>
      </c>
      <c r="I174" s="2" t="s">
        <v>1445</v>
      </c>
      <c r="J174" s="2" t="s">
        <v>12336</v>
      </c>
      <c r="K174" s="2" t="s">
        <v>143</v>
      </c>
      <c r="L174" s="2" t="s">
        <v>1446</v>
      </c>
      <c r="M174" s="2" t="s">
        <v>1447</v>
      </c>
      <c r="N174" s="2" t="s">
        <v>1448</v>
      </c>
      <c r="O174">
        <v>1</v>
      </c>
      <c r="P174" s="2" t="s">
        <v>53</v>
      </c>
      <c r="Q174">
        <v>100</v>
      </c>
      <c r="R174">
        <v>0</v>
      </c>
      <c r="S174" s="2" t="s">
        <v>54</v>
      </c>
      <c r="T174" s="2" t="s">
        <v>55</v>
      </c>
      <c r="U174" s="2" t="s">
        <v>230</v>
      </c>
      <c r="V174" s="2"/>
      <c r="W174">
        <v>25000</v>
      </c>
      <c r="X174">
        <v>0</v>
      </c>
      <c r="Y174">
        <v>0</v>
      </c>
      <c r="Z174">
        <v>25000</v>
      </c>
      <c r="AB174" s="2" t="s">
        <v>57</v>
      </c>
      <c r="AC174">
        <v>18000</v>
      </c>
      <c r="AD174">
        <v>7000</v>
      </c>
      <c r="AE174">
        <v>131000</v>
      </c>
      <c r="AF174">
        <v>1965</v>
      </c>
      <c r="AG174" s="2" t="s">
        <v>1445</v>
      </c>
      <c r="AH174" s="2"/>
      <c r="AI174" s="1">
        <v>46178</v>
      </c>
      <c r="AJ174" s="2"/>
      <c r="AK174" s="2" t="s">
        <v>58</v>
      </c>
      <c r="AM174" s="2" t="s">
        <v>59</v>
      </c>
      <c r="AP174" s="2" t="s">
        <v>60</v>
      </c>
      <c r="AQ174" s="2" t="s">
        <v>41</v>
      </c>
      <c r="AR174">
        <v>106000</v>
      </c>
      <c r="AS174" s="2" t="str">
        <f>_xlfn.IFNA(IF(VLOOKUP(all_resi[[#This Row],[No. Waybill]],settle_reconcile[No. Waybill],1,0)="","Recon","Recon"),"-")</f>
        <v>Recon</v>
      </c>
      <c r="AT174" s="2">
        <f>all_resi[[#This Row],[Nilai COD]]-all_resi[[#This Row],[COD Fee]]-all_resi[[#This Row],[Total Biaya Setelah Diskon]]</f>
        <v>122035</v>
      </c>
      <c r="AU174" s="2">
        <f>IF(all_resi[[#This Row],[Waktu Terima]]="","",_xlfn.DAYS(all_resi[[#This Row],[Waktu Terima]],all_resi[[#This Row],[Tanggal Pengiriman]]))</f>
        <v>2</v>
      </c>
    </row>
    <row r="175" spans="1:47" x14ac:dyDescent="0.25">
      <c r="A175" s="2" t="s">
        <v>5874</v>
      </c>
      <c r="B175" s="1">
        <v>46176</v>
      </c>
      <c r="C175" s="2" t="s">
        <v>42</v>
      </c>
      <c r="D175" s="2" t="s">
        <v>43</v>
      </c>
      <c r="E175" s="2" t="s">
        <v>44</v>
      </c>
      <c r="F175" s="2" t="s">
        <v>45</v>
      </c>
      <c r="G175" s="2" t="s">
        <v>46</v>
      </c>
      <c r="H175" s="2" t="s">
        <v>47</v>
      </c>
      <c r="I175" s="2" t="s">
        <v>105</v>
      </c>
      <c r="J175" s="2" t="s">
        <v>12373</v>
      </c>
      <c r="K175" s="2" t="s">
        <v>106</v>
      </c>
      <c r="L175" s="2" t="s">
        <v>107</v>
      </c>
      <c r="M175" s="2" t="s">
        <v>108</v>
      </c>
      <c r="N175" s="2" t="s">
        <v>109</v>
      </c>
      <c r="O175">
        <v>1</v>
      </c>
      <c r="P175" s="2" t="s">
        <v>53</v>
      </c>
      <c r="Q175">
        <v>100</v>
      </c>
      <c r="R175">
        <v>0</v>
      </c>
      <c r="S175" s="2" t="s">
        <v>54</v>
      </c>
      <c r="T175" s="2" t="s">
        <v>55</v>
      </c>
      <c r="U175" s="2" t="s">
        <v>110</v>
      </c>
      <c r="V175" s="2"/>
      <c r="W175">
        <v>51000</v>
      </c>
      <c r="X175">
        <v>0</v>
      </c>
      <c r="Y175">
        <v>0</v>
      </c>
      <c r="Z175">
        <v>51000</v>
      </c>
      <c r="AB175" s="2" t="s">
        <v>57</v>
      </c>
      <c r="AC175">
        <v>20400</v>
      </c>
      <c r="AD175">
        <v>30600</v>
      </c>
      <c r="AE175">
        <v>145000</v>
      </c>
      <c r="AF175">
        <v>2175</v>
      </c>
      <c r="AG175" s="2" t="s">
        <v>105</v>
      </c>
      <c r="AH175" s="2"/>
      <c r="AI175" s="1">
        <v>46182</v>
      </c>
      <c r="AJ175" s="2"/>
      <c r="AK175" s="2" t="s">
        <v>58</v>
      </c>
      <c r="AM175" s="2" t="s">
        <v>59</v>
      </c>
      <c r="AP175" s="2" t="s">
        <v>60</v>
      </c>
      <c r="AQ175" s="2" t="s">
        <v>41</v>
      </c>
      <c r="AR175">
        <v>94000</v>
      </c>
      <c r="AS175" s="2" t="str">
        <f>_xlfn.IFNA(IF(VLOOKUP(all_resi[[#This Row],[No. Waybill]],settle_reconcile[No. Waybill],1,0)="","Recon","Recon"),"-")</f>
        <v>Recon</v>
      </c>
      <c r="AT175" s="2">
        <f>all_resi[[#This Row],[Nilai COD]]-all_resi[[#This Row],[COD Fee]]-all_resi[[#This Row],[Total Biaya Setelah Diskon]]</f>
        <v>112225</v>
      </c>
      <c r="AU175" s="2">
        <f>IF(all_resi[[#This Row],[Waktu Terima]]="","",_xlfn.DAYS(all_resi[[#This Row],[Waktu Terima]],all_resi[[#This Row],[Tanggal Pengiriman]]))</f>
        <v>6</v>
      </c>
    </row>
    <row r="176" spans="1:47" x14ac:dyDescent="0.25">
      <c r="A176" s="2" t="s">
        <v>6225</v>
      </c>
      <c r="B176" s="1">
        <v>46176</v>
      </c>
      <c r="C176" s="2" t="s">
        <v>42</v>
      </c>
      <c r="D176" s="2" t="s">
        <v>43</v>
      </c>
      <c r="E176" s="2" t="s">
        <v>44</v>
      </c>
      <c r="F176" s="2" t="s">
        <v>45</v>
      </c>
      <c r="G176" s="2" t="s">
        <v>46</v>
      </c>
      <c r="H176" s="2" t="s">
        <v>47</v>
      </c>
      <c r="I176" s="2" t="s">
        <v>1463</v>
      </c>
      <c r="J176" s="2" t="s">
        <v>12323</v>
      </c>
      <c r="K176" s="2" t="s">
        <v>75</v>
      </c>
      <c r="L176" s="2" t="s">
        <v>112</v>
      </c>
      <c r="M176" s="2" t="s">
        <v>1464</v>
      </c>
      <c r="N176" s="2" t="s">
        <v>1465</v>
      </c>
      <c r="O176">
        <v>1</v>
      </c>
      <c r="P176" s="2" t="s">
        <v>53</v>
      </c>
      <c r="Q176">
        <v>100</v>
      </c>
      <c r="R176">
        <v>0</v>
      </c>
      <c r="S176" s="2" t="s">
        <v>54</v>
      </c>
      <c r="T176" s="2" t="s">
        <v>55</v>
      </c>
      <c r="U176" s="2" t="s">
        <v>386</v>
      </c>
      <c r="V176" s="2"/>
      <c r="W176">
        <v>64000</v>
      </c>
      <c r="X176">
        <v>0</v>
      </c>
      <c r="Y176">
        <v>0</v>
      </c>
      <c r="Z176">
        <v>64000</v>
      </c>
      <c r="AB176" s="2" t="s">
        <v>57</v>
      </c>
      <c r="AC176">
        <v>25600</v>
      </c>
      <c r="AD176">
        <v>38400</v>
      </c>
      <c r="AE176">
        <v>189000</v>
      </c>
      <c r="AF176">
        <v>2835</v>
      </c>
      <c r="AG176" s="2" t="s">
        <v>1463</v>
      </c>
      <c r="AH176" s="2"/>
      <c r="AI176" s="1">
        <v>46182</v>
      </c>
      <c r="AJ176" s="2"/>
      <c r="AK176" s="2" t="s">
        <v>58</v>
      </c>
      <c r="AM176" s="2" t="s">
        <v>59</v>
      </c>
      <c r="AP176" s="2" t="s">
        <v>60</v>
      </c>
      <c r="AQ176" s="2" t="s">
        <v>41</v>
      </c>
      <c r="AR176">
        <v>125000</v>
      </c>
      <c r="AS176" s="2" t="str">
        <f>_xlfn.IFNA(IF(VLOOKUP(all_resi[[#This Row],[No. Waybill]],settle_reconcile[No. Waybill],1,0)="","Recon","Recon"),"-")</f>
        <v>Recon</v>
      </c>
      <c r="AT176" s="2">
        <f>all_resi[[#This Row],[Nilai COD]]-all_resi[[#This Row],[COD Fee]]-all_resi[[#This Row],[Total Biaya Setelah Diskon]]</f>
        <v>147765</v>
      </c>
      <c r="AU176" s="2">
        <f>IF(all_resi[[#This Row],[Waktu Terima]]="","",_xlfn.DAYS(all_resi[[#This Row],[Waktu Terima]],all_resi[[#This Row],[Tanggal Pengiriman]]))</f>
        <v>6</v>
      </c>
    </row>
    <row r="177" spans="1:47" x14ac:dyDescent="0.25">
      <c r="A177" s="2" t="s">
        <v>5934</v>
      </c>
      <c r="B177" s="1">
        <v>46176</v>
      </c>
      <c r="C177" s="2" t="s">
        <v>42</v>
      </c>
      <c r="D177" s="2" t="s">
        <v>43</v>
      </c>
      <c r="E177" s="2" t="s">
        <v>44</v>
      </c>
      <c r="F177" s="2" t="s">
        <v>45</v>
      </c>
      <c r="G177" s="2" t="s">
        <v>46</v>
      </c>
      <c r="H177" s="2" t="s">
        <v>47</v>
      </c>
      <c r="I177" s="2" t="s">
        <v>387</v>
      </c>
      <c r="J177" s="2" t="s">
        <v>12368</v>
      </c>
      <c r="K177" s="2" t="s">
        <v>388</v>
      </c>
      <c r="L177" s="2" t="s">
        <v>389</v>
      </c>
      <c r="M177" s="2" t="s">
        <v>390</v>
      </c>
      <c r="N177" s="2" t="s">
        <v>391</v>
      </c>
      <c r="O177">
        <v>1</v>
      </c>
      <c r="P177" s="2" t="s">
        <v>53</v>
      </c>
      <c r="Q177">
        <v>100</v>
      </c>
      <c r="R177">
        <v>0</v>
      </c>
      <c r="S177" s="2" t="s">
        <v>54</v>
      </c>
      <c r="T177" s="2" t="s">
        <v>55</v>
      </c>
      <c r="U177" s="2" t="s">
        <v>66</v>
      </c>
      <c r="V177" s="2"/>
      <c r="W177">
        <v>85000</v>
      </c>
      <c r="X177">
        <v>0</v>
      </c>
      <c r="Y177">
        <v>0</v>
      </c>
      <c r="Z177">
        <v>85000</v>
      </c>
      <c r="AB177" s="2" t="s">
        <v>57</v>
      </c>
      <c r="AC177">
        <v>34000</v>
      </c>
      <c r="AD177">
        <v>51000</v>
      </c>
      <c r="AE177">
        <v>202000</v>
      </c>
      <c r="AF177">
        <v>3030</v>
      </c>
      <c r="AG177" s="2" t="s">
        <v>11423</v>
      </c>
      <c r="AH177" s="2" t="s">
        <v>149</v>
      </c>
      <c r="AI177" s="1">
        <v>46200</v>
      </c>
      <c r="AJ177" s="2"/>
      <c r="AK177" s="2" t="s">
        <v>67</v>
      </c>
      <c r="AM177" s="2" t="s">
        <v>59</v>
      </c>
      <c r="AP177" s="2" t="s">
        <v>60</v>
      </c>
      <c r="AQ177" s="2" t="s">
        <v>41</v>
      </c>
      <c r="AR177">
        <v>117000</v>
      </c>
      <c r="AS177" s="2" t="str">
        <f>_xlfn.IFNA(IF(VLOOKUP(all_resi[[#This Row],[No. Waybill]],settle_reconcile[No. Waybill],1,0)="","Recon","Recon"),"-")</f>
        <v>-</v>
      </c>
      <c r="AT177" s="2">
        <f>all_resi[[#This Row],[Nilai COD]]-all_resi[[#This Row],[COD Fee]]-all_resi[[#This Row],[Total Biaya Setelah Diskon]]</f>
        <v>147970</v>
      </c>
      <c r="AU177" s="2">
        <f>IF(all_resi[[#This Row],[Waktu Terima]]="","",_xlfn.DAYS(all_resi[[#This Row],[Waktu Terima]],all_resi[[#This Row],[Tanggal Pengiriman]]))</f>
        <v>24</v>
      </c>
    </row>
    <row r="178" spans="1:47" x14ac:dyDescent="0.25">
      <c r="A178" s="2" t="s">
        <v>6663</v>
      </c>
      <c r="B178" s="1">
        <v>46176</v>
      </c>
      <c r="C178" s="2" t="s">
        <v>42</v>
      </c>
      <c r="D178" s="2" t="s">
        <v>43</v>
      </c>
      <c r="E178" s="2" t="s">
        <v>44</v>
      </c>
      <c r="F178" s="2" t="s">
        <v>45</v>
      </c>
      <c r="G178" s="2" t="s">
        <v>46</v>
      </c>
      <c r="H178" s="2" t="s">
        <v>47</v>
      </c>
      <c r="I178" s="2" t="s">
        <v>2811</v>
      </c>
      <c r="J178" s="2" t="s">
        <v>12298</v>
      </c>
      <c r="K178" s="2" t="s">
        <v>203</v>
      </c>
      <c r="L178" s="2" t="s">
        <v>204</v>
      </c>
      <c r="M178" s="2" t="s">
        <v>2812</v>
      </c>
      <c r="N178" s="2" t="s">
        <v>2813</v>
      </c>
      <c r="O178">
        <v>1</v>
      </c>
      <c r="P178" s="2" t="s">
        <v>53</v>
      </c>
      <c r="Q178">
        <v>100</v>
      </c>
      <c r="R178">
        <v>0</v>
      </c>
      <c r="S178" s="2" t="s">
        <v>54</v>
      </c>
      <c r="T178" s="2" t="s">
        <v>55</v>
      </c>
      <c r="U178" s="2" t="s">
        <v>529</v>
      </c>
      <c r="V178" s="2"/>
      <c r="W178">
        <v>14000</v>
      </c>
      <c r="X178">
        <v>0</v>
      </c>
      <c r="Y178">
        <v>0</v>
      </c>
      <c r="Z178">
        <v>14000</v>
      </c>
      <c r="AB178" s="2" t="s">
        <v>57</v>
      </c>
      <c r="AC178">
        <v>8000</v>
      </c>
      <c r="AD178">
        <v>6000</v>
      </c>
      <c r="AE178">
        <v>116000</v>
      </c>
      <c r="AF178">
        <v>1740</v>
      </c>
      <c r="AG178" s="2" t="s">
        <v>2811</v>
      </c>
      <c r="AH178" s="2"/>
      <c r="AI178" s="1">
        <v>46178</v>
      </c>
      <c r="AJ178" s="2"/>
      <c r="AK178" s="2" t="s">
        <v>58</v>
      </c>
      <c r="AM178" s="2" t="s">
        <v>59</v>
      </c>
      <c r="AP178" s="2" t="s">
        <v>60</v>
      </c>
      <c r="AQ178" s="2" t="s">
        <v>41</v>
      </c>
      <c r="AR178">
        <v>102000</v>
      </c>
      <c r="AS178" s="2" t="str">
        <f>_xlfn.IFNA(IF(VLOOKUP(all_resi[[#This Row],[No. Waybill]],settle_reconcile[No. Waybill],1,0)="","Recon","Recon"),"-")</f>
        <v>Recon</v>
      </c>
      <c r="AT178" s="2">
        <f>all_resi[[#This Row],[Nilai COD]]-all_resi[[#This Row],[COD Fee]]-all_resi[[#This Row],[Total Biaya Setelah Diskon]]</f>
        <v>108260</v>
      </c>
      <c r="AU178" s="2">
        <f>IF(all_resi[[#This Row],[Waktu Terima]]="","",_xlfn.DAYS(all_resi[[#This Row],[Waktu Terima]],all_resi[[#This Row],[Tanggal Pengiriman]]))</f>
        <v>2</v>
      </c>
    </row>
    <row r="179" spans="1:47" x14ac:dyDescent="0.25">
      <c r="A179" s="2" t="s">
        <v>6374</v>
      </c>
      <c r="B179" s="1">
        <v>46176</v>
      </c>
      <c r="C179" s="2" t="s">
        <v>42</v>
      </c>
      <c r="D179" s="2" t="s">
        <v>43</v>
      </c>
      <c r="E179" s="2" t="s">
        <v>44</v>
      </c>
      <c r="F179" s="2" t="s">
        <v>45</v>
      </c>
      <c r="G179" s="2" t="s">
        <v>46</v>
      </c>
      <c r="H179" s="2" t="s">
        <v>47</v>
      </c>
      <c r="I179" s="2" t="s">
        <v>1951</v>
      </c>
      <c r="J179" s="2" t="s">
        <v>12389</v>
      </c>
      <c r="K179" s="2" t="s">
        <v>171</v>
      </c>
      <c r="L179" s="2" t="s">
        <v>349</v>
      </c>
      <c r="M179" s="2" t="s">
        <v>1952</v>
      </c>
      <c r="N179" s="2" t="s">
        <v>1953</v>
      </c>
      <c r="O179">
        <v>1</v>
      </c>
      <c r="P179" s="2" t="s">
        <v>53</v>
      </c>
      <c r="Q179">
        <v>100</v>
      </c>
      <c r="R179">
        <v>0</v>
      </c>
      <c r="S179" s="2" t="s">
        <v>54</v>
      </c>
      <c r="T179" s="2" t="s">
        <v>55</v>
      </c>
      <c r="U179" s="2" t="s">
        <v>386</v>
      </c>
      <c r="V179" s="2"/>
      <c r="W179">
        <v>38000</v>
      </c>
      <c r="X179">
        <v>0</v>
      </c>
      <c r="Y179">
        <v>0</v>
      </c>
      <c r="Z179">
        <v>38000</v>
      </c>
      <c r="AB179" s="2" t="s">
        <v>57</v>
      </c>
      <c r="AC179">
        <v>15200</v>
      </c>
      <c r="AD179">
        <v>22800</v>
      </c>
      <c r="AE179">
        <v>145000</v>
      </c>
      <c r="AF179">
        <v>2175</v>
      </c>
      <c r="AG179" s="2" t="s">
        <v>353</v>
      </c>
      <c r="AH179" s="2" t="s">
        <v>149</v>
      </c>
      <c r="AI179" s="1">
        <v>46202</v>
      </c>
      <c r="AJ179" s="2"/>
      <c r="AK179" s="2" t="s">
        <v>67</v>
      </c>
      <c r="AM179" s="2" t="s">
        <v>59</v>
      </c>
      <c r="AP179" s="2" t="s">
        <v>60</v>
      </c>
      <c r="AQ179" s="2" t="s">
        <v>41</v>
      </c>
      <c r="AR179">
        <v>107000</v>
      </c>
      <c r="AS179" s="2" t="str">
        <f>_xlfn.IFNA(IF(VLOOKUP(all_resi[[#This Row],[No. Waybill]],settle_reconcile[No. Waybill],1,0)="","Recon","Recon"),"-")</f>
        <v>-</v>
      </c>
      <c r="AT179" s="2">
        <f>all_resi[[#This Row],[Nilai COD]]-all_resi[[#This Row],[COD Fee]]-all_resi[[#This Row],[Total Biaya Setelah Diskon]]</f>
        <v>120025</v>
      </c>
      <c r="AU179" s="2">
        <f>IF(all_resi[[#This Row],[Waktu Terima]]="","",_xlfn.DAYS(all_resi[[#This Row],[Waktu Terima]],all_resi[[#This Row],[Tanggal Pengiriman]]))</f>
        <v>26</v>
      </c>
    </row>
    <row r="180" spans="1:47" x14ac:dyDescent="0.25">
      <c r="A180" s="2" t="s">
        <v>6373</v>
      </c>
      <c r="B180" s="1">
        <v>46176</v>
      </c>
      <c r="C180" s="2" t="s">
        <v>42</v>
      </c>
      <c r="D180" s="2" t="s">
        <v>43</v>
      </c>
      <c r="E180" s="2" t="s">
        <v>44</v>
      </c>
      <c r="F180" s="2" t="s">
        <v>45</v>
      </c>
      <c r="G180" s="2" t="s">
        <v>46</v>
      </c>
      <c r="H180" s="2" t="s">
        <v>47</v>
      </c>
      <c r="I180" s="2" t="s">
        <v>1948</v>
      </c>
      <c r="J180" s="2" t="s">
        <v>12370</v>
      </c>
      <c r="K180" s="2" t="s">
        <v>121</v>
      </c>
      <c r="L180" s="2" t="s">
        <v>274</v>
      </c>
      <c r="M180" s="2" t="s">
        <v>1949</v>
      </c>
      <c r="N180" s="2" t="s">
        <v>1950</v>
      </c>
      <c r="O180">
        <v>1</v>
      </c>
      <c r="P180" s="2" t="s">
        <v>53</v>
      </c>
      <c r="Q180">
        <v>100</v>
      </c>
      <c r="R180">
        <v>0</v>
      </c>
      <c r="S180" s="2" t="s">
        <v>54</v>
      </c>
      <c r="T180" s="2" t="s">
        <v>55</v>
      </c>
      <c r="U180" s="2" t="s">
        <v>230</v>
      </c>
      <c r="V180" s="2"/>
      <c r="W180">
        <v>68000</v>
      </c>
      <c r="X180">
        <v>0</v>
      </c>
      <c r="Y180">
        <v>0</v>
      </c>
      <c r="Z180">
        <v>68000</v>
      </c>
      <c r="AB180" s="2" t="s">
        <v>57</v>
      </c>
      <c r="AC180">
        <v>27200</v>
      </c>
      <c r="AD180">
        <v>40800</v>
      </c>
      <c r="AE180">
        <v>205000</v>
      </c>
      <c r="AF180">
        <v>3075</v>
      </c>
      <c r="AG180" s="2" t="s">
        <v>1948</v>
      </c>
      <c r="AH180" s="2"/>
      <c r="AI180" s="1">
        <v>46182</v>
      </c>
      <c r="AJ180" s="2"/>
      <c r="AK180" s="2" t="s">
        <v>58</v>
      </c>
      <c r="AM180" s="2" t="s">
        <v>59</v>
      </c>
      <c r="AP180" s="2" t="s">
        <v>60</v>
      </c>
      <c r="AQ180" s="2" t="s">
        <v>41</v>
      </c>
      <c r="AR180">
        <v>137000</v>
      </c>
      <c r="AS180" s="2" t="str">
        <f>_xlfn.IFNA(IF(VLOOKUP(all_resi[[#This Row],[No. Waybill]],settle_reconcile[No. Waybill],1,0)="","Recon","Recon"),"-")</f>
        <v>Recon</v>
      </c>
      <c r="AT180" s="2">
        <f>all_resi[[#This Row],[Nilai COD]]-all_resi[[#This Row],[COD Fee]]-all_resi[[#This Row],[Total Biaya Setelah Diskon]]</f>
        <v>161125</v>
      </c>
      <c r="AU180" s="2">
        <f>IF(all_resi[[#This Row],[Waktu Terima]]="","",_xlfn.DAYS(all_resi[[#This Row],[Waktu Terima]],all_resi[[#This Row],[Tanggal Pengiriman]]))</f>
        <v>6</v>
      </c>
    </row>
    <row r="181" spans="1:47" x14ac:dyDescent="0.25">
      <c r="A181" s="2" t="s">
        <v>6363</v>
      </c>
      <c r="B181" s="1">
        <v>46176</v>
      </c>
      <c r="C181" s="2" t="s">
        <v>42</v>
      </c>
      <c r="D181" s="2" t="s">
        <v>43</v>
      </c>
      <c r="E181" s="2" t="s">
        <v>44</v>
      </c>
      <c r="F181" s="2" t="s">
        <v>45</v>
      </c>
      <c r="G181" s="2" t="s">
        <v>46</v>
      </c>
      <c r="H181" s="2" t="s">
        <v>47</v>
      </c>
      <c r="I181" s="2" t="s">
        <v>1916</v>
      </c>
      <c r="J181" s="2" t="s">
        <v>12375</v>
      </c>
      <c r="K181" s="2" t="s">
        <v>75</v>
      </c>
      <c r="L181" s="2" t="s">
        <v>531</v>
      </c>
      <c r="M181" s="2" t="s">
        <v>1917</v>
      </c>
      <c r="N181" s="2" t="s">
        <v>1918</v>
      </c>
      <c r="O181">
        <v>1</v>
      </c>
      <c r="P181" s="2" t="s">
        <v>53</v>
      </c>
      <c r="Q181">
        <v>100</v>
      </c>
      <c r="R181">
        <v>0</v>
      </c>
      <c r="S181" s="2" t="s">
        <v>54</v>
      </c>
      <c r="T181" s="2" t="s">
        <v>55</v>
      </c>
      <c r="U181" s="2" t="s">
        <v>207</v>
      </c>
      <c r="V181" s="2"/>
      <c r="W181">
        <v>61000</v>
      </c>
      <c r="X181">
        <v>0</v>
      </c>
      <c r="Y181">
        <v>0</v>
      </c>
      <c r="Z181">
        <v>61000</v>
      </c>
      <c r="AB181" s="2" t="s">
        <v>57</v>
      </c>
      <c r="AC181">
        <v>24400</v>
      </c>
      <c r="AD181">
        <v>36600</v>
      </c>
      <c r="AE181">
        <v>155000</v>
      </c>
      <c r="AF181">
        <v>2325</v>
      </c>
      <c r="AG181" s="2" t="s">
        <v>1916</v>
      </c>
      <c r="AH181" s="2"/>
      <c r="AI181" s="1">
        <v>46180</v>
      </c>
      <c r="AJ181" s="2"/>
      <c r="AK181" s="2" t="s">
        <v>58</v>
      </c>
      <c r="AM181" s="2" t="s">
        <v>59</v>
      </c>
      <c r="AP181" s="2" t="s">
        <v>60</v>
      </c>
      <c r="AQ181" s="2" t="s">
        <v>41</v>
      </c>
      <c r="AR181">
        <v>94000</v>
      </c>
      <c r="AS181" s="2" t="str">
        <f>_xlfn.IFNA(IF(VLOOKUP(all_resi[[#This Row],[No. Waybill]],settle_reconcile[No. Waybill],1,0)="","Recon","Recon"),"-")</f>
        <v>Recon</v>
      </c>
      <c r="AT181" s="2">
        <f>all_resi[[#This Row],[Nilai COD]]-all_resi[[#This Row],[COD Fee]]-all_resi[[#This Row],[Total Biaya Setelah Diskon]]</f>
        <v>116075</v>
      </c>
      <c r="AU181" s="2">
        <f>IF(all_resi[[#This Row],[Waktu Terima]]="","",_xlfn.DAYS(all_resi[[#This Row],[Waktu Terima]],all_resi[[#This Row],[Tanggal Pengiriman]]))</f>
        <v>4</v>
      </c>
    </row>
    <row r="182" spans="1:47" x14ac:dyDescent="0.25">
      <c r="A182" s="2" t="s">
        <v>6165</v>
      </c>
      <c r="B182" s="1">
        <v>46176</v>
      </c>
      <c r="C182" s="2" t="s">
        <v>42</v>
      </c>
      <c r="D182" s="2" t="s">
        <v>43</v>
      </c>
      <c r="E182" s="2" t="s">
        <v>44</v>
      </c>
      <c r="F182" s="2" t="s">
        <v>45</v>
      </c>
      <c r="G182" s="2" t="s">
        <v>46</v>
      </c>
      <c r="H182" s="2" t="s">
        <v>47</v>
      </c>
      <c r="I182" s="2" t="s">
        <v>1252</v>
      </c>
      <c r="J182" s="2" t="s">
        <v>12322</v>
      </c>
      <c r="K182" s="2" t="s">
        <v>82</v>
      </c>
      <c r="L182" s="2" t="s">
        <v>83</v>
      </c>
      <c r="M182" s="2" t="s">
        <v>1105</v>
      </c>
      <c r="N182" s="2" t="s">
        <v>1253</v>
      </c>
      <c r="O182">
        <v>1</v>
      </c>
      <c r="P182" s="2" t="s">
        <v>53</v>
      </c>
      <c r="Q182">
        <v>100</v>
      </c>
      <c r="R182">
        <v>0</v>
      </c>
      <c r="S182" s="2" t="s">
        <v>54</v>
      </c>
      <c r="T182" s="2" t="s">
        <v>55</v>
      </c>
      <c r="U182" s="2" t="s">
        <v>719</v>
      </c>
      <c r="V182" s="2"/>
      <c r="W182">
        <v>47000</v>
      </c>
      <c r="X182">
        <v>0</v>
      </c>
      <c r="Y182">
        <v>0</v>
      </c>
      <c r="Z182">
        <v>47000</v>
      </c>
      <c r="AB182" s="2" t="s">
        <v>57</v>
      </c>
      <c r="AC182">
        <v>18800</v>
      </c>
      <c r="AD182">
        <v>28200</v>
      </c>
      <c r="AE182">
        <v>0</v>
      </c>
      <c r="AF182">
        <v>0</v>
      </c>
      <c r="AG182" s="2" t="s">
        <v>1252</v>
      </c>
      <c r="AH182" s="2"/>
      <c r="AI182" s="1">
        <v>46181</v>
      </c>
      <c r="AJ182" s="2"/>
      <c r="AK182" s="2" t="s">
        <v>58</v>
      </c>
      <c r="AM182" s="2" t="s">
        <v>59</v>
      </c>
      <c r="AP182" s="2" t="s">
        <v>60</v>
      </c>
      <c r="AQ182" s="2" t="s">
        <v>98</v>
      </c>
      <c r="AR182">
        <v>-47000</v>
      </c>
      <c r="AS182" s="2" t="str">
        <f>_xlfn.IFNA(IF(VLOOKUP(all_resi[[#This Row],[No. Waybill]],settle_reconcile[No. Waybill],1,0)="","Recon","Recon"),"-")</f>
        <v>-</v>
      </c>
      <c r="AT182" s="2">
        <f>all_resi[[#This Row],[Nilai COD]]-all_resi[[#This Row],[COD Fee]]-all_resi[[#This Row],[Total Biaya Setelah Diskon]]</f>
        <v>-28200</v>
      </c>
      <c r="AU182" s="2">
        <f>IF(all_resi[[#This Row],[Waktu Terima]]="","",_xlfn.DAYS(all_resi[[#This Row],[Waktu Terima]],all_resi[[#This Row],[Tanggal Pengiriman]]))</f>
        <v>5</v>
      </c>
    </row>
    <row r="183" spans="1:47" x14ac:dyDescent="0.25">
      <c r="A183" s="2" t="s">
        <v>6370</v>
      </c>
      <c r="B183" s="1">
        <v>46176</v>
      </c>
      <c r="C183" s="2" t="s">
        <v>42</v>
      </c>
      <c r="D183" s="2" t="s">
        <v>43</v>
      </c>
      <c r="E183" s="2" t="s">
        <v>44</v>
      </c>
      <c r="F183" s="2" t="s">
        <v>45</v>
      </c>
      <c r="G183" s="2" t="s">
        <v>46</v>
      </c>
      <c r="H183" s="2" t="s">
        <v>80</v>
      </c>
      <c r="I183" s="2" t="s">
        <v>1939</v>
      </c>
      <c r="J183" s="2" t="s">
        <v>12366</v>
      </c>
      <c r="K183" s="2" t="s">
        <v>137</v>
      </c>
      <c r="L183" s="2" t="s">
        <v>1735</v>
      </c>
      <c r="M183" s="2" t="s">
        <v>1940</v>
      </c>
      <c r="N183" s="2" t="s">
        <v>1941</v>
      </c>
      <c r="O183">
        <v>1</v>
      </c>
      <c r="P183" s="2" t="s">
        <v>53</v>
      </c>
      <c r="Q183">
        <v>100</v>
      </c>
      <c r="R183">
        <v>0</v>
      </c>
      <c r="S183" s="2" t="s">
        <v>54</v>
      </c>
      <c r="T183" s="2" t="s">
        <v>55</v>
      </c>
      <c r="U183" s="2" t="s">
        <v>86</v>
      </c>
      <c r="V183" s="2"/>
      <c r="W183">
        <v>29000</v>
      </c>
      <c r="X183">
        <v>0</v>
      </c>
      <c r="Y183">
        <v>0</v>
      </c>
      <c r="Z183">
        <v>29000</v>
      </c>
      <c r="AB183" s="2" t="s">
        <v>57</v>
      </c>
      <c r="AC183">
        <v>20000</v>
      </c>
      <c r="AD183">
        <v>9000</v>
      </c>
      <c r="AE183">
        <v>91000</v>
      </c>
      <c r="AF183">
        <v>1365</v>
      </c>
      <c r="AG183" s="2" t="s">
        <v>1939</v>
      </c>
      <c r="AH183" s="2"/>
      <c r="AI183" s="1">
        <v>46180</v>
      </c>
      <c r="AJ183" s="2" t="s">
        <v>87</v>
      </c>
      <c r="AK183" s="2" t="s">
        <v>58</v>
      </c>
      <c r="AM183" s="2" t="s">
        <v>59</v>
      </c>
      <c r="AP183" s="2" t="s">
        <v>60</v>
      </c>
      <c r="AQ183" s="2" t="s">
        <v>41</v>
      </c>
      <c r="AR183">
        <v>62000</v>
      </c>
      <c r="AS183" s="2" t="str">
        <f>_xlfn.IFNA(IF(VLOOKUP(all_resi[[#This Row],[No. Waybill]],settle_reconcile[No. Waybill],1,0)="","Recon","Recon"),"-")</f>
        <v>Recon</v>
      </c>
      <c r="AT183" s="2">
        <f>all_resi[[#This Row],[Nilai COD]]-all_resi[[#This Row],[COD Fee]]-all_resi[[#This Row],[Total Biaya Setelah Diskon]]</f>
        <v>80635</v>
      </c>
      <c r="AU183" s="2">
        <f>IF(all_resi[[#This Row],[Waktu Terima]]="","",_xlfn.DAYS(all_resi[[#This Row],[Waktu Terima]],all_resi[[#This Row],[Tanggal Pengiriman]]))</f>
        <v>4</v>
      </c>
    </row>
    <row r="184" spans="1:47" x14ac:dyDescent="0.25">
      <c r="A184" s="2" t="s">
        <v>6668</v>
      </c>
      <c r="B184" s="1">
        <v>46176</v>
      </c>
      <c r="C184" s="2" t="s">
        <v>42</v>
      </c>
      <c r="D184" s="2" t="s">
        <v>43</v>
      </c>
      <c r="E184" s="2" t="s">
        <v>44</v>
      </c>
      <c r="F184" s="2" t="s">
        <v>45</v>
      </c>
      <c r="G184" s="2" t="s">
        <v>46</v>
      </c>
      <c r="H184" s="2" t="s">
        <v>47</v>
      </c>
      <c r="I184" s="2" t="s">
        <v>2825</v>
      </c>
      <c r="J184" s="2" t="s">
        <v>12299</v>
      </c>
      <c r="K184" s="2" t="s">
        <v>203</v>
      </c>
      <c r="L184" s="2" t="s">
        <v>2826</v>
      </c>
      <c r="M184" s="2" t="s">
        <v>2827</v>
      </c>
      <c r="N184" s="2" t="s">
        <v>2828</v>
      </c>
      <c r="O184">
        <v>1</v>
      </c>
      <c r="P184" s="2" t="s">
        <v>53</v>
      </c>
      <c r="Q184">
        <v>100</v>
      </c>
      <c r="R184">
        <v>0</v>
      </c>
      <c r="S184" s="2" t="s">
        <v>54</v>
      </c>
      <c r="T184" s="2" t="s">
        <v>55</v>
      </c>
      <c r="U184" s="2" t="s">
        <v>79</v>
      </c>
      <c r="V184" s="2"/>
      <c r="W184">
        <v>14000</v>
      </c>
      <c r="X184">
        <v>0</v>
      </c>
      <c r="Y184">
        <v>0</v>
      </c>
      <c r="Z184">
        <v>14000</v>
      </c>
      <c r="AB184" s="2" t="s">
        <v>57</v>
      </c>
      <c r="AC184">
        <v>5600</v>
      </c>
      <c r="AD184">
        <v>8400</v>
      </c>
      <c r="AE184">
        <v>0</v>
      </c>
      <c r="AF184">
        <v>0</v>
      </c>
      <c r="AG184" s="2" t="s">
        <v>2829</v>
      </c>
      <c r="AH184" s="2"/>
      <c r="AI184" s="1">
        <v>46178</v>
      </c>
      <c r="AJ184" s="2"/>
      <c r="AK184" s="2" t="s">
        <v>58</v>
      </c>
      <c r="AM184" s="2" t="s">
        <v>59</v>
      </c>
      <c r="AP184" s="2" t="s">
        <v>60</v>
      </c>
      <c r="AQ184" s="2" t="s">
        <v>98</v>
      </c>
      <c r="AR184">
        <v>-14000</v>
      </c>
      <c r="AS184" s="2" t="str">
        <f>_xlfn.IFNA(IF(VLOOKUP(all_resi[[#This Row],[No. Waybill]],settle_reconcile[No. Waybill],1,0)="","Recon","Recon"),"-")</f>
        <v>-</v>
      </c>
      <c r="AT184" s="2">
        <f>all_resi[[#This Row],[Nilai COD]]-all_resi[[#This Row],[COD Fee]]-all_resi[[#This Row],[Total Biaya Setelah Diskon]]</f>
        <v>-8400</v>
      </c>
      <c r="AU184" s="2">
        <f>IF(all_resi[[#This Row],[Waktu Terima]]="","",_xlfn.DAYS(all_resi[[#This Row],[Waktu Terima]],all_resi[[#This Row],[Tanggal Pengiriman]]))</f>
        <v>2</v>
      </c>
    </row>
    <row r="185" spans="1:47" x14ac:dyDescent="0.25">
      <c r="A185" s="2" t="s">
        <v>6660</v>
      </c>
      <c r="B185" s="1">
        <v>46176</v>
      </c>
      <c r="C185" s="2" t="s">
        <v>42</v>
      </c>
      <c r="D185" s="2" t="s">
        <v>43</v>
      </c>
      <c r="E185" s="2" t="s">
        <v>44</v>
      </c>
      <c r="F185" s="2" t="s">
        <v>45</v>
      </c>
      <c r="G185" s="2" t="s">
        <v>46</v>
      </c>
      <c r="H185" s="2" t="s">
        <v>80</v>
      </c>
      <c r="I185" s="2" t="s">
        <v>2801</v>
      </c>
      <c r="J185" s="2" t="s">
        <v>12302</v>
      </c>
      <c r="K185" s="2" t="s">
        <v>116</v>
      </c>
      <c r="L185" s="2" t="s">
        <v>617</v>
      </c>
      <c r="M185" s="2" t="s">
        <v>2802</v>
      </c>
      <c r="N185" s="2" t="s">
        <v>2803</v>
      </c>
      <c r="O185">
        <v>1</v>
      </c>
      <c r="P185" s="2" t="s">
        <v>53</v>
      </c>
      <c r="Q185">
        <v>100</v>
      </c>
      <c r="R185">
        <v>0</v>
      </c>
      <c r="S185" s="2" t="s">
        <v>54</v>
      </c>
      <c r="T185" s="2" t="s">
        <v>55</v>
      </c>
      <c r="U185" s="2" t="s">
        <v>1316</v>
      </c>
      <c r="V185" s="2"/>
      <c r="W185">
        <v>15000</v>
      </c>
      <c r="X185">
        <v>0</v>
      </c>
      <c r="Y185">
        <v>0</v>
      </c>
      <c r="Z185">
        <v>15000</v>
      </c>
      <c r="AB185" s="2" t="s">
        <v>57</v>
      </c>
      <c r="AC185">
        <v>9000</v>
      </c>
      <c r="AD185">
        <v>6000</v>
      </c>
      <c r="AE185">
        <v>118000</v>
      </c>
      <c r="AF185">
        <v>1770</v>
      </c>
      <c r="AG185" s="2"/>
      <c r="AH185" s="2"/>
      <c r="AI185" s="1"/>
      <c r="AJ185" s="2" t="s">
        <v>87</v>
      </c>
      <c r="AK185" s="2" t="s">
        <v>67</v>
      </c>
      <c r="AM185" s="2" t="s">
        <v>59</v>
      </c>
      <c r="AP185" s="2" t="s">
        <v>3437</v>
      </c>
      <c r="AQ185" s="2" t="s">
        <v>41</v>
      </c>
      <c r="AR185">
        <v>103000</v>
      </c>
      <c r="AS185" s="2" t="str">
        <f>_xlfn.IFNA(IF(VLOOKUP(all_resi[[#This Row],[No. Waybill]],settle_reconcile[No. Waybill],1,0)="","Recon","Recon"),"-")</f>
        <v>-</v>
      </c>
      <c r="AT185" s="2">
        <f>all_resi[[#This Row],[Nilai COD]]-all_resi[[#This Row],[COD Fee]]-all_resi[[#This Row],[Total Biaya Setelah Diskon]]</f>
        <v>110230</v>
      </c>
      <c r="AU185" s="2" t="str">
        <f>IF(all_resi[[#This Row],[Waktu Terima]]="","",_xlfn.DAYS(all_resi[[#This Row],[Waktu Terima]],all_resi[[#This Row],[Tanggal Pengiriman]]))</f>
        <v/>
      </c>
    </row>
    <row r="186" spans="1:47" x14ac:dyDescent="0.25">
      <c r="A186" s="2" t="s">
        <v>6645</v>
      </c>
      <c r="B186" s="1">
        <v>46176</v>
      </c>
      <c r="C186" s="2" t="s">
        <v>42</v>
      </c>
      <c r="D186" s="2" t="s">
        <v>43</v>
      </c>
      <c r="E186" s="2" t="s">
        <v>44</v>
      </c>
      <c r="F186" s="2" t="s">
        <v>45</v>
      </c>
      <c r="G186" s="2" t="s">
        <v>46</v>
      </c>
      <c r="H186" s="2" t="s">
        <v>47</v>
      </c>
      <c r="I186" s="2" t="s">
        <v>2762</v>
      </c>
      <c r="J186" s="2" t="s">
        <v>12312</v>
      </c>
      <c r="K186" s="2" t="s">
        <v>49</v>
      </c>
      <c r="L186" s="2" t="s">
        <v>50</v>
      </c>
      <c r="M186" s="2" t="s">
        <v>51</v>
      </c>
      <c r="N186" s="2" t="s">
        <v>2763</v>
      </c>
      <c r="O186">
        <v>1</v>
      </c>
      <c r="P186" s="2" t="s">
        <v>53</v>
      </c>
      <c r="Q186">
        <v>100</v>
      </c>
      <c r="R186">
        <v>0</v>
      </c>
      <c r="S186" s="2" t="s">
        <v>54</v>
      </c>
      <c r="T186" s="2" t="s">
        <v>55</v>
      </c>
      <c r="U186" s="2" t="s">
        <v>235</v>
      </c>
      <c r="V186" s="2"/>
      <c r="W186">
        <v>63000</v>
      </c>
      <c r="X186">
        <v>0</v>
      </c>
      <c r="Y186">
        <v>0</v>
      </c>
      <c r="Z186">
        <v>63000</v>
      </c>
      <c r="AB186" s="2" t="s">
        <v>57</v>
      </c>
      <c r="AC186">
        <v>25200</v>
      </c>
      <c r="AD186">
        <v>37800</v>
      </c>
      <c r="AE186">
        <v>160000</v>
      </c>
      <c r="AF186">
        <v>2400</v>
      </c>
      <c r="AG186" s="2" t="s">
        <v>7592</v>
      </c>
      <c r="AH186" s="2"/>
      <c r="AI186" s="1">
        <v>46190</v>
      </c>
      <c r="AJ186" s="2"/>
      <c r="AK186" s="2" t="s">
        <v>67</v>
      </c>
      <c r="AM186" s="2" t="s">
        <v>59</v>
      </c>
      <c r="AP186" s="2" t="s">
        <v>60</v>
      </c>
      <c r="AQ186" s="2" t="s">
        <v>41</v>
      </c>
      <c r="AR186">
        <v>97000</v>
      </c>
      <c r="AS186" s="2" t="str">
        <f>_xlfn.IFNA(IF(VLOOKUP(all_resi[[#This Row],[No. Waybill]],settle_reconcile[No. Waybill],1,0)="","Recon","Recon"),"-")</f>
        <v>-</v>
      </c>
      <c r="AT186" s="2">
        <f>all_resi[[#This Row],[Nilai COD]]-all_resi[[#This Row],[COD Fee]]-all_resi[[#This Row],[Total Biaya Setelah Diskon]]</f>
        <v>119800</v>
      </c>
      <c r="AU186" s="2">
        <f>IF(all_resi[[#This Row],[Waktu Terima]]="","",_xlfn.DAYS(all_resi[[#This Row],[Waktu Terima]],all_resi[[#This Row],[Tanggal Pengiriman]]))</f>
        <v>14</v>
      </c>
    </row>
    <row r="187" spans="1:47" x14ac:dyDescent="0.25">
      <c r="A187" s="2" t="s">
        <v>6153</v>
      </c>
      <c r="B187" s="1">
        <v>46176</v>
      </c>
      <c r="C187" s="2" t="s">
        <v>42</v>
      </c>
      <c r="D187" s="2" t="s">
        <v>43</v>
      </c>
      <c r="E187" s="2" t="s">
        <v>44</v>
      </c>
      <c r="F187" s="2" t="s">
        <v>45</v>
      </c>
      <c r="G187" s="2" t="s">
        <v>46</v>
      </c>
      <c r="H187" s="2" t="s">
        <v>47</v>
      </c>
      <c r="I187" s="2" t="s">
        <v>1210</v>
      </c>
      <c r="J187" s="2" t="s">
        <v>12319</v>
      </c>
      <c r="K187" s="2" t="s">
        <v>126</v>
      </c>
      <c r="L187" s="2" t="s">
        <v>1211</v>
      </c>
      <c r="M187" s="2" t="s">
        <v>1212</v>
      </c>
      <c r="N187" s="2" t="s">
        <v>1213</v>
      </c>
      <c r="O187">
        <v>1</v>
      </c>
      <c r="P187" s="2" t="s">
        <v>53</v>
      </c>
      <c r="Q187">
        <v>100</v>
      </c>
      <c r="R187">
        <v>0</v>
      </c>
      <c r="S187" s="2" t="s">
        <v>54</v>
      </c>
      <c r="T187" s="2" t="s">
        <v>55</v>
      </c>
      <c r="U187" s="2" t="s">
        <v>250</v>
      </c>
      <c r="V187" s="2"/>
      <c r="W187">
        <v>74000</v>
      </c>
      <c r="X187">
        <v>0</v>
      </c>
      <c r="Y187">
        <v>0</v>
      </c>
      <c r="Z187">
        <v>74000</v>
      </c>
      <c r="AB187" s="2" t="s">
        <v>57</v>
      </c>
      <c r="AC187">
        <v>29600</v>
      </c>
      <c r="AD187">
        <v>44400</v>
      </c>
      <c r="AE187">
        <v>133000</v>
      </c>
      <c r="AF187">
        <v>1995</v>
      </c>
      <c r="AG187" s="2" t="s">
        <v>1214</v>
      </c>
      <c r="AH187" s="2"/>
      <c r="AI187" s="1">
        <v>46182</v>
      </c>
      <c r="AJ187" s="2"/>
      <c r="AK187" s="2" t="s">
        <v>58</v>
      </c>
      <c r="AM187" s="2" t="s">
        <v>59</v>
      </c>
      <c r="AP187" s="2" t="s">
        <v>60</v>
      </c>
      <c r="AQ187" s="2" t="s">
        <v>41</v>
      </c>
      <c r="AR187">
        <v>59000</v>
      </c>
      <c r="AS187" s="2" t="str">
        <f>_xlfn.IFNA(IF(VLOOKUP(all_resi[[#This Row],[No. Waybill]],settle_reconcile[No. Waybill],1,0)="","Recon","Recon"),"-")</f>
        <v>Recon</v>
      </c>
      <c r="AT187" s="2">
        <f>all_resi[[#This Row],[Nilai COD]]-all_resi[[#This Row],[COD Fee]]-all_resi[[#This Row],[Total Biaya Setelah Diskon]]</f>
        <v>86605</v>
      </c>
      <c r="AU187" s="2">
        <f>IF(all_resi[[#This Row],[Waktu Terima]]="","",_xlfn.DAYS(all_resi[[#This Row],[Waktu Terima]],all_resi[[#This Row],[Tanggal Pengiriman]]))</f>
        <v>6</v>
      </c>
    </row>
    <row r="188" spans="1:47" x14ac:dyDescent="0.25">
      <c r="A188" s="2" t="s">
        <v>6637</v>
      </c>
      <c r="B188" s="1">
        <v>46176</v>
      </c>
      <c r="C188" s="2" t="s">
        <v>42</v>
      </c>
      <c r="D188" s="2" t="s">
        <v>43</v>
      </c>
      <c r="E188" s="2" t="s">
        <v>44</v>
      </c>
      <c r="F188" s="2" t="s">
        <v>45</v>
      </c>
      <c r="G188" s="2" t="s">
        <v>46</v>
      </c>
      <c r="H188" s="2" t="s">
        <v>80</v>
      </c>
      <c r="I188" s="2" t="s">
        <v>2738</v>
      </c>
      <c r="J188" s="2" t="s">
        <v>12284</v>
      </c>
      <c r="K188" s="2" t="s">
        <v>183</v>
      </c>
      <c r="L188" s="2" t="s">
        <v>1198</v>
      </c>
      <c r="M188" s="2" t="s">
        <v>2551</v>
      </c>
      <c r="N188" s="2" t="s">
        <v>2739</v>
      </c>
      <c r="O188">
        <v>1</v>
      </c>
      <c r="P188" s="2" t="s">
        <v>53</v>
      </c>
      <c r="Q188">
        <v>100</v>
      </c>
      <c r="R188">
        <v>0</v>
      </c>
      <c r="S188" s="2" t="s">
        <v>54</v>
      </c>
      <c r="T188" s="2" t="s">
        <v>55</v>
      </c>
      <c r="U188" s="2" t="s">
        <v>555</v>
      </c>
      <c r="V188" s="2"/>
      <c r="W188">
        <v>91000</v>
      </c>
      <c r="X188">
        <v>0</v>
      </c>
      <c r="Y188">
        <v>0</v>
      </c>
      <c r="Z188">
        <v>91000</v>
      </c>
      <c r="AB188" s="2" t="s">
        <v>57</v>
      </c>
      <c r="AC188">
        <v>36400</v>
      </c>
      <c r="AD188">
        <v>54600</v>
      </c>
      <c r="AE188">
        <v>202000</v>
      </c>
      <c r="AF188">
        <v>3030</v>
      </c>
      <c r="AG188" s="2" t="s">
        <v>2738</v>
      </c>
      <c r="AH188" s="2"/>
      <c r="AI188" s="1">
        <v>46181</v>
      </c>
      <c r="AJ188" s="2" t="s">
        <v>87</v>
      </c>
      <c r="AK188" s="2" t="s">
        <v>58</v>
      </c>
      <c r="AM188" s="2" t="s">
        <v>59</v>
      </c>
      <c r="AP188" s="2" t="s">
        <v>60</v>
      </c>
      <c r="AQ188" s="2" t="s">
        <v>41</v>
      </c>
      <c r="AR188">
        <v>111000</v>
      </c>
      <c r="AS188" s="2" t="str">
        <f>_xlfn.IFNA(IF(VLOOKUP(all_resi[[#This Row],[No. Waybill]],settle_reconcile[No. Waybill],1,0)="","Recon","Recon"),"-")</f>
        <v>Recon</v>
      </c>
      <c r="AT188" s="2">
        <f>all_resi[[#This Row],[Nilai COD]]-all_resi[[#This Row],[COD Fee]]-all_resi[[#This Row],[Total Biaya Setelah Diskon]]</f>
        <v>144370</v>
      </c>
      <c r="AU188" s="2">
        <f>IF(all_resi[[#This Row],[Waktu Terima]]="","",_xlfn.DAYS(all_resi[[#This Row],[Waktu Terima]],all_resi[[#This Row],[Tanggal Pengiriman]]))</f>
        <v>5</v>
      </c>
    </row>
    <row r="189" spans="1:47" x14ac:dyDescent="0.25">
      <c r="A189" s="2" t="s">
        <v>6641</v>
      </c>
      <c r="B189" s="1">
        <v>46176</v>
      </c>
      <c r="C189" s="2" t="s">
        <v>42</v>
      </c>
      <c r="D189" s="2" t="s">
        <v>43</v>
      </c>
      <c r="E189" s="2" t="s">
        <v>44</v>
      </c>
      <c r="F189" s="2" t="s">
        <v>45</v>
      </c>
      <c r="G189" s="2" t="s">
        <v>46</v>
      </c>
      <c r="H189" s="2" t="s">
        <v>47</v>
      </c>
      <c r="I189" s="2" t="s">
        <v>2750</v>
      </c>
      <c r="J189" s="2" t="s">
        <v>12297</v>
      </c>
      <c r="K189" s="2" t="s">
        <v>75</v>
      </c>
      <c r="L189" s="2" t="s">
        <v>2751</v>
      </c>
      <c r="M189" s="2" t="s">
        <v>2752</v>
      </c>
      <c r="N189" s="2" t="s">
        <v>2753</v>
      </c>
      <c r="O189">
        <v>1</v>
      </c>
      <c r="P189" s="2" t="s">
        <v>53</v>
      </c>
      <c r="Q189">
        <v>100</v>
      </c>
      <c r="R189">
        <v>0</v>
      </c>
      <c r="S189" s="2" t="s">
        <v>54</v>
      </c>
      <c r="T189" s="2" t="s">
        <v>55</v>
      </c>
      <c r="U189" s="2" t="s">
        <v>235</v>
      </c>
      <c r="V189" s="2"/>
      <c r="W189">
        <v>61000</v>
      </c>
      <c r="X189">
        <v>0</v>
      </c>
      <c r="Y189">
        <v>0</v>
      </c>
      <c r="Z189">
        <v>61000</v>
      </c>
      <c r="AB189" s="2" t="s">
        <v>57</v>
      </c>
      <c r="AC189">
        <v>24400</v>
      </c>
      <c r="AD189">
        <v>36600</v>
      </c>
      <c r="AE189">
        <v>158000</v>
      </c>
      <c r="AF189">
        <v>2370</v>
      </c>
      <c r="AG189" s="2" t="s">
        <v>2750</v>
      </c>
      <c r="AH189" s="2"/>
      <c r="AI189" s="1">
        <v>46181</v>
      </c>
      <c r="AJ189" s="2"/>
      <c r="AK189" s="2" t="s">
        <v>58</v>
      </c>
      <c r="AM189" s="2" t="s">
        <v>59</v>
      </c>
      <c r="AP189" s="2" t="s">
        <v>60</v>
      </c>
      <c r="AQ189" s="2" t="s">
        <v>41</v>
      </c>
      <c r="AR189">
        <v>97000</v>
      </c>
      <c r="AS189" s="2" t="str">
        <f>_xlfn.IFNA(IF(VLOOKUP(all_resi[[#This Row],[No. Waybill]],settle_reconcile[No. Waybill],1,0)="","Recon","Recon"),"-")</f>
        <v>Recon</v>
      </c>
      <c r="AT189" s="2">
        <f>all_resi[[#This Row],[Nilai COD]]-all_resi[[#This Row],[COD Fee]]-all_resi[[#This Row],[Total Biaya Setelah Diskon]]</f>
        <v>119030</v>
      </c>
      <c r="AU189" s="2">
        <f>IF(all_resi[[#This Row],[Waktu Terima]]="","",_xlfn.DAYS(all_resi[[#This Row],[Waktu Terima]],all_resi[[#This Row],[Tanggal Pengiriman]]))</f>
        <v>5</v>
      </c>
    </row>
    <row r="190" spans="1:47" x14ac:dyDescent="0.25">
      <c r="A190" s="2" t="s">
        <v>6344</v>
      </c>
      <c r="B190" s="1">
        <v>46176</v>
      </c>
      <c r="C190" s="2" t="s">
        <v>42</v>
      </c>
      <c r="D190" s="2" t="s">
        <v>43</v>
      </c>
      <c r="E190" s="2" t="s">
        <v>44</v>
      </c>
      <c r="F190" s="2" t="s">
        <v>45</v>
      </c>
      <c r="G190" s="2" t="s">
        <v>46</v>
      </c>
      <c r="H190" s="2" t="s">
        <v>47</v>
      </c>
      <c r="I190" s="2" t="s">
        <v>1859</v>
      </c>
      <c r="J190" s="2" t="s">
        <v>12387</v>
      </c>
      <c r="K190" s="2" t="s">
        <v>106</v>
      </c>
      <c r="L190" s="2" t="s">
        <v>1860</v>
      </c>
      <c r="M190" s="2" t="s">
        <v>1861</v>
      </c>
      <c r="N190" s="2" t="s">
        <v>1862</v>
      </c>
      <c r="O190">
        <v>1</v>
      </c>
      <c r="P190" s="2" t="s">
        <v>53</v>
      </c>
      <c r="Q190">
        <v>100</v>
      </c>
      <c r="R190">
        <v>0</v>
      </c>
      <c r="S190" s="2" t="s">
        <v>54</v>
      </c>
      <c r="T190" s="2" t="s">
        <v>55</v>
      </c>
      <c r="U190" s="2" t="s">
        <v>73</v>
      </c>
      <c r="V190" s="2"/>
      <c r="W190">
        <v>53000</v>
      </c>
      <c r="X190">
        <v>0</v>
      </c>
      <c r="Y190">
        <v>0</v>
      </c>
      <c r="Z190">
        <v>53000</v>
      </c>
      <c r="AB190" s="2" t="s">
        <v>57</v>
      </c>
      <c r="AC190">
        <v>21200</v>
      </c>
      <c r="AD190">
        <v>31800</v>
      </c>
      <c r="AE190">
        <v>146000</v>
      </c>
      <c r="AF190">
        <v>2190</v>
      </c>
      <c r="AG190" s="2" t="s">
        <v>12207</v>
      </c>
      <c r="AH190" s="2" t="s">
        <v>149</v>
      </c>
      <c r="AI190" s="1">
        <v>46197</v>
      </c>
      <c r="AJ190" s="2"/>
      <c r="AK190" s="2" t="s">
        <v>67</v>
      </c>
      <c r="AM190" s="2" t="s">
        <v>59</v>
      </c>
      <c r="AP190" s="2" t="s">
        <v>60</v>
      </c>
      <c r="AQ190" s="2" t="s">
        <v>41</v>
      </c>
      <c r="AR190">
        <v>93000</v>
      </c>
      <c r="AS190" s="2" t="str">
        <f>_xlfn.IFNA(IF(VLOOKUP(all_resi[[#This Row],[No. Waybill]],settle_reconcile[No. Waybill],1,0)="","Recon","Recon"),"-")</f>
        <v>-</v>
      </c>
      <c r="AT190" s="2">
        <f>all_resi[[#This Row],[Nilai COD]]-all_resi[[#This Row],[COD Fee]]-all_resi[[#This Row],[Total Biaya Setelah Diskon]]</f>
        <v>112010</v>
      </c>
      <c r="AU190" s="2">
        <f>IF(all_resi[[#This Row],[Waktu Terima]]="","",_xlfn.DAYS(all_resi[[#This Row],[Waktu Terima]],all_resi[[#This Row],[Tanggal Pengiriman]]))</f>
        <v>21</v>
      </c>
    </row>
    <row r="191" spans="1:47" x14ac:dyDescent="0.25">
      <c r="A191" s="2" t="s">
        <v>6659</v>
      </c>
      <c r="B191" s="1">
        <v>46176</v>
      </c>
      <c r="C191" s="2" t="s">
        <v>42</v>
      </c>
      <c r="D191" s="2" t="s">
        <v>43</v>
      </c>
      <c r="E191" s="2" t="s">
        <v>44</v>
      </c>
      <c r="F191" s="2" t="s">
        <v>45</v>
      </c>
      <c r="G191" s="2" t="s">
        <v>46</v>
      </c>
      <c r="H191" s="2" t="s">
        <v>47</v>
      </c>
      <c r="I191" s="2" t="s">
        <v>2799</v>
      </c>
      <c r="J191" s="2" t="s">
        <v>12301</v>
      </c>
      <c r="K191" s="2" t="s">
        <v>121</v>
      </c>
      <c r="L191" s="2" t="s">
        <v>761</v>
      </c>
      <c r="M191" s="2" t="s">
        <v>762</v>
      </c>
      <c r="N191" s="2" t="s">
        <v>2800</v>
      </c>
      <c r="O191">
        <v>1</v>
      </c>
      <c r="P191" s="2" t="s">
        <v>53</v>
      </c>
      <c r="Q191">
        <v>100</v>
      </c>
      <c r="R191">
        <v>0</v>
      </c>
      <c r="S191" s="2" t="s">
        <v>54</v>
      </c>
      <c r="T191" s="2" t="s">
        <v>55</v>
      </c>
      <c r="U191" s="2" t="s">
        <v>2528</v>
      </c>
      <c r="V191" s="2"/>
      <c r="W191">
        <v>85000</v>
      </c>
      <c r="X191">
        <v>0</v>
      </c>
      <c r="Y191">
        <v>0</v>
      </c>
      <c r="Z191">
        <v>85000</v>
      </c>
      <c r="AB191" s="2" t="s">
        <v>57</v>
      </c>
      <c r="AC191">
        <v>34000</v>
      </c>
      <c r="AD191">
        <v>51000</v>
      </c>
      <c r="AE191">
        <v>247000</v>
      </c>
      <c r="AF191">
        <v>3705</v>
      </c>
      <c r="AG191" s="2" t="s">
        <v>10708</v>
      </c>
      <c r="AH191" s="2" t="s">
        <v>149</v>
      </c>
      <c r="AI191" s="1">
        <v>46192</v>
      </c>
      <c r="AJ191" s="2"/>
      <c r="AK191" s="2" t="s">
        <v>67</v>
      </c>
      <c r="AM191" s="2" t="s">
        <v>59</v>
      </c>
      <c r="AP191" s="2" t="s">
        <v>60</v>
      </c>
      <c r="AQ191" s="2" t="s">
        <v>41</v>
      </c>
      <c r="AR191">
        <v>162000</v>
      </c>
      <c r="AS191" s="2" t="str">
        <f>_xlfn.IFNA(IF(VLOOKUP(all_resi[[#This Row],[No. Waybill]],settle_reconcile[No. Waybill],1,0)="","Recon","Recon"),"-")</f>
        <v>-</v>
      </c>
      <c r="AT191" s="2">
        <f>all_resi[[#This Row],[Nilai COD]]-all_resi[[#This Row],[COD Fee]]-all_resi[[#This Row],[Total Biaya Setelah Diskon]]</f>
        <v>192295</v>
      </c>
      <c r="AU191" s="2">
        <f>IF(all_resi[[#This Row],[Waktu Terima]]="","",_xlfn.DAYS(all_resi[[#This Row],[Waktu Terima]],all_resi[[#This Row],[Tanggal Pengiriman]]))</f>
        <v>16</v>
      </c>
    </row>
    <row r="192" spans="1:47" x14ac:dyDescent="0.25">
      <c r="A192" s="2" t="s">
        <v>6652</v>
      </c>
      <c r="B192" s="1">
        <v>46176</v>
      </c>
      <c r="C192" s="2" t="s">
        <v>42</v>
      </c>
      <c r="D192" s="2" t="s">
        <v>43</v>
      </c>
      <c r="E192" s="2" t="s">
        <v>44</v>
      </c>
      <c r="F192" s="2" t="s">
        <v>45</v>
      </c>
      <c r="G192" s="2" t="s">
        <v>46</v>
      </c>
      <c r="H192" s="2" t="s">
        <v>80</v>
      </c>
      <c r="I192" s="2" t="s">
        <v>2778</v>
      </c>
      <c r="J192" s="2" t="s">
        <v>12308</v>
      </c>
      <c r="K192" s="2" t="s">
        <v>116</v>
      </c>
      <c r="L192" s="2" t="s">
        <v>2779</v>
      </c>
      <c r="M192" s="2" t="s">
        <v>2780</v>
      </c>
      <c r="N192" s="2" t="s">
        <v>2781</v>
      </c>
      <c r="O192">
        <v>1</v>
      </c>
      <c r="P192" s="2" t="s">
        <v>53</v>
      </c>
      <c r="Q192">
        <v>100</v>
      </c>
      <c r="R192">
        <v>0</v>
      </c>
      <c r="S192" s="2" t="s">
        <v>54</v>
      </c>
      <c r="T192" s="2" t="s">
        <v>55</v>
      </c>
      <c r="U192" s="2" t="s">
        <v>86</v>
      </c>
      <c r="V192" s="2"/>
      <c r="W192">
        <v>12000</v>
      </c>
      <c r="X192">
        <v>0</v>
      </c>
      <c r="Y192">
        <v>0</v>
      </c>
      <c r="Z192">
        <v>12000</v>
      </c>
      <c r="AB192" s="2" t="s">
        <v>57</v>
      </c>
      <c r="AC192">
        <v>7000</v>
      </c>
      <c r="AD192">
        <v>5000</v>
      </c>
      <c r="AE192">
        <v>73000</v>
      </c>
      <c r="AF192">
        <v>1095</v>
      </c>
      <c r="AG192" s="2" t="s">
        <v>335</v>
      </c>
      <c r="AH192" s="2"/>
      <c r="AI192" s="1">
        <v>46178</v>
      </c>
      <c r="AJ192" s="2" t="s">
        <v>87</v>
      </c>
      <c r="AK192" s="2" t="s">
        <v>58</v>
      </c>
      <c r="AM192" s="2" t="s">
        <v>59</v>
      </c>
      <c r="AP192" s="2" t="s">
        <v>60</v>
      </c>
      <c r="AQ192" s="2" t="s">
        <v>41</v>
      </c>
      <c r="AR192">
        <v>61000</v>
      </c>
      <c r="AS192" s="2" t="str">
        <f>_xlfn.IFNA(IF(VLOOKUP(all_resi[[#This Row],[No. Waybill]],settle_reconcile[No. Waybill],1,0)="","Recon","Recon"),"-")</f>
        <v>Recon</v>
      </c>
      <c r="AT192" s="2">
        <f>all_resi[[#This Row],[Nilai COD]]-all_resi[[#This Row],[COD Fee]]-all_resi[[#This Row],[Total Biaya Setelah Diskon]]</f>
        <v>66905</v>
      </c>
      <c r="AU192" s="2">
        <f>IF(all_resi[[#This Row],[Waktu Terima]]="","",_xlfn.DAYS(all_resi[[#This Row],[Waktu Terima]],all_resi[[#This Row],[Tanggal Pengiriman]]))</f>
        <v>2</v>
      </c>
    </row>
    <row r="193" spans="1:47" x14ac:dyDescent="0.25">
      <c r="A193" s="2" t="s">
        <v>6658</v>
      </c>
      <c r="B193" s="1">
        <v>46176</v>
      </c>
      <c r="C193" s="2" t="s">
        <v>42</v>
      </c>
      <c r="D193" s="2" t="s">
        <v>43</v>
      </c>
      <c r="E193" s="2" t="s">
        <v>44</v>
      </c>
      <c r="F193" s="2" t="s">
        <v>45</v>
      </c>
      <c r="G193" s="2" t="s">
        <v>46</v>
      </c>
      <c r="H193" s="2" t="s">
        <v>47</v>
      </c>
      <c r="I193" s="2" t="s">
        <v>2797</v>
      </c>
      <c r="J193" s="2" t="s">
        <v>12317</v>
      </c>
      <c r="K193" s="2" t="s">
        <v>116</v>
      </c>
      <c r="L193" s="2" t="s">
        <v>617</v>
      </c>
      <c r="M193" s="2" t="s">
        <v>618</v>
      </c>
      <c r="N193" s="2" t="s">
        <v>2798</v>
      </c>
      <c r="O193">
        <v>1</v>
      </c>
      <c r="P193" s="2" t="s">
        <v>53</v>
      </c>
      <c r="Q193">
        <v>100</v>
      </c>
      <c r="R193">
        <v>0</v>
      </c>
      <c r="S193" s="2" t="s">
        <v>54</v>
      </c>
      <c r="T193" s="2" t="s">
        <v>55</v>
      </c>
      <c r="U193" s="2" t="s">
        <v>147</v>
      </c>
      <c r="V193" s="2"/>
      <c r="W193">
        <v>15000</v>
      </c>
      <c r="X193">
        <v>0</v>
      </c>
      <c r="Y193">
        <v>0</v>
      </c>
      <c r="Z193">
        <v>15000</v>
      </c>
      <c r="AB193" s="2" t="s">
        <v>57</v>
      </c>
      <c r="AC193">
        <v>6000</v>
      </c>
      <c r="AD193">
        <v>9000</v>
      </c>
      <c r="AE193">
        <v>0</v>
      </c>
      <c r="AF193">
        <v>0</v>
      </c>
      <c r="AG193" s="2" t="s">
        <v>2797</v>
      </c>
      <c r="AH193" s="2"/>
      <c r="AI193" s="1">
        <v>46178</v>
      </c>
      <c r="AJ193" s="2"/>
      <c r="AK193" s="2" t="s">
        <v>58</v>
      </c>
      <c r="AM193" s="2" t="s">
        <v>59</v>
      </c>
      <c r="AP193" s="2" t="s">
        <v>60</v>
      </c>
      <c r="AQ193" s="2" t="s">
        <v>98</v>
      </c>
      <c r="AR193">
        <v>-15000</v>
      </c>
      <c r="AS193" s="2" t="str">
        <f>_xlfn.IFNA(IF(VLOOKUP(all_resi[[#This Row],[No. Waybill]],settle_reconcile[No. Waybill],1,0)="","Recon","Recon"),"-")</f>
        <v>-</v>
      </c>
      <c r="AT193" s="2">
        <f>all_resi[[#This Row],[Nilai COD]]-all_resi[[#This Row],[COD Fee]]-all_resi[[#This Row],[Total Biaya Setelah Diskon]]</f>
        <v>-9000</v>
      </c>
      <c r="AU193" s="2">
        <f>IF(all_resi[[#This Row],[Waktu Terima]]="","",_xlfn.DAYS(all_resi[[#This Row],[Waktu Terima]],all_resi[[#This Row],[Tanggal Pengiriman]]))</f>
        <v>2</v>
      </c>
    </row>
    <row r="194" spans="1:47" x14ac:dyDescent="0.25">
      <c r="A194" s="2" t="s">
        <v>6710</v>
      </c>
      <c r="B194" s="1">
        <v>46176</v>
      </c>
      <c r="C194" s="2" t="s">
        <v>42</v>
      </c>
      <c r="D194" s="2" t="s">
        <v>43</v>
      </c>
      <c r="E194" s="2" t="s">
        <v>44</v>
      </c>
      <c r="F194" s="2" t="s">
        <v>45</v>
      </c>
      <c r="G194" s="2" t="s">
        <v>46</v>
      </c>
      <c r="H194" s="2" t="s">
        <v>80</v>
      </c>
      <c r="I194" s="2" t="s">
        <v>2949</v>
      </c>
      <c r="J194" s="2" t="s">
        <v>12378</v>
      </c>
      <c r="K194" s="2" t="s">
        <v>100</v>
      </c>
      <c r="L194" s="2" t="s">
        <v>1383</v>
      </c>
      <c r="M194" s="2" t="s">
        <v>2950</v>
      </c>
      <c r="N194" s="2" t="s">
        <v>2951</v>
      </c>
      <c r="O194">
        <v>1</v>
      </c>
      <c r="P194" s="2" t="s">
        <v>53</v>
      </c>
      <c r="Q194">
        <v>100</v>
      </c>
      <c r="R194">
        <v>0</v>
      </c>
      <c r="S194" s="2" t="s">
        <v>54</v>
      </c>
      <c r="T194" s="2" t="s">
        <v>55</v>
      </c>
      <c r="U194" s="2" t="s">
        <v>86</v>
      </c>
      <c r="V194" s="2"/>
      <c r="W194">
        <v>18000</v>
      </c>
      <c r="X194">
        <v>0</v>
      </c>
      <c r="Y194">
        <v>0</v>
      </c>
      <c r="Z194">
        <v>18000</v>
      </c>
      <c r="AB194" s="2" t="s">
        <v>57</v>
      </c>
      <c r="AC194">
        <v>12000</v>
      </c>
      <c r="AD194">
        <v>6000</v>
      </c>
      <c r="AE194">
        <v>77000</v>
      </c>
      <c r="AF194">
        <v>1155</v>
      </c>
      <c r="AG194" s="2" t="s">
        <v>2949</v>
      </c>
      <c r="AH194" s="2"/>
      <c r="AI194" s="1">
        <v>46178</v>
      </c>
      <c r="AJ194" s="2" t="s">
        <v>87</v>
      </c>
      <c r="AK194" s="2" t="s">
        <v>58</v>
      </c>
      <c r="AM194" s="2" t="s">
        <v>59</v>
      </c>
      <c r="AP194" s="2" t="s">
        <v>60</v>
      </c>
      <c r="AQ194" s="2" t="s">
        <v>41</v>
      </c>
      <c r="AR194">
        <v>59000</v>
      </c>
      <c r="AS194" s="2" t="str">
        <f>_xlfn.IFNA(IF(VLOOKUP(all_resi[[#This Row],[No. Waybill]],settle_reconcile[No. Waybill],1,0)="","Recon","Recon"),"-")</f>
        <v>Recon</v>
      </c>
      <c r="AT194" s="2">
        <f>all_resi[[#This Row],[Nilai COD]]-all_resi[[#This Row],[COD Fee]]-all_resi[[#This Row],[Total Biaya Setelah Diskon]]</f>
        <v>69845</v>
      </c>
      <c r="AU194" s="2">
        <f>IF(all_resi[[#This Row],[Waktu Terima]]="","",_xlfn.DAYS(all_resi[[#This Row],[Waktu Terima]],all_resi[[#This Row],[Tanggal Pengiriman]]))</f>
        <v>2</v>
      </c>
    </row>
    <row r="195" spans="1:47" x14ac:dyDescent="0.25">
      <c r="A195" s="2" t="s">
        <v>5907</v>
      </c>
      <c r="B195" s="1">
        <v>46176</v>
      </c>
      <c r="C195" s="2" t="s">
        <v>42</v>
      </c>
      <c r="D195" s="2" t="s">
        <v>43</v>
      </c>
      <c r="E195" s="2" t="s">
        <v>44</v>
      </c>
      <c r="F195" s="2" t="s">
        <v>45</v>
      </c>
      <c r="G195" s="2" t="s">
        <v>46</v>
      </c>
      <c r="H195" s="2" t="s">
        <v>47</v>
      </c>
      <c r="I195" s="2" t="s">
        <v>273</v>
      </c>
      <c r="J195" s="2" t="s">
        <v>12354</v>
      </c>
      <c r="K195" s="2" t="s">
        <v>121</v>
      </c>
      <c r="L195" s="2" t="s">
        <v>274</v>
      </c>
      <c r="M195" s="2" t="s">
        <v>275</v>
      </c>
      <c r="N195" s="2" t="s">
        <v>276</v>
      </c>
      <c r="O195">
        <v>1</v>
      </c>
      <c r="P195" s="2" t="s">
        <v>53</v>
      </c>
      <c r="Q195">
        <v>100</v>
      </c>
      <c r="R195">
        <v>0</v>
      </c>
      <c r="S195" s="2" t="s">
        <v>54</v>
      </c>
      <c r="T195" s="2" t="s">
        <v>55</v>
      </c>
      <c r="U195" s="2" t="s">
        <v>73</v>
      </c>
      <c r="V195" s="2"/>
      <c r="W195">
        <v>68000</v>
      </c>
      <c r="X195">
        <v>0</v>
      </c>
      <c r="Y195">
        <v>0</v>
      </c>
      <c r="Z195">
        <v>68000</v>
      </c>
      <c r="AB195" s="2" t="s">
        <v>57</v>
      </c>
      <c r="AC195">
        <v>27200</v>
      </c>
      <c r="AD195">
        <v>40800</v>
      </c>
      <c r="AE195">
        <v>158000</v>
      </c>
      <c r="AF195">
        <v>2370</v>
      </c>
      <c r="AG195" s="2" t="s">
        <v>273</v>
      </c>
      <c r="AH195" s="2"/>
      <c r="AI195" s="1">
        <v>46183</v>
      </c>
      <c r="AJ195" s="2"/>
      <c r="AK195" s="2" t="s">
        <v>58</v>
      </c>
      <c r="AM195" s="2" t="s">
        <v>59</v>
      </c>
      <c r="AP195" s="2" t="s">
        <v>60</v>
      </c>
      <c r="AQ195" s="2" t="s">
        <v>41</v>
      </c>
      <c r="AR195">
        <v>90000</v>
      </c>
      <c r="AS195" s="2" t="str">
        <f>_xlfn.IFNA(IF(VLOOKUP(all_resi[[#This Row],[No. Waybill]],settle_reconcile[No. Waybill],1,0)="","Recon","Recon"),"-")</f>
        <v>Recon</v>
      </c>
      <c r="AT195" s="2">
        <f>all_resi[[#This Row],[Nilai COD]]-all_resi[[#This Row],[COD Fee]]-all_resi[[#This Row],[Total Biaya Setelah Diskon]]</f>
        <v>114830</v>
      </c>
      <c r="AU195" s="2">
        <f>IF(all_resi[[#This Row],[Waktu Terima]]="","",_xlfn.DAYS(all_resi[[#This Row],[Waktu Terima]],all_resi[[#This Row],[Tanggal Pengiriman]]))</f>
        <v>7</v>
      </c>
    </row>
    <row r="196" spans="1:47" x14ac:dyDescent="0.25">
      <c r="A196" s="2" t="s">
        <v>6700</v>
      </c>
      <c r="B196" s="1">
        <v>46176</v>
      </c>
      <c r="C196" s="2" t="s">
        <v>42</v>
      </c>
      <c r="D196" s="2" t="s">
        <v>43</v>
      </c>
      <c r="E196" s="2" t="s">
        <v>44</v>
      </c>
      <c r="F196" s="2" t="s">
        <v>45</v>
      </c>
      <c r="G196" s="2" t="s">
        <v>46</v>
      </c>
      <c r="H196" s="2" t="s">
        <v>47</v>
      </c>
      <c r="I196" s="2" t="s">
        <v>2920</v>
      </c>
      <c r="J196" s="2" t="s">
        <v>12388</v>
      </c>
      <c r="K196" s="2" t="s">
        <v>69</v>
      </c>
      <c r="L196" s="2" t="s">
        <v>294</v>
      </c>
      <c r="M196" s="2" t="s">
        <v>2921</v>
      </c>
      <c r="N196" s="2" t="s">
        <v>2922</v>
      </c>
      <c r="O196">
        <v>1</v>
      </c>
      <c r="P196" s="2" t="s">
        <v>53</v>
      </c>
      <c r="Q196">
        <v>100</v>
      </c>
      <c r="R196">
        <v>0</v>
      </c>
      <c r="S196" s="2" t="s">
        <v>54</v>
      </c>
      <c r="T196" s="2" t="s">
        <v>55</v>
      </c>
      <c r="U196" s="2" t="s">
        <v>250</v>
      </c>
      <c r="V196" s="2"/>
      <c r="W196">
        <v>54000</v>
      </c>
      <c r="X196">
        <v>0</v>
      </c>
      <c r="Y196">
        <v>0</v>
      </c>
      <c r="Z196">
        <v>54000</v>
      </c>
      <c r="AB196" s="2" t="s">
        <v>57</v>
      </c>
      <c r="AC196">
        <v>21600</v>
      </c>
      <c r="AD196">
        <v>32400</v>
      </c>
      <c r="AE196">
        <v>97000</v>
      </c>
      <c r="AF196">
        <v>1455</v>
      </c>
      <c r="AG196" s="2" t="s">
        <v>2920</v>
      </c>
      <c r="AH196" s="2"/>
      <c r="AI196" s="1">
        <v>46180</v>
      </c>
      <c r="AJ196" s="2"/>
      <c r="AK196" s="2" t="s">
        <v>58</v>
      </c>
      <c r="AM196" s="2" t="s">
        <v>59</v>
      </c>
      <c r="AP196" s="2" t="s">
        <v>60</v>
      </c>
      <c r="AQ196" s="2" t="s">
        <v>41</v>
      </c>
      <c r="AR196">
        <v>43000</v>
      </c>
      <c r="AS196" s="2" t="str">
        <f>_xlfn.IFNA(IF(VLOOKUP(all_resi[[#This Row],[No. Waybill]],settle_reconcile[No. Waybill],1,0)="","Recon","Recon"),"-")</f>
        <v>Recon</v>
      </c>
      <c r="AT196" s="2">
        <f>all_resi[[#This Row],[Nilai COD]]-all_resi[[#This Row],[COD Fee]]-all_resi[[#This Row],[Total Biaya Setelah Diskon]]</f>
        <v>63145</v>
      </c>
      <c r="AU196" s="2">
        <f>IF(all_resi[[#This Row],[Waktu Terima]]="","",_xlfn.DAYS(all_resi[[#This Row],[Waktu Terima]],all_resi[[#This Row],[Tanggal Pengiriman]]))</f>
        <v>4</v>
      </c>
    </row>
    <row r="197" spans="1:47" x14ac:dyDescent="0.25">
      <c r="A197" s="2" t="s">
        <v>6705</v>
      </c>
      <c r="B197" s="1">
        <v>46176</v>
      </c>
      <c r="C197" s="2" t="s">
        <v>42</v>
      </c>
      <c r="D197" s="2" t="s">
        <v>43</v>
      </c>
      <c r="E197" s="2" t="s">
        <v>44</v>
      </c>
      <c r="F197" s="2" t="s">
        <v>45</v>
      </c>
      <c r="G197" s="2" t="s">
        <v>46</v>
      </c>
      <c r="H197" s="2" t="s">
        <v>47</v>
      </c>
      <c r="I197" s="2" t="s">
        <v>2934</v>
      </c>
      <c r="J197" s="2" t="s">
        <v>12365</v>
      </c>
      <c r="K197" s="2" t="s">
        <v>49</v>
      </c>
      <c r="L197" s="2" t="s">
        <v>151</v>
      </c>
      <c r="M197" s="2" t="s">
        <v>152</v>
      </c>
      <c r="N197" s="2" t="s">
        <v>2935</v>
      </c>
      <c r="O197">
        <v>1</v>
      </c>
      <c r="P197" s="2" t="s">
        <v>53</v>
      </c>
      <c r="Q197">
        <v>100</v>
      </c>
      <c r="R197">
        <v>0</v>
      </c>
      <c r="S197" s="2" t="s">
        <v>54</v>
      </c>
      <c r="T197" s="2" t="s">
        <v>55</v>
      </c>
      <c r="U197" s="2" t="s">
        <v>56</v>
      </c>
      <c r="V197" s="2"/>
      <c r="W197">
        <v>44000</v>
      </c>
      <c r="X197">
        <v>0</v>
      </c>
      <c r="Y197">
        <v>0</v>
      </c>
      <c r="Z197">
        <v>44000</v>
      </c>
      <c r="AB197" s="2" t="s">
        <v>57</v>
      </c>
      <c r="AC197">
        <v>17600</v>
      </c>
      <c r="AD197">
        <v>26400</v>
      </c>
      <c r="AE197">
        <v>154000</v>
      </c>
      <c r="AF197">
        <v>2310</v>
      </c>
      <c r="AG197" s="2" t="s">
        <v>353</v>
      </c>
      <c r="AH197" s="2" t="s">
        <v>149</v>
      </c>
      <c r="AI197" s="1">
        <v>46184</v>
      </c>
      <c r="AJ197" s="2"/>
      <c r="AK197" s="2" t="s">
        <v>67</v>
      </c>
      <c r="AM197" s="2" t="s">
        <v>59</v>
      </c>
      <c r="AP197" s="2" t="s">
        <v>60</v>
      </c>
      <c r="AQ197" s="2" t="s">
        <v>41</v>
      </c>
      <c r="AR197">
        <v>110000</v>
      </c>
      <c r="AS197" s="2" t="str">
        <f>_xlfn.IFNA(IF(VLOOKUP(all_resi[[#This Row],[No. Waybill]],settle_reconcile[No. Waybill],1,0)="","Recon","Recon"),"-")</f>
        <v>-</v>
      </c>
      <c r="AT197" s="2">
        <f>all_resi[[#This Row],[Nilai COD]]-all_resi[[#This Row],[COD Fee]]-all_resi[[#This Row],[Total Biaya Setelah Diskon]]</f>
        <v>125290</v>
      </c>
      <c r="AU197" s="2">
        <f>IF(all_resi[[#This Row],[Waktu Terima]]="","",_xlfn.DAYS(all_resi[[#This Row],[Waktu Terima]],all_resi[[#This Row],[Tanggal Pengiriman]]))</f>
        <v>8</v>
      </c>
    </row>
    <row r="198" spans="1:47" x14ac:dyDescent="0.25">
      <c r="A198" s="2" t="s">
        <v>6346</v>
      </c>
      <c r="B198" s="1">
        <v>46176</v>
      </c>
      <c r="C198" s="2" t="s">
        <v>42</v>
      </c>
      <c r="D198" s="2" t="s">
        <v>43</v>
      </c>
      <c r="E198" s="2" t="s">
        <v>44</v>
      </c>
      <c r="F198" s="2" t="s">
        <v>45</v>
      </c>
      <c r="G198" s="2" t="s">
        <v>46</v>
      </c>
      <c r="H198" s="2" t="s">
        <v>47</v>
      </c>
      <c r="I198" s="2" t="s">
        <v>1866</v>
      </c>
      <c r="J198" s="2" t="s">
        <v>12383</v>
      </c>
      <c r="K198" s="2" t="s">
        <v>265</v>
      </c>
      <c r="L198" s="2" t="s">
        <v>1146</v>
      </c>
      <c r="M198" s="2" t="s">
        <v>1867</v>
      </c>
      <c r="N198" s="2" t="s">
        <v>1868</v>
      </c>
      <c r="O198">
        <v>1</v>
      </c>
      <c r="P198" s="2" t="s">
        <v>53</v>
      </c>
      <c r="Q198">
        <v>100</v>
      </c>
      <c r="R198">
        <v>0</v>
      </c>
      <c r="S198" s="2" t="s">
        <v>54</v>
      </c>
      <c r="T198" s="2" t="s">
        <v>55</v>
      </c>
      <c r="U198" s="2" t="s">
        <v>147</v>
      </c>
      <c r="V198" s="2"/>
      <c r="W198">
        <v>50000</v>
      </c>
      <c r="X198">
        <v>0</v>
      </c>
      <c r="Y198">
        <v>0</v>
      </c>
      <c r="Z198">
        <v>50000</v>
      </c>
      <c r="AB198" s="2" t="s">
        <v>57</v>
      </c>
      <c r="AC198">
        <v>20000</v>
      </c>
      <c r="AD198">
        <v>30000</v>
      </c>
      <c r="AE198">
        <v>120000</v>
      </c>
      <c r="AF198">
        <v>1800</v>
      </c>
      <c r="AG198" s="2" t="s">
        <v>1866</v>
      </c>
      <c r="AH198" s="2"/>
      <c r="AI198" s="1">
        <v>46180</v>
      </c>
      <c r="AJ198" s="2"/>
      <c r="AK198" s="2" t="s">
        <v>58</v>
      </c>
      <c r="AM198" s="2" t="s">
        <v>59</v>
      </c>
      <c r="AP198" s="2" t="s">
        <v>60</v>
      </c>
      <c r="AQ198" s="2" t="s">
        <v>41</v>
      </c>
      <c r="AR198">
        <v>70000</v>
      </c>
      <c r="AS198" s="2" t="str">
        <f>_xlfn.IFNA(IF(VLOOKUP(all_resi[[#This Row],[No. Waybill]],settle_reconcile[No. Waybill],1,0)="","Recon","Recon"),"-")</f>
        <v>Recon</v>
      </c>
      <c r="AT198" s="2">
        <f>all_resi[[#This Row],[Nilai COD]]-all_resi[[#This Row],[COD Fee]]-all_resi[[#This Row],[Total Biaya Setelah Diskon]]</f>
        <v>88200</v>
      </c>
      <c r="AU198" s="2">
        <f>IF(all_resi[[#This Row],[Waktu Terima]]="","",_xlfn.DAYS(all_resi[[#This Row],[Waktu Terima]],all_resi[[#This Row],[Tanggal Pengiriman]]))</f>
        <v>4</v>
      </c>
    </row>
    <row r="199" spans="1:47" x14ac:dyDescent="0.25">
      <c r="A199" s="2" t="s">
        <v>6180</v>
      </c>
      <c r="B199" s="1">
        <v>46176</v>
      </c>
      <c r="C199" s="2" t="s">
        <v>42</v>
      </c>
      <c r="D199" s="2" t="s">
        <v>43</v>
      </c>
      <c r="E199" s="2" t="s">
        <v>44</v>
      </c>
      <c r="F199" s="2" t="s">
        <v>45</v>
      </c>
      <c r="G199" s="2" t="s">
        <v>46</v>
      </c>
      <c r="H199" s="2" t="s">
        <v>47</v>
      </c>
      <c r="I199" s="2" t="s">
        <v>1304</v>
      </c>
      <c r="J199" s="2" t="s">
        <v>12337</v>
      </c>
      <c r="K199" s="2" t="s">
        <v>49</v>
      </c>
      <c r="L199" s="2" t="s">
        <v>1097</v>
      </c>
      <c r="M199" s="2" t="s">
        <v>1305</v>
      </c>
      <c r="N199" s="2" t="s">
        <v>1306</v>
      </c>
      <c r="O199">
        <v>1</v>
      </c>
      <c r="P199" s="2" t="s">
        <v>53</v>
      </c>
      <c r="Q199">
        <v>100</v>
      </c>
      <c r="R199">
        <v>0</v>
      </c>
      <c r="S199" s="2" t="s">
        <v>54</v>
      </c>
      <c r="T199" s="2" t="s">
        <v>55</v>
      </c>
      <c r="U199" s="2" t="s">
        <v>104</v>
      </c>
      <c r="V199" s="2"/>
      <c r="W199">
        <v>63000</v>
      </c>
      <c r="X199">
        <v>0</v>
      </c>
      <c r="Y199">
        <v>0</v>
      </c>
      <c r="Z199">
        <v>63000</v>
      </c>
      <c r="AB199" s="2" t="s">
        <v>57</v>
      </c>
      <c r="AC199">
        <v>25200</v>
      </c>
      <c r="AD199">
        <v>37800</v>
      </c>
      <c r="AE199">
        <v>128000</v>
      </c>
      <c r="AF199">
        <v>1920</v>
      </c>
      <c r="AG199" s="2" t="s">
        <v>1304</v>
      </c>
      <c r="AH199" s="2"/>
      <c r="AI199" s="1">
        <v>46181</v>
      </c>
      <c r="AJ199" s="2"/>
      <c r="AK199" s="2" t="s">
        <v>58</v>
      </c>
      <c r="AM199" s="2" t="s">
        <v>59</v>
      </c>
      <c r="AP199" s="2" t="s">
        <v>60</v>
      </c>
      <c r="AQ199" s="2" t="s">
        <v>41</v>
      </c>
      <c r="AR199">
        <v>65000</v>
      </c>
      <c r="AS199" s="2" t="str">
        <f>_xlfn.IFNA(IF(VLOOKUP(all_resi[[#This Row],[No. Waybill]],settle_reconcile[No. Waybill],1,0)="","Recon","Recon"),"-")</f>
        <v>Recon</v>
      </c>
      <c r="AT199" s="2">
        <f>all_resi[[#This Row],[Nilai COD]]-all_resi[[#This Row],[COD Fee]]-all_resi[[#This Row],[Total Biaya Setelah Diskon]]</f>
        <v>88280</v>
      </c>
      <c r="AU199" s="2">
        <f>IF(all_resi[[#This Row],[Waktu Terima]]="","",_xlfn.DAYS(all_resi[[#This Row],[Waktu Terima]],all_resi[[#This Row],[Tanggal Pengiriman]]))</f>
        <v>5</v>
      </c>
    </row>
    <row r="200" spans="1:47" x14ac:dyDescent="0.25">
      <c r="A200" s="2" t="s">
        <v>5912</v>
      </c>
      <c r="B200" s="1">
        <v>46176</v>
      </c>
      <c r="C200" s="2" t="s">
        <v>42</v>
      </c>
      <c r="D200" s="2" t="s">
        <v>43</v>
      </c>
      <c r="E200" s="2" t="s">
        <v>44</v>
      </c>
      <c r="F200" s="2" t="s">
        <v>45</v>
      </c>
      <c r="G200" s="2" t="s">
        <v>46</v>
      </c>
      <c r="H200" s="2" t="s">
        <v>47</v>
      </c>
      <c r="I200" s="2" t="s">
        <v>293</v>
      </c>
      <c r="J200" s="2" t="s">
        <v>12348</v>
      </c>
      <c r="K200" s="2" t="s">
        <v>69</v>
      </c>
      <c r="L200" s="2" t="s">
        <v>294</v>
      </c>
      <c r="M200" s="2" t="s">
        <v>295</v>
      </c>
      <c r="N200" s="2" t="s">
        <v>296</v>
      </c>
      <c r="O200">
        <v>1</v>
      </c>
      <c r="P200" s="2" t="s">
        <v>53</v>
      </c>
      <c r="Q200">
        <v>100</v>
      </c>
      <c r="R200">
        <v>0</v>
      </c>
      <c r="S200" s="2" t="s">
        <v>54</v>
      </c>
      <c r="T200" s="2" t="s">
        <v>55</v>
      </c>
      <c r="U200" s="2" t="s">
        <v>250</v>
      </c>
      <c r="V200" s="2"/>
      <c r="W200">
        <v>54000</v>
      </c>
      <c r="X200">
        <v>0</v>
      </c>
      <c r="Y200">
        <v>0</v>
      </c>
      <c r="Z200">
        <v>54000</v>
      </c>
      <c r="AB200" s="2" t="s">
        <v>57</v>
      </c>
      <c r="AC200">
        <v>21600</v>
      </c>
      <c r="AD200">
        <v>32400</v>
      </c>
      <c r="AE200">
        <v>109000</v>
      </c>
      <c r="AF200">
        <v>1635</v>
      </c>
      <c r="AG200" s="2" t="s">
        <v>293</v>
      </c>
      <c r="AH200" s="2"/>
      <c r="AI200" s="1">
        <v>46181</v>
      </c>
      <c r="AJ200" s="2"/>
      <c r="AK200" s="2" t="s">
        <v>58</v>
      </c>
      <c r="AM200" s="2" t="s">
        <v>59</v>
      </c>
      <c r="AP200" s="2" t="s">
        <v>60</v>
      </c>
      <c r="AQ200" s="2" t="s">
        <v>41</v>
      </c>
      <c r="AR200">
        <v>55000</v>
      </c>
      <c r="AS200" s="2" t="str">
        <f>_xlfn.IFNA(IF(VLOOKUP(all_resi[[#This Row],[No. Waybill]],settle_reconcile[No. Waybill],1,0)="","Recon","Recon"),"-")</f>
        <v>Recon</v>
      </c>
      <c r="AT200" s="2">
        <f>all_resi[[#This Row],[Nilai COD]]-all_resi[[#This Row],[COD Fee]]-all_resi[[#This Row],[Total Biaya Setelah Diskon]]</f>
        <v>74965</v>
      </c>
      <c r="AU200" s="2">
        <f>IF(all_resi[[#This Row],[Waktu Terima]]="","",_xlfn.DAYS(all_resi[[#This Row],[Waktu Terima]],all_resi[[#This Row],[Tanggal Pengiriman]]))</f>
        <v>5</v>
      </c>
    </row>
    <row r="201" spans="1:47" x14ac:dyDescent="0.25">
      <c r="A201" s="2" t="s">
        <v>6348</v>
      </c>
      <c r="B201" s="1">
        <v>46176</v>
      </c>
      <c r="C201" s="2" t="s">
        <v>42</v>
      </c>
      <c r="D201" s="2" t="s">
        <v>43</v>
      </c>
      <c r="E201" s="2" t="s">
        <v>44</v>
      </c>
      <c r="F201" s="2" t="s">
        <v>45</v>
      </c>
      <c r="G201" s="2" t="s">
        <v>46</v>
      </c>
      <c r="H201" s="2" t="s">
        <v>47</v>
      </c>
      <c r="I201" s="2" t="s">
        <v>1872</v>
      </c>
      <c r="J201" s="2" t="s">
        <v>12384</v>
      </c>
      <c r="K201" s="2" t="s">
        <v>75</v>
      </c>
      <c r="L201" s="2" t="s">
        <v>1873</v>
      </c>
      <c r="M201" s="2" t="s">
        <v>1874</v>
      </c>
      <c r="N201" s="2" t="s">
        <v>1875</v>
      </c>
      <c r="O201">
        <v>1</v>
      </c>
      <c r="P201" s="2" t="s">
        <v>53</v>
      </c>
      <c r="Q201">
        <v>100</v>
      </c>
      <c r="R201">
        <v>0</v>
      </c>
      <c r="S201" s="2" t="s">
        <v>54</v>
      </c>
      <c r="T201" s="2" t="s">
        <v>55</v>
      </c>
      <c r="U201" s="2" t="s">
        <v>56</v>
      </c>
      <c r="V201" s="2"/>
      <c r="W201">
        <v>61000</v>
      </c>
      <c r="X201">
        <v>0</v>
      </c>
      <c r="Y201">
        <v>0</v>
      </c>
      <c r="Z201">
        <v>61000</v>
      </c>
      <c r="AB201" s="2" t="s">
        <v>57</v>
      </c>
      <c r="AC201">
        <v>24400</v>
      </c>
      <c r="AD201">
        <v>36600</v>
      </c>
      <c r="AE201">
        <v>188000</v>
      </c>
      <c r="AF201">
        <v>2820</v>
      </c>
      <c r="AG201" s="2" t="s">
        <v>1872</v>
      </c>
      <c r="AH201" s="2"/>
      <c r="AI201" s="1">
        <v>46181</v>
      </c>
      <c r="AJ201" s="2"/>
      <c r="AK201" s="2" t="s">
        <v>58</v>
      </c>
      <c r="AM201" s="2" t="s">
        <v>59</v>
      </c>
      <c r="AP201" s="2" t="s">
        <v>60</v>
      </c>
      <c r="AQ201" s="2" t="s">
        <v>41</v>
      </c>
      <c r="AR201">
        <v>127000</v>
      </c>
      <c r="AS201" s="2" t="str">
        <f>_xlfn.IFNA(IF(VLOOKUP(all_resi[[#This Row],[No. Waybill]],settle_reconcile[No. Waybill],1,0)="","Recon","Recon"),"-")</f>
        <v>Recon</v>
      </c>
      <c r="AT201" s="2">
        <f>all_resi[[#This Row],[Nilai COD]]-all_resi[[#This Row],[COD Fee]]-all_resi[[#This Row],[Total Biaya Setelah Diskon]]</f>
        <v>148580</v>
      </c>
      <c r="AU201" s="2">
        <f>IF(all_resi[[#This Row],[Waktu Terima]]="","",_xlfn.DAYS(all_resi[[#This Row],[Waktu Terima]],all_resi[[#This Row],[Tanggal Pengiriman]]))</f>
        <v>5</v>
      </c>
    </row>
    <row r="202" spans="1:47" x14ac:dyDescent="0.25">
      <c r="A202" s="2" t="s">
        <v>6172</v>
      </c>
      <c r="B202" s="1">
        <v>46176</v>
      </c>
      <c r="C202" s="2" t="s">
        <v>42</v>
      </c>
      <c r="D202" s="2" t="s">
        <v>43</v>
      </c>
      <c r="E202" s="2" t="s">
        <v>44</v>
      </c>
      <c r="F202" s="2" t="s">
        <v>45</v>
      </c>
      <c r="G202" s="2" t="s">
        <v>46</v>
      </c>
      <c r="H202" s="2" t="s">
        <v>47</v>
      </c>
      <c r="I202" s="2" t="s">
        <v>1276</v>
      </c>
      <c r="J202" s="2" t="s">
        <v>12335</v>
      </c>
      <c r="K202" s="2" t="s">
        <v>388</v>
      </c>
      <c r="L202" s="2" t="s">
        <v>1277</v>
      </c>
      <c r="M202" s="2" t="s">
        <v>1278</v>
      </c>
      <c r="N202" s="2" t="s">
        <v>1279</v>
      </c>
      <c r="O202">
        <v>1</v>
      </c>
      <c r="P202" s="2" t="s">
        <v>53</v>
      </c>
      <c r="Q202">
        <v>100</v>
      </c>
      <c r="R202">
        <v>0</v>
      </c>
      <c r="S202" s="2" t="s">
        <v>54</v>
      </c>
      <c r="T202" s="2" t="s">
        <v>55</v>
      </c>
      <c r="U202" s="2" t="s">
        <v>104</v>
      </c>
      <c r="V202" s="2"/>
      <c r="W202">
        <v>85000</v>
      </c>
      <c r="X202">
        <v>0</v>
      </c>
      <c r="Y202">
        <v>0</v>
      </c>
      <c r="Z202">
        <v>85000</v>
      </c>
      <c r="AB202" s="2" t="s">
        <v>57</v>
      </c>
      <c r="AC202">
        <v>34000</v>
      </c>
      <c r="AD202">
        <v>51000</v>
      </c>
      <c r="AE202">
        <v>191000</v>
      </c>
      <c r="AF202">
        <v>2865</v>
      </c>
      <c r="AG202" s="2" t="s">
        <v>10708</v>
      </c>
      <c r="AH202" s="2" t="s">
        <v>149</v>
      </c>
      <c r="AI202" s="1">
        <v>46192</v>
      </c>
      <c r="AJ202" s="2"/>
      <c r="AK202" s="2" t="s">
        <v>67</v>
      </c>
      <c r="AM202" s="2" t="s">
        <v>59</v>
      </c>
      <c r="AP202" s="2" t="s">
        <v>60</v>
      </c>
      <c r="AQ202" s="2" t="s">
        <v>41</v>
      </c>
      <c r="AR202">
        <v>106000</v>
      </c>
      <c r="AS202" s="2" t="str">
        <f>_xlfn.IFNA(IF(VLOOKUP(all_resi[[#This Row],[No. Waybill]],settle_reconcile[No. Waybill],1,0)="","Recon","Recon"),"-")</f>
        <v>-</v>
      </c>
      <c r="AT202" s="2">
        <f>all_resi[[#This Row],[Nilai COD]]-all_resi[[#This Row],[COD Fee]]-all_resi[[#This Row],[Total Biaya Setelah Diskon]]</f>
        <v>137135</v>
      </c>
      <c r="AU202" s="2">
        <f>IF(all_resi[[#This Row],[Waktu Terima]]="","",_xlfn.DAYS(all_resi[[#This Row],[Waktu Terima]],all_resi[[#This Row],[Tanggal Pengiriman]]))</f>
        <v>16</v>
      </c>
    </row>
    <row r="203" spans="1:47" x14ac:dyDescent="0.25">
      <c r="A203" s="2" t="s">
        <v>6684</v>
      </c>
      <c r="B203" s="1">
        <v>46176</v>
      </c>
      <c r="C203" s="2" t="s">
        <v>42</v>
      </c>
      <c r="D203" s="2" t="s">
        <v>43</v>
      </c>
      <c r="E203" s="2" t="s">
        <v>44</v>
      </c>
      <c r="F203" s="2" t="s">
        <v>45</v>
      </c>
      <c r="G203" s="2" t="s">
        <v>46</v>
      </c>
      <c r="H203" s="2" t="s">
        <v>47</v>
      </c>
      <c r="I203" s="2" t="s">
        <v>2872</v>
      </c>
      <c r="J203" s="2" t="s">
        <v>12303</v>
      </c>
      <c r="K203" s="2" t="s">
        <v>377</v>
      </c>
      <c r="L203" s="2" t="s">
        <v>378</v>
      </c>
      <c r="M203" s="2" t="s">
        <v>2772</v>
      </c>
      <c r="N203" s="2" t="s">
        <v>2873</v>
      </c>
      <c r="O203">
        <v>1</v>
      </c>
      <c r="P203" s="2" t="s">
        <v>53</v>
      </c>
      <c r="Q203">
        <v>100</v>
      </c>
      <c r="R203">
        <v>0</v>
      </c>
      <c r="S203" s="2" t="s">
        <v>54</v>
      </c>
      <c r="T203" s="2" t="s">
        <v>55</v>
      </c>
      <c r="U203" s="2" t="s">
        <v>250</v>
      </c>
      <c r="V203" s="2"/>
      <c r="W203">
        <v>75000</v>
      </c>
      <c r="X203">
        <v>0</v>
      </c>
      <c r="Y203">
        <v>0</v>
      </c>
      <c r="Z203">
        <v>75000</v>
      </c>
      <c r="AB203" s="2" t="s">
        <v>57</v>
      </c>
      <c r="AC203">
        <v>30000</v>
      </c>
      <c r="AD203">
        <v>45000</v>
      </c>
      <c r="AE203">
        <v>132000</v>
      </c>
      <c r="AF203">
        <v>1980</v>
      </c>
      <c r="AG203" s="2" t="s">
        <v>2872</v>
      </c>
      <c r="AH203" s="2"/>
      <c r="AI203" s="1">
        <v>46183</v>
      </c>
      <c r="AJ203" s="2"/>
      <c r="AK203" s="2" t="s">
        <v>58</v>
      </c>
      <c r="AM203" s="2" t="s">
        <v>59</v>
      </c>
      <c r="AP203" s="2" t="s">
        <v>60</v>
      </c>
      <c r="AQ203" s="2" t="s">
        <v>41</v>
      </c>
      <c r="AR203">
        <v>57000</v>
      </c>
      <c r="AS203" s="2" t="str">
        <f>_xlfn.IFNA(IF(VLOOKUP(all_resi[[#This Row],[No. Waybill]],settle_reconcile[No. Waybill],1,0)="","Recon","Recon"),"-")</f>
        <v>Recon</v>
      </c>
      <c r="AT203" s="2">
        <f>all_resi[[#This Row],[Nilai COD]]-all_resi[[#This Row],[COD Fee]]-all_resi[[#This Row],[Total Biaya Setelah Diskon]]</f>
        <v>85020</v>
      </c>
      <c r="AU203" s="2">
        <f>IF(all_resi[[#This Row],[Waktu Terima]]="","",_xlfn.DAYS(all_resi[[#This Row],[Waktu Terima]],all_resi[[#This Row],[Tanggal Pengiriman]]))</f>
        <v>7</v>
      </c>
    </row>
    <row r="204" spans="1:47" x14ac:dyDescent="0.25">
      <c r="A204" s="2" t="s">
        <v>5925</v>
      </c>
      <c r="B204" s="1">
        <v>46176</v>
      </c>
      <c r="C204" s="2" t="s">
        <v>42</v>
      </c>
      <c r="D204" s="2" t="s">
        <v>43</v>
      </c>
      <c r="E204" s="2" t="s">
        <v>44</v>
      </c>
      <c r="F204" s="2" t="s">
        <v>45</v>
      </c>
      <c r="G204" s="2" t="s">
        <v>46</v>
      </c>
      <c r="H204" s="2" t="s">
        <v>80</v>
      </c>
      <c r="I204" s="2" t="s">
        <v>344</v>
      </c>
      <c r="J204" s="2" t="s">
        <v>12364</v>
      </c>
      <c r="K204" s="2" t="s">
        <v>75</v>
      </c>
      <c r="L204" s="2" t="s">
        <v>345</v>
      </c>
      <c r="M204" s="2" t="s">
        <v>346</v>
      </c>
      <c r="N204" s="2" t="s">
        <v>347</v>
      </c>
      <c r="O204">
        <v>1</v>
      </c>
      <c r="P204" s="2" t="s">
        <v>53</v>
      </c>
      <c r="Q204">
        <v>100</v>
      </c>
      <c r="R204">
        <v>0</v>
      </c>
      <c r="S204" s="2" t="s">
        <v>54</v>
      </c>
      <c r="T204" s="2" t="s">
        <v>55</v>
      </c>
      <c r="U204" s="2" t="s">
        <v>86</v>
      </c>
      <c r="V204" s="2"/>
      <c r="W204">
        <v>53000</v>
      </c>
      <c r="X204">
        <v>0</v>
      </c>
      <c r="Y204">
        <v>0</v>
      </c>
      <c r="Z204">
        <v>53000</v>
      </c>
      <c r="AB204" s="2" t="s">
        <v>57</v>
      </c>
      <c r="AC204">
        <v>21200</v>
      </c>
      <c r="AD204">
        <v>31800</v>
      </c>
      <c r="AE204">
        <v>128000</v>
      </c>
      <c r="AF204">
        <v>1920</v>
      </c>
      <c r="AG204" s="2" t="s">
        <v>517</v>
      </c>
      <c r="AH204" s="2" t="s">
        <v>149</v>
      </c>
      <c r="AI204" s="1">
        <v>46198</v>
      </c>
      <c r="AJ204" s="2" t="s">
        <v>87</v>
      </c>
      <c r="AK204" s="2" t="s">
        <v>67</v>
      </c>
      <c r="AM204" s="2" t="s">
        <v>59</v>
      </c>
      <c r="AP204" s="2" t="s">
        <v>60</v>
      </c>
      <c r="AQ204" s="2" t="s">
        <v>41</v>
      </c>
      <c r="AR204">
        <v>75000</v>
      </c>
      <c r="AS204" s="2" t="str">
        <f>_xlfn.IFNA(IF(VLOOKUP(all_resi[[#This Row],[No. Waybill]],settle_reconcile[No. Waybill],1,0)="","Recon","Recon"),"-")</f>
        <v>-</v>
      </c>
      <c r="AT204" s="2">
        <f>all_resi[[#This Row],[Nilai COD]]-all_resi[[#This Row],[COD Fee]]-all_resi[[#This Row],[Total Biaya Setelah Diskon]]</f>
        <v>94280</v>
      </c>
      <c r="AU204" s="2">
        <f>IF(all_resi[[#This Row],[Waktu Terima]]="","",_xlfn.DAYS(all_resi[[#This Row],[Waktu Terima]],all_resi[[#This Row],[Tanggal Pengiriman]]))</f>
        <v>22</v>
      </c>
    </row>
    <row r="205" spans="1:47" x14ac:dyDescent="0.25">
      <c r="A205" s="2" t="s">
        <v>6361</v>
      </c>
      <c r="B205" s="1">
        <v>46176</v>
      </c>
      <c r="C205" s="2" t="s">
        <v>42</v>
      </c>
      <c r="D205" s="2" t="s">
        <v>43</v>
      </c>
      <c r="E205" s="2" t="s">
        <v>44</v>
      </c>
      <c r="F205" s="2" t="s">
        <v>45</v>
      </c>
      <c r="G205" s="2" t="s">
        <v>46</v>
      </c>
      <c r="H205" s="2" t="s">
        <v>47</v>
      </c>
      <c r="I205" s="2" t="s">
        <v>1912</v>
      </c>
      <c r="J205" s="2" t="s">
        <v>12376</v>
      </c>
      <c r="K205" s="2" t="s">
        <v>116</v>
      </c>
      <c r="L205" s="2" t="s">
        <v>617</v>
      </c>
      <c r="M205" s="2" t="s">
        <v>618</v>
      </c>
      <c r="N205" s="2" t="s">
        <v>1913</v>
      </c>
      <c r="O205">
        <v>1</v>
      </c>
      <c r="P205" s="2" t="s">
        <v>53</v>
      </c>
      <c r="Q205">
        <v>100</v>
      </c>
      <c r="R205">
        <v>0</v>
      </c>
      <c r="S205" s="2" t="s">
        <v>54</v>
      </c>
      <c r="T205" s="2" t="s">
        <v>55</v>
      </c>
      <c r="U205" s="2" t="s">
        <v>104</v>
      </c>
      <c r="V205" s="2"/>
      <c r="W205">
        <v>15000</v>
      </c>
      <c r="X205">
        <v>0</v>
      </c>
      <c r="Y205">
        <v>0</v>
      </c>
      <c r="Z205">
        <v>15000</v>
      </c>
      <c r="AB205" s="2" t="s">
        <v>57</v>
      </c>
      <c r="AC205">
        <v>6000</v>
      </c>
      <c r="AD205">
        <v>9000</v>
      </c>
      <c r="AE205">
        <v>0</v>
      </c>
      <c r="AF205">
        <v>0</v>
      </c>
      <c r="AG205" s="2" t="s">
        <v>1912</v>
      </c>
      <c r="AH205" s="2"/>
      <c r="AI205" s="1">
        <v>46178</v>
      </c>
      <c r="AJ205" s="2"/>
      <c r="AK205" s="2" t="s">
        <v>58</v>
      </c>
      <c r="AM205" s="2" t="s">
        <v>59</v>
      </c>
      <c r="AP205" s="2" t="s">
        <v>60</v>
      </c>
      <c r="AQ205" s="2" t="s">
        <v>98</v>
      </c>
      <c r="AR205">
        <v>-15000</v>
      </c>
      <c r="AS205" s="2" t="str">
        <f>_xlfn.IFNA(IF(VLOOKUP(all_resi[[#This Row],[No. Waybill]],settle_reconcile[No. Waybill],1,0)="","Recon","Recon"),"-")</f>
        <v>-</v>
      </c>
      <c r="AT205" s="2">
        <f>all_resi[[#This Row],[Nilai COD]]-all_resi[[#This Row],[COD Fee]]-all_resi[[#This Row],[Total Biaya Setelah Diskon]]</f>
        <v>-9000</v>
      </c>
      <c r="AU205" s="2">
        <f>IF(all_resi[[#This Row],[Waktu Terima]]="","",_xlfn.DAYS(all_resi[[#This Row],[Waktu Terima]],all_resi[[#This Row],[Tanggal Pengiriman]]))</f>
        <v>2</v>
      </c>
    </row>
    <row r="206" spans="1:47" x14ac:dyDescent="0.25">
      <c r="A206" s="2" t="s">
        <v>6338</v>
      </c>
      <c r="B206" s="1">
        <v>46176</v>
      </c>
      <c r="C206" s="2" t="s">
        <v>42</v>
      </c>
      <c r="D206" s="2" t="s">
        <v>43</v>
      </c>
      <c r="E206" s="2" t="s">
        <v>44</v>
      </c>
      <c r="F206" s="2" t="s">
        <v>45</v>
      </c>
      <c r="G206" s="2" t="s">
        <v>46</v>
      </c>
      <c r="H206" s="2" t="s">
        <v>80</v>
      </c>
      <c r="I206" s="2" t="s">
        <v>1839</v>
      </c>
      <c r="J206" s="2" t="s">
        <v>12369</v>
      </c>
      <c r="K206" s="2" t="s">
        <v>82</v>
      </c>
      <c r="L206" s="2" t="s">
        <v>552</v>
      </c>
      <c r="M206" s="2" t="s">
        <v>1840</v>
      </c>
      <c r="N206" s="2" t="s">
        <v>1841</v>
      </c>
      <c r="O206">
        <v>1</v>
      </c>
      <c r="P206" s="2" t="s">
        <v>53</v>
      </c>
      <c r="Q206">
        <v>100</v>
      </c>
      <c r="R206">
        <v>0</v>
      </c>
      <c r="S206" s="2" t="s">
        <v>54</v>
      </c>
      <c r="T206" s="2" t="s">
        <v>55</v>
      </c>
      <c r="U206" s="2" t="s">
        <v>305</v>
      </c>
      <c r="V206" s="2"/>
      <c r="W206">
        <v>65000</v>
      </c>
      <c r="X206">
        <v>0</v>
      </c>
      <c r="Y206">
        <v>0</v>
      </c>
      <c r="Z206">
        <v>65000</v>
      </c>
      <c r="AB206" s="2" t="s">
        <v>57</v>
      </c>
      <c r="AC206">
        <v>26000</v>
      </c>
      <c r="AD206">
        <v>39000</v>
      </c>
      <c r="AE206">
        <v>0</v>
      </c>
      <c r="AF206">
        <v>0</v>
      </c>
      <c r="AG206" s="2" t="s">
        <v>1839</v>
      </c>
      <c r="AH206" s="2"/>
      <c r="AI206" s="1">
        <v>46181</v>
      </c>
      <c r="AJ206" s="2" t="s">
        <v>87</v>
      </c>
      <c r="AK206" s="2" t="s">
        <v>58</v>
      </c>
      <c r="AM206" s="2" t="s">
        <v>59</v>
      </c>
      <c r="AP206" s="2" t="s">
        <v>60</v>
      </c>
      <c r="AQ206" s="2" t="s">
        <v>98</v>
      </c>
      <c r="AR206">
        <v>-65000</v>
      </c>
      <c r="AS206" s="2" t="str">
        <f>_xlfn.IFNA(IF(VLOOKUP(all_resi[[#This Row],[No. Waybill]],settle_reconcile[No. Waybill],1,0)="","Recon","Recon"),"-")</f>
        <v>-</v>
      </c>
      <c r="AT206" s="2">
        <f>all_resi[[#This Row],[Nilai COD]]-all_resi[[#This Row],[COD Fee]]-all_resi[[#This Row],[Total Biaya Setelah Diskon]]</f>
        <v>-39000</v>
      </c>
      <c r="AU206" s="2">
        <f>IF(all_resi[[#This Row],[Waktu Terima]]="","",_xlfn.DAYS(all_resi[[#This Row],[Waktu Terima]],all_resi[[#This Row],[Tanggal Pengiriman]]))</f>
        <v>5</v>
      </c>
    </row>
    <row r="207" spans="1:47" x14ac:dyDescent="0.25">
      <c r="A207" s="2" t="s">
        <v>5921</v>
      </c>
      <c r="B207" s="1">
        <v>46176</v>
      </c>
      <c r="C207" s="2" t="s">
        <v>42</v>
      </c>
      <c r="D207" s="2" t="s">
        <v>43</v>
      </c>
      <c r="E207" s="2" t="s">
        <v>44</v>
      </c>
      <c r="F207" s="2" t="s">
        <v>45</v>
      </c>
      <c r="G207" s="2" t="s">
        <v>46</v>
      </c>
      <c r="H207" s="2" t="s">
        <v>47</v>
      </c>
      <c r="I207" s="2" t="s">
        <v>328</v>
      </c>
      <c r="J207" s="2" t="s">
        <v>12305</v>
      </c>
      <c r="K207" s="2" t="s">
        <v>183</v>
      </c>
      <c r="L207" s="2" t="s">
        <v>325</v>
      </c>
      <c r="M207" s="2" t="s">
        <v>329</v>
      </c>
      <c r="N207" s="2" t="s">
        <v>330</v>
      </c>
      <c r="O207">
        <v>1</v>
      </c>
      <c r="P207" s="2" t="s">
        <v>53</v>
      </c>
      <c r="Q207">
        <v>100</v>
      </c>
      <c r="R207">
        <v>0</v>
      </c>
      <c r="S207" s="2" t="s">
        <v>54</v>
      </c>
      <c r="T207" s="2" t="s">
        <v>55</v>
      </c>
      <c r="U207" s="2" t="s">
        <v>73</v>
      </c>
      <c r="V207" s="2"/>
      <c r="W207">
        <v>68000</v>
      </c>
      <c r="X207">
        <v>0</v>
      </c>
      <c r="Y207">
        <v>0</v>
      </c>
      <c r="Z207">
        <v>68000</v>
      </c>
      <c r="AB207" s="2" t="s">
        <v>57</v>
      </c>
      <c r="AC207">
        <v>27200</v>
      </c>
      <c r="AD207">
        <v>40800</v>
      </c>
      <c r="AE207">
        <v>159000</v>
      </c>
      <c r="AF207">
        <v>2385</v>
      </c>
      <c r="AG207" s="2" t="s">
        <v>256</v>
      </c>
      <c r="AH207" s="2"/>
      <c r="AI207" s="1">
        <v>46204</v>
      </c>
      <c r="AJ207" s="2"/>
      <c r="AK207" s="2" t="s">
        <v>67</v>
      </c>
      <c r="AM207" s="2" t="s">
        <v>59</v>
      </c>
      <c r="AP207" s="2" t="s">
        <v>60</v>
      </c>
      <c r="AQ207" s="2" t="s">
        <v>41</v>
      </c>
      <c r="AR207">
        <v>91000</v>
      </c>
      <c r="AS207" s="2" t="str">
        <f>_xlfn.IFNA(IF(VLOOKUP(all_resi[[#This Row],[No. Waybill]],settle_reconcile[No. Waybill],1,0)="","Recon","Recon"),"-")</f>
        <v>-</v>
      </c>
      <c r="AT207" s="2">
        <f>all_resi[[#This Row],[Nilai COD]]-all_resi[[#This Row],[COD Fee]]-all_resi[[#This Row],[Total Biaya Setelah Diskon]]</f>
        <v>115815</v>
      </c>
      <c r="AU207" s="2">
        <f>IF(all_resi[[#This Row],[Waktu Terima]]="","",_xlfn.DAYS(all_resi[[#This Row],[Waktu Terima]],all_resi[[#This Row],[Tanggal Pengiriman]]))</f>
        <v>28</v>
      </c>
    </row>
    <row r="208" spans="1:47" x14ac:dyDescent="0.25">
      <c r="A208" s="2" t="s">
        <v>6697</v>
      </c>
      <c r="B208" s="1">
        <v>46176</v>
      </c>
      <c r="C208" s="2" t="s">
        <v>42</v>
      </c>
      <c r="D208" s="2" t="s">
        <v>43</v>
      </c>
      <c r="E208" s="2" t="s">
        <v>44</v>
      </c>
      <c r="F208" s="2" t="s">
        <v>45</v>
      </c>
      <c r="G208" s="2" t="s">
        <v>46</v>
      </c>
      <c r="H208" s="2" t="s">
        <v>80</v>
      </c>
      <c r="I208" s="2" t="s">
        <v>2910</v>
      </c>
      <c r="J208" s="2" t="s">
        <v>12385</v>
      </c>
      <c r="K208" s="2" t="s">
        <v>106</v>
      </c>
      <c r="L208" s="2" t="s">
        <v>2911</v>
      </c>
      <c r="M208" s="2" t="s">
        <v>2912</v>
      </c>
      <c r="N208" s="2" t="s">
        <v>2913</v>
      </c>
      <c r="O208">
        <v>1</v>
      </c>
      <c r="P208" s="2" t="s">
        <v>53</v>
      </c>
      <c r="Q208">
        <v>100</v>
      </c>
      <c r="R208">
        <v>0</v>
      </c>
      <c r="S208" s="2" t="s">
        <v>54</v>
      </c>
      <c r="T208" s="2" t="s">
        <v>55</v>
      </c>
      <c r="U208" s="2" t="s">
        <v>860</v>
      </c>
      <c r="V208" s="2"/>
      <c r="W208">
        <v>53000</v>
      </c>
      <c r="X208">
        <v>0</v>
      </c>
      <c r="Y208">
        <v>0</v>
      </c>
      <c r="Z208">
        <v>53000</v>
      </c>
      <c r="AB208" s="2" t="s">
        <v>57</v>
      </c>
      <c r="AC208">
        <v>21200</v>
      </c>
      <c r="AD208">
        <v>31800</v>
      </c>
      <c r="AE208">
        <v>122900</v>
      </c>
      <c r="AF208">
        <v>1843.5</v>
      </c>
      <c r="AG208" s="2" t="s">
        <v>2910</v>
      </c>
      <c r="AH208" s="2"/>
      <c r="AI208" s="1">
        <v>46181</v>
      </c>
      <c r="AJ208" s="2" t="s">
        <v>87</v>
      </c>
      <c r="AK208" s="2" t="s">
        <v>58</v>
      </c>
      <c r="AM208" s="2" t="s">
        <v>59</v>
      </c>
      <c r="AP208" s="2" t="s">
        <v>60</v>
      </c>
      <c r="AQ208" s="2" t="s">
        <v>41</v>
      </c>
      <c r="AR208">
        <v>69900</v>
      </c>
      <c r="AS208" s="2" t="str">
        <f>_xlfn.IFNA(IF(VLOOKUP(all_resi[[#This Row],[No. Waybill]],settle_reconcile[No. Waybill],1,0)="","Recon","Recon"),"-")</f>
        <v>Recon</v>
      </c>
      <c r="AT208" s="2">
        <f>all_resi[[#This Row],[Nilai COD]]-all_resi[[#This Row],[COD Fee]]-all_resi[[#This Row],[Total Biaya Setelah Diskon]]</f>
        <v>89256.5</v>
      </c>
      <c r="AU208" s="2">
        <f>IF(all_resi[[#This Row],[Waktu Terima]]="","",_xlfn.DAYS(all_resi[[#This Row],[Waktu Terima]],all_resi[[#This Row],[Tanggal Pengiriman]]))</f>
        <v>5</v>
      </c>
    </row>
    <row r="209" spans="1:47" x14ac:dyDescent="0.25">
      <c r="A209" s="2" t="s">
        <v>6692</v>
      </c>
      <c r="B209" s="1">
        <v>46176</v>
      </c>
      <c r="C209" s="2" t="s">
        <v>42</v>
      </c>
      <c r="D209" s="2" t="s">
        <v>43</v>
      </c>
      <c r="E209" s="2" t="s">
        <v>44</v>
      </c>
      <c r="F209" s="2" t="s">
        <v>45</v>
      </c>
      <c r="G209" s="2" t="s">
        <v>46</v>
      </c>
      <c r="H209" s="2" t="s">
        <v>47</v>
      </c>
      <c r="I209" s="2" t="s">
        <v>2895</v>
      </c>
      <c r="J209" s="2" t="s">
        <v>12304</v>
      </c>
      <c r="K209" s="2" t="s">
        <v>143</v>
      </c>
      <c r="L209" s="2" t="s">
        <v>2896</v>
      </c>
      <c r="M209" s="2" t="s">
        <v>2897</v>
      </c>
      <c r="N209" s="2" t="s">
        <v>2898</v>
      </c>
      <c r="O209">
        <v>1</v>
      </c>
      <c r="P209" s="2" t="s">
        <v>53</v>
      </c>
      <c r="Q209">
        <v>100</v>
      </c>
      <c r="R209">
        <v>0</v>
      </c>
      <c r="S209" s="2" t="s">
        <v>54</v>
      </c>
      <c r="T209" s="2" t="s">
        <v>55</v>
      </c>
      <c r="U209" s="2" t="s">
        <v>73</v>
      </c>
      <c r="V209" s="2"/>
      <c r="W209">
        <v>25000</v>
      </c>
      <c r="X209">
        <v>0</v>
      </c>
      <c r="Y209">
        <v>0</v>
      </c>
      <c r="Z209">
        <v>25000</v>
      </c>
      <c r="AB209" s="2" t="s">
        <v>57</v>
      </c>
      <c r="AC209">
        <v>18000</v>
      </c>
      <c r="AD209">
        <v>7000</v>
      </c>
      <c r="AE209">
        <v>107000</v>
      </c>
      <c r="AF209">
        <v>1605</v>
      </c>
      <c r="AG209" s="2" t="s">
        <v>2895</v>
      </c>
      <c r="AH209" s="2"/>
      <c r="AI209" s="1">
        <v>46178</v>
      </c>
      <c r="AJ209" s="2"/>
      <c r="AK209" s="2" t="s">
        <v>58</v>
      </c>
      <c r="AM209" s="2" t="s">
        <v>59</v>
      </c>
      <c r="AP209" s="2" t="s">
        <v>60</v>
      </c>
      <c r="AQ209" s="2" t="s">
        <v>41</v>
      </c>
      <c r="AR209">
        <v>82000</v>
      </c>
      <c r="AS209" s="2" t="str">
        <f>_xlfn.IFNA(IF(VLOOKUP(all_resi[[#This Row],[No. Waybill]],settle_reconcile[No. Waybill],1,0)="","Recon","Recon"),"-")</f>
        <v>Recon</v>
      </c>
      <c r="AT209" s="2">
        <f>all_resi[[#This Row],[Nilai COD]]-all_resi[[#This Row],[COD Fee]]-all_resi[[#This Row],[Total Biaya Setelah Diskon]]</f>
        <v>98395</v>
      </c>
      <c r="AU209" s="2">
        <f>IF(all_resi[[#This Row],[Waktu Terima]]="","",_xlfn.DAYS(all_resi[[#This Row],[Waktu Terima]],all_resi[[#This Row],[Tanggal Pengiriman]]))</f>
        <v>2</v>
      </c>
    </row>
    <row r="210" spans="1:47" x14ac:dyDescent="0.25">
      <c r="A210" s="2" t="s">
        <v>6357</v>
      </c>
      <c r="B210" s="1">
        <v>46176</v>
      </c>
      <c r="C210" s="2" t="s">
        <v>42</v>
      </c>
      <c r="D210" s="2" t="s">
        <v>43</v>
      </c>
      <c r="E210" s="2" t="s">
        <v>44</v>
      </c>
      <c r="F210" s="2" t="s">
        <v>45</v>
      </c>
      <c r="G210" s="2" t="s">
        <v>46</v>
      </c>
      <c r="H210" s="2" t="s">
        <v>47</v>
      </c>
      <c r="I210" s="2" t="s">
        <v>1900</v>
      </c>
      <c r="J210" s="2" t="s">
        <v>12382</v>
      </c>
      <c r="K210" s="2" t="s">
        <v>183</v>
      </c>
      <c r="L210" s="2" t="s">
        <v>325</v>
      </c>
      <c r="M210" s="2" t="s">
        <v>329</v>
      </c>
      <c r="N210" s="2" t="s">
        <v>1901</v>
      </c>
      <c r="O210">
        <v>1</v>
      </c>
      <c r="P210" s="2" t="s">
        <v>53</v>
      </c>
      <c r="Q210">
        <v>100</v>
      </c>
      <c r="R210">
        <v>0</v>
      </c>
      <c r="S210" s="2" t="s">
        <v>54</v>
      </c>
      <c r="T210" s="2" t="s">
        <v>55</v>
      </c>
      <c r="U210" s="2" t="s">
        <v>235</v>
      </c>
      <c r="V210" s="2"/>
      <c r="W210">
        <v>68000</v>
      </c>
      <c r="X210">
        <v>0</v>
      </c>
      <c r="Y210">
        <v>0</v>
      </c>
      <c r="Z210">
        <v>68000</v>
      </c>
      <c r="AB210" s="2" t="s">
        <v>57</v>
      </c>
      <c r="AC210">
        <v>27200</v>
      </c>
      <c r="AD210">
        <v>40800</v>
      </c>
      <c r="AE210">
        <v>164000</v>
      </c>
      <c r="AF210">
        <v>2460</v>
      </c>
      <c r="AG210" s="2" t="s">
        <v>7592</v>
      </c>
      <c r="AH210" s="2"/>
      <c r="AI210" s="1">
        <v>46190</v>
      </c>
      <c r="AJ210" s="2"/>
      <c r="AK210" s="2" t="s">
        <v>67</v>
      </c>
      <c r="AM210" s="2" t="s">
        <v>59</v>
      </c>
      <c r="AP210" s="2" t="s">
        <v>60</v>
      </c>
      <c r="AQ210" s="2" t="s">
        <v>41</v>
      </c>
      <c r="AR210">
        <v>96000</v>
      </c>
      <c r="AS210" s="2" t="str">
        <f>_xlfn.IFNA(IF(VLOOKUP(all_resi[[#This Row],[No. Waybill]],settle_reconcile[No. Waybill],1,0)="","Recon","Recon"),"-")</f>
        <v>-</v>
      </c>
      <c r="AT210" s="2">
        <f>all_resi[[#This Row],[Nilai COD]]-all_resi[[#This Row],[COD Fee]]-all_resi[[#This Row],[Total Biaya Setelah Diskon]]</f>
        <v>120740</v>
      </c>
      <c r="AU210" s="2">
        <f>IF(all_resi[[#This Row],[Waktu Terima]]="","",_xlfn.DAYS(all_resi[[#This Row],[Waktu Terima]],all_resi[[#This Row],[Tanggal Pengiriman]]))</f>
        <v>14</v>
      </c>
    </row>
    <row r="211" spans="1:47" x14ac:dyDescent="0.25">
      <c r="A211" s="2" t="s">
        <v>5899</v>
      </c>
      <c r="B211" s="1">
        <v>46176</v>
      </c>
      <c r="C211" s="2" t="s">
        <v>42</v>
      </c>
      <c r="D211" s="2" t="s">
        <v>43</v>
      </c>
      <c r="E211" s="2" t="s">
        <v>44</v>
      </c>
      <c r="F211" s="2" t="s">
        <v>45</v>
      </c>
      <c r="G211" s="2" t="s">
        <v>46</v>
      </c>
      <c r="H211" s="2" t="s">
        <v>47</v>
      </c>
      <c r="I211" s="2" t="s">
        <v>236</v>
      </c>
      <c r="J211" s="2" t="s">
        <v>12332</v>
      </c>
      <c r="K211" s="2" t="s">
        <v>237</v>
      </c>
      <c r="L211" s="2" t="s">
        <v>238</v>
      </c>
      <c r="M211" s="2" t="s">
        <v>239</v>
      </c>
      <c r="N211" s="2" t="s">
        <v>240</v>
      </c>
      <c r="O211">
        <v>1</v>
      </c>
      <c r="P211" s="2" t="s">
        <v>53</v>
      </c>
      <c r="Q211">
        <v>100</v>
      </c>
      <c r="R211">
        <v>7500000</v>
      </c>
      <c r="S211" s="2" t="s">
        <v>54</v>
      </c>
      <c r="T211" s="2" t="s">
        <v>55</v>
      </c>
      <c r="U211" s="2" t="s">
        <v>73</v>
      </c>
      <c r="V211" s="2" t="s">
        <v>241</v>
      </c>
      <c r="W211">
        <v>37000</v>
      </c>
      <c r="X211">
        <v>0</v>
      </c>
      <c r="Y211">
        <v>0</v>
      </c>
      <c r="Z211">
        <v>37000</v>
      </c>
      <c r="AB211" s="2" t="s">
        <v>57</v>
      </c>
      <c r="AC211">
        <v>14800</v>
      </c>
      <c r="AD211">
        <v>22200</v>
      </c>
      <c r="AE211">
        <v>100000</v>
      </c>
      <c r="AF211">
        <v>1500</v>
      </c>
      <c r="AG211" s="2" t="s">
        <v>236</v>
      </c>
      <c r="AH211" s="2"/>
      <c r="AI211" s="1">
        <v>46179</v>
      </c>
      <c r="AJ211" s="2"/>
      <c r="AK211" s="2" t="s">
        <v>58</v>
      </c>
      <c r="AM211" s="2" t="s">
        <v>59</v>
      </c>
      <c r="AP211" s="2" t="s">
        <v>60</v>
      </c>
      <c r="AQ211" s="2" t="s">
        <v>41</v>
      </c>
      <c r="AR211">
        <v>63000</v>
      </c>
      <c r="AS211" s="2" t="str">
        <f>_xlfn.IFNA(IF(VLOOKUP(all_resi[[#This Row],[No. Waybill]],settle_reconcile[No. Waybill],1,0)="","Recon","Recon"),"-")</f>
        <v>Recon</v>
      </c>
      <c r="AT211" s="2">
        <f>all_resi[[#This Row],[Nilai COD]]-all_resi[[#This Row],[COD Fee]]-all_resi[[#This Row],[Total Biaya Setelah Diskon]]</f>
        <v>76300</v>
      </c>
      <c r="AU211" s="2">
        <f>IF(all_resi[[#This Row],[Waktu Terima]]="","",_xlfn.DAYS(all_resi[[#This Row],[Waktu Terima]],all_resi[[#This Row],[Tanggal Pengiriman]]))</f>
        <v>3</v>
      </c>
    </row>
    <row r="212" spans="1:47" x14ac:dyDescent="0.25">
      <c r="A212" s="2" t="s">
        <v>6143</v>
      </c>
      <c r="B212" s="1">
        <v>46176</v>
      </c>
      <c r="C212" s="2" t="s">
        <v>42</v>
      </c>
      <c r="D212" s="2" t="s">
        <v>43</v>
      </c>
      <c r="E212" s="2" t="s">
        <v>44</v>
      </c>
      <c r="F212" s="2" t="s">
        <v>45</v>
      </c>
      <c r="G212" s="2" t="s">
        <v>46</v>
      </c>
      <c r="H212" s="2" t="s">
        <v>47</v>
      </c>
      <c r="I212" s="2" t="s">
        <v>1180</v>
      </c>
      <c r="J212" s="2" t="s">
        <v>12326</v>
      </c>
      <c r="K212" s="2" t="s">
        <v>171</v>
      </c>
      <c r="L212" s="2" t="s">
        <v>458</v>
      </c>
      <c r="M212" s="2" t="s">
        <v>1181</v>
      </c>
      <c r="N212" s="2" t="s">
        <v>1182</v>
      </c>
      <c r="O212">
        <v>1</v>
      </c>
      <c r="P212" s="2" t="s">
        <v>53</v>
      </c>
      <c r="Q212">
        <v>100</v>
      </c>
      <c r="R212">
        <v>0</v>
      </c>
      <c r="S212" s="2" t="s">
        <v>54</v>
      </c>
      <c r="T212" s="2" t="s">
        <v>55</v>
      </c>
      <c r="U212" s="2" t="s">
        <v>534</v>
      </c>
      <c r="V212" s="2"/>
      <c r="W212">
        <v>38000</v>
      </c>
      <c r="X212">
        <v>0</v>
      </c>
      <c r="Y212">
        <v>0</v>
      </c>
      <c r="Z212">
        <v>38000</v>
      </c>
      <c r="AB212" s="2" t="s">
        <v>57</v>
      </c>
      <c r="AC212">
        <v>15200</v>
      </c>
      <c r="AD212">
        <v>22800</v>
      </c>
      <c r="AE212">
        <v>96000</v>
      </c>
      <c r="AF212">
        <v>1440</v>
      </c>
      <c r="AG212" s="2" t="s">
        <v>1180</v>
      </c>
      <c r="AH212" s="2"/>
      <c r="AI212" s="1">
        <v>46180</v>
      </c>
      <c r="AJ212" s="2"/>
      <c r="AK212" s="2" t="s">
        <v>58</v>
      </c>
      <c r="AM212" s="2" t="s">
        <v>59</v>
      </c>
      <c r="AP212" s="2" t="s">
        <v>60</v>
      </c>
      <c r="AQ212" s="2" t="s">
        <v>41</v>
      </c>
      <c r="AR212">
        <v>58000</v>
      </c>
      <c r="AS212" s="2" t="str">
        <f>_xlfn.IFNA(IF(VLOOKUP(all_resi[[#This Row],[No. Waybill]],settle_reconcile[No. Waybill],1,0)="","Recon","Recon"),"-")</f>
        <v>Recon</v>
      </c>
      <c r="AT212" s="2">
        <f>all_resi[[#This Row],[Nilai COD]]-all_resi[[#This Row],[COD Fee]]-all_resi[[#This Row],[Total Biaya Setelah Diskon]]</f>
        <v>71760</v>
      </c>
      <c r="AU212" s="2">
        <f>IF(all_resi[[#This Row],[Waktu Terima]]="","",_xlfn.DAYS(all_resi[[#This Row],[Waktu Terima]],all_resi[[#This Row],[Tanggal Pengiriman]]))</f>
        <v>4</v>
      </c>
    </row>
    <row r="213" spans="1:47" x14ac:dyDescent="0.25">
      <c r="A213" s="2" t="s">
        <v>6406</v>
      </c>
      <c r="B213" s="1">
        <v>46176</v>
      </c>
      <c r="C213" s="2" t="s">
        <v>42</v>
      </c>
      <c r="D213" s="2" t="s">
        <v>43</v>
      </c>
      <c r="E213" s="2" t="s">
        <v>44</v>
      </c>
      <c r="F213" s="2" t="s">
        <v>45</v>
      </c>
      <c r="G213" s="2" t="s">
        <v>46</v>
      </c>
      <c r="H213" s="2" t="s">
        <v>47</v>
      </c>
      <c r="I213" s="2" t="s">
        <v>2052</v>
      </c>
      <c r="J213" s="2" t="s">
        <v>12363</v>
      </c>
      <c r="K213" s="2" t="s">
        <v>116</v>
      </c>
      <c r="L213" s="2" t="s">
        <v>1581</v>
      </c>
      <c r="M213" s="2" t="s">
        <v>2053</v>
      </c>
      <c r="N213" s="2" t="s">
        <v>2054</v>
      </c>
      <c r="O213">
        <v>1</v>
      </c>
      <c r="P213" s="2" t="s">
        <v>53</v>
      </c>
      <c r="Q213">
        <v>100</v>
      </c>
      <c r="R213">
        <v>0</v>
      </c>
      <c r="S213" s="2" t="s">
        <v>54</v>
      </c>
      <c r="T213" s="2" t="s">
        <v>55</v>
      </c>
      <c r="U213" s="2" t="s">
        <v>250</v>
      </c>
      <c r="V213" s="2"/>
      <c r="W213">
        <v>8000</v>
      </c>
      <c r="X213">
        <v>0</v>
      </c>
      <c r="Y213">
        <v>0</v>
      </c>
      <c r="Z213">
        <v>8000</v>
      </c>
      <c r="AB213" s="2" t="s">
        <v>57</v>
      </c>
      <c r="AC213">
        <v>3000</v>
      </c>
      <c r="AD213">
        <v>5000</v>
      </c>
      <c r="AE213">
        <v>62000</v>
      </c>
      <c r="AF213">
        <v>930</v>
      </c>
      <c r="AG213" s="2" t="s">
        <v>2052</v>
      </c>
      <c r="AH213" s="2"/>
      <c r="AI213" s="1">
        <v>46178</v>
      </c>
      <c r="AJ213" s="2"/>
      <c r="AK213" s="2" t="s">
        <v>58</v>
      </c>
      <c r="AM213" s="2" t="s">
        <v>59</v>
      </c>
      <c r="AP213" s="2" t="s">
        <v>60</v>
      </c>
      <c r="AQ213" s="2" t="s">
        <v>41</v>
      </c>
      <c r="AR213">
        <v>54000</v>
      </c>
      <c r="AS213" s="2" t="str">
        <f>_xlfn.IFNA(IF(VLOOKUP(all_resi[[#This Row],[No. Waybill]],settle_reconcile[No. Waybill],1,0)="","Recon","Recon"),"-")</f>
        <v>Recon</v>
      </c>
      <c r="AT213" s="2">
        <f>all_resi[[#This Row],[Nilai COD]]-all_resi[[#This Row],[COD Fee]]-all_resi[[#This Row],[Total Biaya Setelah Diskon]]</f>
        <v>56070</v>
      </c>
      <c r="AU213" s="2">
        <f>IF(all_resi[[#This Row],[Waktu Terima]]="","",_xlfn.DAYS(all_resi[[#This Row],[Waktu Terima]],all_resi[[#This Row],[Tanggal Pengiriman]]))</f>
        <v>2</v>
      </c>
    </row>
    <row r="214" spans="1:47" x14ac:dyDescent="0.25">
      <c r="A214" s="2" t="s">
        <v>6628</v>
      </c>
      <c r="B214" s="1">
        <v>46176</v>
      </c>
      <c r="C214" s="2" t="s">
        <v>42</v>
      </c>
      <c r="D214" s="2" t="s">
        <v>43</v>
      </c>
      <c r="E214" s="2" t="s">
        <v>44</v>
      </c>
      <c r="F214" s="2" t="s">
        <v>45</v>
      </c>
      <c r="G214" s="2" t="s">
        <v>46</v>
      </c>
      <c r="H214" s="2" t="s">
        <v>47</v>
      </c>
      <c r="I214" s="2" t="s">
        <v>2714</v>
      </c>
      <c r="J214" s="2" t="s">
        <v>12279</v>
      </c>
      <c r="K214" s="2" t="s">
        <v>121</v>
      </c>
      <c r="L214" s="2" t="s">
        <v>680</v>
      </c>
      <c r="M214" s="2" t="s">
        <v>2250</v>
      </c>
      <c r="N214" s="2" t="s">
        <v>2715</v>
      </c>
      <c r="O214">
        <v>1</v>
      </c>
      <c r="P214" s="2" t="s">
        <v>53</v>
      </c>
      <c r="Q214">
        <v>100</v>
      </c>
      <c r="R214">
        <v>0</v>
      </c>
      <c r="S214" s="2" t="s">
        <v>54</v>
      </c>
      <c r="T214" s="2" t="s">
        <v>55</v>
      </c>
      <c r="U214" s="2" t="s">
        <v>719</v>
      </c>
      <c r="V214" s="2"/>
      <c r="W214">
        <v>81000</v>
      </c>
      <c r="X214">
        <v>0</v>
      </c>
      <c r="Y214">
        <v>0</v>
      </c>
      <c r="Z214">
        <v>81000</v>
      </c>
      <c r="AB214" s="2" t="s">
        <v>57</v>
      </c>
      <c r="AC214">
        <v>32400</v>
      </c>
      <c r="AD214">
        <v>48600</v>
      </c>
      <c r="AE214">
        <v>160000</v>
      </c>
      <c r="AF214">
        <v>2400</v>
      </c>
      <c r="AG214" s="2" t="s">
        <v>2714</v>
      </c>
      <c r="AH214" s="2"/>
      <c r="AI214" s="1">
        <v>46184</v>
      </c>
      <c r="AJ214" s="2"/>
      <c r="AK214" s="2" t="s">
        <v>58</v>
      </c>
      <c r="AM214" s="2" t="s">
        <v>59</v>
      </c>
      <c r="AP214" s="2" t="s">
        <v>60</v>
      </c>
      <c r="AQ214" s="2" t="s">
        <v>41</v>
      </c>
      <c r="AR214">
        <v>79000</v>
      </c>
      <c r="AS214" s="2" t="str">
        <f>_xlfn.IFNA(IF(VLOOKUP(all_resi[[#This Row],[No. Waybill]],settle_reconcile[No. Waybill],1,0)="","Recon","Recon"),"-")</f>
        <v>Recon</v>
      </c>
      <c r="AT214" s="2">
        <f>all_resi[[#This Row],[Nilai COD]]-all_resi[[#This Row],[COD Fee]]-all_resi[[#This Row],[Total Biaya Setelah Diskon]]</f>
        <v>109000</v>
      </c>
      <c r="AU214" s="2">
        <f>IF(all_resi[[#This Row],[Waktu Terima]]="","",_xlfn.DAYS(all_resi[[#This Row],[Waktu Terima]],all_resi[[#This Row],[Tanggal Pengiriman]]))</f>
        <v>8</v>
      </c>
    </row>
    <row r="215" spans="1:47" x14ac:dyDescent="0.25">
      <c r="A215" s="2" t="s">
        <v>6626</v>
      </c>
      <c r="B215" s="1">
        <v>46176</v>
      </c>
      <c r="C215" s="2" t="s">
        <v>42</v>
      </c>
      <c r="D215" s="2" t="s">
        <v>43</v>
      </c>
      <c r="E215" s="2" t="s">
        <v>44</v>
      </c>
      <c r="F215" s="2" t="s">
        <v>45</v>
      </c>
      <c r="G215" s="2" t="s">
        <v>46</v>
      </c>
      <c r="H215" s="2" t="s">
        <v>47</v>
      </c>
      <c r="I215" s="2" t="s">
        <v>2707</v>
      </c>
      <c r="J215" s="2" t="s">
        <v>12293</v>
      </c>
      <c r="K215" s="2" t="s">
        <v>197</v>
      </c>
      <c r="L215" s="2" t="s">
        <v>1527</v>
      </c>
      <c r="M215" s="2" t="s">
        <v>2708</v>
      </c>
      <c r="N215" s="2" t="s">
        <v>2709</v>
      </c>
      <c r="O215">
        <v>1</v>
      </c>
      <c r="P215" s="2" t="s">
        <v>53</v>
      </c>
      <c r="Q215">
        <v>100</v>
      </c>
      <c r="R215">
        <v>0</v>
      </c>
      <c r="S215" s="2" t="s">
        <v>54</v>
      </c>
      <c r="T215" s="2" t="s">
        <v>55</v>
      </c>
      <c r="U215" s="2" t="s">
        <v>386</v>
      </c>
      <c r="V215" s="2"/>
      <c r="W215">
        <v>72000</v>
      </c>
      <c r="X215">
        <v>0</v>
      </c>
      <c r="Y215">
        <v>0</v>
      </c>
      <c r="Z215">
        <v>72000</v>
      </c>
      <c r="AB215" s="2" t="s">
        <v>57</v>
      </c>
      <c r="AC215">
        <v>28800</v>
      </c>
      <c r="AD215">
        <v>43200</v>
      </c>
      <c r="AE215">
        <v>206000</v>
      </c>
      <c r="AF215">
        <v>3090</v>
      </c>
      <c r="AG215" s="2" t="s">
        <v>2707</v>
      </c>
      <c r="AH215" s="2"/>
      <c r="AI215" s="1">
        <v>46183</v>
      </c>
      <c r="AJ215" s="2"/>
      <c r="AK215" s="2" t="s">
        <v>58</v>
      </c>
      <c r="AM215" s="2" t="s">
        <v>59</v>
      </c>
      <c r="AP215" s="2" t="s">
        <v>60</v>
      </c>
      <c r="AQ215" s="2" t="s">
        <v>41</v>
      </c>
      <c r="AR215">
        <v>134000</v>
      </c>
      <c r="AS215" s="2" t="str">
        <f>_xlfn.IFNA(IF(VLOOKUP(all_resi[[#This Row],[No. Waybill]],settle_reconcile[No. Waybill],1,0)="","Recon","Recon"),"-")</f>
        <v>Recon</v>
      </c>
      <c r="AT215" s="2">
        <f>all_resi[[#This Row],[Nilai COD]]-all_resi[[#This Row],[COD Fee]]-all_resi[[#This Row],[Total Biaya Setelah Diskon]]</f>
        <v>159710</v>
      </c>
      <c r="AU215" s="2">
        <f>IF(all_resi[[#This Row],[Waktu Terima]]="","",_xlfn.DAYS(all_resi[[#This Row],[Waktu Terima]],all_resi[[#This Row],[Tanggal Pengiriman]]))</f>
        <v>7</v>
      </c>
    </row>
    <row r="216" spans="1:47" x14ac:dyDescent="0.25">
      <c r="A216" s="2" t="s">
        <v>6605</v>
      </c>
      <c r="B216" s="1">
        <v>46176</v>
      </c>
      <c r="C216" s="2" t="s">
        <v>42</v>
      </c>
      <c r="D216" s="2" t="s">
        <v>43</v>
      </c>
      <c r="E216" s="2" t="s">
        <v>44</v>
      </c>
      <c r="F216" s="2" t="s">
        <v>45</v>
      </c>
      <c r="G216" s="2" t="s">
        <v>46</v>
      </c>
      <c r="H216" s="2" t="s">
        <v>47</v>
      </c>
      <c r="I216" s="2" t="s">
        <v>2648</v>
      </c>
      <c r="J216" s="2" t="s">
        <v>12290</v>
      </c>
      <c r="K216" s="2" t="s">
        <v>209</v>
      </c>
      <c r="L216" s="2" t="s">
        <v>278</v>
      </c>
      <c r="M216" s="2" t="s">
        <v>2174</v>
      </c>
      <c r="N216" s="2" t="s">
        <v>2649</v>
      </c>
      <c r="O216">
        <v>1</v>
      </c>
      <c r="P216" s="2" t="s">
        <v>53</v>
      </c>
      <c r="Q216">
        <v>100</v>
      </c>
      <c r="R216">
        <v>0</v>
      </c>
      <c r="S216" s="2" t="s">
        <v>54</v>
      </c>
      <c r="T216" s="2" t="s">
        <v>55</v>
      </c>
      <c r="U216" s="2" t="s">
        <v>250</v>
      </c>
      <c r="V216" s="2"/>
      <c r="W216">
        <v>58000</v>
      </c>
      <c r="X216">
        <v>0</v>
      </c>
      <c r="Y216">
        <v>0</v>
      </c>
      <c r="Z216">
        <v>58000</v>
      </c>
      <c r="AB216" s="2" t="s">
        <v>57</v>
      </c>
      <c r="AC216">
        <v>23200</v>
      </c>
      <c r="AD216">
        <v>34800</v>
      </c>
      <c r="AE216">
        <v>117000</v>
      </c>
      <c r="AF216">
        <v>1755</v>
      </c>
      <c r="AG216" s="2" t="s">
        <v>2648</v>
      </c>
      <c r="AH216" s="2"/>
      <c r="AI216" s="1">
        <v>46180</v>
      </c>
      <c r="AJ216" s="2"/>
      <c r="AK216" s="2" t="s">
        <v>58</v>
      </c>
      <c r="AM216" s="2" t="s">
        <v>59</v>
      </c>
      <c r="AP216" s="2" t="s">
        <v>60</v>
      </c>
      <c r="AQ216" s="2" t="s">
        <v>41</v>
      </c>
      <c r="AR216">
        <v>59000</v>
      </c>
      <c r="AS216" s="2" t="str">
        <f>_xlfn.IFNA(IF(VLOOKUP(all_resi[[#This Row],[No. Waybill]],settle_reconcile[No. Waybill],1,0)="","Recon","Recon"),"-")</f>
        <v>Recon</v>
      </c>
      <c r="AT216" s="2">
        <f>all_resi[[#This Row],[Nilai COD]]-all_resi[[#This Row],[COD Fee]]-all_resi[[#This Row],[Total Biaya Setelah Diskon]]</f>
        <v>80445</v>
      </c>
      <c r="AU216" s="2">
        <f>IF(all_resi[[#This Row],[Waktu Terima]]="","",_xlfn.DAYS(all_resi[[#This Row],[Waktu Terima]],all_resi[[#This Row],[Tanggal Pengiriman]]))</f>
        <v>4</v>
      </c>
    </row>
    <row r="217" spans="1:47" x14ac:dyDescent="0.25">
      <c r="A217" s="2" t="s">
        <v>6130</v>
      </c>
      <c r="B217" s="1">
        <v>46176</v>
      </c>
      <c r="C217" s="2" t="s">
        <v>42</v>
      </c>
      <c r="D217" s="2" t="s">
        <v>43</v>
      </c>
      <c r="E217" s="2" t="s">
        <v>44</v>
      </c>
      <c r="F217" s="2" t="s">
        <v>45</v>
      </c>
      <c r="G217" s="2" t="s">
        <v>46</v>
      </c>
      <c r="H217" s="2" t="s">
        <v>47</v>
      </c>
      <c r="I217" s="2" t="s">
        <v>1132</v>
      </c>
      <c r="J217" s="2" t="s">
        <v>12355</v>
      </c>
      <c r="K217" s="2" t="s">
        <v>116</v>
      </c>
      <c r="L217" s="2" t="s">
        <v>1133</v>
      </c>
      <c r="M217" s="2" t="s">
        <v>1134</v>
      </c>
      <c r="N217" s="2" t="s">
        <v>1135</v>
      </c>
      <c r="O217">
        <v>1</v>
      </c>
      <c r="P217" s="2" t="s">
        <v>53</v>
      </c>
      <c r="Q217">
        <v>100</v>
      </c>
      <c r="R217">
        <v>0</v>
      </c>
      <c r="S217" s="2" t="s">
        <v>54</v>
      </c>
      <c r="T217" s="2" t="s">
        <v>55</v>
      </c>
      <c r="U217" s="2" t="s">
        <v>1136</v>
      </c>
      <c r="V217" s="2"/>
      <c r="W217">
        <v>12000</v>
      </c>
      <c r="X217">
        <v>0</v>
      </c>
      <c r="Y217">
        <v>0</v>
      </c>
      <c r="Z217">
        <v>12000</v>
      </c>
      <c r="AB217" s="2" t="s">
        <v>57</v>
      </c>
      <c r="AC217">
        <v>7000</v>
      </c>
      <c r="AD217">
        <v>5000</v>
      </c>
      <c r="AE217">
        <v>50000</v>
      </c>
      <c r="AF217">
        <v>750</v>
      </c>
      <c r="AG217" s="2" t="s">
        <v>1132</v>
      </c>
      <c r="AH217" s="2"/>
      <c r="AI217" s="1">
        <v>46178</v>
      </c>
      <c r="AJ217" s="2"/>
      <c r="AK217" s="2" t="s">
        <v>58</v>
      </c>
      <c r="AM217" s="2" t="s">
        <v>59</v>
      </c>
      <c r="AP217" s="2" t="s">
        <v>60</v>
      </c>
      <c r="AQ217" s="2" t="s">
        <v>41</v>
      </c>
      <c r="AR217">
        <v>38000</v>
      </c>
      <c r="AS217" s="2" t="str">
        <f>_xlfn.IFNA(IF(VLOOKUP(all_resi[[#This Row],[No. Waybill]],settle_reconcile[No. Waybill],1,0)="","Recon","Recon"),"-")</f>
        <v>Recon</v>
      </c>
      <c r="AT217" s="2">
        <f>all_resi[[#This Row],[Nilai COD]]-all_resi[[#This Row],[COD Fee]]-all_resi[[#This Row],[Total Biaya Setelah Diskon]]</f>
        <v>44250</v>
      </c>
      <c r="AU217" s="2">
        <f>IF(all_resi[[#This Row],[Waktu Terima]]="","",_xlfn.DAYS(all_resi[[#This Row],[Waktu Terima]],all_resi[[#This Row],[Tanggal Pengiriman]]))</f>
        <v>2</v>
      </c>
    </row>
    <row r="218" spans="1:47" x14ac:dyDescent="0.25">
      <c r="A218" s="2" t="s">
        <v>6132</v>
      </c>
      <c r="B218" s="1">
        <v>46176</v>
      </c>
      <c r="C218" s="2" t="s">
        <v>42</v>
      </c>
      <c r="D218" s="2" t="s">
        <v>43</v>
      </c>
      <c r="E218" s="2" t="s">
        <v>44</v>
      </c>
      <c r="F218" s="2" t="s">
        <v>45</v>
      </c>
      <c r="G218" s="2" t="s">
        <v>46</v>
      </c>
      <c r="H218" s="2" t="s">
        <v>47</v>
      </c>
      <c r="I218" s="2" t="s">
        <v>1141</v>
      </c>
      <c r="J218" s="2" t="s">
        <v>12340</v>
      </c>
      <c r="K218" s="2" t="s">
        <v>137</v>
      </c>
      <c r="L218" s="2" t="s">
        <v>1142</v>
      </c>
      <c r="M218" s="2" t="s">
        <v>1143</v>
      </c>
      <c r="N218" s="2" t="s">
        <v>1144</v>
      </c>
      <c r="O218">
        <v>1</v>
      </c>
      <c r="P218" s="2" t="s">
        <v>53</v>
      </c>
      <c r="Q218">
        <v>100</v>
      </c>
      <c r="R218">
        <v>0</v>
      </c>
      <c r="S218" s="2" t="s">
        <v>54</v>
      </c>
      <c r="T218" s="2" t="s">
        <v>55</v>
      </c>
      <c r="U218" s="2" t="s">
        <v>79</v>
      </c>
      <c r="V218" s="2"/>
      <c r="W218">
        <v>31000</v>
      </c>
      <c r="X218">
        <v>0</v>
      </c>
      <c r="Y218">
        <v>0</v>
      </c>
      <c r="Z218">
        <v>31000</v>
      </c>
      <c r="AB218" s="2" t="s">
        <v>57</v>
      </c>
      <c r="AC218">
        <v>22000</v>
      </c>
      <c r="AD218">
        <v>9000</v>
      </c>
      <c r="AE218">
        <v>113000</v>
      </c>
      <c r="AF218">
        <v>1695</v>
      </c>
      <c r="AG218" s="2" t="s">
        <v>1141</v>
      </c>
      <c r="AH218" s="2"/>
      <c r="AI218" s="1">
        <v>46179</v>
      </c>
      <c r="AJ218" s="2"/>
      <c r="AK218" s="2" t="s">
        <v>58</v>
      </c>
      <c r="AM218" s="2" t="s">
        <v>59</v>
      </c>
      <c r="AP218" s="2" t="s">
        <v>60</v>
      </c>
      <c r="AQ218" s="2" t="s">
        <v>41</v>
      </c>
      <c r="AR218">
        <v>82000</v>
      </c>
      <c r="AS218" s="2" t="str">
        <f>_xlfn.IFNA(IF(VLOOKUP(all_resi[[#This Row],[No. Waybill]],settle_reconcile[No. Waybill],1,0)="","Recon","Recon"),"-")</f>
        <v>Recon</v>
      </c>
      <c r="AT218" s="2">
        <f>all_resi[[#This Row],[Nilai COD]]-all_resi[[#This Row],[COD Fee]]-all_resi[[#This Row],[Total Biaya Setelah Diskon]]</f>
        <v>102305</v>
      </c>
      <c r="AU218" s="2">
        <f>IF(all_resi[[#This Row],[Waktu Terima]]="","",_xlfn.DAYS(all_resi[[#This Row],[Waktu Terima]],all_resi[[#This Row],[Tanggal Pengiriman]]))</f>
        <v>3</v>
      </c>
    </row>
    <row r="219" spans="1:47" x14ac:dyDescent="0.25">
      <c r="A219" s="2" t="s">
        <v>6318</v>
      </c>
      <c r="B219" s="1">
        <v>46176</v>
      </c>
      <c r="C219" s="2" t="s">
        <v>42</v>
      </c>
      <c r="D219" s="2" t="s">
        <v>43</v>
      </c>
      <c r="E219" s="2" t="s">
        <v>44</v>
      </c>
      <c r="F219" s="2" t="s">
        <v>45</v>
      </c>
      <c r="G219" s="2" t="s">
        <v>46</v>
      </c>
      <c r="H219" s="2" t="s">
        <v>47</v>
      </c>
      <c r="I219" s="2" t="s">
        <v>1772</v>
      </c>
      <c r="J219" s="2" t="s">
        <v>12372</v>
      </c>
      <c r="K219" s="2" t="s">
        <v>49</v>
      </c>
      <c r="L219" s="2" t="s">
        <v>1773</v>
      </c>
      <c r="M219" s="2" t="s">
        <v>1774</v>
      </c>
      <c r="N219" s="2" t="s">
        <v>1775</v>
      </c>
      <c r="O219">
        <v>1</v>
      </c>
      <c r="P219" s="2" t="s">
        <v>53</v>
      </c>
      <c r="Q219">
        <v>100</v>
      </c>
      <c r="R219">
        <v>0</v>
      </c>
      <c r="S219" s="2" t="s">
        <v>54</v>
      </c>
      <c r="T219" s="2" t="s">
        <v>55</v>
      </c>
      <c r="U219" s="2" t="s">
        <v>73</v>
      </c>
      <c r="V219" s="2"/>
      <c r="W219">
        <v>69000</v>
      </c>
      <c r="X219">
        <v>0</v>
      </c>
      <c r="Y219">
        <v>0</v>
      </c>
      <c r="Z219">
        <v>69000</v>
      </c>
      <c r="AB219" s="2" t="s">
        <v>57</v>
      </c>
      <c r="AC219">
        <v>27600</v>
      </c>
      <c r="AD219">
        <v>41400</v>
      </c>
      <c r="AE219">
        <v>171000</v>
      </c>
      <c r="AF219">
        <v>2565</v>
      </c>
      <c r="AG219" s="2" t="s">
        <v>1772</v>
      </c>
      <c r="AH219" s="2"/>
      <c r="AI219" s="1">
        <v>46182</v>
      </c>
      <c r="AJ219" s="2"/>
      <c r="AK219" s="2" t="s">
        <v>58</v>
      </c>
      <c r="AM219" s="2" t="s">
        <v>59</v>
      </c>
      <c r="AP219" s="2" t="s">
        <v>60</v>
      </c>
      <c r="AQ219" s="2" t="s">
        <v>41</v>
      </c>
      <c r="AR219">
        <v>102000</v>
      </c>
      <c r="AS219" s="2" t="str">
        <f>_xlfn.IFNA(IF(VLOOKUP(all_resi[[#This Row],[No. Waybill]],settle_reconcile[No. Waybill],1,0)="","Recon","Recon"),"-")</f>
        <v>Recon</v>
      </c>
      <c r="AT219" s="2">
        <f>all_resi[[#This Row],[Nilai COD]]-all_resi[[#This Row],[COD Fee]]-all_resi[[#This Row],[Total Biaya Setelah Diskon]]</f>
        <v>127035</v>
      </c>
      <c r="AU219" s="2">
        <f>IF(all_resi[[#This Row],[Waktu Terima]]="","",_xlfn.DAYS(all_resi[[#This Row],[Waktu Terima]],all_resi[[#This Row],[Tanggal Pengiriman]]))</f>
        <v>6</v>
      </c>
    </row>
    <row r="220" spans="1:47" x14ac:dyDescent="0.25">
      <c r="A220" s="2" t="s">
        <v>6320</v>
      </c>
      <c r="B220" s="1">
        <v>46176</v>
      </c>
      <c r="C220" s="2" t="s">
        <v>42</v>
      </c>
      <c r="D220" s="2" t="s">
        <v>43</v>
      </c>
      <c r="E220" s="2" t="s">
        <v>44</v>
      </c>
      <c r="F220" s="2" t="s">
        <v>45</v>
      </c>
      <c r="G220" s="2" t="s">
        <v>46</v>
      </c>
      <c r="H220" s="2" t="s">
        <v>47</v>
      </c>
      <c r="I220" s="2" t="s">
        <v>1779</v>
      </c>
      <c r="J220" s="2" t="s">
        <v>12371</v>
      </c>
      <c r="K220" s="2" t="s">
        <v>265</v>
      </c>
      <c r="L220" s="2" t="s">
        <v>1025</v>
      </c>
      <c r="M220" s="2" t="s">
        <v>1780</v>
      </c>
      <c r="N220" s="2" t="s">
        <v>1781</v>
      </c>
      <c r="O220">
        <v>1</v>
      </c>
      <c r="P220" s="2" t="s">
        <v>53</v>
      </c>
      <c r="Q220">
        <v>100</v>
      </c>
      <c r="R220">
        <v>0</v>
      </c>
      <c r="S220" s="2" t="s">
        <v>54</v>
      </c>
      <c r="T220" s="2" t="s">
        <v>55</v>
      </c>
      <c r="U220" s="2" t="s">
        <v>104</v>
      </c>
      <c r="V220" s="2"/>
      <c r="W220">
        <v>38000</v>
      </c>
      <c r="X220">
        <v>0</v>
      </c>
      <c r="Y220">
        <v>0</v>
      </c>
      <c r="Z220">
        <v>38000</v>
      </c>
      <c r="AB220" s="2" t="s">
        <v>57</v>
      </c>
      <c r="AC220">
        <v>15200</v>
      </c>
      <c r="AD220">
        <v>22800</v>
      </c>
      <c r="AE220">
        <v>95000</v>
      </c>
      <c r="AF220">
        <v>1425</v>
      </c>
      <c r="AG220" s="2" t="s">
        <v>1779</v>
      </c>
      <c r="AH220" s="2"/>
      <c r="AI220" s="1">
        <v>46180</v>
      </c>
      <c r="AJ220" s="2"/>
      <c r="AK220" s="2" t="s">
        <v>58</v>
      </c>
      <c r="AM220" s="2" t="s">
        <v>59</v>
      </c>
      <c r="AP220" s="2" t="s">
        <v>60</v>
      </c>
      <c r="AQ220" s="2" t="s">
        <v>41</v>
      </c>
      <c r="AR220">
        <v>57000</v>
      </c>
      <c r="AS220" s="2" t="str">
        <f>_xlfn.IFNA(IF(VLOOKUP(all_resi[[#This Row],[No. Waybill]],settle_reconcile[No. Waybill],1,0)="","Recon","Recon"),"-")</f>
        <v>Recon</v>
      </c>
      <c r="AT220" s="2">
        <f>all_resi[[#This Row],[Nilai COD]]-all_resi[[#This Row],[COD Fee]]-all_resi[[#This Row],[Total Biaya Setelah Diskon]]</f>
        <v>70775</v>
      </c>
      <c r="AU220" s="2">
        <f>IF(all_resi[[#This Row],[Waktu Terima]]="","",_xlfn.DAYS(all_resi[[#This Row],[Waktu Terima]],all_resi[[#This Row],[Tanggal Pengiriman]]))</f>
        <v>4</v>
      </c>
    </row>
    <row r="221" spans="1:47" x14ac:dyDescent="0.25">
      <c r="A221" s="2" t="s">
        <v>6594</v>
      </c>
      <c r="B221" s="1">
        <v>46176</v>
      </c>
      <c r="C221" s="2" t="s">
        <v>42</v>
      </c>
      <c r="D221" s="2" t="s">
        <v>43</v>
      </c>
      <c r="E221" s="2" t="s">
        <v>44</v>
      </c>
      <c r="F221" s="2" t="s">
        <v>45</v>
      </c>
      <c r="G221" s="2" t="s">
        <v>46</v>
      </c>
      <c r="H221" s="2" t="s">
        <v>47</v>
      </c>
      <c r="I221" s="2" t="s">
        <v>2617</v>
      </c>
      <c r="J221" s="2" t="s">
        <v>12347</v>
      </c>
      <c r="K221" s="2" t="s">
        <v>106</v>
      </c>
      <c r="L221" s="2" t="s">
        <v>842</v>
      </c>
      <c r="M221" s="2" t="s">
        <v>2618</v>
      </c>
      <c r="N221" s="2" t="s">
        <v>2619</v>
      </c>
      <c r="O221">
        <v>1</v>
      </c>
      <c r="P221" s="2" t="s">
        <v>53</v>
      </c>
      <c r="Q221">
        <v>100</v>
      </c>
      <c r="R221">
        <v>0</v>
      </c>
      <c r="S221" s="2" t="s">
        <v>54</v>
      </c>
      <c r="T221" s="2" t="s">
        <v>55</v>
      </c>
      <c r="U221" s="2" t="s">
        <v>1980</v>
      </c>
      <c r="V221" s="2"/>
      <c r="W221">
        <v>53000</v>
      </c>
      <c r="X221">
        <v>0</v>
      </c>
      <c r="Y221">
        <v>0</v>
      </c>
      <c r="Z221">
        <v>53000</v>
      </c>
      <c r="AB221" s="2" t="s">
        <v>57</v>
      </c>
      <c r="AC221">
        <v>21200</v>
      </c>
      <c r="AD221">
        <v>31800</v>
      </c>
      <c r="AE221">
        <v>231000</v>
      </c>
      <c r="AF221">
        <v>3465</v>
      </c>
      <c r="AG221" s="2" t="s">
        <v>2617</v>
      </c>
      <c r="AH221" s="2"/>
      <c r="AI221" s="1">
        <v>46182</v>
      </c>
      <c r="AJ221" s="2"/>
      <c r="AK221" s="2" t="s">
        <v>58</v>
      </c>
      <c r="AM221" s="2" t="s">
        <v>59</v>
      </c>
      <c r="AP221" s="2" t="s">
        <v>60</v>
      </c>
      <c r="AQ221" s="2" t="s">
        <v>41</v>
      </c>
      <c r="AR221">
        <v>178000</v>
      </c>
      <c r="AS221" s="2" t="str">
        <f>_xlfn.IFNA(IF(VLOOKUP(all_resi[[#This Row],[No. Waybill]],settle_reconcile[No. Waybill],1,0)="","Recon","Recon"),"-")</f>
        <v>Recon</v>
      </c>
      <c r="AT221" s="2">
        <f>all_resi[[#This Row],[Nilai COD]]-all_resi[[#This Row],[COD Fee]]-all_resi[[#This Row],[Total Biaya Setelah Diskon]]</f>
        <v>195735</v>
      </c>
      <c r="AU221" s="2">
        <f>IF(all_resi[[#This Row],[Waktu Terima]]="","",_xlfn.DAYS(all_resi[[#This Row],[Waktu Terima]],all_resi[[#This Row],[Tanggal Pengiriman]]))</f>
        <v>6</v>
      </c>
    </row>
    <row r="222" spans="1:47" x14ac:dyDescent="0.25">
      <c r="A222" s="2" t="s">
        <v>6630</v>
      </c>
      <c r="B222" s="1">
        <v>46176</v>
      </c>
      <c r="C222" s="2" t="s">
        <v>42</v>
      </c>
      <c r="D222" s="2" t="s">
        <v>43</v>
      </c>
      <c r="E222" s="2" t="s">
        <v>44</v>
      </c>
      <c r="F222" s="2" t="s">
        <v>45</v>
      </c>
      <c r="G222" s="2" t="s">
        <v>46</v>
      </c>
      <c r="H222" s="2" t="s">
        <v>47</v>
      </c>
      <c r="I222" s="2" t="s">
        <v>2719</v>
      </c>
      <c r="J222" s="2" t="s">
        <v>12280</v>
      </c>
      <c r="K222" s="2" t="s">
        <v>265</v>
      </c>
      <c r="L222" s="2" t="s">
        <v>1460</v>
      </c>
      <c r="M222" s="2" t="s">
        <v>2720</v>
      </c>
      <c r="N222" s="2" t="s">
        <v>2721</v>
      </c>
      <c r="O222">
        <v>1</v>
      </c>
      <c r="P222" s="2" t="s">
        <v>53</v>
      </c>
      <c r="Q222">
        <v>100</v>
      </c>
      <c r="R222">
        <v>0</v>
      </c>
      <c r="S222" s="2" t="s">
        <v>54</v>
      </c>
      <c r="T222" s="2" t="s">
        <v>55</v>
      </c>
      <c r="U222" s="2" t="s">
        <v>79</v>
      </c>
      <c r="V222" s="2"/>
      <c r="W222">
        <v>50000</v>
      </c>
      <c r="X222">
        <v>0</v>
      </c>
      <c r="Y222">
        <v>0</v>
      </c>
      <c r="Z222">
        <v>50000</v>
      </c>
      <c r="AB222" s="2" t="s">
        <v>57</v>
      </c>
      <c r="AC222">
        <v>20000</v>
      </c>
      <c r="AD222">
        <v>30000</v>
      </c>
      <c r="AE222">
        <v>144000</v>
      </c>
      <c r="AF222">
        <v>2160</v>
      </c>
      <c r="AG222" s="2" t="s">
        <v>11422</v>
      </c>
      <c r="AH222" s="2" t="s">
        <v>149</v>
      </c>
      <c r="AI222" s="1">
        <v>46193</v>
      </c>
      <c r="AJ222" s="2"/>
      <c r="AK222" s="2" t="s">
        <v>67</v>
      </c>
      <c r="AM222" s="2" t="s">
        <v>59</v>
      </c>
      <c r="AP222" s="2" t="s">
        <v>60</v>
      </c>
      <c r="AQ222" s="2" t="s">
        <v>41</v>
      </c>
      <c r="AR222">
        <v>94000</v>
      </c>
      <c r="AS222" s="2" t="str">
        <f>_xlfn.IFNA(IF(VLOOKUP(all_resi[[#This Row],[No. Waybill]],settle_reconcile[No. Waybill],1,0)="","Recon","Recon"),"-")</f>
        <v>-</v>
      </c>
      <c r="AT222" s="2">
        <f>all_resi[[#This Row],[Nilai COD]]-all_resi[[#This Row],[COD Fee]]-all_resi[[#This Row],[Total Biaya Setelah Diskon]]</f>
        <v>111840</v>
      </c>
      <c r="AU222" s="2">
        <f>IF(all_resi[[#This Row],[Waktu Terima]]="","",_xlfn.DAYS(all_resi[[#This Row],[Waktu Terima]],all_resi[[#This Row],[Tanggal Pengiriman]]))</f>
        <v>17</v>
      </c>
    </row>
    <row r="223" spans="1:47" x14ac:dyDescent="0.25">
      <c r="A223" s="2" t="s">
        <v>6631</v>
      </c>
      <c r="B223" s="1">
        <v>46176</v>
      </c>
      <c r="C223" s="2" t="s">
        <v>42</v>
      </c>
      <c r="D223" s="2" t="s">
        <v>43</v>
      </c>
      <c r="E223" s="2" t="s">
        <v>44</v>
      </c>
      <c r="F223" s="2" t="s">
        <v>45</v>
      </c>
      <c r="G223" s="2" t="s">
        <v>46</v>
      </c>
      <c r="H223" s="2" t="s">
        <v>47</v>
      </c>
      <c r="I223" s="2" t="s">
        <v>2722</v>
      </c>
      <c r="J223" s="2" t="s">
        <v>12281</v>
      </c>
      <c r="K223" s="2" t="s">
        <v>203</v>
      </c>
      <c r="L223" s="2" t="s">
        <v>1548</v>
      </c>
      <c r="M223" s="2" t="s">
        <v>2723</v>
      </c>
      <c r="N223" s="2" t="s">
        <v>2724</v>
      </c>
      <c r="O223">
        <v>1</v>
      </c>
      <c r="P223" s="2" t="s">
        <v>53</v>
      </c>
      <c r="Q223">
        <v>100</v>
      </c>
      <c r="R223">
        <v>0</v>
      </c>
      <c r="S223" s="2" t="s">
        <v>54</v>
      </c>
      <c r="T223" s="2" t="s">
        <v>55</v>
      </c>
      <c r="U223" s="2" t="s">
        <v>147</v>
      </c>
      <c r="V223" s="2"/>
      <c r="W223">
        <v>14000</v>
      </c>
      <c r="X223">
        <v>0</v>
      </c>
      <c r="Y223">
        <v>0</v>
      </c>
      <c r="Z223">
        <v>14000</v>
      </c>
      <c r="AB223" s="2" t="s">
        <v>57</v>
      </c>
      <c r="AC223">
        <v>8000</v>
      </c>
      <c r="AD223">
        <v>6000</v>
      </c>
      <c r="AE223">
        <v>82500</v>
      </c>
      <c r="AF223">
        <v>1237.5</v>
      </c>
      <c r="AG223" s="2" t="s">
        <v>517</v>
      </c>
      <c r="AH223" s="2" t="s">
        <v>149</v>
      </c>
      <c r="AI223" s="1">
        <v>46181</v>
      </c>
      <c r="AJ223" s="2"/>
      <c r="AK223" s="2" t="s">
        <v>67</v>
      </c>
      <c r="AM223" s="2" t="s">
        <v>59</v>
      </c>
      <c r="AP223" s="2" t="s">
        <v>60</v>
      </c>
      <c r="AQ223" s="2" t="s">
        <v>41</v>
      </c>
      <c r="AR223">
        <v>68500</v>
      </c>
      <c r="AS223" s="2" t="str">
        <f>_xlfn.IFNA(IF(VLOOKUP(all_resi[[#This Row],[No. Waybill]],settle_reconcile[No. Waybill],1,0)="","Recon","Recon"),"-")</f>
        <v>-</v>
      </c>
      <c r="AT223" s="2">
        <f>all_resi[[#This Row],[Nilai COD]]-all_resi[[#This Row],[COD Fee]]-all_resi[[#This Row],[Total Biaya Setelah Diskon]]</f>
        <v>75262.5</v>
      </c>
      <c r="AU223" s="2">
        <f>IF(all_resi[[#This Row],[Waktu Terima]]="","",_xlfn.DAYS(all_resi[[#This Row],[Waktu Terima]],all_resi[[#This Row],[Tanggal Pengiriman]]))</f>
        <v>5</v>
      </c>
    </row>
    <row r="224" spans="1:47" x14ac:dyDescent="0.25">
      <c r="A224" s="2" t="s">
        <v>5939</v>
      </c>
      <c r="B224" s="1">
        <v>46176</v>
      </c>
      <c r="C224" s="2" t="s">
        <v>42</v>
      </c>
      <c r="D224" s="2" t="s">
        <v>43</v>
      </c>
      <c r="E224" s="2" t="s">
        <v>44</v>
      </c>
      <c r="F224" s="2" t="s">
        <v>45</v>
      </c>
      <c r="G224" s="2" t="s">
        <v>46</v>
      </c>
      <c r="H224" s="2" t="s">
        <v>47</v>
      </c>
      <c r="I224" s="2" t="s">
        <v>409</v>
      </c>
      <c r="J224" s="2" t="s">
        <v>12380</v>
      </c>
      <c r="K224" s="2" t="s">
        <v>183</v>
      </c>
      <c r="L224" s="2" t="s">
        <v>325</v>
      </c>
      <c r="M224" s="2" t="s">
        <v>410</v>
      </c>
      <c r="N224" s="2" t="s">
        <v>411</v>
      </c>
      <c r="O224">
        <v>1</v>
      </c>
      <c r="P224" s="2" t="s">
        <v>53</v>
      </c>
      <c r="Q224">
        <v>100</v>
      </c>
      <c r="R224">
        <v>0</v>
      </c>
      <c r="S224" s="2" t="s">
        <v>54</v>
      </c>
      <c r="T224" s="2" t="s">
        <v>55</v>
      </c>
      <c r="U224" s="2" t="s">
        <v>412</v>
      </c>
      <c r="V224" s="2"/>
      <c r="W224">
        <v>68000</v>
      </c>
      <c r="X224">
        <v>0</v>
      </c>
      <c r="Y224">
        <v>0</v>
      </c>
      <c r="Z224">
        <v>68000</v>
      </c>
      <c r="AB224" s="2" t="s">
        <v>57</v>
      </c>
      <c r="AC224">
        <v>27200</v>
      </c>
      <c r="AD224">
        <v>40800</v>
      </c>
      <c r="AE224">
        <v>182000</v>
      </c>
      <c r="AF224">
        <v>2730</v>
      </c>
      <c r="AG224" s="2" t="s">
        <v>409</v>
      </c>
      <c r="AH224" s="2"/>
      <c r="AI224" s="1">
        <v>46180</v>
      </c>
      <c r="AJ224" s="2"/>
      <c r="AK224" s="2" t="s">
        <v>58</v>
      </c>
      <c r="AM224" s="2" t="s">
        <v>59</v>
      </c>
      <c r="AP224" s="2" t="s">
        <v>60</v>
      </c>
      <c r="AQ224" s="2" t="s">
        <v>41</v>
      </c>
      <c r="AR224">
        <v>114000</v>
      </c>
      <c r="AS224" s="2" t="str">
        <f>_xlfn.IFNA(IF(VLOOKUP(all_resi[[#This Row],[No. Waybill]],settle_reconcile[No. Waybill],1,0)="","Recon","Recon"),"-")</f>
        <v>Recon</v>
      </c>
      <c r="AT224" s="2">
        <f>all_resi[[#This Row],[Nilai COD]]-all_resi[[#This Row],[COD Fee]]-all_resi[[#This Row],[Total Biaya Setelah Diskon]]</f>
        <v>138470</v>
      </c>
      <c r="AU224" s="2">
        <f>IF(all_resi[[#This Row],[Waktu Terima]]="","",_xlfn.DAYS(all_resi[[#This Row],[Waktu Terima]],all_resi[[#This Row],[Tanggal Pengiriman]]))</f>
        <v>4</v>
      </c>
    </row>
    <row r="225" spans="1:47" x14ac:dyDescent="0.25">
      <c r="A225" s="2" t="s">
        <v>6307</v>
      </c>
      <c r="B225" s="1">
        <v>46176</v>
      </c>
      <c r="C225" s="2" t="s">
        <v>42</v>
      </c>
      <c r="D225" s="2" t="s">
        <v>43</v>
      </c>
      <c r="E225" s="2" t="s">
        <v>44</v>
      </c>
      <c r="F225" s="2" t="s">
        <v>45</v>
      </c>
      <c r="G225" s="2" t="s">
        <v>46</v>
      </c>
      <c r="H225" s="2" t="s">
        <v>80</v>
      </c>
      <c r="I225" s="2" t="s">
        <v>1734</v>
      </c>
      <c r="J225" s="2" t="s">
        <v>12386</v>
      </c>
      <c r="K225" s="2" t="s">
        <v>137</v>
      </c>
      <c r="L225" s="2" t="s">
        <v>1735</v>
      </c>
      <c r="M225" s="2" t="s">
        <v>1736</v>
      </c>
      <c r="N225" s="2" t="s">
        <v>1737</v>
      </c>
      <c r="O225">
        <v>1</v>
      </c>
      <c r="P225" s="2" t="s">
        <v>53</v>
      </c>
      <c r="Q225">
        <v>100</v>
      </c>
      <c r="R225">
        <v>0</v>
      </c>
      <c r="S225" s="2" t="s">
        <v>54</v>
      </c>
      <c r="T225" s="2" t="s">
        <v>55</v>
      </c>
      <c r="U225" s="2" t="s">
        <v>86</v>
      </c>
      <c r="V225" s="2"/>
      <c r="W225">
        <v>29000</v>
      </c>
      <c r="X225">
        <v>0</v>
      </c>
      <c r="Y225">
        <v>0</v>
      </c>
      <c r="Z225">
        <v>29000</v>
      </c>
      <c r="AB225" s="2" t="s">
        <v>57</v>
      </c>
      <c r="AC225">
        <v>20000</v>
      </c>
      <c r="AD225">
        <v>9000</v>
      </c>
      <c r="AE225">
        <v>91000</v>
      </c>
      <c r="AF225">
        <v>1365</v>
      </c>
      <c r="AG225" s="2" t="s">
        <v>1738</v>
      </c>
      <c r="AH225" s="2" t="s">
        <v>149</v>
      </c>
      <c r="AI225" s="1">
        <v>46184</v>
      </c>
      <c r="AJ225" s="2" t="s">
        <v>87</v>
      </c>
      <c r="AK225" s="2" t="s">
        <v>67</v>
      </c>
      <c r="AM225" s="2" t="s">
        <v>59</v>
      </c>
      <c r="AP225" s="2" t="s">
        <v>60</v>
      </c>
      <c r="AQ225" s="2" t="s">
        <v>41</v>
      </c>
      <c r="AR225">
        <v>62000</v>
      </c>
      <c r="AS225" s="2" t="str">
        <f>_xlfn.IFNA(IF(VLOOKUP(all_resi[[#This Row],[No. Waybill]],settle_reconcile[No. Waybill],1,0)="","Recon","Recon"),"-")</f>
        <v>-</v>
      </c>
      <c r="AT225" s="2">
        <f>all_resi[[#This Row],[Nilai COD]]-all_resi[[#This Row],[COD Fee]]-all_resi[[#This Row],[Total Biaya Setelah Diskon]]</f>
        <v>80635</v>
      </c>
      <c r="AU225" s="2">
        <f>IF(all_resi[[#This Row],[Waktu Terima]]="","",_xlfn.DAYS(all_resi[[#This Row],[Waktu Terima]],all_resi[[#This Row],[Tanggal Pengiriman]]))</f>
        <v>8</v>
      </c>
    </row>
    <row r="226" spans="1:47" x14ac:dyDescent="0.25">
      <c r="A226" s="2" t="s">
        <v>6383</v>
      </c>
      <c r="B226" s="1">
        <v>46176</v>
      </c>
      <c r="C226" s="2" t="s">
        <v>42</v>
      </c>
      <c r="D226" s="2" t="s">
        <v>43</v>
      </c>
      <c r="E226" s="2" t="s">
        <v>44</v>
      </c>
      <c r="F226" s="2" t="s">
        <v>45</v>
      </c>
      <c r="G226" s="2" t="s">
        <v>46</v>
      </c>
      <c r="H226" s="2" t="s">
        <v>47</v>
      </c>
      <c r="I226" s="2" t="s">
        <v>1977</v>
      </c>
      <c r="J226" s="2" t="s">
        <v>12379</v>
      </c>
      <c r="K226" s="2" t="s">
        <v>126</v>
      </c>
      <c r="L226" s="2" t="s">
        <v>1109</v>
      </c>
      <c r="M226" s="2" t="s">
        <v>1978</v>
      </c>
      <c r="N226" s="2" t="s">
        <v>1979</v>
      </c>
      <c r="O226">
        <v>1</v>
      </c>
      <c r="P226" s="2" t="s">
        <v>53</v>
      </c>
      <c r="Q226">
        <v>100</v>
      </c>
      <c r="R226">
        <v>0</v>
      </c>
      <c r="S226" s="2" t="s">
        <v>54</v>
      </c>
      <c r="T226" s="2" t="s">
        <v>55</v>
      </c>
      <c r="U226" s="2" t="s">
        <v>1980</v>
      </c>
      <c r="V226" s="2"/>
      <c r="W226">
        <v>60000</v>
      </c>
      <c r="X226">
        <v>0</v>
      </c>
      <c r="Y226">
        <v>0</v>
      </c>
      <c r="Z226">
        <v>60000</v>
      </c>
      <c r="AB226" s="2" t="s">
        <v>57</v>
      </c>
      <c r="AC226">
        <v>24000</v>
      </c>
      <c r="AD226">
        <v>36000</v>
      </c>
      <c r="AE226">
        <v>237000</v>
      </c>
      <c r="AF226">
        <v>3555</v>
      </c>
      <c r="AG226" s="2" t="s">
        <v>1977</v>
      </c>
      <c r="AH226" s="2"/>
      <c r="AI226" s="1">
        <v>46182</v>
      </c>
      <c r="AJ226" s="2"/>
      <c r="AK226" s="2" t="s">
        <v>58</v>
      </c>
      <c r="AM226" s="2" t="s">
        <v>59</v>
      </c>
      <c r="AP226" s="2" t="s">
        <v>60</v>
      </c>
      <c r="AQ226" s="2" t="s">
        <v>41</v>
      </c>
      <c r="AR226">
        <v>177000</v>
      </c>
      <c r="AS226" s="2" t="str">
        <f>_xlfn.IFNA(IF(VLOOKUP(all_resi[[#This Row],[No. Waybill]],settle_reconcile[No. Waybill],1,0)="","Recon","Recon"),"-")</f>
        <v>Recon</v>
      </c>
      <c r="AT226" s="2">
        <f>all_resi[[#This Row],[Nilai COD]]-all_resi[[#This Row],[COD Fee]]-all_resi[[#This Row],[Total Biaya Setelah Diskon]]</f>
        <v>197445</v>
      </c>
      <c r="AU226" s="2">
        <f>IF(all_resi[[#This Row],[Waktu Terima]]="","",_xlfn.DAYS(all_resi[[#This Row],[Waktu Terima]],all_resi[[#This Row],[Tanggal Pengiriman]]))</f>
        <v>6</v>
      </c>
    </row>
    <row r="227" spans="1:47" x14ac:dyDescent="0.25">
      <c r="A227" s="2" t="s">
        <v>6613</v>
      </c>
      <c r="B227" s="1">
        <v>46176</v>
      </c>
      <c r="C227" s="2" t="s">
        <v>42</v>
      </c>
      <c r="D227" s="2" t="s">
        <v>43</v>
      </c>
      <c r="E227" s="2" t="s">
        <v>44</v>
      </c>
      <c r="F227" s="2" t="s">
        <v>45</v>
      </c>
      <c r="G227" s="2" t="s">
        <v>46</v>
      </c>
      <c r="H227" s="2" t="s">
        <v>47</v>
      </c>
      <c r="I227" s="2" t="s">
        <v>2669</v>
      </c>
      <c r="J227" s="2" t="s">
        <v>12292</v>
      </c>
      <c r="K227" s="2" t="s">
        <v>171</v>
      </c>
      <c r="L227" s="2" t="s">
        <v>172</v>
      </c>
      <c r="M227" s="2" t="s">
        <v>173</v>
      </c>
      <c r="N227" s="2" t="s">
        <v>2670</v>
      </c>
      <c r="O227">
        <v>1</v>
      </c>
      <c r="P227" s="2" t="s">
        <v>53</v>
      </c>
      <c r="Q227">
        <v>100</v>
      </c>
      <c r="R227">
        <v>0</v>
      </c>
      <c r="S227" s="2" t="s">
        <v>54</v>
      </c>
      <c r="T227" s="2" t="s">
        <v>55</v>
      </c>
      <c r="U227" s="2" t="s">
        <v>79</v>
      </c>
      <c r="V227" s="2"/>
      <c r="W227">
        <v>30000</v>
      </c>
      <c r="X227">
        <v>0</v>
      </c>
      <c r="Y227">
        <v>0</v>
      </c>
      <c r="Z227">
        <v>30000</v>
      </c>
      <c r="AB227" s="2" t="s">
        <v>57</v>
      </c>
      <c r="AC227">
        <v>12000</v>
      </c>
      <c r="AD227">
        <v>18000</v>
      </c>
      <c r="AE227">
        <v>107000</v>
      </c>
      <c r="AF227">
        <v>1605</v>
      </c>
      <c r="AG227" s="2" t="s">
        <v>2669</v>
      </c>
      <c r="AH227" s="2"/>
      <c r="AI227" s="1">
        <v>46180</v>
      </c>
      <c r="AJ227" s="2"/>
      <c r="AK227" s="2" t="s">
        <v>58</v>
      </c>
      <c r="AM227" s="2" t="s">
        <v>59</v>
      </c>
      <c r="AP227" s="2" t="s">
        <v>60</v>
      </c>
      <c r="AQ227" s="2" t="s">
        <v>41</v>
      </c>
      <c r="AR227">
        <v>77000</v>
      </c>
      <c r="AS227" s="2" t="str">
        <f>_xlfn.IFNA(IF(VLOOKUP(all_resi[[#This Row],[No. Waybill]],settle_reconcile[No. Waybill],1,0)="","Recon","Recon"),"-")</f>
        <v>Recon</v>
      </c>
      <c r="AT227" s="2">
        <f>all_resi[[#This Row],[Nilai COD]]-all_resi[[#This Row],[COD Fee]]-all_resi[[#This Row],[Total Biaya Setelah Diskon]]</f>
        <v>87395</v>
      </c>
      <c r="AU227" s="2">
        <f>IF(all_resi[[#This Row],[Waktu Terima]]="","",_xlfn.DAYS(all_resi[[#This Row],[Waktu Terima]],all_resi[[#This Row],[Tanggal Pengiriman]]))</f>
        <v>4</v>
      </c>
    </row>
    <row r="228" spans="1:47" x14ac:dyDescent="0.25">
      <c r="A228" s="2" t="s">
        <v>6171</v>
      </c>
      <c r="B228" s="1">
        <v>46177</v>
      </c>
      <c r="C228" s="2" t="s">
        <v>42</v>
      </c>
      <c r="D228" s="2" t="s">
        <v>43</v>
      </c>
      <c r="E228" s="2" t="s">
        <v>44</v>
      </c>
      <c r="F228" s="2" t="s">
        <v>45</v>
      </c>
      <c r="G228" s="2" t="s">
        <v>46</v>
      </c>
      <c r="H228" s="2" t="s">
        <v>47</v>
      </c>
      <c r="I228" s="2" t="s">
        <v>1274</v>
      </c>
      <c r="J228" s="2" t="s">
        <v>12457</v>
      </c>
      <c r="K228" s="2" t="s">
        <v>49</v>
      </c>
      <c r="L228" s="2" t="s">
        <v>50</v>
      </c>
      <c r="M228" s="2" t="s">
        <v>51</v>
      </c>
      <c r="N228" s="2" t="s">
        <v>1275</v>
      </c>
      <c r="O228">
        <v>1</v>
      </c>
      <c r="P228" s="2" t="s">
        <v>53</v>
      </c>
      <c r="Q228">
        <v>100</v>
      </c>
      <c r="R228">
        <v>0</v>
      </c>
      <c r="S228" s="2" t="s">
        <v>54</v>
      </c>
      <c r="T228" s="2" t="s">
        <v>55</v>
      </c>
      <c r="U228" s="2" t="s">
        <v>529</v>
      </c>
      <c r="V228" s="2"/>
      <c r="W228">
        <v>63000</v>
      </c>
      <c r="X228">
        <v>0</v>
      </c>
      <c r="Y228">
        <v>0</v>
      </c>
      <c r="Z228">
        <v>63000</v>
      </c>
      <c r="AB228" s="2" t="s">
        <v>57</v>
      </c>
      <c r="AC228">
        <v>25200</v>
      </c>
      <c r="AD228">
        <v>37800</v>
      </c>
      <c r="AE228">
        <v>173000</v>
      </c>
      <c r="AF228">
        <v>2595</v>
      </c>
      <c r="AG228" s="2" t="s">
        <v>1274</v>
      </c>
      <c r="AH228" s="2"/>
      <c r="AI228" s="1">
        <v>46181</v>
      </c>
      <c r="AJ228" s="2"/>
      <c r="AK228" s="2" t="s">
        <v>58</v>
      </c>
      <c r="AM228" s="2" t="s">
        <v>59</v>
      </c>
      <c r="AP228" s="2" t="s">
        <v>60</v>
      </c>
      <c r="AQ228" s="2" t="s">
        <v>41</v>
      </c>
      <c r="AR228">
        <v>110000</v>
      </c>
      <c r="AS228" s="2" t="str">
        <f>_xlfn.IFNA(IF(VLOOKUP(all_resi[[#This Row],[No. Waybill]],settle_reconcile[No. Waybill],1,0)="","Recon","Recon"),"-")</f>
        <v>Recon</v>
      </c>
      <c r="AT228" s="2">
        <f>all_resi[[#This Row],[Nilai COD]]-all_resi[[#This Row],[COD Fee]]-all_resi[[#This Row],[Total Biaya Setelah Diskon]]</f>
        <v>132605</v>
      </c>
      <c r="AU228" s="2">
        <f>IF(all_resi[[#This Row],[Waktu Terima]]="","",_xlfn.DAYS(all_resi[[#This Row],[Waktu Terima]],all_resi[[#This Row],[Tanggal Pengiriman]]))</f>
        <v>4</v>
      </c>
    </row>
    <row r="229" spans="1:47" x14ac:dyDescent="0.25">
      <c r="A229" s="2" t="s">
        <v>6352</v>
      </c>
      <c r="B229" s="1">
        <v>46177</v>
      </c>
      <c r="C229" s="2" t="s">
        <v>42</v>
      </c>
      <c r="D229" s="2" t="s">
        <v>43</v>
      </c>
      <c r="E229" s="2" t="s">
        <v>44</v>
      </c>
      <c r="F229" s="2" t="s">
        <v>45</v>
      </c>
      <c r="G229" s="2" t="s">
        <v>46</v>
      </c>
      <c r="H229" s="2" t="s">
        <v>80</v>
      </c>
      <c r="I229" s="2" t="s">
        <v>1886</v>
      </c>
      <c r="J229" s="2" t="s">
        <v>12459</v>
      </c>
      <c r="K229" s="2" t="s">
        <v>126</v>
      </c>
      <c r="L229" s="2" t="s">
        <v>127</v>
      </c>
      <c r="M229" s="2" t="s">
        <v>730</v>
      </c>
      <c r="N229" s="2" t="s">
        <v>1887</v>
      </c>
      <c r="O229">
        <v>1</v>
      </c>
      <c r="P229" s="2" t="s">
        <v>53</v>
      </c>
      <c r="Q229">
        <v>100</v>
      </c>
      <c r="R229">
        <v>0</v>
      </c>
      <c r="S229" s="2" t="s">
        <v>54</v>
      </c>
      <c r="T229" s="2" t="s">
        <v>55</v>
      </c>
      <c r="U229" s="2" t="s">
        <v>86</v>
      </c>
      <c r="V229" s="2"/>
      <c r="W229">
        <v>60000</v>
      </c>
      <c r="X229">
        <v>0</v>
      </c>
      <c r="Y229">
        <v>0</v>
      </c>
      <c r="Z229">
        <v>60000</v>
      </c>
      <c r="AB229" s="2" t="s">
        <v>57</v>
      </c>
      <c r="AC229">
        <v>24000</v>
      </c>
      <c r="AD229">
        <v>36000</v>
      </c>
      <c r="AE229">
        <v>138000</v>
      </c>
      <c r="AF229">
        <v>2070</v>
      </c>
      <c r="AG229" s="2" t="s">
        <v>148</v>
      </c>
      <c r="AH229" s="2" t="s">
        <v>149</v>
      </c>
      <c r="AI229" s="1">
        <v>46201</v>
      </c>
      <c r="AJ229" s="2" t="s">
        <v>87</v>
      </c>
      <c r="AK229" s="2" t="s">
        <v>67</v>
      </c>
      <c r="AM229" s="2" t="s">
        <v>59</v>
      </c>
      <c r="AP229" s="2" t="s">
        <v>60</v>
      </c>
      <c r="AQ229" s="2" t="s">
        <v>41</v>
      </c>
      <c r="AR229">
        <v>78000</v>
      </c>
      <c r="AS229" s="2" t="str">
        <f>_xlfn.IFNA(IF(VLOOKUP(all_resi[[#This Row],[No. Waybill]],settle_reconcile[No. Waybill],1,0)="","Recon","Recon"),"-")</f>
        <v>-</v>
      </c>
      <c r="AT229" s="2">
        <f>all_resi[[#This Row],[Nilai COD]]-all_resi[[#This Row],[COD Fee]]-all_resi[[#This Row],[Total Biaya Setelah Diskon]]</f>
        <v>99930</v>
      </c>
      <c r="AU229" s="2">
        <f>IF(all_resi[[#This Row],[Waktu Terima]]="","",_xlfn.DAYS(all_resi[[#This Row],[Waktu Terima]],all_resi[[#This Row],[Tanggal Pengiriman]]))</f>
        <v>24</v>
      </c>
    </row>
    <row r="230" spans="1:47" x14ac:dyDescent="0.25">
      <c r="A230" s="2" t="s">
        <v>6234</v>
      </c>
      <c r="B230" s="1">
        <v>46177</v>
      </c>
      <c r="C230" s="2" t="s">
        <v>42</v>
      </c>
      <c r="D230" s="2" t="s">
        <v>43</v>
      </c>
      <c r="E230" s="2" t="s">
        <v>44</v>
      </c>
      <c r="F230" s="2" t="s">
        <v>45</v>
      </c>
      <c r="G230" s="2" t="s">
        <v>46</v>
      </c>
      <c r="H230" s="2" t="s">
        <v>47</v>
      </c>
      <c r="I230" s="2" t="s">
        <v>1495</v>
      </c>
      <c r="J230" s="2" t="s">
        <v>12397</v>
      </c>
      <c r="K230" s="2" t="s">
        <v>100</v>
      </c>
      <c r="L230" s="2" t="s">
        <v>1496</v>
      </c>
      <c r="M230" s="2" t="s">
        <v>1497</v>
      </c>
      <c r="N230" s="2" t="s">
        <v>1498</v>
      </c>
      <c r="O230">
        <v>1</v>
      </c>
      <c r="P230" s="2" t="s">
        <v>53</v>
      </c>
      <c r="Q230">
        <v>100</v>
      </c>
      <c r="R230">
        <v>0</v>
      </c>
      <c r="S230" s="2" t="s">
        <v>54</v>
      </c>
      <c r="T230" s="2" t="s">
        <v>55</v>
      </c>
      <c r="U230" s="2" t="s">
        <v>764</v>
      </c>
      <c r="V230" s="2"/>
      <c r="W230">
        <v>23000</v>
      </c>
      <c r="X230">
        <v>0</v>
      </c>
      <c r="Y230">
        <v>0</v>
      </c>
      <c r="Z230">
        <v>23000</v>
      </c>
      <c r="AB230" s="2" t="s">
        <v>57</v>
      </c>
      <c r="AC230">
        <v>17000</v>
      </c>
      <c r="AD230">
        <v>6000</v>
      </c>
      <c r="AE230">
        <v>66450</v>
      </c>
      <c r="AF230">
        <v>996.75</v>
      </c>
      <c r="AG230" s="2" t="s">
        <v>1495</v>
      </c>
      <c r="AH230" s="2"/>
      <c r="AI230" s="1">
        <v>46179</v>
      </c>
      <c r="AJ230" s="2"/>
      <c r="AK230" s="2" t="s">
        <v>58</v>
      </c>
      <c r="AM230" s="2" t="s">
        <v>59</v>
      </c>
      <c r="AP230" s="2" t="s">
        <v>60</v>
      </c>
      <c r="AQ230" s="2" t="s">
        <v>41</v>
      </c>
      <c r="AR230">
        <v>43450</v>
      </c>
      <c r="AS230" s="2" t="str">
        <f>_xlfn.IFNA(IF(VLOOKUP(all_resi[[#This Row],[No. Waybill]],settle_reconcile[No. Waybill],1,0)="","Recon","Recon"),"-")</f>
        <v>Recon</v>
      </c>
      <c r="AT230" s="2">
        <f>all_resi[[#This Row],[Nilai COD]]-all_resi[[#This Row],[COD Fee]]-all_resi[[#This Row],[Total Biaya Setelah Diskon]]</f>
        <v>59453.25</v>
      </c>
      <c r="AU230" s="2">
        <f>IF(all_resi[[#This Row],[Waktu Terima]]="","",_xlfn.DAYS(all_resi[[#This Row],[Waktu Terima]],all_resi[[#This Row],[Tanggal Pengiriman]]))</f>
        <v>2</v>
      </c>
    </row>
    <row r="231" spans="1:47" x14ac:dyDescent="0.25">
      <c r="A231" s="2" t="s">
        <v>6179</v>
      </c>
      <c r="B231" s="1">
        <v>46177</v>
      </c>
      <c r="C231" s="2" t="s">
        <v>42</v>
      </c>
      <c r="D231" s="2" t="s">
        <v>43</v>
      </c>
      <c r="E231" s="2" t="s">
        <v>44</v>
      </c>
      <c r="F231" s="2" t="s">
        <v>45</v>
      </c>
      <c r="G231" s="2" t="s">
        <v>46</v>
      </c>
      <c r="H231" s="2" t="s">
        <v>80</v>
      </c>
      <c r="I231" s="2" t="s">
        <v>1302</v>
      </c>
      <c r="J231" s="2" t="s">
        <v>12432</v>
      </c>
      <c r="K231" s="2" t="s">
        <v>75</v>
      </c>
      <c r="L231" s="2" t="s">
        <v>355</v>
      </c>
      <c r="M231" s="2" t="s">
        <v>355</v>
      </c>
      <c r="N231" s="2" t="s">
        <v>1303</v>
      </c>
      <c r="O231">
        <v>1</v>
      </c>
      <c r="P231" s="2" t="s">
        <v>53</v>
      </c>
      <c r="Q231">
        <v>100</v>
      </c>
      <c r="R231">
        <v>0</v>
      </c>
      <c r="S231" s="2" t="s">
        <v>54</v>
      </c>
      <c r="T231" s="2" t="s">
        <v>55</v>
      </c>
      <c r="U231" s="2" t="s">
        <v>86</v>
      </c>
      <c r="V231" s="2"/>
      <c r="W231">
        <v>60000</v>
      </c>
      <c r="X231">
        <v>0</v>
      </c>
      <c r="Y231">
        <v>0</v>
      </c>
      <c r="Z231">
        <v>60000</v>
      </c>
      <c r="AB231" s="2" t="s">
        <v>57</v>
      </c>
      <c r="AC231">
        <v>24000</v>
      </c>
      <c r="AD231">
        <v>36000</v>
      </c>
      <c r="AE231">
        <v>106000</v>
      </c>
      <c r="AF231">
        <v>1590</v>
      </c>
      <c r="AG231" s="2" t="s">
        <v>1302</v>
      </c>
      <c r="AH231" s="2"/>
      <c r="AI231" s="1">
        <v>46181</v>
      </c>
      <c r="AJ231" s="2" t="s">
        <v>87</v>
      </c>
      <c r="AK231" s="2" t="s">
        <v>58</v>
      </c>
      <c r="AM231" s="2" t="s">
        <v>59</v>
      </c>
      <c r="AP231" s="2" t="s">
        <v>60</v>
      </c>
      <c r="AQ231" s="2" t="s">
        <v>41</v>
      </c>
      <c r="AR231">
        <v>46000</v>
      </c>
      <c r="AS231" s="2" t="str">
        <f>_xlfn.IFNA(IF(VLOOKUP(all_resi[[#This Row],[No. Waybill]],settle_reconcile[No. Waybill],1,0)="","Recon","Recon"),"-")</f>
        <v>Recon</v>
      </c>
      <c r="AT231" s="2">
        <f>all_resi[[#This Row],[Nilai COD]]-all_resi[[#This Row],[COD Fee]]-all_resi[[#This Row],[Total Biaya Setelah Diskon]]</f>
        <v>68410</v>
      </c>
      <c r="AU231" s="2">
        <f>IF(all_resi[[#This Row],[Waktu Terima]]="","",_xlfn.DAYS(all_resi[[#This Row],[Waktu Terima]],all_resi[[#This Row],[Tanggal Pengiriman]]))</f>
        <v>4</v>
      </c>
    </row>
    <row r="232" spans="1:47" x14ac:dyDescent="0.25">
      <c r="A232" s="2" t="s">
        <v>6458</v>
      </c>
      <c r="B232" s="1">
        <v>46177</v>
      </c>
      <c r="C232" s="2" t="s">
        <v>42</v>
      </c>
      <c r="D232" s="2" t="s">
        <v>43</v>
      </c>
      <c r="E232" s="2" t="s">
        <v>44</v>
      </c>
      <c r="F232" s="2" t="s">
        <v>45</v>
      </c>
      <c r="G232" s="2" t="s">
        <v>46</v>
      </c>
      <c r="H232" s="2" t="s">
        <v>80</v>
      </c>
      <c r="I232" s="2" t="s">
        <v>2217</v>
      </c>
      <c r="J232" s="2" t="s">
        <v>12401</v>
      </c>
      <c r="K232" s="2" t="s">
        <v>177</v>
      </c>
      <c r="L232" s="2" t="s">
        <v>1006</v>
      </c>
      <c r="M232" s="2" t="s">
        <v>2218</v>
      </c>
      <c r="N232" s="2" t="s">
        <v>2219</v>
      </c>
      <c r="O232">
        <v>1</v>
      </c>
      <c r="P232" s="2" t="s">
        <v>53</v>
      </c>
      <c r="Q232">
        <v>100</v>
      </c>
      <c r="R232">
        <v>0</v>
      </c>
      <c r="S232" s="2" t="s">
        <v>54</v>
      </c>
      <c r="T232" s="2" t="s">
        <v>55</v>
      </c>
      <c r="U232" s="2" t="s">
        <v>86</v>
      </c>
      <c r="V232" s="2"/>
      <c r="W232">
        <v>114000</v>
      </c>
      <c r="X232">
        <v>0</v>
      </c>
      <c r="Y232">
        <v>0</v>
      </c>
      <c r="Z232">
        <v>114000</v>
      </c>
      <c r="AB232" s="2" t="s">
        <v>57</v>
      </c>
      <c r="AC232">
        <v>45600</v>
      </c>
      <c r="AD232">
        <v>68400</v>
      </c>
      <c r="AE232">
        <v>177000</v>
      </c>
      <c r="AF232">
        <v>2655</v>
      </c>
      <c r="AG232" s="2" t="s">
        <v>10708</v>
      </c>
      <c r="AH232" s="2" t="s">
        <v>149</v>
      </c>
      <c r="AI232" s="1">
        <v>46192</v>
      </c>
      <c r="AJ232" s="2" t="s">
        <v>87</v>
      </c>
      <c r="AK232" s="2" t="s">
        <v>67</v>
      </c>
      <c r="AM232" s="2" t="s">
        <v>59</v>
      </c>
      <c r="AP232" s="2" t="s">
        <v>60</v>
      </c>
      <c r="AQ232" s="2" t="s">
        <v>41</v>
      </c>
      <c r="AR232">
        <v>63000</v>
      </c>
      <c r="AS232" s="2" t="str">
        <f>_xlfn.IFNA(IF(VLOOKUP(all_resi[[#This Row],[No. Waybill]],settle_reconcile[No. Waybill],1,0)="","Recon","Recon"),"-")</f>
        <v>-</v>
      </c>
      <c r="AT232" s="2">
        <f>all_resi[[#This Row],[Nilai COD]]-all_resi[[#This Row],[COD Fee]]-all_resi[[#This Row],[Total Biaya Setelah Diskon]]</f>
        <v>105945</v>
      </c>
      <c r="AU232" s="2">
        <f>IF(all_resi[[#This Row],[Waktu Terima]]="","",_xlfn.DAYS(all_resi[[#This Row],[Waktu Terima]],all_resi[[#This Row],[Tanggal Pengiriman]]))</f>
        <v>15</v>
      </c>
    </row>
    <row r="233" spans="1:47" x14ac:dyDescent="0.25">
      <c r="A233" s="2" t="s">
        <v>6081</v>
      </c>
      <c r="B233" s="1">
        <v>46177</v>
      </c>
      <c r="C233" s="2" t="s">
        <v>42</v>
      </c>
      <c r="D233" s="2" t="s">
        <v>43</v>
      </c>
      <c r="E233" s="2" t="s">
        <v>44</v>
      </c>
      <c r="F233" s="2" t="s">
        <v>45</v>
      </c>
      <c r="G233" s="2" t="s">
        <v>46</v>
      </c>
      <c r="H233" s="2" t="s">
        <v>47</v>
      </c>
      <c r="I233" s="2" t="s">
        <v>964</v>
      </c>
      <c r="J233" s="2" t="s">
        <v>12533</v>
      </c>
      <c r="K233" s="2" t="s">
        <v>126</v>
      </c>
      <c r="L233" s="2" t="s">
        <v>161</v>
      </c>
      <c r="M233" s="2" t="s">
        <v>476</v>
      </c>
      <c r="N233" s="2" t="s">
        <v>965</v>
      </c>
      <c r="O233">
        <v>1</v>
      </c>
      <c r="P233" s="2" t="s">
        <v>53</v>
      </c>
      <c r="Q233">
        <v>100</v>
      </c>
      <c r="R233">
        <v>0</v>
      </c>
      <c r="S233" s="2" t="s">
        <v>54</v>
      </c>
      <c r="T233" s="2" t="s">
        <v>55</v>
      </c>
      <c r="U233" s="2" t="s">
        <v>877</v>
      </c>
      <c r="V233" s="2"/>
      <c r="W233">
        <v>74000</v>
      </c>
      <c r="X233">
        <v>0</v>
      </c>
      <c r="Y233">
        <v>0</v>
      </c>
      <c r="Z233">
        <v>74000</v>
      </c>
      <c r="AB233" s="2" t="s">
        <v>57</v>
      </c>
      <c r="AC233">
        <v>29600</v>
      </c>
      <c r="AD233">
        <v>44400</v>
      </c>
      <c r="AE233">
        <v>208000</v>
      </c>
      <c r="AF233">
        <v>3120</v>
      </c>
      <c r="AG233" s="2" t="s">
        <v>964</v>
      </c>
      <c r="AH233" s="2"/>
      <c r="AI233" s="1">
        <v>46189</v>
      </c>
      <c r="AJ233" s="2"/>
      <c r="AK233" s="2" t="s">
        <v>58</v>
      </c>
      <c r="AM233" s="2" t="s">
        <v>59</v>
      </c>
      <c r="AP233" s="2" t="s">
        <v>60</v>
      </c>
      <c r="AQ233" s="2" t="s">
        <v>41</v>
      </c>
      <c r="AR233">
        <v>134000</v>
      </c>
      <c r="AS233" s="2" t="str">
        <f>_xlfn.IFNA(IF(VLOOKUP(all_resi[[#This Row],[No. Waybill]],settle_reconcile[No. Waybill],1,0)="","Recon","Recon"),"-")</f>
        <v>Recon</v>
      </c>
      <c r="AT233" s="2">
        <f>all_resi[[#This Row],[Nilai COD]]-all_resi[[#This Row],[COD Fee]]-all_resi[[#This Row],[Total Biaya Setelah Diskon]]</f>
        <v>160480</v>
      </c>
      <c r="AU233" s="2">
        <f>IF(all_resi[[#This Row],[Waktu Terima]]="","",_xlfn.DAYS(all_resi[[#This Row],[Waktu Terima]],all_resi[[#This Row],[Tanggal Pengiriman]]))</f>
        <v>12</v>
      </c>
    </row>
    <row r="234" spans="1:47" x14ac:dyDescent="0.25">
      <c r="A234" s="2" t="s">
        <v>6131</v>
      </c>
      <c r="B234" s="1">
        <v>46177</v>
      </c>
      <c r="C234" s="2" t="s">
        <v>42</v>
      </c>
      <c r="D234" s="2" t="s">
        <v>43</v>
      </c>
      <c r="E234" s="2" t="s">
        <v>44</v>
      </c>
      <c r="F234" s="2" t="s">
        <v>45</v>
      </c>
      <c r="G234" s="2" t="s">
        <v>46</v>
      </c>
      <c r="H234" s="2" t="s">
        <v>47</v>
      </c>
      <c r="I234" s="2" t="s">
        <v>1137</v>
      </c>
      <c r="J234" s="2" t="s">
        <v>12417</v>
      </c>
      <c r="K234" s="2" t="s">
        <v>132</v>
      </c>
      <c r="L234" s="2" t="s">
        <v>1138</v>
      </c>
      <c r="M234" s="2" t="s">
        <v>1139</v>
      </c>
      <c r="N234" s="2" t="s">
        <v>1140</v>
      </c>
      <c r="O234">
        <v>1</v>
      </c>
      <c r="P234" s="2" t="s">
        <v>53</v>
      </c>
      <c r="Q234">
        <v>100</v>
      </c>
      <c r="R234">
        <v>0</v>
      </c>
      <c r="S234" s="2" t="s">
        <v>54</v>
      </c>
      <c r="T234" s="2" t="s">
        <v>55</v>
      </c>
      <c r="U234" s="2" t="s">
        <v>250</v>
      </c>
      <c r="V234" s="2"/>
      <c r="W234">
        <v>37000</v>
      </c>
      <c r="X234">
        <v>0</v>
      </c>
      <c r="Y234">
        <v>0</v>
      </c>
      <c r="Z234">
        <v>37000</v>
      </c>
      <c r="AB234" s="2" t="s">
        <v>57</v>
      </c>
      <c r="AC234">
        <v>14800</v>
      </c>
      <c r="AD234">
        <v>22200</v>
      </c>
      <c r="AE234">
        <v>95000</v>
      </c>
      <c r="AF234">
        <v>1425</v>
      </c>
      <c r="AG234" s="2" t="s">
        <v>1137</v>
      </c>
      <c r="AH234" s="2"/>
      <c r="AI234" s="1">
        <v>46181</v>
      </c>
      <c r="AJ234" s="2"/>
      <c r="AK234" s="2" t="s">
        <v>58</v>
      </c>
      <c r="AM234" s="2" t="s">
        <v>59</v>
      </c>
      <c r="AP234" s="2" t="s">
        <v>60</v>
      </c>
      <c r="AQ234" s="2" t="s">
        <v>41</v>
      </c>
      <c r="AR234">
        <v>58000</v>
      </c>
      <c r="AS234" s="2" t="str">
        <f>_xlfn.IFNA(IF(VLOOKUP(all_resi[[#This Row],[No. Waybill]],settle_reconcile[No. Waybill],1,0)="","Recon","Recon"),"-")</f>
        <v>Recon</v>
      </c>
      <c r="AT234" s="2">
        <f>all_resi[[#This Row],[Nilai COD]]-all_resi[[#This Row],[COD Fee]]-all_resi[[#This Row],[Total Biaya Setelah Diskon]]</f>
        <v>71375</v>
      </c>
      <c r="AU234" s="2">
        <f>IF(all_resi[[#This Row],[Waktu Terima]]="","",_xlfn.DAYS(all_resi[[#This Row],[Waktu Terima]],all_resi[[#This Row],[Tanggal Pengiriman]]))</f>
        <v>4</v>
      </c>
    </row>
    <row r="235" spans="1:47" x14ac:dyDescent="0.25">
      <c r="A235" s="2" t="s">
        <v>6355</v>
      </c>
      <c r="B235" s="1">
        <v>46177</v>
      </c>
      <c r="C235" s="2" t="s">
        <v>42</v>
      </c>
      <c r="D235" s="2" t="s">
        <v>43</v>
      </c>
      <c r="E235" s="2" t="s">
        <v>44</v>
      </c>
      <c r="F235" s="2" t="s">
        <v>45</v>
      </c>
      <c r="G235" s="2" t="s">
        <v>46</v>
      </c>
      <c r="H235" s="2" t="s">
        <v>47</v>
      </c>
      <c r="I235" s="2" t="s">
        <v>1894</v>
      </c>
      <c r="J235" s="2" t="s">
        <v>12464</v>
      </c>
      <c r="K235" s="2" t="s">
        <v>137</v>
      </c>
      <c r="L235" s="2" t="s">
        <v>1895</v>
      </c>
      <c r="M235" s="2" t="s">
        <v>1896</v>
      </c>
      <c r="N235" s="2" t="s">
        <v>1897</v>
      </c>
      <c r="O235">
        <v>1</v>
      </c>
      <c r="P235" s="2" t="s">
        <v>53</v>
      </c>
      <c r="Q235">
        <v>100</v>
      </c>
      <c r="R235">
        <v>0</v>
      </c>
      <c r="S235" s="2" t="s">
        <v>54</v>
      </c>
      <c r="T235" s="2" t="s">
        <v>55</v>
      </c>
      <c r="U235" s="2" t="s">
        <v>764</v>
      </c>
      <c r="V235" s="2"/>
      <c r="W235">
        <v>27000</v>
      </c>
      <c r="X235">
        <v>0</v>
      </c>
      <c r="Y235">
        <v>0</v>
      </c>
      <c r="Z235">
        <v>27000</v>
      </c>
      <c r="AB235" s="2" t="s">
        <v>57</v>
      </c>
      <c r="AC235">
        <v>18000</v>
      </c>
      <c r="AD235">
        <v>9000</v>
      </c>
      <c r="AE235">
        <v>64000</v>
      </c>
      <c r="AF235">
        <v>960</v>
      </c>
      <c r="AG235" s="2" t="s">
        <v>1894</v>
      </c>
      <c r="AH235" s="2"/>
      <c r="AI235" s="1">
        <v>46180</v>
      </c>
      <c r="AJ235" s="2"/>
      <c r="AK235" s="2" t="s">
        <v>58</v>
      </c>
      <c r="AM235" s="2" t="s">
        <v>59</v>
      </c>
      <c r="AP235" s="2" t="s">
        <v>60</v>
      </c>
      <c r="AQ235" s="2" t="s">
        <v>41</v>
      </c>
      <c r="AR235">
        <v>37000</v>
      </c>
      <c r="AS235" s="2" t="str">
        <f>_xlfn.IFNA(IF(VLOOKUP(all_resi[[#This Row],[No. Waybill]],settle_reconcile[No. Waybill],1,0)="","Recon","Recon"),"-")</f>
        <v>Recon</v>
      </c>
      <c r="AT235" s="2">
        <f>all_resi[[#This Row],[Nilai COD]]-all_resi[[#This Row],[COD Fee]]-all_resi[[#This Row],[Total Biaya Setelah Diskon]]</f>
        <v>54040</v>
      </c>
      <c r="AU235" s="2">
        <f>IF(all_resi[[#This Row],[Waktu Terima]]="","",_xlfn.DAYS(all_resi[[#This Row],[Waktu Terima]],all_resi[[#This Row],[Tanggal Pengiriman]]))</f>
        <v>3</v>
      </c>
    </row>
    <row r="236" spans="1:47" x14ac:dyDescent="0.25">
      <c r="A236" s="2" t="s">
        <v>6122</v>
      </c>
      <c r="B236" s="1">
        <v>46177</v>
      </c>
      <c r="C236" s="2" t="s">
        <v>42</v>
      </c>
      <c r="D236" s="2" t="s">
        <v>43</v>
      </c>
      <c r="E236" s="2" t="s">
        <v>44</v>
      </c>
      <c r="F236" s="2" t="s">
        <v>45</v>
      </c>
      <c r="G236" s="2" t="s">
        <v>46</v>
      </c>
      <c r="H236" s="2" t="s">
        <v>47</v>
      </c>
      <c r="I236" s="2" t="s">
        <v>1104</v>
      </c>
      <c r="J236" s="2" t="s">
        <v>12410</v>
      </c>
      <c r="K236" s="2" t="s">
        <v>82</v>
      </c>
      <c r="L236" s="2" t="s">
        <v>83</v>
      </c>
      <c r="M236" s="2" t="s">
        <v>1105</v>
      </c>
      <c r="N236" s="2" t="s">
        <v>1106</v>
      </c>
      <c r="O236">
        <v>1</v>
      </c>
      <c r="P236" s="2" t="s">
        <v>53</v>
      </c>
      <c r="Q236">
        <v>100</v>
      </c>
      <c r="R236">
        <v>0</v>
      </c>
      <c r="S236" s="2" t="s">
        <v>54</v>
      </c>
      <c r="T236" s="2" t="s">
        <v>55</v>
      </c>
      <c r="U236" s="2" t="s">
        <v>764</v>
      </c>
      <c r="V236" s="2"/>
      <c r="W236">
        <v>47000</v>
      </c>
      <c r="X236">
        <v>0</v>
      </c>
      <c r="Y236">
        <v>0</v>
      </c>
      <c r="Z236">
        <v>47000</v>
      </c>
      <c r="AB236" s="2" t="s">
        <v>57</v>
      </c>
      <c r="AC236">
        <v>18800</v>
      </c>
      <c r="AD236">
        <v>28200</v>
      </c>
      <c r="AE236">
        <v>94000</v>
      </c>
      <c r="AF236">
        <v>1410</v>
      </c>
      <c r="AG236" s="2" t="s">
        <v>1104</v>
      </c>
      <c r="AH236" s="2"/>
      <c r="AI236" s="1">
        <v>46180</v>
      </c>
      <c r="AJ236" s="2"/>
      <c r="AK236" s="2" t="s">
        <v>58</v>
      </c>
      <c r="AM236" s="2" t="s">
        <v>59</v>
      </c>
      <c r="AP236" s="2" t="s">
        <v>60</v>
      </c>
      <c r="AQ236" s="2" t="s">
        <v>41</v>
      </c>
      <c r="AR236">
        <v>47000</v>
      </c>
      <c r="AS236" s="2" t="str">
        <f>_xlfn.IFNA(IF(VLOOKUP(all_resi[[#This Row],[No. Waybill]],settle_reconcile[No. Waybill],1,0)="","Recon","Recon"),"-")</f>
        <v>Recon</v>
      </c>
      <c r="AT236" s="2">
        <f>all_resi[[#This Row],[Nilai COD]]-all_resi[[#This Row],[COD Fee]]-all_resi[[#This Row],[Total Biaya Setelah Diskon]]</f>
        <v>64390</v>
      </c>
      <c r="AU236" s="2">
        <f>IF(all_resi[[#This Row],[Waktu Terima]]="","",_xlfn.DAYS(all_resi[[#This Row],[Waktu Terima]],all_resi[[#This Row],[Tanggal Pengiriman]]))</f>
        <v>3</v>
      </c>
    </row>
    <row r="237" spans="1:47" x14ac:dyDescent="0.25">
      <c r="A237" s="2" t="s">
        <v>6203</v>
      </c>
      <c r="B237" s="1">
        <v>46177</v>
      </c>
      <c r="C237" s="2" t="s">
        <v>42</v>
      </c>
      <c r="D237" s="2" t="s">
        <v>43</v>
      </c>
      <c r="E237" s="2" t="s">
        <v>44</v>
      </c>
      <c r="F237" s="2" t="s">
        <v>45</v>
      </c>
      <c r="G237" s="2" t="s">
        <v>46</v>
      </c>
      <c r="H237" s="2" t="s">
        <v>47</v>
      </c>
      <c r="I237" s="2" t="s">
        <v>1389</v>
      </c>
      <c r="J237" s="2" t="s">
        <v>12437</v>
      </c>
      <c r="K237" s="2" t="s">
        <v>126</v>
      </c>
      <c r="L237" s="2" t="s">
        <v>1109</v>
      </c>
      <c r="M237" s="2" t="s">
        <v>1390</v>
      </c>
      <c r="N237" s="2" t="s">
        <v>1391</v>
      </c>
      <c r="O237">
        <v>1</v>
      </c>
      <c r="P237" s="2" t="s">
        <v>53</v>
      </c>
      <c r="Q237">
        <v>100</v>
      </c>
      <c r="R237">
        <v>0</v>
      </c>
      <c r="S237" s="2" t="s">
        <v>54</v>
      </c>
      <c r="T237" s="2" t="s">
        <v>55</v>
      </c>
      <c r="U237" s="2" t="s">
        <v>1160</v>
      </c>
      <c r="V237" s="2"/>
      <c r="W237">
        <v>74000</v>
      </c>
      <c r="X237">
        <v>0</v>
      </c>
      <c r="Y237">
        <v>0</v>
      </c>
      <c r="Z237">
        <v>74000</v>
      </c>
      <c r="AB237" s="2" t="s">
        <v>57</v>
      </c>
      <c r="AC237">
        <v>29600</v>
      </c>
      <c r="AD237">
        <v>44400</v>
      </c>
      <c r="AE237">
        <v>162000</v>
      </c>
      <c r="AF237">
        <v>2430</v>
      </c>
      <c r="AG237" s="2" t="s">
        <v>1389</v>
      </c>
      <c r="AH237" s="2"/>
      <c r="AI237" s="1">
        <v>46180</v>
      </c>
      <c r="AJ237" s="2"/>
      <c r="AK237" s="2" t="s">
        <v>58</v>
      </c>
      <c r="AM237" s="2" t="s">
        <v>59</v>
      </c>
      <c r="AP237" s="2" t="s">
        <v>60</v>
      </c>
      <c r="AQ237" s="2" t="s">
        <v>41</v>
      </c>
      <c r="AR237">
        <v>88000</v>
      </c>
      <c r="AS237" s="2" t="str">
        <f>_xlfn.IFNA(IF(VLOOKUP(all_resi[[#This Row],[No. Waybill]],settle_reconcile[No. Waybill],1,0)="","Recon","Recon"),"-")</f>
        <v>Recon</v>
      </c>
      <c r="AT237" s="2">
        <f>all_resi[[#This Row],[Nilai COD]]-all_resi[[#This Row],[COD Fee]]-all_resi[[#This Row],[Total Biaya Setelah Diskon]]</f>
        <v>115170</v>
      </c>
      <c r="AU237" s="2">
        <f>IF(all_resi[[#This Row],[Waktu Terima]]="","",_xlfn.DAYS(all_resi[[#This Row],[Waktu Terima]],all_resi[[#This Row],[Tanggal Pengiriman]]))</f>
        <v>3</v>
      </c>
    </row>
    <row r="238" spans="1:47" x14ac:dyDescent="0.25">
      <c r="A238" s="2" t="s">
        <v>6309</v>
      </c>
      <c r="B238" s="1">
        <v>46177</v>
      </c>
      <c r="C238" s="2" t="s">
        <v>42</v>
      </c>
      <c r="D238" s="2" t="s">
        <v>43</v>
      </c>
      <c r="E238" s="2" t="s">
        <v>44</v>
      </c>
      <c r="F238" s="2" t="s">
        <v>45</v>
      </c>
      <c r="G238" s="2" t="s">
        <v>46</v>
      </c>
      <c r="H238" s="2" t="s">
        <v>47</v>
      </c>
      <c r="I238" s="2" t="s">
        <v>1742</v>
      </c>
      <c r="J238" s="2" t="s">
        <v>12534</v>
      </c>
      <c r="K238" s="2" t="s">
        <v>126</v>
      </c>
      <c r="L238" s="2" t="s">
        <v>1743</v>
      </c>
      <c r="M238" s="2" t="s">
        <v>1744</v>
      </c>
      <c r="N238" s="2" t="s">
        <v>1745</v>
      </c>
      <c r="O238">
        <v>1</v>
      </c>
      <c r="P238" s="2" t="s">
        <v>53</v>
      </c>
      <c r="Q238">
        <v>100</v>
      </c>
      <c r="R238">
        <v>0</v>
      </c>
      <c r="S238" s="2" t="s">
        <v>54</v>
      </c>
      <c r="T238" s="2" t="s">
        <v>55</v>
      </c>
      <c r="U238" s="2" t="s">
        <v>250</v>
      </c>
      <c r="V238" s="2"/>
      <c r="W238">
        <v>53000</v>
      </c>
      <c r="X238">
        <v>0</v>
      </c>
      <c r="Y238">
        <v>0</v>
      </c>
      <c r="Z238">
        <v>53000</v>
      </c>
      <c r="AB238" s="2" t="s">
        <v>57</v>
      </c>
      <c r="AC238">
        <v>21200</v>
      </c>
      <c r="AD238">
        <v>31800</v>
      </c>
      <c r="AE238">
        <v>105900</v>
      </c>
      <c r="AF238">
        <v>1588.5</v>
      </c>
      <c r="AG238" s="2" t="s">
        <v>11422</v>
      </c>
      <c r="AH238" s="2" t="s">
        <v>149</v>
      </c>
      <c r="AI238" s="1">
        <v>46193</v>
      </c>
      <c r="AJ238" s="2"/>
      <c r="AK238" s="2" t="s">
        <v>67</v>
      </c>
      <c r="AM238" s="2" t="s">
        <v>59</v>
      </c>
      <c r="AP238" s="2" t="s">
        <v>60</v>
      </c>
      <c r="AQ238" s="2" t="s">
        <v>41</v>
      </c>
      <c r="AR238">
        <v>52900</v>
      </c>
      <c r="AS238" s="2" t="str">
        <f>_xlfn.IFNA(IF(VLOOKUP(all_resi[[#This Row],[No. Waybill]],settle_reconcile[No. Waybill],1,0)="","Recon","Recon"),"-")</f>
        <v>-</v>
      </c>
      <c r="AT238" s="2">
        <f>all_resi[[#This Row],[Nilai COD]]-all_resi[[#This Row],[COD Fee]]-all_resi[[#This Row],[Total Biaya Setelah Diskon]]</f>
        <v>72511.5</v>
      </c>
      <c r="AU238" s="2">
        <f>IF(all_resi[[#This Row],[Waktu Terima]]="","",_xlfn.DAYS(all_resi[[#This Row],[Waktu Terima]],all_resi[[#This Row],[Tanggal Pengiriman]]))</f>
        <v>16</v>
      </c>
    </row>
    <row r="239" spans="1:47" x14ac:dyDescent="0.25">
      <c r="A239" s="2" t="s">
        <v>6305</v>
      </c>
      <c r="B239" s="1">
        <v>46177</v>
      </c>
      <c r="C239" s="2" t="s">
        <v>42</v>
      </c>
      <c r="D239" s="2" t="s">
        <v>43</v>
      </c>
      <c r="E239" s="2" t="s">
        <v>44</v>
      </c>
      <c r="F239" s="2" t="s">
        <v>45</v>
      </c>
      <c r="G239" s="2" t="s">
        <v>46</v>
      </c>
      <c r="H239" s="2" t="s">
        <v>47</v>
      </c>
      <c r="I239" s="2" t="s">
        <v>1729</v>
      </c>
      <c r="J239" s="2" t="s">
        <v>12474</v>
      </c>
      <c r="K239" s="2" t="s">
        <v>82</v>
      </c>
      <c r="L239" s="2" t="s">
        <v>1029</v>
      </c>
      <c r="M239" s="2" t="s">
        <v>1730</v>
      </c>
      <c r="N239" s="2" t="s">
        <v>1731</v>
      </c>
      <c r="O239">
        <v>1</v>
      </c>
      <c r="P239" s="2" t="s">
        <v>53</v>
      </c>
      <c r="Q239">
        <v>100</v>
      </c>
      <c r="R239">
        <v>0</v>
      </c>
      <c r="S239" s="2" t="s">
        <v>54</v>
      </c>
      <c r="T239" s="2" t="s">
        <v>55</v>
      </c>
      <c r="U239" s="2" t="s">
        <v>529</v>
      </c>
      <c r="V239" s="2"/>
      <c r="W239">
        <v>84000</v>
      </c>
      <c r="X239">
        <v>0</v>
      </c>
      <c r="Y239">
        <v>0</v>
      </c>
      <c r="Z239">
        <v>84000</v>
      </c>
      <c r="AB239" s="2" t="s">
        <v>57</v>
      </c>
      <c r="AC239">
        <v>33600</v>
      </c>
      <c r="AD239">
        <v>50400</v>
      </c>
      <c r="AE239">
        <v>184000</v>
      </c>
      <c r="AF239">
        <v>2760</v>
      </c>
      <c r="AG239" s="2" t="s">
        <v>1729</v>
      </c>
      <c r="AH239" s="2"/>
      <c r="AI239" s="1">
        <v>46182</v>
      </c>
      <c r="AJ239" s="2"/>
      <c r="AK239" s="2" t="s">
        <v>58</v>
      </c>
      <c r="AM239" s="2" t="s">
        <v>59</v>
      </c>
      <c r="AP239" s="2" t="s">
        <v>60</v>
      </c>
      <c r="AQ239" s="2" t="s">
        <v>41</v>
      </c>
      <c r="AR239">
        <v>100000</v>
      </c>
      <c r="AS239" s="2" t="str">
        <f>_xlfn.IFNA(IF(VLOOKUP(all_resi[[#This Row],[No. Waybill]],settle_reconcile[No. Waybill],1,0)="","Recon","Recon"),"-")</f>
        <v>Recon</v>
      </c>
      <c r="AT239" s="2">
        <f>all_resi[[#This Row],[Nilai COD]]-all_resi[[#This Row],[COD Fee]]-all_resi[[#This Row],[Total Biaya Setelah Diskon]]</f>
        <v>130840</v>
      </c>
      <c r="AU239" s="2">
        <f>IF(all_resi[[#This Row],[Waktu Terima]]="","",_xlfn.DAYS(all_resi[[#This Row],[Waktu Terima]],all_resi[[#This Row],[Tanggal Pengiriman]]))</f>
        <v>5</v>
      </c>
    </row>
    <row r="240" spans="1:47" x14ac:dyDescent="0.25">
      <c r="A240" s="2" t="s">
        <v>6476</v>
      </c>
      <c r="B240" s="1">
        <v>46177</v>
      </c>
      <c r="C240" s="2" t="s">
        <v>42</v>
      </c>
      <c r="D240" s="2" t="s">
        <v>43</v>
      </c>
      <c r="E240" s="2" t="s">
        <v>44</v>
      </c>
      <c r="F240" s="2" t="s">
        <v>45</v>
      </c>
      <c r="G240" s="2" t="s">
        <v>46</v>
      </c>
      <c r="H240" s="2" t="s">
        <v>47</v>
      </c>
      <c r="I240" s="2" t="s">
        <v>2275</v>
      </c>
      <c r="J240" s="2" t="s">
        <v>12428</v>
      </c>
      <c r="K240" s="2" t="s">
        <v>171</v>
      </c>
      <c r="L240" s="2" t="s">
        <v>1453</v>
      </c>
      <c r="M240" s="2" t="s">
        <v>2276</v>
      </c>
      <c r="N240" s="2" t="s">
        <v>2277</v>
      </c>
      <c r="O240">
        <v>1</v>
      </c>
      <c r="P240" s="2" t="s">
        <v>53</v>
      </c>
      <c r="Q240">
        <v>100</v>
      </c>
      <c r="R240">
        <v>0</v>
      </c>
      <c r="S240" s="2" t="s">
        <v>54</v>
      </c>
      <c r="T240" s="2" t="s">
        <v>55</v>
      </c>
      <c r="U240" s="2" t="s">
        <v>147</v>
      </c>
      <c r="V240" s="2"/>
      <c r="W240">
        <v>38000</v>
      </c>
      <c r="X240">
        <v>0</v>
      </c>
      <c r="Y240">
        <v>0</v>
      </c>
      <c r="Z240">
        <v>38000</v>
      </c>
      <c r="AB240" s="2" t="s">
        <v>57</v>
      </c>
      <c r="AC240">
        <v>15200</v>
      </c>
      <c r="AD240">
        <v>22800</v>
      </c>
      <c r="AE240">
        <v>119000</v>
      </c>
      <c r="AF240">
        <v>1785</v>
      </c>
      <c r="AG240" s="2" t="s">
        <v>11423</v>
      </c>
      <c r="AH240" s="2" t="s">
        <v>149</v>
      </c>
      <c r="AI240" s="1">
        <v>46200</v>
      </c>
      <c r="AJ240" s="2"/>
      <c r="AK240" s="2" t="s">
        <v>67</v>
      </c>
      <c r="AM240" s="2" t="s">
        <v>59</v>
      </c>
      <c r="AP240" s="2" t="s">
        <v>60</v>
      </c>
      <c r="AQ240" s="2" t="s">
        <v>41</v>
      </c>
      <c r="AR240">
        <v>81000</v>
      </c>
      <c r="AS240" s="2" t="str">
        <f>_xlfn.IFNA(IF(VLOOKUP(all_resi[[#This Row],[No. Waybill]],settle_reconcile[No. Waybill],1,0)="","Recon","Recon"),"-")</f>
        <v>-</v>
      </c>
      <c r="AT240" s="2">
        <f>all_resi[[#This Row],[Nilai COD]]-all_resi[[#This Row],[COD Fee]]-all_resi[[#This Row],[Total Biaya Setelah Diskon]]</f>
        <v>94415</v>
      </c>
      <c r="AU240" s="2">
        <f>IF(all_resi[[#This Row],[Waktu Terima]]="","",_xlfn.DAYS(all_resi[[#This Row],[Waktu Terima]],all_resi[[#This Row],[Tanggal Pengiriman]]))</f>
        <v>23</v>
      </c>
    </row>
    <row r="241" spans="1:47" x14ac:dyDescent="0.25">
      <c r="A241" s="2" t="s">
        <v>6472</v>
      </c>
      <c r="B241" s="1">
        <v>46177</v>
      </c>
      <c r="C241" s="2" t="s">
        <v>42</v>
      </c>
      <c r="D241" s="2" t="s">
        <v>43</v>
      </c>
      <c r="E241" s="2" t="s">
        <v>44</v>
      </c>
      <c r="F241" s="2" t="s">
        <v>45</v>
      </c>
      <c r="G241" s="2" t="s">
        <v>46</v>
      </c>
      <c r="H241" s="2" t="s">
        <v>80</v>
      </c>
      <c r="I241" s="2" t="s">
        <v>2262</v>
      </c>
      <c r="J241" s="2" t="s">
        <v>12461</v>
      </c>
      <c r="K241" s="2" t="s">
        <v>137</v>
      </c>
      <c r="L241" s="2" t="s">
        <v>2263</v>
      </c>
      <c r="M241" s="2" t="s">
        <v>2264</v>
      </c>
      <c r="N241" s="2" t="s">
        <v>2265</v>
      </c>
      <c r="O241">
        <v>1</v>
      </c>
      <c r="P241" s="2" t="s">
        <v>53</v>
      </c>
      <c r="Q241">
        <v>100</v>
      </c>
      <c r="R241">
        <v>0</v>
      </c>
      <c r="S241" s="2" t="s">
        <v>54</v>
      </c>
      <c r="T241" s="2" t="s">
        <v>55</v>
      </c>
      <c r="U241" s="2" t="s">
        <v>305</v>
      </c>
      <c r="V241" s="2"/>
      <c r="W241">
        <v>25000</v>
      </c>
      <c r="X241">
        <v>0</v>
      </c>
      <c r="Y241">
        <v>0</v>
      </c>
      <c r="Z241">
        <v>25000</v>
      </c>
      <c r="AB241" s="2" t="s">
        <v>57</v>
      </c>
      <c r="AC241">
        <v>16000</v>
      </c>
      <c r="AD241">
        <v>9000</v>
      </c>
      <c r="AE241">
        <v>103000</v>
      </c>
      <c r="AF241">
        <v>1545</v>
      </c>
      <c r="AG241" s="2" t="s">
        <v>11423</v>
      </c>
      <c r="AH241" s="2" t="s">
        <v>149</v>
      </c>
      <c r="AI241" s="1">
        <v>46200</v>
      </c>
      <c r="AJ241" s="2" t="s">
        <v>87</v>
      </c>
      <c r="AK241" s="2" t="s">
        <v>67</v>
      </c>
      <c r="AM241" s="2" t="s">
        <v>59</v>
      </c>
      <c r="AP241" s="2" t="s">
        <v>60</v>
      </c>
      <c r="AQ241" s="2" t="s">
        <v>41</v>
      </c>
      <c r="AR241">
        <v>78000</v>
      </c>
      <c r="AS241" s="2" t="str">
        <f>_xlfn.IFNA(IF(VLOOKUP(all_resi[[#This Row],[No. Waybill]],settle_reconcile[No. Waybill],1,0)="","Recon","Recon"),"-")</f>
        <v>-</v>
      </c>
      <c r="AT241" s="2">
        <f>all_resi[[#This Row],[Nilai COD]]-all_resi[[#This Row],[COD Fee]]-all_resi[[#This Row],[Total Biaya Setelah Diskon]]</f>
        <v>92455</v>
      </c>
      <c r="AU241" s="2">
        <f>IF(all_resi[[#This Row],[Waktu Terima]]="","",_xlfn.DAYS(all_resi[[#This Row],[Waktu Terima]],all_resi[[#This Row],[Tanggal Pengiriman]]))</f>
        <v>23</v>
      </c>
    </row>
    <row r="242" spans="1:47" x14ac:dyDescent="0.25">
      <c r="A242" s="2" t="s">
        <v>6252</v>
      </c>
      <c r="B242" s="1">
        <v>46177</v>
      </c>
      <c r="C242" s="2" t="s">
        <v>42</v>
      </c>
      <c r="D242" s="2" t="s">
        <v>43</v>
      </c>
      <c r="E242" s="2" t="s">
        <v>44</v>
      </c>
      <c r="F242" s="2" t="s">
        <v>45</v>
      </c>
      <c r="G242" s="2" t="s">
        <v>46</v>
      </c>
      <c r="H242" s="2" t="s">
        <v>47</v>
      </c>
      <c r="I242" s="2" t="s">
        <v>1557</v>
      </c>
      <c r="J242" s="2" t="s">
        <v>12530</v>
      </c>
      <c r="K242" s="2" t="s">
        <v>177</v>
      </c>
      <c r="L242" s="2" t="s">
        <v>896</v>
      </c>
      <c r="M242" s="2" t="s">
        <v>912</v>
      </c>
      <c r="N242" s="2" t="s">
        <v>1558</v>
      </c>
      <c r="O242">
        <v>1</v>
      </c>
      <c r="P242" s="2" t="s">
        <v>53</v>
      </c>
      <c r="Q242">
        <v>100</v>
      </c>
      <c r="R242">
        <v>0</v>
      </c>
      <c r="S242" s="2" t="s">
        <v>54</v>
      </c>
      <c r="T242" s="2" t="s">
        <v>55</v>
      </c>
      <c r="U242" s="2" t="s">
        <v>1559</v>
      </c>
      <c r="V242" s="2"/>
      <c r="W242">
        <v>87000</v>
      </c>
      <c r="X242">
        <v>0</v>
      </c>
      <c r="Y242">
        <v>0</v>
      </c>
      <c r="Z242">
        <v>87000</v>
      </c>
      <c r="AB242" s="2" t="s">
        <v>57</v>
      </c>
      <c r="AC242">
        <v>34800</v>
      </c>
      <c r="AD242">
        <v>52200</v>
      </c>
      <c r="AE242">
        <v>291000</v>
      </c>
      <c r="AF242">
        <v>4365</v>
      </c>
      <c r="AG242" s="2" t="s">
        <v>1557</v>
      </c>
      <c r="AH242" s="2"/>
      <c r="AI242" s="1">
        <v>46181</v>
      </c>
      <c r="AJ242" s="2"/>
      <c r="AK242" s="2" t="s">
        <v>58</v>
      </c>
      <c r="AM242" s="2" t="s">
        <v>59</v>
      </c>
      <c r="AP242" s="2" t="s">
        <v>60</v>
      </c>
      <c r="AQ242" s="2" t="s">
        <v>41</v>
      </c>
      <c r="AR242">
        <v>204000</v>
      </c>
      <c r="AS242" s="2" t="str">
        <f>_xlfn.IFNA(IF(VLOOKUP(all_resi[[#This Row],[No. Waybill]],settle_reconcile[No. Waybill],1,0)="","Recon","Recon"),"-")</f>
        <v>Recon</v>
      </c>
      <c r="AT242" s="2">
        <f>all_resi[[#This Row],[Nilai COD]]-all_resi[[#This Row],[COD Fee]]-all_resi[[#This Row],[Total Biaya Setelah Diskon]]</f>
        <v>234435</v>
      </c>
      <c r="AU242" s="2">
        <f>IF(all_resi[[#This Row],[Waktu Terima]]="","",_xlfn.DAYS(all_resi[[#This Row],[Waktu Terima]],all_resi[[#This Row],[Tanggal Pengiriman]]))</f>
        <v>4</v>
      </c>
    </row>
    <row r="243" spans="1:47" x14ac:dyDescent="0.25">
      <c r="A243" s="2" t="s">
        <v>6073</v>
      </c>
      <c r="B243" s="1">
        <v>46177</v>
      </c>
      <c r="C243" s="2" t="s">
        <v>42</v>
      </c>
      <c r="D243" s="2" t="s">
        <v>43</v>
      </c>
      <c r="E243" s="2" t="s">
        <v>44</v>
      </c>
      <c r="F243" s="2" t="s">
        <v>45</v>
      </c>
      <c r="G243" s="2" t="s">
        <v>46</v>
      </c>
      <c r="H243" s="2" t="s">
        <v>47</v>
      </c>
      <c r="I243" s="2" t="s">
        <v>934</v>
      </c>
      <c r="J243" s="2" t="s">
        <v>12525</v>
      </c>
      <c r="K243" s="2" t="s">
        <v>437</v>
      </c>
      <c r="L243" s="2" t="s">
        <v>935</v>
      </c>
      <c r="M243" s="2" t="s">
        <v>936</v>
      </c>
      <c r="N243" s="2" t="s">
        <v>937</v>
      </c>
      <c r="O243">
        <v>1</v>
      </c>
      <c r="P243" s="2" t="s">
        <v>53</v>
      </c>
      <c r="Q243">
        <v>100</v>
      </c>
      <c r="R243">
        <v>0</v>
      </c>
      <c r="S243" s="2" t="s">
        <v>54</v>
      </c>
      <c r="T243" s="2" t="s">
        <v>55</v>
      </c>
      <c r="U243" s="2" t="s">
        <v>764</v>
      </c>
      <c r="V243" s="2"/>
      <c r="W243">
        <v>52000</v>
      </c>
      <c r="X243">
        <v>0</v>
      </c>
      <c r="Y243">
        <v>0</v>
      </c>
      <c r="Z243">
        <v>52000</v>
      </c>
      <c r="AB243" s="2" t="s">
        <v>57</v>
      </c>
      <c r="AC243">
        <v>20800</v>
      </c>
      <c r="AD243">
        <v>31200</v>
      </c>
      <c r="AE243">
        <v>99800</v>
      </c>
      <c r="AF243">
        <v>1497</v>
      </c>
      <c r="AG243" s="2" t="s">
        <v>934</v>
      </c>
      <c r="AH243" s="2"/>
      <c r="AI243" s="1">
        <v>46182</v>
      </c>
      <c r="AJ243" s="2"/>
      <c r="AK243" s="2" t="s">
        <v>58</v>
      </c>
      <c r="AM243" s="2" t="s">
        <v>59</v>
      </c>
      <c r="AP243" s="2" t="s">
        <v>60</v>
      </c>
      <c r="AQ243" s="2" t="s">
        <v>41</v>
      </c>
      <c r="AR243">
        <v>47800</v>
      </c>
      <c r="AS243" s="2" t="str">
        <f>_xlfn.IFNA(IF(VLOOKUP(all_resi[[#This Row],[No. Waybill]],settle_reconcile[No. Waybill],1,0)="","Recon","Recon"),"-")</f>
        <v>Recon</v>
      </c>
      <c r="AT243" s="2">
        <f>all_resi[[#This Row],[Nilai COD]]-all_resi[[#This Row],[COD Fee]]-all_resi[[#This Row],[Total Biaya Setelah Diskon]]</f>
        <v>67103</v>
      </c>
      <c r="AU243" s="2">
        <f>IF(all_resi[[#This Row],[Waktu Terima]]="","",_xlfn.DAYS(all_resi[[#This Row],[Waktu Terima]],all_resi[[#This Row],[Tanggal Pengiriman]]))</f>
        <v>5</v>
      </c>
    </row>
    <row r="244" spans="1:47" x14ac:dyDescent="0.25">
      <c r="A244" s="2" t="s">
        <v>6076</v>
      </c>
      <c r="B244" s="1">
        <v>46177</v>
      </c>
      <c r="C244" s="2" t="s">
        <v>42</v>
      </c>
      <c r="D244" s="2" t="s">
        <v>43</v>
      </c>
      <c r="E244" s="2" t="s">
        <v>44</v>
      </c>
      <c r="F244" s="2" t="s">
        <v>45</v>
      </c>
      <c r="G244" s="2" t="s">
        <v>46</v>
      </c>
      <c r="H244" s="2" t="s">
        <v>47</v>
      </c>
      <c r="I244" s="2" t="s">
        <v>945</v>
      </c>
      <c r="J244" s="2" t="s">
        <v>12526</v>
      </c>
      <c r="K244" s="2" t="s">
        <v>156</v>
      </c>
      <c r="L244" s="2" t="s">
        <v>946</v>
      </c>
      <c r="M244" s="2" t="s">
        <v>947</v>
      </c>
      <c r="N244" s="2" t="s">
        <v>948</v>
      </c>
      <c r="O244">
        <v>1</v>
      </c>
      <c r="P244" s="2" t="s">
        <v>53</v>
      </c>
      <c r="Q244">
        <v>100</v>
      </c>
      <c r="R244">
        <v>0</v>
      </c>
      <c r="S244" s="2" t="s">
        <v>54</v>
      </c>
      <c r="T244" s="2" t="s">
        <v>55</v>
      </c>
      <c r="U244" s="2" t="s">
        <v>56</v>
      </c>
      <c r="V244" s="2"/>
      <c r="W244">
        <v>78000</v>
      </c>
      <c r="X244">
        <v>0</v>
      </c>
      <c r="Y244">
        <v>0</v>
      </c>
      <c r="Z244">
        <v>78000</v>
      </c>
      <c r="AB244" s="2" t="s">
        <v>57</v>
      </c>
      <c r="AC244">
        <v>31200</v>
      </c>
      <c r="AD244">
        <v>46800</v>
      </c>
      <c r="AE244">
        <v>264000</v>
      </c>
      <c r="AF244">
        <v>3960</v>
      </c>
      <c r="AG244" s="2" t="s">
        <v>17318</v>
      </c>
      <c r="AH244" s="2" t="s">
        <v>149</v>
      </c>
      <c r="AI244" s="1">
        <v>46203</v>
      </c>
      <c r="AJ244" s="2"/>
      <c r="AK244" s="2" t="s">
        <v>67</v>
      </c>
      <c r="AM244" s="2" t="s">
        <v>59</v>
      </c>
      <c r="AP244" s="2" t="s">
        <v>60</v>
      </c>
      <c r="AQ244" s="2" t="s">
        <v>41</v>
      </c>
      <c r="AR244">
        <v>186000</v>
      </c>
      <c r="AS244" s="2" t="str">
        <f>_xlfn.IFNA(IF(VLOOKUP(all_resi[[#This Row],[No. Waybill]],settle_reconcile[No. Waybill],1,0)="","Recon","Recon"),"-")</f>
        <v>-</v>
      </c>
      <c r="AT244" s="2">
        <f>all_resi[[#This Row],[Nilai COD]]-all_resi[[#This Row],[COD Fee]]-all_resi[[#This Row],[Total Biaya Setelah Diskon]]</f>
        <v>213240</v>
      </c>
      <c r="AU244" s="2">
        <f>IF(all_resi[[#This Row],[Waktu Terima]]="","",_xlfn.DAYS(all_resi[[#This Row],[Waktu Terima]],all_resi[[#This Row],[Tanggal Pengiriman]]))</f>
        <v>26</v>
      </c>
    </row>
    <row r="245" spans="1:47" x14ac:dyDescent="0.25">
      <c r="A245" s="2" t="s">
        <v>6078</v>
      </c>
      <c r="B245" s="1">
        <v>46177</v>
      </c>
      <c r="C245" s="2" t="s">
        <v>42</v>
      </c>
      <c r="D245" s="2" t="s">
        <v>43</v>
      </c>
      <c r="E245" s="2" t="s">
        <v>44</v>
      </c>
      <c r="F245" s="2" t="s">
        <v>45</v>
      </c>
      <c r="G245" s="2" t="s">
        <v>46</v>
      </c>
      <c r="H245" s="2" t="s">
        <v>47</v>
      </c>
      <c r="I245" s="2" t="s">
        <v>953</v>
      </c>
      <c r="J245" s="2" t="s">
        <v>12520</v>
      </c>
      <c r="K245" s="2" t="s">
        <v>209</v>
      </c>
      <c r="L245" s="2" t="s">
        <v>210</v>
      </c>
      <c r="M245" s="2" t="s">
        <v>954</v>
      </c>
      <c r="N245" s="2" t="s">
        <v>955</v>
      </c>
      <c r="O245">
        <v>1</v>
      </c>
      <c r="P245" s="2" t="s">
        <v>53</v>
      </c>
      <c r="Q245">
        <v>100</v>
      </c>
      <c r="R245">
        <v>0</v>
      </c>
      <c r="S245" s="2" t="s">
        <v>54</v>
      </c>
      <c r="T245" s="2" t="s">
        <v>55</v>
      </c>
      <c r="U245" s="2" t="s">
        <v>412</v>
      </c>
      <c r="V245" s="2"/>
      <c r="W245">
        <v>39000</v>
      </c>
      <c r="X245">
        <v>0</v>
      </c>
      <c r="Y245">
        <v>0</v>
      </c>
      <c r="Z245">
        <v>39000</v>
      </c>
      <c r="AB245" s="2" t="s">
        <v>57</v>
      </c>
      <c r="AC245">
        <v>15600</v>
      </c>
      <c r="AD245">
        <v>23400</v>
      </c>
      <c r="AE245">
        <v>150000</v>
      </c>
      <c r="AF245">
        <v>2250</v>
      </c>
      <c r="AG245" s="2" t="s">
        <v>953</v>
      </c>
      <c r="AH245" s="2"/>
      <c r="AI245" s="1">
        <v>46181</v>
      </c>
      <c r="AJ245" s="2"/>
      <c r="AK245" s="2" t="s">
        <v>58</v>
      </c>
      <c r="AM245" s="2" t="s">
        <v>59</v>
      </c>
      <c r="AP245" s="2" t="s">
        <v>60</v>
      </c>
      <c r="AQ245" s="2" t="s">
        <v>41</v>
      </c>
      <c r="AR245">
        <v>111000</v>
      </c>
      <c r="AS245" s="2" t="str">
        <f>_xlfn.IFNA(IF(VLOOKUP(all_resi[[#This Row],[No. Waybill]],settle_reconcile[No. Waybill],1,0)="","Recon","Recon"),"-")</f>
        <v>Recon</v>
      </c>
      <c r="AT245" s="2">
        <f>all_resi[[#This Row],[Nilai COD]]-all_resi[[#This Row],[COD Fee]]-all_resi[[#This Row],[Total Biaya Setelah Diskon]]</f>
        <v>124350</v>
      </c>
      <c r="AU245" s="2">
        <f>IF(all_resi[[#This Row],[Waktu Terima]]="","",_xlfn.DAYS(all_resi[[#This Row],[Waktu Terima]],all_resi[[#This Row],[Tanggal Pengiriman]]))</f>
        <v>4</v>
      </c>
    </row>
    <row r="246" spans="1:47" x14ac:dyDescent="0.25">
      <c r="A246" s="2" t="s">
        <v>6310</v>
      </c>
      <c r="B246" s="1">
        <v>46177</v>
      </c>
      <c r="C246" s="2" t="s">
        <v>42</v>
      </c>
      <c r="D246" s="2" t="s">
        <v>43</v>
      </c>
      <c r="E246" s="2" t="s">
        <v>44</v>
      </c>
      <c r="F246" s="2" t="s">
        <v>45</v>
      </c>
      <c r="G246" s="2" t="s">
        <v>46</v>
      </c>
      <c r="H246" s="2" t="s">
        <v>47</v>
      </c>
      <c r="I246" s="2" t="s">
        <v>1746</v>
      </c>
      <c r="J246" s="2" t="s">
        <v>12518</v>
      </c>
      <c r="K246" s="2" t="s">
        <v>75</v>
      </c>
      <c r="L246" s="2" t="s">
        <v>1747</v>
      </c>
      <c r="M246" s="2" t="s">
        <v>1748</v>
      </c>
      <c r="N246" s="2" t="s">
        <v>1749</v>
      </c>
      <c r="O246">
        <v>1</v>
      </c>
      <c r="P246" s="2" t="s">
        <v>53</v>
      </c>
      <c r="Q246">
        <v>100</v>
      </c>
      <c r="R246">
        <v>0</v>
      </c>
      <c r="S246" s="2" t="s">
        <v>54</v>
      </c>
      <c r="T246" s="2" t="s">
        <v>55</v>
      </c>
      <c r="U246" s="2" t="s">
        <v>56</v>
      </c>
      <c r="V246" s="2"/>
      <c r="W246">
        <v>61000</v>
      </c>
      <c r="X246">
        <v>0</v>
      </c>
      <c r="Y246">
        <v>0</v>
      </c>
      <c r="Z246">
        <v>61000</v>
      </c>
      <c r="AB246" s="2" t="s">
        <v>57</v>
      </c>
      <c r="AC246">
        <v>24400</v>
      </c>
      <c r="AD246">
        <v>36600</v>
      </c>
      <c r="AE246">
        <v>167000</v>
      </c>
      <c r="AF246">
        <v>2505</v>
      </c>
      <c r="AG246" s="2" t="s">
        <v>1746</v>
      </c>
      <c r="AH246" s="2"/>
      <c r="AI246" s="1">
        <v>46181</v>
      </c>
      <c r="AJ246" s="2"/>
      <c r="AK246" s="2" t="s">
        <v>58</v>
      </c>
      <c r="AM246" s="2" t="s">
        <v>59</v>
      </c>
      <c r="AP246" s="2" t="s">
        <v>60</v>
      </c>
      <c r="AQ246" s="2" t="s">
        <v>41</v>
      </c>
      <c r="AR246">
        <v>106000</v>
      </c>
      <c r="AS246" s="2" t="str">
        <f>_xlfn.IFNA(IF(VLOOKUP(all_resi[[#This Row],[No. Waybill]],settle_reconcile[No. Waybill],1,0)="","Recon","Recon"),"-")</f>
        <v>Recon</v>
      </c>
      <c r="AT246" s="2">
        <f>all_resi[[#This Row],[Nilai COD]]-all_resi[[#This Row],[COD Fee]]-all_resi[[#This Row],[Total Biaya Setelah Diskon]]</f>
        <v>127895</v>
      </c>
      <c r="AU246" s="2">
        <f>IF(all_resi[[#This Row],[Waktu Terima]]="","",_xlfn.DAYS(all_resi[[#This Row],[Waktu Terima]],all_resi[[#This Row],[Tanggal Pengiriman]]))</f>
        <v>4</v>
      </c>
    </row>
    <row r="247" spans="1:47" x14ac:dyDescent="0.25">
      <c r="A247" s="2" t="s">
        <v>6351</v>
      </c>
      <c r="B247" s="1">
        <v>46177</v>
      </c>
      <c r="C247" s="2" t="s">
        <v>42</v>
      </c>
      <c r="D247" s="2" t="s">
        <v>43</v>
      </c>
      <c r="E247" s="2" t="s">
        <v>44</v>
      </c>
      <c r="F247" s="2" t="s">
        <v>45</v>
      </c>
      <c r="G247" s="2" t="s">
        <v>46</v>
      </c>
      <c r="H247" s="2" t="s">
        <v>47</v>
      </c>
      <c r="I247" s="2" t="s">
        <v>1883</v>
      </c>
      <c r="J247" s="2" t="s">
        <v>12431</v>
      </c>
      <c r="K247" s="2" t="s">
        <v>183</v>
      </c>
      <c r="L247" s="2" t="s">
        <v>646</v>
      </c>
      <c r="M247" s="2" t="s">
        <v>1884</v>
      </c>
      <c r="N247" s="2" t="s">
        <v>1885</v>
      </c>
      <c r="O247">
        <v>1</v>
      </c>
      <c r="P247" s="2" t="s">
        <v>53</v>
      </c>
      <c r="Q247">
        <v>100</v>
      </c>
      <c r="R247">
        <v>0</v>
      </c>
      <c r="S247" s="2" t="s">
        <v>54</v>
      </c>
      <c r="T247" s="2" t="s">
        <v>55</v>
      </c>
      <c r="U247" s="2" t="s">
        <v>195</v>
      </c>
      <c r="V247" s="2"/>
      <c r="W247">
        <v>85000</v>
      </c>
      <c r="X247">
        <v>0</v>
      </c>
      <c r="Y247">
        <v>0</v>
      </c>
      <c r="Z247">
        <v>85000</v>
      </c>
      <c r="AB247" s="2" t="s">
        <v>57</v>
      </c>
      <c r="AC247">
        <v>34000</v>
      </c>
      <c r="AD247">
        <v>51000</v>
      </c>
      <c r="AE247">
        <v>192000</v>
      </c>
      <c r="AF247">
        <v>2880</v>
      </c>
      <c r="AG247" s="2" t="s">
        <v>1883</v>
      </c>
      <c r="AH247" s="2"/>
      <c r="AI247" s="1">
        <v>46181</v>
      </c>
      <c r="AJ247" s="2"/>
      <c r="AK247" s="2" t="s">
        <v>58</v>
      </c>
      <c r="AM247" s="2" t="s">
        <v>59</v>
      </c>
      <c r="AP247" s="2" t="s">
        <v>60</v>
      </c>
      <c r="AQ247" s="2" t="s">
        <v>41</v>
      </c>
      <c r="AR247">
        <v>107000</v>
      </c>
      <c r="AS247" s="2" t="str">
        <f>_xlfn.IFNA(IF(VLOOKUP(all_resi[[#This Row],[No. Waybill]],settle_reconcile[No. Waybill],1,0)="","Recon","Recon"),"-")</f>
        <v>Recon</v>
      </c>
      <c r="AT247" s="2">
        <f>all_resi[[#This Row],[Nilai COD]]-all_resi[[#This Row],[COD Fee]]-all_resi[[#This Row],[Total Biaya Setelah Diskon]]</f>
        <v>138120</v>
      </c>
      <c r="AU247" s="2">
        <f>IF(all_resi[[#This Row],[Waktu Terima]]="","",_xlfn.DAYS(all_resi[[#This Row],[Waktu Terima]],all_resi[[#This Row],[Tanggal Pengiriman]]))</f>
        <v>4</v>
      </c>
    </row>
    <row r="248" spans="1:47" x14ac:dyDescent="0.25">
      <c r="A248" s="2" t="s">
        <v>6304</v>
      </c>
      <c r="B248" s="1">
        <v>46177</v>
      </c>
      <c r="C248" s="2" t="s">
        <v>42</v>
      </c>
      <c r="D248" s="2" t="s">
        <v>43</v>
      </c>
      <c r="E248" s="2" t="s">
        <v>44</v>
      </c>
      <c r="F248" s="2" t="s">
        <v>45</v>
      </c>
      <c r="G248" s="2" t="s">
        <v>46</v>
      </c>
      <c r="H248" s="2" t="s">
        <v>80</v>
      </c>
      <c r="I248" s="2" t="s">
        <v>1725</v>
      </c>
      <c r="J248" s="2" t="s">
        <v>12478</v>
      </c>
      <c r="K248" s="2" t="s">
        <v>265</v>
      </c>
      <c r="L248" s="2" t="s">
        <v>1726</v>
      </c>
      <c r="M248" s="2" t="s">
        <v>1727</v>
      </c>
      <c r="N248" s="2" t="s">
        <v>1728</v>
      </c>
      <c r="O248">
        <v>1</v>
      </c>
      <c r="P248" s="2" t="s">
        <v>53</v>
      </c>
      <c r="Q248">
        <v>100</v>
      </c>
      <c r="R248">
        <v>0</v>
      </c>
      <c r="S248" s="2" t="s">
        <v>54</v>
      </c>
      <c r="T248" s="2" t="s">
        <v>55</v>
      </c>
      <c r="U248" s="2" t="s">
        <v>305</v>
      </c>
      <c r="V248" s="2"/>
      <c r="W248">
        <v>50000</v>
      </c>
      <c r="X248">
        <v>0</v>
      </c>
      <c r="Y248">
        <v>0</v>
      </c>
      <c r="Z248">
        <v>50000</v>
      </c>
      <c r="AB248" s="2" t="s">
        <v>57</v>
      </c>
      <c r="AC248">
        <v>20000</v>
      </c>
      <c r="AD248">
        <v>30000</v>
      </c>
      <c r="AE248">
        <v>142000</v>
      </c>
      <c r="AF248">
        <v>2130</v>
      </c>
      <c r="AG248" s="2" t="s">
        <v>1725</v>
      </c>
      <c r="AH248" s="2"/>
      <c r="AI248" s="1">
        <v>46183</v>
      </c>
      <c r="AJ248" s="2" t="s">
        <v>87</v>
      </c>
      <c r="AK248" s="2" t="s">
        <v>58</v>
      </c>
      <c r="AM248" s="2" t="s">
        <v>59</v>
      </c>
      <c r="AP248" s="2" t="s">
        <v>60</v>
      </c>
      <c r="AQ248" s="2" t="s">
        <v>41</v>
      </c>
      <c r="AR248">
        <v>92000</v>
      </c>
      <c r="AS248" s="2" t="str">
        <f>_xlfn.IFNA(IF(VLOOKUP(all_resi[[#This Row],[No. Waybill]],settle_reconcile[No. Waybill],1,0)="","Recon","Recon"),"-")</f>
        <v>Recon</v>
      </c>
      <c r="AT248" s="2">
        <f>all_resi[[#This Row],[Nilai COD]]-all_resi[[#This Row],[COD Fee]]-all_resi[[#This Row],[Total Biaya Setelah Diskon]]</f>
        <v>109870</v>
      </c>
      <c r="AU248" s="2">
        <f>IF(all_resi[[#This Row],[Waktu Terima]]="","",_xlfn.DAYS(all_resi[[#This Row],[Waktu Terima]],all_resi[[#This Row],[Tanggal Pengiriman]]))</f>
        <v>6</v>
      </c>
    </row>
    <row r="249" spans="1:47" x14ac:dyDescent="0.25">
      <c r="A249" s="2" t="s">
        <v>6350</v>
      </c>
      <c r="B249" s="1">
        <v>46177</v>
      </c>
      <c r="C249" s="2" t="s">
        <v>42</v>
      </c>
      <c r="D249" s="2" t="s">
        <v>43</v>
      </c>
      <c r="E249" s="2" t="s">
        <v>44</v>
      </c>
      <c r="F249" s="2" t="s">
        <v>45</v>
      </c>
      <c r="G249" s="2" t="s">
        <v>46</v>
      </c>
      <c r="H249" s="2" t="s">
        <v>80</v>
      </c>
      <c r="I249" s="2" t="s">
        <v>1880</v>
      </c>
      <c r="J249" s="2" t="s">
        <v>12424</v>
      </c>
      <c r="K249" s="2" t="s">
        <v>183</v>
      </c>
      <c r="L249" s="2" t="s">
        <v>243</v>
      </c>
      <c r="M249" s="2" t="s">
        <v>1881</v>
      </c>
      <c r="N249" s="2" t="s">
        <v>1882</v>
      </c>
      <c r="O249">
        <v>1</v>
      </c>
      <c r="P249" s="2" t="s">
        <v>53</v>
      </c>
      <c r="Q249">
        <v>100</v>
      </c>
      <c r="R249">
        <v>0</v>
      </c>
      <c r="S249" s="2" t="s">
        <v>54</v>
      </c>
      <c r="T249" s="2" t="s">
        <v>55</v>
      </c>
      <c r="U249" s="2" t="s">
        <v>86</v>
      </c>
      <c r="V249" s="2"/>
      <c r="W249">
        <v>91000</v>
      </c>
      <c r="X249">
        <v>0</v>
      </c>
      <c r="Y249">
        <v>0</v>
      </c>
      <c r="Z249">
        <v>91000</v>
      </c>
      <c r="AB249" s="2" t="s">
        <v>57</v>
      </c>
      <c r="AC249">
        <v>36400</v>
      </c>
      <c r="AD249">
        <v>54600</v>
      </c>
      <c r="AE249">
        <v>161000</v>
      </c>
      <c r="AF249">
        <v>2415</v>
      </c>
      <c r="AG249" s="2" t="s">
        <v>11423</v>
      </c>
      <c r="AH249" s="2" t="s">
        <v>149</v>
      </c>
      <c r="AI249" s="1">
        <v>46200</v>
      </c>
      <c r="AJ249" s="2" t="s">
        <v>87</v>
      </c>
      <c r="AK249" s="2" t="s">
        <v>67</v>
      </c>
      <c r="AM249" s="2" t="s">
        <v>59</v>
      </c>
      <c r="AP249" s="2" t="s">
        <v>60</v>
      </c>
      <c r="AQ249" s="2" t="s">
        <v>41</v>
      </c>
      <c r="AR249">
        <v>70000</v>
      </c>
      <c r="AS249" s="2" t="str">
        <f>_xlfn.IFNA(IF(VLOOKUP(all_resi[[#This Row],[No. Waybill]],settle_reconcile[No. Waybill],1,0)="","Recon","Recon"),"-")</f>
        <v>-</v>
      </c>
      <c r="AT249" s="2">
        <f>all_resi[[#This Row],[Nilai COD]]-all_resi[[#This Row],[COD Fee]]-all_resi[[#This Row],[Total Biaya Setelah Diskon]]</f>
        <v>103985</v>
      </c>
      <c r="AU249" s="2">
        <f>IF(all_resi[[#This Row],[Waktu Terima]]="","",_xlfn.DAYS(all_resi[[#This Row],[Waktu Terima]],all_resi[[#This Row],[Tanggal Pengiriman]]))</f>
        <v>23</v>
      </c>
    </row>
    <row r="250" spans="1:47" x14ac:dyDescent="0.25">
      <c r="A250" s="2" t="s">
        <v>6248</v>
      </c>
      <c r="B250" s="1">
        <v>46177</v>
      </c>
      <c r="C250" s="2" t="s">
        <v>42</v>
      </c>
      <c r="D250" s="2" t="s">
        <v>43</v>
      </c>
      <c r="E250" s="2" t="s">
        <v>44</v>
      </c>
      <c r="F250" s="2" t="s">
        <v>45</v>
      </c>
      <c r="G250" s="2" t="s">
        <v>46</v>
      </c>
      <c r="H250" s="2" t="s">
        <v>47</v>
      </c>
      <c r="I250" s="2" t="s">
        <v>1544</v>
      </c>
      <c r="J250" s="2" t="s">
        <v>12390</v>
      </c>
      <c r="K250" s="2" t="s">
        <v>183</v>
      </c>
      <c r="L250" s="2" t="s">
        <v>325</v>
      </c>
      <c r="M250" s="2" t="s">
        <v>410</v>
      </c>
      <c r="N250" s="2" t="s">
        <v>1545</v>
      </c>
      <c r="O250">
        <v>1</v>
      </c>
      <c r="P250" s="2" t="s">
        <v>53</v>
      </c>
      <c r="Q250">
        <v>100</v>
      </c>
      <c r="R250">
        <v>0</v>
      </c>
      <c r="S250" s="2" t="s">
        <v>54</v>
      </c>
      <c r="T250" s="2" t="s">
        <v>55</v>
      </c>
      <c r="U250" s="2" t="s">
        <v>1546</v>
      </c>
      <c r="V250" s="2"/>
      <c r="W250">
        <v>68000</v>
      </c>
      <c r="X250">
        <v>0</v>
      </c>
      <c r="Y250">
        <v>0</v>
      </c>
      <c r="Z250">
        <v>68000</v>
      </c>
      <c r="AB250" s="2" t="s">
        <v>57</v>
      </c>
      <c r="AC250">
        <v>27200</v>
      </c>
      <c r="AD250">
        <v>40800</v>
      </c>
      <c r="AE250">
        <v>318000</v>
      </c>
      <c r="AF250">
        <v>4770</v>
      </c>
      <c r="AG250" s="2" t="s">
        <v>10706</v>
      </c>
      <c r="AH250" s="2" t="s">
        <v>149</v>
      </c>
      <c r="AI250" s="1">
        <v>46190</v>
      </c>
      <c r="AJ250" s="2"/>
      <c r="AK250" s="2" t="s">
        <v>67</v>
      </c>
      <c r="AM250" s="2" t="s">
        <v>59</v>
      </c>
      <c r="AP250" s="2" t="s">
        <v>60</v>
      </c>
      <c r="AQ250" s="2" t="s">
        <v>41</v>
      </c>
      <c r="AR250">
        <v>250000</v>
      </c>
      <c r="AS250" s="2" t="str">
        <f>_xlfn.IFNA(IF(VLOOKUP(all_resi[[#This Row],[No. Waybill]],settle_reconcile[No. Waybill],1,0)="","Recon","Recon"),"-")</f>
        <v>-</v>
      </c>
      <c r="AT250" s="2">
        <f>all_resi[[#This Row],[Nilai COD]]-all_resi[[#This Row],[COD Fee]]-all_resi[[#This Row],[Total Biaya Setelah Diskon]]</f>
        <v>272430</v>
      </c>
      <c r="AU250" s="2">
        <f>IF(all_resi[[#This Row],[Waktu Terima]]="","",_xlfn.DAYS(all_resi[[#This Row],[Waktu Terima]],all_resi[[#This Row],[Tanggal Pengiriman]]))</f>
        <v>13</v>
      </c>
    </row>
    <row r="251" spans="1:47" x14ac:dyDescent="0.25">
      <c r="A251" s="2" t="s">
        <v>6191</v>
      </c>
      <c r="B251" s="1">
        <v>46177</v>
      </c>
      <c r="C251" s="2" t="s">
        <v>42</v>
      </c>
      <c r="D251" s="2" t="s">
        <v>43</v>
      </c>
      <c r="E251" s="2" t="s">
        <v>44</v>
      </c>
      <c r="F251" s="2" t="s">
        <v>45</v>
      </c>
      <c r="G251" s="2" t="s">
        <v>46</v>
      </c>
      <c r="H251" s="2" t="s">
        <v>80</v>
      </c>
      <c r="I251" s="2" t="s">
        <v>1347</v>
      </c>
      <c r="J251" s="2" t="s">
        <v>12440</v>
      </c>
      <c r="K251" s="2" t="s">
        <v>137</v>
      </c>
      <c r="L251" s="2" t="s">
        <v>1348</v>
      </c>
      <c r="M251" s="2" t="s">
        <v>1349</v>
      </c>
      <c r="N251" s="2" t="s">
        <v>1350</v>
      </c>
      <c r="O251">
        <v>1</v>
      </c>
      <c r="P251" s="2" t="s">
        <v>53</v>
      </c>
      <c r="Q251">
        <v>100</v>
      </c>
      <c r="R251">
        <v>0</v>
      </c>
      <c r="S251" s="2" t="s">
        <v>54</v>
      </c>
      <c r="T251" s="2" t="s">
        <v>55</v>
      </c>
      <c r="U251" s="2" t="s">
        <v>86</v>
      </c>
      <c r="V251" s="2"/>
      <c r="W251">
        <v>24000</v>
      </c>
      <c r="X251">
        <v>0</v>
      </c>
      <c r="Y251">
        <v>0</v>
      </c>
      <c r="Z251">
        <v>24000</v>
      </c>
      <c r="AB251" s="2" t="s">
        <v>57</v>
      </c>
      <c r="AC251">
        <v>15000</v>
      </c>
      <c r="AD251">
        <v>9000</v>
      </c>
      <c r="AE251">
        <v>91000</v>
      </c>
      <c r="AF251">
        <v>1365</v>
      </c>
      <c r="AG251" s="2" t="s">
        <v>1347</v>
      </c>
      <c r="AH251" s="2"/>
      <c r="AI251" s="1">
        <v>46181</v>
      </c>
      <c r="AJ251" s="2" t="s">
        <v>87</v>
      </c>
      <c r="AK251" s="2" t="s">
        <v>58</v>
      </c>
      <c r="AM251" s="2" t="s">
        <v>59</v>
      </c>
      <c r="AP251" s="2" t="s">
        <v>60</v>
      </c>
      <c r="AQ251" s="2" t="s">
        <v>41</v>
      </c>
      <c r="AR251">
        <v>67000</v>
      </c>
      <c r="AS251" s="2" t="str">
        <f>_xlfn.IFNA(IF(VLOOKUP(all_resi[[#This Row],[No. Waybill]],settle_reconcile[No. Waybill],1,0)="","Recon","Recon"),"-")</f>
        <v>Recon</v>
      </c>
      <c r="AT251" s="2">
        <f>all_resi[[#This Row],[Nilai COD]]-all_resi[[#This Row],[COD Fee]]-all_resi[[#This Row],[Total Biaya Setelah Diskon]]</f>
        <v>80635</v>
      </c>
      <c r="AU251" s="2">
        <f>IF(all_resi[[#This Row],[Waktu Terima]]="","",_xlfn.DAYS(all_resi[[#This Row],[Waktu Terima]],all_resi[[#This Row],[Tanggal Pengiriman]]))</f>
        <v>4</v>
      </c>
    </row>
    <row r="252" spans="1:47" x14ac:dyDescent="0.25">
      <c r="A252" s="2" t="s">
        <v>6214</v>
      </c>
      <c r="B252" s="1">
        <v>46177</v>
      </c>
      <c r="C252" s="2" t="s">
        <v>42</v>
      </c>
      <c r="D252" s="2" t="s">
        <v>43</v>
      </c>
      <c r="E252" s="2" t="s">
        <v>44</v>
      </c>
      <c r="F252" s="2" t="s">
        <v>45</v>
      </c>
      <c r="G252" s="2" t="s">
        <v>46</v>
      </c>
      <c r="H252" s="2" t="s">
        <v>80</v>
      </c>
      <c r="I252" s="2" t="s">
        <v>1425</v>
      </c>
      <c r="J252" s="2" t="s">
        <v>12423</v>
      </c>
      <c r="K252" s="2" t="s">
        <v>237</v>
      </c>
      <c r="L252" s="2" t="s">
        <v>238</v>
      </c>
      <c r="M252" s="2" t="s">
        <v>1426</v>
      </c>
      <c r="N252" s="2" t="s">
        <v>1427</v>
      </c>
      <c r="O252">
        <v>1</v>
      </c>
      <c r="P252" s="2" t="s">
        <v>53</v>
      </c>
      <c r="Q252">
        <v>100</v>
      </c>
      <c r="R252">
        <v>5500000</v>
      </c>
      <c r="S252" s="2" t="s">
        <v>54</v>
      </c>
      <c r="T252" s="2" t="s">
        <v>55</v>
      </c>
      <c r="U252" s="2" t="s">
        <v>86</v>
      </c>
      <c r="V252" s="2" t="s">
        <v>1428</v>
      </c>
      <c r="W252">
        <v>37000</v>
      </c>
      <c r="X252">
        <v>0</v>
      </c>
      <c r="Y252">
        <v>0</v>
      </c>
      <c r="Z252">
        <v>37000</v>
      </c>
      <c r="AB252" s="2" t="s">
        <v>57</v>
      </c>
      <c r="AC252">
        <v>14800</v>
      </c>
      <c r="AD252">
        <v>22200</v>
      </c>
      <c r="AE252">
        <v>100000</v>
      </c>
      <c r="AF252">
        <v>1500</v>
      </c>
      <c r="AG252" s="2" t="s">
        <v>353</v>
      </c>
      <c r="AH252" s="2" t="s">
        <v>149</v>
      </c>
      <c r="AI252" s="1">
        <v>46207</v>
      </c>
      <c r="AJ252" s="2" t="s">
        <v>87</v>
      </c>
      <c r="AK252" s="2" t="s">
        <v>67</v>
      </c>
      <c r="AM252" s="2" t="s">
        <v>59</v>
      </c>
      <c r="AP252" s="2" t="s">
        <v>60</v>
      </c>
      <c r="AQ252" s="2" t="s">
        <v>41</v>
      </c>
      <c r="AR252">
        <v>63000</v>
      </c>
      <c r="AS252" s="2" t="str">
        <f>_xlfn.IFNA(IF(VLOOKUP(all_resi[[#This Row],[No. Waybill]],settle_reconcile[No. Waybill],1,0)="","Recon","Recon"),"-")</f>
        <v>-</v>
      </c>
      <c r="AT252" s="2">
        <f>all_resi[[#This Row],[Nilai COD]]-all_resi[[#This Row],[COD Fee]]-all_resi[[#This Row],[Total Biaya Setelah Diskon]]</f>
        <v>76300</v>
      </c>
      <c r="AU252" s="2">
        <f>IF(all_resi[[#This Row],[Waktu Terima]]="","",_xlfn.DAYS(all_resi[[#This Row],[Waktu Terima]],all_resi[[#This Row],[Tanggal Pengiriman]]))</f>
        <v>30</v>
      </c>
    </row>
    <row r="253" spans="1:47" x14ac:dyDescent="0.25">
      <c r="A253" s="2" t="s">
        <v>6152</v>
      </c>
      <c r="B253" s="1">
        <v>46177</v>
      </c>
      <c r="C253" s="2" t="s">
        <v>42</v>
      </c>
      <c r="D253" s="2" t="s">
        <v>43</v>
      </c>
      <c r="E253" s="2" t="s">
        <v>44</v>
      </c>
      <c r="F253" s="2" t="s">
        <v>45</v>
      </c>
      <c r="G253" s="2" t="s">
        <v>46</v>
      </c>
      <c r="H253" s="2" t="s">
        <v>47</v>
      </c>
      <c r="I253" s="2" t="s">
        <v>1207</v>
      </c>
      <c r="J253" s="2" t="s">
        <v>12452</v>
      </c>
      <c r="K253" s="2" t="s">
        <v>116</v>
      </c>
      <c r="L253" s="2" t="s">
        <v>117</v>
      </c>
      <c r="M253" s="2" t="s">
        <v>1208</v>
      </c>
      <c r="N253" s="2" t="s">
        <v>1209</v>
      </c>
      <c r="O253">
        <v>1</v>
      </c>
      <c r="P253" s="2" t="s">
        <v>53</v>
      </c>
      <c r="Q253">
        <v>100</v>
      </c>
      <c r="R253">
        <v>0</v>
      </c>
      <c r="S253" s="2" t="s">
        <v>54</v>
      </c>
      <c r="T253" s="2" t="s">
        <v>55</v>
      </c>
      <c r="U253" s="2" t="s">
        <v>698</v>
      </c>
      <c r="V253" s="2"/>
      <c r="W253">
        <v>12000</v>
      </c>
      <c r="X253">
        <v>0</v>
      </c>
      <c r="Y253">
        <v>0</v>
      </c>
      <c r="Z253">
        <v>12000</v>
      </c>
      <c r="AB253" s="2" t="s">
        <v>57</v>
      </c>
      <c r="AC253">
        <v>7000</v>
      </c>
      <c r="AD253">
        <v>5000</v>
      </c>
      <c r="AE253">
        <v>97500</v>
      </c>
      <c r="AF253">
        <v>1462.5</v>
      </c>
      <c r="AG253" s="2" t="s">
        <v>1207</v>
      </c>
      <c r="AH253" s="2"/>
      <c r="AI253" s="1">
        <v>46184</v>
      </c>
      <c r="AJ253" s="2"/>
      <c r="AK253" s="2" t="s">
        <v>58</v>
      </c>
      <c r="AM253" s="2" t="s">
        <v>59</v>
      </c>
      <c r="AP253" s="2" t="s">
        <v>60</v>
      </c>
      <c r="AQ253" s="2" t="s">
        <v>41</v>
      </c>
      <c r="AR253">
        <v>85500</v>
      </c>
      <c r="AS253" s="2" t="str">
        <f>_xlfn.IFNA(IF(VLOOKUP(all_resi[[#This Row],[No. Waybill]],settle_reconcile[No. Waybill],1,0)="","Recon","Recon"),"-")</f>
        <v>Recon</v>
      </c>
      <c r="AT253" s="2">
        <f>all_resi[[#This Row],[Nilai COD]]-all_resi[[#This Row],[COD Fee]]-all_resi[[#This Row],[Total Biaya Setelah Diskon]]</f>
        <v>91037.5</v>
      </c>
      <c r="AU253" s="2">
        <f>IF(all_resi[[#This Row],[Waktu Terima]]="","",_xlfn.DAYS(all_resi[[#This Row],[Waktu Terima]],all_resi[[#This Row],[Tanggal Pengiriman]]))</f>
        <v>7</v>
      </c>
    </row>
    <row r="254" spans="1:47" x14ac:dyDescent="0.25">
      <c r="A254" s="2" t="s">
        <v>6156</v>
      </c>
      <c r="B254" s="1">
        <v>46177</v>
      </c>
      <c r="C254" s="2" t="s">
        <v>42</v>
      </c>
      <c r="D254" s="2" t="s">
        <v>43</v>
      </c>
      <c r="E254" s="2" t="s">
        <v>44</v>
      </c>
      <c r="F254" s="2" t="s">
        <v>45</v>
      </c>
      <c r="G254" s="2" t="s">
        <v>46</v>
      </c>
      <c r="H254" s="2" t="s">
        <v>80</v>
      </c>
      <c r="I254" s="2" t="s">
        <v>1222</v>
      </c>
      <c r="J254" s="2" t="s">
        <v>12446</v>
      </c>
      <c r="K254" s="2" t="s">
        <v>69</v>
      </c>
      <c r="L254" s="2" t="s">
        <v>1223</v>
      </c>
      <c r="M254" s="2" t="s">
        <v>1224</v>
      </c>
      <c r="N254" s="2" t="s">
        <v>1225</v>
      </c>
      <c r="O254">
        <v>1</v>
      </c>
      <c r="P254" s="2" t="s">
        <v>53</v>
      </c>
      <c r="Q254">
        <v>100</v>
      </c>
      <c r="R254">
        <v>0</v>
      </c>
      <c r="S254" s="2" t="s">
        <v>54</v>
      </c>
      <c r="T254" s="2" t="s">
        <v>55</v>
      </c>
      <c r="U254" s="2" t="s">
        <v>154</v>
      </c>
      <c r="V254" s="2"/>
      <c r="W254">
        <v>54000</v>
      </c>
      <c r="X254">
        <v>0</v>
      </c>
      <c r="Y254">
        <v>0</v>
      </c>
      <c r="Z254">
        <v>54000</v>
      </c>
      <c r="AB254" s="2" t="s">
        <v>57</v>
      </c>
      <c r="AC254">
        <v>21600</v>
      </c>
      <c r="AD254">
        <v>32400</v>
      </c>
      <c r="AE254">
        <v>167000</v>
      </c>
      <c r="AF254">
        <v>2505</v>
      </c>
      <c r="AG254" s="2" t="s">
        <v>1222</v>
      </c>
      <c r="AH254" s="2"/>
      <c r="AI254" s="1">
        <v>46182</v>
      </c>
      <c r="AJ254" s="2" t="s">
        <v>87</v>
      </c>
      <c r="AK254" s="2" t="s">
        <v>58</v>
      </c>
      <c r="AM254" s="2" t="s">
        <v>59</v>
      </c>
      <c r="AP254" s="2" t="s">
        <v>60</v>
      </c>
      <c r="AQ254" s="2" t="s">
        <v>41</v>
      </c>
      <c r="AR254">
        <v>113000</v>
      </c>
      <c r="AS254" s="2" t="str">
        <f>_xlfn.IFNA(IF(VLOOKUP(all_resi[[#This Row],[No. Waybill]],settle_reconcile[No. Waybill],1,0)="","Recon","Recon"),"-")</f>
        <v>Recon</v>
      </c>
      <c r="AT254" s="2">
        <f>all_resi[[#This Row],[Nilai COD]]-all_resi[[#This Row],[COD Fee]]-all_resi[[#This Row],[Total Biaya Setelah Diskon]]</f>
        <v>132095</v>
      </c>
      <c r="AU254" s="2">
        <f>IF(all_resi[[#This Row],[Waktu Terima]]="","",_xlfn.DAYS(all_resi[[#This Row],[Waktu Terima]],all_resi[[#This Row],[Tanggal Pengiriman]]))</f>
        <v>5</v>
      </c>
    </row>
    <row r="255" spans="1:47" x14ac:dyDescent="0.25">
      <c r="A255" s="2" t="s">
        <v>6390</v>
      </c>
      <c r="B255" s="1">
        <v>46177</v>
      </c>
      <c r="C255" s="2" t="s">
        <v>42</v>
      </c>
      <c r="D255" s="2" t="s">
        <v>43</v>
      </c>
      <c r="E255" s="2" t="s">
        <v>44</v>
      </c>
      <c r="F255" s="2" t="s">
        <v>45</v>
      </c>
      <c r="G255" s="2" t="s">
        <v>46</v>
      </c>
      <c r="H255" s="2" t="s">
        <v>47</v>
      </c>
      <c r="I255" s="2" t="s">
        <v>1998</v>
      </c>
      <c r="J255" s="2" t="s">
        <v>12472</v>
      </c>
      <c r="K255" s="2" t="s">
        <v>100</v>
      </c>
      <c r="L255" s="2" t="s">
        <v>1383</v>
      </c>
      <c r="M255" s="2" t="s">
        <v>1999</v>
      </c>
      <c r="N255" s="2" t="s">
        <v>2000</v>
      </c>
      <c r="O255">
        <v>1</v>
      </c>
      <c r="P255" s="2" t="s">
        <v>53</v>
      </c>
      <c r="Q255">
        <v>100</v>
      </c>
      <c r="R255">
        <v>0</v>
      </c>
      <c r="S255" s="2" t="s">
        <v>54</v>
      </c>
      <c r="T255" s="2" t="s">
        <v>55</v>
      </c>
      <c r="U255" s="2" t="s">
        <v>147</v>
      </c>
      <c r="V255" s="2"/>
      <c r="W255">
        <v>18000</v>
      </c>
      <c r="X255">
        <v>0</v>
      </c>
      <c r="Y255">
        <v>0</v>
      </c>
      <c r="Z255">
        <v>18000</v>
      </c>
      <c r="AB255" s="2" t="s">
        <v>57</v>
      </c>
      <c r="AC255">
        <v>12000</v>
      </c>
      <c r="AD255">
        <v>6000</v>
      </c>
      <c r="AE255">
        <v>87000</v>
      </c>
      <c r="AF255">
        <v>1305</v>
      </c>
      <c r="AG255" s="2" t="s">
        <v>1998</v>
      </c>
      <c r="AH255" s="2"/>
      <c r="AI255" s="1">
        <v>46180</v>
      </c>
      <c r="AJ255" s="2"/>
      <c r="AK255" s="2" t="s">
        <v>58</v>
      </c>
      <c r="AM255" s="2" t="s">
        <v>59</v>
      </c>
      <c r="AP255" s="2" t="s">
        <v>60</v>
      </c>
      <c r="AQ255" s="2" t="s">
        <v>41</v>
      </c>
      <c r="AR255">
        <v>69000</v>
      </c>
      <c r="AS255" s="2" t="str">
        <f>_xlfn.IFNA(IF(VLOOKUP(all_resi[[#This Row],[No. Waybill]],settle_reconcile[No. Waybill],1,0)="","Recon","Recon"),"-")</f>
        <v>Recon</v>
      </c>
      <c r="AT255" s="2">
        <f>all_resi[[#This Row],[Nilai COD]]-all_resi[[#This Row],[COD Fee]]-all_resi[[#This Row],[Total Biaya Setelah Diskon]]</f>
        <v>79695</v>
      </c>
      <c r="AU255" s="2">
        <f>IF(all_resi[[#This Row],[Waktu Terima]]="","",_xlfn.DAYS(all_resi[[#This Row],[Waktu Terima]],all_resi[[#This Row],[Tanggal Pengiriman]]))</f>
        <v>3</v>
      </c>
    </row>
    <row r="256" spans="1:47" x14ac:dyDescent="0.25">
      <c r="A256" s="2" t="s">
        <v>6387</v>
      </c>
      <c r="B256" s="1">
        <v>46177</v>
      </c>
      <c r="C256" s="2" t="s">
        <v>42</v>
      </c>
      <c r="D256" s="2" t="s">
        <v>43</v>
      </c>
      <c r="E256" s="2" t="s">
        <v>44</v>
      </c>
      <c r="F256" s="2" t="s">
        <v>45</v>
      </c>
      <c r="G256" s="2" t="s">
        <v>46</v>
      </c>
      <c r="H256" s="2" t="s">
        <v>47</v>
      </c>
      <c r="I256" s="2" t="s">
        <v>1990</v>
      </c>
      <c r="J256" s="2" t="s">
        <v>12468</v>
      </c>
      <c r="K256" s="2" t="s">
        <v>177</v>
      </c>
      <c r="L256" s="2" t="s">
        <v>1333</v>
      </c>
      <c r="M256" s="2" t="s">
        <v>1334</v>
      </c>
      <c r="N256" s="2" t="s">
        <v>1991</v>
      </c>
      <c r="O256">
        <v>1</v>
      </c>
      <c r="P256" s="2" t="s">
        <v>53</v>
      </c>
      <c r="Q256">
        <v>100</v>
      </c>
      <c r="R256">
        <v>0</v>
      </c>
      <c r="S256" s="2" t="s">
        <v>54</v>
      </c>
      <c r="T256" s="2" t="s">
        <v>55</v>
      </c>
      <c r="U256" s="2" t="s">
        <v>207</v>
      </c>
      <c r="V256" s="2"/>
      <c r="W256">
        <v>72000</v>
      </c>
      <c r="X256">
        <v>0</v>
      </c>
      <c r="Y256">
        <v>0</v>
      </c>
      <c r="Z256">
        <v>72000</v>
      </c>
      <c r="AB256" s="2" t="s">
        <v>57</v>
      </c>
      <c r="AC256">
        <v>28800</v>
      </c>
      <c r="AD256">
        <v>43200</v>
      </c>
      <c r="AE256">
        <v>176000</v>
      </c>
      <c r="AF256">
        <v>2640</v>
      </c>
      <c r="AG256" s="2" t="s">
        <v>1990</v>
      </c>
      <c r="AH256" s="2"/>
      <c r="AI256" s="1">
        <v>46182</v>
      </c>
      <c r="AJ256" s="2"/>
      <c r="AK256" s="2" t="s">
        <v>58</v>
      </c>
      <c r="AM256" s="2" t="s">
        <v>59</v>
      </c>
      <c r="AP256" s="2" t="s">
        <v>60</v>
      </c>
      <c r="AQ256" s="2" t="s">
        <v>41</v>
      </c>
      <c r="AR256">
        <v>104000</v>
      </c>
      <c r="AS256" s="2" t="str">
        <f>_xlfn.IFNA(IF(VLOOKUP(all_resi[[#This Row],[No. Waybill]],settle_reconcile[No. Waybill],1,0)="","Recon","Recon"),"-")</f>
        <v>Recon</v>
      </c>
      <c r="AT256" s="2">
        <f>all_resi[[#This Row],[Nilai COD]]-all_resi[[#This Row],[COD Fee]]-all_resi[[#This Row],[Total Biaya Setelah Diskon]]</f>
        <v>130160</v>
      </c>
      <c r="AU256" s="2">
        <f>IF(all_resi[[#This Row],[Waktu Terima]]="","",_xlfn.DAYS(all_resi[[#This Row],[Waktu Terima]],all_resi[[#This Row],[Tanggal Pengiriman]]))</f>
        <v>5</v>
      </c>
    </row>
    <row r="257" spans="1:47" x14ac:dyDescent="0.25">
      <c r="A257" s="2" t="s">
        <v>6324</v>
      </c>
      <c r="B257" s="1">
        <v>46177</v>
      </c>
      <c r="C257" s="2" t="s">
        <v>42</v>
      </c>
      <c r="D257" s="2" t="s">
        <v>43</v>
      </c>
      <c r="E257" s="2" t="s">
        <v>44</v>
      </c>
      <c r="F257" s="2" t="s">
        <v>45</v>
      </c>
      <c r="G257" s="2" t="s">
        <v>46</v>
      </c>
      <c r="H257" s="2" t="s">
        <v>47</v>
      </c>
      <c r="I257" s="2" t="s">
        <v>1794</v>
      </c>
      <c r="J257" s="2" t="s">
        <v>12422</v>
      </c>
      <c r="K257" s="2" t="s">
        <v>69</v>
      </c>
      <c r="L257" s="2" t="s">
        <v>294</v>
      </c>
      <c r="M257" s="2" t="s">
        <v>1795</v>
      </c>
      <c r="N257" s="2" t="s">
        <v>1796</v>
      </c>
      <c r="O257">
        <v>1</v>
      </c>
      <c r="P257" s="2" t="s">
        <v>53</v>
      </c>
      <c r="Q257">
        <v>100</v>
      </c>
      <c r="R257">
        <v>0</v>
      </c>
      <c r="S257" s="2" t="s">
        <v>54</v>
      </c>
      <c r="T257" s="2" t="s">
        <v>55</v>
      </c>
      <c r="U257" s="2" t="s">
        <v>1797</v>
      </c>
      <c r="V257" s="2"/>
      <c r="W257">
        <v>54000</v>
      </c>
      <c r="X257">
        <v>0</v>
      </c>
      <c r="Y257">
        <v>0</v>
      </c>
      <c r="Z257">
        <v>54000</v>
      </c>
      <c r="AB257" s="2" t="s">
        <v>57</v>
      </c>
      <c r="AC257">
        <v>21600</v>
      </c>
      <c r="AD257">
        <v>32400</v>
      </c>
      <c r="AE257">
        <v>133000</v>
      </c>
      <c r="AF257">
        <v>1995</v>
      </c>
      <c r="AG257" s="2" t="s">
        <v>1794</v>
      </c>
      <c r="AH257" s="2"/>
      <c r="AI257" s="1">
        <v>46183</v>
      </c>
      <c r="AJ257" s="2"/>
      <c r="AK257" s="2" t="s">
        <v>58</v>
      </c>
      <c r="AM257" s="2" t="s">
        <v>59</v>
      </c>
      <c r="AP257" s="2" t="s">
        <v>60</v>
      </c>
      <c r="AQ257" s="2" t="s">
        <v>41</v>
      </c>
      <c r="AR257">
        <v>79000</v>
      </c>
      <c r="AS257" s="2" t="str">
        <f>_xlfn.IFNA(IF(VLOOKUP(all_resi[[#This Row],[No. Waybill]],settle_reconcile[No. Waybill],1,0)="","Recon","Recon"),"-")</f>
        <v>Recon</v>
      </c>
      <c r="AT257" s="2">
        <f>all_resi[[#This Row],[Nilai COD]]-all_resi[[#This Row],[COD Fee]]-all_resi[[#This Row],[Total Biaya Setelah Diskon]]</f>
        <v>98605</v>
      </c>
      <c r="AU257" s="2">
        <f>IF(all_resi[[#This Row],[Waktu Terima]]="","",_xlfn.DAYS(all_resi[[#This Row],[Waktu Terima]],all_resi[[#This Row],[Tanggal Pengiriman]]))</f>
        <v>6</v>
      </c>
    </row>
    <row r="258" spans="1:47" x14ac:dyDescent="0.25">
      <c r="A258" s="2" t="s">
        <v>6292</v>
      </c>
      <c r="B258" s="1">
        <v>46177</v>
      </c>
      <c r="C258" s="2" t="s">
        <v>42</v>
      </c>
      <c r="D258" s="2" t="s">
        <v>43</v>
      </c>
      <c r="E258" s="2" t="s">
        <v>44</v>
      </c>
      <c r="F258" s="2" t="s">
        <v>45</v>
      </c>
      <c r="G258" s="2" t="s">
        <v>46</v>
      </c>
      <c r="H258" s="2" t="s">
        <v>47</v>
      </c>
      <c r="I258" s="2" t="s">
        <v>1687</v>
      </c>
      <c r="J258" s="2" t="s">
        <v>12484</v>
      </c>
      <c r="K258" s="2" t="s">
        <v>121</v>
      </c>
      <c r="L258" s="2" t="s">
        <v>969</v>
      </c>
      <c r="M258" s="2" t="s">
        <v>1593</v>
      </c>
      <c r="N258" s="2" t="s">
        <v>1688</v>
      </c>
      <c r="O258">
        <v>1</v>
      </c>
      <c r="P258" s="2" t="s">
        <v>53</v>
      </c>
      <c r="Q258">
        <v>100</v>
      </c>
      <c r="R258">
        <v>0</v>
      </c>
      <c r="S258" s="2" t="s">
        <v>54</v>
      </c>
      <c r="T258" s="2" t="s">
        <v>55</v>
      </c>
      <c r="U258" s="2" t="s">
        <v>79</v>
      </c>
      <c r="V258" s="2"/>
      <c r="W258">
        <v>77000</v>
      </c>
      <c r="X258">
        <v>0</v>
      </c>
      <c r="Y258">
        <v>0</v>
      </c>
      <c r="Z258">
        <v>77000</v>
      </c>
      <c r="AB258" s="2" t="s">
        <v>57</v>
      </c>
      <c r="AC258">
        <v>30800</v>
      </c>
      <c r="AD258">
        <v>46200</v>
      </c>
      <c r="AE258">
        <v>171000</v>
      </c>
      <c r="AF258">
        <v>2565</v>
      </c>
      <c r="AG258" s="2" t="s">
        <v>1687</v>
      </c>
      <c r="AH258" s="2"/>
      <c r="AI258" s="1">
        <v>46189</v>
      </c>
      <c r="AJ258" s="2"/>
      <c r="AK258" s="2" t="s">
        <v>58</v>
      </c>
      <c r="AM258" s="2" t="s">
        <v>59</v>
      </c>
      <c r="AP258" s="2" t="s">
        <v>60</v>
      </c>
      <c r="AQ258" s="2" t="s">
        <v>41</v>
      </c>
      <c r="AR258">
        <v>94000</v>
      </c>
      <c r="AS258" s="2" t="str">
        <f>_xlfn.IFNA(IF(VLOOKUP(all_resi[[#This Row],[No. Waybill]],settle_reconcile[No. Waybill],1,0)="","Recon","Recon"),"-")</f>
        <v>Recon</v>
      </c>
      <c r="AT258" s="2">
        <f>all_resi[[#This Row],[Nilai COD]]-all_resi[[#This Row],[COD Fee]]-all_resi[[#This Row],[Total Biaya Setelah Diskon]]</f>
        <v>122235</v>
      </c>
      <c r="AU258" s="2">
        <f>IF(all_resi[[#This Row],[Waktu Terima]]="","",_xlfn.DAYS(all_resi[[#This Row],[Waktu Terima]],all_resi[[#This Row],[Tanggal Pengiriman]]))</f>
        <v>12</v>
      </c>
    </row>
    <row r="259" spans="1:47" x14ac:dyDescent="0.25">
      <c r="A259" s="2" t="s">
        <v>6212</v>
      </c>
      <c r="B259" s="1">
        <v>46177</v>
      </c>
      <c r="C259" s="2" t="s">
        <v>42</v>
      </c>
      <c r="D259" s="2" t="s">
        <v>43</v>
      </c>
      <c r="E259" s="2" t="s">
        <v>44</v>
      </c>
      <c r="F259" s="2" t="s">
        <v>45</v>
      </c>
      <c r="G259" s="2" t="s">
        <v>46</v>
      </c>
      <c r="H259" s="2" t="s">
        <v>47</v>
      </c>
      <c r="I259" s="2" t="s">
        <v>1418</v>
      </c>
      <c r="J259" s="2" t="s">
        <v>12433</v>
      </c>
      <c r="K259" s="2" t="s">
        <v>69</v>
      </c>
      <c r="L259" s="2" t="s">
        <v>1419</v>
      </c>
      <c r="M259" s="2" t="s">
        <v>1420</v>
      </c>
      <c r="N259" s="2" t="s">
        <v>1421</v>
      </c>
      <c r="O259">
        <v>1</v>
      </c>
      <c r="P259" s="2" t="s">
        <v>53</v>
      </c>
      <c r="Q259">
        <v>100</v>
      </c>
      <c r="R259">
        <v>0</v>
      </c>
      <c r="S259" s="2" t="s">
        <v>54</v>
      </c>
      <c r="T259" s="2" t="s">
        <v>55</v>
      </c>
      <c r="U259" s="2" t="s">
        <v>877</v>
      </c>
      <c r="V259" s="2"/>
      <c r="W259">
        <v>54000</v>
      </c>
      <c r="X259">
        <v>0</v>
      </c>
      <c r="Y259">
        <v>0</v>
      </c>
      <c r="Z259">
        <v>54000</v>
      </c>
      <c r="AB259" s="2" t="s">
        <v>57</v>
      </c>
      <c r="AC259">
        <v>21600</v>
      </c>
      <c r="AD259">
        <v>32400</v>
      </c>
      <c r="AE259">
        <v>192000</v>
      </c>
      <c r="AF259">
        <v>2880</v>
      </c>
      <c r="AG259" s="2" t="s">
        <v>7592</v>
      </c>
      <c r="AH259" s="2"/>
      <c r="AI259" s="1">
        <v>46190</v>
      </c>
      <c r="AJ259" s="2"/>
      <c r="AK259" s="2" t="s">
        <v>67</v>
      </c>
      <c r="AM259" s="2" t="s">
        <v>59</v>
      </c>
      <c r="AP259" s="2" t="s">
        <v>60</v>
      </c>
      <c r="AQ259" s="2" t="s">
        <v>41</v>
      </c>
      <c r="AR259">
        <v>138000</v>
      </c>
      <c r="AS259" s="2" t="str">
        <f>_xlfn.IFNA(IF(VLOOKUP(all_resi[[#This Row],[No. Waybill]],settle_reconcile[No. Waybill],1,0)="","Recon","Recon"),"-")</f>
        <v>-</v>
      </c>
      <c r="AT259" s="2">
        <f>all_resi[[#This Row],[Nilai COD]]-all_resi[[#This Row],[COD Fee]]-all_resi[[#This Row],[Total Biaya Setelah Diskon]]</f>
        <v>156720</v>
      </c>
      <c r="AU259" s="2">
        <f>IF(all_resi[[#This Row],[Waktu Terima]]="","",_xlfn.DAYS(all_resi[[#This Row],[Waktu Terima]],all_resi[[#This Row],[Tanggal Pengiriman]]))</f>
        <v>13</v>
      </c>
    </row>
    <row r="260" spans="1:47" x14ac:dyDescent="0.25">
      <c r="A260" s="2" t="s">
        <v>6380</v>
      </c>
      <c r="B260" s="1">
        <v>46177</v>
      </c>
      <c r="C260" s="2" t="s">
        <v>42</v>
      </c>
      <c r="D260" s="2" t="s">
        <v>43</v>
      </c>
      <c r="E260" s="2" t="s">
        <v>44</v>
      </c>
      <c r="F260" s="2" t="s">
        <v>45</v>
      </c>
      <c r="G260" s="2" t="s">
        <v>46</v>
      </c>
      <c r="H260" s="2" t="s">
        <v>47</v>
      </c>
      <c r="I260" s="2" t="s">
        <v>1969</v>
      </c>
      <c r="J260" s="2" t="s">
        <v>12513</v>
      </c>
      <c r="K260" s="2" t="s">
        <v>121</v>
      </c>
      <c r="L260" s="2" t="s">
        <v>122</v>
      </c>
      <c r="M260" s="2" t="s">
        <v>1970</v>
      </c>
      <c r="N260" s="2" t="s">
        <v>1971</v>
      </c>
      <c r="O260">
        <v>1</v>
      </c>
      <c r="P260" s="2" t="s">
        <v>53</v>
      </c>
      <c r="Q260">
        <v>100</v>
      </c>
      <c r="R260">
        <v>0</v>
      </c>
      <c r="S260" s="2" t="s">
        <v>54</v>
      </c>
      <c r="T260" s="2" t="s">
        <v>55</v>
      </c>
      <c r="U260" s="2" t="s">
        <v>698</v>
      </c>
      <c r="V260" s="2"/>
      <c r="W260">
        <v>85000</v>
      </c>
      <c r="X260">
        <v>0</v>
      </c>
      <c r="Y260">
        <v>0</v>
      </c>
      <c r="Z260">
        <v>85000</v>
      </c>
      <c r="AB260" s="2" t="s">
        <v>57</v>
      </c>
      <c r="AC260">
        <v>34000</v>
      </c>
      <c r="AD260">
        <v>51000</v>
      </c>
      <c r="AE260">
        <v>211500</v>
      </c>
      <c r="AF260">
        <v>3172.5</v>
      </c>
      <c r="AG260" s="2"/>
      <c r="AH260" s="2"/>
      <c r="AI260" s="1"/>
      <c r="AJ260" s="2"/>
      <c r="AK260" s="2" t="s">
        <v>67</v>
      </c>
      <c r="AM260" s="2" t="s">
        <v>59</v>
      </c>
      <c r="AP260" s="2" t="s">
        <v>60</v>
      </c>
      <c r="AQ260" s="2" t="s">
        <v>41</v>
      </c>
      <c r="AR260">
        <v>126500</v>
      </c>
      <c r="AS260" s="2" t="str">
        <f>_xlfn.IFNA(IF(VLOOKUP(all_resi[[#This Row],[No. Waybill]],settle_reconcile[No. Waybill],1,0)="","Recon","Recon"),"-")</f>
        <v>-</v>
      </c>
      <c r="AT260" s="2">
        <f>all_resi[[#This Row],[Nilai COD]]-all_resi[[#This Row],[COD Fee]]-all_resi[[#This Row],[Total Biaya Setelah Diskon]]</f>
        <v>157327.5</v>
      </c>
      <c r="AU260" s="2" t="str">
        <f>IF(all_resi[[#This Row],[Waktu Terima]]="","",_xlfn.DAYS(all_resi[[#This Row],[Waktu Terima]],all_resi[[#This Row],[Tanggal Pengiriman]]))</f>
        <v/>
      </c>
    </row>
    <row r="261" spans="1:47" x14ac:dyDescent="0.25">
      <c r="A261" s="2" t="s">
        <v>6149</v>
      </c>
      <c r="B261" s="1">
        <v>46177</v>
      </c>
      <c r="C261" s="2" t="s">
        <v>42</v>
      </c>
      <c r="D261" s="2" t="s">
        <v>43</v>
      </c>
      <c r="E261" s="2" t="s">
        <v>44</v>
      </c>
      <c r="F261" s="2" t="s">
        <v>45</v>
      </c>
      <c r="G261" s="2" t="s">
        <v>46</v>
      </c>
      <c r="H261" s="2" t="s">
        <v>47</v>
      </c>
      <c r="I261" s="2" t="s">
        <v>1197</v>
      </c>
      <c r="J261" s="2" t="s">
        <v>12451</v>
      </c>
      <c r="K261" s="2" t="s">
        <v>183</v>
      </c>
      <c r="L261" s="2" t="s">
        <v>1198</v>
      </c>
      <c r="M261" s="2" t="s">
        <v>1199</v>
      </c>
      <c r="N261" s="2" t="s">
        <v>1200</v>
      </c>
      <c r="O261">
        <v>1</v>
      </c>
      <c r="P261" s="2" t="s">
        <v>53</v>
      </c>
      <c r="Q261">
        <v>100</v>
      </c>
      <c r="R261">
        <v>0</v>
      </c>
      <c r="S261" s="2" t="s">
        <v>54</v>
      </c>
      <c r="T261" s="2" t="s">
        <v>55</v>
      </c>
      <c r="U261" s="2" t="s">
        <v>412</v>
      </c>
      <c r="V261" s="2"/>
      <c r="W261">
        <v>85000</v>
      </c>
      <c r="X261">
        <v>0</v>
      </c>
      <c r="Y261">
        <v>0</v>
      </c>
      <c r="Z261">
        <v>85000</v>
      </c>
      <c r="AB261" s="2" t="s">
        <v>57</v>
      </c>
      <c r="AC261">
        <v>34000</v>
      </c>
      <c r="AD261">
        <v>51000</v>
      </c>
      <c r="AE261">
        <v>225000</v>
      </c>
      <c r="AF261">
        <v>3375</v>
      </c>
      <c r="AG261" s="2"/>
      <c r="AH261" s="2"/>
      <c r="AI261" s="1"/>
      <c r="AJ261" s="2"/>
      <c r="AK261" s="2" t="s">
        <v>67</v>
      </c>
      <c r="AM261" s="2" t="s">
        <v>59</v>
      </c>
      <c r="AP261" s="2" t="s">
        <v>60</v>
      </c>
      <c r="AQ261" s="2" t="s">
        <v>41</v>
      </c>
      <c r="AR261">
        <v>140000</v>
      </c>
      <c r="AS261" s="2" t="str">
        <f>_xlfn.IFNA(IF(VLOOKUP(all_resi[[#This Row],[No. Waybill]],settle_reconcile[No. Waybill],1,0)="","Recon","Recon"),"-")</f>
        <v>-</v>
      </c>
      <c r="AT261" s="2">
        <f>all_resi[[#This Row],[Nilai COD]]-all_resi[[#This Row],[COD Fee]]-all_resi[[#This Row],[Total Biaya Setelah Diskon]]</f>
        <v>170625</v>
      </c>
      <c r="AU261" s="2" t="str">
        <f>IF(all_resi[[#This Row],[Waktu Terima]]="","",_xlfn.DAYS(all_resi[[#This Row],[Waktu Terima]],all_resi[[#This Row],[Tanggal Pengiriman]]))</f>
        <v/>
      </c>
    </row>
    <row r="262" spans="1:47" x14ac:dyDescent="0.25">
      <c r="A262" s="2" t="s">
        <v>6326</v>
      </c>
      <c r="B262" s="1">
        <v>46177</v>
      </c>
      <c r="C262" s="2" t="s">
        <v>42</v>
      </c>
      <c r="D262" s="2" t="s">
        <v>43</v>
      </c>
      <c r="E262" s="2" t="s">
        <v>44</v>
      </c>
      <c r="F262" s="2" t="s">
        <v>45</v>
      </c>
      <c r="G262" s="2" t="s">
        <v>46</v>
      </c>
      <c r="H262" s="2" t="s">
        <v>47</v>
      </c>
      <c r="I262" s="2" t="s">
        <v>1802</v>
      </c>
      <c r="J262" s="2" t="s">
        <v>12418</v>
      </c>
      <c r="K262" s="2" t="s">
        <v>82</v>
      </c>
      <c r="L262" s="2" t="s">
        <v>270</v>
      </c>
      <c r="M262" s="2" t="s">
        <v>1803</v>
      </c>
      <c r="N262" s="2" t="s">
        <v>1804</v>
      </c>
      <c r="O262">
        <v>1</v>
      </c>
      <c r="P262" s="2" t="s">
        <v>53</v>
      </c>
      <c r="Q262">
        <v>100</v>
      </c>
      <c r="R262">
        <v>0</v>
      </c>
      <c r="S262" s="2" t="s">
        <v>54</v>
      </c>
      <c r="T262" s="2" t="s">
        <v>55</v>
      </c>
      <c r="U262" s="2" t="s">
        <v>250</v>
      </c>
      <c r="V262" s="2"/>
      <c r="W262">
        <v>93000</v>
      </c>
      <c r="X262">
        <v>0</v>
      </c>
      <c r="Y262">
        <v>0</v>
      </c>
      <c r="Z262">
        <v>93000</v>
      </c>
      <c r="AB262" s="2" t="s">
        <v>57</v>
      </c>
      <c r="AC262">
        <v>37200</v>
      </c>
      <c r="AD262">
        <v>55800</v>
      </c>
      <c r="AE262">
        <v>139000</v>
      </c>
      <c r="AF262">
        <v>2085</v>
      </c>
      <c r="AG262" s="2" t="s">
        <v>1802</v>
      </c>
      <c r="AH262" s="2"/>
      <c r="AI262" s="1">
        <v>46181</v>
      </c>
      <c r="AJ262" s="2"/>
      <c r="AK262" s="2" t="s">
        <v>58</v>
      </c>
      <c r="AM262" s="2" t="s">
        <v>59</v>
      </c>
      <c r="AP262" s="2" t="s">
        <v>60</v>
      </c>
      <c r="AQ262" s="2" t="s">
        <v>41</v>
      </c>
      <c r="AR262">
        <v>46000</v>
      </c>
      <c r="AS262" s="2" t="str">
        <f>_xlfn.IFNA(IF(VLOOKUP(all_resi[[#This Row],[No. Waybill]],settle_reconcile[No. Waybill],1,0)="","Recon","Recon"),"-")</f>
        <v>Recon</v>
      </c>
      <c r="AT262" s="2">
        <f>all_resi[[#This Row],[Nilai COD]]-all_resi[[#This Row],[COD Fee]]-all_resi[[#This Row],[Total Biaya Setelah Diskon]]</f>
        <v>81115</v>
      </c>
      <c r="AU262" s="2">
        <f>IF(all_resi[[#This Row],[Waktu Terima]]="","",_xlfn.DAYS(all_resi[[#This Row],[Waktu Terima]],all_resi[[#This Row],[Tanggal Pengiriman]]))</f>
        <v>4</v>
      </c>
    </row>
    <row r="263" spans="1:47" x14ac:dyDescent="0.25">
      <c r="A263" s="2" t="s">
        <v>6101</v>
      </c>
      <c r="B263" s="1">
        <v>46177</v>
      </c>
      <c r="C263" s="2" t="s">
        <v>42</v>
      </c>
      <c r="D263" s="2" t="s">
        <v>43</v>
      </c>
      <c r="E263" s="2" t="s">
        <v>44</v>
      </c>
      <c r="F263" s="2" t="s">
        <v>45</v>
      </c>
      <c r="G263" s="2" t="s">
        <v>46</v>
      </c>
      <c r="H263" s="2" t="s">
        <v>47</v>
      </c>
      <c r="I263" s="2" t="s">
        <v>1034</v>
      </c>
      <c r="J263" s="2" t="s">
        <v>12399</v>
      </c>
      <c r="K263" s="2" t="s">
        <v>595</v>
      </c>
      <c r="L263" s="2" t="s">
        <v>596</v>
      </c>
      <c r="M263" s="2" t="s">
        <v>1035</v>
      </c>
      <c r="N263" s="2" t="s">
        <v>1036</v>
      </c>
      <c r="O263">
        <v>1</v>
      </c>
      <c r="P263" s="2" t="s">
        <v>53</v>
      </c>
      <c r="Q263">
        <v>100</v>
      </c>
      <c r="R263">
        <v>0</v>
      </c>
      <c r="S263" s="2" t="s">
        <v>54</v>
      </c>
      <c r="T263" s="2" t="s">
        <v>55</v>
      </c>
      <c r="U263" s="2" t="s">
        <v>386</v>
      </c>
      <c r="V263" s="2"/>
      <c r="W263">
        <v>126000</v>
      </c>
      <c r="X263">
        <v>0</v>
      </c>
      <c r="Y263">
        <v>0</v>
      </c>
      <c r="Z263">
        <v>126000</v>
      </c>
      <c r="AB263" s="2" t="s">
        <v>57</v>
      </c>
      <c r="AC263">
        <v>50400</v>
      </c>
      <c r="AD263">
        <v>75600</v>
      </c>
      <c r="AE263">
        <v>279000</v>
      </c>
      <c r="AF263">
        <v>4185</v>
      </c>
      <c r="AG263" s="2" t="s">
        <v>517</v>
      </c>
      <c r="AH263" s="2" t="s">
        <v>149</v>
      </c>
      <c r="AI263" s="1">
        <v>46192</v>
      </c>
      <c r="AJ263" s="2"/>
      <c r="AK263" s="2" t="s">
        <v>67</v>
      </c>
      <c r="AM263" s="2" t="s">
        <v>59</v>
      </c>
      <c r="AP263" s="2" t="s">
        <v>60</v>
      </c>
      <c r="AQ263" s="2" t="s">
        <v>41</v>
      </c>
      <c r="AR263">
        <v>153000</v>
      </c>
      <c r="AS263" s="2" t="str">
        <f>_xlfn.IFNA(IF(VLOOKUP(all_resi[[#This Row],[No. Waybill]],settle_reconcile[No. Waybill],1,0)="","Recon","Recon"),"-")</f>
        <v>-</v>
      </c>
      <c r="AT263" s="2">
        <f>all_resi[[#This Row],[Nilai COD]]-all_resi[[#This Row],[COD Fee]]-all_resi[[#This Row],[Total Biaya Setelah Diskon]]</f>
        <v>199215</v>
      </c>
      <c r="AU263" s="2">
        <f>IF(all_resi[[#This Row],[Waktu Terima]]="","",_xlfn.DAYS(all_resi[[#This Row],[Waktu Terima]],all_resi[[#This Row],[Tanggal Pengiriman]]))</f>
        <v>15</v>
      </c>
    </row>
    <row r="264" spans="1:47" x14ac:dyDescent="0.25">
      <c r="A264" s="2" t="s">
        <v>6102</v>
      </c>
      <c r="B264" s="1">
        <v>46177</v>
      </c>
      <c r="C264" s="2" t="s">
        <v>42</v>
      </c>
      <c r="D264" s="2" t="s">
        <v>43</v>
      </c>
      <c r="E264" s="2" t="s">
        <v>44</v>
      </c>
      <c r="F264" s="2" t="s">
        <v>45</v>
      </c>
      <c r="G264" s="2" t="s">
        <v>46</v>
      </c>
      <c r="H264" s="2" t="s">
        <v>80</v>
      </c>
      <c r="I264" s="2" t="s">
        <v>1037</v>
      </c>
      <c r="J264" s="2" t="s">
        <v>12515</v>
      </c>
      <c r="K264" s="2" t="s">
        <v>126</v>
      </c>
      <c r="L264" s="2" t="s">
        <v>450</v>
      </c>
      <c r="M264" s="2" t="s">
        <v>1038</v>
      </c>
      <c r="N264" s="2" t="s">
        <v>1039</v>
      </c>
      <c r="O264">
        <v>1</v>
      </c>
      <c r="P264" s="2" t="s">
        <v>53</v>
      </c>
      <c r="Q264">
        <v>100</v>
      </c>
      <c r="R264">
        <v>0</v>
      </c>
      <c r="S264" s="2" t="s">
        <v>54</v>
      </c>
      <c r="T264" s="2" t="s">
        <v>55</v>
      </c>
      <c r="U264" s="2" t="s">
        <v>555</v>
      </c>
      <c r="V264" s="2"/>
      <c r="W264">
        <v>74000</v>
      </c>
      <c r="X264">
        <v>0</v>
      </c>
      <c r="Y264">
        <v>0</v>
      </c>
      <c r="Z264">
        <v>74000</v>
      </c>
      <c r="AB264" s="2" t="s">
        <v>57</v>
      </c>
      <c r="AC264">
        <v>29600</v>
      </c>
      <c r="AD264">
        <v>44400</v>
      </c>
      <c r="AE264">
        <v>151500</v>
      </c>
      <c r="AF264">
        <v>2272.5</v>
      </c>
      <c r="AG264" s="2" t="s">
        <v>1037</v>
      </c>
      <c r="AH264" s="2"/>
      <c r="AI264" s="1">
        <v>46182</v>
      </c>
      <c r="AJ264" s="2" t="s">
        <v>87</v>
      </c>
      <c r="AK264" s="2" t="s">
        <v>58</v>
      </c>
      <c r="AM264" s="2" t="s">
        <v>59</v>
      </c>
      <c r="AP264" s="2" t="s">
        <v>60</v>
      </c>
      <c r="AQ264" s="2" t="s">
        <v>41</v>
      </c>
      <c r="AR264">
        <v>77500</v>
      </c>
      <c r="AS264" s="2" t="str">
        <f>_xlfn.IFNA(IF(VLOOKUP(all_resi[[#This Row],[No. Waybill]],settle_reconcile[No. Waybill],1,0)="","Recon","Recon"),"-")</f>
        <v>Recon</v>
      </c>
      <c r="AT264" s="2">
        <f>all_resi[[#This Row],[Nilai COD]]-all_resi[[#This Row],[COD Fee]]-all_resi[[#This Row],[Total Biaya Setelah Diskon]]</f>
        <v>104827.5</v>
      </c>
      <c r="AU264" s="2">
        <f>IF(all_resi[[#This Row],[Waktu Terima]]="","",_xlfn.DAYS(all_resi[[#This Row],[Waktu Terima]],all_resi[[#This Row],[Tanggal Pengiriman]]))</f>
        <v>5</v>
      </c>
    </row>
    <row r="265" spans="1:47" x14ac:dyDescent="0.25">
      <c r="A265" s="2" t="s">
        <v>6392</v>
      </c>
      <c r="B265" s="1">
        <v>46177</v>
      </c>
      <c r="C265" s="2" t="s">
        <v>42</v>
      </c>
      <c r="D265" s="2" t="s">
        <v>43</v>
      </c>
      <c r="E265" s="2" t="s">
        <v>44</v>
      </c>
      <c r="F265" s="2" t="s">
        <v>45</v>
      </c>
      <c r="G265" s="2" t="s">
        <v>46</v>
      </c>
      <c r="H265" s="2" t="s">
        <v>47</v>
      </c>
      <c r="I265" s="2" t="s">
        <v>2005</v>
      </c>
      <c r="J265" s="2" t="s">
        <v>12495</v>
      </c>
      <c r="K265" s="2" t="s">
        <v>359</v>
      </c>
      <c r="L265" s="2" t="s">
        <v>2006</v>
      </c>
      <c r="M265" s="2" t="s">
        <v>2007</v>
      </c>
      <c r="N265" s="2" t="s">
        <v>2008</v>
      </c>
      <c r="O265">
        <v>1</v>
      </c>
      <c r="P265" s="2" t="s">
        <v>53</v>
      </c>
      <c r="Q265">
        <v>100</v>
      </c>
      <c r="R265">
        <v>0</v>
      </c>
      <c r="S265" s="2" t="s">
        <v>54</v>
      </c>
      <c r="T265" s="2" t="s">
        <v>55</v>
      </c>
      <c r="U265" s="2" t="s">
        <v>764</v>
      </c>
      <c r="V265" s="2"/>
      <c r="W265">
        <v>60000</v>
      </c>
      <c r="X265">
        <v>0</v>
      </c>
      <c r="Y265">
        <v>0</v>
      </c>
      <c r="Z265">
        <v>60000</v>
      </c>
      <c r="AB265" s="2" t="s">
        <v>57</v>
      </c>
      <c r="AC265">
        <v>24000</v>
      </c>
      <c r="AD265">
        <v>36000</v>
      </c>
      <c r="AE265">
        <v>109700</v>
      </c>
      <c r="AF265">
        <v>1645.5</v>
      </c>
      <c r="AG265" s="2" t="s">
        <v>10706</v>
      </c>
      <c r="AH265" s="2" t="s">
        <v>149</v>
      </c>
      <c r="AI265" s="1">
        <v>46190</v>
      </c>
      <c r="AJ265" s="2"/>
      <c r="AK265" s="2" t="s">
        <v>67</v>
      </c>
      <c r="AM265" s="2" t="s">
        <v>59</v>
      </c>
      <c r="AP265" s="2" t="s">
        <v>60</v>
      </c>
      <c r="AQ265" s="2" t="s">
        <v>41</v>
      </c>
      <c r="AR265">
        <v>49700</v>
      </c>
      <c r="AS265" s="2" t="str">
        <f>_xlfn.IFNA(IF(VLOOKUP(all_resi[[#This Row],[No. Waybill]],settle_reconcile[No. Waybill],1,0)="","Recon","Recon"),"-")</f>
        <v>-</v>
      </c>
      <c r="AT265" s="2">
        <f>all_resi[[#This Row],[Nilai COD]]-all_resi[[#This Row],[COD Fee]]-all_resi[[#This Row],[Total Biaya Setelah Diskon]]</f>
        <v>72054.5</v>
      </c>
      <c r="AU265" s="2">
        <f>IF(all_resi[[#This Row],[Waktu Terima]]="","",_xlfn.DAYS(all_resi[[#This Row],[Waktu Terima]],all_resi[[#This Row],[Tanggal Pengiriman]]))</f>
        <v>13</v>
      </c>
    </row>
    <row r="266" spans="1:47" x14ac:dyDescent="0.25">
      <c r="A266" s="2" t="s">
        <v>6185</v>
      </c>
      <c r="B266" s="1">
        <v>46177</v>
      </c>
      <c r="C266" s="2" t="s">
        <v>42</v>
      </c>
      <c r="D266" s="2" t="s">
        <v>43</v>
      </c>
      <c r="E266" s="2" t="s">
        <v>44</v>
      </c>
      <c r="F266" s="2" t="s">
        <v>45</v>
      </c>
      <c r="G266" s="2" t="s">
        <v>46</v>
      </c>
      <c r="H266" s="2" t="s">
        <v>80</v>
      </c>
      <c r="I266" s="2" t="s">
        <v>1326</v>
      </c>
      <c r="J266" s="2" t="s">
        <v>12425</v>
      </c>
      <c r="K266" s="2" t="s">
        <v>75</v>
      </c>
      <c r="L266" s="2" t="s">
        <v>393</v>
      </c>
      <c r="M266" s="2" t="s">
        <v>1327</v>
      </c>
      <c r="N266" s="2" t="s">
        <v>1328</v>
      </c>
      <c r="O266">
        <v>1</v>
      </c>
      <c r="P266" s="2" t="s">
        <v>53</v>
      </c>
      <c r="Q266">
        <v>100</v>
      </c>
      <c r="R266">
        <v>0</v>
      </c>
      <c r="S266" s="2" t="s">
        <v>54</v>
      </c>
      <c r="T266" s="2" t="s">
        <v>55</v>
      </c>
      <c r="U266" s="2" t="s">
        <v>86</v>
      </c>
      <c r="V266" s="2"/>
      <c r="W266">
        <v>60000</v>
      </c>
      <c r="X266">
        <v>0</v>
      </c>
      <c r="Y266">
        <v>0</v>
      </c>
      <c r="Z266">
        <v>60000</v>
      </c>
      <c r="AB266" s="2" t="s">
        <v>57</v>
      </c>
      <c r="AC266">
        <v>24000</v>
      </c>
      <c r="AD266">
        <v>36000</v>
      </c>
      <c r="AE266">
        <v>133000</v>
      </c>
      <c r="AF266">
        <v>1995</v>
      </c>
      <c r="AG266" s="2" t="s">
        <v>353</v>
      </c>
      <c r="AH266" s="2" t="s">
        <v>149</v>
      </c>
      <c r="AI266" s="1">
        <v>46188</v>
      </c>
      <c r="AJ266" s="2" t="s">
        <v>87</v>
      </c>
      <c r="AK266" s="2" t="s">
        <v>67</v>
      </c>
      <c r="AM266" s="2" t="s">
        <v>59</v>
      </c>
      <c r="AP266" s="2" t="s">
        <v>60</v>
      </c>
      <c r="AQ266" s="2" t="s">
        <v>41</v>
      </c>
      <c r="AR266">
        <v>73000</v>
      </c>
      <c r="AS266" s="2" t="str">
        <f>_xlfn.IFNA(IF(VLOOKUP(all_resi[[#This Row],[No. Waybill]],settle_reconcile[No. Waybill],1,0)="","Recon","Recon"),"-")</f>
        <v>-</v>
      </c>
      <c r="AT266" s="2">
        <f>all_resi[[#This Row],[Nilai COD]]-all_resi[[#This Row],[COD Fee]]-all_resi[[#This Row],[Total Biaya Setelah Diskon]]</f>
        <v>95005</v>
      </c>
      <c r="AU266" s="2">
        <f>IF(all_resi[[#This Row],[Waktu Terima]]="","",_xlfn.DAYS(all_resi[[#This Row],[Waktu Terima]],all_resi[[#This Row],[Tanggal Pengiriman]]))</f>
        <v>11</v>
      </c>
    </row>
    <row r="267" spans="1:47" x14ac:dyDescent="0.25">
      <c r="A267" s="2" t="s">
        <v>6414</v>
      </c>
      <c r="B267" s="1">
        <v>46177</v>
      </c>
      <c r="C267" s="2" t="s">
        <v>42</v>
      </c>
      <c r="D267" s="2" t="s">
        <v>43</v>
      </c>
      <c r="E267" s="2" t="s">
        <v>44</v>
      </c>
      <c r="F267" s="2" t="s">
        <v>45</v>
      </c>
      <c r="G267" s="2" t="s">
        <v>46</v>
      </c>
      <c r="H267" s="2" t="s">
        <v>80</v>
      </c>
      <c r="I267" s="2" t="s">
        <v>2079</v>
      </c>
      <c r="J267" s="2" t="s">
        <v>12483</v>
      </c>
      <c r="K267" s="2" t="s">
        <v>177</v>
      </c>
      <c r="L267" s="2" t="s">
        <v>1333</v>
      </c>
      <c r="M267" s="2" t="s">
        <v>2080</v>
      </c>
      <c r="N267" s="2" t="s">
        <v>2081</v>
      </c>
      <c r="O267">
        <v>1</v>
      </c>
      <c r="P267" s="2" t="s">
        <v>53</v>
      </c>
      <c r="Q267">
        <v>100</v>
      </c>
      <c r="R267">
        <v>0</v>
      </c>
      <c r="S267" s="2" t="s">
        <v>54</v>
      </c>
      <c r="T267" s="2" t="s">
        <v>55</v>
      </c>
      <c r="U267" s="2" t="s">
        <v>86</v>
      </c>
      <c r="V267" s="2"/>
      <c r="W267">
        <v>87000</v>
      </c>
      <c r="X267">
        <v>0</v>
      </c>
      <c r="Y267">
        <v>0</v>
      </c>
      <c r="Z267">
        <v>87000</v>
      </c>
      <c r="AB267" s="2" t="s">
        <v>57</v>
      </c>
      <c r="AC267">
        <v>34800</v>
      </c>
      <c r="AD267">
        <v>52200</v>
      </c>
      <c r="AE267">
        <v>206000</v>
      </c>
      <c r="AF267">
        <v>3090</v>
      </c>
      <c r="AG267" s="2" t="s">
        <v>2079</v>
      </c>
      <c r="AH267" s="2"/>
      <c r="AI267" s="1">
        <v>46181</v>
      </c>
      <c r="AJ267" s="2" t="s">
        <v>87</v>
      </c>
      <c r="AK267" s="2" t="s">
        <v>58</v>
      </c>
      <c r="AM267" s="2" t="s">
        <v>59</v>
      </c>
      <c r="AP267" s="2" t="s">
        <v>60</v>
      </c>
      <c r="AQ267" s="2" t="s">
        <v>41</v>
      </c>
      <c r="AR267">
        <v>119000</v>
      </c>
      <c r="AS267" s="2" t="str">
        <f>_xlfn.IFNA(IF(VLOOKUP(all_resi[[#This Row],[No. Waybill]],settle_reconcile[No. Waybill],1,0)="","Recon","Recon"),"-")</f>
        <v>Recon</v>
      </c>
      <c r="AT267" s="2">
        <f>all_resi[[#This Row],[Nilai COD]]-all_resi[[#This Row],[COD Fee]]-all_resi[[#This Row],[Total Biaya Setelah Diskon]]</f>
        <v>150710</v>
      </c>
      <c r="AU267" s="2">
        <f>IF(all_resi[[#This Row],[Waktu Terima]]="","",_xlfn.DAYS(all_resi[[#This Row],[Waktu Terima]],all_resi[[#This Row],[Tanggal Pengiriman]]))</f>
        <v>4</v>
      </c>
    </row>
    <row r="268" spans="1:47" x14ac:dyDescent="0.25">
      <c r="A268" s="2" t="s">
        <v>6136</v>
      </c>
      <c r="B268" s="1">
        <v>46177</v>
      </c>
      <c r="C268" s="2" t="s">
        <v>42</v>
      </c>
      <c r="D268" s="2" t="s">
        <v>43</v>
      </c>
      <c r="E268" s="2" t="s">
        <v>44</v>
      </c>
      <c r="F268" s="2" t="s">
        <v>45</v>
      </c>
      <c r="G268" s="2" t="s">
        <v>46</v>
      </c>
      <c r="H268" s="2" t="s">
        <v>47</v>
      </c>
      <c r="I268" s="2" t="s">
        <v>1156</v>
      </c>
      <c r="J268" s="2" t="s">
        <v>12393</v>
      </c>
      <c r="K268" s="2" t="s">
        <v>359</v>
      </c>
      <c r="L268" s="2" t="s">
        <v>1157</v>
      </c>
      <c r="M268" s="2" t="s">
        <v>1158</v>
      </c>
      <c r="N268" s="2" t="s">
        <v>1159</v>
      </c>
      <c r="O268">
        <v>1</v>
      </c>
      <c r="P268" s="2" t="s">
        <v>53</v>
      </c>
      <c r="Q268">
        <v>100</v>
      </c>
      <c r="R268">
        <v>0</v>
      </c>
      <c r="S268" s="2" t="s">
        <v>54</v>
      </c>
      <c r="T268" s="2" t="s">
        <v>55</v>
      </c>
      <c r="U268" s="2" t="s">
        <v>1160</v>
      </c>
      <c r="V268" s="2"/>
      <c r="W268">
        <v>54000</v>
      </c>
      <c r="X268">
        <v>0</v>
      </c>
      <c r="Y268">
        <v>0</v>
      </c>
      <c r="Z268">
        <v>54000</v>
      </c>
      <c r="AB268" s="2" t="s">
        <v>57</v>
      </c>
      <c r="AC268">
        <v>21600</v>
      </c>
      <c r="AD268">
        <v>32400</v>
      </c>
      <c r="AE268">
        <v>139650</v>
      </c>
      <c r="AF268">
        <v>2094.75</v>
      </c>
      <c r="AG268" s="2" t="s">
        <v>1156</v>
      </c>
      <c r="AH268" s="2"/>
      <c r="AI268" s="1">
        <v>46183</v>
      </c>
      <c r="AJ268" s="2"/>
      <c r="AK268" s="2" t="s">
        <v>58</v>
      </c>
      <c r="AM268" s="2" t="s">
        <v>59</v>
      </c>
      <c r="AP268" s="2" t="s">
        <v>60</v>
      </c>
      <c r="AQ268" s="2" t="s">
        <v>41</v>
      </c>
      <c r="AR268">
        <v>85650</v>
      </c>
      <c r="AS268" s="2" t="str">
        <f>_xlfn.IFNA(IF(VLOOKUP(all_resi[[#This Row],[No. Waybill]],settle_reconcile[No. Waybill],1,0)="","Recon","Recon"),"-")</f>
        <v>Recon</v>
      </c>
      <c r="AT268" s="2">
        <f>all_resi[[#This Row],[Nilai COD]]-all_resi[[#This Row],[COD Fee]]-all_resi[[#This Row],[Total Biaya Setelah Diskon]]</f>
        <v>105155.25</v>
      </c>
      <c r="AU268" s="2">
        <f>IF(all_resi[[#This Row],[Waktu Terima]]="","",_xlfn.DAYS(all_resi[[#This Row],[Waktu Terima]],all_resi[[#This Row],[Tanggal Pengiriman]]))</f>
        <v>6</v>
      </c>
    </row>
    <row r="269" spans="1:47" x14ac:dyDescent="0.25">
      <c r="A269" s="2" t="s">
        <v>6199</v>
      </c>
      <c r="B269" s="1">
        <v>46177</v>
      </c>
      <c r="C269" s="2" t="s">
        <v>42</v>
      </c>
      <c r="D269" s="2" t="s">
        <v>43</v>
      </c>
      <c r="E269" s="2" t="s">
        <v>44</v>
      </c>
      <c r="F269" s="2" t="s">
        <v>45</v>
      </c>
      <c r="G269" s="2" t="s">
        <v>46</v>
      </c>
      <c r="H269" s="2" t="s">
        <v>47</v>
      </c>
      <c r="I269" s="2" t="s">
        <v>1376</v>
      </c>
      <c r="J269" s="2" t="s">
        <v>12434</v>
      </c>
      <c r="K269" s="2" t="s">
        <v>143</v>
      </c>
      <c r="L269" s="2" t="s">
        <v>1291</v>
      </c>
      <c r="M269" s="2" t="s">
        <v>1377</v>
      </c>
      <c r="N269" s="2" t="s">
        <v>1378</v>
      </c>
      <c r="O269">
        <v>1</v>
      </c>
      <c r="P269" s="2" t="s">
        <v>53</v>
      </c>
      <c r="Q269">
        <v>100</v>
      </c>
      <c r="R269">
        <v>0</v>
      </c>
      <c r="S269" s="2" t="s">
        <v>54</v>
      </c>
      <c r="T269" s="2" t="s">
        <v>55</v>
      </c>
      <c r="U269" s="2" t="s">
        <v>529</v>
      </c>
      <c r="V269" s="2"/>
      <c r="W269">
        <v>25000</v>
      </c>
      <c r="X269">
        <v>0</v>
      </c>
      <c r="Y269">
        <v>0</v>
      </c>
      <c r="Z269">
        <v>25000</v>
      </c>
      <c r="AB269" s="2" t="s">
        <v>57</v>
      </c>
      <c r="AC269">
        <v>18000</v>
      </c>
      <c r="AD269">
        <v>7000</v>
      </c>
      <c r="AE269">
        <v>122000</v>
      </c>
      <c r="AF269">
        <v>1830</v>
      </c>
      <c r="AG269" s="2" t="s">
        <v>256</v>
      </c>
      <c r="AH269" s="2" t="s">
        <v>149</v>
      </c>
      <c r="AI269" s="1">
        <v>46179</v>
      </c>
      <c r="AJ269" s="2"/>
      <c r="AK269" s="2" t="s">
        <v>58</v>
      </c>
      <c r="AM269" s="2" t="s">
        <v>59</v>
      </c>
      <c r="AP269" s="2" t="s">
        <v>60</v>
      </c>
      <c r="AQ269" s="2" t="s">
        <v>41</v>
      </c>
      <c r="AR269">
        <v>97000</v>
      </c>
      <c r="AS269" s="2" t="str">
        <f>_xlfn.IFNA(IF(VLOOKUP(all_resi[[#This Row],[No. Waybill]],settle_reconcile[No. Waybill],1,0)="","Recon","Recon"),"-")</f>
        <v>Recon</v>
      </c>
      <c r="AT269" s="2">
        <f>all_resi[[#This Row],[Nilai COD]]-all_resi[[#This Row],[COD Fee]]-all_resi[[#This Row],[Total Biaya Setelah Diskon]]</f>
        <v>113170</v>
      </c>
      <c r="AU269" s="2">
        <f>IF(all_resi[[#This Row],[Waktu Terima]]="","",_xlfn.DAYS(all_resi[[#This Row],[Waktu Terima]],all_resi[[#This Row],[Tanggal Pengiriman]]))</f>
        <v>2</v>
      </c>
    </row>
    <row r="270" spans="1:47" x14ac:dyDescent="0.25">
      <c r="A270" s="2" t="s">
        <v>6410</v>
      </c>
      <c r="B270" s="1">
        <v>46177</v>
      </c>
      <c r="C270" s="2" t="s">
        <v>42</v>
      </c>
      <c r="D270" s="2" t="s">
        <v>43</v>
      </c>
      <c r="E270" s="2" t="s">
        <v>44</v>
      </c>
      <c r="F270" s="2" t="s">
        <v>45</v>
      </c>
      <c r="G270" s="2" t="s">
        <v>46</v>
      </c>
      <c r="H270" s="2" t="s">
        <v>47</v>
      </c>
      <c r="I270" s="2" t="s">
        <v>2066</v>
      </c>
      <c r="J270" s="2" t="s">
        <v>12467</v>
      </c>
      <c r="K270" s="2" t="s">
        <v>177</v>
      </c>
      <c r="L270" s="2" t="s">
        <v>807</v>
      </c>
      <c r="M270" s="2" t="s">
        <v>2067</v>
      </c>
      <c r="N270" s="2" t="s">
        <v>2068</v>
      </c>
      <c r="O270">
        <v>1</v>
      </c>
      <c r="P270" s="2" t="s">
        <v>53</v>
      </c>
      <c r="Q270">
        <v>100</v>
      </c>
      <c r="R270">
        <v>0</v>
      </c>
      <c r="S270" s="2" t="s">
        <v>54</v>
      </c>
      <c r="T270" s="2" t="s">
        <v>55</v>
      </c>
      <c r="U270" s="2" t="s">
        <v>698</v>
      </c>
      <c r="V270" s="2"/>
      <c r="W270">
        <v>64000</v>
      </c>
      <c r="X270">
        <v>0</v>
      </c>
      <c r="Y270">
        <v>0</v>
      </c>
      <c r="Z270">
        <v>64000</v>
      </c>
      <c r="AB270" s="2" t="s">
        <v>57</v>
      </c>
      <c r="AC270">
        <v>25600</v>
      </c>
      <c r="AD270">
        <v>38400</v>
      </c>
      <c r="AE270">
        <v>161000</v>
      </c>
      <c r="AF270">
        <v>2415</v>
      </c>
      <c r="AG270" s="2" t="s">
        <v>11424</v>
      </c>
      <c r="AH270" s="2" t="s">
        <v>4374</v>
      </c>
      <c r="AI270" s="1">
        <v>46193</v>
      </c>
      <c r="AJ270" s="2"/>
      <c r="AK270" s="2" t="s">
        <v>67</v>
      </c>
      <c r="AM270" s="2" t="s">
        <v>59</v>
      </c>
      <c r="AP270" s="2" t="s">
        <v>60</v>
      </c>
      <c r="AQ270" s="2" t="s">
        <v>41</v>
      </c>
      <c r="AR270">
        <v>97000</v>
      </c>
      <c r="AS270" s="2" t="str">
        <f>_xlfn.IFNA(IF(VLOOKUP(all_resi[[#This Row],[No. Waybill]],settle_reconcile[No. Waybill],1,0)="","Recon","Recon"),"-")</f>
        <v>-</v>
      </c>
      <c r="AT270" s="2">
        <f>all_resi[[#This Row],[Nilai COD]]-all_resi[[#This Row],[COD Fee]]-all_resi[[#This Row],[Total Biaya Setelah Diskon]]</f>
        <v>120185</v>
      </c>
      <c r="AU270" s="2">
        <f>IF(all_resi[[#This Row],[Waktu Terima]]="","",_xlfn.DAYS(all_resi[[#This Row],[Waktu Terima]],all_resi[[#This Row],[Tanggal Pengiriman]]))</f>
        <v>16</v>
      </c>
    </row>
    <row r="271" spans="1:47" x14ac:dyDescent="0.25">
      <c r="A271" s="2" t="s">
        <v>6340</v>
      </c>
      <c r="B271" s="1">
        <v>46177</v>
      </c>
      <c r="C271" s="2" t="s">
        <v>42</v>
      </c>
      <c r="D271" s="2" t="s">
        <v>43</v>
      </c>
      <c r="E271" s="2" t="s">
        <v>44</v>
      </c>
      <c r="F271" s="2" t="s">
        <v>45</v>
      </c>
      <c r="G271" s="2" t="s">
        <v>46</v>
      </c>
      <c r="H271" s="2" t="s">
        <v>47</v>
      </c>
      <c r="I271" s="2" t="s">
        <v>1846</v>
      </c>
      <c r="J271" s="2" t="s">
        <v>12427</v>
      </c>
      <c r="K271" s="2" t="s">
        <v>69</v>
      </c>
      <c r="L271" s="2" t="s">
        <v>1472</v>
      </c>
      <c r="M271" s="2" t="s">
        <v>1847</v>
      </c>
      <c r="N271" s="2" t="s">
        <v>1848</v>
      </c>
      <c r="O271">
        <v>1</v>
      </c>
      <c r="P271" s="2" t="s">
        <v>53</v>
      </c>
      <c r="Q271">
        <v>100</v>
      </c>
      <c r="R271">
        <v>0</v>
      </c>
      <c r="S271" s="2" t="s">
        <v>54</v>
      </c>
      <c r="T271" s="2" t="s">
        <v>55</v>
      </c>
      <c r="U271" s="2" t="s">
        <v>873</v>
      </c>
      <c r="V271" s="2"/>
      <c r="W271">
        <v>63000</v>
      </c>
      <c r="X271">
        <v>0</v>
      </c>
      <c r="Y271">
        <v>0</v>
      </c>
      <c r="Z271">
        <v>63000</v>
      </c>
      <c r="AB271" s="2" t="s">
        <v>57</v>
      </c>
      <c r="AC271">
        <v>25200</v>
      </c>
      <c r="AD271">
        <v>37800</v>
      </c>
      <c r="AE271">
        <v>160000</v>
      </c>
      <c r="AF271">
        <v>2400</v>
      </c>
      <c r="AG271" s="2" t="s">
        <v>10707</v>
      </c>
      <c r="AH271" s="2" t="s">
        <v>149</v>
      </c>
      <c r="AI271" s="1">
        <v>46191</v>
      </c>
      <c r="AJ271" s="2"/>
      <c r="AK271" s="2" t="s">
        <v>67</v>
      </c>
      <c r="AM271" s="2" t="s">
        <v>59</v>
      </c>
      <c r="AP271" s="2" t="s">
        <v>60</v>
      </c>
      <c r="AQ271" s="2" t="s">
        <v>41</v>
      </c>
      <c r="AR271">
        <v>97000</v>
      </c>
      <c r="AS271" s="2" t="str">
        <f>_xlfn.IFNA(IF(VLOOKUP(all_resi[[#This Row],[No. Waybill]],settle_reconcile[No. Waybill],1,0)="","Recon","Recon"),"-")</f>
        <v>-</v>
      </c>
      <c r="AT271" s="2">
        <f>all_resi[[#This Row],[Nilai COD]]-all_resi[[#This Row],[COD Fee]]-all_resi[[#This Row],[Total Biaya Setelah Diskon]]</f>
        <v>119800</v>
      </c>
      <c r="AU271" s="2">
        <f>IF(all_resi[[#This Row],[Waktu Terima]]="","",_xlfn.DAYS(all_resi[[#This Row],[Waktu Terima]],all_resi[[#This Row],[Tanggal Pengiriman]]))</f>
        <v>14</v>
      </c>
    </row>
    <row r="272" spans="1:47" x14ac:dyDescent="0.25">
      <c r="A272" s="2" t="s">
        <v>6412</v>
      </c>
      <c r="B272" s="1">
        <v>46177</v>
      </c>
      <c r="C272" s="2" t="s">
        <v>42</v>
      </c>
      <c r="D272" s="2" t="s">
        <v>43</v>
      </c>
      <c r="E272" s="2" t="s">
        <v>44</v>
      </c>
      <c r="F272" s="2" t="s">
        <v>45</v>
      </c>
      <c r="G272" s="2" t="s">
        <v>46</v>
      </c>
      <c r="H272" s="2" t="s">
        <v>47</v>
      </c>
      <c r="I272" s="2" t="s">
        <v>2071</v>
      </c>
      <c r="J272" s="2" t="s">
        <v>12465</v>
      </c>
      <c r="K272" s="2" t="s">
        <v>121</v>
      </c>
      <c r="L272" s="2" t="s">
        <v>274</v>
      </c>
      <c r="M272" s="2" t="s">
        <v>2072</v>
      </c>
      <c r="N272" s="2" t="s">
        <v>2073</v>
      </c>
      <c r="O272">
        <v>1</v>
      </c>
      <c r="P272" s="2" t="s">
        <v>53</v>
      </c>
      <c r="Q272">
        <v>100</v>
      </c>
      <c r="R272">
        <v>0</v>
      </c>
      <c r="S272" s="2" t="s">
        <v>54</v>
      </c>
      <c r="T272" s="2" t="s">
        <v>55</v>
      </c>
      <c r="U272" s="2" t="s">
        <v>79</v>
      </c>
      <c r="V272" s="2"/>
      <c r="W272">
        <v>68000</v>
      </c>
      <c r="X272">
        <v>0</v>
      </c>
      <c r="Y272">
        <v>0</v>
      </c>
      <c r="Z272">
        <v>68000</v>
      </c>
      <c r="AB272" s="2" t="s">
        <v>57</v>
      </c>
      <c r="AC272">
        <v>27200</v>
      </c>
      <c r="AD272">
        <v>40800</v>
      </c>
      <c r="AE272">
        <v>0</v>
      </c>
      <c r="AF272">
        <v>0</v>
      </c>
      <c r="AG272" s="2" t="s">
        <v>2071</v>
      </c>
      <c r="AH272" s="2"/>
      <c r="AI272" s="1">
        <v>46185</v>
      </c>
      <c r="AJ272" s="2"/>
      <c r="AK272" s="2" t="s">
        <v>58</v>
      </c>
      <c r="AM272" s="2" t="s">
        <v>59</v>
      </c>
      <c r="AP272" s="2" t="s">
        <v>60</v>
      </c>
      <c r="AQ272" s="2" t="s">
        <v>98</v>
      </c>
      <c r="AR272">
        <v>-68000</v>
      </c>
      <c r="AS272" s="2" t="str">
        <f>_xlfn.IFNA(IF(VLOOKUP(all_resi[[#This Row],[No. Waybill]],settle_reconcile[No. Waybill],1,0)="","Recon","Recon"),"-")</f>
        <v>-</v>
      </c>
      <c r="AT272" s="2">
        <f>all_resi[[#This Row],[Nilai COD]]-all_resi[[#This Row],[COD Fee]]-all_resi[[#This Row],[Total Biaya Setelah Diskon]]</f>
        <v>-40800</v>
      </c>
      <c r="AU272" s="2">
        <f>IF(all_resi[[#This Row],[Waktu Terima]]="","",_xlfn.DAYS(all_resi[[#This Row],[Waktu Terima]],all_resi[[#This Row],[Tanggal Pengiriman]]))</f>
        <v>8</v>
      </c>
    </row>
    <row r="273" spans="1:47" x14ac:dyDescent="0.25">
      <c r="A273" s="2" t="s">
        <v>6087</v>
      </c>
      <c r="B273" s="1">
        <v>46177</v>
      </c>
      <c r="C273" s="2" t="s">
        <v>42</v>
      </c>
      <c r="D273" s="2" t="s">
        <v>43</v>
      </c>
      <c r="E273" s="2" t="s">
        <v>44</v>
      </c>
      <c r="F273" s="2" t="s">
        <v>45</v>
      </c>
      <c r="G273" s="2" t="s">
        <v>46</v>
      </c>
      <c r="H273" s="2" t="s">
        <v>47</v>
      </c>
      <c r="I273" s="2" t="s">
        <v>983</v>
      </c>
      <c r="J273" s="2" t="s">
        <v>12531</v>
      </c>
      <c r="K273" s="2" t="s">
        <v>183</v>
      </c>
      <c r="L273" s="2" t="s">
        <v>243</v>
      </c>
      <c r="M273" s="2" t="s">
        <v>984</v>
      </c>
      <c r="N273" s="2" t="s">
        <v>985</v>
      </c>
      <c r="O273">
        <v>1</v>
      </c>
      <c r="P273" s="2" t="s">
        <v>53</v>
      </c>
      <c r="Q273">
        <v>100</v>
      </c>
      <c r="R273">
        <v>0</v>
      </c>
      <c r="S273" s="2" t="s">
        <v>54</v>
      </c>
      <c r="T273" s="2" t="s">
        <v>55</v>
      </c>
      <c r="U273" s="2" t="s">
        <v>235</v>
      </c>
      <c r="V273" s="2"/>
      <c r="W273">
        <v>91000</v>
      </c>
      <c r="X273">
        <v>0</v>
      </c>
      <c r="Y273">
        <v>0</v>
      </c>
      <c r="Z273">
        <v>91000</v>
      </c>
      <c r="AB273" s="2" t="s">
        <v>57</v>
      </c>
      <c r="AC273">
        <v>36400</v>
      </c>
      <c r="AD273">
        <v>54600</v>
      </c>
      <c r="AE273">
        <v>180000</v>
      </c>
      <c r="AF273">
        <v>2700</v>
      </c>
      <c r="AG273" s="2" t="s">
        <v>7592</v>
      </c>
      <c r="AH273" s="2" t="s">
        <v>149</v>
      </c>
      <c r="AI273" s="1">
        <v>46195</v>
      </c>
      <c r="AJ273" s="2"/>
      <c r="AK273" s="2" t="s">
        <v>67</v>
      </c>
      <c r="AM273" s="2" t="s">
        <v>59</v>
      </c>
      <c r="AP273" s="2" t="s">
        <v>60</v>
      </c>
      <c r="AQ273" s="2" t="s">
        <v>41</v>
      </c>
      <c r="AR273">
        <v>89000</v>
      </c>
      <c r="AS273" s="2" t="str">
        <f>_xlfn.IFNA(IF(VLOOKUP(all_resi[[#This Row],[No. Waybill]],settle_reconcile[No. Waybill],1,0)="","Recon","Recon"),"-")</f>
        <v>-</v>
      </c>
      <c r="AT273" s="2">
        <f>all_resi[[#This Row],[Nilai COD]]-all_resi[[#This Row],[COD Fee]]-all_resi[[#This Row],[Total Biaya Setelah Diskon]]</f>
        <v>122700</v>
      </c>
      <c r="AU273" s="2">
        <f>IF(all_resi[[#This Row],[Waktu Terima]]="","",_xlfn.DAYS(all_resi[[#This Row],[Waktu Terima]],all_resi[[#This Row],[Tanggal Pengiriman]]))</f>
        <v>18</v>
      </c>
    </row>
    <row r="274" spans="1:47" x14ac:dyDescent="0.25">
      <c r="A274" s="2" t="s">
        <v>6419</v>
      </c>
      <c r="B274" s="1">
        <v>46177</v>
      </c>
      <c r="C274" s="2" t="s">
        <v>42</v>
      </c>
      <c r="D274" s="2" t="s">
        <v>43</v>
      </c>
      <c r="E274" s="2" t="s">
        <v>44</v>
      </c>
      <c r="F274" s="2" t="s">
        <v>45</v>
      </c>
      <c r="G274" s="2" t="s">
        <v>46</v>
      </c>
      <c r="H274" s="2" t="s">
        <v>80</v>
      </c>
      <c r="I274" s="2" t="s">
        <v>2096</v>
      </c>
      <c r="J274" s="2" t="s">
        <v>12475</v>
      </c>
      <c r="K274" s="2" t="s">
        <v>49</v>
      </c>
      <c r="L274" s="2" t="s">
        <v>151</v>
      </c>
      <c r="M274" s="2" t="s">
        <v>2097</v>
      </c>
      <c r="N274" s="2" t="s">
        <v>2098</v>
      </c>
      <c r="O274">
        <v>1</v>
      </c>
      <c r="P274" s="2" t="s">
        <v>53</v>
      </c>
      <c r="Q274">
        <v>100</v>
      </c>
      <c r="R274">
        <v>0</v>
      </c>
      <c r="S274" s="2" t="s">
        <v>54</v>
      </c>
      <c r="T274" s="2" t="s">
        <v>55</v>
      </c>
      <c r="U274" s="2" t="s">
        <v>86</v>
      </c>
      <c r="V274" s="2"/>
      <c r="W274">
        <v>53000</v>
      </c>
      <c r="X274">
        <v>0</v>
      </c>
      <c r="Y274">
        <v>0</v>
      </c>
      <c r="Z274">
        <v>53000</v>
      </c>
      <c r="AB274" s="2" t="s">
        <v>57</v>
      </c>
      <c r="AC274">
        <v>21200</v>
      </c>
      <c r="AD274">
        <v>31800</v>
      </c>
      <c r="AE274">
        <v>121000</v>
      </c>
      <c r="AF274">
        <v>1815</v>
      </c>
      <c r="AG274" s="2" t="s">
        <v>517</v>
      </c>
      <c r="AH274" s="2" t="s">
        <v>149</v>
      </c>
      <c r="AI274" s="1">
        <v>46201</v>
      </c>
      <c r="AJ274" s="2" t="s">
        <v>87</v>
      </c>
      <c r="AK274" s="2" t="s">
        <v>67</v>
      </c>
      <c r="AM274" s="2" t="s">
        <v>59</v>
      </c>
      <c r="AP274" s="2" t="s">
        <v>60</v>
      </c>
      <c r="AQ274" s="2" t="s">
        <v>41</v>
      </c>
      <c r="AR274">
        <v>68000</v>
      </c>
      <c r="AS274" s="2" t="str">
        <f>_xlfn.IFNA(IF(VLOOKUP(all_resi[[#This Row],[No. Waybill]],settle_reconcile[No. Waybill],1,0)="","Recon","Recon"),"-")</f>
        <v>-</v>
      </c>
      <c r="AT274" s="2">
        <f>all_resi[[#This Row],[Nilai COD]]-all_resi[[#This Row],[COD Fee]]-all_resi[[#This Row],[Total Biaya Setelah Diskon]]</f>
        <v>87385</v>
      </c>
      <c r="AU274" s="2">
        <f>IF(all_resi[[#This Row],[Waktu Terima]]="","",_xlfn.DAYS(all_resi[[#This Row],[Waktu Terima]],all_resi[[#This Row],[Tanggal Pengiriman]]))</f>
        <v>24</v>
      </c>
    </row>
    <row r="275" spans="1:47" x14ac:dyDescent="0.25">
      <c r="A275" s="2" t="s">
        <v>6330</v>
      </c>
      <c r="B275" s="1">
        <v>46177</v>
      </c>
      <c r="C275" s="2" t="s">
        <v>42</v>
      </c>
      <c r="D275" s="2" t="s">
        <v>43</v>
      </c>
      <c r="E275" s="2" t="s">
        <v>44</v>
      </c>
      <c r="F275" s="2" t="s">
        <v>45</v>
      </c>
      <c r="G275" s="2" t="s">
        <v>46</v>
      </c>
      <c r="H275" s="2" t="s">
        <v>47</v>
      </c>
      <c r="I275" s="2" t="s">
        <v>1812</v>
      </c>
      <c r="J275" s="2" t="s">
        <v>12450</v>
      </c>
      <c r="K275" s="2" t="s">
        <v>252</v>
      </c>
      <c r="L275" s="2" t="s">
        <v>332</v>
      </c>
      <c r="M275" s="2" t="s">
        <v>1813</v>
      </c>
      <c r="N275" s="2" t="s">
        <v>1814</v>
      </c>
      <c r="O275">
        <v>1</v>
      </c>
      <c r="P275" s="2" t="s">
        <v>53</v>
      </c>
      <c r="Q275">
        <v>100</v>
      </c>
      <c r="R275">
        <v>0</v>
      </c>
      <c r="S275" s="2" t="s">
        <v>54</v>
      </c>
      <c r="T275" s="2" t="s">
        <v>55</v>
      </c>
      <c r="U275" s="2" t="s">
        <v>764</v>
      </c>
      <c r="V275" s="2"/>
      <c r="W275">
        <v>20000</v>
      </c>
      <c r="X275">
        <v>0</v>
      </c>
      <c r="Y275">
        <v>0</v>
      </c>
      <c r="Z275">
        <v>20000</v>
      </c>
      <c r="AB275" s="2" t="s">
        <v>57</v>
      </c>
      <c r="AC275">
        <v>13000</v>
      </c>
      <c r="AD275">
        <v>7000</v>
      </c>
      <c r="AE275">
        <v>59000</v>
      </c>
      <c r="AF275">
        <v>885</v>
      </c>
      <c r="AG275" s="2" t="s">
        <v>1812</v>
      </c>
      <c r="AH275" s="2"/>
      <c r="AI275" s="1">
        <v>46179</v>
      </c>
      <c r="AJ275" s="2"/>
      <c r="AK275" s="2" t="s">
        <v>58</v>
      </c>
      <c r="AM275" s="2" t="s">
        <v>59</v>
      </c>
      <c r="AP275" s="2" t="s">
        <v>60</v>
      </c>
      <c r="AQ275" s="2" t="s">
        <v>41</v>
      </c>
      <c r="AR275">
        <v>39000</v>
      </c>
      <c r="AS275" s="2" t="str">
        <f>_xlfn.IFNA(IF(VLOOKUP(all_resi[[#This Row],[No. Waybill]],settle_reconcile[No. Waybill],1,0)="","Recon","Recon"),"-")</f>
        <v>Recon</v>
      </c>
      <c r="AT275" s="2">
        <f>all_resi[[#This Row],[Nilai COD]]-all_resi[[#This Row],[COD Fee]]-all_resi[[#This Row],[Total Biaya Setelah Diskon]]</f>
        <v>51115</v>
      </c>
      <c r="AU275" s="2">
        <f>IF(all_resi[[#This Row],[Waktu Terima]]="","",_xlfn.DAYS(all_resi[[#This Row],[Waktu Terima]],all_resi[[#This Row],[Tanggal Pengiriman]]))</f>
        <v>2</v>
      </c>
    </row>
    <row r="276" spans="1:47" x14ac:dyDescent="0.25">
      <c r="A276" s="2" t="s">
        <v>6369</v>
      </c>
      <c r="B276" s="1">
        <v>46177</v>
      </c>
      <c r="C276" s="2" t="s">
        <v>42</v>
      </c>
      <c r="D276" s="2" t="s">
        <v>43</v>
      </c>
      <c r="E276" s="2" t="s">
        <v>44</v>
      </c>
      <c r="F276" s="2" t="s">
        <v>45</v>
      </c>
      <c r="G276" s="2" t="s">
        <v>46</v>
      </c>
      <c r="H276" s="2" t="s">
        <v>47</v>
      </c>
      <c r="I276" s="2" t="s">
        <v>1935</v>
      </c>
      <c r="J276" s="2" t="s">
        <v>12419</v>
      </c>
      <c r="K276" s="2" t="s">
        <v>265</v>
      </c>
      <c r="L276" s="2" t="s">
        <v>1936</v>
      </c>
      <c r="M276" s="2" t="s">
        <v>1937</v>
      </c>
      <c r="N276" s="2" t="s">
        <v>1938</v>
      </c>
      <c r="O276">
        <v>1</v>
      </c>
      <c r="P276" s="2" t="s">
        <v>53</v>
      </c>
      <c r="Q276">
        <v>100</v>
      </c>
      <c r="R276">
        <v>0</v>
      </c>
      <c r="S276" s="2" t="s">
        <v>54</v>
      </c>
      <c r="T276" s="2" t="s">
        <v>55</v>
      </c>
      <c r="U276" s="2" t="s">
        <v>420</v>
      </c>
      <c r="V276" s="2"/>
      <c r="W276">
        <v>50000</v>
      </c>
      <c r="X276">
        <v>0</v>
      </c>
      <c r="Y276">
        <v>0</v>
      </c>
      <c r="Z276">
        <v>50000</v>
      </c>
      <c r="AB276" s="2" t="s">
        <v>57</v>
      </c>
      <c r="AC276">
        <v>20000</v>
      </c>
      <c r="AD276">
        <v>30000</v>
      </c>
      <c r="AE276">
        <v>157000</v>
      </c>
      <c r="AF276">
        <v>2355</v>
      </c>
      <c r="AG276" s="2" t="s">
        <v>1935</v>
      </c>
      <c r="AH276" s="2"/>
      <c r="AI276" s="1">
        <v>46183</v>
      </c>
      <c r="AJ276" s="2"/>
      <c r="AK276" s="2" t="s">
        <v>58</v>
      </c>
      <c r="AM276" s="2" t="s">
        <v>59</v>
      </c>
      <c r="AP276" s="2" t="s">
        <v>60</v>
      </c>
      <c r="AQ276" s="2" t="s">
        <v>41</v>
      </c>
      <c r="AR276">
        <v>107000</v>
      </c>
      <c r="AS276" s="2" t="str">
        <f>_xlfn.IFNA(IF(VLOOKUP(all_resi[[#This Row],[No. Waybill]],settle_reconcile[No. Waybill],1,0)="","Recon","Recon"),"-")</f>
        <v>Recon</v>
      </c>
      <c r="AT276" s="2">
        <f>all_resi[[#This Row],[Nilai COD]]-all_resi[[#This Row],[COD Fee]]-all_resi[[#This Row],[Total Biaya Setelah Diskon]]</f>
        <v>124645</v>
      </c>
      <c r="AU276" s="2">
        <f>IF(all_resi[[#This Row],[Waktu Terima]]="","",_xlfn.DAYS(all_resi[[#This Row],[Waktu Terima]],all_resi[[#This Row],[Tanggal Pengiriman]]))</f>
        <v>6</v>
      </c>
    </row>
    <row r="277" spans="1:47" x14ac:dyDescent="0.25">
      <c r="A277" s="2" t="s">
        <v>6083</v>
      </c>
      <c r="B277" s="1">
        <v>46177</v>
      </c>
      <c r="C277" s="2" t="s">
        <v>42</v>
      </c>
      <c r="D277" s="2" t="s">
        <v>43</v>
      </c>
      <c r="E277" s="2" t="s">
        <v>44</v>
      </c>
      <c r="F277" s="2" t="s">
        <v>45</v>
      </c>
      <c r="G277" s="2" t="s">
        <v>46</v>
      </c>
      <c r="H277" s="2" t="s">
        <v>80</v>
      </c>
      <c r="I277" s="2" t="s">
        <v>968</v>
      </c>
      <c r="J277" s="2" t="s">
        <v>12535</v>
      </c>
      <c r="K277" s="2" t="s">
        <v>121</v>
      </c>
      <c r="L277" s="2" t="s">
        <v>969</v>
      </c>
      <c r="M277" s="2" t="s">
        <v>970</v>
      </c>
      <c r="N277" s="2" t="s">
        <v>971</v>
      </c>
      <c r="O277">
        <v>1</v>
      </c>
      <c r="P277" s="2" t="s">
        <v>53</v>
      </c>
      <c r="Q277">
        <v>100</v>
      </c>
      <c r="R277">
        <v>0</v>
      </c>
      <c r="S277" s="2" t="s">
        <v>54</v>
      </c>
      <c r="T277" s="2" t="s">
        <v>55</v>
      </c>
      <c r="U277" s="2" t="s">
        <v>86</v>
      </c>
      <c r="V277" s="2"/>
      <c r="W277">
        <v>85000</v>
      </c>
      <c r="X277">
        <v>0</v>
      </c>
      <c r="Y277">
        <v>0</v>
      </c>
      <c r="Z277">
        <v>85000</v>
      </c>
      <c r="AB277" s="2" t="s">
        <v>57</v>
      </c>
      <c r="AC277">
        <v>34000</v>
      </c>
      <c r="AD277">
        <v>51000</v>
      </c>
      <c r="AE277">
        <v>176000</v>
      </c>
      <c r="AF277">
        <v>2640</v>
      </c>
      <c r="AG277" s="2"/>
      <c r="AH277" s="2"/>
      <c r="AI277" s="1"/>
      <c r="AJ277" s="2" t="s">
        <v>87</v>
      </c>
      <c r="AK277" s="2" t="s">
        <v>67</v>
      </c>
      <c r="AM277" s="2" t="s">
        <v>59</v>
      </c>
      <c r="AP277" s="2" t="s">
        <v>60</v>
      </c>
      <c r="AQ277" s="2" t="s">
        <v>41</v>
      </c>
      <c r="AR277">
        <v>91000</v>
      </c>
      <c r="AS277" s="2" t="str">
        <f>_xlfn.IFNA(IF(VLOOKUP(all_resi[[#This Row],[No. Waybill]],settle_reconcile[No. Waybill],1,0)="","Recon","Recon"),"-")</f>
        <v>-</v>
      </c>
      <c r="AT277" s="2">
        <f>all_resi[[#This Row],[Nilai COD]]-all_resi[[#This Row],[COD Fee]]-all_resi[[#This Row],[Total Biaya Setelah Diskon]]</f>
        <v>122360</v>
      </c>
      <c r="AU277" s="2" t="str">
        <f>IF(all_resi[[#This Row],[Waktu Terima]]="","",_xlfn.DAYS(all_resi[[#This Row],[Waktu Terima]],all_resi[[#This Row],[Tanggal Pengiriman]]))</f>
        <v/>
      </c>
    </row>
    <row r="278" spans="1:47" x14ac:dyDescent="0.25">
      <c r="A278" s="2" t="s">
        <v>6334</v>
      </c>
      <c r="B278" s="1">
        <v>46177</v>
      </c>
      <c r="C278" s="2" t="s">
        <v>42</v>
      </c>
      <c r="D278" s="2" t="s">
        <v>43</v>
      </c>
      <c r="E278" s="2" t="s">
        <v>44</v>
      </c>
      <c r="F278" s="2" t="s">
        <v>45</v>
      </c>
      <c r="G278" s="2" t="s">
        <v>46</v>
      </c>
      <c r="H278" s="2" t="s">
        <v>47</v>
      </c>
      <c r="I278" s="2" t="s">
        <v>1824</v>
      </c>
      <c r="J278" s="2" t="s">
        <v>12460</v>
      </c>
      <c r="K278" s="2" t="s">
        <v>121</v>
      </c>
      <c r="L278" s="2" t="s">
        <v>274</v>
      </c>
      <c r="M278" s="2" t="s">
        <v>1825</v>
      </c>
      <c r="N278" s="2" t="s">
        <v>1826</v>
      </c>
      <c r="O278">
        <v>1</v>
      </c>
      <c r="P278" s="2" t="s">
        <v>53</v>
      </c>
      <c r="Q278">
        <v>100</v>
      </c>
      <c r="R278">
        <v>0</v>
      </c>
      <c r="S278" s="2" t="s">
        <v>54</v>
      </c>
      <c r="T278" s="2" t="s">
        <v>55</v>
      </c>
      <c r="U278" s="2" t="s">
        <v>79</v>
      </c>
      <c r="V278" s="2"/>
      <c r="W278">
        <v>68000</v>
      </c>
      <c r="X278">
        <v>0</v>
      </c>
      <c r="Y278">
        <v>0</v>
      </c>
      <c r="Z278">
        <v>68000</v>
      </c>
      <c r="AB278" s="2" t="s">
        <v>57</v>
      </c>
      <c r="AC278">
        <v>27200</v>
      </c>
      <c r="AD278">
        <v>40800</v>
      </c>
      <c r="AE278">
        <v>174000</v>
      </c>
      <c r="AF278">
        <v>2610</v>
      </c>
      <c r="AG278" s="2" t="s">
        <v>43</v>
      </c>
      <c r="AH278" s="2"/>
      <c r="AI278" s="1">
        <v>46210</v>
      </c>
      <c r="AJ278" s="2"/>
      <c r="AK278" s="2" t="s">
        <v>67</v>
      </c>
      <c r="AM278" s="2" t="s">
        <v>59</v>
      </c>
      <c r="AP278" s="2" t="s">
        <v>60</v>
      </c>
      <c r="AQ278" s="2" t="s">
        <v>41</v>
      </c>
      <c r="AR278">
        <v>106000</v>
      </c>
      <c r="AS278" s="2" t="str">
        <f>_xlfn.IFNA(IF(VLOOKUP(all_resi[[#This Row],[No. Waybill]],settle_reconcile[No. Waybill],1,0)="","Recon","Recon"),"-")</f>
        <v>-</v>
      </c>
      <c r="AT278" s="2">
        <f>all_resi[[#This Row],[Nilai COD]]-all_resi[[#This Row],[COD Fee]]-all_resi[[#This Row],[Total Biaya Setelah Diskon]]</f>
        <v>130590</v>
      </c>
      <c r="AU278" s="2">
        <f>IF(all_resi[[#This Row],[Waktu Terima]]="","",_xlfn.DAYS(all_resi[[#This Row],[Waktu Terima]],all_resi[[#This Row],[Tanggal Pengiriman]]))</f>
        <v>33</v>
      </c>
    </row>
    <row r="279" spans="1:47" x14ac:dyDescent="0.25">
      <c r="A279" s="2" t="s">
        <v>6139</v>
      </c>
      <c r="B279" s="1">
        <v>46177</v>
      </c>
      <c r="C279" s="2" t="s">
        <v>42</v>
      </c>
      <c r="D279" s="2" t="s">
        <v>43</v>
      </c>
      <c r="E279" s="2" t="s">
        <v>44</v>
      </c>
      <c r="F279" s="2" t="s">
        <v>45</v>
      </c>
      <c r="G279" s="2" t="s">
        <v>46</v>
      </c>
      <c r="H279" s="2" t="s">
        <v>47</v>
      </c>
      <c r="I279" s="2" t="s">
        <v>1169</v>
      </c>
      <c r="J279" s="2" t="s">
        <v>12402</v>
      </c>
      <c r="K279" s="2" t="s">
        <v>121</v>
      </c>
      <c r="L279" s="2" t="s">
        <v>274</v>
      </c>
      <c r="M279" s="2" t="s">
        <v>275</v>
      </c>
      <c r="N279" s="2" t="s">
        <v>1170</v>
      </c>
      <c r="O279">
        <v>1</v>
      </c>
      <c r="P279" s="2" t="s">
        <v>53</v>
      </c>
      <c r="Q279">
        <v>100</v>
      </c>
      <c r="R279">
        <v>0</v>
      </c>
      <c r="S279" s="2" t="s">
        <v>54</v>
      </c>
      <c r="T279" s="2" t="s">
        <v>55</v>
      </c>
      <c r="U279" s="2" t="s">
        <v>79</v>
      </c>
      <c r="V279" s="2"/>
      <c r="W279">
        <v>68000</v>
      </c>
      <c r="X279">
        <v>0</v>
      </c>
      <c r="Y279">
        <v>0</v>
      </c>
      <c r="Z279">
        <v>68000</v>
      </c>
      <c r="AB279" s="2" t="s">
        <v>57</v>
      </c>
      <c r="AC279">
        <v>27200</v>
      </c>
      <c r="AD279">
        <v>40800</v>
      </c>
      <c r="AE279">
        <v>158000</v>
      </c>
      <c r="AF279">
        <v>2370</v>
      </c>
      <c r="AG279" s="2" t="s">
        <v>11423</v>
      </c>
      <c r="AH279" s="2" t="s">
        <v>149</v>
      </c>
      <c r="AI279" s="1">
        <v>46194</v>
      </c>
      <c r="AJ279" s="2"/>
      <c r="AK279" s="2" t="s">
        <v>67</v>
      </c>
      <c r="AM279" s="2" t="s">
        <v>59</v>
      </c>
      <c r="AP279" s="2" t="s">
        <v>60</v>
      </c>
      <c r="AQ279" s="2" t="s">
        <v>41</v>
      </c>
      <c r="AR279">
        <v>90000</v>
      </c>
      <c r="AS279" s="2" t="str">
        <f>_xlfn.IFNA(IF(VLOOKUP(all_resi[[#This Row],[No. Waybill]],settle_reconcile[No. Waybill],1,0)="","Recon","Recon"),"-")</f>
        <v>-</v>
      </c>
      <c r="AT279" s="2">
        <f>all_resi[[#This Row],[Nilai COD]]-all_resi[[#This Row],[COD Fee]]-all_resi[[#This Row],[Total Biaya Setelah Diskon]]</f>
        <v>114830</v>
      </c>
      <c r="AU279" s="2">
        <f>IF(all_resi[[#This Row],[Waktu Terima]]="","",_xlfn.DAYS(all_resi[[#This Row],[Waktu Terima]],all_resi[[#This Row],[Tanggal Pengiriman]]))</f>
        <v>17</v>
      </c>
    </row>
    <row r="280" spans="1:47" x14ac:dyDescent="0.25">
      <c r="A280" s="2" t="s">
        <v>6612</v>
      </c>
      <c r="B280" s="1">
        <v>46177</v>
      </c>
      <c r="C280" s="2" t="s">
        <v>42</v>
      </c>
      <c r="D280" s="2" t="s">
        <v>43</v>
      </c>
      <c r="E280" s="2" t="s">
        <v>44</v>
      </c>
      <c r="F280" s="2" t="s">
        <v>45</v>
      </c>
      <c r="G280" s="2" t="s">
        <v>46</v>
      </c>
      <c r="H280" s="2" t="s">
        <v>47</v>
      </c>
      <c r="I280" s="2" t="s">
        <v>2666</v>
      </c>
      <c r="J280" s="2" t="s">
        <v>12522</v>
      </c>
      <c r="K280" s="2" t="s">
        <v>265</v>
      </c>
      <c r="L280" s="2" t="s">
        <v>787</v>
      </c>
      <c r="M280" s="2" t="s">
        <v>2667</v>
      </c>
      <c r="N280" s="2" t="s">
        <v>2668</v>
      </c>
      <c r="O280">
        <v>1</v>
      </c>
      <c r="P280" s="2" t="s">
        <v>53</v>
      </c>
      <c r="Q280">
        <v>100</v>
      </c>
      <c r="R280">
        <v>0</v>
      </c>
      <c r="S280" s="2" t="s">
        <v>54</v>
      </c>
      <c r="T280" s="2" t="s">
        <v>55</v>
      </c>
      <c r="U280" s="2" t="s">
        <v>363</v>
      </c>
      <c r="V280" s="2"/>
      <c r="W280">
        <v>50000</v>
      </c>
      <c r="X280">
        <v>0</v>
      </c>
      <c r="Y280">
        <v>0</v>
      </c>
      <c r="Z280">
        <v>50000</v>
      </c>
      <c r="AB280" s="2" t="s">
        <v>57</v>
      </c>
      <c r="AC280">
        <v>20000</v>
      </c>
      <c r="AD280">
        <v>30000</v>
      </c>
      <c r="AE280">
        <v>150000</v>
      </c>
      <c r="AF280">
        <v>2250</v>
      </c>
      <c r="AG280" s="2" t="s">
        <v>353</v>
      </c>
      <c r="AH280" s="2" t="s">
        <v>149</v>
      </c>
      <c r="AI280" s="1">
        <v>46198</v>
      </c>
      <c r="AJ280" s="2"/>
      <c r="AK280" s="2" t="s">
        <v>67</v>
      </c>
      <c r="AM280" s="2" t="s">
        <v>59</v>
      </c>
      <c r="AP280" s="2" t="s">
        <v>60</v>
      </c>
      <c r="AQ280" s="2" t="s">
        <v>41</v>
      </c>
      <c r="AR280">
        <v>100000</v>
      </c>
      <c r="AS280" s="2" t="str">
        <f>_xlfn.IFNA(IF(VLOOKUP(all_resi[[#This Row],[No. Waybill]],settle_reconcile[No. Waybill],1,0)="","Recon","Recon"),"-")</f>
        <v>-</v>
      </c>
      <c r="AT280" s="2">
        <f>all_resi[[#This Row],[Nilai COD]]-all_resi[[#This Row],[COD Fee]]-all_resi[[#This Row],[Total Biaya Setelah Diskon]]</f>
        <v>117750</v>
      </c>
      <c r="AU280" s="2">
        <f>IF(all_resi[[#This Row],[Waktu Terima]]="","",_xlfn.DAYS(all_resi[[#This Row],[Waktu Terima]],all_resi[[#This Row],[Tanggal Pengiriman]]))</f>
        <v>21</v>
      </c>
    </row>
    <row r="281" spans="1:47" x14ac:dyDescent="0.25">
      <c r="A281" s="2" t="s">
        <v>6796</v>
      </c>
      <c r="B281" s="1">
        <v>46177</v>
      </c>
      <c r="C281" s="2" t="s">
        <v>42</v>
      </c>
      <c r="D281" s="2" t="s">
        <v>43</v>
      </c>
      <c r="E281" s="2" t="s">
        <v>44</v>
      </c>
      <c r="F281" s="2" t="s">
        <v>45</v>
      </c>
      <c r="G281" s="2" t="s">
        <v>46</v>
      </c>
      <c r="H281" s="2" t="s">
        <v>47</v>
      </c>
      <c r="I281" s="2" t="s">
        <v>3205</v>
      </c>
      <c r="J281" s="2" t="s">
        <v>12426</v>
      </c>
      <c r="K281" s="2" t="s">
        <v>69</v>
      </c>
      <c r="L281" s="2" t="s">
        <v>1223</v>
      </c>
      <c r="M281" s="2" t="s">
        <v>3206</v>
      </c>
      <c r="N281" s="2" t="s">
        <v>3207</v>
      </c>
      <c r="O281">
        <v>1</v>
      </c>
      <c r="P281" s="2" t="s">
        <v>53</v>
      </c>
      <c r="Q281">
        <v>100</v>
      </c>
      <c r="R281">
        <v>0</v>
      </c>
      <c r="S281" s="2" t="s">
        <v>54</v>
      </c>
      <c r="T281" s="2" t="s">
        <v>55</v>
      </c>
      <c r="U281" s="2" t="s">
        <v>235</v>
      </c>
      <c r="V281" s="2"/>
      <c r="W281">
        <v>54000</v>
      </c>
      <c r="X281">
        <v>0</v>
      </c>
      <c r="Y281">
        <v>0</v>
      </c>
      <c r="Z281">
        <v>54000</v>
      </c>
      <c r="AB281" s="2" t="s">
        <v>57</v>
      </c>
      <c r="AC281">
        <v>21600</v>
      </c>
      <c r="AD281">
        <v>32400</v>
      </c>
      <c r="AE281">
        <v>156000</v>
      </c>
      <c r="AF281">
        <v>2340</v>
      </c>
      <c r="AG281" s="2" t="s">
        <v>17318</v>
      </c>
      <c r="AH281" s="2" t="s">
        <v>149</v>
      </c>
      <c r="AI281" s="1">
        <v>46203</v>
      </c>
      <c r="AJ281" s="2"/>
      <c r="AK281" s="2" t="s">
        <v>67</v>
      </c>
      <c r="AM281" s="2" t="s">
        <v>59</v>
      </c>
      <c r="AP281" s="2" t="s">
        <v>60</v>
      </c>
      <c r="AQ281" s="2" t="s">
        <v>41</v>
      </c>
      <c r="AR281">
        <v>102000</v>
      </c>
      <c r="AS281" s="2" t="str">
        <f>_xlfn.IFNA(IF(VLOOKUP(all_resi[[#This Row],[No. Waybill]],settle_reconcile[No. Waybill],1,0)="","Recon","Recon"),"-")</f>
        <v>-</v>
      </c>
      <c r="AT281" s="2">
        <f>all_resi[[#This Row],[Nilai COD]]-all_resi[[#This Row],[COD Fee]]-all_resi[[#This Row],[Total Biaya Setelah Diskon]]</f>
        <v>121260</v>
      </c>
      <c r="AU281" s="2">
        <f>IF(all_resi[[#This Row],[Waktu Terima]]="","",_xlfn.DAYS(all_resi[[#This Row],[Waktu Terima]],all_resi[[#This Row],[Tanggal Pengiriman]]))</f>
        <v>26</v>
      </c>
    </row>
    <row r="282" spans="1:47" x14ac:dyDescent="0.25">
      <c r="A282" s="2" t="s">
        <v>6624</v>
      </c>
      <c r="B282" s="1">
        <v>46177</v>
      </c>
      <c r="C282" s="2" t="s">
        <v>42</v>
      </c>
      <c r="D282" s="2" t="s">
        <v>43</v>
      </c>
      <c r="E282" s="2" t="s">
        <v>44</v>
      </c>
      <c r="F282" s="2" t="s">
        <v>45</v>
      </c>
      <c r="G282" s="2" t="s">
        <v>46</v>
      </c>
      <c r="H282" s="2" t="s">
        <v>47</v>
      </c>
      <c r="I282" s="2" t="s">
        <v>2701</v>
      </c>
      <c r="J282" s="2" t="s">
        <v>12477</v>
      </c>
      <c r="K282" s="2" t="s">
        <v>437</v>
      </c>
      <c r="L282" s="2" t="s">
        <v>920</v>
      </c>
      <c r="M282" s="2" t="s">
        <v>2702</v>
      </c>
      <c r="N282" s="2" t="s">
        <v>2703</v>
      </c>
      <c r="O282">
        <v>1</v>
      </c>
      <c r="P282" s="2" t="s">
        <v>53</v>
      </c>
      <c r="Q282">
        <v>100</v>
      </c>
      <c r="R282">
        <v>0</v>
      </c>
      <c r="S282" s="2" t="s">
        <v>54</v>
      </c>
      <c r="T282" s="2" t="s">
        <v>55</v>
      </c>
      <c r="U282" s="2" t="s">
        <v>147</v>
      </c>
      <c r="V282" s="2"/>
      <c r="W282">
        <v>50000</v>
      </c>
      <c r="X282">
        <v>0</v>
      </c>
      <c r="Y282">
        <v>0</v>
      </c>
      <c r="Z282">
        <v>50000</v>
      </c>
      <c r="AB282" s="2" t="s">
        <v>57</v>
      </c>
      <c r="AC282">
        <v>20000</v>
      </c>
      <c r="AD282">
        <v>30000</v>
      </c>
      <c r="AE282">
        <v>127000</v>
      </c>
      <c r="AF282">
        <v>1905</v>
      </c>
      <c r="AG282" s="2" t="s">
        <v>2701</v>
      </c>
      <c r="AH282" s="2"/>
      <c r="AI282" s="1">
        <v>46181</v>
      </c>
      <c r="AJ282" s="2"/>
      <c r="AK282" s="2" t="s">
        <v>58</v>
      </c>
      <c r="AM282" s="2" t="s">
        <v>59</v>
      </c>
      <c r="AP282" s="2" t="s">
        <v>60</v>
      </c>
      <c r="AQ282" s="2" t="s">
        <v>41</v>
      </c>
      <c r="AR282">
        <v>77000</v>
      </c>
      <c r="AS282" s="2" t="str">
        <f>_xlfn.IFNA(IF(VLOOKUP(all_resi[[#This Row],[No. Waybill]],settle_reconcile[No. Waybill],1,0)="","Recon","Recon"),"-")</f>
        <v>Recon</v>
      </c>
      <c r="AT282" s="2">
        <f>all_resi[[#This Row],[Nilai COD]]-all_resi[[#This Row],[COD Fee]]-all_resi[[#This Row],[Total Biaya Setelah Diskon]]</f>
        <v>95095</v>
      </c>
      <c r="AU282" s="2">
        <f>IF(all_resi[[#This Row],[Waktu Terima]]="","",_xlfn.DAYS(all_resi[[#This Row],[Waktu Terima]],all_resi[[#This Row],[Tanggal Pengiriman]]))</f>
        <v>4</v>
      </c>
    </row>
    <row r="283" spans="1:47" x14ac:dyDescent="0.25">
      <c r="A283" s="2" t="s">
        <v>5967</v>
      </c>
      <c r="B283" s="1">
        <v>46177</v>
      </c>
      <c r="C283" s="2" t="s">
        <v>42</v>
      </c>
      <c r="D283" s="2" t="s">
        <v>43</v>
      </c>
      <c r="E283" s="2" t="s">
        <v>44</v>
      </c>
      <c r="F283" s="2" t="s">
        <v>45</v>
      </c>
      <c r="G283" s="2" t="s">
        <v>46</v>
      </c>
      <c r="H283" s="2" t="s">
        <v>47</v>
      </c>
      <c r="I283" s="2" t="s">
        <v>526</v>
      </c>
      <c r="J283" s="2" t="s">
        <v>12517</v>
      </c>
      <c r="K283" s="2" t="s">
        <v>183</v>
      </c>
      <c r="L283" s="2" t="s">
        <v>325</v>
      </c>
      <c r="M283" s="2" t="s">
        <v>527</v>
      </c>
      <c r="N283" s="2" t="s">
        <v>528</v>
      </c>
      <c r="O283">
        <v>1</v>
      </c>
      <c r="P283" s="2" t="s">
        <v>53</v>
      </c>
      <c r="Q283">
        <v>100</v>
      </c>
      <c r="R283">
        <v>0</v>
      </c>
      <c r="S283" s="2" t="s">
        <v>54</v>
      </c>
      <c r="T283" s="2" t="s">
        <v>55</v>
      </c>
      <c r="U283" s="2" t="s">
        <v>529</v>
      </c>
      <c r="V283" s="2"/>
      <c r="W283">
        <v>68000</v>
      </c>
      <c r="X283">
        <v>0</v>
      </c>
      <c r="Y283">
        <v>0</v>
      </c>
      <c r="Z283">
        <v>68000</v>
      </c>
      <c r="AB283" s="2" t="s">
        <v>57</v>
      </c>
      <c r="AC283">
        <v>27200</v>
      </c>
      <c r="AD283">
        <v>40800</v>
      </c>
      <c r="AE283">
        <v>183000</v>
      </c>
      <c r="AF283">
        <v>2745</v>
      </c>
      <c r="AG283" s="2" t="s">
        <v>526</v>
      </c>
      <c r="AH283" s="2"/>
      <c r="AI283" s="1">
        <v>46180</v>
      </c>
      <c r="AJ283" s="2"/>
      <c r="AK283" s="2" t="s">
        <v>58</v>
      </c>
      <c r="AM283" s="2" t="s">
        <v>59</v>
      </c>
      <c r="AP283" s="2" t="s">
        <v>60</v>
      </c>
      <c r="AQ283" s="2" t="s">
        <v>41</v>
      </c>
      <c r="AR283">
        <v>115000</v>
      </c>
      <c r="AS283" s="2" t="str">
        <f>_xlfn.IFNA(IF(VLOOKUP(all_resi[[#This Row],[No. Waybill]],settle_reconcile[No. Waybill],1,0)="","Recon","Recon"),"-")</f>
        <v>Recon</v>
      </c>
      <c r="AT283" s="2">
        <f>all_resi[[#This Row],[Nilai COD]]-all_resi[[#This Row],[COD Fee]]-all_resi[[#This Row],[Total Biaya Setelah Diskon]]</f>
        <v>139455</v>
      </c>
      <c r="AU283" s="2">
        <f>IF(all_resi[[#This Row],[Waktu Terima]]="","",_xlfn.DAYS(all_resi[[#This Row],[Waktu Terima]],all_resi[[#This Row],[Tanggal Pengiriman]]))</f>
        <v>3</v>
      </c>
    </row>
    <row r="284" spans="1:47" x14ac:dyDescent="0.25">
      <c r="A284" s="2" t="s">
        <v>5966</v>
      </c>
      <c r="B284" s="1">
        <v>46177</v>
      </c>
      <c r="C284" s="2" t="s">
        <v>42</v>
      </c>
      <c r="D284" s="2" t="s">
        <v>43</v>
      </c>
      <c r="E284" s="2" t="s">
        <v>44</v>
      </c>
      <c r="F284" s="2" t="s">
        <v>45</v>
      </c>
      <c r="G284" s="2" t="s">
        <v>46</v>
      </c>
      <c r="H284" s="2" t="s">
        <v>80</v>
      </c>
      <c r="I284" s="2" t="s">
        <v>522</v>
      </c>
      <c r="J284" s="2" t="s">
        <v>12511</v>
      </c>
      <c r="K284" s="2" t="s">
        <v>69</v>
      </c>
      <c r="L284" s="2" t="s">
        <v>294</v>
      </c>
      <c r="M284" s="2" t="s">
        <v>523</v>
      </c>
      <c r="N284" s="2" t="s">
        <v>524</v>
      </c>
      <c r="O284">
        <v>1</v>
      </c>
      <c r="P284" s="2" t="s">
        <v>53</v>
      </c>
      <c r="Q284">
        <v>100</v>
      </c>
      <c r="R284">
        <v>0</v>
      </c>
      <c r="S284" s="2" t="s">
        <v>54</v>
      </c>
      <c r="T284" s="2" t="s">
        <v>55</v>
      </c>
      <c r="U284" s="2" t="s">
        <v>525</v>
      </c>
      <c r="V284" s="2"/>
      <c r="W284">
        <v>54000</v>
      </c>
      <c r="X284">
        <v>0</v>
      </c>
      <c r="Y284">
        <v>0</v>
      </c>
      <c r="Z284">
        <v>54000</v>
      </c>
      <c r="AB284" s="2" t="s">
        <v>57</v>
      </c>
      <c r="AC284">
        <v>21600</v>
      </c>
      <c r="AD284">
        <v>32400</v>
      </c>
      <c r="AE284">
        <v>112000</v>
      </c>
      <c r="AF284">
        <v>1680</v>
      </c>
      <c r="AG284" s="2" t="s">
        <v>522</v>
      </c>
      <c r="AH284" s="2"/>
      <c r="AI284" s="1">
        <v>46181</v>
      </c>
      <c r="AJ284" s="2" t="s">
        <v>87</v>
      </c>
      <c r="AK284" s="2" t="s">
        <v>58</v>
      </c>
      <c r="AM284" s="2" t="s">
        <v>59</v>
      </c>
      <c r="AP284" s="2" t="s">
        <v>60</v>
      </c>
      <c r="AQ284" s="2" t="s">
        <v>41</v>
      </c>
      <c r="AR284">
        <v>58000</v>
      </c>
      <c r="AS284" s="2" t="str">
        <f>_xlfn.IFNA(IF(VLOOKUP(all_resi[[#This Row],[No. Waybill]],settle_reconcile[No. Waybill],1,0)="","Recon","Recon"),"-")</f>
        <v>Recon</v>
      </c>
      <c r="AT284" s="2">
        <f>all_resi[[#This Row],[Nilai COD]]-all_resi[[#This Row],[COD Fee]]-all_resi[[#This Row],[Total Biaya Setelah Diskon]]</f>
        <v>77920</v>
      </c>
      <c r="AU284" s="2">
        <f>IF(all_resi[[#This Row],[Waktu Terima]]="","",_xlfn.DAYS(all_resi[[#This Row],[Waktu Terima]],all_resi[[#This Row],[Tanggal Pengiriman]]))</f>
        <v>4</v>
      </c>
    </row>
    <row r="285" spans="1:47" x14ac:dyDescent="0.25">
      <c r="A285" s="2" t="s">
        <v>5965</v>
      </c>
      <c r="B285" s="1">
        <v>46177</v>
      </c>
      <c r="C285" s="2" t="s">
        <v>42</v>
      </c>
      <c r="D285" s="2" t="s">
        <v>43</v>
      </c>
      <c r="E285" s="2" t="s">
        <v>44</v>
      </c>
      <c r="F285" s="2" t="s">
        <v>45</v>
      </c>
      <c r="G285" s="2" t="s">
        <v>46</v>
      </c>
      <c r="H285" s="2" t="s">
        <v>47</v>
      </c>
      <c r="I285" s="2" t="s">
        <v>518</v>
      </c>
      <c r="J285" s="2" t="s">
        <v>12510</v>
      </c>
      <c r="K285" s="2" t="s">
        <v>49</v>
      </c>
      <c r="L285" s="2" t="s">
        <v>519</v>
      </c>
      <c r="M285" s="2" t="s">
        <v>520</v>
      </c>
      <c r="N285" s="2" t="s">
        <v>521</v>
      </c>
      <c r="O285">
        <v>1</v>
      </c>
      <c r="P285" s="2" t="s">
        <v>53</v>
      </c>
      <c r="Q285">
        <v>100</v>
      </c>
      <c r="R285">
        <v>0</v>
      </c>
      <c r="S285" s="2" t="s">
        <v>54</v>
      </c>
      <c r="T285" s="2" t="s">
        <v>55</v>
      </c>
      <c r="U285" s="2" t="s">
        <v>250</v>
      </c>
      <c r="V285" s="2"/>
      <c r="W285">
        <v>63000</v>
      </c>
      <c r="X285">
        <v>0</v>
      </c>
      <c r="Y285">
        <v>0</v>
      </c>
      <c r="Z285">
        <v>63000</v>
      </c>
      <c r="AB285" s="2" t="s">
        <v>57</v>
      </c>
      <c r="AC285">
        <v>25200</v>
      </c>
      <c r="AD285">
        <v>37800</v>
      </c>
      <c r="AE285">
        <v>137000</v>
      </c>
      <c r="AF285">
        <v>2055</v>
      </c>
      <c r="AG285" s="2"/>
      <c r="AH285" s="2"/>
      <c r="AI285" s="1"/>
      <c r="AJ285" s="2"/>
      <c r="AK285" s="2" t="s">
        <v>67</v>
      </c>
      <c r="AM285" s="2" t="s">
        <v>59</v>
      </c>
      <c r="AP285" s="2" t="s">
        <v>60</v>
      </c>
      <c r="AQ285" s="2" t="s">
        <v>41</v>
      </c>
      <c r="AR285">
        <v>74000</v>
      </c>
      <c r="AS285" s="2" t="str">
        <f>_xlfn.IFNA(IF(VLOOKUP(all_resi[[#This Row],[No. Waybill]],settle_reconcile[No. Waybill],1,0)="","Recon","Recon"),"-")</f>
        <v>-</v>
      </c>
      <c r="AT285" s="2">
        <f>all_resi[[#This Row],[Nilai COD]]-all_resi[[#This Row],[COD Fee]]-all_resi[[#This Row],[Total Biaya Setelah Diskon]]</f>
        <v>97145</v>
      </c>
      <c r="AU285" s="2" t="str">
        <f>IF(all_resi[[#This Row],[Waktu Terima]]="","",_xlfn.DAYS(all_resi[[#This Row],[Waktu Terima]],all_resi[[#This Row],[Tanggal Pengiriman]]))</f>
        <v/>
      </c>
    </row>
    <row r="286" spans="1:47" x14ac:dyDescent="0.25">
      <c r="A286" s="2" t="s">
        <v>5890</v>
      </c>
      <c r="B286" s="1">
        <v>46177</v>
      </c>
      <c r="C286" s="2" t="s">
        <v>42</v>
      </c>
      <c r="D286" s="2" t="s">
        <v>43</v>
      </c>
      <c r="E286" s="2" t="s">
        <v>44</v>
      </c>
      <c r="F286" s="2" t="s">
        <v>45</v>
      </c>
      <c r="G286" s="2" t="s">
        <v>46</v>
      </c>
      <c r="H286" s="2" t="s">
        <v>47</v>
      </c>
      <c r="I286" s="2" t="s">
        <v>191</v>
      </c>
      <c r="J286" s="2" t="s">
        <v>12403</v>
      </c>
      <c r="K286" s="2" t="s">
        <v>69</v>
      </c>
      <c r="L286" s="2" t="s">
        <v>192</v>
      </c>
      <c r="M286" s="2" t="s">
        <v>193</v>
      </c>
      <c r="N286" s="2" t="s">
        <v>194</v>
      </c>
      <c r="O286">
        <v>1</v>
      </c>
      <c r="P286" s="2" t="s">
        <v>53</v>
      </c>
      <c r="Q286">
        <v>100</v>
      </c>
      <c r="R286">
        <v>0</v>
      </c>
      <c r="S286" s="2" t="s">
        <v>54</v>
      </c>
      <c r="T286" s="2" t="s">
        <v>55</v>
      </c>
      <c r="U286" s="2" t="s">
        <v>195</v>
      </c>
      <c r="V286" s="2"/>
      <c r="W286">
        <v>60000</v>
      </c>
      <c r="X286">
        <v>0</v>
      </c>
      <c r="Y286">
        <v>0</v>
      </c>
      <c r="Z286">
        <v>60000</v>
      </c>
      <c r="AB286" s="2" t="s">
        <v>57</v>
      </c>
      <c r="AC286">
        <v>24000</v>
      </c>
      <c r="AD286">
        <v>36000</v>
      </c>
      <c r="AE286">
        <v>150000</v>
      </c>
      <c r="AF286">
        <v>2250</v>
      </c>
      <c r="AG286" s="2" t="s">
        <v>191</v>
      </c>
      <c r="AH286" s="2"/>
      <c r="AI286" s="1">
        <v>46183</v>
      </c>
      <c r="AJ286" s="2"/>
      <c r="AK286" s="2" t="s">
        <v>58</v>
      </c>
      <c r="AM286" s="2" t="s">
        <v>59</v>
      </c>
      <c r="AP286" s="2" t="s">
        <v>60</v>
      </c>
      <c r="AQ286" s="2" t="s">
        <v>41</v>
      </c>
      <c r="AR286">
        <v>90000</v>
      </c>
      <c r="AS286" s="2" t="str">
        <f>_xlfn.IFNA(IF(VLOOKUP(all_resi[[#This Row],[No. Waybill]],settle_reconcile[No. Waybill],1,0)="","Recon","Recon"),"-")</f>
        <v>Recon</v>
      </c>
      <c r="AT286" s="2">
        <f>all_resi[[#This Row],[Nilai COD]]-all_resi[[#This Row],[COD Fee]]-all_resi[[#This Row],[Total Biaya Setelah Diskon]]</f>
        <v>111750</v>
      </c>
      <c r="AU286" s="2">
        <f>IF(all_resi[[#This Row],[Waktu Terima]]="","",_xlfn.DAYS(all_resi[[#This Row],[Waktu Terima]],all_resi[[#This Row],[Tanggal Pengiriman]]))</f>
        <v>6</v>
      </c>
    </row>
    <row r="287" spans="1:47" x14ac:dyDescent="0.25">
      <c r="A287" s="2" t="s">
        <v>6643</v>
      </c>
      <c r="B287" s="1">
        <v>46177</v>
      </c>
      <c r="C287" s="2" t="s">
        <v>42</v>
      </c>
      <c r="D287" s="2" t="s">
        <v>43</v>
      </c>
      <c r="E287" s="2" t="s">
        <v>44</v>
      </c>
      <c r="F287" s="2" t="s">
        <v>45</v>
      </c>
      <c r="G287" s="2" t="s">
        <v>46</v>
      </c>
      <c r="H287" s="2" t="s">
        <v>47</v>
      </c>
      <c r="I287" s="2" t="s">
        <v>2756</v>
      </c>
      <c r="J287" s="2" t="s">
        <v>12498</v>
      </c>
      <c r="K287" s="2" t="s">
        <v>137</v>
      </c>
      <c r="L287" s="2" t="s">
        <v>2532</v>
      </c>
      <c r="M287" s="2" t="s">
        <v>2533</v>
      </c>
      <c r="N287" s="2" t="s">
        <v>2757</v>
      </c>
      <c r="O287">
        <v>1</v>
      </c>
      <c r="P287" s="2" t="s">
        <v>53</v>
      </c>
      <c r="Q287">
        <v>100</v>
      </c>
      <c r="R287">
        <v>0</v>
      </c>
      <c r="S287" s="2" t="s">
        <v>54</v>
      </c>
      <c r="T287" s="2" t="s">
        <v>55</v>
      </c>
      <c r="U287" s="2" t="s">
        <v>764</v>
      </c>
      <c r="V287" s="2"/>
      <c r="W287">
        <v>27000</v>
      </c>
      <c r="X287">
        <v>0</v>
      </c>
      <c r="Y287">
        <v>0</v>
      </c>
      <c r="Z287">
        <v>27000</v>
      </c>
      <c r="AB287" s="2" t="s">
        <v>57</v>
      </c>
      <c r="AC287">
        <v>10800</v>
      </c>
      <c r="AD287">
        <v>16200</v>
      </c>
      <c r="AE287">
        <v>0</v>
      </c>
      <c r="AF287">
        <v>0</v>
      </c>
      <c r="AG287" s="2" t="s">
        <v>2756</v>
      </c>
      <c r="AH287" s="2"/>
      <c r="AI287" s="1">
        <v>46179</v>
      </c>
      <c r="AJ287" s="2"/>
      <c r="AK287" s="2" t="s">
        <v>58</v>
      </c>
      <c r="AM287" s="2" t="s">
        <v>59</v>
      </c>
      <c r="AP287" s="2" t="s">
        <v>60</v>
      </c>
      <c r="AQ287" s="2" t="s">
        <v>98</v>
      </c>
      <c r="AR287">
        <v>-27000</v>
      </c>
      <c r="AS287" s="2" t="str">
        <f>_xlfn.IFNA(IF(VLOOKUP(all_resi[[#This Row],[No. Waybill]],settle_reconcile[No. Waybill],1,0)="","Recon","Recon"),"-")</f>
        <v>-</v>
      </c>
      <c r="AT287" s="2">
        <f>all_resi[[#This Row],[Nilai COD]]-all_resi[[#This Row],[COD Fee]]-all_resi[[#This Row],[Total Biaya Setelah Diskon]]</f>
        <v>-16200</v>
      </c>
      <c r="AU287" s="2">
        <f>IF(all_resi[[#This Row],[Waktu Terima]]="","",_xlfn.DAYS(all_resi[[#This Row],[Waktu Terima]],all_resi[[#This Row],[Tanggal Pengiriman]]))</f>
        <v>2</v>
      </c>
    </row>
    <row r="288" spans="1:47" x14ac:dyDescent="0.25">
      <c r="A288" s="2" t="s">
        <v>6644</v>
      </c>
      <c r="B288" s="1">
        <v>46177</v>
      </c>
      <c r="C288" s="2" t="s">
        <v>42</v>
      </c>
      <c r="D288" s="2" t="s">
        <v>43</v>
      </c>
      <c r="E288" s="2" t="s">
        <v>44</v>
      </c>
      <c r="F288" s="2" t="s">
        <v>45</v>
      </c>
      <c r="G288" s="2" t="s">
        <v>46</v>
      </c>
      <c r="H288" s="2" t="s">
        <v>47</v>
      </c>
      <c r="I288" s="2" t="s">
        <v>2758</v>
      </c>
      <c r="J288" s="2" t="s">
        <v>12486</v>
      </c>
      <c r="K288" s="2" t="s">
        <v>75</v>
      </c>
      <c r="L288" s="2" t="s">
        <v>2759</v>
      </c>
      <c r="M288" s="2" t="s">
        <v>2760</v>
      </c>
      <c r="N288" s="2" t="s">
        <v>2761</v>
      </c>
      <c r="O288">
        <v>1</v>
      </c>
      <c r="P288" s="2" t="s">
        <v>53</v>
      </c>
      <c r="Q288">
        <v>100</v>
      </c>
      <c r="R288">
        <v>0</v>
      </c>
      <c r="S288" s="2" t="s">
        <v>54</v>
      </c>
      <c r="T288" s="2" t="s">
        <v>55</v>
      </c>
      <c r="U288" s="2" t="s">
        <v>719</v>
      </c>
      <c r="V288" s="2"/>
      <c r="W288">
        <v>61000</v>
      </c>
      <c r="X288">
        <v>0</v>
      </c>
      <c r="Y288">
        <v>0</v>
      </c>
      <c r="Z288">
        <v>61000</v>
      </c>
      <c r="AB288" s="2" t="s">
        <v>57</v>
      </c>
      <c r="AC288">
        <v>24400</v>
      </c>
      <c r="AD288">
        <v>36600</v>
      </c>
      <c r="AE288">
        <v>149000</v>
      </c>
      <c r="AF288">
        <v>2235</v>
      </c>
      <c r="AG288" s="2" t="s">
        <v>517</v>
      </c>
      <c r="AH288" s="2" t="s">
        <v>149</v>
      </c>
      <c r="AI288" s="1">
        <v>46201</v>
      </c>
      <c r="AJ288" s="2"/>
      <c r="AK288" s="2" t="s">
        <v>67</v>
      </c>
      <c r="AM288" s="2" t="s">
        <v>59</v>
      </c>
      <c r="AP288" s="2" t="s">
        <v>60</v>
      </c>
      <c r="AQ288" s="2" t="s">
        <v>41</v>
      </c>
      <c r="AR288">
        <v>88000</v>
      </c>
      <c r="AS288" s="2" t="str">
        <f>_xlfn.IFNA(IF(VLOOKUP(all_resi[[#This Row],[No. Waybill]],settle_reconcile[No. Waybill],1,0)="","Recon","Recon"),"-")</f>
        <v>-</v>
      </c>
      <c r="AT288" s="2">
        <f>all_resi[[#This Row],[Nilai COD]]-all_resi[[#This Row],[COD Fee]]-all_resi[[#This Row],[Total Biaya Setelah Diskon]]</f>
        <v>110165</v>
      </c>
      <c r="AU288" s="2">
        <f>IF(all_resi[[#This Row],[Waktu Terima]]="","",_xlfn.DAYS(all_resi[[#This Row],[Waktu Terima]],all_resi[[#This Row],[Tanggal Pengiriman]]))</f>
        <v>24</v>
      </c>
    </row>
    <row r="289" spans="1:47" x14ac:dyDescent="0.25">
      <c r="A289" s="2" t="s">
        <v>6650</v>
      </c>
      <c r="B289" s="1">
        <v>46177</v>
      </c>
      <c r="C289" s="2" t="s">
        <v>42</v>
      </c>
      <c r="D289" s="2" t="s">
        <v>43</v>
      </c>
      <c r="E289" s="2" t="s">
        <v>44</v>
      </c>
      <c r="F289" s="2" t="s">
        <v>45</v>
      </c>
      <c r="G289" s="2" t="s">
        <v>46</v>
      </c>
      <c r="H289" s="2" t="s">
        <v>47</v>
      </c>
      <c r="I289" s="2" t="s">
        <v>2774</v>
      </c>
      <c r="J289" s="2" t="s">
        <v>12490</v>
      </c>
      <c r="K289" s="2" t="s">
        <v>121</v>
      </c>
      <c r="L289" s="2" t="s">
        <v>274</v>
      </c>
      <c r="M289" s="2" t="s">
        <v>1216</v>
      </c>
      <c r="N289" s="2" t="s">
        <v>2775</v>
      </c>
      <c r="O289">
        <v>1</v>
      </c>
      <c r="P289" s="2" t="s">
        <v>53</v>
      </c>
      <c r="Q289">
        <v>100</v>
      </c>
      <c r="R289">
        <v>0</v>
      </c>
      <c r="S289" s="2" t="s">
        <v>54</v>
      </c>
      <c r="T289" s="2" t="s">
        <v>55</v>
      </c>
      <c r="U289" s="2" t="s">
        <v>79</v>
      </c>
      <c r="V289" s="2"/>
      <c r="W289">
        <v>68000</v>
      </c>
      <c r="X289">
        <v>0</v>
      </c>
      <c r="Y289">
        <v>0</v>
      </c>
      <c r="Z289">
        <v>68000</v>
      </c>
      <c r="AB289" s="2" t="s">
        <v>57</v>
      </c>
      <c r="AC289">
        <v>27200</v>
      </c>
      <c r="AD289">
        <v>40800</v>
      </c>
      <c r="AE289">
        <v>158000</v>
      </c>
      <c r="AF289">
        <v>2370</v>
      </c>
      <c r="AG289" s="2" t="s">
        <v>517</v>
      </c>
      <c r="AH289" s="2" t="s">
        <v>149</v>
      </c>
      <c r="AI289" s="1">
        <v>46199</v>
      </c>
      <c r="AJ289" s="2"/>
      <c r="AK289" s="2" t="s">
        <v>67</v>
      </c>
      <c r="AM289" s="2" t="s">
        <v>59</v>
      </c>
      <c r="AP289" s="2" t="s">
        <v>60</v>
      </c>
      <c r="AQ289" s="2" t="s">
        <v>41</v>
      </c>
      <c r="AR289">
        <v>90000</v>
      </c>
      <c r="AS289" s="2" t="str">
        <f>_xlfn.IFNA(IF(VLOOKUP(all_resi[[#This Row],[No. Waybill]],settle_reconcile[No. Waybill],1,0)="","Recon","Recon"),"-")</f>
        <v>-</v>
      </c>
      <c r="AT289" s="2">
        <f>all_resi[[#This Row],[Nilai COD]]-all_resi[[#This Row],[COD Fee]]-all_resi[[#This Row],[Total Biaya Setelah Diskon]]</f>
        <v>114830</v>
      </c>
      <c r="AU289" s="2">
        <f>IF(all_resi[[#This Row],[Waktu Terima]]="","",_xlfn.DAYS(all_resi[[#This Row],[Waktu Terima]],all_resi[[#This Row],[Tanggal Pengiriman]]))</f>
        <v>22</v>
      </c>
    </row>
    <row r="290" spans="1:47" x14ac:dyDescent="0.25">
      <c r="A290" s="2" t="s">
        <v>5953</v>
      </c>
      <c r="B290" s="1">
        <v>46177</v>
      </c>
      <c r="C290" s="2" t="s">
        <v>42</v>
      </c>
      <c r="D290" s="2" t="s">
        <v>43</v>
      </c>
      <c r="E290" s="2" t="s">
        <v>44</v>
      </c>
      <c r="F290" s="2" t="s">
        <v>45</v>
      </c>
      <c r="G290" s="2" t="s">
        <v>46</v>
      </c>
      <c r="H290" s="2" t="s">
        <v>80</v>
      </c>
      <c r="I290" s="2" t="s">
        <v>466</v>
      </c>
      <c r="J290" s="2" t="s">
        <v>12413</v>
      </c>
      <c r="K290" s="2" t="s">
        <v>69</v>
      </c>
      <c r="L290" s="2" t="s">
        <v>467</v>
      </c>
      <c r="M290" s="2" t="s">
        <v>468</v>
      </c>
      <c r="N290" s="2" t="s">
        <v>469</v>
      </c>
      <c r="O290">
        <v>1</v>
      </c>
      <c r="P290" s="2" t="s">
        <v>53</v>
      </c>
      <c r="Q290">
        <v>100</v>
      </c>
      <c r="R290">
        <v>0</v>
      </c>
      <c r="S290" s="2" t="s">
        <v>54</v>
      </c>
      <c r="T290" s="2" t="s">
        <v>55</v>
      </c>
      <c r="U290" s="2" t="s">
        <v>154</v>
      </c>
      <c r="V290" s="2"/>
      <c r="W290">
        <v>38000</v>
      </c>
      <c r="X290">
        <v>0</v>
      </c>
      <c r="Y290">
        <v>0</v>
      </c>
      <c r="Z290">
        <v>38000</v>
      </c>
      <c r="AB290" s="2" t="s">
        <v>57</v>
      </c>
      <c r="AC290">
        <v>15200</v>
      </c>
      <c r="AD290">
        <v>22800</v>
      </c>
      <c r="AE290">
        <v>142000</v>
      </c>
      <c r="AF290">
        <v>2130</v>
      </c>
      <c r="AG290" s="2" t="s">
        <v>353</v>
      </c>
      <c r="AH290" s="2" t="s">
        <v>149</v>
      </c>
      <c r="AI290" s="1">
        <v>46190</v>
      </c>
      <c r="AJ290" s="2" t="s">
        <v>87</v>
      </c>
      <c r="AK290" s="2" t="s">
        <v>67</v>
      </c>
      <c r="AM290" s="2" t="s">
        <v>59</v>
      </c>
      <c r="AP290" s="2" t="s">
        <v>60</v>
      </c>
      <c r="AQ290" s="2" t="s">
        <v>41</v>
      </c>
      <c r="AR290">
        <v>104000</v>
      </c>
      <c r="AS290" s="2" t="str">
        <f>_xlfn.IFNA(IF(VLOOKUP(all_resi[[#This Row],[No. Waybill]],settle_reconcile[No. Waybill],1,0)="","Recon","Recon"),"-")</f>
        <v>-</v>
      </c>
      <c r="AT290" s="2">
        <f>all_resi[[#This Row],[Nilai COD]]-all_resi[[#This Row],[COD Fee]]-all_resi[[#This Row],[Total Biaya Setelah Diskon]]</f>
        <v>117070</v>
      </c>
      <c r="AU290" s="2">
        <f>IF(all_resi[[#This Row],[Waktu Terima]]="","",_xlfn.DAYS(all_resi[[#This Row],[Waktu Terima]],all_resi[[#This Row],[Tanggal Pengiriman]]))</f>
        <v>13</v>
      </c>
    </row>
    <row r="291" spans="1:47" x14ac:dyDescent="0.25">
      <c r="A291" s="2" t="s">
        <v>6638</v>
      </c>
      <c r="B291" s="1">
        <v>46177</v>
      </c>
      <c r="C291" s="2" t="s">
        <v>42</v>
      </c>
      <c r="D291" s="2" t="s">
        <v>43</v>
      </c>
      <c r="E291" s="2" t="s">
        <v>44</v>
      </c>
      <c r="F291" s="2" t="s">
        <v>45</v>
      </c>
      <c r="G291" s="2" t="s">
        <v>46</v>
      </c>
      <c r="H291" s="2" t="s">
        <v>80</v>
      </c>
      <c r="I291" s="2" t="s">
        <v>2740</v>
      </c>
      <c r="J291" s="2" t="s">
        <v>12492</v>
      </c>
      <c r="K291" s="2" t="s">
        <v>49</v>
      </c>
      <c r="L291" s="2" t="s">
        <v>2741</v>
      </c>
      <c r="M291" s="2" t="s">
        <v>2742</v>
      </c>
      <c r="N291" s="2" t="s">
        <v>2743</v>
      </c>
      <c r="O291">
        <v>1</v>
      </c>
      <c r="P291" s="2" t="s">
        <v>53</v>
      </c>
      <c r="Q291">
        <v>100</v>
      </c>
      <c r="R291">
        <v>0</v>
      </c>
      <c r="S291" s="2" t="s">
        <v>54</v>
      </c>
      <c r="T291" s="2" t="s">
        <v>55</v>
      </c>
      <c r="U291" s="2" t="s">
        <v>86</v>
      </c>
      <c r="V291" s="2"/>
      <c r="W291">
        <v>59000</v>
      </c>
      <c r="X291">
        <v>0</v>
      </c>
      <c r="Y291">
        <v>0</v>
      </c>
      <c r="Z291">
        <v>59000</v>
      </c>
      <c r="AB291" s="2" t="s">
        <v>57</v>
      </c>
      <c r="AC291">
        <v>23600</v>
      </c>
      <c r="AD291">
        <v>35400</v>
      </c>
      <c r="AE291">
        <v>105000</v>
      </c>
      <c r="AF291">
        <v>1575</v>
      </c>
      <c r="AG291" s="2" t="s">
        <v>2740</v>
      </c>
      <c r="AH291" s="2"/>
      <c r="AI291" s="1">
        <v>46181</v>
      </c>
      <c r="AJ291" s="2" t="s">
        <v>87</v>
      </c>
      <c r="AK291" s="2" t="s">
        <v>58</v>
      </c>
      <c r="AM291" s="2" t="s">
        <v>59</v>
      </c>
      <c r="AP291" s="2" t="s">
        <v>60</v>
      </c>
      <c r="AQ291" s="2" t="s">
        <v>41</v>
      </c>
      <c r="AR291">
        <v>46000</v>
      </c>
      <c r="AS291" s="2" t="str">
        <f>_xlfn.IFNA(IF(VLOOKUP(all_resi[[#This Row],[No. Waybill]],settle_reconcile[No. Waybill],1,0)="","Recon","Recon"),"-")</f>
        <v>Recon</v>
      </c>
      <c r="AT291" s="2">
        <f>all_resi[[#This Row],[Nilai COD]]-all_resi[[#This Row],[COD Fee]]-all_resi[[#This Row],[Total Biaya Setelah Diskon]]</f>
        <v>68025</v>
      </c>
      <c r="AU291" s="2">
        <f>IF(all_resi[[#This Row],[Waktu Terima]]="","",_xlfn.DAYS(all_resi[[#This Row],[Waktu Terima]],all_resi[[#This Row],[Tanggal Pengiriman]]))</f>
        <v>4</v>
      </c>
    </row>
    <row r="292" spans="1:47" x14ac:dyDescent="0.25">
      <c r="A292" s="2" t="s">
        <v>6639</v>
      </c>
      <c r="B292" s="1">
        <v>46177</v>
      </c>
      <c r="C292" s="2" t="s">
        <v>42</v>
      </c>
      <c r="D292" s="2" t="s">
        <v>43</v>
      </c>
      <c r="E292" s="2" t="s">
        <v>44</v>
      </c>
      <c r="F292" s="2" t="s">
        <v>45</v>
      </c>
      <c r="G292" s="2" t="s">
        <v>46</v>
      </c>
      <c r="H292" s="2" t="s">
        <v>47</v>
      </c>
      <c r="I292" s="2" t="s">
        <v>2744</v>
      </c>
      <c r="J292" s="2" t="s">
        <v>12496</v>
      </c>
      <c r="K292" s="2" t="s">
        <v>121</v>
      </c>
      <c r="L292" s="2" t="s">
        <v>969</v>
      </c>
      <c r="M292" s="2" t="s">
        <v>1593</v>
      </c>
      <c r="N292" s="2" t="s">
        <v>2745</v>
      </c>
      <c r="O292">
        <v>1</v>
      </c>
      <c r="P292" s="2" t="s">
        <v>53</v>
      </c>
      <c r="Q292">
        <v>100</v>
      </c>
      <c r="R292">
        <v>0</v>
      </c>
      <c r="S292" s="2" t="s">
        <v>54</v>
      </c>
      <c r="T292" s="2" t="s">
        <v>55</v>
      </c>
      <c r="U292" s="2" t="s">
        <v>147</v>
      </c>
      <c r="V292" s="2"/>
      <c r="W292">
        <v>77000</v>
      </c>
      <c r="X292">
        <v>0</v>
      </c>
      <c r="Y292">
        <v>0</v>
      </c>
      <c r="Z292">
        <v>77000</v>
      </c>
      <c r="AB292" s="2" t="s">
        <v>57</v>
      </c>
      <c r="AC292">
        <v>30800</v>
      </c>
      <c r="AD292">
        <v>46200</v>
      </c>
      <c r="AE292">
        <v>166000</v>
      </c>
      <c r="AF292">
        <v>2490</v>
      </c>
      <c r="AG292" s="2" t="s">
        <v>2746</v>
      </c>
      <c r="AH292" s="2"/>
      <c r="AI292" s="1">
        <v>46187</v>
      </c>
      <c r="AJ292" s="2"/>
      <c r="AK292" s="2" t="s">
        <v>58</v>
      </c>
      <c r="AM292" s="2" t="s">
        <v>59</v>
      </c>
      <c r="AP292" s="2" t="s">
        <v>60</v>
      </c>
      <c r="AQ292" s="2" t="s">
        <v>41</v>
      </c>
      <c r="AR292">
        <v>89000</v>
      </c>
      <c r="AS292" s="2" t="str">
        <f>_xlfn.IFNA(IF(VLOOKUP(all_resi[[#This Row],[No. Waybill]],settle_reconcile[No. Waybill],1,0)="","Recon","Recon"),"-")</f>
        <v>Recon</v>
      </c>
      <c r="AT292" s="2">
        <f>all_resi[[#This Row],[Nilai COD]]-all_resi[[#This Row],[COD Fee]]-all_resi[[#This Row],[Total Biaya Setelah Diskon]]</f>
        <v>117310</v>
      </c>
      <c r="AU292" s="2">
        <f>IF(all_resi[[#This Row],[Waktu Terima]]="","",_xlfn.DAYS(all_resi[[#This Row],[Waktu Terima]],all_resi[[#This Row],[Tanggal Pengiriman]]))</f>
        <v>10</v>
      </c>
    </row>
    <row r="293" spans="1:47" x14ac:dyDescent="0.25">
      <c r="A293" s="2" t="s">
        <v>6809</v>
      </c>
      <c r="B293" s="1">
        <v>46177</v>
      </c>
      <c r="C293" s="2" t="s">
        <v>42</v>
      </c>
      <c r="D293" s="2" t="s">
        <v>43</v>
      </c>
      <c r="E293" s="2" t="s">
        <v>44</v>
      </c>
      <c r="F293" s="2" t="s">
        <v>45</v>
      </c>
      <c r="G293" s="2" t="s">
        <v>46</v>
      </c>
      <c r="H293" s="2" t="s">
        <v>47</v>
      </c>
      <c r="I293" s="2" t="s">
        <v>3244</v>
      </c>
      <c r="J293" s="2" t="s">
        <v>12479</v>
      </c>
      <c r="K293" s="2" t="s">
        <v>69</v>
      </c>
      <c r="L293" s="2" t="s">
        <v>467</v>
      </c>
      <c r="M293" s="2" t="s">
        <v>566</v>
      </c>
      <c r="N293" s="2" t="s">
        <v>3245</v>
      </c>
      <c r="O293">
        <v>1</v>
      </c>
      <c r="P293" s="2" t="s">
        <v>53</v>
      </c>
      <c r="Q293">
        <v>100</v>
      </c>
      <c r="R293">
        <v>0</v>
      </c>
      <c r="S293" s="2" t="s">
        <v>54</v>
      </c>
      <c r="T293" s="2" t="s">
        <v>55</v>
      </c>
      <c r="U293" s="2" t="s">
        <v>764</v>
      </c>
      <c r="V293" s="2"/>
      <c r="W293">
        <v>38000</v>
      </c>
      <c r="X293">
        <v>0</v>
      </c>
      <c r="Y293">
        <v>0</v>
      </c>
      <c r="Z293">
        <v>38000</v>
      </c>
      <c r="AB293" s="2" t="s">
        <v>57</v>
      </c>
      <c r="AC293">
        <v>15200</v>
      </c>
      <c r="AD293">
        <v>22800</v>
      </c>
      <c r="AE293">
        <v>82000</v>
      </c>
      <c r="AF293">
        <v>1230</v>
      </c>
      <c r="AG293" s="2" t="s">
        <v>11423</v>
      </c>
      <c r="AH293" s="2" t="s">
        <v>149</v>
      </c>
      <c r="AI293" s="1">
        <v>46194</v>
      </c>
      <c r="AJ293" s="2"/>
      <c r="AK293" s="2" t="s">
        <v>67</v>
      </c>
      <c r="AM293" s="2" t="s">
        <v>59</v>
      </c>
      <c r="AP293" s="2" t="s">
        <v>60</v>
      </c>
      <c r="AQ293" s="2" t="s">
        <v>41</v>
      </c>
      <c r="AR293">
        <v>44000</v>
      </c>
      <c r="AS293" s="2" t="str">
        <f>_xlfn.IFNA(IF(VLOOKUP(all_resi[[#This Row],[No. Waybill]],settle_reconcile[No. Waybill],1,0)="","Recon","Recon"),"-")</f>
        <v>-</v>
      </c>
      <c r="AT293" s="2">
        <f>all_resi[[#This Row],[Nilai COD]]-all_resi[[#This Row],[COD Fee]]-all_resi[[#This Row],[Total Biaya Setelah Diskon]]</f>
        <v>57970</v>
      </c>
      <c r="AU293" s="2">
        <f>IF(all_resi[[#This Row],[Waktu Terima]]="","",_xlfn.DAYS(all_resi[[#This Row],[Waktu Terima]],all_resi[[#This Row],[Tanggal Pengiriman]]))</f>
        <v>17</v>
      </c>
    </row>
    <row r="294" spans="1:47" x14ac:dyDescent="0.25">
      <c r="A294" s="2" t="s">
        <v>6582</v>
      </c>
      <c r="B294" s="1">
        <v>46177</v>
      </c>
      <c r="C294" s="2" t="s">
        <v>42</v>
      </c>
      <c r="D294" s="2" t="s">
        <v>43</v>
      </c>
      <c r="E294" s="2" t="s">
        <v>44</v>
      </c>
      <c r="F294" s="2" t="s">
        <v>45</v>
      </c>
      <c r="G294" s="2" t="s">
        <v>46</v>
      </c>
      <c r="H294" s="2" t="s">
        <v>47</v>
      </c>
      <c r="I294" s="2" t="s">
        <v>2585</v>
      </c>
      <c r="J294" s="2" t="s">
        <v>12409</v>
      </c>
      <c r="K294" s="2" t="s">
        <v>69</v>
      </c>
      <c r="L294" s="2" t="s">
        <v>1223</v>
      </c>
      <c r="M294" s="2" t="s">
        <v>1224</v>
      </c>
      <c r="N294" s="2" t="s">
        <v>2586</v>
      </c>
      <c r="O294">
        <v>1</v>
      </c>
      <c r="P294" s="2" t="s">
        <v>53</v>
      </c>
      <c r="Q294">
        <v>100</v>
      </c>
      <c r="R294">
        <v>0</v>
      </c>
      <c r="S294" s="2" t="s">
        <v>54</v>
      </c>
      <c r="T294" s="2" t="s">
        <v>55</v>
      </c>
      <c r="U294" s="2" t="s">
        <v>250</v>
      </c>
      <c r="V294" s="2"/>
      <c r="W294">
        <v>54000</v>
      </c>
      <c r="X294">
        <v>0</v>
      </c>
      <c r="Y294">
        <v>0</v>
      </c>
      <c r="Z294">
        <v>54000</v>
      </c>
      <c r="AB294" s="2" t="s">
        <v>57</v>
      </c>
      <c r="AC294">
        <v>21600</v>
      </c>
      <c r="AD294">
        <v>32400</v>
      </c>
      <c r="AE294">
        <v>123000</v>
      </c>
      <c r="AF294">
        <v>1845</v>
      </c>
      <c r="AG294" s="2" t="s">
        <v>2585</v>
      </c>
      <c r="AH294" s="2"/>
      <c r="AI294" s="1">
        <v>46182</v>
      </c>
      <c r="AJ294" s="2"/>
      <c r="AK294" s="2" t="s">
        <v>58</v>
      </c>
      <c r="AM294" s="2" t="s">
        <v>59</v>
      </c>
      <c r="AP294" s="2" t="s">
        <v>60</v>
      </c>
      <c r="AQ294" s="2" t="s">
        <v>41</v>
      </c>
      <c r="AR294">
        <v>69000</v>
      </c>
      <c r="AS294" s="2" t="str">
        <f>_xlfn.IFNA(IF(VLOOKUP(all_resi[[#This Row],[No. Waybill]],settle_reconcile[No. Waybill],1,0)="","Recon","Recon"),"-")</f>
        <v>Recon</v>
      </c>
      <c r="AT294" s="2">
        <f>all_resi[[#This Row],[Nilai COD]]-all_resi[[#This Row],[COD Fee]]-all_resi[[#This Row],[Total Biaya Setelah Diskon]]</f>
        <v>88755</v>
      </c>
      <c r="AU294" s="2">
        <f>IF(all_resi[[#This Row],[Waktu Terima]]="","",_xlfn.DAYS(all_resi[[#This Row],[Waktu Terima]],all_resi[[#This Row],[Tanggal Pengiriman]]))</f>
        <v>5</v>
      </c>
    </row>
    <row r="295" spans="1:47" x14ac:dyDescent="0.25">
      <c r="A295" s="2" t="s">
        <v>6586</v>
      </c>
      <c r="B295" s="1">
        <v>46177</v>
      </c>
      <c r="C295" s="2" t="s">
        <v>42</v>
      </c>
      <c r="D295" s="2" t="s">
        <v>43</v>
      </c>
      <c r="E295" s="2" t="s">
        <v>44</v>
      </c>
      <c r="F295" s="2" t="s">
        <v>45</v>
      </c>
      <c r="G295" s="2" t="s">
        <v>46</v>
      </c>
      <c r="H295" s="2" t="s">
        <v>47</v>
      </c>
      <c r="I295" s="2" t="s">
        <v>2595</v>
      </c>
      <c r="J295" s="2" t="s">
        <v>12420</v>
      </c>
      <c r="K295" s="2" t="s">
        <v>595</v>
      </c>
      <c r="L295" s="2" t="s">
        <v>596</v>
      </c>
      <c r="M295" s="2" t="s">
        <v>597</v>
      </c>
      <c r="N295" s="2" t="s">
        <v>2596</v>
      </c>
      <c r="O295">
        <v>1</v>
      </c>
      <c r="P295" s="2" t="s">
        <v>53</v>
      </c>
      <c r="Q295">
        <v>100</v>
      </c>
      <c r="R295">
        <v>0</v>
      </c>
      <c r="S295" s="2" t="s">
        <v>54</v>
      </c>
      <c r="T295" s="2" t="s">
        <v>55</v>
      </c>
      <c r="U295" s="2" t="s">
        <v>66</v>
      </c>
      <c r="V295" s="2"/>
      <c r="W295">
        <v>126000</v>
      </c>
      <c r="X295">
        <v>0</v>
      </c>
      <c r="Y295">
        <v>0</v>
      </c>
      <c r="Z295">
        <v>126000</v>
      </c>
      <c r="AB295" s="2" t="s">
        <v>57</v>
      </c>
      <c r="AC295">
        <v>50400</v>
      </c>
      <c r="AD295">
        <v>75600</v>
      </c>
      <c r="AE295">
        <v>258000</v>
      </c>
      <c r="AF295">
        <v>3870</v>
      </c>
      <c r="AG295" s="2" t="s">
        <v>517</v>
      </c>
      <c r="AH295" s="2" t="s">
        <v>149</v>
      </c>
      <c r="AI295" s="1">
        <v>46192</v>
      </c>
      <c r="AJ295" s="2"/>
      <c r="AK295" s="2" t="s">
        <v>67</v>
      </c>
      <c r="AM295" s="2" t="s">
        <v>59</v>
      </c>
      <c r="AP295" s="2" t="s">
        <v>60</v>
      </c>
      <c r="AQ295" s="2" t="s">
        <v>41</v>
      </c>
      <c r="AR295">
        <v>132000</v>
      </c>
      <c r="AS295" s="2" t="str">
        <f>_xlfn.IFNA(IF(VLOOKUP(all_resi[[#This Row],[No. Waybill]],settle_reconcile[No. Waybill],1,0)="","Recon","Recon"),"-")</f>
        <v>-</v>
      </c>
      <c r="AT295" s="2">
        <f>all_resi[[#This Row],[Nilai COD]]-all_resi[[#This Row],[COD Fee]]-all_resi[[#This Row],[Total Biaya Setelah Diskon]]</f>
        <v>178530</v>
      </c>
      <c r="AU295" s="2">
        <f>IF(all_resi[[#This Row],[Waktu Terima]]="","",_xlfn.DAYS(all_resi[[#This Row],[Waktu Terima]],all_resi[[#This Row],[Tanggal Pengiriman]]))</f>
        <v>15</v>
      </c>
    </row>
    <row r="296" spans="1:47" x14ac:dyDescent="0.25">
      <c r="A296" s="2" t="s">
        <v>6590</v>
      </c>
      <c r="B296" s="1">
        <v>46177</v>
      </c>
      <c r="C296" s="2" t="s">
        <v>42</v>
      </c>
      <c r="D296" s="2" t="s">
        <v>43</v>
      </c>
      <c r="E296" s="2" t="s">
        <v>44</v>
      </c>
      <c r="F296" s="2" t="s">
        <v>45</v>
      </c>
      <c r="G296" s="2" t="s">
        <v>46</v>
      </c>
      <c r="H296" s="2" t="s">
        <v>47</v>
      </c>
      <c r="I296" s="2" t="s">
        <v>2606</v>
      </c>
      <c r="J296" s="2" t="s">
        <v>12516</v>
      </c>
      <c r="K296" s="2" t="s">
        <v>106</v>
      </c>
      <c r="L296" s="2" t="s">
        <v>842</v>
      </c>
      <c r="M296" s="2" t="s">
        <v>1480</v>
      </c>
      <c r="N296" s="2" t="s">
        <v>2607</v>
      </c>
      <c r="O296">
        <v>1</v>
      </c>
      <c r="P296" s="2" t="s">
        <v>53</v>
      </c>
      <c r="Q296">
        <v>100</v>
      </c>
      <c r="R296">
        <v>0</v>
      </c>
      <c r="S296" s="2" t="s">
        <v>54</v>
      </c>
      <c r="T296" s="2" t="s">
        <v>55</v>
      </c>
      <c r="U296" s="2" t="s">
        <v>79</v>
      </c>
      <c r="V296" s="2"/>
      <c r="W296">
        <v>53000</v>
      </c>
      <c r="X296">
        <v>0</v>
      </c>
      <c r="Y296">
        <v>0</v>
      </c>
      <c r="Z296">
        <v>53000</v>
      </c>
      <c r="AB296" s="2" t="s">
        <v>57</v>
      </c>
      <c r="AC296">
        <v>21200</v>
      </c>
      <c r="AD296">
        <v>31800</v>
      </c>
      <c r="AE296">
        <v>142000</v>
      </c>
      <c r="AF296">
        <v>2130</v>
      </c>
      <c r="AG296" s="2" t="s">
        <v>2606</v>
      </c>
      <c r="AH296" s="2"/>
      <c r="AI296" s="1">
        <v>46181</v>
      </c>
      <c r="AJ296" s="2"/>
      <c r="AK296" s="2" t="s">
        <v>58</v>
      </c>
      <c r="AM296" s="2" t="s">
        <v>59</v>
      </c>
      <c r="AP296" s="2" t="s">
        <v>60</v>
      </c>
      <c r="AQ296" s="2" t="s">
        <v>41</v>
      </c>
      <c r="AR296">
        <v>89000</v>
      </c>
      <c r="AS296" s="2" t="str">
        <f>_xlfn.IFNA(IF(VLOOKUP(all_resi[[#This Row],[No. Waybill]],settle_reconcile[No. Waybill],1,0)="","Recon","Recon"),"-")</f>
        <v>Recon</v>
      </c>
      <c r="AT296" s="2">
        <f>all_resi[[#This Row],[Nilai COD]]-all_resi[[#This Row],[COD Fee]]-all_resi[[#This Row],[Total Biaya Setelah Diskon]]</f>
        <v>108070</v>
      </c>
      <c r="AU296" s="2">
        <f>IF(all_resi[[#This Row],[Waktu Terima]]="","",_xlfn.DAYS(all_resi[[#This Row],[Waktu Terima]],all_resi[[#This Row],[Tanggal Pengiriman]]))</f>
        <v>4</v>
      </c>
    </row>
    <row r="297" spans="1:47" x14ac:dyDescent="0.25">
      <c r="A297" s="2" t="s">
        <v>6574</v>
      </c>
      <c r="B297" s="1">
        <v>46177</v>
      </c>
      <c r="C297" s="2" t="s">
        <v>42</v>
      </c>
      <c r="D297" s="2" t="s">
        <v>43</v>
      </c>
      <c r="E297" s="2" t="s">
        <v>44</v>
      </c>
      <c r="F297" s="2" t="s">
        <v>45</v>
      </c>
      <c r="G297" s="2" t="s">
        <v>46</v>
      </c>
      <c r="H297" s="2" t="s">
        <v>47</v>
      </c>
      <c r="I297" s="2" t="s">
        <v>2559</v>
      </c>
      <c r="J297" s="2" t="s">
        <v>12405</v>
      </c>
      <c r="K297" s="2" t="s">
        <v>156</v>
      </c>
      <c r="L297" s="2" t="s">
        <v>737</v>
      </c>
      <c r="M297" s="2" t="s">
        <v>2560</v>
      </c>
      <c r="N297" s="2" t="s">
        <v>2561</v>
      </c>
      <c r="O297">
        <v>1</v>
      </c>
      <c r="P297" s="2" t="s">
        <v>53</v>
      </c>
      <c r="Q297">
        <v>100</v>
      </c>
      <c r="R297">
        <v>0</v>
      </c>
      <c r="S297" s="2" t="s">
        <v>54</v>
      </c>
      <c r="T297" s="2" t="s">
        <v>55</v>
      </c>
      <c r="U297" s="2" t="s">
        <v>250</v>
      </c>
      <c r="V297" s="2"/>
      <c r="W297">
        <v>81000</v>
      </c>
      <c r="X297">
        <v>0</v>
      </c>
      <c r="Y297">
        <v>0</v>
      </c>
      <c r="Z297">
        <v>81000</v>
      </c>
      <c r="AB297" s="2" t="s">
        <v>57</v>
      </c>
      <c r="AC297">
        <v>32400</v>
      </c>
      <c r="AD297">
        <v>48600</v>
      </c>
      <c r="AE297">
        <v>160000</v>
      </c>
      <c r="AF297">
        <v>2400</v>
      </c>
      <c r="AG297" s="2" t="s">
        <v>2559</v>
      </c>
      <c r="AH297" s="2"/>
      <c r="AI297" s="1">
        <v>46186</v>
      </c>
      <c r="AJ297" s="2"/>
      <c r="AK297" s="2" t="s">
        <v>58</v>
      </c>
      <c r="AM297" s="2" t="s">
        <v>59</v>
      </c>
      <c r="AP297" s="2" t="s">
        <v>60</v>
      </c>
      <c r="AQ297" s="2" t="s">
        <v>41</v>
      </c>
      <c r="AR297">
        <v>79000</v>
      </c>
      <c r="AS297" s="2" t="str">
        <f>_xlfn.IFNA(IF(VLOOKUP(all_resi[[#This Row],[No. Waybill]],settle_reconcile[No. Waybill],1,0)="","Recon","Recon"),"-")</f>
        <v>Recon</v>
      </c>
      <c r="AT297" s="2">
        <f>all_resi[[#This Row],[Nilai COD]]-all_resi[[#This Row],[COD Fee]]-all_resi[[#This Row],[Total Biaya Setelah Diskon]]</f>
        <v>109000</v>
      </c>
      <c r="AU297" s="2">
        <f>IF(all_resi[[#This Row],[Waktu Terima]]="","",_xlfn.DAYS(all_resi[[#This Row],[Waktu Terima]],all_resi[[#This Row],[Tanggal Pengiriman]]))</f>
        <v>9</v>
      </c>
    </row>
    <row r="298" spans="1:47" x14ac:dyDescent="0.25">
      <c r="A298" s="2" t="s">
        <v>6575</v>
      </c>
      <c r="B298" s="1">
        <v>46177</v>
      </c>
      <c r="C298" s="2" t="s">
        <v>42</v>
      </c>
      <c r="D298" s="2" t="s">
        <v>43</v>
      </c>
      <c r="E298" s="2" t="s">
        <v>44</v>
      </c>
      <c r="F298" s="2" t="s">
        <v>45</v>
      </c>
      <c r="G298" s="2" t="s">
        <v>46</v>
      </c>
      <c r="H298" s="2" t="s">
        <v>47</v>
      </c>
      <c r="I298" s="2" t="s">
        <v>2562</v>
      </c>
      <c r="J298" s="2" t="s">
        <v>12391</v>
      </c>
      <c r="K298" s="2" t="s">
        <v>69</v>
      </c>
      <c r="L298" s="2" t="s">
        <v>467</v>
      </c>
      <c r="M298" s="2" t="s">
        <v>2563</v>
      </c>
      <c r="N298" s="2" t="s">
        <v>2564</v>
      </c>
      <c r="O298">
        <v>1</v>
      </c>
      <c r="P298" s="2" t="s">
        <v>53</v>
      </c>
      <c r="Q298">
        <v>100</v>
      </c>
      <c r="R298">
        <v>0</v>
      </c>
      <c r="S298" s="2" t="s">
        <v>54</v>
      </c>
      <c r="T298" s="2" t="s">
        <v>55</v>
      </c>
      <c r="U298" s="2" t="s">
        <v>873</v>
      </c>
      <c r="V298" s="2"/>
      <c r="W298">
        <v>38000</v>
      </c>
      <c r="X298">
        <v>0</v>
      </c>
      <c r="Y298">
        <v>0</v>
      </c>
      <c r="Z298">
        <v>38000</v>
      </c>
      <c r="AB298" s="2" t="s">
        <v>57</v>
      </c>
      <c r="AC298">
        <v>15200</v>
      </c>
      <c r="AD298">
        <v>22800</v>
      </c>
      <c r="AE298">
        <v>122430</v>
      </c>
      <c r="AF298">
        <v>1836.45</v>
      </c>
      <c r="AG298" s="2" t="s">
        <v>2562</v>
      </c>
      <c r="AH298" s="2"/>
      <c r="AI298" s="1">
        <v>46180</v>
      </c>
      <c r="AJ298" s="2"/>
      <c r="AK298" s="2" t="s">
        <v>58</v>
      </c>
      <c r="AM298" s="2" t="s">
        <v>59</v>
      </c>
      <c r="AP298" s="2" t="s">
        <v>60</v>
      </c>
      <c r="AQ298" s="2" t="s">
        <v>41</v>
      </c>
      <c r="AR298">
        <v>84430</v>
      </c>
      <c r="AS298" s="2" t="str">
        <f>_xlfn.IFNA(IF(VLOOKUP(all_resi[[#This Row],[No. Waybill]],settle_reconcile[No. Waybill],1,0)="","Recon","Recon"),"-")</f>
        <v>Recon</v>
      </c>
      <c r="AT298" s="2">
        <f>all_resi[[#This Row],[Nilai COD]]-all_resi[[#This Row],[COD Fee]]-all_resi[[#This Row],[Total Biaya Setelah Diskon]]</f>
        <v>97793.55</v>
      </c>
      <c r="AU298" s="2">
        <f>IF(all_resi[[#This Row],[Waktu Terima]]="","",_xlfn.DAYS(all_resi[[#This Row],[Waktu Terima]],all_resi[[#This Row],[Tanggal Pengiriman]]))</f>
        <v>3</v>
      </c>
    </row>
    <row r="299" spans="1:47" x14ac:dyDescent="0.25">
      <c r="A299" s="2" t="s">
        <v>6835</v>
      </c>
      <c r="B299" s="1">
        <v>46177</v>
      </c>
      <c r="C299" s="2" t="s">
        <v>42</v>
      </c>
      <c r="D299" s="2" t="s">
        <v>43</v>
      </c>
      <c r="E299" s="2" t="s">
        <v>44</v>
      </c>
      <c r="F299" s="2" t="s">
        <v>45</v>
      </c>
      <c r="G299" s="2" t="s">
        <v>46</v>
      </c>
      <c r="H299" s="2" t="s">
        <v>47</v>
      </c>
      <c r="I299" s="2" t="s">
        <v>3316</v>
      </c>
      <c r="J299" s="2" t="s">
        <v>12476</v>
      </c>
      <c r="K299" s="2" t="s">
        <v>177</v>
      </c>
      <c r="L299" s="2" t="s">
        <v>222</v>
      </c>
      <c r="M299" s="2" t="s">
        <v>3200</v>
      </c>
      <c r="N299" s="2" t="s">
        <v>3317</v>
      </c>
      <c r="O299">
        <v>1</v>
      </c>
      <c r="P299" s="2" t="s">
        <v>53</v>
      </c>
      <c r="Q299">
        <v>100</v>
      </c>
      <c r="R299">
        <v>0</v>
      </c>
      <c r="S299" s="2" t="s">
        <v>54</v>
      </c>
      <c r="T299" s="2" t="s">
        <v>55</v>
      </c>
      <c r="U299" s="2" t="s">
        <v>79</v>
      </c>
      <c r="V299" s="2"/>
      <c r="W299">
        <v>80000</v>
      </c>
      <c r="X299">
        <v>0</v>
      </c>
      <c r="Y299">
        <v>0</v>
      </c>
      <c r="Z299">
        <v>80000</v>
      </c>
      <c r="AB299" s="2" t="s">
        <v>57</v>
      </c>
      <c r="AC299">
        <v>32000</v>
      </c>
      <c r="AD299">
        <v>48000</v>
      </c>
      <c r="AE299">
        <v>188000</v>
      </c>
      <c r="AF299">
        <v>2820</v>
      </c>
      <c r="AG299" s="2" t="s">
        <v>3316</v>
      </c>
      <c r="AH299" s="2"/>
      <c r="AI299" s="1">
        <v>46182</v>
      </c>
      <c r="AJ299" s="2"/>
      <c r="AK299" s="2" t="s">
        <v>58</v>
      </c>
      <c r="AM299" s="2" t="s">
        <v>59</v>
      </c>
      <c r="AP299" s="2" t="s">
        <v>60</v>
      </c>
      <c r="AQ299" s="2" t="s">
        <v>41</v>
      </c>
      <c r="AR299">
        <v>108000</v>
      </c>
      <c r="AS299" s="2" t="str">
        <f>_xlfn.IFNA(IF(VLOOKUP(all_resi[[#This Row],[No. Waybill]],settle_reconcile[No. Waybill],1,0)="","Recon","Recon"),"-")</f>
        <v>Recon</v>
      </c>
      <c r="AT299" s="2">
        <f>all_resi[[#This Row],[Nilai COD]]-all_resi[[#This Row],[COD Fee]]-all_resi[[#This Row],[Total Biaya Setelah Diskon]]</f>
        <v>137180</v>
      </c>
      <c r="AU299" s="2">
        <f>IF(all_resi[[#This Row],[Waktu Terima]]="","",_xlfn.DAYS(all_resi[[#This Row],[Waktu Terima]],all_resi[[#This Row],[Tanggal Pengiriman]]))</f>
        <v>5</v>
      </c>
    </row>
    <row r="300" spans="1:47" x14ac:dyDescent="0.25">
      <c r="A300" s="2" t="s">
        <v>5982</v>
      </c>
      <c r="B300" s="1">
        <v>46177</v>
      </c>
      <c r="C300" s="2" t="s">
        <v>42</v>
      </c>
      <c r="D300" s="2" t="s">
        <v>43</v>
      </c>
      <c r="E300" s="2" t="s">
        <v>44</v>
      </c>
      <c r="F300" s="2" t="s">
        <v>45</v>
      </c>
      <c r="G300" s="2" t="s">
        <v>46</v>
      </c>
      <c r="H300" s="2" t="s">
        <v>47</v>
      </c>
      <c r="I300" s="2" t="s">
        <v>591</v>
      </c>
      <c r="J300" s="2" t="s">
        <v>12469</v>
      </c>
      <c r="K300" s="2" t="s">
        <v>171</v>
      </c>
      <c r="L300" s="2" t="s">
        <v>401</v>
      </c>
      <c r="M300" s="2" t="s">
        <v>592</v>
      </c>
      <c r="N300" s="2" t="s">
        <v>593</v>
      </c>
      <c r="O300">
        <v>1</v>
      </c>
      <c r="P300" s="2" t="s">
        <v>53</v>
      </c>
      <c r="Q300">
        <v>100</v>
      </c>
      <c r="R300">
        <v>0</v>
      </c>
      <c r="S300" s="2" t="s">
        <v>54</v>
      </c>
      <c r="T300" s="2" t="s">
        <v>55</v>
      </c>
      <c r="U300" s="2" t="s">
        <v>420</v>
      </c>
      <c r="V300" s="2"/>
      <c r="W300">
        <v>30000</v>
      </c>
      <c r="X300">
        <v>0</v>
      </c>
      <c r="Y300">
        <v>0</v>
      </c>
      <c r="Z300">
        <v>30000</v>
      </c>
      <c r="AB300" s="2" t="s">
        <v>57</v>
      </c>
      <c r="AC300">
        <v>12000</v>
      </c>
      <c r="AD300">
        <v>18000</v>
      </c>
      <c r="AE300">
        <v>121000</v>
      </c>
      <c r="AF300">
        <v>1815</v>
      </c>
      <c r="AG300" s="2" t="s">
        <v>591</v>
      </c>
      <c r="AH300" s="2"/>
      <c r="AI300" s="1">
        <v>46181</v>
      </c>
      <c r="AJ300" s="2"/>
      <c r="AK300" s="2" t="s">
        <v>58</v>
      </c>
      <c r="AM300" s="2" t="s">
        <v>59</v>
      </c>
      <c r="AP300" s="2" t="s">
        <v>60</v>
      </c>
      <c r="AQ300" s="2" t="s">
        <v>41</v>
      </c>
      <c r="AR300">
        <v>91000</v>
      </c>
      <c r="AS300" s="2" t="str">
        <f>_xlfn.IFNA(IF(VLOOKUP(all_resi[[#This Row],[No. Waybill]],settle_reconcile[No. Waybill],1,0)="","Recon","Recon"),"-")</f>
        <v>Recon</v>
      </c>
      <c r="AT300" s="2">
        <f>all_resi[[#This Row],[Nilai COD]]-all_resi[[#This Row],[COD Fee]]-all_resi[[#This Row],[Total Biaya Setelah Diskon]]</f>
        <v>101185</v>
      </c>
      <c r="AU300" s="2">
        <f>IF(all_resi[[#This Row],[Waktu Terima]]="","",_xlfn.DAYS(all_resi[[#This Row],[Waktu Terima]],all_resi[[#This Row],[Tanggal Pengiriman]]))</f>
        <v>4</v>
      </c>
    </row>
    <row r="301" spans="1:47" x14ac:dyDescent="0.25">
      <c r="A301" s="2" t="s">
        <v>6597</v>
      </c>
      <c r="B301" s="1">
        <v>46177</v>
      </c>
      <c r="C301" s="2" t="s">
        <v>42</v>
      </c>
      <c r="D301" s="2" t="s">
        <v>43</v>
      </c>
      <c r="E301" s="2" t="s">
        <v>44</v>
      </c>
      <c r="F301" s="2" t="s">
        <v>45</v>
      </c>
      <c r="G301" s="2" t="s">
        <v>46</v>
      </c>
      <c r="H301" s="2" t="s">
        <v>47</v>
      </c>
      <c r="I301" s="2" t="s">
        <v>2625</v>
      </c>
      <c r="J301" s="2" t="s">
        <v>12507</v>
      </c>
      <c r="K301" s="2" t="s">
        <v>132</v>
      </c>
      <c r="L301" s="2" t="s">
        <v>2626</v>
      </c>
      <c r="M301" s="2" t="s">
        <v>2627</v>
      </c>
      <c r="N301" s="2" t="s">
        <v>2628</v>
      </c>
      <c r="O301">
        <v>1</v>
      </c>
      <c r="P301" s="2" t="s">
        <v>53</v>
      </c>
      <c r="Q301">
        <v>100</v>
      </c>
      <c r="R301">
        <v>0</v>
      </c>
      <c r="S301" s="2" t="s">
        <v>54</v>
      </c>
      <c r="T301" s="2" t="s">
        <v>55</v>
      </c>
      <c r="U301" s="2" t="s">
        <v>56</v>
      </c>
      <c r="V301" s="2"/>
      <c r="W301">
        <v>37000</v>
      </c>
      <c r="X301">
        <v>0</v>
      </c>
      <c r="Y301">
        <v>0</v>
      </c>
      <c r="Z301">
        <v>37000</v>
      </c>
      <c r="AB301" s="2" t="s">
        <v>57</v>
      </c>
      <c r="AC301">
        <v>14800</v>
      </c>
      <c r="AD301">
        <v>22200</v>
      </c>
      <c r="AE301">
        <v>154000</v>
      </c>
      <c r="AF301">
        <v>2310</v>
      </c>
      <c r="AG301" s="2" t="s">
        <v>2625</v>
      </c>
      <c r="AH301" s="2"/>
      <c r="AI301" s="1">
        <v>46180</v>
      </c>
      <c r="AJ301" s="2"/>
      <c r="AK301" s="2" t="s">
        <v>58</v>
      </c>
      <c r="AM301" s="2" t="s">
        <v>59</v>
      </c>
      <c r="AP301" s="2" t="s">
        <v>60</v>
      </c>
      <c r="AQ301" s="2" t="s">
        <v>41</v>
      </c>
      <c r="AR301">
        <v>117000</v>
      </c>
      <c r="AS301" s="2" t="str">
        <f>_xlfn.IFNA(IF(VLOOKUP(all_resi[[#This Row],[No. Waybill]],settle_reconcile[No. Waybill],1,0)="","Recon","Recon"),"-")</f>
        <v>Recon</v>
      </c>
      <c r="AT301" s="2">
        <f>all_resi[[#This Row],[Nilai COD]]-all_resi[[#This Row],[COD Fee]]-all_resi[[#This Row],[Total Biaya Setelah Diskon]]</f>
        <v>129490</v>
      </c>
      <c r="AU301" s="2">
        <f>IF(all_resi[[#This Row],[Waktu Terima]]="","",_xlfn.DAYS(all_resi[[#This Row],[Waktu Terima]],all_resi[[#This Row],[Tanggal Pengiriman]]))</f>
        <v>3</v>
      </c>
    </row>
    <row r="302" spans="1:47" x14ac:dyDescent="0.25">
      <c r="A302" s="2" t="s">
        <v>6598</v>
      </c>
      <c r="B302" s="1">
        <v>46177</v>
      </c>
      <c r="C302" s="2" t="s">
        <v>42</v>
      </c>
      <c r="D302" s="2" t="s">
        <v>43</v>
      </c>
      <c r="E302" s="2" t="s">
        <v>44</v>
      </c>
      <c r="F302" s="2" t="s">
        <v>45</v>
      </c>
      <c r="G302" s="2" t="s">
        <v>46</v>
      </c>
      <c r="H302" s="2" t="s">
        <v>47</v>
      </c>
      <c r="I302" s="2" t="s">
        <v>2629</v>
      </c>
      <c r="J302" s="2" t="s">
        <v>12506</v>
      </c>
      <c r="K302" s="2" t="s">
        <v>595</v>
      </c>
      <c r="L302" s="2" t="s">
        <v>2630</v>
      </c>
      <c r="M302" s="2" t="s">
        <v>2631</v>
      </c>
      <c r="N302" s="2" t="s">
        <v>2632</v>
      </c>
      <c r="O302">
        <v>1</v>
      </c>
      <c r="P302" s="2" t="s">
        <v>53</v>
      </c>
      <c r="Q302">
        <v>100</v>
      </c>
      <c r="R302">
        <v>0</v>
      </c>
      <c r="S302" s="2" t="s">
        <v>54</v>
      </c>
      <c r="T302" s="2" t="s">
        <v>55</v>
      </c>
      <c r="U302" s="2" t="s">
        <v>386</v>
      </c>
      <c r="V302" s="2"/>
      <c r="W302">
        <v>145000</v>
      </c>
      <c r="X302">
        <v>0</v>
      </c>
      <c r="Y302">
        <v>0</v>
      </c>
      <c r="Z302">
        <v>145000</v>
      </c>
      <c r="AB302" s="2" t="s">
        <v>57</v>
      </c>
      <c r="AC302">
        <v>58000</v>
      </c>
      <c r="AD302">
        <v>87000</v>
      </c>
      <c r="AE302">
        <v>303000</v>
      </c>
      <c r="AF302">
        <v>4545</v>
      </c>
      <c r="AG302" s="2" t="s">
        <v>256</v>
      </c>
      <c r="AH302" s="2"/>
      <c r="AI302" s="1">
        <v>46205</v>
      </c>
      <c r="AJ302" s="2"/>
      <c r="AK302" s="2" t="s">
        <v>67</v>
      </c>
      <c r="AM302" s="2" t="s">
        <v>59</v>
      </c>
      <c r="AP302" s="2" t="s">
        <v>60</v>
      </c>
      <c r="AQ302" s="2" t="s">
        <v>41</v>
      </c>
      <c r="AR302">
        <v>158000</v>
      </c>
      <c r="AS302" s="2" t="str">
        <f>_xlfn.IFNA(IF(VLOOKUP(all_resi[[#This Row],[No. Waybill]],settle_reconcile[No. Waybill],1,0)="","Recon","Recon"),"-")</f>
        <v>-</v>
      </c>
      <c r="AT302" s="2">
        <f>all_resi[[#This Row],[Nilai COD]]-all_resi[[#This Row],[COD Fee]]-all_resi[[#This Row],[Total Biaya Setelah Diskon]]</f>
        <v>211455</v>
      </c>
      <c r="AU302" s="2">
        <f>IF(all_resi[[#This Row],[Waktu Terima]]="","",_xlfn.DAYS(all_resi[[#This Row],[Waktu Terima]],all_resi[[#This Row],[Tanggal Pengiriman]]))</f>
        <v>28</v>
      </c>
    </row>
    <row r="303" spans="1:47" x14ac:dyDescent="0.25">
      <c r="A303" s="2" t="s">
        <v>5971</v>
      </c>
      <c r="B303" s="1">
        <v>46177</v>
      </c>
      <c r="C303" s="2" t="s">
        <v>42</v>
      </c>
      <c r="D303" s="2" t="s">
        <v>43</v>
      </c>
      <c r="E303" s="2" t="s">
        <v>44</v>
      </c>
      <c r="F303" s="2" t="s">
        <v>45</v>
      </c>
      <c r="G303" s="2" t="s">
        <v>46</v>
      </c>
      <c r="H303" s="2" t="s">
        <v>47</v>
      </c>
      <c r="I303" s="2" t="s">
        <v>543</v>
      </c>
      <c r="J303" s="2" t="s">
        <v>12528</v>
      </c>
      <c r="K303" s="2" t="s">
        <v>132</v>
      </c>
      <c r="L303" s="2" t="s">
        <v>544</v>
      </c>
      <c r="M303" s="2" t="s">
        <v>545</v>
      </c>
      <c r="N303" s="2" t="s">
        <v>546</v>
      </c>
      <c r="O303">
        <v>1</v>
      </c>
      <c r="P303" s="2" t="s">
        <v>53</v>
      </c>
      <c r="Q303">
        <v>100</v>
      </c>
      <c r="R303">
        <v>0</v>
      </c>
      <c r="S303" s="2" t="s">
        <v>54</v>
      </c>
      <c r="T303" s="2" t="s">
        <v>55</v>
      </c>
      <c r="U303" s="2" t="s">
        <v>250</v>
      </c>
      <c r="V303" s="2"/>
      <c r="W303">
        <v>37000</v>
      </c>
      <c r="X303">
        <v>0</v>
      </c>
      <c r="Y303">
        <v>0</v>
      </c>
      <c r="Z303">
        <v>37000</v>
      </c>
      <c r="AB303" s="2" t="s">
        <v>57</v>
      </c>
      <c r="AC303">
        <v>14800</v>
      </c>
      <c r="AD303">
        <v>22200</v>
      </c>
      <c r="AE303">
        <v>104000</v>
      </c>
      <c r="AF303">
        <v>1560</v>
      </c>
      <c r="AG303" s="2" t="s">
        <v>11422</v>
      </c>
      <c r="AH303" s="2" t="s">
        <v>149</v>
      </c>
      <c r="AI303" s="1">
        <v>46193</v>
      </c>
      <c r="AJ303" s="2"/>
      <c r="AK303" s="2" t="s">
        <v>67</v>
      </c>
      <c r="AM303" s="2" t="s">
        <v>59</v>
      </c>
      <c r="AP303" s="2" t="s">
        <v>60</v>
      </c>
      <c r="AQ303" s="2" t="s">
        <v>41</v>
      </c>
      <c r="AR303">
        <v>67000</v>
      </c>
      <c r="AS303" s="2" t="str">
        <f>_xlfn.IFNA(IF(VLOOKUP(all_resi[[#This Row],[No. Waybill]],settle_reconcile[No. Waybill],1,0)="","Recon","Recon"),"-")</f>
        <v>-</v>
      </c>
      <c r="AT303" s="2">
        <f>all_resi[[#This Row],[Nilai COD]]-all_resi[[#This Row],[COD Fee]]-all_resi[[#This Row],[Total Biaya Setelah Diskon]]</f>
        <v>80240</v>
      </c>
      <c r="AU303" s="2">
        <f>IF(all_resi[[#This Row],[Waktu Terima]]="","",_xlfn.DAYS(all_resi[[#This Row],[Waktu Terima]],all_resi[[#This Row],[Tanggal Pengiriman]]))</f>
        <v>16</v>
      </c>
    </row>
    <row r="304" spans="1:47" x14ac:dyDescent="0.25">
      <c r="A304" s="2" t="s">
        <v>6592</v>
      </c>
      <c r="B304" s="1">
        <v>46177</v>
      </c>
      <c r="C304" s="2" t="s">
        <v>42</v>
      </c>
      <c r="D304" s="2" t="s">
        <v>43</v>
      </c>
      <c r="E304" s="2" t="s">
        <v>44</v>
      </c>
      <c r="F304" s="2" t="s">
        <v>45</v>
      </c>
      <c r="G304" s="2" t="s">
        <v>46</v>
      </c>
      <c r="H304" s="2" t="s">
        <v>47</v>
      </c>
      <c r="I304" s="2" t="s">
        <v>2611</v>
      </c>
      <c r="J304" s="2" t="s">
        <v>12514</v>
      </c>
      <c r="K304" s="2" t="s">
        <v>116</v>
      </c>
      <c r="L304" s="2" t="s">
        <v>1184</v>
      </c>
      <c r="M304" s="2" t="s">
        <v>2612</v>
      </c>
      <c r="N304" s="2" t="s">
        <v>2613</v>
      </c>
      <c r="O304">
        <v>1</v>
      </c>
      <c r="P304" s="2" t="s">
        <v>53</v>
      </c>
      <c r="Q304">
        <v>100</v>
      </c>
      <c r="R304">
        <v>0</v>
      </c>
      <c r="S304" s="2" t="s">
        <v>54</v>
      </c>
      <c r="T304" s="2" t="s">
        <v>55</v>
      </c>
      <c r="U304" s="2" t="s">
        <v>1136</v>
      </c>
      <c r="V304" s="2"/>
      <c r="W304">
        <v>16000</v>
      </c>
      <c r="X304">
        <v>0</v>
      </c>
      <c r="Y304">
        <v>0</v>
      </c>
      <c r="Z304">
        <v>16000</v>
      </c>
      <c r="AB304" s="2" t="s">
        <v>57</v>
      </c>
      <c r="AC304">
        <v>11000</v>
      </c>
      <c r="AD304">
        <v>5000</v>
      </c>
      <c r="AE304">
        <v>50000</v>
      </c>
      <c r="AF304">
        <v>750</v>
      </c>
      <c r="AG304" s="2" t="s">
        <v>1738</v>
      </c>
      <c r="AH304" s="2" t="s">
        <v>149</v>
      </c>
      <c r="AI304" s="1">
        <v>46184</v>
      </c>
      <c r="AJ304" s="2"/>
      <c r="AK304" s="2" t="s">
        <v>67</v>
      </c>
      <c r="AM304" s="2" t="s">
        <v>59</v>
      </c>
      <c r="AP304" s="2" t="s">
        <v>60</v>
      </c>
      <c r="AQ304" s="2" t="s">
        <v>41</v>
      </c>
      <c r="AR304">
        <v>34000</v>
      </c>
      <c r="AS304" s="2" t="str">
        <f>_xlfn.IFNA(IF(VLOOKUP(all_resi[[#This Row],[No. Waybill]],settle_reconcile[No. Waybill],1,0)="","Recon","Recon"),"-")</f>
        <v>-</v>
      </c>
      <c r="AT304" s="2">
        <f>all_resi[[#This Row],[Nilai COD]]-all_resi[[#This Row],[COD Fee]]-all_resi[[#This Row],[Total Biaya Setelah Diskon]]</f>
        <v>44250</v>
      </c>
      <c r="AU304" s="2">
        <f>IF(all_resi[[#This Row],[Waktu Terima]]="","",_xlfn.DAYS(all_resi[[#This Row],[Waktu Terima]],all_resi[[#This Row],[Tanggal Pengiriman]]))</f>
        <v>7</v>
      </c>
    </row>
    <row r="305" spans="1:47" x14ac:dyDescent="0.25">
      <c r="A305" s="2" t="s">
        <v>6818</v>
      </c>
      <c r="B305" s="1">
        <v>46177</v>
      </c>
      <c r="C305" s="2" t="s">
        <v>42</v>
      </c>
      <c r="D305" s="2" t="s">
        <v>43</v>
      </c>
      <c r="E305" s="2" t="s">
        <v>44</v>
      </c>
      <c r="F305" s="2" t="s">
        <v>45</v>
      </c>
      <c r="G305" s="2" t="s">
        <v>46</v>
      </c>
      <c r="H305" s="2" t="s">
        <v>47</v>
      </c>
      <c r="I305" s="2" t="s">
        <v>3266</v>
      </c>
      <c r="J305" s="2" t="s">
        <v>12519</v>
      </c>
      <c r="K305" s="2" t="s">
        <v>183</v>
      </c>
      <c r="L305" s="2" t="s">
        <v>1198</v>
      </c>
      <c r="M305" s="2" t="s">
        <v>3267</v>
      </c>
      <c r="N305" s="2" t="s">
        <v>3268</v>
      </c>
      <c r="O305">
        <v>1</v>
      </c>
      <c r="P305" s="2" t="s">
        <v>53</v>
      </c>
      <c r="Q305">
        <v>100</v>
      </c>
      <c r="R305">
        <v>0</v>
      </c>
      <c r="S305" s="2" t="s">
        <v>54</v>
      </c>
      <c r="T305" s="2" t="s">
        <v>55</v>
      </c>
      <c r="U305" s="2" t="s">
        <v>529</v>
      </c>
      <c r="V305" s="2"/>
      <c r="W305">
        <v>91000</v>
      </c>
      <c r="X305">
        <v>0</v>
      </c>
      <c r="Y305">
        <v>0</v>
      </c>
      <c r="Z305">
        <v>91000</v>
      </c>
      <c r="AB305" s="2" t="s">
        <v>57</v>
      </c>
      <c r="AC305">
        <v>36400</v>
      </c>
      <c r="AD305">
        <v>54600</v>
      </c>
      <c r="AE305">
        <v>205000</v>
      </c>
      <c r="AF305">
        <v>3075</v>
      </c>
      <c r="AG305" s="2" t="s">
        <v>3266</v>
      </c>
      <c r="AH305" s="2"/>
      <c r="AI305" s="1">
        <v>46181</v>
      </c>
      <c r="AJ305" s="2"/>
      <c r="AK305" s="2" t="s">
        <v>58</v>
      </c>
      <c r="AM305" s="2" t="s">
        <v>59</v>
      </c>
      <c r="AP305" s="2" t="s">
        <v>60</v>
      </c>
      <c r="AQ305" s="2" t="s">
        <v>41</v>
      </c>
      <c r="AR305">
        <v>114000</v>
      </c>
      <c r="AS305" s="2" t="str">
        <f>_xlfn.IFNA(IF(VLOOKUP(all_resi[[#This Row],[No. Waybill]],settle_reconcile[No. Waybill],1,0)="","Recon","Recon"),"-")</f>
        <v>Recon</v>
      </c>
      <c r="AT305" s="2">
        <f>all_resi[[#This Row],[Nilai COD]]-all_resi[[#This Row],[COD Fee]]-all_resi[[#This Row],[Total Biaya Setelah Diskon]]</f>
        <v>147325</v>
      </c>
      <c r="AU305" s="2">
        <f>IF(all_resi[[#This Row],[Waktu Terima]]="","",_xlfn.DAYS(all_resi[[#This Row],[Waktu Terima]],all_resi[[#This Row],[Tanggal Pengiriman]]))</f>
        <v>4</v>
      </c>
    </row>
    <row r="306" spans="1:47" x14ac:dyDescent="0.25">
      <c r="A306" s="2" t="s">
        <v>5975</v>
      </c>
      <c r="B306" s="1">
        <v>46177</v>
      </c>
      <c r="C306" s="2" t="s">
        <v>42</v>
      </c>
      <c r="D306" s="2" t="s">
        <v>43</v>
      </c>
      <c r="E306" s="2" t="s">
        <v>44</v>
      </c>
      <c r="F306" s="2" t="s">
        <v>45</v>
      </c>
      <c r="G306" s="2" t="s">
        <v>46</v>
      </c>
      <c r="H306" s="2" t="s">
        <v>47</v>
      </c>
      <c r="I306" s="2" t="s">
        <v>560</v>
      </c>
      <c r="J306" s="2" t="s">
        <v>12523</v>
      </c>
      <c r="K306" s="2" t="s">
        <v>561</v>
      </c>
      <c r="L306" s="2" t="s">
        <v>562</v>
      </c>
      <c r="M306" s="2" t="s">
        <v>563</v>
      </c>
      <c r="N306" s="2" t="s">
        <v>564</v>
      </c>
      <c r="O306">
        <v>1</v>
      </c>
      <c r="P306" s="2" t="s">
        <v>53</v>
      </c>
      <c r="Q306">
        <v>100</v>
      </c>
      <c r="R306">
        <v>0</v>
      </c>
      <c r="S306" s="2" t="s">
        <v>54</v>
      </c>
      <c r="T306" s="2" t="s">
        <v>55</v>
      </c>
      <c r="U306" s="2" t="s">
        <v>529</v>
      </c>
      <c r="V306" s="2"/>
      <c r="W306">
        <v>22000</v>
      </c>
      <c r="X306">
        <v>0</v>
      </c>
      <c r="Y306">
        <v>0</v>
      </c>
      <c r="Z306">
        <v>22000</v>
      </c>
      <c r="AB306" s="2" t="s">
        <v>57</v>
      </c>
      <c r="AC306">
        <v>8800</v>
      </c>
      <c r="AD306">
        <v>13200</v>
      </c>
      <c r="AE306">
        <v>126000</v>
      </c>
      <c r="AF306">
        <v>1890</v>
      </c>
      <c r="AG306" s="2" t="s">
        <v>560</v>
      </c>
      <c r="AH306" s="2"/>
      <c r="AI306" s="1">
        <v>46181</v>
      </c>
      <c r="AJ306" s="2"/>
      <c r="AK306" s="2" t="s">
        <v>58</v>
      </c>
      <c r="AM306" s="2" t="s">
        <v>59</v>
      </c>
      <c r="AP306" s="2" t="s">
        <v>60</v>
      </c>
      <c r="AQ306" s="2" t="s">
        <v>41</v>
      </c>
      <c r="AR306">
        <v>104000</v>
      </c>
      <c r="AS306" s="2" t="str">
        <f>_xlfn.IFNA(IF(VLOOKUP(all_resi[[#This Row],[No. Waybill]],settle_reconcile[No. Waybill],1,0)="","Recon","Recon"),"-")</f>
        <v>Recon</v>
      </c>
      <c r="AT306" s="2">
        <f>all_resi[[#This Row],[Nilai COD]]-all_resi[[#This Row],[COD Fee]]-all_resi[[#This Row],[Total Biaya Setelah Diskon]]</f>
        <v>110910</v>
      </c>
      <c r="AU306" s="2">
        <f>IF(all_resi[[#This Row],[Waktu Terima]]="","",_xlfn.DAYS(all_resi[[#This Row],[Waktu Terima]],all_resi[[#This Row],[Tanggal Pengiriman]]))</f>
        <v>4</v>
      </c>
    </row>
    <row r="307" spans="1:47" x14ac:dyDescent="0.25">
      <c r="A307" s="2" t="s">
        <v>6657</v>
      </c>
      <c r="B307" s="1">
        <v>46177</v>
      </c>
      <c r="C307" s="2" t="s">
        <v>42</v>
      </c>
      <c r="D307" s="2" t="s">
        <v>43</v>
      </c>
      <c r="E307" s="2" t="s">
        <v>44</v>
      </c>
      <c r="F307" s="2" t="s">
        <v>45</v>
      </c>
      <c r="G307" s="2" t="s">
        <v>46</v>
      </c>
      <c r="H307" s="2" t="s">
        <v>47</v>
      </c>
      <c r="I307" s="2" t="s">
        <v>2795</v>
      </c>
      <c r="J307" s="2" t="s">
        <v>12480</v>
      </c>
      <c r="K307" s="2" t="s">
        <v>121</v>
      </c>
      <c r="L307" s="2" t="s">
        <v>1309</v>
      </c>
      <c r="M307" s="2" t="s">
        <v>2375</v>
      </c>
      <c r="N307" s="2" t="s">
        <v>2796</v>
      </c>
      <c r="O307">
        <v>1</v>
      </c>
      <c r="P307" s="2" t="s">
        <v>53</v>
      </c>
      <c r="Q307">
        <v>100</v>
      </c>
      <c r="R307">
        <v>0</v>
      </c>
      <c r="S307" s="2" t="s">
        <v>54</v>
      </c>
      <c r="T307" s="2" t="s">
        <v>55</v>
      </c>
      <c r="U307" s="2" t="s">
        <v>363</v>
      </c>
      <c r="V307" s="2"/>
      <c r="W307">
        <v>83000</v>
      </c>
      <c r="X307">
        <v>0</v>
      </c>
      <c r="Y307">
        <v>0</v>
      </c>
      <c r="Z307">
        <v>83000</v>
      </c>
      <c r="AB307" s="2" t="s">
        <v>57</v>
      </c>
      <c r="AC307">
        <v>33200</v>
      </c>
      <c r="AD307">
        <v>49800</v>
      </c>
      <c r="AE307">
        <v>208000</v>
      </c>
      <c r="AF307">
        <v>3120</v>
      </c>
      <c r="AG307" s="2" t="s">
        <v>353</v>
      </c>
      <c r="AH307" s="2" t="s">
        <v>149</v>
      </c>
      <c r="AI307" s="1">
        <v>46198</v>
      </c>
      <c r="AJ307" s="2"/>
      <c r="AK307" s="2" t="s">
        <v>67</v>
      </c>
      <c r="AM307" s="2" t="s">
        <v>59</v>
      </c>
      <c r="AP307" s="2" t="s">
        <v>60</v>
      </c>
      <c r="AQ307" s="2" t="s">
        <v>41</v>
      </c>
      <c r="AR307">
        <v>125000</v>
      </c>
      <c r="AS307" s="2" t="str">
        <f>_xlfn.IFNA(IF(VLOOKUP(all_resi[[#This Row],[No. Waybill]],settle_reconcile[No. Waybill],1,0)="","Recon","Recon"),"-")</f>
        <v>-</v>
      </c>
      <c r="AT307" s="2">
        <f>all_resi[[#This Row],[Nilai COD]]-all_resi[[#This Row],[COD Fee]]-all_resi[[#This Row],[Total Biaya Setelah Diskon]]</f>
        <v>155080</v>
      </c>
      <c r="AU307" s="2">
        <f>IF(all_resi[[#This Row],[Waktu Terima]]="","",_xlfn.DAYS(all_resi[[#This Row],[Waktu Terima]],all_resi[[#This Row],[Tanggal Pengiriman]]))</f>
        <v>21</v>
      </c>
    </row>
    <row r="308" spans="1:47" x14ac:dyDescent="0.25">
      <c r="A308" s="2" t="s">
        <v>6713</v>
      </c>
      <c r="B308" s="1">
        <v>46177</v>
      </c>
      <c r="C308" s="2" t="s">
        <v>42</v>
      </c>
      <c r="D308" s="2" t="s">
        <v>43</v>
      </c>
      <c r="E308" s="2" t="s">
        <v>44</v>
      </c>
      <c r="F308" s="2" t="s">
        <v>45</v>
      </c>
      <c r="G308" s="2" t="s">
        <v>46</v>
      </c>
      <c r="H308" s="2" t="s">
        <v>80</v>
      </c>
      <c r="I308" s="2" t="s">
        <v>2958</v>
      </c>
      <c r="J308" s="2" t="s">
        <v>12489</v>
      </c>
      <c r="K308" s="2" t="s">
        <v>2959</v>
      </c>
      <c r="L308" s="2" t="s">
        <v>2960</v>
      </c>
      <c r="M308" s="2" t="s">
        <v>2961</v>
      </c>
      <c r="N308" s="2" t="s">
        <v>2962</v>
      </c>
      <c r="O308">
        <v>1</v>
      </c>
      <c r="P308" s="2" t="s">
        <v>53</v>
      </c>
      <c r="Q308">
        <v>100</v>
      </c>
      <c r="R308">
        <v>0</v>
      </c>
      <c r="S308" s="2" t="s">
        <v>54</v>
      </c>
      <c r="T308" s="2" t="s">
        <v>55</v>
      </c>
      <c r="U308" s="2" t="s">
        <v>86</v>
      </c>
      <c r="V308" s="2"/>
      <c r="W308">
        <v>64000</v>
      </c>
      <c r="X308">
        <v>0</v>
      </c>
      <c r="Y308">
        <v>0</v>
      </c>
      <c r="Z308">
        <v>64000</v>
      </c>
      <c r="AB308" s="2" t="s">
        <v>57</v>
      </c>
      <c r="AC308">
        <v>25600</v>
      </c>
      <c r="AD308">
        <v>38400</v>
      </c>
      <c r="AE308">
        <v>146000</v>
      </c>
      <c r="AF308">
        <v>2190</v>
      </c>
      <c r="AG308" s="2" t="s">
        <v>2958</v>
      </c>
      <c r="AH308" s="2"/>
      <c r="AI308" s="1">
        <v>46181</v>
      </c>
      <c r="AJ308" s="2" t="s">
        <v>87</v>
      </c>
      <c r="AK308" s="2" t="s">
        <v>58</v>
      </c>
      <c r="AM308" s="2" t="s">
        <v>59</v>
      </c>
      <c r="AP308" s="2" t="s">
        <v>60</v>
      </c>
      <c r="AQ308" s="2" t="s">
        <v>41</v>
      </c>
      <c r="AR308">
        <v>82000</v>
      </c>
      <c r="AS308" s="2" t="str">
        <f>_xlfn.IFNA(IF(VLOOKUP(all_resi[[#This Row],[No. Waybill]],settle_reconcile[No. Waybill],1,0)="","Recon","Recon"),"-")</f>
        <v>Recon</v>
      </c>
      <c r="AT308" s="2">
        <f>all_resi[[#This Row],[Nilai COD]]-all_resi[[#This Row],[COD Fee]]-all_resi[[#This Row],[Total Biaya Setelah Diskon]]</f>
        <v>105410</v>
      </c>
      <c r="AU308" s="2">
        <f>IF(all_resi[[#This Row],[Waktu Terima]]="","",_xlfn.DAYS(all_resi[[#This Row],[Waktu Terima]],all_resi[[#This Row],[Tanggal Pengiriman]]))</f>
        <v>4</v>
      </c>
    </row>
    <row r="309" spans="1:47" x14ac:dyDescent="0.25">
      <c r="A309" s="2" t="s">
        <v>5901</v>
      </c>
      <c r="B309" s="1">
        <v>46177</v>
      </c>
      <c r="C309" s="2" t="s">
        <v>42</v>
      </c>
      <c r="D309" s="2" t="s">
        <v>43</v>
      </c>
      <c r="E309" s="2" t="s">
        <v>44</v>
      </c>
      <c r="F309" s="2" t="s">
        <v>45</v>
      </c>
      <c r="G309" s="2" t="s">
        <v>46</v>
      </c>
      <c r="H309" s="2" t="s">
        <v>47</v>
      </c>
      <c r="I309" s="2" t="s">
        <v>246</v>
      </c>
      <c r="J309" s="2" t="s">
        <v>12441</v>
      </c>
      <c r="K309" s="2" t="s">
        <v>177</v>
      </c>
      <c r="L309" s="2" t="s">
        <v>247</v>
      </c>
      <c r="M309" s="2" t="s">
        <v>248</v>
      </c>
      <c r="N309" s="2" t="s">
        <v>249</v>
      </c>
      <c r="O309">
        <v>1</v>
      </c>
      <c r="P309" s="2" t="s">
        <v>53</v>
      </c>
      <c r="Q309">
        <v>100</v>
      </c>
      <c r="R309">
        <v>0</v>
      </c>
      <c r="S309" s="2" t="s">
        <v>54</v>
      </c>
      <c r="T309" s="2" t="s">
        <v>55</v>
      </c>
      <c r="U309" s="2" t="s">
        <v>250</v>
      </c>
      <c r="V309" s="2"/>
      <c r="W309">
        <v>80000</v>
      </c>
      <c r="X309">
        <v>0</v>
      </c>
      <c r="Y309">
        <v>0</v>
      </c>
      <c r="Z309">
        <v>80000</v>
      </c>
      <c r="AB309" s="2" t="s">
        <v>57</v>
      </c>
      <c r="AC309">
        <v>32000</v>
      </c>
      <c r="AD309">
        <v>48000</v>
      </c>
      <c r="AE309">
        <v>150000</v>
      </c>
      <c r="AF309">
        <v>2250</v>
      </c>
      <c r="AG309" s="2" t="s">
        <v>246</v>
      </c>
      <c r="AH309" s="2"/>
      <c r="AI309" s="1">
        <v>46183</v>
      </c>
      <c r="AJ309" s="2"/>
      <c r="AK309" s="2" t="s">
        <v>58</v>
      </c>
      <c r="AM309" s="2" t="s">
        <v>59</v>
      </c>
      <c r="AP309" s="2" t="s">
        <v>60</v>
      </c>
      <c r="AQ309" s="2" t="s">
        <v>41</v>
      </c>
      <c r="AR309">
        <v>70000</v>
      </c>
      <c r="AS309" s="2" t="str">
        <f>_xlfn.IFNA(IF(VLOOKUP(all_resi[[#This Row],[No. Waybill]],settle_reconcile[No. Waybill],1,0)="","Recon","Recon"),"-")</f>
        <v>Recon</v>
      </c>
      <c r="AT309" s="2">
        <f>all_resi[[#This Row],[Nilai COD]]-all_resi[[#This Row],[COD Fee]]-all_resi[[#This Row],[Total Biaya Setelah Diskon]]</f>
        <v>99750</v>
      </c>
      <c r="AU309" s="2">
        <f>IF(all_resi[[#This Row],[Waktu Terima]]="","",_xlfn.DAYS(all_resi[[#This Row],[Waktu Terima]],all_resi[[#This Row],[Tanggal Pengiriman]]))</f>
        <v>6</v>
      </c>
    </row>
    <row r="310" spans="1:47" x14ac:dyDescent="0.25">
      <c r="A310" s="2" t="s">
        <v>5902</v>
      </c>
      <c r="B310" s="1">
        <v>46177</v>
      </c>
      <c r="C310" s="2" t="s">
        <v>42</v>
      </c>
      <c r="D310" s="2" t="s">
        <v>43</v>
      </c>
      <c r="E310" s="2" t="s">
        <v>44</v>
      </c>
      <c r="F310" s="2" t="s">
        <v>45</v>
      </c>
      <c r="G310" s="2" t="s">
        <v>46</v>
      </c>
      <c r="H310" s="2" t="s">
        <v>80</v>
      </c>
      <c r="I310" s="2" t="s">
        <v>251</v>
      </c>
      <c r="J310" s="2" t="s">
        <v>12439</v>
      </c>
      <c r="K310" s="2" t="s">
        <v>252</v>
      </c>
      <c r="L310" s="2" t="s">
        <v>253</v>
      </c>
      <c r="M310" s="2" t="s">
        <v>254</v>
      </c>
      <c r="N310" s="2" t="s">
        <v>255</v>
      </c>
      <c r="O310">
        <v>1</v>
      </c>
      <c r="P310" s="2" t="s">
        <v>53</v>
      </c>
      <c r="Q310">
        <v>100</v>
      </c>
      <c r="R310">
        <v>0</v>
      </c>
      <c r="S310" s="2" t="s">
        <v>54</v>
      </c>
      <c r="T310" s="2" t="s">
        <v>55</v>
      </c>
      <c r="U310" s="2" t="s">
        <v>86</v>
      </c>
      <c r="V310" s="2"/>
      <c r="W310">
        <v>23000</v>
      </c>
      <c r="X310">
        <v>0</v>
      </c>
      <c r="Y310">
        <v>0</v>
      </c>
      <c r="Z310">
        <v>23000</v>
      </c>
      <c r="AB310" s="2" t="s">
        <v>57</v>
      </c>
      <c r="AC310">
        <v>16000</v>
      </c>
      <c r="AD310">
        <v>7000</v>
      </c>
      <c r="AE310">
        <v>83000</v>
      </c>
      <c r="AF310">
        <v>1245</v>
      </c>
      <c r="AG310" s="2" t="s">
        <v>256</v>
      </c>
      <c r="AH310" s="2"/>
      <c r="AI310" s="1">
        <v>46179</v>
      </c>
      <c r="AJ310" s="2" t="s">
        <v>87</v>
      </c>
      <c r="AK310" s="2" t="s">
        <v>58</v>
      </c>
      <c r="AM310" s="2" t="s">
        <v>59</v>
      </c>
      <c r="AP310" s="2" t="s">
        <v>60</v>
      </c>
      <c r="AQ310" s="2" t="s">
        <v>41</v>
      </c>
      <c r="AR310">
        <v>60000</v>
      </c>
      <c r="AS310" s="2" t="str">
        <f>_xlfn.IFNA(IF(VLOOKUP(all_resi[[#This Row],[No. Waybill]],settle_reconcile[No. Waybill],1,0)="","Recon","Recon"),"-")</f>
        <v>Recon</v>
      </c>
      <c r="AT310" s="2">
        <f>all_resi[[#This Row],[Nilai COD]]-all_resi[[#This Row],[COD Fee]]-all_resi[[#This Row],[Total Biaya Setelah Diskon]]</f>
        <v>74755</v>
      </c>
      <c r="AU310" s="2">
        <f>IF(all_resi[[#This Row],[Waktu Terima]]="","",_xlfn.DAYS(all_resi[[#This Row],[Waktu Terima]],all_resi[[#This Row],[Tanggal Pengiriman]]))</f>
        <v>2</v>
      </c>
    </row>
    <row r="311" spans="1:47" x14ac:dyDescent="0.25">
      <c r="A311" s="2" t="s">
        <v>5918</v>
      </c>
      <c r="B311" s="1">
        <v>46177</v>
      </c>
      <c r="C311" s="2" t="s">
        <v>42</v>
      </c>
      <c r="D311" s="2" t="s">
        <v>43</v>
      </c>
      <c r="E311" s="2" t="s">
        <v>44</v>
      </c>
      <c r="F311" s="2" t="s">
        <v>45</v>
      </c>
      <c r="G311" s="2" t="s">
        <v>46</v>
      </c>
      <c r="H311" s="2" t="s">
        <v>80</v>
      </c>
      <c r="I311" s="2" t="s">
        <v>316</v>
      </c>
      <c r="J311" s="2" t="s">
        <v>12485</v>
      </c>
      <c r="K311" s="2" t="s">
        <v>116</v>
      </c>
      <c r="L311" s="2" t="s">
        <v>317</v>
      </c>
      <c r="M311" s="2" t="s">
        <v>318</v>
      </c>
      <c r="N311" s="2" t="s">
        <v>319</v>
      </c>
      <c r="O311">
        <v>1</v>
      </c>
      <c r="P311" s="2" t="s">
        <v>53</v>
      </c>
      <c r="Q311">
        <v>100</v>
      </c>
      <c r="R311">
        <v>0</v>
      </c>
      <c r="S311" s="2" t="s">
        <v>54</v>
      </c>
      <c r="T311" s="2" t="s">
        <v>55</v>
      </c>
      <c r="U311" s="2" t="s">
        <v>86</v>
      </c>
      <c r="V311" s="2"/>
      <c r="W311">
        <v>12000</v>
      </c>
      <c r="X311">
        <v>0</v>
      </c>
      <c r="Y311">
        <v>0</v>
      </c>
      <c r="Z311">
        <v>12000</v>
      </c>
      <c r="AB311" s="2" t="s">
        <v>57</v>
      </c>
      <c r="AC311">
        <v>7000</v>
      </c>
      <c r="AD311">
        <v>5000</v>
      </c>
      <c r="AE311">
        <v>71000</v>
      </c>
      <c r="AF311">
        <v>1065</v>
      </c>
      <c r="AG311" s="2" t="s">
        <v>316</v>
      </c>
      <c r="AH311" s="2"/>
      <c r="AI311" s="1">
        <v>46179</v>
      </c>
      <c r="AJ311" s="2" t="s">
        <v>87</v>
      </c>
      <c r="AK311" s="2" t="s">
        <v>58</v>
      </c>
      <c r="AM311" s="2" t="s">
        <v>59</v>
      </c>
      <c r="AP311" s="2" t="s">
        <v>60</v>
      </c>
      <c r="AQ311" s="2" t="s">
        <v>41</v>
      </c>
      <c r="AR311">
        <v>59000</v>
      </c>
      <c r="AS311" s="2" t="str">
        <f>_xlfn.IFNA(IF(VLOOKUP(all_resi[[#This Row],[No. Waybill]],settle_reconcile[No. Waybill],1,0)="","Recon","Recon"),"-")</f>
        <v>Recon</v>
      </c>
      <c r="AT311" s="2">
        <f>all_resi[[#This Row],[Nilai COD]]-all_resi[[#This Row],[COD Fee]]-all_resi[[#This Row],[Total Biaya Setelah Diskon]]</f>
        <v>64935</v>
      </c>
      <c r="AU311" s="2">
        <f>IF(all_resi[[#This Row],[Waktu Terima]]="","",_xlfn.DAYS(all_resi[[#This Row],[Waktu Terima]],all_resi[[#This Row],[Tanggal Pengiriman]]))</f>
        <v>2</v>
      </c>
    </row>
    <row r="312" spans="1:47" x14ac:dyDescent="0.25">
      <c r="A312" s="2" t="s">
        <v>6699</v>
      </c>
      <c r="B312" s="1">
        <v>46177</v>
      </c>
      <c r="C312" s="2" t="s">
        <v>42</v>
      </c>
      <c r="D312" s="2" t="s">
        <v>43</v>
      </c>
      <c r="E312" s="2" t="s">
        <v>44</v>
      </c>
      <c r="F312" s="2" t="s">
        <v>45</v>
      </c>
      <c r="G312" s="2" t="s">
        <v>46</v>
      </c>
      <c r="H312" s="2" t="s">
        <v>47</v>
      </c>
      <c r="I312" s="2" t="s">
        <v>2918</v>
      </c>
      <c r="J312" s="2" t="s">
        <v>12482</v>
      </c>
      <c r="K312" s="2" t="s">
        <v>156</v>
      </c>
      <c r="L312" s="2" t="s">
        <v>737</v>
      </c>
      <c r="M312" s="2" t="s">
        <v>2560</v>
      </c>
      <c r="N312" s="2" t="s">
        <v>2919</v>
      </c>
      <c r="O312">
        <v>1</v>
      </c>
      <c r="P312" s="2" t="s">
        <v>53</v>
      </c>
      <c r="Q312">
        <v>100</v>
      </c>
      <c r="R312">
        <v>0</v>
      </c>
      <c r="S312" s="2" t="s">
        <v>54</v>
      </c>
      <c r="T312" s="2" t="s">
        <v>55</v>
      </c>
      <c r="U312" s="2" t="s">
        <v>386</v>
      </c>
      <c r="V312" s="2"/>
      <c r="W312">
        <v>81000</v>
      </c>
      <c r="X312">
        <v>0</v>
      </c>
      <c r="Y312">
        <v>0</v>
      </c>
      <c r="Z312">
        <v>81000</v>
      </c>
      <c r="AB312" s="2" t="s">
        <v>57</v>
      </c>
      <c r="AC312">
        <v>32400</v>
      </c>
      <c r="AD312">
        <v>48600</v>
      </c>
      <c r="AE312">
        <v>209000</v>
      </c>
      <c r="AF312">
        <v>3135</v>
      </c>
      <c r="AG312" s="2" t="s">
        <v>2918</v>
      </c>
      <c r="AH312" s="2"/>
      <c r="AI312" s="1">
        <v>46186</v>
      </c>
      <c r="AJ312" s="2"/>
      <c r="AK312" s="2" t="s">
        <v>58</v>
      </c>
      <c r="AM312" s="2" t="s">
        <v>59</v>
      </c>
      <c r="AP312" s="2" t="s">
        <v>60</v>
      </c>
      <c r="AQ312" s="2" t="s">
        <v>41</v>
      </c>
      <c r="AR312">
        <v>128000</v>
      </c>
      <c r="AS312" s="2" t="str">
        <f>_xlfn.IFNA(IF(VLOOKUP(all_resi[[#This Row],[No. Waybill]],settle_reconcile[No. Waybill],1,0)="","Recon","Recon"),"-")</f>
        <v>Recon</v>
      </c>
      <c r="AT312" s="2">
        <f>all_resi[[#This Row],[Nilai COD]]-all_resi[[#This Row],[COD Fee]]-all_resi[[#This Row],[Total Biaya Setelah Diskon]]</f>
        <v>157265</v>
      </c>
      <c r="AU312" s="2">
        <f>IF(all_resi[[#This Row],[Waktu Terima]]="","",_xlfn.DAYS(all_resi[[#This Row],[Waktu Terima]],all_resi[[#This Row],[Tanggal Pengiriman]]))</f>
        <v>9</v>
      </c>
    </row>
    <row r="313" spans="1:47" x14ac:dyDescent="0.25">
      <c r="A313" s="2" t="s">
        <v>6701</v>
      </c>
      <c r="B313" s="1">
        <v>46177</v>
      </c>
      <c r="C313" s="2" t="s">
        <v>42</v>
      </c>
      <c r="D313" s="2" t="s">
        <v>43</v>
      </c>
      <c r="E313" s="2" t="s">
        <v>44</v>
      </c>
      <c r="F313" s="2" t="s">
        <v>45</v>
      </c>
      <c r="G313" s="2" t="s">
        <v>46</v>
      </c>
      <c r="H313" s="2" t="s">
        <v>80</v>
      </c>
      <c r="I313" s="2" t="s">
        <v>2923</v>
      </c>
      <c r="J313" s="2" t="s">
        <v>12470</v>
      </c>
      <c r="K313" s="2" t="s">
        <v>143</v>
      </c>
      <c r="L313" s="2" t="s">
        <v>1291</v>
      </c>
      <c r="M313" s="2" t="s">
        <v>2924</v>
      </c>
      <c r="N313" s="2" t="s">
        <v>2925</v>
      </c>
      <c r="O313">
        <v>1</v>
      </c>
      <c r="P313" s="2" t="s">
        <v>53</v>
      </c>
      <c r="Q313">
        <v>100</v>
      </c>
      <c r="R313">
        <v>0</v>
      </c>
      <c r="S313" s="2" t="s">
        <v>54</v>
      </c>
      <c r="T313" s="2" t="s">
        <v>55</v>
      </c>
      <c r="U313" s="2" t="s">
        <v>86</v>
      </c>
      <c r="V313" s="2"/>
      <c r="W313">
        <v>20000</v>
      </c>
      <c r="X313">
        <v>0</v>
      </c>
      <c r="Y313">
        <v>0</v>
      </c>
      <c r="Z313">
        <v>20000</v>
      </c>
      <c r="AB313" s="2" t="s">
        <v>57</v>
      </c>
      <c r="AC313">
        <v>13000</v>
      </c>
      <c r="AD313">
        <v>7000</v>
      </c>
      <c r="AE313">
        <v>83000</v>
      </c>
      <c r="AF313">
        <v>1245</v>
      </c>
      <c r="AG313" s="2" t="s">
        <v>2923</v>
      </c>
      <c r="AH313" s="2"/>
      <c r="AI313" s="1">
        <v>46179</v>
      </c>
      <c r="AJ313" s="2" t="s">
        <v>87</v>
      </c>
      <c r="AK313" s="2" t="s">
        <v>58</v>
      </c>
      <c r="AM313" s="2" t="s">
        <v>59</v>
      </c>
      <c r="AP313" s="2" t="s">
        <v>60</v>
      </c>
      <c r="AQ313" s="2" t="s">
        <v>41</v>
      </c>
      <c r="AR313">
        <v>63000</v>
      </c>
      <c r="AS313" s="2" t="str">
        <f>_xlfn.IFNA(IF(VLOOKUP(all_resi[[#This Row],[No. Waybill]],settle_reconcile[No. Waybill],1,0)="","Recon","Recon"),"-")</f>
        <v>Recon</v>
      </c>
      <c r="AT313" s="2">
        <f>all_resi[[#This Row],[Nilai COD]]-all_resi[[#This Row],[COD Fee]]-all_resi[[#This Row],[Total Biaya Setelah Diskon]]</f>
        <v>74755</v>
      </c>
      <c r="AU313" s="2">
        <f>IF(all_resi[[#This Row],[Waktu Terima]]="","",_xlfn.DAYS(all_resi[[#This Row],[Waktu Terima]],all_resi[[#This Row],[Tanggal Pengiriman]]))</f>
        <v>2</v>
      </c>
    </row>
    <row r="314" spans="1:47" x14ac:dyDescent="0.25">
      <c r="A314" s="2" t="s">
        <v>5910</v>
      </c>
      <c r="B314" s="1">
        <v>46177</v>
      </c>
      <c r="C314" s="2" t="s">
        <v>42</v>
      </c>
      <c r="D314" s="2" t="s">
        <v>43</v>
      </c>
      <c r="E314" s="2" t="s">
        <v>44</v>
      </c>
      <c r="F314" s="2" t="s">
        <v>45</v>
      </c>
      <c r="G314" s="2" t="s">
        <v>46</v>
      </c>
      <c r="H314" s="2" t="s">
        <v>47</v>
      </c>
      <c r="I314" s="2" t="s">
        <v>285</v>
      </c>
      <c r="J314" s="2" t="s">
        <v>12396</v>
      </c>
      <c r="K314" s="2" t="s">
        <v>286</v>
      </c>
      <c r="L314" s="2" t="s">
        <v>287</v>
      </c>
      <c r="M314" s="2" t="s">
        <v>288</v>
      </c>
      <c r="N314" s="2" t="s">
        <v>289</v>
      </c>
      <c r="O314">
        <v>1</v>
      </c>
      <c r="P314" s="2" t="s">
        <v>53</v>
      </c>
      <c r="Q314">
        <v>100</v>
      </c>
      <c r="R314">
        <v>0</v>
      </c>
      <c r="S314" s="2" t="s">
        <v>54</v>
      </c>
      <c r="T314" s="2" t="s">
        <v>55</v>
      </c>
      <c r="U314" s="2" t="s">
        <v>66</v>
      </c>
      <c r="V314" s="2"/>
      <c r="W314">
        <v>106000</v>
      </c>
      <c r="X314">
        <v>0</v>
      </c>
      <c r="Y314">
        <v>0</v>
      </c>
      <c r="Z314">
        <v>106000</v>
      </c>
      <c r="AB314" s="2" t="s">
        <v>57</v>
      </c>
      <c r="AC314">
        <v>42400</v>
      </c>
      <c r="AD314">
        <v>63600</v>
      </c>
      <c r="AE314">
        <v>264000</v>
      </c>
      <c r="AF314">
        <v>3960</v>
      </c>
      <c r="AG314" s="2" t="s">
        <v>285</v>
      </c>
      <c r="AH314" s="2"/>
      <c r="AI314" s="1">
        <v>46186</v>
      </c>
      <c r="AJ314" s="2"/>
      <c r="AK314" s="2" t="s">
        <v>58</v>
      </c>
      <c r="AM314" s="2" t="s">
        <v>59</v>
      </c>
      <c r="AP314" s="2" t="s">
        <v>60</v>
      </c>
      <c r="AQ314" s="2" t="s">
        <v>41</v>
      </c>
      <c r="AR314">
        <v>158000</v>
      </c>
      <c r="AS314" s="2" t="str">
        <f>_xlfn.IFNA(IF(VLOOKUP(all_resi[[#This Row],[No. Waybill]],settle_reconcile[No. Waybill],1,0)="","Recon","Recon"),"-")</f>
        <v>Recon</v>
      </c>
      <c r="AT314" s="2">
        <f>all_resi[[#This Row],[Nilai COD]]-all_resi[[#This Row],[COD Fee]]-all_resi[[#This Row],[Total Biaya Setelah Diskon]]</f>
        <v>196440</v>
      </c>
      <c r="AU314" s="2">
        <f>IF(all_resi[[#This Row],[Waktu Terima]]="","",_xlfn.DAYS(all_resi[[#This Row],[Waktu Terima]],all_resi[[#This Row],[Tanggal Pengiriman]]))</f>
        <v>9</v>
      </c>
    </row>
    <row r="315" spans="1:47" x14ac:dyDescent="0.25">
      <c r="A315" s="2" t="s">
        <v>6734</v>
      </c>
      <c r="B315" s="1">
        <v>46177</v>
      </c>
      <c r="C315" s="2" t="s">
        <v>42</v>
      </c>
      <c r="D315" s="2" t="s">
        <v>43</v>
      </c>
      <c r="E315" s="2" t="s">
        <v>44</v>
      </c>
      <c r="F315" s="2" t="s">
        <v>45</v>
      </c>
      <c r="G315" s="2" t="s">
        <v>46</v>
      </c>
      <c r="H315" s="2" t="s">
        <v>80</v>
      </c>
      <c r="I315" s="2" t="s">
        <v>3023</v>
      </c>
      <c r="J315" s="2" t="s">
        <v>12504</v>
      </c>
      <c r="K315" s="2" t="s">
        <v>126</v>
      </c>
      <c r="L315" s="2" t="s">
        <v>161</v>
      </c>
      <c r="M315" s="2" t="s">
        <v>3024</v>
      </c>
      <c r="N315" s="2" t="s">
        <v>3025</v>
      </c>
      <c r="O315">
        <v>1</v>
      </c>
      <c r="P315" s="2" t="s">
        <v>53</v>
      </c>
      <c r="Q315">
        <v>100</v>
      </c>
      <c r="R315">
        <v>0</v>
      </c>
      <c r="S315" s="2" t="s">
        <v>54</v>
      </c>
      <c r="T315" s="2" t="s">
        <v>55</v>
      </c>
      <c r="U315" s="2" t="s">
        <v>86</v>
      </c>
      <c r="V315" s="2"/>
      <c r="W315">
        <v>74000</v>
      </c>
      <c r="X315">
        <v>0</v>
      </c>
      <c r="Y315">
        <v>0</v>
      </c>
      <c r="Z315">
        <v>74000</v>
      </c>
      <c r="AB315" s="2" t="s">
        <v>57</v>
      </c>
      <c r="AC315">
        <v>29600</v>
      </c>
      <c r="AD315">
        <v>44400</v>
      </c>
      <c r="AE315">
        <v>130000</v>
      </c>
      <c r="AF315">
        <v>1950</v>
      </c>
      <c r="AG315" s="2" t="s">
        <v>894</v>
      </c>
      <c r="AH315" s="2" t="s">
        <v>149</v>
      </c>
      <c r="AI315" s="1">
        <v>46191</v>
      </c>
      <c r="AJ315" s="2" t="s">
        <v>87</v>
      </c>
      <c r="AK315" s="2" t="s">
        <v>67</v>
      </c>
      <c r="AM315" s="2" t="s">
        <v>59</v>
      </c>
      <c r="AP315" s="2" t="s">
        <v>60</v>
      </c>
      <c r="AQ315" s="2" t="s">
        <v>41</v>
      </c>
      <c r="AR315">
        <v>56000</v>
      </c>
      <c r="AS315" s="2" t="str">
        <f>_xlfn.IFNA(IF(VLOOKUP(all_resi[[#This Row],[No. Waybill]],settle_reconcile[No. Waybill],1,0)="","Recon","Recon"),"-")</f>
        <v>-</v>
      </c>
      <c r="AT315" s="2">
        <f>all_resi[[#This Row],[Nilai COD]]-all_resi[[#This Row],[COD Fee]]-all_resi[[#This Row],[Total Biaya Setelah Diskon]]</f>
        <v>83650</v>
      </c>
      <c r="AU315" s="2">
        <f>IF(all_resi[[#This Row],[Waktu Terima]]="","",_xlfn.DAYS(all_resi[[#This Row],[Waktu Terima]],all_resi[[#This Row],[Tanggal Pengiriman]]))</f>
        <v>14</v>
      </c>
    </row>
    <row r="316" spans="1:47" x14ac:dyDescent="0.25">
      <c r="A316" s="2" t="s">
        <v>6735</v>
      </c>
      <c r="B316" s="1">
        <v>46177</v>
      </c>
      <c r="C316" s="2" t="s">
        <v>42</v>
      </c>
      <c r="D316" s="2" t="s">
        <v>43</v>
      </c>
      <c r="E316" s="2" t="s">
        <v>44</v>
      </c>
      <c r="F316" s="2" t="s">
        <v>45</v>
      </c>
      <c r="G316" s="2" t="s">
        <v>46</v>
      </c>
      <c r="H316" s="2" t="s">
        <v>47</v>
      </c>
      <c r="I316" s="2" t="s">
        <v>3026</v>
      </c>
      <c r="J316" s="2" t="s">
        <v>12400</v>
      </c>
      <c r="K316" s="2" t="s">
        <v>116</v>
      </c>
      <c r="L316" s="2" t="s">
        <v>617</v>
      </c>
      <c r="M316" s="2" t="s">
        <v>3027</v>
      </c>
      <c r="N316" s="2" t="s">
        <v>3028</v>
      </c>
      <c r="O316">
        <v>1</v>
      </c>
      <c r="P316" s="2" t="s">
        <v>53</v>
      </c>
      <c r="Q316">
        <v>100</v>
      </c>
      <c r="R316">
        <v>0</v>
      </c>
      <c r="S316" s="2" t="s">
        <v>54</v>
      </c>
      <c r="T316" s="2" t="s">
        <v>55</v>
      </c>
      <c r="U316" s="2" t="s">
        <v>698</v>
      </c>
      <c r="V316" s="2"/>
      <c r="W316">
        <v>15000</v>
      </c>
      <c r="X316">
        <v>0</v>
      </c>
      <c r="Y316">
        <v>0</v>
      </c>
      <c r="Z316">
        <v>15000</v>
      </c>
      <c r="AB316" s="2" t="s">
        <v>57</v>
      </c>
      <c r="AC316">
        <v>9000</v>
      </c>
      <c r="AD316">
        <v>6000</v>
      </c>
      <c r="AE316">
        <v>97000</v>
      </c>
      <c r="AF316">
        <v>1455</v>
      </c>
      <c r="AG316" s="2" t="s">
        <v>3026</v>
      </c>
      <c r="AH316" s="2"/>
      <c r="AI316" s="1">
        <v>46179</v>
      </c>
      <c r="AJ316" s="2"/>
      <c r="AK316" s="2" t="s">
        <v>58</v>
      </c>
      <c r="AM316" s="2" t="s">
        <v>59</v>
      </c>
      <c r="AP316" s="2" t="s">
        <v>60</v>
      </c>
      <c r="AQ316" s="2" t="s">
        <v>41</v>
      </c>
      <c r="AR316">
        <v>82000</v>
      </c>
      <c r="AS316" s="2" t="str">
        <f>_xlfn.IFNA(IF(VLOOKUP(all_resi[[#This Row],[No. Waybill]],settle_reconcile[No. Waybill],1,0)="","Recon","Recon"),"-")</f>
        <v>Recon</v>
      </c>
      <c r="AT316" s="2">
        <f>all_resi[[#This Row],[Nilai COD]]-all_resi[[#This Row],[COD Fee]]-all_resi[[#This Row],[Total Biaya Setelah Diskon]]</f>
        <v>89545</v>
      </c>
      <c r="AU316" s="2">
        <f>IF(all_resi[[#This Row],[Waktu Terima]]="","",_xlfn.DAYS(all_resi[[#This Row],[Waktu Terima]],all_resi[[#This Row],[Tanggal Pengiriman]]))</f>
        <v>2</v>
      </c>
    </row>
    <row r="317" spans="1:47" x14ac:dyDescent="0.25">
      <c r="A317" s="2" t="s">
        <v>6738</v>
      </c>
      <c r="B317" s="1">
        <v>46177</v>
      </c>
      <c r="C317" s="2" t="s">
        <v>42</v>
      </c>
      <c r="D317" s="2" t="s">
        <v>43</v>
      </c>
      <c r="E317" s="2" t="s">
        <v>44</v>
      </c>
      <c r="F317" s="2" t="s">
        <v>45</v>
      </c>
      <c r="G317" s="2" t="s">
        <v>46</v>
      </c>
      <c r="H317" s="2" t="s">
        <v>47</v>
      </c>
      <c r="I317" s="2" t="s">
        <v>3035</v>
      </c>
      <c r="J317" s="2" t="s">
        <v>12414</v>
      </c>
      <c r="K317" s="2" t="s">
        <v>237</v>
      </c>
      <c r="L317" s="2" t="s">
        <v>238</v>
      </c>
      <c r="M317" s="2" t="s">
        <v>2888</v>
      </c>
      <c r="N317" s="2" t="s">
        <v>3036</v>
      </c>
      <c r="O317">
        <v>1</v>
      </c>
      <c r="P317" s="2" t="s">
        <v>53</v>
      </c>
      <c r="Q317">
        <v>100</v>
      </c>
      <c r="R317">
        <v>4990000</v>
      </c>
      <c r="S317" s="2" t="s">
        <v>54</v>
      </c>
      <c r="T317" s="2" t="s">
        <v>55</v>
      </c>
      <c r="U317" s="2" t="s">
        <v>250</v>
      </c>
      <c r="V317" s="2" t="s">
        <v>2706</v>
      </c>
      <c r="W317">
        <v>37000</v>
      </c>
      <c r="X317">
        <v>0</v>
      </c>
      <c r="Y317">
        <v>0</v>
      </c>
      <c r="Z317">
        <v>37000</v>
      </c>
      <c r="AB317" s="2" t="s">
        <v>57</v>
      </c>
      <c r="AC317">
        <v>14800</v>
      </c>
      <c r="AD317">
        <v>22200</v>
      </c>
      <c r="AE317">
        <v>94900</v>
      </c>
      <c r="AF317">
        <v>1423.5</v>
      </c>
      <c r="AG317" s="2" t="s">
        <v>3035</v>
      </c>
      <c r="AH317" s="2"/>
      <c r="AI317" s="1">
        <v>46180</v>
      </c>
      <c r="AJ317" s="2"/>
      <c r="AK317" s="2" t="s">
        <v>58</v>
      </c>
      <c r="AM317" s="2" t="s">
        <v>59</v>
      </c>
      <c r="AP317" s="2" t="s">
        <v>60</v>
      </c>
      <c r="AQ317" s="2" t="s">
        <v>41</v>
      </c>
      <c r="AR317">
        <v>57900</v>
      </c>
      <c r="AS317" s="2" t="str">
        <f>_xlfn.IFNA(IF(VLOOKUP(all_resi[[#This Row],[No. Waybill]],settle_reconcile[No. Waybill],1,0)="","Recon","Recon"),"-")</f>
        <v>Recon</v>
      </c>
      <c r="AT317" s="2">
        <f>all_resi[[#This Row],[Nilai COD]]-all_resi[[#This Row],[COD Fee]]-all_resi[[#This Row],[Total Biaya Setelah Diskon]]</f>
        <v>71276.5</v>
      </c>
      <c r="AU317" s="2">
        <f>IF(all_resi[[#This Row],[Waktu Terima]]="","",_xlfn.DAYS(all_resi[[#This Row],[Waktu Terima]],all_resi[[#This Row],[Tanggal Pengiriman]]))</f>
        <v>3</v>
      </c>
    </row>
    <row r="318" spans="1:47" x14ac:dyDescent="0.25">
      <c r="A318" s="2" t="s">
        <v>6729</v>
      </c>
      <c r="B318" s="1">
        <v>46177</v>
      </c>
      <c r="C318" s="2" t="s">
        <v>42</v>
      </c>
      <c r="D318" s="2" t="s">
        <v>43</v>
      </c>
      <c r="E318" s="2" t="s">
        <v>44</v>
      </c>
      <c r="F318" s="2" t="s">
        <v>45</v>
      </c>
      <c r="G318" s="2" t="s">
        <v>46</v>
      </c>
      <c r="H318" s="2" t="s">
        <v>80</v>
      </c>
      <c r="I318" s="2" t="s">
        <v>3007</v>
      </c>
      <c r="J318" s="2" t="s">
        <v>12521</v>
      </c>
      <c r="K318" s="2" t="s">
        <v>132</v>
      </c>
      <c r="L318" s="2" t="s">
        <v>3008</v>
      </c>
      <c r="M318" s="2" t="s">
        <v>3009</v>
      </c>
      <c r="N318" s="2" t="s">
        <v>3010</v>
      </c>
      <c r="O318">
        <v>1</v>
      </c>
      <c r="P318" s="2" t="s">
        <v>53</v>
      </c>
      <c r="Q318">
        <v>100</v>
      </c>
      <c r="R318">
        <v>0</v>
      </c>
      <c r="S318" s="2" t="s">
        <v>54</v>
      </c>
      <c r="T318" s="2" t="s">
        <v>55</v>
      </c>
      <c r="U318" s="2" t="s">
        <v>305</v>
      </c>
      <c r="V318" s="2"/>
      <c r="W318">
        <v>37000</v>
      </c>
      <c r="X318">
        <v>0</v>
      </c>
      <c r="Y318">
        <v>0</v>
      </c>
      <c r="Z318">
        <v>37000</v>
      </c>
      <c r="AB318" s="2" t="s">
        <v>57</v>
      </c>
      <c r="AC318">
        <v>14800</v>
      </c>
      <c r="AD318">
        <v>22200</v>
      </c>
      <c r="AE318">
        <v>112000</v>
      </c>
      <c r="AF318">
        <v>1680</v>
      </c>
      <c r="AG318" s="2" t="s">
        <v>10706</v>
      </c>
      <c r="AH318" s="2" t="s">
        <v>149</v>
      </c>
      <c r="AI318" s="1">
        <v>46190</v>
      </c>
      <c r="AJ318" s="2" t="s">
        <v>87</v>
      </c>
      <c r="AK318" s="2" t="s">
        <v>67</v>
      </c>
      <c r="AM318" s="2" t="s">
        <v>59</v>
      </c>
      <c r="AP318" s="2" t="s">
        <v>60</v>
      </c>
      <c r="AQ318" s="2" t="s">
        <v>41</v>
      </c>
      <c r="AR318">
        <v>75000</v>
      </c>
      <c r="AS318" s="2" t="str">
        <f>_xlfn.IFNA(IF(VLOOKUP(all_resi[[#This Row],[No. Waybill]],settle_reconcile[No. Waybill],1,0)="","Recon","Recon"),"-")</f>
        <v>-</v>
      </c>
      <c r="AT318" s="2">
        <f>all_resi[[#This Row],[Nilai COD]]-all_resi[[#This Row],[COD Fee]]-all_resi[[#This Row],[Total Biaya Setelah Diskon]]</f>
        <v>88120</v>
      </c>
      <c r="AU318" s="2">
        <f>IF(all_resi[[#This Row],[Waktu Terima]]="","",_xlfn.DAYS(all_resi[[#This Row],[Waktu Terima]],all_resi[[#This Row],[Tanggal Pengiriman]]))</f>
        <v>13</v>
      </c>
    </row>
    <row r="319" spans="1:47" x14ac:dyDescent="0.25">
      <c r="A319" s="2" t="s">
        <v>6733</v>
      </c>
      <c r="B319" s="1">
        <v>46177</v>
      </c>
      <c r="C319" s="2" t="s">
        <v>42</v>
      </c>
      <c r="D319" s="2" t="s">
        <v>43</v>
      </c>
      <c r="E319" s="2" t="s">
        <v>44</v>
      </c>
      <c r="F319" s="2" t="s">
        <v>45</v>
      </c>
      <c r="G319" s="2" t="s">
        <v>46</v>
      </c>
      <c r="H319" s="2" t="s">
        <v>47</v>
      </c>
      <c r="I319" s="2" t="s">
        <v>3020</v>
      </c>
      <c r="J319" s="2" t="s">
        <v>12505</v>
      </c>
      <c r="K319" s="2" t="s">
        <v>156</v>
      </c>
      <c r="L319" s="2" t="s">
        <v>536</v>
      </c>
      <c r="M319" s="2" t="s">
        <v>3021</v>
      </c>
      <c r="N319" s="2" t="s">
        <v>3022</v>
      </c>
      <c r="O319">
        <v>1</v>
      </c>
      <c r="P319" s="2" t="s">
        <v>53</v>
      </c>
      <c r="Q319">
        <v>100</v>
      </c>
      <c r="R319">
        <v>0</v>
      </c>
      <c r="S319" s="2" t="s">
        <v>54</v>
      </c>
      <c r="T319" s="2" t="s">
        <v>55</v>
      </c>
      <c r="U319" s="2" t="s">
        <v>323</v>
      </c>
      <c r="V319" s="2"/>
      <c r="W319">
        <v>100000</v>
      </c>
      <c r="X319">
        <v>0</v>
      </c>
      <c r="Y319">
        <v>0</v>
      </c>
      <c r="Z319">
        <v>100000</v>
      </c>
      <c r="AB319" s="2" t="s">
        <v>57</v>
      </c>
      <c r="AC319">
        <v>40000</v>
      </c>
      <c r="AD319">
        <v>60000</v>
      </c>
      <c r="AE319">
        <v>202000</v>
      </c>
      <c r="AF319">
        <v>3030</v>
      </c>
      <c r="AG319" s="2" t="s">
        <v>3020</v>
      </c>
      <c r="AH319" s="2"/>
      <c r="AI319" s="1">
        <v>46184</v>
      </c>
      <c r="AJ319" s="2"/>
      <c r="AK319" s="2" t="s">
        <v>58</v>
      </c>
      <c r="AM319" s="2" t="s">
        <v>59</v>
      </c>
      <c r="AP319" s="2" t="s">
        <v>60</v>
      </c>
      <c r="AQ319" s="2" t="s">
        <v>41</v>
      </c>
      <c r="AR319">
        <v>102000</v>
      </c>
      <c r="AS319" s="2" t="str">
        <f>_xlfn.IFNA(IF(VLOOKUP(all_resi[[#This Row],[No. Waybill]],settle_reconcile[No. Waybill],1,0)="","Recon","Recon"),"-")</f>
        <v>Recon</v>
      </c>
      <c r="AT319" s="2">
        <f>all_resi[[#This Row],[Nilai COD]]-all_resi[[#This Row],[COD Fee]]-all_resi[[#This Row],[Total Biaya Setelah Diskon]]</f>
        <v>138970</v>
      </c>
      <c r="AU319" s="2">
        <f>IF(all_resi[[#This Row],[Waktu Terima]]="","",_xlfn.DAYS(all_resi[[#This Row],[Waktu Terima]],all_resi[[#This Row],[Tanggal Pengiriman]]))</f>
        <v>7</v>
      </c>
    </row>
    <row r="320" spans="1:47" x14ac:dyDescent="0.25">
      <c r="A320" s="2" t="s">
        <v>5905</v>
      </c>
      <c r="B320" s="1">
        <v>46177</v>
      </c>
      <c r="C320" s="2" t="s">
        <v>42</v>
      </c>
      <c r="D320" s="2" t="s">
        <v>43</v>
      </c>
      <c r="E320" s="2" t="s">
        <v>44</v>
      </c>
      <c r="F320" s="2" t="s">
        <v>45</v>
      </c>
      <c r="G320" s="2" t="s">
        <v>46</v>
      </c>
      <c r="H320" s="2" t="s">
        <v>47</v>
      </c>
      <c r="I320" s="2" t="s">
        <v>264</v>
      </c>
      <c r="J320" s="2" t="s">
        <v>12444</v>
      </c>
      <c r="K320" s="2" t="s">
        <v>265</v>
      </c>
      <c r="L320" s="2" t="s">
        <v>266</v>
      </c>
      <c r="M320" s="2" t="s">
        <v>267</v>
      </c>
      <c r="N320" s="2" t="s">
        <v>268</v>
      </c>
      <c r="O320">
        <v>1</v>
      </c>
      <c r="P320" s="2" t="s">
        <v>53</v>
      </c>
      <c r="Q320">
        <v>100</v>
      </c>
      <c r="R320">
        <v>0</v>
      </c>
      <c r="S320" s="2" t="s">
        <v>54</v>
      </c>
      <c r="T320" s="2" t="s">
        <v>55</v>
      </c>
      <c r="U320" s="2" t="s">
        <v>79</v>
      </c>
      <c r="V320" s="2"/>
      <c r="W320">
        <v>47000</v>
      </c>
      <c r="X320">
        <v>0</v>
      </c>
      <c r="Y320">
        <v>0</v>
      </c>
      <c r="Z320">
        <v>47000</v>
      </c>
      <c r="AB320" s="2" t="s">
        <v>57</v>
      </c>
      <c r="AC320">
        <v>18800</v>
      </c>
      <c r="AD320">
        <v>28200</v>
      </c>
      <c r="AE320">
        <v>130000</v>
      </c>
      <c r="AF320">
        <v>1950</v>
      </c>
      <c r="AG320" s="2" t="s">
        <v>11422</v>
      </c>
      <c r="AH320" s="2" t="s">
        <v>149</v>
      </c>
      <c r="AI320" s="1">
        <v>46193</v>
      </c>
      <c r="AJ320" s="2"/>
      <c r="AK320" s="2" t="s">
        <v>67</v>
      </c>
      <c r="AM320" s="2" t="s">
        <v>59</v>
      </c>
      <c r="AP320" s="2" t="s">
        <v>60</v>
      </c>
      <c r="AQ320" s="2" t="s">
        <v>41</v>
      </c>
      <c r="AR320">
        <v>83000</v>
      </c>
      <c r="AS320" s="2" t="str">
        <f>_xlfn.IFNA(IF(VLOOKUP(all_resi[[#This Row],[No. Waybill]],settle_reconcile[No. Waybill],1,0)="","Recon","Recon"),"-")</f>
        <v>-</v>
      </c>
      <c r="AT320" s="2">
        <f>all_resi[[#This Row],[Nilai COD]]-all_resi[[#This Row],[COD Fee]]-all_resi[[#This Row],[Total Biaya Setelah Diskon]]</f>
        <v>99850</v>
      </c>
      <c r="AU320" s="2">
        <f>IF(all_resi[[#This Row],[Waktu Terima]]="","",_xlfn.DAYS(all_resi[[#This Row],[Waktu Terima]],all_resi[[#This Row],[Tanggal Pengiriman]]))</f>
        <v>16</v>
      </c>
    </row>
    <row r="321" spans="1:47" x14ac:dyDescent="0.25">
      <c r="A321" s="2" t="s">
        <v>6698</v>
      </c>
      <c r="B321" s="1">
        <v>46177</v>
      </c>
      <c r="C321" s="2" t="s">
        <v>42</v>
      </c>
      <c r="D321" s="2" t="s">
        <v>43</v>
      </c>
      <c r="E321" s="2" t="s">
        <v>44</v>
      </c>
      <c r="F321" s="2" t="s">
        <v>45</v>
      </c>
      <c r="G321" s="2" t="s">
        <v>46</v>
      </c>
      <c r="H321" s="2" t="s">
        <v>80</v>
      </c>
      <c r="I321" s="2" t="s">
        <v>2914</v>
      </c>
      <c r="J321" s="2" t="s">
        <v>12508</v>
      </c>
      <c r="K321" s="2" t="s">
        <v>183</v>
      </c>
      <c r="L321" s="2" t="s">
        <v>2915</v>
      </c>
      <c r="M321" s="2" t="s">
        <v>2916</v>
      </c>
      <c r="N321" s="2" t="s">
        <v>2917</v>
      </c>
      <c r="O321">
        <v>1</v>
      </c>
      <c r="P321" s="2" t="s">
        <v>53</v>
      </c>
      <c r="Q321">
        <v>100</v>
      </c>
      <c r="R321">
        <v>0</v>
      </c>
      <c r="S321" s="2" t="s">
        <v>54</v>
      </c>
      <c r="T321" s="2" t="s">
        <v>55</v>
      </c>
      <c r="U321" s="2" t="s">
        <v>581</v>
      </c>
      <c r="V321" s="2"/>
      <c r="W321">
        <v>122000</v>
      </c>
      <c r="X321">
        <v>0</v>
      </c>
      <c r="Y321">
        <v>0</v>
      </c>
      <c r="Z321">
        <v>122000</v>
      </c>
      <c r="AB321" s="2" t="s">
        <v>57</v>
      </c>
      <c r="AC321">
        <v>48800</v>
      </c>
      <c r="AD321">
        <v>73200</v>
      </c>
      <c r="AE321">
        <v>188000</v>
      </c>
      <c r="AF321">
        <v>2820</v>
      </c>
      <c r="AG321" s="2" t="s">
        <v>11769</v>
      </c>
      <c r="AH321" s="2" t="s">
        <v>149</v>
      </c>
      <c r="AI321" s="1">
        <v>46196</v>
      </c>
      <c r="AJ321" s="2" t="s">
        <v>87</v>
      </c>
      <c r="AK321" s="2" t="s">
        <v>67</v>
      </c>
      <c r="AM321" s="2" t="s">
        <v>59</v>
      </c>
      <c r="AP321" s="2" t="s">
        <v>60</v>
      </c>
      <c r="AQ321" s="2" t="s">
        <v>41</v>
      </c>
      <c r="AR321">
        <v>66000</v>
      </c>
      <c r="AS321" s="2" t="str">
        <f>_xlfn.IFNA(IF(VLOOKUP(all_resi[[#This Row],[No. Waybill]],settle_reconcile[No. Waybill],1,0)="","Recon","Recon"),"-")</f>
        <v>-</v>
      </c>
      <c r="AT321" s="2">
        <f>all_resi[[#This Row],[Nilai COD]]-all_resi[[#This Row],[COD Fee]]-all_resi[[#This Row],[Total Biaya Setelah Diskon]]</f>
        <v>111980</v>
      </c>
      <c r="AU321" s="2">
        <f>IF(all_resi[[#This Row],[Waktu Terima]]="","",_xlfn.DAYS(all_resi[[#This Row],[Waktu Terima]],all_resi[[#This Row],[Tanggal Pengiriman]]))</f>
        <v>19</v>
      </c>
    </row>
    <row r="322" spans="1:47" x14ac:dyDescent="0.25">
      <c r="A322" s="2" t="s">
        <v>6666</v>
      </c>
      <c r="B322" s="1">
        <v>46177</v>
      </c>
      <c r="C322" s="2" t="s">
        <v>42</v>
      </c>
      <c r="D322" s="2" t="s">
        <v>43</v>
      </c>
      <c r="E322" s="2" t="s">
        <v>44</v>
      </c>
      <c r="F322" s="2" t="s">
        <v>45</v>
      </c>
      <c r="G322" s="2" t="s">
        <v>46</v>
      </c>
      <c r="H322" s="2" t="s">
        <v>47</v>
      </c>
      <c r="I322" s="2" t="s">
        <v>2818</v>
      </c>
      <c r="J322" s="2" t="s">
        <v>12500</v>
      </c>
      <c r="K322" s="2" t="s">
        <v>388</v>
      </c>
      <c r="L322" s="2" t="s">
        <v>388</v>
      </c>
      <c r="M322" s="2" t="s">
        <v>2819</v>
      </c>
      <c r="N322" s="2" t="s">
        <v>2820</v>
      </c>
      <c r="O322">
        <v>1</v>
      </c>
      <c r="P322" s="2" t="s">
        <v>53</v>
      </c>
      <c r="Q322">
        <v>100</v>
      </c>
      <c r="R322">
        <v>0</v>
      </c>
      <c r="S322" s="2" t="s">
        <v>54</v>
      </c>
      <c r="T322" s="2" t="s">
        <v>55</v>
      </c>
      <c r="U322" s="2" t="s">
        <v>207</v>
      </c>
      <c r="V322" s="2"/>
      <c r="W322">
        <v>68000</v>
      </c>
      <c r="X322">
        <v>0</v>
      </c>
      <c r="Y322">
        <v>0</v>
      </c>
      <c r="Z322">
        <v>68000</v>
      </c>
      <c r="AB322" s="2" t="s">
        <v>57</v>
      </c>
      <c r="AC322">
        <v>27200</v>
      </c>
      <c r="AD322">
        <v>40800</v>
      </c>
      <c r="AE322">
        <v>151000</v>
      </c>
      <c r="AF322">
        <v>2265</v>
      </c>
      <c r="AG322" s="2" t="s">
        <v>2818</v>
      </c>
      <c r="AH322" s="2"/>
      <c r="AI322" s="1">
        <v>46181</v>
      </c>
      <c r="AJ322" s="2"/>
      <c r="AK322" s="2" t="s">
        <v>58</v>
      </c>
      <c r="AM322" s="2" t="s">
        <v>59</v>
      </c>
      <c r="AP322" s="2" t="s">
        <v>60</v>
      </c>
      <c r="AQ322" s="2" t="s">
        <v>41</v>
      </c>
      <c r="AR322">
        <v>83000</v>
      </c>
      <c r="AS322" s="2" t="str">
        <f>_xlfn.IFNA(IF(VLOOKUP(all_resi[[#This Row],[No. Waybill]],settle_reconcile[No. Waybill],1,0)="","Recon","Recon"),"-")</f>
        <v>Recon</v>
      </c>
      <c r="AT322" s="2">
        <f>all_resi[[#This Row],[Nilai COD]]-all_resi[[#This Row],[COD Fee]]-all_resi[[#This Row],[Total Biaya Setelah Diskon]]</f>
        <v>107935</v>
      </c>
      <c r="AU322" s="2">
        <f>IF(all_resi[[#This Row],[Waktu Terima]]="","",_xlfn.DAYS(all_resi[[#This Row],[Waktu Terima]],all_resi[[#This Row],[Tanggal Pengiriman]]))</f>
        <v>4</v>
      </c>
    </row>
    <row r="323" spans="1:47" x14ac:dyDescent="0.25">
      <c r="A323" s="2" t="s">
        <v>6667</v>
      </c>
      <c r="B323" s="1">
        <v>46177</v>
      </c>
      <c r="C323" s="2" t="s">
        <v>42</v>
      </c>
      <c r="D323" s="2" t="s">
        <v>43</v>
      </c>
      <c r="E323" s="2" t="s">
        <v>44</v>
      </c>
      <c r="F323" s="2" t="s">
        <v>45</v>
      </c>
      <c r="G323" s="2" t="s">
        <v>46</v>
      </c>
      <c r="H323" s="2" t="s">
        <v>47</v>
      </c>
      <c r="I323" s="2" t="s">
        <v>2821</v>
      </c>
      <c r="J323" s="2" t="s">
        <v>12494</v>
      </c>
      <c r="K323" s="2" t="s">
        <v>137</v>
      </c>
      <c r="L323" s="2" t="s">
        <v>1064</v>
      </c>
      <c r="M323" s="2" t="s">
        <v>2822</v>
      </c>
      <c r="N323" s="2" t="s">
        <v>2823</v>
      </c>
      <c r="O323">
        <v>1</v>
      </c>
      <c r="P323" s="2" t="s">
        <v>53</v>
      </c>
      <c r="Q323">
        <v>100</v>
      </c>
      <c r="R323">
        <v>0</v>
      </c>
      <c r="S323" s="2" t="s">
        <v>54</v>
      </c>
      <c r="T323" s="2" t="s">
        <v>55</v>
      </c>
      <c r="U323" s="2" t="s">
        <v>2824</v>
      </c>
      <c r="V323" s="2"/>
      <c r="W323">
        <v>21000</v>
      </c>
      <c r="X323">
        <v>0</v>
      </c>
      <c r="Y323">
        <v>0</v>
      </c>
      <c r="Z323">
        <v>21000</v>
      </c>
      <c r="AB323" s="2" t="s">
        <v>57</v>
      </c>
      <c r="AC323">
        <v>12000</v>
      </c>
      <c r="AD323">
        <v>9000</v>
      </c>
      <c r="AE323">
        <v>60000</v>
      </c>
      <c r="AF323">
        <v>900</v>
      </c>
      <c r="AG323" s="2" t="s">
        <v>2821</v>
      </c>
      <c r="AH323" s="2"/>
      <c r="AI323" s="1">
        <v>46180</v>
      </c>
      <c r="AJ323" s="2"/>
      <c r="AK323" s="2" t="s">
        <v>58</v>
      </c>
      <c r="AM323" s="2" t="s">
        <v>59</v>
      </c>
      <c r="AP323" s="2" t="s">
        <v>60</v>
      </c>
      <c r="AQ323" s="2" t="s">
        <v>41</v>
      </c>
      <c r="AR323">
        <v>39000</v>
      </c>
      <c r="AS323" s="2" t="str">
        <f>_xlfn.IFNA(IF(VLOOKUP(all_resi[[#This Row],[No. Waybill]],settle_reconcile[No. Waybill],1,0)="","Recon","Recon"),"-")</f>
        <v>Recon</v>
      </c>
      <c r="AT323" s="2">
        <f>all_resi[[#This Row],[Nilai COD]]-all_resi[[#This Row],[COD Fee]]-all_resi[[#This Row],[Total Biaya Setelah Diskon]]</f>
        <v>50100</v>
      </c>
      <c r="AU323" s="2">
        <f>IF(all_resi[[#This Row],[Waktu Terima]]="","",_xlfn.DAYS(all_resi[[#This Row],[Waktu Terima]],all_resi[[#This Row],[Tanggal Pengiriman]]))</f>
        <v>3</v>
      </c>
    </row>
    <row r="324" spans="1:47" x14ac:dyDescent="0.25">
      <c r="A324" s="2" t="s">
        <v>6756</v>
      </c>
      <c r="B324" s="1">
        <v>46177</v>
      </c>
      <c r="C324" s="2" t="s">
        <v>42</v>
      </c>
      <c r="D324" s="2" t="s">
        <v>43</v>
      </c>
      <c r="E324" s="2" t="s">
        <v>44</v>
      </c>
      <c r="F324" s="2" t="s">
        <v>45</v>
      </c>
      <c r="G324" s="2" t="s">
        <v>46</v>
      </c>
      <c r="H324" s="2" t="s">
        <v>47</v>
      </c>
      <c r="I324" s="2" t="s">
        <v>3086</v>
      </c>
      <c r="J324" s="2" t="s">
        <v>12395</v>
      </c>
      <c r="K324" s="2" t="s">
        <v>252</v>
      </c>
      <c r="L324" s="2" t="s">
        <v>3087</v>
      </c>
      <c r="M324" s="2" t="s">
        <v>3088</v>
      </c>
      <c r="N324" s="2" t="s">
        <v>3089</v>
      </c>
      <c r="O324">
        <v>1</v>
      </c>
      <c r="P324" s="2" t="s">
        <v>53</v>
      </c>
      <c r="Q324">
        <v>100</v>
      </c>
      <c r="R324">
        <v>0</v>
      </c>
      <c r="S324" s="2" t="s">
        <v>54</v>
      </c>
      <c r="T324" s="2" t="s">
        <v>55</v>
      </c>
      <c r="U324" s="2" t="s">
        <v>1136</v>
      </c>
      <c r="V324" s="2"/>
      <c r="W324">
        <v>21000</v>
      </c>
      <c r="X324">
        <v>0</v>
      </c>
      <c r="Y324">
        <v>0</v>
      </c>
      <c r="Z324">
        <v>21000</v>
      </c>
      <c r="AB324" s="2" t="s">
        <v>57</v>
      </c>
      <c r="AC324">
        <v>14000</v>
      </c>
      <c r="AD324">
        <v>7000</v>
      </c>
      <c r="AE324">
        <v>60000</v>
      </c>
      <c r="AF324">
        <v>900</v>
      </c>
      <c r="AG324" s="2" t="s">
        <v>3086</v>
      </c>
      <c r="AH324" s="2"/>
      <c r="AI324" s="1">
        <v>46179</v>
      </c>
      <c r="AJ324" s="2"/>
      <c r="AK324" s="2" t="s">
        <v>58</v>
      </c>
      <c r="AM324" s="2" t="s">
        <v>59</v>
      </c>
      <c r="AP324" s="2" t="s">
        <v>60</v>
      </c>
      <c r="AQ324" s="2" t="s">
        <v>41</v>
      </c>
      <c r="AR324">
        <v>39000</v>
      </c>
      <c r="AS324" s="2" t="str">
        <f>_xlfn.IFNA(IF(VLOOKUP(all_resi[[#This Row],[No. Waybill]],settle_reconcile[No. Waybill],1,0)="","Recon","Recon"),"-")</f>
        <v>Recon</v>
      </c>
      <c r="AT324" s="2">
        <f>all_resi[[#This Row],[Nilai COD]]-all_resi[[#This Row],[COD Fee]]-all_resi[[#This Row],[Total Biaya Setelah Diskon]]</f>
        <v>52100</v>
      </c>
      <c r="AU324" s="2">
        <f>IF(all_resi[[#This Row],[Waktu Terima]]="","",_xlfn.DAYS(all_resi[[#This Row],[Waktu Terima]],all_resi[[#This Row],[Tanggal Pengiriman]]))</f>
        <v>2</v>
      </c>
    </row>
    <row r="325" spans="1:47" x14ac:dyDescent="0.25">
      <c r="A325" s="2" t="s">
        <v>5941</v>
      </c>
      <c r="B325" s="1">
        <v>46177</v>
      </c>
      <c r="C325" s="2" t="s">
        <v>42</v>
      </c>
      <c r="D325" s="2" t="s">
        <v>43</v>
      </c>
      <c r="E325" s="2" t="s">
        <v>44</v>
      </c>
      <c r="F325" s="2" t="s">
        <v>45</v>
      </c>
      <c r="G325" s="2" t="s">
        <v>46</v>
      </c>
      <c r="H325" s="2" t="s">
        <v>47</v>
      </c>
      <c r="I325" s="2" t="s">
        <v>417</v>
      </c>
      <c r="J325" s="2" t="s">
        <v>12447</v>
      </c>
      <c r="K325" s="2" t="s">
        <v>75</v>
      </c>
      <c r="L325" s="2" t="s">
        <v>310</v>
      </c>
      <c r="M325" s="2" t="s">
        <v>418</v>
      </c>
      <c r="N325" s="2" t="s">
        <v>419</v>
      </c>
      <c r="O325">
        <v>1</v>
      </c>
      <c r="P325" s="2" t="s">
        <v>53</v>
      </c>
      <c r="Q325">
        <v>100</v>
      </c>
      <c r="R325">
        <v>0</v>
      </c>
      <c r="S325" s="2" t="s">
        <v>54</v>
      </c>
      <c r="T325" s="2" t="s">
        <v>55</v>
      </c>
      <c r="U325" s="2" t="s">
        <v>420</v>
      </c>
      <c r="V325" s="2"/>
      <c r="W325">
        <v>75000</v>
      </c>
      <c r="X325">
        <v>0</v>
      </c>
      <c r="Y325">
        <v>0</v>
      </c>
      <c r="Z325">
        <v>75000</v>
      </c>
      <c r="AB325" s="2" t="s">
        <v>57</v>
      </c>
      <c r="AC325">
        <v>30000</v>
      </c>
      <c r="AD325">
        <v>45000</v>
      </c>
      <c r="AE325">
        <v>169000</v>
      </c>
      <c r="AF325">
        <v>2535</v>
      </c>
      <c r="AG325" s="2" t="s">
        <v>417</v>
      </c>
      <c r="AH325" s="2"/>
      <c r="AI325" s="1">
        <v>46184</v>
      </c>
      <c r="AJ325" s="2"/>
      <c r="AK325" s="2" t="s">
        <v>58</v>
      </c>
      <c r="AM325" s="2" t="s">
        <v>59</v>
      </c>
      <c r="AP325" s="2" t="s">
        <v>60</v>
      </c>
      <c r="AQ325" s="2" t="s">
        <v>41</v>
      </c>
      <c r="AR325">
        <v>94000</v>
      </c>
      <c r="AS325" s="2" t="str">
        <f>_xlfn.IFNA(IF(VLOOKUP(all_resi[[#This Row],[No. Waybill]],settle_reconcile[No. Waybill],1,0)="","Recon","Recon"),"-")</f>
        <v>Recon</v>
      </c>
      <c r="AT325" s="2">
        <f>all_resi[[#This Row],[Nilai COD]]-all_resi[[#This Row],[COD Fee]]-all_resi[[#This Row],[Total Biaya Setelah Diskon]]</f>
        <v>121465</v>
      </c>
      <c r="AU325" s="2">
        <f>IF(all_resi[[#This Row],[Waktu Terima]]="","",_xlfn.DAYS(all_resi[[#This Row],[Waktu Terima]],all_resi[[#This Row],[Tanggal Pengiriman]]))</f>
        <v>7</v>
      </c>
    </row>
    <row r="326" spans="1:47" x14ac:dyDescent="0.25">
      <c r="A326" s="2" t="s">
        <v>6661</v>
      </c>
      <c r="B326" s="1">
        <v>46177</v>
      </c>
      <c r="C326" s="2" t="s">
        <v>42</v>
      </c>
      <c r="D326" s="2" t="s">
        <v>43</v>
      </c>
      <c r="E326" s="2" t="s">
        <v>44</v>
      </c>
      <c r="F326" s="2" t="s">
        <v>45</v>
      </c>
      <c r="G326" s="2" t="s">
        <v>46</v>
      </c>
      <c r="H326" s="2" t="s">
        <v>47</v>
      </c>
      <c r="I326" s="2" t="s">
        <v>2804</v>
      </c>
      <c r="J326" s="2" t="s">
        <v>12527</v>
      </c>
      <c r="K326" s="2" t="s">
        <v>377</v>
      </c>
      <c r="L326" s="2" t="s">
        <v>2805</v>
      </c>
      <c r="M326" s="2" t="s">
        <v>2806</v>
      </c>
      <c r="N326" s="2" t="s">
        <v>2807</v>
      </c>
      <c r="O326">
        <v>1</v>
      </c>
      <c r="P326" s="2" t="s">
        <v>53</v>
      </c>
      <c r="Q326">
        <v>100</v>
      </c>
      <c r="R326">
        <v>0</v>
      </c>
      <c r="S326" s="2" t="s">
        <v>54</v>
      </c>
      <c r="T326" s="2" t="s">
        <v>55</v>
      </c>
      <c r="U326" s="2" t="s">
        <v>363</v>
      </c>
      <c r="V326" s="2"/>
      <c r="W326">
        <v>71000</v>
      </c>
      <c r="X326">
        <v>0</v>
      </c>
      <c r="Y326">
        <v>0</v>
      </c>
      <c r="Z326">
        <v>71000</v>
      </c>
      <c r="AB326" s="2" t="s">
        <v>57</v>
      </c>
      <c r="AC326">
        <v>28400</v>
      </c>
      <c r="AD326">
        <v>42600</v>
      </c>
      <c r="AE326">
        <v>177500</v>
      </c>
      <c r="AF326">
        <v>2662.5</v>
      </c>
      <c r="AG326" s="2" t="s">
        <v>353</v>
      </c>
      <c r="AH326" s="2" t="s">
        <v>149</v>
      </c>
      <c r="AI326" s="1">
        <v>46190</v>
      </c>
      <c r="AJ326" s="2"/>
      <c r="AK326" s="2" t="s">
        <v>67</v>
      </c>
      <c r="AM326" s="2" t="s">
        <v>59</v>
      </c>
      <c r="AP326" s="2" t="s">
        <v>60</v>
      </c>
      <c r="AQ326" s="2" t="s">
        <v>41</v>
      </c>
      <c r="AR326">
        <v>106500</v>
      </c>
      <c r="AS326" s="2" t="str">
        <f>_xlfn.IFNA(IF(VLOOKUP(all_resi[[#This Row],[No. Waybill]],settle_reconcile[No. Waybill],1,0)="","Recon","Recon"),"-")</f>
        <v>-</v>
      </c>
      <c r="AT326" s="2">
        <f>all_resi[[#This Row],[Nilai COD]]-all_resi[[#This Row],[COD Fee]]-all_resi[[#This Row],[Total Biaya Setelah Diskon]]</f>
        <v>132237.5</v>
      </c>
      <c r="AU326" s="2">
        <f>IF(all_resi[[#This Row],[Waktu Terima]]="","",_xlfn.DAYS(all_resi[[#This Row],[Waktu Terima]],all_resi[[#This Row],[Tanggal Pengiriman]]))</f>
        <v>13</v>
      </c>
    </row>
    <row r="327" spans="1:47" x14ac:dyDescent="0.25">
      <c r="A327" s="2" t="s">
        <v>6662</v>
      </c>
      <c r="B327" s="1">
        <v>46177</v>
      </c>
      <c r="C327" s="2" t="s">
        <v>42</v>
      </c>
      <c r="D327" s="2" t="s">
        <v>43</v>
      </c>
      <c r="E327" s="2" t="s">
        <v>44</v>
      </c>
      <c r="F327" s="2" t="s">
        <v>45</v>
      </c>
      <c r="G327" s="2" t="s">
        <v>46</v>
      </c>
      <c r="H327" s="2" t="s">
        <v>80</v>
      </c>
      <c r="I327" s="2" t="s">
        <v>2808</v>
      </c>
      <c r="J327" s="2" t="s">
        <v>12493</v>
      </c>
      <c r="K327" s="2" t="s">
        <v>209</v>
      </c>
      <c r="L327" s="2" t="s">
        <v>214</v>
      </c>
      <c r="M327" s="2" t="s">
        <v>2809</v>
      </c>
      <c r="N327" s="2" t="s">
        <v>2810</v>
      </c>
      <c r="O327">
        <v>1</v>
      </c>
      <c r="P327" s="2" t="s">
        <v>53</v>
      </c>
      <c r="Q327">
        <v>100</v>
      </c>
      <c r="R327">
        <v>0</v>
      </c>
      <c r="S327" s="2" t="s">
        <v>54</v>
      </c>
      <c r="T327" s="2" t="s">
        <v>55</v>
      </c>
      <c r="U327" s="2" t="s">
        <v>305</v>
      </c>
      <c r="V327" s="2"/>
      <c r="W327">
        <v>56000</v>
      </c>
      <c r="X327">
        <v>0</v>
      </c>
      <c r="Y327">
        <v>0</v>
      </c>
      <c r="Z327">
        <v>56000</v>
      </c>
      <c r="AB327" s="2" t="s">
        <v>57</v>
      </c>
      <c r="AC327">
        <v>22400</v>
      </c>
      <c r="AD327">
        <v>33600</v>
      </c>
      <c r="AE327">
        <v>140000</v>
      </c>
      <c r="AF327">
        <v>2100</v>
      </c>
      <c r="AG327" s="2" t="s">
        <v>2808</v>
      </c>
      <c r="AH327" s="2"/>
      <c r="AI327" s="1">
        <v>46182</v>
      </c>
      <c r="AJ327" s="2" t="s">
        <v>87</v>
      </c>
      <c r="AK327" s="2" t="s">
        <v>58</v>
      </c>
      <c r="AM327" s="2" t="s">
        <v>59</v>
      </c>
      <c r="AP327" s="2" t="s">
        <v>60</v>
      </c>
      <c r="AQ327" s="2" t="s">
        <v>41</v>
      </c>
      <c r="AR327">
        <v>84000</v>
      </c>
      <c r="AS327" s="2" t="str">
        <f>_xlfn.IFNA(IF(VLOOKUP(all_resi[[#This Row],[No. Waybill]],settle_reconcile[No. Waybill],1,0)="","Recon","Recon"),"-")</f>
        <v>Recon</v>
      </c>
      <c r="AT327" s="2">
        <f>all_resi[[#This Row],[Nilai COD]]-all_resi[[#This Row],[COD Fee]]-all_resi[[#This Row],[Total Biaya Setelah Diskon]]</f>
        <v>104300</v>
      </c>
      <c r="AU327" s="2">
        <f>IF(all_resi[[#This Row],[Waktu Terima]]="","",_xlfn.DAYS(all_resi[[#This Row],[Waktu Terima]],all_resi[[#This Row],[Tanggal Pengiriman]]))</f>
        <v>5</v>
      </c>
    </row>
    <row r="328" spans="1:47" x14ac:dyDescent="0.25">
      <c r="A328" s="2" t="s">
        <v>6676</v>
      </c>
      <c r="B328" s="1">
        <v>46177</v>
      </c>
      <c r="C328" s="2" t="s">
        <v>42</v>
      </c>
      <c r="D328" s="2" t="s">
        <v>43</v>
      </c>
      <c r="E328" s="2" t="s">
        <v>44</v>
      </c>
      <c r="F328" s="2" t="s">
        <v>45</v>
      </c>
      <c r="G328" s="2" t="s">
        <v>46</v>
      </c>
      <c r="H328" s="2" t="s">
        <v>47</v>
      </c>
      <c r="I328" s="2" t="s">
        <v>2847</v>
      </c>
      <c r="J328" s="2" t="s">
        <v>12524</v>
      </c>
      <c r="K328" s="2" t="s">
        <v>132</v>
      </c>
      <c r="L328" s="2" t="s">
        <v>1138</v>
      </c>
      <c r="M328" s="2" t="s">
        <v>2848</v>
      </c>
      <c r="N328" s="2" t="s">
        <v>2849</v>
      </c>
      <c r="O328">
        <v>1</v>
      </c>
      <c r="P328" s="2" t="s">
        <v>53</v>
      </c>
      <c r="Q328">
        <v>100</v>
      </c>
      <c r="R328">
        <v>0</v>
      </c>
      <c r="S328" s="2" t="s">
        <v>54</v>
      </c>
      <c r="T328" s="2" t="s">
        <v>55</v>
      </c>
      <c r="U328" s="2" t="s">
        <v>363</v>
      </c>
      <c r="V328" s="2"/>
      <c r="W328">
        <v>37000</v>
      </c>
      <c r="X328">
        <v>0</v>
      </c>
      <c r="Y328">
        <v>0</v>
      </c>
      <c r="Z328">
        <v>37000</v>
      </c>
      <c r="AB328" s="2" t="s">
        <v>57</v>
      </c>
      <c r="AC328">
        <v>14800</v>
      </c>
      <c r="AD328">
        <v>22200</v>
      </c>
      <c r="AE328">
        <v>124000</v>
      </c>
      <c r="AF328">
        <v>1860</v>
      </c>
      <c r="AG328" s="2" t="s">
        <v>2847</v>
      </c>
      <c r="AH328" s="2"/>
      <c r="AI328" s="1">
        <v>46180</v>
      </c>
      <c r="AJ328" s="2"/>
      <c r="AK328" s="2" t="s">
        <v>58</v>
      </c>
      <c r="AM328" s="2" t="s">
        <v>59</v>
      </c>
      <c r="AP328" s="2" t="s">
        <v>60</v>
      </c>
      <c r="AQ328" s="2" t="s">
        <v>41</v>
      </c>
      <c r="AR328">
        <v>87000</v>
      </c>
      <c r="AS328" s="2" t="str">
        <f>_xlfn.IFNA(IF(VLOOKUP(all_resi[[#This Row],[No. Waybill]],settle_reconcile[No. Waybill],1,0)="","Recon","Recon"),"-")</f>
        <v>Recon</v>
      </c>
      <c r="AT328" s="2">
        <f>all_resi[[#This Row],[Nilai COD]]-all_resi[[#This Row],[COD Fee]]-all_resi[[#This Row],[Total Biaya Setelah Diskon]]</f>
        <v>99940</v>
      </c>
      <c r="AU328" s="2">
        <f>IF(all_resi[[#This Row],[Waktu Terima]]="","",_xlfn.DAYS(all_resi[[#This Row],[Waktu Terima]],all_resi[[#This Row],[Tanggal Pengiriman]]))</f>
        <v>3</v>
      </c>
    </row>
    <row r="329" spans="1:47" x14ac:dyDescent="0.25">
      <c r="A329" s="2" t="s">
        <v>6682</v>
      </c>
      <c r="B329" s="1">
        <v>46177</v>
      </c>
      <c r="C329" s="2" t="s">
        <v>42</v>
      </c>
      <c r="D329" s="2" t="s">
        <v>43</v>
      </c>
      <c r="E329" s="2" t="s">
        <v>44</v>
      </c>
      <c r="F329" s="2" t="s">
        <v>45</v>
      </c>
      <c r="G329" s="2" t="s">
        <v>46</v>
      </c>
      <c r="H329" s="2" t="s">
        <v>47</v>
      </c>
      <c r="I329" s="2" t="s">
        <v>2866</v>
      </c>
      <c r="J329" s="2" t="s">
        <v>12502</v>
      </c>
      <c r="K329" s="2" t="s">
        <v>156</v>
      </c>
      <c r="L329" s="2" t="s">
        <v>1694</v>
      </c>
      <c r="M329" s="2" t="s">
        <v>2867</v>
      </c>
      <c r="N329" s="2" t="s">
        <v>2868</v>
      </c>
      <c r="O329">
        <v>1</v>
      </c>
      <c r="P329" s="2" t="s">
        <v>53</v>
      </c>
      <c r="Q329">
        <v>100</v>
      </c>
      <c r="R329">
        <v>0</v>
      </c>
      <c r="S329" s="2" t="s">
        <v>54</v>
      </c>
      <c r="T329" s="2" t="s">
        <v>55</v>
      </c>
      <c r="U329" s="2" t="s">
        <v>73</v>
      </c>
      <c r="V329" s="2"/>
      <c r="W329">
        <v>100000</v>
      </c>
      <c r="X329">
        <v>0</v>
      </c>
      <c r="Y329">
        <v>0</v>
      </c>
      <c r="Z329">
        <v>100000</v>
      </c>
      <c r="AB329" s="2" t="s">
        <v>57</v>
      </c>
      <c r="AC329">
        <v>40000</v>
      </c>
      <c r="AD329">
        <v>60000</v>
      </c>
      <c r="AE329">
        <v>208000</v>
      </c>
      <c r="AF329">
        <v>3120</v>
      </c>
      <c r="AG329" s="2" t="s">
        <v>2866</v>
      </c>
      <c r="AH329" s="2"/>
      <c r="AI329" s="1">
        <v>46181</v>
      </c>
      <c r="AJ329" s="2"/>
      <c r="AK329" s="2" t="s">
        <v>58</v>
      </c>
      <c r="AM329" s="2" t="s">
        <v>59</v>
      </c>
      <c r="AP329" s="2" t="s">
        <v>60</v>
      </c>
      <c r="AQ329" s="2" t="s">
        <v>41</v>
      </c>
      <c r="AR329">
        <v>108000</v>
      </c>
      <c r="AS329" s="2" t="str">
        <f>_xlfn.IFNA(IF(VLOOKUP(all_resi[[#This Row],[No. Waybill]],settle_reconcile[No. Waybill],1,0)="","Recon","Recon"),"-")</f>
        <v>Recon</v>
      </c>
      <c r="AT329" s="2">
        <f>all_resi[[#This Row],[Nilai COD]]-all_resi[[#This Row],[COD Fee]]-all_resi[[#This Row],[Total Biaya Setelah Diskon]]</f>
        <v>144880</v>
      </c>
      <c r="AU329" s="2">
        <f>IF(all_resi[[#This Row],[Waktu Terima]]="","",_xlfn.DAYS(all_resi[[#This Row],[Waktu Terima]],all_resi[[#This Row],[Tanggal Pengiriman]]))</f>
        <v>4</v>
      </c>
    </row>
    <row r="330" spans="1:47" x14ac:dyDescent="0.25">
      <c r="A330" s="2" t="s">
        <v>6688</v>
      </c>
      <c r="B330" s="1">
        <v>46177</v>
      </c>
      <c r="C330" s="2" t="s">
        <v>42</v>
      </c>
      <c r="D330" s="2" t="s">
        <v>43</v>
      </c>
      <c r="E330" s="2" t="s">
        <v>44</v>
      </c>
      <c r="F330" s="2" t="s">
        <v>45</v>
      </c>
      <c r="G330" s="2" t="s">
        <v>46</v>
      </c>
      <c r="H330" s="2" t="s">
        <v>80</v>
      </c>
      <c r="I330" s="2" t="s">
        <v>2884</v>
      </c>
      <c r="J330" s="2" t="s">
        <v>12501</v>
      </c>
      <c r="K330" s="2" t="s">
        <v>69</v>
      </c>
      <c r="L330" s="2" t="s">
        <v>467</v>
      </c>
      <c r="M330" s="2" t="s">
        <v>2885</v>
      </c>
      <c r="N330" s="2" t="s">
        <v>2886</v>
      </c>
      <c r="O330">
        <v>1</v>
      </c>
      <c r="P330" s="2" t="s">
        <v>53</v>
      </c>
      <c r="Q330">
        <v>100</v>
      </c>
      <c r="R330">
        <v>0</v>
      </c>
      <c r="S330" s="2" t="s">
        <v>54</v>
      </c>
      <c r="T330" s="2" t="s">
        <v>55</v>
      </c>
      <c r="U330" s="2" t="s">
        <v>581</v>
      </c>
      <c r="V330" s="2"/>
      <c r="W330">
        <v>38000</v>
      </c>
      <c r="X330">
        <v>0</v>
      </c>
      <c r="Y330">
        <v>0</v>
      </c>
      <c r="Z330">
        <v>38000</v>
      </c>
      <c r="AB330" s="2" t="s">
        <v>57</v>
      </c>
      <c r="AC330">
        <v>15200</v>
      </c>
      <c r="AD330">
        <v>22800</v>
      </c>
      <c r="AE330">
        <v>122000</v>
      </c>
      <c r="AF330">
        <v>1830</v>
      </c>
      <c r="AG330" s="2" t="s">
        <v>10707</v>
      </c>
      <c r="AH330" s="2" t="s">
        <v>149</v>
      </c>
      <c r="AI330" s="1">
        <v>46191</v>
      </c>
      <c r="AJ330" s="2" t="s">
        <v>87</v>
      </c>
      <c r="AK330" s="2" t="s">
        <v>67</v>
      </c>
      <c r="AM330" s="2" t="s">
        <v>59</v>
      </c>
      <c r="AP330" s="2" t="s">
        <v>60</v>
      </c>
      <c r="AQ330" s="2" t="s">
        <v>41</v>
      </c>
      <c r="AR330">
        <v>84000</v>
      </c>
      <c r="AS330" s="2" t="str">
        <f>_xlfn.IFNA(IF(VLOOKUP(all_resi[[#This Row],[No. Waybill]],settle_reconcile[No. Waybill],1,0)="","Recon","Recon"),"-")</f>
        <v>-</v>
      </c>
      <c r="AT330" s="2">
        <f>all_resi[[#This Row],[Nilai COD]]-all_resi[[#This Row],[COD Fee]]-all_resi[[#This Row],[Total Biaya Setelah Diskon]]</f>
        <v>97370</v>
      </c>
      <c r="AU330" s="2">
        <f>IF(all_resi[[#This Row],[Waktu Terima]]="","",_xlfn.DAYS(all_resi[[#This Row],[Waktu Terima]],all_resi[[#This Row],[Tanggal Pengiriman]]))</f>
        <v>14</v>
      </c>
    </row>
    <row r="331" spans="1:47" x14ac:dyDescent="0.25">
      <c r="A331" s="2" t="s">
        <v>6695</v>
      </c>
      <c r="B331" s="1">
        <v>46177</v>
      </c>
      <c r="C331" s="2" t="s">
        <v>42</v>
      </c>
      <c r="D331" s="2" t="s">
        <v>43</v>
      </c>
      <c r="E331" s="2" t="s">
        <v>44</v>
      </c>
      <c r="F331" s="2" t="s">
        <v>45</v>
      </c>
      <c r="G331" s="2" t="s">
        <v>46</v>
      </c>
      <c r="H331" s="2" t="s">
        <v>47</v>
      </c>
      <c r="I331" s="2" t="s">
        <v>2904</v>
      </c>
      <c r="J331" s="2" t="s">
        <v>12509</v>
      </c>
      <c r="K331" s="2" t="s">
        <v>116</v>
      </c>
      <c r="L331" s="2" t="s">
        <v>1133</v>
      </c>
      <c r="M331" s="2" t="s">
        <v>2905</v>
      </c>
      <c r="N331" s="2" t="s">
        <v>2906</v>
      </c>
      <c r="O331">
        <v>1</v>
      </c>
      <c r="P331" s="2" t="s">
        <v>53</v>
      </c>
      <c r="Q331">
        <v>100</v>
      </c>
      <c r="R331">
        <v>0</v>
      </c>
      <c r="S331" s="2" t="s">
        <v>54</v>
      </c>
      <c r="T331" s="2" t="s">
        <v>55</v>
      </c>
      <c r="U331" s="2" t="s">
        <v>1797</v>
      </c>
      <c r="V331" s="2"/>
      <c r="W331">
        <v>12000</v>
      </c>
      <c r="X331">
        <v>0</v>
      </c>
      <c r="Y331">
        <v>0</v>
      </c>
      <c r="Z331">
        <v>12000</v>
      </c>
      <c r="AB331" s="2" t="s">
        <v>57</v>
      </c>
      <c r="AC331">
        <v>7000</v>
      </c>
      <c r="AD331">
        <v>5000</v>
      </c>
      <c r="AE331">
        <v>107000</v>
      </c>
      <c r="AF331">
        <v>1605</v>
      </c>
      <c r="AG331" s="2" t="s">
        <v>2904</v>
      </c>
      <c r="AH331" s="2"/>
      <c r="AI331" s="1">
        <v>46179</v>
      </c>
      <c r="AJ331" s="2"/>
      <c r="AK331" s="2" t="s">
        <v>58</v>
      </c>
      <c r="AM331" s="2" t="s">
        <v>59</v>
      </c>
      <c r="AP331" s="2" t="s">
        <v>60</v>
      </c>
      <c r="AQ331" s="2" t="s">
        <v>41</v>
      </c>
      <c r="AR331">
        <v>95000</v>
      </c>
      <c r="AS331" s="2" t="str">
        <f>_xlfn.IFNA(IF(VLOOKUP(all_resi[[#This Row],[No. Waybill]],settle_reconcile[No. Waybill],1,0)="","Recon","Recon"),"-")</f>
        <v>Recon</v>
      </c>
      <c r="AT331" s="2">
        <f>all_resi[[#This Row],[Nilai COD]]-all_resi[[#This Row],[COD Fee]]-all_resi[[#This Row],[Total Biaya Setelah Diskon]]</f>
        <v>100395</v>
      </c>
      <c r="AU331" s="2">
        <f>IF(all_resi[[#This Row],[Waktu Terima]]="","",_xlfn.DAYS(all_resi[[#This Row],[Waktu Terima]],all_resi[[#This Row],[Tanggal Pengiriman]]))</f>
        <v>2</v>
      </c>
    </row>
    <row r="332" spans="1:47" x14ac:dyDescent="0.25">
      <c r="A332" s="2" t="s">
        <v>6679</v>
      </c>
      <c r="B332" s="1">
        <v>46177</v>
      </c>
      <c r="C332" s="2" t="s">
        <v>42</v>
      </c>
      <c r="D332" s="2" t="s">
        <v>43</v>
      </c>
      <c r="E332" s="2" t="s">
        <v>44</v>
      </c>
      <c r="F332" s="2" t="s">
        <v>45</v>
      </c>
      <c r="G332" s="2" t="s">
        <v>46</v>
      </c>
      <c r="H332" s="2" t="s">
        <v>47</v>
      </c>
      <c r="I332" s="2" t="s">
        <v>2857</v>
      </c>
      <c r="J332" s="2" t="s">
        <v>12532</v>
      </c>
      <c r="K332" s="2" t="s">
        <v>100</v>
      </c>
      <c r="L332" s="2" t="s">
        <v>101</v>
      </c>
      <c r="M332" s="2" t="s">
        <v>2858</v>
      </c>
      <c r="N332" s="2" t="s">
        <v>2859</v>
      </c>
      <c r="O332">
        <v>1</v>
      </c>
      <c r="P332" s="2" t="s">
        <v>53</v>
      </c>
      <c r="Q332">
        <v>100</v>
      </c>
      <c r="R332">
        <v>0</v>
      </c>
      <c r="S332" s="2" t="s">
        <v>54</v>
      </c>
      <c r="T332" s="2" t="s">
        <v>55</v>
      </c>
      <c r="U332" s="2" t="s">
        <v>147</v>
      </c>
      <c r="V332" s="2"/>
      <c r="W332">
        <v>15000</v>
      </c>
      <c r="X332">
        <v>0</v>
      </c>
      <c r="Y332">
        <v>0</v>
      </c>
      <c r="Z332">
        <v>15000</v>
      </c>
      <c r="AB332" s="2" t="s">
        <v>57</v>
      </c>
      <c r="AC332">
        <v>9000</v>
      </c>
      <c r="AD332">
        <v>6000</v>
      </c>
      <c r="AE332">
        <v>83000</v>
      </c>
      <c r="AF332">
        <v>1245</v>
      </c>
      <c r="AG332" s="2" t="s">
        <v>2857</v>
      </c>
      <c r="AH332" s="2"/>
      <c r="AI332" s="1">
        <v>46179</v>
      </c>
      <c r="AJ332" s="2"/>
      <c r="AK332" s="2" t="s">
        <v>58</v>
      </c>
      <c r="AM332" s="2" t="s">
        <v>59</v>
      </c>
      <c r="AP332" s="2" t="s">
        <v>60</v>
      </c>
      <c r="AQ332" s="2" t="s">
        <v>41</v>
      </c>
      <c r="AR332">
        <v>68000</v>
      </c>
      <c r="AS332" s="2" t="str">
        <f>_xlfn.IFNA(IF(VLOOKUP(all_resi[[#This Row],[No. Waybill]],settle_reconcile[No. Waybill],1,0)="","Recon","Recon"),"-")</f>
        <v>Recon</v>
      </c>
      <c r="AT332" s="2">
        <f>all_resi[[#This Row],[Nilai COD]]-all_resi[[#This Row],[COD Fee]]-all_resi[[#This Row],[Total Biaya Setelah Diskon]]</f>
        <v>75755</v>
      </c>
      <c r="AU332" s="2">
        <f>IF(all_resi[[#This Row],[Waktu Terima]]="","",_xlfn.DAYS(all_resi[[#This Row],[Waktu Terima]],all_resi[[#This Row],[Tanggal Pengiriman]]))</f>
        <v>2</v>
      </c>
    </row>
    <row r="333" spans="1:47" x14ac:dyDescent="0.25">
      <c r="A333" s="2" t="s">
        <v>5897</v>
      </c>
      <c r="B333" s="1">
        <v>46177</v>
      </c>
      <c r="C333" s="2" t="s">
        <v>42</v>
      </c>
      <c r="D333" s="2" t="s">
        <v>43</v>
      </c>
      <c r="E333" s="2" t="s">
        <v>44</v>
      </c>
      <c r="F333" s="2" t="s">
        <v>45</v>
      </c>
      <c r="G333" s="2" t="s">
        <v>46</v>
      </c>
      <c r="H333" s="2" t="s">
        <v>47</v>
      </c>
      <c r="I333" s="2" t="s">
        <v>226</v>
      </c>
      <c r="J333" s="2" t="s">
        <v>12454</v>
      </c>
      <c r="K333" s="2" t="s">
        <v>69</v>
      </c>
      <c r="L333" s="2" t="s">
        <v>227</v>
      </c>
      <c r="M333" s="2" t="s">
        <v>228</v>
      </c>
      <c r="N333" s="2" t="s">
        <v>229</v>
      </c>
      <c r="O333">
        <v>1</v>
      </c>
      <c r="P333" s="2" t="s">
        <v>53</v>
      </c>
      <c r="Q333">
        <v>100</v>
      </c>
      <c r="R333">
        <v>0</v>
      </c>
      <c r="S333" s="2" t="s">
        <v>54</v>
      </c>
      <c r="T333" s="2" t="s">
        <v>55</v>
      </c>
      <c r="U333" s="2" t="s">
        <v>230</v>
      </c>
      <c r="V333" s="2"/>
      <c r="W333">
        <v>58000</v>
      </c>
      <c r="X333">
        <v>0</v>
      </c>
      <c r="Y333">
        <v>0</v>
      </c>
      <c r="Z333">
        <v>58000</v>
      </c>
      <c r="AB333" s="2" t="s">
        <v>57</v>
      </c>
      <c r="AC333">
        <v>23200</v>
      </c>
      <c r="AD333">
        <v>34800</v>
      </c>
      <c r="AE333">
        <v>179000</v>
      </c>
      <c r="AF333">
        <v>2685</v>
      </c>
      <c r="AG333" s="2" t="s">
        <v>226</v>
      </c>
      <c r="AH333" s="2"/>
      <c r="AI333" s="1">
        <v>46184</v>
      </c>
      <c r="AJ333" s="2"/>
      <c r="AK333" s="2" t="s">
        <v>58</v>
      </c>
      <c r="AM333" s="2" t="s">
        <v>59</v>
      </c>
      <c r="AP333" s="2" t="s">
        <v>60</v>
      </c>
      <c r="AQ333" s="2" t="s">
        <v>41</v>
      </c>
      <c r="AR333">
        <v>121000</v>
      </c>
      <c r="AS333" s="2" t="str">
        <f>_xlfn.IFNA(IF(VLOOKUP(all_resi[[#This Row],[No. Waybill]],settle_reconcile[No. Waybill],1,0)="","Recon","Recon"),"-")</f>
        <v>Recon</v>
      </c>
      <c r="AT333" s="2">
        <f>all_resi[[#This Row],[Nilai COD]]-all_resi[[#This Row],[COD Fee]]-all_resi[[#This Row],[Total Biaya Setelah Diskon]]</f>
        <v>141515</v>
      </c>
      <c r="AU333" s="2">
        <f>IF(all_resi[[#This Row],[Waktu Terima]]="","",_xlfn.DAYS(all_resi[[#This Row],[Waktu Terima]],all_resi[[#This Row],[Tanggal Pengiriman]]))</f>
        <v>7</v>
      </c>
    </row>
    <row r="334" spans="1:47" x14ac:dyDescent="0.25">
      <c r="A334" s="2" t="s">
        <v>5898</v>
      </c>
      <c r="B334" s="1">
        <v>46177</v>
      </c>
      <c r="C334" s="2" t="s">
        <v>42</v>
      </c>
      <c r="D334" s="2" t="s">
        <v>43</v>
      </c>
      <c r="E334" s="2" t="s">
        <v>44</v>
      </c>
      <c r="F334" s="2" t="s">
        <v>45</v>
      </c>
      <c r="G334" s="2" t="s">
        <v>46</v>
      </c>
      <c r="H334" s="2" t="s">
        <v>47</v>
      </c>
      <c r="I334" s="2" t="s">
        <v>231</v>
      </c>
      <c r="J334" s="2" t="s">
        <v>12430</v>
      </c>
      <c r="K334" s="2" t="s">
        <v>121</v>
      </c>
      <c r="L334" s="2" t="s">
        <v>232</v>
      </c>
      <c r="M334" s="2" t="s">
        <v>233</v>
      </c>
      <c r="N334" s="2" t="s">
        <v>234</v>
      </c>
      <c r="O334">
        <v>1</v>
      </c>
      <c r="P334" s="2" t="s">
        <v>53</v>
      </c>
      <c r="Q334">
        <v>100</v>
      </c>
      <c r="R334">
        <v>0</v>
      </c>
      <c r="S334" s="2" t="s">
        <v>54</v>
      </c>
      <c r="T334" s="2" t="s">
        <v>55</v>
      </c>
      <c r="U334" s="2" t="s">
        <v>235</v>
      </c>
      <c r="V334" s="2"/>
      <c r="W334">
        <v>108000</v>
      </c>
      <c r="X334">
        <v>0</v>
      </c>
      <c r="Y334">
        <v>0</v>
      </c>
      <c r="Z334">
        <v>108000</v>
      </c>
      <c r="AB334" s="2" t="s">
        <v>57</v>
      </c>
      <c r="AC334">
        <v>43200</v>
      </c>
      <c r="AD334">
        <v>64800</v>
      </c>
      <c r="AE334">
        <v>185000</v>
      </c>
      <c r="AF334">
        <v>2775</v>
      </c>
      <c r="AG334" s="2"/>
      <c r="AH334" s="2"/>
      <c r="AI334" s="1"/>
      <c r="AJ334" s="2"/>
      <c r="AK334" s="2" t="s">
        <v>67</v>
      </c>
      <c r="AM334" s="2" t="s">
        <v>59</v>
      </c>
      <c r="AP334" s="2" t="s">
        <v>60</v>
      </c>
      <c r="AQ334" s="2" t="s">
        <v>41</v>
      </c>
      <c r="AR334">
        <v>77000</v>
      </c>
      <c r="AS334" s="2" t="str">
        <f>_xlfn.IFNA(IF(VLOOKUP(all_resi[[#This Row],[No. Waybill]],settle_reconcile[No. Waybill],1,0)="","Recon","Recon"),"-")</f>
        <v>-</v>
      </c>
      <c r="AT334" s="2">
        <f>all_resi[[#This Row],[Nilai COD]]-all_resi[[#This Row],[COD Fee]]-all_resi[[#This Row],[Total Biaya Setelah Diskon]]</f>
        <v>117425</v>
      </c>
      <c r="AU334" s="2" t="str">
        <f>IF(all_resi[[#This Row],[Waktu Terima]]="","",_xlfn.DAYS(all_resi[[#This Row],[Waktu Terima]],all_resi[[#This Row],[Tanggal Pengiriman]]))</f>
        <v/>
      </c>
    </row>
    <row r="335" spans="1:47" x14ac:dyDescent="0.25">
      <c r="A335" s="2" t="s">
        <v>6571</v>
      </c>
      <c r="B335" s="1">
        <v>46177</v>
      </c>
      <c r="C335" s="2" t="s">
        <v>42</v>
      </c>
      <c r="D335" s="2" t="s">
        <v>43</v>
      </c>
      <c r="E335" s="2" t="s">
        <v>44</v>
      </c>
      <c r="F335" s="2" t="s">
        <v>45</v>
      </c>
      <c r="G335" s="2" t="s">
        <v>46</v>
      </c>
      <c r="H335" s="2" t="s">
        <v>80</v>
      </c>
      <c r="I335" s="2" t="s">
        <v>2550</v>
      </c>
      <c r="J335" s="2" t="s">
        <v>12416</v>
      </c>
      <c r="K335" s="2" t="s">
        <v>183</v>
      </c>
      <c r="L335" s="2" t="s">
        <v>1198</v>
      </c>
      <c r="M335" s="2" t="s">
        <v>2551</v>
      </c>
      <c r="N335" s="2" t="s">
        <v>2552</v>
      </c>
      <c r="O335">
        <v>1</v>
      </c>
      <c r="P335" s="2" t="s">
        <v>53</v>
      </c>
      <c r="Q335">
        <v>100</v>
      </c>
      <c r="R335">
        <v>0</v>
      </c>
      <c r="S335" s="2" t="s">
        <v>54</v>
      </c>
      <c r="T335" s="2" t="s">
        <v>55</v>
      </c>
      <c r="U335" s="2" t="s">
        <v>305</v>
      </c>
      <c r="V335" s="2"/>
      <c r="W335">
        <v>91000</v>
      </c>
      <c r="X335">
        <v>0</v>
      </c>
      <c r="Y335">
        <v>0</v>
      </c>
      <c r="Z335">
        <v>91000</v>
      </c>
      <c r="AB335" s="2" t="s">
        <v>57</v>
      </c>
      <c r="AC335">
        <v>36400</v>
      </c>
      <c r="AD335">
        <v>54600</v>
      </c>
      <c r="AE335">
        <v>171000</v>
      </c>
      <c r="AF335">
        <v>2565</v>
      </c>
      <c r="AG335" s="2" t="s">
        <v>2550</v>
      </c>
      <c r="AH335" s="2"/>
      <c r="AI335" s="1">
        <v>46188</v>
      </c>
      <c r="AJ335" s="2" t="s">
        <v>87</v>
      </c>
      <c r="AK335" s="2" t="s">
        <v>58</v>
      </c>
      <c r="AM335" s="2" t="s">
        <v>59</v>
      </c>
      <c r="AP335" s="2" t="s">
        <v>60</v>
      </c>
      <c r="AQ335" s="2" t="s">
        <v>41</v>
      </c>
      <c r="AR335">
        <v>80000</v>
      </c>
      <c r="AS335" s="2" t="str">
        <f>_xlfn.IFNA(IF(VLOOKUP(all_resi[[#This Row],[No. Waybill]],settle_reconcile[No. Waybill],1,0)="","Recon","Recon"),"-")</f>
        <v>Recon</v>
      </c>
      <c r="AT335" s="2">
        <f>all_resi[[#This Row],[Nilai COD]]-all_resi[[#This Row],[COD Fee]]-all_resi[[#This Row],[Total Biaya Setelah Diskon]]</f>
        <v>113835</v>
      </c>
      <c r="AU335" s="2">
        <f>IF(all_resi[[#This Row],[Waktu Terima]]="","",_xlfn.DAYS(all_resi[[#This Row],[Waktu Terima]],all_resi[[#This Row],[Tanggal Pengiriman]]))</f>
        <v>11</v>
      </c>
    </row>
    <row r="336" spans="1:47" x14ac:dyDescent="0.25">
      <c r="A336" s="2" t="s">
        <v>6544</v>
      </c>
      <c r="B336" s="1">
        <v>46177</v>
      </c>
      <c r="C336" s="2" t="s">
        <v>42</v>
      </c>
      <c r="D336" s="2" t="s">
        <v>43</v>
      </c>
      <c r="E336" s="2" t="s">
        <v>44</v>
      </c>
      <c r="F336" s="2" t="s">
        <v>45</v>
      </c>
      <c r="G336" s="2" t="s">
        <v>46</v>
      </c>
      <c r="H336" s="2" t="s">
        <v>47</v>
      </c>
      <c r="I336" s="2" t="s">
        <v>2469</v>
      </c>
      <c r="J336" s="2" t="s">
        <v>12453</v>
      </c>
      <c r="K336" s="2" t="s">
        <v>171</v>
      </c>
      <c r="L336" s="2" t="s">
        <v>1453</v>
      </c>
      <c r="M336" s="2" t="s">
        <v>2470</v>
      </c>
      <c r="N336" s="2" t="s">
        <v>2471</v>
      </c>
      <c r="O336">
        <v>1</v>
      </c>
      <c r="P336" s="2" t="s">
        <v>53</v>
      </c>
      <c r="Q336">
        <v>100</v>
      </c>
      <c r="R336">
        <v>0</v>
      </c>
      <c r="S336" s="2" t="s">
        <v>54</v>
      </c>
      <c r="T336" s="2" t="s">
        <v>55</v>
      </c>
      <c r="U336" s="2" t="s">
        <v>2472</v>
      </c>
      <c r="V336" s="2"/>
      <c r="W336">
        <v>38000</v>
      </c>
      <c r="X336">
        <v>0</v>
      </c>
      <c r="Y336">
        <v>0</v>
      </c>
      <c r="Z336">
        <v>38000</v>
      </c>
      <c r="AB336" s="2" t="s">
        <v>57</v>
      </c>
      <c r="AC336">
        <v>15200</v>
      </c>
      <c r="AD336">
        <v>22800</v>
      </c>
      <c r="AE336">
        <v>118000</v>
      </c>
      <c r="AF336">
        <v>1770</v>
      </c>
      <c r="AG336" s="2" t="s">
        <v>2469</v>
      </c>
      <c r="AH336" s="2"/>
      <c r="AI336" s="1">
        <v>46181</v>
      </c>
      <c r="AJ336" s="2"/>
      <c r="AK336" s="2" t="s">
        <v>58</v>
      </c>
      <c r="AM336" s="2" t="s">
        <v>59</v>
      </c>
      <c r="AP336" s="2" t="s">
        <v>60</v>
      </c>
      <c r="AQ336" s="2" t="s">
        <v>41</v>
      </c>
      <c r="AR336">
        <v>80000</v>
      </c>
      <c r="AS336" s="2" t="str">
        <f>_xlfn.IFNA(IF(VLOOKUP(all_resi[[#This Row],[No. Waybill]],settle_reconcile[No. Waybill],1,0)="","Recon","Recon"),"-")</f>
        <v>Recon</v>
      </c>
      <c r="AT336" s="2">
        <f>all_resi[[#This Row],[Nilai COD]]-all_resi[[#This Row],[COD Fee]]-all_resi[[#This Row],[Total Biaya Setelah Diskon]]</f>
        <v>93430</v>
      </c>
      <c r="AU336" s="2">
        <f>IF(all_resi[[#This Row],[Waktu Terima]]="","",_xlfn.DAYS(all_resi[[#This Row],[Waktu Terima]],all_resi[[#This Row],[Tanggal Pengiriman]]))</f>
        <v>4</v>
      </c>
    </row>
    <row r="337" spans="1:47" x14ac:dyDescent="0.25">
      <c r="A337" s="2" t="s">
        <v>6888</v>
      </c>
      <c r="B337" s="1">
        <v>46177</v>
      </c>
      <c r="C337" s="2" t="s">
        <v>42</v>
      </c>
      <c r="D337" s="2" t="s">
        <v>43</v>
      </c>
      <c r="E337" s="2" t="s">
        <v>44</v>
      </c>
      <c r="F337" s="2" t="s">
        <v>45</v>
      </c>
      <c r="G337" s="2" t="s">
        <v>46</v>
      </c>
      <c r="H337" s="2" t="s">
        <v>47</v>
      </c>
      <c r="I337" s="2" t="s">
        <v>3460</v>
      </c>
      <c r="J337" s="2" t="s">
        <v>12411</v>
      </c>
      <c r="K337" s="2" t="s">
        <v>183</v>
      </c>
      <c r="L337" s="2" t="s">
        <v>337</v>
      </c>
      <c r="M337" s="2" t="s">
        <v>3461</v>
      </c>
      <c r="N337" s="2" t="s">
        <v>3462</v>
      </c>
      <c r="O337">
        <v>1</v>
      </c>
      <c r="P337" s="2" t="s">
        <v>53</v>
      </c>
      <c r="Q337">
        <v>100</v>
      </c>
      <c r="R337">
        <v>0</v>
      </c>
      <c r="S337" s="2" t="s">
        <v>54</v>
      </c>
      <c r="T337" s="2" t="s">
        <v>55</v>
      </c>
      <c r="U337" s="2" t="s">
        <v>698</v>
      </c>
      <c r="V337" s="2"/>
      <c r="W337">
        <v>85000</v>
      </c>
      <c r="X337">
        <v>0</v>
      </c>
      <c r="Y337">
        <v>0</v>
      </c>
      <c r="Z337">
        <v>85000</v>
      </c>
      <c r="AB337" s="2" t="s">
        <v>57</v>
      </c>
      <c r="AC337">
        <v>34000</v>
      </c>
      <c r="AD337">
        <v>51000</v>
      </c>
      <c r="AE337">
        <v>206000</v>
      </c>
      <c r="AF337">
        <v>3090</v>
      </c>
      <c r="AG337" s="2" t="s">
        <v>7592</v>
      </c>
      <c r="AH337" s="2"/>
      <c r="AI337" s="1">
        <v>46190</v>
      </c>
      <c r="AJ337" s="2"/>
      <c r="AK337" s="2" t="s">
        <v>67</v>
      </c>
      <c r="AM337" s="2" t="s">
        <v>59</v>
      </c>
      <c r="AP337" s="2" t="s">
        <v>60</v>
      </c>
      <c r="AQ337" s="2" t="s">
        <v>41</v>
      </c>
      <c r="AR337">
        <v>121000</v>
      </c>
      <c r="AS337" s="2" t="str">
        <f>_xlfn.IFNA(IF(VLOOKUP(all_resi[[#This Row],[No. Waybill]],settle_reconcile[No. Waybill],1,0)="","Recon","Recon"),"-")</f>
        <v>-</v>
      </c>
      <c r="AT337" s="2">
        <f>all_resi[[#This Row],[Nilai COD]]-all_resi[[#This Row],[COD Fee]]-all_resi[[#This Row],[Total Biaya Setelah Diskon]]</f>
        <v>151910</v>
      </c>
      <c r="AU337" s="2">
        <f>IF(all_resi[[#This Row],[Waktu Terima]]="","",_xlfn.DAYS(all_resi[[#This Row],[Waktu Terima]],all_resi[[#This Row],[Tanggal Pengiriman]]))</f>
        <v>13</v>
      </c>
    </row>
    <row r="338" spans="1:47" x14ac:dyDescent="0.25">
      <c r="A338" s="2" t="s">
        <v>6542</v>
      </c>
      <c r="B338" s="1">
        <v>46177</v>
      </c>
      <c r="C338" s="2" t="s">
        <v>42</v>
      </c>
      <c r="D338" s="2" t="s">
        <v>43</v>
      </c>
      <c r="E338" s="2" t="s">
        <v>44</v>
      </c>
      <c r="F338" s="2" t="s">
        <v>45</v>
      </c>
      <c r="G338" s="2" t="s">
        <v>46</v>
      </c>
      <c r="H338" s="2" t="s">
        <v>47</v>
      </c>
      <c r="I338" s="2" t="s">
        <v>2465</v>
      </c>
      <c r="J338" s="2" t="s">
        <v>12445</v>
      </c>
      <c r="K338" s="2" t="s">
        <v>116</v>
      </c>
      <c r="L338" s="2" t="s">
        <v>617</v>
      </c>
      <c r="M338" s="2" t="s">
        <v>1646</v>
      </c>
      <c r="N338" s="2" t="s">
        <v>2466</v>
      </c>
      <c r="O338">
        <v>1</v>
      </c>
      <c r="P338" s="2" t="s">
        <v>53</v>
      </c>
      <c r="Q338">
        <v>100</v>
      </c>
      <c r="R338">
        <v>0</v>
      </c>
      <c r="S338" s="2" t="s">
        <v>54</v>
      </c>
      <c r="T338" s="2" t="s">
        <v>55</v>
      </c>
      <c r="U338" s="2" t="s">
        <v>1797</v>
      </c>
      <c r="V338" s="2"/>
      <c r="W338">
        <v>15000</v>
      </c>
      <c r="X338">
        <v>0</v>
      </c>
      <c r="Y338">
        <v>0</v>
      </c>
      <c r="Z338">
        <v>15000</v>
      </c>
      <c r="AB338" s="2" t="s">
        <v>57</v>
      </c>
      <c r="AC338">
        <v>9000</v>
      </c>
      <c r="AD338">
        <v>6000</v>
      </c>
      <c r="AE338">
        <v>107000</v>
      </c>
      <c r="AF338">
        <v>1605</v>
      </c>
      <c r="AG338" s="2" t="s">
        <v>2465</v>
      </c>
      <c r="AH338" s="2"/>
      <c r="AI338" s="1">
        <v>46179</v>
      </c>
      <c r="AJ338" s="2"/>
      <c r="AK338" s="2" t="s">
        <v>58</v>
      </c>
      <c r="AM338" s="2" t="s">
        <v>59</v>
      </c>
      <c r="AP338" s="2" t="s">
        <v>60</v>
      </c>
      <c r="AQ338" s="2" t="s">
        <v>41</v>
      </c>
      <c r="AR338">
        <v>92000</v>
      </c>
      <c r="AS338" s="2" t="str">
        <f>_xlfn.IFNA(IF(VLOOKUP(all_resi[[#This Row],[No. Waybill]],settle_reconcile[No. Waybill],1,0)="","Recon","Recon"),"-")</f>
        <v>Recon</v>
      </c>
      <c r="AT338" s="2">
        <f>all_resi[[#This Row],[Nilai COD]]-all_resi[[#This Row],[COD Fee]]-all_resi[[#This Row],[Total Biaya Setelah Diskon]]</f>
        <v>99395</v>
      </c>
      <c r="AU338" s="2">
        <f>IF(all_resi[[#This Row],[Waktu Terima]]="","",_xlfn.DAYS(all_resi[[#This Row],[Waktu Terima]],all_resi[[#This Row],[Tanggal Pengiriman]]))</f>
        <v>2</v>
      </c>
    </row>
    <row r="339" spans="1:47" x14ac:dyDescent="0.25">
      <c r="A339" s="2" t="s">
        <v>5871</v>
      </c>
      <c r="B339" s="1">
        <v>46177</v>
      </c>
      <c r="C339" s="2" t="s">
        <v>42</v>
      </c>
      <c r="D339" s="2" t="s">
        <v>43</v>
      </c>
      <c r="E339" s="2" t="s">
        <v>44</v>
      </c>
      <c r="F339" s="2" t="s">
        <v>45</v>
      </c>
      <c r="G339" s="2" t="s">
        <v>46</v>
      </c>
      <c r="H339" s="2" t="s">
        <v>80</v>
      </c>
      <c r="I339" s="2" t="s">
        <v>88</v>
      </c>
      <c r="J339" s="2" t="s">
        <v>12481</v>
      </c>
      <c r="K339" s="2" t="s">
        <v>69</v>
      </c>
      <c r="L339" s="2" t="s">
        <v>89</v>
      </c>
      <c r="M339" s="2" t="s">
        <v>90</v>
      </c>
      <c r="N339" s="2" t="s">
        <v>91</v>
      </c>
      <c r="O339">
        <v>1</v>
      </c>
      <c r="P339" s="2" t="s">
        <v>53</v>
      </c>
      <c r="Q339">
        <v>100</v>
      </c>
      <c r="R339">
        <v>0</v>
      </c>
      <c r="S339" s="2" t="s">
        <v>54</v>
      </c>
      <c r="T339" s="2" t="s">
        <v>55</v>
      </c>
      <c r="U339" s="2" t="s">
        <v>92</v>
      </c>
      <c r="V339" s="2"/>
      <c r="W339">
        <v>62000</v>
      </c>
      <c r="X339">
        <v>0</v>
      </c>
      <c r="Y339">
        <v>0</v>
      </c>
      <c r="Z339">
        <v>62000</v>
      </c>
      <c r="AB339" s="2" t="s">
        <v>57</v>
      </c>
      <c r="AC339">
        <v>24800</v>
      </c>
      <c r="AD339">
        <v>37200</v>
      </c>
      <c r="AE339">
        <v>163000</v>
      </c>
      <c r="AF339">
        <v>2445</v>
      </c>
      <c r="AG339" s="2" t="s">
        <v>88</v>
      </c>
      <c r="AH339" s="2"/>
      <c r="AI339" s="1">
        <v>46183</v>
      </c>
      <c r="AJ339" s="2" t="s">
        <v>87</v>
      </c>
      <c r="AK339" s="2" t="s">
        <v>58</v>
      </c>
      <c r="AM339" s="2" t="s">
        <v>59</v>
      </c>
      <c r="AP339" s="2" t="s">
        <v>60</v>
      </c>
      <c r="AQ339" s="2" t="s">
        <v>41</v>
      </c>
      <c r="AR339">
        <v>101000</v>
      </c>
      <c r="AS339" s="2" t="str">
        <f>_xlfn.IFNA(IF(VLOOKUP(all_resi[[#This Row],[No. Waybill]],settle_reconcile[No. Waybill],1,0)="","Recon","Recon"),"-")</f>
        <v>Recon</v>
      </c>
      <c r="AT339" s="2">
        <f>all_resi[[#This Row],[Nilai COD]]-all_resi[[#This Row],[COD Fee]]-all_resi[[#This Row],[Total Biaya Setelah Diskon]]</f>
        <v>123355</v>
      </c>
      <c r="AU339" s="2">
        <f>IF(all_resi[[#This Row],[Waktu Terima]]="","",_xlfn.DAYS(all_resi[[#This Row],[Waktu Terima]],all_resi[[#This Row],[Tanggal Pengiriman]]))</f>
        <v>6</v>
      </c>
    </row>
    <row r="340" spans="1:47" x14ac:dyDescent="0.25">
      <c r="A340" s="2" t="s">
        <v>5867</v>
      </c>
      <c r="B340" s="1">
        <v>46177</v>
      </c>
      <c r="C340" s="2" t="s">
        <v>42</v>
      </c>
      <c r="D340" s="2" t="s">
        <v>43</v>
      </c>
      <c r="E340" s="2" t="s">
        <v>44</v>
      </c>
      <c r="F340" s="2" t="s">
        <v>45</v>
      </c>
      <c r="G340" s="2" t="s">
        <v>46</v>
      </c>
      <c r="H340" s="2" t="s">
        <v>47</v>
      </c>
      <c r="I340" s="2" t="s">
        <v>61</v>
      </c>
      <c r="J340" s="2" t="s">
        <v>12412</v>
      </c>
      <c r="K340" s="2" t="s">
        <v>62</v>
      </c>
      <c r="L340" s="2" t="s">
        <v>63</v>
      </c>
      <c r="M340" s="2" t="s">
        <v>64</v>
      </c>
      <c r="N340" s="2" t="s">
        <v>65</v>
      </c>
      <c r="O340">
        <v>1</v>
      </c>
      <c r="P340" s="2" t="s">
        <v>53</v>
      </c>
      <c r="Q340">
        <v>100</v>
      </c>
      <c r="R340">
        <v>0</v>
      </c>
      <c r="S340" s="2" t="s">
        <v>54</v>
      </c>
      <c r="T340" s="2" t="s">
        <v>55</v>
      </c>
      <c r="U340" s="2" t="s">
        <v>66</v>
      </c>
      <c r="V340" s="2"/>
      <c r="W340">
        <v>133000</v>
      </c>
      <c r="X340">
        <v>0</v>
      </c>
      <c r="Y340">
        <v>0</v>
      </c>
      <c r="Z340">
        <v>133000</v>
      </c>
      <c r="AB340" s="2" t="s">
        <v>57</v>
      </c>
      <c r="AC340">
        <v>53200</v>
      </c>
      <c r="AD340">
        <v>79800</v>
      </c>
      <c r="AE340">
        <v>243000</v>
      </c>
      <c r="AF340">
        <v>3645</v>
      </c>
      <c r="AG340" s="2" t="s">
        <v>353</v>
      </c>
      <c r="AH340" s="2" t="s">
        <v>149</v>
      </c>
      <c r="AI340" s="1">
        <v>46198</v>
      </c>
      <c r="AJ340" s="2"/>
      <c r="AK340" s="2" t="s">
        <v>67</v>
      </c>
      <c r="AM340" s="2" t="s">
        <v>59</v>
      </c>
      <c r="AP340" s="2" t="s">
        <v>60</v>
      </c>
      <c r="AQ340" s="2" t="s">
        <v>41</v>
      </c>
      <c r="AR340">
        <v>110000</v>
      </c>
      <c r="AS340" s="2" t="str">
        <f>_xlfn.IFNA(IF(VLOOKUP(all_resi[[#This Row],[No. Waybill]],settle_reconcile[No. Waybill],1,0)="","Recon","Recon"),"-")</f>
        <v>-</v>
      </c>
      <c r="AT340" s="2">
        <f>all_resi[[#This Row],[Nilai COD]]-all_resi[[#This Row],[COD Fee]]-all_resi[[#This Row],[Total Biaya Setelah Diskon]]</f>
        <v>159555</v>
      </c>
      <c r="AU340" s="2">
        <f>IF(all_resi[[#This Row],[Waktu Terima]]="","",_xlfn.DAYS(all_resi[[#This Row],[Waktu Terima]],all_resi[[#This Row],[Tanggal Pengiriman]]))</f>
        <v>21</v>
      </c>
    </row>
    <row r="341" spans="1:47" x14ac:dyDescent="0.25">
      <c r="A341" s="2" t="s">
        <v>6502</v>
      </c>
      <c r="B341" s="1">
        <v>46177</v>
      </c>
      <c r="C341" s="2" t="s">
        <v>42</v>
      </c>
      <c r="D341" s="2" t="s">
        <v>43</v>
      </c>
      <c r="E341" s="2" t="s">
        <v>44</v>
      </c>
      <c r="F341" s="2" t="s">
        <v>45</v>
      </c>
      <c r="G341" s="2" t="s">
        <v>46</v>
      </c>
      <c r="H341" s="2" t="s">
        <v>47</v>
      </c>
      <c r="I341" s="2" t="s">
        <v>2351</v>
      </c>
      <c r="J341" s="2" t="s">
        <v>12442</v>
      </c>
      <c r="K341" s="2" t="s">
        <v>126</v>
      </c>
      <c r="L341" s="2" t="s">
        <v>741</v>
      </c>
      <c r="M341" s="2" t="s">
        <v>1052</v>
      </c>
      <c r="N341" s="2" t="s">
        <v>2352</v>
      </c>
      <c r="O341">
        <v>1</v>
      </c>
      <c r="P341" s="2" t="s">
        <v>53</v>
      </c>
      <c r="Q341">
        <v>100</v>
      </c>
      <c r="R341">
        <v>0</v>
      </c>
      <c r="S341" s="2" t="s">
        <v>54</v>
      </c>
      <c r="T341" s="2" t="s">
        <v>55</v>
      </c>
      <c r="U341" s="2" t="s">
        <v>225</v>
      </c>
      <c r="V341" s="2"/>
      <c r="W341">
        <v>74000</v>
      </c>
      <c r="X341">
        <v>0</v>
      </c>
      <c r="Y341">
        <v>0</v>
      </c>
      <c r="Z341">
        <v>74000</v>
      </c>
      <c r="AB341" s="2" t="s">
        <v>57</v>
      </c>
      <c r="AC341">
        <v>29600</v>
      </c>
      <c r="AD341">
        <v>44400</v>
      </c>
      <c r="AE341">
        <v>190000</v>
      </c>
      <c r="AF341">
        <v>2850</v>
      </c>
      <c r="AG341" s="2" t="s">
        <v>517</v>
      </c>
      <c r="AH341" s="2" t="s">
        <v>149</v>
      </c>
      <c r="AI341" s="1">
        <v>46198</v>
      </c>
      <c r="AJ341" s="2"/>
      <c r="AK341" s="2" t="s">
        <v>67</v>
      </c>
      <c r="AM341" s="2" t="s">
        <v>59</v>
      </c>
      <c r="AP341" s="2" t="s">
        <v>60</v>
      </c>
      <c r="AQ341" s="2" t="s">
        <v>41</v>
      </c>
      <c r="AR341">
        <v>116000</v>
      </c>
      <c r="AS341" s="2" t="str">
        <f>_xlfn.IFNA(IF(VLOOKUP(all_resi[[#This Row],[No. Waybill]],settle_reconcile[No. Waybill],1,0)="","Recon","Recon"),"-")</f>
        <v>-</v>
      </c>
      <c r="AT341" s="2">
        <f>all_resi[[#This Row],[Nilai COD]]-all_resi[[#This Row],[COD Fee]]-all_resi[[#This Row],[Total Biaya Setelah Diskon]]</f>
        <v>142750</v>
      </c>
      <c r="AU341" s="2">
        <f>IF(all_resi[[#This Row],[Waktu Terima]]="","",_xlfn.DAYS(all_resi[[#This Row],[Waktu Terima]],all_resi[[#This Row],[Tanggal Pengiriman]]))</f>
        <v>21</v>
      </c>
    </row>
    <row r="342" spans="1:47" x14ac:dyDescent="0.25">
      <c r="A342" s="2" t="s">
        <v>6492</v>
      </c>
      <c r="B342" s="1">
        <v>46177</v>
      </c>
      <c r="C342" s="2" t="s">
        <v>42</v>
      </c>
      <c r="D342" s="2" t="s">
        <v>43</v>
      </c>
      <c r="E342" s="2" t="s">
        <v>44</v>
      </c>
      <c r="F342" s="2" t="s">
        <v>45</v>
      </c>
      <c r="G342" s="2" t="s">
        <v>46</v>
      </c>
      <c r="H342" s="2" t="s">
        <v>47</v>
      </c>
      <c r="I342" s="2" t="s">
        <v>2321</v>
      </c>
      <c r="J342" s="2" t="s">
        <v>12392</v>
      </c>
      <c r="K342" s="2" t="s">
        <v>377</v>
      </c>
      <c r="L342" s="2" t="s">
        <v>414</v>
      </c>
      <c r="M342" s="2" t="s">
        <v>2322</v>
      </c>
      <c r="N342" s="2" t="s">
        <v>2323</v>
      </c>
      <c r="O342">
        <v>1</v>
      </c>
      <c r="P342" s="2" t="s">
        <v>53</v>
      </c>
      <c r="Q342">
        <v>100</v>
      </c>
      <c r="R342">
        <v>0</v>
      </c>
      <c r="S342" s="2" t="s">
        <v>54</v>
      </c>
      <c r="T342" s="2" t="s">
        <v>55</v>
      </c>
      <c r="U342" s="2" t="s">
        <v>534</v>
      </c>
      <c r="V342" s="2"/>
      <c r="W342">
        <v>61000</v>
      </c>
      <c r="X342">
        <v>0</v>
      </c>
      <c r="Y342">
        <v>0</v>
      </c>
      <c r="Z342">
        <v>61000</v>
      </c>
      <c r="AB342" s="2" t="s">
        <v>57</v>
      </c>
      <c r="AC342">
        <v>24400</v>
      </c>
      <c r="AD342">
        <v>36600</v>
      </c>
      <c r="AE342">
        <v>140000</v>
      </c>
      <c r="AF342">
        <v>2100</v>
      </c>
      <c r="AG342" s="2" t="s">
        <v>2321</v>
      </c>
      <c r="AH342" s="2"/>
      <c r="AI342" s="1">
        <v>46182</v>
      </c>
      <c r="AJ342" s="2"/>
      <c r="AK342" s="2" t="s">
        <v>58</v>
      </c>
      <c r="AM342" s="2" t="s">
        <v>59</v>
      </c>
      <c r="AP342" s="2" t="s">
        <v>60</v>
      </c>
      <c r="AQ342" s="2" t="s">
        <v>41</v>
      </c>
      <c r="AR342">
        <v>79000</v>
      </c>
      <c r="AS342" s="2" t="str">
        <f>_xlfn.IFNA(IF(VLOOKUP(all_resi[[#This Row],[No. Waybill]],settle_reconcile[No. Waybill],1,0)="","Recon","Recon"),"-")</f>
        <v>Recon</v>
      </c>
      <c r="AT342" s="2">
        <f>all_resi[[#This Row],[Nilai COD]]-all_resi[[#This Row],[COD Fee]]-all_resi[[#This Row],[Total Biaya Setelah Diskon]]</f>
        <v>101300</v>
      </c>
      <c r="AU342" s="2">
        <f>IF(all_resi[[#This Row],[Waktu Terima]]="","",_xlfn.DAYS(all_resi[[#This Row],[Waktu Terima]],all_resi[[#This Row],[Tanggal Pengiriman]]))</f>
        <v>5</v>
      </c>
    </row>
    <row r="343" spans="1:47" x14ac:dyDescent="0.25">
      <c r="A343" s="2" t="s">
        <v>6490</v>
      </c>
      <c r="B343" s="1">
        <v>46177</v>
      </c>
      <c r="C343" s="2" t="s">
        <v>42</v>
      </c>
      <c r="D343" s="2" t="s">
        <v>43</v>
      </c>
      <c r="E343" s="2" t="s">
        <v>44</v>
      </c>
      <c r="F343" s="2" t="s">
        <v>45</v>
      </c>
      <c r="G343" s="2" t="s">
        <v>46</v>
      </c>
      <c r="H343" s="2" t="s">
        <v>47</v>
      </c>
      <c r="I343" s="2" t="s">
        <v>2315</v>
      </c>
      <c r="J343" s="2" t="s">
        <v>12436</v>
      </c>
      <c r="K343" s="2" t="s">
        <v>69</v>
      </c>
      <c r="L343" s="2" t="s">
        <v>1472</v>
      </c>
      <c r="M343" s="2" t="s">
        <v>2316</v>
      </c>
      <c r="N343" s="2" t="s">
        <v>2317</v>
      </c>
      <c r="O343">
        <v>1</v>
      </c>
      <c r="P343" s="2" t="s">
        <v>53</v>
      </c>
      <c r="Q343">
        <v>100</v>
      </c>
      <c r="R343">
        <v>0</v>
      </c>
      <c r="S343" s="2" t="s">
        <v>54</v>
      </c>
      <c r="T343" s="2" t="s">
        <v>55</v>
      </c>
      <c r="U343" s="2" t="s">
        <v>764</v>
      </c>
      <c r="V343" s="2"/>
      <c r="W343">
        <v>63000</v>
      </c>
      <c r="X343">
        <v>0</v>
      </c>
      <c r="Y343">
        <v>0</v>
      </c>
      <c r="Z343">
        <v>63000</v>
      </c>
      <c r="AB343" s="2" t="s">
        <v>57</v>
      </c>
      <c r="AC343">
        <v>25200</v>
      </c>
      <c r="AD343">
        <v>37800</v>
      </c>
      <c r="AE343">
        <v>116000</v>
      </c>
      <c r="AF343">
        <v>1740</v>
      </c>
      <c r="AG343" s="2" t="s">
        <v>2315</v>
      </c>
      <c r="AH343" s="2"/>
      <c r="AI343" s="1">
        <v>46183</v>
      </c>
      <c r="AJ343" s="2"/>
      <c r="AK343" s="2" t="s">
        <v>58</v>
      </c>
      <c r="AM343" s="2" t="s">
        <v>59</v>
      </c>
      <c r="AP343" s="2" t="s">
        <v>60</v>
      </c>
      <c r="AQ343" s="2" t="s">
        <v>41</v>
      </c>
      <c r="AR343">
        <v>53000</v>
      </c>
      <c r="AS343" s="2" t="str">
        <f>_xlfn.IFNA(IF(VLOOKUP(all_resi[[#This Row],[No. Waybill]],settle_reconcile[No. Waybill],1,0)="","Recon","Recon"),"-")</f>
        <v>Recon</v>
      </c>
      <c r="AT343" s="2">
        <f>all_resi[[#This Row],[Nilai COD]]-all_resi[[#This Row],[COD Fee]]-all_resi[[#This Row],[Total Biaya Setelah Diskon]]</f>
        <v>76460</v>
      </c>
      <c r="AU343" s="2">
        <f>IF(all_resi[[#This Row],[Waktu Terima]]="","",_xlfn.DAYS(all_resi[[#This Row],[Waktu Terima]],all_resi[[#This Row],[Tanggal Pengiriman]]))</f>
        <v>6</v>
      </c>
    </row>
    <row r="344" spans="1:47" x14ac:dyDescent="0.25">
      <c r="A344" s="2" t="s">
        <v>6500</v>
      </c>
      <c r="B344" s="1">
        <v>46177</v>
      </c>
      <c r="C344" s="2" t="s">
        <v>42</v>
      </c>
      <c r="D344" s="2" t="s">
        <v>43</v>
      </c>
      <c r="E344" s="2" t="s">
        <v>44</v>
      </c>
      <c r="F344" s="2" t="s">
        <v>45</v>
      </c>
      <c r="G344" s="2" t="s">
        <v>46</v>
      </c>
      <c r="H344" s="2" t="s">
        <v>47</v>
      </c>
      <c r="I344" s="2" t="s">
        <v>2345</v>
      </c>
      <c r="J344" s="2" t="s">
        <v>12438</v>
      </c>
      <c r="K344" s="2" t="s">
        <v>121</v>
      </c>
      <c r="L344" s="2" t="s">
        <v>761</v>
      </c>
      <c r="M344" s="2" t="s">
        <v>2346</v>
      </c>
      <c r="N344" s="2" t="s">
        <v>2347</v>
      </c>
      <c r="O344">
        <v>1</v>
      </c>
      <c r="P344" s="2" t="s">
        <v>53</v>
      </c>
      <c r="Q344">
        <v>100</v>
      </c>
      <c r="R344">
        <v>0</v>
      </c>
      <c r="S344" s="2" t="s">
        <v>54</v>
      </c>
      <c r="T344" s="2" t="s">
        <v>55</v>
      </c>
      <c r="U344" s="2" t="s">
        <v>1622</v>
      </c>
      <c r="V344" s="2"/>
      <c r="W344">
        <v>85000</v>
      </c>
      <c r="X344">
        <v>0</v>
      </c>
      <c r="Y344">
        <v>0</v>
      </c>
      <c r="Z344">
        <v>85000</v>
      </c>
      <c r="AB344" s="2" t="s">
        <v>57</v>
      </c>
      <c r="AC344">
        <v>34000</v>
      </c>
      <c r="AD344">
        <v>51000</v>
      </c>
      <c r="AE344">
        <v>276000</v>
      </c>
      <c r="AF344">
        <v>4140</v>
      </c>
      <c r="AG344" s="2" t="s">
        <v>517</v>
      </c>
      <c r="AH344" s="2" t="s">
        <v>149</v>
      </c>
      <c r="AI344" s="1">
        <v>46201</v>
      </c>
      <c r="AJ344" s="2"/>
      <c r="AK344" s="2" t="s">
        <v>67</v>
      </c>
      <c r="AM344" s="2" t="s">
        <v>59</v>
      </c>
      <c r="AP344" s="2" t="s">
        <v>60</v>
      </c>
      <c r="AQ344" s="2" t="s">
        <v>41</v>
      </c>
      <c r="AR344">
        <v>191000</v>
      </c>
      <c r="AS344" s="2" t="str">
        <f>_xlfn.IFNA(IF(VLOOKUP(all_resi[[#This Row],[No. Waybill]],settle_reconcile[No. Waybill],1,0)="","Recon","Recon"),"-")</f>
        <v>-</v>
      </c>
      <c r="AT344" s="2">
        <f>all_resi[[#This Row],[Nilai COD]]-all_resi[[#This Row],[COD Fee]]-all_resi[[#This Row],[Total Biaya Setelah Diskon]]</f>
        <v>220860</v>
      </c>
      <c r="AU344" s="2">
        <f>IF(all_resi[[#This Row],[Waktu Terima]]="","",_xlfn.DAYS(all_resi[[#This Row],[Waktu Terima]],all_resi[[#This Row],[Tanggal Pengiriman]]))</f>
        <v>24</v>
      </c>
    </row>
    <row r="345" spans="1:47" x14ac:dyDescent="0.25">
      <c r="A345" s="2" t="s">
        <v>6017</v>
      </c>
      <c r="B345" s="1">
        <v>46177</v>
      </c>
      <c r="C345" s="2" t="s">
        <v>42</v>
      </c>
      <c r="D345" s="2" t="s">
        <v>43</v>
      </c>
      <c r="E345" s="2" t="s">
        <v>44</v>
      </c>
      <c r="F345" s="2" t="s">
        <v>45</v>
      </c>
      <c r="G345" s="2" t="s">
        <v>46</v>
      </c>
      <c r="H345" s="2" t="s">
        <v>47</v>
      </c>
      <c r="I345" s="2" t="s">
        <v>725</v>
      </c>
      <c r="J345" s="2" t="s">
        <v>12529</v>
      </c>
      <c r="K345" s="2" t="s">
        <v>156</v>
      </c>
      <c r="L345" s="2" t="s">
        <v>726</v>
      </c>
      <c r="M345" s="2" t="s">
        <v>727</v>
      </c>
      <c r="N345" s="2" t="s">
        <v>728</v>
      </c>
      <c r="O345">
        <v>1</v>
      </c>
      <c r="P345" s="2" t="s">
        <v>53</v>
      </c>
      <c r="Q345">
        <v>100</v>
      </c>
      <c r="R345">
        <v>0</v>
      </c>
      <c r="S345" s="2" t="s">
        <v>54</v>
      </c>
      <c r="T345" s="2" t="s">
        <v>55</v>
      </c>
      <c r="U345" s="2" t="s">
        <v>323</v>
      </c>
      <c r="V345" s="2"/>
      <c r="W345">
        <v>84000</v>
      </c>
      <c r="X345">
        <v>0</v>
      </c>
      <c r="Y345">
        <v>0</v>
      </c>
      <c r="Z345">
        <v>84000</v>
      </c>
      <c r="AB345" s="2" t="s">
        <v>57</v>
      </c>
      <c r="AC345">
        <v>33600</v>
      </c>
      <c r="AD345">
        <v>50400</v>
      </c>
      <c r="AE345">
        <v>178000</v>
      </c>
      <c r="AF345">
        <v>2670</v>
      </c>
      <c r="AG345" s="2" t="s">
        <v>43</v>
      </c>
      <c r="AH345" s="2"/>
      <c r="AI345" s="1">
        <v>46212</v>
      </c>
      <c r="AJ345" s="2"/>
      <c r="AK345" s="2" t="s">
        <v>67</v>
      </c>
      <c r="AM345" s="2" t="s">
        <v>59</v>
      </c>
      <c r="AP345" s="2" t="s">
        <v>60</v>
      </c>
      <c r="AQ345" s="2" t="s">
        <v>41</v>
      </c>
      <c r="AR345">
        <v>94000</v>
      </c>
      <c r="AS345" s="2" t="str">
        <f>_xlfn.IFNA(IF(VLOOKUP(all_resi[[#This Row],[No. Waybill]],settle_reconcile[No. Waybill],1,0)="","Recon","Recon"),"-")</f>
        <v>-</v>
      </c>
      <c r="AT345" s="2">
        <f>all_resi[[#This Row],[Nilai COD]]-all_resi[[#This Row],[COD Fee]]-all_resi[[#This Row],[Total Biaya Setelah Diskon]]</f>
        <v>124930</v>
      </c>
      <c r="AU345" s="2">
        <f>IF(all_resi[[#This Row],[Waktu Terima]]="","",_xlfn.DAYS(all_resi[[#This Row],[Waktu Terima]],all_resi[[#This Row],[Tanggal Pengiriman]]))</f>
        <v>35</v>
      </c>
    </row>
    <row r="346" spans="1:47" x14ac:dyDescent="0.25">
      <c r="A346" s="2" t="s">
        <v>6057</v>
      </c>
      <c r="B346" s="1">
        <v>46177</v>
      </c>
      <c r="C346" s="2" t="s">
        <v>42</v>
      </c>
      <c r="D346" s="2" t="s">
        <v>43</v>
      </c>
      <c r="E346" s="2" t="s">
        <v>44</v>
      </c>
      <c r="F346" s="2" t="s">
        <v>45</v>
      </c>
      <c r="G346" s="2" t="s">
        <v>46</v>
      </c>
      <c r="H346" s="2" t="s">
        <v>47</v>
      </c>
      <c r="I346" s="2" t="s">
        <v>874</v>
      </c>
      <c r="J346" s="2" t="s">
        <v>12499</v>
      </c>
      <c r="K346" s="2" t="s">
        <v>106</v>
      </c>
      <c r="L346" s="2" t="s">
        <v>107</v>
      </c>
      <c r="M346" s="2" t="s">
        <v>875</v>
      </c>
      <c r="N346" s="2" t="s">
        <v>876</v>
      </c>
      <c r="O346">
        <v>1</v>
      </c>
      <c r="P346" s="2" t="s">
        <v>53</v>
      </c>
      <c r="Q346">
        <v>100</v>
      </c>
      <c r="R346">
        <v>0</v>
      </c>
      <c r="S346" s="2" t="s">
        <v>54</v>
      </c>
      <c r="T346" s="2" t="s">
        <v>55</v>
      </c>
      <c r="U346" s="2" t="s">
        <v>877</v>
      </c>
      <c r="V346" s="2"/>
      <c r="W346">
        <v>61000</v>
      </c>
      <c r="X346">
        <v>0</v>
      </c>
      <c r="Y346">
        <v>0</v>
      </c>
      <c r="Z346">
        <v>61000</v>
      </c>
      <c r="AB346" s="2" t="s">
        <v>57</v>
      </c>
      <c r="AC346">
        <v>24400</v>
      </c>
      <c r="AD346">
        <v>36600</v>
      </c>
      <c r="AE346">
        <v>200000</v>
      </c>
      <c r="AF346">
        <v>3000</v>
      </c>
      <c r="AG346" s="2" t="s">
        <v>874</v>
      </c>
      <c r="AH346" s="2"/>
      <c r="AI346" s="1">
        <v>46182</v>
      </c>
      <c r="AJ346" s="2"/>
      <c r="AK346" s="2" t="s">
        <v>58</v>
      </c>
      <c r="AM346" s="2" t="s">
        <v>59</v>
      </c>
      <c r="AP346" s="2" t="s">
        <v>60</v>
      </c>
      <c r="AQ346" s="2" t="s">
        <v>41</v>
      </c>
      <c r="AR346">
        <v>139000</v>
      </c>
      <c r="AS346" s="2" t="str">
        <f>_xlfn.IFNA(IF(VLOOKUP(all_resi[[#This Row],[No. Waybill]],settle_reconcile[No. Waybill],1,0)="","Recon","Recon"),"-")</f>
        <v>Recon</v>
      </c>
      <c r="AT346" s="2">
        <f>all_resi[[#This Row],[Nilai COD]]-all_resi[[#This Row],[COD Fee]]-all_resi[[#This Row],[Total Biaya Setelah Diskon]]</f>
        <v>160400</v>
      </c>
      <c r="AU346" s="2">
        <f>IF(all_resi[[#This Row],[Waktu Terima]]="","",_xlfn.DAYS(all_resi[[#This Row],[Waktu Terima]],all_resi[[#This Row],[Tanggal Pengiriman]]))</f>
        <v>5</v>
      </c>
    </row>
    <row r="347" spans="1:47" x14ac:dyDescent="0.25">
      <c r="A347" s="2" t="s">
        <v>5868</v>
      </c>
      <c r="B347" s="1">
        <v>46177</v>
      </c>
      <c r="C347" s="2" t="s">
        <v>42</v>
      </c>
      <c r="D347" s="2" t="s">
        <v>43</v>
      </c>
      <c r="E347" s="2" t="s">
        <v>44</v>
      </c>
      <c r="F347" s="2" t="s">
        <v>45</v>
      </c>
      <c r="G347" s="2" t="s">
        <v>46</v>
      </c>
      <c r="H347" s="2" t="s">
        <v>47</v>
      </c>
      <c r="I347" s="2" t="s">
        <v>68</v>
      </c>
      <c r="J347" s="2" t="s">
        <v>12407</v>
      </c>
      <c r="K347" s="2" t="s">
        <v>69</v>
      </c>
      <c r="L347" s="2" t="s">
        <v>70</v>
      </c>
      <c r="M347" s="2" t="s">
        <v>71</v>
      </c>
      <c r="N347" s="2" t="s">
        <v>72</v>
      </c>
      <c r="O347">
        <v>1</v>
      </c>
      <c r="P347" s="2" t="s">
        <v>53</v>
      </c>
      <c r="Q347">
        <v>100</v>
      </c>
      <c r="R347">
        <v>0</v>
      </c>
      <c r="S347" s="2" t="s">
        <v>54</v>
      </c>
      <c r="T347" s="2" t="s">
        <v>55</v>
      </c>
      <c r="U347" s="2" t="s">
        <v>73</v>
      </c>
      <c r="V347" s="2"/>
      <c r="W347">
        <v>62000</v>
      </c>
      <c r="X347">
        <v>0</v>
      </c>
      <c r="Y347">
        <v>0</v>
      </c>
      <c r="Z347">
        <v>62000</v>
      </c>
      <c r="AB347" s="2" t="s">
        <v>57</v>
      </c>
      <c r="AC347">
        <v>24800</v>
      </c>
      <c r="AD347">
        <v>37200</v>
      </c>
      <c r="AE347">
        <v>149000</v>
      </c>
      <c r="AF347">
        <v>2235</v>
      </c>
      <c r="AG347" s="2" t="s">
        <v>11423</v>
      </c>
      <c r="AH347" s="2" t="s">
        <v>149</v>
      </c>
      <c r="AI347" s="1">
        <v>46194</v>
      </c>
      <c r="AJ347" s="2"/>
      <c r="AK347" s="2" t="s">
        <v>67</v>
      </c>
      <c r="AM347" s="2" t="s">
        <v>59</v>
      </c>
      <c r="AP347" s="2" t="s">
        <v>60</v>
      </c>
      <c r="AQ347" s="2" t="s">
        <v>41</v>
      </c>
      <c r="AR347">
        <v>87000</v>
      </c>
      <c r="AS347" s="2" t="str">
        <f>_xlfn.IFNA(IF(VLOOKUP(all_resi[[#This Row],[No. Waybill]],settle_reconcile[No. Waybill],1,0)="","Recon","Recon"),"-")</f>
        <v>-</v>
      </c>
      <c r="AT347" s="2">
        <f>all_resi[[#This Row],[Nilai COD]]-all_resi[[#This Row],[COD Fee]]-all_resi[[#This Row],[Total Biaya Setelah Diskon]]</f>
        <v>109565</v>
      </c>
      <c r="AU347" s="2">
        <f>IF(all_resi[[#This Row],[Waktu Terima]]="","",_xlfn.DAYS(all_resi[[#This Row],[Waktu Terima]],all_resi[[#This Row],[Tanggal Pengiriman]]))</f>
        <v>17</v>
      </c>
    </row>
    <row r="348" spans="1:47" x14ac:dyDescent="0.25">
      <c r="A348" s="2" t="s">
        <v>5869</v>
      </c>
      <c r="B348" s="1">
        <v>46177</v>
      </c>
      <c r="C348" s="2" t="s">
        <v>42</v>
      </c>
      <c r="D348" s="2" t="s">
        <v>43</v>
      </c>
      <c r="E348" s="2" t="s">
        <v>44</v>
      </c>
      <c r="F348" s="2" t="s">
        <v>45</v>
      </c>
      <c r="G348" s="2" t="s">
        <v>46</v>
      </c>
      <c r="H348" s="2" t="s">
        <v>47</v>
      </c>
      <c r="I348" s="2" t="s">
        <v>74</v>
      </c>
      <c r="J348" s="2" t="s">
        <v>12406</v>
      </c>
      <c r="K348" s="2" t="s">
        <v>75</v>
      </c>
      <c r="L348" s="2" t="s">
        <v>76</v>
      </c>
      <c r="M348" s="2" t="s">
        <v>77</v>
      </c>
      <c r="N348" s="2" t="s">
        <v>78</v>
      </c>
      <c r="O348">
        <v>1</v>
      </c>
      <c r="P348" s="2" t="s">
        <v>53</v>
      </c>
      <c r="Q348">
        <v>100</v>
      </c>
      <c r="R348">
        <v>0</v>
      </c>
      <c r="S348" s="2" t="s">
        <v>54</v>
      </c>
      <c r="T348" s="2" t="s">
        <v>55</v>
      </c>
      <c r="U348" s="2" t="s">
        <v>79</v>
      </c>
      <c r="V348" s="2"/>
      <c r="W348">
        <v>53000</v>
      </c>
      <c r="X348">
        <v>0</v>
      </c>
      <c r="Y348">
        <v>0</v>
      </c>
      <c r="Z348">
        <v>53000</v>
      </c>
      <c r="AB348" s="2" t="s">
        <v>57</v>
      </c>
      <c r="AC348">
        <v>21200</v>
      </c>
      <c r="AD348">
        <v>31800</v>
      </c>
      <c r="AE348">
        <v>147000</v>
      </c>
      <c r="AF348">
        <v>2205</v>
      </c>
      <c r="AG348" s="2" t="s">
        <v>74</v>
      </c>
      <c r="AH348" s="2"/>
      <c r="AI348" s="1">
        <v>46180</v>
      </c>
      <c r="AJ348" s="2"/>
      <c r="AK348" s="2" t="s">
        <v>58</v>
      </c>
      <c r="AM348" s="2" t="s">
        <v>59</v>
      </c>
      <c r="AP348" s="2" t="s">
        <v>60</v>
      </c>
      <c r="AQ348" s="2" t="s">
        <v>41</v>
      </c>
      <c r="AR348">
        <v>94000</v>
      </c>
      <c r="AS348" s="2" t="str">
        <f>_xlfn.IFNA(IF(VLOOKUP(all_resi[[#This Row],[No. Waybill]],settle_reconcile[No. Waybill],1,0)="","Recon","Recon"),"-")</f>
        <v>Recon</v>
      </c>
      <c r="AT348" s="2">
        <f>all_resi[[#This Row],[Nilai COD]]-all_resi[[#This Row],[COD Fee]]-all_resi[[#This Row],[Total Biaya Setelah Diskon]]</f>
        <v>112995</v>
      </c>
      <c r="AU348" s="2">
        <f>IF(all_resi[[#This Row],[Waktu Terima]]="","",_xlfn.DAYS(all_resi[[#This Row],[Waktu Terima]],all_resi[[#This Row],[Tanggal Pengiriman]]))</f>
        <v>3</v>
      </c>
    </row>
    <row r="349" spans="1:47" x14ac:dyDescent="0.25">
      <c r="A349" s="2" t="s">
        <v>6524</v>
      </c>
      <c r="B349" s="1">
        <v>46177</v>
      </c>
      <c r="C349" s="2" t="s">
        <v>42</v>
      </c>
      <c r="D349" s="2" t="s">
        <v>43</v>
      </c>
      <c r="E349" s="2" t="s">
        <v>44</v>
      </c>
      <c r="F349" s="2" t="s">
        <v>45</v>
      </c>
      <c r="G349" s="2" t="s">
        <v>46</v>
      </c>
      <c r="H349" s="2" t="s">
        <v>47</v>
      </c>
      <c r="I349" s="2" t="s">
        <v>2413</v>
      </c>
      <c r="J349" s="2" t="s">
        <v>12458</v>
      </c>
      <c r="K349" s="2" t="s">
        <v>171</v>
      </c>
      <c r="L349" s="2" t="s">
        <v>401</v>
      </c>
      <c r="M349" s="2" t="s">
        <v>2414</v>
      </c>
      <c r="N349" s="2" t="s">
        <v>2415</v>
      </c>
      <c r="O349">
        <v>1</v>
      </c>
      <c r="P349" s="2" t="s">
        <v>53</v>
      </c>
      <c r="Q349">
        <v>100</v>
      </c>
      <c r="R349">
        <v>0</v>
      </c>
      <c r="S349" s="2" t="s">
        <v>54</v>
      </c>
      <c r="T349" s="2" t="s">
        <v>55</v>
      </c>
      <c r="U349" s="2" t="s">
        <v>764</v>
      </c>
      <c r="V349" s="2"/>
      <c r="W349">
        <v>30000</v>
      </c>
      <c r="X349">
        <v>0</v>
      </c>
      <c r="Y349">
        <v>0</v>
      </c>
      <c r="Z349">
        <v>30000</v>
      </c>
      <c r="AB349" s="2" t="s">
        <v>57</v>
      </c>
      <c r="AC349">
        <v>12000</v>
      </c>
      <c r="AD349">
        <v>18000</v>
      </c>
      <c r="AE349">
        <v>74500</v>
      </c>
      <c r="AF349">
        <v>1117.5</v>
      </c>
      <c r="AG349" s="2" t="s">
        <v>2413</v>
      </c>
      <c r="AH349" s="2"/>
      <c r="AI349" s="1">
        <v>46183</v>
      </c>
      <c r="AJ349" s="2"/>
      <c r="AK349" s="2" t="s">
        <v>58</v>
      </c>
      <c r="AM349" s="2" t="s">
        <v>59</v>
      </c>
      <c r="AP349" s="2" t="s">
        <v>60</v>
      </c>
      <c r="AQ349" s="2" t="s">
        <v>41</v>
      </c>
      <c r="AR349">
        <v>44500</v>
      </c>
      <c r="AS349" s="2" t="str">
        <f>_xlfn.IFNA(IF(VLOOKUP(all_resi[[#This Row],[No. Waybill]],settle_reconcile[No. Waybill],1,0)="","Recon","Recon"),"-")</f>
        <v>Recon</v>
      </c>
      <c r="AT349" s="2">
        <f>all_resi[[#This Row],[Nilai COD]]-all_resi[[#This Row],[COD Fee]]-all_resi[[#This Row],[Total Biaya Setelah Diskon]]</f>
        <v>55382.5</v>
      </c>
      <c r="AU349" s="2">
        <f>IF(all_resi[[#This Row],[Waktu Terima]]="","",_xlfn.DAYS(all_resi[[#This Row],[Waktu Terima]],all_resi[[#This Row],[Tanggal Pengiriman]]))</f>
        <v>6</v>
      </c>
    </row>
    <row r="350" spans="1:47" x14ac:dyDescent="0.25">
      <c r="A350" s="2" t="s">
        <v>6525</v>
      </c>
      <c r="B350" s="1">
        <v>46177</v>
      </c>
      <c r="C350" s="2" t="s">
        <v>42</v>
      </c>
      <c r="D350" s="2" t="s">
        <v>43</v>
      </c>
      <c r="E350" s="2" t="s">
        <v>44</v>
      </c>
      <c r="F350" s="2" t="s">
        <v>45</v>
      </c>
      <c r="G350" s="2" t="s">
        <v>46</v>
      </c>
      <c r="H350" s="2" t="s">
        <v>47</v>
      </c>
      <c r="I350" s="2" t="s">
        <v>2416</v>
      </c>
      <c r="J350" s="2" t="s">
        <v>12455</v>
      </c>
      <c r="K350" s="2" t="s">
        <v>156</v>
      </c>
      <c r="L350" s="2" t="s">
        <v>282</v>
      </c>
      <c r="M350" s="2" t="s">
        <v>2417</v>
      </c>
      <c r="N350" s="2" t="s">
        <v>2418</v>
      </c>
      <c r="O350">
        <v>1</v>
      </c>
      <c r="P350" s="2" t="s">
        <v>53</v>
      </c>
      <c r="Q350">
        <v>100</v>
      </c>
      <c r="R350">
        <v>0</v>
      </c>
      <c r="S350" s="2" t="s">
        <v>54</v>
      </c>
      <c r="T350" s="2" t="s">
        <v>55</v>
      </c>
      <c r="U350" s="2" t="s">
        <v>386</v>
      </c>
      <c r="V350" s="2"/>
      <c r="W350">
        <v>85000</v>
      </c>
      <c r="X350">
        <v>0</v>
      </c>
      <c r="Y350">
        <v>0</v>
      </c>
      <c r="Z350">
        <v>85000</v>
      </c>
      <c r="AB350" s="2" t="s">
        <v>57</v>
      </c>
      <c r="AC350">
        <v>34000</v>
      </c>
      <c r="AD350">
        <v>51000</v>
      </c>
      <c r="AE350">
        <v>218000</v>
      </c>
      <c r="AF350">
        <v>3270</v>
      </c>
      <c r="AG350" s="2"/>
      <c r="AH350" s="2"/>
      <c r="AI350" s="1"/>
      <c r="AJ350" s="2"/>
      <c r="AK350" s="2" t="s">
        <v>67</v>
      </c>
      <c r="AM350" s="2" t="s">
        <v>59</v>
      </c>
      <c r="AP350" s="2" t="s">
        <v>60</v>
      </c>
      <c r="AQ350" s="2" t="s">
        <v>41</v>
      </c>
      <c r="AR350">
        <v>133000</v>
      </c>
      <c r="AS350" s="2" t="str">
        <f>_xlfn.IFNA(IF(VLOOKUP(all_resi[[#This Row],[No. Waybill]],settle_reconcile[No. Waybill],1,0)="","Recon","Recon"),"-")</f>
        <v>-</v>
      </c>
      <c r="AT350" s="2">
        <f>all_resi[[#This Row],[Nilai COD]]-all_resi[[#This Row],[COD Fee]]-all_resi[[#This Row],[Total Biaya Setelah Diskon]]</f>
        <v>163730</v>
      </c>
      <c r="AU350" s="2" t="str">
        <f>IF(all_resi[[#This Row],[Waktu Terima]]="","",_xlfn.DAYS(all_resi[[#This Row],[Waktu Terima]],all_resi[[#This Row],[Tanggal Pengiriman]]))</f>
        <v/>
      </c>
    </row>
    <row r="351" spans="1:47" x14ac:dyDescent="0.25">
      <c r="A351" s="2" t="s">
        <v>6526</v>
      </c>
      <c r="B351" s="1">
        <v>46177</v>
      </c>
      <c r="C351" s="2" t="s">
        <v>42</v>
      </c>
      <c r="D351" s="2" t="s">
        <v>43</v>
      </c>
      <c r="E351" s="2" t="s">
        <v>44</v>
      </c>
      <c r="F351" s="2" t="s">
        <v>45</v>
      </c>
      <c r="G351" s="2" t="s">
        <v>46</v>
      </c>
      <c r="H351" s="2" t="s">
        <v>80</v>
      </c>
      <c r="I351" s="2" t="s">
        <v>2419</v>
      </c>
      <c r="J351" s="2" t="s">
        <v>12456</v>
      </c>
      <c r="K351" s="2" t="s">
        <v>171</v>
      </c>
      <c r="L351" s="2" t="s">
        <v>401</v>
      </c>
      <c r="M351" s="2" t="s">
        <v>443</v>
      </c>
      <c r="N351" s="2" t="s">
        <v>2420</v>
      </c>
      <c r="O351">
        <v>1</v>
      </c>
      <c r="P351" s="2" t="s">
        <v>53</v>
      </c>
      <c r="Q351">
        <v>100</v>
      </c>
      <c r="R351">
        <v>0</v>
      </c>
      <c r="S351" s="2" t="s">
        <v>54</v>
      </c>
      <c r="T351" s="2" t="s">
        <v>55</v>
      </c>
      <c r="U351" s="2" t="s">
        <v>305</v>
      </c>
      <c r="V351" s="2"/>
      <c r="W351">
        <v>30000</v>
      </c>
      <c r="X351">
        <v>0</v>
      </c>
      <c r="Y351">
        <v>0</v>
      </c>
      <c r="Z351">
        <v>30000</v>
      </c>
      <c r="AB351" s="2" t="s">
        <v>57</v>
      </c>
      <c r="AC351">
        <v>12000</v>
      </c>
      <c r="AD351">
        <v>18000</v>
      </c>
      <c r="AE351">
        <v>97000</v>
      </c>
      <c r="AF351">
        <v>1455</v>
      </c>
      <c r="AG351" s="2" t="s">
        <v>2419</v>
      </c>
      <c r="AH351" s="2"/>
      <c r="AI351" s="1">
        <v>46181</v>
      </c>
      <c r="AJ351" s="2" t="s">
        <v>87</v>
      </c>
      <c r="AK351" s="2" t="s">
        <v>58</v>
      </c>
      <c r="AM351" s="2" t="s">
        <v>59</v>
      </c>
      <c r="AP351" s="2" t="s">
        <v>60</v>
      </c>
      <c r="AQ351" s="2" t="s">
        <v>41</v>
      </c>
      <c r="AR351">
        <v>67000</v>
      </c>
      <c r="AS351" s="2" t="str">
        <f>_xlfn.IFNA(IF(VLOOKUP(all_resi[[#This Row],[No. Waybill]],settle_reconcile[No. Waybill],1,0)="","Recon","Recon"),"-")</f>
        <v>Recon</v>
      </c>
      <c r="AT351" s="2">
        <f>all_resi[[#This Row],[Nilai COD]]-all_resi[[#This Row],[COD Fee]]-all_resi[[#This Row],[Total Biaya Setelah Diskon]]</f>
        <v>77545</v>
      </c>
      <c r="AU351" s="2">
        <f>IF(all_resi[[#This Row],[Waktu Terima]]="","",_xlfn.DAYS(all_resi[[#This Row],[Waktu Terima]],all_resi[[#This Row],[Tanggal Pengiriman]]))</f>
        <v>4</v>
      </c>
    </row>
    <row r="352" spans="1:47" x14ac:dyDescent="0.25">
      <c r="A352" s="2" t="s">
        <v>6532</v>
      </c>
      <c r="B352" s="1">
        <v>46177</v>
      </c>
      <c r="C352" s="2" t="s">
        <v>42</v>
      </c>
      <c r="D352" s="2" t="s">
        <v>43</v>
      </c>
      <c r="E352" s="2" t="s">
        <v>44</v>
      </c>
      <c r="F352" s="2" t="s">
        <v>45</v>
      </c>
      <c r="G352" s="2" t="s">
        <v>46</v>
      </c>
      <c r="H352" s="2" t="s">
        <v>47</v>
      </c>
      <c r="I352" s="2" t="s">
        <v>2439</v>
      </c>
      <c r="J352" s="2" t="s">
        <v>12463</v>
      </c>
      <c r="K352" s="2" t="s">
        <v>183</v>
      </c>
      <c r="L352" s="2" t="s">
        <v>838</v>
      </c>
      <c r="M352" s="2" t="s">
        <v>2440</v>
      </c>
      <c r="N352" s="2" t="s">
        <v>2441</v>
      </c>
      <c r="O352">
        <v>1</v>
      </c>
      <c r="P352" s="2" t="s">
        <v>53</v>
      </c>
      <c r="Q352">
        <v>100</v>
      </c>
      <c r="R352">
        <v>0</v>
      </c>
      <c r="S352" s="2" t="s">
        <v>54</v>
      </c>
      <c r="T352" s="2" t="s">
        <v>55</v>
      </c>
      <c r="U352" s="2" t="s">
        <v>207</v>
      </c>
      <c r="V352" s="2"/>
      <c r="W352">
        <v>91000</v>
      </c>
      <c r="X352">
        <v>0</v>
      </c>
      <c r="Y352">
        <v>0</v>
      </c>
      <c r="Z352">
        <v>91000</v>
      </c>
      <c r="AB352" s="2" t="s">
        <v>57</v>
      </c>
      <c r="AC352">
        <v>36400</v>
      </c>
      <c r="AD352">
        <v>54600</v>
      </c>
      <c r="AE352">
        <v>192000</v>
      </c>
      <c r="AF352">
        <v>2880</v>
      </c>
      <c r="AG352" s="2" t="s">
        <v>256</v>
      </c>
      <c r="AH352" s="2"/>
      <c r="AI352" s="1">
        <v>46181</v>
      </c>
      <c r="AJ352" s="2"/>
      <c r="AK352" s="2" t="s">
        <v>58</v>
      </c>
      <c r="AM352" s="2" t="s">
        <v>59</v>
      </c>
      <c r="AP352" s="2" t="s">
        <v>60</v>
      </c>
      <c r="AQ352" s="2" t="s">
        <v>41</v>
      </c>
      <c r="AR352">
        <v>101000</v>
      </c>
      <c r="AS352" s="2" t="str">
        <f>_xlfn.IFNA(IF(VLOOKUP(all_resi[[#This Row],[No. Waybill]],settle_reconcile[No. Waybill],1,0)="","Recon","Recon"),"-")</f>
        <v>Recon</v>
      </c>
      <c r="AT352" s="2">
        <f>all_resi[[#This Row],[Nilai COD]]-all_resi[[#This Row],[COD Fee]]-all_resi[[#This Row],[Total Biaya Setelah Diskon]]</f>
        <v>134520</v>
      </c>
      <c r="AU352" s="2">
        <f>IF(all_resi[[#This Row],[Waktu Terima]]="","",_xlfn.DAYS(all_resi[[#This Row],[Waktu Terima]],all_resi[[#This Row],[Tanggal Pengiriman]]))</f>
        <v>4</v>
      </c>
    </row>
    <row r="353" spans="1:47" x14ac:dyDescent="0.25">
      <c r="A353" s="2" t="s">
        <v>6523</v>
      </c>
      <c r="B353" s="1">
        <v>46177</v>
      </c>
      <c r="C353" s="2" t="s">
        <v>42</v>
      </c>
      <c r="D353" s="2" t="s">
        <v>43</v>
      </c>
      <c r="E353" s="2" t="s">
        <v>44</v>
      </c>
      <c r="F353" s="2" t="s">
        <v>45</v>
      </c>
      <c r="G353" s="2" t="s">
        <v>46</v>
      </c>
      <c r="H353" s="2" t="s">
        <v>80</v>
      </c>
      <c r="I353" s="2" t="s">
        <v>2409</v>
      </c>
      <c r="J353" s="2" t="s">
        <v>12429</v>
      </c>
      <c r="K353" s="2" t="s">
        <v>132</v>
      </c>
      <c r="L353" s="2" t="s">
        <v>2410</v>
      </c>
      <c r="M353" s="2" t="s">
        <v>2411</v>
      </c>
      <c r="N353" s="2" t="s">
        <v>2412</v>
      </c>
      <c r="O353">
        <v>1</v>
      </c>
      <c r="P353" s="2" t="s">
        <v>53</v>
      </c>
      <c r="Q353">
        <v>100</v>
      </c>
      <c r="R353">
        <v>0</v>
      </c>
      <c r="S353" s="2" t="s">
        <v>54</v>
      </c>
      <c r="T353" s="2" t="s">
        <v>55</v>
      </c>
      <c r="U353" s="2" t="s">
        <v>86</v>
      </c>
      <c r="V353" s="2"/>
      <c r="W353">
        <v>45000</v>
      </c>
      <c r="X353">
        <v>0</v>
      </c>
      <c r="Y353">
        <v>0</v>
      </c>
      <c r="Z353">
        <v>45000</v>
      </c>
      <c r="AB353" s="2" t="s">
        <v>57</v>
      </c>
      <c r="AC353">
        <v>18000</v>
      </c>
      <c r="AD353">
        <v>27000</v>
      </c>
      <c r="AE353">
        <v>106000</v>
      </c>
      <c r="AF353">
        <v>1590</v>
      </c>
      <c r="AG353" s="2" t="s">
        <v>10708</v>
      </c>
      <c r="AH353" s="2" t="s">
        <v>149</v>
      </c>
      <c r="AI353" s="1">
        <v>46192</v>
      </c>
      <c r="AJ353" s="2" t="s">
        <v>87</v>
      </c>
      <c r="AK353" s="2" t="s">
        <v>67</v>
      </c>
      <c r="AM353" s="2" t="s">
        <v>59</v>
      </c>
      <c r="AP353" s="2" t="s">
        <v>60</v>
      </c>
      <c r="AQ353" s="2" t="s">
        <v>41</v>
      </c>
      <c r="AR353">
        <v>61000</v>
      </c>
      <c r="AS353" s="2" t="str">
        <f>_xlfn.IFNA(IF(VLOOKUP(all_resi[[#This Row],[No. Waybill]],settle_reconcile[No. Waybill],1,0)="","Recon","Recon"),"-")</f>
        <v>-</v>
      </c>
      <c r="AT353" s="2">
        <f>all_resi[[#This Row],[Nilai COD]]-all_resi[[#This Row],[COD Fee]]-all_resi[[#This Row],[Total Biaya Setelah Diskon]]</f>
        <v>77410</v>
      </c>
      <c r="AU353" s="2">
        <f>IF(all_resi[[#This Row],[Waktu Terima]]="","",_xlfn.DAYS(all_resi[[#This Row],[Waktu Terima]],all_resi[[#This Row],[Tanggal Pengiriman]]))</f>
        <v>15</v>
      </c>
    </row>
    <row r="354" spans="1:47" x14ac:dyDescent="0.25">
      <c r="A354" s="2" t="s">
        <v>6048</v>
      </c>
      <c r="B354" s="1">
        <v>46177</v>
      </c>
      <c r="C354" s="2" t="s">
        <v>42</v>
      </c>
      <c r="D354" s="2" t="s">
        <v>43</v>
      </c>
      <c r="E354" s="2" t="s">
        <v>44</v>
      </c>
      <c r="F354" s="2" t="s">
        <v>45</v>
      </c>
      <c r="G354" s="2" t="s">
        <v>46</v>
      </c>
      <c r="H354" s="2" t="s">
        <v>47</v>
      </c>
      <c r="I354" s="2" t="s">
        <v>841</v>
      </c>
      <c r="J354" s="2" t="s">
        <v>12491</v>
      </c>
      <c r="K354" s="2" t="s">
        <v>106</v>
      </c>
      <c r="L354" s="2" t="s">
        <v>842</v>
      </c>
      <c r="M354" s="2" t="s">
        <v>843</v>
      </c>
      <c r="N354" s="2" t="s">
        <v>844</v>
      </c>
      <c r="O354">
        <v>1</v>
      </c>
      <c r="P354" s="2" t="s">
        <v>53</v>
      </c>
      <c r="Q354">
        <v>100</v>
      </c>
      <c r="R354">
        <v>0</v>
      </c>
      <c r="S354" s="2" t="s">
        <v>54</v>
      </c>
      <c r="T354" s="2" t="s">
        <v>55</v>
      </c>
      <c r="U354" s="2" t="s">
        <v>250</v>
      </c>
      <c r="V354" s="2"/>
      <c r="W354">
        <v>53000</v>
      </c>
      <c r="X354">
        <v>0</v>
      </c>
      <c r="Y354">
        <v>0</v>
      </c>
      <c r="Z354">
        <v>53000</v>
      </c>
      <c r="AB354" s="2" t="s">
        <v>57</v>
      </c>
      <c r="AC354">
        <v>21200</v>
      </c>
      <c r="AD354">
        <v>31800</v>
      </c>
      <c r="AE354">
        <v>121400</v>
      </c>
      <c r="AF354">
        <v>1821</v>
      </c>
      <c r="AG354" s="2" t="s">
        <v>10706</v>
      </c>
      <c r="AH354" s="2" t="s">
        <v>149</v>
      </c>
      <c r="AI354" s="1">
        <v>46190</v>
      </c>
      <c r="AJ354" s="2"/>
      <c r="AK354" s="2" t="s">
        <v>67</v>
      </c>
      <c r="AM354" s="2" t="s">
        <v>59</v>
      </c>
      <c r="AP354" s="2" t="s">
        <v>60</v>
      </c>
      <c r="AQ354" s="2" t="s">
        <v>41</v>
      </c>
      <c r="AR354">
        <v>68400</v>
      </c>
      <c r="AS354" s="2" t="str">
        <f>_xlfn.IFNA(IF(VLOOKUP(all_resi[[#This Row],[No. Waybill]],settle_reconcile[No. Waybill],1,0)="","Recon","Recon"),"-")</f>
        <v>-</v>
      </c>
      <c r="AT354" s="2">
        <f>all_resi[[#This Row],[Nilai COD]]-all_resi[[#This Row],[COD Fee]]-all_resi[[#This Row],[Total Biaya Setelah Diskon]]</f>
        <v>87779</v>
      </c>
      <c r="AU354" s="2">
        <f>IF(all_resi[[#This Row],[Waktu Terima]]="","",_xlfn.DAYS(all_resi[[#This Row],[Waktu Terima]],all_resi[[#This Row],[Tanggal Pengiriman]]))</f>
        <v>13</v>
      </c>
    </row>
    <row r="355" spans="1:47" x14ac:dyDescent="0.25">
      <c r="A355" s="2" t="s">
        <v>6538</v>
      </c>
      <c r="B355" s="1">
        <v>46177</v>
      </c>
      <c r="C355" s="2" t="s">
        <v>42</v>
      </c>
      <c r="D355" s="2" t="s">
        <v>43</v>
      </c>
      <c r="E355" s="2" t="s">
        <v>44</v>
      </c>
      <c r="F355" s="2" t="s">
        <v>45</v>
      </c>
      <c r="G355" s="2" t="s">
        <v>46</v>
      </c>
      <c r="H355" s="2" t="s">
        <v>80</v>
      </c>
      <c r="I355" s="2" t="s">
        <v>2454</v>
      </c>
      <c r="J355" s="2" t="s">
        <v>12448</v>
      </c>
      <c r="K355" s="2" t="s">
        <v>171</v>
      </c>
      <c r="L355" s="2" t="s">
        <v>349</v>
      </c>
      <c r="M355" s="2" t="s">
        <v>350</v>
      </c>
      <c r="N355" s="2" t="s">
        <v>2455</v>
      </c>
      <c r="O355">
        <v>1</v>
      </c>
      <c r="P355" s="2" t="s">
        <v>53</v>
      </c>
      <c r="Q355">
        <v>100</v>
      </c>
      <c r="R355">
        <v>0</v>
      </c>
      <c r="S355" s="2" t="s">
        <v>54</v>
      </c>
      <c r="T355" s="2" t="s">
        <v>55</v>
      </c>
      <c r="U355" s="2" t="s">
        <v>92</v>
      </c>
      <c r="V355" s="2"/>
      <c r="W355">
        <v>38000</v>
      </c>
      <c r="X355">
        <v>0</v>
      </c>
      <c r="Y355">
        <v>0</v>
      </c>
      <c r="Z355">
        <v>38000</v>
      </c>
      <c r="AB355" s="2" t="s">
        <v>57</v>
      </c>
      <c r="AC355">
        <v>15200</v>
      </c>
      <c r="AD355">
        <v>22800</v>
      </c>
      <c r="AE355">
        <v>125000</v>
      </c>
      <c r="AF355">
        <v>1875</v>
      </c>
      <c r="AG355" s="2" t="s">
        <v>2454</v>
      </c>
      <c r="AH355" s="2"/>
      <c r="AI355" s="1">
        <v>46181</v>
      </c>
      <c r="AJ355" s="2" t="s">
        <v>87</v>
      </c>
      <c r="AK355" s="2" t="s">
        <v>58</v>
      </c>
      <c r="AM355" s="2" t="s">
        <v>59</v>
      </c>
      <c r="AP355" s="2" t="s">
        <v>60</v>
      </c>
      <c r="AQ355" s="2" t="s">
        <v>41</v>
      </c>
      <c r="AR355">
        <v>87000</v>
      </c>
      <c r="AS355" s="2" t="str">
        <f>_xlfn.IFNA(IF(VLOOKUP(all_resi[[#This Row],[No. Waybill]],settle_reconcile[No. Waybill],1,0)="","Recon","Recon"),"-")</f>
        <v>Recon</v>
      </c>
      <c r="AT355" s="2">
        <f>all_resi[[#This Row],[Nilai COD]]-all_resi[[#This Row],[COD Fee]]-all_resi[[#This Row],[Total Biaya Setelah Diskon]]</f>
        <v>100325</v>
      </c>
      <c r="AU355" s="2">
        <f>IF(all_resi[[#This Row],[Waktu Terima]]="","",_xlfn.DAYS(all_resi[[#This Row],[Waktu Terima]],all_resi[[#This Row],[Tanggal Pengiriman]]))</f>
        <v>4</v>
      </c>
    </row>
    <row r="356" spans="1:47" x14ac:dyDescent="0.25">
      <c r="A356" s="2" t="s">
        <v>6027</v>
      </c>
      <c r="B356" s="1">
        <v>46177</v>
      </c>
      <c r="C356" s="2" t="s">
        <v>42</v>
      </c>
      <c r="D356" s="2" t="s">
        <v>43</v>
      </c>
      <c r="E356" s="2" t="s">
        <v>44</v>
      </c>
      <c r="F356" s="2" t="s">
        <v>45</v>
      </c>
      <c r="G356" s="2" t="s">
        <v>46</v>
      </c>
      <c r="H356" s="2" t="s">
        <v>47</v>
      </c>
      <c r="I356" s="2" t="s">
        <v>760</v>
      </c>
      <c r="J356" s="2" t="s">
        <v>12471</v>
      </c>
      <c r="K356" s="2" t="s">
        <v>121</v>
      </c>
      <c r="L356" s="2" t="s">
        <v>761</v>
      </c>
      <c r="M356" s="2" t="s">
        <v>762</v>
      </c>
      <c r="N356" s="2" t="s">
        <v>763</v>
      </c>
      <c r="O356">
        <v>1</v>
      </c>
      <c r="P356" s="2" t="s">
        <v>53</v>
      </c>
      <c r="Q356">
        <v>100</v>
      </c>
      <c r="R356">
        <v>0</v>
      </c>
      <c r="S356" s="2" t="s">
        <v>54</v>
      </c>
      <c r="T356" s="2" t="s">
        <v>55</v>
      </c>
      <c r="U356" s="2" t="s">
        <v>764</v>
      </c>
      <c r="V356" s="2"/>
      <c r="W356">
        <v>85000</v>
      </c>
      <c r="X356">
        <v>0</v>
      </c>
      <c r="Y356">
        <v>0</v>
      </c>
      <c r="Z356">
        <v>85000</v>
      </c>
      <c r="AB356" s="2" t="s">
        <v>57</v>
      </c>
      <c r="AC356">
        <v>34000</v>
      </c>
      <c r="AD356">
        <v>51000</v>
      </c>
      <c r="AE356">
        <v>162000</v>
      </c>
      <c r="AF356">
        <v>2430</v>
      </c>
      <c r="AG356" s="2" t="s">
        <v>760</v>
      </c>
      <c r="AH356" s="2"/>
      <c r="AI356" s="1">
        <v>46186</v>
      </c>
      <c r="AJ356" s="2"/>
      <c r="AK356" s="2" t="s">
        <v>58</v>
      </c>
      <c r="AM356" s="2" t="s">
        <v>59</v>
      </c>
      <c r="AP356" s="2" t="s">
        <v>60</v>
      </c>
      <c r="AQ356" s="2" t="s">
        <v>41</v>
      </c>
      <c r="AR356">
        <v>77000</v>
      </c>
      <c r="AS356" s="2" t="str">
        <f>_xlfn.IFNA(IF(VLOOKUP(all_resi[[#This Row],[No. Waybill]],settle_reconcile[No. Waybill],1,0)="","Recon","Recon"),"-")</f>
        <v>Recon</v>
      </c>
      <c r="AT356" s="2">
        <f>all_resi[[#This Row],[Nilai COD]]-all_resi[[#This Row],[COD Fee]]-all_resi[[#This Row],[Total Biaya Setelah Diskon]]</f>
        <v>108570</v>
      </c>
      <c r="AU356" s="2">
        <f>IF(all_resi[[#This Row],[Waktu Terima]]="","",_xlfn.DAYS(all_resi[[#This Row],[Waktu Terima]],all_resi[[#This Row],[Tanggal Pengiriman]]))</f>
        <v>9</v>
      </c>
    </row>
    <row r="357" spans="1:47" x14ac:dyDescent="0.25">
      <c r="A357" s="2" t="s">
        <v>6029</v>
      </c>
      <c r="B357" s="1">
        <v>46177</v>
      </c>
      <c r="C357" s="2" t="s">
        <v>42</v>
      </c>
      <c r="D357" s="2" t="s">
        <v>43</v>
      </c>
      <c r="E357" s="2" t="s">
        <v>44</v>
      </c>
      <c r="F357" s="2" t="s">
        <v>45</v>
      </c>
      <c r="G357" s="2" t="s">
        <v>46</v>
      </c>
      <c r="H357" s="2" t="s">
        <v>47</v>
      </c>
      <c r="I357" s="2" t="s">
        <v>769</v>
      </c>
      <c r="J357" s="2" t="s">
        <v>12497</v>
      </c>
      <c r="K357" s="2" t="s">
        <v>237</v>
      </c>
      <c r="L357" s="2" t="s">
        <v>238</v>
      </c>
      <c r="M357" s="2" t="s">
        <v>770</v>
      </c>
      <c r="N357" s="2" t="s">
        <v>771</v>
      </c>
      <c r="O357">
        <v>1</v>
      </c>
      <c r="P357" s="2" t="s">
        <v>53</v>
      </c>
      <c r="Q357">
        <v>100</v>
      </c>
      <c r="R357">
        <v>4900000</v>
      </c>
      <c r="S357" s="2" t="s">
        <v>54</v>
      </c>
      <c r="T357" s="2" t="s">
        <v>55</v>
      </c>
      <c r="U357" s="2" t="s">
        <v>534</v>
      </c>
      <c r="V357" s="2" t="s">
        <v>772</v>
      </c>
      <c r="W357">
        <v>37000</v>
      </c>
      <c r="X357">
        <v>0</v>
      </c>
      <c r="Y357">
        <v>0</v>
      </c>
      <c r="Z357">
        <v>37000</v>
      </c>
      <c r="AB357" s="2" t="s">
        <v>57</v>
      </c>
      <c r="AC357">
        <v>14800</v>
      </c>
      <c r="AD357">
        <v>22200</v>
      </c>
      <c r="AE357">
        <v>94000</v>
      </c>
      <c r="AF357">
        <v>1410</v>
      </c>
      <c r="AG357" s="2" t="s">
        <v>769</v>
      </c>
      <c r="AH357" s="2"/>
      <c r="AI357" s="1">
        <v>46182</v>
      </c>
      <c r="AJ357" s="2"/>
      <c r="AK357" s="2" t="s">
        <v>58</v>
      </c>
      <c r="AM357" s="2" t="s">
        <v>59</v>
      </c>
      <c r="AP357" s="2" t="s">
        <v>60</v>
      </c>
      <c r="AQ357" s="2" t="s">
        <v>41</v>
      </c>
      <c r="AR357">
        <v>57000</v>
      </c>
      <c r="AS357" s="2" t="str">
        <f>_xlfn.IFNA(IF(VLOOKUP(all_resi[[#This Row],[No. Waybill]],settle_reconcile[No. Waybill],1,0)="","Recon","Recon"),"-")</f>
        <v>Recon</v>
      </c>
      <c r="AT357" s="2">
        <f>all_resi[[#This Row],[Nilai COD]]-all_resi[[#This Row],[COD Fee]]-all_resi[[#This Row],[Total Biaya Setelah Diskon]]</f>
        <v>70390</v>
      </c>
      <c r="AU357" s="2">
        <f>IF(all_resi[[#This Row],[Waktu Terima]]="","",_xlfn.DAYS(all_resi[[#This Row],[Waktu Terima]],all_resi[[#This Row],[Tanggal Pengiriman]]))</f>
        <v>5</v>
      </c>
    </row>
    <row r="358" spans="1:47" x14ac:dyDescent="0.25">
      <c r="A358" s="2" t="s">
        <v>6535</v>
      </c>
      <c r="B358" s="1">
        <v>46177</v>
      </c>
      <c r="C358" s="2" t="s">
        <v>42</v>
      </c>
      <c r="D358" s="2" t="s">
        <v>43</v>
      </c>
      <c r="E358" s="2" t="s">
        <v>44</v>
      </c>
      <c r="F358" s="2" t="s">
        <v>45</v>
      </c>
      <c r="G358" s="2" t="s">
        <v>46</v>
      </c>
      <c r="H358" s="2" t="s">
        <v>47</v>
      </c>
      <c r="I358" s="2" t="s">
        <v>2446</v>
      </c>
      <c r="J358" s="2" t="s">
        <v>12462</v>
      </c>
      <c r="K358" s="2" t="s">
        <v>156</v>
      </c>
      <c r="L358" s="2" t="s">
        <v>480</v>
      </c>
      <c r="M358" s="2" t="s">
        <v>2447</v>
      </c>
      <c r="N358" s="2" t="s">
        <v>2448</v>
      </c>
      <c r="O358">
        <v>1</v>
      </c>
      <c r="P358" s="2" t="s">
        <v>53</v>
      </c>
      <c r="Q358">
        <v>100</v>
      </c>
      <c r="R358">
        <v>0</v>
      </c>
      <c r="S358" s="2" t="s">
        <v>54</v>
      </c>
      <c r="T358" s="2" t="s">
        <v>55</v>
      </c>
      <c r="U358" s="2" t="s">
        <v>56</v>
      </c>
      <c r="V358" s="2"/>
      <c r="W358">
        <v>82000</v>
      </c>
      <c r="X358">
        <v>0</v>
      </c>
      <c r="Y358">
        <v>0</v>
      </c>
      <c r="Z358">
        <v>82000</v>
      </c>
      <c r="AB358" s="2" t="s">
        <v>57</v>
      </c>
      <c r="AC358">
        <v>32800</v>
      </c>
      <c r="AD358">
        <v>49200</v>
      </c>
      <c r="AE358">
        <v>233000</v>
      </c>
      <c r="AF358">
        <v>3495</v>
      </c>
      <c r="AG358" s="2" t="s">
        <v>353</v>
      </c>
      <c r="AH358" s="2" t="s">
        <v>615</v>
      </c>
      <c r="AI358" s="1">
        <v>46197</v>
      </c>
      <c r="AJ358" s="2"/>
      <c r="AK358" s="2" t="s">
        <v>67</v>
      </c>
      <c r="AM358" s="2" t="s">
        <v>59</v>
      </c>
      <c r="AP358" s="2" t="s">
        <v>60</v>
      </c>
      <c r="AQ358" s="2" t="s">
        <v>41</v>
      </c>
      <c r="AR358">
        <v>151000</v>
      </c>
      <c r="AS358" s="2" t="str">
        <f>_xlfn.IFNA(IF(VLOOKUP(all_resi[[#This Row],[No. Waybill]],settle_reconcile[No. Waybill],1,0)="","Recon","Recon"),"-")</f>
        <v>-</v>
      </c>
      <c r="AT358" s="2">
        <f>all_resi[[#This Row],[Nilai COD]]-all_resi[[#This Row],[COD Fee]]-all_resi[[#This Row],[Total Biaya Setelah Diskon]]</f>
        <v>180305</v>
      </c>
      <c r="AU358" s="2">
        <f>IF(all_resi[[#This Row],[Waktu Terima]]="","",_xlfn.DAYS(all_resi[[#This Row],[Waktu Terima]],all_resi[[#This Row],[Tanggal Pengiriman]]))</f>
        <v>20</v>
      </c>
    </row>
    <row r="359" spans="1:47" x14ac:dyDescent="0.25">
      <c r="A359" s="2" t="s">
        <v>6570</v>
      </c>
      <c r="B359" s="1">
        <v>46177</v>
      </c>
      <c r="C359" s="2" t="s">
        <v>42</v>
      </c>
      <c r="D359" s="2" t="s">
        <v>43</v>
      </c>
      <c r="E359" s="2" t="s">
        <v>44</v>
      </c>
      <c r="F359" s="2" t="s">
        <v>45</v>
      </c>
      <c r="G359" s="2" t="s">
        <v>46</v>
      </c>
      <c r="H359" s="2" t="s">
        <v>47</v>
      </c>
      <c r="I359" s="2" t="s">
        <v>2547</v>
      </c>
      <c r="J359" s="2" t="s">
        <v>12408</v>
      </c>
      <c r="K359" s="2" t="s">
        <v>700</v>
      </c>
      <c r="L359" s="2" t="s">
        <v>1352</v>
      </c>
      <c r="M359" s="2" t="s">
        <v>2548</v>
      </c>
      <c r="N359" s="2" t="s">
        <v>2549</v>
      </c>
      <c r="O359">
        <v>1</v>
      </c>
      <c r="P359" s="2" t="s">
        <v>53</v>
      </c>
      <c r="Q359">
        <v>100</v>
      </c>
      <c r="R359">
        <v>0</v>
      </c>
      <c r="S359" s="2" t="s">
        <v>54</v>
      </c>
      <c r="T359" s="2" t="s">
        <v>55</v>
      </c>
      <c r="U359" s="2" t="s">
        <v>529</v>
      </c>
      <c r="V359" s="2"/>
      <c r="W359">
        <v>45000</v>
      </c>
      <c r="X359">
        <v>0</v>
      </c>
      <c r="Y359">
        <v>0</v>
      </c>
      <c r="Z359">
        <v>45000</v>
      </c>
      <c r="AB359" s="2" t="s">
        <v>57</v>
      </c>
      <c r="AC359">
        <v>18000</v>
      </c>
      <c r="AD359">
        <v>27000</v>
      </c>
      <c r="AE359">
        <v>0</v>
      </c>
      <c r="AF359">
        <v>0</v>
      </c>
      <c r="AG359" s="2" t="s">
        <v>2547</v>
      </c>
      <c r="AH359" s="2"/>
      <c r="AI359" s="1">
        <v>46180</v>
      </c>
      <c r="AJ359" s="2"/>
      <c r="AK359" s="2" t="s">
        <v>58</v>
      </c>
      <c r="AM359" s="2" t="s">
        <v>59</v>
      </c>
      <c r="AP359" s="2" t="s">
        <v>60</v>
      </c>
      <c r="AQ359" s="2" t="s">
        <v>98</v>
      </c>
      <c r="AR359">
        <v>-45000</v>
      </c>
      <c r="AS359" s="2" t="str">
        <f>_xlfn.IFNA(IF(VLOOKUP(all_resi[[#This Row],[No. Waybill]],settle_reconcile[No. Waybill],1,0)="","Recon","Recon"),"-")</f>
        <v>-</v>
      </c>
      <c r="AT359" s="2">
        <f>all_resi[[#This Row],[Nilai COD]]-all_resi[[#This Row],[COD Fee]]-all_resi[[#This Row],[Total Biaya Setelah Diskon]]</f>
        <v>-27000</v>
      </c>
      <c r="AU359" s="2">
        <f>IF(all_resi[[#This Row],[Waktu Terima]]="","",_xlfn.DAYS(all_resi[[#This Row],[Waktu Terima]],all_resi[[#This Row],[Tanggal Pengiriman]]))</f>
        <v>3</v>
      </c>
    </row>
    <row r="360" spans="1:47" x14ac:dyDescent="0.25">
      <c r="A360" s="2" t="s">
        <v>6845</v>
      </c>
      <c r="B360" s="1">
        <v>46177</v>
      </c>
      <c r="C360" s="2" t="s">
        <v>42</v>
      </c>
      <c r="D360" s="2" t="s">
        <v>43</v>
      </c>
      <c r="E360" s="2" t="s">
        <v>44</v>
      </c>
      <c r="F360" s="2" t="s">
        <v>45</v>
      </c>
      <c r="G360" s="2" t="s">
        <v>46</v>
      </c>
      <c r="H360" s="2" t="s">
        <v>47</v>
      </c>
      <c r="I360" s="2" t="s">
        <v>3344</v>
      </c>
      <c r="J360" s="2" t="s">
        <v>12394</v>
      </c>
      <c r="K360" s="2" t="s">
        <v>121</v>
      </c>
      <c r="L360" s="2" t="s">
        <v>680</v>
      </c>
      <c r="M360" s="2" t="s">
        <v>3345</v>
      </c>
      <c r="N360" s="2" t="s">
        <v>3346</v>
      </c>
      <c r="O360">
        <v>1</v>
      </c>
      <c r="P360" s="2" t="s">
        <v>53</v>
      </c>
      <c r="Q360">
        <v>100</v>
      </c>
      <c r="R360">
        <v>0</v>
      </c>
      <c r="S360" s="2" t="s">
        <v>54</v>
      </c>
      <c r="T360" s="2" t="s">
        <v>55</v>
      </c>
      <c r="U360" s="2" t="s">
        <v>877</v>
      </c>
      <c r="V360" s="2"/>
      <c r="W360">
        <v>85000</v>
      </c>
      <c r="X360">
        <v>0</v>
      </c>
      <c r="Y360">
        <v>0</v>
      </c>
      <c r="Z360">
        <v>85000</v>
      </c>
      <c r="AB360" s="2" t="s">
        <v>57</v>
      </c>
      <c r="AC360">
        <v>34000</v>
      </c>
      <c r="AD360">
        <v>51000</v>
      </c>
      <c r="AE360">
        <v>246000</v>
      </c>
      <c r="AF360">
        <v>3690</v>
      </c>
      <c r="AG360" s="2"/>
      <c r="AH360" s="2"/>
      <c r="AI360" s="1"/>
      <c r="AJ360" s="2"/>
      <c r="AK360" s="2" t="s">
        <v>67</v>
      </c>
      <c r="AM360" s="2" t="s">
        <v>59</v>
      </c>
      <c r="AP360" s="2" t="s">
        <v>60</v>
      </c>
      <c r="AQ360" s="2" t="s">
        <v>41</v>
      </c>
      <c r="AR360">
        <v>161000</v>
      </c>
      <c r="AS360" s="2" t="str">
        <f>_xlfn.IFNA(IF(VLOOKUP(all_resi[[#This Row],[No. Waybill]],settle_reconcile[No. Waybill],1,0)="","Recon","Recon"),"-")</f>
        <v>-</v>
      </c>
      <c r="AT360" s="2">
        <f>all_resi[[#This Row],[Nilai COD]]-all_resi[[#This Row],[COD Fee]]-all_resi[[#This Row],[Total Biaya Setelah Diskon]]</f>
        <v>191310</v>
      </c>
      <c r="AU360" s="2" t="str">
        <f>IF(all_resi[[#This Row],[Waktu Terima]]="","",_xlfn.DAYS(all_resi[[#This Row],[Waktu Terima]],all_resi[[#This Row],[Tanggal Pengiriman]]))</f>
        <v/>
      </c>
    </row>
    <row r="361" spans="1:47" x14ac:dyDescent="0.25">
      <c r="A361" s="2" t="s">
        <v>6006</v>
      </c>
      <c r="B361" s="1">
        <v>46177</v>
      </c>
      <c r="C361" s="2" t="s">
        <v>42</v>
      </c>
      <c r="D361" s="2" t="s">
        <v>43</v>
      </c>
      <c r="E361" s="2" t="s">
        <v>44</v>
      </c>
      <c r="F361" s="2" t="s">
        <v>45</v>
      </c>
      <c r="G361" s="2" t="s">
        <v>46</v>
      </c>
      <c r="H361" s="2" t="s">
        <v>47</v>
      </c>
      <c r="I361" s="2" t="s">
        <v>687</v>
      </c>
      <c r="J361" s="2" t="s">
        <v>12473</v>
      </c>
      <c r="K361" s="2" t="s">
        <v>237</v>
      </c>
      <c r="L361" s="2" t="s">
        <v>238</v>
      </c>
      <c r="M361" s="2" t="s">
        <v>688</v>
      </c>
      <c r="N361" s="2" t="s">
        <v>689</v>
      </c>
      <c r="O361">
        <v>1</v>
      </c>
      <c r="P361" s="2" t="s">
        <v>53</v>
      </c>
      <c r="Q361">
        <v>100</v>
      </c>
      <c r="R361">
        <v>5500000</v>
      </c>
      <c r="S361" s="2" t="s">
        <v>54</v>
      </c>
      <c r="T361" s="2" t="s">
        <v>55</v>
      </c>
      <c r="U361" s="2" t="s">
        <v>690</v>
      </c>
      <c r="V361" s="2" t="s">
        <v>691</v>
      </c>
      <c r="W361">
        <v>37000</v>
      </c>
      <c r="X361">
        <v>0</v>
      </c>
      <c r="Y361">
        <v>0</v>
      </c>
      <c r="Z361">
        <v>37000</v>
      </c>
      <c r="AB361" s="2" t="s">
        <v>57</v>
      </c>
      <c r="AC361">
        <v>14800</v>
      </c>
      <c r="AD361">
        <v>22200</v>
      </c>
      <c r="AE361">
        <v>100000</v>
      </c>
      <c r="AF361">
        <v>1500</v>
      </c>
      <c r="AG361" s="2" t="s">
        <v>687</v>
      </c>
      <c r="AH361" s="2"/>
      <c r="AI361" s="1">
        <v>46180</v>
      </c>
      <c r="AJ361" s="2"/>
      <c r="AK361" s="2" t="s">
        <v>58</v>
      </c>
      <c r="AM361" s="2" t="s">
        <v>59</v>
      </c>
      <c r="AP361" s="2" t="s">
        <v>60</v>
      </c>
      <c r="AQ361" s="2" t="s">
        <v>41</v>
      </c>
      <c r="AR361">
        <v>63000</v>
      </c>
      <c r="AS361" s="2" t="str">
        <f>_xlfn.IFNA(IF(VLOOKUP(all_resi[[#This Row],[No. Waybill]],settle_reconcile[No. Waybill],1,0)="","Recon","Recon"),"-")</f>
        <v>Recon</v>
      </c>
      <c r="AT361" s="2">
        <f>all_resi[[#This Row],[Nilai COD]]-all_resi[[#This Row],[COD Fee]]-all_resi[[#This Row],[Total Biaya Setelah Diskon]]</f>
        <v>76300</v>
      </c>
      <c r="AU361" s="2">
        <f>IF(all_resi[[#This Row],[Waktu Terima]]="","",_xlfn.DAYS(all_resi[[#This Row],[Waktu Terima]],all_resi[[#This Row],[Tanggal Pengiriman]]))</f>
        <v>3</v>
      </c>
    </row>
    <row r="362" spans="1:47" x14ac:dyDescent="0.25">
      <c r="A362" s="2" t="s">
        <v>6563</v>
      </c>
      <c r="B362" s="1">
        <v>46177</v>
      </c>
      <c r="C362" s="2" t="s">
        <v>42</v>
      </c>
      <c r="D362" s="2" t="s">
        <v>43</v>
      </c>
      <c r="E362" s="2" t="s">
        <v>44</v>
      </c>
      <c r="F362" s="2" t="s">
        <v>45</v>
      </c>
      <c r="G362" s="2" t="s">
        <v>46</v>
      </c>
      <c r="H362" s="2" t="s">
        <v>47</v>
      </c>
      <c r="I362" s="2" t="s">
        <v>2526</v>
      </c>
      <c r="J362" s="2" t="s">
        <v>12415</v>
      </c>
      <c r="K362" s="2" t="s">
        <v>75</v>
      </c>
      <c r="L362" s="2" t="s">
        <v>341</v>
      </c>
      <c r="M362" s="2" t="s">
        <v>342</v>
      </c>
      <c r="N362" s="2" t="s">
        <v>2527</v>
      </c>
      <c r="O362">
        <v>1</v>
      </c>
      <c r="P362" s="2" t="s">
        <v>53</v>
      </c>
      <c r="Q362">
        <v>100</v>
      </c>
      <c r="R362">
        <v>0</v>
      </c>
      <c r="S362" s="2" t="s">
        <v>54</v>
      </c>
      <c r="T362" s="2" t="s">
        <v>55</v>
      </c>
      <c r="U362" s="2" t="s">
        <v>2528</v>
      </c>
      <c r="V362" s="2"/>
      <c r="W362">
        <v>61000</v>
      </c>
      <c r="X362">
        <v>0</v>
      </c>
      <c r="Y362">
        <v>0</v>
      </c>
      <c r="Z362">
        <v>61000</v>
      </c>
      <c r="AB362" s="2" t="s">
        <v>57</v>
      </c>
      <c r="AC362">
        <v>24400</v>
      </c>
      <c r="AD362">
        <v>36600</v>
      </c>
      <c r="AE362">
        <v>205000</v>
      </c>
      <c r="AF362">
        <v>3075</v>
      </c>
      <c r="AG362" s="2" t="s">
        <v>894</v>
      </c>
      <c r="AH362" s="2" t="s">
        <v>149</v>
      </c>
      <c r="AI362" s="1">
        <v>46191</v>
      </c>
      <c r="AJ362" s="2"/>
      <c r="AK362" s="2" t="s">
        <v>67</v>
      </c>
      <c r="AM362" s="2" t="s">
        <v>59</v>
      </c>
      <c r="AP362" s="2" t="s">
        <v>60</v>
      </c>
      <c r="AQ362" s="2" t="s">
        <v>41</v>
      </c>
      <c r="AR362">
        <v>144000</v>
      </c>
      <c r="AS362" s="2" t="str">
        <f>_xlfn.IFNA(IF(VLOOKUP(all_resi[[#This Row],[No. Waybill]],settle_reconcile[No. Waybill],1,0)="","Recon","Recon"),"-")</f>
        <v>-</v>
      </c>
      <c r="AT362" s="2">
        <f>all_resi[[#This Row],[Nilai COD]]-all_resi[[#This Row],[COD Fee]]-all_resi[[#This Row],[Total Biaya Setelah Diskon]]</f>
        <v>165325</v>
      </c>
      <c r="AU362" s="2">
        <f>IF(all_resi[[#This Row],[Waktu Terima]]="","",_xlfn.DAYS(all_resi[[#This Row],[Waktu Terima]],all_resi[[#This Row],[Tanggal Pengiriman]]))</f>
        <v>14</v>
      </c>
    </row>
    <row r="363" spans="1:47" x14ac:dyDescent="0.25">
      <c r="A363" s="2" t="s">
        <v>6564</v>
      </c>
      <c r="B363" s="1">
        <v>46177</v>
      </c>
      <c r="C363" s="2" t="s">
        <v>42</v>
      </c>
      <c r="D363" s="2" t="s">
        <v>43</v>
      </c>
      <c r="E363" s="2" t="s">
        <v>44</v>
      </c>
      <c r="F363" s="2" t="s">
        <v>45</v>
      </c>
      <c r="G363" s="2" t="s">
        <v>46</v>
      </c>
      <c r="H363" s="2" t="s">
        <v>47</v>
      </c>
      <c r="I363" s="2" t="s">
        <v>2529</v>
      </c>
      <c r="J363" s="2" t="s">
        <v>12421</v>
      </c>
      <c r="K363" s="2" t="s">
        <v>203</v>
      </c>
      <c r="L363" s="2" t="s">
        <v>1548</v>
      </c>
      <c r="M363" s="2" t="s">
        <v>2200</v>
      </c>
      <c r="N363" s="2" t="s">
        <v>2530</v>
      </c>
      <c r="O363">
        <v>1</v>
      </c>
      <c r="P363" s="2" t="s">
        <v>53</v>
      </c>
      <c r="Q363">
        <v>100</v>
      </c>
      <c r="R363">
        <v>0</v>
      </c>
      <c r="S363" s="2" t="s">
        <v>54</v>
      </c>
      <c r="T363" s="2" t="s">
        <v>55</v>
      </c>
      <c r="U363" s="2" t="s">
        <v>1136</v>
      </c>
      <c r="V363" s="2"/>
      <c r="W363">
        <v>14000</v>
      </c>
      <c r="X363">
        <v>0</v>
      </c>
      <c r="Y363">
        <v>0</v>
      </c>
      <c r="Z363">
        <v>14000</v>
      </c>
      <c r="AB363" s="2" t="s">
        <v>57</v>
      </c>
      <c r="AC363">
        <v>8000</v>
      </c>
      <c r="AD363">
        <v>6000</v>
      </c>
      <c r="AE363">
        <v>50000</v>
      </c>
      <c r="AF363">
        <v>750</v>
      </c>
      <c r="AG363" s="2" t="s">
        <v>2529</v>
      </c>
      <c r="AH363" s="2"/>
      <c r="AI363" s="1">
        <v>46180</v>
      </c>
      <c r="AJ363" s="2"/>
      <c r="AK363" s="2" t="s">
        <v>58</v>
      </c>
      <c r="AM363" s="2" t="s">
        <v>59</v>
      </c>
      <c r="AP363" s="2" t="s">
        <v>60</v>
      </c>
      <c r="AQ363" s="2" t="s">
        <v>41</v>
      </c>
      <c r="AR363">
        <v>36000</v>
      </c>
      <c r="AS363" s="2" t="str">
        <f>_xlfn.IFNA(IF(VLOOKUP(all_resi[[#This Row],[No. Waybill]],settle_reconcile[No. Waybill],1,0)="","Recon","Recon"),"-")</f>
        <v>Recon</v>
      </c>
      <c r="AT363" s="2">
        <f>all_resi[[#This Row],[Nilai COD]]-all_resi[[#This Row],[COD Fee]]-all_resi[[#This Row],[Total Biaya Setelah Diskon]]</f>
        <v>43250</v>
      </c>
      <c r="AU363" s="2">
        <f>IF(all_resi[[#This Row],[Waktu Terima]]="","",_xlfn.DAYS(all_resi[[#This Row],[Waktu Terima]],all_resi[[#This Row],[Tanggal Pengiriman]]))</f>
        <v>3</v>
      </c>
    </row>
    <row r="364" spans="1:47" x14ac:dyDescent="0.25">
      <c r="A364" s="2" t="s">
        <v>6649</v>
      </c>
      <c r="B364" s="1">
        <v>46177</v>
      </c>
      <c r="C364" s="2" t="s">
        <v>42</v>
      </c>
      <c r="D364" s="2" t="s">
        <v>43</v>
      </c>
      <c r="E364" s="2" t="s">
        <v>44</v>
      </c>
      <c r="F364" s="2" t="s">
        <v>45</v>
      </c>
      <c r="G364" s="2" t="s">
        <v>46</v>
      </c>
      <c r="H364" s="2" t="s">
        <v>80</v>
      </c>
      <c r="I364" s="2" t="s">
        <v>2771</v>
      </c>
      <c r="J364" s="2" t="s">
        <v>12487</v>
      </c>
      <c r="K364" s="2" t="s">
        <v>377</v>
      </c>
      <c r="L364" s="2" t="s">
        <v>378</v>
      </c>
      <c r="M364" s="2" t="s">
        <v>2772</v>
      </c>
      <c r="N364" s="2" t="s">
        <v>2773</v>
      </c>
      <c r="O364">
        <v>1</v>
      </c>
      <c r="P364" s="2" t="s">
        <v>53</v>
      </c>
      <c r="Q364">
        <v>100</v>
      </c>
      <c r="R364">
        <v>0</v>
      </c>
      <c r="S364" s="2" t="s">
        <v>54</v>
      </c>
      <c r="T364" s="2" t="s">
        <v>55</v>
      </c>
      <c r="U364" s="2" t="s">
        <v>86</v>
      </c>
      <c r="V364" s="2"/>
      <c r="W364">
        <v>75000</v>
      </c>
      <c r="X364">
        <v>0</v>
      </c>
      <c r="Y364">
        <v>0</v>
      </c>
      <c r="Z364">
        <v>75000</v>
      </c>
      <c r="AB364" s="2" t="s">
        <v>57</v>
      </c>
      <c r="AC364">
        <v>30000</v>
      </c>
      <c r="AD364">
        <v>45000</v>
      </c>
      <c r="AE364">
        <v>137000</v>
      </c>
      <c r="AF364">
        <v>2055</v>
      </c>
      <c r="AG364" s="2" t="s">
        <v>353</v>
      </c>
      <c r="AH364" s="2" t="s">
        <v>149</v>
      </c>
      <c r="AI364" s="1">
        <v>46190</v>
      </c>
      <c r="AJ364" s="2" t="s">
        <v>87</v>
      </c>
      <c r="AK364" s="2" t="s">
        <v>67</v>
      </c>
      <c r="AM364" s="2" t="s">
        <v>59</v>
      </c>
      <c r="AP364" s="2" t="s">
        <v>60</v>
      </c>
      <c r="AQ364" s="2" t="s">
        <v>41</v>
      </c>
      <c r="AR364">
        <v>62000</v>
      </c>
      <c r="AS364" s="2" t="str">
        <f>_xlfn.IFNA(IF(VLOOKUP(all_resi[[#This Row],[No. Waybill]],settle_reconcile[No. Waybill],1,0)="","Recon","Recon"),"-")</f>
        <v>-</v>
      </c>
      <c r="AT364" s="2">
        <f>all_resi[[#This Row],[Nilai COD]]-all_resi[[#This Row],[COD Fee]]-all_resi[[#This Row],[Total Biaya Setelah Diskon]]</f>
        <v>89945</v>
      </c>
      <c r="AU364" s="2">
        <f>IF(all_resi[[#This Row],[Waktu Terima]]="","",_xlfn.DAYS(all_resi[[#This Row],[Waktu Terima]],all_resi[[#This Row],[Tanggal Pengiriman]]))</f>
        <v>13</v>
      </c>
    </row>
    <row r="365" spans="1:47" x14ac:dyDescent="0.25">
      <c r="A365" s="2" t="s">
        <v>6879</v>
      </c>
      <c r="B365" s="1">
        <v>46177</v>
      </c>
      <c r="C365" s="2" t="s">
        <v>42</v>
      </c>
      <c r="D365" s="2" t="s">
        <v>43</v>
      </c>
      <c r="E365" s="2" t="s">
        <v>44</v>
      </c>
      <c r="F365" s="2" t="s">
        <v>45</v>
      </c>
      <c r="G365" s="2" t="s">
        <v>46</v>
      </c>
      <c r="H365" s="2" t="s">
        <v>47</v>
      </c>
      <c r="I365" s="2" t="s">
        <v>3433</v>
      </c>
      <c r="J365" s="2" t="s">
        <v>12449</v>
      </c>
      <c r="K365" s="2" t="s">
        <v>116</v>
      </c>
      <c r="L365" s="2" t="s">
        <v>3434</v>
      </c>
      <c r="M365" s="2" t="s">
        <v>3435</v>
      </c>
      <c r="N365" s="2" t="s">
        <v>3436</v>
      </c>
      <c r="O365">
        <v>1</v>
      </c>
      <c r="P365" s="2" t="s">
        <v>53</v>
      </c>
      <c r="Q365">
        <v>100</v>
      </c>
      <c r="R365">
        <v>0</v>
      </c>
      <c r="S365" s="2" t="s">
        <v>54</v>
      </c>
      <c r="T365" s="2" t="s">
        <v>55</v>
      </c>
      <c r="U365" s="2" t="s">
        <v>363</v>
      </c>
      <c r="V365" s="2"/>
      <c r="W365">
        <v>15000</v>
      </c>
      <c r="X365">
        <v>0</v>
      </c>
      <c r="Y365">
        <v>0</v>
      </c>
      <c r="Z365">
        <v>15000</v>
      </c>
      <c r="AB365" s="2" t="s">
        <v>57</v>
      </c>
      <c r="AC365">
        <v>10000</v>
      </c>
      <c r="AD365">
        <v>5000</v>
      </c>
      <c r="AE365">
        <v>90500</v>
      </c>
      <c r="AF365">
        <v>1357.5</v>
      </c>
      <c r="AG365" s="2"/>
      <c r="AH365" s="2"/>
      <c r="AI365" s="1"/>
      <c r="AJ365" s="2"/>
      <c r="AK365" s="2" t="s">
        <v>67</v>
      </c>
      <c r="AM365" s="2" t="s">
        <v>59</v>
      </c>
      <c r="AP365" s="2" t="s">
        <v>3437</v>
      </c>
      <c r="AQ365" s="2" t="s">
        <v>41</v>
      </c>
      <c r="AR365">
        <v>75500</v>
      </c>
      <c r="AS365" s="2" t="str">
        <f>_xlfn.IFNA(IF(VLOOKUP(all_resi[[#This Row],[No. Waybill]],settle_reconcile[No. Waybill],1,0)="","Recon","Recon"),"-")</f>
        <v>-</v>
      </c>
      <c r="AT365" s="2">
        <f>all_resi[[#This Row],[Nilai COD]]-all_resi[[#This Row],[COD Fee]]-all_resi[[#This Row],[Total Biaya Setelah Diskon]]</f>
        <v>84142.5</v>
      </c>
      <c r="AU365" s="2" t="str">
        <f>IF(all_resi[[#This Row],[Waktu Terima]]="","",_xlfn.DAYS(all_resi[[#This Row],[Waktu Terima]],all_resi[[#This Row],[Tanggal Pengiriman]]))</f>
        <v/>
      </c>
    </row>
    <row r="366" spans="1:47" x14ac:dyDescent="0.25">
      <c r="A366" s="2" t="s">
        <v>6003</v>
      </c>
      <c r="B366" s="1">
        <v>46177</v>
      </c>
      <c r="C366" s="2" t="s">
        <v>42</v>
      </c>
      <c r="D366" s="2" t="s">
        <v>43</v>
      </c>
      <c r="E366" s="2" t="s">
        <v>44</v>
      </c>
      <c r="F366" s="2" t="s">
        <v>45</v>
      </c>
      <c r="G366" s="2" t="s">
        <v>46</v>
      </c>
      <c r="H366" s="2" t="s">
        <v>47</v>
      </c>
      <c r="I366" s="2" t="s">
        <v>675</v>
      </c>
      <c r="J366" s="2" t="s">
        <v>12512</v>
      </c>
      <c r="K366" s="2" t="s">
        <v>265</v>
      </c>
      <c r="L366" s="2" t="s">
        <v>676</v>
      </c>
      <c r="M366" s="2" t="s">
        <v>677</v>
      </c>
      <c r="N366" s="2" t="s">
        <v>678</v>
      </c>
      <c r="O366">
        <v>1</v>
      </c>
      <c r="P366" s="2" t="s">
        <v>53</v>
      </c>
      <c r="Q366">
        <v>100</v>
      </c>
      <c r="R366">
        <v>0</v>
      </c>
      <c r="S366" s="2" t="s">
        <v>54</v>
      </c>
      <c r="T366" s="2" t="s">
        <v>55</v>
      </c>
      <c r="U366" s="2" t="s">
        <v>363</v>
      </c>
      <c r="V366" s="2"/>
      <c r="W366">
        <v>50000</v>
      </c>
      <c r="X366">
        <v>0</v>
      </c>
      <c r="Y366">
        <v>0</v>
      </c>
      <c r="Z366">
        <v>50000</v>
      </c>
      <c r="AB366" s="2" t="s">
        <v>57</v>
      </c>
      <c r="AC366">
        <v>20000</v>
      </c>
      <c r="AD366">
        <v>30000</v>
      </c>
      <c r="AE366">
        <v>149000</v>
      </c>
      <c r="AF366">
        <v>2235</v>
      </c>
      <c r="AG366" s="2" t="s">
        <v>894</v>
      </c>
      <c r="AH366" s="2" t="s">
        <v>149</v>
      </c>
      <c r="AI366" s="1">
        <v>46191</v>
      </c>
      <c r="AJ366" s="2"/>
      <c r="AK366" s="2" t="s">
        <v>67</v>
      </c>
      <c r="AM366" s="2" t="s">
        <v>59</v>
      </c>
      <c r="AP366" s="2" t="s">
        <v>60</v>
      </c>
      <c r="AQ366" s="2" t="s">
        <v>41</v>
      </c>
      <c r="AR366">
        <v>99000</v>
      </c>
      <c r="AS366" s="2" t="str">
        <f>_xlfn.IFNA(IF(VLOOKUP(all_resi[[#This Row],[No. Waybill]],settle_reconcile[No. Waybill],1,0)="","Recon","Recon"),"-")</f>
        <v>-</v>
      </c>
      <c r="AT366" s="2">
        <f>all_resi[[#This Row],[Nilai COD]]-all_resi[[#This Row],[COD Fee]]-all_resi[[#This Row],[Total Biaya Setelah Diskon]]</f>
        <v>116765</v>
      </c>
      <c r="AU366" s="2">
        <f>IF(all_resi[[#This Row],[Waktu Terima]]="","",_xlfn.DAYS(all_resi[[#This Row],[Waktu Terima]],all_resi[[#This Row],[Tanggal Pengiriman]]))</f>
        <v>14</v>
      </c>
    </row>
    <row r="367" spans="1:47" x14ac:dyDescent="0.25">
      <c r="A367" s="2" t="s">
        <v>6004</v>
      </c>
      <c r="B367" s="1">
        <v>46177</v>
      </c>
      <c r="C367" s="2" t="s">
        <v>42</v>
      </c>
      <c r="D367" s="2" t="s">
        <v>43</v>
      </c>
      <c r="E367" s="2" t="s">
        <v>44</v>
      </c>
      <c r="F367" s="2" t="s">
        <v>45</v>
      </c>
      <c r="G367" s="2" t="s">
        <v>46</v>
      </c>
      <c r="H367" s="2" t="s">
        <v>80</v>
      </c>
      <c r="I367" s="2" t="s">
        <v>679</v>
      </c>
      <c r="J367" s="2" t="s">
        <v>12488</v>
      </c>
      <c r="K367" s="2" t="s">
        <v>121</v>
      </c>
      <c r="L367" s="2" t="s">
        <v>680</v>
      </c>
      <c r="M367" s="2" t="s">
        <v>681</v>
      </c>
      <c r="N367" s="2" t="s">
        <v>682</v>
      </c>
      <c r="O367">
        <v>1</v>
      </c>
      <c r="P367" s="2" t="s">
        <v>53</v>
      </c>
      <c r="Q367">
        <v>100</v>
      </c>
      <c r="R367">
        <v>0</v>
      </c>
      <c r="S367" s="2" t="s">
        <v>54</v>
      </c>
      <c r="T367" s="2" t="s">
        <v>55</v>
      </c>
      <c r="U367" s="2" t="s">
        <v>86</v>
      </c>
      <c r="V367" s="2"/>
      <c r="W367">
        <v>85000</v>
      </c>
      <c r="X367">
        <v>0</v>
      </c>
      <c r="Y367">
        <v>0</v>
      </c>
      <c r="Z367">
        <v>85000</v>
      </c>
      <c r="AB367" s="2" t="s">
        <v>57</v>
      </c>
      <c r="AC367">
        <v>34000</v>
      </c>
      <c r="AD367">
        <v>51000</v>
      </c>
      <c r="AE367">
        <v>181000</v>
      </c>
      <c r="AF367">
        <v>2715</v>
      </c>
      <c r="AG367" s="2" t="s">
        <v>353</v>
      </c>
      <c r="AH367" s="2" t="s">
        <v>149</v>
      </c>
      <c r="AI367" s="1">
        <v>46198</v>
      </c>
      <c r="AJ367" s="2" t="s">
        <v>87</v>
      </c>
      <c r="AK367" s="2" t="s">
        <v>67</v>
      </c>
      <c r="AM367" s="2" t="s">
        <v>59</v>
      </c>
      <c r="AP367" s="2" t="s">
        <v>60</v>
      </c>
      <c r="AQ367" s="2" t="s">
        <v>41</v>
      </c>
      <c r="AR367">
        <v>96000</v>
      </c>
      <c r="AS367" s="2" t="str">
        <f>_xlfn.IFNA(IF(VLOOKUP(all_resi[[#This Row],[No. Waybill]],settle_reconcile[No. Waybill],1,0)="","Recon","Recon"),"-")</f>
        <v>-</v>
      </c>
      <c r="AT367" s="2">
        <f>all_resi[[#This Row],[Nilai COD]]-all_resi[[#This Row],[COD Fee]]-all_resi[[#This Row],[Total Biaya Setelah Diskon]]</f>
        <v>127285</v>
      </c>
      <c r="AU367" s="2">
        <f>IF(all_resi[[#This Row],[Waktu Terima]]="","",_xlfn.DAYS(all_resi[[#This Row],[Waktu Terima]],all_resi[[#This Row],[Tanggal Pengiriman]]))</f>
        <v>21</v>
      </c>
    </row>
    <row r="368" spans="1:47" x14ac:dyDescent="0.25">
      <c r="A368" s="2" t="s">
        <v>6064</v>
      </c>
      <c r="B368" s="1">
        <v>46177</v>
      </c>
      <c r="C368" s="2" t="s">
        <v>42</v>
      </c>
      <c r="D368" s="2" t="s">
        <v>43</v>
      </c>
      <c r="E368" s="2" t="s">
        <v>44</v>
      </c>
      <c r="F368" s="2" t="s">
        <v>45</v>
      </c>
      <c r="G368" s="2" t="s">
        <v>46</v>
      </c>
      <c r="H368" s="2" t="s">
        <v>47</v>
      </c>
      <c r="I368" s="2" t="s">
        <v>903</v>
      </c>
      <c r="J368" s="2" t="s">
        <v>12466</v>
      </c>
      <c r="K368" s="2" t="s">
        <v>177</v>
      </c>
      <c r="L368" s="2" t="s">
        <v>775</v>
      </c>
      <c r="M368" s="2" t="s">
        <v>776</v>
      </c>
      <c r="N368" s="2" t="s">
        <v>904</v>
      </c>
      <c r="O368">
        <v>1</v>
      </c>
      <c r="P368" s="2" t="s">
        <v>53</v>
      </c>
      <c r="Q368">
        <v>100</v>
      </c>
      <c r="R368">
        <v>0</v>
      </c>
      <c r="S368" s="2" t="s">
        <v>54</v>
      </c>
      <c r="T368" s="2" t="s">
        <v>55</v>
      </c>
      <c r="U368" s="2" t="s">
        <v>877</v>
      </c>
      <c r="V368" s="2"/>
      <c r="W368">
        <v>114000</v>
      </c>
      <c r="X368">
        <v>0</v>
      </c>
      <c r="Y368">
        <v>0</v>
      </c>
      <c r="Z368">
        <v>114000</v>
      </c>
      <c r="AB368" s="2" t="s">
        <v>57</v>
      </c>
      <c r="AC368">
        <v>45600</v>
      </c>
      <c r="AD368">
        <v>68400</v>
      </c>
      <c r="AE368">
        <v>241000</v>
      </c>
      <c r="AF368">
        <v>3615</v>
      </c>
      <c r="AG368" s="2" t="s">
        <v>7592</v>
      </c>
      <c r="AH368" s="2" t="s">
        <v>149</v>
      </c>
      <c r="AI368" s="1">
        <v>46195</v>
      </c>
      <c r="AJ368" s="2"/>
      <c r="AK368" s="2" t="s">
        <v>67</v>
      </c>
      <c r="AM368" s="2" t="s">
        <v>59</v>
      </c>
      <c r="AP368" s="2" t="s">
        <v>60</v>
      </c>
      <c r="AQ368" s="2" t="s">
        <v>41</v>
      </c>
      <c r="AR368">
        <v>127000</v>
      </c>
      <c r="AS368" s="2" t="str">
        <f>_xlfn.IFNA(IF(VLOOKUP(all_resi[[#This Row],[No. Waybill]],settle_reconcile[No. Waybill],1,0)="","Recon","Recon"),"-")</f>
        <v>-</v>
      </c>
      <c r="AT368" s="2">
        <f>all_resi[[#This Row],[Nilai COD]]-all_resi[[#This Row],[COD Fee]]-all_resi[[#This Row],[Total Biaya Setelah Diskon]]</f>
        <v>168985</v>
      </c>
      <c r="AU368" s="2">
        <f>IF(all_resi[[#This Row],[Waktu Terima]]="","",_xlfn.DAYS(all_resi[[#This Row],[Waktu Terima]],all_resi[[#This Row],[Tanggal Pengiriman]]))</f>
        <v>18</v>
      </c>
    </row>
    <row r="369" spans="1:47" x14ac:dyDescent="0.25">
      <c r="A369" s="2" t="s">
        <v>6556</v>
      </c>
      <c r="B369" s="1">
        <v>46177</v>
      </c>
      <c r="C369" s="2" t="s">
        <v>42</v>
      </c>
      <c r="D369" s="2" t="s">
        <v>43</v>
      </c>
      <c r="E369" s="2" t="s">
        <v>44</v>
      </c>
      <c r="F369" s="2" t="s">
        <v>45</v>
      </c>
      <c r="G369" s="2" t="s">
        <v>46</v>
      </c>
      <c r="H369" s="2" t="s">
        <v>80</v>
      </c>
      <c r="I369" s="2" t="s">
        <v>2503</v>
      </c>
      <c r="J369" s="2" t="s">
        <v>12404</v>
      </c>
      <c r="K369" s="2" t="s">
        <v>116</v>
      </c>
      <c r="L369" s="2" t="s">
        <v>2504</v>
      </c>
      <c r="M369" s="2" t="s">
        <v>2505</v>
      </c>
      <c r="N369" s="2" t="s">
        <v>2506</v>
      </c>
      <c r="O369">
        <v>1</v>
      </c>
      <c r="P369" s="2" t="s">
        <v>53</v>
      </c>
      <c r="Q369">
        <v>100</v>
      </c>
      <c r="R369">
        <v>0</v>
      </c>
      <c r="S369" s="2" t="s">
        <v>54</v>
      </c>
      <c r="T369" s="2" t="s">
        <v>55</v>
      </c>
      <c r="U369" s="2" t="s">
        <v>86</v>
      </c>
      <c r="V369" s="2"/>
      <c r="W369">
        <v>15000</v>
      </c>
      <c r="X369">
        <v>0</v>
      </c>
      <c r="Y369">
        <v>0</v>
      </c>
      <c r="Z369">
        <v>15000</v>
      </c>
      <c r="AB369" s="2" t="s">
        <v>57</v>
      </c>
      <c r="AC369">
        <v>10000</v>
      </c>
      <c r="AD369">
        <v>5000</v>
      </c>
      <c r="AE369">
        <v>77500</v>
      </c>
      <c r="AF369">
        <v>1162.5</v>
      </c>
      <c r="AG369" s="2" t="s">
        <v>2503</v>
      </c>
      <c r="AH369" s="2"/>
      <c r="AI369" s="1">
        <v>46179</v>
      </c>
      <c r="AJ369" s="2" t="s">
        <v>87</v>
      </c>
      <c r="AK369" s="2" t="s">
        <v>58</v>
      </c>
      <c r="AM369" s="2" t="s">
        <v>59</v>
      </c>
      <c r="AP369" s="2" t="s">
        <v>60</v>
      </c>
      <c r="AQ369" s="2" t="s">
        <v>41</v>
      </c>
      <c r="AR369">
        <v>62500</v>
      </c>
      <c r="AS369" s="2" t="str">
        <f>_xlfn.IFNA(IF(VLOOKUP(all_resi[[#This Row],[No. Waybill]],settle_reconcile[No. Waybill],1,0)="","Recon","Recon"),"-")</f>
        <v>Recon</v>
      </c>
      <c r="AT369" s="2">
        <f>all_resi[[#This Row],[Nilai COD]]-all_resi[[#This Row],[COD Fee]]-all_resi[[#This Row],[Total Biaya Setelah Diskon]]</f>
        <v>71337.5</v>
      </c>
      <c r="AU369" s="2">
        <f>IF(all_resi[[#This Row],[Waktu Terima]]="","",_xlfn.DAYS(all_resi[[#This Row],[Waktu Terima]],all_resi[[#This Row],[Tanggal Pengiriman]]))</f>
        <v>2</v>
      </c>
    </row>
    <row r="370" spans="1:47" x14ac:dyDescent="0.25">
      <c r="A370" s="2" t="s">
        <v>6012</v>
      </c>
      <c r="B370" s="1">
        <v>46177</v>
      </c>
      <c r="C370" s="2" t="s">
        <v>42</v>
      </c>
      <c r="D370" s="2" t="s">
        <v>43</v>
      </c>
      <c r="E370" s="2" t="s">
        <v>44</v>
      </c>
      <c r="F370" s="2" t="s">
        <v>45</v>
      </c>
      <c r="G370" s="2" t="s">
        <v>46</v>
      </c>
      <c r="H370" s="2" t="s">
        <v>80</v>
      </c>
      <c r="I370" s="2" t="s">
        <v>709</v>
      </c>
      <c r="J370" s="2" t="s">
        <v>12503</v>
      </c>
      <c r="K370" s="2" t="s">
        <v>171</v>
      </c>
      <c r="L370" s="2" t="s">
        <v>172</v>
      </c>
      <c r="M370" s="2" t="s">
        <v>654</v>
      </c>
      <c r="N370" s="2" t="s">
        <v>710</v>
      </c>
      <c r="O370">
        <v>1</v>
      </c>
      <c r="P370" s="2" t="s">
        <v>53</v>
      </c>
      <c r="Q370">
        <v>100</v>
      </c>
      <c r="R370">
        <v>0</v>
      </c>
      <c r="S370" s="2" t="s">
        <v>54</v>
      </c>
      <c r="T370" s="2" t="s">
        <v>55</v>
      </c>
      <c r="U370" s="2" t="s">
        <v>711</v>
      </c>
      <c r="V370" s="2"/>
      <c r="W370">
        <v>30000</v>
      </c>
      <c r="X370">
        <v>0</v>
      </c>
      <c r="Y370">
        <v>0</v>
      </c>
      <c r="Z370">
        <v>30000</v>
      </c>
      <c r="AB370" s="2" t="s">
        <v>57</v>
      </c>
      <c r="AC370">
        <v>12000</v>
      </c>
      <c r="AD370">
        <v>18000</v>
      </c>
      <c r="AE370">
        <v>143000</v>
      </c>
      <c r="AF370">
        <v>2145</v>
      </c>
      <c r="AG370" s="2" t="s">
        <v>709</v>
      </c>
      <c r="AH370" s="2"/>
      <c r="AI370" s="1">
        <v>46181</v>
      </c>
      <c r="AJ370" s="2" t="s">
        <v>87</v>
      </c>
      <c r="AK370" s="2" t="s">
        <v>58</v>
      </c>
      <c r="AM370" s="2" t="s">
        <v>59</v>
      </c>
      <c r="AP370" s="2" t="s">
        <v>60</v>
      </c>
      <c r="AQ370" s="2" t="s">
        <v>41</v>
      </c>
      <c r="AR370">
        <v>113000</v>
      </c>
      <c r="AS370" s="2" t="str">
        <f>_xlfn.IFNA(IF(VLOOKUP(all_resi[[#This Row],[No. Waybill]],settle_reconcile[No. Waybill],1,0)="","Recon","Recon"),"-")</f>
        <v>Recon</v>
      </c>
      <c r="AT370" s="2">
        <f>all_resi[[#This Row],[Nilai COD]]-all_resi[[#This Row],[COD Fee]]-all_resi[[#This Row],[Total Biaya Setelah Diskon]]</f>
        <v>122855</v>
      </c>
      <c r="AU370" s="2">
        <f>IF(all_resi[[#This Row],[Waktu Terima]]="","",_xlfn.DAYS(all_resi[[#This Row],[Waktu Terima]],all_resi[[#This Row],[Tanggal Pengiriman]]))</f>
        <v>4</v>
      </c>
    </row>
    <row r="371" spans="1:47" x14ac:dyDescent="0.25">
      <c r="A371" s="2" t="s">
        <v>6487</v>
      </c>
      <c r="B371" s="1">
        <v>46177</v>
      </c>
      <c r="C371" s="2" t="s">
        <v>42</v>
      </c>
      <c r="D371" s="2" t="s">
        <v>43</v>
      </c>
      <c r="E371" s="2" t="s">
        <v>44</v>
      </c>
      <c r="F371" s="2" t="s">
        <v>45</v>
      </c>
      <c r="G371" s="2" t="s">
        <v>46</v>
      </c>
      <c r="H371" s="2" t="s">
        <v>80</v>
      </c>
      <c r="I371" s="2" t="s">
        <v>2307</v>
      </c>
      <c r="J371" s="2" t="s">
        <v>12443</v>
      </c>
      <c r="K371" s="2" t="s">
        <v>106</v>
      </c>
      <c r="L371" s="2" t="s">
        <v>842</v>
      </c>
      <c r="M371" s="2" t="s">
        <v>2308</v>
      </c>
      <c r="N371" s="2" t="s">
        <v>2309</v>
      </c>
      <c r="O371">
        <v>1</v>
      </c>
      <c r="P371" s="2" t="s">
        <v>53</v>
      </c>
      <c r="Q371">
        <v>100</v>
      </c>
      <c r="R371">
        <v>0</v>
      </c>
      <c r="S371" s="2" t="s">
        <v>54</v>
      </c>
      <c r="T371" s="2" t="s">
        <v>55</v>
      </c>
      <c r="U371" s="2" t="s">
        <v>86</v>
      </c>
      <c r="V371" s="2"/>
      <c r="W371">
        <v>53000</v>
      </c>
      <c r="X371">
        <v>0</v>
      </c>
      <c r="Y371">
        <v>0</v>
      </c>
      <c r="Z371">
        <v>53000</v>
      </c>
      <c r="AB371" s="2" t="s">
        <v>57</v>
      </c>
      <c r="AC371">
        <v>21200</v>
      </c>
      <c r="AD371">
        <v>31800</v>
      </c>
      <c r="AE371">
        <v>115000</v>
      </c>
      <c r="AF371">
        <v>1725</v>
      </c>
      <c r="AG371" s="2" t="s">
        <v>2307</v>
      </c>
      <c r="AH371" s="2"/>
      <c r="AI371" s="1">
        <v>46182</v>
      </c>
      <c r="AJ371" s="2" t="s">
        <v>87</v>
      </c>
      <c r="AK371" s="2" t="s">
        <v>58</v>
      </c>
      <c r="AM371" s="2" t="s">
        <v>59</v>
      </c>
      <c r="AP371" s="2" t="s">
        <v>60</v>
      </c>
      <c r="AQ371" s="2" t="s">
        <v>41</v>
      </c>
      <c r="AR371">
        <v>62000</v>
      </c>
      <c r="AS371" s="2" t="str">
        <f>_xlfn.IFNA(IF(VLOOKUP(all_resi[[#This Row],[No. Waybill]],settle_reconcile[No. Waybill],1,0)="","Recon","Recon"),"-")</f>
        <v>Recon</v>
      </c>
      <c r="AT371" s="2">
        <f>all_resi[[#This Row],[Nilai COD]]-all_resi[[#This Row],[COD Fee]]-all_resi[[#This Row],[Total Biaya Setelah Diskon]]</f>
        <v>81475</v>
      </c>
      <c r="AU371" s="2">
        <f>IF(all_resi[[#This Row],[Waktu Terima]]="","",_xlfn.DAYS(all_resi[[#This Row],[Waktu Terima]],all_resi[[#This Row],[Tanggal Pengiriman]]))</f>
        <v>5</v>
      </c>
    </row>
    <row r="372" spans="1:47" x14ac:dyDescent="0.25">
      <c r="A372" s="2" t="s">
        <v>6489</v>
      </c>
      <c r="B372" s="1">
        <v>46177</v>
      </c>
      <c r="C372" s="2" t="s">
        <v>42</v>
      </c>
      <c r="D372" s="2" t="s">
        <v>43</v>
      </c>
      <c r="E372" s="2" t="s">
        <v>44</v>
      </c>
      <c r="F372" s="2" t="s">
        <v>45</v>
      </c>
      <c r="G372" s="2" t="s">
        <v>46</v>
      </c>
      <c r="H372" s="2" t="s">
        <v>47</v>
      </c>
      <c r="I372" s="2" t="s">
        <v>2312</v>
      </c>
      <c r="J372" s="2" t="s">
        <v>12435</v>
      </c>
      <c r="K372" s="2" t="s">
        <v>106</v>
      </c>
      <c r="L372" s="2" t="s">
        <v>1860</v>
      </c>
      <c r="M372" s="2" t="s">
        <v>2313</v>
      </c>
      <c r="N372" s="2" t="s">
        <v>2314</v>
      </c>
      <c r="O372">
        <v>1</v>
      </c>
      <c r="P372" s="2" t="s">
        <v>53</v>
      </c>
      <c r="Q372">
        <v>100</v>
      </c>
      <c r="R372">
        <v>0</v>
      </c>
      <c r="S372" s="2" t="s">
        <v>54</v>
      </c>
      <c r="T372" s="2" t="s">
        <v>55</v>
      </c>
      <c r="U372" s="2" t="s">
        <v>764</v>
      </c>
      <c r="V372" s="2"/>
      <c r="W372">
        <v>53000</v>
      </c>
      <c r="X372">
        <v>0</v>
      </c>
      <c r="Y372">
        <v>0</v>
      </c>
      <c r="Z372">
        <v>53000</v>
      </c>
      <c r="AB372" s="2" t="s">
        <v>57</v>
      </c>
      <c r="AC372">
        <v>21200</v>
      </c>
      <c r="AD372">
        <v>31800</v>
      </c>
      <c r="AE372">
        <v>112000</v>
      </c>
      <c r="AF372">
        <v>1680</v>
      </c>
      <c r="AG372" s="2" t="s">
        <v>894</v>
      </c>
      <c r="AH372" s="2" t="s">
        <v>149</v>
      </c>
      <c r="AI372" s="1">
        <v>46195</v>
      </c>
      <c r="AJ372" s="2"/>
      <c r="AK372" s="2" t="s">
        <v>67</v>
      </c>
      <c r="AM372" s="2" t="s">
        <v>59</v>
      </c>
      <c r="AP372" s="2" t="s">
        <v>60</v>
      </c>
      <c r="AQ372" s="2" t="s">
        <v>41</v>
      </c>
      <c r="AR372">
        <v>59000</v>
      </c>
      <c r="AS372" s="2" t="str">
        <f>_xlfn.IFNA(IF(VLOOKUP(all_resi[[#This Row],[No. Waybill]],settle_reconcile[No. Waybill],1,0)="","Recon","Recon"),"-")</f>
        <v>-</v>
      </c>
      <c r="AT372" s="2">
        <f>all_resi[[#This Row],[Nilai COD]]-all_resi[[#This Row],[COD Fee]]-all_resi[[#This Row],[Total Biaya Setelah Diskon]]</f>
        <v>78520</v>
      </c>
      <c r="AU372" s="2">
        <f>IF(all_resi[[#This Row],[Waktu Terima]]="","",_xlfn.DAYS(all_resi[[#This Row],[Waktu Terima]],all_resi[[#This Row],[Tanggal Pengiriman]]))</f>
        <v>18</v>
      </c>
    </row>
    <row r="373" spans="1:47" x14ac:dyDescent="0.25">
      <c r="A373" s="2" t="s">
        <v>6555</v>
      </c>
      <c r="B373" s="1">
        <v>46177</v>
      </c>
      <c r="C373" s="2" t="s">
        <v>42</v>
      </c>
      <c r="D373" s="2" t="s">
        <v>43</v>
      </c>
      <c r="E373" s="2" t="s">
        <v>44</v>
      </c>
      <c r="F373" s="2" t="s">
        <v>45</v>
      </c>
      <c r="G373" s="2" t="s">
        <v>46</v>
      </c>
      <c r="H373" s="2" t="s">
        <v>47</v>
      </c>
      <c r="I373" s="2" t="s">
        <v>2500</v>
      </c>
      <c r="J373" s="2" t="s">
        <v>12398</v>
      </c>
      <c r="K373" s="2" t="s">
        <v>156</v>
      </c>
      <c r="L373" s="2" t="s">
        <v>509</v>
      </c>
      <c r="M373" s="2" t="s">
        <v>2501</v>
      </c>
      <c r="N373" s="2" t="s">
        <v>2502</v>
      </c>
      <c r="O373">
        <v>1</v>
      </c>
      <c r="P373" s="2" t="s">
        <v>53</v>
      </c>
      <c r="Q373">
        <v>100</v>
      </c>
      <c r="R373">
        <v>0</v>
      </c>
      <c r="S373" s="2" t="s">
        <v>54</v>
      </c>
      <c r="T373" s="2" t="s">
        <v>55</v>
      </c>
      <c r="U373" s="2" t="s">
        <v>386</v>
      </c>
      <c r="V373" s="2"/>
      <c r="W373">
        <v>80000</v>
      </c>
      <c r="X373">
        <v>0</v>
      </c>
      <c r="Y373">
        <v>0</v>
      </c>
      <c r="Z373">
        <v>80000</v>
      </c>
      <c r="AB373" s="2" t="s">
        <v>57</v>
      </c>
      <c r="AC373">
        <v>32000</v>
      </c>
      <c r="AD373">
        <v>48000</v>
      </c>
      <c r="AE373">
        <v>202000</v>
      </c>
      <c r="AF373">
        <v>3030</v>
      </c>
      <c r="AG373" s="2"/>
      <c r="AH373" s="2"/>
      <c r="AI373" s="1"/>
      <c r="AJ373" s="2"/>
      <c r="AK373" s="2" t="s">
        <v>67</v>
      </c>
      <c r="AM373" s="2" t="s">
        <v>59</v>
      </c>
      <c r="AP373" s="2" t="s">
        <v>60</v>
      </c>
      <c r="AQ373" s="2" t="s">
        <v>41</v>
      </c>
      <c r="AR373">
        <v>122000</v>
      </c>
      <c r="AS373" s="2" t="str">
        <f>_xlfn.IFNA(IF(VLOOKUP(all_resi[[#This Row],[No. Waybill]],settle_reconcile[No. Waybill],1,0)="","Recon","Recon"),"-")</f>
        <v>-</v>
      </c>
      <c r="AT373" s="2">
        <f>all_resi[[#This Row],[Nilai COD]]-all_resi[[#This Row],[COD Fee]]-all_resi[[#This Row],[Total Biaya Setelah Diskon]]</f>
        <v>150970</v>
      </c>
      <c r="AU373" s="2" t="str">
        <f>IF(all_resi[[#This Row],[Waktu Terima]]="","",_xlfn.DAYS(all_resi[[#This Row],[Waktu Terima]],all_resi[[#This Row],[Tanggal Pengiriman]]))</f>
        <v/>
      </c>
    </row>
    <row r="374" spans="1:47" x14ac:dyDescent="0.25">
      <c r="A374" s="2" t="s">
        <v>6894</v>
      </c>
      <c r="B374" s="1">
        <v>46178</v>
      </c>
      <c r="C374" s="2" t="s">
        <v>42</v>
      </c>
      <c r="D374" s="2" t="s">
        <v>43</v>
      </c>
      <c r="E374" s="2" t="s">
        <v>44</v>
      </c>
      <c r="F374" s="2" t="s">
        <v>45</v>
      </c>
      <c r="G374" s="2" t="s">
        <v>46</v>
      </c>
      <c r="H374" s="2" t="s">
        <v>80</v>
      </c>
      <c r="I374" s="2" t="s">
        <v>3479</v>
      </c>
      <c r="J374" s="2" t="s">
        <v>12547</v>
      </c>
      <c r="K374" s="2" t="s">
        <v>183</v>
      </c>
      <c r="L374" s="2" t="s">
        <v>325</v>
      </c>
      <c r="M374" s="2" t="s">
        <v>410</v>
      </c>
      <c r="N374" s="2" t="s">
        <v>3480</v>
      </c>
      <c r="O374">
        <v>1</v>
      </c>
      <c r="P374" s="2" t="s">
        <v>53</v>
      </c>
      <c r="Q374">
        <v>100</v>
      </c>
      <c r="R374">
        <v>0</v>
      </c>
      <c r="S374" s="2" t="s">
        <v>54</v>
      </c>
      <c r="T374" s="2" t="s">
        <v>55</v>
      </c>
      <c r="U374" s="2" t="s">
        <v>86</v>
      </c>
      <c r="V374" s="2"/>
      <c r="W374">
        <v>68000</v>
      </c>
      <c r="X374">
        <v>0</v>
      </c>
      <c r="Y374">
        <v>0</v>
      </c>
      <c r="Z374">
        <v>68000</v>
      </c>
      <c r="AB374" s="2" t="s">
        <v>57</v>
      </c>
      <c r="AC374">
        <v>27200</v>
      </c>
      <c r="AD374">
        <v>40800</v>
      </c>
      <c r="AE374">
        <v>139000</v>
      </c>
      <c r="AF374">
        <v>2085</v>
      </c>
      <c r="AG374" s="2" t="s">
        <v>353</v>
      </c>
      <c r="AH374" s="2" t="s">
        <v>149</v>
      </c>
      <c r="AI374" s="1">
        <v>46189</v>
      </c>
      <c r="AJ374" s="2" t="s">
        <v>87</v>
      </c>
      <c r="AK374" s="2" t="s">
        <v>67</v>
      </c>
      <c r="AM374" s="2" t="s">
        <v>59</v>
      </c>
      <c r="AP374" s="2" t="s">
        <v>60</v>
      </c>
      <c r="AQ374" s="2" t="s">
        <v>41</v>
      </c>
      <c r="AR374">
        <v>71000</v>
      </c>
      <c r="AS374" s="2" t="str">
        <f>_xlfn.IFNA(IF(VLOOKUP(all_resi[[#This Row],[No. Waybill]],settle_reconcile[No. Waybill],1,0)="","Recon","Recon"),"-")</f>
        <v>-</v>
      </c>
      <c r="AT374" s="2">
        <f>all_resi[[#This Row],[Nilai COD]]-all_resi[[#This Row],[COD Fee]]-all_resi[[#This Row],[Total Biaya Setelah Diskon]]</f>
        <v>96115</v>
      </c>
      <c r="AU374" s="2">
        <f>IF(all_resi[[#This Row],[Waktu Terima]]="","",_xlfn.DAYS(all_resi[[#This Row],[Waktu Terima]],all_resi[[#This Row],[Tanggal Pengiriman]]))</f>
        <v>11</v>
      </c>
    </row>
    <row r="375" spans="1:47" x14ac:dyDescent="0.25">
      <c r="A375" s="2" t="s">
        <v>6896</v>
      </c>
      <c r="B375" s="1">
        <v>46178</v>
      </c>
      <c r="C375" s="2" t="s">
        <v>42</v>
      </c>
      <c r="D375" s="2" t="s">
        <v>43</v>
      </c>
      <c r="E375" s="2" t="s">
        <v>44</v>
      </c>
      <c r="F375" s="2" t="s">
        <v>45</v>
      </c>
      <c r="G375" s="2" t="s">
        <v>46</v>
      </c>
      <c r="H375" s="2" t="s">
        <v>80</v>
      </c>
      <c r="I375" s="2" t="s">
        <v>3484</v>
      </c>
      <c r="J375" s="2" t="s">
        <v>12550</v>
      </c>
      <c r="K375" s="2" t="s">
        <v>49</v>
      </c>
      <c r="L375" s="2" t="s">
        <v>2741</v>
      </c>
      <c r="M375" s="2" t="s">
        <v>3485</v>
      </c>
      <c r="N375" s="2" t="s">
        <v>3486</v>
      </c>
      <c r="O375">
        <v>1</v>
      </c>
      <c r="P375" s="2" t="s">
        <v>53</v>
      </c>
      <c r="Q375">
        <v>100</v>
      </c>
      <c r="R375">
        <v>0</v>
      </c>
      <c r="S375" s="2" t="s">
        <v>54</v>
      </c>
      <c r="T375" s="2" t="s">
        <v>55</v>
      </c>
      <c r="U375" s="2" t="s">
        <v>453</v>
      </c>
      <c r="V375" s="2"/>
      <c r="W375">
        <v>59000</v>
      </c>
      <c r="X375">
        <v>0</v>
      </c>
      <c r="Y375">
        <v>0</v>
      </c>
      <c r="Z375">
        <v>59000</v>
      </c>
      <c r="AB375" s="2" t="s">
        <v>57</v>
      </c>
      <c r="AC375">
        <v>23600</v>
      </c>
      <c r="AD375">
        <v>35400</v>
      </c>
      <c r="AE375">
        <v>131000</v>
      </c>
      <c r="AF375">
        <v>1965</v>
      </c>
      <c r="AG375" s="2" t="s">
        <v>3484</v>
      </c>
      <c r="AH375" s="2"/>
      <c r="AI375" s="1">
        <v>46186</v>
      </c>
      <c r="AJ375" s="2" t="s">
        <v>87</v>
      </c>
      <c r="AK375" s="2" t="s">
        <v>58</v>
      </c>
      <c r="AM375" s="2" t="s">
        <v>59</v>
      </c>
      <c r="AP375" s="2" t="s">
        <v>60</v>
      </c>
      <c r="AQ375" s="2" t="s">
        <v>41</v>
      </c>
      <c r="AR375">
        <v>72000</v>
      </c>
      <c r="AS375" s="2" t="str">
        <f>_xlfn.IFNA(IF(VLOOKUP(all_resi[[#This Row],[No. Waybill]],settle_reconcile[No. Waybill],1,0)="","Recon","Recon"),"-")</f>
        <v>Recon</v>
      </c>
      <c r="AT375" s="2">
        <f>all_resi[[#This Row],[Nilai COD]]-all_resi[[#This Row],[COD Fee]]-all_resi[[#This Row],[Total Biaya Setelah Diskon]]</f>
        <v>93635</v>
      </c>
      <c r="AU375" s="2">
        <f>IF(all_resi[[#This Row],[Waktu Terima]]="","",_xlfn.DAYS(all_resi[[#This Row],[Waktu Terima]],all_resi[[#This Row],[Tanggal Pengiriman]]))</f>
        <v>8</v>
      </c>
    </row>
    <row r="376" spans="1:47" x14ac:dyDescent="0.25">
      <c r="A376" s="2" t="s">
        <v>6747</v>
      </c>
      <c r="B376" s="1">
        <v>46178</v>
      </c>
      <c r="C376" s="2" t="s">
        <v>42</v>
      </c>
      <c r="D376" s="2" t="s">
        <v>43</v>
      </c>
      <c r="E376" s="2" t="s">
        <v>44</v>
      </c>
      <c r="F376" s="2" t="s">
        <v>45</v>
      </c>
      <c r="G376" s="2" t="s">
        <v>46</v>
      </c>
      <c r="H376" s="2" t="s">
        <v>80</v>
      </c>
      <c r="I376" s="2" t="s">
        <v>3060</v>
      </c>
      <c r="J376" s="2" t="s">
        <v>12618</v>
      </c>
      <c r="K376" s="2" t="s">
        <v>121</v>
      </c>
      <c r="L376" s="2" t="s">
        <v>122</v>
      </c>
      <c r="M376" s="2" t="s">
        <v>3061</v>
      </c>
      <c r="N376" s="2" t="s">
        <v>3062</v>
      </c>
      <c r="O376">
        <v>1</v>
      </c>
      <c r="P376" s="2" t="s">
        <v>53</v>
      </c>
      <c r="Q376">
        <v>100</v>
      </c>
      <c r="R376">
        <v>0</v>
      </c>
      <c r="S376" s="2" t="s">
        <v>54</v>
      </c>
      <c r="T376" s="2" t="s">
        <v>55</v>
      </c>
      <c r="U376" s="2" t="s">
        <v>154</v>
      </c>
      <c r="V376" s="2"/>
      <c r="W376">
        <v>85000</v>
      </c>
      <c r="X376">
        <v>0</v>
      </c>
      <c r="Y376">
        <v>0</v>
      </c>
      <c r="Z376">
        <v>85000</v>
      </c>
      <c r="AB376" s="2" t="s">
        <v>57</v>
      </c>
      <c r="AC376">
        <v>34000</v>
      </c>
      <c r="AD376">
        <v>51000</v>
      </c>
      <c r="AE376">
        <v>228000</v>
      </c>
      <c r="AF376">
        <v>3420</v>
      </c>
      <c r="AG376" s="2" t="s">
        <v>3060</v>
      </c>
      <c r="AH376" s="2"/>
      <c r="AI376" s="1">
        <v>46188</v>
      </c>
      <c r="AJ376" s="2" t="s">
        <v>87</v>
      </c>
      <c r="AK376" s="2" t="s">
        <v>58</v>
      </c>
      <c r="AM376" s="2" t="s">
        <v>59</v>
      </c>
      <c r="AP376" s="2" t="s">
        <v>60</v>
      </c>
      <c r="AQ376" s="2" t="s">
        <v>41</v>
      </c>
      <c r="AR376">
        <v>143000</v>
      </c>
      <c r="AS376" s="2" t="str">
        <f>_xlfn.IFNA(IF(VLOOKUP(all_resi[[#This Row],[No. Waybill]],settle_reconcile[No. Waybill],1,0)="","Recon","Recon"),"-")</f>
        <v>Recon</v>
      </c>
      <c r="AT376" s="2">
        <f>all_resi[[#This Row],[Nilai COD]]-all_resi[[#This Row],[COD Fee]]-all_resi[[#This Row],[Total Biaya Setelah Diskon]]</f>
        <v>173580</v>
      </c>
      <c r="AU376" s="2">
        <f>IF(all_resi[[#This Row],[Waktu Terima]]="","",_xlfn.DAYS(all_resi[[#This Row],[Waktu Terima]],all_resi[[#This Row],[Tanggal Pengiriman]]))</f>
        <v>10</v>
      </c>
    </row>
    <row r="377" spans="1:47" x14ac:dyDescent="0.25">
      <c r="A377" s="2" t="s">
        <v>6746</v>
      </c>
      <c r="B377" s="1">
        <v>46178</v>
      </c>
      <c r="C377" s="2" t="s">
        <v>42</v>
      </c>
      <c r="D377" s="2" t="s">
        <v>43</v>
      </c>
      <c r="E377" s="2" t="s">
        <v>44</v>
      </c>
      <c r="F377" s="2" t="s">
        <v>45</v>
      </c>
      <c r="G377" s="2" t="s">
        <v>46</v>
      </c>
      <c r="H377" s="2" t="s">
        <v>47</v>
      </c>
      <c r="I377" s="2" t="s">
        <v>3057</v>
      </c>
      <c r="J377" s="2" t="s">
        <v>12603</v>
      </c>
      <c r="K377" s="2" t="s">
        <v>156</v>
      </c>
      <c r="L377" s="2" t="s">
        <v>2083</v>
      </c>
      <c r="M377" s="2" t="s">
        <v>3058</v>
      </c>
      <c r="N377" s="2" t="s">
        <v>3059</v>
      </c>
      <c r="O377">
        <v>1</v>
      </c>
      <c r="P377" s="2" t="s">
        <v>53</v>
      </c>
      <c r="Q377">
        <v>100</v>
      </c>
      <c r="R377">
        <v>0</v>
      </c>
      <c r="S377" s="2" t="s">
        <v>54</v>
      </c>
      <c r="T377" s="2" t="s">
        <v>55</v>
      </c>
      <c r="U377" s="2" t="s">
        <v>97</v>
      </c>
      <c r="V377" s="2"/>
      <c r="W377">
        <v>85000</v>
      </c>
      <c r="X377">
        <v>0</v>
      </c>
      <c r="Y377">
        <v>0</v>
      </c>
      <c r="Z377">
        <v>85000</v>
      </c>
      <c r="AB377" s="2" t="s">
        <v>57</v>
      </c>
      <c r="AC377">
        <v>34000</v>
      </c>
      <c r="AD377">
        <v>51000</v>
      </c>
      <c r="AE377">
        <v>155000</v>
      </c>
      <c r="AF377">
        <v>2325</v>
      </c>
      <c r="AG377" s="2"/>
      <c r="AH377" s="2"/>
      <c r="AI377" s="1"/>
      <c r="AJ377" s="2"/>
      <c r="AK377" s="2" t="s">
        <v>67</v>
      </c>
      <c r="AM377" s="2" t="s">
        <v>59</v>
      </c>
      <c r="AP377" s="2" t="s">
        <v>60</v>
      </c>
      <c r="AQ377" s="2" t="s">
        <v>41</v>
      </c>
      <c r="AR377">
        <v>70000</v>
      </c>
      <c r="AS377" s="2" t="str">
        <f>_xlfn.IFNA(IF(VLOOKUP(all_resi[[#This Row],[No. Waybill]],settle_reconcile[No. Waybill],1,0)="","Recon","Recon"),"-")</f>
        <v>-</v>
      </c>
      <c r="AT377" s="2">
        <f>all_resi[[#This Row],[Nilai COD]]-all_resi[[#This Row],[COD Fee]]-all_resi[[#This Row],[Total Biaya Setelah Diskon]]</f>
        <v>101675</v>
      </c>
      <c r="AU377" s="2" t="str">
        <f>IF(all_resi[[#This Row],[Waktu Terima]]="","",_xlfn.DAYS(all_resi[[#This Row],[Waktu Terima]],all_resi[[#This Row],[Tanggal Pengiriman]]))</f>
        <v/>
      </c>
    </row>
    <row r="378" spans="1:47" x14ac:dyDescent="0.25">
      <c r="A378" s="2" t="s">
        <v>6329</v>
      </c>
      <c r="B378" s="1">
        <v>46178</v>
      </c>
      <c r="C378" s="2" t="s">
        <v>42</v>
      </c>
      <c r="D378" s="2" t="s">
        <v>43</v>
      </c>
      <c r="E378" s="2" t="s">
        <v>44</v>
      </c>
      <c r="F378" s="2" t="s">
        <v>45</v>
      </c>
      <c r="G378" s="2" t="s">
        <v>46</v>
      </c>
      <c r="H378" s="2" t="s">
        <v>47</v>
      </c>
      <c r="I378" s="2" t="s">
        <v>1810</v>
      </c>
      <c r="J378" s="2" t="s">
        <v>12569</v>
      </c>
      <c r="K378" s="2" t="s">
        <v>156</v>
      </c>
      <c r="L378" s="2" t="s">
        <v>606</v>
      </c>
      <c r="M378" s="2" t="s">
        <v>1191</v>
      </c>
      <c r="N378" s="2" t="s">
        <v>1811</v>
      </c>
      <c r="O378">
        <v>1</v>
      </c>
      <c r="P378" s="2" t="s">
        <v>53</v>
      </c>
      <c r="Q378">
        <v>100</v>
      </c>
      <c r="R378">
        <v>0</v>
      </c>
      <c r="S378" s="2" t="s">
        <v>54</v>
      </c>
      <c r="T378" s="2" t="s">
        <v>55</v>
      </c>
      <c r="U378" s="2" t="s">
        <v>412</v>
      </c>
      <c r="V378" s="2"/>
      <c r="W378">
        <v>64000</v>
      </c>
      <c r="X378">
        <v>0</v>
      </c>
      <c r="Y378">
        <v>0</v>
      </c>
      <c r="Z378">
        <v>64000</v>
      </c>
      <c r="AB378" s="2" t="s">
        <v>57</v>
      </c>
      <c r="AC378">
        <v>25600</v>
      </c>
      <c r="AD378">
        <v>38400</v>
      </c>
      <c r="AE378">
        <v>253000</v>
      </c>
      <c r="AF378">
        <v>3795</v>
      </c>
      <c r="AG378" s="2" t="s">
        <v>17318</v>
      </c>
      <c r="AH378" s="2" t="s">
        <v>149</v>
      </c>
      <c r="AI378" s="1">
        <v>46203</v>
      </c>
      <c r="AJ378" s="2"/>
      <c r="AK378" s="2" t="s">
        <v>67</v>
      </c>
      <c r="AM378" s="2" t="s">
        <v>59</v>
      </c>
      <c r="AP378" s="2" t="s">
        <v>60</v>
      </c>
      <c r="AQ378" s="2" t="s">
        <v>41</v>
      </c>
      <c r="AR378">
        <v>189000</v>
      </c>
      <c r="AS378" s="2" t="str">
        <f>_xlfn.IFNA(IF(VLOOKUP(all_resi[[#This Row],[No. Waybill]],settle_reconcile[No. Waybill],1,0)="","Recon","Recon"),"-")</f>
        <v>-</v>
      </c>
      <c r="AT378" s="2">
        <f>all_resi[[#This Row],[Nilai COD]]-all_resi[[#This Row],[COD Fee]]-all_resi[[#This Row],[Total Biaya Setelah Diskon]]</f>
        <v>210805</v>
      </c>
      <c r="AU378" s="2">
        <f>IF(all_resi[[#This Row],[Waktu Terima]]="","",_xlfn.DAYS(all_resi[[#This Row],[Waktu Terima]],all_resi[[#This Row],[Tanggal Pengiriman]]))</f>
        <v>25</v>
      </c>
    </row>
    <row r="379" spans="1:47" x14ac:dyDescent="0.25">
      <c r="A379" s="2" t="s">
        <v>6752</v>
      </c>
      <c r="B379" s="1">
        <v>46178</v>
      </c>
      <c r="C379" s="2" t="s">
        <v>42</v>
      </c>
      <c r="D379" s="2" t="s">
        <v>43</v>
      </c>
      <c r="E379" s="2" t="s">
        <v>44</v>
      </c>
      <c r="F379" s="2" t="s">
        <v>45</v>
      </c>
      <c r="G379" s="2" t="s">
        <v>46</v>
      </c>
      <c r="H379" s="2" t="s">
        <v>47</v>
      </c>
      <c r="I379" s="2" t="s">
        <v>3073</v>
      </c>
      <c r="J379" s="2" t="s">
        <v>12615</v>
      </c>
      <c r="K379" s="2" t="s">
        <v>561</v>
      </c>
      <c r="L379" s="2" t="s">
        <v>3074</v>
      </c>
      <c r="M379" s="2" t="s">
        <v>3075</v>
      </c>
      <c r="N379" s="2" t="s">
        <v>3076</v>
      </c>
      <c r="O379">
        <v>1</v>
      </c>
      <c r="P379" s="2" t="s">
        <v>53</v>
      </c>
      <c r="Q379">
        <v>100</v>
      </c>
      <c r="R379">
        <v>0</v>
      </c>
      <c r="S379" s="2" t="s">
        <v>54</v>
      </c>
      <c r="T379" s="2" t="s">
        <v>55</v>
      </c>
      <c r="U379" s="2" t="s">
        <v>230</v>
      </c>
      <c r="V379" s="2"/>
      <c r="W379">
        <v>32000</v>
      </c>
      <c r="X379">
        <v>0</v>
      </c>
      <c r="Y379">
        <v>0</v>
      </c>
      <c r="Z379">
        <v>32000</v>
      </c>
      <c r="AB379" s="2" t="s">
        <v>57</v>
      </c>
      <c r="AC379">
        <v>12800</v>
      </c>
      <c r="AD379">
        <v>19200</v>
      </c>
      <c r="AE379">
        <v>155000</v>
      </c>
      <c r="AF379">
        <v>2325</v>
      </c>
      <c r="AG379" s="2" t="s">
        <v>3073</v>
      </c>
      <c r="AH379" s="2"/>
      <c r="AI379" s="1">
        <v>46183</v>
      </c>
      <c r="AJ379" s="2"/>
      <c r="AK379" s="2" t="s">
        <v>58</v>
      </c>
      <c r="AM379" s="2" t="s">
        <v>59</v>
      </c>
      <c r="AP379" s="2" t="s">
        <v>60</v>
      </c>
      <c r="AQ379" s="2" t="s">
        <v>41</v>
      </c>
      <c r="AR379">
        <v>123000</v>
      </c>
      <c r="AS379" s="2" t="str">
        <f>_xlfn.IFNA(IF(VLOOKUP(all_resi[[#This Row],[No. Waybill]],settle_reconcile[No. Waybill],1,0)="","Recon","Recon"),"-")</f>
        <v>Recon</v>
      </c>
      <c r="AT379" s="2">
        <f>all_resi[[#This Row],[Nilai COD]]-all_resi[[#This Row],[COD Fee]]-all_resi[[#This Row],[Total Biaya Setelah Diskon]]</f>
        <v>133475</v>
      </c>
      <c r="AU379" s="2">
        <f>IF(all_resi[[#This Row],[Waktu Terima]]="","",_xlfn.DAYS(all_resi[[#This Row],[Waktu Terima]],all_resi[[#This Row],[Tanggal Pengiriman]]))</f>
        <v>5</v>
      </c>
    </row>
    <row r="380" spans="1:47" x14ac:dyDescent="0.25">
      <c r="A380" s="2" t="s">
        <v>6889</v>
      </c>
      <c r="B380" s="1">
        <v>46178</v>
      </c>
      <c r="C380" s="2" t="s">
        <v>42</v>
      </c>
      <c r="D380" s="2" t="s">
        <v>43</v>
      </c>
      <c r="E380" s="2" t="s">
        <v>44</v>
      </c>
      <c r="F380" s="2" t="s">
        <v>45</v>
      </c>
      <c r="G380" s="2" t="s">
        <v>46</v>
      </c>
      <c r="H380" s="2" t="s">
        <v>47</v>
      </c>
      <c r="I380" s="2" t="s">
        <v>3463</v>
      </c>
      <c r="J380" s="2" t="s">
        <v>12558</v>
      </c>
      <c r="K380" s="2" t="s">
        <v>183</v>
      </c>
      <c r="L380" s="2" t="s">
        <v>1198</v>
      </c>
      <c r="M380" s="2" t="s">
        <v>3267</v>
      </c>
      <c r="N380" s="2" t="s">
        <v>3464</v>
      </c>
      <c r="O380">
        <v>1</v>
      </c>
      <c r="P380" s="2" t="s">
        <v>53</v>
      </c>
      <c r="Q380">
        <v>100</v>
      </c>
      <c r="R380">
        <v>0</v>
      </c>
      <c r="S380" s="2" t="s">
        <v>54</v>
      </c>
      <c r="T380" s="2" t="s">
        <v>55</v>
      </c>
      <c r="U380" s="2" t="s">
        <v>529</v>
      </c>
      <c r="V380" s="2"/>
      <c r="W380">
        <v>91000</v>
      </c>
      <c r="X380">
        <v>0</v>
      </c>
      <c r="Y380">
        <v>0</v>
      </c>
      <c r="Z380">
        <v>91000</v>
      </c>
      <c r="AB380" s="2" t="s">
        <v>57</v>
      </c>
      <c r="AC380">
        <v>36400</v>
      </c>
      <c r="AD380">
        <v>54600</v>
      </c>
      <c r="AE380">
        <v>0</v>
      </c>
      <c r="AF380">
        <v>0</v>
      </c>
      <c r="AG380" s="2" t="s">
        <v>3463</v>
      </c>
      <c r="AH380" s="2"/>
      <c r="AI380" s="1">
        <v>46183</v>
      </c>
      <c r="AJ380" s="2"/>
      <c r="AK380" s="2" t="s">
        <v>58</v>
      </c>
      <c r="AM380" s="2" t="s">
        <v>59</v>
      </c>
      <c r="AP380" s="2" t="s">
        <v>60</v>
      </c>
      <c r="AQ380" s="2" t="s">
        <v>98</v>
      </c>
      <c r="AR380">
        <v>-91000</v>
      </c>
      <c r="AS380" s="2" t="str">
        <f>_xlfn.IFNA(IF(VLOOKUP(all_resi[[#This Row],[No. Waybill]],settle_reconcile[No. Waybill],1,0)="","Recon","Recon"),"-")</f>
        <v>-</v>
      </c>
      <c r="AT380" s="2">
        <f>all_resi[[#This Row],[Nilai COD]]-all_resi[[#This Row],[COD Fee]]-all_resi[[#This Row],[Total Biaya Setelah Diskon]]</f>
        <v>-54600</v>
      </c>
      <c r="AU380" s="2">
        <f>IF(all_resi[[#This Row],[Waktu Terima]]="","",_xlfn.DAYS(all_resi[[#This Row],[Waktu Terima]],all_resi[[#This Row],[Tanggal Pengiriman]]))</f>
        <v>5</v>
      </c>
    </row>
    <row r="381" spans="1:47" x14ac:dyDescent="0.25">
      <c r="A381" s="2" t="s">
        <v>6745</v>
      </c>
      <c r="B381" s="1">
        <v>46178</v>
      </c>
      <c r="C381" s="2" t="s">
        <v>42</v>
      </c>
      <c r="D381" s="2" t="s">
        <v>43</v>
      </c>
      <c r="E381" s="2" t="s">
        <v>44</v>
      </c>
      <c r="F381" s="2" t="s">
        <v>45</v>
      </c>
      <c r="G381" s="2" t="s">
        <v>46</v>
      </c>
      <c r="H381" s="2" t="s">
        <v>47</v>
      </c>
      <c r="I381" s="2" t="s">
        <v>3054</v>
      </c>
      <c r="J381" s="2" t="s">
        <v>12604</v>
      </c>
      <c r="K381" s="2" t="s">
        <v>388</v>
      </c>
      <c r="L381" s="2" t="s">
        <v>388</v>
      </c>
      <c r="M381" s="2" t="s">
        <v>3055</v>
      </c>
      <c r="N381" s="2" t="s">
        <v>3056</v>
      </c>
      <c r="O381">
        <v>1</v>
      </c>
      <c r="P381" s="2" t="s">
        <v>53</v>
      </c>
      <c r="Q381">
        <v>100</v>
      </c>
      <c r="R381">
        <v>0</v>
      </c>
      <c r="S381" s="2" t="s">
        <v>54</v>
      </c>
      <c r="T381" s="2" t="s">
        <v>55</v>
      </c>
      <c r="U381" s="2" t="s">
        <v>2528</v>
      </c>
      <c r="V381" s="2"/>
      <c r="W381">
        <v>68000</v>
      </c>
      <c r="X381">
        <v>0</v>
      </c>
      <c r="Y381">
        <v>0</v>
      </c>
      <c r="Z381">
        <v>68000</v>
      </c>
      <c r="AB381" s="2" t="s">
        <v>57</v>
      </c>
      <c r="AC381">
        <v>27200</v>
      </c>
      <c r="AD381">
        <v>40800</v>
      </c>
      <c r="AE381">
        <v>212000</v>
      </c>
      <c r="AF381">
        <v>3180</v>
      </c>
      <c r="AG381" s="2" t="s">
        <v>7592</v>
      </c>
      <c r="AH381" s="2"/>
      <c r="AI381" s="1">
        <v>46190</v>
      </c>
      <c r="AJ381" s="2"/>
      <c r="AK381" s="2" t="s">
        <v>67</v>
      </c>
      <c r="AM381" s="2" t="s">
        <v>59</v>
      </c>
      <c r="AP381" s="2" t="s">
        <v>60</v>
      </c>
      <c r="AQ381" s="2" t="s">
        <v>41</v>
      </c>
      <c r="AR381">
        <v>144000</v>
      </c>
      <c r="AS381" s="2" t="str">
        <f>_xlfn.IFNA(IF(VLOOKUP(all_resi[[#This Row],[No. Waybill]],settle_reconcile[No. Waybill],1,0)="","Recon","Recon"),"-")</f>
        <v>-</v>
      </c>
      <c r="AT381" s="2">
        <f>all_resi[[#This Row],[Nilai COD]]-all_resi[[#This Row],[COD Fee]]-all_resi[[#This Row],[Total Biaya Setelah Diskon]]</f>
        <v>168020</v>
      </c>
      <c r="AU381" s="2">
        <f>IF(all_resi[[#This Row],[Waktu Terima]]="","",_xlfn.DAYS(all_resi[[#This Row],[Waktu Terima]],all_resi[[#This Row],[Tanggal Pengiriman]]))</f>
        <v>12</v>
      </c>
    </row>
    <row r="382" spans="1:47" x14ac:dyDescent="0.25">
      <c r="A382" s="2" t="s">
        <v>6890</v>
      </c>
      <c r="B382" s="1">
        <v>46178</v>
      </c>
      <c r="C382" s="2" t="s">
        <v>42</v>
      </c>
      <c r="D382" s="2" t="s">
        <v>43</v>
      </c>
      <c r="E382" s="2" t="s">
        <v>44</v>
      </c>
      <c r="F382" s="2" t="s">
        <v>45</v>
      </c>
      <c r="G382" s="2" t="s">
        <v>46</v>
      </c>
      <c r="H382" s="2" t="s">
        <v>47</v>
      </c>
      <c r="I382" s="2" t="s">
        <v>3465</v>
      </c>
      <c r="J382" s="2" t="s">
        <v>12555</v>
      </c>
      <c r="K382" s="2" t="s">
        <v>143</v>
      </c>
      <c r="L382" s="2" t="s">
        <v>2966</v>
      </c>
      <c r="M382" s="2" t="s">
        <v>3466</v>
      </c>
      <c r="N382" s="2" t="s">
        <v>3467</v>
      </c>
      <c r="O382">
        <v>1</v>
      </c>
      <c r="P382" s="2" t="s">
        <v>53</v>
      </c>
      <c r="Q382">
        <v>100</v>
      </c>
      <c r="R382">
        <v>0</v>
      </c>
      <c r="S382" s="2" t="s">
        <v>54</v>
      </c>
      <c r="T382" s="2" t="s">
        <v>55</v>
      </c>
      <c r="U382" s="2" t="s">
        <v>250</v>
      </c>
      <c r="V382" s="2"/>
      <c r="W382">
        <v>25000</v>
      </c>
      <c r="X382">
        <v>0</v>
      </c>
      <c r="Y382">
        <v>0</v>
      </c>
      <c r="Z382">
        <v>25000</v>
      </c>
      <c r="AB382" s="2" t="s">
        <v>57</v>
      </c>
      <c r="AC382">
        <v>18000</v>
      </c>
      <c r="AD382">
        <v>7000</v>
      </c>
      <c r="AE382">
        <v>77000</v>
      </c>
      <c r="AF382">
        <v>1155</v>
      </c>
      <c r="AG382" s="2" t="s">
        <v>3465</v>
      </c>
      <c r="AH382" s="2"/>
      <c r="AI382" s="1">
        <v>46180</v>
      </c>
      <c r="AJ382" s="2"/>
      <c r="AK382" s="2" t="s">
        <v>58</v>
      </c>
      <c r="AM382" s="2" t="s">
        <v>59</v>
      </c>
      <c r="AP382" s="2" t="s">
        <v>60</v>
      </c>
      <c r="AQ382" s="2" t="s">
        <v>41</v>
      </c>
      <c r="AR382">
        <v>52000</v>
      </c>
      <c r="AS382" s="2" t="str">
        <f>_xlfn.IFNA(IF(VLOOKUP(all_resi[[#This Row],[No. Waybill]],settle_reconcile[No. Waybill],1,0)="","Recon","Recon"),"-")</f>
        <v>Recon</v>
      </c>
      <c r="AT382" s="2">
        <f>all_resi[[#This Row],[Nilai COD]]-all_resi[[#This Row],[COD Fee]]-all_resi[[#This Row],[Total Biaya Setelah Diskon]]</f>
        <v>68845</v>
      </c>
      <c r="AU382" s="2">
        <f>IF(all_resi[[#This Row],[Waktu Terima]]="","",_xlfn.DAYS(all_resi[[#This Row],[Waktu Terima]],all_resi[[#This Row],[Tanggal Pengiriman]]))</f>
        <v>2</v>
      </c>
    </row>
    <row r="383" spans="1:47" x14ac:dyDescent="0.25">
      <c r="A383" s="2" t="s">
        <v>6891</v>
      </c>
      <c r="B383" s="1">
        <v>46178</v>
      </c>
      <c r="C383" s="2" t="s">
        <v>42</v>
      </c>
      <c r="D383" s="2" t="s">
        <v>43</v>
      </c>
      <c r="E383" s="2" t="s">
        <v>44</v>
      </c>
      <c r="F383" s="2" t="s">
        <v>45</v>
      </c>
      <c r="G383" s="2" t="s">
        <v>46</v>
      </c>
      <c r="H383" s="2" t="s">
        <v>47</v>
      </c>
      <c r="I383" s="2" t="s">
        <v>3468</v>
      </c>
      <c r="J383" s="2" t="s">
        <v>12546</v>
      </c>
      <c r="K383" s="2" t="s">
        <v>143</v>
      </c>
      <c r="L383" s="2" t="s">
        <v>3469</v>
      </c>
      <c r="M383" s="2" t="s">
        <v>3470</v>
      </c>
      <c r="N383" s="2" t="s">
        <v>3471</v>
      </c>
      <c r="O383">
        <v>1</v>
      </c>
      <c r="P383" s="2" t="s">
        <v>53</v>
      </c>
      <c r="Q383">
        <v>100</v>
      </c>
      <c r="R383">
        <v>0</v>
      </c>
      <c r="S383" s="2" t="s">
        <v>54</v>
      </c>
      <c r="T383" s="2" t="s">
        <v>55</v>
      </c>
      <c r="U383" s="2" t="s">
        <v>3472</v>
      </c>
      <c r="V383" s="2"/>
      <c r="W383">
        <v>25000</v>
      </c>
      <c r="X383">
        <v>0</v>
      </c>
      <c r="Y383">
        <v>0</v>
      </c>
      <c r="Z383">
        <v>25000</v>
      </c>
      <c r="AB383" s="2" t="s">
        <v>57</v>
      </c>
      <c r="AC383">
        <v>18000</v>
      </c>
      <c r="AD383">
        <v>7000</v>
      </c>
      <c r="AE383">
        <v>60000</v>
      </c>
      <c r="AF383">
        <v>900</v>
      </c>
      <c r="AG383" s="2" t="s">
        <v>353</v>
      </c>
      <c r="AH383" s="2" t="s">
        <v>149</v>
      </c>
      <c r="AI383" s="1">
        <v>46189</v>
      </c>
      <c r="AJ383" s="2"/>
      <c r="AK383" s="2" t="s">
        <v>67</v>
      </c>
      <c r="AM383" s="2" t="s">
        <v>59</v>
      </c>
      <c r="AP383" s="2" t="s">
        <v>60</v>
      </c>
      <c r="AQ383" s="2" t="s">
        <v>41</v>
      </c>
      <c r="AR383">
        <v>35000</v>
      </c>
      <c r="AS383" s="2" t="str">
        <f>_xlfn.IFNA(IF(VLOOKUP(all_resi[[#This Row],[No. Waybill]],settle_reconcile[No. Waybill],1,0)="","Recon","Recon"),"-")</f>
        <v>-</v>
      </c>
      <c r="AT383" s="2">
        <f>all_resi[[#This Row],[Nilai COD]]-all_resi[[#This Row],[COD Fee]]-all_resi[[#This Row],[Total Biaya Setelah Diskon]]</f>
        <v>52100</v>
      </c>
      <c r="AU383" s="2">
        <f>IF(all_resi[[#This Row],[Waktu Terima]]="","",_xlfn.DAYS(all_resi[[#This Row],[Waktu Terima]],all_resi[[#This Row],[Tanggal Pengiriman]]))</f>
        <v>11</v>
      </c>
    </row>
    <row r="384" spans="1:47" x14ac:dyDescent="0.25">
      <c r="A384" s="2" t="s">
        <v>6260</v>
      </c>
      <c r="B384" s="1">
        <v>46178</v>
      </c>
      <c r="C384" s="2" t="s">
        <v>42</v>
      </c>
      <c r="D384" s="2" t="s">
        <v>43</v>
      </c>
      <c r="E384" s="2" t="s">
        <v>44</v>
      </c>
      <c r="F384" s="2" t="s">
        <v>45</v>
      </c>
      <c r="G384" s="2" t="s">
        <v>46</v>
      </c>
      <c r="H384" s="2" t="s">
        <v>47</v>
      </c>
      <c r="I384" s="2" t="s">
        <v>1580</v>
      </c>
      <c r="J384" s="2" t="s">
        <v>12570</v>
      </c>
      <c r="K384" s="2" t="s">
        <v>116</v>
      </c>
      <c r="L384" s="2" t="s">
        <v>1581</v>
      </c>
      <c r="M384" s="2" t="s">
        <v>1582</v>
      </c>
      <c r="N384" s="2" t="s">
        <v>1583</v>
      </c>
      <c r="O384">
        <v>1</v>
      </c>
      <c r="P384" s="2" t="s">
        <v>53</v>
      </c>
      <c r="Q384">
        <v>100</v>
      </c>
      <c r="R384">
        <v>0</v>
      </c>
      <c r="S384" s="2" t="s">
        <v>54</v>
      </c>
      <c r="T384" s="2" t="s">
        <v>55</v>
      </c>
      <c r="U384" s="2" t="s">
        <v>147</v>
      </c>
      <c r="V384" s="2"/>
      <c r="W384">
        <v>8000</v>
      </c>
      <c r="X384">
        <v>0</v>
      </c>
      <c r="Y384">
        <v>0</v>
      </c>
      <c r="Z384">
        <v>8000</v>
      </c>
      <c r="AB384" s="2" t="s">
        <v>57</v>
      </c>
      <c r="AC384">
        <v>3000</v>
      </c>
      <c r="AD384">
        <v>5000</v>
      </c>
      <c r="AE384">
        <v>78000</v>
      </c>
      <c r="AF384">
        <v>1170</v>
      </c>
      <c r="AG384" s="2" t="s">
        <v>1580</v>
      </c>
      <c r="AH384" s="2"/>
      <c r="AI384" s="1">
        <v>46180</v>
      </c>
      <c r="AJ384" s="2"/>
      <c r="AK384" s="2" t="s">
        <v>58</v>
      </c>
      <c r="AM384" s="2" t="s">
        <v>59</v>
      </c>
      <c r="AP384" s="2" t="s">
        <v>60</v>
      </c>
      <c r="AQ384" s="2" t="s">
        <v>41</v>
      </c>
      <c r="AR384">
        <v>70000</v>
      </c>
      <c r="AS384" s="2" t="str">
        <f>_xlfn.IFNA(IF(VLOOKUP(all_resi[[#This Row],[No. Waybill]],settle_reconcile[No. Waybill],1,0)="","Recon","Recon"),"-")</f>
        <v>Recon</v>
      </c>
      <c r="AT384" s="2">
        <f>all_resi[[#This Row],[Nilai COD]]-all_resi[[#This Row],[COD Fee]]-all_resi[[#This Row],[Total Biaya Setelah Diskon]]</f>
        <v>71830</v>
      </c>
      <c r="AU384" s="2">
        <f>IF(all_resi[[#This Row],[Waktu Terima]]="","",_xlfn.DAYS(all_resi[[#This Row],[Waktu Terima]],all_resi[[#This Row],[Tanggal Pengiriman]]))</f>
        <v>2</v>
      </c>
    </row>
    <row r="385" spans="1:47" x14ac:dyDescent="0.25">
      <c r="A385" s="2" t="s">
        <v>6327</v>
      </c>
      <c r="B385" s="1">
        <v>46178</v>
      </c>
      <c r="C385" s="2" t="s">
        <v>42</v>
      </c>
      <c r="D385" s="2" t="s">
        <v>43</v>
      </c>
      <c r="E385" s="2" t="s">
        <v>44</v>
      </c>
      <c r="F385" s="2" t="s">
        <v>45</v>
      </c>
      <c r="G385" s="2" t="s">
        <v>46</v>
      </c>
      <c r="H385" s="2" t="s">
        <v>47</v>
      </c>
      <c r="I385" s="2" t="s">
        <v>1805</v>
      </c>
      <c r="J385" s="2" t="s">
        <v>12549</v>
      </c>
      <c r="K385" s="2" t="s">
        <v>156</v>
      </c>
      <c r="L385" s="2" t="s">
        <v>429</v>
      </c>
      <c r="M385" s="2" t="s">
        <v>723</v>
      </c>
      <c r="N385" s="2" t="s">
        <v>1806</v>
      </c>
      <c r="O385">
        <v>1</v>
      </c>
      <c r="P385" s="2" t="s">
        <v>53</v>
      </c>
      <c r="Q385">
        <v>100</v>
      </c>
      <c r="R385">
        <v>0</v>
      </c>
      <c r="S385" s="2" t="s">
        <v>54</v>
      </c>
      <c r="T385" s="2" t="s">
        <v>55</v>
      </c>
      <c r="U385" s="2" t="s">
        <v>97</v>
      </c>
      <c r="V385" s="2"/>
      <c r="W385">
        <v>100000</v>
      </c>
      <c r="X385">
        <v>0</v>
      </c>
      <c r="Y385">
        <v>0</v>
      </c>
      <c r="Z385">
        <v>100000</v>
      </c>
      <c r="AB385" s="2" t="s">
        <v>57</v>
      </c>
      <c r="AC385">
        <v>40000</v>
      </c>
      <c r="AD385">
        <v>60000</v>
      </c>
      <c r="AE385">
        <v>167000</v>
      </c>
      <c r="AF385">
        <v>2505</v>
      </c>
      <c r="AG385" s="2" t="s">
        <v>256</v>
      </c>
      <c r="AH385" s="2"/>
      <c r="AI385" s="1">
        <v>46209</v>
      </c>
      <c r="AJ385" s="2"/>
      <c r="AK385" s="2" t="s">
        <v>67</v>
      </c>
      <c r="AM385" s="2" t="s">
        <v>59</v>
      </c>
      <c r="AP385" s="2" t="s">
        <v>60</v>
      </c>
      <c r="AQ385" s="2" t="s">
        <v>41</v>
      </c>
      <c r="AR385">
        <v>67000</v>
      </c>
      <c r="AS385" s="2" t="str">
        <f>_xlfn.IFNA(IF(VLOOKUP(all_resi[[#This Row],[No. Waybill]],settle_reconcile[No. Waybill],1,0)="","Recon","Recon"),"-")</f>
        <v>-</v>
      </c>
      <c r="AT385" s="2">
        <f>all_resi[[#This Row],[Nilai COD]]-all_resi[[#This Row],[COD Fee]]-all_resi[[#This Row],[Total Biaya Setelah Diskon]]</f>
        <v>104495</v>
      </c>
      <c r="AU385" s="2">
        <f>IF(all_resi[[#This Row],[Waktu Terima]]="","",_xlfn.DAYS(all_resi[[#This Row],[Waktu Terima]],all_resi[[#This Row],[Tanggal Pengiriman]]))</f>
        <v>31</v>
      </c>
    </row>
    <row r="386" spans="1:47" x14ac:dyDescent="0.25">
      <c r="A386" s="2" t="s">
        <v>6775</v>
      </c>
      <c r="B386" s="1">
        <v>46178</v>
      </c>
      <c r="C386" s="2" t="s">
        <v>42</v>
      </c>
      <c r="D386" s="2" t="s">
        <v>43</v>
      </c>
      <c r="E386" s="2" t="s">
        <v>44</v>
      </c>
      <c r="F386" s="2" t="s">
        <v>45</v>
      </c>
      <c r="G386" s="2" t="s">
        <v>46</v>
      </c>
      <c r="H386" s="2" t="s">
        <v>80</v>
      </c>
      <c r="I386" s="2" t="s">
        <v>3139</v>
      </c>
      <c r="J386" s="2" t="s">
        <v>12578</v>
      </c>
      <c r="K386" s="2" t="s">
        <v>82</v>
      </c>
      <c r="L386" s="2" t="s">
        <v>3140</v>
      </c>
      <c r="M386" s="2" t="s">
        <v>3141</v>
      </c>
      <c r="N386" s="2" t="s">
        <v>3142</v>
      </c>
      <c r="O386">
        <v>1</v>
      </c>
      <c r="P386" s="2" t="s">
        <v>53</v>
      </c>
      <c r="Q386">
        <v>100</v>
      </c>
      <c r="R386">
        <v>0</v>
      </c>
      <c r="S386" s="2" t="s">
        <v>54</v>
      </c>
      <c r="T386" s="2" t="s">
        <v>55</v>
      </c>
      <c r="U386" s="2" t="s">
        <v>555</v>
      </c>
      <c r="V386" s="2"/>
      <c r="W386">
        <v>85000</v>
      </c>
      <c r="X386">
        <v>0</v>
      </c>
      <c r="Y386">
        <v>0</v>
      </c>
      <c r="Z386">
        <v>85000</v>
      </c>
      <c r="AB386" s="2" t="s">
        <v>57</v>
      </c>
      <c r="AC386">
        <v>34000</v>
      </c>
      <c r="AD386">
        <v>51000</v>
      </c>
      <c r="AE386">
        <v>194000</v>
      </c>
      <c r="AF386">
        <v>2910</v>
      </c>
      <c r="AG386" s="2" t="s">
        <v>3139</v>
      </c>
      <c r="AH386" s="2"/>
      <c r="AI386" s="1">
        <v>46185</v>
      </c>
      <c r="AJ386" s="2" t="s">
        <v>87</v>
      </c>
      <c r="AK386" s="2" t="s">
        <v>58</v>
      </c>
      <c r="AM386" s="2" t="s">
        <v>59</v>
      </c>
      <c r="AP386" s="2" t="s">
        <v>60</v>
      </c>
      <c r="AQ386" s="2" t="s">
        <v>41</v>
      </c>
      <c r="AR386">
        <v>109000</v>
      </c>
      <c r="AS386" s="2" t="str">
        <f>_xlfn.IFNA(IF(VLOOKUP(all_resi[[#This Row],[No. Waybill]],settle_reconcile[No. Waybill],1,0)="","Recon","Recon"),"-")</f>
        <v>Recon</v>
      </c>
      <c r="AT386" s="2">
        <f>all_resi[[#This Row],[Nilai COD]]-all_resi[[#This Row],[COD Fee]]-all_resi[[#This Row],[Total Biaya Setelah Diskon]]</f>
        <v>140090</v>
      </c>
      <c r="AU386" s="2">
        <f>IF(all_resi[[#This Row],[Waktu Terima]]="","",_xlfn.DAYS(all_resi[[#This Row],[Waktu Terima]],all_resi[[#This Row],[Tanggal Pengiriman]]))</f>
        <v>7</v>
      </c>
    </row>
    <row r="387" spans="1:47" x14ac:dyDescent="0.25">
      <c r="A387" s="2" t="s">
        <v>6851</v>
      </c>
      <c r="B387" s="1">
        <v>46178</v>
      </c>
      <c r="C387" s="2" t="s">
        <v>42</v>
      </c>
      <c r="D387" s="2" t="s">
        <v>43</v>
      </c>
      <c r="E387" s="2" t="s">
        <v>44</v>
      </c>
      <c r="F387" s="2" t="s">
        <v>45</v>
      </c>
      <c r="G387" s="2" t="s">
        <v>46</v>
      </c>
      <c r="H387" s="2" t="s">
        <v>47</v>
      </c>
      <c r="I387" s="2" t="s">
        <v>3361</v>
      </c>
      <c r="J387" s="2" t="s">
        <v>12642</v>
      </c>
      <c r="K387" s="2" t="s">
        <v>265</v>
      </c>
      <c r="L387" s="2" t="s">
        <v>787</v>
      </c>
      <c r="M387" s="2" t="s">
        <v>788</v>
      </c>
      <c r="N387" s="2" t="s">
        <v>3362</v>
      </c>
      <c r="O387">
        <v>1</v>
      </c>
      <c r="P387" s="2" t="s">
        <v>53</v>
      </c>
      <c r="Q387">
        <v>100</v>
      </c>
      <c r="R387">
        <v>0</v>
      </c>
      <c r="S387" s="2" t="s">
        <v>54</v>
      </c>
      <c r="T387" s="2" t="s">
        <v>55</v>
      </c>
      <c r="U387" s="2" t="s">
        <v>873</v>
      </c>
      <c r="V387" s="2"/>
      <c r="W387">
        <v>50000</v>
      </c>
      <c r="X387">
        <v>0</v>
      </c>
      <c r="Y387">
        <v>0</v>
      </c>
      <c r="Z387">
        <v>50000</v>
      </c>
      <c r="AB387" s="2" t="s">
        <v>57</v>
      </c>
      <c r="AC387">
        <v>20000</v>
      </c>
      <c r="AD387">
        <v>30000</v>
      </c>
      <c r="AE387">
        <v>150000</v>
      </c>
      <c r="AF387">
        <v>2250</v>
      </c>
      <c r="AG387" s="2" t="s">
        <v>16528</v>
      </c>
      <c r="AH387" s="2"/>
      <c r="AI387" s="1">
        <v>46199</v>
      </c>
      <c r="AJ387" s="2"/>
      <c r="AK387" s="2" t="s">
        <v>58</v>
      </c>
      <c r="AM387" s="2" t="s">
        <v>59</v>
      </c>
      <c r="AP387" s="2" t="s">
        <v>60</v>
      </c>
      <c r="AQ387" s="2" t="s">
        <v>41</v>
      </c>
      <c r="AR387">
        <v>100000</v>
      </c>
      <c r="AS387" s="2" t="str">
        <f>_xlfn.IFNA(IF(VLOOKUP(all_resi[[#This Row],[No. Waybill]],settle_reconcile[No. Waybill],1,0)="","Recon","Recon"),"-")</f>
        <v>Recon</v>
      </c>
      <c r="AT387" s="2">
        <f>all_resi[[#This Row],[Nilai COD]]-all_resi[[#This Row],[COD Fee]]-all_resi[[#This Row],[Total Biaya Setelah Diskon]]</f>
        <v>117750</v>
      </c>
      <c r="AU387" s="2">
        <f>IF(all_resi[[#This Row],[Waktu Terima]]="","",_xlfn.DAYS(all_resi[[#This Row],[Waktu Terima]],all_resi[[#This Row],[Tanggal Pengiriman]]))</f>
        <v>21</v>
      </c>
    </row>
    <row r="388" spans="1:47" x14ac:dyDescent="0.25">
      <c r="A388" s="2" t="s">
        <v>6848</v>
      </c>
      <c r="B388" s="1">
        <v>46178</v>
      </c>
      <c r="C388" s="2" t="s">
        <v>42</v>
      </c>
      <c r="D388" s="2" t="s">
        <v>43</v>
      </c>
      <c r="E388" s="2" t="s">
        <v>44</v>
      </c>
      <c r="F388" s="2" t="s">
        <v>45</v>
      </c>
      <c r="G388" s="2" t="s">
        <v>46</v>
      </c>
      <c r="H388" s="2" t="s">
        <v>47</v>
      </c>
      <c r="I388" s="2" t="s">
        <v>3353</v>
      </c>
      <c r="J388" s="2" t="s">
        <v>12624</v>
      </c>
      <c r="K388" s="2" t="s">
        <v>156</v>
      </c>
      <c r="L388" s="2" t="s">
        <v>480</v>
      </c>
      <c r="M388" s="2" t="s">
        <v>2447</v>
      </c>
      <c r="N388" s="2" t="s">
        <v>3354</v>
      </c>
      <c r="O388">
        <v>1</v>
      </c>
      <c r="P388" s="2" t="s">
        <v>53</v>
      </c>
      <c r="Q388">
        <v>100</v>
      </c>
      <c r="R388">
        <v>0</v>
      </c>
      <c r="S388" s="2" t="s">
        <v>54</v>
      </c>
      <c r="T388" s="2" t="s">
        <v>55</v>
      </c>
      <c r="U388" s="2" t="s">
        <v>381</v>
      </c>
      <c r="V388" s="2"/>
      <c r="W388">
        <v>82000</v>
      </c>
      <c r="X388">
        <v>0</v>
      </c>
      <c r="Y388">
        <v>0</v>
      </c>
      <c r="Z388">
        <v>82000</v>
      </c>
      <c r="AB388" s="2" t="s">
        <v>57</v>
      </c>
      <c r="AC388">
        <v>32800</v>
      </c>
      <c r="AD388">
        <v>49200</v>
      </c>
      <c r="AE388">
        <v>182900</v>
      </c>
      <c r="AF388">
        <v>2743.5</v>
      </c>
      <c r="AG388" s="2" t="s">
        <v>517</v>
      </c>
      <c r="AH388" s="2" t="s">
        <v>149</v>
      </c>
      <c r="AI388" s="1">
        <v>46198</v>
      </c>
      <c r="AJ388" s="2"/>
      <c r="AK388" s="2" t="s">
        <v>67</v>
      </c>
      <c r="AM388" s="2" t="s">
        <v>59</v>
      </c>
      <c r="AP388" s="2" t="s">
        <v>60</v>
      </c>
      <c r="AQ388" s="2" t="s">
        <v>41</v>
      </c>
      <c r="AR388">
        <v>100900</v>
      </c>
      <c r="AS388" s="2" t="str">
        <f>_xlfn.IFNA(IF(VLOOKUP(all_resi[[#This Row],[No. Waybill]],settle_reconcile[No. Waybill],1,0)="","Recon","Recon"),"-")</f>
        <v>-</v>
      </c>
      <c r="AT388" s="2">
        <f>all_resi[[#This Row],[Nilai COD]]-all_resi[[#This Row],[COD Fee]]-all_resi[[#This Row],[Total Biaya Setelah Diskon]]</f>
        <v>130956.5</v>
      </c>
      <c r="AU388" s="2">
        <f>IF(all_resi[[#This Row],[Waktu Terima]]="","",_xlfn.DAYS(all_resi[[#This Row],[Waktu Terima]],all_resi[[#This Row],[Tanggal Pengiriman]]))</f>
        <v>20</v>
      </c>
    </row>
    <row r="389" spans="1:47" x14ac:dyDescent="0.25">
      <c r="A389" s="2" t="s">
        <v>6819</v>
      </c>
      <c r="B389" s="1">
        <v>46178</v>
      </c>
      <c r="C389" s="2" t="s">
        <v>42</v>
      </c>
      <c r="D389" s="2" t="s">
        <v>43</v>
      </c>
      <c r="E389" s="2" t="s">
        <v>44</v>
      </c>
      <c r="F389" s="2" t="s">
        <v>45</v>
      </c>
      <c r="G389" s="2" t="s">
        <v>46</v>
      </c>
      <c r="H389" s="2" t="s">
        <v>47</v>
      </c>
      <c r="I389" s="2" t="s">
        <v>3269</v>
      </c>
      <c r="J389" s="2" t="s">
        <v>12582</v>
      </c>
      <c r="K389" s="2" t="s">
        <v>137</v>
      </c>
      <c r="L389" s="2" t="s">
        <v>2263</v>
      </c>
      <c r="M389" s="2" t="s">
        <v>3270</v>
      </c>
      <c r="N389" s="2" t="s">
        <v>3271</v>
      </c>
      <c r="O389">
        <v>1</v>
      </c>
      <c r="P389" s="2" t="s">
        <v>53</v>
      </c>
      <c r="Q389">
        <v>100</v>
      </c>
      <c r="R389">
        <v>0</v>
      </c>
      <c r="S389" s="2" t="s">
        <v>54</v>
      </c>
      <c r="T389" s="2" t="s">
        <v>55</v>
      </c>
      <c r="U389" s="2" t="s">
        <v>764</v>
      </c>
      <c r="V389" s="2"/>
      <c r="W389">
        <v>25000</v>
      </c>
      <c r="X389">
        <v>0</v>
      </c>
      <c r="Y389">
        <v>0</v>
      </c>
      <c r="Z389">
        <v>25000</v>
      </c>
      <c r="AB389" s="2" t="s">
        <v>57</v>
      </c>
      <c r="AC389">
        <v>16000</v>
      </c>
      <c r="AD389">
        <v>9000</v>
      </c>
      <c r="AE389">
        <v>70000</v>
      </c>
      <c r="AF389">
        <v>1050</v>
      </c>
      <c r="AG389" s="2" t="s">
        <v>3269</v>
      </c>
      <c r="AH389" s="2"/>
      <c r="AI389" s="1">
        <v>46180</v>
      </c>
      <c r="AJ389" s="2"/>
      <c r="AK389" s="2" t="s">
        <v>58</v>
      </c>
      <c r="AM389" s="2" t="s">
        <v>59</v>
      </c>
      <c r="AP389" s="2" t="s">
        <v>60</v>
      </c>
      <c r="AQ389" s="2" t="s">
        <v>41</v>
      </c>
      <c r="AR389">
        <v>45000</v>
      </c>
      <c r="AS389" s="2" t="str">
        <f>_xlfn.IFNA(IF(VLOOKUP(all_resi[[#This Row],[No. Waybill]],settle_reconcile[No. Waybill],1,0)="","Recon","Recon"),"-")</f>
        <v>Recon</v>
      </c>
      <c r="AT389" s="2">
        <f>all_resi[[#This Row],[Nilai COD]]-all_resi[[#This Row],[COD Fee]]-all_resi[[#This Row],[Total Biaya Setelah Diskon]]</f>
        <v>59950</v>
      </c>
      <c r="AU389" s="2">
        <f>IF(all_resi[[#This Row],[Waktu Terima]]="","",_xlfn.DAYS(all_resi[[#This Row],[Waktu Terima]],all_resi[[#This Row],[Tanggal Pengiriman]]))</f>
        <v>2</v>
      </c>
    </row>
    <row r="390" spans="1:47" x14ac:dyDescent="0.25">
      <c r="A390" s="2" t="s">
        <v>6816</v>
      </c>
      <c r="B390" s="1">
        <v>46178</v>
      </c>
      <c r="C390" s="2" t="s">
        <v>42</v>
      </c>
      <c r="D390" s="2" t="s">
        <v>43</v>
      </c>
      <c r="E390" s="2" t="s">
        <v>44</v>
      </c>
      <c r="F390" s="2" t="s">
        <v>45</v>
      </c>
      <c r="G390" s="2" t="s">
        <v>46</v>
      </c>
      <c r="H390" s="2" t="s">
        <v>47</v>
      </c>
      <c r="I390" s="2" t="s">
        <v>3260</v>
      </c>
      <c r="J390" s="2" t="s">
        <v>12609</v>
      </c>
      <c r="K390" s="2" t="s">
        <v>156</v>
      </c>
      <c r="L390" s="2" t="s">
        <v>3261</v>
      </c>
      <c r="M390" s="2" t="s">
        <v>3262</v>
      </c>
      <c r="N390" s="2" t="s">
        <v>3263</v>
      </c>
      <c r="O390">
        <v>1</v>
      </c>
      <c r="P390" s="2" t="s">
        <v>53</v>
      </c>
      <c r="Q390">
        <v>100</v>
      </c>
      <c r="R390">
        <v>0</v>
      </c>
      <c r="S390" s="2" t="s">
        <v>54</v>
      </c>
      <c r="T390" s="2" t="s">
        <v>55</v>
      </c>
      <c r="U390" s="2" t="s">
        <v>97</v>
      </c>
      <c r="V390" s="2"/>
      <c r="W390">
        <v>80000</v>
      </c>
      <c r="X390">
        <v>0</v>
      </c>
      <c r="Y390">
        <v>0</v>
      </c>
      <c r="Z390">
        <v>80000</v>
      </c>
      <c r="AB390" s="2" t="s">
        <v>57</v>
      </c>
      <c r="AC390">
        <v>32000</v>
      </c>
      <c r="AD390">
        <v>48000</v>
      </c>
      <c r="AE390">
        <v>198000</v>
      </c>
      <c r="AF390">
        <v>2970</v>
      </c>
      <c r="AG390" s="2" t="s">
        <v>17318</v>
      </c>
      <c r="AH390" s="2" t="s">
        <v>149</v>
      </c>
      <c r="AI390" s="1">
        <v>46203</v>
      </c>
      <c r="AJ390" s="2"/>
      <c r="AK390" s="2" t="s">
        <v>67</v>
      </c>
      <c r="AM390" s="2" t="s">
        <v>59</v>
      </c>
      <c r="AP390" s="2" t="s">
        <v>60</v>
      </c>
      <c r="AQ390" s="2" t="s">
        <v>41</v>
      </c>
      <c r="AR390">
        <v>118000</v>
      </c>
      <c r="AS390" s="2" t="str">
        <f>_xlfn.IFNA(IF(VLOOKUP(all_resi[[#This Row],[No. Waybill]],settle_reconcile[No. Waybill],1,0)="","Recon","Recon"),"-")</f>
        <v>-</v>
      </c>
      <c r="AT390" s="2">
        <f>all_resi[[#This Row],[Nilai COD]]-all_resi[[#This Row],[COD Fee]]-all_resi[[#This Row],[Total Biaya Setelah Diskon]]</f>
        <v>147030</v>
      </c>
      <c r="AU390" s="2">
        <f>IF(all_resi[[#This Row],[Waktu Terima]]="","",_xlfn.DAYS(all_resi[[#This Row],[Waktu Terima]],all_resi[[#This Row],[Tanggal Pengiriman]]))</f>
        <v>25</v>
      </c>
    </row>
    <row r="391" spans="1:47" x14ac:dyDescent="0.25">
      <c r="A391" s="2" t="s">
        <v>6858</v>
      </c>
      <c r="B391" s="1">
        <v>46178</v>
      </c>
      <c r="C391" s="2" t="s">
        <v>42</v>
      </c>
      <c r="D391" s="2" t="s">
        <v>43</v>
      </c>
      <c r="E391" s="2" t="s">
        <v>44</v>
      </c>
      <c r="F391" s="2" t="s">
        <v>45</v>
      </c>
      <c r="G391" s="2" t="s">
        <v>46</v>
      </c>
      <c r="H391" s="2" t="s">
        <v>47</v>
      </c>
      <c r="I391" s="2" t="s">
        <v>3380</v>
      </c>
      <c r="J391" s="2" t="s">
        <v>12636</v>
      </c>
      <c r="K391" s="2" t="s">
        <v>177</v>
      </c>
      <c r="L391" s="2" t="s">
        <v>178</v>
      </c>
      <c r="M391" s="2" t="s">
        <v>3381</v>
      </c>
      <c r="N391" s="2" t="s">
        <v>3382</v>
      </c>
      <c r="O391">
        <v>1</v>
      </c>
      <c r="P391" s="2" t="s">
        <v>53</v>
      </c>
      <c r="Q391">
        <v>100</v>
      </c>
      <c r="R391">
        <v>0</v>
      </c>
      <c r="S391" s="2" t="s">
        <v>54</v>
      </c>
      <c r="T391" s="2" t="s">
        <v>55</v>
      </c>
      <c r="U391" s="2" t="s">
        <v>3383</v>
      </c>
      <c r="V391" s="2"/>
      <c r="W391">
        <v>72000</v>
      </c>
      <c r="X391">
        <v>0</v>
      </c>
      <c r="Y391">
        <v>0</v>
      </c>
      <c r="Z391">
        <v>72000</v>
      </c>
      <c r="AB391" s="2" t="s">
        <v>57</v>
      </c>
      <c r="AC391">
        <v>28800</v>
      </c>
      <c r="AD391">
        <v>43200</v>
      </c>
      <c r="AE391">
        <v>230000</v>
      </c>
      <c r="AF391">
        <v>3450</v>
      </c>
      <c r="AG391" s="2"/>
      <c r="AH391" s="2"/>
      <c r="AI391" s="1"/>
      <c r="AJ391" s="2"/>
      <c r="AK391" s="2" t="s">
        <v>67</v>
      </c>
      <c r="AM391" s="2" t="s">
        <v>59</v>
      </c>
      <c r="AP391" s="2" t="s">
        <v>60</v>
      </c>
      <c r="AQ391" s="2" t="s">
        <v>41</v>
      </c>
      <c r="AR391">
        <v>158000</v>
      </c>
      <c r="AS391" s="2" t="str">
        <f>_xlfn.IFNA(IF(VLOOKUP(all_resi[[#This Row],[No. Waybill]],settle_reconcile[No. Waybill],1,0)="","Recon","Recon"),"-")</f>
        <v>-</v>
      </c>
      <c r="AT391" s="2">
        <f>all_resi[[#This Row],[Nilai COD]]-all_resi[[#This Row],[COD Fee]]-all_resi[[#This Row],[Total Biaya Setelah Diskon]]</f>
        <v>183350</v>
      </c>
      <c r="AU391" s="2" t="str">
        <f>IF(all_resi[[#This Row],[Waktu Terima]]="","",_xlfn.DAYS(all_resi[[#This Row],[Waktu Terima]],all_resi[[#This Row],[Tanggal Pengiriman]]))</f>
        <v/>
      </c>
    </row>
    <row r="392" spans="1:47" x14ac:dyDescent="0.25">
      <c r="A392" s="2" t="s">
        <v>6856</v>
      </c>
      <c r="B392" s="1">
        <v>46178</v>
      </c>
      <c r="C392" s="2" t="s">
        <v>42</v>
      </c>
      <c r="D392" s="2" t="s">
        <v>43</v>
      </c>
      <c r="E392" s="2" t="s">
        <v>44</v>
      </c>
      <c r="F392" s="2" t="s">
        <v>45</v>
      </c>
      <c r="G392" s="2" t="s">
        <v>46</v>
      </c>
      <c r="H392" s="2" t="s">
        <v>47</v>
      </c>
      <c r="I392" s="2" t="s">
        <v>3375</v>
      </c>
      <c r="J392" s="2" t="s">
        <v>12645</v>
      </c>
      <c r="K392" s="2" t="s">
        <v>126</v>
      </c>
      <c r="L392" s="2" t="s">
        <v>450</v>
      </c>
      <c r="M392" s="2" t="s">
        <v>3376</v>
      </c>
      <c r="N392" s="2" t="s">
        <v>3377</v>
      </c>
      <c r="O392">
        <v>1</v>
      </c>
      <c r="P392" s="2" t="s">
        <v>53</v>
      </c>
      <c r="Q392">
        <v>100</v>
      </c>
      <c r="R392">
        <v>0</v>
      </c>
      <c r="S392" s="2" t="s">
        <v>54</v>
      </c>
      <c r="T392" s="2" t="s">
        <v>55</v>
      </c>
      <c r="U392" s="2" t="s">
        <v>97</v>
      </c>
      <c r="V392" s="2"/>
      <c r="W392">
        <v>74000</v>
      </c>
      <c r="X392">
        <v>0</v>
      </c>
      <c r="Y392">
        <v>0</v>
      </c>
      <c r="Z392">
        <v>74000</v>
      </c>
      <c r="AB392" s="2" t="s">
        <v>57</v>
      </c>
      <c r="AC392">
        <v>29600</v>
      </c>
      <c r="AD392">
        <v>44400</v>
      </c>
      <c r="AE392">
        <v>146000</v>
      </c>
      <c r="AF392">
        <v>2190</v>
      </c>
      <c r="AG392" s="2" t="s">
        <v>517</v>
      </c>
      <c r="AH392" s="2" t="s">
        <v>149</v>
      </c>
      <c r="AI392" s="1">
        <v>46192</v>
      </c>
      <c r="AJ392" s="2"/>
      <c r="AK392" s="2" t="s">
        <v>67</v>
      </c>
      <c r="AM392" s="2" t="s">
        <v>59</v>
      </c>
      <c r="AP392" s="2" t="s">
        <v>60</v>
      </c>
      <c r="AQ392" s="2" t="s">
        <v>41</v>
      </c>
      <c r="AR392">
        <v>72000</v>
      </c>
      <c r="AS392" s="2" t="str">
        <f>_xlfn.IFNA(IF(VLOOKUP(all_resi[[#This Row],[No. Waybill]],settle_reconcile[No. Waybill],1,0)="","Recon","Recon"),"-")</f>
        <v>-</v>
      </c>
      <c r="AT392" s="2">
        <f>all_resi[[#This Row],[Nilai COD]]-all_resi[[#This Row],[COD Fee]]-all_resi[[#This Row],[Total Biaya Setelah Diskon]]</f>
        <v>99410</v>
      </c>
      <c r="AU392" s="2">
        <f>IF(all_resi[[#This Row],[Waktu Terima]]="","",_xlfn.DAYS(all_resi[[#This Row],[Waktu Terima]],all_resi[[#This Row],[Tanggal Pengiriman]]))</f>
        <v>14</v>
      </c>
    </row>
    <row r="393" spans="1:47" x14ac:dyDescent="0.25">
      <c r="A393" s="2" t="s">
        <v>6294</v>
      </c>
      <c r="B393" s="1">
        <v>46178</v>
      </c>
      <c r="C393" s="2" t="s">
        <v>42</v>
      </c>
      <c r="D393" s="2" t="s">
        <v>43</v>
      </c>
      <c r="E393" s="2" t="s">
        <v>44</v>
      </c>
      <c r="F393" s="2" t="s">
        <v>45</v>
      </c>
      <c r="G393" s="2" t="s">
        <v>46</v>
      </c>
      <c r="H393" s="2" t="s">
        <v>47</v>
      </c>
      <c r="I393" s="2" t="s">
        <v>1693</v>
      </c>
      <c r="J393" s="2" t="s">
        <v>12560</v>
      </c>
      <c r="K393" s="2" t="s">
        <v>156</v>
      </c>
      <c r="L393" s="2" t="s">
        <v>1694</v>
      </c>
      <c r="M393" s="2" t="s">
        <v>1695</v>
      </c>
      <c r="N393" s="2" t="s">
        <v>1696</v>
      </c>
      <c r="O393">
        <v>1</v>
      </c>
      <c r="P393" s="2" t="s">
        <v>53</v>
      </c>
      <c r="Q393">
        <v>100</v>
      </c>
      <c r="R393">
        <v>0</v>
      </c>
      <c r="S393" s="2" t="s">
        <v>54</v>
      </c>
      <c r="T393" s="2" t="s">
        <v>55</v>
      </c>
      <c r="U393" s="2" t="s">
        <v>1697</v>
      </c>
      <c r="V393" s="2"/>
      <c r="W393">
        <v>83000</v>
      </c>
      <c r="X393">
        <v>0</v>
      </c>
      <c r="Y393">
        <v>0</v>
      </c>
      <c r="Z393">
        <v>83000</v>
      </c>
      <c r="AB393" s="2" t="s">
        <v>57</v>
      </c>
      <c r="AC393">
        <v>33200</v>
      </c>
      <c r="AD393">
        <v>49800</v>
      </c>
      <c r="AE393">
        <v>198000</v>
      </c>
      <c r="AF393">
        <v>2970</v>
      </c>
      <c r="AG393" s="2" t="s">
        <v>517</v>
      </c>
      <c r="AH393" s="2" t="s">
        <v>149</v>
      </c>
      <c r="AI393" s="1">
        <v>46199</v>
      </c>
      <c r="AJ393" s="2"/>
      <c r="AK393" s="2" t="s">
        <v>67</v>
      </c>
      <c r="AM393" s="2" t="s">
        <v>59</v>
      </c>
      <c r="AP393" s="2" t="s">
        <v>60</v>
      </c>
      <c r="AQ393" s="2" t="s">
        <v>41</v>
      </c>
      <c r="AR393">
        <v>115000</v>
      </c>
      <c r="AS393" s="2" t="str">
        <f>_xlfn.IFNA(IF(VLOOKUP(all_resi[[#This Row],[No. Waybill]],settle_reconcile[No. Waybill],1,0)="","Recon","Recon"),"-")</f>
        <v>-</v>
      </c>
      <c r="AT393" s="2">
        <f>all_resi[[#This Row],[Nilai COD]]-all_resi[[#This Row],[COD Fee]]-all_resi[[#This Row],[Total Biaya Setelah Diskon]]</f>
        <v>145230</v>
      </c>
      <c r="AU393" s="2">
        <f>IF(all_resi[[#This Row],[Waktu Terima]]="","",_xlfn.DAYS(all_resi[[#This Row],[Waktu Terima]],all_resi[[#This Row],[Tanggal Pengiriman]]))</f>
        <v>21</v>
      </c>
    </row>
    <row r="394" spans="1:47" x14ac:dyDescent="0.25">
      <c r="A394" s="2" t="s">
        <v>6280</v>
      </c>
      <c r="B394" s="1">
        <v>46178</v>
      </c>
      <c r="C394" s="2" t="s">
        <v>42</v>
      </c>
      <c r="D394" s="2" t="s">
        <v>43</v>
      </c>
      <c r="E394" s="2" t="s">
        <v>44</v>
      </c>
      <c r="F394" s="2" t="s">
        <v>45</v>
      </c>
      <c r="G394" s="2" t="s">
        <v>46</v>
      </c>
      <c r="H394" s="2" t="s">
        <v>47</v>
      </c>
      <c r="I394" s="2" t="s">
        <v>1649</v>
      </c>
      <c r="J394" s="2" t="s">
        <v>12536</v>
      </c>
      <c r="K394" s="2" t="s">
        <v>156</v>
      </c>
      <c r="L394" s="2" t="s">
        <v>1650</v>
      </c>
      <c r="M394" s="2" t="s">
        <v>1651</v>
      </c>
      <c r="N394" s="2" t="s">
        <v>1652</v>
      </c>
      <c r="O394">
        <v>1</v>
      </c>
      <c r="P394" s="2" t="s">
        <v>53</v>
      </c>
      <c r="Q394">
        <v>100</v>
      </c>
      <c r="R394">
        <v>0</v>
      </c>
      <c r="S394" s="2" t="s">
        <v>54</v>
      </c>
      <c r="T394" s="2" t="s">
        <v>55</v>
      </c>
      <c r="U394" s="2" t="s">
        <v>534</v>
      </c>
      <c r="V394" s="2"/>
      <c r="W394">
        <v>85000</v>
      </c>
      <c r="X394">
        <v>0</v>
      </c>
      <c r="Y394">
        <v>0</v>
      </c>
      <c r="Z394">
        <v>85000</v>
      </c>
      <c r="AB394" s="2" t="s">
        <v>57</v>
      </c>
      <c r="AC394">
        <v>34000</v>
      </c>
      <c r="AD394">
        <v>51000</v>
      </c>
      <c r="AE394">
        <v>150000</v>
      </c>
      <c r="AF394">
        <v>2250</v>
      </c>
      <c r="AG394" s="2" t="s">
        <v>17318</v>
      </c>
      <c r="AH394" s="2" t="s">
        <v>149</v>
      </c>
      <c r="AI394" s="1">
        <v>46203</v>
      </c>
      <c r="AJ394" s="2"/>
      <c r="AK394" s="2" t="s">
        <v>67</v>
      </c>
      <c r="AM394" s="2" t="s">
        <v>59</v>
      </c>
      <c r="AP394" s="2" t="s">
        <v>60</v>
      </c>
      <c r="AQ394" s="2" t="s">
        <v>41</v>
      </c>
      <c r="AR394">
        <v>65000</v>
      </c>
      <c r="AS394" s="2" t="str">
        <f>_xlfn.IFNA(IF(VLOOKUP(all_resi[[#This Row],[No. Waybill]],settle_reconcile[No. Waybill],1,0)="","Recon","Recon"),"-")</f>
        <v>-</v>
      </c>
      <c r="AT394" s="2">
        <f>all_resi[[#This Row],[Nilai COD]]-all_resi[[#This Row],[COD Fee]]-all_resi[[#This Row],[Total Biaya Setelah Diskon]]</f>
        <v>96750</v>
      </c>
      <c r="AU394" s="2">
        <f>IF(all_resi[[#This Row],[Waktu Terima]]="","",_xlfn.DAYS(all_resi[[#This Row],[Waktu Terima]],all_resi[[#This Row],[Tanggal Pengiriman]]))</f>
        <v>25</v>
      </c>
    </row>
    <row r="395" spans="1:47" x14ac:dyDescent="0.25">
      <c r="A395" s="2" t="s">
        <v>6278</v>
      </c>
      <c r="B395" s="1">
        <v>46178</v>
      </c>
      <c r="C395" s="2" t="s">
        <v>42</v>
      </c>
      <c r="D395" s="2" t="s">
        <v>43</v>
      </c>
      <c r="E395" s="2" t="s">
        <v>44</v>
      </c>
      <c r="F395" s="2" t="s">
        <v>45</v>
      </c>
      <c r="G395" s="2" t="s">
        <v>46</v>
      </c>
      <c r="H395" s="2" t="s">
        <v>47</v>
      </c>
      <c r="I395" s="2" t="s">
        <v>1642</v>
      </c>
      <c r="J395" s="2" t="s">
        <v>12537</v>
      </c>
      <c r="K395" s="2" t="s">
        <v>177</v>
      </c>
      <c r="L395" s="2" t="s">
        <v>775</v>
      </c>
      <c r="M395" s="2" t="s">
        <v>1643</v>
      </c>
      <c r="N395" s="2" t="s">
        <v>1644</v>
      </c>
      <c r="O395">
        <v>1</v>
      </c>
      <c r="P395" s="2" t="s">
        <v>53</v>
      </c>
      <c r="Q395">
        <v>100</v>
      </c>
      <c r="R395">
        <v>0</v>
      </c>
      <c r="S395" s="2" t="s">
        <v>54</v>
      </c>
      <c r="T395" s="2" t="s">
        <v>55</v>
      </c>
      <c r="U395" s="2" t="s">
        <v>73</v>
      </c>
      <c r="V395" s="2"/>
      <c r="W395">
        <v>114000</v>
      </c>
      <c r="X395">
        <v>0</v>
      </c>
      <c r="Y395">
        <v>0</v>
      </c>
      <c r="Z395">
        <v>114000</v>
      </c>
      <c r="AB395" s="2" t="s">
        <v>57</v>
      </c>
      <c r="AC395">
        <v>45600</v>
      </c>
      <c r="AD395">
        <v>68400</v>
      </c>
      <c r="AE395">
        <v>188000</v>
      </c>
      <c r="AF395">
        <v>2820</v>
      </c>
      <c r="AG395" s="2" t="s">
        <v>1642</v>
      </c>
      <c r="AH395" s="2"/>
      <c r="AI395" s="1">
        <v>46183</v>
      </c>
      <c r="AJ395" s="2"/>
      <c r="AK395" s="2" t="s">
        <v>58</v>
      </c>
      <c r="AM395" s="2" t="s">
        <v>59</v>
      </c>
      <c r="AP395" s="2" t="s">
        <v>60</v>
      </c>
      <c r="AQ395" s="2" t="s">
        <v>41</v>
      </c>
      <c r="AR395">
        <v>74000</v>
      </c>
      <c r="AS395" s="2" t="str">
        <f>_xlfn.IFNA(IF(VLOOKUP(all_resi[[#This Row],[No. Waybill]],settle_reconcile[No. Waybill],1,0)="","Recon","Recon"),"-")</f>
        <v>Recon</v>
      </c>
      <c r="AT395" s="2">
        <f>all_resi[[#This Row],[Nilai COD]]-all_resi[[#This Row],[COD Fee]]-all_resi[[#This Row],[Total Biaya Setelah Diskon]]</f>
        <v>116780</v>
      </c>
      <c r="AU395" s="2">
        <f>IF(all_resi[[#This Row],[Waktu Terima]]="","",_xlfn.DAYS(all_resi[[#This Row],[Waktu Terima]],all_resi[[#This Row],[Tanggal Pengiriman]]))</f>
        <v>5</v>
      </c>
    </row>
    <row r="396" spans="1:47" x14ac:dyDescent="0.25">
      <c r="A396" s="2" t="s">
        <v>6844</v>
      </c>
      <c r="B396" s="1">
        <v>46178</v>
      </c>
      <c r="C396" s="2" t="s">
        <v>42</v>
      </c>
      <c r="D396" s="2" t="s">
        <v>43</v>
      </c>
      <c r="E396" s="2" t="s">
        <v>44</v>
      </c>
      <c r="F396" s="2" t="s">
        <v>45</v>
      </c>
      <c r="G396" s="2" t="s">
        <v>46</v>
      </c>
      <c r="H396" s="2" t="s">
        <v>80</v>
      </c>
      <c r="I396" s="2" t="s">
        <v>3341</v>
      </c>
      <c r="J396" s="2" t="s">
        <v>12652</v>
      </c>
      <c r="K396" s="2" t="s">
        <v>69</v>
      </c>
      <c r="L396" s="2" t="s">
        <v>1204</v>
      </c>
      <c r="M396" s="2" t="s">
        <v>3342</v>
      </c>
      <c r="N396" s="2" t="s">
        <v>3343</v>
      </c>
      <c r="O396">
        <v>1</v>
      </c>
      <c r="P396" s="2" t="s">
        <v>53</v>
      </c>
      <c r="Q396">
        <v>100</v>
      </c>
      <c r="R396">
        <v>0</v>
      </c>
      <c r="S396" s="2" t="s">
        <v>54</v>
      </c>
      <c r="T396" s="2" t="s">
        <v>55</v>
      </c>
      <c r="U396" s="2" t="s">
        <v>86</v>
      </c>
      <c r="V396" s="2"/>
      <c r="W396">
        <v>47000</v>
      </c>
      <c r="X396">
        <v>0</v>
      </c>
      <c r="Y396">
        <v>0</v>
      </c>
      <c r="Z396">
        <v>47000</v>
      </c>
      <c r="AB396" s="2" t="s">
        <v>57</v>
      </c>
      <c r="AC396">
        <v>18800</v>
      </c>
      <c r="AD396">
        <v>28200</v>
      </c>
      <c r="AE396">
        <v>121000</v>
      </c>
      <c r="AF396">
        <v>1815</v>
      </c>
      <c r="AG396" s="2" t="s">
        <v>12207</v>
      </c>
      <c r="AH396" s="2" t="s">
        <v>149</v>
      </c>
      <c r="AI396" s="1">
        <v>46197</v>
      </c>
      <c r="AJ396" s="2" t="s">
        <v>87</v>
      </c>
      <c r="AK396" s="2" t="s">
        <v>67</v>
      </c>
      <c r="AM396" s="2" t="s">
        <v>59</v>
      </c>
      <c r="AP396" s="2" t="s">
        <v>60</v>
      </c>
      <c r="AQ396" s="2" t="s">
        <v>41</v>
      </c>
      <c r="AR396">
        <v>74000</v>
      </c>
      <c r="AS396" s="2" t="str">
        <f>_xlfn.IFNA(IF(VLOOKUP(all_resi[[#This Row],[No. Waybill]],settle_reconcile[No. Waybill],1,0)="","Recon","Recon"),"-")</f>
        <v>-</v>
      </c>
      <c r="AT396" s="2">
        <f>all_resi[[#This Row],[Nilai COD]]-all_resi[[#This Row],[COD Fee]]-all_resi[[#This Row],[Total Biaya Setelah Diskon]]</f>
        <v>90985</v>
      </c>
      <c r="AU396" s="2">
        <f>IF(all_resi[[#This Row],[Waktu Terima]]="","",_xlfn.DAYS(all_resi[[#This Row],[Waktu Terima]],all_resi[[#This Row],[Tanggal Pengiriman]]))</f>
        <v>19</v>
      </c>
    </row>
    <row r="397" spans="1:47" x14ac:dyDescent="0.25">
      <c r="A397" s="2" t="s">
        <v>6282</v>
      </c>
      <c r="B397" s="1">
        <v>46178</v>
      </c>
      <c r="C397" s="2" t="s">
        <v>42</v>
      </c>
      <c r="D397" s="2" t="s">
        <v>43</v>
      </c>
      <c r="E397" s="2" t="s">
        <v>44</v>
      </c>
      <c r="F397" s="2" t="s">
        <v>45</v>
      </c>
      <c r="G397" s="2" t="s">
        <v>46</v>
      </c>
      <c r="H397" s="2" t="s">
        <v>47</v>
      </c>
      <c r="I397" s="2" t="s">
        <v>1656</v>
      </c>
      <c r="J397" s="2" t="s">
        <v>12539</v>
      </c>
      <c r="K397" s="2" t="s">
        <v>171</v>
      </c>
      <c r="L397" s="2" t="s">
        <v>401</v>
      </c>
      <c r="M397" s="2" t="s">
        <v>1657</v>
      </c>
      <c r="N397" s="2" t="s">
        <v>1658</v>
      </c>
      <c r="O397">
        <v>1</v>
      </c>
      <c r="P397" s="2" t="s">
        <v>53</v>
      </c>
      <c r="Q397">
        <v>100</v>
      </c>
      <c r="R397">
        <v>0</v>
      </c>
      <c r="S397" s="2" t="s">
        <v>54</v>
      </c>
      <c r="T397" s="2" t="s">
        <v>55</v>
      </c>
      <c r="U397" s="2" t="s">
        <v>73</v>
      </c>
      <c r="V397" s="2"/>
      <c r="W397">
        <v>30000</v>
      </c>
      <c r="X397">
        <v>0</v>
      </c>
      <c r="Y397">
        <v>0</v>
      </c>
      <c r="Z397">
        <v>30000</v>
      </c>
      <c r="AB397" s="2" t="s">
        <v>57</v>
      </c>
      <c r="AC397">
        <v>12000</v>
      </c>
      <c r="AD397">
        <v>18000</v>
      </c>
      <c r="AE397">
        <v>107000</v>
      </c>
      <c r="AF397">
        <v>1605</v>
      </c>
      <c r="AG397" s="2" t="s">
        <v>1656</v>
      </c>
      <c r="AH397" s="2"/>
      <c r="AI397" s="1">
        <v>46184</v>
      </c>
      <c r="AJ397" s="2"/>
      <c r="AK397" s="2" t="s">
        <v>58</v>
      </c>
      <c r="AM397" s="2" t="s">
        <v>59</v>
      </c>
      <c r="AP397" s="2" t="s">
        <v>60</v>
      </c>
      <c r="AQ397" s="2" t="s">
        <v>41</v>
      </c>
      <c r="AR397">
        <v>77000</v>
      </c>
      <c r="AS397" s="2" t="str">
        <f>_xlfn.IFNA(IF(VLOOKUP(all_resi[[#This Row],[No. Waybill]],settle_reconcile[No. Waybill],1,0)="","Recon","Recon"),"-")</f>
        <v>Recon</v>
      </c>
      <c r="AT397" s="2">
        <f>all_resi[[#This Row],[Nilai COD]]-all_resi[[#This Row],[COD Fee]]-all_resi[[#This Row],[Total Biaya Setelah Diskon]]</f>
        <v>87395</v>
      </c>
      <c r="AU397" s="2">
        <f>IF(all_resi[[#This Row],[Waktu Terima]]="","",_xlfn.DAYS(all_resi[[#This Row],[Waktu Terima]],all_resi[[#This Row],[Tanggal Pengiriman]]))</f>
        <v>6</v>
      </c>
    </row>
    <row r="398" spans="1:47" x14ac:dyDescent="0.25">
      <c r="A398" s="2" t="s">
        <v>6289</v>
      </c>
      <c r="B398" s="1">
        <v>46178</v>
      </c>
      <c r="C398" s="2" t="s">
        <v>42</v>
      </c>
      <c r="D398" s="2" t="s">
        <v>43</v>
      </c>
      <c r="E398" s="2" t="s">
        <v>44</v>
      </c>
      <c r="F398" s="2" t="s">
        <v>45</v>
      </c>
      <c r="G398" s="2" t="s">
        <v>46</v>
      </c>
      <c r="H398" s="2" t="s">
        <v>47</v>
      </c>
      <c r="I398" s="2" t="s">
        <v>1677</v>
      </c>
      <c r="J398" s="2" t="s">
        <v>12564</v>
      </c>
      <c r="K398" s="2" t="s">
        <v>82</v>
      </c>
      <c r="L398" s="2" t="s">
        <v>1029</v>
      </c>
      <c r="M398" s="2" t="s">
        <v>1678</v>
      </c>
      <c r="N398" s="2" t="s">
        <v>1679</v>
      </c>
      <c r="O398">
        <v>1</v>
      </c>
      <c r="P398" s="2" t="s">
        <v>53</v>
      </c>
      <c r="Q398">
        <v>100</v>
      </c>
      <c r="R398">
        <v>0</v>
      </c>
      <c r="S398" s="2" t="s">
        <v>54</v>
      </c>
      <c r="T398" s="2" t="s">
        <v>55</v>
      </c>
      <c r="U398" s="2" t="s">
        <v>1680</v>
      </c>
      <c r="V398" s="2"/>
      <c r="W398">
        <v>84000</v>
      </c>
      <c r="X398">
        <v>0</v>
      </c>
      <c r="Y398">
        <v>0</v>
      </c>
      <c r="Z398">
        <v>84000</v>
      </c>
      <c r="AB398" s="2" t="s">
        <v>57</v>
      </c>
      <c r="AC398">
        <v>33600</v>
      </c>
      <c r="AD398">
        <v>50400</v>
      </c>
      <c r="AE398">
        <v>180000</v>
      </c>
      <c r="AF398">
        <v>2700</v>
      </c>
      <c r="AG398" s="2" t="s">
        <v>353</v>
      </c>
      <c r="AH398" s="2" t="s">
        <v>149</v>
      </c>
      <c r="AI398" s="1">
        <v>46190</v>
      </c>
      <c r="AJ398" s="2"/>
      <c r="AK398" s="2" t="s">
        <v>67</v>
      </c>
      <c r="AM398" s="2" t="s">
        <v>59</v>
      </c>
      <c r="AP398" s="2" t="s">
        <v>60</v>
      </c>
      <c r="AQ398" s="2" t="s">
        <v>41</v>
      </c>
      <c r="AR398">
        <v>96000</v>
      </c>
      <c r="AS398" s="2" t="str">
        <f>_xlfn.IFNA(IF(VLOOKUP(all_resi[[#This Row],[No. Waybill]],settle_reconcile[No. Waybill],1,0)="","Recon","Recon"),"-")</f>
        <v>-</v>
      </c>
      <c r="AT398" s="2">
        <f>all_resi[[#This Row],[Nilai COD]]-all_resi[[#This Row],[COD Fee]]-all_resi[[#This Row],[Total Biaya Setelah Diskon]]</f>
        <v>126900</v>
      </c>
      <c r="AU398" s="2">
        <f>IF(all_resi[[#This Row],[Waktu Terima]]="","",_xlfn.DAYS(all_resi[[#This Row],[Waktu Terima]],all_resi[[#This Row],[Tanggal Pengiriman]]))</f>
        <v>12</v>
      </c>
    </row>
    <row r="399" spans="1:47" x14ac:dyDescent="0.25">
      <c r="A399" s="2" t="s">
        <v>6820</v>
      </c>
      <c r="B399" s="1">
        <v>46178</v>
      </c>
      <c r="C399" s="2" t="s">
        <v>42</v>
      </c>
      <c r="D399" s="2" t="s">
        <v>43</v>
      </c>
      <c r="E399" s="2" t="s">
        <v>44</v>
      </c>
      <c r="F399" s="2" t="s">
        <v>45</v>
      </c>
      <c r="G399" s="2" t="s">
        <v>46</v>
      </c>
      <c r="H399" s="2" t="s">
        <v>47</v>
      </c>
      <c r="I399" s="2" t="s">
        <v>3272</v>
      </c>
      <c r="J399" s="2" t="s">
        <v>12586</v>
      </c>
      <c r="K399" s="2" t="s">
        <v>106</v>
      </c>
      <c r="L399" s="2" t="s">
        <v>3273</v>
      </c>
      <c r="M399" s="2" t="s">
        <v>3274</v>
      </c>
      <c r="N399" s="2" t="s">
        <v>3275</v>
      </c>
      <c r="O399">
        <v>1</v>
      </c>
      <c r="P399" s="2" t="s">
        <v>53</v>
      </c>
      <c r="Q399">
        <v>100</v>
      </c>
      <c r="R399">
        <v>0</v>
      </c>
      <c r="S399" s="2" t="s">
        <v>54</v>
      </c>
      <c r="T399" s="2" t="s">
        <v>55</v>
      </c>
      <c r="U399" s="2" t="s">
        <v>79</v>
      </c>
      <c r="V399" s="2"/>
      <c r="W399">
        <v>61000</v>
      </c>
      <c r="X399">
        <v>0</v>
      </c>
      <c r="Y399">
        <v>0</v>
      </c>
      <c r="Z399">
        <v>61000</v>
      </c>
      <c r="AB399" s="2" t="s">
        <v>57</v>
      </c>
      <c r="AC399">
        <v>24400</v>
      </c>
      <c r="AD399">
        <v>36600</v>
      </c>
      <c r="AE399">
        <v>151000</v>
      </c>
      <c r="AF399">
        <v>2265</v>
      </c>
      <c r="AG399" s="2" t="s">
        <v>256</v>
      </c>
      <c r="AH399" s="2"/>
      <c r="AI399" s="1">
        <v>46203</v>
      </c>
      <c r="AJ399" s="2"/>
      <c r="AK399" s="2" t="s">
        <v>67</v>
      </c>
      <c r="AM399" s="2" t="s">
        <v>59</v>
      </c>
      <c r="AP399" s="2" t="s">
        <v>60</v>
      </c>
      <c r="AQ399" s="2" t="s">
        <v>41</v>
      </c>
      <c r="AR399">
        <v>90000</v>
      </c>
      <c r="AS399" s="2" t="str">
        <f>_xlfn.IFNA(IF(VLOOKUP(all_resi[[#This Row],[No. Waybill]],settle_reconcile[No. Waybill],1,0)="","Recon","Recon"),"-")</f>
        <v>-</v>
      </c>
      <c r="AT399" s="2">
        <f>all_resi[[#This Row],[Nilai COD]]-all_resi[[#This Row],[COD Fee]]-all_resi[[#This Row],[Total Biaya Setelah Diskon]]</f>
        <v>112135</v>
      </c>
      <c r="AU399" s="2">
        <f>IF(all_resi[[#This Row],[Waktu Terima]]="","",_xlfn.DAYS(all_resi[[#This Row],[Waktu Terima]],all_resi[[#This Row],[Tanggal Pengiriman]]))</f>
        <v>25</v>
      </c>
    </row>
    <row r="400" spans="1:47" x14ac:dyDescent="0.25">
      <c r="A400" s="2" t="s">
        <v>6823</v>
      </c>
      <c r="B400" s="1">
        <v>46178</v>
      </c>
      <c r="C400" s="2" t="s">
        <v>42</v>
      </c>
      <c r="D400" s="2" t="s">
        <v>43</v>
      </c>
      <c r="E400" s="2" t="s">
        <v>44</v>
      </c>
      <c r="F400" s="2" t="s">
        <v>45</v>
      </c>
      <c r="G400" s="2" t="s">
        <v>46</v>
      </c>
      <c r="H400" s="2" t="s">
        <v>47</v>
      </c>
      <c r="I400" s="2" t="s">
        <v>3283</v>
      </c>
      <c r="J400" s="2" t="s">
        <v>12584</v>
      </c>
      <c r="K400" s="2" t="s">
        <v>177</v>
      </c>
      <c r="L400" s="2" t="s">
        <v>807</v>
      </c>
      <c r="M400" s="2" t="s">
        <v>1836</v>
      </c>
      <c r="N400" s="2" t="s">
        <v>3284</v>
      </c>
      <c r="O400">
        <v>1</v>
      </c>
      <c r="P400" s="2" t="s">
        <v>53</v>
      </c>
      <c r="Q400">
        <v>100</v>
      </c>
      <c r="R400">
        <v>0</v>
      </c>
      <c r="S400" s="2" t="s">
        <v>54</v>
      </c>
      <c r="T400" s="2" t="s">
        <v>55</v>
      </c>
      <c r="U400" s="2" t="s">
        <v>698</v>
      </c>
      <c r="V400" s="2"/>
      <c r="W400">
        <v>64000</v>
      </c>
      <c r="X400">
        <v>0</v>
      </c>
      <c r="Y400">
        <v>0</v>
      </c>
      <c r="Z400">
        <v>64000</v>
      </c>
      <c r="AB400" s="2" t="s">
        <v>57</v>
      </c>
      <c r="AC400">
        <v>25600</v>
      </c>
      <c r="AD400">
        <v>38400</v>
      </c>
      <c r="AE400">
        <v>160000</v>
      </c>
      <c r="AF400">
        <v>2400</v>
      </c>
      <c r="AG400" s="2" t="s">
        <v>7592</v>
      </c>
      <c r="AH400" s="2"/>
      <c r="AI400" s="1">
        <v>46190</v>
      </c>
      <c r="AJ400" s="2"/>
      <c r="AK400" s="2" t="s">
        <v>67</v>
      </c>
      <c r="AM400" s="2" t="s">
        <v>59</v>
      </c>
      <c r="AP400" s="2" t="s">
        <v>60</v>
      </c>
      <c r="AQ400" s="2" t="s">
        <v>41</v>
      </c>
      <c r="AR400">
        <v>96000</v>
      </c>
      <c r="AS400" s="2" t="str">
        <f>_xlfn.IFNA(IF(VLOOKUP(all_resi[[#This Row],[No. Waybill]],settle_reconcile[No. Waybill],1,0)="","Recon","Recon"),"-")</f>
        <v>-</v>
      </c>
      <c r="AT400" s="2">
        <f>all_resi[[#This Row],[Nilai COD]]-all_resi[[#This Row],[COD Fee]]-all_resi[[#This Row],[Total Biaya Setelah Diskon]]</f>
        <v>119200</v>
      </c>
      <c r="AU400" s="2">
        <f>IF(all_resi[[#This Row],[Waktu Terima]]="","",_xlfn.DAYS(all_resi[[#This Row],[Waktu Terima]],all_resi[[#This Row],[Tanggal Pengiriman]]))</f>
        <v>12</v>
      </c>
    </row>
    <row r="401" spans="1:47" x14ac:dyDescent="0.25">
      <c r="A401" s="2" t="s">
        <v>6840</v>
      </c>
      <c r="B401" s="1">
        <v>46178</v>
      </c>
      <c r="C401" s="2" t="s">
        <v>42</v>
      </c>
      <c r="D401" s="2" t="s">
        <v>43</v>
      </c>
      <c r="E401" s="2" t="s">
        <v>44</v>
      </c>
      <c r="F401" s="2" t="s">
        <v>45</v>
      </c>
      <c r="G401" s="2" t="s">
        <v>46</v>
      </c>
      <c r="H401" s="2" t="s">
        <v>47</v>
      </c>
      <c r="I401" s="2" t="s">
        <v>3331</v>
      </c>
      <c r="J401" s="2" t="s">
        <v>12654</v>
      </c>
      <c r="K401" s="2" t="s">
        <v>561</v>
      </c>
      <c r="L401" s="2" t="s">
        <v>3332</v>
      </c>
      <c r="M401" s="2" t="s">
        <v>3333</v>
      </c>
      <c r="N401" s="2" t="s">
        <v>3334</v>
      </c>
      <c r="O401">
        <v>1</v>
      </c>
      <c r="P401" s="2" t="s">
        <v>53</v>
      </c>
      <c r="Q401">
        <v>100</v>
      </c>
      <c r="R401">
        <v>0</v>
      </c>
      <c r="S401" s="2" t="s">
        <v>54</v>
      </c>
      <c r="T401" s="2" t="s">
        <v>55</v>
      </c>
      <c r="U401" s="2" t="s">
        <v>104</v>
      </c>
      <c r="V401" s="2"/>
      <c r="W401">
        <v>40000</v>
      </c>
      <c r="X401">
        <v>0</v>
      </c>
      <c r="Y401">
        <v>0</v>
      </c>
      <c r="Z401">
        <v>40000</v>
      </c>
      <c r="AB401" s="2" t="s">
        <v>57</v>
      </c>
      <c r="AC401">
        <v>16000</v>
      </c>
      <c r="AD401">
        <v>24000</v>
      </c>
      <c r="AE401">
        <v>115000</v>
      </c>
      <c r="AF401">
        <v>1725</v>
      </c>
      <c r="AG401" s="2" t="s">
        <v>3331</v>
      </c>
      <c r="AH401" s="2"/>
      <c r="AI401" s="1">
        <v>46181</v>
      </c>
      <c r="AJ401" s="2"/>
      <c r="AK401" s="2" t="s">
        <v>58</v>
      </c>
      <c r="AM401" s="2" t="s">
        <v>59</v>
      </c>
      <c r="AP401" s="2" t="s">
        <v>60</v>
      </c>
      <c r="AQ401" s="2" t="s">
        <v>41</v>
      </c>
      <c r="AR401">
        <v>75000</v>
      </c>
      <c r="AS401" s="2" t="str">
        <f>_xlfn.IFNA(IF(VLOOKUP(all_resi[[#This Row],[No. Waybill]],settle_reconcile[No. Waybill],1,0)="","Recon","Recon"),"-")</f>
        <v>Recon</v>
      </c>
      <c r="AT401" s="2">
        <f>all_resi[[#This Row],[Nilai COD]]-all_resi[[#This Row],[COD Fee]]-all_resi[[#This Row],[Total Biaya Setelah Diskon]]</f>
        <v>89275</v>
      </c>
      <c r="AU401" s="2">
        <f>IF(all_resi[[#This Row],[Waktu Terima]]="","",_xlfn.DAYS(all_resi[[#This Row],[Waktu Terima]],all_resi[[#This Row],[Tanggal Pengiriman]]))</f>
        <v>3</v>
      </c>
    </row>
    <row r="402" spans="1:47" x14ac:dyDescent="0.25">
      <c r="A402" s="2" t="s">
        <v>6875</v>
      </c>
      <c r="B402" s="1">
        <v>46178</v>
      </c>
      <c r="C402" s="2" t="s">
        <v>42</v>
      </c>
      <c r="D402" s="2" t="s">
        <v>43</v>
      </c>
      <c r="E402" s="2" t="s">
        <v>44</v>
      </c>
      <c r="F402" s="2" t="s">
        <v>45</v>
      </c>
      <c r="G402" s="2" t="s">
        <v>46</v>
      </c>
      <c r="H402" s="2" t="s">
        <v>47</v>
      </c>
      <c r="I402" s="2" t="s">
        <v>3421</v>
      </c>
      <c r="J402" s="2" t="s">
        <v>12571</v>
      </c>
      <c r="K402" s="2" t="s">
        <v>209</v>
      </c>
      <c r="L402" s="2" t="s">
        <v>214</v>
      </c>
      <c r="M402" s="2" t="s">
        <v>3422</v>
      </c>
      <c r="N402" s="2" t="s">
        <v>3423</v>
      </c>
      <c r="O402">
        <v>1</v>
      </c>
      <c r="P402" s="2" t="s">
        <v>53</v>
      </c>
      <c r="Q402">
        <v>100</v>
      </c>
      <c r="R402">
        <v>0</v>
      </c>
      <c r="S402" s="2" t="s">
        <v>54</v>
      </c>
      <c r="T402" s="2" t="s">
        <v>55</v>
      </c>
      <c r="U402" s="2" t="s">
        <v>97</v>
      </c>
      <c r="V402" s="2"/>
      <c r="W402">
        <v>48000</v>
      </c>
      <c r="X402">
        <v>0</v>
      </c>
      <c r="Y402">
        <v>0</v>
      </c>
      <c r="Z402">
        <v>48000</v>
      </c>
      <c r="AB402" s="2" t="s">
        <v>57</v>
      </c>
      <c r="AC402">
        <v>19200</v>
      </c>
      <c r="AD402">
        <v>28800</v>
      </c>
      <c r="AE402">
        <v>140000</v>
      </c>
      <c r="AF402">
        <v>2100</v>
      </c>
      <c r="AG402" s="2" t="s">
        <v>3421</v>
      </c>
      <c r="AH402" s="2"/>
      <c r="AI402" s="1">
        <v>46182</v>
      </c>
      <c r="AJ402" s="2"/>
      <c r="AK402" s="2" t="s">
        <v>58</v>
      </c>
      <c r="AM402" s="2" t="s">
        <v>59</v>
      </c>
      <c r="AP402" s="2" t="s">
        <v>60</v>
      </c>
      <c r="AQ402" s="2" t="s">
        <v>41</v>
      </c>
      <c r="AR402">
        <v>92000</v>
      </c>
      <c r="AS402" s="2" t="str">
        <f>_xlfn.IFNA(IF(VLOOKUP(all_resi[[#This Row],[No. Waybill]],settle_reconcile[No. Waybill],1,0)="","Recon","Recon"),"-")</f>
        <v>Recon</v>
      </c>
      <c r="AT402" s="2">
        <f>all_resi[[#This Row],[Nilai COD]]-all_resi[[#This Row],[COD Fee]]-all_resi[[#This Row],[Total Biaya Setelah Diskon]]</f>
        <v>109100</v>
      </c>
      <c r="AU402" s="2">
        <f>IF(all_resi[[#This Row],[Waktu Terima]]="","",_xlfn.DAYS(all_resi[[#This Row],[Waktu Terima]],all_resi[[#This Row],[Tanggal Pengiriman]]))</f>
        <v>4</v>
      </c>
    </row>
    <row r="403" spans="1:47" x14ac:dyDescent="0.25">
      <c r="A403" s="2" t="s">
        <v>6782</v>
      </c>
      <c r="B403" s="1">
        <v>46178</v>
      </c>
      <c r="C403" s="2" t="s">
        <v>42</v>
      </c>
      <c r="D403" s="2" t="s">
        <v>43</v>
      </c>
      <c r="E403" s="2" t="s">
        <v>44</v>
      </c>
      <c r="F403" s="2" t="s">
        <v>45</v>
      </c>
      <c r="G403" s="2" t="s">
        <v>46</v>
      </c>
      <c r="H403" s="2" t="s">
        <v>47</v>
      </c>
      <c r="I403" s="2" t="s">
        <v>3162</v>
      </c>
      <c r="J403" s="2" t="s">
        <v>12666</v>
      </c>
      <c r="K403" s="2" t="s">
        <v>177</v>
      </c>
      <c r="L403" s="2" t="s">
        <v>866</v>
      </c>
      <c r="M403" s="2" t="s">
        <v>3096</v>
      </c>
      <c r="N403" s="2" t="s">
        <v>3163</v>
      </c>
      <c r="O403">
        <v>1</v>
      </c>
      <c r="P403" s="2" t="s">
        <v>53</v>
      </c>
      <c r="Q403">
        <v>100</v>
      </c>
      <c r="R403">
        <v>0</v>
      </c>
      <c r="S403" s="2" t="s">
        <v>54</v>
      </c>
      <c r="T403" s="2" t="s">
        <v>55</v>
      </c>
      <c r="U403" s="2" t="s">
        <v>97</v>
      </c>
      <c r="V403" s="2"/>
      <c r="W403">
        <v>102000</v>
      </c>
      <c r="X403">
        <v>0</v>
      </c>
      <c r="Y403">
        <v>0</v>
      </c>
      <c r="Z403">
        <v>102000</v>
      </c>
      <c r="AB403" s="2" t="s">
        <v>57</v>
      </c>
      <c r="AC403">
        <v>40800</v>
      </c>
      <c r="AD403">
        <v>61200</v>
      </c>
      <c r="AE403">
        <v>196000</v>
      </c>
      <c r="AF403">
        <v>2940</v>
      </c>
      <c r="AG403" s="2" t="s">
        <v>11423</v>
      </c>
      <c r="AH403" s="2" t="s">
        <v>149</v>
      </c>
      <c r="AI403" s="1">
        <v>46194</v>
      </c>
      <c r="AJ403" s="2"/>
      <c r="AK403" s="2" t="s">
        <v>67</v>
      </c>
      <c r="AM403" s="2" t="s">
        <v>59</v>
      </c>
      <c r="AP403" s="2" t="s">
        <v>60</v>
      </c>
      <c r="AQ403" s="2" t="s">
        <v>41</v>
      </c>
      <c r="AR403">
        <v>94000</v>
      </c>
      <c r="AS403" s="2" t="str">
        <f>_xlfn.IFNA(IF(VLOOKUP(all_resi[[#This Row],[No. Waybill]],settle_reconcile[No. Waybill],1,0)="","Recon","Recon"),"-")</f>
        <v>-</v>
      </c>
      <c r="AT403" s="2">
        <f>all_resi[[#This Row],[Nilai COD]]-all_resi[[#This Row],[COD Fee]]-all_resi[[#This Row],[Total Biaya Setelah Diskon]]</f>
        <v>131860</v>
      </c>
      <c r="AU403" s="2">
        <f>IF(all_resi[[#This Row],[Waktu Terima]]="","",_xlfn.DAYS(all_resi[[#This Row],[Waktu Terima]],all_resi[[#This Row],[Tanggal Pengiriman]]))</f>
        <v>16</v>
      </c>
    </row>
    <row r="404" spans="1:47" x14ac:dyDescent="0.25">
      <c r="A404" s="2" t="s">
        <v>6781</v>
      </c>
      <c r="B404" s="1">
        <v>46178</v>
      </c>
      <c r="C404" s="2" t="s">
        <v>42</v>
      </c>
      <c r="D404" s="2" t="s">
        <v>43</v>
      </c>
      <c r="E404" s="2" t="s">
        <v>44</v>
      </c>
      <c r="F404" s="2" t="s">
        <v>45</v>
      </c>
      <c r="G404" s="2" t="s">
        <v>46</v>
      </c>
      <c r="H404" s="2" t="s">
        <v>80</v>
      </c>
      <c r="I404" s="2" t="s">
        <v>3159</v>
      </c>
      <c r="J404" s="2" t="s">
        <v>12651</v>
      </c>
      <c r="K404" s="2" t="s">
        <v>121</v>
      </c>
      <c r="L404" s="2" t="s">
        <v>761</v>
      </c>
      <c r="M404" s="2" t="s">
        <v>3160</v>
      </c>
      <c r="N404" s="2" t="s">
        <v>3161</v>
      </c>
      <c r="O404">
        <v>1</v>
      </c>
      <c r="P404" s="2" t="s">
        <v>53</v>
      </c>
      <c r="Q404">
        <v>100</v>
      </c>
      <c r="R404">
        <v>0</v>
      </c>
      <c r="S404" s="2" t="s">
        <v>54</v>
      </c>
      <c r="T404" s="2" t="s">
        <v>55</v>
      </c>
      <c r="U404" s="2" t="s">
        <v>305</v>
      </c>
      <c r="V404" s="2"/>
      <c r="W404">
        <v>85000</v>
      </c>
      <c r="X404">
        <v>0</v>
      </c>
      <c r="Y404">
        <v>0</v>
      </c>
      <c r="Z404">
        <v>85000</v>
      </c>
      <c r="AB404" s="2" t="s">
        <v>57</v>
      </c>
      <c r="AC404">
        <v>34000</v>
      </c>
      <c r="AD404">
        <v>51000</v>
      </c>
      <c r="AE404">
        <v>192000</v>
      </c>
      <c r="AF404">
        <v>2880</v>
      </c>
      <c r="AG404" s="2" t="s">
        <v>3159</v>
      </c>
      <c r="AH404" s="2"/>
      <c r="AI404" s="1">
        <v>46186</v>
      </c>
      <c r="AJ404" s="2" t="s">
        <v>87</v>
      </c>
      <c r="AK404" s="2" t="s">
        <v>58</v>
      </c>
      <c r="AM404" s="2" t="s">
        <v>59</v>
      </c>
      <c r="AP404" s="2" t="s">
        <v>60</v>
      </c>
      <c r="AQ404" s="2" t="s">
        <v>41</v>
      </c>
      <c r="AR404">
        <v>107000</v>
      </c>
      <c r="AS404" s="2" t="str">
        <f>_xlfn.IFNA(IF(VLOOKUP(all_resi[[#This Row],[No. Waybill]],settle_reconcile[No. Waybill],1,0)="","Recon","Recon"),"-")</f>
        <v>Recon</v>
      </c>
      <c r="AT404" s="2">
        <f>all_resi[[#This Row],[Nilai COD]]-all_resi[[#This Row],[COD Fee]]-all_resi[[#This Row],[Total Biaya Setelah Diskon]]</f>
        <v>138120</v>
      </c>
      <c r="AU404" s="2">
        <f>IF(all_resi[[#This Row],[Waktu Terima]]="","",_xlfn.DAYS(all_resi[[#This Row],[Waktu Terima]],all_resi[[#This Row],[Tanggal Pengiriman]]))</f>
        <v>8</v>
      </c>
    </row>
    <row r="405" spans="1:47" x14ac:dyDescent="0.25">
      <c r="A405" s="2" t="s">
        <v>6779</v>
      </c>
      <c r="B405" s="1">
        <v>46178</v>
      </c>
      <c r="C405" s="2" t="s">
        <v>42</v>
      </c>
      <c r="D405" s="2" t="s">
        <v>43</v>
      </c>
      <c r="E405" s="2" t="s">
        <v>44</v>
      </c>
      <c r="F405" s="2" t="s">
        <v>45</v>
      </c>
      <c r="G405" s="2" t="s">
        <v>46</v>
      </c>
      <c r="H405" s="2" t="s">
        <v>47</v>
      </c>
      <c r="I405" s="2" t="s">
        <v>3153</v>
      </c>
      <c r="J405" s="2" t="s">
        <v>12588</v>
      </c>
      <c r="K405" s="2" t="s">
        <v>177</v>
      </c>
      <c r="L405" s="2" t="s">
        <v>862</v>
      </c>
      <c r="M405" s="2" t="s">
        <v>3154</v>
      </c>
      <c r="N405" s="2" t="s">
        <v>3155</v>
      </c>
      <c r="O405">
        <v>1</v>
      </c>
      <c r="P405" s="2" t="s">
        <v>53</v>
      </c>
      <c r="Q405">
        <v>100</v>
      </c>
      <c r="R405">
        <v>0</v>
      </c>
      <c r="S405" s="2" t="s">
        <v>54</v>
      </c>
      <c r="T405" s="2" t="s">
        <v>55</v>
      </c>
      <c r="U405" s="2" t="s">
        <v>381</v>
      </c>
      <c r="V405" s="2"/>
      <c r="W405">
        <v>114000</v>
      </c>
      <c r="X405">
        <v>0</v>
      </c>
      <c r="Y405">
        <v>0</v>
      </c>
      <c r="Z405">
        <v>114000</v>
      </c>
      <c r="AB405" s="2" t="s">
        <v>57</v>
      </c>
      <c r="AC405">
        <v>45600</v>
      </c>
      <c r="AD405">
        <v>68400</v>
      </c>
      <c r="AE405">
        <v>180000</v>
      </c>
      <c r="AF405">
        <v>2700</v>
      </c>
      <c r="AG405" s="2" t="s">
        <v>11423</v>
      </c>
      <c r="AH405" s="2" t="s">
        <v>149</v>
      </c>
      <c r="AI405" s="1">
        <v>46194</v>
      </c>
      <c r="AJ405" s="2"/>
      <c r="AK405" s="2" t="s">
        <v>67</v>
      </c>
      <c r="AM405" s="2" t="s">
        <v>59</v>
      </c>
      <c r="AP405" s="2" t="s">
        <v>60</v>
      </c>
      <c r="AQ405" s="2" t="s">
        <v>41</v>
      </c>
      <c r="AR405">
        <v>66000</v>
      </c>
      <c r="AS405" s="2" t="str">
        <f>_xlfn.IFNA(IF(VLOOKUP(all_resi[[#This Row],[No. Waybill]],settle_reconcile[No. Waybill],1,0)="","Recon","Recon"),"-")</f>
        <v>-</v>
      </c>
      <c r="AT405" s="2">
        <f>all_resi[[#This Row],[Nilai COD]]-all_resi[[#This Row],[COD Fee]]-all_resi[[#This Row],[Total Biaya Setelah Diskon]]</f>
        <v>108900</v>
      </c>
      <c r="AU405" s="2">
        <f>IF(all_resi[[#This Row],[Waktu Terima]]="","",_xlfn.DAYS(all_resi[[#This Row],[Waktu Terima]],all_resi[[#This Row],[Tanggal Pengiriman]]))</f>
        <v>16</v>
      </c>
    </row>
    <row r="406" spans="1:47" x14ac:dyDescent="0.25">
      <c r="A406" s="2" t="s">
        <v>6881</v>
      </c>
      <c r="B406" s="1">
        <v>46178</v>
      </c>
      <c r="C406" s="2" t="s">
        <v>42</v>
      </c>
      <c r="D406" s="2" t="s">
        <v>43</v>
      </c>
      <c r="E406" s="2" t="s">
        <v>44</v>
      </c>
      <c r="F406" s="2" t="s">
        <v>45</v>
      </c>
      <c r="G406" s="2" t="s">
        <v>46</v>
      </c>
      <c r="H406" s="2" t="s">
        <v>47</v>
      </c>
      <c r="I406" s="2" t="s">
        <v>3440</v>
      </c>
      <c r="J406" s="2" t="s">
        <v>12559</v>
      </c>
      <c r="K406" s="2" t="s">
        <v>561</v>
      </c>
      <c r="L406" s="2" t="s">
        <v>3074</v>
      </c>
      <c r="M406" s="2" t="s">
        <v>3441</v>
      </c>
      <c r="N406" s="2" t="s">
        <v>3442</v>
      </c>
      <c r="O406">
        <v>1</v>
      </c>
      <c r="P406" s="2" t="s">
        <v>53</v>
      </c>
      <c r="Q406">
        <v>100</v>
      </c>
      <c r="R406">
        <v>0</v>
      </c>
      <c r="S406" s="2" t="s">
        <v>54</v>
      </c>
      <c r="T406" s="2" t="s">
        <v>55</v>
      </c>
      <c r="U406" s="2" t="s">
        <v>147</v>
      </c>
      <c r="V406" s="2"/>
      <c r="W406">
        <v>32000</v>
      </c>
      <c r="X406">
        <v>0</v>
      </c>
      <c r="Y406">
        <v>0</v>
      </c>
      <c r="Z406">
        <v>32000</v>
      </c>
      <c r="AB406" s="2" t="s">
        <v>57</v>
      </c>
      <c r="AC406">
        <v>12800</v>
      </c>
      <c r="AD406">
        <v>19200</v>
      </c>
      <c r="AE406">
        <v>118000</v>
      </c>
      <c r="AF406">
        <v>1770</v>
      </c>
      <c r="AG406" s="2" t="s">
        <v>3440</v>
      </c>
      <c r="AH406" s="2"/>
      <c r="AI406" s="1">
        <v>46181</v>
      </c>
      <c r="AJ406" s="2"/>
      <c r="AK406" s="2" t="s">
        <v>58</v>
      </c>
      <c r="AM406" s="2" t="s">
        <v>59</v>
      </c>
      <c r="AP406" s="2" t="s">
        <v>60</v>
      </c>
      <c r="AQ406" s="2" t="s">
        <v>41</v>
      </c>
      <c r="AR406">
        <v>86000</v>
      </c>
      <c r="AS406" s="2" t="str">
        <f>_xlfn.IFNA(IF(VLOOKUP(all_resi[[#This Row],[No. Waybill]],settle_reconcile[No. Waybill],1,0)="","Recon","Recon"),"-")</f>
        <v>Recon</v>
      </c>
      <c r="AT406" s="2">
        <f>all_resi[[#This Row],[Nilai COD]]-all_resi[[#This Row],[COD Fee]]-all_resi[[#This Row],[Total Biaya Setelah Diskon]]</f>
        <v>97030</v>
      </c>
      <c r="AU406" s="2">
        <f>IF(all_resi[[#This Row],[Waktu Terima]]="","",_xlfn.DAYS(all_resi[[#This Row],[Waktu Terima]],all_resi[[#This Row],[Tanggal Pengiriman]]))</f>
        <v>3</v>
      </c>
    </row>
    <row r="407" spans="1:47" x14ac:dyDescent="0.25">
      <c r="A407" s="2" t="s">
        <v>6780</v>
      </c>
      <c r="B407" s="1">
        <v>46178</v>
      </c>
      <c r="C407" s="2" t="s">
        <v>42</v>
      </c>
      <c r="D407" s="2" t="s">
        <v>43</v>
      </c>
      <c r="E407" s="2" t="s">
        <v>44</v>
      </c>
      <c r="F407" s="2" t="s">
        <v>45</v>
      </c>
      <c r="G407" s="2" t="s">
        <v>46</v>
      </c>
      <c r="H407" s="2" t="s">
        <v>47</v>
      </c>
      <c r="I407" s="2" t="s">
        <v>3156</v>
      </c>
      <c r="J407" s="2" t="s">
        <v>12648</v>
      </c>
      <c r="K407" s="2" t="s">
        <v>177</v>
      </c>
      <c r="L407" s="2" t="s">
        <v>896</v>
      </c>
      <c r="M407" s="2" t="s">
        <v>3157</v>
      </c>
      <c r="N407" s="2" t="s">
        <v>3158</v>
      </c>
      <c r="O407">
        <v>1</v>
      </c>
      <c r="P407" s="2" t="s">
        <v>53</v>
      </c>
      <c r="Q407">
        <v>100</v>
      </c>
      <c r="R407">
        <v>0</v>
      </c>
      <c r="S407" s="2" t="s">
        <v>54</v>
      </c>
      <c r="T407" s="2" t="s">
        <v>55</v>
      </c>
      <c r="U407" s="2" t="s">
        <v>534</v>
      </c>
      <c r="V407" s="2"/>
      <c r="W407">
        <v>87000</v>
      </c>
      <c r="X407">
        <v>0</v>
      </c>
      <c r="Y407">
        <v>0</v>
      </c>
      <c r="Z407">
        <v>87000</v>
      </c>
      <c r="AB407" s="2" t="s">
        <v>57</v>
      </c>
      <c r="AC407">
        <v>34800</v>
      </c>
      <c r="AD407">
        <v>52200</v>
      </c>
      <c r="AE407">
        <v>172000</v>
      </c>
      <c r="AF407">
        <v>2580</v>
      </c>
      <c r="AG407" s="2" t="s">
        <v>256</v>
      </c>
      <c r="AH407" s="2"/>
      <c r="AI407" s="1">
        <v>46205</v>
      </c>
      <c r="AJ407" s="2"/>
      <c r="AK407" s="2" t="s">
        <v>67</v>
      </c>
      <c r="AM407" s="2" t="s">
        <v>59</v>
      </c>
      <c r="AP407" s="2" t="s">
        <v>60</v>
      </c>
      <c r="AQ407" s="2" t="s">
        <v>41</v>
      </c>
      <c r="AR407">
        <v>85000</v>
      </c>
      <c r="AS407" s="2" t="str">
        <f>_xlfn.IFNA(IF(VLOOKUP(all_resi[[#This Row],[No. Waybill]],settle_reconcile[No. Waybill],1,0)="","Recon","Recon"),"-")</f>
        <v>-</v>
      </c>
      <c r="AT407" s="2">
        <f>all_resi[[#This Row],[Nilai COD]]-all_resi[[#This Row],[COD Fee]]-all_resi[[#This Row],[Total Biaya Setelah Diskon]]</f>
        <v>117220</v>
      </c>
      <c r="AU407" s="2">
        <f>IF(all_resi[[#This Row],[Waktu Terima]]="","",_xlfn.DAYS(all_resi[[#This Row],[Waktu Terima]],all_resi[[#This Row],[Tanggal Pengiriman]]))</f>
        <v>27</v>
      </c>
    </row>
    <row r="408" spans="1:47" x14ac:dyDescent="0.25">
      <c r="A408" s="2" t="s">
        <v>6800</v>
      </c>
      <c r="B408" s="1">
        <v>46178</v>
      </c>
      <c r="C408" s="2" t="s">
        <v>42</v>
      </c>
      <c r="D408" s="2" t="s">
        <v>43</v>
      </c>
      <c r="E408" s="2" t="s">
        <v>44</v>
      </c>
      <c r="F408" s="2" t="s">
        <v>45</v>
      </c>
      <c r="G408" s="2" t="s">
        <v>46</v>
      </c>
      <c r="H408" s="2" t="s">
        <v>47</v>
      </c>
      <c r="I408" s="2" t="s">
        <v>3217</v>
      </c>
      <c r="J408" s="2" t="s">
        <v>12664</v>
      </c>
      <c r="K408" s="2" t="s">
        <v>126</v>
      </c>
      <c r="L408" s="2" t="s">
        <v>161</v>
      </c>
      <c r="M408" s="2" t="s">
        <v>3069</v>
      </c>
      <c r="N408" s="2" t="s">
        <v>3218</v>
      </c>
      <c r="O408">
        <v>1</v>
      </c>
      <c r="P408" s="2" t="s">
        <v>53</v>
      </c>
      <c r="Q408">
        <v>100</v>
      </c>
      <c r="R408">
        <v>0</v>
      </c>
      <c r="S408" s="2" t="s">
        <v>54</v>
      </c>
      <c r="T408" s="2" t="s">
        <v>55</v>
      </c>
      <c r="U408" s="2" t="s">
        <v>386</v>
      </c>
      <c r="V408" s="2"/>
      <c r="W408">
        <v>74000</v>
      </c>
      <c r="X408">
        <v>0</v>
      </c>
      <c r="Y408">
        <v>0</v>
      </c>
      <c r="Z408">
        <v>74000</v>
      </c>
      <c r="AB408" s="2" t="s">
        <v>57</v>
      </c>
      <c r="AC408">
        <v>29600</v>
      </c>
      <c r="AD408">
        <v>44400</v>
      </c>
      <c r="AE408">
        <v>182000</v>
      </c>
      <c r="AF408">
        <v>2730</v>
      </c>
      <c r="AG408" s="2" t="s">
        <v>3217</v>
      </c>
      <c r="AH408" s="2"/>
      <c r="AI408" s="1">
        <v>46184</v>
      </c>
      <c r="AJ408" s="2"/>
      <c r="AK408" s="2" t="s">
        <v>58</v>
      </c>
      <c r="AM408" s="2" t="s">
        <v>59</v>
      </c>
      <c r="AP408" s="2" t="s">
        <v>60</v>
      </c>
      <c r="AQ408" s="2" t="s">
        <v>41</v>
      </c>
      <c r="AR408">
        <v>108000</v>
      </c>
      <c r="AS408" s="2" t="str">
        <f>_xlfn.IFNA(IF(VLOOKUP(all_resi[[#This Row],[No. Waybill]],settle_reconcile[No. Waybill],1,0)="","Recon","Recon"),"-")</f>
        <v>Recon</v>
      </c>
      <c r="AT408" s="2">
        <f>all_resi[[#This Row],[Nilai COD]]-all_resi[[#This Row],[COD Fee]]-all_resi[[#This Row],[Total Biaya Setelah Diskon]]</f>
        <v>134870</v>
      </c>
      <c r="AU408" s="2">
        <f>IF(all_resi[[#This Row],[Waktu Terima]]="","",_xlfn.DAYS(all_resi[[#This Row],[Waktu Terima]],all_resi[[#This Row],[Tanggal Pengiriman]]))</f>
        <v>6</v>
      </c>
    </row>
    <row r="409" spans="1:47" x14ac:dyDescent="0.25">
      <c r="A409" s="2" t="s">
        <v>6801</v>
      </c>
      <c r="B409" s="1">
        <v>46178</v>
      </c>
      <c r="C409" s="2" t="s">
        <v>42</v>
      </c>
      <c r="D409" s="2" t="s">
        <v>43</v>
      </c>
      <c r="E409" s="2" t="s">
        <v>44</v>
      </c>
      <c r="F409" s="2" t="s">
        <v>45</v>
      </c>
      <c r="G409" s="2" t="s">
        <v>46</v>
      </c>
      <c r="H409" s="2" t="s">
        <v>47</v>
      </c>
      <c r="I409" s="2" t="s">
        <v>3219</v>
      </c>
      <c r="J409" s="2" t="s">
        <v>12601</v>
      </c>
      <c r="K409" s="2" t="s">
        <v>116</v>
      </c>
      <c r="L409" s="2" t="s">
        <v>1581</v>
      </c>
      <c r="M409" s="2" t="s">
        <v>3220</v>
      </c>
      <c r="N409" s="2" t="s">
        <v>3221</v>
      </c>
      <c r="O409">
        <v>1</v>
      </c>
      <c r="P409" s="2" t="s">
        <v>53</v>
      </c>
      <c r="Q409">
        <v>100</v>
      </c>
      <c r="R409">
        <v>0</v>
      </c>
      <c r="S409" s="2" t="s">
        <v>54</v>
      </c>
      <c r="T409" s="2" t="s">
        <v>55</v>
      </c>
      <c r="U409" s="2" t="s">
        <v>873</v>
      </c>
      <c r="V409" s="2"/>
      <c r="W409">
        <v>8000</v>
      </c>
      <c r="X409">
        <v>0</v>
      </c>
      <c r="Y409">
        <v>0</v>
      </c>
      <c r="Z409">
        <v>8000</v>
      </c>
      <c r="AB409" s="2" t="s">
        <v>57</v>
      </c>
      <c r="AC409">
        <v>3000</v>
      </c>
      <c r="AD409">
        <v>5000</v>
      </c>
      <c r="AE409">
        <v>92000</v>
      </c>
      <c r="AF409">
        <v>1380</v>
      </c>
      <c r="AG409" s="2" t="s">
        <v>3219</v>
      </c>
      <c r="AH409" s="2"/>
      <c r="AI409" s="1">
        <v>46181</v>
      </c>
      <c r="AJ409" s="2"/>
      <c r="AK409" s="2" t="s">
        <v>58</v>
      </c>
      <c r="AM409" s="2" t="s">
        <v>59</v>
      </c>
      <c r="AP409" s="2" t="s">
        <v>60</v>
      </c>
      <c r="AQ409" s="2" t="s">
        <v>41</v>
      </c>
      <c r="AR409">
        <v>84000</v>
      </c>
      <c r="AS409" s="2" t="str">
        <f>_xlfn.IFNA(IF(VLOOKUP(all_resi[[#This Row],[No. Waybill]],settle_reconcile[No. Waybill],1,0)="","Recon","Recon"),"-")</f>
        <v>Recon</v>
      </c>
      <c r="AT409" s="2">
        <f>all_resi[[#This Row],[Nilai COD]]-all_resi[[#This Row],[COD Fee]]-all_resi[[#This Row],[Total Biaya Setelah Diskon]]</f>
        <v>85620</v>
      </c>
      <c r="AU409" s="2">
        <f>IF(all_resi[[#This Row],[Waktu Terima]]="","",_xlfn.DAYS(all_resi[[#This Row],[Waktu Terima]],all_resi[[#This Row],[Tanggal Pengiriman]]))</f>
        <v>3</v>
      </c>
    </row>
    <row r="410" spans="1:47" x14ac:dyDescent="0.25">
      <c r="A410" s="2" t="s">
        <v>6860</v>
      </c>
      <c r="B410" s="1">
        <v>46178</v>
      </c>
      <c r="C410" s="2" t="s">
        <v>42</v>
      </c>
      <c r="D410" s="2" t="s">
        <v>43</v>
      </c>
      <c r="E410" s="2" t="s">
        <v>44</v>
      </c>
      <c r="F410" s="2" t="s">
        <v>45</v>
      </c>
      <c r="G410" s="2" t="s">
        <v>46</v>
      </c>
      <c r="H410" s="2" t="s">
        <v>80</v>
      </c>
      <c r="I410" s="2" t="s">
        <v>3386</v>
      </c>
      <c r="J410" s="2" t="s">
        <v>12625</v>
      </c>
      <c r="K410" s="2" t="s">
        <v>177</v>
      </c>
      <c r="L410" s="2" t="s">
        <v>896</v>
      </c>
      <c r="M410" s="2" t="s">
        <v>897</v>
      </c>
      <c r="N410" s="2" t="s">
        <v>3387</v>
      </c>
      <c r="O410">
        <v>1</v>
      </c>
      <c r="P410" s="2" t="s">
        <v>53</v>
      </c>
      <c r="Q410">
        <v>100</v>
      </c>
      <c r="R410">
        <v>0</v>
      </c>
      <c r="S410" s="2" t="s">
        <v>54</v>
      </c>
      <c r="T410" s="2" t="s">
        <v>55</v>
      </c>
      <c r="U410" s="2" t="s">
        <v>305</v>
      </c>
      <c r="V410" s="2"/>
      <c r="W410">
        <v>87000</v>
      </c>
      <c r="X410">
        <v>0</v>
      </c>
      <c r="Y410">
        <v>0</v>
      </c>
      <c r="Z410">
        <v>87000</v>
      </c>
      <c r="AB410" s="2" t="s">
        <v>57</v>
      </c>
      <c r="AC410">
        <v>34800</v>
      </c>
      <c r="AD410">
        <v>52200</v>
      </c>
      <c r="AE410">
        <v>0</v>
      </c>
      <c r="AF410">
        <v>0</v>
      </c>
      <c r="AG410" s="2" t="s">
        <v>3386</v>
      </c>
      <c r="AH410" s="2"/>
      <c r="AI410" s="1">
        <v>46182</v>
      </c>
      <c r="AJ410" s="2" t="s">
        <v>87</v>
      </c>
      <c r="AK410" s="2" t="s">
        <v>58</v>
      </c>
      <c r="AM410" s="2" t="s">
        <v>59</v>
      </c>
      <c r="AP410" s="2" t="s">
        <v>60</v>
      </c>
      <c r="AQ410" s="2" t="s">
        <v>98</v>
      </c>
      <c r="AR410">
        <v>-87000</v>
      </c>
      <c r="AS410" s="2" t="str">
        <f>_xlfn.IFNA(IF(VLOOKUP(all_resi[[#This Row],[No. Waybill]],settle_reconcile[No. Waybill],1,0)="","Recon","Recon"),"-")</f>
        <v>-</v>
      </c>
      <c r="AT410" s="2">
        <f>all_resi[[#This Row],[Nilai COD]]-all_resi[[#This Row],[COD Fee]]-all_resi[[#This Row],[Total Biaya Setelah Diskon]]</f>
        <v>-52200</v>
      </c>
      <c r="AU410" s="2">
        <f>IF(all_resi[[#This Row],[Waktu Terima]]="","",_xlfn.DAYS(all_resi[[#This Row],[Waktu Terima]],all_resi[[#This Row],[Tanggal Pengiriman]]))</f>
        <v>4</v>
      </c>
    </row>
    <row r="411" spans="1:47" x14ac:dyDescent="0.25">
      <c r="A411" s="2" t="s">
        <v>6798</v>
      </c>
      <c r="B411" s="1">
        <v>46178</v>
      </c>
      <c r="C411" s="2" t="s">
        <v>42</v>
      </c>
      <c r="D411" s="2" t="s">
        <v>43</v>
      </c>
      <c r="E411" s="2" t="s">
        <v>44</v>
      </c>
      <c r="F411" s="2" t="s">
        <v>45</v>
      </c>
      <c r="G411" s="2" t="s">
        <v>46</v>
      </c>
      <c r="H411" s="2" t="s">
        <v>47</v>
      </c>
      <c r="I411" s="2" t="s">
        <v>3211</v>
      </c>
      <c r="J411" s="2" t="s">
        <v>12635</v>
      </c>
      <c r="K411" s="2" t="s">
        <v>183</v>
      </c>
      <c r="L411" s="2" t="s">
        <v>3212</v>
      </c>
      <c r="M411" s="2" t="s">
        <v>3213</v>
      </c>
      <c r="N411" s="2" t="s">
        <v>3214</v>
      </c>
      <c r="O411">
        <v>1</v>
      </c>
      <c r="P411" s="2" t="s">
        <v>53</v>
      </c>
      <c r="Q411">
        <v>100</v>
      </c>
      <c r="R411">
        <v>0</v>
      </c>
      <c r="S411" s="2" t="s">
        <v>54</v>
      </c>
      <c r="T411" s="2" t="s">
        <v>55</v>
      </c>
      <c r="U411" s="2" t="s">
        <v>386</v>
      </c>
      <c r="V411" s="2"/>
      <c r="W411">
        <v>98000</v>
      </c>
      <c r="X411">
        <v>0</v>
      </c>
      <c r="Y411">
        <v>0</v>
      </c>
      <c r="Z411">
        <v>98000</v>
      </c>
      <c r="AB411" s="2" t="s">
        <v>57</v>
      </c>
      <c r="AC411">
        <v>39200</v>
      </c>
      <c r="AD411">
        <v>58800</v>
      </c>
      <c r="AE411">
        <v>214000</v>
      </c>
      <c r="AF411">
        <v>3210</v>
      </c>
      <c r="AG411" s="2" t="s">
        <v>3211</v>
      </c>
      <c r="AH411" s="2"/>
      <c r="AI411" s="1">
        <v>46186</v>
      </c>
      <c r="AJ411" s="2"/>
      <c r="AK411" s="2" t="s">
        <v>58</v>
      </c>
      <c r="AM411" s="2" t="s">
        <v>59</v>
      </c>
      <c r="AP411" s="2" t="s">
        <v>60</v>
      </c>
      <c r="AQ411" s="2" t="s">
        <v>41</v>
      </c>
      <c r="AR411">
        <v>116000</v>
      </c>
      <c r="AS411" s="2" t="str">
        <f>_xlfn.IFNA(IF(VLOOKUP(all_resi[[#This Row],[No. Waybill]],settle_reconcile[No. Waybill],1,0)="","Recon","Recon"),"-")</f>
        <v>Recon</v>
      </c>
      <c r="AT411" s="2">
        <f>all_resi[[#This Row],[Nilai COD]]-all_resi[[#This Row],[COD Fee]]-all_resi[[#This Row],[Total Biaya Setelah Diskon]]</f>
        <v>151990</v>
      </c>
      <c r="AU411" s="2">
        <f>IF(all_resi[[#This Row],[Waktu Terima]]="","",_xlfn.DAYS(all_resi[[#This Row],[Waktu Terima]],all_resi[[#This Row],[Tanggal Pengiriman]]))</f>
        <v>8</v>
      </c>
    </row>
    <row r="412" spans="1:47" x14ac:dyDescent="0.25">
      <c r="A412" s="2" t="s">
        <v>6869</v>
      </c>
      <c r="B412" s="1">
        <v>46178</v>
      </c>
      <c r="C412" s="2" t="s">
        <v>42</v>
      </c>
      <c r="D412" s="2" t="s">
        <v>43</v>
      </c>
      <c r="E412" s="2" t="s">
        <v>44</v>
      </c>
      <c r="F412" s="2" t="s">
        <v>45</v>
      </c>
      <c r="G412" s="2" t="s">
        <v>46</v>
      </c>
      <c r="H412" s="2" t="s">
        <v>47</v>
      </c>
      <c r="I412" s="2" t="s">
        <v>3408</v>
      </c>
      <c r="J412" s="2" t="s">
        <v>12561</v>
      </c>
      <c r="K412" s="2" t="s">
        <v>177</v>
      </c>
      <c r="L412" s="2" t="s">
        <v>807</v>
      </c>
      <c r="M412" s="2" t="s">
        <v>1836</v>
      </c>
      <c r="N412" s="2" t="s">
        <v>3409</v>
      </c>
      <c r="O412">
        <v>1</v>
      </c>
      <c r="P412" s="2" t="s">
        <v>53</v>
      </c>
      <c r="Q412">
        <v>100</v>
      </c>
      <c r="R412">
        <v>0</v>
      </c>
      <c r="S412" s="2" t="s">
        <v>54</v>
      </c>
      <c r="T412" s="2" t="s">
        <v>55</v>
      </c>
      <c r="U412" s="2" t="s">
        <v>1697</v>
      </c>
      <c r="V412" s="2"/>
      <c r="W412">
        <v>64000</v>
      </c>
      <c r="X412">
        <v>0</v>
      </c>
      <c r="Y412">
        <v>0</v>
      </c>
      <c r="Z412">
        <v>64000</v>
      </c>
      <c r="AB412" s="2" t="s">
        <v>57</v>
      </c>
      <c r="AC412">
        <v>25600</v>
      </c>
      <c r="AD412">
        <v>38400</v>
      </c>
      <c r="AE412">
        <v>147000</v>
      </c>
      <c r="AF412">
        <v>2205</v>
      </c>
      <c r="AG412" s="2" t="s">
        <v>3408</v>
      </c>
      <c r="AH412" s="2"/>
      <c r="AI412" s="1">
        <v>46182</v>
      </c>
      <c r="AJ412" s="2"/>
      <c r="AK412" s="2" t="s">
        <v>58</v>
      </c>
      <c r="AM412" s="2" t="s">
        <v>59</v>
      </c>
      <c r="AP412" s="2" t="s">
        <v>60</v>
      </c>
      <c r="AQ412" s="2" t="s">
        <v>41</v>
      </c>
      <c r="AR412">
        <v>83000</v>
      </c>
      <c r="AS412" s="2" t="str">
        <f>_xlfn.IFNA(IF(VLOOKUP(all_resi[[#This Row],[No. Waybill]],settle_reconcile[No. Waybill],1,0)="","Recon","Recon"),"-")</f>
        <v>Recon</v>
      </c>
      <c r="AT412" s="2">
        <f>all_resi[[#This Row],[Nilai COD]]-all_resi[[#This Row],[COD Fee]]-all_resi[[#This Row],[Total Biaya Setelah Diskon]]</f>
        <v>106395</v>
      </c>
      <c r="AU412" s="2">
        <f>IF(all_resi[[#This Row],[Waktu Terima]]="","",_xlfn.DAYS(all_resi[[#This Row],[Waktu Terima]],all_resi[[#This Row],[Tanggal Pengiriman]]))</f>
        <v>4</v>
      </c>
    </row>
    <row r="413" spans="1:47" x14ac:dyDescent="0.25">
      <c r="A413" s="2" t="s">
        <v>6792</v>
      </c>
      <c r="B413" s="1">
        <v>46178</v>
      </c>
      <c r="C413" s="2" t="s">
        <v>42</v>
      </c>
      <c r="D413" s="2" t="s">
        <v>43</v>
      </c>
      <c r="E413" s="2" t="s">
        <v>44</v>
      </c>
      <c r="F413" s="2" t="s">
        <v>45</v>
      </c>
      <c r="G413" s="2" t="s">
        <v>46</v>
      </c>
      <c r="H413" s="2" t="s">
        <v>47</v>
      </c>
      <c r="I413" s="2" t="s">
        <v>3192</v>
      </c>
      <c r="J413" s="2" t="s">
        <v>12631</v>
      </c>
      <c r="K413" s="2" t="s">
        <v>237</v>
      </c>
      <c r="L413" s="2" t="s">
        <v>3193</v>
      </c>
      <c r="M413" s="2" t="s">
        <v>3194</v>
      </c>
      <c r="N413" s="2" t="s">
        <v>3195</v>
      </c>
      <c r="O413">
        <v>1</v>
      </c>
      <c r="P413" s="2" t="s">
        <v>53</v>
      </c>
      <c r="Q413">
        <v>100</v>
      </c>
      <c r="R413">
        <v>0</v>
      </c>
      <c r="S413" s="2" t="s">
        <v>54</v>
      </c>
      <c r="T413" s="2" t="s">
        <v>55</v>
      </c>
      <c r="U413" s="2" t="s">
        <v>235</v>
      </c>
      <c r="V413" s="2"/>
      <c r="W413">
        <v>60000</v>
      </c>
      <c r="X413">
        <v>0</v>
      </c>
      <c r="Y413">
        <v>0</v>
      </c>
      <c r="Z413">
        <v>60000</v>
      </c>
      <c r="AB413" s="2" t="s">
        <v>57</v>
      </c>
      <c r="AC413">
        <v>24000</v>
      </c>
      <c r="AD413">
        <v>36000</v>
      </c>
      <c r="AE413">
        <v>156000</v>
      </c>
      <c r="AF413">
        <v>2340</v>
      </c>
      <c r="AG413" s="2"/>
      <c r="AH413" s="2"/>
      <c r="AI413" s="1"/>
      <c r="AJ413" s="2"/>
      <c r="AK413" s="2" t="s">
        <v>67</v>
      </c>
      <c r="AM413" s="2" t="s">
        <v>59</v>
      </c>
      <c r="AP413" s="2" t="s">
        <v>60</v>
      </c>
      <c r="AQ413" s="2" t="s">
        <v>41</v>
      </c>
      <c r="AR413">
        <v>96000</v>
      </c>
      <c r="AS413" s="2" t="str">
        <f>_xlfn.IFNA(IF(VLOOKUP(all_resi[[#This Row],[No. Waybill]],settle_reconcile[No. Waybill],1,0)="","Recon","Recon"),"-")</f>
        <v>-</v>
      </c>
      <c r="AT413" s="2">
        <f>all_resi[[#This Row],[Nilai COD]]-all_resi[[#This Row],[COD Fee]]-all_resi[[#This Row],[Total Biaya Setelah Diskon]]</f>
        <v>117660</v>
      </c>
      <c r="AU413" s="2" t="str">
        <f>IF(all_resi[[#This Row],[Waktu Terima]]="","",_xlfn.DAYS(all_resi[[#This Row],[Waktu Terima]],all_resi[[#This Row],[Tanggal Pengiriman]]))</f>
        <v/>
      </c>
    </row>
    <row r="414" spans="1:47" x14ac:dyDescent="0.25">
      <c r="A414" s="2" t="s">
        <v>6862</v>
      </c>
      <c r="B414" s="1">
        <v>46178</v>
      </c>
      <c r="C414" s="2" t="s">
        <v>42</v>
      </c>
      <c r="D414" s="2" t="s">
        <v>43</v>
      </c>
      <c r="E414" s="2" t="s">
        <v>44</v>
      </c>
      <c r="F414" s="2" t="s">
        <v>45</v>
      </c>
      <c r="G414" s="2" t="s">
        <v>46</v>
      </c>
      <c r="H414" s="2" t="s">
        <v>47</v>
      </c>
      <c r="I414" s="2" t="s">
        <v>3390</v>
      </c>
      <c r="J414" s="2" t="s">
        <v>12629</v>
      </c>
      <c r="K414" s="2" t="s">
        <v>700</v>
      </c>
      <c r="L414" s="2" t="s">
        <v>2691</v>
      </c>
      <c r="M414" s="2" t="s">
        <v>3391</v>
      </c>
      <c r="N414" s="2" t="s">
        <v>3392</v>
      </c>
      <c r="O414">
        <v>1</v>
      </c>
      <c r="P414" s="2" t="s">
        <v>53</v>
      </c>
      <c r="Q414">
        <v>100</v>
      </c>
      <c r="R414">
        <v>0</v>
      </c>
      <c r="S414" s="2" t="s">
        <v>54</v>
      </c>
      <c r="T414" s="2" t="s">
        <v>55</v>
      </c>
      <c r="U414" s="2" t="s">
        <v>2824</v>
      </c>
      <c r="V414" s="2"/>
      <c r="W414">
        <v>59000</v>
      </c>
      <c r="X414">
        <v>0</v>
      </c>
      <c r="Y414">
        <v>0</v>
      </c>
      <c r="Z414">
        <v>59000</v>
      </c>
      <c r="AB414" s="2" t="s">
        <v>57</v>
      </c>
      <c r="AC414">
        <v>23600</v>
      </c>
      <c r="AD414">
        <v>35400</v>
      </c>
      <c r="AE414">
        <v>107000</v>
      </c>
      <c r="AF414">
        <v>1605</v>
      </c>
      <c r="AG414" s="2" t="s">
        <v>3390</v>
      </c>
      <c r="AH414" s="2"/>
      <c r="AI414" s="1">
        <v>46181</v>
      </c>
      <c r="AJ414" s="2"/>
      <c r="AK414" s="2" t="s">
        <v>58</v>
      </c>
      <c r="AM414" s="2" t="s">
        <v>59</v>
      </c>
      <c r="AP414" s="2" t="s">
        <v>60</v>
      </c>
      <c r="AQ414" s="2" t="s">
        <v>41</v>
      </c>
      <c r="AR414">
        <v>48000</v>
      </c>
      <c r="AS414" s="2" t="str">
        <f>_xlfn.IFNA(IF(VLOOKUP(all_resi[[#This Row],[No. Waybill]],settle_reconcile[No. Waybill],1,0)="","Recon","Recon"),"-")</f>
        <v>Recon</v>
      </c>
      <c r="AT414" s="2">
        <f>all_resi[[#This Row],[Nilai COD]]-all_resi[[#This Row],[COD Fee]]-all_resi[[#This Row],[Total Biaya Setelah Diskon]]</f>
        <v>69995</v>
      </c>
      <c r="AU414" s="2">
        <f>IF(all_resi[[#This Row],[Waktu Terima]]="","",_xlfn.DAYS(all_resi[[#This Row],[Waktu Terima]],all_resi[[#This Row],[Tanggal Pengiriman]]))</f>
        <v>3</v>
      </c>
    </row>
    <row r="415" spans="1:47" x14ac:dyDescent="0.25">
      <c r="A415" s="2" t="s">
        <v>6560</v>
      </c>
      <c r="B415" s="1">
        <v>46178</v>
      </c>
      <c r="C415" s="2" t="s">
        <v>42</v>
      </c>
      <c r="D415" s="2" t="s">
        <v>43</v>
      </c>
      <c r="E415" s="2" t="s">
        <v>44</v>
      </c>
      <c r="F415" s="2" t="s">
        <v>45</v>
      </c>
      <c r="G415" s="2" t="s">
        <v>46</v>
      </c>
      <c r="H415" s="2" t="s">
        <v>47</v>
      </c>
      <c r="I415" s="2" t="s">
        <v>2517</v>
      </c>
      <c r="J415" s="2" t="s">
        <v>12662</v>
      </c>
      <c r="K415" s="2" t="s">
        <v>359</v>
      </c>
      <c r="L415" s="2" t="s">
        <v>2006</v>
      </c>
      <c r="M415" s="2" t="s">
        <v>2518</v>
      </c>
      <c r="N415" s="2" t="s">
        <v>2519</v>
      </c>
      <c r="O415">
        <v>1</v>
      </c>
      <c r="P415" s="2" t="s">
        <v>53</v>
      </c>
      <c r="Q415">
        <v>100</v>
      </c>
      <c r="R415">
        <v>0</v>
      </c>
      <c r="S415" s="2" t="s">
        <v>54</v>
      </c>
      <c r="T415" s="2" t="s">
        <v>55</v>
      </c>
      <c r="U415" s="2" t="s">
        <v>381</v>
      </c>
      <c r="V415" s="2"/>
      <c r="W415">
        <v>60000</v>
      </c>
      <c r="X415">
        <v>0</v>
      </c>
      <c r="Y415">
        <v>0</v>
      </c>
      <c r="Z415">
        <v>60000</v>
      </c>
      <c r="AB415" s="2" t="s">
        <v>57</v>
      </c>
      <c r="AC415">
        <v>24000</v>
      </c>
      <c r="AD415">
        <v>36000</v>
      </c>
      <c r="AE415">
        <v>125000</v>
      </c>
      <c r="AF415">
        <v>1875</v>
      </c>
      <c r="AG415" s="2" t="s">
        <v>353</v>
      </c>
      <c r="AH415" s="2" t="s">
        <v>615</v>
      </c>
      <c r="AI415" s="1">
        <v>46197</v>
      </c>
      <c r="AJ415" s="2"/>
      <c r="AK415" s="2" t="s">
        <v>67</v>
      </c>
      <c r="AM415" s="2" t="s">
        <v>59</v>
      </c>
      <c r="AP415" s="2" t="s">
        <v>60</v>
      </c>
      <c r="AQ415" s="2" t="s">
        <v>41</v>
      </c>
      <c r="AR415">
        <v>65000</v>
      </c>
      <c r="AS415" s="2" t="str">
        <f>_xlfn.IFNA(IF(VLOOKUP(all_resi[[#This Row],[No. Waybill]],settle_reconcile[No. Waybill],1,0)="","Recon","Recon"),"-")</f>
        <v>-</v>
      </c>
      <c r="AT415" s="2">
        <f>all_resi[[#This Row],[Nilai COD]]-all_resi[[#This Row],[COD Fee]]-all_resi[[#This Row],[Total Biaya Setelah Diskon]]</f>
        <v>87125</v>
      </c>
      <c r="AU415" s="2">
        <f>IF(all_resi[[#This Row],[Waktu Terima]]="","",_xlfn.DAYS(all_resi[[#This Row],[Waktu Terima]],all_resi[[#This Row],[Tanggal Pengiriman]]))</f>
        <v>19</v>
      </c>
    </row>
    <row r="416" spans="1:47" x14ac:dyDescent="0.25">
      <c r="A416" s="2" t="s">
        <v>6434</v>
      </c>
      <c r="B416" s="1">
        <v>46178</v>
      </c>
      <c r="C416" s="2" t="s">
        <v>42</v>
      </c>
      <c r="D416" s="2" t="s">
        <v>43</v>
      </c>
      <c r="E416" s="2" t="s">
        <v>44</v>
      </c>
      <c r="F416" s="2" t="s">
        <v>45</v>
      </c>
      <c r="G416" s="2" t="s">
        <v>46</v>
      </c>
      <c r="H416" s="2" t="s">
        <v>47</v>
      </c>
      <c r="I416" s="2" t="s">
        <v>2145</v>
      </c>
      <c r="J416" s="2" t="s">
        <v>12545</v>
      </c>
      <c r="K416" s="2" t="s">
        <v>143</v>
      </c>
      <c r="L416" s="2" t="s">
        <v>1446</v>
      </c>
      <c r="M416" s="2" t="s">
        <v>2146</v>
      </c>
      <c r="N416" s="2" t="s">
        <v>2147</v>
      </c>
      <c r="O416">
        <v>1</v>
      </c>
      <c r="P416" s="2" t="s">
        <v>53</v>
      </c>
      <c r="Q416">
        <v>100</v>
      </c>
      <c r="R416">
        <v>0</v>
      </c>
      <c r="S416" s="2" t="s">
        <v>54</v>
      </c>
      <c r="T416" s="2" t="s">
        <v>55</v>
      </c>
      <c r="U416" s="2" t="s">
        <v>764</v>
      </c>
      <c r="V416" s="2"/>
      <c r="W416">
        <v>25000</v>
      </c>
      <c r="X416">
        <v>0</v>
      </c>
      <c r="Y416">
        <v>0</v>
      </c>
      <c r="Z416">
        <v>25000</v>
      </c>
      <c r="AB416" s="2" t="s">
        <v>57</v>
      </c>
      <c r="AC416">
        <v>18000</v>
      </c>
      <c r="AD416">
        <v>7000</v>
      </c>
      <c r="AE416">
        <v>66000</v>
      </c>
      <c r="AF416">
        <v>990</v>
      </c>
      <c r="AG416" s="2" t="s">
        <v>2145</v>
      </c>
      <c r="AH416" s="2"/>
      <c r="AI416" s="1">
        <v>46180</v>
      </c>
      <c r="AJ416" s="2"/>
      <c r="AK416" s="2" t="s">
        <v>58</v>
      </c>
      <c r="AM416" s="2" t="s">
        <v>59</v>
      </c>
      <c r="AP416" s="2" t="s">
        <v>60</v>
      </c>
      <c r="AQ416" s="2" t="s">
        <v>41</v>
      </c>
      <c r="AR416">
        <v>41000</v>
      </c>
      <c r="AS416" s="2" t="str">
        <f>_xlfn.IFNA(IF(VLOOKUP(all_resi[[#This Row],[No. Waybill]],settle_reconcile[No. Waybill],1,0)="","Recon","Recon"),"-")</f>
        <v>Recon</v>
      </c>
      <c r="AT416" s="2">
        <f>all_resi[[#This Row],[Nilai COD]]-all_resi[[#This Row],[COD Fee]]-all_resi[[#This Row],[Total Biaya Setelah Diskon]]</f>
        <v>58010</v>
      </c>
      <c r="AU416" s="2">
        <f>IF(all_resi[[#This Row],[Waktu Terima]]="","",_xlfn.DAYS(all_resi[[#This Row],[Waktu Terima]],all_resi[[#This Row],[Tanggal Pengiriman]]))</f>
        <v>2</v>
      </c>
    </row>
    <row r="417" spans="1:47" x14ac:dyDescent="0.25">
      <c r="A417" s="2" t="s">
        <v>6426</v>
      </c>
      <c r="B417" s="1">
        <v>46178</v>
      </c>
      <c r="C417" s="2" t="s">
        <v>42</v>
      </c>
      <c r="D417" s="2" t="s">
        <v>43</v>
      </c>
      <c r="E417" s="2" t="s">
        <v>44</v>
      </c>
      <c r="F417" s="2" t="s">
        <v>45</v>
      </c>
      <c r="G417" s="2" t="s">
        <v>46</v>
      </c>
      <c r="H417" s="2" t="s">
        <v>80</v>
      </c>
      <c r="I417" s="2" t="s">
        <v>2120</v>
      </c>
      <c r="J417" s="2" t="s">
        <v>12548</v>
      </c>
      <c r="K417" s="2" t="s">
        <v>177</v>
      </c>
      <c r="L417" s="2" t="s">
        <v>775</v>
      </c>
      <c r="M417" s="2" t="s">
        <v>981</v>
      </c>
      <c r="N417" s="2" t="s">
        <v>2121</v>
      </c>
      <c r="O417">
        <v>1</v>
      </c>
      <c r="P417" s="2" t="s">
        <v>53</v>
      </c>
      <c r="Q417">
        <v>100</v>
      </c>
      <c r="R417">
        <v>0</v>
      </c>
      <c r="S417" s="2" t="s">
        <v>54</v>
      </c>
      <c r="T417" s="2" t="s">
        <v>55</v>
      </c>
      <c r="U417" s="2" t="s">
        <v>525</v>
      </c>
      <c r="V417" s="2"/>
      <c r="W417">
        <v>114000</v>
      </c>
      <c r="X417">
        <v>0</v>
      </c>
      <c r="Y417">
        <v>0</v>
      </c>
      <c r="Z417">
        <v>114000</v>
      </c>
      <c r="AB417" s="2" t="s">
        <v>57</v>
      </c>
      <c r="AC417">
        <v>45600</v>
      </c>
      <c r="AD417">
        <v>68400</v>
      </c>
      <c r="AE417">
        <v>185000</v>
      </c>
      <c r="AF417">
        <v>2775</v>
      </c>
      <c r="AG417" s="2" t="s">
        <v>10708</v>
      </c>
      <c r="AH417" s="2" t="s">
        <v>149</v>
      </c>
      <c r="AI417" s="1">
        <v>46192</v>
      </c>
      <c r="AJ417" s="2" t="s">
        <v>87</v>
      </c>
      <c r="AK417" s="2" t="s">
        <v>67</v>
      </c>
      <c r="AM417" s="2" t="s">
        <v>59</v>
      </c>
      <c r="AP417" s="2" t="s">
        <v>60</v>
      </c>
      <c r="AQ417" s="2" t="s">
        <v>41</v>
      </c>
      <c r="AR417">
        <v>71000</v>
      </c>
      <c r="AS417" s="2" t="str">
        <f>_xlfn.IFNA(IF(VLOOKUP(all_resi[[#This Row],[No. Waybill]],settle_reconcile[No. Waybill],1,0)="","Recon","Recon"),"-")</f>
        <v>-</v>
      </c>
      <c r="AT417" s="2">
        <f>all_resi[[#This Row],[Nilai COD]]-all_resi[[#This Row],[COD Fee]]-all_resi[[#This Row],[Total Biaya Setelah Diskon]]</f>
        <v>113825</v>
      </c>
      <c r="AU417" s="2">
        <f>IF(all_resi[[#This Row],[Waktu Terima]]="","",_xlfn.DAYS(all_resi[[#This Row],[Waktu Terima]],all_resi[[#This Row],[Tanggal Pengiriman]]))</f>
        <v>14</v>
      </c>
    </row>
    <row r="418" spans="1:47" x14ac:dyDescent="0.25">
      <c r="A418" s="2" t="s">
        <v>6554</v>
      </c>
      <c r="B418" s="1">
        <v>46178</v>
      </c>
      <c r="C418" s="2" t="s">
        <v>42</v>
      </c>
      <c r="D418" s="2" t="s">
        <v>43</v>
      </c>
      <c r="E418" s="2" t="s">
        <v>44</v>
      </c>
      <c r="F418" s="2" t="s">
        <v>45</v>
      </c>
      <c r="G418" s="2" t="s">
        <v>46</v>
      </c>
      <c r="H418" s="2" t="s">
        <v>47</v>
      </c>
      <c r="I418" s="2" t="s">
        <v>2497</v>
      </c>
      <c r="J418" s="2" t="s">
        <v>12630</v>
      </c>
      <c r="K418" s="2" t="s">
        <v>177</v>
      </c>
      <c r="L418" s="2" t="s">
        <v>178</v>
      </c>
      <c r="M418" s="2" t="s">
        <v>1068</v>
      </c>
      <c r="N418" s="2" t="s">
        <v>2498</v>
      </c>
      <c r="O418">
        <v>1</v>
      </c>
      <c r="P418" s="2" t="s">
        <v>53</v>
      </c>
      <c r="Q418">
        <v>100</v>
      </c>
      <c r="R418">
        <v>0</v>
      </c>
      <c r="S418" s="2" t="s">
        <v>54</v>
      </c>
      <c r="T418" s="2" t="s">
        <v>55</v>
      </c>
      <c r="U418" s="2" t="s">
        <v>420</v>
      </c>
      <c r="V418" s="2"/>
      <c r="W418">
        <v>72000</v>
      </c>
      <c r="X418">
        <v>0</v>
      </c>
      <c r="Y418">
        <v>0</v>
      </c>
      <c r="Z418">
        <v>72000</v>
      </c>
      <c r="AB418" s="2" t="s">
        <v>57</v>
      </c>
      <c r="AC418">
        <v>28800</v>
      </c>
      <c r="AD418">
        <v>43200</v>
      </c>
      <c r="AE418">
        <v>209000</v>
      </c>
      <c r="AF418">
        <v>3135</v>
      </c>
      <c r="AG418" s="2" t="s">
        <v>2499</v>
      </c>
      <c r="AH418" s="2"/>
      <c r="AI418" s="1">
        <v>46182</v>
      </c>
      <c r="AJ418" s="2"/>
      <c r="AK418" s="2" t="s">
        <v>58</v>
      </c>
      <c r="AM418" s="2" t="s">
        <v>59</v>
      </c>
      <c r="AP418" s="2" t="s">
        <v>60</v>
      </c>
      <c r="AQ418" s="2" t="s">
        <v>41</v>
      </c>
      <c r="AR418">
        <v>137000</v>
      </c>
      <c r="AS418" s="2" t="str">
        <f>_xlfn.IFNA(IF(VLOOKUP(all_resi[[#This Row],[No. Waybill]],settle_reconcile[No. Waybill],1,0)="","Recon","Recon"),"-")</f>
        <v>Recon</v>
      </c>
      <c r="AT418" s="2">
        <f>all_resi[[#This Row],[Nilai COD]]-all_resi[[#This Row],[COD Fee]]-all_resi[[#This Row],[Total Biaya Setelah Diskon]]</f>
        <v>162665</v>
      </c>
      <c r="AU418" s="2">
        <f>IF(all_resi[[#This Row],[Waktu Terima]]="","",_xlfn.DAYS(all_resi[[#This Row],[Waktu Terima]],all_resi[[#This Row],[Tanggal Pengiriman]]))</f>
        <v>4</v>
      </c>
    </row>
    <row r="419" spans="1:47" x14ac:dyDescent="0.25">
      <c r="A419" s="2" t="s">
        <v>6545</v>
      </c>
      <c r="B419" s="1">
        <v>46178</v>
      </c>
      <c r="C419" s="2" t="s">
        <v>42</v>
      </c>
      <c r="D419" s="2" t="s">
        <v>43</v>
      </c>
      <c r="E419" s="2" t="s">
        <v>44</v>
      </c>
      <c r="F419" s="2" t="s">
        <v>45</v>
      </c>
      <c r="G419" s="2" t="s">
        <v>46</v>
      </c>
      <c r="H419" s="2" t="s">
        <v>80</v>
      </c>
      <c r="I419" s="2" t="s">
        <v>2473</v>
      </c>
      <c r="J419" s="2" t="s">
        <v>12633</v>
      </c>
      <c r="K419" s="2" t="s">
        <v>177</v>
      </c>
      <c r="L419" s="2" t="s">
        <v>247</v>
      </c>
      <c r="M419" s="2" t="s">
        <v>248</v>
      </c>
      <c r="N419" s="2" t="s">
        <v>2474</v>
      </c>
      <c r="O419">
        <v>1</v>
      </c>
      <c r="P419" s="2" t="s">
        <v>53</v>
      </c>
      <c r="Q419">
        <v>100</v>
      </c>
      <c r="R419">
        <v>0</v>
      </c>
      <c r="S419" s="2" t="s">
        <v>54</v>
      </c>
      <c r="T419" s="2" t="s">
        <v>55</v>
      </c>
      <c r="U419" s="2" t="s">
        <v>86</v>
      </c>
      <c r="V419" s="2"/>
      <c r="W419">
        <v>80000</v>
      </c>
      <c r="X419">
        <v>0</v>
      </c>
      <c r="Y419">
        <v>0</v>
      </c>
      <c r="Z419">
        <v>80000</v>
      </c>
      <c r="AB419" s="2" t="s">
        <v>57</v>
      </c>
      <c r="AC419">
        <v>32000</v>
      </c>
      <c r="AD419">
        <v>48000</v>
      </c>
      <c r="AE419">
        <v>155000</v>
      </c>
      <c r="AF419">
        <v>2325</v>
      </c>
      <c r="AG419" s="2" t="s">
        <v>2473</v>
      </c>
      <c r="AH419" s="2"/>
      <c r="AI419" s="1">
        <v>46182</v>
      </c>
      <c r="AJ419" s="2" t="s">
        <v>87</v>
      </c>
      <c r="AK419" s="2" t="s">
        <v>58</v>
      </c>
      <c r="AM419" s="2" t="s">
        <v>59</v>
      </c>
      <c r="AP419" s="2" t="s">
        <v>60</v>
      </c>
      <c r="AQ419" s="2" t="s">
        <v>41</v>
      </c>
      <c r="AR419">
        <v>75000</v>
      </c>
      <c r="AS419" s="2" t="str">
        <f>_xlfn.IFNA(IF(VLOOKUP(all_resi[[#This Row],[No. Waybill]],settle_reconcile[No. Waybill],1,0)="","Recon","Recon"),"-")</f>
        <v>Recon</v>
      </c>
      <c r="AT419" s="2">
        <f>all_resi[[#This Row],[Nilai COD]]-all_resi[[#This Row],[COD Fee]]-all_resi[[#This Row],[Total Biaya Setelah Diskon]]</f>
        <v>104675</v>
      </c>
      <c r="AU419" s="2">
        <f>IF(all_resi[[#This Row],[Waktu Terima]]="","",_xlfn.DAYS(all_resi[[#This Row],[Waktu Terima]],all_resi[[#This Row],[Tanggal Pengiriman]]))</f>
        <v>4</v>
      </c>
    </row>
    <row r="420" spans="1:47" x14ac:dyDescent="0.25">
      <c r="A420" s="2" t="s">
        <v>6546</v>
      </c>
      <c r="B420" s="1">
        <v>46178</v>
      </c>
      <c r="C420" s="2" t="s">
        <v>42</v>
      </c>
      <c r="D420" s="2" t="s">
        <v>43</v>
      </c>
      <c r="E420" s="2" t="s">
        <v>44</v>
      </c>
      <c r="F420" s="2" t="s">
        <v>45</v>
      </c>
      <c r="G420" s="2" t="s">
        <v>46</v>
      </c>
      <c r="H420" s="2" t="s">
        <v>47</v>
      </c>
      <c r="I420" s="2" t="s">
        <v>2475</v>
      </c>
      <c r="J420" s="2" t="s">
        <v>12634</v>
      </c>
      <c r="K420" s="2" t="s">
        <v>126</v>
      </c>
      <c r="L420" s="2" t="s">
        <v>1211</v>
      </c>
      <c r="M420" s="2" t="s">
        <v>1212</v>
      </c>
      <c r="N420" s="2" t="s">
        <v>2476</v>
      </c>
      <c r="O420">
        <v>1</v>
      </c>
      <c r="P420" s="2" t="s">
        <v>53</v>
      </c>
      <c r="Q420">
        <v>100</v>
      </c>
      <c r="R420">
        <v>0</v>
      </c>
      <c r="S420" s="2" t="s">
        <v>54</v>
      </c>
      <c r="T420" s="2" t="s">
        <v>55</v>
      </c>
      <c r="U420" s="2" t="s">
        <v>1797</v>
      </c>
      <c r="V420" s="2"/>
      <c r="W420">
        <v>74000</v>
      </c>
      <c r="X420">
        <v>0</v>
      </c>
      <c r="Y420">
        <v>0</v>
      </c>
      <c r="Z420">
        <v>74000</v>
      </c>
      <c r="AB420" s="2" t="s">
        <v>57</v>
      </c>
      <c r="AC420">
        <v>29600</v>
      </c>
      <c r="AD420">
        <v>44400</v>
      </c>
      <c r="AE420">
        <v>199000</v>
      </c>
      <c r="AF420">
        <v>2985</v>
      </c>
      <c r="AG420" s="2" t="s">
        <v>517</v>
      </c>
      <c r="AH420" s="2" t="s">
        <v>149</v>
      </c>
      <c r="AI420" s="1">
        <v>46198</v>
      </c>
      <c r="AJ420" s="2"/>
      <c r="AK420" s="2" t="s">
        <v>67</v>
      </c>
      <c r="AM420" s="2" t="s">
        <v>59</v>
      </c>
      <c r="AP420" s="2" t="s">
        <v>60</v>
      </c>
      <c r="AQ420" s="2" t="s">
        <v>41</v>
      </c>
      <c r="AR420">
        <v>125000</v>
      </c>
      <c r="AS420" s="2" t="str">
        <f>_xlfn.IFNA(IF(VLOOKUP(all_resi[[#This Row],[No. Waybill]],settle_reconcile[No. Waybill],1,0)="","Recon","Recon"),"-")</f>
        <v>-</v>
      </c>
      <c r="AT420" s="2">
        <f>all_resi[[#This Row],[Nilai COD]]-all_resi[[#This Row],[COD Fee]]-all_resi[[#This Row],[Total Biaya Setelah Diskon]]</f>
        <v>151615</v>
      </c>
      <c r="AU420" s="2">
        <f>IF(all_resi[[#This Row],[Waktu Terima]]="","",_xlfn.DAYS(all_resi[[#This Row],[Waktu Terima]],all_resi[[#This Row],[Tanggal Pengiriman]]))</f>
        <v>20</v>
      </c>
    </row>
    <row r="421" spans="1:47" x14ac:dyDescent="0.25">
      <c r="A421" s="2" t="s">
        <v>6437</v>
      </c>
      <c r="B421" s="1">
        <v>46178</v>
      </c>
      <c r="C421" s="2" t="s">
        <v>42</v>
      </c>
      <c r="D421" s="2" t="s">
        <v>43</v>
      </c>
      <c r="E421" s="2" t="s">
        <v>44</v>
      </c>
      <c r="F421" s="2" t="s">
        <v>45</v>
      </c>
      <c r="G421" s="2" t="s">
        <v>46</v>
      </c>
      <c r="H421" s="2" t="s">
        <v>47</v>
      </c>
      <c r="I421" s="2" t="s">
        <v>2154</v>
      </c>
      <c r="J421" s="2" t="s">
        <v>12552</v>
      </c>
      <c r="K421" s="2" t="s">
        <v>82</v>
      </c>
      <c r="L421" s="2" t="s">
        <v>1029</v>
      </c>
      <c r="M421" s="2" t="s">
        <v>2155</v>
      </c>
      <c r="N421" s="2" t="s">
        <v>2156</v>
      </c>
      <c r="O421">
        <v>1</v>
      </c>
      <c r="P421" s="2" t="s">
        <v>53</v>
      </c>
      <c r="Q421">
        <v>100</v>
      </c>
      <c r="R421">
        <v>0</v>
      </c>
      <c r="S421" s="2" t="s">
        <v>54</v>
      </c>
      <c r="T421" s="2" t="s">
        <v>55</v>
      </c>
      <c r="U421" s="2" t="s">
        <v>877</v>
      </c>
      <c r="V421" s="2"/>
      <c r="W421">
        <v>71000</v>
      </c>
      <c r="X421">
        <v>0</v>
      </c>
      <c r="Y421">
        <v>0</v>
      </c>
      <c r="Z421">
        <v>71000</v>
      </c>
      <c r="AB421" s="2" t="s">
        <v>57</v>
      </c>
      <c r="AC421">
        <v>28400</v>
      </c>
      <c r="AD421">
        <v>42600</v>
      </c>
      <c r="AE421">
        <v>200000</v>
      </c>
      <c r="AF421">
        <v>3000</v>
      </c>
      <c r="AG421" s="2" t="s">
        <v>11424</v>
      </c>
      <c r="AH421" s="2" t="s">
        <v>4374</v>
      </c>
      <c r="AI421" s="1">
        <v>46193</v>
      </c>
      <c r="AJ421" s="2"/>
      <c r="AK421" s="2" t="s">
        <v>67</v>
      </c>
      <c r="AM421" s="2" t="s">
        <v>59</v>
      </c>
      <c r="AP421" s="2" t="s">
        <v>60</v>
      </c>
      <c r="AQ421" s="2" t="s">
        <v>41</v>
      </c>
      <c r="AR421">
        <v>129000</v>
      </c>
      <c r="AS421" s="2" t="str">
        <f>_xlfn.IFNA(IF(VLOOKUP(all_resi[[#This Row],[No. Waybill]],settle_reconcile[No. Waybill],1,0)="","Recon","Recon"),"-")</f>
        <v>-</v>
      </c>
      <c r="AT421" s="2">
        <f>all_resi[[#This Row],[Nilai COD]]-all_resi[[#This Row],[COD Fee]]-all_resi[[#This Row],[Total Biaya Setelah Diskon]]</f>
        <v>154400</v>
      </c>
      <c r="AU421" s="2">
        <f>IF(all_resi[[#This Row],[Waktu Terima]]="","",_xlfn.DAYS(all_resi[[#This Row],[Waktu Terima]],all_resi[[#This Row],[Tanggal Pengiriman]]))</f>
        <v>15</v>
      </c>
    </row>
    <row r="422" spans="1:47" x14ac:dyDescent="0.25">
      <c r="A422" s="2" t="s">
        <v>6579</v>
      </c>
      <c r="B422" s="1">
        <v>46178</v>
      </c>
      <c r="C422" s="2" t="s">
        <v>42</v>
      </c>
      <c r="D422" s="2" t="s">
        <v>43</v>
      </c>
      <c r="E422" s="2" t="s">
        <v>44</v>
      </c>
      <c r="F422" s="2" t="s">
        <v>45</v>
      </c>
      <c r="G422" s="2" t="s">
        <v>46</v>
      </c>
      <c r="H422" s="2" t="s">
        <v>47</v>
      </c>
      <c r="I422" s="2" t="s">
        <v>2576</v>
      </c>
      <c r="J422" s="2" t="s">
        <v>12656</v>
      </c>
      <c r="K422" s="2" t="s">
        <v>209</v>
      </c>
      <c r="L422" s="2" t="s">
        <v>1322</v>
      </c>
      <c r="M422" s="2" t="s">
        <v>2577</v>
      </c>
      <c r="N422" s="2" t="s">
        <v>2578</v>
      </c>
      <c r="O422">
        <v>1</v>
      </c>
      <c r="P422" s="2" t="s">
        <v>53</v>
      </c>
      <c r="Q422">
        <v>100</v>
      </c>
      <c r="R422">
        <v>0</v>
      </c>
      <c r="S422" s="2" t="s">
        <v>54</v>
      </c>
      <c r="T422" s="2" t="s">
        <v>55</v>
      </c>
      <c r="U422" s="2" t="s">
        <v>516</v>
      </c>
      <c r="V422" s="2"/>
      <c r="W422">
        <v>52000</v>
      </c>
      <c r="X422">
        <v>0</v>
      </c>
      <c r="Y422">
        <v>0</v>
      </c>
      <c r="Z422">
        <v>52000</v>
      </c>
      <c r="AB422" s="2" t="s">
        <v>57</v>
      </c>
      <c r="AC422">
        <v>20800</v>
      </c>
      <c r="AD422">
        <v>31200</v>
      </c>
      <c r="AE422">
        <v>173000</v>
      </c>
      <c r="AF422">
        <v>2595</v>
      </c>
      <c r="AG422" s="2" t="s">
        <v>2576</v>
      </c>
      <c r="AH422" s="2"/>
      <c r="AI422" s="1">
        <v>46187</v>
      </c>
      <c r="AJ422" s="2"/>
      <c r="AK422" s="2" t="s">
        <v>58</v>
      </c>
      <c r="AM422" s="2" t="s">
        <v>59</v>
      </c>
      <c r="AP422" s="2" t="s">
        <v>60</v>
      </c>
      <c r="AQ422" s="2" t="s">
        <v>41</v>
      </c>
      <c r="AR422">
        <v>121000</v>
      </c>
      <c r="AS422" s="2" t="str">
        <f>_xlfn.IFNA(IF(VLOOKUP(all_resi[[#This Row],[No. Waybill]],settle_reconcile[No. Waybill],1,0)="","Recon","Recon"),"-")</f>
        <v>Recon</v>
      </c>
      <c r="AT422" s="2">
        <f>all_resi[[#This Row],[Nilai COD]]-all_resi[[#This Row],[COD Fee]]-all_resi[[#This Row],[Total Biaya Setelah Diskon]]</f>
        <v>139205</v>
      </c>
      <c r="AU422" s="2">
        <f>IF(all_resi[[#This Row],[Waktu Terima]]="","",_xlfn.DAYS(all_resi[[#This Row],[Waktu Terima]],all_resi[[#This Row],[Tanggal Pengiriman]]))</f>
        <v>9</v>
      </c>
    </row>
    <row r="423" spans="1:47" x14ac:dyDescent="0.25">
      <c r="A423" s="2" t="s">
        <v>6580</v>
      </c>
      <c r="B423" s="1">
        <v>46178</v>
      </c>
      <c r="C423" s="2" t="s">
        <v>42</v>
      </c>
      <c r="D423" s="2" t="s">
        <v>43</v>
      </c>
      <c r="E423" s="2" t="s">
        <v>44</v>
      </c>
      <c r="F423" s="2" t="s">
        <v>45</v>
      </c>
      <c r="G423" s="2" t="s">
        <v>46</v>
      </c>
      <c r="H423" s="2" t="s">
        <v>47</v>
      </c>
      <c r="I423" s="2" t="s">
        <v>2579</v>
      </c>
      <c r="J423" s="2" t="s">
        <v>12657</v>
      </c>
      <c r="K423" s="2" t="s">
        <v>177</v>
      </c>
      <c r="L423" s="2" t="s">
        <v>807</v>
      </c>
      <c r="M423" s="2" t="s">
        <v>1836</v>
      </c>
      <c r="N423" s="2" t="s">
        <v>2580</v>
      </c>
      <c r="O423">
        <v>1</v>
      </c>
      <c r="P423" s="2" t="s">
        <v>53</v>
      </c>
      <c r="Q423">
        <v>100</v>
      </c>
      <c r="R423">
        <v>0</v>
      </c>
      <c r="S423" s="2" t="s">
        <v>54</v>
      </c>
      <c r="T423" s="2" t="s">
        <v>55</v>
      </c>
      <c r="U423" s="2" t="s">
        <v>235</v>
      </c>
      <c r="V423" s="2"/>
      <c r="W423">
        <v>64000</v>
      </c>
      <c r="X423">
        <v>0</v>
      </c>
      <c r="Y423">
        <v>0</v>
      </c>
      <c r="Z423">
        <v>64000</v>
      </c>
      <c r="AB423" s="2" t="s">
        <v>57</v>
      </c>
      <c r="AC423">
        <v>25600</v>
      </c>
      <c r="AD423">
        <v>38400</v>
      </c>
      <c r="AE423">
        <v>161000</v>
      </c>
      <c r="AF423">
        <v>2415</v>
      </c>
      <c r="AG423" s="2" t="s">
        <v>7592</v>
      </c>
      <c r="AH423" s="2"/>
      <c r="AI423" s="1">
        <v>46190</v>
      </c>
      <c r="AJ423" s="2"/>
      <c r="AK423" s="2" t="s">
        <v>67</v>
      </c>
      <c r="AM423" s="2" t="s">
        <v>59</v>
      </c>
      <c r="AP423" s="2" t="s">
        <v>60</v>
      </c>
      <c r="AQ423" s="2" t="s">
        <v>41</v>
      </c>
      <c r="AR423">
        <v>97000</v>
      </c>
      <c r="AS423" s="2" t="str">
        <f>_xlfn.IFNA(IF(VLOOKUP(all_resi[[#This Row],[No. Waybill]],settle_reconcile[No. Waybill],1,0)="","Recon","Recon"),"-")</f>
        <v>-</v>
      </c>
      <c r="AT423" s="2">
        <f>all_resi[[#This Row],[Nilai COD]]-all_resi[[#This Row],[COD Fee]]-all_resi[[#This Row],[Total Biaya Setelah Diskon]]</f>
        <v>120185</v>
      </c>
      <c r="AU423" s="2">
        <f>IF(all_resi[[#This Row],[Waktu Terima]]="","",_xlfn.DAYS(all_resi[[#This Row],[Waktu Terima]],all_resi[[#This Row],[Tanggal Pengiriman]]))</f>
        <v>12</v>
      </c>
    </row>
    <row r="424" spans="1:47" x14ac:dyDescent="0.25">
      <c r="A424" s="2" t="s">
        <v>6581</v>
      </c>
      <c r="B424" s="1">
        <v>46178</v>
      </c>
      <c r="C424" s="2" t="s">
        <v>42</v>
      </c>
      <c r="D424" s="2" t="s">
        <v>43</v>
      </c>
      <c r="E424" s="2" t="s">
        <v>44</v>
      </c>
      <c r="F424" s="2" t="s">
        <v>45</v>
      </c>
      <c r="G424" s="2" t="s">
        <v>46</v>
      </c>
      <c r="H424" s="2" t="s">
        <v>47</v>
      </c>
      <c r="I424" s="2" t="s">
        <v>2581</v>
      </c>
      <c r="J424" s="2" t="s">
        <v>12658</v>
      </c>
      <c r="K424" s="2" t="s">
        <v>143</v>
      </c>
      <c r="L424" s="2" t="s">
        <v>2582</v>
      </c>
      <c r="M424" s="2" t="s">
        <v>2583</v>
      </c>
      <c r="N424" s="2" t="s">
        <v>2584</v>
      </c>
      <c r="O424">
        <v>1</v>
      </c>
      <c r="P424" s="2" t="s">
        <v>53</v>
      </c>
      <c r="Q424">
        <v>100</v>
      </c>
      <c r="R424">
        <v>0</v>
      </c>
      <c r="S424" s="2" t="s">
        <v>54</v>
      </c>
      <c r="T424" s="2" t="s">
        <v>55</v>
      </c>
      <c r="U424" s="2" t="s">
        <v>1697</v>
      </c>
      <c r="V424" s="2"/>
      <c r="W424">
        <v>25000</v>
      </c>
      <c r="X424">
        <v>0</v>
      </c>
      <c r="Y424">
        <v>0</v>
      </c>
      <c r="Z424">
        <v>25000</v>
      </c>
      <c r="AB424" s="2" t="s">
        <v>57</v>
      </c>
      <c r="AC424">
        <v>18000</v>
      </c>
      <c r="AD424">
        <v>7000</v>
      </c>
      <c r="AE424">
        <v>340009</v>
      </c>
      <c r="AF424">
        <v>5100.1350000000002</v>
      </c>
      <c r="AG424" s="2" t="s">
        <v>148</v>
      </c>
      <c r="AH424" s="2" t="s">
        <v>149</v>
      </c>
      <c r="AI424" s="1">
        <v>46183</v>
      </c>
      <c r="AJ424" s="2"/>
      <c r="AK424" s="2" t="s">
        <v>67</v>
      </c>
      <c r="AM424" s="2" t="s">
        <v>59</v>
      </c>
      <c r="AP424" s="2" t="s">
        <v>60</v>
      </c>
      <c r="AQ424" s="2" t="s">
        <v>41</v>
      </c>
      <c r="AR424">
        <v>315009</v>
      </c>
      <c r="AS424" s="2" t="str">
        <f>_xlfn.IFNA(IF(VLOOKUP(all_resi[[#This Row],[No. Waybill]],settle_reconcile[No. Waybill],1,0)="","Recon","Recon"),"-")</f>
        <v>-</v>
      </c>
      <c r="AT424" s="2">
        <f>all_resi[[#This Row],[Nilai COD]]-all_resi[[#This Row],[COD Fee]]-all_resi[[#This Row],[Total Biaya Setelah Diskon]]</f>
        <v>327908.86499999999</v>
      </c>
      <c r="AU424" s="2">
        <f>IF(all_resi[[#This Row],[Waktu Terima]]="","",_xlfn.DAYS(all_resi[[#This Row],[Waktu Terima]],all_resi[[#This Row],[Tanggal Pengiriman]]))</f>
        <v>5</v>
      </c>
    </row>
    <row r="425" spans="1:47" x14ac:dyDescent="0.25">
      <c r="A425" s="2" t="s">
        <v>6576</v>
      </c>
      <c r="B425" s="1">
        <v>46178</v>
      </c>
      <c r="C425" s="2" t="s">
        <v>42</v>
      </c>
      <c r="D425" s="2" t="s">
        <v>43</v>
      </c>
      <c r="E425" s="2" t="s">
        <v>44</v>
      </c>
      <c r="F425" s="2" t="s">
        <v>45</v>
      </c>
      <c r="G425" s="2" t="s">
        <v>46</v>
      </c>
      <c r="H425" s="2" t="s">
        <v>47</v>
      </c>
      <c r="I425" s="2" t="s">
        <v>2565</v>
      </c>
      <c r="J425" s="2" t="s">
        <v>12647</v>
      </c>
      <c r="K425" s="2" t="s">
        <v>126</v>
      </c>
      <c r="L425" s="2" t="s">
        <v>1468</v>
      </c>
      <c r="M425" s="2" t="s">
        <v>2566</v>
      </c>
      <c r="N425" s="2" t="s">
        <v>2567</v>
      </c>
      <c r="O425">
        <v>1</v>
      </c>
      <c r="P425" s="2" t="s">
        <v>53</v>
      </c>
      <c r="Q425">
        <v>100</v>
      </c>
      <c r="R425">
        <v>0</v>
      </c>
      <c r="S425" s="2" t="s">
        <v>54</v>
      </c>
      <c r="T425" s="2" t="s">
        <v>55</v>
      </c>
      <c r="U425" s="2" t="s">
        <v>2568</v>
      </c>
      <c r="V425" s="2"/>
      <c r="W425">
        <v>74000</v>
      </c>
      <c r="X425">
        <v>0</v>
      </c>
      <c r="Y425">
        <v>0</v>
      </c>
      <c r="Z425">
        <v>74000</v>
      </c>
      <c r="AB425" s="2" t="s">
        <v>57</v>
      </c>
      <c r="AC425">
        <v>29600</v>
      </c>
      <c r="AD425">
        <v>44400</v>
      </c>
      <c r="AE425">
        <v>152000</v>
      </c>
      <c r="AF425">
        <v>2280</v>
      </c>
      <c r="AG425" s="2" t="s">
        <v>10706</v>
      </c>
      <c r="AH425" s="2" t="s">
        <v>149</v>
      </c>
      <c r="AI425" s="1">
        <v>46190</v>
      </c>
      <c r="AJ425" s="2"/>
      <c r="AK425" s="2" t="s">
        <v>67</v>
      </c>
      <c r="AM425" s="2" t="s">
        <v>59</v>
      </c>
      <c r="AP425" s="2" t="s">
        <v>60</v>
      </c>
      <c r="AQ425" s="2" t="s">
        <v>41</v>
      </c>
      <c r="AR425">
        <v>78000</v>
      </c>
      <c r="AS425" s="2" t="str">
        <f>_xlfn.IFNA(IF(VLOOKUP(all_resi[[#This Row],[No. Waybill]],settle_reconcile[No. Waybill],1,0)="","Recon","Recon"),"-")</f>
        <v>-</v>
      </c>
      <c r="AT425" s="2">
        <f>all_resi[[#This Row],[Nilai COD]]-all_resi[[#This Row],[COD Fee]]-all_resi[[#This Row],[Total Biaya Setelah Diskon]]</f>
        <v>105320</v>
      </c>
      <c r="AU425" s="2">
        <f>IF(all_resi[[#This Row],[Waktu Terima]]="","",_xlfn.DAYS(all_resi[[#This Row],[Waktu Terima]],all_resi[[#This Row],[Tanggal Pengiriman]]))</f>
        <v>12</v>
      </c>
    </row>
    <row r="426" spans="1:47" x14ac:dyDescent="0.25">
      <c r="A426" s="2" t="s">
        <v>6422</v>
      </c>
      <c r="B426" s="1">
        <v>46178</v>
      </c>
      <c r="C426" s="2" t="s">
        <v>42</v>
      </c>
      <c r="D426" s="2" t="s">
        <v>43</v>
      </c>
      <c r="E426" s="2" t="s">
        <v>44</v>
      </c>
      <c r="F426" s="2" t="s">
        <v>45</v>
      </c>
      <c r="G426" s="2" t="s">
        <v>46</v>
      </c>
      <c r="H426" s="2" t="s">
        <v>47</v>
      </c>
      <c r="I426" s="2" t="s">
        <v>2106</v>
      </c>
      <c r="J426" s="2" t="s">
        <v>12574</v>
      </c>
      <c r="K426" s="2" t="s">
        <v>197</v>
      </c>
      <c r="L426" s="2" t="s">
        <v>2107</v>
      </c>
      <c r="M426" s="2" t="s">
        <v>2108</v>
      </c>
      <c r="N426" s="2" t="s">
        <v>2109</v>
      </c>
      <c r="O426">
        <v>1</v>
      </c>
      <c r="P426" s="2" t="s">
        <v>53</v>
      </c>
      <c r="Q426">
        <v>100</v>
      </c>
      <c r="R426">
        <v>0</v>
      </c>
      <c r="S426" s="2" t="s">
        <v>54</v>
      </c>
      <c r="T426" s="2" t="s">
        <v>55</v>
      </c>
      <c r="U426" s="2" t="s">
        <v>516</v>
      </c>
      <c r="V426" s="2"/>
      <c r="W426">
        <v>59000</v>
      </c>
      <c r="X426">
        <v>0</v>
      </c>
      <c r="Y426">
        <v>0</v>
      </c>
      <c r="Z426">
        <v>59000</v>
      </c>
      <c r="AB426" s="2" t="s">
        <v>57</v>
      </c>
      <c r="AC426">
        <v>23600</v>
      </c>
      <c r="AD426">
        <v>35400</v>
      </c>
      <c r="AE426">
        <v>192000</v>
      </c>
      <c r="AF426">
        <v>2880</v>
      </c>
      <c r="AG426" s="2" t="s">
        <v>2106</v>
      </c>
      <c r="AH426" s="2"/>
      <c r="AI426" s="1">
        <v>46184</v>
      </c>
      <c r="AJ426" s="2"/>
      <c r="AK426" s="2" t="s">
        <v>58</v>
      </c>
      <c r="AM426" s="2" t="s">
        <v>59</v>
      </c>
      <c r="AP426" s="2" t="s">
        <v>60</v>
      </c>
      <c r="AQ426" s="2" t="s">
        <v>41</v>
      </c>
      <c r="AR426">
        <v>133000</v>
      </c>
      <c r="AS426" s="2" t="str">
        <f>_xlfn.IFNA(IF(VLOOKUP(all_resi[[#This Row],[No. Waybill]],settle_reconcile[No. Waybill],1,0)="","Recon","Recon"),"-")</f>
        <v>Recon</v>
      </c>
      <c r="AT426" s="2">
        <f>all_resi[[#This Row],[Nilai COD]]-all_resi[[#This Row],[COD Fee]]-all_resi[[#This Row],[Total Biaya Setelah Diskon]]</f>
        <v>153720</v>
      </c>
      <c r="AU426" s="2">
        <f>IF(all_resi[[#This Row],[Waktu Terima]]="","",_xlfn.DAYS(all_resi[[#This Row],[Waktu Terima]],all_resi[[#This Row],[Tanggal Pengiriman]]))</f>
        <v>6</v>
      </c>
    </row>
    <row r="427" spans="1:47" x14ac:dyDescent="0.25">
      <c r="A427" s="2" t="s">
        <v>6421</v>
      </c>
      <c r="B427" s="1">
        <v>46178</v>
      </c>
      <c r="C427" s="2" t="s">
        <v>42</v>
      </c>
      <c r="D427" s="2" t="s">
        <v>43</v>
      </c>
      <c r="E427" s="2" t="s">
        <v>44</v>
      </c>
      <c r="F427" s="2" t="s">
        <v>45</v>
      </c>
      <c r="G427" s="2" t="s">
        <v>46</v>
      </c>
      <c r="H427" s="2" t="s">
        <v>80</v>
      </c>
      <c r="I427" s="2" t="s">
        <v>2102</v>
      </c>
      <c r="J427" s="2" t="s">
        <v>12567</v>
      </c>
      <c r="K427" s="2" t="s">
        <v>700</v>
      </c>
      <c r="L427" s="2" t="s">
        <v>2103</v>
      </c>
      <c r="M427" s="2" t="s">
        <v>2104</v>
      </c>
      <c r="N427" s="2" t="s">
        <v>2105</v>
      </c>
      <c r="O427">
        <v>1</v>
      </c>
      <c r="P427" s="2" t="s">
        <v>53</v>
      </c>
      <c r="Q427">
        <v>100</v>
      </c>
      <c r="R427">
        <v>0</v>
      </c>
      <c r="S427" s="2" t="s">
        <v>54</v>
      </c>
      <c r="T427" s="2" t="s">
        <v>55</v>
      </c>
      <c r="U427" s="2" t="s">
        <v>86</v>
      </c>
      <c r="V427" s="2"/>
      <c r="W427">
        <v>73000</v>
      </c>
      <c r="X427">
        <v>0</v>
      </c>
      <c r="Y427">
        <v>0</v>
      </c>
      <c r="Z427">
        <v>73000</v>
      </c>
      <c r="AB427" s="2" t="s">
        <v>57</v>
      </c>
      <c r="AC427">
        <v>29200</v>
      </c>
      <c r="AD427">
        <v>43800</v>
      </c>
      <c r="AE427">
        <v>133000</v>
      </c>
      <c r="AF427">
        <v>1995</v>
      </c>
      <c r="AG427" s="2" t="s">
        <v>517</v>
      </c>
      <c r="AH427" s="2" t="s">
        <v>149</v>
      </c>
      <c r="AI427" s="1">
        <v>46199</v>
      </c>
      <c r="AJ427" s="2" t="s">
        <v>87</v>
      </c>
      <c r="AK427" s="2" t="s">
        <v>67</v>
      </c>
      <c r="AM427" s="2" t="s">
        <v>59</v>
      </c>
      <c r="AP427" s="2" t="s">
        <v>60</v>
      </c>
      <c r="AQ427" s="2" t="s">
        <v>41</v>
      </c>
      <c r="AR427">
        <v>60000</v>
      </c>
      <c r="AS427" s="2" t="str">
        <f>_xlfn.IFNA(IF(VLOOKUP(all_resi[[#This Row],[No. Waybill]],settle_reconcile[No. Waybill],1,0)="","Recon","Recon"),"-")</f>
        <v>-</v>
      </c>
      <c r="AT427" s="2">
        <f>all_resi[[#This Row],[Nilai COD]]-all_resi[[#This Row],[COD Fee]]-all_resi[[#This Row],[Total Biaya Setelah Diskon]]</f>
        <v>87205</v>
      </c>
      <c r="AU427" s="2">
        <f>IF(all_resi[[#This Row],[Waktu Terima]]="","",_xlfn.DAYS(all_resi[[#This Row],[Waktu Terima]],all_resi[[#This Row],[Tanggal Pengiriman]]))</f>
        <v>21</v>
      </c>
    </row>
    <row r="428" spans="1:47" x14ac:dyDescent="0.25">
      <c r="A428" s="2" t="s">
        <v>6572</v>
      </c>
      <c r="B428" s="1">
        <v>46178</v>
      </c>
      <c r="C428" s="2" t="s">
        <v>42</v>
      </c>
      <c r="D428" s="2" t="s">
        <v>43</v>
      </c>
      <c r="E428" s="2" t="s">
        <v>44</v>
      </c>
      <c r="F428" s="2" t="s">
        <v>45</v>
      </c>
      <c r="G428" s="2" t="s">
        <v>46</v>
      </c>
      <c r="H428" s="2" t="s">
        <v>47</v>
      </c>
      <c r="I428" s="2" t="s">
        <v>2553</v>
      </c>
      <c r="J428" s="2" t="s">
        <v>12650</v>
      </c>
      <c r="K428" s="2" t="s">
        <v>75</v>
      </c>
      <c r="L428" s="2" t="s">
        <v>310</v>
      </c>
      <c r="M428" s="2" t="s">
        <v>2554</v>
      </c>
      <c r="N428" s="2" t="s">
        <v>2555</v>
      </c>
      <c r="O428">
        <v>1</v>
      </c>
      <c r="P428" s="2" t="s">
        <v>53</v>
      </c>
      <c r="Q428">
        <v>100</v>
      </c>
      <c r="R428">
        <v>0</v>
      </c>
      <c r="S428" s="2" t="s">
        <v>54</v>
      </c>
      <c r="T428" s="2" t="s">
        <v>55</v>
      </c>
      <c r="U428" s="2" t="s">
        <v>1697</v>
      </c>
      <c r="V428" s="2"/>
      <c r="W428">
        <v>75000</v>
      </c>
      <c r="X428">
        <v>0</v>
      </c>
      <c r="Y428">
        <v>0</v>
      </c>
      <c r="Z428">
        <v>75000</v>
      </c>
      <c r="AB428" s="2" t="s">
        <v>57</v>
      </c>
      <c r="AC428">
        <v>30000</v>
      </c>
      <c r="AD428">
        <v>45000</v>
      </c>
      <c r="AE428">
        <v>145000</v>
      </c>
      <c r="AF428">
        <v>2175</v>
      </c>
      <c r="AG428" s="2" t="s">
        <v>894</v>
      </c>
      <c r="AH428" s="2" t="s">
        <v>149</v>
      </c>
      <c r="AI428" s="1">
        <v>46191</v>
      </c>
      <c r="AJ428" s="2"/>
      <c r="AK428" s="2" t="s">
        <v>67</v>
      </c>
      <c r="AM428" s="2" t="s">
        <v>59</v>
      </c>
      <c r="AP428" s="2" t="s">
        <v>60</v>
      </c>
      <c r="AQ428" s="2" t="s">
        <v>41</v>
      </c>
      <c r="AR428">
        <v>70000</v>
      </c>
      <c r="AS428" s="2" t="str">
        <f>_xlfn.IFNA(IF(VLOOKUP(all_resi[[#This Row],[No. Waybill]],settle_reconcile[No. Waybill],1,0)="","Recon","Recon"),"-")</f>
        <v>-</v>
      </c>
      <c r="AT428" s="2">
        <f>all_resi[[#This Row],[Nilai COD]]-all_resi[[#This Row],[COD Fee]]-all_resi[[#This Row],[Total Biaya Setelah Diskon]]</f>
        <v>97825</v>
      </c>
      <c r="AU428" s="2">
        <f>IF(all_resi[[#This Row],[Waktu Terima]]="","",_xlfn.DAYS(all_resi[[#This Row],[Waktu Terima]],all_resi[[#This Row],[Tanggal Pengiriman]]))</f>
        <v>13</v>
      </c>
    </row>
    <row r="429" spans="1:47" x14ac:dyDescent="0.25">
      <c r="A429" s="2" t="s">
        <v>6438</v>
      </c>
      <c r="B429" s="1">
        <v>46178</v>
      </c>
      <c r="C429" s="2" t="s">
        <v>42</v>
      </c>
      <c r="D429" s="2" t="s">
        <v>43</v>
      </c>
      <c r="E429" s="2" t="s">
        <v>44</v>
      </c>
      <c r="F429" s="2" t="s">
        <v>45</v>
      </c>
      <c r="G429" s="2" t="s">
        <v>46</v>
      </c>
      <c r="H429" s="2" t="s">
        <v>47</v>
      </c>
      <c r="I429" s="2" t="s">
        <v>2157</v>
      </c>
      <c r="J429" s="2" t="s">
        <v>12554</v>
      </c>
      <c r="K429" s="2" t="s">
        <v>156</v>
      </c>
      <c r="L429" s="2" t="s">
        <v>2083</v>
      </c>
      <c r="M429" s="2" t="s">
        <v>2084</v>
      </c>
      <c r="N429" s="2" t="s">
        <v>2158</v>
      </c>
      <c r="O429">
        <v>1</v>
      </c>
      <c r="P429" s="2" t="s">
        <v>53</v>
      </c>
      <c r="Q429">
        <v>100</v>
      </c>
      <c r="R429">
        <v>0</v>
      </c>
      <c r="S429" s="2" t="s">
        <v>54</v>
      </c>
      <c r="T429" s="2" t="s">
        <v>55</v>
      </c>
      <c r="U429" s="2" t="s">
        <v>97</v>
      </c>
      <c r="V429" s="2"/>
      <c r="W429">
        <v>85000</v>
      </c>
      <c r="X429">
        <v>0</v>
      </c>
      <c r="Y429">
        <v>0</v>
      </c>
      <c r="Z429">
        <v>85000</v>
      </c>
      <c r="AB429" s="2" t="s">
        <v>57</v>
      </c>
      <c r="AC429">
        <v>34000</v>
      </c>
      <c r="AD429">
        <v>51000</v>
      </c>
      <c r="AE429">
        <v>188000</v>
      </c>
      <c r="AF429">
        <v>2820</v>
      </c>
      <c r="AG429" s="2"/>
      <c r="AH429" s="2"/>
      <c r="AI429" s="1"/>
      <c r="AJ429" s="2"/>
      <c r="AK429" s="2" t="s">
        <v>67</v>
      </c>
      <c r="AM429" s="2" t="s">
        <v>59</v>
      </c>
      <c r="AP429" s="2" t="s">
        <v>60</v>
      </c>
      <c r="AQ429" s="2" t="s">
        <v>41</v>
      </c>
      <c r="AR429">
        <v>103000</v>
      </c>
      <c r="AS429" s="2" t="str">
        <f>_xlfn.IFNA(IF(VLOOKUP(all_resi[[#This Row],[No. Waybill]],settle_reconcile[No. Waybill],1,0)="","Recon","Recon"),"-")</f>
        <v>-</v>
      </c>
      <c r="AT429" s="2">
        <f>all_resi[[#This Row],[Nilai COD]]-all_resi[[#This Row],[COD Fee]]-all_resi[[#This Row],[Total Biaya Setelah Diskon]]</f>
        <v>134180</v>
      </c>
      <c r="AU429" s="2" t="str">
        <f>IF(all_resi[[#This Row],[Waktu Terima]]="","",_xlfn.DAYS(all_resi[[#This Row],[Waktu Terima]],all_resi[[#This Row],[Tanggal Pengiriman]]))</f>
        <v/>
      </c>
    </row>
    <row r="430" spans="1:47" x14ac:dyDescent="0.25">
      <c r="A430" s="2" t="s">
        <v>6469</v>
      </c>
      <c r="B430" s="1">
        <v>46178</v>
      </c>
      <c r="C430" s="2" t="s">
        <v>42</v>
      </c>
      <c r="D430" s="2" t="s">
        <v>43</v>
      </c>
      <c r="E430" s="2" t="s">
        <v>44</v>
      </c>
      <c r="F430" s="2" t="s">
        <v>45</v>
      </c>
      <c r="G430" s="2" t="s">
        <v>46</v>
      </c>
      <c r="H430" s="2" t="s">
        <v>47</v>
      </c>
      <c r="I430" s="2" t="s">
        <v>2252</v>
      </c>
      <c r="J430" s="2" t="s">
        <v>12562</v>
      </c>
      <c r="K430" s="2" t="s">
        <v>69</v>
      </c>
      <c r="L430" s="2" t="s">
        <v>2253</v>
      </c>
      <c r="M430" s="2" t="s">
        <v>2254</v>
      </c>
      <c r="N430" s="2" t="s">
        <v>2255</v>
      </c>
      <c r="O430">
        <v>1</v>
      </c>
      <c r="P430" s="2" t="s">
        <v>53</v>
      </c>
      <c r="Q430">
        <v>100</v>
      </c>
      <c r="R430">
        <v>0</v>
      </c>
      <c r="S430" s="2" t="s">
        <v>54</v>
      </c>
      <c r="T430" s="2" t="s">
        <v>55</v>
      </c>
      <c r="U430" s="2" t="s">
        <v>386</v>
      </c>
      <c r="V430" s="2"/>
      <c r="W430">
        <v>54000</v>
      </c>
      <c r="X430">
        <v>0</v>
      </c>
      <c r="Y430">
        <v>0</v>
      </c>
      <c r="Z430">
        <v>54000</v>
      </c>
      <c r="AB430" s="2" t="s">
        <v>57</v>
      </c>
      <c r="AC430">
        <v>21600</v>
      </c>
      <c r="AD430">
        <v>32400</v>
      </c>
      <c r="AE430">
        <v>179000</v>
      </c>
      <c r="AF430">
        <v>2685</v>
      </c>
      <c r="AG430" s="2" t="s">
        <v>2252</v>
      </c>
      <c r="AH430" s="2"/>
      <c r="AI430" s="1">
        <v>46184</v>
      </c>
      <c r="AJ430" s="2"/>
      <c r="AK430" s="2" t="s">
        <v>58</v>
      </c>
      <c r="AM430" s="2" t="s">
        <v>59</v>
      </c>
      <c r="AP430" s="2" t="s">
        <v>60</v>
      </c>
      <c r="AQ430" s="2" t="s">
        <v>41</v>
      </c>
      <c r="AR430">
        <v>125000</v>
      </c>
      <c r="AS430" s="2" t="str">
        <f>_xlfn.IFNA(IF(VLOOKUP(all_resi[[#This Row],[No. Waybill]],settle_reconcile[No. Waybill],1,0)="","Recon","Recon"),"-")</f>
        <v>Recon</v>
      </c>
      <c r="AT430" s="2">
        <f>all_resi[[#This Row],[Nilai COD]]-all_resi[[#This Row],[COD Fee]]-all_resi[[#This Row],[Total Biaya Setelah Diskon]]</f>
        <v>143915</v>
      </c>
      <c r="AU430" s="2">
        <f>IF(all_resi[[#This Row],[Waktu Terima]]="","",_xlfn.DAYS(all_resi[[#This Row],[Waktu Terima]],all_resi[[#This Row],[Tanggal Pengiriman]]))</f>
        <v>6</v>
      </c>
    </row>
    <row r="431" spans="1:47" x14ac:dyDescent="0.25">
      <c r="A431" s="2" t="s">
        <v>6509</v>
      </c>
      <c r="B431" s="1">
        <v>46178</v>
      </c>
      <c r="C431" s="2" t="s">
        <v>42</v>
      </c>
      <c r="D431" s="2" t="s">
        <v>43</v>
      </c>
      <c r="E431" s="2" t="s">
        <v>44</v>
      </c>
      <c r="F431" s="2" t="s">
        <v>45</v>
      </c>
      <c r="G431" s="2" t="s">
        <v>46</v>
      </c>
      <c r="H431" s="2" t="s">
        <v>47</v>
      </c>
      <c r="I431" s="2" t="s">
        <v>2371</v>
      </c>
      <c r="J431" s="2" t="s">
        <v>12627</v>
      </c>
      <c r="K431" s="2" t="s">
        <v>156</v>
      </c>
      <c r="L431" s="2" t="s">
        <v>433</v>
      </c>
      <c r="M431" s="2" t="s">
        <v>2372</v>
      </c>
      <c r="N431" s="2" t="s">
        <v>2373</v>
      </c>
      <c r="O431">
        <v>1</v>
      </c>
      <c r="P431" s="2" t="s">
        <v>53</v>
      </c>
      <c r="Q431">
        <v>100</v>
      </c>
      <c r="R431">
        <v>0</v>
      </c>
      <c r="S431" s="2" t="s">
        <v>54</v>
      </c>
      <c r="T431" s="2" t="s">
        <v>55</v>
      </c>
      <c r="U431" s="2" t="s">
        <v>97</v>
      </c>
      <c r="V431" s="2"/>
      <c r="W431">
        <v>81000</v>
      </c>
      <c r="X431">
        <v>0</v>
      </c>
      <c r="Y431">
        <v>0</v>
      </c>
      <c r="Z431">
        <v>81000</v>
      </c>
      <c r="AB431" s="2" t="s">
        <v>57</v>
      </c>
      <c r="AC431">
        <v>32400</v>
      </c>
      <c r="AD431">
        <v>48600</v>
      </c>
      <c r="AE431">
        <v>275000</v>
      </c>
      <c r="AF431">
        <v>4125</v>
      </c>
      <c r="AG431" s="2"/>
      <c r="AH431" s="2"/>
      <c r="AI431" s="1"/>
      <c r="AJ431" s="2"/>
      <c r="AK431" s="2" t="s">
        <v>67</v>
      </c>
      <c r="AM431" s="2" t="s">
        <v>59</v>
      </c>
      <c r="AP431" s="2" t="s">
        <v>60</v>
      </c>
      <c r="AQ431" s="2" t="s">
        <v>41</v>
      </c>
      <c r="AR431">
        <v>194000</v>
      </c>
      <c r="AS431" s="2" t="str">
        <f>_xlfn.IFNA(IF(VLOOKUP(all_resi[[#This Row],[No. Waybill]],settle_reconcile[No. Waybill],1,0)="","Recon","Recon"),"-")</f>
        <v>-</v>
      </c>
      <c r="AT431" s="2">
        <f>all_resi[[#This Row],[Nilai COD]]-all_resi[[#This Row],[COD Fee]]-all_resi[[#This Row],[Total Biaya Setelah Diskon]]</f>
        <v>222275</v>
      </c>
      <c r="AU431" s="2" t="str">
        <f>IF(all_resi[[#This Row],[Waktu Terima]]="","",_xlfn.DAYS(all_resi[[#This Row],[Waktu Terima]],all_resi[[#This Row],[Tanggal Pengiriman]]))</f>
        <v/>
      </c>
    </row>
    <row r="432" spans="1:47" x14ac:dyDescent="0.25">
      <c r="A432" s="2" t="s">
        <v>6511</v>
      </c>
      <c r="B432" s="1">
        <v>46178</v>
      </c>
      <c r="C432" s="2" t="s">
        <v>42</v>
      </c>
      <c r="D432" s="2" t="s">
        <v>43</v>
      </c>
      <c r="E432" s="2" t="s">
        <v>44</v>
      </c>
      <c r="F432" s="2" t="s">
        <v>45</v>
      </c>
      <c r="G432" s="2" t="s">
        <v>46</v>
      </c>
      <c r="H432" s="2" t="s">
        <v>47</v>
      </c>
      <c r="I432" s="2" t="s">
        <v>2377</v>
      </c>
      <c r="J432" s="2" t="s">
        <v>12639</v>
      </c>
      <c r="K432" s="2" t="s">
        <v>106</v>
      </c>
      <c r="L432" s="2" t="s">
        <v>1626</v>
      </c>
      <c r="M432" s="2" t="s">
        <v>1627</v>
      </c>
      <c r="N432" s="2" t="s">
        <v>2378</v>
      </c>
      <c r="O432">
        <v>1</v>
      </c>
      <c r="P432" s="2" t="s">
        <v>53</v>
      </c>
      <c r="Q432">
        <v>100</v>
      </c>
      <c r="R432">
        <v>0</v>
      </c>
      <c r="S432" s="2" t="s">
        <v>54</v>
      </c>
      <c r="T432" s="2" t="s">
        <v>55</v>
      </c>
      <c r="U432" s="2" t="s">
        <v>363</v>
      </c>
      <c r="V432" s="2"/>
      <c r="W432">
        <v>43000</v>
      </c>
      <c r="X432">
        <v>0</v>
      </c>
      <c r="Y432">
        <v>0</v>
      </c>
      <c r="Z432">
        <v>43000</v>
      </c>
      <c r="AB432" s="2" t="s">
        <v>57</v>
      </c>
      <c r="AC432">
        <v>17200</v>
      </c>
      <c r="AD432">
        <v>25800</v>
      </c>
      <c r="AE432">
        <v>125000</v>
      </c>
      <c r="AF432">
        <v>1875</v>
      </c>
      <c r="AG432" s="2" t="s">
        <v>2377</v>
      </c>
      <c r="AH432" s="2"/>
      <c r="AI432" s="1">
        <v>46184</v>
      </c>
      <c r="AJ432" s="2"/>
      <c r="AK432" s="2" t="s">
        <v>58</v>
      </c>
      <c r="AM432" s="2" t="s">
        <v>59</v>
      </c>
      <c r="AP432" s="2" t="s">
        <v>60</v>
      </c>
      <c r="AQ432" s="2" t="s">
        <v>41</v>
      </c>
      <c r="AR432">
        <v>82000</v>
      </c>
      <c r="AS432" s="2" t="str">
        <f>_xlfn.IFNA(IF(VLOOKUP(all_resi[[#This Row],[No. Waybill]],settle_reconcile[No. Waybill],1,0)="","Recon","Recon"),"-")</f>
        <v>Recon</v>
      </c>
      <c r="AT432" s="2">
        <f>all_resi[[#This Row],[Nilai COD]]-all_resi[[#This Row],[COD Fee]]-all_resi[[#This Row],[Total Biaya Setelah Diskon]]</f>
        <v>97325</v>
      </c>
      <c r="AU432" s="2">
        <f>IF(all_resi[[#This Row],[Waktu Terima]]="","",_xlfn.DAYS(all_resi[[#This Row],[Waktu Terima]],all_resi[[#This Row],[Tanggal Pengiriman]]))</f>
        <v>6</v>
      </c>
    </row>
    <row r="433" spans="1:47" x14ac:dyDescent="0.25">
      <c r="A433" s="2" t="s">
        <v>6484</v>
      </c>
      <c r="B433" s="1">
        <v>46178</v>
      </c>
      <c r="C433" s="2" t="s">
        <v>42</v>
      </c>
      <c r="D433" s="2" t="s">
        <v>43</v>
      </c>
      <c r="E433" s="2" t="s">
        <v>44</v>
      </c>
      <c r="F433" s="2" t="s">
        <v>45</v>
      </c>
      <c r="G433" s="2" t="s">
        <v>46</v>
      </c>
      <c r="H433" s="2" t="s">
        <v>47</v>
      </c>
      <c r="I433" s="2" t="s">
        <v>2299</v>
      </c>
      <c r="J433" s="2" t="s">
        <v>12540</v>
      </c>
      <c r="K433" s="2" t="s">
        <v>82</v>
      </c>
      <c r="L433" s="2" t="s">
        <v>83</v>
      </c>
      <c r="M433" s="2" t="s">
        <v>1105</v>
      </c>
      <c r="N433" s="2" t="s">
        <v>2300</v>
      </c>
      <c r="O433">
        <v>1</v>
      </c>
      <c r="P433" s="2" t="s">
        <v>53</v>
      </c>
      <c r="Q433">
        <v>100</v>
      </c>
      <c r="R433">
        <v>0</v>
      </c>
      <c r="S433" s="2" t="s">
        <v>54</v>
      </c>
      <c r="T433" s="2" t="s">
        <v>55</v>
      </c>
      <c r="U433" s="2" t="s">
        <v>420</v>
      </c>
      <c r="V433" s="2"/>
      <c r="W433">
        <v>47000</v>
      </c>
      <c r="X433">
        <v>0</v>
      </c>
      <c r="Y433">
        <v>0</v>
      </c>
      <c r="Z433">
        <v>47000</v>
      </c>
      <c r="AB433" s="2" t="s">
        <v>57</v>
      </c>
      <c r="AC433">
        <v>18800</v>
      </c>
      <c r="AD433">
        <v>28200</v>
      </c>
      <c r="AE433">
        <v>148000</v>
      </c>
      <c r="AF433">
        <v>2220</v>
      </c>
      <c r="AG433" s="2" t="s">
        <v>2299</v>
      </c>
      <c r="AH433" s="2"/>
      <c r="AI433" s="1">
        <v>46181</v>
      </c>
      <c r="AJ433" s="2"/>
      <c r="AK433" s="2" t="s">
        <v>58</v>
      </c>
      <c r="AM433" s="2" t="s">
        <v>59</v>
      </c>
      <c r="AP433" s="2" t="s">
        <v>60</v>
      </c>
      <c r="AQ433" s="2" t="s">
        <v>41</v>
      </c>
      <c r="AR433">
        <v>101000</v>
      </c>
      <c r="AS433" s="2" t="str">
        <f>_xlfn.IFNA(IF(VLOOKUP(all_resi[[#This Row],[No. Waybill]],settle_reconcile[No. Waybill],1,0)="","Recon","Recon"),"-")</f>
        <v>Recon</v>
      </c>
      <c r="AT433" s="2">
        <f>all_resi[[#This Row],[Nilai COD]]-all_resi[[#This Row],[COD Fee]]-all_resi[[#This Row],[Total Biaya Setelah Diskon]]</f>
        <v>117580</v>
      </c>
      <c r="AU433" s="2">
        <f>IF(all_resi[[#This Row],[Waktu Terima]]="","",_xlfn.DAYS(all_resi[[#This Row],[Waktu Terima]],all_resi[[#This Row],[Tanggal Pengiriman]]))</f>
        <v>3</v>
      </c>
    </row>
    <row r="434" spans="1:47" x14ac:dyDescent="0.25">
      <c r="A434" s="2" t="s">
        <v>6482</v>
      </c>
      <c r="B434" s="1">
        <v>46178</v>
      </c>
      <c r="C434" s="2" t="s">
        <v>42</v>
      </c>
      <c r="D434" s="2" t="s">
        <v>43</v>
      </c>
      <c r="E434" s="2" t="s">
        <v>44</v>
      </c>
      <c r="F434" s="2" t="s">
        <v>45</v>
      </c>
      <c r="G434" s="2" t="s">
        <v>46</v>
      </c>
      <c r="H434" s="2" t="s">
        <v>80</v>
      </c>
      <c r="I434" s="2" t="s">
        <v>2292</v>
      </c>
      <c r="J434" s="2" t="s">
        <v>12543</v>
      </c>
      <c r="K434" s="2" t="s">
        <v>177</v>
      </c>
      <c r="L434" s="2" t="s">
        <v>862</v>
      </c>
      <c r="M434" s="2" t="s">
        <v>2293</v>
      </c>
      <c r="N434" s="2" t="s">
        <v>2294</v>
      </c>
      <c r="O434">
        <v>1</v>
      </c>
      <c r="P434" s="2" t="s">
        <v>53</v>
      </c>
      <c r="Q434">
        <v>100</v>
      </c>
      <c r="R434">
        <v>0</v>
      </c>
      <c r="S434" s="2" t="s">
        <v>54</v>
      </c>
      <c r="T434" s="2" t="s">
        <v>55</v>
      </c>
      <c r="U434" s="2" t="s">
        <v>86</v>
      </c>
      <c r="V434" s="2"/>
      <c r="W434">
        <v>114000</v>
      </c>
      <c r="X434">
        <v>0</v>
      </c>
      <c r="Y434">
        <v>0</v>
      </c>
      <c r="Z434">
        <v>114000</v>
      </c>
      <c r="AB434" s="2" t="s">
        <v>57</v>
      </c>
      <c r="AC434">
        <v>45600</v>
      </c>
      <c r="AD434">
        <v>68400</v>
      </c>
      <c r="AE434">
        <v>185000</v>
      </c>
      <c r="AF434">
        <v>2775</v>
      </c>
      <c r="AG434" s="2" t="s">
        <v>10708</v>
      </c>
      <c r="AH434" s="2" t="s">
        <v>149</v>
      </c>
      <c r="AI434" s="1">
        <v>46192</v>
      </c>
      <c r="AJ434" s="2" t="s">
        <v>87</v>
      </c>
      <c r="AK434" s="2" t="s">
        <v>67</v>
      </c>
      <c r="AM434" s="2" t="s">
        <v>59</v>
      </c>
      <c r="AP434" s="2" t="s">
        <v>60</v>
      </c>
      <c r="AQ434" s="2" t="s">
        <v>41</v>
      </c>
      <c r="AR434">
        <v>71000</v>
      </c>
      <c r="AS434" s="2" t="str">
        <f>_xlfn.IFNA(IF(VLOOKUP(all_resi[[#This Row],[No. Waybill]],settle_reconcile[No. Waybill],1,0)="","Recon","Recon"),"-")</f>
        <v>-</v>
      </c>
      <c r="AT434" s="2">
        <f>all_resi[[#This Row],[Nilai COD]]-all_resi[[#This Row],[COD Fee]]-all_resi[[#This Row],[Total Biaya Setelah Diskon]]</f>
        <v>113825</v>
      </c>
      <c r="AU434" s="2">
        <f>IF(all_resi[[#This Row],[Waktu Terima]]="","",_xlfn.DAYS(all_resi[[#This Row],[Waktu Terima]],all_resi[[#This Row],[Tanggal Pengiriman]]))</f>
        <v>14</v>
      </c>
    </row>
    <row r="435" spans="1:47" x14ac:dyDescent="0.25">
      <c r="A435" s="2" t="s">
        <v>6477</v>
      </c>
      <c r="B435" s="1">
        <v>46178</v>
      </c>
      <c r="C435" s="2" t="s">
        <v>42</v>
      </c>
      <c r="D435" s="2" t="s">
        <v>43</v>
      </c>
      <c r="E435" s="2" t="s">
        <v>44</v>
      </c>
      <c r="F435" s="2" t="s">
        <v>45</v>
      </c>
      <c r="G435" s="2" t="s">
        <v>46</v>
      </c>
      <c r="H435" s="2" t="s">
        <v>47</v>
      </c>
      <c r="I435" s="2" t="s">
        <v>2278</v>
      </c>
      <c r="J435" s="2" t="s">
        <v>12541</v>
      </c>
      <c r="K435" s="2" t="s">
        <v>126</v>
      </c>
      <c r="L435" s="2" t="s">
        <v>161</v>
      </c>
      <c r="M435" s="2" t="s">
        <v>476</v>
      </c>
      <c r="N435" s="2" t="s">
        <v>2279</v>
      </c>
      <c r="O435">
        <v>1</v>
      </c>
      <c r="P435" s="2" t="s">
        <v>53</v>
      </c>
      <c r="Q435">
        <v>100</v>
      </c>
      <c r="R435">
        <v>0</v>
      </c>
      <c r="S435" s="2" t="s">
        <v>54</v>
      </c>
      <c r="T435" s="2" t="s">
        <v>55</v>
      </c>
      <c r="U435" s="2" t="s">
        <v>1697</v>
      </c>
      <c r="V435" s="2"/>
      <c r="W435">
        <v>74000</v>
      </c>
      <c r="X435">
        <v>0</v>
      </c>
      <c r="Y435">
        <v>0</v>
      </c>
      <c r="Z435">
        <v>74000</v>
      </c>
      <c r="AB435" s="2" t="s">
        <v>57</v>
      </c>
      <c r="AC435">
        <v>29600</v>
      </c>
      <c r="AD435">
        <v>44400</v>
      </c>
      <c r="AE435">
        <v>153000</v>
      </c>
      <c r="AF435">
        <v>2295</v>
      </c>
      <c r="AG435" s="2" t="s">
        <v>2278</v>
      </c>
      <c r="AH435" s="2"/>
      <c r="AI435" s="1">
        <v>46196</v>
      </c>
      <c r="AJ435" s="2"/>
      <c r="AK435" s="2" t="s">
        <v>58</v>
      </c>
      <c r="AM435" s="2" t="s">
        <v>59</v>
      </c>
      <c r="AP435" s="2" t="s">
        <v>60</v>
      </c>
      <c r="AQ435" s="2" t="s">
        <v>41</v>
      </c>
      <c r="AR435">
        <v>79000</v>
      </c>
      <c r="AS435" s="2" t="str">
        <f>_xlfn.IFNA(IF(VLOOKUP(all_resi[[#This Row],[No. Waybill]],settle_reconcile[No. Waybill],1,0)="","Recon","Recon"),"-")</f>
        <v>Recon</v>
      </c>
      <c r="AT435" s="2">
        <f>all_resi[[#This Row],[Nilai COD]]-all_resi[[#This Row],[COD Fee]]-all_resi[[#This Row],[Total Biaya Setelah Diskon]]</f>
        <v>106305</v>
      </c>
      <c r="AU435" s="2">
        <f>IF(all_resi[[#This Row],[Waktu Terima]]="","",_xlfn.DAYS(all_resi[[#This Row],[Waktu Terima]],all_resi[[#This Row],[Tanggal Pengiriman]]))</f>
        <v>18</v>
      </c>
    </row>
    <row r="436" spans="1:47" x14ac:dyDescent="0.25">
      <c r="A436" s="2" t="s">
        <v>6475</v>
      </c>
      <c r="B436" s="1">
        <v>46178</v>
      </c>
      <c r="C436" s="2" t="s">
        <v>42</v>
      </c>
      <c r="D436" s="2" t="s">
        <v>43</v>
      </c>
      <c r="E436" s="2" t="s">
        <v>44</v>
      </c>
      <c r="F436" s="2" t="s">
        <v>45</v>
      </c>
      <c r="G436" s="2" t="s">
        <v>46</v>
      </c>
      <c r="H436" s="2" t="s">
        <v>47</v>
      </c>
      <c r="I436" s="2" t="s">
        <v>2272</v>
      </c>
      <c r="J436" s="2" t="s">
        <v>12565</v>
      </c>
      <c r="K436" s="2" t="s">
        <v>265</v>
      </c>
      <c r="L436" s="2" t="s">
        <v>1936</v>
      </c>
      <c r="M436" s="2" t="s">
        <v>2273</v>
      </c>
      <c r="N436" s="2" t="s">
        <v>2274</v>
      </c>
      <c r="O436">
        <v>1</v>
      </c>
      <c r="P436" s="2" t="s">
        <v>53</v>
      </c>
      <c r="Q436">
        <v>100</v>
      </c>
      <c r="R436">
        <v>0</v>
      </c>
      <c r="S436" s="2" t="s">
        <v>54</v>
      </c>
      <c r="T436" s="2" t="s">
        <v>55</v>
      </c>
      <c r="U436" s="2" t="s">
        <v>1697</v>
      </c>
      <c r="V436" s="2"/>
      <c r="W436">
        <v>50000</v>
      </c>
      <c r="X436">
        <v>0</v>
      </c>
      <c r="Y436">
        <v>0</v>
      </c>
      <c r="Z436">
        <v>50000</v>
      </c>
      <c r="AB436" s="2" t="s">
        <v>57</v>
      </c>
      <c r="AC436">
        <v>20000</v>
      </c>
      <c r="AD436">
        <v>30000</v>
      </c>
      <c r="AE436">
        <v>130000</v>
      </c>
      <c r="AF436">
        <v>1950</v>
      </c>
      <c r="AG436" s="2" t="s">
        <v>2272</v>
      </c>
      <c r="AH436" s="2"/>
      <c r="AI436" s="1">
        <v>46182</v>
      </c>
      <c r="AJ436" s="2"/>
      <c r="AK436" s="2" t="s">
        <v>58</v>
      </c>
      <c r="AM436" s="2" t="s">
        <v>59</v>
      </c>
      <c r="AP436" s="2" t="s">
        <v>60</v>
      </c>
      <c r="AQ436" s="2" t="s">
        <v>41</v>
      </c>
      <c r="AR436">
        <v>80000</v>
      </c>
      <c r="AS436" s="2" t="str">
        <f>_xlfn.IFNA(IF(VLOOKUP(all_resi[[#This Row],[No. Waybill]],settle_reconcile[No. Waybill],1,0)="","Recon","Recon"),"-")</f>
        <v>Recon</v>
      </c>
      <c r="AT436" s="2">
        <f>all_resi[[#This Row],[Nilai COD]]-all_resi[[#This Row],[COD Fee]]-all_resi[[#This Row],[Total Biaya Setelah Diskon]]</f>
        <v>98050</v>
      </c>
      <c r="AU436" s="2">
        <f>IF(all_resi[[#This Row],[Waktu Terima]]="","",_xlfn.DAYS(all_resi[[#This Row],[Waktu Terima]],all_resi[[#This Row],[Tanggal Pengiriman]]))</f>
        <v>4</v>
      </c>
    </row>
    <row r="437" spans="1:47" x14ac:dyDescent="0.25">
      <c r="A437" s="2" t="s">
        <v>6536</v>
      </c>
      <c r="B437" s="1">
        <v>46178</v>
      </c>
      <c r="C437" s="2" t="s">
        <v>42</v>
      </c>
      <c r="D437" s="2" t="s">
        <v>43</v>
      </c>
      <c r="E437" s="2" t="s">
        <v>44</v>
      </c>
      <c r="F437" s="2" t="s">
        <v>45</v>
      </c>
      <c r="G437" s="2" t="s">
        <v>46</v>
      </c>
      <c r="H437" s="2" t="s">
        <v>80</v>
      </c>
      <c r="I437" s="2" t="s">
        <v>2449</v>
      </c>
      <c r="J437" s="2" t="s">
        <v>12641</v>
      </c>
      <c r="K437" s="2" t="s">
        <v>121</v>
      </c>
      <c r="L437" s="2" t="s">
        <v>274</v>
      </c>
      <c r="M437" s="2" t="s">
        <v>275</v>
      </c>
      <c r="N437" s="2" t="s">
        <v>2450</v>
      </c>
      <c r="O437">
        <v>1</v>
      </c>
      <c r="P437" s="2" t="s">
        <v>53</v>
      </c>
      <c r="Q437">
        <v>100</v>
      </c>
      <c r="R437">
        <v>0</v>
      </c>
      <c r="S437" s="2" t="s">
        <v>54</v>
      </c>
      <c r="T437" s="2" t="s">
        <v>55</v>
      </c>
      <c r="U437" s="2" t="s">
        <v>2431</v>
      </c>
      <c r="V437" s="2"/>
      <c r="W437">
        <v>68000</v>
      </c>
      <c r="X437">
        <v>0</v>
      </c>
      <c r="Y437">
        <v>0</v>
      </c>
      <c r="Z437">
        <v>68000</v>
      </c>
      <c r="AB437" s="2" t="s">
        <v>57</v>
      </c>
      <c r="AC437">
        <v>27200</v>
      </c>
      <c r="AD437">
        <v>40800</v>
      </c>
      <c r="AE437">
        <v>162000</v>
      </c>
      <c r="AF437">
        <v>2430</v>
      </c>
      <c r="AG437" s="2"/>
      <c r="AH437" s="2"/>
      <c r="AI437" s="1"/>
      <c r="AJ437" s="2" t="s">
        <v>87</v>
      </c>
      <c r="AK437" s="2" t="s">
        <v>67</v>
      </c>
      <c r="AM437" s="2" t="s">
        <v>59</v>
      </c>
      <c r="AP437" s="2" t="s">
        <v>60</v>
      </c>
      <c r="AQ437" s="2" t="s">
        <v>41</v>
      </c>
      <c r="AR437">
        <v>94000</v>
      </c>
      <c r="AS437" s="2" t="str">
        <f>_xlfn.IFNA(IF(VLOOKUP(all_resi[[#This Row],[No. Waybill]],settle_reconcile[No. Waybill],1,0)="","Recon","Recon"),"-")</f>
        <v>-</v>
      </c>
      <c r="AT437" s="2">
        <f>all_resi[[#This Row],[Nilai COD]]-all_resi[[#This Row],[COD Fee]]-all_resi[[#This Row],[Total Biaya Setelah Diskon]]</f>
        <v>118770</v>
      </c>
      <c r="AU437" s="2" t="str">
        <f>IF(all_resi[[#This Row],[Waktu Terima]]="","",_xlfn.DAYS(all_resi[[#This Row],[Waktu Terima]],all_resi[[#This Row],[Tanggal Pengiriman]]))</f>
        <v/>
      </c>
    </row>
    <row r="438" spans="1:47" x14ac:dyDescent="0.25">
      <c r="A438" s="2" t="s">
        <v>6444</v>
      </c>
      <c r="B438" s="1">
        <v>46178</v>
      </c>
      <c r="C438" s="2" t="s">
        <v>42</v>
      </c>
      <c r="D438" s="2" t="s">
        <v>43</v>
      </c>
      <c r="E438" s="2" t="s">
        <v>44</v>
      </c>
      <c r="F438" s="2" t="s">
        <v>45</v>
      </c>
      <c r="G438" s="2" t="s">
        <v>46</v>
      </c>
      <c r="H438" s="2" t="s">
        <v>47</v>
      </c>
      <c r="I438" s="2" t="s">
        <v>2176</v>
      </c>
      <c r="J438" s="2" t="s">
        <v>12556</v>
      </c>
      <c r="K438" s="2" t="s">
        <v>359</v>
      </c>
      <c r="L438" s="2" t="s">
        <v>2177</v>
      </c>
      <c r="M438" s="2" t="s">
        <v>2178</v>
      </c>
      <c r="N438" s="2" t="s">
        <v>2179</v>
      </c>
      <c r="O438">
        <v>1</v>
      </c>
      <c r="P438" s="2" t="s">
        <v>53</v>
      </c>
      <c r="Q438">
        <v>100</v>
      </c>
      <c r="R438">
        <v>0</v>
      </c>
      <c r="S438" s="2" t="s">
        <v>54</v>
      </c>
      <c r="T438" s="2" t="s">
        <v>55</v>
      </c>
      <c r="U438" s="2" t="s">
        <v>877</v>
      </c>
      <c r="V438" s="2"/>
      <c r="W438">
        <v>54000</v>
      </c>
      <c r="X438">
        <v>0</v>
      </c>
      <c r="Y438">
        <v>0</v>
      </c>
      <c r="Z438">
        <v>54000</v>
      </c>
      <c r="AB438" s="2" t="s">
        <v>57</v>
      </c>
      <c r="AC438">
        <v>21600</v>
      </c>
      <c r="AD438">
        <v>32400</v>
      </c>
      <c r="AE438">
        <v>194000</v>
      </c>
      <c r="AF438">
        <v>2910</v>
      </c>
      <c r="AG438" s="2" t="s">
        <v>2176</v>
      </c>
      <c r="AH438" s="2"/>
      <c r="AI438" s="1">
        <v>46184</v>
      </c>
      <c r="AJ438" s="2"/>
      <c r="AK438" s="2" t="s">
        <v>58</v>
      </c>
      <c r="AM438" s="2" t="s">
        <v>59</v>
      </c>
      <c r="AP438" s="2" t="s">
        <v>60</v>
      </c>
      <c r="AQ438" s="2" t="s">
        <v>41</v>
      </c>
      <c r="AR438">
        <v>140000</v>
      </c>
      <c r="AS438" s="2" t="str">
        <f>_xlfn.IFNA(IF(VLOOKUP(all_resi[[#This Row],[No. Waybill]],settle_reconcile[No. Waybill],1,0)="","Recon","Recon"),"-")</f>
        <v>Recon</v>
      </c>
      <c r="AT438" s="2">
        <f>all_resi[[#This Row],[Nilai COD]]-all_resi[[#This Row],[COD Fee]]-all_resi[[#This Row],[Total Biaya Setelah Diskon]]</f>
        <v>158690</v>
      </c>
      <c r="AU438" s="2">
        <f>IF(all_resi[[#This Row],[Waktu Terima]]="","",_xlfn.DAYS(all_resi[[#This Row],[Waktu Terima]],all_resi[[#This Row],[Tanggal Pengiriman]]))</f>
        <v>6</v>
      </c>
    </row>
    <row r="439" spans="1:47" x14ac:dyDescent="0.25">
      <c r="A439" s="2" t="s">
        <v>6441</v>
      </c>
      <c r="B439" s="1">
        <v>46178</v>
      </c>
      <c r="C439" s="2" t="s">
        <v>42</v>
      </c>
      <c r="D439" s="2" t="s">
        <v>43</v>
      </c>
      <c r="E439" s="2" t="s">
        <v>44</v>
      </c>
      <c r="F439" s="2" t="s">
        <v>45</v>
      </c>
      <c r="G439" s="2" t="s">
        <v>46</v>
      </c>
      <c r="H439" s="2" t="s">
        <v>47</v>
      </c>
      <c r="I439" s="2" t="s">
        <v>2166</v>
      </c>
      <c r="J439" s="2" t="s">
        <v>12557</v>
      </c>
      <c r="K439" s="2" t="s">
        <v>143</v>
      </c>
      <c r="L439" s="2" t="s">
        <v>2167</v>
      </c>
      <c r="M439" s="2" t="s">
        <v>2168</v>
      </c>
      <c r="N439" s="2" t="s">
        <v>2169</v>
      </c>
      <c r="O439">
        <v>1</v>
      </c>
      <c r="P439" s="2" t="s">
        <v>53</v>
      </c>
      <c r="Q439">
        <v>100</v>
      </c>
      <c r="R439">
        <v>0</v>
      </c>
      <c r="S439" s="2" t="s">
        <v>54</v>
      </c>
      <c r="T439" s="2" t="s">
        <v>55</v>
      </c>
      <c r="U439" s="2" t="s">
        <v>764</v>
      </c>
      <c r="V439" s="2"/>
      <c r="W439">
        <v>20000</v>
      </c>
      <c r="X439">
        <v>0</v>
      </c>
      <c r="Y439">
        <v>0</v>
      </c>
      <c r="Z439">
        <v>20000</v>
      </c>
      <c r="AB439" s="2" t="s">
        <v>57</v>
      </c>
      <c r="AC439">
        <v>13000</v>
      </c>
      <c r="AD439">
        <v>7000</v>
      </c>
      <c r="AE439">
        <v>58500</v>
      </c>
      <c r="AF439">
        <v>877.5</v>
      </c>
      <c r="AG439" s="2" t="s">
        <v>2166</v>
      </c>
      <c r="AH439" s="2"/>
      <c r="AI439" s="1">
        <v>46180</v>
      </c>
      <c r="AJ439" s="2"/>
      <c r="AK439" s="2" t="s">
        <v>58</v>
      </c>
      <c r="AM439" s="2" t="s">
        <v>59</v>
      </c>
      <c r="AP439" s="2" t="s">
        <v>60</v>
      </c>
      <c r="AQ439" s="2" t="s">
        <v>41</v>
      </c>
      <c r="AR439">
        <v>38500</v>
      </c>
      <c r="AS439" s="2" t="str">
        <f>_xlfn.IFNA(IF(VLOOKUP(all_resi[[#This Row],[No. Waybill]],settle_reconcile[No. Waybill],1,0)="","Recon","Recon"),"-")</f>
        <v>Recon</v>
      </c>
      <c r="AT439" s="2">
        <f>all_resi[[#This Row],[Nilai COD]]-all_resi[[#This Row],[COD Fee]]-all_resi[[#This Row],[Total Biaya Setelah Diskon]]</f>
        <v>50622.5</v>
      </c>
      <c r="AU439" s="2">
        <f>IF(all_resi[[#This Row],[Waktu Terima]]="","",_xlfn.DAYS(all_resi[[#This Row],[Waktu Terima]],all_resi[[#This Row],[Tanggal Pengiriman]]))</f>
        <v>2</v>
      </c>
    </row>
    <row r="440" spans="1:47" x14ac:dyDescent="0.25">
      <c r="A440" s="2" t="s">
        <v>6533</v>
      </c>
      <c r="B440" s="1">
        <v>46178</v>
      </c>
      <c r="C440" s="2" t="s">
        <v>42</v>
      </c>
      <c r="D440" s="2" t="s">
        <v>43</v>
      </c>
      <c r="E440" s="2" t="s">
        <v>44</v>
      </c>
      <c r="F440" s="2" t="s">
        <v>45</v>
      </c>
      <c r="G440" s="2" t="s">
        <v>46</v>
      </c>
      <c r="H440" s="2" t="s">
        <v>47</v>
      </c>
      <c r="I440" s="2" t="s">
        <v>2442</v>
      </c>
      <c r="J440" s="2" t="s">
        <v>12643</v>
      </c>
      <c r="K440" s="2" t="s">
        <v>177</v>
      </c>
      <c r="L440" s="2" t="s">
        <v>807</v>
      </c>
      <c r="M440" s="2" t="s">
        <v>1836</v>
      </c>
      <c r="N440" s="2" t="s">
        <v>2443</v>
      </c>
      <c r="O440">
        <v>1</v>
      </c>
      <c r="P440" s="2" t="s">
        <v>53</v>
      </c>
      <c r="Q440">
        <v>100</v>
      </c>
      <c r="R440">
        <v>0</v>
      </c>
      <c r="S440" s="2" t="s">
        <v>54</v>
      </c>
      <c r="T440" s="2" t="s">
        <v>55</v>
      </c>
      <c r="U440" s="2" t="s">
        <v>79</v>
      </c>
      <c r="V440" s="2"/>
      <c r="W440">
        <v>64000</v>
      </c>
      <c r="X440">
        <v>0</v>
      </c>
      <c r="Y440">
        <v>0</v>
      </c>
      <c r="Z440">
        <v>64000</v>
      </c>
      <c r="AB440" s="2" t="s">
        <v>57</v>
      </c>
      <c r="AC440">
        <v>25600</v>
      </c>
      <c r="AD440">
        <v>38400</v>
      </c>
      <c r="AE440">
        <v>157000</v>
      </c>
      <c r="AF440">
        <v>2355</v>
      </c>
      <c r="AG440" s="2" t="s">
        <v>2442</v>
      </c>
      <c r="AH440" s="2"/>
      <c r="AI440" s="1">
        <v>46182</v>
      </c>
      <c r="AJ440" s="2"/>
      <c r="AK440" s="2" t="s">
        <v>58</v>
      </c>
      <c r="AM440" s="2" t="s">
        <v>59</v>
      </c>
      <c r="AP440" s="2" t="s">
        <v>60</v>
      </c>
      <c r="AQ440" s="2" t="s">
        <v>41</v>
      </c>
      <c r="AR440">
        <v>93000</v>
      </c>
      <c r="AS440" s="2" t="str">
        <f>_xlfn.IFNA(IF(VLOOKUP(all_resi[[#This Row],[No. Waybill]],settle_reconcile[No. Waybill],1,0)="","Recon","Recon"),"-")</f>
        <v>Recon</v>
      </c>
      <c r="AT440" s="2">
        <f>all_resi[[#This Row],[Nilai COD]]-all_resi[[#This Row],[COD Fee]]-all_resi[[#This Row],[Total Biaya Setelah Diskon]]</f>
        <v>116245</v>
      </c>
      <c r="AU440" s="2">
        <f>IF(all_resi[[#This Row],[Waktu Terima]]="","",_xlfn.DAYS(all_resi[[#This Row],[Waktu Terima]],all_resi[[#This Row],[Tanggal Pengiriman]]))</f>
        <v>4</v>
      </c>
    </row>
    <row r="441" spans="1:47" x14ac:dyDescent="0.25">
      <c r="A441" s="2" t="s">
        <v>6512</v>
      </c>
      <c r="B441" s="1">
        <v>46178</v>
      </c>
      <c r="C441" s="2" t="s">
        <v>42</v>
      </c>
      <c r="D441" s="2" t="s">
        <v>43</v>
      </c>
      <c r="E441" s="2" t="s">
        <v>44</v>
      </c>
      <c r="F441" s="2" t="s">
        <v>45</v>
      </c>
      <c r="G441" s="2" t="s">
        <v>46</v>
      </c>
      <c r="H441" s="2" t="s">
        <v>47</v>
      </c>
      <c r="I441" s="2" t="s">
        <v>2379</v>
      </c>
      <c r="J441" s="2" t="s">
        <v>12637</v>
      </c>
      <c r="K441" s="2" t="s">
        <v>286</v>
      </c>
      <c r="L441" s="2" t="s">
        <v>287</v>
      </c>
      <c r="M441" s="2" t="s">
        <v>2380</v>
      </c>
      <c r="N441" s="2" t="s">
        <v>2381</v>
      </c>
      <c r="O441">
        <v>1</v>
      </c>
      <c r="P441" s="2" t="s">
        <v>53</v>
      </c>
      <c r="Q441">
        <v>100</v>
      </c>
      <c r="R441">
        <v>0</v>
      </c>
      <c r="S441" s="2" t="s">
        <v>54</v>
      </c>
      <c r="T441" s="2" t="s">
        <v>55</v>
      </c>
      <c r="U441" s="2" t="s">
        <v>764</v>
      </c>
      <c r="V441" s="2"/>
      <c r="W441">
        <v>106000</v>
      </c>
      <c r="X441">
        <v>0</v>
      </c>
      <c r="Y441">
        <v>0</v>
      </c>
      <c r="Z441">
        <v>106000</v>
      </c>
      <c r="AB441" s="2" t="s">
        <v>57</v>
      </c>
      <c r="AC441">
        <v>42400</v>
      </c>
      <c r="AD441">
        <v>63600</v>
      </c>
      <c r="AE441">
        <v>200000</v>
      </c>
      <c r="AF441">
        <v>3000</v>
      </c>
      <c r="AG441" s="2" t="s">
        <v>2379</v>
      </c>
      <c r="AH441" s="2"/>
      <c r="AI441" s="1">
        <v>46187</v>
      </c>
      <c r="AJ441" s="2"/>
      <c r="AK441" s="2" t="s">
        <v>58</v>
      </c>
      <c r="AM441" s="2" t="s">
        <v>59</v>
      </c>
      <c r="AP441" s="2" t="s">
        <v>60</v>
      </c>
      <c r="AQ441" s="2" t="s">
        <v>41</v>
      </c>
      <c r="AR441">
        <v>94000</v>
      </c>
      <c r="AS441" s="2" t="str">
        <f>_xlfn.IFNA(IF(VLOOKUP(all_resi[[#This Row],[No. Waybill]],settle_reconcile[No. Waybill],1,0)="","Recon","Recon"),"-")</f>
        <v>Recon</v>
      </c>
      <c r="AT441" s="2">
        <f>all_resi[[#This Row],[Nilai COD]]-all_resi[[#This Row],[COD Fee]]-all_resi[[#This Row],[Total Biaya Setelah Diskon]]</f>
        <v>133400</v>
      </c>
      <c r="AU441" s="2">
        <f>IF(all_resi[[#This Row],[Waktu Terima]]="","",_xlfn.DAYS(all_resi[[#This Row],[Waktu Terima]],all_resi[[#This Row],[Tanggal Pengiriman]]))</f>
        <v>9</v>
      </c>
    </row>
    <row r="442" spans="1:47" x14ac:dyDescent="0.25">
      <c r="A442" s="2" t="s">
        <v>6522</v>
      </c>
      <c r="B442" s="1">
        <v>46178</v>
      </c>
      <c r="C442" s="2" t="s">
        <v>42</v>
      </c>
      <c r="D442" s="2" t="s">
        <v>43</v>
      </c>
      <c r="E442" s="2" t="s">
        <v>44</v>
      </c>
      <c r="F442" s="2" t="s">
        <v>45</v>
      </c>
      <c r="G442" s="2" t="s">
        <v>46</v>
      </c>
      <c r="H442" s="2" t="s">
        <v>47</v>
      </c>
      <c r="I442" s="2" t="s">
        <v>2406</v>
      </c>
      <c r="J442" s="2" t="s">
        <v>12644</v>
      </c>
      <c r="K442" s="2" t="s">
        <v>121</v>
      </c>
      <c r="L442" s="2" t="s">
        <v>298</v>
      </c>
      <c r="M442" s="2" t="s">
        <v>2407</v>
      </c>
      <c r="N442" s="2" t="s">
        <v>2408</v>
      </c>
      <c r="O442">
        <v>1</v>
      </c>
      <c r="P442" s="2" t="s">
        <v>53</v>
      </c>
      <c r="Q442">
        <v>100</v>
      </c>
      <c r="R442">
        <v>0</v>
      </c>
      <c r="S442" s="2" t="s">
        <v>54</v>
      </c>
      <c r="T442" s="2" t="s">
        <v>55</v>
      </c>
      <c r="U442" s="2" t="s">
        <v>698</v>
      </c>
      <c r="V442" s="2"/>
      <c r="W442">
        <v>85000</v>
      </c>
      <c r="X442">
        <v>0</v>
      </c>
      <c r="Y442">
        <v>0</v>
      </c>
      <c r="Z442">
        <v>85000</v>
      </c>
      <c r="AB442" s="2" t="s">
        <v>57</v>
      </c>
      <c r="AC442">
        <v>34000</v>
      </c>
      <c r="AD442">
        <v>51000</v>
      </c>
      <c r="AE442">
        <v>200000</v>
      </c>
      <c r="AF442">
        <v>3000</v>
      </c>
      <c r="AG442" s="2"/>
      <c r="AH442" s="2"/>
      <c r="AI442" s="1"/>
      <c r="AJ442" s="2"/>
      <c r="AK442" s="2" t="s">
        <v>67</v>
      </c>
      <c r="AM442" s="2" t="s">
        <v>59</v>
      </c>
      <c r="AP442" s="2" t="s">
        <v>60</v>
      </c>
      <c r="AQ442" s="2" t="s">
        <v>41</v>
      </c>
      <c r="AR442">
        <v>115000</v>
      </c>
      <c r="AS442" s="2" t="str">
        <f>_xlfn.IFNA(IF(VLOOKUP(all_resi[[#This Row],[No. Waybill]],settle_reconcile[No. Waybill],1,0)="","Recon","Recon"),"-")</f>
        <v>-</v>
      </c>
      <c r="AT442" s="2">
        <f>all_resi[[#This Row],[Nilai COD]]-all_resi[[#This Row],[COD Fee]]-all_resi[[#This Row],[Total Biaya Setelah Diskon]]</f>
        <v>146000</v>
      </c>
      <c r="AU442" s="2" t="str">
        <f>IF(all_resi[[#This Row],[Waktu Terima]]="","",_xlfn.DAYS(all_resi[[#This Row],[Waktu Terima]],all_resi[[#This Row],[Tanggal Pengiriman]]))</f>
        <v/>
      </c>
    </row>
    <row r="443" spans="1:47" x14ac:dyDescent="0.25">
      <c r="A443" s="2" t="s">
        <v>6454</v>
      </c>
      <c r="B443" s="1">
        <v>46178</v>
      </c>
      <c r="C443" s="2" t="s">
        <v>42</v>
      </c>
      <c r="D443" s="2" t="s">
        <v>43</v>
      </c>
      <c r="E443" s="2" t="s">
        <v>44</v>
      </c>
      <c r="F443" s="2" t="s">
        <v>45</v>
      </c>
      <c r="G443" s="2" t="s">
        <v>46</v>
      </c>
      <c r="H443" s="2" t="s">
        <v>80</v>
      </c>
      <c r="I443" s="2" t="s">
        <v>2205</v>
      </c>
      <c r="J443" s="2" t="s">
        <v>12544</v>
      </c>
      <c r="K443" s="2" t="s">
        <v>121</v>
      </c>
      <c r="L443" s="2" t="s">
        <v>650</v>
      </c>
      <c r="M443" s="2" t="s">
        <v>2206</v>
      </c>
      <c r="N443" s="2" t="s">
        <v>2207</v>
      </c>
      <c r="O443">
        <v>1</v>
      </c>
      <c r="P443" s="2" t="s">
        <v>53</v>
      </c>
      <c r="Q443">
        <v>100</v>
      </c>
      <c r="R443">
        <v>0</v>
      </c>
      <c r="S443" s="2" t="s">
        <v>54</v>
      </c>
      <c r="T443" s="2" t="s">
        <v>55</v>
      </c>
      <c r="U443" s="2" t="s">
        <v>86</v>
      </c>
      <c r="V443" s="2"/>
      <c r="W443">
        <v>122000</v>
      </c>
      <c r="X443">
        <v>0</v>
      </c>
      <c r="Y443">
        <v>0</v>
      </c>
      <c r="Z443">
        <v>122000</v>
      </c>
      <c r="AB443" s="2" t="s">
        <v>57</v>
      </c>
      <c r="AC443">
        <v>48800</v>
      </c>
      <c r="AD443">
        <v>73200</v>
      </c>
      <c r="AE443">
        <v>161000</v>
      </c>
      <c r="AF443">
        <v>2415</v>
      </c>
      <c r="AG443" s="2" t="s">
        <v>2205</v>
      </c>
      <c r="AH443" s="2"/>
      <c r="AI443" s="1">
        <v>46186</v>
      </c>
      <c r="AJ443" s="2" t="s">
        <v>87</v>
      </c>
      <c r="AK443" s="2" t="s">
        <v>58</v>
      </c>
      <c r="AM443" s="2" t="s">
        <v>59</v>
      </c>
      <c r="AP443" s="2" t="s">
        <v>60</v>
      </c>
      <c r="AQ443" s="2" t="s">
        <v>41</v>
      </c>
      <c r="AR443">
        <v>39000</v>
      </c>
      <c r="AS443" s="2" t="str">
        <f>_xlfn.IFNA(IF(VLOOKUP(all_resi[[#This Row],[No. Waybill]],settle_reconcile[No. Waybill],1,0)="","Recon","Recon"),"-")</f>
        <v>Recon</v>
      </c>
      <c r="AT443" s="2">
        <f>all_resi[[#This Row],[Nilai COD]]-all_resi[[#This Row],[COD Fee]]-all_resi[[#This Row],[Total Biaya Setelah Diskon]]</f>
        <v>85385</v>
      </c>
      <c r="AU443" s="2">
        <f>IF(all_resi[[#This Row],[Waktu Terima]]="","",_xlfn.DAYS(all_resi[[#This Row],[Waktu Terima]],all_resi[[#This Row],[Tanggal Pengiriman]]))</f>
        <v>8</v>
      </c>
    </row>
    <row r="444" spans="1:47" x14ac:dyDescent="0.25">
      <c r="A444" s="2" t="s">
        <v>6360</v>
      </c>
      <c r="B444" s="1">
        <v>46178</v>
      </c>
      <c r="C444" s="2" t="s">
        <v>42</v>
      </c>
      <c r="D444" s="2" t="s">
        <v>43</v>
      </c>
      <c r="E444" s="2" t="s">
        <v>44</v>
      </c>
      <c r="F444" s="2" t="s">
        <v>45</v>
      </c>
      <c r="G444" s="2" t="s">
        <v>46</v>
      </c>
      <c r="H444" s="2" t="s">
        <v>47</v>
      </c>
      <c r="I444" s="2" t="s">
        <v>1908</v>
      </c>
      <c r="J444" s="2" t="s">
        <v>12573</v>
      </c>
      <c r="K444" s="2" t="s">
        <v>49</v>
      </c>
      <c r="L444" s="2" t="s">
        <v>1909</v>
      </c>
      <c r="M444" s="2" t="s">
        <v>1910</v>
      </c>
      <c r="N444" s="2" t="s">
        <v>1911</v>
      </c>
      <c r="O444">
        <v>1</v>
      </c>
      <c r="P444" s="2" t="s">
        <v>53</v>
      </c>
      <c r="Q444">
        <v>100</v>
      </c>
      <c r="R444">
        <v>0</v>
      </c>
      <c r="S444" s="2" t="s">
        <v>54</v>
      </c>
      <c r="T444" s="2" t="s">
        <v>55</v>
      </c>
      <c r="U444" s="2" t="s">
        <v>250</v>
      </c>
      <c r="V444" s="2"/>
      <c r="W444">
        <v>63000</v>
      </c>
      <c r="X444">
        <v>0</v>
      </c>
      <c r="Y444">
        <v>0</v>
      </c>
      <c r="Z444">
        <v>63000</v>
      </c>
      <c r="AB444" s="2" t="s">
        <v>57</v>
      </c>
      <c r="AC444">
        <v>25200</v>
      </c>
      <c r="AD444">
        <v>37800</v>
      </c>
      <c r="AE444">
        <v>132000</v>
      </c>
      <c r="AF444">
        <v>1980</v>
      </c>
      <c r="AG444" s="2" t="s">
        <v>1908</v>
      </c>
      <c r="AH444" s="2"/>
      <c r="AI444" s="1">
        <v>46182</v>
      </c>
      <c r="AJ444" s="2"/>
      <c r="AK444" s="2" t="s">
        <v>58</v>
      </c>
      <c r="AM444" s="2" t="s">
        <v>59</v>
      </c>
      <c r="AP444" s="2" t="s">
        <v>60</v>
      </c>
      <c r="AQ444" s="2" t="s">
        <v>41</v>
      </c>
      <c r="AR444">
        <v>69000</v>
      </c>
      <c r="AS444" s="2" t="str">
        <f>_xlfn.IFNA(IF(VLOOKUP(all_resi[[#This Row],[No. Waybill]],settle_reconcile[No. Waybill],1,0)="","Recon","Recon"),"-")</f>
        <v>Recon</v>
      </c>
      <c r="AT444" s="2">
        <f>all_resi[[#This Row],[Nilai COD]]-all_resi[[#This Row],[COD Fee]]-all_resi[[#This Row],[Total Biaya Setelah Diskon]]</f>
        <v>92220</v>
      </c>
      <c r="AU444" s="2">
        <f>IF(all_resi[[#This Row],[Waktu Terima]]="","",_xlfn.DAYS(all_resi[[#This Row],[Waktu Terima]],all_resi[[#This Row],[Tanggal Pengiriman]]))</f>
        <v>4</v>
      </c>
    </row>
    <row r="445" spans="1:47" x14ac:dyDescent="0.25">
      <c r="A445" s="2" t="s">
        <v>6359</v>
      </c>
      <c r="B445" s="1">
        <v>46178</v>
      </c>
      <c r="C445" s="2" t="s">
        <v>42</v>
      </c>
      <c r="D445" s="2" t="s">
        <v>43</v>
      </c>
      <c r="E445" s="2" t="s">
        <v>44</v>
      </c>
      <c r="F445" s="2" t="s">
        <v>45</v>
      </c>
      <c r="G445" s="2" t="s">
        <v>46</v>
      </c>
      <c r="H445" s="2" t="s">
        <v>47</v>
      </c>
      <c r="I445" s="2" t="s">
        <v>1906</v>
      </c>
      <c r="J445" s="2" t="s">
        <v>12572</v>
      </c>
      <c r="K445" s="2" t="s">
        <v>121</v>
      </c>
      <c r="L445" s="2" t="s">
        <v>650</v>
      </c>
      <c r="M445" s="2" t="s">
        <v>651</v>
      </c>
      <c r="N445" s="2" t="s">
        <v>1907</v>
      </c>
      <c r="O445">
        <v>1</v>
      </c>
      <c r="P445" s="2" t="s">
        <v>53</v>
      </c>
      <c r="Q445">
        <v>100</v>
      </c>
      <c r="R445">
        <v>0</v>
      </c>
      <c r="S445" s="2" t="s">
        <v>54</v>
      </c>
      <c r="T445" s="2" t="s">
        <v>55</v>
      </c>
      <c r="U445" s="2" t="s">
        <v>386</v>
      </c>
      <c r="V445" s="2"/>
      <c r="W445">
        <v>122000</v>
      </c>
      <c r="X445">
        <v>0</v>
      </c>
      <c r="Y445">
        <v>0</v>
      </c>
      <c r="Z445">
        <v>122000</v>
      </c>
      <c r="AB445" s="2" t="s">
        <v>57</v>
      </c>
      <c r="AC445">
        <v>48800</v>
      </c>
      <c r="AD445">
        <v>73200</v>
      </c>
      <c r="AE445">
        <v>222000</v>
      </c>
      <c r="AF445">
        <v>3330</v>
      </c>
      <c r="AG445" s="2" t="s">
        <v>1906</v>
      </c>
      <c r="AH445" s="2"/>
      <c r="AI445" s="1">
        <v>46188</v>
      </c>
      <c r="AJ445" s="2"/>
      <c r="AK445" s="2" t="s">
        <v>58</v>
      </c>
      <c r="AM445" s="2" t="s">
        <v>59</v>
      </c>
      <c r="AP445" s="2" t="s">
        <v>60</v>
      </c>
      <c r="AQ445" s="2" t="s">
        <v>41</v>
      </c>
      <c r="AR445">
        <v>100000</v>
      </c>
      <c r="AS445" s="2" t="str">
        <f>_xlfn.IFNA(IF(VLOOKUP(all_resi[[#This Row],[No. Waybill]],settle_reconcile[No. Waybill],1,0)="","Recon","Recon"),"-")</f>
        <v>Recon</v>
      </c>
      <c r="AT445" s="2">
        <f>all_resi[[#This Row],[Nilai COD]]-all_resi[[#This Row],[COD Fee]]-all_resi[[#This Row],[Total Biaya Setelah Diskon]]</f>
        <v>145470</v>
      </c>
      <c r="AU445" s="2">
        <f>IF(all_resi[[#This Row],[Waktu Terima]]="","",_xlfn.DAYS(all_resi[[#This Row],[Waktu Terima]],all_resi[[#This Row],[Tanggal Pengiriman]]))</f>
        <v>10</v>
      </c>
    </row>
    <row r="446" spans="1:47" x14ac:dyDescent="0.25">
      <c r="A446" s="2" t="s">
        <v>6702</v>
      </c>
      <c r="B446" s="1">
        <v>46178</v>
      </c>
      <c r="C446" s="2" t="s">
        <v>42</v>
      </c>
      <c r="D446" s="2" t="s">
        <v>43</v>
      </c>
      <c r="E446" s="2" t="s">
        <v>44</v>
      </c>
      <c r="F446" s="2" t="s">
        <v>45</v>
      </c>
      <c r="G446" s="2" t="s">
        <v>46</v>
      </c>
      <c r="H446" s="2" t="s">
        <v>47</v>
      </c>
      <c r="I446" s="2" t="s">
        <v>2926</v>
      </c>
      <c r="J446" s="2" t="s">
        <v>12622</v>
      </c>
      <c r="K446" s="2" t="s">
        <v>69</v>
      </c>
      <c r="L446" s="2" t="s">
        <v>467</v>
      </c>
      <c r="M446" s="2" t="s">
        <v>2927</v>
      </c>
      <c r="N446" s="2" t="s">
        <v>2928</v>
      </c>
      <c r="O446">
        <v>1</v>
      </c>
      <c r="P446" s="2" t="s">
        <v>53</v>
      </c>
      <c r="Q446">
        <v>100</v>
      </c>
      <c r="R446">
        <v>0</v>
      </c>
      <c r="S446" s="2" t="s">
        <v>54</v>
      </c>
      <c r="T446" s="2" t="s">
        <v>55</v>
      </c>
      <c r="U446" s="2" t="s">
        <v>79</v>
      </c>
      <c r="V446" s="2"/>
      <c r="W446">
        <v>38000</v>
      </c>
      <c r="X446">
        <v>0</v>
      </c>
      <c r="Y446">
        <v>0</v>
      </c>
      <c r="Z446">
        <v>38000</v>
      </c>
      <c r="AB446" s="2" t="s">
        <v>57</v>
      </c>
      <c r="AC446">
        <v>15200</v>
      </c>
      <c r="AD446">
        <v>22800</v>
      </c>
      <c r="AE446">
        <v>122000</v>
      </c>
      <c r="AF446">
        <v>1830</v>
      </c>
      <c r="AG446" s="2" t="s">
        <v>2926</v>
      </c>
      <c r="AH446" s="2"/>
      <c r="AI446" s="1">
        <v>46182</v>
      </c>
      <c r="AJ446" s="2"/>
      <c r="AK446" s="2" t="s">
        <v>58</v>
      </c>
      <c r="AM446" s="2" t="s">
        <v>59</v>
      </c>
      <c r="AP446" s="2" t="s">
        <v>60</v>
      </c>
      <c r="AQ446" s="2" t="s">
        <v>41</v>
      </c>
      <c r="AR446">
        <v>84000</v>
      </c>
      <c r="AS446" s="2" t="str">
        <f>_xlfn.IFNA(IF(VLOOKUP(all_resi[[#This Row],[No. Waybill]],settle_reconcile[No. Waybill],1,0)="","Recon","Recon"),"-")</f>
        <v>Recon</v>
      </c>
      <c r="AT446" s="2">
        <f>all_resi[[#This Row],[Nilai COD]]-all_resi[[#This Row],[COD Fee]]-all_resi[[#This Row],[Total Biaya Setelah Diskon]]</f>
        <v>97370</v>
      </c>
      <c r="AU446" s="2">
        <f>IF(all_resi[[#This Row],[Waktu Terima]]="","",_xlfn.DAYS(all_resi[[#This Row],[Waktu Terima]],all_resi[[#This Row],[Tanggal Pengiriman]]))</f>
        <v>4</v>
      </c>
    </row>
    <row r="447" spans="1:47" x14ac:dyDescent="0.25">
      <c r="A447" s="2" t="s">
        <v>6671</v>
      </c>
      <c r="B447" s="1">
        <v>46178</v>
      </c>
      <c r="C447" s="2" t="s">
        <v>42</v>
      </c>
      <c r="D447" s="2" t="s">
        <v>43</v>
      </c>
      <c r="E447" s="2" t="s">
        <v>44</v>
      </c>
      <c r="F447" s="2" t="s">
        <v>45</v>
      </c>
      <c r="G447" s="2" t="s">
        <v>46</v>
      </c>
      <c r="H447" s="2" t="s">
        <v>47</v>
      </c>
      <c r="I447" s="2" t="s">
        <v>2834</v>
      </c>
      <c r="J447" s="2" t="s">
        <v>12583</v>
      </c>
      <c r="K447" s="2" t="s">
        <v>82</v>
      </c>
      <c r="L447" s="2" t="s">
        <v>83</v>
      </c>
      <c r="M447" s="2" t="s">
        <v>1702</v>
      </c>
      <c r="N447" s="2" t="s">
        <v>2835</v>
      </c>
      <c r="O447">
        <v>1</v>
      </c>
      <c r="P447" s="2" t="s">
        <v>53</v>
      </c>
      <c r="Q447">
        <v>100</v>
      </c>
      <c r="R447">
        <v>0</v>
      </c>
      <c r="S447" s="2" t="s">
        <v>54</v>
      </c>
      <c r="T447" s="2" t="s">
        <v>55</v>
      </c>
      <c r="U447" s="2" t="s">
        <v>386</v>
      </c>
      <c r="V447" s="2"/>
      <c r="W447">
        <v>47000</v>
      </c>
      <c r="X447">
        <v>0</v>
      </c>
      <c r="Y447">
        <v>0</v>
      </c>
      <c r="Z447">
        <v>47000</v>
      </c>
      <c r="AB447" s="2" t="s">
        <v>57</v>
      </c>
      <c r="AC447">
        <v>18800</v>
      </c>
      <c r="AD447">
        <v>28200</v>
      </c>
      <c r="AE447">
        <v>158000</v>
      </c>
      <c r="AF447">
        <v>2370</v>
      </c>
      <c r="AG447" s="2" t="s">
        <v>2834</v>
      </c>
      <c r="AH447" s="2"/>
      <c r="AI447" s="1">
        <v>46181</v>
      </c>
      <c r="AJ447" s="2"/>
      <c r="AK447" s="2" t="s">
        <v>58</v>
      </c>
      <c r="AM447" s="2" t="s">
        <v>59</v>
      </c>
      <c r="AP447" s="2" t="s">
        <v>60</v>
      </c>
      <c r="AQ447" s="2" t="s">
        <v>41</v>
      </c>
      <c r="AR447">
        <v>111000</v>
      </c>
      <c r="AS447" s="2" t="str">
        <f>_xlfn.IFNA(IF(VLOOKUP(all_resi[[#This Row],[No. Waybill]],settle_reconcile[No. Waybill],1,0)="","Recon","Recon"),"-")</f>
        <v>Recon</v>
      </c>
      <c r="AT447" s="2">
        <f>all_resi[[#This Row],[Nilai COD]]-all_resi[[#This Row],[COD Fee]]-all_resi[[#This Row],[Total Biaya Setelah Diskon]]</f>
        <v>127430</v>
      </c>
      <c r="AU447" s="2">
        <f>IF(all_resi[[#This Row],[Waktu Terima]]="","",_xlfn.DAYS(all_resi[[#This Row],[Waktu Terima]],all_resi[[#This Row],[Tanggal Pengiriman]]))</f>
        <v>3</v>
      </c>
    </row>
    <row r="448" spans="1:47" x14ac:dyDescent="0.25">
      <c r="A448" s="2" t="s">
        <v>6377</v>
      </c>
      <c r="B448" s="1">
        <v>46178</v>
      </c>
      <c r="C448" s="2" t="s">
        <v>42</v>
      </c>
      <c r="D448" s="2" t="s">
        <v>43</v>
      </c>
      <c r="E448" s="2" t="s">
        <v>44</v>
      </c>
      <c r="F448" s="2" t="s">
        <v>45</v>
      </c>
      <c r="G448" s="2" t="s">
        <v>46</v>
      </c>
      <c r="H448" s="2" t="s">
        <v>80</v>
      </c>
      <c r="I448" s="2" t="s">
        <v>1961</v>
      </c>
      <c r="J448" s="2" t="s">
        <v>12551</v>
      </c>
      <c r="K448" s="2" t="s">
        <v>700</v>
      </c>
      <c r="L448" s="2" t="s">
        <v>701</v>
      </c>
      <c r="M448" s="2" t="s">
        <v>1962</v>
      </c>
      <c r="N448" s="2" t="s">
        <v>1963</v>
      </c>
      <c r="O448">
        <v>1</v>
      </c>
      <c r="P448" s="2" t="s">
        <v>53</v>
      </c>
      <c r="Q448">
        <v>100</v>
      </c>
      <c r="R448">
        <v>0</v>
      </c>
      <c r="S448" s="2" t="s">
        <v>54</v>
      </c>
      <c r="T448" s="2" t="s">
        <v>55</v>
      </c>
      <c r="U448" s="2" t="s">
        <v>86</v>
      </c>
      <c r="V448" s="2"/>
      <c r="W448">
        <v>62000</v>
      </c>
      <c r="X448">
        <v>0</v>
      </c>
      <c r="Y448">
        <v>0</v>
      </c>
      <c r="Z448">
        <v>62000</v>
      </c>
      <c r="AB448" s="2" t="s">
        <v>57</v>
      </c>
      <c r="AC448">
        <v>24800</v>
      </c>
      <c r="AD448">
        <v>37200</v>
      </c>
      <c r="AE448">
        <v>129000</v>
      </c>
      <c r="AF448">
        <v>1935</v>
      </c>
      <c r="AG448" s="2" t="s">
        <v>517</v>
      </c>
      <c r="AH448" s="2" t="s">
        <v>149</v>
      </c>
      <c r="AI448" s="1">
        <v>46192</v>
      </c>
      <c r="AJ448" s="2" t="s">
        <v>87</v>
      </c>
      <c r="AK448" s="2" t="s">
        <v>67</v>
      </c>
      <c r="AM448" s="2" t="s">
        <v>59</v>
      </c>
      <c r="AP448" s="2" t="s">
        <v>60</v>
      </c>
      <c r="AQ448" s="2" t="s">
        <v>41</v>
      </c>
      <c r="AR448">
        <v>67000</v>
      </c>
      <c r="AS448" s="2" t="str">
        <f>_xlfn.IFNA(IF(VLOOKUP(all_resi[[#This Row],[No. Waybill]],settle_reconcile[No. Waybill],1,0)="","Recon","Recon"),"-")</f>
        <v>-</v>
      </c>
      <c r="AT448" s="2">
        <f>all_resi[[#This Row],[Nilai COD]]-all_resi[[#This Row],[COD Fee]]-all_resi[[#This Row],[Total Biaya Setelah Diskon]]</f>
        <v>89865</v>
      </c>
      <c r="AU448" s="2">
        <f>IF(all_resi[[#This Row],[Waktu Terima]]="","",_xlfn.DAYS(all_resi[[#This Row],[Waktu Terima]],all_resi[[#This Row],[Tanggal Pengiriman]]))</f>
        <v>14</v>
      </c>
    </row>
    <row r="449" spans="1:47" x14ac:dyDescent="0.25">
      <c r="A449" s="2" t="s">
        <v>6664</v>
      </c>
      <c r="B449" s="1">
        <v>46178</v>
      </c>
      <c r="C449" s="2" t="s">
        <v>42</v>
      </c>
      <c r="D449" s="2" t="s">
        <v>43</v>
      </c>
      <c r="E449" s="2" t="s">
        <v>44</v>
      </c>
      <c r="F449" s="2" t="s">
        <v>45</v>
      </c>
      <c r="G449" s="2" t="s">
        <v>46</v>
      </c>
      <c r="H449" s="2" t="s">
        <v>47</v>
      </c>
      <c r="I449" s="2" t="s">
        <v>2814</v>
      </c>
      <c r="J449" s="2" t="s">
        <v>12585</v>
      </c>
      <c r="K449" s="2" t="s">
        <v>49</v>
      </c>
      <c r="L449" s="2" t="s">
        <v>50</v>
      </c>
      <c r="M449" s="2" t="s">
        <v>51</v>
      </c>
      <c r="N449" s="2" t="s">
        <v>2815</v>
      </c>
      <c r="O449">
        <v>1</v>
      </c>
      <c r="P449" s="2" t="s">
        <v>53</v>
      </c>
      <c r="Q449">
        <v>100</v>
      </c>
      <c r="R449">
        <v>0</v>
      </c>
      <c r="S449" s="2" t="s">
        <v>54</v>
      </c>
      <c r="T449" s="2" t="s">
        <v>55</v>
      </c>
      <c r="U449" s="2" t="s">
        <v>363</v>
      </c>
      <c r="V449" s="2"/>
      <c r="W449">
        <v>63000</v>
      </c>
      <c r="X449">
        <v>0</v>
      </c>
      <c r="Y449">
        <v>0</v>
      </c>
      <c r="Z449">
        <v>63000</v>
      </c>
      <c r="AB449" s="2" t="s">
        <v>57</v>
      </c>
      <c r="AC449">
        <v>25200</v>
      </c>
      <c r="AD449">
        <v>37800</v>
      </c>
      <c r="AE449">
        <v>163000</v>
      </c>
      <c r="AF449">
        <v>2445</v>
      </c>
      <c r="AG449" s="2" t="s">
        <v>2814</v>
      </c>
      <c r="AH449" s="2"/>
      <c r="AI449" s="1">
        <v>46183</v>
      </c>
      <c r="AJ449" s="2"/>
      <c r="AK449" s="2" t="s">
        <v>58</v>
      </c>
      <c r="AM449" s="2" t="s">
        <v>59</v>
      </c>
      <c r="AP449" s="2" t="s">
        <v>60</v>
      </c>
      <c r="AQ449" s="2" t="s">
        <v>41</v>
      </c>
      <c r="AR449">
        <v>100000</v>
      </c>
      <c r="AS449" s="2" t="str">
        <f>_xlfn.IFNA(IF(VLOOKUP(all_resi[[#This Row],[No. Waybill]],settle_reconcile[No. Waybill],1,0)="","Recon","Recon"),"-")</f>
        <v>Recon</v>
      </c>
      <c r="AT449" s="2">
        <f>all_resi[[#This Row],[Nilai COD]]-all_resi[[#This Row],[COD Fee]]-all_resi[[#This Row],[Total Biaya Setelah Diskon]]</f>
        <v>122755</v>
      </c>
      <c r="AU449" s="2">
        <f>IF(all_resi[[#This Row],[Waktu Terima]]="","",_xlfn.DAYS(all_resi[[#This Row],[Waktu Terima]],all_resi[[#This Row],[Tanggal Pengiriman]]))</f>
        <v>5</v>
      </c>
    </row>
    <row r="450" spans="1:47" x14ac:dyDescent="0.25">
      <c r="A450" s="2" t="s">
        <v>6670</v>
      </c>
      <c r="B450" s="1">
        <v>46178</v>
      </c>
      <c r="C450" s="2" t="s">
        <v>42</v>
      </c>
      <c r="D450" s="2" t="s">
        <v>43</v>
      </c>
      <c r="E450" s="2" t="s">
        <v>44</v>
      </c>
      <c r="F450" s="2" t="s">
        <v>45</v>
      </c>
      <c r="G450" s="2" t="s">
        <v>46</v>
      </c>
      <c r="H450" s="2" t="s">
        <v>47</v>
      </c>
      <c r="I450" s="2" t="s">
        <v>2256</v>
      </c>
      <c r="J450" s="2" t="s">
        <v>12581</v>
      </c>
      <c r="K450" s="2" t="s">
        <v>209</v>
      </c>
      <c r="L450" s="2" t="s">
        <v>573</v>
      </c>
      <c r="M450" s="2" t="s">
        <v>2832</v>
      </c>
      <c r="N450" s="2" t="s">
        <v>2833</v>
      </c>
      <c r="O450">
        <v>1</v>
      </c>
      <c r="P450" s="2" t="s">
        <v>53</v>
      </c>
      <c r="Q450">
        <v>100</v>
      </c>
      <c r="R450">
        <v>0</v>
      </c>
      <c r="S450" s="2" t="s">
        <v>54</v>
      </c>
      <c r="T450" s="2" t="s">
        <v>55</v>
      </c>
      <c r="U450" s="2" t="s">
        <v>381</v>
      </c>
      <c r="V450" s="2"/>
      <c r="W450">
        <v>48000</v>
      </c>
      <c r="X450">
        <v>0</v>
      </c>
      <c r="Y450">
        <v>0</v>
      </c>
      <c r="Z450">
        <v>48000</v>
      </c>
      <c r="AB450" s="2" t="s">
        <v>57</v>
      </c>
      <c r="AC450">
        <v>19200</v>
      </c>
      <c r="AD450">
        <v>28800</v>
      </c>
      <c r="AE450">
        <v>117000</v>
      </c>
      <c r="AF450">
        <v>1755</v>
      </c>
      <c r="AG450" s="2" t="s">
        <v>517</v>
      </c>
      <c r="AH450" s="2" t="s">
        <v>149</v>
      </c>
      <c r="AI450" s="1">
        <v>46198</v>
      </c>
      <c r="AJ450" s="2"/>
      <c r="AK450" s="2" t="s">
        <v>67</v>
      </c>
      <c r="AM450" s="2" t="s">
        <v>59</v>
      </c>
      <c r="AP450" s="2" t="s">
        <v>60</v>
      </c>
      <c r="AQ450" s="2" t="s">
        <v>41</v>
      </c>
      <c r="AR450">
        <v>69000</v>
      </c>
      <c r="AS450" s="2" t="str">
        <f>_xlfn.IFNA(IF(VLOOKUP(all_resi[[#This Row],[No. Waybill]],settle_reconcile[No. Waybill],1,0)="","Recon","Recon"),"-")</f>
        <v>-</v>
      </c>
      <c r="AT450" s="2">
        <f>all_resi[[#This Row],[Nilai COD]]-all_resi[[#This Row],[COD Fee]]-all_resi[[#This Row],[Total Biaya Setelah Diskon]]</f>
        <v>86445</v>
      </c>
      <c r="AU450" s="2">
        <f>IF(all_resi[[#This Row],[Waktu Terima]]="","",_xlfn.DAYS(all_resi[[#This Row],[Waktu Terima]],all_resi[[#This Row],[Tanggal Pengiriman]]))</f>
        <v>20</v>
      </c>
    </row>
    <row r="451" spans="1:47" x14ac:dyDescent="0.25">
      <c r="A451" s="2" t="s">
        <v>6725</v>
      </c>
      <c r="B451" s="1">
        <v>46178</v>
      </c>
      <c r="C451" s="2" t="s">
        <v>42</v>
      </c>
      <c r="D451" s="2" t="s">
        <v>43</v>
      </c>
      <c r="E451" s="2" t="s">
        <v>44</v>
      </c>
      <c r="F451" s="2" t="s">
        <v>45</v>
      </c>
      <c r="G451" s="2" t="s">
        <v>46</v>
      </c>
      <c r="H451" s="2" t="s">
        <v>80</v>
      </c>
      <c r="I451" s="2" t="s">
        <v>2995</v>
      </c>
      <c r="J451" s="2" t="s">
        <v>12606</v>
      </c>
      <c r="K451" s="2" t="s">
        <v>49</v>
      </c>
      <c r="L451" s="2" t="s">
        <v>151</v>
      </c>
      <c r="M451" s="2" t="s">
        <v>422</v>
      </c>
      <c r="N451" s="2" t="s">
        <v>2996</v>
      </c>
      <c r="O451">
        <v>1</v>
      </c>
      <c r="P451" s="2" t="s">
        <v>53</v>
      </c>
      <c r="Q451">
        <v>100</v>
      </c>
      <c r="R451">
        <v>0</v>
      </c>
      <c r="S451" s="2" t="s">
        <v>54</v>
      </c>
      <c r="T451" s="2" t="s">
        <v>55</v>
      </c>
      <c r="U451" s="2" t="s">
        <v>86</v>
      </c>
      <c r="V451" s="2"/>
      <c r="W451">
        <v>44000</v>
      </c>
      <c r="X451">
        <v>0</v>
      </c>
      <c r="Y451">
        <v>0</v>
      </c>
      <c r="Z451">
        <v>44000</v>
      </c>
      <c r="AB451" s="2" t="s">
        <v>57</v>
      </c>
      <c r="AC451">
        <v>17600</v>
      </c>
      <c r="AD451">
        <v>26400</v>
      </c>
      <c r="AE451">
        <v>110000</v>
      </c>
      <c r="AF451">
        <v>1650</v>
      </c>
      <c r="AG451" s="2" t="s">
        <v>11423</v>
      </c>
      <c r="AH451" s="2" t="s">
        <v>149</v>
      </c>
      <c r="AI451" s="1">
        <v>46194</v>
      </c>
      <c r="AJ451" s="2" t="s">
        <v>87</v>
      </c>
      <c r="AK451" s="2" t="s">
        <v>67</v>
      </c>
      <c r="AM451" s="2" t="s">
        <v>59</v>
      </c>
      <c r="AP451" s="2" t="s">
        <v>60</v>
      </c>
      <c r="AQ451" s="2" t="s">
        <v>41</v>
      </c>
      <c r="AR451">
        <v>66000</v>
      </c>
      <c r="AS451" s="2" t="str">
        <f>_xlfn.IFNA(IF(VLOOKUP(all_resi[[#This Row],[No. Waybill]],settle_reconcile[No. Waybill],1,0)="","Recon","Recon"),"-")</f>
        <v>-</v>
      </c>
      <c r="AT451" s="2">
        <f>all_resi[[#This Row],[Nilai COD]]-all_resi[[#This Row],[COD Fee]]-all_resi[[#This Row],[Total Biaya Setelah Diskon]]</f>
        <v>81950</v>
      </c>
      <c r="AU451" s="2">
        <f>IF(all_resi[[#This Row],[Waktu Terima]]="","",_xlfn.DAYS(all_resi[[#This Row],[Waktu Terima]],all_resi[[#This Row],[Tanggal Pengiriman]]))</f>
        <v>16</v>
      </c>
    </row>
    <row r="452" spans="1:47" x14ac:dyDescent="0.25">
      <c r="A452" s="2" t="s">
        <v>6731</v>
      </c>
      <c r="B452" s="1">
        <v>46178</v>
      </c>
      <c r="C452" s="2" t="s">
        <v>42</v>
      </c>
      <c r="D452" s="2" t="s">
        <v>43</v>
      </c>
      <c r="E452" s="2" t="s">
        <v>44</v>
      </c>
      <c r="F452" s="2" t="s">
        <v>45</v>
      </c>
      <c r="G452" s="2" t="s">
        <v>46</v>
      </c>
      <c r="H452" s="2" t="s">
        <v>47</v>
      </c>
      <c r="I452" s="2" t="s">
        <v>3014</v>
      </c>
      <c r="J452" s="2" t="s">
        <v>12602</v>
      </c>
      <c r="K452" s="2" t="s">
        <v>177</v>
      </c>
      <c r="L452" s="2" t="s">
        <v>178</v>
      </c>
      <c r="M452" s="2" t="s">
        <v>321</v>
      </c>
      <c r="N452" s="2" t="s">
        <v>3015</v>
      </c>
      <c r="O452">
        <v>1</v>
      </c>
      <c r="P452" s="2" t="s">
        <v>53</v>
      </c>
      <c r="Q452">
        <v>100</v>
      </c>
      <c r="R452">
        <v>0</v>
      </c>
      <c r="S452" s="2" t="s">
        <v>54</v>
      </c>
      <c r="T452" s="2" t="s">
        <v>55</v>
      </c>
      <c r="U452" s="2" t="s">
        <v>698</v>
      </c>
      <c r="V452" s="2"/>
      <c r="W452">
        <v>102000</v>
      </c>
      <c r="X452">
        <v>0</v>
      </c>
      <c r="Y452">
        <v>0</v>
      </c>
      <c r="Z452">
        <v>102000</v>
      </c>
      <c r="AB452" s="2" t="s">
        <v>57</v>
      </c>
      <c r="AC452">
        <v>40800</v>
      </c>
      <c r="AD452">
        <v>61200</v>
      </c>
      <c r="AE452">
        <v>200000</v>
      </c>
      <c r="AF452">
        <v>3000</v>
      </c>
      <c r="AG452" s="2" t="s">
        <v>7592</v>
      </c>
      <c r="AH452" s="2"/>
      <c r="AI452" s="1">
        <v>46190</v>
      </c>
      <c r="AJ452" s="2"/>
      <c r="AK452" s="2" t="s">
        <v>67</v>
      </c>
      <c r="AM452" s="2" t="s">
        <v>59</v>
      </c>
      <c r="AP452" s="2" t="s">
        <v>60</v>
      </c>
      <c r="AQ452" s="2" t="s">
        <v>41</v>
      </c>
      <c r="AR452">
        <v>98000</v>
      </c>
      <c r="AS452" s="2" t="str">
        <f>_xlfn.IFNA(IF(VLOOKUP(all_resi[[#This Row],[No. Waybill]],settle_reconcile[No. Waybill],1,0)="","Recon","Recon"),"-")</f>
        <v>-</v>
      </c>
      <c r="AT452" s="2">
        <f>all_resi[[#This Row],[Nilai COD]]-all_resi[[#This Row],[COD Fee]]-all_resi[[#This Row],[Total Biaya Setelah Diskon]]</f>
        <v>135800</v>
      </c>
      <c r="AU452" s="2">
        <f>IF(all_resi[[#This Row],[Waktu Terima]]="","",_xlfn.DAYS(all_resi[[#This Row],[Waktu Terima]],all_resi[[#This Row],[Tanggal Pengiriman]]))</f>
        <v>12</v>
      </c>
    </row>
    <row r="453" spans="1:47" x14ac:dyDescent="0.25">
      <c r="A453" s="2" t="s">
        <v>6739</v>
      </c>
      <c r="B453" s="1">
        <v>46178</v>
      </c>
      <c r="C453" s="2" t="s">
        <v>42</v>
      </c>
      <c r="D453" s="2" t="s">
        <v>43</v>
      </c>
      <c r="E453" s="2" t="s">
        <v>44</v>
      </c>
      <c r="F453" s="2" t="s">
        <v>45</v>
      </c>
      <c r="G453" s="2" t="s">
        <v>46</v>
      </c>
      <c r="H453" s="2" t="s">
        <v>47</v>
      </c>
      <c r="I453" s="2" t="s">
        <v>3037</v>
      </c>
      <c r="J453" s="2" t="s">
        <v>12600</v>
      </c>
      <c r="K453" s="2" t="s">
        <v>177</v>
      </c>
      <c r="L453" s="2" t="s">
        <v>807</v>
      </c>
      <c r="M453" s="2" t="s">
        <v>1503</v>
      </c>
      <c r="N453" s="2" t="s">
        <v>3038</v>
      </c>
      <c r="O453">
        <v>1</v>
      </c>
      <c r="P453" s="2" t="s">
        <v>53</v>
      </c>
      <c r="Q453">
        <v>100</v>
      </c>
      <c r="R453">
        <v>0</v>
      </c>
      <c r="S453" s="2" t="s">
        <v>54</v>
      </c>
      <c r="T453" s="2" t="s">
        <v>55</v>
      </c>
      <c r="U453" s="2" t="s">
        <v>97</v>
      </c>
      <c r="V453" s="2"/>
      <c r="W453">
        <v>64000</v>
      </c>
      <c r="X453">
        <v>0</v>
      </c>
      <c r="Y453">
        <v>0</v>
      </c>
      <c r="Z453">
        <v>64000</v>
      </c>
      <c r="AB453" s="2" t="s">
        <v>57</v>
      </c>
      <c r="AC453">
        <v>25600</v>
      </c>
      <c r="AD453">
        <v>38400</v>
      </c>
      <c r="AE453">
        <v>147000</v>
      </c>
      <c r="AF453">
        <v>2205</v>
      </c>
      <c r="AG453" s="2" t="s">
        <v>11423</v>
      </c>
      <c r="AH453" s="2" t="s">
        <v>149</v>
      </c>
      <c r="AI453" s="1">
        <v>46194</v>
      </c>
      <c r="AJ453" s="2"/>
      <c r="AK453" s="2" t="s">
        <v>67</v>
      </c>
      <c r="AM453" s="2" t="s">
        <v>59</v>
      </c>
      <c r="AP453" s="2" t="s">
        <v>60</v>
      </c>
      <c r="AQ453" s="2" t="s">
        <v>41</v>
      </c>
      <c r="AR453">
        <v>83000</v>
      </c>
      <c r="AS453" s="2" t="str">
        <f>_xlfn.IFNA(IF(VLOOKUP(all_resi[[#This Row],[No. Waybill]],settle_reconcile[No. Waybill],1,0)="","Recon","Recon"),"-")</f>
        <v>-</v>
      </c>
      <c r="AT453" s="2">
        <f>all_resi[[#This Row],[Nilai COD]]-all_resi[[#This Row],[COD Fee]]-all_resi[[#This Row],[Total Biaya Setelah Diskon]]</f>
        <v>106395</v>
      </c>
      <c r="AU453" s="2">
        <f>IF(all_resi[[#This Row],[Waktu Terima]]="","",_xlfn.DAYS(all_resi[[#This Row],[Waktu Terima]],all_resi[[#This Row],[Tanggal Pengiriman]]))</f>
        <v>16</v>
      </c>
    </row>
    <row r="454" spans="1:47" x14ac:dyDescent="0.25">
      <c r="A454" s="2" t="s">
        <v>6724</v>
      </c>
      <c r="B454" s="1">
        <v>46178</v>
      </c>
      <c r="C454" s="2" t="s">
        <v>42</v>
      </c>
      <c r="D454" s="2" t="s">
        <v>43</v>
      </c>
      <c r="E454" s="2" t="s">
        <v>44</v>
      </c>
      <c r="F454" s="2" t="s">
        <v>45</v>
      </c>
      <c r="G454" s="2" t="s">
        <v>46</v>
      </c>
      <c r="H454" s="2" t="s">
        <v>80</v>
      </c>
      <c r="I454" s="2" t="s">
        <v>2992</v>
      </c>
      <c r="J454" s="2" t="s">
        <v>12607</v>
      </c>
      <c r="K454" s="2" t="s">
        <v>177</v>
      </c>
      <c r="L454" s="2" t="s">
        <v>862</v>
      </c>
      <c r="M454" s="2" t="s">
        <v>2993</v>
      </c>
      <c r="N454" s="2" t="s">
        <v>2994</v>
      </c>
      <c r="O454">
        <v>1</v>
      </c>
      <c r="P454" s="2" t="s">
        <v>53</v>
      </c>
      <c r="Q454">
        <v>100</v>
      </c>
      <c r="R454">
        <v>0</v>
      </c>
      <c r="S454" s="2" t="s">
        <v>54</v>
      </c>
      <c r="T454" s="2" t="s">
        <v>55</v>
      </c>
      <c r="U454" s="2" t="s">
        <v>2030</v>
      </c>
      <c r="V454" s="2"/>
      <c r="W454">
        <v>114000</v>
      </c>
      <c r="X454">
        <v>0</v>
      </c>
      <c r="Y454">
        <v>0</v>
      </c>
      <c r="Z454">
        <v>114000</v>
      </c>
      <c r="AB454" s="2" t="s">
        <v>57</v>
      </c>
      <c r="AC454">
        <v>45600</v>
      </c>
      <c r="AD454">
        <v>68400</v>
      </c>
      <c r="AE454">
        <v>227000</v>
      </c>
      <c r="AF454">
        <v>3405</v>
      </c>
      <c r="AG454" s="2" t="s">
        <v>2992</v>
      </c>
      <c r="AH454" s="2"/>
      <c r="AI454" s="1">
        <v>46182</v>
      </c>
      <c r="AJ454" s="2" t="s">
        <v>87</v>
      </c>
      <c r="AK454" s="2" t="s">
        <v>58</v>
      </c>
      <c r="AM454" s="2" t="s">
        <v>59</v>
      </c>
      <c r="AP454" s="2" t="s">
        <v>60</v>
      </c>
      <c r="AQ454" s="2" t="s">
        <v>41</v>
      </c>
      <c r="AR454">
        <v>113000</v>
      </c>
      <c r="AS454" s="2" t="str">
        <f>_xlfn.IFNA(IF(VLOOKUP(all_resi[[#This Row],[No. Waybill]],settle_reconcile[No. Waybill],1,0)="","Recon","Recon"),"-")</f>
        <v>Recon</v>
      </c>
      <c r="AT454" s="2">
        <f>all_resi[[#This Row],[Nilai COD]]-all_resi[[#This Row],[COD Fee]]-all_resi[[#This Row],[Total Biaya Setelah Diskon]]</f>
        <v>155195</v>
      </c>
      <c r="AU454" s="2">
        <f>IF(all_resi[[#This Row],[Waktu Terima]]="","",_xlfn.DAYS(all_resi[[#This Row],[Waktu Terima]],all_resi[[#This Row],[Tanggal Pengiriman]]))</f>
        <v>4</v>
      </c>
    </row>
    <row r="455" spans="1:47" x14ac:dyDescent="0.25">
      <c r="A455" s="2" t="s">
        <v>6709</v>
      </c>
      <c r="B455" s="1">
        <v>46178</v>
      </c>
      <c r="C455" s="2" t="s">
        <v>42</v>
      </c>
      <c r="D455" s="2" t="s">
        <v>43</v>
      </c>
      <c r="E455" s="2" t="s">
        <v>44</v>
      </c>
      <c r="F455" s="2" t="s">
        <v>45</v>
      </c>
      <c r="G455" s="2" t="s">
        <v>46</v>
      </c>
      <c r="H455" s="2" t="s">
        <v>47</v>
      </c>
      <c r="I455" s="2" t="s">
        <v>2946</v>
      </c>
      <c r="J455" s="2" t="s">
        <v>12623</v>
      </c>
      <c r="K455" s="2" t="s">
        <v>126</v>
      </c>
      <c r="L455" s="2" t="s">
        <v>741</v>
      </c>
      <c r="M455" s="2" t="s">
        <v>2947</v>
      </c>
      <c r="N455" s="2" t="s">
        <v>2948</v>
      </c>
      <c r="O455">
        <v>1</v>
      </c>
      <c r="P455" s="2" t="s">
        <v>53</v>
      </c>
      <c r="Q455">
        <v>100</v>
      </c>
      <c r="R455">
        <v>0</v>
      </c>
      <c r="S455" s="2" t="s">
        <v>54</v>
      </c>
      <c r="T455" s="2" t="s">
        <v>55</v>
      </c>
      <c r="U455" s="2" t="s">
        <v>225</v>
      </c>
      <c r="V455" s="2"/>
      <c r="W455">
        <v>74000</v>
      </c>
      <c r="X455">
        <v>0</v>
      </c>
      <c r="Y455">
        <v>0</v>
      </c>
      <c r="Z455">
        <v>74000</v>
      </c>
      <c r="AB455" s="2" t="s">
        <v>57</v>
      </c>
      <c r="AC455">
        <v>29600</v>
      </c>
      <c r="AD455">
        <v>44400</v>
      </c>
      <c r="AE455">
        <v>167000</v>
      </c>
      <c r="AF455">
        <v>2505</v>
      </c>
      <c r="AG455" s="2" t="s">
        <v>517</v>
      </c>
      <c r="AH455" s="2" t="s">
        <v>149</v>
      </c>
      <c r="AI455" s="1">
        <v>46192</v>
      </c>
      <c r="AJ455" s="2"/>
      <c r="AK455" s="2" t="s">
        <v>67</v>
      </c>
      <c r="AM455" s="2" t="s">
        <v>59</v>
      </c>
      <c r="AP455" s="2" t="s">
        <v>60</v>
      </c>
      <c r="AQ455" s="2" t="s">
        <v>41</v>
      </c>
      <c r="AR455">
        <v>93000</v>
      </c>
      <c r="AS455" s="2" t="str">
        <f>_xlfn.IFNA(IF(VLOOKUP(all_resi[[#This Row],[No. Waybill]],settle_reconcile[No. Waybill],1,0)="","Recon","Recon"),"-")</f>
        <v>-</v>
      </c>
      <c r="AT455" s="2">
        <f>all_resi[[#This Row],[Nilai COD]]-all_resi[[#This Row],[COD Fee]]-all_resi[[#This Row],[Total Biaya Setelah Diskon]]</f>
        <v>120095</v>
      </c>
      <c r="AU455" s="2">
        <f>IF(all_resi[[#This Row],[Waktu Terima]]="","",_xlfn.DAYS(all_resi[[#This Row],[Waktu Terima]],all_resi[[#This Row],[Tanggal Pengiriman]]))</f>
        <v>14</v>
      </c>
    </row>
    <row r="456" spans="1:47" x14ac:dyDescent="0.25">
      <c r="A456" s="2" t="s">
        <v>6722</v>
      </c>
      <c r="B456" s="1">
        <v>46178</v>
      </c>
      <c r="C456" s="2" t="s">
        <v>42</v>
      </c>
      <c r="D456" s="2" t="s">
        <v>43</v>
      </c>
      <c r="E456" s="2" t="s">
        <v>44</v>
      </c>
      <c r="F456" s="2" t="s">
        <v>45</v>
      </c>
      <c r="G456" s="2" t="s">
        <v>46</v>
      </c>
      <c r="H456" s="2" t="s">
        <v>47</v>
      </c>
      <c r="I456" s="2" t="s">
        <v>2987</v>
      </c>
      <c r="J456" s="2" t="s">
        <v>12610</v>
      </c>
      <c r="K456" s="2" t="s">
        <v>197</v>
      </c>
      <c r="L456" s="2" t="s">
        <v>198</v>
      </c>
      <c r="M456" s="2" t="s">
        <v>2988</v>
      </c>
      <c r="N456" s="2" t="s">
        <v>2989</v>
      </c>
      <c r="O456">
        <v>1</v>
      </c>
      <c r="P456" s="2" t="s">
        <v>53</v>
      </c>
      <c r="Q456">
        <v>100</v>
      </c>
      <c r="R456">
        <v>0</v>
      </c>
      <c r="S456" s="2" t="s">
        <v>54</v>
      </c>
      <c r="T456" s="2" t="s">
        <v>55</v>
      </c>
      <c r="U456" s="2" t="s">
        <v>386</v>
      </c>
      <c r="V456" s="2"/>
      <c r="W456">
        <v>96000</v>
      </c>
      <c r="X456">
        <v>0</v>
      </c>
      <c r="Y456">
        <v>0</v>
      </c>
      <c r="Z456">
        <v>96000</v>
      </c>
      <c r="AB456" s="2" t="s">
        <v>57</v>
      </c>
      <c r="AC456">
        <v>38400</v>
      </c>
      <c r="AD456">
        <v>57600</v>
      </c>
      <c r="AE456">
        <v>200000</v>
      </c>
      <c r="AF456">
        <v>3000</v>
      </c>
      <c r="AG456" s="2" t="s">
        <v>10708</v>
      </c>
      <c r="AH456" s="2" t="s">
        <v>149</v>
      </c>
      <c r="AI456" s="1">
        <v>46192</v>
      </c>
      <c r="AJ456" s="2"/>
      <c r="AK456" s="2" t="s">
        <v>67</v>
      </c>
      <c r="AM456" s="2" t="s">
        <v>59</v>
      </c>
      <c r="AP456" s="2" t="s">
        <v>60</v>
      </c>
      <c r="AQ456" s="2" t="s">
        <v>41</v>
      </c>
      <c r="AR456">
        <v>104000</v>
      </c>
      <c r="AS456" s="2" t="str">
        <f>_xlfn.IFNA(IF(VLOOKUP(all_resi[[#This Row],[No. Waybill]],settle_reconcile[No. Waybill],1,0)="","Recon","Recon"),"-")</f>
        <v>-</v>
      </c>
      <c r="AT456" s="2">
        <f>all_resi[[#This Row],[Nilai COD]]-all_resi[[#This Row],[COD Fee]]-all_resi[[#This Row],[Total Biaya Setelah Diskon]]</f>
        <v>139400</v>
      </c>
      <c r="AU456" s="2">
        <f>IF(all_resi[[#This Row],[Waktu Terima]]="","",_xlfn.DAYS(all_resi[[#This Row],[Waktu Terima]],all_resi[[#This Row],[Tanggal Pengiriman]]))</f>
        <v>14</v>
      </c>
    </row>
    <row r="457" spans="1:47" x14ac:dyDescent="0.25">
      <c r="A457" s="2" t="s">
        <v>6723</v>
      </c>
      <c r="B457" s="1">
        <v>46178</v>
      </c>
      <c r="C457" s="2" t="s">
        <v>42</v>
      </c>
      <c r="D457" s="2" t="s">
        <v>43</v>
      </c>
      <c r="E457" s="2" t="s">
        <v>44</v>
      </c>
      <c r="F457" s="2" t="s">
        <v>45</v>
      </c>
      <c r="G457" s="2" t="s">
        <v>46</v>
      </c>
      <c r="H457" s="2" t="s">
        <v>80</v>
      </c>
      <c r="I457" s="2" t="s">
        <v>2990</v>
      </c>
      <c r="J457" s="2" t="s">
        <v>12311</v>
      </c>
      <c r="K457" s="2" t="s">
        <v>177</v>
      </c>
      <c r="L457" s="2" t="s">
        <v>862</v>
      </c>
      <c r="M457" s="2" t="s">
        <v>1601</v>
      </c>
      <c r="N457" s="2" t="s">
        <v>2991</v>
      </c>
      <c r="O457">
        <v>1</v>
      </c>
      <c r="P457" s="2" t="s">
        <v>53</v>
      </c>
      <c r="Q457">
        <v>100</v>
      </c>
      <c r="R457">
        <v>0</v>
      </c>
      <c r="S457" s="2" t="s">
        <v>54</v>
      </c>
      <c r="T457" s="2" t="s">
        <v>55</v>
      </c>
      <c r="U457" s="2" t="s">
        <v>86</v>
      </c>
      <c r="V457" s="2"/>
      <c r="W457">
        <v>114000</v>
      </c>
      <c r="X457">
        <v>0</v>
      </c>
      <c r="Y457">
        <v>0</v>
      </c>
      <c r="Z457">
        <v>114000</v>
      </c>
      <c r="AB457" s="2" t="s">
        <v>57</v>
      </c>
      <c r="AC457">
        <v>45600</v>
      </c>
      <c r="AD457">
        <v>68400</v>
      </c>
      <c r="AE457">
        <v>177000</v>
      </c>
      <c r="AF457">
        <v>2655</v>
      </c>
      <c r="AG457" s="2"/>
      <c r="AH457" s="2"/>
      <c r="AI457" s="1"/>
      <c r="AJ457" s="2" t="s">
        <v>87</v>
      </c>
      <c r="AK457" s="2" t="s">
        <v>67</v>
      </c>
      <c r="AM457" s="2" t="s">
        <v>59</v>
      </c>
      <c r="AP457" s="2" t="s">
        <v>60</v>
      </c>
      <c r="AQ457" s="2" t="s">
        <v>41</v>
      </c>
      <c r="AR457">
        <v>63000</v>
      </c>
      <c r="AS457" s="2" t="str">
        <f>_xlfn.IFNA(IF(VLOOKUP(all_resi[[#This Row],[No. Waybill]],settle_reconcile[No. Waybill],1,0)="","Recon","Recon"),"-")</f>
        <v>-</v>
      </c>
      <c r="AT457" s="2">
        <f>all_resi[[#This Row],[Nilai COD]]-all_resi[[#This Row],[COD Fee]]-all_resi[[#This Row],[Total Biaya Setelah Diskon]]</f>
        <v>105945</v>
      </c>
      <c r="AU457" s="2" t="str">
        <f>IF(all_resi[[#This Row],[Waktu Terima]]="","",_xlfn.DAYS(all_resi[[#This Row],[Waktu Terima]],all_resi[[#This Row],[Tanggal Pengiriman]]))</f>
        <v/>
      </c>
    </row>
    <row r="458" spans="1:47" x14ac:dyDescent="0.25">
      <c r="A458" s="2" t="s">
        <v>6479</v>
      </c>
      <c r="B458" s="1">
        <v>46178</v>
      </c>
      <c r="C458" s="2" t="s">
        <v>42</v>
      </c>
      <c r="D458" s="2" t="s">
        <v>43</v>
      </c>
      <c r="E458" s="2" t="s">
        <v>44</v>
      </c>
      <c r="F458" s="2" t="s">
        <v>45</v>
      </c>
      <c r="G458" s="2" t="s">
        <v>46</v>
      </c>
      <c r="H458" s="2" t="s">
        <v>47</v>
      </c>
      <c r="I458" s="2" t="s">
        <v>2283</v>
      </c>
      <c r="J458" s="2" t="s">
        <v>12542</v>
      </c>
      <c r="K458" s="2" t="s">
        <v>106</v>
      </c>
      <c r="L458" s="2" t="s">
        <v>1373</v>
      </c>
      <c r="M458" s="2" t="s">
        <v>2284</v>
      </c>
      <c r="N458" s="2" t="s">
        <v>2285</v>
      </c>
      <c r="O458">
        <v>1</v>
      </c>
      <c r="P458" s="2" t="s">
        <v>53</v>
      </c>
      <c r="Q458">
        <v>100</v>
      </c>
      <c r="R458">
        <v>0</v>
      </c>
      <c r="S458" s="2" t="s">
        <v>54</v>
      </c>
      <c r="T458" s="2" t="s">
        <v>55</v>
      </c>
      <c r="U458" s="2" t="s">
        <v>873</v>
      </c>
      <c r="V458" s="2"/>
      <c r="W458">
        <v>59000</v>
      </c>
      <c r="X458">
        <v>0</v>
      </c>
      <c r="Y458">
        <v>0</v>
      </c>
      <c r="Z458">
        <v>59000</v>
      </c>
      <c r="AB458" s="2" t="s">
        <v>57</v>
      </c>
      <c r="AC458">
        <v>23600</v>
      </c>
      <c r="AD458">
        <v>35400</v>
      </c>
      <c r="AE458">
        <v>153000</v>
      </c>
      <c r="AF458">
        <v>2295</v>
      </c>
      <c r="AG458" s="2" t="s">
        <v>12207</v>
      </c>
      <c r="AH458" s="2" t="s">
        <v>149</v>
      </c>
      <c r="AI458" s="1">
        <v>46197</v>
      </c>
      <c r="AJ458" s="2"/>
      <c r="AK458" s="2" t="s">
        <v>67</v>
      </c>
      <c r="AM458" s="2" t="s">
        <v>59</v>
      </c>
      <c r="AP458" s="2" t="s">
        <v>60</v>
      </c>
      <c r="AQ458" s="2" t="s">
        <v>41</v>
      </c>
      <c r="AR458">
        <v>94000</v>
      </c>
      <c r="AS458" s="2" t="str">
        <f>_xlfn.IFNA(IF(VLOOKUP(all_resi[[#This Row],[No. Waybill]],settle_reconcile[No. Waybill],1,0)="","Recon","Recon"),"-")</f>
        <v>-</v>
      </c>
      <c r="AT458" s="2">
        <f>all_resi[[#This Row],[Nilai COD]]-all_resi[[#This Row],[COD Fee]]-all_resi[[#This Row],[Total Biaya Setelah Diskon]]</f>
        <v>115305</v>
      </c>
      <c r="AU458" s="2">
        <f>IF(all_resi[[#This Row],[Waktu Terima]]="","",_xlfn.DAYS(all_resi[[#This Row],[Waktu Terima]],all_resi[[#This Row],[Tanggal Pengiriman]]))</f>
        <v>19</v>
      </c>
    </row>
    <row r="459" spans="1:47" x14ac:dyDescent="0.25">
      <c r="A459" s="2" t="s">
        <v>6600</v>
      </c>
      <c r="B459" s="1">
        <v>46178</v>
      </c>
      <c r="C459" s="2" t="s">
        <v>42</v>
      </c>
      <c r="D459" s="2" t="s">
        <v>43</v>
      </c>
      <c r="E459" s="2" t="s">
        <v>44</v>
      </c>
      <c r="F459" s="2" t="s">
        <v>45</v>
      </c>
      <c r="G459" s="2" t="s">
        <v>46</v>
      </c>
      <c r="H459" s="2" t="s">
        <v>47</v>
      </c>
      <c r="I459" s="2" t="s">
        <v>2635</v>
      </c>
      <c r="J459" s="2" t="s">
        <v>12592</v>
      </c>
      <c r="K459" s="2" t="s">
        <v>121</v>
      </c>
      <c r="L459" s="2" t="s">
        <v>122</v>
      </c>
      <c r="M459" s="2" t="s">
        <v>1792</v>
      </c>
      <c r="N459" s="2" t="s">
        <v>2636</v>
      </c>
      <c r="O459">
        <v>1</v>
      </c>
      <c r="P459" s="2" t="s">
        <v>53</v>
      </c>
      <c r="Q459">
        <v>100</v>
      </c>
      <c r="R459">
        <v>0</v>
      </c>
      <c r="S459" s="2" t="s">
        <v>54</v>
      </c>
      <c r="T459" s="2" t="s">
        <v>55</v>
      </c>
      <c r="U459" s="2" t="s">
        <v>97</v>
      </c>
      <c r="V459" s="2"/>
      <c r="W459">
        <v>85000</v>
      </c>
      <c r="X459">
        <v>0</v>
      </c>
      <c r="Y459">
        <v>0</v>
      </c>
      <c r="Z459">
        <v>85000</v>
      </c>
      <c r="AB459" s="2" t="s">
        <v>57</v>
      </c>
      <c r="AC459">
        <v>34000</v>
      </c>
      <c r="AD459">
        <v>51000</v>
      </c>
      <c r="AE459">
        <v>197000</v>
      </c>
      <c r="AF459">
        <v>2955</v>
      </c>
      <c r="AG459" s="2" t="s">
        <v>148</v>
      </c>
      <c r="AH459" s="2" t="s">
        <v>149</v>
      </c>
      <c r="AI459" s="1">
        <v>46201</v>
      </c>
      <c r="AJ459" s="2"/>
      <c r="AK459" s="2" t="s">
        <v>67</v>
      </c>
      <c r="AM459" s="2" t="s">
        <v>59</v>
      </c>
      <c r="AP459" s="2" t="s">
        <v>60</v>
      </c>
      <c r="AQ459" s="2" t="s">
        <v>41</v>
      </c>
      <c r="AR459">
        <v>112000</v>
      </c>
      <c r="AS459" s="2" t="str">
        <f>_xlfn.IFNA(IF(VLOOKUP(all_resi[[#This Row],[No. Waybill]],settle_reconcile[No. Waybill],1,0)="","Recon","Recon"),"-")</f>
        <v>-</v>
      </c>
      <c r="AT459" s="2">
        <f>all_resi[[#This Row],[Nilai COD]]-all_resi[[#This Row],[COD Fee]]-all_resi[[#This Row],[Total Biaya Setelah Diskon]]</f>
        <v>143045</v>
      </c>
      <c r="AU459" s="2">
        <f>IF(all_resi[[#This Row],[Waktu Terima]]="","",_xlfn.DAYS(all_resi[[#This Row],[Waktu Terima]],all_resi[[#This Row],[Tanggal Pengiriman]]))</f>
        <v>23</v>
      </c>
    </row>
    <row r="460" spans="1:47" x14ac:dyDescent="0.25">
      <c r="A460" s="2" t="s">
        <v>6604</v>
      </c>
      <c r="B460" s="1">
        <v>46178</v>
      </c>
      <c r="C460" s="2" t="s">
        <v>42</v>
      </c>
      <c r="D460" s="2" t="s">
        <v>43</v>
      </c>
      <c r="E460" s="2" t="s">
        <v>44</v>
      </c>
      <c r="F460" s="2" t="s">
        <v>45</v>
      </c>
      <c r="G460" s="2" t="s">
        <v>46</v>
      </c>
      <c r="H460" s="2" t="s">
        <v>80</v>
      </c>
      <c r="I460" s="2" t="s">
        <v>2644</v>
      </c>
      <c r="J460" s="2" t="s">
        <v>12593</v>
      </c>
      <c r="K460" s="2" t="s">
        <v>82</v>
      </c>
      <c r="L460" s="2" t="s">
        <v>2645</v>
      </c>
      <c r="M460" s="2" t="s">
        <v>2646</v>
      </c>
      <c r="N460" s="2" t="s">
        <v>2647</v>
      </c>
      <c r="O460">
        <v>1</v>
      </c>
      <c r="P460" s="2" t="s">
        <v>53</v>
      </c>
      <c r="Q460">
        <v>100</v>
      </c>
      <c r="R460">
        <v>0</v>
      </c>
      <c r="S460" s="2" t="s">
        <v>54</v>
      </c>
      <c r="T460" s="2" t="s">
        <v>55</v>
      </c>
      <c r="U460" s="2" t="s">
        <v>1009</v>
      </c>
      <c r="V460" s="2"/>
      <c r="W460">
        <v>67000</v>
      </c>
      <c r="X460">
        <v>0</v>
      </c>
      <c r="Y460">
        <v>0</v>
      </c>
      <c r="Z460">
        <v>67000</v>
      </c>
      <c r="AB460" s="2" t="s">
        <v>57</v>
      </c>
      <c r="AC460">
        <v>26800</v>
      </c>
      <c r="AD460">
        <v>40200</v>
      </c>
      <c r="AE460">
        <v>213000</v>
      </c>
      <c r="AF460">
        <v>3195</v>
      </c>
      <c r="AG460" s="2" t="s">
        <v>7592</v>
      </c>
      <c r="AH460" s="2" t="s">
        <v>149</v>
      </c>
      <c r="AI460" s="1">
        <v>46191</v>
      </c>
      <c r="AJ460" s="2" t="s">
        <v>87</v>
      </c>
      <c r="AK460" s="2" t="s">
        <v>67</v>
      </c>
      <c r="AM460" s="2" t="s">
        <v>59</v>
      </c>
      <c r="AP460" s="2" t="s">
        <v>60</v>
      </c>
      <c r="AQ460" s="2" t="s">
        <v>41</v>
      </c>
      <c r="AR460">
        <v>146000</v>
      </c>
      <c r="AS460" s="2" t="str">
        <f>_xlfn.IFNA(IF(VLOOKUP(all_resi[[#This Row],[No. Waybill]],settle_reconcile[No. Waybill],1,0)="","Recon","Recon"),"-")</f>
        <v>-</v>
      </c>
      <c r="AT460" s="2">
        <f>all_resi[[#This Row],[Nilai COD]]-all_resi[[#This Row],[COD Fee]]-all_resi[[#This Row],[Total Biaya Setelah Diskon]]</f>
        <v>169605</v>
      </c>
      <c r="AU460" s="2">
        <f>IF(all_resi[[#This Row],[Waktu Terima]]="","",_xlfn.DAYS(all_resi[[#This Row],[Waktu Terima]],all_resi[[#This Row],[Tanggal Pengiriman]]))</f>
        <v>13</v>
      </c>
    </row>
    <row r="461" spans="1:47" x14ac:dyDescent="0.25">
      <c r="A461" s="2" t="s">
        <v>6607</v>
      </c>
      <c r="B461" s="1">
        <v>46178</v>
      </c>
      <c r="C461" s="2" t="s">
        <v>42</v>
      </c>
      <c r="D461" s="2" t="s">
        <v>43</v>
      </c>
      <c r="E461" s="2" t="s">
        <v>44</v>
      </c>
      <c r="F461" s="2" t="s">
        <v>45</v>
      </c>
      <c r="G461" s="2" t="s">
        <v>46</v>
      </c>
      <c r="H461" s="2" t="s">
        <v>47</v>
      </c>
      <c r="I461" s="2" t="s">
        <v>2652</v>
      </c>
      <c r="J461" s="2" t="s">
        <v>12589</v>
      </c>
      <c r="K461" s="2" t="s">
        <v>106</v>
      </c>
      <c r="L461" s="2" t="s">
        <v>2653</v>
      </c>
      <c r="M461" s="2" t="s">
        <v>2654</v>
      </c>
      <c r="N461" s="2" t="s">
        <v>2655</v>
      </c>
      <c r="O461">
        <v>1</v>
      </c>
      <c r="P461" s="2" t="s">
        <v>53</v>
      </c>
      <c r="Q461">
        <v>100</v>
      </c>
      <c r="R461">
        <v>0</v>
      </c>
      <c r="S461" s="2" t="s">
        <v>54</v>
      </c>
      <c r="T461" s="2" t="s">
        <v>55</v>
      </c>
      <c r="U461" s="2" t="s">
        <v>1680</v>
      </c>
      <c r="V461" s="2"/>
      <c r="W461">
        <v>50000</v>
      </c>
      <c r="X461">
        <v>0</v>
      </c>
      <c r="Y461">
        <v>0</v>
      </c>
      <c r="Z461">
        <v>50000</v>
      </c>
      <c r="AB461" s="2" t="s">
        <v>57</v>
      </c>
      <c r="AC461">
        <v>20000</v>
      </c>
      <c r="AD461">
        <v>30000</v>
      </c>
      <c r="AE461">
        <v>149100</v>
      </c>
      <c r="AF461">
        <v>2236.5</v>
      </c>
      <c r="AG461" s="2" t="s">
        <v>2652</v>
      </c>
      <c r="AH461" s="2"/>
      <c r="AI461" s="1">
        <v>46182</v>
      </c>
      <c r="AJ461" s="2"/>
      <c r="AK461" s="2" t="s">
        <v>58</v>
      </c>
      <c r="AM461" s="2" t="s">
        <v>59</v>
      </c>
      <c r="AP461" s="2" t="s">
        <v>60</v>
      </c>
      <c r="AQ461" s="2" t="s">
        <v>41</v>
      </c>
      <c r="AR461">
        <v>99100</v>
      </c>
      <c r="AS461" s="2" t="str">
        <f>_xlfn.IFNA(IF(VLOOKUP(all_resi[[#This Row],[No. Waybill]],settle_reconcile[No. Waybill],1,0)="","Recon","Recon"),"-")</f>
        <v>Recon</v>
      </c>
      <c r="AT461" s="2">
        <f>all_resi[[#This Row],[Nilai COD]]-all_resi[[#This Row],[COD Fee]]-all_resi[[#This Row],[Total Biaya Setelah Diskon]]</f>
        <v>116863.5</v>
      </c>
      <c r="AU461" s="2">
        <f>IF(all_resi[[#This Row],[Waktu Terima]]="","",_xlfn.DAYS(all_resi[[#This Row],[Waktu Terima]],all_resi[[#This Row],[Tanggal Pengiriman]]))</f>
        <v>4</v>
      </c>
    </row>
    <row r="462" spans="1:47" x14ac:dyDescent="0.25">
      <c r="A462" s="2" t="s">
        <v>6404</v>
      </c>
      <c r="B462" s="1">
        <v>46178</v>
      </c>
      <c r="C462" s="2" t="s">
        <v>42</v>
      </c>
      <c r="D462" s="2" t="s">
        <v>43</v>
      </c>
      <c r="E462" s="2" t="s">
        <v>44</v>
      </c>
      <c r="F462" s="2" t="s">
        <v>45</v>
      </c>
      <c r="G462" s="2" t="s">
        <v>46</v>
      </c>
      <c r="H462" s="2" t="s">
        <v>47</v>
      </c>
      <c r="I462" s="2" t="s">
        <v>2045</v>
      </c>
      <c r="J462" s="2" t="s">
        <v>12563</v>
      </c>
      <c r="K462" s="2" t="s">
        <v>69</v>
      </c>
      <c r="L462" s="2" t="s">
        <v>2046</v>
      </c>
      <c r="M462" s="2" t="s">
        <v>2047</v>
      </c>
      <c r="N462" s="2" t="s">
        <v>2048</v>
      </c>
      <c r="O462">
        <v>1</v>
      </c>
      <c r="P462" s="2" t="s">
        <v>53</v>
      </c>
      <c r="Q462">
        <v>100</v>
      </c>
      <c r="R462">
        <v>0</v>
      </c>
      <c r="S462" s="2" t="s">
        <v>54</v>
      </c>
      <c r="T462" s="2" t="s">
        <v>55</v>
      </c>
      <c r="U462" s="2" t="s">
        <v>381</v>
      </c>
      <c r="V462" s="2"/>
      <c r="W462">
        <v>50000</v>
      </c>
      <c r="X462">
        <v>0</v>
      </c>
      <c r="Y462">
        <v>0</v>
      </c>
      <c r="Z462">
        <v>50000</v>
      </c>
      <c r="AB462" s="2" t="s">
        <v>57</v>
      </c>
      <c r="AC462">
        <v>20000</v>
      </c>
      <c r="AD462">
        <v>30000</v>
      </c>
      <c r="AE462">
        <v>108000</v>
      </c>
      <c r="AF462">
        <v>1620</v>
      </c>
      <c r="AG462" s="2" t="s">
        <v>517</v>
      </c>
      <c r="AH462" s="2" t="s">
        <v>149</v>
      </c>
      <c r="AI462" s="1">
        <v>46199</v>
      </c>
      <c r="AJ462" s="2"/>
      <c r="AK462" s="2" t="s">
        <v>67</v>
      </c>
      <c r="AM462" s="2" t="s">
        <v>59</v>
      </c>
      <c r="AP462" s="2" t="s">
        <v>60</v>
      </c>
      <c r="AQ462" s="2" t="s">
        <v>41</v>
      </c>
      <c r="AR462">
        <v>58000</v>
      </c>
      <c r="AS462" s="2" t="str">
        <f>_xlfn.IFNA(IF(VLOOKUP(all_resi[[#This Row],[No. Waybill]],settle_reconcile[No. Waybill],1,0)="","Recon","Recon"),"-")</f>
        <v>-</v>
      </c>
      <c r="AT462" s="2">
        <f>all_resi[[#This Row],[Nilai COD]]-all_resi[[#This Row],[COD Fee]]-all_resi[[#This Row],[Total Biaya Setelah Diskon]]</f>
        <v>76380</v>
      </c>
      <c r="AU462" s="2">
        <f>IF(all_resi[[#This Row],[Waktu Terima]]="","",_xlfn.DAYS(all_resi[[#This Row],[Waktu Terima]],all_resi[[#This Row],[Tanggal Pengiriman]]))</f>
        <v>21</v>
      </c>
    </row>
    <row r="463" spans="1:47" x14ac:dyDescent="0.25">
      <c r="A463" s="2" t="s">
        <v>6408</v>
      </c>
      <c r="B463" s="1">
        <v>46178</v>
      </c>
      <c r="C463" s="2" t="s">
        <v>42</v>
      </c>
      <c r="D463" s="2" t="s">
        <v>43</v>
      </c>
      <c r="E463" s="2" t="s">
        <v>44</v>
      </c>
      <c r="F463" s="2" t="s">
        <v>45</v>
      </c>
      <c r="G463" s="2" t="s">
        <v>46</v>
      </c>
      <c r="H463" s="2" t="s">
        <v>47</v>
      </c>
      <c r="I463" s="2" t="s">
        <v>2059</v>
      </c>
      <c r="J463" s="2" t="s">
        <v>12538</v>
      </c>
      <c r="K463" s="2" t="s">
        <v>177</v>
      </c>
      <c r="L463" s="2" t="s">
        <v>1333</v>
      </c>
      <c r="M463" s="2" t="s">
        <v>2060</v>
      </c>
      <c r="N463" s="2" t="s">
        <v>2061</v>
      </c>
      <c r="O463">
        <v>1</v>
      </c>
      <c r="P463" s="2" t="s">
        <v>53</v>
      </c>
      <c r="Q463">
        <v>100</v>
      </c>
      <c r="R463">
        <v>0</v>
      </c>
      <c r="S463" s="2" t="s">
        <v>54</v>
      </c>
      <c r="T463" s="2" t="s">
        <v>55</v>
      </c>
      <c r="U463" s="2" t="s">
        <v>534</v>
      </c>
      <c r="V463" s="2"/>
      <c r="W463">
        <v>87000</v>
      </c>
      <c r="X463">
        <v>0</v>
      </c>
      <c r="Y463">
        <v>0</v>
      </c>
      <c r="Z463">
        <v>87000</v>
      </c>
      <c r="AB463" s="2" t="s">
        <v>57</v>
      </c>
      <c r="AC463">
        <v>34800</v>
      </c>
      <c r="AD463">
        <v>52200</v>
      </c>
      <c r="AE463">
        <v>154000</v>
      </c>
      <c r="AF463">
        <v>2310</v>
      </c>
      <c r="AG463" s="2" t="s">
        <v>2059</v>
      </c>
      <c r="AH463" s="2"/>
      <c r="AI463" s="1">
        <v>46182</v>
      </c>
      <c r="AJ463" s="2"/>
      <c r="AK463" s="2" t="s">
        <v>58</v>
      </c>
      <c r="AM463" s="2" t="s">
        <v>59</v>
      </c>
      <c r="AP463" s="2" t="s">
        <v>60</v>
      </c>
      <c r="AQ463" s="2" t="s">
        <v>41</v>
      </c>
      <c r="AR463">
        <v>67000</v>
      </c>
      <c r="AS463" s="2" t="str">
        <f>_xlfn.IFNA(IF(VLOOKUP(all_resi[[#This Row],[No. Waybill]],settle_reconcile[No. Waybill],1,0)="","Recon","Recon"),"-")</f>
        <v>Recon</v>
      </c>
      <c r="AT463" s="2">
        <f>all_resi[[#This Row],[Nilai COD]]-all_resi[[#This Row],[COD Fee]]-all_resi[[#This Row],[Total Biaya Setelah Diskon]]</f>
        <v>99490</v>
      </c>
      <c r="AU463" s="2">
        <f>IF(all_resi[[#This Row],[Waktu Terima]]="","",_xlfn.DAYS(all_resi[[#This Row],[Waktu Terima]],all_resi[[#This Row],[Tanggal Pengiriman]]))</f>
        <v>4</v>
      </c>
    </row>
    <row r="464" spans="1:47" x14ac:dyDescent="0.25">
      <c r="A464" s="2" t="s">
        <v>6593</v>
      </c>
      <c r="B464" s="1">
        <v>46178</v>
      </c>
      <c r="C464" s="2" t="s">
        <v>42</v>
      </c>
      <c r="D464" s="2" t="s">
        <v>43</v>
      </c>
      <c r="E464" s="2" t="s">
        <v>44</v>
      </c>
      <c r="F464" s="2" t="s">
        <v>45</v>
      </c>
      <c r="G464" s="2" t="s">
        <v>46</v>
      </c>
      <c r="H464" s="2" t="s">
        <v>47</v>
      </c>
      <c r="I464" s="2" t="s">
        <v>2614</v>
      </c>
      <c r="J464" s="2" t="s">
        <v>12655</v>
      </c>
      <c r="K464" s="2" t="s">
        <v>437</v>
      </c>
      <c r="L464" s="2" t="s">
        <v>935</v>
      </c>
      <c r="M464" s="2" t="s">
        <v>2615</v>
      </c>
      <c r="N464" s="2" t="s">
        <v>2616</v>
      </c>
      <c r="O464">
        <v>1</v>
      </c>
      <c r="P464" s="2" t="s">
        <v>53</v>
      </c>
      <c r="Q464">
        <v>100</v>
      </c>
      <c r="R464">
        <v>0</v>
      </c>
      <c r="S464" s="2" t="s">
        <v>54</v>
      </c>
      <c r="T464" s="2" t="s">
        <v>55</v>
      </c>
      <c r="U464" s="2" t="s">
        <v>73</v>
      </c>
      <c r="V464" s="2"/>
      <c r="W464">
        <v>52000</v>
      </c>
      <c r="X464">
        <v>0</v>
      </c>
      <c r="Y464">
        <v>0</v>
      </c>
      <c r="Z464">
        <v>52000</v>
      </c>
      <c r="AB464" s="2" t="s">
        <v>57</v>
      </c>
      <c r="AC464">
        <v>20800</v>
      </c>
      <c r="AD464">
        <v>31200</v>
      </c>
      <c r="AE464">
        <v>139000</v>
      </c>
      <c r="AF464">
        <v>2085</v>
      </c>
      <c r="AG464" s="2" t="s">
        <v>2614</v>
      </c>
      <c r="AH464" s="2"/>
      <c r="AI464" s="1">
        <v>46183</v>
      </c>
      <c r="AJ464" s="2"/>
      <c r="AK464" s="2" t="s">
        <v>58</v>
      </c>
      <c r="AM464" s="2" t="s">
        <v>59</v>
      </c>
      <c r="AP464" s="2" t="s">
        <v>60</v>
      </c>
      <c r="AQ464" s="2" t="s">
        <v>41</v>
      </c>
      <c r="AR464">
        <v>87000</v>
      </c>
      <c r="AS464" s="2" t="str">
        <f>_xlfn.IFNA(IF(VLOOKUP(all_resi[[#This Row],[No. Waybill]],settle_reconcile[No. Waybill],1,0)="","Recon","Recon"),"-")</f>
        <v>Recon</v>
      </c>
      <c r="AT464" s="2">
        <f>all_resi[[#This Row],[Nilai COD]]-all_resi[[#This Row],[COD Fee]]-all_resi[[#This Row],[Total Biaya Setelah Diskon]]</f>
        <v>105715</v>
      </c>
      <c r="AU464" s="2">
        <f>IF(all_resi[[#This Row],[Waktu Terima]]="","",_xlfn.DAYS(all_resi[[#This Row],[Waktu Terima]],all_resi[[#This Row],[Tanggal Pengiriman]]))</f>
        <v>5</v>
      </c>
    </row>
    <row r="465" spans="1:47" x14ac:dyDescent="0.25">
      <c r="A465" s="2" t="s">
        <v>6405</v>
      </c>
      <c r="B465" s="1">
        <v>46178</v>
      </c>
      <c r="C465" s="2" t="s">
        <v>42</v>
      </c>
      <c r="D465" s="2" t="s">
        <v>43</v>
      </c>
      <c r="E465" s="2" t="s">
        <v>44</v>
      </c>
      <c r="F465" s="2" t="s">
        <v>45</v>
      </c>
      <c r="G465" s="2" t="s">
        <v>46</v>
      </c>
      <c r="H465" s="2" t="s">
        <v>47</v>
      </c>
      <c r="I465" s="2" t="s">
        <v>2049</v>
      </c>
      <c r="J465" s="2" t="s">
        <v>12566</v>
      </c>
      <c r="K465" s="2" t="s">
        <v>156</v>
      </c>
      <c r="L465" s="2" t="s">
        <v>625</v>
      </c>
      <c r="M465" s="2" t="s">
        <v>2050</v>
      </c>
      <c r="N465" s="2" t="s">
        <v>2051</v>
      </c>
      <c r="O465">
        <v>1</v>
      </c>
      <c r="P465" s="2" t="s">
        <v>53</v>
      </c>
      <c r="Q465">
        <v>100</v>
      </c>
      <c r="R465">
        <v>0</v>
      </c>
      <c r="S465" s="2" t="s">
        <v>54</v>
      </c>
      <c r="T465" s="2" t="s">
        <v>55</v>
      </c>
      <c r="U465" s="2" t="s">
        <v>534</v>
      </c>
      <c r="V465" s="2"/>
      <c r="W465">
        <v>84000</v>
      </c>
      <c r="X465">
        <v>0</v>
      </c>
      <c r="Y465">
        <v>0</v>
      </c>
      <c r="Z465">
        <v>84000</v>
      </c>
      <c r="AB465" s="2" t="s">
        <v>57</v>
      </c>
      <c r="AC465">
        <v>33600</v>
      </c>
      <c r="AD465">
        <v>50400</v>
      </c>
      <c r="AE465">
        <v>183000</v>
      </c>
      <c r="AF465">
        <v>2745</v>
      </c>
      <c r="AG465" s="2"/>
      <c r="AH465" s="2"/>
      <c r="AI465" s="1"/>
      <c r="AJ465" s="2"/>
      <c r="AK465" s="2" t="s">
        <v>67</v>
      </c>
      <c r="AM465" s="2" t="s">
        <v>59</v>
      </c>
      <c r="AP465" s="2" t="s">
        <v>60</v>
      </c>
      <c r="AQ465" s="2" t="s">
        <v>41</v>
      </c>
      <c r="AR465">
        <v>99000</v>
      </c>
      <c r="AS465" s="2" t="str">
        <f>_xlfn.IFNA(IF(VLOOKUP(all_resi[[#This Row],[No. Waybill]],settle_reconcile[No. Waybill],1,0)="","Recon","Recon"),"-")</f>
        <v>-</v>
      </c>
      <c r="AT465" s="2">
        <f>all_resi[[#This Row],[Nilai COD]]-all_resi[[#This Row],[COD Fee]]-all_resi[[#This Row],[Total Biaya Setelah Diskon]]</f>
        <v>129855</v>
      </c>
      <c r="AU465" s="2" t="str">
        <f>IF(all_resi[[#This Row],[Waktu Terima]]="","",_xlfn.DAYS(all_resi[[#This Row],[Waktu Terima]],all_resi[[#This Row],[Tanggal Pengiriman]]))</f>
        <v/>
      </c>
    </row>
    <row r="466" spans="1:47" x14ac:dyDescent="0.25">
      <c r="A466" s="2" t="s">
        <v>6618</v>
      </c>
      <c r="B466" s="1">
        <v>46178</v>
      </c>
      <c r="C466" s="2" t="s">
        <v>42</v>
      </c>
      <c r="D466" s="2" t="s">
        <v>43</v>
      </c>
      <c r="E466" s="2" t="s">
        <v>44</v>
      </c>
      <c r="F466" s="2" t="s">
        <v>45</v>
      </c>
      <c r="G466" s="2" t="s">
        <v>46</v>
      </c>
      <c r="H466" s="2" t="s">
        <v>47</v>
      </c>
      <c r="I466" s="2" t="s">
        <v>2682</v>
      </c>
      <c r="J466" s="2" t="s">
        <v>12599</v>
      </c>
      <c r="K466" s="2" t="s">
        <v>69</v>
      </c>
      <c r="L466" s="2" t="s">
        <v>2683</v>
      </c>
      <c r="M466" s="2" t="s">
        <v>2684</v>
      </c>
      <c r="N466" s="2" t="s">
        <v>2685</v>
      </c>
      <c r="O466">
        <v>1</v>
      </c>
      <c r="P466" s="2" t="s">
        <v>53</v>
      </c>
      <c r="Q466">
        <v>100</v>
      </c>
      <c r="R466">
        <v>0</v>
      </c>
      <c r="S466" s="2" t="s">
        <v>54</v>
      </c>
      <c r="T466" s="2" t="s">
        <v>55</v>
      </c>
      <c r="U466" s="2" t="s">
        <v>1838</v>
      </c>
      <c r="V466" s="2"/>
      <c r="W466">
        <v>50000</v>
      </c>
      <c r="X466">
        <v>0</v>
      </c>
      <c r="Y466">
        <v>0</v>
      </c>
      <c r="Z466">
        <v>50000</v>
      </c>
      <c r="AB466" s="2" t="s">
        <v>57</v>
      </c>
      <c r="AC466">
        <v>20000</v>
      </c>
      <c r="AD466">
        <v>30000</v>
      </c>
      <c r="AE466">
        <v>176000</v>
      </c>
      <c r="AF466">
        <v>2640</v>
      </c>
      <c r="AG466" s="2" t="s">
        <v>517</v>
      </c>
      <c r="AH466" s="2" t="s">
        <v>149</v>
      </c>
      <c r="AI466" s="1">
        <v>46195</v>
      </c>
      <c r="AJ466" s="2"/>
      <c r="AK466" s="2" t="s">
        <v>67</v>
      </c>
      <c r="AM466" s="2" t="s">
        <v>59</v>
      </c>
      <c r="AP466" s="2" t="s">
        <v>60</v>
      </c>
      <c r="AQ466" s="2" t="s">
        <v>41</v>
      </c>
      <c r="AR466">
        <v>126000</v>
      </c>
      <c r="AS466" s="2" t="str">
        <f>_xlfn.IFNA(IF(VLOOKUP(all_resi[[#This Row],[No. Waybill]],settle_reconcile[No. Waybill],1,0)="","Recon","Recon"),"-")</f>
        <v>-</v>
      </c>
      <c r="AT466" s="2">
        <f>all_resi[[#This Row],[Nilai COD]]-all_resi[[#This Row],[COD Fee]]-all_resi[[#This Row],[Total Biaya Setelah Diskon]]</f>
        <v>143360</v>
      </c>
      <c r="AU466" s="2">
        <f>IF(all_resi[[#This Row],[Waktu Terima]]="","",_xlfn.DAYS(all_resi[[#This Row],[Waktu Terima]],all_resi[[#This Row],[Tanggal Pengiriman]]))</f>
        <v>17</v>
      </c>
    </row>
    <row r="467" spans="1:47" x14ac:dyDescent="0.25">
      <c r="A467" s="2" t="s">
        <v>6629</v>
      </c>
      <c r="B467" s="1">
        <v>46178</v>
      </c>
      <c r="C467" s="2" t="s">
        <v>42</v>
      </c>
      <c r="D467" s="2" t="s">
        <v>43</v>
      </c>
      <c r="E467" s="2" t="s">
        <v>44</v>
      </c>
      <c r="F467" s="2" t="s">
        <v>45</v>
      </c>
      <c r="G467" s="2" t="s">
        <v>46</v>
      </c>
      <c r="H467" s="2" t="s">
        <v>47</v>
      </c>
      <c r="I467" s="2" t="s">
        <v>2716</v>
      </c>
      <c r="J467" s="2" t="s">
        <v>12596</v>
      </c>
      <c r="K467" s="2" t="s">
        <v>177</v>
      </c>
      <c r="L467" s="2" t="s">
        <v>669</v>
      </c>
      <c r="M467" s="2" t="s">
        <v>2717</v>
      </c>
      <c r="N467" s="2" t="s">
        <v>2718</v>
      </c>
      <c r="O467">
        <v>1</v>
      </c>
      <c r="P467" s="2" t="s">
        <v>53</v>
      </c>
      <c r="Q467">
        <v>100</v>
      </c>
      <c r="R467">
        <v>0</v>
      </c>
      <c r="S467" s="2" t="s">
        <v>54</v>
      </c>
      <c r="T467" s="2" t="s">
        <v>55</v>
      </c>
      <c r="U467" s="2" t="s">
        <v>1697</v>
      </c>
      <c r="V467" s="2"/>
      <c r="W467">
        <v>102000</v>
      </c>
      <c r="X467">
        <v>0</v>
      </c>
      <c r="Y467">
        <v>0</v>
      </c>
      <c r="Z467">
        <v>102000</v>
      </c>
      <c r="AB467" s="2" t="s">
        <v>57</v>
      </c>
      <c r="AC467">
        <v>40800</v>
      </c>
      <c r="AD467">
        <v>61200</v>
      </c>
      <c r="AE467">
        <v>182000</v>
      </c>
      <c r="AF467">
        <v>2730</v>
      </c>
      <c r="AG467" s="2" t="s">
        <v>10707</v>
      </c>
      <c r="AH467" s="2" t="s">
        <v>149</v>
      </c>
      <c r="AI467" s="1">
        <v>46191</v>
      </c>
      <c r="AJ467" s="2"/>
      <c r="AK467" s="2" t="s">
        <v>67</v>
      </c>
      <c r="AM467" s="2" t="s">
        <v>59</v>
      </c>
      <c r="AP467" s="2" t="s">
        <v>60</v>
      </c>
      <c r="AQ467" s="2" t="s">
        <v>41</v>
      </c>
      <c r="AR467">
        <v>80000</v>
      </c>
      <c r="AS467" s="2" t="str">
        <f>_xlfn.IFNA(IF(VLOOKUP(all_resi[[#This Row],[No. Waybill]],settle_reconcile[No. Waybill],1,0)="","Recon","Recon"),"-")</f>
        <v>-</v>
      </c>
      <c r="AT467" s="2">
        <f>all_resi[[#This Row],[Nilai COD]]-all_resi[[#This Row],[COD Fee]]-all_resi[[#This Row],[Total Biaya Setelah Diskon]]</f>
        <v>118070</v>
      </c>
      <c r="AU467" s="2">
        <f>IF(all_resi[[#This Row],[Waktu Terima]]="","",_xlfn.DAYS(all_resi[[#This Row],[Waktu Terima]],all_resi[[#This Row],[Tanggal Pengiriman]]))</f>
        <v>13</v>
      </c>
    </row>
    <row r="468" spans="1:47" x14ac:dyDescent="0.25">
      <c r="A468" s="2" t="s">
        <v>6636</v>
      </c>
      <c r="B468" s="1">
        <v>46178</v>
      </c>
      <c r="C468" s="2" t="s">
        <v>42</v>
      </c>
      <c r="D468" s="2" t="s">
        <v>43</v>
      </c>
      <c r="E468" s="2" t="s">
        <v>44</v>
      </c>
      <c r="F468" s="2" t="s">
        <v>45</v>
      </c>
      <c r="G468" s="2" t="s">
        <v>46</v>
      </c>
      <c r="H468" s="2" t="s">
        <v>47</v>
      </c>
      <c r="I468" s="2" t="s">
        <v>2736</v>
      </c>
      <c r="J468" s="2" t="s">
        <v>12579</v>
      </c>
      <c r="K468" s="2" t="s">
        <v>177</v>
      </c>
      <c r="L468" s="2" t="s">
        <v>669</v>
      </c>
      <c r="M468" s="2" t="s">
        <v>670</v>
      </c>
      <c r="N468" s="2" t="s">
        <v>2737</v>
      </c>
      <c r="O468">
        <v>1</v>
      </c>
      <c r="P468" s="2" t="s">
        <v>53</v>
      </c>
      <c r="Q468">
        <v>100</v>
      </c>
      <c r="R468">
        <v>0</v>
      </c>
      <c r="S468" s="2" t="s">
        <v>54</v>
      </c>
      <c r="T468" s="2" t="s">
        <v>55</v>
      </c>
      <c r="U468" s="2" t="s">
        <v>529</v>
      </c>
      <c r="V468" s="2"/>
      <c r="W468">
        <v>102000</v>
      </c>
      <c r="X468">
        <v>0</v>
      </c>
      <c r="Y468">
        <v>0</v>
      </c>
      <c r="Z468">
        <v>102000</v>
      </c>
      <c r="AB468" s="2" t="s">
        <v>57</v>
      </c>
      <c r="AC468">
        <v>40800</v>
      </c>
      <c r="AD468">
        <v>61200</v>
      </c>
      <c r="AE468">
        <v>221000</v>
      </c>
      <c r="AF468">
        <v>3315</v>
      </c>
      <c r="AG468" s="2" t="s">
        <v>353</v>
      </c>
      <c r="AH468" s="2" t="s">
        <v>149</v>
      </c>
      <c r="AI468" s="1">
        <v>46189</v>
      </c>
      <c r="AJ468" s="2"/>
      <c r="AK468" s="2" t="s">
        <v>67</v>
      </c>
      <c r="AM468" s="2" t="s">
        <v>59</v>
      </c>
      <c r="AP468" s="2" t="s">
        <v>60</v>
      </c>
      <c r="AQ468" s="2" t="s">
        <v>41</v>
      </c>
      <c r="AR468">
        <v>119000</v>
      </c>
      <c r="AS468" s="2" t="str">
        <f>_xlfn.IFNA(IF(VLOOKUP(all_resi[[#This Row],[No. Waybill]],settle_reconcile[No. Waybill],1,0)="","Recon","Recon"),"-")</f>
        <v>-</v>
      </c>
      <c r="AT468" s="2">
        <f>all_resi[[#This Row],[Nilai COD]]-all_resi[[#This Row],[COD Fee]]-all_resi[[#This Row],[Total Biaya Setelah Diskon]]</f>
        <v>156485</v>
      </c>
      <c r="AU468" s="2">
        <f>IF(all_resi[[#This Row],[Waktu Terima]]="","",_xlfn.DAYS(all_resi[[#This Row],[Waktu Terima]],all_resi[[#This Row],[Tanggal Pengiriman]]))</f>
        <v>11</v>
      </c>
    </row>
    <row r="469" spans="1:47" x14ac:dyDescent="0.25">
      <c r="A469" s="2" t="s">
        <v>6616</v>
      </c>
      <c r="B469" s="1">
        <v>46178</v>
      </c>
      <c r="C469" s="2" t="s">
        <v>42</v>
      </c>
      <c r="D469" s="2" t="s">
        <v>43</v>
      </c>
      <c r="E469" s="2" t="s">
        <v>44</v>
      </c>
      <c r="F469" s="2" t="s">
        <v>45</v>
      </c>
      <c r="G469" s="2" t="s">
        <v>46</v>
      </c>
      <c r="H469" s="2" t="s">
        <v>47</v>
      </c>
      <c r="I469" s="2" t="s">
        <v>2678</v>
      </c>
      <c r="J469" s="2" t="s">
        <v>12598</v>
      </c>
      <c r="K469" s="2" t="s">
        <v>126</v>
      </c>
      <c r="L469" s="2" t="s">
        <v>127</v>
      </c>
      <c r="M469" s="2" t="s">
        <v>128</v>
      </c>
      <c r="N469" s="2" t="s">
        <v>2679</v>
      </c>
      <c r="O469">
        <v>1</v>
      </c>
      <c r="P469" s="2" t="s">
        <v>53</v>
      </c>
      <c r="Q469">
        <v>100</v>
      </c>
      <c r="R469">
        <v>0</v>
      </c>
      <c r="S469" s="2" t="s">
        <v>54</v>
      </c>
      <c r="T469" s="2" t="s">
        <v>55</v>
      </c>
      <c r="U469" s="2" t="s">
        <v>381</v>
      </c>
      <c r="V469" s="2"/>
      <c r="W469">
        <v>74000</v>
      </c>
      <c r="X469">
        <v>0</v>
      </c>
      <c r="Y469">
        <v>0</v>
      </c>
      <c r="Z469">
        <v>74000</v>
      </c>
      <c r="AB469" s="2" t="s">
        <v>57</v>
      </c>
      <c r="AC469">
        <v>29600</v>
      </c>
      <c r="AD469">
        <v>44400</v>
      </c>
      <c r="AE469">
        <v>137000</v>
      </c>
      <c r="AF469">
        <v>2055</v>
      </c>
      <c r="AG469" s="2" t="s">
        <v>2678</v>
      </c>
      <c r="AH469" s="2"/>
      <c r="AI469" s="1">
        <v>46189</v>
      </c>
      <c r="AJ469" s="2"/>
      <c r="AK469" s="2" t="s">
        <v>58</v>
      </c>
      <c r="AM469" s="2" t="s">
        <v>59</v>
      </c>
      <c r="AP469" s="2" t="s">
        <v>60</v>
      </c>
      <c r="AQ469" s="2" t="s">
        <v>41</v>
      </c>
      <c r="AR469">
        <v>63000</v>
      </c>
      <c r="AS469" s="2" t="str">
        <f>_xlfn.IFNA(IF(VLOOKUP(all_resi[[#This Row],[No. Waybill]],settle_reconcile[No. Waybill],1,0)="","Recon","Recon"),"-")</f>
        <v>Recon</v>
      </c>
      <c r="AT469" s="2">
        <f>all_resi[[#This Row],[Nilai COD]]-all_resi[[#This Row],[COD Fee]]-all_resi[[#This Row],[Total Biaya Setelah Diskon]]</f>
        <v>90545</v>
      </c>
      <c r="AU469" s="2">
        <f>IF(all_resi[[#This Row],[Waktu Terima]]="","",_xlfn.DAYS(all_resi[[#This Row],[Waktu Terima]],all_resi[[#This Row],[Tanggal Pengiriman]]))</f>
        <v>11</v>
      </c>
    </row>
    <row r="470" spans="1:47" x14ac:dyDescent="0.25">
      <c r="A470" s="2" t="s">
        <v>6608</v>
      </c>
      <c r="B470" s="1">
        <v>46178</v>
      </c>
      <c r="C470" s="2" t="s">
        <v>42</v>
      </c>
      <c r="D470" s="2" t="s">
        <v>43</v>
      </c>
      <c r="E470" s="2" t="s">
        <v>44</v>
      </c>
      <c r="F470" s="2" t="s">
        <v>45</v>
      </c>
      <c r="G470" s="2" t="s">
        <v>46</v>
      </c>
      <c r="H470" s="2" t="s">
        <v>47</v>
      </c>
      <c r="I470" s="2" t="s">
        <v>2656</v>
      </c>
      <c r="J470" s="2" t="s">
        <v>12590</v>
      </c>
      <c r="K470" s="2" t="s">
        <v>177</v>
      </c>
      <c r="L470" s="2" t="s">
        <v>178</v>
      </c>
      <c r="M470" s="2" t="s">
        <v>1074</v>
      </c>
      <c r="N470" s="2" t="s">
        <v>2657</v>
      </c>
      <c r="O470">
        <v>1</v>
      </c>
      <c r="P470" s="2" t="s">
        <v>53</v>
      </c>
      <c r="Q470">
        <v>100</v>
      </c>
      <c r="R470">
        <v>0</v>
      </c>
      <c r="S470" s="2" t="s">
        <v>54</v>
      </c>
      <c r="T470" s="2" t="s">
        <v>55</v>
      </c>
      <c r="U470" s="2" t="s">
        <v>877</v>
      </c>
      <c r="V470" s="2"/>
      <c r="W470">
        <v>72000</v>
      </c>
      <c r="X470">
        <v>0</v>
      </c>
      <c r="Y470">
        <v>0</v>
      </c>
      <c r="Z470">
        <v>72000</v>
      </c>
      <c r="AB470" s="2" t="s">
        <v>57</v>
      </c>
      <c r="AC470">
        <v>28800</v>
      </c>
      <c r="AD470">
        <v>43200</v>
      </c>
      <c r="AE470">
        <v>240000</v>
      </c>
      <c r="AF470">
        <v>3600</v>
      </c>
      <c r="AG470" s="2" t="s">
        <v>7592</v>
      </c>
      <c r="AH470" s="2"/>
      <c r="AI470" s="1">
        <v>46190</v>
      </c>
      <c r="AJ470" s="2"/>
      <c r="AK470" s="2" t="s">
        <v>67</v>
      </c>
      <c r="AM470" s="2" t="s">
        <v>59</v>
      </c>
      <c r="AP470" s="2" t="s">
        <v>60</v>
      </c>
      <c r="AQ470" s="2" t="s">
        <v>41</v>
      </c>
      <c r="AR470">
        <v>168000</v>
      </c>
      <c r="AS470" s="2" t="str">
        <f>_xlfn.IFNA(IF(VLOOKUP(all_resi[[#This Row],[No. Waybill]],settle_reconcile[No. Waybill],1,0)="","Recon","Recon"),"-")</f>
        <v>-</v>
      </c>
      <c r="AT470" s="2">
        <f>all_resi[[#This Row],[Nilai COD]]-all_resi[[#This Row],[COD Fee]]-all_resi[[#This Row],[Total Biaya Setelah Diskon]]</f>
        <v>193200</v>
      </c>
      <c r="AU470" s="2">
        <f>IF(all_resi[[#This Row],[Waktu Terima]]="","",_xlfn.DAYS(all_resi[[#This Row],[Waktu Terima]],all_resi[[#This Row],[Tanggal Pengiriman]]))</f>
        <v>12</v>
      </c>
    </row>
    <row r="471" spans="1:47" x14ac:dyDescent="0.25">
      <c r="A471" s="2" t="s">
        <v>6391</v>
      </c>
      <c r="B471" s="1">
        <v>46178</v>
      </c>
      <c r="C471" s="2" t="s">
        <v>42</v>
      </c>
      <c r="D471" s="2" t="s">
        <v>43</v>
      </c>
      <c r="E471" s="2" t="s">
        <v>44</v>
      </c>
      <c r="F471" s="2" t="s">
        <v>45</v>
      </c>
      <c r="G471" s="2" t="s">
        <v>46</v>
      </c>
      <c r="H471" s="2" t="s">
        <v>80</v>
      </c>
      <c r="I471" s="2" t="s">
        <v>2001</v>
      </c>
      <c r="J471" s="2" t="s">
        <v>12568</v>
      </c>
      <c r="K471" s="2" t="s">
        <v>700</v>
      </c>
      <c r="L471" s="2" t="s">
        <v>2002</v>
      </c>
      <c r="M471" s="2" t="s">
        <v>2003</v>
      </c>
      <c r="N471" s="2" t="s">
        <v>2004</v>
      </c>
      <c r="O471">
        <v>1</v>
      </c>
      <c r="P471" s="2" t="s">
        <v>53</v>
      </c>
      <c r="Q471">
        <v>100</v>
      </c>
      <c r="R471">
        <v>0</v>
      </c>
      <c r="S471" s="2" t="s">
        <v>54</v>
      </c>
      <c r="T471" s="2" t="s">
        <v>55</v>
      </c>
      <c r="U471" s="2" t="s">
        <v>453</v>
      </c>
      <c r="V471" s="2"/>
      <c r="W471">
        <v>62000</v>
      </c>
      <c r="X471">
        <v>0</v>
      </c>
      <c r="Y471">
        <v>0</v>
      </c>
      <c r="Z471">
        <v>62000</v>
      </c>
      <c r="AB471" s="2" t="s">
        <v>57</v>
      </c>
      <c r="AC471">
        <v>24800</v>
      </c>
      <c r="AD471">
        <v>37200</v>
      </c>
      <c r="AE471">
        <v>116000</v>
      </c>
      <c r="AF471">
        <v>1740</v>
      </c>
      <c r="AG471" s="2" t="s">
        <v>11769</v>
      </c>
      <c r="AH471" s="2" t="s">
        <v>149</v>
      </c>
      <c r="AI471" s="1">
        <v>46196</v>
      </c>
      <c r="AJ471" s="2" t="s">
        <v>87</v>
      </c>
      <c r="AK471" s="2" t="s">
        <v>67</v>
      </c>
      <c r="AM471" s="2" t="s">
        <v>59</v>
      </c>
      <c r="AP471" s="2" t="s">
        <v>60</v>
      </c>
      <c r="AQ471" s="2" t="s">
        <v>41</v>
      </c>
      <c r="AR471">
        <v>54000</v>
      </c>
      <c r="AS471" s="2" t="str">
        <f>_xlfn.IFNA(IF(VLOOKUP(all_resi[[#This Row],[No. Waybill]],settle_reconcile[No. Waybill],1,0)="","Recon","Recon"),"-")</f>
        <v>-</v>
      </c>
      <c r="AT471" s="2">
        <f>all_resi[[#This Row],[Nilai COD]]-all_resi[[#This Row],[COD Fee]]-all_resi[[#This Row],[Total Biaya Setelah Diskon]]</f>
        <v>77060</v>
      </c>
      <c r="AU471" s="2">
        <f>IF(all_resi[[#This Row],[Waktu Terima]]="","",_xlfn.DAYS(all_resi[[#This Row],[Waktu Terima]],all_resi[[#This Row],[Tanggal Pengiriman]]))</f>
        <v>18</v>
      </c>
    </row>
    <row r="472" spans="1:47" x14ac:dyDescent="0.25">
      <c r="A472" s="2" t="s">
        <v>6611</v>
      </c>
      <c r="B472" s="1">
        <v>46178</v>
      </c>
      <c r="C472" s="2" t="s">
        <v>42</v>
      </c>
      <c r="D472" s="2" t="s">
        <v>43</v>
      </c>
      <c r="E472" s="2" t="s">
        <v>44</v>
      </c>
      <c r="F472" s="2" t="s">
        <v>45</v>
      </c>
      <c r="G472" s="2" t="s">
        <v>46</v>
      </c>
      <c r="H472" s="2" t="s">
        <v>47</v>
      </c>
      <c r="I472" s="2" t="s">
        <v>2663</v>
      </c>
      <c r="J472" s="2" t="s">
        <v>12665</v>
      </c>
      <c r="K472" s="2" t="s">
        <v>437</v>
      </c>
      <c r="L472" s="2" t="s">
        <v>2114</v>
      </c>
      <c r="M472" s="2" t="s">
        <v>2664</v>
      </c>
      <c r="N472" s="2" t="s">
        <v>2665</v>
      </c>
      <c r="O472">
        <v>1</v>
      </c>
      <c r="P472" s="2" t="s">
        <v>53</v>
      </c>
      <c r="Q472">
        <v>100</v>
      </c>
      <c r="R472">
        <v>0</v>
      </c>
      <c r="S472" s="2" t="s">
        <v>54</v>
      </c>
      <c r="T472" s="2" t="s">
        <v>55</v>
      </c>
      <c r="U472" s="2" t="s">
        <v>516</v>
      </c>
      <c r="V472" s="2"/>
      <c r="W472">
        <v>44000</v>
      </c>
      <c r="X472">
        <v>0</v>
      </c>
      <c r="Y472">
        <v>0</v>
      </c>
      <c r="Z472">
        <v>44000</v>
      </c>
      <c r="AB472" s="2" t="s">
        <v>57</v>
      </c>
      <c r="AC472">
        <v>17600</v>
      </c>
      <c r="AD472">
        <v>26400</v>
      </c>
      <c r="AE472">
        <v>153000</v>
      </c>
      <c r="AF472">
        <v>2295</v>
      </c>
      <c r="AG472" s="2" t="s">
        <v>2663</v>
      </c>
      <c r="AH472" s="2"/>
      <c r="AI472" s="1">
        <v>46183</v>
      </c>
      <c r="AJ472" s="2"/>
      <c r="AK472" s="2" t="s">
        <v>58</v>
      </c>
      <c r="AM472" s="2" t="s">
        <v>59</v>
      </c>
      <c r="AP472" s="2" t="s">
        <v>60</v>
      </c>
      <c r="AQ472" s="2" t="s">
        <v>41</v>
      </c>
      <c r="AR472">
        <v>109000</v>
      </c>
      <c r="AS472" s="2" t="str">
        <f>_xlfn.IFNA(IF(VLOOKUP(all_resi[[#This Row],[No. Waybill]],settle_reconcile[No. Waybill],1,0)="","Recon","Recon"),"-")</f>
        <v>Recon</v>
      </c>
      <c r="AT472" s="2">
        <f>all_resi[[#This Row],[Nilai COD]]-all_resi[[#This Row],[COD Fee]]-all_resi[[#This Row],[Total Biaya Setelah Diskon]]</f>
        <v>124305</v>
      </c>
      <c r="AU472" s="2">
        <f>IF(all_resi[[#This Row],[Waktu Terima]]="","",_xlfn.DAYS(all_resi[[#This Row],[Waktu Terima]],all_resi[[#This Row],[Tanggal Pengiriman]]))</f>
        <v>5</v>
      </c>
    </row>
    <row r="473" spans="1:47" x14ac:dyDescent="0.25">
      <c r="A473" s="2" t="s">
        <v>5952</v>
      </c>
      <c r="B473" s="1">
        <v>46178</v>
      </c>
      <c r="C473" s="2" t="s">
        <v>42</v>
      </c>
      <c r="D473" s="2" t="s">
        <v>43</v>
      </c>
      <c r="E473" s="2" t="s">
        <v>44</v>
      </c>
      <c r="F473" s="2" t="s">
        <v>45</v>
      </c>
      <c r="G473" s="2" t="s">
        <v>46</v>
      </c>
      <c r="H473" s="2" t="s">
        <v>47</v>
      </c>
      <c r="I473" s="2" t="s">
        <v>462</v>
      </c>
      <c r="J473" s="2" t="s">
        <v>12617</v>
      </c>
      <c r="K473" s="2" t="s">
        <v>388</v>
      </c>
      <c r="L473" s="2" t="s">
        <v>463</v>
      </c>
      <c r="M473" s="2" t="s">
        <v>464</v>
      </c>
      <c r="N473" s="2" t="s">
        <v>465</v>
      </c>
      <c r="O473">
        <v>1</v>
      </c>
      <c r="P473" s="2" t="s">
        <v>53</v>
      </c>
      <c r="Q473">
        <v>100</v>
      </c>
      <c r="R473">
        <v>0</v>
      </c>
      <c r="S473" s="2" t="s">
        <v>54</v>
      </c>
      <c r="T473" s="2" t="s">
        <v>55</v>
      </c>
      <c r="U473" s="2" t="s">
        <v>56</v>
      </c>
      <c r="V473" s="2"/>
      <c r="W473">
        <v>77000</v>
      </c>
      <c r="X473">
        <v>0</v>
      </c>
      <c r="Y473">
        <v>0</v>
      </c>
      <c r="Z473">
        <v>77000</v>
      </c>
      <c r="AB473" s="2" t="s">
        <v>57</v>
      </c>
      <c r="AC473">
        <v>30800</v>
      </c>
      <c r="AD473">
        <v>46200</v>
      </c>
      <c r="AE473">
        <v>204000</v>
      </c>
      <c r="AF473">
        <v>3060</v>
      </c>
      <c r="AG473" s="2" t="s">
        <v>894</v>
      </c>
      <c r="AH473" s="2" t="s">
        <v>149</v>
      </c>
      <c r="AI473" s="1">
        <v>46195</v>
      </c>
      <c r="AJ473" s="2"/>
      <c r="AK473" s="2" t="s">
        <v>67</v>
      </c>
      <c r="AM473" s="2" t="s">
        <v>59</v>
      </c>
      <c r="AP473" s="2" t="s">
        <v>60</v>
      </c>
      <c r="AQ473" s="2" t="s">
        <v>41</v>
      </c>
      <c r="AR473">
        <v>127000</v>
      </c>
      <c r="AS473" s="2" t="str">
        <f>_xlfn.IFNA(IF(VLOOKUP(all_resi[[#This Row],[No. Waybill]],settle_reconcile[No. Waybill],1,0)="","Recon","Recon"),"-")</f>
        <v>-</v>
      </c>
      <c r="AT473" s="2">
        <f>all_resi[[#This Row],[Nilai COD]]-all_resi[[#This Row],[COD Fee]]-all_resi[[#This Row],[Total Biaya Setelah Diskon]]</f>
        <v>154740</v>
      </c>
      <c r="AU473" s="2">
        <f>IF(all_resi[[#This Row],[Waktu Terima]]="","",_xlfn.DAYS(all_resi[[#This Row],[Waktu Terima]],all_resi[[#This Row],[Tanggal Pengiriman]]))</f>
        <v>17</v>
      </c>
    </row>
    <row r="474" spans="1:47" x14ac:dyDescent="0.25">
      <c r="A474" s="2" t="s">
        <v>5956</v>
      </c>
      <c r="B474" s="1">
        <v>46178</v>
      </c>
      <c r="C474" s="2" t="s">
        <v>42</v>
      </c>
      <c r="D474" s="2" t="s">
        <v>43</v>
      </c>
      <c r="E474" s="2" t="s">
        <v>44</v>
      </c>
      <c r="F474" s="2" t="s">
        <v>45</v>
      </c>
      <c r="G474" s="2" t="s">
        <v>46</v>
      </c>
      <c r="H474" s="2" t="s">
        <v>47</v>
      </c>
      <c r="I474" s="2" t="s">
        <v>479</v>
      </c>
      <c r="J474" s="2" t="s">
        <v>12613</v>
      </c>
      <c r="K474" s="2" t="s">
        <v>156</v>
      </c>
      <c r="L474" s="2" t="s">
        <v>480</v>
      </c>
      <c r="M474" s="2" t="s">
        <v>481</v>
      </c>
      <c r="N474" s="2" t="s">
        <v>482</v>
      </c>
      <c r="O474">
        <v>1</v>
      </c>
      <c r="P474" s="2" t="s">
        <v>53</v>
      </c>
      <c r="Q474">
        <v>100</v>
      </c>
      <c r="R474">
        <v>0</v>
      </c>
      <c r="S474" s="2" t="s">
        <v>54</v>
      </c>
      <c r="T474" s="2" t="s">
        <v>55</v>
      </c>
      <c r="U474" s="2" t="s">
        <v>386</v>
      </c>
      <c r="V474" s="2"/>
      <c r="W474">
        <v>74000</v>
      </c>
      <c r="X474">
        <v>0</v>
      </c>
      <c r="Y474">
        <v>0</v>
      </c>
      <c r="Z474">
        <v>74000</v>
      </c>
      <c r="AB474" s="2" t="s">
        <v>57</v>
      </c>
      <c r="AC474">
        <v>29600</v>
      </c>
      <c r="AD474">
        <v>44400</v>
      </c>
      <c r="AE474">
        <v>232000</v>
      </c>
      <c r="AF474">
        <v>3480</v>
      </c>
      <c r="AG474" s="2" t="s">
        <v>479</v>
      </c>
      <c r="AH474" s="2"/>
      <c r="AI474" s="1">
        <v>46183</v>
      </c>
      <c r="AJ474" s="2"/>
      <c r="AK474" s="2" t="s">
        <v>58</v>
      </c>
      <c r="AM474" s="2" t="s">
        <v>59</v>
      </c>
      <c r="AP474" s="2" t="s">
        <v>60</v>
      </c>
      <c r="AQ474" s="2" t="s">
        <v>41</v>
      </c>
      <c r="AR474">
        <v>158000</v>
      </c>
      <c r="AS474" s="2" t="str">
        <f>_xlfn.IFNA(IF(VLOOKUP(all_resi[[#This Row],[No. Waybill]],settle_reconcile[No. Waybill],1,0)="","Recon","Recon"),"-")</f>
        <v>Recon</v>
      </c>
      <c r="AT474" s="2">
        <f>all_resi[[#This Row],[Nilai COD]]-all_resi[[#This Row],[COD Fee]]-all_resi[[#This Row],[Total Biaya Setelah Diskon]]</f>
        <v>184120</v>
      </c>
      <c r="AU474" s="2">
        <f>IF(all_resi[[#This Row],[Waktu Terima]]="","",_xlfn.DAYS(all_resi[[#This Row],[Waktu Terima]],all_resi[[#This Row],[Tanggal Pengiriman]]))</f>
        <v>5</v>
      </c>
    </row>
    <row r="475" spans="1:47" x14ac:dyDescent="0.25">
      <c r="A475" s="2" t="s">
        <v>6092</v>
      </c>
      <c r="B475" s="1">
        <v>46178</v>
      </c>
      <c r="C475" s="2" t="s">
        <v>42</v>
      </c>
      <c r="D475" s="2" t="s">
        <v>43</v>
      </c>
      <c r="E475" s="2" t="s">
        <v>44</v>
      </c>
      <c r="F475" s="2" t="s">
        <v>45</v>
      </c>
      <c r="G475" s="2" t="s">
        <v>46</v>
      </c>
      <c r="H475" s="2" t="s">
        <v>80</v>
      </c>
      <c r="I475" s="2" t="s">
        <v>1001</v>
      </c>
      <c r="J475" s="2" t="s">
        <v>12591</v>
      </c>
      <c r="K475" s="2" t="s">
        <v>137</v>
      </c>
      <c r="L475" s="2" t="s">
        <v>1002</v>
      </c>
      <c r="M475" s="2" t="s">
        <v>1003</v>
      </c>
      <c r="N475" s="2" t="s">
        <v>1004</v>
      </c>
      <c r="O475">
        <v>1</v>
      </c>
      <c r="P475" s="2" t="s">
        <v>53</v>
      </c>
      <c r="Q475">
        <v>100</v>
      </c>
      <c r="R475">
        <v>0</v>
      </c>
      <c r="S475" s="2" t="s">
        <v>54</v>
      </c>
      <c r="T475" s="2" t="s">
        <v>55</v>
      </c>
      <c r="U475" s="2" t="s">
        <v>86</v>
      </c>
      <c r="V475" s="2"/>
      <c r="W475">
        <v>25000</v>
      </c>
      <c r="X475">
        <v>0</v>
      </c>
      <c r="Y475">
        <v>0</v>
      </c>
      <c r="Z475">
        <v>25000</v>
      </c>
      <c r="AB475" s="2" t="s">
        <v>57</v>
      </c>
      <c r="AC475">
        <v>16000</v>
      </c>
      <c r="AD475">
        <v>9000</v>
      </c>
      <c r="AE475">
        <v>84000</v>
      </c>
      <c r="AF475">
        <v>1260</v>
      </c>
      <c r="AG475" s="2" t="s">
        <v>1001</v>
      </c>
      <c r="AH475" s="2"/>
      <c r="AI475" s="1">
        <v>46180</v>
      </c>
      <c r="AJ475" s="2" t="s">
        <v>87</v>
      </c>
      <c r="AK475" s="2" t="s">
        <v>58</v>
      </c>
      <c r="AM475" s="2" t="s">
        <v>59</v>
      </c>
      <c r="AP475" s="2" t="s">
        <v>60</v>
      </c>
      <c r="AQ475" s="2" t="s">
        <v>41</v>
      </c>
      <c r="AR475">
        <v>59000</v>
      </c>
      <c r="AS475" s="2" t="str">
        <f>_xlfn.IFNA(IF(VLOOKUP(all_resi[[#This Row],[No. Waybill]],settle_reconcile[No. Waybill],1,0)="","Recon","Recon"),"-")</f>
        <v>Recon</v>
      </c>
      <c r="AT475" s="2">
        <f>all_resi[[#This Row],[Nilai COD]]-all_resi[[#This Row],[COD Fee]]-all_resi[[#This Row],[Total Biaya Setelah Diskon]]</f>
        <v>73740</v>
      </c>
      <c r="AU475" s="2">
        <f>IF(all_resi[[#This Row],[Waktu Terima]]="","",_xlfn.DAYS(all_resi[[#This Row],[Waktu Terima]],all_resi[[#This Row],[Tanggal Pengiriman]]))</f>
        <v>2</v>
      </c>
    </row>
    <row r="476" spans="1:47" x14ac:dyDescent="0.25">
      <c r="A476" s="2" t="s">
        <v>6103</v>
      </c>
      <c r="B476" s="1">
        <v>46178</v>
      </c>
      <c r="C476" s="2" t="s">
        <v>42</v>
      </c>
      <c r="D476" s="2" t="s">
        <v>43</v>
      </c>
      <c r="E476" s="2" t="s">
        <v>44</v>
      </c>
      <c r="F476" s="2" t="s">
        <v>45</v>
      </c>
      <c r="G476" s="2" t="s">
        <v>46</v>
      </c>
      <c r="H476" s="2" t="s">
        <v>47</v>
      </c>
      <c r="I476" s="2" t="s">
        <v>1040</v>
      </c>
      <c r="J476" s="2" t="s">
        <v>12653</v>
      </c>
      <c r="K476" s="2" t="s">
        <v>209</v>
      </c>
      <c r="L476" s="2" t="s">
        <v>1041</v>
      </c>
      <c r="M476" s="2" t="s">
        <v>1042</v>
      </c>
      <c r="N476" s="2" t="s">
        <v>1043</v>
      </c>
      <c r="O476">
        <v>1</v>
      </c>
      <c r="P476" s="2" t="s">
        <v>53</v>
      </c>
      <c r="Q476">
        <v>100</v>
      </c>
      <c r="R476">
        <v>0</v>
      </c>
      <c r="S476" s="2" t="s">
        <v>54</v>
      </c>
      <c r="T476" s="2" t="s">
        <v>55</v>
      </c>
      <c r="U476" s="2" t="s">
        <v>97</v>
      </c>
      <c r="V476" s="2"/>
      <c r="W476">
        <v>56000</v>
      </c>
      <c r="X476">
        <v>0</v>
      </c>
      <c r="Y476">
        <v>0</v>
      </c>
      <c r="Z476">
        <v>56000</v>
      </c>
      <c r="AB476" s="2" t="s">
        <v>57</v>
      </c>
      <c r="AC476">
        <v>22400</v>
      </c>
      <c r="AD476">
        <v>33600</v>
      </c>
      <c r="AE476">
        <v>140000</v>
      </c>
      <c r="AF476">
        <v>2100</v>
      </c>
      <c r="AG476" s="2" t="s">
        <v>517</v>
      </c>
      <c r="AH476" s="2" t="s">
        <v>149</v>
      </c>
      <c r="AI476" s="1">
        <v>46195</v>
      </c>
      <c r="AJ476" s="2"/>
      <c r="AK476" s="2" t="s">
        <v>67</v>
      </c>
      <c r="AM476" s="2" t="s">
        <v>59</v>
      </c>
      <c r="AP476" s="2" t="s">
        <v>60</v>
      </c>
      <c r="AQ476" s="2" t="s">
        <v>41</v>
      </c>
      <c r="AR476">
        <v>84000</v>
      </c>
      <c r="AS476" s="2" t="str">
        <f>_xlfn.IFNA(IF(VLOOKUP(all_resi[[#This Row],[No. Waybill]],settle_reconcile[No. Waybill],1,0)="","Recon","Recon"),"-")</f>
        <v>-</v>
      </c>
      <c r="AT476" s="2">
        <f>all_resi[[#This Row],[Nilai COD]]-all_resi[[#This Row],[COD Fee]]-all_resi[[#This Row],[Total Biaya Setelah Diskon]]</f>
        <v>104300</v>
      </c>
      <c r="AU476" s="2">
        <f>IF(all_resi[[#This Row],[Waktu Terima]]="","",_xlfn.DAYS(all_resi[[#This Row],[Waktu Terima]],all_resi[[#This Row],[Tanggal Pengiriman]]))</f>
        <v>17</v>
      </c>
    </row>
    <row r="477" spans="1:47" x14ac:dyDescent="0.25">
      <c r="A477" s="2" t="s">
        <v>5947</v>
      </c>
      <c r="B477" s="1">
        <v>46178</v>
      </c>
      <c r="C477" s="2" t="s">
        <v>42</v>
      </c>
      <c r="D477" s="2" t="s">
        <v>43</v>
      </c>
      <c r="E477" s="2" t="s">
        <v>44</v>
      </c>
      <c r="F477" s="2" t="s">
        <v>45</v>
      </c>
      <c r="G477" s="2" t="s">
        <v>46</v>
      </c>
      <c r="H477" s="2" t="s">
        <v>47</v>
      </c>
      <c r="I477" s="2" t="s">
        <v>442</v>
      </c>
      <c r="J477" s="2" t="s">
        <v>12576</v>
      </c>
      <c r="K477" s="2" t="s">
        <v>171</v>
      </c>
      <c r="L477" s="2" t="s">
        <v>401</v>
      </c>
      <c r="M477" s="2" t="s">
        <v>443</v>
      </c>
      <c r="N477" s="2" t="s">
        <v>444</v>
      </c>
      <c r="O477">
        <v>1</v>
      </c>
      <c r="P477" s="2" t="s">
        <v>53</v>
      </c>
      <c r="Q477">
        <v>100</v>
      </c>
      <c r="R477">
        <v>0</v>
      </c>
      <c r="S477" s="2" t="s">
        <v>54</v>
      </c>
      <c r="T477" s="2" t="s">
        <v>55</v>
      </c>
      <c r="U477" s="2" t="s">
        <v>235</v>
      </c>
      <c r="V477" s="2"/>
      <c r="W477">
        <v>30000</v>
      </c>
      <c r="X477">
        <v>0</v>
      </c>
      <c r="Y477">
        <v>0</v>
      </c>
      <c r="Z477">
        <v>30000</v>
      </c>
      <c r="AB477" s="2" t="s">
        <v>57</v>
      </c>
      <c r="AC477">
        <v>12000</v>
      </c>
      <c r="AD477">
        <v>18000</v>
      </c>
      <c r="AE477">
        <v>111000</v>
      </c>
      <c r="AF477">
        <v>1665</v>
      </c>
      <c r="AG477" s="2" t="s">
        <v>442</v>
      </c>
      <c r="AH477" s="2"/>
      <c r="AI477" s="1">
        <v>46182</v>
      </c>
      <c r="AJ477" s="2"/>
      <c r="AK477" s="2" t="s">
        <v>58</v>
      </c>
      <c r="AM477" s="2" t="s">
        <v>59</v>
      </c>
      <c r="AP477" s="2" t="s">
        <v>60</v>
      </c>
      <c r="AQ477" s="2" t="s">
        <v>41</v>
      </c>
      <c r="AR477">
        <v>81000</v>
      </c>
      <c r="AS477" s="2" t="str">
        <f>_xlfn.IFNA(IF(VLOOKUP(all_resi[[#This Row],[No. Waybill]],settle_reconcile[No. Waybill],1,0)="","Recon","Recon"),"-")</f>
        <v>Recon</v>
      </c>
      <c r="AT477" s="2">
        <f>all_resi[[#This Row],[Nilai COD]]-all_resi[[#This Row],[COD Fee]]-all_resi[[#This Row],[Total Biaya Setelah Diskon]]</f>
        <v>91335</v>
      </c>
      <c r="AU477" s="2">
        <f>IF(all_resi[[#This Row],[Waktu Terima]]="","",_xlfn.DAYS(all_resi[[#This Row],[Waktu Terima]],all_resi[[#This Row],[Tanggal Pengiriman]]))</f>
        <v>4</v>
      </c>
    </row>
    <row r="478" spans="1:47" x14ac:dyDescent="0.25">
      <c r="A478" s="2" t="s">
        <v>5977</v>
      </c>
      <c r="B478" s="1">
        <v>46178</v>
      </c>
      <c r="C478" s="2" t="s">
        <v>42</v>
      </c>
      <c r="D478" s="2" t="s">
        <v>43</v>
      </c>
      <c r="E478" s="2" t="s">
        <v>44</v>
      </c>
      <c r="F478" s="2" t="s">
        <v>45</v>
      </c>
      <c r="G478" s="2" t="s">
        <v>46</v>
      </c>
      <c r="H478" s="2" t="s">
        <v>47</v>
      </c>
      <c r="I478" s="2" t="s">
        <v>568</v>
      </c>
      <c r="J478" s="2" t="s">
        <v>12597</v>
      </c>
      <c r="K478" s="2" t="s">
        <v>100</v>
      </c>
      <c r="L478" s="2" t="s">
        <v>569</v>
      </c>
      <c r="M478" s="2" t="s">
        <v>570</v>
      </c>
      <c r="N478" s="2" t="s">
        <v>571</v>
      </c>
      <c r="O478">
        <v>1</v>
      </c>
      <c r="P478" s="2" t="s">
        <v>53</v>
      </c>
      <c r="Q478">
        <v>100</v>
      </c>
      <c r="R478">
        <v>0</v>
      </c>
      <c r="S478" s="2" t="s">
        <v>54</v>
      </c>
      <c r="T478" s="2" t="s">
        <v>55</v>
      </c>
      <c r="U478" s="2" t="s">
        <v>534</v>
      </c>
      <c r="V478" s="2"/>
      <c r="W478">
        <v>23000</v>
      </c>
      <c r="X478">
        <v>0</v>
      </c>
      <c r="Y478">
        <v>0</v>
      </c>
      <c r="Z478">
        <v>23000</v>
      </c>
      <c r="AB478" s="2" t="s">
        <v>57</v>
      </c>
      <c r="AC478">
        <v>17000</v>
      </c>
      <c r="AD478">
        <v>6000</v>
      </c>
      <c r="AE478">
        <v>79000</v>
      </c>
      <c r="AF478">
        <v>1185</v>
      </c>
      <c r="AG478" s="2" t="s">
        <v>43</v>
      </c>
      <c r="AH478" s="2"/>
      <c r="AI478" s="1">
        <v>46211</v>
      </c>
      <c r="AJ478" s="2"/>
      <c r="AK478" s="2" t="s">
        <v>67</v>
      </c>
      <c r="AM478" s="2" t="s">
        <v>59</v>
      </c>
      <c r="AP478" s="2" t="s">
        <v>60</v>
      </c>
      <c r="AQ478" s="2" t="s">
        <v>41</v>
      </c>
      <c r="AR478">
        <v>56000</v>
      </c>
      <c r="AS478" s="2" t="str">
        <f>_xlfn.IFNA(IF(VLOOKUP(all_resi[[#This Row],[No. Waybill]],settle_reconcile[No. Waybill],1,0)="","Recon","Recon"),"-")</f>
        <v>-</v>
      </c>
      <c r="AT478" s="2">
        <f>all_resi[[#This Row],[Nilai COD]]-all_resi[[#This Row],[COD Fee]]-all_resi[[#This Row],[Total Biaya Setelah Diskon]]</f>
        <v>71815</v>
      </c>
      <c r="AU478" s="2">
        <f>IF(all_resi[[#This Row],[Waktu Terima]]="","",_xlfn.DAYS(all_resi[[#This Row],[Waktu Terima]],all_resi[[#This Row],[Tanggal Pengiriman]]))</f>
        <v>33</v>
      </c>
    </row>
    <row r="479" spans="1:47" x14ac:dyDescent="0.25">
      <c r="A479" s="2" t="s">
        <v>5987</v>
      </c>
      <c r="B479" s="1">
        <v>46178</v>
      </c>
      <c r="C479" s="2" t="s">
        <v>42</v>
      </c>
      <c r="D479" s="2" t="s">
        <v>43</v>
      </c>
      <c r="E479" s="2" t="s">
        <v>44</v>
      </c>
      <c r="F479" s="2" t="s">
        <v>45</v>
      </c>
      <c r="G479" s="2" t="s">
        <v>46</v>
      </c>
      <c r="H479" s="2" t="s">
        <v>47</v>
      </c>
      <c r="I479" s="2" t="s">
        <v>616</v>
      </c>
      <c r="J479" s="2" t="s">
        <v>12608</v>
      </c>
      <c r="K479" s="2" t="s">
        <v>116</v>
      </c>
      <c r="L479" s="2" t="s">
        <v>617</v>
      </c>
      <c r="M479" s="2" t="s">
        <v>618</v>
      </c>
      <c r="N479" s="2" t="s">
        <v>619</v>
      </c>
      <c r="O479">
        <v>1</v>
      </c>
      <c r="P479" s="2" t="s">
        <v>53</v>
      </c>
      <c r="Q479">
        <v>100</v>
      </c>
      <c r="R479">
        <v>0</v>
      </c>
      <c r="S479" s="2" t="s">
        <v>54</v>
      </c>
      <c r="T479" s="2" t="s">
        <v>55</v>
      </c>
      <c r="U479" s="2" t="s">
        <v>104</v>
      </c>
      <c r="V479" s="2"/>
      <c r="W479">
        <v>15000</v>
      </c>
      <c r="X479">
        <v>0</v>
      </c>
      <c r="Y479">
        <v>0</v>
      </c>
      <c r="Z479">
        <v>15000</v>
      </c>
      <c r="AB479" s="2" t="s">
        <v>57</v>
      </c>
      <c r="AC479">
        <v>9000</v>
      </c>
      <c r="AD479">
        <v>6000</v>
      </c>
      <c r="AE479">
        <v>67500</v>
      </c>
      <c r="AF479">
        <v>1012.5</v>
      </c>
      <c r="AG479" s="2" t="s">
        <v>616</v>
      </c>
      <c r="AH479" s="2"/>
      <c r="AI479" s="1">
        <v>46180</v>
      </c>
      <c r="AJ479" s="2"/>
      <c r="AK479" s="2" t="s">
        <v>58</v>
      </c>
      <c r="AM479" s="2" t="s">
        <v>59</v>
      </c>
      <c r="AP479" s="2" t="s">
        <v>60</v>
      </c>
      <c r="AQ479" s="2" t="s">
        <v>41</v>
      </c>
      <c r="AR479">
        <v>52500</v>
      </c>
      <c r="AS479" s="2" t="str">
        <f>_xlfn.IFNA(IF(VLOOKUP(all_resi[[#This Row],[No. Waybill]],settle_reconcile[No. Waybill],1,0)="","Recon","Recon"),"-")</f>
        <v>Recon</v>
      </c>
      <c r="AT479" s="2">
        <f>all_resi[[#This Row],[Nilai COD]]-all_resi[[#This Row],[COD Fee]]-all_resi[[#This Row],[Total Biaya Setelah Diskon]]</f>
        <v>60487.5</v>
      </c>
      <c r="AU479" s="2">
        <f>IF(all_resi[[#This Row],[Waktu Terima]]="","",_xlfn.DAYS(all_resi[[#This Row],[Waktu Terima]],all_resi[[#This Row],[Tanggal Pengiriman]]))</f>
        <v>2</v>
      </c>
    </row>
    <row r="480" spans="1:47" x14ac:dyDescent="0.25">
      <c r="A480" s="2" t="s">
        <v>6177</v>
      </c>
      <c r="B480" s="1">
        <v>46178</v>
      </c>
      <c r="C480" s="2" t="s">
        <v>42</v>
      </c>
      <c r="D480" s="2" t="s">
        <v>43</v>
      </c>
      <c r="E480" s="2" t="s">
        <v>44</v>
      </c>
      <c r="F480" s="2" t="s">
        <v>45</v>
      </c>
      <c r="G480" s="2" t="s">
        <v>46</v>
      </c>
      <c r="H480" s="2" t="s">
        <v>47</v>
      </c>
      <c r="I480" s="2" t="s">
        <v>1294</v>
      </c>
      <c r="J480" s="2" t="s">
        <v>12640</v>
      </c>
      <c r="K480" s="2" t="s">
        <v>143</v>
      </c>
      <c r="L480" s="2" t="s">
        <v>1295</v>
      </c>
      <c r="M480" s="2" t="s">
        <v>1296</v>
      </c>
      <c r="N480" s="2" t="s">
        <v>1297</v>
      </c>
      <c r="O480">
        <v>1</v>
      </c>
      <c r="P480" s="2" t="s">
        <v>53</v>
      </c>
      <c r="Q480">
        <v>100</v>
      </c>
      <c r="R480">
        <v>0</v>
      </c>
      <c r="S480" s="2" t="s">
        <v>54</v>
      </c>
      <c r="T480" s="2" t="s">
        <v>55</v>
      </c>
      <c r="U480" s="2" t="s">
        <v>764</v>
      </c>
      <c r="V480" s="2"/>
      <c r="W480">
        <v>25000</v>
      </c>
      <c r="X480">
        <v>0</v>
      </c>
      <c r="Y480">
        <v>0</v>
      </c>
      <c r="Z480">
        <v>25000</v>
      </c>
      <c r="AB480" s="2" t="s">
        <v>57</v>
      </c>
      <c r="AC480">
        <v>18000</v>
      </c>
      <c r="AD480">
        <v>7000</v>
      </c>
      <c r="AE480">
        <v>64000</v>
      </c>
      <c r="AF480">
        <v>960</v>
      </c>
      <c r="AG480" s="2" t="s">
        <v>1294</v>
      </c>
      <c r="AH480" s="2"/>
      <c r="AI480" s="1">
        <v>46180</v>
      </c>
      <c r="AJ480" s="2"/>
      <c r="AK480" s="2" t="s">
        <v>58</v>
      </c>
      <c r="AM480" s="2" t="s">
        <v>59</v>
      </c>
      <c r="AP480" s="2" t="s">
        <v>60</v>
      </c>
      <c r="AQ480" s="2" t="s">
        <v>41</v>
      </c>
      <c r="AR480">
        <v>39000</v>
      </c>
      <c r="AS480" s="2" t="str">
        <f>_xlfn.IFNA(IF(VLOOKUP(all_resi[[#This Row],[No. Waybill]],settle_reconcile[No. Waybill],1,0)="","Recon","Recon"),"-")</f>
        <v>Recon</v>
      </c>
      <c r="AT480" s="2">
        <f>all_resi[[#This Row],[Nilai COD]]-all_resi[[#This Row],[COD Fee]]-all_resi[[#This Row],[Total Biaya Setelah Diskon]]</f>
        <v>56040</v>
      </c>
      <c r="AU480" s="2">
        <f>IF(all_resi[[#This Row],[Waktu Terima]]="","",_xlfn.DAYS(all_resi[[#This Row],[Waktu Terima]],all_resi[[#This Row],[Tanggal Pengiriman]]))</f>
        <v>2</v>
      </c>
    </row>
    <row r="481" spans="1:47" x14ac:dyDescent="0.25">
      <c r="A481" s="2" t="s">
        <v>5958</v>
      </c>
      <c r="B481" s="1">
        <v>46178</v>
      </c>
      <c r="C481" s="2" t="s">
        <v>42</v>
      </c>
      <c r="D481" s="2" t="s">
        <v>43</v>
      </c>
      <c r="E481" s="2" t="s">
        <v>44</v>
      </c>
      <c r="F481" s="2" t="s">
        <v>45</v>
      </c>
      <c r="G481" s="2" t="s">
        <v>46</v>
      </c>
      <c r="H481" s="2" t="s">
        <v>47</v>
      </c>
      <c r="I481" s="2" t="s">
        <v>486</v>
      </c>
      <c r="J481" s="2" t="s">
        <v>12620</v>
      </c>
      <c r="K481" s="2" t="s">
        <v>156</v>
      </c>
      <c r="L481" s="2" t="s">
        <v>487</v>
      </c>
      <c r="M481" s="2" t="s">
        <v>488</v>
      </c>
      <c r="N481" s="2" t="s">
        <v>489</v>
      </c>
      <c r="O481">
        <v>1</v>
      </c>
      <c r="P481" s="2" t="s">
        <v>53</v>
      </c>
      <c r="Q481">
        <v>100</v>
      </c>
      <c r="R481">
        <v>0</v>
      </c>
      <c r="S481" s="2" t="s">
        <v>54</v>
      </c>
      <c r="T481" s="2" t="s">
        <v>55</v>
      </c>
      <c r="U481" s="2" t="s">
        <v>386</v>
      </c>
      <c r="V481" s="2"/>
      <c r="W481">
        <v>81000</v>
      </c>
      <c r="X481">
        <v>0</v>
      </c>
      <c r="Y481">
        <v>0</v>
      </c>
      <c r="Z481">
        <v>81000</v>
      </c>
      <c r="AB481" s="2" t="s">
        <v>57</v>
      </c>
      <c r="AC481">
        <v>32400</v>
      </c>
      <c r="AD481">
        <v>48600</v>
      </c>
      <c r="AE481">
        <v>233000</v>
      </c>
      <c r="AF481">
        <v>3495</v>
      </c>
      <c r="AG481" s="2" t="s">
        <v>486</v>
      </c>
      <c r="AH481" s="2"/>
      <c r="AI481" s="1">
        <v>46184</v>
      </c>
      <c r="AJ481" s="2"/>
      <c r="AK481" s="2" t="s">
        <v>58</v>
      </c>
      <c r="AM481" s="2" t="s">
        <v>59</v>
      </c>
      <c r="AP481" s="2" t="s">
        <v>60</v>
      </c>
      <c r="AQ481" s="2" t="s">
        <v>41</v>
      </c>
      <c r="AR481">
        <v>152000</v>
      </c>
      <c r="AS481" s="2" t="str">
        <f>_xlfn.IFNA(IF(VLOOKUP(all_resi[[#This Row],[No. Waybill]],settle_reconcile[No. Waybill],1,0)="","Recon","Recon"),"-")</f>
        <v>Recon</v>
      </c>
      <c r="AT481" s="2">
        <f>all_resi[[#This Row],[Nilai COD]]-all_resi[[#This Row],[COD Fee]]-all_resi[[#This Row],[Total Biaya Setelah Diskon]]</f>
        <v>180905</v>
      </c>
      <c r="AU481" s="2">
        <f>IF(all_resi[[#This Row],[Waktu Terima]]="","",_xlfn.DAYS(all_resi[[#This Row],[Waktu Terima]],all_resi[[#This Row],[Tanggal Pengiriman]]))</f>
        <v>6</v>
      </c>
    </row>
    <row r="482" spans="1:47" x14ac:dyDescent="0.25">
      <c r="A482" s="2" t="s">
        <v>5960</v>
      </c>
      <c r="B482" s="1">
        <v>46178</v>
      </c>
      <c r="C482" s="2" t="s">
        <v>42</v>
      </c>
      <c r="D482" s="2" t="s">
        <v>43</v>
      </c>
      <c r="E482" s="2" t="s">
        <v>44</v>
      </c>
      <c r="F482" s="2" t="s">
        <v>45</v>
      </c>
      <c r="G482" s="2" t="s">
        <v>46</v>
      </c>
      <c r="H482" s="2" t="s">
        <v>47</v>
      </c>
      <c r="I482" s="2" t="s">
        <v>494</v>
      </c>
      <c r="J482" s="2" t="s">
        <v>12605</v>
      </c>
      <c r="K482" s="2" t="s">
        <v>388</v>
      </c>
      <c r="L482" s="2" t="s">
        <v>389</v>
      </c>
      <c r="M482" s="2" t="s">
        <v>495</v>
      </c>
      <c r="N482" s="2" t="s">
        <v>496</v>
      </c>
      <c r="O482">
        <v>1</v>
      </c>
      <c r="P482" s="2" t="s">
        <v>53</v>
      </c>
      <c r="Q482">
        <v>100</v>
      </c>
      <c r="R482">
        <v>0</v>
      </c>
      <c r="S482" s="2" t="s">
        <v>54</v>
      </c>
      <c r="T482" s="2" t="s">
        <v>55</v>
      </c>
      <c r="U482" s="2" t="s">
        <v>497</v>
      </c>
      <c r="V482" s="2"/>
      <c r="W482">
        <v>85000</v>
      </c>
      <c r="X482">
        <v>0</v>
      </c>
      <c r="Y482">
        <v>0</v>
      </c>
      <c r="Z482">
        <v>85000</v>
      </c>
      <c r="AB482" s="2" t="s">
        <v>57</v>
      </c>
      <c r="AC482">
        <v>34000</v>
      </c>
      <c r="AD482">
        <v>51000</v>
      </c>
      <c r="AE482">
        <v>267000</v>
      </c>
      <c r="AF482">
        <v>4005</v>
      </c>
      <c r="AG482" s="2" t="s">
        <v>7592</v>
      </c>
      <c r="AH482" s="2" t="s">
        <v>149</v>
      </c>
      <c r="AI482" s="1">
        <v>46195</v>
      </c>
      <c r="AJ482" s="2"/>
      <c r="AK482" s="2" t="s">
        <v>67</v>
      </c>
      <c r="AM482" s="2" t="s">
        <v>59</v>
      </c>
      <c r="AP482" s="2" t="s">
        <v>60</v>
      </c>
      <c r="AQ482" s="2" t="s">
        <v>41</v>
      </c>
      <c r="AR482">
        <v>182000</v>
      </c>
      <c r="AS482" s="2" t="str">
        <f>_xlfn.IFNA(IF(VLOOKUP(all_resi[[#This Row],[No. Waybill]],settle_reconcile[No. Waybill],1,0)="","Recon","Recon"),"-")</f>
        <v>-</v>
      </c>
      <c r="AT482" s="2">
        <f>all_resi[[#This Row],[Nilai COD]]-all_resi[[#This Row],[COD Fee]]-all_resi[[#This Row],[Total Biaya Setelah Diskon]]</f>
        <v>211995</v>
      </c>
      <c r="AU482" s="2">
        <f>IF(all_resi[[#This Row],[Waktu Terima]]="","",_xlfn.DAYS(all_resi[[#This Row],[Waktu Terima]],all_resi[[#This Row],[Tanggal Pengiriman]]))</f>
        <v>17</v>
      </c>
    </row>
    <row r="483" spans="1:47" x14ac:dyDescent="0.25">
      <c r="A483" s="2" t="s">
        <v>5870</v>
      </c>
      <c r="B483" s="1">
        <v>46178</v>
      </c>
      <c r="C483" s="2" t="s">
        <v>42</v>
      </c>
      <c r="D483" s="2" t="s">
        <v>43</v>
      </c>
      <c r="E483" s="2" t="s">
        <v>44</v>
      </c>
      <c r="F483" s="2" t="s">
        <v>45</v>
      </c>
      <c r="G483" s="2" t="s">
        <v>46</v>
      </c>
      <c r="H483" s="2" t="s">
        <v>80</v>
      </c>
      <c r="I483" s="2" t="s">
        <v>81</v>
      </c>
      <c r="J483" s="2" t="s">
        <v>12553</v>
      </c>
      <c r="K483" s="2" t="s">
        <v>82</v>
      </c>
      <c r="L483" s="2" t="s">
        <v>83</v>
      </c>
      <c r="M483" s="2" t="s">
        <v>84</v>
      </c>
      <c r="N483" s="2" t="s">
        <v>85</v>
      </c>
      <c r="O483">
        <v>1</v>
      </c>
      <c r="P483" s="2" t="s">
        <v>53</v>
      </c>
      <c r="Q483">
        <v>100</v>
      </c>
      <c r="R483">
        <v>0</v>
      </c>
      <c r="S483" s="2" t="s">
        <v>54</v>
      </c>
      <c r="T483" s="2" t="s">
        <v>55</v>
      </c>
      <c r="U483" s="2" t="s">
        <v>86</v>
      </c>
      <c r="V483" s="2"/>
      <c r="W483">
        <v>47000</v>
      </c>
      <c r="X483">
        <v>0</v>
      </c>
      <c r="Y483">
        <v>0</v>
      </c>
      <c r="Z483">
        <v>47000</v>
      </c>
      <c r="AB483" s="2" t="s">
        <v>57</v>
      </c>
      <c r="AC483">
        <v>18800</v>
      </c>
      <c r="AD483">
        <v>28200</v>
      </c>
      <c r="AE483">
        <v>114000</v>
      </c>
      <c r="AF483">
        <v>1710</v>
      </c>
      <c r="AG483" s="2" t="s">
        <v>353</v>
      </c>
      <c r="AH483" s="2" t="s">
        <v>149</v>
      </c>
      <c r="AI483" s="1">
        <v>46189</v>
      </c>
      <c r="AJ483" s="2" t="s">
        <v>87</v>
      </c>
      <c r="AK483" s="2" t="s">
        <v>67</v>
      </c>
      <c r="AM483" s="2" t="s">
        <v>59</v>
      </c>
      <c r="AP483" s="2" t="s">
        <v>60</v>
      </c>
      <c r="AQ483" s="2" t="s">
        <v>41</v>
      </c>
      <c r="AR483">
        <v>67000</v>
      </c>
      <c r="AS483" s="2" t="str">
        <f>_xlfn.IFNA(IF(VLOOKUP(all_resi[[#This Row],[No. Waybill]],settle_reconcile[No. Waybill],1,0)="","Recon","Recon"),"-")</f>
        <v>-</v>
      </c>
      <c r="AT483" s="2">
        <f>all_resi[[#This Row],[Nilai COD]]-all_resi[[#This Row],[COD Fee]]-all_resi[[#This Row],[Total Biaya Setelah Diskon]]</f>
        <v>84090</v>
      </c>
      <c r="AU483" s="2">
        <f>IF(all_resi[[#This Row],[Waktu Terima]]="","",_xlfn.DAYS(all_resi[[#This Row],[Waktu Terima]],all_resi[[#This Row],[Tanggal Pengiriman]]))</f>
        <v>11</v>
      </c>
    </row>
    <row r="484" spans="1:47" x14ac:dyDescent="0.25">
      <c r="A484" s="2" t="s">
        <v>5916</v>
      </c>
      <c r="B484" s="1">
        <v>46178</v>
      </c>
      <c r="C484" s="2" t="s">
        <v>42</v>
      </c>
      <c r="D484" s="2" t="s">
        <v>43</v>
      </c>
      <c r="E484" s="2" t="s">
        <v>44</v>
      </c>
      <c r="F484" s="2" t="s">
        <v>45</v>
      </c>
      <c r="G484" s="2" t="s">
        <v>46</v>
      </c>
      <c r="H484" s="2" t="s">
        <v>47</v>
      </c>
      <c r="I484" s="2" t="s">
        <v>309</v>
      </c>
      <c r="J484" s="2" t="s">
        <v>12575</v>
      </c>
      <c r="K484" s="2" t="s">
        <v>75</v>
      </c>
      <c r="L484" s="2" t="s">
        <v>310</v>
      </c>
      <c r="M484" s="2" t="s">
        <v>311</v>
      </c>
      <c r="N484" s="2" t="s">
        <v>312</v>
      </c>
      <c r="O484">
        <v>1</v>
      </c>
      <c r="P484" s="2" t="s">
        <v>53</v>
      </c>
      <c r="Q484">
        <v>100</v>
      </c>
      <c r="R484">
        <v>0</v>
      </c>
      <c r="S484" s="2" t="s">
        <v>54</v>
      </c>
      <c r="T484" s="2" t="s">
        <v>55</v>
      </c>
      <c r="U484" s="2" t="s">
        <v>147</v>
      </c>
      <c r="V484" s="2"/>
      <c r="W484">
        <v>75000</v>
      </c>
      <c r="X484">
        <v>0</v>
      </c>
      <c r="Y484">
        <v>0</v>
      </c>
      <c r="Z484">
        <v>75000</v>
      </c>
      <c r="AB484" s="2" t="s">
        <v>57</v>
      </c>
      <c r="AC484">
        <v>30000</v>
      </c>
      <c r="AD484">
        <v>45000</v>
      </c>
      <c r="AE484">
        <v>134000</v>
      </c>
      <c r="AF484">
        <v>2010</v>
      </c>
      <c r="AG484" s="2" t="s">
        <v>309</v>
      </c>
      <c r="AH484" s="2"/>
      <c r="AI484" s="1">
        <v>46184</v>
      </c>
      <c r="AJ484" s="2"/>
      <c r="AK484" s="2" t="s">
        <v>58</v>
      </c>
      <c r="AM484" s="2" t="s">
        <v>59</v>
      </c>
      <c r="AP484" s="2" t="s">
        <v>60</v>
      </c>
      <c r="AQ484" s="2" t="s">
        <v>41</v>
      </c>
      <c r="AR484">
        <v>59000</v>
      </c>
      <c r="AS484" s="2" t="str">
        <f>_xlfn.IFNA(IF(VLOOKUP(all_resi[[#This Row],[No. Waybill]],settle_reconcile[No. Waybill],1,0)="","Recon","Recon"),"-")</f>
        <v>Recon</v>
      </c>
      <c r="AT484" s="2">
        <f>all_resi[[#This Row],[Nilai COD]]-all_resi[[#This Row],[COD Fee]]-all_resi[[#This Row],[Total Biaya Setelah Diskon]]</f>
        <v>86990</v>
      </c>
      <c r="AU484" s="2">
        <f>IF(all_resi[[#This Row],[Waktu Terima]]="","",_xlfn.DAYS(all_resi[[#This Row],[Waktu Terima]],all_resi[[#This Row],[Tanggal Pengiriman]]))</f>
        <v>6</v>
      </c>
    </row>
    <row r="485" spans="1:47" x14ac:dyDescent="0.25">
      <c r="A485" s="2" t="s">
        <v>6146</v>
      </c>
      <c r="B485" s="1">
        <v>46178</v>
      </c>
      <c r="C485" s="2" t="s">
        <v>42</v>
      </c>
      <c r="D485" s="2" t="s">
        <v>43</v>
      </c>
      <c r="E485" s="2" t="s">
        <v>44</v>
      </c>
      <c r="F485" s="2" t="s">
        <v>45</v>
      </c>
      <c r="G485" s="2" t="s">
        <v>46</v>
      </c>
      <c r="H485" s="2" t="s">
        <v>47</v>
      </c>
      <c r="I485" s="2" t="s">
        <v>1190</v>
      </c>
      <c r="J485" s="2" t="s">
        <v>12632</v>
      </c>
      <c r="K485" s="2" t="s">
        <v>156</v>
      </c>
      <c r="L485" s="2" t="s">
        <v>606</v>
      </c>
      <c r="M485" s="2" t="s">
        <v>1191</v>
      </c>
      <c r="N485" s="2" t="s">
        <v>1192</v>
      </c>
      <c r="O485">
        <v>1</v>
      </c>
      <c r="P485" s="2" t="s">
        <v>53</v>
      </c>
      <c r="Q485">
        <v>100</v>
      </c>
      <c r="R485">
        <v>0</v>
      </c>
      <c r="S485" s="2" t="s">
        <v>54</v>
      </c>
      <c r="T485" s="2" t="s">
        <v>55</v>
      </c>
      <c r="U485" s="2" t="s">
        <v>386</v>
      </c>
      <c r="V485" s="2"/>
      <c r="W485">
        <v>64000</v>
      </c>
      <c r="X485">
        <v>0</v>
      </c>
      <c r="Y485">
        <v>0</v>
      </c>
      <c r="Z485">
        <v>64000</v>
      </c>
      <c r="AB485" s="2" t="s">
        <v>57</v>
      </c>
      <c r="AC485">
        <v>25600</v>
      </c>
      <c r="AD485">
        <v>38400</v>
      </c>
      <c r="AE485">
        <v>264000</v>
      </c>
      <c r="AF485">
        <v>3960</v>
      </c>
      <c r="AG485" s="2" t="s">
        <v>7592</v>
      </c>
      <c r="AH485" s="2" t="s">
        <v>149</v>
      </c>
      <c r="AI485" s="1">
        <v>46195</v>
      </c>
      <c r="AJ485" s="2"/>
      <c r="AK485" s="2" t="s">
        <v>67</v>
      </c>
      <c r="AM485" s="2" t="s">
        <v>59</v>
      </c>
      <c r="AP485" s="2" t="s">
        <v>60</v>
      </c>
      <c r="AQ485" s="2" t="s">
        <v>41</v>
      </c>
      <c r="AR485">
        <v>200000</v>
      </c>
      <c r="AS485" s="2" t="str">
        <f>_xlfn.IFNA(IF(VLOOKUP(all_resi[[#This Row],[No. Waybill]],settle_reconcile[No. Waybill],1,0)="","Recon","Recon"),"-")</f>
        <v>-</v>
      </c>
      <c r="AT485" s="2">
        <f>all_resi[[#This Row],[Nilai COD]]-all_resi[[#This Row],[COD Fee]]-all_resi[[#This Row],[Total Biaya Setelah Diskon]]</f>
        <v>221640</v>
      </c>
      <c r="AU485" s="2">
        <f>IF(all_resi[[#This Row],[Waktu Terima]]="","",_xlfn.DAYS(all_resi[[#This Row],[Waktu Terima]],all_resi[[#This Row],[Tanggal Pengiriman]]))</f>
        <v>17</v>
      </c>
    </row>
    <row r="486" spans="1:47" x14ac:dyDescent="0.25">
      <c r="A486" s="2" t="s">
        <v>6134</v>
      </c>
      <c r="B486" s="1">
        <v>46178</v>
      </c>
      <c r="C486" s="2" t="s">
        <v>42</v>
      </c>
      <c r="D486" s="2" t="s">
        <v>43</v>
      </c>
      <c r="E486" s="2" t="s">
        <v>44</v>
      </c>
      <c r="F486" s="2" t="s">
        <v>45</v>
      </c>
      <c r="G486" s="2" t="s">
        <v>46</v>
      </c>
      <c r="H486" s="2" t="s">
        <v>80</v>
      </c>
      <c r="I486" s="2" t="s">
        <v>1149</v>
      </c>
      <c r="J486" s="2" t="s">
        <v>12663</v>
      </c>
      <c r="K486" s="2" t="s">
        <v>437</v>
      </c>
      <c r="L486" s="2" t="s">
        <v>438</v>
      </c>
      <c r="M486" s="2" t="s">
        <v>1150</v>
      </c>
      <c r="N486" s="2" t="s">
        <v>1151</v>
      </c>
      <c r="O486">
        <v>1</v>
      </c>
      <c r="P486" s="2" t="s">
        <v>53</v>
      </c>
      <c r="Q486">
        <v>100</v>
      </c>
      <c r="R486">
        <v>0</v>
      </c>
      <c r="S486" s="2" t="s">
        <v>54</v>
      </c>
      <c r="T486" s="2" t="s">
        <v>55</v>
      </c>
      <c r="U486" s="2" t="s">
        <v>305</v>
      </c>
      <c r="V486" s="2"/>
      <c r="W486">
        <v>52000</v>
      </c>
      <c r="X486">
        <v>0</v>
      </c>
      <c r="Y486">
        <v>0</v>
      </c>
      <c r="Z486">
        <v>52000</v>
      </c>
      <c r="AB486" s="2" t="s">
        <v>57</v>
      </c>
      <c r="AC486">
        <v>20800</v>
      </c>
      <c r="AD486">
        <v>31200</v>
      </c>
      <c r="AE486">
        <v>126000</v>
      </c>
      <c r="AF486">
        <v>1890</v>
      </c>
      <c r="AG486" s="2" t="s">
        <v>10707</v>
      </c>
      <c r="AH486" s="2" t="s">
        <v>149</v>
      </c>
      <c r="AI486" s="1">
        <v>46191</v>
      </c>
      <c r="AJ486" s="2" t="s">
        <v>87</v>
      </c>
      <c r="AK486" s="2" t="s">
        <v>67</v>
      </c>
      <c r="AM486" s="2" t="s">
        <v>59</v>
      </c>
      <c r="AP486" s="2" t="s">
        <v>60</v>
      </c>
      <c r="AQ486" s="2" t="s">
        <v>41</v>
      </c>
      <c r="AR486">
        <v>74000</v>
      </c>
      <c r="AS486" s="2" t="str">
        <f>_xlfn.IFNA(IF(VLOOKUP(all_resi[[#This Row],[No. Waybill]],settle_reconcile[No. Waybill],1,0)="","Recon","Recon"),"-")</f>
        <v>-</v>
      </c>
      <c r="AT486" s="2">
        <f>all_resi[[#This Row],[Nilai COD]]-all_resi[[#This Row],[COD Fee]]-all_resi[[#This Row],[Total Biaya Setelah Diskon]]</f>
        <v>92910</v>
      </c>
      <c r="AU486" s="2">
        <f>IF(all_resi[[#This Row],[Waktu Terima]]="","",_xlfn.DAYS(all_resi[[#This Row],[Waktu Terima]],all_resi[[#This Row],[Tanggal Pengiriman]]))</f>
        <v>13</v>
      </c>
    </row>
    <row r="487" spans="1:47" x14ac:dyDescent="0.25">
      <c r="A487" s="2" t="s">
        <v>6126</v>
      </c>
      <c r="B487" s="1">
        <v>46178</v>
      </c>
      <c r="C487" s="2" t="s">
        <v>42</v>
      </c>
      <c r="D487" s="2" t="s">
        <v>43</v>
      </c>
      <c r="E487" s="2" t="s">
        <v>44</v>
      </c>
      <c r="F487" s="2" t="s">
        <v>45</v>
      </c>
      <c r="G487" s="2" t="s">
        <v>46</v>
      </c>
      <c r="H487" s="2" t="s">
        <v>47</v>
      </c>
      <c r="I487" s="2" t="s">
        <v>1121</v>
      </c>
      <c r="J487" s="2" t="s">
        <v>12661</v>
      </c>
      <c r="K487" s="2" t="s">
        <v>82</v>
      </c>
      <c r="L487" s="2" t="s">
        <v>270</v>
      </c>
      <c r="M487" s="2" t="s">
        <v>1122</v>
      </c>
      <c r="N487" s="2" t="s">
        <v>1123</v>
      </c>
      <c r="O487">
        <v>1</v>
      </c>
      <c r="P487" s="2" t="s">
        <v>53</v>
      </c>
      <c r="Q487">
        <v>100</v>
      </c>
      <c r="R487">
        <v>0</v>
      </c>
      <c r="S487" s="2" t="s">
        <v>54</v>
      </c>
      <c r="T487" s="2" t="s">
        <v>55</v>
      </c>
      <c r="U487" s="2" t="s">
        <v>97</v>
      </c>
      <c r="V487" s="2"/>
      <c r="W487">
        <v>93000</v>
      </c>
      <c r="X487">
        <v>0</v>
      </c>
      <c r="Y487">
        <v>0</v>
      </c>
      <c r="Z487">
        <v>93000</v>
      </c>
      <c r="AB487" s="2" t="s">
        <v>57</v>
      </c>
      <c r="AC487">
        <v>37200</v>
      </c>
      <c r="AD487">
        <v>55800</v>
      </c>
      <c r="AE487">
        <v>192000</v>
      </c>
      <c r="AF487">
        <v>2880</v>
      </c>
      <c r="AG487" s="2" t="s">
        <v>1121</v>
      </c>
      <c r="AH487" s="2"/>
      <c r="AI487" s="1">
        <v>46184</v>
      </c>
      <c r="AJ487" s="2"/>
      <c r="AK487" s="2" t="s">
        <v>58</v>
      </c>
      <c r="AM487" s="2" t="s">
        <v>59</v>
      </c>
      <c r="AP487" s="2" t="s">
        <v>60</v>
      </c>
      <c r="AQ487" s="2" t="s">
        <v>41</v>
      </c>
      <c r="AR487">
        <v>99000</v>
      </c>
      <c r="AS487" s="2" t="str">
        <f>_xlfn.IFNA(IF(VLOOKUP(all_resi[[#This Row],[No. Waybill]],settle_reconcile[No. Waybill],1,0)="","Recon","Recon"),"-")</f>
        <v>Recon</v>
      </c>
      <c r="AT487" s="2">
        <f>all_resi[[#This Row],[Nilai COD]]-all_resi[[#This Row],[COD Fee]]-all_resi[[#This Row],[Total Biaya Setelah Diskon]]</f>
        <v>133320</v>
      </c>
      <c r="AU487" s="2">
        <f>IF(all_resi[[#This Row],[Waktu Terima]]="","",_xlfn.DAYS(all_resi[[#This Row],[Waktu Terima]],all_resi[[#This Row],[Tanggal Pengiriman]]))</f>
        <v>6</v>
      </c>
    </row>
    <row r="488" spans="1:47" x14ac:dyDescent="0.25">
      <c r="A488" s="2" t="s">
        <v>5928</v>
      </c>
      <c r="B488" s="1">
        <v>46178</v>
      </c>
      <c r="C488" s="2" t="s">
        <v>42</v>
      </c>
      <c r="D488" s="2" t="s">
        <v>43</v>
      </c>
      <c r="E488" s="2" t="s">
        <v>44</v>
      </c>
      <c r="F488" s="2" t="s">
        <v>45</v>
      </c>
      <c r="G488" s="2" t="s">
        <v>46</v>
      </c>
      <c r="H488" s="2" t="s">
        <v>47</v>
      </c>
      <c r="I488" s="2" t="s">
        <v>358</v>
      </c>
      <c r="J488" s="2" t="s">
        <v>12616</v>
      </c>
      <c r="K488" s="2" t="s">
        <v>359</v>
      </c>
      <c r="L488" s="2" t="s">
        <v>360</v>
      </c>
      <c r="M488" s="2" t="s">
        <v>361</v>
      </c>
      <c r="N488" s="2" t="s">
        <v>362</v>
      </c>
      <c r="O488">
        <v>1</v>
      </c>
      <c r="P488" s="2" t="s">
        <v>53</v>
      </c>
      <c r="Q488">
        <v>100</v>
      </c>
      <c r="R488">
        <v>0</v>
      </c>
      <c r="S488" s="2" t="s">
        <v>54</v>
      </c>
      <c r="T488" s="2" t="s">
        <v>55</v>
      </c>
      <c r="U488" s="2" t="s">
        <v>363</v>
      </c>
      <c r="V488" s="2"/>
      <c r="W488">
        <v>58000</v>
      </c>
      <c r="X488">
        <v>0</v>
      </c>
      <c r="Y488">
        <v>0</v>
      </c>
      <c r="Z488">
        <v>58000</v>
      </c>
      <c r="AB488" s="2" t="s">
        <v>57</v>
      </c>
      <c r="AC488">
        <v>23200</v>
      </c>
      <c r="AD488">
        <v>34800</v>
      </c>
      <c r="AE488">
        <v>146000</v>
      </c>
      <c r="AF488">
        <v>2190</v>
      </c>
      <c r="AG488" s="2" t="s">
        <v>894</v>
      </c>
      <c r="AH488" s="2" t="s">
        <v>149</v>
      </c>
      <c r="AI488" s="1">
        <v>46191</v>
      </c>
      <c r="AJ488" s="2"/>
      <c r="AK488" s="2" t="s">
        <v>67</v>
      </c>
      <c r="AM488" s="2" t="s">
        <v>59</v>
      </c>
      <c r="AP488" s="2" t="s">
        <v>60</v>
      </c>
      <c r="AQ488" s="2" t="s">
        <v>41</v>
      </c>
      <c r="AR488">
        <v>88000</v>
      </c>
      <c r="AS488" s="2" t="str">
        <f>_xlfn.IFNA(IF(VLOOKUP(all_resi[[#This Row],[No. Waybill]],settle_reconcile[No. Waybill],1,0)="","Recon","Recon"),"-")</f>
        <v>-</v>
      </c>
      <c r="AT488" s="2">
        <f>all_resi[[#This Row],[Nilai COD]]-all_resi[[#This Row],[COD Fee]]-all_resi[[#This Row],[Total Biaya Setelah Diskon]]</f>
        <v>109010</v>
      </c>
      <c r="AU488" s="2">
        <f>IF(all_resi[[#This Row],[Waktu Terima]]="","",_xlfn.DAYS(all_resi[[#This Row],[Waktu Terima]],all_resi[[#This Row],[Tanggal Pengiriman]]))</f>
        <v>13</v>
      </c>
    </row>
    <row r="489" spans="1:47" x14ac:dyDescent="0.25">
      <c r="A489" s="2" t="s">
        <v>5932</v>
      </c>
      <c r="B489" s="1">
        <v>46178</v>
      </c>
      <c r="C489" s="2" t="s">
        <v>42</v>
      </c>
      <c r="D489" s="2" t="s">
        <v>43</v>
      </c>
      <c r="E489" s="2" t="s">
        <v>44</v>
      </c>
      <c r="F489" s="2" t="s">
        <v>45</v>
      </c>
      <c r="G489" s="2" t="s">
        <v>46</v>
      </c>
      <c r="H489" s="2" t="s">
        <v>47</v>
      </c>
      <c r="I489" s="2" t="s">
        <v>376</v>
      </c>
      <c r="J489" s="2" t="s">
        <v>12628</v>
      </c>
      <c r="K489" s="2" t="s">
        <v>377</v>
      </c>
      <c r="L489" s="2" t="s">
        <v>378</v>
      </c>
      <c r="M489" s="2" t="s">
        <v>379</v>
      </c>
      <c r="N489" s="2" t="s">
        <v>380</v>
      </c>
      <c r="O489">
        <v>1</v>
      </c>
      <c r="P489" s="2" t="s">
        <v>53</v>
      </c>
      <c r="Q489">
        <v>100</v>
      </c>
      <c r="R489">
        <v>0</v>
      </c>
      <c r="S489" s="2" t="s">
        <v>54</v>
      </c>
      <c r="T489" s="2" t="s">
        <v>55</v>
      </c>
      <c r="U489" s="2" t="s">
        <v>381</v>
      </c>
      <c r="V489" s="2"/>
      <c r="W489">
        <v>64000</v>
      </c>
      <c r="X489">
        <v>0</v>
      </c>
      <c r="Y489">
        <v>0</v>
      </c>
      <c r="Z489">
        <v>64000</v>
      </c>
      <c r="AB489" s="2" t="s">
        <v>57</v>
      </c>
      <c r="AC489">
        <v>25600</v>
      </c>
      <c r="AD489">
        <v>38400</v>
      </c>
      <c r="AE489">
        <v>143000</v>
      </c>
      <c r="AF489">
        <v>2145</v>
      </c>
      <c r="AG489" s="2" t="s">
        <v>148</v>
      </c>
      <c r="AH489" s="2" t="s">
        <v>149</v>
      </c>
      <c r="AI489" s="1">
        <v>46201</v>
      </c>
      <c r="AJ489" s="2"/>
      <c r="AK489" s="2" t="s">
        <v>67</v>
      </c>
      <c r="AM489" s="2" t="s">
        <v>59</v>
      </c>
      <c r="AP489" s="2" t="s">
        <v>60</v>
      </c>
      <c r="AQ489" s="2" t="s">
        <v>41</v>
      </c>
      <c r="AR489">
        <v>79000</v>
      </c>
      <c r="AS489" s="2" t="str">
        <f>_xlfn.IFNA(IF(VLOOKUP(all_resi[[#This Row],[No. Waybill]],settle_reconcile[No. Waybill],1,0)="","Recon","Recon"),"-")</f>
        <v>-</v>
      </c>
      <c r="AT489" s="2">
        <f>all_resi[[#This Row],[Nilai COD]]-all_resi[[#This Row],[COD Fee]]-all_resi[[#This Row],[Total Biaya Setelah Diskon]]</f>
        <v>102455</v>
      </c>
      <c r="AU489" s="2">
        <f>IF(all_resi[[#This Row],[Waktu Terima]]="","",_xlfn.DAYS(all_resi[[#This Row],[Waktu Terima]],all_resi[[#This Row],[Tanggal Pengiriman]]))</f>
        <v>23</v>
      </c>
    </row>
    <row r="490" spans="1:47" x14ac:dyDescent="0.25">
      <c r="A490" s="2" t="s">
        <v>6113</v>
      </c>
      <c r="B490" s="1">
        <v>46178</v>
      </c>
      <c r="C490" s="2" t="s">
        <v>42</v>
      </c>
      <c r="D490" s="2" t="s">
        <v>43</v>
      </c>
      <c r="E490" s="2" t="s">
        <v>44</v>
      </c>
      <c r="F490" s="2" t="s">
        <v>45</v>
      </c>
      <c r="G490" s="2" t="s">
        <v>46</v>
      </c>
      <c r="H490" s="2" t="s">
        <v>47</v>
      </c>
      <c r="I490" s="2" t="s">
        <v>1076</v>
      </c>
      <c r="J490" s="2" t="s">
        <v>12649</v>
      </c>
      <c r="K490" s="2" t="s">
        <v>137</v>
      </c>
      <c r="L490" s="2" t="s">
        <v>915</v>
      </c>
      <c r="M490" s="2" t="s">
        <v>1077</v>
      </c>
      <c r="N490" s="2" t="s">
        <v>1078</v>
      </c>
      <c r="O490">
        <v>1</v>
      </c>
      <c r="P490" s="2" t="s">
        <v>53</v>
      </c>
      <c r="Q490">
        <v>100</v>
      </c>
      <c r="R490">
        <v>0</v>
      </c>
      <c r="S490" s="2" t="s">
        <v>54</v>
      </c>
      <c r="T490" s="2" t="s">
        <v>55</v>
      </c>
      <c r="U490" s="2" t="s">
        <v>764</v>
      </c>
      <c r="V490" s="2"/>
      <c r="W490">
        <v>27000</v>
      </c>
      <c r="X490">
        <v>0</v>
      </c>
      <c r="Y490">
        <v>0</v>
      </c>
      <c r="Z490">
        <v>27000</v>
      </c>
      <c r="AB490" s="2" t="s">
        <v>57</v>
      </c>
      <c r="AC490">
        <v>18000</v>
      </c>
      <c r="AD490">
        <v>9000</v>
      </c>
      <c r="AE490">
        <v>66000</v>
      </c>
      <c r="AF490">
        <v>990</v>
      </c>
      <c r="AG490" s="2" t="s">
        <v>1076</v>
      </c>
      <c r="AH490" s="2"/>
      <c r="AI490" s="1">
        <v>46180</v>
      </c>
      <c r="AJ490" s="2"/>
      <c r="AK490" s="2" t="s">
        <v>58</v>
      </c>
      <c r="AM490" s="2" t="s">
        <v>59</v>
      </c>
      <c r="AP490" s="2" t="s">
        <v>60</v>
      </c>
      <c r="AQ490" s="2" t="s">
        <v>41</v>
      </c>
      <c r="AR490">
        <v>39000</v>
      </c>
      <c r="AS490" s="2" t="str">
        <f>_xlfn.IFNA(IF(VLOOKUP(all_resi[[#This Row],[No. Waybill]],settle_reconcile[No. Waybill],1,0)="","Recon","Recon"),"-")</f>
        <v>Recon</v>
      </c>
      <c r="AT490" s="2">
        <f>all_resi[[#This Row],[Nilai COD]]-all_resi[[#This Row],[COD Fee]]-all_resi[[#This Row],[Total Biaya Setelah Diskon]]</f>
        <v>56010</v>
      </c>
      <c r="AU490" s="2">
        <f>IF(all_resi[[#This Row],[Waktu Terima]]="","",_xlfn.DAYS(all_resi[[#This Row],[Waktu Terima]],all_resi[[#This Row],[Tanggal Pengiriman]]))</f>
        <v>2</v>
      </c>
    </row>
    <row r="491" spans="1:47" x14ac:dyDescent="0.25">
      <c r="A491" s="2" t="s">
        <v>5917</v>
      </c>
      <c r="B491" s="1">
        <v>46178</v>
      </c>
      <c r="C491" s="2" t="s">
        <v>42</v>
      </c>
      <c r="D491" s="2" t="s">
        <v>43</v>
      </c>
      <c r="E491" s="2" t="s">
        <v>44</v>
      </c>
      <c r="F491" s="2" t="s">
        <v>45</v>
      </c>
      <c r="G491" s="2" t="s">
        <v>46</v>
      </c>
      <c r="H491" s="2" t="s">
        <v>80</v>
      </c>
      <c r="I491" s="2" t="s">
        <v>313</v>
      </c>
      <c r="J491" s="2" t="s">
        <v>12577</v>
      </c>
      <c r="K491" s="2" t="s">
        <v>177</v>
      </c>
      <c r="L491" s="2" t="s">
        <v>222</v>
      </c>
      <c r="M491" s="2" t="s">
        <v>314</v>
      </c>
      <c r="N491" s="2" t="s">
        <v>315</v>
      </c>
      <c r="O491">
        <v>1</v>
      </c>
      <c r="P491" s="2" t="s">
        <v>53</v>
      </c>
      <c r="Q491">
        <v>100</v>
      </c>
      <c r="R491">
        <v>0</v>
      </c>
      <c r="S491" s="2" t="s">
        <v>54</v>
      </c>
      <c r="T491" s="2" t="s">
        <v>55</v>
      </c>
      <c r="U491" s="2" t="s">
        <v>86</v>
      </c>
      <c r="V491" s="2"/>
      <c r="W491">
        <v>80000</v>
      </c>
      <c r="X491">
        <v>0</v>
      </c>
      <c r="Y491">
        <v>0</v>
      </c>
      <c r="Z491">
        <v>80000</v>
      </c>
      <c r="AB491" s="2" t="s">
        <v>57</v>
      </c>
      <c r="AC491">
        <v>32000</v>
      </c>
      <c r="AD491">
        <v>48000</v>
      </c>
      <c r="AE491">
        <v>176000</v>
      </c>
      <c r="AF491">
        <v>2640</v>
      </c>
      <c r="AG491" s="2" t="s">
        <v>11423</v>
      </c>
      <c r="AH491" s="2" t="s">
        <v>149</v>
      </c>
      <c r="AI491" s="1">
        <v>46194</v>
      </c>
      <c r="AJ491" s="2" t="s">
        <v>87</v>
      </c>
      <c r="AK491" s="2" t="s">
        <v>67</v>
      </c>
      <c r="AM491" s="2" t="s">
        <v>59</v>
      </c>
      <c r="AP491" s="2" t="s">
        <v>60</v>
      </c>
      <c r="AQ491" s="2" t="s">
        <v>41</v>
      </c>
      <c r="AR491">
        <v>96000</v>
      </c>
      <c r="AS491" s="2" t="str">
        <f>_xlfn.IFNA(IF(VLOOKUP(all_resi[[#This Row],[No. Waybill]],settle_reconcile[No. Waybill],1,0)="","Recon","Recon"),"-")</f>
        <v>-</v>
      </c>
      <c r="AT491" s="2">
        <f>all_resi[[#This Row],[Nilai COD]]-all_resi[[#This Row],[COD Fee]]-all_resi[[#This Row],[Total Biaya Setelah Diskon]]</f>
        <v>125360</v>
      </c>
      <c r="AU491" s="2">
        <f>IF(all_resi[[#This Row],[Waktu Terima]]="","",_xlfn.DAYS(all_resi[[#This Row],[Waktu Terima]],all_resi[[#This Row],[Tanggal Pengiriman]]))</f>
        <v>16</v>
      </c>
    </row>
    <row r="492" spans="1:47" x14ac:dyDescent="0.25">
      <c r="A492" s="2" t="s">
        <v>6157</v>
      </c>
      <c r="B492" s="1">
        <v>46178</v>
      </c>
      <c r="C492" s="2" t="s">
        <v>42</v>
      </c>
      <c r="D492" s="2" t="s">
        <v>43</v>
      </c>
      <c r="E492" s="2" t="s">
        <v>44</v>
      </c>
      <c r="F492" s="2" t="s">
        <v>45</v>
      </c>
      <c r="G492" s="2" t="s">
        <v>46</v>
      </c>
      <c r="H492" s="2" t="s">
        <v>47</v>
      </c>
      <c r="I492" s="2" t="s">
        <v>1226</v>
      </c>
      <c r="J492" s="2" t="s">
        <v>12626</v>
      </c>
      <c r="K492" s="2" t="s">
        <v>183</v>
      </c>
      <c r="L492" s="2" t="s">
        <v>325</v>
      </c>
      <c r="M492" s="2" t="s">
        <v>527</v>
      </c>
      <c r="N492" s="2" t="s">
        <v>1227</v>
      </c>
      <c r="O492">
        <v>1</v>
      </c>
      <c r="P492" s="2" t="s">
        <v>53</v>
      </c>
      <c r="Q492">
        <v>100</v>
      </c>
      <c r="R492">
        <v>0</v>
      </c>
      <c r="S492" s="2" t="s">
        <v>54</v>
      </c>
      <c r="T492" s="2" t="s">
        <v>55</v>
      </c>
      <c r="U492" s="2" t="s">
        <v>225</v>
      </c>
      <c r="V492" s="2"/>
      <c r="W492">
        <v>68000</v>
      </c>
      <c r="X492">
        <v>0</v>
      </c>
      <c r="Y492">
        <v>0</v>
      </c>
      <c r="Z492">
        <v>68000</v>
      </c>
      <c r="AB492" s="2" t="s">
        <v>57</v>
      </c>
      <c r="AC492">
        <v>27200</v>
      </c>
      <c r="AD492">
        <v>40800</v>
      </c>
      <c r="AE492">
        <v>183000</v>
      </c>
      <c r="AF492">
        <v>2745</v>
      </c>
      <c r="AG492" s="2" t="s">
        <v>1226</v>
      </c>
      <c r="AH492" s="2"/>
      <c r="AI492" s="1">
        <v>46184</v>
      </c>
      <c r="AJ492" s="2"/>
      <c r="AK492" s="2" t="s">
        <v>58</v>
      </c>
      <c r="AM492" s="2" t="s">
        <v>59</v>
      </c>
      <c r="AP492" s="2" t="s">
        <v>60</v>
      </c>
      <c r="AQ492" s="2" t="s">
        <v>41</v>
      </c>
      <c r="AR492">
        <v>115000</v>
      </c>
      <c r="AS492" s="2" t="str">
        <f>_xlfn.IFNA(IF(VLOOKUP(all_resi[[#This Row],[No. Waybill]],settle_reconcile[No. Waybill],1,0)="","Recon","Recon"),"-")</f>
        <v>Recon</v>
      </c>
      <c r="AT492" s="2">
        <f>all_resi[[#This Row],[Nilai COD]]-all_resi[[#This Row],[COD Fee]]-all_resi[[#This Row],[Total Biaya Setelah Diskon]]</f>
        <v>139455</v>
      </c>
      <c r="AU492" s="2">
        <f>IF(all_resi[[#This Row],[Waktu Terima]]="","",_xlfn.DAYS(all_resi[[#This Row],[Waktu Terima]],all_resi[[#This Row],[Tanggal Pengiriman]]))</f>
        <v>6</v>
      </c>
    </row>
    <row r="493" spans="1:47" x14ac:dyDescent="0.25">
      <c r="A493" s="2" t="s">
        <v>5992</v>
      </c>
      <c r="B493" s="1">
        <v>46178</v>
      </c>
      <c r="C493" s="2" t="s">
        <v>42</v>
      </c>
      <c r="D493" s="2" t="s">
        <v>43</v>
      </c>
      <c r="E493" s="2" t="s">
        <v>44</v>
      </c>
      <c r="F493" s="2" t="s">
        <v>45</v>
      </c>
      <c r="G493" s="2" t="s">
        <v>46</v>
      </c>
      <c r="H493" s="2" t="s">
        <v>47</v>
      </c>
      <c r="I493" s="2" t="s">
        <v>635</v>
      </c>
      <c r="J493" s="2" t="s">
        <v>12611</v>
      </c>
      <c r="K493" s="2" t="s">
        <v>116</v>
      </c>
      <c r="L493" s="2" t="s">
        <v>45</v>
      </c>
      <c r="M493" s="2" t="s">
        <v>636</v>
      </c>
      <c r="N493" s="2" t="s">
        <v>637</v>
      </c>
      <c r="O493">
        <v>1</v>
      </c>
      <c r="P493" s="2" t="s">
        <v>53</v>
      </c>
      <c r="Q493">
        <v>100</v>
      </c>
      <c r="R493">
        <v>0</v>
      </c>
      <c r="S493" s="2" t="s">
        <v>54</v>
      </c>
      <c r="T493" s="2" t="s">
        <v>55</v>
      </c>
      <c r="U493" s="2" t="s">
        <v>147</v>
      </c>
      <c r="V493" s="2"/>
      <c r="W493">
        <v>7000</v>
      </c>
      <c r="X493">
        <v>0</v>
      </c>
      <c r="Y493">
        <v>0</v>
      </c>
      <c r="Z493">
        <v>7000</v>
      </c>
      <c r="AB493" s="2" t="s">
        <v>57</v>
      </c>
      <c r="AC493">
        <v>2000</v>
      </c>
      <c r="AD493">
        <v>5000</v>
      </c>
      <c r="AE493">
        <v>79000</v>
      </c>
      <c r="AF493">
        <v>1185</v>
      </c>
      <c r="AG493" s="2" t="s">
        <v>635</v>
      </c>
      <c r="AH493" s="2"/>
      <c r="AI493" s="1">
        <v>46179</v>
      </c>
      <c r="AJ493" s="2"/>
      <c r="AK493" s="2" t="s">
        <v>58</v>
      </c>
      <c r="AM493" s="2" t="s">
        <v>59</v>
      </c>
      <c r="AP493" s="2" t="s">
        <v>60</v>
      </c>
      <c r="AQ493" s="2" t="s">
        <v>41</v>
      </c>
      <c r="AR493">
        <v>72000</v>
      </c>
      <c r="AS493" s="2" t="str">
        <f>_xlfn.IFNA(IF(VLOOKUP(all_resi[[#This Row],[No. Waybill]],settle_reconcile[No. Waybill],1,0)="","Recon","Recon"),"-")</f>
        <v>Recon</v>
      </c>
      <c r="AT493" s="2">
        <f>all_resi[[#This Row],[Nilai COD]]-all_resi[[#This Row],[COD Fee]]-all_resi[[#This Row],[Total Biaya Setelah Diskon]]</f>
        <v>72815</v>
      </c>
      <c r="AU493" s="2">
        <f>IF(all_resi[[#This Row],[Waktu Terima]]="","",_xlfn.DAYS(all_resi[[#This Row],[Waktu Terima]],all_resi[[#This Row],[Tanggal Pengiriman]]))</f>
        <v>1</v>
      </c>
    </row>
    <row r="494" spans="1:47" x14ac:dyDescent="0.25">
      <c r="A494" s="2" t="s">
        <v>6056</v>
      </c>
      <c r="B494" s="1">
        <v>46178</v>
      </c>
      <c r="C494" s="2" t="s">
        <v>42</v>
      </c>
      <c r="D494" s="2" t="s">
        <v>43</v>
      </c>
      <c r="E494" s="2" t="s">
        <v>44</v>
      </c>
      <c r="F494" s="2" t="s">
        <v>45</v>
      </c>
      <c r="G494" s="2" t="s">
        <v>46</v>
      </c>
      <c r="H494" s="2" t="s">
        <v>47</v>
      </c>
      <c r="I494" s="2" t="s">
        <v>869</v>
      </c>
      <c r="J494" s="2" t="s">
        <v>12580</v>
      </c>
      <c r="K494" s="2" t="s">
        <v>437</v>
      </c>
      <c r="L494" s="2" t="s">
        <v>870</v>
      </c>
      <c r="M494" s="2" t="s">
        <v>871</v>
      </c>
      <c r="N494" s="2" t="s">
        <v>872</v>
      </c>
      <c r="O494">
        <v>1</v>
      </c>
      <c r="P494" s="2" t="s">
        <v>53</v>
      </c>
      <c r="Q494">
        <v>100</v>
      </c>
      <c r="R494">
        <v>0</v>
      </c>
      <c r="S494" s="2" t="s">
        <v>54</v>
      </c>
      <c r="T494" s="2" t="s">
        <v>55</v>
      </c>
      <c r="U494" s="2" t="s">
        <v>873</v>
      </c>
      <c r="V494" s="2"/>
      <c r="W494">
        <v>45000</v>
      </c>
      <c r="X494">
        <v>0</v>
      </c>
      <c r="Y494">
        <v>0</v>
      </c>
      <c r="Z494">
        <v>45000</v>
      </c>
      <c r="AB494" s="2" t="s">
        <v>57</v>
      </c>
      <c r="AC494">
        <v>18000</v>
      </c>
      <c r="AD494">
        <v>27000</v>
      </c>
      <c r="AE494">
        <v>148000</v>
      </c>
      <c r="AF494">
        <v>2220</v>
      </c>
      <c r="AG494" s="2" t="s">
        <v>869</v>
      </c>
      <c r="AH494" s="2"/>
      <c r="AI494" s="1">
        <v>46184</v>
      </c>
      <c r="AJ494" s="2"/>
      <c r="AK494" s="2" t="s">
        <v>58</v>
      </c>
      <c r="AM494" s="2" t="s">
        <v>59</v>
      </c>
      <c r="AP494" s="2" t="s">
        <v>60</v>
      </c>
      <c r="AQ494" s="2" t="s">
        <v>41</v>
      </c>
      <c r="AR494">
        <v>103000</v>
      </c>
      <c r="AS494" s="2" t="str">
        <f>_xlfn.IFNA(IF(VLOOKUP(all_resi[[#This Row],[No. Waybill]],settle_reconcile[No. Waybill],1,0)="","Recon","Recon"),"-")</f>
        <v>Recon</v>
      </c>
      <c r="AT494" s="2">
        <f>all_resi[[#This Row],[Nilai COD]]-all_resi[[#This Row],[COD Fee]]-all_resi[[#This Row],[Total Biaya Setelah Diskon]]</f>
        <v>118780</v>
      </c>
      <c r="AU494" s="2">
        <f>IF(all_resi[[#This Row],[Waktu Terima]]="","",_xlfn.DAYS(all_resi[[#This Row],[Waktu Terima]],all_resi[[#This Row],[Tanggal Pengiriman]]))</f>
        <v>6</v>
      </c>
    </row>
    <row r="495" spans="1:47" x14ac:dyDescent="0.25">
      <c r="A495" s="2" t="s">
        <v>6011</v>
      </c>
      <c r="B495" s="1">
        <v>46178</v>
      </c>
      <c r="C495" s="2" t="s">
        <v>42</v>
      </c>
      <c r="D495" s="2" t="s">
        <v>43</v>
      </c>
      <c r="E495" s="2" t="s">
        <v>44</v>
      </c>
      <c r="F495" s="2" t="s">
        <v>45</v>
      </c>
      <c r="G495" s="2" t="s">
        <v>46</v>
      </c>
      <c r="H495" s="2" t="s">
        <v>80</v>
      </c>
      <c r="I495" s="2" t="s">
        <v>707</v>
      </c>
      <c r="J495" s="2" t="s">
        <v>12612</v>
      </c>
      <c r="K495" s="2" t="s">
        <v>106</v>
      </c>
      <c r="L495" s="2" t="s">
        <v>107</v>
      </c>
      <c r="M495" s="2" t="s">
        <v>108</v>
      </c>
      <c r="N495" s="2" t="s">
        <v>708</v>
      </c>
      <c r="O495">
        <v>1</v>
      </c>
      <c r="P495" s="2" t="s">
        <v>53</v>
      </c>
      <c r="Q495">
        <v>100</v>
      </c>
      <c r="R495">
        <v>0</v>
      </c>
      <c r="S495" s="2" t="s">
        <v>54</v>
      </c>
      <c r="T495" s="2" t="s">
        <v>55</v>
      </c>
      <c r="U495" s="2" t="s">
        <v>86</v>
      </c>
      <c r="V495" s="2"/>
      <c r="W495">
        <v>51000</v>
      </c>
      <c r="X495">
        <v>0</v>
      </c>
      <c r="Y495">
        <v>0</v>
      </c>
      <c r="Z495">
        <v>51000</v>
      </c>
      <c r="AB495" s="2" t="s">
        <v>57</v>
      </c>
      <c r="AC495">
        <v>20400</v>
      </c>
      <c r="AD495">
        <v>30600</v>
      </c>
      <c r="AE495">
        <v>135000</v>
      </c>
      <c r="AF495">
        <v>2025</v>
      </c>
      <c r="AG495" s="2" t="s">
        <v>707</v>
      </c>
      <c r="AH495" s="2"/>
      <c r="AI495" s="1">
        <v>46184</v>
      </c>
      <c r="AJ495" s="2" t="s">
        <v>87</v>
      </c>
      <c r="AK495" s="2" t="s">
        <v>58</v>
      </c>
      <c r="AM495" s="2" t="s">
        <v>59</v>
      </c>
      <c r="AP495" s="2" t="s">
        <v>60</v>
      </c>
      <c r="AQ495" s="2" t="s">
        <v>41</v>
      </c>
      <c r="AR495">
        <v>84000</v>
      </c>
      <c r="AS495" s="2" t="str">
        <f>_xlfn.IFNA(IF(VLOOKUP(all_resi[[#This Row],[No. Waybill]],settle_reconcile[No. Waybill],1,0)="","Recon","Recon"),"-")</f>
        <v>Recon</v>
      </c>
      <c r="AT495" s="2">
        <f>all_resi[[#This Row],[Nilai COD]]-all_resi[[#This Row],[COD Fee]]-all_resi[[#This Row],[Total Biaya Setelah Diskon]]</f>
        <v>102375</v>
      </c>
      <c r="AU495" s="2">
        <f>IF(all_resi[[#This Row],[Waktu Terima]]="","",_xlfn.DAYS(all_resi[[#This Row],[Waktu Terima]],all_resi[[#This Row],[Tanggal Pengiriman]]))</f>
        <v>6</v>
      </c>
    </row>
    <row r="496" spans="1:47" x14ac:dyDescent="0.25">
      <c r="A496" s="2" t="s">
        <v>6008</v>
      </c>
      <c r="B496" s="1">
        <v>46178</v>
      </c>
      <c r="C496" s="2" t="s">
        <v>42</v>
      </c>
      <c r="D496" s="2" t="s">
        <v>43</v>
      </c>
      <c r="E496" s="2" t="s">
        <v>44</v>
      </c>
      <c r="F496" s="2" t="s">
        <v>45</v>
      </c>
      <c r="G496" s="2" t="s">
        <v>46</v>
      </c>
      <c r="H496" s="2" t="s">
        <v>47</v>
      </c>
      <c r="I496" s="2" t="s">
        <v>695</v>
      </c>
      <c r="J496" s="2" t="s">
        <v>12614</v>
      </c>
      <c r="K496" s="2" t="s">
        <v>69</v>
      </c>
      <c r="L496" s="2" t="s">
        <v>467</v>
      </c>
      <c r="M496" s="2" t="s">
        <v>696</v>
      </c>
      <c r="N496" s="2" t="s">
        <v>697</v>
      </c>
      <c r="O496">
        <v>1</v>
      </c>
      <c r="P496" s="2" t="s">
        <v>53</v>
      </c>
      <c r="Q496">
        <v>100</v>
      </c>
      <c r="R496">
        <v>0</v>
      </c>
      <c r="S496" s="2" t="s">
        <v>54</v>
      </c>
      <c r="T496" s="2" t="s">
        <v>55</v>
      </c>
      <c r="U496" s="2" t="s">
        <v>698</v>
      </c>
      <c r="V496" s="2"/>
      <c r="W496">
        <v>38000</v>
      </c>
      <c r="X496">
        <v>0</v>
      </c>
      <c r="Y496">
        <v>0</v>
      </c>
      <c r="Z496">
        <v>38000</v>
      </c>
      <c r="AB496" s="2" t="s">
        <v>57</v>
      </c>
      <c r="AC496">
        <v>15200</v>
      </c>
      <c r="AD496">
        <v>22800</v>
      </c>
      <c r="AE496">
        <v>116000</v>
      </c>
      <c r="AF496">
        <v>1740</v>
      </c>
      <c r="AG496" s="2" t="s">
        <v>695</v>
      </c>
      <c r="AH496" s="2"/>
      <c r="AI496" s="1">
        <v>46182</v>
      </c>
      <c r="AJ496" s="2"/>
      <c r="AK496" s="2" t="s">
        <v>58</v>
      </c>
      <c r="AM496" s="2" t="s">
        <v>59</v>
      </c>
      <c r="AP496" s="2" t="s">
        <v>60</v>
      </c>
      <c r="AQ496" s="2" t="s">
        <v>41</v>
      </c>
      <c r="AR496">
        <v>78000</v>
      </c>
      <c r="AS496" s="2" t="str">
        <f>_xlfn.IFNA(IF(VLOOKUP(all_resi[[#This Row],[No. Waybill]],settle_reconcile[No. Waybill],1,0)="","Recon","Recon"),"-")</f>
        <v>Recon</v>
      </c>
      <c r="AT496" s="2">
        <f>all_resi[[#This Row],[Nilai COD]]-all_resi[[#This Row],[COD Fee]]-all_resi[[#This Row],[Total Biaya Setelah Diskon]]</f>
        <v>91460</v>
      </c>
      <c r="AU496" s="2">
        <f>IF(all_resi[[#This Row],[Waktu Terima]]="","",_xlfn.DAYS(all_resi[[#This Row],[Waktu Terima]],all_resi[[#This Row],[Tanggal Pengiriman]]))</f>
        <v>4</v>
      </c>
    </row>
    <row r="497" spans="1:47" x14ac:dyDescent="0.25">
      <c r="A497" s="2" t="s">
        <v>6070</v>
      </c>
      <c r="B497" s="1">
        <v>46178</v>
      </c>
      <c r="C497" s="2" t="s">
        <v>42</v>
      </c>
      <c r="D497" s="2" t="s">
        <v>43</v>
      </c>
      <c r="E497" s="2" t="s">
        <v>44</v>
      </c>
      <c r="F497" s="2" t="s">
        <v>45</v>
      </c>
      <c r="G497" s="2" t="s">
        <v>46</v>
      </c>
      <c r="H497" s="2" t="s">
        <v>47</v>
      </c>
      <c r="I497" s="2" t="s">
        <v>924</v>
      </c>
      <c r="J497" s="2" t="s">
        <v>12594</v>
      </c>
      <c r="K497" s="2" t="s">
        <v>171</v>
      </c>
      <c r="L497" s="2" t="s">
        <v>349</v>
      </c>
      <c r="M497" s="2" t="s">
        <v>925</v>
      </c>
      <c r="N497" s="2" t="s">
        <v>926</v>
      </c>
      <c r="O497">
        <v>1</v>
      </c>
      <c r="P497" s="2" t="s">
        <v>53</v>
      </c>
      <c r="Q497">
        <v>100</v>
      </c>
      <c r="R497">
        <v>0</v>
      </c>
      <c r="S497" s="2" t="s">
        <v>54</v>
      </c>
      <c r="T497" s="2" t="s">
        <v>55</v>
      </c>
      <c r="U497" s="2" t="s">
        <v>877</v>
      </c>
      <c r="V497" s="2"/>
      <c r="W497">
        <v>38000</v>
      </c>
      <c r="X497">
        <v>0</v>
      </c>
      <c r="Y497">
        <v>0</v>
      </c>
      <c r="Z497">
        <v>38000</v>
      </c>
      <c r="AB497" s="2" t="s">
        <v>57</v>
      </c>
      <c r="AC497">
        <v>15200</v>
      </c>
      <c r="AD497">
        <v>22800</v>
      </c>
      <c r="AE497">
        <v>166000</v>
      </c>
      <c r="AF497">
        <v>2490</v>
      </c>
      <c r="AG497" s="2" t="s">
        <v>924</v>
      </c>
      <c r="AH497" s="2"/>
      <c r="AI497" s="1">
        <v>46184</v>
      </c>
      <c r="AJ497" s="2"/>
      <c r="AK497" s="2" t="s">
        <v>58</v>
      </c>
      <c r="AM497" s="2" t="s">
        <v>59</v>
      </c>
      <c r="AP497" s="2" t="s">
        <v>60</v>
      </c>
      <c r="AQ497" s="2" t="s">
        <v>41</v>
      </c>
      <c r="AR497">
        <v>128000</v>
      </c>
      <c r="AS497" s="2" t="str">
        <f>_xlfn.IFNA(IF(VLOOKUP(all_resi[[#This Row],[No. Waybill]],settle_reconcile[No. Waybill],1,0)="","Recon","Recon"),"-")</f>
        <v>Recon</v>
      </c>
      <c r="AT497" s="2">
        <f>all_resi[[#This Row],[Nilai COD]]-all_resi[[#This Row],[COD Fee]]-all_resi[[#This Row],[Total Biaya Setelah Diskon]]</f>
        <v>140710</v>
      </c>
      <c r="AU497" s="2">
        <f>IF(all_resi[[#This Row],[Waktu Terima]]="","",_xlfn.DAYS(all_resi[[#This Row],[Waktu Terima]],all_resi[[#This Row],[Tanggal Pengiriman]]))</f>
        <v>6</v>
      </c>
    </row>
    <row r="498" spans="1:47" x14ac:dyDescent="0.25">
      <c r="A498" s="2" t="s">
        <v>6187</v>
      </c>
      <c r="B498" s="1">
        <v>46178</v>
      </c>
      <c r="C498" s="2" t="s">
        <v>42</v>
      </c>
      <c r="D498" s="2" t="s">
        <v>43</v>
      </c>
      <c r="E498" s="2" t="s">
        <v>44</v>
      </c>
      <c r="F498" s="2" t="s">
        <v>45</v>
      </c>
      <c r="G498" s="2" t="s">
        <v>46</v>
      </c>
      <c r="H498" s="2" t="s">
        <v>47</v>
      </c>
      <c r="I498" s="2" t="s">
        <v>1332</v>
      </c>
      <c r="J498" s="2" t="s">
        <v>12638</v>
      </c>
      <c r="K498" s="2" t="s">
        <v>177</v>
      </c>
      <c r="L498" s="2" t="s">
        <v>1333</v>
      </c>
      <c r="M498" s="2" t="s">
        <v>1334</v>
      </c>
      <c r="N498" s="2" t="s">
        <v>1335</v>
      </c>
      <c r="O498">
        <v>1</v>
      </c>
      <c r="P498" s="2" t="s">
        <v>53</v>
      </c>
      <c r="Q498">
        <v>100</v>
      </c>
      <c r="R498">
        <v>0</v>
      </c>
      <c r="S498" s="2" t="s">
        <v>54</v>
      </c>
      <c r="T498" s="2" t="s">
        <v>55</v>
      </c>
      <c r="U498" s="2" t="s">
        <v>381</v>
      </c>
      <c r="V498" s="2"/>
      <c r="W498">
        <v>72000</v>
      </c>
      <c r="X498">
        <v>0</v>
      </c>
      <c r="Y498">
        <v>0</v>
      </c>
      <c r="Z498">
        <v>72000</v>
      </c>
      <c r="AB498" s="2" t="s">
        <v>57</v>
      </c>
      <c r="AC498">
        <v>28800</v>
      </c>
      <c r="AD498">
        <v>43200</v>
      </c>
      <c r="AE498">
        <v>161000</v>
      </c>
      <c r="AF498">
        <v>2415</v>
      </c>
      <c r="AG498" s="2" t="s">
        <v>11423</v>
      </c>
      <c r="AH498" s="2" t="s">
        <v>149</v>
      </c>
      <c r="AI498" s="1">
        <v>46200</v>
      </c>
      <c r="AJ498" s="2"/>
      <c r="AK498" s="2" t="s">
        <v>67</v>
      </c>
      <c r="AM498" s="2" t="s">
        <v>59</v>
      </c>
      <c r="AP498" s="2" t="s">
        <v>60</v>
      </c>
      <c r="AQ498" s="2" t="s">
        <v>41</v>
      </c>
      <c r="AR498">
        <v>89000</v>
      </c>
      <c r="AS498" s="2" t="str">
        <f>_xlfn.IFNA(IF(VLOOKUP(all_resi[[#This Row],[No. Waybill]],settle_reconcile[No. Waybill],1,0)="","Recon","Recon"),"-")</f>
        <v>-</v>
      </c>
      <c r="AT498" s="2">
        <f>all_resi[[#This Row],[Nilai COD]]-all_resi[[#This Row],[COD Fee]]-all_resi[[#This Row],[Total Biaya Setelah Diskon]]</f>
        <v>115385</v>
      </c>
      <c r="AU498" s="2">
        <f>IF(all_resi[[#This Row],[Waktu Terima]]="","",_xlfn.DAYS(all_resi[[#This Row],[Waktu Terima]],all_resi[[#This Row],[Tanggal Pengiriman]]))</f>
        <v>22</v>
      </c>
    </row>
    <row r="499" spans="1:47" x14ac:dyDescent="0.25">
      <c r="A499" s="2" t="s">
        <v>6198</v>
      </c>
      <c r="B499" s="1">
        <v>46178</v>
      </c>
      <c r="C499" s="2" t="s">
        <v>42</v>
      </c>
      <c r="D499" s="2" t="s">
        <v>43</v>
      </c>
      <c r="E499" s="2" t="s">
        <v>44</v>
      </c>
      <c r="F499" s="2" t="s">
        <v>45</v>
      </c>
      <c r="G499" s="2" t="s">
        <v>46</v>
      </c>
      <c r="H499" s="2" t="s">
        <v>47</v>
      </c>
      <c r="I499" s="2" t="s">
        <v>1372</v>
      </c>
      <c r="J499" s="2" t="s">
        <v>12659</v>
      </c>
      <c r="K499" s="2" t="s">
        <v>106</v>
      </c>
      <c r="L499" s="2" t="s">
        <v>1373</v>
      </c>
      <c r="M499" s="2" t="s">
        <v>1374</v>
      </c>
      <c r="N499" s="2" t="s">
        <v>1375</v>
      </c>
      <c r="O499">
        <v>1</v>
      </c>
      <c r="P499" s="2" t="s">
        <v>53</v>
      </c>
      <c r="Q499">
        <v>100</v>
      </c>
      <c r="R499">
        <v>0</v>
      </c>
      <c r="S499" s="2" t="s">
        <v>54</v>
      </c>
      <c r="T499" s="2" t="s">
        <v>55</v>
      </c>
      <c r="U499" s="2" t="s">
        <v>79</v>
      </c>
      <c r="V499" s="2"/>
      <c r="W499">
        <v>59000</v>
      </c>
      <c r="X499">
        <v>0</v>
      </c>
      <c r="Y499">
        <v>0</v>
      </c>
      <c r="Z499">
        <v>59000</v>
      </c>
      <c r="AB499" s="2" t="s">
        <v>57</v>
      </c>
      <c r="AC499">
        <v>23600</v>
      </c>
      <c r="AD499">
        <v>35400</v>
      </c>
      <c r="AE499">
        <v>149000</v>
      </c>
      <c r="AF499">
        <v>2235</v>
      </c>
      <c r="AG499" s="2" t="s">
        <v>11423</v>
      </c>
      <c r="AH499" s="2" t="s">
        <v>149</v>
      </c>
      <c r="AI499" s="1">
        <v>46194</v>
      </c>
      <c r="AJ499" s="2"/>
      <c r="AK499" s="2" t="s">
        <v>67</v>
      </c>
      <c r="AM499" s="2" t="s">
        <v>59</v>
      </c>
      <c r="AP499" s="2" t="s">
        <v>60</v>
      </c>
      <c r="AQ499" s="2" t="s">
        <v>41</v>
      </c>
      <c r="AR499">
        <v>90000</v>
      </c>
      <c r="AS499" s="2" t="str">
        <f>_xlfn.IFNA(IF(VLOOKUP(all_resi[[#This Row],[No. Waybill]],settle_reconcile[No. Waybill],1,0)="","Recon","Recon"),"-")</f>
        <v>-</v>
      </c>
      <c r="AT499" s="2">
        <f>all_resi[[#This Row],[Nilai COD]]-all_resi[[#This Row],[COD Fee]]-all_resi[[#This Row],[Total Biaya Setelah Diskon]]</f>
        <v>111365</v>
      </c>
      <c r="AU499" s="2">
        <f>IF(all_resi[[#This Row],[Waktu Terima]]="","",_xlfn.DAYS(all_resi[[#This Row],[Waktu Terima]],all_resi[[#This Row],[Tanggal Pengiriman]]))</f>
        <v>16</v>
      </c>
    </row>
    <row r="500" spans="1:47" x14ac:dyDescent="0.25">
      <c r="A500" s="2" t="s">
        <v>6065</v>
      </c>
      <c r="B500" s="1">
        <v>46178</v>
      </c>
      <c r="C500" s="2" t="s">
        <v>42</v>
      </c>
      <c r="D500" s="2" t="s">
        <v>43</v>
      </c>
      <c r="E500" s="2" t="s">
        <v>44</v>
      </c>
      <c r="F500" s="2" t="s">
        <v>45</v>
      </c>
      <c r="G500" s="2" t="s">
        <v>46</v>
      </c>
      <c r="H500" s="2" t="s">
        <v>47</v>
      </c>
      <c r="I500" s="2" t="s">
        <v>905</v>
      </c>
      <c r="J500" s="2" t="s">
        <v>12587</v>
      </c>
      <c r="K500" s="2" t="s">
        <v>69</v>
      </c>
      <c r="L500" s="2" t="s">
        <v>294</v>
      </c>
      <c r="M500" s="2" t="s">
        <v>398</v>
      </c>
      <c r="N500" s="2" t="s">
        <v>906</v>
      </c>
      <c r="O500">
        <v>1</v>
      </c>
      <c r="P500" s="2" t="s">
        <v>53</v>
      </c>
      <c r="Q500">
        <v>100</v>
      </c>
      <c r="R500">
        <v>0</v>
      </c>
      <c r="S500" s="2" t="s">
        <v>54</v>
      </c>
      <c r="T500" s="2" t="s">
        <v>55</v>
      </c>
      <c r="U500" s="2" t="s">
        <v>250</v>
      </c>
      <c r="V500" s="2"/>
      <c r="W500">
        <v>54000</v>
      </c>
      <c r="X500">
        <v>0</v>
      </c>
      <c r="Y500">
        <v>0</v>
      </c>
      <c r="Z500">
        <v>54000</v>
      </c>
      <c r="AB500" s="2" t="s">
        <v>57</v>
      </c>
      <c r="AC500">
        <v>21600</v>
      </c>
      <c r="AD500">
        <v>32400</v>
      </c>
      <c r="AE500">
        <v>90000</v>
      </c>
      <c r="AF500">
        <v>1350</v>
      </c>
      <c r="AG500" s="2" t="s">
        <v>905</v>
      </c>
      <c r="AH500" s="2"/>
      <c r="AI500" s="1">
        <v>46183</v>
      </c>
      <c r="AJ500" s="2"/>
      <c r="AK500" s="2" t="s">
        <v>58</v>
      </c>
      <c r="AM500" s="2" t="s">
        <v>59</v>
      </c>
      <c r="AP500" s="2" t="s">
        <v>60</v>
      </c>
      <c r="AQ500" s="2" t="s">
        <v>41</v>
      </c>
      <c r="AR500">
        <v>36000</v>
      </c>
      <c r="AS500" s="2" t="str">
        <f>_xlfn.IFNA(IF(VLOOKUP(all_resi[[#This Row],[No. Waybill]],settle_reconcile[No. Waybill],1,0)="","Recon","Recon"),"-")</f>
        <v>Recon</v>
      </c>
      <c r="AT500" s="2">
        <f>all_resi[[#This Row],[Nilai COD]]-all_resi[[#This Row],[COD Fee]]-all_resi[[#This Row],[Total Biaya Setelah Diskon]]</f>
        <v>56250</v>
      </c>
      <c r="AU500" s="2">
        <f>IF(all_resi[[#This Row],[Waktu Terima]]="","",_xlfn.DAYS(all_resi[[#This Row],[Waktu Terima]],all_resi[[#This Row],[Tanggal Pengiriman]]))</f>
        <v>5</v>
      </c>
    </row>
    <row r="501" spans="1:47" x14ac:dyDescent="0.25">
      <c r="A501" s="2" t="s">
        <v>5993</v>
      </c>
      <c r="B501" s="1">
        <v>46178</v>
      </c>
      <c r="C501" s="2" t="s">
        <v>42</v>
      </c>
      <c r="D501" s="2" t="s">
        <v>43</v>
      </c>
      <c r="E501" s="2" t="s">
        <v>44</v>
      </c>
      <c r="F501" s="2" t="s">
        <v>45</v>
      </c>
      <c r="G501" s="2" t="s">
        <v>46</v>
      </c>
      <c r="H501" s="2" t="s">
        <v>80</v>
      </c>
      <c r="I501" s="2" t="s">
        <v>638</v>
      </c>
      <c r="J501" s="2" t="s">
        <v>12619</v>
      </c>
      <c r="K501" s="2" t="s">
        <v>69</v>
      </c>
      <c r="L501" s="2" t="s">
        <v>467</v>
      </c>
      <c r="M501" s="2" t="s">
        <v>639</v>
      </c>
      <c r="N501" s="2" t="s">
        <v>640</v>
      </c>
      <c r="O501">
        <v>1</v>
      </c>
      <c r="P501" s="2" t="s">
        <v>53</v>
      </c>
      <c r="Q501">
        <v>100</v>
      </c>
      <c r="R501">
        <v>0</v>
      </c>
      <c r="S501" s="2" t="s">
        <v>54</v>
      </c>
      <c r="T501" s="2" t="s">
        <v>55</v>
      </c>
      <c r="U501" s="2" t="s">
        <v>305</v>
      </c>
      <c r="V501" s="2"/>
      <c r="W501">
        <v>38000</v>
      </c>
      <c r="X501">
        <v>0</v>
      </c>
      <c r="Y501">
        <v>0</v>
      </c>
      <c r="Z501">
        <v>38000</v>
      </c>
      <c r="AB501" s="2" t="s">
        <v>57</v>
      </c>
      <c r="AC501">
        <v>15200</v>
      </c>
      <c r="AD501">
        <v>22800</v>
      </c>
      <c r="AE501">
        <v>0</v>
      </c>
      <c r="AF501">
        <v>0</v>
      </c>
      <c r="AG501" s="2" t="s">
        <v>638</v>
      </c>
      <c r="AH501" s="2"/>
      <c r="AI501" s="1">
        <v>46182</v>
      </c>
      <c r="AJ501" s="2" t="s">
        <v>87</v>
      </c>
      <c r="AK501" s="2" t="s">
        <v>58</v>
      </c>
      <c r="AM501" s="2" t="s">
        <v>59</v>
      </c>
      <c r="AP501" s="2" t="s">
        <v>60</v>
      </c>
      <c r="AQ501" s="2" t="s">
        <v>98</v>
      </c>
      <c r="AR501">
        <v>-38000</v>
      </c>
      <c r="AS501" s="2" t="str">
        <f>_xlfn.IFNA(IF(VLOOKUP(all_resi[[#This Row],[No. Waybill]],settle_reconcile[No. Waybill],1,0)="","Recon","Recon"),"-")</f>
        <v>-</v>
      </c>
      <c r="AT501" s="2">
        <f>all_resi[[#This Row],[Nilai COD]]-all_resi[[#This Row],[COD Fee]]-all_resi[[#This Row],[Total Biaya Setelah Diskon]]</f>
        <v>-22800</v>
      </c>
      <c r="AU501" s="2">
        <f>IF(all_resi[[#This Row],[Waktu Terima]]="","",_xlfn.DAYS(all_resi[[#This Row],[Waktu Terima]],all_resi[[#This Row],[Tanggal Pengiriman]]))</f>
        <v>4</v>
      </c>
    </row>
    <row r="502" spans="1:47" x14ac:dyDescent="0.25">
      <c r="A502" s="2" t="s">
        <v>6197</v>
      </c>
      <c r="B502" s="1">
        <v>46178</v>
      </c>
      <c r="C502" s="2" t="s">
        <v>42</v>
      </c>
      <c r="D502" s="2" t="s">
        <v>43</v>
      </c>
      <c r="E502" s="2" t="s">
        <v>44</v>
      </c>
      <c r="F502" s="2" t="s">
        <v>45</v>
      </c>
      <c r="G502" s="2" t="s">
        <v>46</v>
      </c>
      <c r="H502" s="2" t="s">
        <v>47</v>
      </c>
      <c r="I502" s="2" t="s">
        <v>1369</v>
      </c>
      <c r="J502" s="2" t="s">
        <v>12646</v>
      </c>
      <c r="K502" s="2" t="s">
        <v>75</v>
      </c>
      <c r="L502" s="2" t="s">
        <v>355</v>
      </c>
      <c r="M502" s="2" t="s">
        <v>1370</v>
      </c>
      <c r="N502" s="2" t="s">
        <v>1371</v>
      </c>
      <c r="O502">
        <v>1</v>
      </c>
      <c r="P502" s="2" t="s">
        <v>53</v>
      </c>
      <c r="Q502">
        <v>100</v>
      </c>
      <c r="R502">
        <v>0</v>
      </c>
      <c r="S502" s="2" t="s">
        <v>54</v>
      </c>
      <c r="T502" s="2" t="s">
        <v>55</v>
      </c>
      <c r="U502" s="2" t="s">
        <v>235</v>
      </c>
      <c r="V502" s="2"/>
      <c r="W502">
        <v>60000</v>
      </c>
      <c r="X502">
        <v>0</v>
      </c>
      <c r="Y502">
        <v>0</v>
      </c>
      <c r="Z502">
        <v>60000</v>
      </c>
      <c r="AB502" s="2" t="s">
        <v>57</v>
      </c>
      <c r="AC502">
        <v>24000</v>
      </c>
      <c r="AD502">
        <v>36000</v>
      </c>
      <c r="AE502">
        <v>135000</v>
      </c>
      <c r="AF502">
        <v>2025</v>
      </c>
      <c r="AG502" s="2" t="s">
        <v>11424</v>
      </c>
      <c r="AH502" s="2" t="s">
        <v>4374</v>
      </c>
      <c r="AI502" s="1">
        <v>46193</v>
      </c>
      <c r="AJ502" s="2"/>
      <c r="AK502" s="2" t="s">
        <v>67</v>
      </c>
      <c r="AM502" s="2" t="s">
        <v>59</v>
      </c>
      <c r="AP502" s="2" t="s">
        <v>60</v>
      </c>
      <c r="AQ502" s="2" t="s">
        <v>41</v>
      </c>
      <c r="AR502">
        <v>75000</v>
      </c>
      <c r="AS502" s="2" t="str">
        <f>_xlfn.IFNA(IF(VLOOKUP(all_resi[[#This Row],[No. Waybill]],settle_reconcile[No. Waybill],1,0)="","Recon","Recon"),"-")</f>
        <v>-</v>
      </c>
      <c r="AT502" s="2">
        <f>all_resi[[#This Row],[Nilai COD]]-all_resi[[#This Row],[COD Fee]]-all_resi[[#This Row],[Total Biaya Setelah Diskon]]</f>
        <v>96975</v>
      </c>
      <c r="AU502" s="2">
        <f>IF(all_resi[[#This Row],[Waktu Terima]]="","",_xlfn.DAYS(all_resi[[#This Row],[Waktu Terima]],all_resi[[#This Row],[Tanggal Pengiriman]]))</f>
        <v>15</v>
      </c>
    </row>
    <row r="503" spans="1:47" x14ac:dyDescent="0.25">
      <c r="A503" s="2" t="s">
        <v>6200</v>
      </c>
      <c r="B503" s="1">
        <v>46178</v>
      </c>
      <c r="C503" s="2" t="s">
        <v>42</v>
      </c>
      <c r="D503" s="2" t="s">
        <v>43</v>
      </c>
      <c r="E503" s="2" t="s">
        <v>44</v>
      </c>
      <c r="F503" s="2" t="s">
        <v>45</v>
      </c>
      <c r="G503" s="2" t="s">
        <v>46</v>
      </c>
      <c r="H503" s="2" t="s">
        <v>47</v>
      </c>
      <c r="I503" s="2" t="s">
        <v>1379</v>
      </c>
      <c r="J503" s="2" t="s">
        <v>12660</v>
      </c>
      <c r="K503" s="2" t="s">
        <v>156</v>
      </c>
      <c r="L503" s="2" t="s">
        <v>536</v>
      </c>
      <c r="M503" s="2" t="s">
        <v>1380</v>
      </c>
      <c r="N503" s="2" t="s">
        <v>1381</v>
      </c>
      <c r="O503">
        <v>1</v>
      </c>
      <c r="P503" s="2" t="s">
        <v>53</v>
      </c>
      <c r="Q503">
        <v>100</v>
      </c>
      <c r="R503">
        <v>0</v>
      </c>
      <c r="S503" s="2" t="s">
        <v>54</v>
      </c>
      <c r="T503" s="2" t="s">
        <v>55</v>
      </c>
      <c r="U503" s="2" t="s">
        <v>97</v>
      </c>
      <c r="V503" s="2"/>
      <c r="W503">
        <v>100000</v>
      </c>
      <c r="X503">
        <v>0</v>
      </c>
      <c r="Y503">
        <v>0</v>
      </c>
      <c r="Z503">
        <v>100000</v>
      </c>
      <c r="AB503" s="2" t="s">
        <v>57</v>
      </c>
      <c r="AC503">
        <v>40000</v>
      </c>
      <c r="AD503">
        <v>60000</v>
      </c>
      <c r="AE503">
        <v>178000</v>
      </c>
      <c r="AF503">
        <v>2670</v>
      </c>
      <c r="AG503" s="2" t="s">
        <v>353</v>
      </c>
      <c r="AH503" s="2" t="s">
        <v>149</v>
      </c>
      <c r="AI503" s="1">
        <v>46207</v>
      </c>
      <c r="AJ503" s="2"/>
      <c r="AK503" s="2" t="s">
        <v>67</v>
      </c>
      <c r="AM503" s="2" t="s">
        <v>59</v>
      </c>
      <c r="AP503" s="2" t="s">
        <v>60</v>
      </c>
      <c r="AQ503" s="2" t="s">
        <v>41</v>
      </c>
      <c r="AR503">
        <v>78000</v>
      </c>
      <c r="AS503" s="2" t="str">
        <f>_xlfn.IFNA(IF(VLOOKUP(all_resi[[#This Row],[No. Waybill]],settle_reconcile[No. Waybill],1,0)="","Recon","Recon"),"-")</f>
        <v>-</v>
      </c>
      <c r="AT503" s="2">
        <f>all_resi[[#This Row],[Nilai COD]]-all_resi[[#This Row],[COD Fee]]-all_resi[[#This Row],[Total Biaya Setelah Diskon]]</f>
        <v>115330</v>
      </c>
      <c r="AU503" s="2">
        <f>IF(all_resi[[#This Row],[Waktu Terima]]="","",_xlfn.DAYS(all_resi[[#This Row],[Waktu Terima]],all_resi[[#This Row],[Tanggal Pengiriman]]))</f>
        <v>29</v>
      </c>
    </row>
    <row r="504" spans="1:47" x14ac:dyDescent="0.25">
      <c r="A504" s="2" t="s">
        <v>6068</v>
      </c>
      <c r="B504" s="1">
        <v>46178</v>
      </c>
      <c r="C504" s="2" t="s">
        <v>42</v>
      </c>
      <c r="D504" s="2" t="s">
        <v>43</v>
      </c>
      <c r="E504" s="2" t="s">
        <v>44</v>
      </c>
      <c r="F504" s="2" t="s">
        <v>45</v>
      </c>
      <c r="G504" s="2" t="s">
        <v>46</v>
      </c>
      <c r="H504" s="2" t="s">
        <v>47</v>
      </c>
      <c r="I504" s="2" t="s">
        <v>914</v>
      </c>
      <c r="J504" s="2" t="s">
        <v>12595</v>
      </c>
      <c r="K504" s="2" t="s">
        <v>137</v>
      </c>
      <c r="L504" s="2" t="s">
        <v>915</v>
      </c>
      <c r="M504" s="2" t="s">
        <v>916</v>
      </c>
      <c r="N504" s="2" t="s">
        <v>917</v>
      </c>
      <c r="O504">
        <v>1</v>
      </c>
      <c r="P504" s="2" t="s">
        <v>53</v>
      </c>
      <c r="Q504">
        <v>100</v>
      </c>
      <c r="R504">
        <v>0</v>
      </c>
      <c r="S504" s="2" t="s">
        <v>54</v>
      </c>
      <c r="T504" s="2" t="s">
        <v>55</v>
      </c>
      <c r="U504" s="2" t="s">
        <v>918</v>
      </c>
      <c r="V504" s="2"/>
      <c r="W504">
        <v>27000</v>
      </c>
      <c r="X504">
        <v>0</v>
      </c>
      <c r="Y504">
        <v>0</v>
      </c>
      <c r="Z504">
        <v>27000</v>
      </c>
      <c r="AB504" s="2" t="s">
        <v>57</v>
      </c>
      <c r="AC504">
        <v>18000</v>
      </c>
      <c r="AD504">
        <v>9000</v>
      </c>
      <c r="AE504">
        <v>80000</v>
      </c>
      <c r="AF504">
        <v>1200</v>
      </c>
      <c r="AG504" s="2" t="s">
        <v>517</v>
      </c>
      <c r="AH504" s="2" t="s">
        <v>149</v>
      </c>
      <c r="AI504" s="1">
        <v>46184</v>
      </c>
      <c r="AJ504" s="2"/>
      <c r="AK504" s="2" t="s">
        <v>67</v>
      </c>
      <c r="AM504" s="2" t="s">
        <v>59</v>
      </c>
      <c r="AP504" s="2" t="s">
        <v>60</v>
      </c>
      <c r="AQ504" s="2" t="s">
        <v>41</v>
      </c>
      <c r="AR504">
        <v>53000</v>
      </c>
      <c r="AS504" s="2" t="str">
        <f>_xlfn.IFNA(IF(VLOOKUP(all_resi[[#This Row],[No. Waybill]],settle_reconcile[No. Waybill],1,0)="","Recon","Recon"),"-")</f>
        <v>-</v>
      </c>
      <c r="AT504" s="2">
        <f>all_resi[[#This Row],[Nilai COD]]-all_resi[[#This Row],[COD Fee]]-all_resi[[#This Row],[Total Biaya Setelah Diskon]]</f>
        <v>69800</v>
      </c>
      <c r="AU504" s="2">
        <f>IF(all_resi[[#This Row],[Waktu Terima]]="","",_xlfn.DAYS(all_resi[[#This Row],[Waktu Terima]],all_resi[[#This Row],[Tanggal Pengiriman]]))</f>
        <v>6</v>
      </c>
    </row>
    <row r="505" spans="1:47" x14ac:dyDescent="0.25">
      <c r="A505" s="2" t="s">
        <v>6002</v>
      </c>
      <c r="B505" s="1">
        <v>46178</v>
      </c>
      <c r="C505" s="2" t="s">
        <v>42</v>
      </c>
      <c r="D505" s="2" t="s">
        <v>43</v>
      </c>
      <c r="E505" s="2" t="s">
        <v>44</v>
      </c>
      <c r="F505" s="2" t="s">
        <v>45</v>
      </c>
      <c r="G505" s="2" t="s">
        <v>46</v>
      </c>
      <c r="H505" s="2" t="s">
        <v>47</v>
      </c>
      <c r="I505" s="2" t="s">
        <v>672</v>
      </c>
      <c r="J505" s="2" t="s">
        <v>12621</v>
      </c>
      <c r="K505" s="2" t="s">
        <v>121</v>
      </c>
      <c r="L505" s="2" t="s">
        <v>232</v>
      </c>
      <c r="M505" s="2" t="s">
        <v>673</v>
      </c>
      <c r="N505" s="2" t="s">
        <v>674</v>
      </c>
      <c r="O505">
        <v>1</v>
      </c>
      <c r="P505" s="2" t="s">
        <v>53</v>
      </c>
      <c r="Q505">
        <v>100</v>
      </c>
      <c r="R505">
        <v>0</v>
      </c>
      <c r="S505" s="2" t="s">
        <v>54</v>
      </c>
      <c r="T505" s="2" t="s">
        <v>55</v>
      </c>
      <c r="U505" s="2" t="s">
        <v>147</v>
      </c>
      <c r="V505" s="2"/>
      <c r="W505">
        <v>108000</v>
      </c>
      <c r="X505">
        <v>0</v>
      </c>
      <c r="Y505">
        <v>0</v>
      </c>
      <c r="Z505">
        <v>108000</v>
      </c>
      <c r="AB505" s="2" t="s">
        <v>57</v>
      </c>
      <c r="AC505">
        <v>43200</v>
      </c>
      <c r="AD505">
        <v>64800</v>
      </c>
      <c r="AE505">
        <v>182500</v>
      </c>
      <c r="AF505">
        <v>2737.5</v>
      </c>
      <c r="AG505" s="2" t="s">
        <v>672</v>
      </c>
      <c r="AH505" s="2"/>
      <c r="AI505" s="1">
        <v>46185</v>
      </c>
      <c r="AJ505" s="2"/>
      <c r="AK505" s="2" t="s">
        <v>58</v>
      </c>
      <c r="AM505" s="2" t="s">
        <v>59</v>
      </c>
      <c r="AP505" s="2" t="s">
        <v>60</v>
      </c>
      <c r="AQ505" s="2" t="s">
        <v>41</v>
      </c>
      <c r="AR505">
        <v>74500</v>
      </c>
      <c r="AS505" s="2" t="str">
        <f>_xlfn.IFNA(IF(VLOOKUP(all_resi[[#This Row],[No. Waybill]],settle_reconcile[No. Waybill],1,0)="","Recon","Recon"),"-")</f>
        <v>Recon</v>
      </c>
      <c r="AT505" s="2">
        <f>all_resi[[#This Row],[Nilai COD]]-all_resi[[#This Row],[COD Fee]]-all_resi[[#This Row],[Total Biaya Setelah Diskon]]</f>
        <v>114962.5</v>
      </c>
      <c r="AU505" s="2">
        <f>IF(all_resi[[#This Row],[Waktu Terima]]="","",_xlfn.DAYS(all_resi[[#This Row],[Waktu Terima]],all_resi[[#This Row],[Tanggal Pengiriman]]))</f>
        <v>7</v>
      </c>
    </row>
    <row r="506" spans="1:47" x14ac:dyDescent="0.25">
      <c r="A506" s="2" t="s">
        <v>6751</v>
      </c>
      <c r="B506" s="1">
        <v>46179</v>
      </c>
      <c r="C506" s="2" t="s">
        <v>42</v>
      </c>
      <c r="D506" s="2" t="s">
        <v>43</v>
      </c>
      <c r="E506" s="2" t="s">
        <v>44</v>
      </c>
      <c r="F506" s="2" t="s">
        <v>45</v>
      </c>
      <c r="G506" s="2" t="s">
        <v>46</v>
      </c>
      <c r="H506" s="2" t="s">
        <v>47</v>
      </c>
      <c r="I506" s="2" t="s">
        <v>3071</v>
      </c>
      <c r="J506" s="2" t="s">
        <v>12681</v>
      </c>
      <c r="K506" s="2" t="s">
        <v>121</v>
      </c>
      <c r="L506" s="2" t="s">
        <v>761</v>
      </c>
      <c r="M506" s="2" t="s">
        <v>812</v>
      </c>
      <c r="N506" s="2" t="s">
        <v>3072</v>
      </c>
      <c r="O506">
        <v>1</v>
      </c>
      <c r="P506" s="2" t="s">
        <v>53</v>
      </c>
      <c r="Q506">
        <v>100</v>
      </c>
      <c r="R506">
        <v>0</v>
      </c>
      <c r="S506" s="2" t="s">
        <v>54</v>
      </c>
      <c r="T506" s="2" t="s">
        <v>55</v>
      </c>
      <c r="U506" s="2" t="s">
        <v>764</v>
      </c>
      <c r="V506" s="2"/>
      <c r="W506">
        <v>85000</v>
      </c>
      <c r="X506">
        <v>0</v>
      </c>
      <c r="Y506">
        <v>0</v>
      </c>
      <c r="Z506">
        <v>85000</v>
      </c>
      <c r="AB506" s="2" t="s">
        <v>57</v>
      </c>
      <c r="AC506">
        <v>34000</v>
      </c>
      <c r="AD506">
        <v>51000</v>
      </c>
      <c r="AE506">
        <v>119000</v>
      </c>
      <c r="AF506">
        <v>1785</v>
      </c>
      <c r="AG506" s="2" t="s">
        <v>12207</v>
      </c>
      <c r="AH506" s="2" t="s">
        <v>149</v>
      </c>
      <c r="AI506" s="1">
        <v>46197</v>
      </c>
      <c r="AJ506" s="2"/>
      <c r="AK506" s="2" t="s">
        <v>67</v>
      </c>
      <c r="AM506" s="2" t="s">
        <v>59</v>
      </c>
      <c r="AP506" s="2" t="s">
        <v>60</v>
      </c>
      <c r="AQ506" s="2" t="s">
        <v>41</v>
      </c>
      <c r="AR506">
        <v>34000</v>
      </c>
      <c r="AS506" s="2" t="str">
        <f>_xlfn.IFNA(IF(VLOOKUP(all_resi[[#This Row],[No. Waybill]],settle_reconcile[No. Waybill],1,0)="","Recon","Recon"),"-")</f>
        <v>-</v>
      </c>
      <c r="AT506" s="2">
        <f>all_resi[[#This Row],[Nilai COD]]-all_resi[[#This Row],[COD Fee]]-all_resi[[#This Row],[Total Biaya Setelah Diskon]]</f>
        <v>66215</v>
      </c>
      <c r="AU506" s="2">
        <f>IF(all_resi[[#This Row],[Waktu Terima]]="","",_xlfn.DAYS(all_resi[[#This Row],[Waktu Terima]],all_resi[[#This Row],[Tanggal Pengiriman]]))</f>
        <v>18</v>
      </c>
    </row>
    <row r="507" spans="1:47" x14ac:dyDescent="0.25">
      <c r="A507" s="2" t="s">
        <v>7057</v>
      </c>
      <c r="B507" s="1">
        <v>46179</v>
      </c>
      <c r="C507" s="2" t="s">
        <v>42</v>
      </c>
      <c r="D507" s="2" t="s">
        <v>43</v>
      </c>
      <c r="E507" s="2" t="s">
        <v>44</v>
      </c>
      <c r="F507" s="2" t="s">
        <v>45</v>
      </c>
      <c r="G507" s="2" t="s">
        <v>46</v>
      </c>
      <c r="H507" s="2" t="s">
        <v>80</v>
      </c>
      <c r="I507" s="2" t="s">
        <v>3929</v>
      </c>
      <c r="J507" s="2" t="s">
        <v>12680</v>
      </c>
      <c r="K507" s="2" t="s">
        <v>700</v>
      </c>
      <c r="L507" s="2" t="s">
        <v>1352</v>
      </c>
      <c r="M507" s="2" t="s">
        <v>2548</v>
      </c>
      <c r="N507" s="2" t="s">
        <v>3930</v>
      </c>
      <c r="O507">
        <v>1</v>
      </c>
      <c r="P507" s="2" t="s">
        <v>53</v>
      </c>
      <c r="Q507">
        <v>100</v>
      </c>
      <c r="R507">
        <v>0</v>
      </c>
      <c r="S507" s="2" t="s">
        <v>54</v>
      </c>
      <c r="T507" s="2" t="s">
        <v>55</v>
      </c>
      <c r="U507" s="2" t="s">
        <v>86</v>
      </c>
      <c r="V507" s="2"/>
      <c r="W507">
        <v>45000</v>
      </c>
      <c r="X507">
        <v>0</v>
      </c>
      <c r="Y507">
        <v>0</v>
      </c>
      <c r="Z507">
        <v>45000</v>
      </c>
      <c r="AB507" s="2" t="s">
        <v>57</v>
      </c>
      <c r="AC507">
        <v>18000</v>
      </c>
      <c r="AD507">
        <v>27000</v>
      </c>
      <c r="AE507">
        <v>105000</v>
      </c>
      <c r="AF507">
        <v>1575</v>
      </c>
      <c r="AG507" s="2" t="s">
        <v>3929</v>
      </c>
      <c r="AH507" s="2"/>
      <c r="AI507" s="1">
        <v>46183</v>
      </c>
      <c r="AJ507" s="2" t="s">
        <v>87</v>
      </c>
      <c r="AK507" s="2" t="s">
        <v>58</v>
      </c>
      <c r="AM507" s="2" t="s">
        <v>59</v>
      </c>
      <c r="AP507" s="2" t="s">
        <v>60</v>
      </c>
      <c r="AQ507" s="2" t="s">
        <v>41</v>
      </c>
      <c r="AR507">
        <v>60000</v>
      </c>
      <c r="AS507" s="2" t="str">
        <f>_xlfn.IFNA(IF(VLOOKUP(all_resi[[#This Row],[No. Waybill]],settle_reconcile[No. Waybill],1,0)="","Recon","Recon"),"-")</f>
        <v>Recon</v>
      </c>
      <c r="AT507" s="2">
        <f>all_resi[[#This Row],[Nilai COD]]-all_resi[[#This Row],[COD Fee]]-all_resi[[#This Row],[Total Biaya Setelah Diskon]]</f>
        <v>76425</v>
      </c>
      <c r="AU507" s="2">
        <f>IF(all_resi[[#This Row],[Waktu Terima]]="","",_xlfn.DAYS(all_resi[[#This Row],[Waktu Terima]],all_resi[[#This Row],[Tanggal Pengiriman]]))</f>
        <v>4</v>
      </c>
    </row>
    <row r="508" spans="1:47" x14ac:dyDescent="0.25">
      <c r="A508" s="2" t="s">
        <v>7055</v>
      </c>
      <c r="B508" s="1">
        <v>46179</v>
      </c>
      <c r="C508" s="2" t="s">
        <v>42</v>
      </c>
      <c r="D508" s="2" t="s">
        <v>43</v>
      </c>
      <c r="E508" s="2" t="s">
        <v>44</v>
      </c>
      <c r="F508" s="2" t="s">
        <v>45</v>
      </c>
      <c r="G508" s="2" t="s">
        <v>46</v>
      </c>
      <c r="H508" s="2" t="s">
        <v>47</v>
      </c>
      <c r="I508" s="2" t="s">
        <v>3922</v>
      </c>
      <c r="J508" s="2" t="s">
        <v>12683</v>
      </c>
      <c r="K508" s="2" t="s">
        <v>132</v>
      </c>
      <c r="L508" s="2" t="s">
        <v>1767</v>
      </c>
      <c r="M508" s="2" t="s">
        <v>921</v>
      </c>
      <c r="N508" s="2" t="s">
        <v>3923</v>
      </c>
      <c r="O508">
        <v>1</v>
      </c>
      <c r="P508" s="2" t="s">
        <v>53</v>
      </c>
      <c r="Q508">
        <v>100</v>
      </c>
      <c r="R508">
        <v>0</v>
      </c>
      <c r="S508" s="2" t="s">
        <v>54</v>
      </c>
      <c r="T508" s="2" t="s">
        <v>55</v>
      </c>
      <c r="U508" s="2" t="s">
        <v>250</v>
      </c>
      <c r="V508" s="2"/>
      <c r="W508">
        <v>47000</v>
      </c>
      <c r="X508">
        <v>0</v>
      </c>
      <c r="Y508">
        <v>0</v>
      </c>
      <c r="Z508">
        <v>47000</v>
      </c>
      <c r="AB508" s="2" t="s">
        <v>57</v>
      </c>
      <c r="AC508">
        <v>18800</v>
      </c>
      <c r="AD508">
        <v>28200</v>
      </c>
      <c r="AE508">
        <v>102900</v>
      </c>
      <c r="AF508">
        <v>1543.5</v>
      </c>
      <c r="AG508" s="2" t="s">
        <v>3924</v>
      </c>
      <c r="AH508" s="2"/>
      <c r="AI508" s="1">
        <v>46184</v>
      </c>
      <c r="AJ508" s="2"/>
      <c r="AK508" s="2" t="s">
        <v>58</v>
      </c>
      <c r="AM508" s="2" t="s">
        <v>59</v>
      </c>
      <c r="AP508" s="2" t="s">
        <v>60</v>
      </c>
      <c r="AQ508" s="2" t="s">
        <v>41</v>
      </c>
      <c r="AR508">
        <v>55900</v>
      </c>
      <c r="AS508" s="2" t="str">
        <f>_xlfn.IFNA(IF(VLOOKUP(all_resi[[#This Row],[No. Waybill]],settle_reconcile[No. Waybill],1,0)="","Recon","Recon"),"-")</f>
        <v>Recon</v>
      </c>
      <c r="AT508" s="2">
        <f>all_resi[[#This Row],[Nilai COD]]-all_resi[[#This Row],[COD Fee]]-all_resi[[#This Row],[Total Biaya Setelah Diskon]]</f>
        <v>73156.5</v>
      </c>
      <c r="AU508" s="2">
        <f>IF(all_resi[[#This Row],[Waktu Terima]]="","",_xlfn.DAYS(all_resi[[#This Row],[Waktu Terima]],all_resi[[#This Row],[Tanggal Pengiriman]]))</f>
        <v>5</v>
      </c>
    </row>
    <row r="509" spans="1:47" x14ac:dyDescent="0.25">
      <c r="A509" s="2" t="s">
        <v>6732</v>
      </c>
      <c r="B509" s="1">
        <v>46179</v>
      </c>
      <c r="C509" s="2" t="s">
        <v>42</v>
      </c>
      <c r="D509" s="2" t="s">
        <v>43</v>
      </c>
      <c r="E509" s="2" t="s">
        <v>44</v>
      </c>
      <c r="F509" s="2" t="s">
        <v>45</v>
      </c>
      <c r="G509" s="2" t="s">
        <v>46</v>
      </c>
      <c r="H509" s="2" t="s">
        <v>47</v>
      </c>
      <c r="I509" s="2" t="s">
        <v>3016</v>
      </c>
      <c r="J509" s="2" t="s">
        <v>12669</v>
      </c>
      <c r="K509" s="2" t="s">
        <v>49</v>
      </c>
      <c r="L509" s="2" t="s">
        <v>3017</v>
      </c>
      <c r="M509" s="2" t="s">
        <v>3018</v>
      </c>
      <c r="N509" s="2" t="s">
        <v>3019</v>
      </c>
      <c r="O509">
        <v>1</v>
      </c>
      <c r="P509" s="2" t="s">
        <v>53</v>
      </c>
      <c r="Q509">
        <v>100</v>
      </c>
      <c r="R509">
        <v>0</v>
      </c>
      <c r="S509" s="2" t="s">
        <v>54</v>
      </c>
      <c r="T509" s="2" t="s">
        <v>55</v>
      </c>
      <c r="U509" s="2" t="s">
        <v>386</v>
      </c>
      <c r="V509" s="2"/>
      <c r="W509">
        <v>63000</v>
      </c>
      <c r="X509">
        <v>0</v>
      </c>
      <c r="Y509">
        <v>0</v>
      </c>
      <c r="Z509">
        <v>63000</v>
      </c>
      <c r="AB509" s="2" t="s">
        <v>57</v>
      </c>
      <c r="AC509">
        <v>25200</v>
      </c>
      <c r="AD509">
        <v>37800</v>
      </c>
      <c r="AE509">
        <v>170000</v>
      </c>
      <c r="AF509">
        <v>2550</v>
      </c>
      <c r="AG509" s="2" t="s">
        <v>256</v>
      </c>
      <c r="AH509" s="2"/>
      <c r="AI509" s="1">
        <v>46207</v>
      </c>
      <c r="AJ509" s="2"/>
      <c r="AK509" s="2" t="s">
        <v>67</v>
      </c>
      <c r="AM509" s="2" t="s">
        <v>59</v>
      </c>
      <c r="AP509" s="2" t="s">
        <v>60</v>
      </c>
      <c r="AQ509" s="2" t="s">
        <v>41</v>
      </c>
      <c r="AR509">
        <v>107000</v>
      </c>
      <c r="AS509" s="2" t="str">
        <f>_xlfn.IFNA(IF(VLOOKUP(all_resi[[#This Row],[No. Waybill]],settle_reconcile[No. Waybill],1,0)="","Recon","Recon"),"-")</f>
        <v>-</v>
      </c>
      <c r="AT509" s="2">
        <f>all_resi[[#This Row],[Nilai COD]]-all_resi[[#This Row],[COD Fee]]-all_resi[[#This Row],[Total Biaya Setelah Diskon]]</f>
        <v>129650</v>
      </c>
      <c r="AU509" s="2">
        <f>IF(all_resi[[#This Row],[Waktu Terima]]="","",_xlfn.DAYS(all_resi[[#This Row],[Waktu Terima]],all_resi[[#This Row],[Tanggal Pengiriman]]))</f>
        <v>28</v>
      </c>
    </row>
    <row r="510" spans="1:47" x14ac:dyDescent="0.25">
      <c r="A510" s="2" t="s">
        <v>6395</v>
      </c>
      <c r="B510" s="1">
        <v>46179</v>
      </c>
      <c r="C510" s="2" t="s">
        <v>42</v>
      </c>
      <c r="D510" s="2" t="s">
        <v>43</v>
      </c>
      <c r="E510" s="2" t="s">
        <v>44</v>
      </c>
      <c r="F510" s="2" t="s">
        <v>45</v>
      </c>
      <c r="G510" s="2" t="s">
        <v>46</v>
      </c>
      <c r="H510" s="2" t="s">
        <v>47</v>
      </c>
      <c r="I510" s="2" t="s">
        <v>2014</v>
      </c>
      <c r="J510" s="2" t="s">
        <v>12721</v>
      </c>
      <c r="K510" s="2" t="s">
        <v>143</v>
      </c>
      <c r="L510" s="2" t="s">
        <v>1489</v>
      </c>
      <c r="M510" s="2" t="s">
        <v>2015</v>
      </c>
      <c r="N510" s="2" t="s">
        <v>2016</v>
      </c>
      <c r="O510">
        <v>1</v>
      </c>
      <c r="P510" s="2" t="s">
        <v>53</v>
      </c>
      <c r="Q510">
        <v>100</v>
      </c>
      <c r="R510">
        <v>0</v>
      </c>
      <c r="S510" s="2" t="s">
        <v>54</v>
      </c>
      <c r="T510" s="2" t="s">
        <v>55</v>
      </c>
      <c r="U510" s="2" t="s">
        <v>230</v>
      </c>
      <c r="V510" s="2"/>
      <c r="W510">
        <v>20000</v>
      </c>
      <c r="X510">
        <v>0</v>
      </c>
      <c r="Y510">
        <v>0</v>
      </c>
      <c r="Z510">
        <v>20000</v>
      </c>
      <c r="AB510" s="2" t="s">
        <v>57</v>
      </c>
      <c r="AC510">
        <v>13000</v>
      </c>
      <c r="AD510">
        <v>7000</v>
      </c>
      <c r="AE510">
        <v>131000</v>
      </c>
      <c r="AF510">
        <v>1965</v>
      </c>
      <c r="AG510" s="2" t="s">
        <v>2014</v>
      </c>
      <c r="AH510" s="2"/>
      <c r="AI510" s="1">
        <v>46182</v>
      </c>
      <c r="AJ510" s="2"/>
      <c r="AK510" s="2" t="s">
        <v>58</v>
      </c>
      <c r="AM510" s="2" t="s">
        <v>59</v>
      </c>
      <c r="AP510" s="2" t="s">
        <v>60</v>
      </c>
      <c r="AQ510" s="2" t="s">
        <v>41</v>
      </c>
      <c r="AR510">
        <v>111000</v>
      </c>
      <c r="AS510" s="2" t="str">
        <f>_xlfn.IFNA(IF(VLOOKUP(all_resi[[#This Row],[No. Waybill]],settle_reconcile[No. Waybill],1,0)="","Recon","Recon"),"-")</f>
        <v>Recon</v>
      </c>
      <c r="AT510" s="2">
        <f>all_resi[[#This Row],[Nilai COD]]-all_resi[[#This Row],[COD Fee]]-all_resi[[#This Row],[Total Biaya Setelah Diskon]]</f>
        <v>122035</v>
      </c>
      <c r="AU510" s="2">
        <f>IF(all_resi[[#This Row],[Waktu Terima]]="","",_xlfn.DAYS(all_resi[[#This Row],[Waktu Terima]],all_resi[[#This Row],[Tanggal Pengiriman]]))</f>
        <v>3</v>
      </c>
    </row>
    <row r="511" spans="1:47" x14ac:dyDescent="0.25">
      <c r="A511" s="2" t="s">
        <v>6719</v>
      </c>
      <c r="B511" s="1">
        <v>46179</v>
      </c>
      <c r="C511" s="2" t="s">
        <v>42</v>
      </c>
      <c r="D511" s="2" t="s">
        <v>43</v>
      </c>
      <c r="E511" s="2" t="s">
        <v>44</v>
      </c>
      <c r="F511" s="2" t="s">
        <v>45</v>
      </c>
      <c r="G511" s="2" t="s">
        <v>46</v>
      </c>
      <c r="H511" s="2" t="s">
        <v>47</v>
      </c>
      <c r="I511" s="2" t="s">
        <v>2978</v>
      </c>
      <c r="J511" s="2" t="s">
        <v>12712</v>
      </c>
      <c r="K511" s="2" t="s">
        <v>156</v>
      </c>
      <c r="L511" s="2" t="s">
        <v>606</v>
      </c>
      <c r="M511" s="2" t="s">
        <v>1590</v>
      </c>
      <c r="N511" s="2" t="s">
        <v>2979</v>
      </c>
      <c r="O511">
        <v>1</v>
      </c>
      <c r="P511" s="2" t="s">
        <v>53</v>
      </c>
      <c r="Q511">
        <v>100</v>
      </c>
      <c r="R511">
        <v>0</v>
      </c>
      <c r="S511" s="2" t="s">
        <v>54</v>
      </c>
      <c r="T511" s="2" t="s">
        <v>55</v>
      </c>
      <c r="U511" s="2" t="s">
        <v>250</v>
      </c>
      <c r="V511" s="2"/>
      <c r="W511">
        <v>64000</v>
      </c>
      <c r="X511">
        <v>0</v>
      </c>
      <c r="Y511">
        <v>0</v>
      </c>
      <c r="Z511">
        <v>64000</v>
      </c>
      <c r="AB511" s="2" t="s">
        <v>57</v>
      </c>
      <c r="AC511">
        <v>25600</v>
      </c>
      <c r="AD511">
        <v>38400</v>
      </c>
      <c r="AE511">
        <v>119000</v>
      </c>
      <c r="AF511">
        <v>1785</v>
      </c>
      <c r="AG511" s="2"/>
      <c r="AH511" s="2"/>
      <c r="AI511" s="1"/>
      <c r="AJ511" s="2"/>
      <c r="AK511" s="2" t="s">
        <v>67</v>
      </c>
      <c r="AM511" s="2" t="s">
        <v>59</v>
      </c>
      <c r="AP511" s="2" t="s">
        <v>60</v>
      </c>
      <c r="AQ511" s="2" t="s">
        <v>41</v>
      </c>
      <c r="AR511">
        <v>55000</v>
      </c>
      <c r="AS511" s="2" t="str">
        <f>_xlfn.IFNA(IF(VLOOKUP(all_resi[[#This Row],[No. Waybill]],settle_reconcile[No. Waybill],1,0)="","Recon","Recon"),"-")</f>
        <v>-</v>
      </c>
      <c r="AT511" s="2">
        <f>all_resi[[#This Row],[Nilai COD]]-all_resi[[#This Row],[COD Fee]]-all_resi[[#This Row],[Total Biaya Setelah Diskon]]</f>
        <v>78815</v>
      </c>
      <c r="AU511" s="2" t="str">
        <f>IF(all_resi[[#This Row],[Waktu Terima]]="","",_xlfn.DAYS(all_resi[[#This Row],[Waktu Terima]],all_resi[[#This Row],[Tanggal Pengiriman]]))</f>
        <v/>
      </c>
    </row>
    <row r="512" spans="1:47" x14ac:dyDescent="0.25">
      <c r="A512" s="2" t="s">
        <v>6497</v>
      </c>
      <c r="B512" s="1">
        <v>46179</v>
      </c>
      <c r="C512" s="2" t="s">
        <v>42</v>
      </c>
      <c r="D512" s="2" t="s">
        <v>43</v>
      </c>
      <c r="E512" s="2" t="s">
        <v>44</v>
      </c>
      <c r="F512" s="2" t="s">
        <v>45</v>
      </c>
      <c r="G512" s="2" t="s">
        <v>46</v>
      </c>
      <c r="H512" s="2" t="s">
        <v>47</v>
      </c>
      <c r="I512" s="2" t="s">
        <v>2335</v>
      </c>
      <c r="J512" s="2" t="s">
        <v>12702</v>
      </c>
      <c r="K512" s="2" t="s">
        <v>106</v>
      </c>
      <c r="L512" s="2" t="s">
        <v>107</v>
      </c>
      <c r="M512" s="2" t="s">
        <v>2336</v>
      </c>
      <c r="N512" s="2" t="s">
        <v>2337</v>
      </c>
      <c r="O512">
        <v>1</v>
      </c>
      <c r="P512" s="2" t="s">
        <v>53</v>
      </c>
      <c r="Q512">
        <v>100</v>
      </c>
      <c r="R512">
        <v>0</v>
      </c>
      <c r="S512" s="2" t="s">
        <v>54</v>
      </c>
      <c r="T512" s="2" t="s">
        <v>55</v>
      </c>
      <c r="U512" s="2" t="s">
        <v>2338</v>
      </c>
      <c r="V512" s="2"/>
      <c r="W512">
        <v>51000</v>
      </c>
      <c r="X512">
        <v>0</v>
      </c>
      <c r="Y512">
        <v>0</v>
      </c>
      <c r="Z512">
        <v>51000</v>
      </c>
      <c r="AB512" s="2" t="s">
        <v>57</v>
      </c>
      <c r="AC512">
        <v>20400</v>
      </c>
      <c r="AD512">
        <v>30600</v>
      </c>
      <c r="AE512">
        <v>307860</v>
      </c>
      <c r="AF512">
        <v>4617.8999999999996</v>
      </c>
      <c r="AG512" s="2" t="s">
        <v>517</v>
      </c>
      <c r="AH512" s="2" t="s">
        <v>149</v>
      </c>
      <c r="AI512" s="1">
        <v>46199</v>
      </c>
      <c r="AJ512" s="2"/>
      <c r="AK512" s="2" t="s">
        <v>67</v>
      </c>
      <c r="AM512" s="2" t="s">
        <v>59</v>
      </c>
      <c r="AP512" s="2" t="s">
        <v>60</v>
      </c>
      <c r="AQ512" s="2" t="s">
        <v>41</v>
      </c>
      <c r="AR512">
        <v>256860</v>
      </c>
      <c r="AS512" s="2" t="str">
        <f>_xlfn.IFNA(IF(VLOOKUP(all_resi[[#This Row],[No. Waybill]],settle_reconcile[No. Waybill],1,0)="","Recon","Recon"),"-")</f>
        <v>-</v>
      </c>
      <c r="AT512" s="2">
        <f>all_resi[[#This Row],[Nilai COD]]-all_resi[[#This Row],[COD Fee]]-all_resi[[#This Row],[Total Biaya Setelah Diskon]]</f>
        <v>272642.09999999998</v>
      </c>
      <c r="AU512" s="2">
        <f>IF(all_resi[[#This Row],[Waktu Terima]]="","",_xlfn.DAYS(all_resi[[#This Row],[Waktu Terima]],all_resi[[#This Row],[Tanggal Pengiriman]]))</f>
        <v>20</v>
      </c>
    </row>
    <row r="513" spans="1:47" x14ac:dyDescent="0.25">
      <c r="A513" s="2" t="s">
        <v>7016</v>
      </c>
      <c r="B513" s="1">
        <v>46179</v>
      </c>
      <c r="C513" s="2" t="s">
        <v>42</v>
      </c>
      <c r="D513" s="2" t="s">
        <v>43</v>
      </c>
      <c r="E513" s="2" t="s">
        <v>44</v>
      </c>
      <c r="F513" s="2" t="s">
        <v>45</v>
      </c>
      <c r="G513" s="2" t="s">
        <v>46</v>
      </c>
      <c r="H513" s="2" t="s">
        <v>47</v>
      </c>
      <c r="I513" s="2" t="s">
        <v>3811</v>
      </c>
      <c r="J513" s="2" t="s">
        <v>12709</v>
      </c>
      <c r="K513" s="2" t="s">
        <v>116</v>
      </c>
      <c r="L513" s="2" t="s">
        <v>2504</v>
      </c>
      <c r="M513" s="2" t="s">
        <v>3812</v>
      </c>
      <c r="N513" s="2" t="s">
        <v>3813</v>
      </c>
      <c r="O513">
        <v>1</v>
      </c>
      <c r="P513" s="2" t="s">
        <v>53</v>
      </c>
      <c r="Q513">
        <v>100</v>
      </c>
      <c r="R513">
        <v>0</v>
      </c>
      <c r="S513" s="2" t="s">
        <v>54</v>
      </c>
      <c r="T513" s="2" t="s">
        <v>55</v>
      </c>
      <c r="U513" s="2" t="s">
        <v>235</v>
      </c>
      <c r="V513" s="2"/>
      <c r="W513">
        <v>15000</v>
      </c>
      <c r="X513">
        <v>0</v>
      </c>
      <c r="Y513">
        <v>0</v>
      </c>
      <c r="Z513">
        <v>15000</v>
      </c>
      <c r="AB513" s="2" t="s">
        <v>57</v>
      </c>
      <c r="AC513">
        <v>10000</v>
      </c>
      <c r="AD513">
        <v>5000</v>
      </c>
      <c r="AE513">
        <v>98000</v>
      </c>
      <c r="AF513">
        <v>1470</v>
      </c>
      <c r="AG513" s="2" t="s">
        <v>3811</v>
      </c>
      <c r="AH513" s="2"/>
      <c r="AI513" s="1">
        <v>46180</v>
      </c>
      <c r="AJ513" s="2"/>
      <c r="AK513" s="2" t="s">
        <v>58</v>
      </c>
      <c r="AM513" s="2" t="s">
        <v>59</v>
      </c>
      <c r="AP513" s="2" t="s">
        <v>60</v>
      </c>
      <c r="AQ513" s="2" t="s">
        <v>41</v>
      </c>
      <c r="AR513">
        <v>83000</v>
      </c>
      <c r="AS513" s="2" t="str">
        <f>_xlfn.IFNA(IF(VLOOKUP(all_resi[[#This Row],[No. Waybill]],settle_reconcile[No. Waybill],1,0)="","Recon","Recon"),"-")</f>
        <v>Recon</v>
      </c>
      <c r="AT513" s="2">
        <f>all_resi[[#This Row],[Nilai COD]]-all_resi[[#This Row],[COD Fee]]-all_resi[[#This Row],[Total Biaya Setelah Diskon]]</f>
        <v>91530</v>
      </c>
      <c r="AU513" s="2">
        <f>IF(all_resi[[#This Row],[Waktu Terima]]="","",_xlfn.DAYS(all_resi[[#This Row],[Waktu Terima]],all_resi[[#This Row],[Tanggal Pengiriman]]))</f>
        <v>1</v>
      </c>
    </row>
    <row r="514" spans="1:47" x14ac:dyDescent="0.25">
      <c r="A514" s="2" t="s">
        <v>6323</v>
      </c>
      <c r="B514" s="1">
        <v>46179</v>
      </c>
      <c r="C514" s="2" t="s">
        <v>42</v>
      </c>
      <c r="D514" s="2" t="s">
        <v>43</v>
      </c>
      <c r="E514" s="2" t="s">
        <v>44</v>
      </c>
      <c r="F514" s="2" t="s">
        <v>45</v>
      </c>
      <c r="G514" s="2" t="s">
        <v>46</v>
      </c>
      <c r="H514" s="2" t="s">
        <v>80</v>
      </c>
      <c r="I514" s="2" t="s">
        <v>1791</v>
      </c>
      <c r="J514" s="2" t="s">
        <v>12738</v>
      </c>
      <c r="K514" s="2" t="s">
        <v>121</v>
      </c>
      <c r="L514" s="2" t="s">
        <v>122</v>
      </c>
      <c r="M514" s="2" t="s">
        <v>1792</v>
      </c>
      <c r="N514" s="2" t="s">
        <v>1793</v>
      </c>
      <c r="O514">
        <v>1</v>
      </c>
      <c r="P514" s="2" t="s">
        <v>53</v>
      </c>
      <c r="Q514">
        <v>100</v>
      </c>
      <c r="R514">
        <v>0</v>
      </c>
      <c r="S514" s="2" t="s">
        <v>54</v>
      </c>
      <c r="T514" s="2" t="s">
        <v>55</v>
      </c>
      <c r="U514" s="2" t="s">
        <v>305</v>
      </c>
      <c r="V514" s="2"/>
      <c r="W514">
        <v>85000</v>
      </c>
      <c r="X514">
        <v>0</v>
      </c>
      <c r="Y514">
        <v>0</v>
      </c>
      <c r="Z514">
        <v>85000</v>
      </c>
      <c r="AB514" s="2" t="s">
        <v>57</v>
      </c>
      <c r="AC514">
        <v>34000</v>
      </c>
      <c r="AD514">
        <v>51000</v>
      </c>
      <c r="AE514">
        <v>197000</v>
      </c>
      <c r="AF514">
        <v>2955</v>
      </c>
      <c r="AG514" s="2" t="s">
        <v>256</v>
      </c>
      <c r="AH514" s="2"/>
      <c r="AI514" s="1">
        <v>46203</v>
      </c>
      <c r="AJ514" s="2" t="s">
        <v>87</v>
      </c>
      <c r="AK514" s="2" t="s">
        <v>67</v>
      </c>
      <c r="AM514" s="2" t="s">
        <v>59</v>
      </c>
      <c r="AP514" s="2" t="s">
        <v>60</v>
      </c>
      <c r="AQ514" s="2" t="s">
        <v>41</v>
      </c>
      <c r="AR514">
        <v>112000</v>
      </c>
      <c r="AS514" s="2" t="str">
        <f>_xlfn.IFNA(IF(VLOOKUP(all_resi[[#This Row],[No. Waybill]],settle_reconcile[No. Waybill],1,0)="","Recon","Recon"),"-")</f>
        <v>-</v>
      </c>
      <c r="AT514" s="2">
        <f>all_resi[[#This Row],[Nilai COD]]-all_resi[[#This Row],[COD Fee]]-all_resi[[#This Row],[Total Biaya Setelah Diskon]]</f>
        <v>143045</v>
      </c>
      <c r="AU514" s="2">
        <f>IF(all_resi[[#This Row],[Waktu Terima]]="","",_xlfn.DAYS(all_resi[[#This Row],[Waktu Terima]],all_resi[[#This Row],[Tanggal Pengiriman]]))</f>
        <v>24</v>
      </c>
    </row>
    <row r="515" spans="1:47" x14ac:dyDescent="0.25">
      <c r="A515" s="2" t="s">
        <v>5903</v>
      </c>
      <c r="B515" s="1">
        <v>46179</v>
      </c>
      <c r="C515" s="2" t="s">
        <v>42</v>
      </c>
      <c r="D515" s="2" t="s">
        <v>43</v>
      </c>
      <c r="E515" s="2" t="s">
        <v>44</v>
      </c>
      <c r="F515" s="2" t="s">
        <v>45</v>
      </c>
      <c r="G515" s="2" t="s">
        <v>46</v>
      </c>
      <c r="H515" s="2" t="s">
        <v>80</v>
      </c>
      <c r="I515" s="2" t="s">
        <v>257</v>
      </c>
      <c r="J515" s="2" t="s">
        <v>12752</v>
      </c>
      <c r="K515" s="2" t="s">
        <v>137</v>
      </c>
      <c r="L515" s="2" t="s">
        <v>258</v>
      </c>
      <c r="M515" s="2" t="s">
        <v>259</v>
      </c>
      <c r="N515" s="2" t="s">
        <v>260</v>
      </c>
      <c r="O515">
        <v>1</v>
      </c>
      <c r="P515" s="2" t="s">
        <v>53</v>
      </c>
      <c r="Q515">
        <v>100</v>
      </c>
      <c r="R515">
        <v>0</v>
      </c>
      <c r="S515" s="2" t="s">
        <v>54</v>
      </c>
      <c r="T515" s="2" t="s">
        <v>55</v>
      </c>
      <c r="U515" s="2" t="s">
        <v>86</v>
      </c>
      <c r="V515" s="2"/>
      <c r="W515">
        <v>31000</v>
      </c>
      <c r="X515">
        <v>0</v>
      </c>
      <c r="Y515">
        <v>0</v>
      </c>
      <c r="Z515">
        <v>31000</v>
      </c>
      <c r="AB515" s="2" t="s">
        <v>57</v>
      </c>
      <c r="AC515">
        <v>22000</v>
      </c>
      <c r="AD515">
        <v>9000</v>
      </c>
      <c r="AE515">
        <v>88000</v>
      </c>
      <c r="AF515">
        <v>1320</v>
      </c>
      <c r="AG515" s="2" t="s">
        <v>257</v>
      </c>
      <c r="AH515" s="2"/>
      <c r="AI515" s="1">
        <v>46181</v>
      </c>
      <c r="AJ515" s="2" t="s">
        <v>87</v>
      </c>
      <c r="AK515" s="2" t="s">
        <v>58</v>
      </c>
      <c r="AM515" s="2" t="s">
        <v>59</v>
      </c>
      <c r="AP515" s="2" t="s">
        <v>60</v>
      </c>
      <c r="AQ515" s="2" t="s">
        <v>41</v>
      </c>
      <c r="AR515">
        <v>57000</v>
      </c>
      <c r="AS515" s="2" t="str">
        <f>_xlfn.IFNA(IF(VLOOKUP(all_resi[[#This Row],[No. Waybill]],settle_reconcile[No. Waybill],1,0)="","Recon","Recon"),"-")</f>
        <v>Recon</v>
      </c>
      <c r="AT515" s="2">
        <f>all_resi[[#This Row],[Nilai COD]]-all_resi[[#This Row],[COD Fee]]-all_resi[[#This Row],[Total Biaya Setelah Diskon]]</f>
        <v>77680</v>
      </c>
      <c r="AU515" s="2">
        <f>IF(all_resi[[#This Row],[Waktu Terima]]="","",_xlfn.DAYS(all_resi[[#This Row],[Waktu Terima]],all_resi[[#This Row],[Tanggal Pengiriman]]))</f>
        <v>2</v>
      </c>
    </row>
    <row r="516" spans="1:47" x14ac:dyDescent="0.25">
      <c r="A516" s="2" t="s">
        <v>6372</v>
      </c>
      <c r="B516" s="1">
        <v>46179</v>
      </c>
      <c r="C516" s="2" t="s">
        <v>42</v>
      </c>
      <c r="D516" s="2" t="s">
        <v>43</v>
      </c>
      <c r="E516" s="2" t="s">
        <v>44</v>
      </c>
      <c r="F516" s="2" t="s">
        <v>45</v>
      </c>
      <c r="G516" s="2" t="s">
        <v>46</v>
      </c>
      <c r="H516" s="2" t="s">
        <v>47</v>
      </c>
      <c r="I516" s="2" t="s">
        <v>1946</v>
      </c>
      <c r="J516" s="2" t="s">
        <v>12682</v>
      </c>
      <c r="K516" s="2" t="s">
        <v>100</v>
      </c>
      <c r="L516" s="2" t="s">
        <v>101</v>
      </c>
      <c r="M516" s="2" t="s">
        <v>1188</v>
      </c>
      <c r="N516" s="2" t="s">
        <v>1947</v>
      </c>
      <c r="O516">
        <v>1</v>
      </c>
      <c r="P516" s="2" t="s">
        <v>53</v>
      </c>
      <c r="Q516">
        <v>100</v>
      </c>
      <c r="R516">
        <v>0</v>
      </c>
      <c r="S516" s="2" t="s">
        <v>54</v>
      </c>
      <c r="T516" s="2" t="s">
        <v>55</v>
      </c>
      <c r="U516" s="2" t="s">
        <v>104</v>
      </c>
      <c r="V516" s="2"/>
      <c r="W516">
        <v>15000</v>
      </c>
      <c r="X516">
        <v>0</v>
      </c>
      <c r="Y516">
        <v>0</v>
      </c>
      <c r="Z516">
        <v>15000</v>
      </c>
      <c r="AB516" s="2" t="s">
        <v>57</v>
      </c>
      <c r="AC516">
        <v>9000</v>
      </c>
      <c r="AD516">
        <v>6000</v>
      </c>
      <c r="AE516">
        <v>67000</v>
      </c>
      <c r="AF516">
        <v>1005</v>
      </c>
      <c r="AG516" s="2" t="s">
        <v>1946</v>
      </c>
      <c r="AH516" s="2"/>
      <c r="AI516" s="1">
        <v>46181</v>
      </c>
      <c r="AJ516" s="2"/>
      <c r="AK516" s="2" t="s">
        <v>58</v>
      </c>
      <c r="AM516" s="2" t="s">
        <v>59</v>
      </c>
      <c r="AP516" s="2" t="s">
        <v>60</v>
      </c>
      <c r="AQ516" s="2" t="s">
        <v>41</v>
      </c>
      <c r="AR516">
        <v>52000</v>
      </c>
      <c r="AS516" s="2" t="str">
        <f>_xlfn.IFNA(IF(VLOOKUP(all_resi[[#This Row],[No. Waybill]],settle_reconcile[No. Waybill],1,0)="","Recon","Recon"),"-")</f>
        <v>Recon</v>
      </c>
      <c r="AT516" s="2">
        <f>all_resi[[#This Row],[Nilai COD]]-all_resi[[#This Row],[COD Fee]]-all_resi[[#This Row],[Total Biaya Setelah Diskon]]</f>
        <v>59995</v>
      </c>
      <c r="AU516" s="2">
        <f>IF(all_resi[[#This Row],[Waktu Terima]]="","",_xlfn.DAYS(all_resi[[#This Row],[Waktu Terima]],all_resi[[#This Row],[Tanggal Pengiriman]]))</f>
        <v>2</v>
      </c>
    </row>
    <row r="517" spans="1:47" x14ac:dyDescent="0.25">
      <c r="A517" s="2" t="s">
        <v>7033</v>
      </c>
      <c r="B517" s="1">
        <v>46179</v>
      </c>
      <c r="C517" s="2" t="s">
        <v>42</v>
      </c>
      <c r="D517" s="2" t="s">
        <v>43</v>
      </c>
      <c r="E517" s="2" t="s">
        <v>44</v>
      </c>
      <c r="F517" s="2" t="s">
        <v>45</v>
      </c>
      <c r="G517" s="2" t="s">
        <v>46</v>
      </c>
      <c r="H517" s="2" t="s">
        <v>47</v>
      </c>
      <c r="I517" s="2" t="s">
        <v>3861</v>
      </c>
      <c r="J517" s="2" t="s">
        <v>12704</v>
      </c>
      <c r="K517" s="2" t="s">
        <v>171</v>
      </c>
      <c r="L517" s="2" t="s">
        <v>172</v>
      </c>
      <c r="M517" s="2" t="s">
        <v>3080</v>
      </c>
      <c r="N517" s="2" t="s">
        <v>3862</v>
      </c>
      <c r="O517">
        <v>1</v>
      </c>
      <c r="P517" s="2" t="s">
        <v>53</v>
      </c>
      <c r="Q517">
        <v>100</v>
      </c>
      <c r="R517">
        <v>0</v>
      </c>
      <c r="S517" s="2" t="s">
        <v>54</v>
      </c>
      <c r="T517" s="2" t="s">
        <v>55</v>
      </c>
      <c r="U517" s="2" t="s">
        <v>230</v>
      </c>
      <c r="V517" s="2"/>
      <c r="W517">
        <v>30000</v>
      </c>
      <c r="X517">
        <v>0</v>
      </c>
      <c r="Y517">
        <v>0</v>
      </c>
      <c r="Z517">
        <v>30000</v>
      </c>
      <c r="AB517" s="2" t="s">
        <v>57</v>
      </c>
      <c r="AC517">
        <v>12000</v>
      </c>
      <c r="AD517">
        <v>18000</v>
      </c>
      <c r="AE517">
        <v>121000</v>
      </c>
      <c r="AF517">
        <v>1815</v>
      </c>
      <c r="AG517" s="2" t="s">
        <v>3861</v>
      </c>
      <c r="AH517" s="2"/>
      <c r="AI517" s="1">
        <v>46183</v>
      </c>
      <c r="AJ517" s="2"/>
      <c r="AK517" s="2" t="s">
        <v>58</v>
      </c>
      <c r="AM517" s="2" t="s">
        <v>59</v>
      </c>
      <c r="AP517" s="2" t="s">
        <v>60</v>
      </c>
      <c r="AQ517" s="2" t="s">
        <v>41</v>
      </c>
      <c r="AR517">
        <v>91000</v>
      </c>
      <c r="AS517" s="2" t="str">
        <f>_xlfn.IFNA(IF(VLOOKUP(all_resi[[#This Row],[No. Waybill]],settle_reconcile[No. Waybill],1,0)="","Recon","Recon"),"-")</f>
        <v>Recon</v>
      </c>
      <c r="AT517" s="2">
        <f>all_resi[[#This Row],[Nilai COD]]-all_resi[[#This Row],[COD Fee]]-all_resi[[#This Row],[Total Biaya Setelah Diskon]]</f>
        <v>101185</v>
      </c>
      <c r="AU517" s="2">
        <f>IF(all_resi[[#This Row],[Waktu Terima]]="","",_xlfn.DAYS(all_resi[[#This Row],[Waktu Terima]],all_resi[[#This Row],[Tanggal Pengiriman]]))</f>
        <v>4</v>
      </c>
    </row>
    <row r="518" spans="1:47" x14ac:dyDescent="0.25">
      <c r="A518" s="2" t="s">
        <v>6785</v>
      </c>
      <c r="B518" s="1">
        <v>46179</v>
      </c>
      <c r="C518" s="2" t="s">
        <v>42</v>
      </c>
      <c r="D518" s="2" t="s">
        <v>43</v>
      </c>
      <c r="E518" s="2" t="s">
        <v>44</v>
      </c>
      <c r="F518" s="2" t="s">
        <v>45</v>
      </c>
      <c r="G518" s="2" t="s">
        <v>46</v>
      </c>
      <c r="H518" s="2" t="s">
        <v>80</v>
      </c>
      <c r="I518" s="2" t="s">
        <v>3169</v>
      </c>
      <c r="J518" s="2" t="s">
        <v>12678</v>
      </c>
      <c r="K518" s="2" t="s">
        <v>69</v>
      </c>
      <c r="L518" s="2" t="s">
        <v>3170</v>
      </c>
      <c r="M518" s="2" t="s">
        <v>3171</v>
      </c>
      <c r="N518" s="2" t="s">
        <v>3172</v>
      </c>
      <c r="O518">
        <v>1</v>
      </c>
      <c r="P518" s="2" t="s">
        <v>53</v>
      </c>
      <c r="Q518">
        <v>100</v>
      </c>
      <c r="R518">
        <v>0</v>
      </c>
      <c r="S518" s="2" t="s">
        <v>54</v>
      </c>
      <c r="T518" s="2" t="s">
        <v>55</v>
      </c>
      <c r="U518" s="2" t="s">
        <v>86</v>
      </c>
      <c r="V518" s="2"/>
      <c r="W518">
        <v>57000</v>
      </c>
      <c r="X518">
        <v>0</v>
      </c>
      <c r="Y518">
        <v>0</v>
      </c>
      <c r="Z518">
        <v>57000</v>
      </c>
      <c r="AB518" s="2" t="s">
        <v>57</v>
      </c>
      <c r="AC518">
        <v>22800</v>
      </c>
      <c r="AD518">
        <v>34200</v>
      </c>
      <c r="AE518">
        <v>140000</v>
      </c>
      <c r="AF518">
        <v>2100</v>
      </c>
      <c r="AG518" s="2" t="s">
        <v>11423</v>
      </c>
      <c r="AH518" s="2" t="s">
        <v>149</v>
      </c>
      <c r="AI518" s="1">
        <v>46200</v>
      </c>
      <c r="AJ518" s="2" t="s">
        <v>87</v>
      </c>
      <c r="AK518" s="2" t="s">
        <v>67</v>
      </c>
      <c r="AM518" s="2" t="s">
        <v>59</v>
      </c>
      <c r="AP518" s="2" t="s">
        <v>60</v>
      </c>
      <c r="AQ518" s="2" t="s">
        <v>41</v>
      </c>
      <c r="AR518">
        <v>83000</v>
      </c>
      <c r="AS518" s="2" t="str">
        <f>_xlfn.IFNA(IF(VLOOKUP(all_resi[[#This Row],[No. Waybill]],settle_reconcile[No. Waybill],1,0)="","Recon","Recon"),"-")</f>
        <v>-</v>
      </c>
      <c r="AT518" s="2">
        <f>all_resi[[#This Row],[Nilai COD]]-all_resi[[#This Row],[COD Fee]]-all_resi[[#This Row],[Total Biaya Setelah Diskon]]</f>
        <v>103700</v>
      </c>
      <c r="AU518" s="2">
        <f>IF(all_resi[[#This Row],[Waktu Terima]]="","",_xlfn.DAYS(all_resi[[#This Row],[Waktu Terima]],all_resi[[#This Row],[Tanggal Pengiriman]]))</f>
        <v>21</v>
      </c>
    </row>
    <row r="519" spans="1:47" x14ac:dyDescent="0.25">
      <c r="A519" s="2" t="s">
        <v>6335</v>
      </c>
      <c r="B519" s="1">
        <v>46179</v>
      </c>
      <c r="C519" s="2" t="s">
        <v>42</v>
      </c>
      <c r="D519" s="2" t="s">
        <v>43</v>
      </c>
      <c r="E519" s="2" t="s">
        <v>44</v>
      </c>
      <c r="F519" s="2" t="s">
        <v>45</v>
      </c>
      <c r="G519" s="2" t="s">
        <v>46</v>
      </c>
      <c r="H519" s="2" t="s">
        <v>80</v>
      </c>
      <c r="I519" s="2" t="s">
        <v>1827</v>
      </c>
      <c r="J519" s="2" t="s">
        <v>12688</v>
      </c>
      <c r="K519" s="2" t="s">
        <v>62</v>
      </c>
      <c r="L519" s="2" t="s">
        <v>1828</v>
      </c>
      <c r="M519" s="2" t="s">
        <v>1829</v>
      </c>
      <c r="N519" s="2" t="s">
        <v>1830</v>
      </c>
      <c r="O519">
        <v>1</v>
      </c>
      <c r="P519" s="2" t="s">
        <v>53</v>
      </c>
      <c r="Q519">
        <v>100</v>
      </c>
      <c r="R519">
        <v>0</v>
      </c>
      <c r="S519" s="2" t="s">
        <v>54</v>
      </c>
      <c r="T519" s="2" t="s">
        <v>55</v>
      </c>
      <c r="U519" s="2" t="s">
        <v>86</v>
      </c>
      <c r="V519" s="2"/>
      <c r="W519">
        <v>118000</v>
      </c>
      <c r="X519">
        <v>0</v>
      </c>
      <c r="Y519">
        <v>0</v>
      </c>
      <c r="Z519">
        <v>118000</v>
      </c>
      <c r="AB519" s="2" t="s">
        <v>57</v>
      </c>
      <c r="AC519">
        <v>47200</v>
      </c>
      <c r="AD519">
        <v>70800</v>
      </c>
      <c r="AE519">
        <v>221000</v>
      </c>
      <c r="AF519">
        <v>3315</v>
      </c>
      <c r="AG519" s="2" t="s">
        <v>353</v>
      </c>
      <c r="AH519" s="2" t="s">
        <v>149</v>
      </c>
      <c r="AI519" s="1">
        <v>46198</v>
      </c>
      <c r="AJ519" s="2" t="s">
        <v>87</v>
      </c>
      <c r="AK519" s="2" t="s">
        <v>67</v>
      </c>
      <c r="AM519" s="2" t="s">
        <v>59</v>
      </c>
      <c r="AP519" s="2" t="s">
        <v>60</v>
      </c>
      <c r="AQ519" s="2" t="s">
        <v>41</v>
      </c>
      <c r="AR519">
        <v>103000</v>
      </c>
      <c r="AS519" s="2" t="str">
        <f>_xlfn.IFNA(IF(VLOOKUP(all_resi[[#This Row],[No. Waybill]],settle_reconcile[No. Waybill],1,0)="","Recon","Recon"),"-")</f>
        <v>-</v>
      </c>
      <c r="AT519" s="2">
        <f>all_resi[[#This Row],[Nilai COD]]-all_resi[[#This Row],[COD Fee]]-all_resi[[#This Row],[Total Biaya Setelah Diskon]]</f>
        <v>146885</v>
      </c>
      <c r="AU519" s="2">
        <f>IF(all_resi[[#This Row],[Waktu Terima]]="","",_xlfn.DAYS(all_resi[[#This Row],[Waktu Terima]],all_resi[[#This Row],[Tanggal Pengiriman]]))</f>
        <v>19</v>
      </c>
    </row>
    <row r="520" spans="1:47" x14ac:dyDescent="0.25">
      <c r="A520" s="2" t="s">
        <v>6804</v>
      </c>
      <c r="B520" s="1">
        <v>46179</v>
      </c>
      <c r="C520" s="2" t="s">
        <v>42</v>
      </c>
      <c r="D520" s="2" t="s">
        <v>43</v>
      </c>
      <c r="E520" s="2" t="s">
        <v>44</v>
      </c>
      <c r="F520" s="2" t="s">
        <v>45</v>
      </c>
      <c r="G520" s="2" t="s">
        <v>46</v>
      </c>
      <c r="H520" s="2" t="s">
        <v>47</v>
      </c>
      <c r="I520" s="2" t="s">
        <v>3226</v>
      </c>
      <c r="J520" s="2" t="s">
        <v>12718</v>
      </c>
      <c r="K520" s="2" t="s">
        <v>126</v>
      </c>
      <c r="L520" s="2" t="s">
        <v>161</v>
      </c>
      <c r="M520" s="2" t="s">
        <v>3227</v>
      </c>
      <c r="N520" s="2" t="s">
        <v>3228</v>
      </c>
      <c r="O520">
        <v>1</v>
      </c>
      <c r="P520" s="2" t="s">
        <v>53</v>
      </c>
      <c r="Q520">
        <v>100</v>
      </c>
      <c r="R520">
        <v>0</v>
      </c>
      <c r="S520" s="2" t="s">
        <v>54</v>
      </c>
      <c r="T520" s="2" t="s">
        <v>55</v>
      </c>
      <c r="U520" s="2" t="s">
        <v>3229</v>
      </c>
      <c r="V520" s="2"/>
      <c r="W520">
        <v>74000</v>
      </c>
      <c r="X520">
        <v>0</v>
      </c>
      <c r="Y520">
        <v>0</v>
      </c>
      <c r="Z520">
        <v>74000</v>
      </c>
      <c r="AB520" s="2" t="s">
        <v>57</v>
      </c>
      <c r="AC520">
        <v>29600</v>
      </c>
      <c r="AD520">
        <v>44400</v>
      </c>
      <c r="AE520">
        <v>141000</v>
      </c>
      <c r="AF520">
        <v>2115</v>
      </c>
      <c r="AG520" s="2" t="s">
        <v>353</v>
      </c>
      <c r="AH520" s="2" t="s">
        <v>149</v>
      </c>
      <c r="AI520" s="1">
        <v>46196</v>
      </c>
      <c r="AJ520" s="2"/>
      <c r="AK520" s="2" t="s">
        <v>67</v>
      </c>
      <c r="AM520" s="2" t="s">
        <v>59</v>
      </c>
      <c r="AP520" s="2" t="s">
        <v>60</v>
      </c>
      <c r="AQ520" s="2" t="s">
        <v>41</v>
      </c>
      <c r="AR520">
        <v>67000</v>
      </c>
      <c r="AS520" s="2" t="str">
        <f>_xlfn.IFNA(IF(VLOOKUP(all_resi[[#This Row],[No. Waybill]],settle_reconcile[No. Waybill],1,0)="","Recon","Recon"),"-")</f>
        <v>-</v>
      </c>
      <c r="AT520" s="2">
        <f>all_resi[[#This Row],[Nilai COD]]-all_resi[[#This Row],[COD Fee]]-all_resi[[#This Row],[Total Biaya Setelah Diskon]]</f>
        <v>94485</v>
      </c>
      <c r="AU520" s="2">
        <f>IF(all_resi[[#This Row],[Waktu Terima]]="","",_xlfn.DAYS(all_resi[[#This Row],[Waktu Terima]],all_resi[[#This Row],[Tanggal Pengiriman]]))</f>
        <v>17</v>
      </c>
    </row>
    <row r="521" spans="1:47" x14ac:dyDescent="0.25">
      <c r="A521" s="2" t="s">
        <v>6182</v>
      </c>
      <c r="B521" s="1">
        <v>46179</v>
      </c>
      <c r="C521" s="2" t="s">
        <v>42</v>
      </c>
      <c r="D521" s="2" t="s">
        <v>43</v>
      </c>
      <c r="E521" s="2" t="s">
        <v>44</v>
      </c>
      <c r="F521" s="2" t="s">
        <v>45</v>
      </c>
      <c r="G521" s="2" t="s">
        <v>46</v>
      </c>
      <c r="H521" s="2" t="s">
        <v>80</v>
      </c>
      <c r="I521" s="2" t="s">
        <v>1313</v>
      </c>
      <c r="J521" s="2" t="s">
        <v>12744</v>
      </c>
      <c r="K521" s="2" t="s">
        <v>177</v>
      </c>
      <c r="L521" s="2" t="s">
        <v>178</v>
      </c>
      <c r="M521" s="2" t="s">
        <v>1314</v>
      </c>
      <c r="N521" s="2" t="s">
        <v>1315</v>
      </c>
      <c r="O521">
        <v>1</v>
      </c>
      <c r="P521" s="2" t="s">
        <v>53</v>
      </c>
      <c r="Q521">
        <v>100</v>
      </c>
      <c r="R521">
        <v>0</v>
      </c>
      <c r="S521" s="2" t="s">
        <v>54</v>
      </c>
      <c r="T521" s="2" t="s">
        <v>55</v>
      </c>
      <c r="U521" s="2" t="s">
        <v>1316</v>
      </c>
      <c r="V521" s="2"/>
      <c r="W521">
        <v>72000</v>
      </c>
      <c r="X521">
        <v>0</v>
      </c>
      <c r="Y521">
        <v>0</v>
      </c>
      <c r="Z521">
        <v>72000</v>
      </c>
      <c r="AB521" s="2" t="s">
        <v>57</v>
      </c>
      <c r="AC521">
        <v>28800</v>
      </c>
      <c r="AD521">
        <v>43200</v>
      </c>
      <c r="AE521">
        <v>226000</v>
      </c>
      <c r="AF521">
        <v>3390</v>
      </c>
      <c r="AG521" s="2" t="s">
        <v>1313</v>
      </c>
      <c r="AH521" s="2"/>
      <c r="AI521" s="1">
        <v>46185</v>
      </c>
      <c r="AJ521" s="2" t="s">
        <v>87</v>
      </c>
      <c r="AK521" s="2" t="s">
        <v>58</v>
      </c>
      <c r="AM521" s="2" t="s">
        <v>59</v>
      </c>
      <c r="AP521" s="2" t="s">
        <v>60</v>
      </c>
      <c r="AQ521" s="2" t="s">
        <v>41</v>
      </c>
      <c r="AR521">
        <v>154000</v>
      </c>
      <c r="AS521" s="2" t="str">
        <f>_xlfn.IFNA(IF(VLOOKUP(all_resi[[#This Row],[No. Waybill]],settle_reconcile[No. Waybill],1,0)="","Recon","Recon"),"-")</f>
        <v>Recon</v>
      </c>
      <c r="AT521" s="2">
        <f>all_resi[[#This Row],[Nilai COD]]-all_resi[[#This Row],[COD Fee]]-all_resi[[#This Row],[Total Biaya Setelah Diskon]]</f>
        <v>179410</v>
      </c>
      <c r="AU521" s="2">
        <f>IF(all_resi[[#This Row],[Waktu Terima]]="","",_xlfn.DAYS(all_resi[[#This Row],[Waktu Terima]],all_resi[[#This Row],[Tanggal Pengiriman]]))</f>
        <v>6</v>
      </c>
    </row>
    <row r="522" spans="1:47" x14ac:dyDescent="0.25">
      <c r="A522" s="2" t="s">
        <v>6791</v>
      </c>
      <c r="B522" s="1">
        <v>46179</v>
      </c>
      <c r="C522" s="2" t="s">
        <v>42</v>
      </c>
      <c r="D522" s="2" t="s">
        <v>43</v>
      </c>
      <c r="E522" s="2" t="s">
        <v>44</v>
      </c>
      <c r="F522" s="2" t="s">
        <v>45</v>
      </c>
      <c r="G522" s="2" t="s">
        <v>46</v>
      </c>
      <c r="H522" s="2" t="s">
        <v>80</v>
      </c>
      <c r="I522" s="2" t="s">
        <v>3189</v>
      </c>
      <c r="J522" s="2" t="s">
        <v>12676</v>
      </c>
      <c r="K522" s="2" t="s">
        <v>183</v>
      </c>
      <c r="L522" s="2" t="s">
        <v>660</v>
      </c>
      <c r="M522" s="2" t="s">
        <v>3190</v>
      </c>
      <c r="N522" s="2" t="s">
        <v>3191</v>
      </c>
      <c r="O522">
        <v>1</v>
      </c>
      <c r="P522" s="2" t="s">
        <v>53</v>
      </c>
      <c r="Q522">
        <v>100</v>
      </c>
      <c r="R522">
        <v>0</v>
      </c>
      <c r="S522" s="2" t="s">
        <v>54</v>
      </c>
      <c r="T522" s="2" t="s">
        <v>55</v>
      </c>
      <c r="U522" s="2" t="s">
        <v>86</v>
      </c>
      <c r="V522" s="2"/>
      <c r="W522">
        <v>110000</v>
      </c>
      <c r="X522">
        <v>0</v>
      </c>
      <c r="Y522">
        <v>0</v>
      </c>
      <c r="Z522">
        <v>110000</v>
      </c>
      <c r="AB522" s="2" t="s">
        <v>57</v>
      </c>
      <c r="AC522">
        <v>44000</v>
      </c>
      <c r="AD522">
        <v>66000</v>
      </c>
      <c r="AE522">
        <v>182000</v>
      </c>
      <c r="AF522">
        <v>2730</v>
      </c>
      <c r="AG522" s="2" t="s">
        <v>353</v>
      </c>
      <c r="AH522" s="2" t="s">
        <v>615</v>
      </c>
      <c r="AI522" s="1">
        <v>46197</v>
      </c>
      <c r="AJ522" s="2" t="s">
        <v>87</v>
      </c>
      <c r="AK522" s="2" t="s">
        <v>67</v>
      </c>
      <c r="AM522" s="2" t="s">
        <v>59</v>
      </c>
      <c r="AP522" s="2" t="s">
        <v>60</v>
      </c>
      <c r="AQ522" s="2" t="s">
        <v>41</v>
      </c>
      <c r="AR522">
        <v>72000</v>
      </c>
      <c r="AS522" s="2" t="str">
        <f>_xlfn.IFNA(IF(VLOOKUP(all_resi[[#This Row],[No. Waybill]],settle_reconcile[No. Waybill],1,0)="","Recon","Recon"),"-")</f>
        <v>-</v>
      </c>
      <c r="AT522" s="2">
        <f>all_resi[[#This Row],[Nilai COD]]-all_resi[[#This Row],[COD Fee]]-all_resi[[#This Row],[Total Biaya Setelah Diskon]]</f>
        <v>113270</v>
      </c>
      <c r="AU522" s="2">
        <f>IF(all_resi[[#This Row],[Waktu Terima]]="","",_xlfn.DAYS(all_resi[[#This Row],[Waktu Terima]],all_resi[[#This Row],[Tanggal Pengiriman]]))</f>
        <v>18</v>
      </c>
    </row>
    <row r="523" spans="1:47" x14ac:dyDescent="0.25">
      <c r="A523" s="2" t="s">
        <v>6339</v>
      </c>
      <c r="B523" s="1">
        <v>46179</v>
      </c>
      <c r="C523" s="2" t="s">
        <v>42</v>
      </c>
      <c r="D523" s="2" t="s">
        <v>43</v>
      </c>
      <c r="E523" s="2" t="s">
        <v>44</v>
      </c>
      <c r="F523" s="2" t="s">
        <v>45</v>
      </c>
      <c r="G523" s="2" t="s">
        <v>46</v>
      </c>
      <c r="H523" s="2" t="s">
        <v>47</v>
      </c>
      <c r="I523" s="2" t="s">
        <v>1842</v>
      </c>
      <c r="J523" s="2" t="s">
        <v>12754</v>
      </c>
      <c r="K523" s="2" t="s">
        <v>82</v>
      </c>
      <c r="L523" s="2" t="s">
        <v>1843</v>
      </c>
      <c r="M523" s="2" t="s">
        <v>1844</v>
      </c>
      <c r="N523" s="2" t="s">
        <v>1845</v>
      </c>
      <c r="O523">
        <v>1</v>
      </c>
      <c r="P523" s="2" t="s">
        <v>53</v>
      </c>
      <c r="Q523">
        <v>100</v>
      </c>
      <c r="R523">
        <v>0</v>
      </c>
      <c r="S523" s="2" t="s">
        <v>54</v>
      </c>
      <c r="T523" s="2" t="s">
        <v>55</v>
      </c>
      <c r="U523" s="2" t="s">
        <v>1160</v>
      </c>
      <c r="V523" s="2"/>
      <c r="W523">
        <v>57000</v>
      </c>
      <c r="X523">
        <v>0</v>
      </c>
      <c r="Y523">
        <v>0</v>
      </c>
      <c r="Z523">
        <v>57000</v>
      </c>
      <c r="AB523" s="2" t="s">
        <v>57</v>
      </c>
      <c r="AC523">
        <v>22800</v>
      </c>
      <c r="AD523">
        <v>34200</v>
      </c>
      <c r="AE523">
        <v>151000</v>
      </c>
      <c r="AF523">
        <v>2265</v>
      </c>
      <c r="AG523" s="2" t="s">
        <v>517</v>
      </c>
      <c r="AH523" s="2" t="s">
        <v>149</v>
      </c>
      <c r="AI523" s="1">
        <v>46199</v>
      </c>
      <c r="AJ523" s="2"/>
      <c r="AK523" s="2" t="s">
        <v>67</v>
      </c>
      <c r="AM523" s="2" t="s">
        <v>59</v>
      </c>
      <c r="AP523" s="2" t="s">
        <v>60</v>
      </c>
      <c r="AQ523" s="2" t="s">
        <v>41</v>
      </c>
      <c r="AR523">
        <v>94000</v>
      </c>
      <c r="AS523" s="2" t="str">
        <f>_xlfn.IFNA(IF(VLOOKUP(all_resi[[#This Row],[No. Waybill]],settle_reconcile[No. Waybill],1,0)="","Recon","Recon"),"-")</f>
        <v>-</v>
      </c>
      <c r="AT523" s="2">
        <f>all_resi[[#This Row],[Nilai COD]]-all_resi[[#This Row],[COD Fee]]-all_resi[[#This Row],[Total Biaya Setelah Diskon]]</f>
        <v>114535</v>
      </c>
      <c r="AU523" s="2">
        <f>IF(all_resi[[#This Row],[Waktu Terima]]="","",_xlfn.DAYS(all_resi[[#This Row],[Waktu Terima]],all_resi[[#This Row],[Tanggal Pengiriman]]))</f>
        <v>20</v>
      </c>
    </row>
    <row r="524" spans="1:47" x14ac:dyDescent="0.25">
      <c r="A524" s="2" t="s">
        <v>6365</v>
      </c>
      <c r="B524" s="1">
        <v>46179</v>
      </c>
      <c r="C524" s="2" t="s">
        <v>42</v>
      </c>
      <c r="D524" s="2" t="s">
        <v>43</v>
      </c>
      <c r="E524" s="2" t="s">
        <v>44</v>
      </c>
      <c r="F524" s="2" t="s">
        <v>45</v>
      </c>
      <c r="G524" s="2" t="s">
        <v>46</v>
      </c>
      <c r="H524" s="2" t="s">
        <v>47</v>
      </c>
      <c r="I524" s="2" t="s">
        <v>1923</v>
      </c>
      <c r="J524" s="2" t="s">
        <v>12684</v>
      </c>
      <c r="K524" s="2" t="s">
        <v>121</v>
      </c>
      <c r="L524" s="2" t="s">
        <v>650</v>
      </c>
      <c r="M524" s="2" t="s">
        <v>651</v>
      </c>
      <c r="N524" s="2" t="s">
        <v>1924</v>
      </c>
      <c r="O524">
        <v>1</v>
      </c>
      <c r="P524" s="2" t="s">
        <v>53</v>
      </c>
      <c r="Q524">
        <v>100</v>
      </c>
      <c r="R524">
        <v>0</v>
      </c>
      <c r="S524" s="2" t="s">
        <v>54</v>
      </c>
      <c r="T524" s="2" t="s">
        <v>55</v>
      </c>
      <c r="U524" s="2" t="s">
        <v>56</v>
      </c>
      <c r="V524" s="2"/>
      <c r="W524">
        <v>122000</v>
      </c>
      <c r="X524">
        <v>0</v>
      </c>
      <c r="Y524">
        <v>0</v>
      </c>
      <c r="Z524">
        <v>122000</v>
      </c>
      <c r="AB524" s="2" t="s">
        <v>57</v>
      </c>
      <c r="AC524">
        <v>48800</v>
      </c>
      <c r="AD524">
        <v>73200</v>
      </c>
      <c r="AE524">
        <v>222000</v>
      </c>
      <c r="AF524">
        <v>3330</v>
      </c>
      <c r="AG524" s="2" t="s">
        <v>1923</v>
      </c>
      <c r="AH524" s="2"/>
      <c r="AI524" s="1">
        <v>46185</v>
      </c>
      <c r="AJ524" s="2"/>
      <c r="AK524" s="2" t="s">
        <v>58</v>
      </c>
      <c r="AM524" s="2" t="s">
        <v>59</v>
      </c>
      <c r="AP524" s="2" t="s">
        <v>60</v>
      </c>
      <c r="AQ524" s="2" t="s">
        <v>41</v>
      </c>
      <c r="AR524">
        <v>100000</v>
      </c>
      <c r="AS524" s="2" t="str">
        <f>_xlfn.IFNA(IF(VLOOKUP(all_resi[[#This Row],[No. Waybill]],settle_reconcile[No. Waybill],1,0)="","Recon","Recon"),"-")</f>
        <v>Recon</v>
      </c>
      <c r="AT524" s="2">
        <f>all_resi[[#This Row],[Nilai COD]]-all_resi[[#This Row],[COD Fee]]-all_resi[[#This Row],[Total Biaya Setelah Diskon]]</f>
        <v>145470</v>
      </c>
      <c r="AU524" s="2">
        <f>IF(all_resi[[#This Row],[Waktu Terima]]="","",_xlfn.DAYS(all_resi[[#This Row],[Waktu Terima]],all_resi[[#This Row],[Tanggal Pengiriman]]))</f>
        <v>6</v>
      </c>
    </row>
    <row r="525" spans="1:47" x14ac:dyDescent="0.25">
      <c r="A525" s="2" t="s">
        <v>6760</v>
      </c>
      <c r="B525" s="1">
        <v>46179</v>
      </c>
      <c r="C525" s="2" t="s">
        <v>42</v>
      </c>
      <c r="D525" s="2" t="s">
        <v>43</v>
      </c>
      <c r="E525" s="2" t="s">
        <v>44</v>
      </c>
      <c r="F525" s="2" t="s">
        <v>45</v>
      </c>
      <c r="G525" s="2" t="s">
        <v>46</v>
      </c>
      <c r="H525" s="2" t="s">
        <v>47</v>
      </c>
      <c r="I525" s="2" t="s">
        <v>3098</v>
      </c>
      <c r="J525" s="2" t="s">
        <v>12673</v>
      </c>
      <c r="K525" s="2" t="s">
        <v>437</v>
      </c>
      <c r="L525" s="2" t="s">
        <v>437</v>
      </c>
      <c r="M525" s="2" t="s">
        <v>3099</v>
      </c>
      <c r="N525" s="2" t="s">
        <v>3100</v>
      </c>
      <c r="O525">
        <v>1</v>
      </c>
      <c r="P525" s="2" t="s">
        <v>53</v>
      </c>
      <c r="Q525">
        <v>100</v>
      </c>
      <c r="R525">
        <v>0</v>
      </c>
      <c r="S525" s="2" t="s">
        <v>54</v>
      </c>
      <c r="T525" s="2" t="s">
        <v>55</v>
      </c>
      <c r="U525" s="2" t="s">
        <v>2824</v>
      </c>
      <c r="V525" s="2"/>
      <c r="W525">
        <v>30000</v>
      </c>
      <c r="X525">
        <v>0</v>
      </c>
      <c r="Y525">
        <v>0</v>
      </c>
      <c r="Z525">
        <v>30000</v>
      </c>
      <c r="AB525" s="2" t="s">
        <v>57</v>
      </c>
      <c r="AC525">
        <v>12000</v>
      </c>
      <c r="AD525">
        <v>18000</v>
      </c>
      <c r="AE525">
        <v>73000</v>
      </c>
      <c r="AF525">
        <v>1095</v>
      </c>
      <c r="AG525" s="2" t="s">
        <v>3098</v>
      </c>
      <c r="AH525" s="2"/>
      <c r="AI525" s="1">
        <v>46183</v>
      </c>
      <c r="AJ525" s="2"/>
      <c r="AK525" s="2" t="s">
        <v>58</v>
      </c>
      <c r="AM525" s="2" t="s">
        <v>59</v>
      </c>
      <c r="AP525" s="2" t="s">
        <v>60</v>
      </c>
      <c r="AQ525" s="2" t="s">
        <v>41</v>
      </c>
      <c r="AR525">
        <v>43000</v>
      </c>
      <c r="AS525" s="2" t="str">
        <f>_xlfn.IFNA(IF(VLOOKUP(all_resi[[#This Row],[No. Waybill]],settle_reconcile[No. Waybill],1,0)="","Recon","Recon"),"-")</f>
        <v>Recon</v>
      </c>
      <c r="AT525" s="2">
        <f>all_resi[[#This Row],[Nilai COD]]-all_resi[[#This Row],[COD Fee]]-all_resi[[#This Row],[Total Biaya Setelah Diskon]]</f>
        <v>53905</v>
      </c>
      <c r="AU525" s="2">
        <f>IF(all_resi[[#This Row],[Waktu Terima]]="","",_xlfn.DAYS(all_resi[[#This Row],[Waktu Terima]],all_resi[[#This Row],[Tanggal Pengiriman]]))</f>
        <v>4</v>
      </c>
    </row>
    <row r="526" spans="1:47" x14ac:dyDescent="0.25">
      <c r="A526" s="2" t="s">
        <v>6757</v>
      </c>
      <c r="B526" s="1">
        <v>46179</v>
      </c>
      <c r="C526" s="2" t="s">
        <v>42</v>
      </c>
      <c r="D526" s="2" t="s">
        <v>43</v>
      </c>
      <c r="E526" s="2" t="s">
        <v>44</v>
      </c>
      <c r="F526" s="2" t="s">
        <v>45</v>
      </c>
      <c r="G526" s="2" t="s">
        <v>46</v>
      </c>
      <c r="H526" s="2" t="s">
        <v>47</v>
      </c>
      <c r="I526" s="2" t="s">
        <v>3090</v>
      </c>
      <c r="J526" s="2" t="s">
        <v>12675</v>
      </c>
      <c r="K526" s="2" t="s">
        <v>359</v>
      </c>
      <c r="L526" s="2" t="s">
        <v>1157</v>
      </c>
      <c r="M526" s="2" t="s">
        <v>3091</v>
      </c>
      <c r="N526" s="2" t="s">
        <v>3092</v>
      </c>
      <c r="O526">
        <v>1</v>
      </c>
      <c r="P526" s="2" t="s">
        <v>53</v>
      </c>
      <c r="Q526">
        <v>100</v>
      </c>
      <c r="R526">
        <v>0</v>
      </c>
      <c r="S526" s="2" t="s">
        <v>54</v>
      </c>
      <c r="T526" s="2" t="s">
        <v>55</v>
      </c>
      <c r="U526" s="2" t="s">
        <v>147</v>
      </c>
      <c r="V526" s="2"/>
      <c r="W526">
        <v>54000</v>
      </c>
      <c r="X526">
        <v>0</v>
      </c>
      <c r="Y526">
        <v>0</v>
      </c>
      <c r="Z526">
        <v>54000</v>
      </c>
      <c r="AB526" s="2" t="s">
        <v>57</v>
      </c>
      <c r="AC526">
        <v>21600</v>
      </c>
      <c r="AD526">
        <v>32400</v>
      </c>
      <c r="AE526">
        <v>128000</v>
      </c>
      <c r="AF526">
        <v>1920</v>
      </c>
      <c r="AG526" s="2" t="s">
        <v>3090</v>
      </c>
      <c r="AH526" s="2"/>
      <c r="AI526" s="1">
        <v>46184</v>
      </c>
      <c r="AJ526" s="2"/>
      <c r="AK526" s="2" t="s">
        <v>58</v>
      </c>
      <c r="AM526" s="2" t="s">
        <v>59</v>
      </c>
      <c r="AP526" s="2" t="s">
        <v>60</v>
      </c>
      <c r="AQ526" s="2" t="s">
        <v>41</v>
      </c>
      <c r="AR526">
        <v>74000</v>
      </c>
      <c r="AS526" s="2" t="str">
        <f>_xlfn.IFNA(IF(VLOOKUP(all_resi[[#This Row],[No. Waybill]],settle_reconcile[No. Waybill],1,0)="","Recon","Recon"),"-")</f>
        <v>Recon</v>
      </c>
      <c r="AT526" s="2">
        <f>all_resi[[#This Row],[Nilai COD]]-all_resi[[#This Row],[COD Fee]]-all_resi[[#This Row],[Total Biaya Setelah Diskon]]</f>
        <v>93680</v>
      </c>
      <c r="AU526" s="2">
        <f>IF(all_resi[[#This Row],[Waktu Terima]]="","",_xlfn.DAYS(all_resi[[#This Row],[Waktu Terima]],all_resi[[#This Row],[Tanggal Pengiriman]]))</f>
        <v>5</v>
      </c>
    </row>
    <row r="527" spans="1:47" x14ac:dyDescent="0.25">
      <c r="A527" s="2" t="s">
        <v>7038</v>
      </c>
      <c r="B527" s="1">
        <v>46179</v>
      </c>
      <c r="C527" s="2" t="s">
        <v>42</v>
      </c>
      <c r="D527" s="2" t="s">
        <v>43</v>
      </c>
      <c r="E527" s="2" t="s">
        <v>44</v>
      </c>
      <c r="F527" s="2" t="s">
        <v>45</v>
      </c>
      <c r="G527" s="2" t="s">
        <v>46</v>
      </c>
      <c r="H527" s="2" t="s">
        <v>47</v>
      </c>
      <c r="I527" s="2" t="s">
        <v>3874</v>
      </c>
      <c r="J527" s="2" t="s">
        <v>12689</v>
      </c>
      <c r="K527" s="2" t="s">
        <v>177</v>
      </c>
      <c r="L527" s="2" t="s">
        <v>669</v>
      </c>
      <c r="M527" s="2" t="s">
        <v>3875</v>
      </c>
      <c r="N527" s="2" t="s">
        <v>3876</v>
      </c>
      <c r="O527">
        <v>1</v>
      </c>
      <c r="P527" s="2" t="s">
        <v>53</v>
      </c>
      <c r="Q527">
        <v>100</v>
      </c>
      <c r="R527">
        <v>0</v>
      </c>
      <c r="S527" s="2" t="s">
        <v>54</v>
      </c>
      <c r="T527" s="2" t="s">
        <v>55</v>
      </c>
      <c r="U527" s="2" t="s">
        <v>420</v>
      </c>
      <c r="V527" s="2"/>
      <c r="W527">
        <v>102000</v>
      </c>
      <c r="X527">
        <v>0</v>
      </c>
      <c r="Y527">
        <v>0</v>
      </c>
      <c r="Z527">
        <v>102000</v>
      </c>
      <c r="AB527" s="2" t="s">
        <v>57</v>
      </c>
      <c r="AC527">
        <v>40800</v>
      </c>
      <c r="AD527">
        <v>61200</v>
      </c>
      <c r="AE527">
        <v>206000</v>
      </c>
      <c r="AF527">
        <v>3090</v>
      </c>
      <c r="AG527" s="2" t="s">
        <v>353</v>
      </c>
      <c r="AH527" s="2" t="s">
        <v>149</v>
      </c>
      <c r="AI527" s="1">
        <v>46189</v>
      </c>
      <c r="AJ527" s="2"/>
      <c r="AK527" s="2" t="s">
        <v>67</v>
      </c>
      <c r="AM527" s="2" t="s">
        <v>59</v>
      </c>
      <c r="AP527" s="2" t="s">
        <v>60</v>
      </c>
      <c r="AQ527" s="2" t="s">
        <v>41</v>
      </c>
      <c r="AR527">
        <v>104000</v>
      </c>
      <c r="AS527" s="2" t="str">
        <f>_xlfn.IFNA(IF(VLOOKUP(all_resi[[#This Row],[No. Waybill]],settle_reconcile[No. Waybill],1,0)="","Recon","Recon"),"-")</f>
        <v>-</v>
      </c>
      <c r="AT527" s="2">
        <f>all_resi[[#This Row],[Nilai COD]]-all_resi[[#This Row],[COD Fee]]-all_resi[[#This Row],[Total Biaya Setelah Diskon]]</f>
        <v>141710</v>
      </c>
      <c r="AU527" s="2">
        <f>IF(all_resi[[#This Row],[Waktu Terima]]="","",_xlfn.DAYS(all_resi[[#This Row],[Waktu Terima]],all_resi[[#This Row],[Tanggal Pengiriman]]))</f>
        <v>10</v>
      </c>
    </row>
    <row r="528" spans="1:47" x14ac:dyDescent="0.25">
      <c r="A528" s="2" t="s">
        <v>6173</v>
      </c>
      <c r="B528" s="1">
        <v>46179</v>
      </c>
      <c r="C528" s="2" t="s">
        <v>42</v>
      </c>
      <c r="D528" s="2" t="s">
        <v>43</v>
      </c>
      <c r="E528" s="2" t="s">
        <v>44</v>
      </c>
      <c r="F528" s="2" t="s">
        <v>45</v>
      </c>
      <c r="G528" s="2" t="s">
        <v>46</v>
      </c>
      <c r="H528" s="2" t="s">
        <v>47</v>
      </c>
      <c r="I528" s="2" t="s">
        <v>1280</v>
      </c>
      <c r="J528" s="2" t="s">
        <v>12750</v>
      </c>
      <c r="K528" s="2" t="s">
        <v>75</v>
      </c>
      <c r="L528" s="2" t="s">
        <v>355</v>
      </c>
      <c r="M528" s="2" t="s">
        <v>657</v>
      </c>
      <c r="N528" s="2" t="s">
        <v>1281</v>
      </c>
      <c r="O528">
        <v>1</v>
      </c>
      <c r="P528" s="2" t="s">
        <v>53</v>
      </c>
      <c r="Q528">
        <v>100</v>
      </c>
      <c r="R528">
        <v>0</v>
      </c>
      <c r="S528" s="2" t="s">
        <v>54</v>
      </c>
      <c r="T528" s="2" t="s">
        <v>55</v>
      </c>
      <c r="U528" s="2" t="s">
        <v>1160</v>
      </c>
      <c r="V528" s="2"/>
      <c r="W528">
        <v>60000</v>
      </c>
      <c r="X528">
        <v>0</v>
      </c>
      <c r="Y528">
        <v>0</v>
      </c>
      <c r="Z528">
        <v>60000</v>
      </c>
      <c r="AB528" s="2" t="s">
        <v>57</v>
      </c>
      <c r="AC528">
        <v>24000</v>
      </c>
      <c r="AD528">
        <v>36000</v>
      </c>
      <c r="AE528">
        <v>135000</v>
      </c>
      <c r="AF528">
        <v>2025</v>
      </c>
      <c r="AG528" s="2" t="s">
        <v>353</v>
      </c>
      <c r="AH528" s="2" t="s">
        <v>149</v>
      </c>
      <c r="AI528" s="1">
        <v>46198</v>
      </c>
      <c r="AJ528" s="2"/>
      <c r="AK528" s="2" t="s">
        <v>67</v>
      </c>
      <c r="AM528" s="2" t="s">
        <v>59</v>
      </c>
      <c r="AP528" s="2" t="s">
        <v>60</v>
      </c>
      <c r="AQ528" s="2" t="s">
        <v>41</v>
      </c>
      <c r="AR528">
        <v>75000</v>
      </c>
      <c r="AS528" s="2" t="str">
        <f>_xlfn.IFNA(IF(VLOOKUP(all_resi[[#This Row],[No. Waybill]],settle_reconcile[No. Waybill],1,0)="","Recon","Recon"),"-")</f>
        <v>-</v>
      </c>
      <c r="AT528" s="2">
        <f>all_resi[[#This Row],[Nilai COD]]-all_resi[[#This Row],[COD Fee]]-all_resi[[#This Row],[Total Biaya Setelah Diskon]]</f>
        <v>96975</v>
      </c>
      <c r="AU528" s="2">
        <f>IF(all_resi[[#This Row],[Waktu Terima]]="","",_xlfn.DAYS(all_resi[[#This Row],[Waktu Terima]],all_resi[[#This Row],[Tanggal Pengiriman]]))</f>
        <v>19</v>
      </c>
    </row>
    <row r="529" spans="1:47" x14ac:dyDescent="0.25">
      <c r="A529" s="2" t="s">
        <v>6193</v>
      </c>
      <c r="B529" s="1">
        <v>46179</v>
      </c>
      <c r="C529" s="2" t="s">
        <v>42</v>
      </c>
      <c r="D529" s="2" t="s">
        <v>43</v>
      </c>
      <c r="E529" s="2" t="s">
        <v>44</v>
      </c>
      <c r="F529" s="2" t="s">
        <v>45</v>
      </c>
      <c r="G529" s="2" t="s">
        <v>46</v>
      </c>
      <c r="H529" s="2" t="s">
        <v>47</v>
      </c>
      <c r="I529" s="2" t="s">
        <v>1356</v>
      </c>
      <c r="J529" s="2" t="s">
        <v>12745</v>
      </c>
      <c r="K529" s="2" t="s">
        <v>156</v>
      </c>
      <c r="L529" s="2" t="s">
        <v>946</v>
      </c>
      <c r="M529" s="2" t="s">
        <v>1357</v>
      </c>
      <c r="N529" s="2" t="s">
        <v>1358</v>
      </c>
      <c r="O529">
        <v>1</v>
      </c>
      <c r="P529" s="2" t="s">
        <v>53</v>
      </c>
      <c r="Q529">
        <v>100</v>
      </c>
      <c r="R529">
        <v>0</v>
      </c>
      <c r="S529" s="2" t="s">
        <v>54</v>
      </c>
      <c r="T529" s="2" t="s">
        <v>55</v>
      </c>
      <c r="U529" s="2" t="s">
        <v>719</v>
      </c>
      <c r="V529" s="2"/>
      <c r="W529">
        <v>70000</v>
      </c>
      <c r="X529">
        <v>0</v>
      </c>
      <c r="Y529">
        <v>0</v>
      </c>
      <c r="Z529">
        <v>70000</v>
      </c>
      <c r="AB529" s="2" t="s">
        <v>57</v>
      </c>
      <c r="AC529">
        <v>28000</v>
      </c>
      <c r="AD529">
        <v>42000</v>
      </c>
      <c r="AE529">
        <v>224000</v>
      </c>
      <c r="AF529">
        <v>3360</v>
      </c>
      <c r="AG529" s="2" t="s">
        <v>1356</v>
      </c>
      <c r="AH529" s="2"/>
      <c r="AI529" s="1">
        <v>46185</v>
      </c>
      <c r="AJ529" s="2"/>
      <c r="AK529" s="2" t="s">
        <v>58</v>
      </c>
      <c r="AM529" s="2" t="s">
        <v>59</v>
      </c>
      <c r="AP529" s="2" t="s">
        <v>60</v>
      </c>
      <c r="AQ529" s="2" t="s">
        <v>41</v>
      </c>
      <c r="AR529">
        <v>154000</v>
      </c>
      <c r="AS529" s="2" t="str">
        <f>_xlfn.IFNA(IF(VLOOKUP(all_resi[[#This Row],[No. Waybill]],settle_reconcile[No. Waybill],1,0)="","Recon","Recon"),"-")</f>
        <v>Recon</v>
      </c>
      <c r="AT529" s="2">
        <f>all_resi[[#This Row],[Nilai COD]]-all_resi[[#This Row],[COD Fee]]-all_resi[[#This Row],[Total Biaya Setelah Diskon]]</f>
        <v>178640</v>
      </c>
      <c r="AU529" s="2">
        <f>IF(all_resi[[#This Row],[Waktu Terima]]="","",_xlfn.DAYS(all_resi[[#This Row],[Waktu Terima]],all_resi[[#This Row],[Tanggal Pengiriman]]))</f>
        <v>6</v>
      </c>
    </row>
    <row r="530" spans="1:47" x14ac:dyDescent="0.25">
      <c r="A530" s="2" t="s">
        <v>7037</v>
      </c>
      <c r="B530" s="1">
        <v>46179</v>
      </c>
      <c r="C530" s="2" t="s">
        <v>42</v>
      </c>
      <c r="D530" s="2" t="s">
        <v>43</v>
      </c>
      <c r="E530" s="2" t="s">
        <v>44</v>
      </c>
      <c r="F530" s="2" t="s">
        <v>45</v>
      </c>
      <c r="G530" s="2" t="s">
        <v>46</v>
      </c>
      <c r="H530" s="2" t="s">
        <v>80</v>
      </c>
      <c r="I530" s="2" t="s">
        <v>3871</v>
      </c>
      <c r="J530" s="2" t="s">
        <v>12688</v>
      </c>
      <c r="K530" s="2" t="s">
        <v>62</v>
      </c>
      <c r="L530" s="2" t="s">
        <v>1828</v>
      </c>
      <c r="M530" s="2" t="s">
        <v>3872</v>
      </c>
      <c r="N530" s="2" t="s">
        <v>3873</v>
      </c>
      <c r="O530">
        <v>1</v>
      </c>
      <c r="P530" s="2" t="s">
        <v>53</v>
      </c>
      <c r="Q530">
        <v>100</v>
      </c>
      <c r="R530">
        <v>0</v>
      </c>
      <c r="S530" s="2" t="s">
        <v>54</v>
      </c>
      <c r="T530" s="2" t="s">
        <v>55</v>
      </c>
      <c r="U530" s="2" t="s">
        <v>86</v>
      </c>
      <c r="V530" s="2"/>
      <c r="W530">
        <v>118000</v>
      </c>
      <c r="X530">
        <v>0</v>
      </c>
      <c r="Y530">
        <v>0</v>
      </c>
      <c r="Z530">
        <v>118000</v>
      </c>
      <c r="AB530" s="2" t="s">
        <v>57</v>
      </c>
      <c r="AC530">
        <v>47200</v>
      </c>
      <c r="AD530">
        <v>70800</v>
      </c>
      <c r="AE530">
        <v>234000</v>
      </c>
      <c r="AF530">
        <v>3510</v>
      </c>
      <c r="AG530" s="2" t="s">
        <v>517</v>
      </c>
      <c r="AH530" s="2" t="s">
        <v>149</v>
      </c>
      <c r="AI530" s="1">
        <v>46199</v>
      </c>
      <c r="AJ530" s="2" t="s">
        <v>87</v>
      </c>
      <c r="AK530" s="2" t="s">
        <v>67</v>
      </c>
      <c r="AM530" s="2" t="s">
        <v>59</v>
      </c>
      <c r="AP530" s="2" t="s">
        <v>60</v>
      </c>
      <c r="AQ530" s="2" t="s">
        <v>41</v>
      </c>
      <c r="AR530">
        <v>116000</v>
      </c>
      <c r="AS530" s="2" t="str">
        <f>_xlfn.IFNA(IF(VLOOKUP(all_resi[[#This Row],[No. Waybill]],settle_reconcile[No. Waybill],1,0)="","Recon","Recon"),"-")</f>
        <v>-</v>
      </c>
      <c r="AT530" s="2">
        <f>all_resi[[#This Row],[Nilai COD]]-all_resi[[#This Row],[COD Fee]]-all_resi[[#This Row],[Total Biaya Setelah Diskon]]</f>
        <v>159690</v>
      </c>
      <c r="AU530" s="2">
        <f>IF(all_resi[[#This Row],[Waktu Terima]]="","",_xlfn.DAYS(all_resi[[#This Row],[Waktu Terima]],all_resi[[#This Row],[Tanggal Pengiriman]]))</f>
        <v>20</v>
      </c>
    </row>
    <row r="531" spans="1:47" x14ac:dyDescent="0.25">
      <c r="A531" s="2" t="s">
        <v>6577</v>
      </c>
      <c r="B531" s="1">
        <v>46179</v>
      </c>
      <c r="C531" s="2" t="s">
        <v>42</v>
      </c>
      <c r="D531" s="2" t="s">
        <v>43</v>
      </c>
      <c r="E531" s="2" t="s">
        <v>44</v>
      </c>
      <c r="F531" s="2" t="s">
        <v>45</v>
      </c>
      <c r="G531" s="2" t="s">
        <v>46</v>
      </c>
      <c r="H531" s="2" t="s">
        <v>47</v>
      </c>
      <c r="I531" s="2" t="s">
        <v>2569</v>
      </c>
      <c r="J531" s="2" t="s">
        <v>12690</v>
      </c>
      <c r="K531" s="2" t="s">
        <v>69</v>
      </c>
      <c r="L531" s="2" t="s">
        <v>94</v>
      </c>
      <c r="M531" s="2" t="s">
        <v>2570</v>
      </c>
      <c r="N531" s="2" t="s">
        <v>2571</v>
      </c>
      <c r="O531">
        <v>1</v>
      </c>
      <c r="P531" s="2" t="s">
        <v>53</v>
      </c>
      <c r="Q531">
        <v>100</v>
      </c>
      <c r="R531">
        <v>0</v>
      </c>
      <c r="S531" s="2" t="s">
        <v>54</v>
      </c>
      <c r="T531" s="2" t="s">
        <v>55</v>
      </c>
      <c r="U531" s="2" t="s">
        <v>1838</v>
      </c>
      <c r="V531" s="2"/>
      <c r="W531">
        <v>54000</v>
      </c>
      <c r="X531">
        <v>0</v>
      </c>
      <c r="Y531">
        <v>0</v>
      </c>
      <c r="Z531">
        <v>54000</v>
      </c>
      <c r="AB531" s="2" t="s">
        <v>57</v>
      </c>
      <c r="AC531">
        <v>21600</v>
      </c>
      <c r="AD531">
        <v>32400</v>
      </c>
      <c r="AE531">
        <v>158000</v>
      </c>
      <c r="AF531">
        <v>2370</v>
      </c>
      <c r="AG531" s="2" t="s">
        <v>2569</v>
      </c>
      <c r="AH531" s="2"/>
      <c r="AI531" s="1">
        <v>46185</v>
      </c>
      <c r="AJ531" s="2"/>
      <c r="AK531" s="2" t="s">
        <v>58</v>
      </c>
      <c r="AM531" s="2" t="s">
        <v>59</v>
      </c>
      <c r="AP531" s="2" t="s">
        <v>60</v>
      </c>
      <c r="AQ531" s="2" t="s">
        <v>41</v>
      </c>
      <c r="AR531">
        <v>104000</v>
      </c>
      <c r="AS531" s="2" t="str">
        <f>_xlfn.IFNA(IF(VLOOKUP(all_resi[[#This Row],[No. Waybill]],settle_reconcile[No. Waybill],1,0)="","Recon","Recon"),"-")</f>
        <v>Recon</v>
      </c>
      <c r="AT531" s="2">
        <f>all_resi[[#This Row],[Nilai COD]]-all_resi[[#This Row],[COD Fee]]-all_resi[[#This Row],[Total Biaya Setelah Diskon]]</f>
        <v>123230</v>
      </c>
      <c r="AU531" s="2">
        <f>IF(all_resi[[#This Row],[Waktu Terima]]="","",_xlfn.DAYS(all_resi[[#This Row],[Waktu Terima]],all_resi[[#This Row],[Tanggal Pengiriman]]))</f>
        <v>6</v>
      </c>
    </row>
    <row r="532" spans="1:47" x14ac:dyDescent="0.25">
      <c r="A532" s="2" t="s">
        <v>6573</v>
      </c>
      <c r="B532" s="1">
        <v>46179</v>
      </c>
      <c r="C532" s="2" t="s">
        <v>42</v>
      </c>
      <c r="D532" s="2" t="s">
        <v>43</v>
      </c>
      <c r="E532" s="2" t="s">
        <v>44</v>
      </c>
      <c r="F532" s="2" t="s">
        <v>45</v>
      </c>
      <c r="G532" s="2" t="s">
        <v>46</v>
      </c>
      <c r="H532" s="2" t="s">
        <v>80</v>
      </c>
      <c r="I532" s="2" t="s">
        <v>2556</v>
      </c>
      <c r="J532" s="2" t="s">
        <v>12692</v>
      </c>
      <c r="K532" s="2" t="s">
        <v>69</v>
      </c>
      <c r="L532" s="2" t="s">
        <v>1472</v>
      </c>
      <c r="M532" s="2" t="s">
        <v>2557</v>
      </c>
      <c r="N532" s="2" t="s">
        <v>2558</v>
      </c>
      <c r="O532">
        <v>1</v>
      </c>
      <c r="P532" s="2" t="s">
        <v>53</v>
      </c>
      <c r="Q532">
        <v>100</v>
      </c>
      <c r="R532">
        <v>0</v>
      </c>
      <c r="S532" s="2" t="s">
        <v>54</v>
      </c>
      <c r="T532" s="2" t="s">
        <v>55</v>
      </c>
      <c r="U532" s="2" t="s">
        <v>86</v>
      </c>
      <c r="V532" s="2"/>
      <c r="W532">
        <v>63000</v>
      </c>
      <c r="X532">
        <v>0</v>
      </c>
      <c r="Y532">
        <v>0</v>
      </c>
      <c r="Z532">
        <v>63000</v>
      </c>
      <c r="AB532" s="2" t="s">
        <v>57</v>
      </c>
      <c r="AC532">
        <v>25200</v>
      </c>
      <c r="AD532">
        <v>37800</v>
      </c>
      <c r="AE532">
        <v>113000</v>
      </c>
      <c r="AF532">
        <v>1695</v>
      </c>
      <c r="AG532" s="2" t="s">
        <v>2556</v>
      </c>
      <c r="AH532" s="2"/>
      <c r="AI532" s="1">
        <v>46183</v>
      </c>
      <c r="AJ532" s="2" t="s">
        <v>87</v>
      </c>
      <c r="AK532" s="2" t="s">
        <v>58</v>
      </c>
      <c r="AM532" s="2" t="s">
        <v>59</v>
      </c>
      <c r="AP532" s="2" t="s">
        <v>60</v>
      </c>
      <c r="AQ532" s="2" t="s">
        <v>41</v>
      </c>
      <c r="AR532">
        <v>50000</v>
      </c>
      <c r="AS532" s="2" t="str">
        <f>_xlfn.IFNA(IF(VLOOKUP(all_resi[[#This Row],[No. Waybill]],settle_reconcile[No. Waybill],1,0)="","Recon","Recon"),"-")</f>
        <v>Recon</v>
      </c>
      <c r="AT532" s="2">
        <f>all_resi[[#This Row],[Nilai COD]]-all_resi[[#This Row],[COD Fee]]-all_resi[[#This Row],[Total Biaya Setelah Diskon]]</f>
        <v>73505</v>
      </c>
      <c r="AU532" s="2">
        <f>IF(all_resi[[#This Row],[Waktu Terima]]="","",_xlfn.DAYS(all_resi[[#This Row],[Waktu Terima]],all_resi[[#This Row],[Tanggal Pengiriman]]))</f>
        <v>4</v>
      </c>
    </row>
    <row r="533" spans="1:47" x14ac:dyDescent="0.25">
      <c r="A533" s="2" t="s">
        <v>6567</v>
      </c>
      <c r="B533" s="1">
        <v>46179</v>
      </c>
      <c r="C533" s="2" t="s">
        <v>42</v>
      </c>
      <c r="D533" s="2" t="s">
        <v>43</v>
      </c>
      <c r="E533" s="2" t="s">
        <v>44</v>
      </c>
      <c r="F533" s="2" t="s">
        <v>45</v>
      </c>
      <c r="G533" s="2" t="s">
        <v>46</v>
      </c>
      <c r="H533" s="2" t="s">
        <v>80</v>
      </c>
      <c r="I533" s="2" t="s">
        <v>2538</v>
      </c>
      <c r="J533" s="2" t="s">
        <v>12691</v>
      </c>
      <c r="K533" s="2" t="s">
        <v>177</v>
      </c>
      <c r="L533" s="2" t="s">
        <v>866</v>
      </c>
      <c r="M533" s="2" t="s">
        <v>2539</v>
      </c>
      <c r="N533" s="2" t="s">
        <v>2540</v>
      </c>
      <c r="O533">
        <v>1</v>
      </c>
      <c r="P533" s="2" t="s">
        <v>53</v>
      </c>
      <c r="Q533">
        <v>100</v>
      </c>
      <c r="R533">
        <v>0</v>
      </c>
      <c r="S533" s="2" t="s">
        <v>54</v>
      </c>
      <c r="T533" s="2" t="s">
        <v>55</v>
      </c>
      <c r="U533" s="2" t="s">
        <v>86</v>
      </c>
      <c r="V533" s="2"/>
      <c r="W533">
        <v>102000</v>
      </c>
      <c r="X533">
        <v>0</v>
      </c>
      <c r="Y533">
        <v>0</v>
      </c>
      <c r="Z533">
        <v>102000</v>
      </c>
      <c r="AB533" s="2" t="s">
        <v>57</v>
      </c>
      <c r="AC533">
        <v>40800</v>
      </c>
      <c r="AD533">
        <v>61200</v>
      </c>
      <c r="AE533">
        <v>175000</v>
      </c>
      <c r="AF533">
        <v>2625</v>
      </c>
      <c r="AG533" s="2" t="s">
        <v>2538</v>
      </c>
      <c r="AH533" s="2"/>
      <c r="AI533" s="1">
        <v>46184</v>
      </c>
      <c r="AJ533" s="2" t="s">
        <v>87</v>
      </c>
      <c r="AK533" s="2" t="s">
        <v>58</v>
      </c>
      <c r="AM533" s="2" t="s">
        <v>59</v>
      </c>
      <c r="AP533" s="2" t="s">
        <v>60</v>
      </c>
      <c r="AQ533" s="2" t="s">
        <v>41</v>
      </c>
      <c r="AR533">
        <v>73000</v>
      </c>
      <c r="AS533" s="2" t="str">
        <f>_xlfn.IFNA(IF(VLOOKUP(all_resi[[#This Row],[No. Waybill]],settle_reconcile[No. Waybill],1,0)="","Recon","Recon"),"-")</f>
        <v>Recon</v>
      </c>
      <c r="AT533" s="2">
        <f>all_resi[[#This Row],[Nilai COD]]-all_resi[[#This Row],[COD Fee]]-all_resi[[#This Row],[Total Biaya Setelah Diskon]]</f>
        <v>111175</v>
      </c>
      <c r="AU533" s="2">
        <f>IF(all_resi[[#This Row],[Waktu Terima]]="","",_xlfn.DAYS(all_resi[[#This Row],[Waktu Terima]],all_resi[[#This Row],[Tanggal Pengiriman]]))</f>
        <v>5</v>
      </c>
    </row>
    <row r="534" spans="1:47" x14ac:dyDescent="0.25">
      <c r="A534" s="2" t="s">
        <v>5963</v>
      </c>
      <c r="B534" s="1">
        <v>46179</v>
      </c>
      <c r="C534" s="2" t="s">
        <v>42</v>
      </c>
      <c r="D534" s="2" t="s">
        <v>43</v>
      </c>
      <c r="E534" s="2" t="s">
        <v>44</v>
      </c>
      <c r="F534" s="2" t="s">
        <v>45</v>
      </c>
      <c r="G534" s="2" t="s">
        <v>46</v>
      </c>
      <c r="H534" s="2" t="s">
        <v>47</v>
      </c>
      <c r="I534" s="2" t="s">
        <v>508</v>
      </c>
      <c r="J534" s="2" t="s">
        <v>12735</v>
      </c>
      <c r="K534" s="2" t="s">
        <v>156</v>
      </c>
      <c r="L534" s="2" t="s">
        <v>509</v>
      </c>
      <c r="M534" s="2" t="s">
        <v>510</v>
      </c>
      <c r="N534" s="2" t="s">
        <v>511</v>
      </c>
      <c r="O534">
        <v>1</v>
      </c>
      <c r="P534" s="2" t="s">
        <v>53</v>
      </c>
      <c r="Q534">
        <v>100</v>
      </c>
      <c r="R534">
        <v>0</v>
      </c>
      <c r="S534" s="2" t="s">
        <v>54</v>
      </c>
      <c r="T534" s="2" t="s">
        <v>55</v>
      </c>
      <c r="U534" s="2" t="s">
        <v>250</v>
      </c>
      <c r="V534" s="2"/>
      <c r="W534">
        <v>80000</v>
      </c>
      <c r="X534">
        <v>0</v>
      </c>
      <c r="Y534">
        <v>0</v>
      </c>
      <c r="Z534">
        <v>80000</v>
      </c>
      <c r="AB534" s="2" t="s">
        <v>57</v>
      </c>
      <c r="AC534">
        <v>32000</v>
      </c>
      <c r="AD534">
        <v>48000</v>
      </c>
      <c r="AE534">
        <v>183000</v>
      </c>
      <c r="AF534">
        <v>2745</v>
      </c>
      <c r="AG534" s="2"/>
      <c r="AH534" s="2"/>
      <c r="AI534" s="1"/>
      <c r="AJ534" s="2"/>
      <c r="AK534" s="2" t="s">
        <v>67</v>
      </c>
      <c r="AM534" s="2" t="s">
        <v>59</v>
      </c>
      <c r="AP534" s="2" t="s">
        <v>60</v>
      </c>
      <c r="AQ534" s="2" t="s">
        <v>41</v>
      </c>
      <c r="AR534">
        <v>103000</v>
      </c>
      <c r="AS534" s="2" t="str">
        <f>_xlfn.IFNA(IF(VLOOKUP(all_resi[[#This Row],[No. Waybill]],settle_reconcile[No. Waybill],1,0)="","Recon","Recon"),"-")</f>
        <v>-</v>
      </c>
      <c r="AT534" s="2">
        <f>all_resi[[#This Row],[Nilai COD]]-all_resi[[#This Row],[COD Fee]]-all_resi[[#This Row],[Total Biaya Setelah Diskon]]</f>
        <v>132255</v>
      </c>
      <c r="AU534" s="2" t="str">
        <f>IF(all_resi[[#This Row],[Waktu Terima]]="","",_xlfn.DAYS(all_resi[[#This Row],[Waktu Terima]],all_resi[[#This Row],[Tanggal Pengiriman]]))</f>
        <v/>
      </c>
    </row>
    <row r="535" spans="1:47" x14ac:dyDescent="0.25">
      <c r="A535" s="2" t="s">
        <v>6633</v>
      </c>
      <c r="B535" s="1">
        <v>46179</v>
      </c>
      <c r="C535" s="2" t="s">
        <v>42</v>
      </c>
      <c r="D535" s="2" t="s">
        <v>43</v>
      </c>
      <c r="E535" s="2" t="s">
        <v>44</v>
      </c>
      <c r="F535" s="2" t="s">
        <v>45</v>
      </c>
      <c r="G535" s="2" t="s">
        <v>46</v>
      </c>
      <c r="H535" s="2" t="s">
        <v>47</v>
      </c>
      <c r="I535" s="2" t="s">
        <v>2727</v>
      </c>
      <c r="J535" s="2" t="s">
        <v>12693</v>
      </c>
      <c r="K535" s="2" t="s">
        <v>143</v>
      </c>
      <c r="L535" s="2" t="s">
        <v>302</v>
      </c>
      <c r="M535" s="2" t="s">
        <v>2728</v>
      </c>
      <c r="N535" s="2" t="s">
        <v>2729</v>
      </c>
      <c r="O535">
        <v>1</v>
      </c>
      <c r="P535" s="2" t="s">
        <v>53</v>
      </c>
      <c r="Q535">
        <v>100</v>
      </c>
      <c r="R535">
        <v>0</v>
      </c>
      <c r="S535" s="2" t="s">
        <v>54</v>
      </c>
      <c r="T535" s="2" t="s">
        <v>55</v>
      </c>
      <c r="U535" s="2" t="s">
        <v>764</v>
      </c>
      <c r="V535" s="2"/>
      <c r="W535">
        <v>25000</v>
      </c>
      <c r="X535">
        <v>0</v>
      </c>
      <c r="Y535">
        <v>0</v>
      </c>
      <c r="Z535">
        <v>25000</v>
      </c>
      <c r="AB535" s="2" t="s">
        <v>57</v>
      </c>
      <c r="AC535">
        <v>18000</v>
      </c>
      <c r="AD535">
        <v>7000</v>
      </c>
      <c r="AE535">
        <v>62000</v>
      </c>
      <c r="AF535">
        <v>930</v>
      </c>
      <c r="AG535" s="2" t="s">
        <v>2727</v>
      </c>
      <c r="AH535" s="2"/>
      <c r="AI535" s="1">
        <v>46181</v>
      </c>
      <c r="AJ535" s="2"/>
      <c r="AK535" s="2" t="s">
        <v>58</v>
      </c>
      <c r="AM535" s="2" t="s">
        <v>59</v>
      </c>
      <c r="AP535" s="2" t="s">
        <v>60</v>
      </c>
      <c r="AQ535" s="2" t="s">
        <v>41</v>
      </c>
      <c r="AR535">
        <v>37000</v>
      </c>
      <c r="AS535" s="2" t="str">
        <f>_xlfn.IFNA(IF(VLOOKUP(all_resi[[#This Row],[No. Waybill]],settle_reconcile[No. Waybill],1,0)="","Recon","Recon"),"-")</f>
        <v>Recon</v>
      </c>
      <c r="AT535" s="2">
        <f>all_resi[[#This Row],[Nilai COD]]-all_resi[[#This Row],[COD Fee]]-all_resi[[#This Row],[Total Biaya Setelah Diskon]]</f>
        <v>54070</v>
      </c>
      <c r="AU535" s="2">
        <f>IF(all_resi[[#This Row],[Waktu Terima]]="","",_xlfn.DAYS(all_resi[[#This Row],[Waktu Terima]],all_resi[[#This Row],[Tanggal Pengiriman]]))</f>
        <v>2</v>
      </c>
    </row>
    <row r="536" spans="1:47" x14ac:dyDescent="0.25">
      <c r="A536" s="2" t="s">
        <v>6453</v>
      </c>
      <c r="B536" s="1">
        <v>46179</v>
      </c>
      <c r="C536" s="2" t="s">
        <v>42</v>
      </c>
      <c r="D536" s="2" t="s">
        <v>43</v>
      </c>
      <c r="E536" s="2" t="s">
        <v>44</v>
      </c>
      <c r="F536" s="2" t="s">
        <v>45</v>
      </c>
      <c r="G536" s="2" t="s">
        <v>46</v>
      </c>
      <c r="H536" s="2" t="s">
        <v>80</v>
      </c>
      <c r="I536" s="2" t="s">
        <v>2202</v>
      </c>
      <c r="J536" s="2" t="s">
        <v>12705</v>
      </c>
      <c r="K536" s="2" t="s">
        <v>82</v>
      </c>
      <c r="L536" s="2" t="s">
        <v>270</v>
      </c>
      <c r="M536" s="2" t="s">
        <v>271</v>
      </c>
      <c r="N536" s="2" t="s">
        <v>2203</v>
      </c>
      <c r="O536">
        <v>1</v>
      </c>
      <c r="P536" s="2" t="s">
        <v>53</v>
      </c>
      <c r="Q536">
        <v>100</v>
      </c>
      <c r="R536">
        <v>0</v>
      </c>
      <c r="S536" s="2" t="s">
        <v>54</v>
      </c>
      <c r="T536" s="2" t="s">
        <v>55</v>
      </c>
      <c r="U536" s="2" t="s">
        <v>86</v>
      </c>
      <c r="V536" s="2"/>
      <c r="W536">
        <v>93000</v>
      </c>
      <c r="X536">
        <v>0</v>
      </c>
      <c r="Y536">
        <v>0</v>
      </c>
      <c r="Z536">
        <v>93000</v>
      </c>
      <c r="AB536" s="2" t="s">
        <v>57</v>
      </c>
      <c r="AC536">
        <v>37200</v>
      </c>
      <c r="AD536">
        <v>55800</v>
      </c>
      <c r="AE536">
        <v>153000</v>
      </c>
      <c r="AF536">
        <v>2295</v>
      </c>
      <c r="AG536" s="2" t="s">
        <v>2204</v>
      </c>
      <c r="AH536" s="2"/>
      <c r="AI536" s="1">
        <v>46184</v>
      </c>
      <c r="AJ536" s="2" t="s">
        <v>87</v>
      </c>
      <c r="AK536" s="2" t="s">
        <v>58</v>
      </c>
      <c r="AM536" s="2" t="s">
        <v>59</v>
      </c>
      <c r="AP536" s="2" t="s">
        <v>60</v>
      </c>
      <c r="AQ536" s="2" t="s">
        <v>41</v>
      </c>
      <c r="AR536">
        <v>60000</v>
      </c>
      <c r="AS536" s="2" t="str">
        <f>_xlfn.IFNA(IF(VLOOKUP(all_resi[[#This Row],[No. Waybill]],settle_reconcile[No. Waybill],1,0)="","Recon","Recon"),"-")</f>
        <v>Recon</v>
      </c>
      <c r="AT536" s="2">
        <f>all_resi[[#This Row],[Nilai COD]]-all_resi[[#This Row],[COD Fee]]-all_resi[[#This Row],[Total Biaya Setelah Diskon]]</f>
        <v>94905</v>
      </c>
      <c r="AU536" s="2">
        <f>IF(all_resi[[#This Row],[Waktu Terima]]="","",_xlfn.DAYS(all_resi[[#This Row],[Waktu Terima]],all_resi[[#This Row],[Tanggal Pengiriman]]))</f>
        <v>5</v>
      </c>
    </row>
    <row r="537" spans="1:47" x14ac:dyDescent="0.25">
      <c r="A537" s="2" t="s">
        <v>5962</v>
      </c>
      <c r="B537" s="1">
        <v>46179</v>
      </c>
      <c r="C537" s="2" t="s">
        <v>42</v>
      </c>
      <c r="D537" s="2" t="s">
        <v>43</v>
      </c>
      <c r="E537" s="2" t="s">
        <v>44</v>
      </c>
      <c r="F537" s="2" t="s">
        <v>45</v>
      </c>
      <c r="G537" s="2" t="s">
        <v>46</v>
      </c>
      <c r="H537" s="2" t="s">
        <v>47</v>
      </c>
      <c r="I537" s="2" t="s">
        <v>503</v>
      </c>
      <c r="J537" s="2" t="s">
        <v>12737</v>
      </c>
      <c r="K537" s="2" t="s">
        <v>437</v>
      </c>
      <c r="L537" s="2" t="s">
        <v>504</v>
      </c>
      <c r="M537" s="2" t="s">
        <v>505</v>
      </c>
      <c r="N537" s="2" t="s">
        <v>506</v>
      </c>
      <c r="O537">
        <v>1</v>
      </c>
      <c r="P537" s="2" t="s">
        <v>53</v>
      </c>
      <c r="Q537">
        <v>100</v>
      </c>
      <c r="R537">
        <v>0</v>
      </c>
      <c r="S537" s="2" t="s">
        <v>54</v>
      </c>
      <c r="T537" s="2" t="s">
        <v>55</v>
      </c>
      <c r="U537" s="2" t="s">
        <v>507</v>
      </c>
      <c r="V537" s="2"/>
      <c r="W537">
        <v>45000</v>
      </c>
      <c r="X537">
        <v>0</v>
      </c>
      <c r="Y537">
        <v>0</v>
      </c>
      <c r="Z537">
        <v>45000</v>
      </c>
      <c r="AB537" s="2" t="s">
        <v>57</v>
      </c>
      <c r="AC537">
        <v>18000</v>
      </c>
      <c r="AD537">
        <v>27000</v>
      </c>
      <c r="AE537">
        <v>206000</v>
      </c>
      <c r="AF537">
        <v>3090</v>
      </c>
      <c r="AG537" s="2" t="s">
        <v>353</v>
      </c>
      <c r="AH537" s="2" t="s">
        <v>149</v>
      </c>
      <c r="AI537" s="1">
        <v>46202</v>
      </c>
      <c r="AJ537" s="2"/>
      <c r="AK537" s="2" t="s">
        <v>67</v>
      </c>
      <c r="AM537" s="2" t="s">
        <v>59</v>
      </c>
      <c r="AP537" s="2" t="s">
        <v>60</v>
      </c>
      <c r="AQ537" s="2" t="s">
        <v>41</v>
      </c>
      <c r="AR537">
        <v>161000</v>
      </c>
      <c r="AS537" s="2" t="str">
        <f>_xlfn.IFNA(IF(VLOOKUP(all_resi[[#This Row],[No. Waybill]],settle_reconcile[No. Waybill],1,0)="","Recon","Recon"),"-")</f>
        <v>-</v>
      </c>
      <c r="AT537" s="2">
        <f>all_resi[[#This Row],[Nilai COD]]-all_resi[[#This Row],[COD Fee]]-all_resi[[#This Row],[Total Biaya Setelah Diskon]]</f>
        <v>175910</v>
      </c>
      <c r="AU537" s="2">
        <f>IF(all_resi[[#This Row],[Waktu Terima]]="","",_xlfn.DAYS(all_resi[[#This Row],[Waktu Terima]],all_resi[[#This Row],[Tanggal Pengiriman]]))</f>
        <v>23</v>
      </c>
    </row>
    <row r="538" spans="1:47" x14ac:dyDescent="0.25">
      <c r="A538" s="2" t="s">
        <v>6558</v>
      </c>
      <c r="B538" s="1">
        <v>46179</v>
      </c>
      <c r="C538" s="2" t="s">
        <v>42</v>
      </c>
      <c r="D538" s="2" t="s">
        <v>43</v>
      </c>
      <c r="E538" s="2" t="s">
        <v>44</v>
      </c>
      <c r="F538" s="2" t="s">
        <v>45</v>
      </c>
      <c r="G538" s="2" t="s">
        <v>46</v>
      </c>
      <c r="H538" s="2" t="s">
        <v>80</v>
      </c>
      <c r="I538" s="2" t="s">
        <v>2510</v>
      </c>
      <c r="J538" s="2" t="s">
        <v>12707</v>
      </c>
      <c r="K538" s="2" t="s">
        <v>126</v>
      </c>
      <c r="L538" s="2" t="s">
        <v>1211</v>
      </c>
      <c r="M538" s="2" t="s">
        <v>2511</v>
      </c>
      <c r="N538" s="2" t="s">
        <v>2512</v>
      </c>
      <c r="O538">
        <v>1</v>
      </c>
      <c r="P538" s="2" t="s">
        <v>53</v>
      </c>
      <c r="Q538">
        <v>100</v>
      </c>
      <c r="R538">
        <v>0</v>
      </c>
      <c r="S538" s="2" t="s">
        <v>54</v>
      </c>
      <c r="T538" s="2" t="s">
        <v>55</v>
      </c>
      <c r="U538" s="2" t="s">
        <v>305</v>
      </c>
      <c r="V538" s="2"/>
      <c r="W538">
        <v>74000</v>
      </c>
      <c r="X538">
        <v>0</v>
      </c>
      <c r="Y538">
        <v>0</v>
      </c>
      <c r="Z538">
        <v>74000</v>
      </c>
      <c r="AB538" s="2" t="s">
        <v>57</v>
      </c>
      <c r="AC538">
        <v>29600</v>
      </c>
      <c r="AD538">
        <v>44400</v>
      </c>
      <c r="AE538">
        <v>159000</v>
      </c>
      <c r="AF538">
        <v>2385</v>
      </c>
      <c r="AG538" s="2" t="s">
        <v>11423</v>
      </c>
      <c r="AH538" s="2" t="s">
        <v>149</v>
      </c>
      <c r="AI538" s="1">
        <v>46200</v>
      </c>
      <c r="AJ538" s="2" t="s">
        <v>87</v>
      </c>
      <c r="AK538" s="2" t="s">
        <v>67</v>
      </c>
      <c r="AM538" s="2" t="s">
        <v>59</v>
      </c>
      <c r="AP538" s="2" t="s">
        <v>60</v>
      </c>
      <c r="AQ538" s="2" t="s">
        <v>41</v>
      </c>
      <c r="AR538">
        <v>85000</v>
      </c>
      <c r="AS538" s="2" t="str">
        <f>_xlfn.IFNA(IF(VLOOKUP(all_resi[[#This Row],[No. Waybill]],settle_reconcile[No. Waybill],1,0)="","Recon","Recon"),"-")</f>
        <v>-</v>
      </c>
      <c r="AT538" s="2">
        <f>all_resi[[#This Row],[Nilai COD]]-all_resi[[#This Row],[COD Fee]]-all_resi[[#This Row],[Total Biaya Setelah Diskon]]</f>
        <v>112215</v>
      </c>
      <c r="AU538" s="2">
        <f>IF(all_resi[[#This Row],[Waktu Terima]]="","",_xlfn.DAYS(all_resi[[#This Row],[Waktu Terima]],all_resi[[#This Row],[Tanggal Pengiriman]]))</f>
        <v>21</v>
      </c>
    </row>
    <row r="539" spans="1:47" x14ac:dyDescent="0.25">
      <c r="A539" s="2" t="s">
        <v>6521</v>
      </c>
      <c r="B539" s="1">
        <v>46179</v>
      </c>
      <c r="C539" s="2" t="s">
        <v>42</v>
      </c>
      <c r="D539" s="2" t="s">
        <v>43</v>
      </c>
      <c r="E539" s="2" t="s">
        <v>44</v>
      </c>
      <c r="F539" s="2" t="s">
        <v>45</v>
      </c>
      <c r="G539" s="2" t="s">
        <v>46</v>
      </c>
      <c r="H539" s="2" t="s">
        <v>47</v>
      </c>
      <c r="I539" s="2" t="s">
        <v>2404</v>
      </c>
      <c r="J539" s="2" t="s">
        <v>12700</v>
      </c>
      <c r="K539" s="2" t="s">
        <v>177</v>
      </c>
      <c r="L539" s="2" t="s">
        <v>1333</v>
      </c>
      <c r="M539" s="2" t="s">
        <v>2060</v>
      </c>
      <c r="N539" s="2" t="s">
        <v>2405</v>
      </c>
      <c r="O539">
        <v>1</v>
      </c>
      <c r="P539" s="2" t="s">
        <v>53</v>
      </c>
      <c r="Q539">
        <v>100</v>
      </c>
      <c r="R539">
        <v>0</v>
      </c>
      <c r="S539" s="2" t="s">
        <v>54</v>
      </c>
      <c r="T539" s="2" t="s">
        <v>55</v>
      </c>
      <c r="U539" s="2" t="s">
        <v>698</v>
      </c>
      <c r="V539" s="2"/>
      <c r="W539">
        <v>87000</v>
      </c>
      <c r="X539">
        <v>0</v>
      </c>
      <c r="Y539">
        <v>0</v>
      </c>
      <c r="Z539">
        <v>87000</v>
      </c>
      <c r="AB539" s="2" t="s">
        <v>57</v>
      </c>
      <c r="AC539">
        <v>34800</v>
      </c>
      <c r="AD539">
        <v>52200</v>
      </c>
      <c r="AE539">
        <v>178000</v>
      </c>
      <c r="AF539">
        <v>2670</v>
      </c>
      <c r="AG539" s="2" t="s">
        <v>11424</v>
      </c>
      <c r="AH539" s="2" t="s">
        <v>4374</v>
      </c>
      <c r="AI539" s="1">
        <v>46193</v>
      </c>
      <c r="AJ539" s="2"/>
      <c r="AK539" s="2" t="s">
        <v>67</v>
      </c>
      <c r="AM539" s="2" t="s">
        <v>59</v>
      </c>
      <c r="AP539" s="2" t="s">
        <v>60</v>
      </c>
      <c r="AQ539" s="2" t="s">
        <v>41</v>
      </c>
      <c r="AR539">
        <v>91000</v>
      </c>
      <c r="AS539" s="2" t="str">
        <f>_xlfn.IFNA(IF(VLOOKUP(all_resi[[#This Row],[No. Waybill]],settle_reconcile[No. Waybill],1,0)="","Recon","Recon"),"-")</f>
        <v>-</v>
      </c>
      <c r="AT539" s="2">
        <f>all_resi[[#This Row],[Nilai COD]]-all_resi[[#This Row],[COD Fee]]-all_resi[[#This Row],[Total Biaya Setelah Diskon]]</f>
        <v>123130</v>
      </c>
      <c r="AU539" s="2">
        <f>IF(all_resi[[#This Row],[Waktu Terima]]="","",_xlfn.DAYS(all_resi[[#This Row],[Waktu Terima]],all_resi[[#This Row],[Tanggal Pengiriman]]))</f>
        <v>14</v>
      </c>
    </row>
    <row r="540" spans="1:47" x14ac:dyDescent="0.25">
      <c r="A540" s="2" t="s">
        <v>6060</v>
      </c>
      <c r="B540" s="1">
        <v>46179</v>
      </c>
      <c r="C540" s="2" t="s">
        <v>42</v>
      </c>
      <c r="D540" s="2" t="s">
        <v>43</v>
      </c>
      <c r="E540" s="2" t="s">
        <v>44</v>
      </c>
      <c r="F540" s="2" t="s">
        <v>45</v>
      </c>
      <c r="G540" s="2" t="s">
        <v>46</v>
      </c>
      <c r="H540" s="2" t="s">
        <v>47</v>
      </c>
      <c r="I540" s="2" t="s">
        <v>886</v>
      </c>
      <c r="J540" s="2" t="s">
        <v>12753</v>
      </c>
      <c r="K540" s="2" t="s">
        <v>69</v>
      </c>
      <c r="L540" s="2" t="s">
        <v>540</v>
      </c>
      <c r="M540" s="2" t="s">
        <v>887</v>
      </c>
      <c r="N540" s="2" t="s">
        <v>888</v>
      </c>
      <c r="O540">
        <v>1</v>
      </c>
      <c r="P540" s="2" t="s">
        <v>53</v>
      </c>
      <c r="Q540">
        <v>100</v>
      </c>
      <c r="R540">
        <v>0</v>
      </c>
      <c r="S540" s="2" t="s">
        <v>54</v>
      </c>
      <c r="T540" s="2" t="s">
        <v>55</v>
      </c>
      <c r="U540" s="2" t="s">
        <v>56</v>
      </c>
      <c r="V540" s="2"/>
      <c r="W540">
        <v>54000</v>
      </c>
      <c r="X540">
        <v>0</v>
      </c>
      <c r="Y540">
        <v>0</v>
      </c>
      <c r="Z540">
        <v>54000</v>
      </c>
      <c r="AB540" s="2" t="s">
        <v>57</v>
      </c>
      <c r="AC540">
        <v>21600</v>
      </c>
      <c r="AD540">
        <v>32400</v>
      </c>
      <c r="AE540">
        <v>176000</v>
      </c>
      <c r="AF540">
        <v>2640</v>
      </c>
      <c r="AG540" s="2" t="s">
        <v>517</v>
      </c>
      <c r="AH540" s="2" t="s">
        <v>149</v>
      </c>
      <c r="AI540" s="1">
        <v>46201</v>
      </c>
      <c r="AJ540" s="2"/>
      <c r="AK540" s="2" t="s">
        <v>67</v>
      </c>
      <c r="AM540" s="2" t="s">
        <v>59</v>
      </c>
      <c r="AP540" s="2" t="s">
        <v>60</v>
      </c>
      <c r="AQ540" s="2" t="s">
        <v>41</v>
      </c>
      <c r="AR540">
        <v>122000</v>
      </c>
      <c r="AS540" s="2" t="str">
        <f>_xlfn.IFNA(IF(VLOOKUP(all_resi[[#This Row],[No. Waybill]],settle_reconcile[No. Waybill],1,0)="","Recon","Recon"),"-")</f>
        <v>-</v>
      </c>
      <c r="AT540" s="2">
        <f>all_resi[[#This Row],[Nilai COD]]-all_resi[[#This Row],[COD Fee]]-all_resi[[#This Row],[Total Biaya Setelah Diskon]]</f>
        <v>140960</v>
      </c>
      <c r="AU540" s="2">
        <f>IF(all_resi[[#This Row],[Waktu Terima]]="","",_xlfn.DAYS(all_resi[[#This Row],[Waktu Terima]],all_resi[[#This Row],[Tanggal Pengiriman]]))</f>
        <v>22</v>
      </c>
    </row>
    <row r="541" spans="1:47" x14ac:dyDescent="0.25">
      <c r="A541" s="2" t="s">
        <v>6498</v>
      </c>
      <c r="B541" s="1">
        <v>46179</v>
      </c>
      <c r="C541" s="2" t="s">
        <v>42</v>
      </c>
      <c r="D541" s="2" t="s">
        <v>43</v>
      </c>
      <c r="E541" s="2" t="s">
        <v>44</v>
      </c>
      <c r="F541" s="2" t="s">
        <v>45</v>
      </c>
      <c r="G541" s="2" t="s">
        <v>46</v>
      </c>
      <c r="H541" s="2" t="s">
        <v>47</v>
      </c>
      <c r="I541" s="2" t="s">
        <v>2339</v>
      </c>
      <c r="J541" s="2" t="s">
        <v>12703</v>
      </c>
      <c r="K541" s="2" t="s">
        <v>75</v>
      </c>
      <c r="L541" s="2" t="s">
        <v>2340</v>
      </c>
      <c r="M541" s="2" t="s">
        <v>2341</v>
      </c>
      <c r="N541" s="2" t="s">
        <v>2342</v>
      </c>
      <c r="O541">
        <v>1</v>
      </c>
      <c r="P541" s="2" t="s">
        <v>53</v>
      </c>
      <c r="Q541">
        <v>100</v>
      </c>
      <c r="R541">
        <v>0</v>
      </c>
      <c r="S541" s="2" t="s">
        <v>54</v>
      </c>
      <c r="T541" s="2" t="s">
        <v>55</v>
      </c>
      <c r="U541" s="2" t="s">
        <v>420</v>
      </c>
      <c r="V541" s="2"/>
      <c r="W541">
        <v>56000</v>
      </c>
      <c r="X541">
        <v>0</v>
      </c>
      <c r="Y541">
        <v>0</v>
      </c>
      <c r="Z541">
        <v>56000</v>
      </c>
      <c r="AB541" s="2" t="s">
        <v>57</v>
      </c>
      <c r="AC541">
        <v>22400</v>
      </c>
      <c r="AD541">
        <v>33600</v>
      </c>
      <c r="AE541">
        <v>167000</v>
      </c>
      <c r="AF541">
        <v>2505</v>
      </c>
      <c r="AG541" s="2" t="s">
        <v>2339</v>
      </c>
      <c r="AH541" s="2"/>
      <c r="AI541" s="1">
        <v>46186</v>
      </c>
      <c r="AJ541" s="2"/>
      <c r="AK541" s="2" t="s">
        <v>58</v>
      </c>
      <c r="AM541" s="2" t="s">
        <v>59</v>
      </c>
      <c r="AP541" s="2" t="s">
        <v>60</v>
      </c>
      <c r="AQ541" s="2" t="s">
        <v>41</v>
      </c>
      <c r="AR541">
        <v>111000</v>
      </c>
      <c r="AS541" s="2" t="str">
        <f>_xlfn.IFNA(IF(VLOOKUP(all_resi[[#This Row],[No. Waybill]],settle_reconcile[No. Waybill],1,0)="","Recon","Recon"),"-")</f>
        <v>Recon</v>
      </c>
      <c r="AT541" s="2">
        <f>all_resi[[#This Row],[Nilai COD]]-all_resi[[#This Row],[COD Fee]]-all_resi[[#This Row],[Total Biaya Setelah Diskon]]</f>
        <v>130895</v>
      </c>
      <c r="AU541" s="2">
        <f>IF(all_resi[[#This Row],[Waktu Terima]]="","",_xlfn.DAYS(all_resi[[#This Row],[Waktu Terima]],all_resi[[#This Row],[Tanggal Pengiriman]]))</f>
        <v>7</v>
      </c>
    </row>
    <row r="542" spans="1:47" x14ac:dyDescent="0.25">
      <c r="A542" s="2" t="s">
        <v>6034</v>
      </c>
      <c r="B542" s="1">
        <v>46179</v>
      </c>
      <c r="C542" s="2" t="s">
        <v>42</v>
      </c>
      <c r="D542" s="2" t="s">
        <v>43</v>
      </c>
      <c r="E542" s="2" t="s">
        <v>44</v>
      </c>
      <c r="F542" s="2" t="s">
        <v>45</v>
      </c>
      <c r="G542" s="2" t="s">
        <v>46</v>
      </c>
      <c r="H542" s="2" t="s">
        <v>80</v>
      </c>
      <c r="I542" s="2" t="s">
        <v>790</v>
      </c>
      <c r="J542" s="2" t="s">
        <v>12739</v>
      </c>
      <c r="K542" s="2" t="s">
        <v>132</v>
      </c>
      <c r="L542" s="2" t="s">
        <v>791</v>
      </c>
      <c r="M542" s="2" t="s">
        <v>792</v>
      </c>
      <c r="N542" s="2" t="s">
        <v>793</v>
      </c>
      <c r="O542">
        <v>1</v>
      </c>
      <c r="P542" s="2" t="s">
        <v>53</v>
      </c>
      <c r="Q542">
        <v>100</v>
      </c>
      <c r="R542">
        <v>0</v>
      </c>
      <c r="S542" s="2" t="s">
        <v>54</v>
      </c>
      <c r="T542" s="2" t="s">
        <v>55</v>
      </c>
      <c r="U542" s="2" t="s">
        <v>86</v>
      </c>
      <c r="V542" s="2"/>
      <c r="W542">
        <v>29000</v>
      </c>
      <c r="X542">
        <v>0</v>
      </c>
      <c r="Y542">
        <v>0</v>
      </c>
      <c r="Z542">
        <v>29000</v>
      </c>
      <c r="AB542" s="2" t="s">
        <v>57</v>
      </c>
      <c r="AC542">
        <v>11600</v>
      </c>
      <c r="AD542">
        <v>17400</v>
      </c>
      <c r="AE542">
        <v>85000</v>
      </c>
      <c r="AF542">
        <v>1275</v>
      </c>
      <c r="AG542" s="2" t="s">
        <v>790</v>
      </c>
      <c r="AH542" s="2"/>
      <c r="AI542" s="1">
        <v>46182</v>
      </c>
      <c r="AJ542" s="2" t="s">
        <v>87</v>
      </c>
      <c r="AK542" s="2" t="s">
        <v>58</v>
      </c>
      <c r="AM542" s="2" t="s">
        <v>59</v>
      </c>
      <c r="AP542" s="2" t="s">
        <v>60</v>
      </c>
      <c r="AQ542" s="2" t="s">
        <v>41</v>
      </c>
      <c r="AR542">
        <v>56000</v>
      </c>
      <c r="AS542" s="2" t="str">
        <f>_xlfn.IFNA(IF(VLOOKUP(all_resi[[#This Row],[No. Waybill]],settle_reconcile[No. Waybill],1,0)="","Recon","Recon"),"-")</f>
        <v>Recon</v>
      </c>
      <c r="AT542" s="2">
        <f>all_resi[[#This Row],[Nilai COD]]-all_resi[[#This Row],[COD Fee]]-all_resi[[#This Row],[Total Biaya Setelah Diskon]]</f>
        <v>66325</v>
      </c>
      <c r="AU542" s="2">
        <f>IF(all_resi[[#This Row],[Waktu Terima]]="","",_xlfn.DAYS(all_resi[[#This Row],[Waktu Terima]],all_resi[[#This Row],[Tanggal Pengiriman]]))</f>
        <v>3</v>
      </c>
    </row>
    <row r="543" spans="1:47" x14ac:dyDescent="0.25">
      <c r="A543" s="2" t="s">
        <v>6014</v>
      </c>
      <c r="B543" s="1">
        <v>46179</v>
      </c>
      <c r="C543" s="2" t="s">
        <v>42</v>
      </c>
      <c r="D543" s="2" t="s">
        <v>43</v>
      </c>
      <c r="E543" s="2" t="s">
        <v>44</v>
      </c>
      <c r="F543" s="2" t="s">
        <v>45</v>
      </c>
      <c r="G543" s="2" t="s">
        <v>46</v>
      </c>
      <c r="H543" s="2" t="s">
        <v>47</v>
      </c>
      <c r="I543" s="2" t="s">
        <v>716</v>
      </c>
      <c r="J543" s="2" t="s">
        <v>12741</v>
      </c>
      <c r="K543" s="2" t="s">
        <v>177</v>
      </c>
      <c r="L543" s="2" t="s">
        <v>222</v>
      </c>
      <c r="M543" s="2" t="s">
        <v>717</v>
      </c>
      <c r="N543" s="2" t="s">
        <v>718</v>
      </c>
      <c r="O543">
        <v>1</v>
      </c>
      <c r="P543" s="2" t="s">
        <v>53</v>
      </c>
      <c r="Q543">
        <v>100</v>
      </c>
      <c r="R543">
        <v>0</v>
      </c>
      <c r="S543" s="2" t="s">
        <v>54</v>
      </c>
      <c r="T543" s="2" t="s">
        <v>55</v>
      </c>
      <c r="U543" s="2" t="s">
        <v>719</v>
      </c>
      <c r="V543" s="2"/>
      <c r="W543">
        <v>80000</v>
      </c>
      <c r="X543">
        <v>0</v>
      </c>
      <c r="Y543">
        <v>0</v>
      </c>
      <c r="Z543">
        <v>80000</v>
      </c>
      <c r="AB543" s="2" t="s">
        <v>57</v>
      </c>
      <c r="AC543">
        <v>32000</v>
      </c>
      <c r="AD543">
        <v>48000</v>
      </c>
      <c r="AE543">
        <v>180000</v>
      </c>
      <c r="AF543">
        <v>2700</v>
      </c>
      <c r="AG543" s="2" t="s">
        <v>716</v>
      </c>
      <c r="AH543" s="2"/>
      <c r="AI543" s="1">
        <v>46184</v>
      </c>
      <c r="AJ543" s="2"/>
      <c r="AK543" s="2" t="s">
        <v>58</v>
      </c>
      <c r="AM543" s="2" t="s">
        <v>59</v>
      </c>
      <c r="AP543" s="2" t="s">
        <v>60</v>
      </c>
      <c r="AQ543" s="2" t="s">
        <v>41</v>
      </c>
      <c r="AR543">
        <v>100000</v>
      </c>
      <c r="AS543" s="2" t="str">
        <f>_xlfn.IFNA(IF(VLOOKUP(all_resi[[#This Row],[No. Waybill]],settle_reconcile[No. Waybill],1,0)="","Recon","Recon"),"-")</f>
        <v>Recon</v>
      </c>
      <c r="AT543" s="2">
        <f>all_resi[[#This Row],[Nilai COD]]-all_resi[[#This Row],[COD Fee]]-all_resi[[#This Row],[Total Biaya Setelah Diskon]]</f>
        <v>129300</v>
      </c>
      <c r="AU543" s="2">
        <f>IF(all_resi[[#This Row],[Waktu Terima]]="","",_xlfn.DAYS(all_resi[[#This Row],[Waktu Terima]],all_resi[[#This Row],[Tanggal Pengiriman]]))</f>
        <v>5</v>
      </c>
    </row>
    <row r="544" spans="1:47" x14ac:dyDescent="0.25">
      <c r="A544" s="2" t="s">
        <v>6018</v>
      </c>
      <c r="B544" s="1">
        <v>46179</v>
      </c>
      <c r="C544" s="2" t="s">
        <v>42</v>
      </c>
      <c r="D544" s="2" t="s">
        <v>43</v>
      </c>
      <c r="E544" s="2" t="s">
        <v>44</v>
      </c>
      <c r="F544" s="2" t="s">
        <v>45</v>
      </c>
      <c r="G544" s="2" t="s">
        <v>46</v>
      </c>
      <c r="H544" s="2" t="s">
        <v>47</v>
      </c>
      <c r="I544" s="2" t="s">
        <v>729</v>
      </c>
      <c r="J544" s="2" t="s">
        <v>12742</v>
      </c>
      <c r="K544" s="2" t="s">
        <v>126</v>
      </c>
      <c r="L544" s="2" t="s">
        <v>127</v>
      </c>
      <c r="M544" s="2" t="s">
        <v>730</v>
      </c>
      <c r="N544" s="2" t="s">
        <v>731</v>
      </c>
      <c r="O544">
        <v>1</v>
      </c>
      <c r="P544" s="2" t="s">
        <v>53</v>
      </c>
      <c r="Q544">
        <v>100</v>
      </c>
      <c r="R544">
        <v>0</v>
      </c>
      <c r="S544" s="2" t="s">
        <v>54</v>
      </c>
      <c r="T544" s="2" t="s">
        <v>55</v>
      </c>
      <c r="U544" s="2" t="s">
        <v>250</v>
      </c>
      <c r="V544" s="2"/>
      <c r="W544">
        <v>60000</v>
      </c>
      <c r="X544">
        <v>0</v>
      </c>
      <c r="Y544">
        <v>0</v>
      </c>
      <c r="Z544">
        <v>60000</v>
      </c>
      <c r="AB544" s="2" t="s">
        <v>57</v>
      </c>
      <c r="AC544">
        <v>24000</v>
      </c>
      <c r="AD544">
        <v>36000</v>
      </c>
      <c r="AE544">
        <v>115000</v>
      </c>
      <c r="AF544">
        <v>1725</v>
      </c>
      <c r="AG544" s="2" t="s">
        <v>148</v>
      </c>
      <c r="AH544" s="2" t="s">
        <v>149</v>
      </c>
      <c r="AI544" s="1">
        <v>46201</v>
      </c>
      <c r="AJ544" s="2"/>
      <c r="AK544" s="2" t="s">
        <v>67</v>
      </c>
      <c r="AM544" s="2" t="s">
        <v>59</v>
      </c>
      <c r="AP544" s="2" t="s">
        <v>60</v>
      </c>
      <c r="AQ544" s="2" t="s">
        <v>41</v>
      </c>
      <c r="AR544">
        <v>55000</v>
      </c>
      <c r="AS544" s="2" t="str">
        <f>_xlfn.IFNA(IF(VLOOKUP(all_resi[[#This Row],[No. Waybill]],settle_reconcile[No. Waybill],1,0)="","Recon","Recon"),"-")</f>
        <v>-</v>
      </c>
      <c r="AT544" s="2">
        <f>all_resi[[#This Row],[Nilai COD]]-all_resi[[#This Row],[COD Fee]]-all_resi[[#This Row],[Total Biaya Setelah Diskon]]</f>
        <v>77275</v>
      </c>
      <c r="AU544" s="2">
        <f>IF(all_resi[[#This Row],[Waktu Terima]]="","",_xlfn.DAYS(all_resi[[#This Row],[Waktu Terima]],all_resi[[#This Row],[Tanggal Pengiriman]]))</f>
        <v>22</v>
      </c>
    </row>
    <row r="545" spans="1:47" x14ac:dyDescent="0.25">
      <c r="A545" s="2" t="s">
        <v>6026</v>
      </c>
      <c r="B545" s="1">
        <v>46179</v>
      </c>
      <c r="C545" s="2" t="s">
        <v>42</v>
      </c>
      <c r="D545" s="2" t="s">
        <v>43</v>
      </c>
      <c r="E545" s="2" t="s">
        <v>44</v>
      </c>
      <c r="F545" s="2" t="s">
        <v>45</v>
      </c>
      <c r="G545" s="2" t="s">
        <v>46</v>
      </c>
      <c r="H545" s="2" t="s">
        <v>47</v>
      </c>
      <c r="I545" s="2" t="s">
        <v>757</v>
      </c>
      <c r="J545" s="2" t="s">
        <v>12740</v>
      </c>
      <c r="K545" s="2" t="s">
        <v>183</v>
      </c>
      <c r="L545" s="2" t="s">
        <v>325</v>
      </c>
      <c r="M545" s="2" t="s">
        <v>758</v>
      </c>
      <c r="N545" s="2" t="s">
        <v>759</v>
      </c>
      <c r="O545">
        <v>1</v>
      </c>
      <c r="P545" s="2" t="s">
        <v>53</v>
      </c>
      <c r="Q545">
        <v>100</v>
      </c>
      <c r="R545">
        <v>0</v>
      </c>
      <c r="S545" s="2" t="s">
        <v>54</v>
      </c>
      <c r="T545" s="2" t="s">
        <v>55</v>
      </c>
      <c r="U545" s="2" t="s">
        <v>386</v>
      </c>
      <c r="V545" s="2"/>
      <c r="W545">
        <v>68000</v>
      </c>
      <c r="X545">
        <v>0</v>
      </c>
      <c r="Y545">
        <v>0</v>
      </c>
      <c r="Z545">
        <v>68000</v>
      </c>
      <c r="AB545" s="2" t="s">
        <v>57</v>
      </c>
      <c r="AC545">
        <v>27200</v>
      </c>
      <c r="AD545">
        <v>40800</v>
      </c>
      <c r="AE545">
        <v>183000</v>
      </c>
      <c r="AF545">
        <v>2745</v>
      </c>
      <c r="AG545" s="2" t="s">
        <v>757</v>
      </c>
      <c r="AH545" s="2"/>
      <c r="AI545" s="1">
        <v>46183</v>
      </c>
      <c r="AJ545" s="2"/>
      <c r="AK545" s="2" t="s">
        <v>58</v>
      </c>
      <c r="AM545" s="2" t="s">
        <v>59</v>
      </c>
      <c r="AP545" s="2" t="s">
        <v>60</v>
      </c>
      <c r="AQ545" s="2" t="s">
        <v>41</v>
      </c>
      <c r="AR545">
        <v>115000</v>
      </c>
      <c r="AS545" s="2" t="str">
        <f>_xlfn.IFNA(IF(VLOOKUP(all_resi[[#This Row],[No. Waybill]],settle_reconcile[No. Waybill],1,0)="","Recon","Recon"),"-")</f>
        <v>Recon</v>
      </c>
      <c r="AT545" s="2">
        <f>all_resi[[#This Row],[Nilai COD]]-all_resi[[#This Row],[COD Fee]]-all_resi[[#This Row],[Total Biaya Setelah Diskon]]</f>
        <v>139455</v>
      </c>
      <c r="AU545" s="2">
        <f>IF(all_resi[[#This Row],[Waktu Terima]]="","",_xlfn.DAYS(all_resi[[#This Row],[Waktu Terima]],all_resi[[#This Row],[Tanggal Pengiriman]]))</f>
        <v>4</v>
      </c>
    </row>
    <row r="546" spans="1:47" x14ac:dyDescent="0.25">
      <c r="A546" s="2" t="s">
        <v>5950</v>
      </c>
      <c r="B546" s="1">
        <v>46179</v>
      </c>
      <c r="C546" s="2" t="s">
        <v>42</v>
      </c>
      <c r="D546" s="2" t="s">
        <v>43</v>
      </c>
      <c r="E546" s="2" t="s">
        <v>44</v>
      </c>
      <c r="F546" s="2" t="s">
        <v>45</v>
      </c>
      <c r="G546" s="2" t="s">
        <v>46</v>
      </c>
      <c r="H546" s="2" t="s">
        <v>47</v>
      </c>
      <c r="I546" s="2" t="s">
        <v>454</v>
      </c>
      <c r="J546" s="2" t="s">
        <v>12749</v>
      </c>
      <c r="K546" s="2" t="s">
        <v>106</v>
      </c>
      <c r="L546" s="2" t="s">
        <v>107</v>
      </c>
      <c r="M546" s="2" t="s">
        <v>455</v>
      </c>
      <c r="N546" s="2" t="s">
        <v>456</v>
      </c>
      <c r="O546">
        <v>1</v>
      </c>
      <c r="P546" s="2" t="s">
        <v>53</v>
      </c>
      <c r="Q546">
        <v>100</v>
      </c>
      <c r="R546">
        <v>0</v>
      </c>
      <c r="S546" s="2" t="s">
        <v>54</v>
      </c>
      <c r="T546" s="2" t="s">
        <v>55</v>
      </c>
      <c r="U546" s="2" t="s">
        <v>56</v>
      </c>
      <c r="V546" s="2"/>
      <c r="W546">
        <v>61000</v>
      </c>
      <c r="X546">
        <v>0</v>
      </c>
      <c r="Y546">
        <v>0</v>
      </c>
      <c r="Z546">
        <v>61000</v>
      </c>
      <c r="AB546" s="2" t="s">
        <v>57</v>
      </c>
      <c r="AC546">
        <v>24400</v>
      </c>
      <c r="AD546">
        <v>36600</v>
      </c>
      <c r="AE546">
        <v>180000</v>
      </c>
      <c r="AF546">
        <v>2700</v>
      </c>
      <c r="AG546" s="2" t="s">
        <v>10708</v>
      </c>
      <c r="AH546" s="2" t="s">
        <v>149</v>
      </c>
      <c r="AI546" s="1">
        <v>46192</v>
      </c>
      <c r="AJ546" s="2"/>
      <c r="AK546" s="2" t="s">
        <v>67</v>
      </c>
      <c r="AM546" s="2" t="s">
        <v>59</v>
      </c>
      <c r="AP546" s="2" t="s">
        <v>60</v>
      </c>
      <c r="AQ546" s="2" t="s">
        <v>41</v>
      </c>
      <c r="AR546">
        <v>119000</v>
      </c>
      <c r="AS546" s="2" t="str">
        <f>_xlfn.IFNA(IF(VLOOKUP(all_resi[[#This Row],[No. Waybill]],settle_reconcile[No. Waybill],1,0)="","Recon","Recon"),"-")</f>
        <v>-</v>
      </c>
      <c r="AT546" s="2">
        <f>all_resi[[#This Row],[Nilai COD]]-all_resi[[#This Row],[COD Fee]]-all_resi[[#This Row],[Total Biaya Setelah Diskon]]</f>
        <v>140700</v>
      </c>
      <c r="AU546" s="2">
        <f>IF(all_resi[[#This Row],[Waktu Terima]]="","",_xlfn.DAYS(all_resi[[#This Row],[Waktu Terima]],all_resi[[#This Row],[Tanggal Pengiriman]]))</f>
        <v>13</v>
      </c>
    </row>
    <row r="547" spans="1:47" x14ac:dyDescent="0.25">
      <c r="A547" s="2" t="s">
        <v>7081</v>
      </c>
      <c r="B547" s="1">
        <v>46179</v>
      </c>
      <c r="C547" s="2" t="s">
        <v>42</v>
      </c>
      <c r="D547" s="2" t="s">
        <v>43</v>
      </c>
      <c r="E547" s="2" t="s">
        <v>44</v>
      </c>
      <c r="F547" s="2" t="s">
        <v>45</v>
      </c>
      <c r="G547" s="2" t="s">
        <v>46</v>
      </c>
      <c r="H547" s="2" t="s">
        <v>80</v>
      </c>
      <c r="I547" s="2" t="s">
        <v>3989</v>
      </c>
      <c r="J547" s="2" t="s">
        <v>12674</v>
      </c>
      <c r="K547" s="2" t="s">
        <v>137</v>
      </c>
      <c r="L547" s="2" t="s">
        <v>3901</v>
      </c>
      <c r="M547" s="2" t="s">
        <v>3990</v>
      </c>
      <c r="N547" s="2" t="s">
        <v>3991</v>
      </c>
      <c r="O547">
        <v>1</v>
      </c>
      <c r="P547" s="2" t="s">
        <v>53</v>
      </c>
      <c r="Q547">
        <v>100</v>
      </c>
      <c r="R547">
        <v>0</v>
      </c>
      <c r="S547" s="2" t="s">
        <v>54</v>
      </c>
      <c r="T547" s="2" t="s">
        <v>55</v>
      </c>
      <c r="U547" s="2" t="s">
        <v>581</v>
      </c>
      <c r="V547" s="2"/>
      <c r="W547">
        <v>25000</v>
      </c>
      <c r="X547">
        <v>0</v>
      </c>
      <c r="Y547">
        <v>0</v>
      </c>
      <c r="Z547">
        <v>25000</v>
      </c>
      <c r="AB547" s="2" t="s">
        <v>57</v>
      </c>
      <c r="AC547">
        <v>16000</v>
      </c>
      <c r="AD547">
        <v>9000</v>
      </c>
      <c r="AE547">
        <v>113000</v>
      </c>
      <c r="AF547">
        <v>1695</v>
      </c>
      <c r="AG547" s="2" t="s">
        <v>3989</v>
      </c>
      <c r="AH547" s="2"/>
      <c r="AI547" s="1">
        <v>46181</v>
      </c>
      <c r="AJ547" s="2" t="s">
        <v>87</v>
      </c>
      <c r="AK547" s="2" t="s">
        <v>58</v>
      </c>
      <c r="AM547" s="2" t="s">
        <v>59</v>
      </c>
      <c r="AP547" s="2" t="s">
        <v>60</v>
      </c>
      <c r="AQ547" s="2" t="s">
        <v>41</v>
      </c>
      <c r="AR547">
        <v>88000</v>
      </c>
      <c r="AS547" s="2" t="str">
        <f>_xlfn.IFNA(IF(VLOOKUP(all_resi[[#This Row],[No. Waybill]],settle_reconcile[No. Waybill],1,0)="","Recon","Recon"),"-")</f>
        <v>Recon</v>
      </c>
      <c r="AT547" s="2">
        <f>all_resi[[#This Row],[Nilai COD]]-all_resi[[#This Row],[COD Fee]]-all_resi[[#This Row],[Total Biaya Setelah Diskon]]</f>
        <v>102305</v>
      </c>
      <c r="AU547" s="2">
        <f>IF(all_resi[[#This Row],[Waktu Terima]]="","",_xlfn.DAYS(all_resi[[#This Row],[Waktu Terima]],all_resi[[#This Row],[Tanggal Pengiriman]]))</f>
        <v>2</v>
      </c>
    </row>
    <row r="548" spans="1:47" x14ac:dyDescent="0.25">
      <c r="A548" s="2" t="s">
        <v>7084</v>
      </c>
      <c r="B548" s="1">
        <v>46179</v>
      </c>
      <c r="C548" s="2" t="s">
        <v>42</v>
      </c>
      <c r="D548" s="2" t="s">
        <v>43</v>
      </c>
      <c r="E548" s="2" t="s">
        <v>44</v>
      </c>
      <c r="F548" s="2" t="s">
        <v>45</v>
      </c>
      <c r="G548" s="2" t="s">
        <v>46</v>
      </c>
      <c r="H548" s="2" t="s">
        <v>80</v>
      </c>
      <c r="I548" s="2" t="s">
        <v>3998</v>
      </c>
      <c r="J548" s="2" t="s">
        <v>12685</v>
      </c>
      <c r="K548" s="2" t="s">
        <v>121</v>
      </c>
      <c r="L548" s="2" t="s">
        <v>680</v>
      </c>
      <c r="M548" s="2" t="s">
        <v>1299</v>
      </c>
      <c r="N548" s="2" t="s">
        <v>3999</v>
      </c>
      <c r="O548">
        <v>1</v>
      </c>
      <c r="P548" s="2" t="s">
        <v>53</v>
      </c>
      <c r="Q548">
        <v>100</v>
      </c>
      <c r="R548">
        <v>0</v>
      </c>
      <c r="S548" s="2" t="s">
        <v>54</v>
      </c>
      <c r="T548" s="2" t="s">
        <v>55</v>
      </c>
      <c r="U548" s="2" t="s">
        <v>2431</v>
      </c>
      <c r="V548" s="2"/>
      <c r="W548">
        <v>85000</v>
      </c>
      <c r="X548">
        <v>0</v>
      </c>
      <c r="Y548">
        <v>0</v>
      </c>
      <c r="Z548">
        <v>85000</v>
      </c>
      <c r="AB548" s="2" t="s">
        <v>57</v>
      </c>
      <c r="AC548">
        <v>34000</v>
      </c>
      <c r="AD548">
        <v>51000</v>
      </c>
      <c r="AE548">
        <v>205000</v>
      </c>
      <c r="AF548">
        <v>3075</v>
      </c>
      <c r="AG548" s="2" t="s">
        <v>517</v>
      </c>
      <c r="AH548" s="2" t="s">
        <v>149</v>
      </c>
      <c r="AI548" s="1">
        <v>46191</v>
      </c>
      <c r="AJ548" s="2" t="s">
        <v>87</v>
      </c>
      <c r="AK548" s="2" t="s">
        <v>67</v>
      </c>
      <c r="AM548" s="2" t="s">
        <v>59</v>
      </c>
      <c r="AP548" s="2" t="s">
        <v>60</v>
      </c>
      <c r="AQ548" s="2" t="s">
        <v>41</v>
      </c>
      <c r="AR548">
        <v>120000</v>
      </c>
      <c r="AS548" s="2" t="str">
        <f>_xlfn.IFNA(IF(VLOOKUP(all_resi[[#This Row],[No. Waybill]],settle_reconcile[No. Waybill],1,0)="","Recon","Recon"),"-")</f>
        <v>-</v>
      </c>
      <c r="AT548" s="2">
        <f>all_resi[[#This Row],[Nilai COD]]-all_resi[[#This Row],[COD Fee]]-all_resi[[#This Row],[Total Biaya Setelah Diskon]]</f>
        <v>150925</v>
      </c>
      <c r="AU548" s="2">
        <f>IF(all_resi[[#This Row],[Waktu Terima]]="","",_xlfn.DAYS(all_resi[[#This Row],[Waktu Terima]],all_resi[[#This Row],[Tanggal Pengiriman]]))</f>
        <v>12</v>
      </c>
    </row>
    <row r="549" spans="1:47" x14ac:dyDescent="0.25">
      <c r="A549" s="2" t="s">
        <v>6696</v>
      </c>
      <c r="B549" s="1">
        <v>46179</v>
      </c>
      <c r="C549" s="2" t="s">
        <v>42</v>
      </c>
      <c r="D549" s="2" t="s">
        <v>43</v>
      </c>
      <c r="E549" s="2" t="s">
        <v>44</v>
      </c>
      <c r="F549" s="2" t="s">
        <v>45</v>
      </c>
      <c r="G549" s="2" t="s">
        <v>46</v>
      </c>
      <c r="H549" s="2" t="s">
        <v>47</v>
      </c>
      <c r="I549" s="2" t="s">
        <v>2907</v>
      </c>
      <c r="J549" s="2" t="s">
        <v>12731</v>
      </c>
      <c r="K549" s="2" t="s">
        <v>156</v>
      </c>
      <c r="L549" s="2" t="s">
        <v>625</v>
      </c>
      <c r="M549" s="2" t="s">
        <v>2908</v>
      </c>
      <c r="N549" s="2" t="s">
        <v>2909</v>
      </c>
      <c r="O549">
        <v>1</v>
      </c>
      <c r="P549" s="2" t="s">
        <v>53</v>
      </c>
      <c r="Q549">
        <v>100</v>
      </c>
      <c r="R549">
        <v>0</v>
      </c>
      <c r="S549" s="2" t="s">
        <v>54</v>
      </c>
      <c r="T549" s="2" t="s">
        <v>55</v>
      </c>
      <c r="U549" s="2" t="s">
        <v>56</v>
      </c>
      <c r="V549" s="2"/>
      <c r="W549">
        <v>84000</v>
      </c>
      <c r="X549">
        <v>0</v>
      </c>
      <c r="Y549">
        <v>0</v>
      </c>
      <c r="Z549">
        <v>84000</v>
      </c>
      <c r="AB549" s="2" t="s">
        <v>57</v>
      </c>
      <c r="AC549">
        <v>33600</v>
      </c>
      <c r="AD549">
        <v>50400</v>
      </c>
      <c r="AE549">
        <v>203000</v>
      </c>
      <c r="AF549">
        <v>3045</v>
      </c>
      <c r="AG549" s="2"/>
      <c r="AH549" s="2"/>
      <c r="AI549" s="1"/>
      <c r="AJ549" s="2"/>
      <c r="AK549" s="2" t="s">
        <v>67</v>
      </c>
      <c r="AM549" s="2" t="s">
        <v>59</v>
      </c>
      <c r="AP549" s="2" t="s">
        <v>60</v>
      </c>
      <c r="AQ549" s="2" t="s">
        <v>41</v>
      </c>
      <c r="AR549">
        <v>119000</v>
      </c>
      <c r="AS549" s="2" t="str">
        <f>_xlfn.IFNA(IF(VLOOKUP(all_resi[[#This Row],[No. Waybill]],settle_reconcile[No. Waybill],1,0)="","Recon","Recon"),"-")</f>
        <v>-</v>
      </c>
      <c r="AT549" s="2">
        <f>all_resi[[#This Row],[Nilai COD]]-all_resi[[#This Row],[COD Fee]]-all_resi[[#This Row],[Total Biaya Setelah Diskon]]</f>
        <v>149555</v>
      </c>
      <c r="AU549" s="2" t="str">
        <f>IF(all_resi[[#This Row],[Waktu Terima]]="","",_xlfn.DAYS(all_resi[[#This Row],[Waktu Terima]],all_resi[[#This Row],[Tanggal Pengiriman]]))</f>
        <v/>
      </c>
    </row>
    <row r="550" spans="1:47" x14ac:dyDescent="0.25">
      <c r="A550" s="2" t="s">
        <v>5913</v>
      </c>
      <c r="B550" s="1">
        <v>46179</v>
      </c>
      <c r="C550" s="2" t="s">
        <v>42</v>
      </c>
      <c r="D550" s="2" t="s">
        <v>43</v>
      </c>
      <c r="E550" s="2" t="s">
        <v>44</v>
      </c>
      <c r="F550" s="2" t="s">
        <v>45</v>
      </c>
      <c r="G550" s="2" t="s">
        <v>46</v>
      </c>
      <c r="H550" s="2" t="s">
        <v>47</v>
      </c>
      <c r="I550" s="2" t="s">
        <v>297</v>
      </c>
      <c r="J550" s="2" t="s">
        <v>12746</v>
      </c>
      <c r="K550" s="2" t="s">
        <v>121</v>
      </c>
      <c r="L550" s="2" t="s">
        <v>298</v>
      </c>
      <c r="M550" s="2" t="s">
        <v>299</v>
      </c>
      <c r="N550" s="2" t="s">
        <v>300</v>
      </c>
      <c r="O550">
        <v>1</v>
      </c>
      <c r="P550" s="2" t="s">
        <v>53</v>
      </c>
      <c r="Q550">
        <v>100</v>
      </c>
      <c r="R550">
        <v>0</v>
      </c>
      <c r="S550" s="2" t="s">
        <v>54</v>
      </c>
      <c r="T550" s="2" t="s">
        <v>55</v>
      </c>
      <c r="U550" s="2" t="s">
        <v>235</v>
      </c>
      <c r="V550" s="2"/>
      <c r="W550">
        <v>85000</v>
      </c>
      <c r="X550">
        <v>0</v>
      </c>
      <c r="Y550">
        <v>0</v>
      </c>
      <c r="Z550">
        <v>85000</v>
      </c>
      <c r="AB550" s="2" t="s">
        <v>57</v>
      </c>
      <c r="AC550">
        <v>34000</v>
      </c>
      <c r="AD550">
        <v>51000</v>
      </c>
      <c r="AE550">
        <v>200000</v>
      </c>
      <c r="AF550">
        <v>3000</v>
      </c>
      <c r="AG550" s="2" t="s">
        <v>7592</v>
      </c>
      <c r="AH550" s="2" t="s">
        <v>149</v>
      </c>
      <c r="AI550" s="1">
        <v>46195</v>
      </c>
      <c r="AJ550" s="2"/>
      <c r="AK550" s="2" t="s">
        <v>67</v>
      </c>
      <c r="AM550" s="2" t="s">
        <v>59</v>
      </c>
      <c r="AP550" s="2" t="s">
        <v>60</v>
      </c>
      <c r="AQ550" s="2" t="s">
        <v>41</v>
      </c>
      <c r="AR550">
        <v>115000</v>
      </c>
      <c r="AS550" s="2" t="str">
        <f>_xlfn.IFNA(IF(VLOOKUP(all_resi[[#This Row],[No. Waybill]],settle_reconcile[No. Waybill],1,0)="","Recon","Recon"),"-")</f>
        <v>-</v>
      </c>
      <c r="AT550" s="2">
        <f>all_resi[[#This Row],[Nilai COD]]-all_resi[[#This Row],[COD Fee]]-all_resi[[#This Row],[Total Biaya Setelah Diskon]]</f>
        <v>146000</v>
      </c>
      <c r="AU550" s="2">
        <f>IF(all_resi[[#This Row],[Waktu Terima]]="","",_xlfn.DAYS(all_resi[[#This Row],[Waktu Terima]],all_resi[[#This Row],[Tanggal Pengiriman]]))</f>
        <v>16</v>
      </c>
    </row>
    <row r="551" spans="1:47" x14ac:dyDescent="0.25">
      <c r="A551" s="2" t="s">
        <v>6718</v>
      </c>
      <c r="B551" s="1">
        <v>46179</v>
      </c>
      <c r="C551" s="2" t="s">
        <v>42</v>
      </c>
      <c r="D551" s="2" t="s">
        <v>43</v>
      </c>
      <c r="E551" s="2" t="s">
        <v>44</v>
      </c>
      <c r="F551" s="2" t="s">
        <v>45</v>
      </c>
      <c r="G551" s="2" t="s">
        <v>46</v>
      </c>
      <c r="H551" s="2" t="s">
        <v>80</v>
      </c>
      <c r="I551" s="2" t="s">
        <v>2975</v>
      </c>
      <c r="J551" s="2" t="s">
        <v>12714</v>
      </c>
      <c r="K551" s="2" t="s">
        <v>126</v>
      </c>
      <c r="L551" s="2" t="s">
        <v>1211</v>
      </c>
      <c r="M551" s="2" t="s">
        <v>2976</v>
      </c>
      <c r="N551" s="2" t="s">
        <v>2977</v>
      </c>
      <c r="O551">
        <v>1</v>
      </c>
      <c r="P551" s="2" t="s">
        <v>53</v>
      </c>
      <c r="Q551">
        <v>100</v>
      </c>
      <c r="R551">
        <v>0</v>
      </c>
      <c r="S551" s="2" t="s">
        <v>54</v>
      </c>
      <c r="T551" s="2" t="s">
        <v>55</v>
      </c>
      <c r="U551" s="2" t="s">
        <v>86</v>
      </c>
      <c r="V551" s="2"/>
      <c r="W551">
        <v>74000</v>
      </c>
      <c r="X551">
        <v>0</v>
      </c>
      <c r="Y551">
        <v>0</v>
      </c>
      <c r="Z551">
        <v>74000</v>
      </c>
      <c r="AB551" s="2" t="s">
        <v>57</v>
      </c>
      <c r="AC551">
        <v>29600</v>
      </c>
      <c r="AD551">
        <v>44400</v>
      </c>
      <c r="AE551">
        <v>107000</v>
      </c>
      <c r="AF551">
        <v>1605</v>
      </c>
      <c r="AG551" s="2" t="s">
        <v>353</v>
      </c>
      <c r="AH551" s="2" t="s">
        <v>149</v>
      </c>
      <c r="AI551" s="1">
        <v>46196</v>
      </c>
      <c r="AJ551" s="2" t="s">
        <v>87</v>
      </c>
      <c r="AK551" s="2" t="s">
        <v>67</v>
      </c>
      <c r="AM551" s="2" t="s">
        <v>59</v>
      </c>
      <c r="AP551" s="2" t="s">
        <v>60</v>
      </c>
      <c r="AQ551" s="2" t="s">
        <v>41</v>
      </c>
      <c r="AR551">
        <v>33000</v>
      </c>
      <c r="AS551" s="2" t="str">
        <f>_xlfn.IFNA(IF(VLOOKUP(all_resi[[#This Row],[No. Waybill]],settle_reconcile[No. Waybill],1,0)="","Recon","Recon"),"-")</f>
        <v>-</v>
      </c>
      <c r="AT551" s="2">
        <f>all_resi[[#This Row],[Nilai COD]]-all_resi[[#This Row],[COD Fee]]-all_resi[[#This Row],[Total Biaya Setelah Diskon]]</f>
        <v>60995</v>
      </c>
      <c r="AU551" s="2">
        <f>IF(all_resi[[#This Row],[Waktu Terima]]="","",_xlfn.DAYS(all_resi[[#This Row],[Waktu Terima]],all_resi[[#This Row],[Tanggal Pengiriman]]))</f>
        <v>17</v>
      </c>
    </row>
    <row r="552" spans="1:47" x14ac:dyDescent="0.25">
      <c r="A552" s="2" t="s">
        <v>6401</v>
      </c>
      <c r="B552" s="1">
        <v>46179</v>
      </c>
      <c r="C552" s="2" t="s">
        <v>42</v>
      </c>
      <c r="D552" s="2" t="s">
        <v>43</v>
      </c>
      <c r="E552" s="2" t="s">
        <v>44</v>
      </c>
      <c r="F552" s="2" t="s">
        <v>45</v>
      </c>
      <c r="G552" s="2" t="s">
        <v>46</v>
      </c>
      <c r="H552" s="2" t="s">
        <v>80</v>
      </c>
      <c r="I552" s="2" t="s">
        <v>2035</v>
      </c>
      <c r="J552" s="2" t="s">
        <v>12728</v>
      </c>
      <c r="K552" s="2" t="s">
        <v>116</v>
      </c>
      <c r="L552" s="2" t="s">
        <v>117</v>
      </c>
      <c r="M552" s="2" t="s">
        <v>2036</v>
      </c>
      <c r="N552" s="2" t="s">
        <v>2037</v>
      </c>
      <c r="O552">
        <v>1</v>
      </c>
      <c r="P552" s="2" t="s">
        <v>53</v>
      </c>
      <c r="Q552">
        <v>100</v>
      </c>
      <c r="R552">
        <v>0</v>
      </c>
      <c r="S552" s="2" t="s">
        <v>54</v>
      </c>
      <c r="T552" s="2" t="s">
        <v>55</v>
      </c>
      <c r="U552" s="2" t="s">
        <v>86</v>
      </c>
      <c r="V552" s="2"/>
      <c r="W552">
        <v>12000</v>
      </c>
      <c r="X552">
        <v>0</v>
      </c>
      <c r="Y552">
        <v>0</v>
      </c>
      <c r="Z552">
        <v>12000</v>
      </c>
      <c r="AB552" s="2" t="s">
        <v>57</v>
      </c>
      <c r="AC552">
        <v>7000</v>
      </c>
      <c r="AD552">
        <v>5000</v>
      </c>
      <c r="AE552">
        <v>70000</v>
      </c>
      <c r="AF552">
        <v>1050</v>
      </c>
      <c r="AG552" s="2" t="s">
        <v>148</v>
      </c>
      <c r="AH552" s="2" t="s">
        <v>149</v>
      </c>
      <c r="AI552" s="1">
        <v>46183</v>
      </c>
      <c r="AJ552" s="2" t="s">
        <v>87</v>
      </c>
      <c r="AK552" s="2" t="s">
        <v>67</v>
      </c>
      <c r="AM552" s="2" t="s">
        <v>59</v>
      </c>
      <c r="AP552" s="2" t="s">
        <v>60</v>
      </c>
      <c r="AQ552" s="2" t="s">
        <v>41</v>
      </c>
      <c r="AR552">
        <v>58000</v>
      </c>
      <c r="AS552" s="2" t="str">
        <f>_xlfn.IFNA(IF(VLOOKUP(all_resi[[#This Row],[No. Waybill]],settle_reconcile[No. Waybill],1,0)="","Recon","Recon"),"-")</f>
        <v>-</v>
      </c>
      <c r="AT552" s="2">
        <f>all_resi[[#This Row],[Nilai COD]]-all_resi[[#This Row],[COD Fee]]-all_resi[[#This Row],[Total Biaya Setelah Diskon]]</f>
        <v>63950</v>
      </c>
      <c r="AU552" s="2">
        <f>IF(all_resi[[#This Row],[Waktu Terima]]="","",_xlfn.DAYS(all_resi[[#This Row],[Waktu Terima]],all_resi[[#This Row],[Tanggal Pengiriman]]))</f>
        <v>4</v>
      </c>
    </row>
    <row r="553" spans="1:47" x14ac:dyDescent="0.25">
      <c r="A553" s="2" t="s">
        <v>7075</v>
      </c>
      <c r="B553" s="1">
        <v>46179</v>
      </c>
      <c r="C553" s="2" t="s">
        <v>42</v>
      </c>
      <c r="D553" s="2" t="s">
        <v>43</v>
      </c>
      <c r="E553" s="2" t="s">
        <v>44</v>
      </c>
      <c r="F553" s="2" t="s">
        <v>45</v>
      </c>
      <c r="G553" s="2" t="s">
        <v>46</v>
      </c>
      <c r="H553" s="2" t="s">
        <v>47</v>
      </c>
      <c r="I553" s="2" t="s">
        <v>3974</v>
      </c>
      <c r="J553" s="2" t="s">
        <v>12679</v>
      </c>
      <c r="K553" s="2" t="s">
        <v>69</v>
      </c>
      <c r="L553" s="2" t="s">
        <v>294</v>
      </c>
      <c r="M553" s="2" t="s">
        <v>1795</v>
      </c>
      <c r="N553" s="2" t="s">
        <v>3975</v>
      </c>
      <c r="O553">
        <v>1</v>
      </c>
      <c r="P553" s="2" t="s">
        <v>53</v>
      </c>
      <c r="Q553">
        <v>100</v>
      </c>
      <c r="R553">
        <v>0</v>
      </c>
      <c r="S553" s="2" t="s">
        <v>54</v>
      </c>
      <c r="T553" s="2" t="s">
        <v>55</v>
      </c>
      <c r="U553" s="2" t="s">
        <v>97</v>
      </c>
      <c r="V553" s="2"/>
      <c r="W553">
        <v>54000</v>
      </c>
      <c r="X553">
        <v>0</v>
      </c>
      <c r="Y553">
        <v>0</v>
      </c>
      <c r="Z553">
        <v>54000</v>
      </c>
      <c r="AB553" s="2" t="s">
        <v>57</v>
      </c>
      <c r="AC553">
        <v>21600</v>
      </c>
      <c r="AD553">
        <v>32400</v>
      </c>
      <c r="AE553">
        <v>112000</v>
      </c>
      <c r="AF553">
        <v>1680</v>
      </c>
      <c r="AG553" s="2" t="s">
        <v>3974</v>
      </c>
      <c r="AH553" s="2"/>
      <c r="AI553" s="1">
        <v>46183</v>
      </c>
      <c r="AJ553" s="2"/>
      <c r="AK553" s="2" t="s">
        <v>58</v>
      </c>
      <c r="AM553" s="2" t="s">
        <v>59</v>
      </c>
      <c r="AP553" s="2" t="s">
        <v>60</v>
      </c>
      <c r="AQ553" s="2" t="s">
        <v>41</v>
      </c>
      <c r="AR553">
        <v>58000</v>
      </c>
      <c r="AS553" s="2" t="str">
        <f>_xlfn.IFNA(IF(VLOOKUP(all_resi[[#This Row],[No. Waybill]],settle_reconcile[No. Waybill],1,0)="","Recon","Recon"),"-")</f>
        <v>Recon</v>
      </c>
      <c r="AT553" s="2">
        <f>all_resi[[#This Row],[Nilai COD]]-all_resi[[#This Row],[COD Fee]]-all_resi[[#This Row],[Total Biaya Setelah Diskon]]</f>
        <v>77920</v>
      </c>
      <c r="AU553" s="2">
        <f>IF(all_resi[[#This Row],[Waktu Terima]]="","",_xlfn.DAYS(all_resi[[#This Row],[Waktu Terima]],all_resi[[#This Row],[Tanggal Pengiriman]]))</f>
        <v>4</v>
      </c>
    </row>
    <row r="554" spans="1:47" x14ac:dyDescent="0.25">
      <c r="A554" s="2" t="s">
        <v>7089</v>
      </c>
      <c r="B554" s="1">
        <v>46179</v>
      </c>
      <c r="C554" s="2" t="s">
        <v>42</v>
      </c>
      <c r="D554" s="2" t="s">
        <v>43</v>
      </c>
      <c r="E554" s="2" t="s">
        <v>44</v>
      </c>
      <c r="F554" s="2" t="s">
        <v>45</v>
      </c>
      <c r="G554" s="2" t="s">
        <v>46</v>
      </c>
      <c r="H554" s="2" t="s">
        <v>80</v>
      </c>
      <c r="I554" s="2" t="s">
        <v>4010</v>
      </c>
      <c r="J554" s="2" t="s">
        <v>12667</v>
      </c>
      <c r="K554" s="2" t="s">
        <v>126</v>
      </c>
      <c r="L554" s="2" t="s">
        <v>161</v>
      </c>
      <c r="M554" s="2" t="s">
        <v>4011</v>
      </c>
      <c r="N554" s="2" t="s">
        <v>4012</v>
      </c>
      <c r="O554">
        <v>1</v>
      </c>
      <c r="P554" s="2" t="s">
        <v>53</v>
      </c>
      <c r="Q554">
        <v>100</v>
      </c>
      <c r="R554">
        <v>0</v>
      </c>
      <c r="S554" s="2" t="s">
        <v>54</v>
      </c>
      <c r="T554" s="2" t="s">
        <v>55</v>
      </c>
      <c r="U554" s="2" t="s">
        <v>86</v>
      </c>
      <c r="V554" s="2"/>
      <c r="W554">
        <v>74000</v>
      </c>
      <c r="X554">
        <v>0</v>
      </c>
      <c r="Y554">
        <v>0</v>
      </c>
      <c r="Z554">
        <v>74000</v>
      </c>
      <c r="AB554" s="2" t="s">
        <v>57</v>
      </c>
      <c r="AC554">
        <v>29600</v>
      </c>
      <c r="AD554">
        <v>44400</v>
      </c>
      <c r="AE554">
        <v>164000</v>
      </c>
      <c r="AF554">
        <v>2460</v>
      </c>
      <c r="AG554" s="2" t="s">
        <v>517</v>
      </c>
      <c r="AH554" s="2" t="s">
        <v>149</v>
      </c>
      <c r="AI554" s="1">
        <v>46198</v>
      </c>
      <c r="AJ554" s="2" t="s">
        <v>87</v>
      </c>
      <c r="AK554" s="2" t="s">
        <v>67</v>
      </c>
      <c r="AM554" s="2" t="s">
        <v>59</v>
      </c>
      <c r="AP554" s="2" t="s">
        <v>60</v>
      </c>
      <c r="AQ554" s="2" t="s">
        <v>41</v>
      </c>
      <c r="AR554">
        <v>90000</v>
      </c>
      <c r="AS554" s="2" t="str">
        <f>_xlfn.IFNA(IF(VLOOKUP(all_resi[[#This Row],[No. Waybill]],settle_reconcile[No. Waybill],1,0)="","Recon","Recon"),"-")</f>
        <v>-</v>
      </c>
      <c r="AT554" s="2">
        <f>all_resi[[#This Row],[Nilai COD]]-all_resi[[#This Row],[COD Fee]]-all_resi[[#This Row],[Total Biaya Setelah Diskon]]</f>
        <v>117140</v>
      </c>
      <c r="AU554" s="2">
        <f>IF(all_resi[[#This Row],[Waktu Terima]]="","",_xlfn.DAYS(all_resi[[#This Row],[Waktu Terima]],all_resi[[#This Row],[Tanggal Pengiriman]]))</f>
        <v>19</v>
      </c>
    </row>
    <row r="555" spans="1:47" x14ac:dyDescent="0.25">
      <c r="A555" s="2" t="s">
        <v>6674</v>
      </c>
      <c r="B555" s="1">
        <v>46179</v>
      </c>
      <c r="C555" s="2" t="s">
        <v>42</v>
      </c>
      <c r="D555" s="2" t="s">
        <v>43</v>
      </c>
      <c r="E555" s="2" t="s">
        <v>44</v>
      </c>
      <c r="F555" s="2" t="s">
        <v>45</v>
      </c>
      <c r="G555" s="2" t="s">
        <v>46</v>
      </c>
      <c r="H555" s="2" t="s">
        <v>47</v>
      </c>
      <c r="I555" s="2" t="s">
        <v>2842</v>
      </c>
      <c r="J555" s="2" t="s">
        <v>12726</v>
      </c>
      <c r="K555" s="2" t="s">
        <v>132</v>
      </c>
      <c r="L555" s="2" t="s">
        <v>791</v>
      </c>
      <c r="M555" s="2" t="s">
        <v>2843</v>
      </c>
      <c r="N555" s="2" t="s">
        <v>2844</v>
      </c>
      <c r="O555">
        <v>1</v>
      </c>
      <c r="P555" s="2" t="s">
        <v>53</v>
      </c>
      <c r="Q555">
        <v>100</v>
      </c>
      <c r="R555">
        <v>0</v>
      </c>
      <c r="S555" s="2" t="s">
        <v>54</v>
      </c>
      <c r="T555" s="2" t="s">
        <v>55</v>
      </c>
      <c r="U555" s="2" t="s">
        <v>363</v>
      </c>
      <c r="V555" s="2"/>
      <c r="W555">
        <v>29000</v>
      </c>
      <c r="X555">
        <v>0</v>
      </c>
      <c r="Y555">
        <v>0</v>
      </c>
      <c r="Z555">
        <v>29000</v>
      </c>
      <c r="AB555" s="2" t="s">
        <v>57</v>
      </c>
      <c r="AC555">
        <v>11600</v>
      </c>
      <c r="AD555">
        <v>17400</v>
      </c>
      <c r="AE555">
        <v>106000</v>
      </c>
      <c r="AF555">
        <v>1590</v>
      </c>
      <c r="AG555" s="2" t="s">
        <v>11424</v>
      </c>
      <c r="AH555" s="2" t="s">
        <v>4374</v>
      </c>
      <c r="AI555" s="1">
        <v>46193</v>
      </c>
      <c r="AJ555" s="2"/>
      <c r="AK555" s="2" t="s">
        <v>67</v>
      </c>
      <c r="AM555" s="2" t="s">
        <v>59</v>
      </c>
      <c r="AP555" s="2" t="s">
        <v>60</v>
      </c>
      <c r="AQ555" s="2" t="s">
        <v>41</v>
      </c>
      <c r="AR555">
        <v>77000</v>
      </c>
      <c r="AS555" s="2" t="str">
        <f>_xlfn.IFNA(IF(VLOOKUP(all_resi[[#This Row],[No. Waybill]],settle_reconcile[No. Waybill],1,0)="","Recon","Recon"),"-")</f>
        <v>-</v>
      </c>
      <c r="AT555" s="2">
        <f>all_resi[[#This Row],[Nilai COD]]-all_resi[[#This Row],[COD Fee]]-all_resi[[#This Row],[Total Biaya Setelah Diskon]]</f>
        <v>87010</v>
      </c>
      <c r="AU555" s="2">
        <f>IF(all_resi[[#This Row],[Waktu Terima]]="","",_xlfn.DAYS(all_resi[[#This Row],[Waktu Terima]],all_resi[[#This Row],[Tanggal Pengiriman]]))</f>
        <v>14</v>
      </c>
    </row>
    <row r="556" spans="1:47" x14ac:dyDescent="0.25">
      <c r="A556" s="2" t="s">
        <v>7103</v>
      </c>
      <c r="B556" s="1">
        <v>46179</v>
      </c>
      <c r="C556" s="2" t="s">
        <v>42</v>
      </c>
      <c r="D556" s="2" t="s">
        <v>43</v>
      </c>
      <c r="E556" s="2" t="s">
        <v>44</v>
      </c>
      <c r="F556" s="2" t="s">
        <v>45</v>
      </c>
      <c r="G556" s="2" t="s">
        <v>46</v>
      </c>
      <c r="H556" s="2" t="s">
        <v>47</v>
      </c>
      <c r="I556" s="2" t="s">
        <v>4049</v>
      </c>
      <c r="J556" s="2" t="s">
        <v>12730</v>
      </c>
      <c r="K556" s="2" t="s">
        <v>183</v>
      </c>
      <c r="L556" s="2" t="s">
        <v>446</v>
      </c>
      <c r="M556" s="2" t="s">
        <v>1699</v>
      </c>
      <c r="N556" s="2" t="s">
        <v>4050</v>
      </c>
      <c r="O556">
        <v>1</v>
      </c>
      <c r="P556" s="2" t="s">
        <v>53</v>
      </c>
      <c r="Q556">
        <v>100</v>
      </c>
      <c r="R556">
        <v>0</v>
      </c>
      <c r="S556" s="2" t="s">
        <v>54</v>
      </c>
      <c r="T556" s="2" t="s">
        <v>55</v>
      </c>
      <c r="U556" s="2" t="s">
        <v>873</v>
      </c>
      <c r="V556" s="2"/>
      <c r="W556">
        <v>85000</v>
      </c>
      <c r="X556">
        <v>0</v>
      </c>
      <c r="Y556">
        <v>0</v>
      </c>
      <c r="Z556">
        <v>85000</v>
      </c>
      <c r="AB556" s="2" t="s">
        <v>57</v>
      </c>
      <c r="AC556">
        <v>34000</v>
      </c>
      <c r="AD556">
        <v>51000</v>
      </c>
      <c r="AE556">
        <v>206000</v>
      </c>
      <c r="AF556">
        <v>3090</v>
      </c>
      <c r="AG556" s="2" t="s">
        <v>11423</v>
      </c>
      <c r="AH556" s="2" t="s">
        <v>149</v>
      </c>
      <c r="AI556" s="1">
        <v>46194</v>
      </c>
      <c r="AJ556" s="2"/>
      <c r="AK556" s="2" t="s">
        <v>67</v>
      </c>
      <c r="AM556" s="2" t="s">
        <v>59</v>
      </c>
      <c r="AP556" s="2" t="s">
        <v>60</v>
      </c>
      <c r="AQ556" s="2" t="s">
        <v>41</v>
      </c>
      <c r="AR556">
        <v>121000</v>
      </c>
      <c r="AS556" s="2" t="str">
        <f>_xlfn.IFNA(IF(VLOOKUP(all_resi[[#This Row],[No. Waybill]],settle_reconcile[No. Waybill],1,0)="","Recon","Recon"),"-")</f>
        <v>-</v>
      </c>
      <c r="AT556" s="2">
        <f>all_resi[[#This Row],[Nilai COD]]-all_resi[[#This Row],[COD Fee]]-all_resi[[#This Row],[Total Biaya Setelah Diskon]]</f>
        <v>151910</v>
      </c>
      <c r="AU556" s="2">
        <f>IF(all_resi[[#This Row],[Waktu Terima]]="","",_xlfn.DAYS(all_resi[[#This Row],[Waktu Terima]],all_resi[[#This Row],[Tanggal Pengiriman]]))</f>
        <v>15</v>
      </c>
    </row>
    <row r="557" spans="1:47" x14ac:dyDescent="0.25">
      <c r="A557" s="2" t="s">
        <v>6653</v>
      </c>
      <c r="B557" s="1">
        <v>46179</v>
      </c>
      <c r="C557" s="2" t="s">
        <v>42</v>
      </c>
      <c r="D557" s="2" t="s">
        <v>43</v>
      </c>
      <c r="E557" s="2" t="s">
        <v>44</v>
      </c>
      <c r="F557" s="2" t="s">
        <v>45</v>
      </c>
      <c r="G557" s="2" t="s">
        <v>46</v>
      </c>
      <c r="H557" s="2" t="s">
        <v>47</v>
      </c>
      <c r="I557" s="2" t="s">
        <v>2782</v>
      </c>
      <c r="J557" s="2" t="s">
        <v>12696</v>
      </c>
      <c r="K557" s="2" t="s">
        <v>132</v>
      </c>
      <c r="L557" s="2" t="s">
        <v>791</v>
      </c>
      <c r="M557" s="2" t="s">
        <v>2783</v>
      </c>
      <c r="N557" s="2" t="s">
        <v>2784</v>
      </c>
      <c r="O557">
        <v>1</v>
      </c>
      <c r="P557" s="2" t="s">
        <v>53</v>
      </c>
      <c r="Q557">
        <v>100</v>
      </c>
      <c r="R557">
        <v>0</v>
      </c>
      <c r="S557" s="2" t="s">
        <v>54</v>
      </c>
      <c r="T557" s="2" t="s">
        <v>55</v>
      </c>
      <c r="U557" s="2" t="s">
        <v>2785</v>
      </c>
      <c r="V557" s="2"/>
      <c r="W557">
        <v>29000</v>
      </c>
      <c r="X557">
        <v>0</v>
      </c>
      <c r="Y557">
        <v>0</v>
      </c>
      <c r="Z557">
        <v>29000</v>
      </c>
      <c r="AB557" s="2" t="s">
        <v>57</v>
      </c>
      <c r="AC557">
        <v>11600</v>
      </c>
      <c r="AD557">
        <v>17400</v>
      </c>
      <c r="AE557">
        <v>130000</v>
      </c>
      <c r="AF557">
        <v>1950</v>
      </c>
      <c r="AG557" s="2" t="s">
        <v>2782</v>
      </c>
      <c r="AH557" s="2"/>
      <c r="AI557" s="1">
        <v>46182</v>
      </c>
      <c r="AJ557" s="2"/>
      <c r="AK557" s="2" t="s">
        <v>58</v>
      </c>
      <c r="AM557" s="2" t="s">
        <v>59</v>
      </c>
      <c r="AP557" s="2" t="s">
        <v>60</v>
      </c>
      <c r="AQ557" s="2" t="s">
        <v>41</v>
      </c>
      <c r="AR557">
        <v>101000</v>
      </c>
      <c r="AS557" s="2" t="str">
        <f>_xlfn.IFNA(IF(VLOOKUP(all_resi[[#This Row],[No. Waybill]],settle_reconcile[No. Waybill],1,0)="","Recon","Recon"),"-")</f>
        <v>Recon</v>
      </c>
      <c r="AT557" s="2">
        <f>all_resi[[#This Row],[Nilai COD]]-all_resi[[#This Row],[COD Fee]]-all_resi[[#This Row],[Total Biaya Setelah Diskon]]</f>
        <v>110650</v>
      </c>
      <c r="AU557" s="2">
        <f>IF(all_resi[[#This Row],[Waktu Terima]]="","",_xlfn.DAYS(all_resi[[#This Row],[Waktu Terima]],all_resi[[#This Row],[Tanggal Pengiriman]]))</f>
        <v>3</v>
      </c>
    </row>
    <row r="558" spans="1:47" x14ac:dyDescent="0.25">
      <c r="A558" s="2" t="s">
        <v>6677</v>
      </c>
      <c r="B558" s="1">
        <v>46179</v>
      </c>
      <c r="C558" s="2" t="s">
        <v>42</v>
      </c>
      <c r="D558" s="2" t="s">
        <v>43</v>
      </c>
      <c r="E558" s="2" t="s">
        <v>44</v>
      </c>
      <c r="F558" s="2" t="s">
        <v>45</v>
      </c>
      <c r="G558" s="2" t="s">
        <v>46</v>
      </c>
      <c r="H558" s="2" t="s">
        <v>80</v>
      </c>
      <c r="I558" s="2" t="s">
        <v>2850</v>
      </c>
      <c r="J558" s="2" t="s">
        <v>12722</v>
      </c>
      <c r="K558" s="2" t="s">
        <v>177</v>
      </c>
      <c r="L558" s="2" t="s">
        <v>2851</v>
      </c>
      <c r="M558" s="2" t="s">
        <v>2852</v>
      </c>
      <c r="N558" s="2" t="s">
        <v>2853</v>
      </c>
      <c r="O558">
        <v>1</v>
      </c>
      <c r="P558" s="2" t="s">
        <v>53</v>
      </c>
      <c r="Q558">
        <v>100</v>
      </c>
      <c r="R558">
        <v>0</v>
      </c>
      <c r="S558" s="2" t="s">
        <v>54</v>
      </c>
      <c r="T558" s="2" t="s">
        <v>55</v>
      </c>
      <c r="U558" s="2" t="s">
        <v>86</v>
      </c>
      <c r="V558" s="2"/>
      <c r="W558">
        <v>114000</v>
      </c>
      <c r="X558">
        <v>0</v>
      </c>
      <c r="Y558">
        <v>0</v>
      </c>
      <c r="Z558">
        <v>114000</v>
      </c>
      <c r="AB558" s="2" t="s">
        <v>57</v>
      </c>
      <c r="AC558">
        <v>45600</v>
      </c>
      <c r="AD558">
        <v>68400</v>
      </c>
      <c r="AE558">
        <v>169000</v>
      </c>
      <c r="AF558">
        <v>2535</v>
      </c>
      <c r="AG558" s="2" t="s">
        <v>256</v>
      </c>
      <c r="AH558" s="2"/>
      <c r="AI558" s="1">
        <v>46206</v>
      </c>
      <c r="AJ558" s="2" t="s">
        <v>87</v>
      </c>
      <c r="AK558" s="2" t="s">
        <v>67</v>
      </c>
      <c r="AM558" s="2" t="s">
        <v>59</v>
      </c>
      <c r="AP558" s="2" t="s">
        <v>60</v>
      </c>
      <c r="AQ558" s="2" t="s">
        <v>41</v>
      </c>
      <c r="AR558">
        <v>55000</v>
      </c>
      <c r="AS558" s="2" t="str">
        <f>_xlfn.IFNA(IF(VLOOKUP(all_resi[[#This Row],[No. Waybill]],settle_reconcile[No. Waybill],1,0)="","Recon","Recon"),"-")</f>
        <v>-</v>
      </c>
      <c r="AT558" s="2">
        <f>all_resi[[#This Row],[Nilai COD]]-all_resi[[#This Row],[COD Fee]]-all_resi[[#This Row],[Total Biaya Setelah Diskon]]</f>
        <v>98065</v>
      </c>
      <c r="AU558" s="2">
        <f>IF(all_resi[[#This Row],[Waktu Terima]]="","",_xlfn.DAYS(all_resi[[#This Row],[Waktu Terima]],all_resi[[#This Row],[Tanggal Pengiriman]]))</f>
        <v>27</v>
      </c>
    </row>
    <row r="559" spans="1:47" x14ac:dyDescent="0.25">
      <c r="A559" s="2" t="s">
        <v>7095</v>
      </c>
      <c r="B559" s="1">
        <v>46179</v>
      </c>
      <c r="C559" s="2" t="s">
        <v>42</v>
      </c>
      <c r="D559" s="2" t="s">
        <v>43</v>
      </c>
      <c r="E559" s="2" t="s">
        <v>44</v>
      </c>
      <c r="F559" s="2" t="s">
        <v>45</v>
      </c>
      <c r="G559" s="2" t="s">
        <v>46</v>
      </c>
      <c r="H559" s="2" t="s">
        <v>47</v>
      </c>
      <c r="I559" s="2" t="s">
        <v>4026</v>
      </c>
      <c r="J559" s="2" t="s">
        <v>12719</v>
      </c>
      <c r="K559" s="2" t="s">
        <v>69</v>
      </c>
      <c r="L559" s="2" t="s">
        <v>1472</v>
      </c>
      <c r="M559" s="2" t="s">
        <v>4027</v>
      </c>
      <c r="N559" s="2" t="s">
        <v>4028</v>
      </c>
      <c r="O559">
        <v>1</v>
      </c>
      <c r="P559" s="2" t="s">
        <v>53</v>
      </c>
      <c r="Q559">
        <v>100</v>
      </c>
      <c r="R559">
        <v>0</v>
      </c>
      <c r="S559" s="2" t="s">
        <v>54</v>
      </c>
      <c r="T559" s="2" t="s">
        <v>55</v>
      </c>
      <c r="U559" s="2" t="s">
        <v>764</v>
      </c>
      <c r="V559" s="2"/>
      <c r="W559">
        <v>63000</v>
      </c>
      <c r="X559">
        <v>0</v>
      </c>
      <c r="Y559">
        <v>0</v>
      </c>
      <c r="Z559">
        <v>63000</v>
      </c>
      <c r="AB559" s="2" t="s">
        <v>57</v>
      </c>
      <c r="AC559">
        <v>25200</v>
      </c>
      <c r="AD559">
        <v>37800</v>
      </c>
      <c r="AE559">
        <v>117000</v>
      </c>
      <c r="AF559">
        <v>1755</v>
      </c>
      <c r="AG559" s="2" t="s">
        <v>353</v>
      </c>
      <c r="AH559" s="2" t="s">
        <v>149</v>
      </c>
      <c r="AI559" s="1">
        <v>46207</v>
      </c>
      <c r="AJ559" s="2"/>
      <c r="AK559" s="2" t="s">
        <v>67</v>
      </c>
      <c r="AM559" s="2" t="s">
        <v>59</v>
      </c>
      <c r="AP559" s="2" t="s">
        <v>60</v>
      </c>
      <c r="AQ559" s="2" t="s">
        <v>41</v>
      </c>
      <c r="AR559">
        <v>54000</v>
      </c>
      <c r="AS559" s="2" t="str">
        <f>_xlfn.IFNA(IF(VLOOKUP(all_resi[[#This Row],[No. Waybill]],settle_reconcile[No. Waybill],1,0)="","Recon","Recon"),"-")</f>
        <v>-</v>
      </c>
      <c r="AT559" s="2">
        <f>all_resi[[#This Row],[Nilai COD]]-all_resi[[#This Row],[COD Fee]]-all_resi[[#This Row],[Total Biaya Setelah Diskon]]</f>
        <v>77445</v>
      </c>
      <c r="AU559" s="2">
        <f>IF(all_resi[[#This Row],[Waktu Terima]]="","",_xlfn.DAYS(all_resi[[#This Row],[Waktu Terima]],all_resi[[#This Row],[Tanggal Pengiriman]]))</f>
        <v>28</v>
      </c>
    </row>
    <row r="560" spans="1:47" x14ac:dyDescent="0.25">
      <c r="A560" s="2" t="s">
        <v>6681</v>
      </c>
      <c r="B560" s="1">
        <v>46179</v>
      </c>
      <c r="C560" s="2" t="s">
        <v>42</v>
      </c>
      <c r="D560" s="2" t="s">
        <v>43</v>
      </c>
      <c r="E560" s="2" t="s">
        <v>44</v>
      </c>
      <c r="F560" s="2" t="s">
        <v>45</v>
      </c>
      <c r="G560" s="2" t="s">
        <v>46</v>
      </c>
      <c r="H560" s="2" t="s">
        <v>47</v>
      </c>
      <c r="I560" s="2" t="s">
        <v>2863</v>
      </c>
      <c r="J560" s="2" t="s">
        <v>12723</v>
      </c>
      <c r="K560" s="2" t="s">
        <v>156</v>
      </c>
      <c r="L560" s="2" t="s">
        <v>908</v>
      </c>
      <c r="M560" s="2" t="s">
        <v>2864</v>
      </c>
      <c r="N560" s="2" t="s">
        <v>2865</v>
      </c>
      <c r="O560">
        <v>1</v>
      </c>
      <c r="P560" s="2" t="s">
        <v>53</v>
      </c>
      <c r="Q560">
        <v>100</v>
      </c>
      <c r="R560">
        <v>0</v>
      </c>
      <c r="S560" s="2" t="s">
        <v>54</v>
      </c>
      <c r="T560" s="2" t="s">
        <v>55</v>
      </c>
      <c r="U560" s="2" t="s">
        <v>386</v>
      </c>
      <c r="V560" s="2"/>
      <c r="W560">
        <v>85000</v>
      </c>
      <c r="X560">
        <v>0</v>
      </c>
      <c r="Y560">
        <v>0</v>
      </c>
      <c r="Z560">
        <v>85000</v>
      </c>
      <c r="AB560" s="2" t="s">
        <v>57</v>
      </c>
      <c r="AC560">
        <v>34000</v>
      </c>
      <c r="AD560">
        <v>51000</v>
      </c>
      <c r="AE560">
        <v>179000</v>
      </c>
      <c r="AF560">
        <v>2685</v>
      </c>
      <c r="AG560" s="2" t="s">
        <v>517</v>
      </c>
      <c r="AH560" s="2" t="s">
        <v>149</v>
      </c>
      <c r="AI560" s="1">
        <v>46201</v>
      </c>
      <c r="AJ560" s="2"/>
      <c r="AK560" s="2" t="s">
        <v>67</v>
      </c>
      <c r="AM560" s="2" t="s">
        <v>59</v>
      </c>
      <c r="AP560" s="2" t="s">
        <v>60</v>
      </c>
      <c r="AQ560" s="2" t="s">
        <v>41</v>
      </c>
      <c r="AR560">
        <v>94000</v>
      </c>
      <c r="AS560" s="2" t="str">
        <f>_xlfn.IFNA(IF(VLOOKUP(all_resi[[#This Row],[No. Waybill]],settle_reconcile[No. Waybill],1,0)="","Recon","Recon"),"-")</f>
        <v>-</v>
      </c>
      <c r="AT560" s="2">
        <f>all_resi[[#This Row],[Nilai COD]]-all_resi[[#This Row],[COD Fee]]-all_resi[[#This Row],[Total Biaya Setelah Diskon]]</f>
        <v>125315</v>
      </c>
      <c r="AU560" s="2">
        <f>IF(all_resi[[#This Row],[Waktu Terima]]="","",_xlfn.DAYS(all_resi[[#This Row],[Waktu Terima]],all_resi[[#This Row],[Tanggal Pengiriman]]))</f>
        <v>22</v>
      </c>
    </row>
    <row r="561" spans="1:47" x14ac:dyDescent="0.25">
      <c r="A561" s="2" t="s">
        <v>7097</v>
      </c>
      <c r="B561" s="1">
        <v>46179</v>
      </c>
      <c r="C561" s="2" t="s">
        <v>42</v>
      </c>
      <c r="D561" s="2" t="s">
        <v>43</v>
      </c>
      <c r="E561" s="2" t="s">
        <v>44</v>
      </c>
      <c r="F561" s="2" t="s">
        <v>45</v>
      </c>
      <c r="G561" s="2" t="s">
        <v>46</v>
      </c>
      <c r="H561" s="2" t="s">
        <v>47</v>
      </c>
      <c r="I561" s="2" t="s">
        <v>4031</v>
      </c>
      <c r="J561" s="2" t="s">
        <v>12716</v>
      </c>
      <c r="K561" s="2" t="s">
        <v>561</v>
      </c>
      <c r="L561" s="2" t="s">
        <v>4032</v>
      </c>
      <c r="M561" s="2" t="s">
        <v>4033</v>
      </c>
      <c r="N561" s="2" t="s">
        <v>4034</v>
      </c>
      <c r="O561">
        <v>1</v>
      </c>
      <c r="P561" s="2" t="s">
        <v>53</v>
      </c>
      <c r="Q561">
        <v>100</v>
      </c>
      <c r="R561">
        <v>0</v>
      </c>
      <c r="S561" s="2" t="s">
        <v>54</v>
      </c>
      <c r="T561" s="2" t="s">
        <v>55</v>
      </c>
      <c r="U561" s="2" t="s">
        <v>225</v>
      </c>
      <c r="V561" s="2"/>
      <c r="W561">
        <v>32000</v>
      </c>
      <c r="X561">
        <v>0</v>
      </c>
      <c r="Y561">
        <v>0</v>
      </c>
      <c r="Z561">
        <v>32000</v>
      </c>
      <c r="AB561" s="2" t="s">
        <v>57</v>
      </c>
      <c r="AC561">
        <v>12800</v>
      </c>
      <c r="AD561">
        <v>19200</v>
      </c>
      <c r="AE561">
        <v>141000</v>
      </c>
      <c r="AF561">
        <v>2115</v>
      </c>
      <c r="AG561" s="2" t="s">
        <v>4031</v>
      </c>
      <c r="AH561" s="2"/>
      <c r="AI561" s="1">
        <v>46182</v>
      </c>
      <c r="AJ561" s="2"/>
      <c r="AK561" s="2" t="s">
        <v>58</v>
      </c>
      <c r="AM561" s="2" t="s">
        <v>59</v>
      </c>
      <c r="AP561" s="2" t="s">
        <v>60</v>
      </c>
      <c r="AQ561" s="2" t="s">
        <v>41</v>
      </c>
      <c r="AR561">
        <v>109000</v>
      </c>
      <c r="AS561" s="2" t="str">
        <f>_xlfn.IFNA(IF(VLOOKUP(all_resi[[#This Row],[No. Waybill]],settle_reconcile[No. Waybill],1,0)="","Recon","Recon"),"-")</f>
        <v>Recon</v>
      </c>
      <c r="AT561" s="2">
        <f>all_resi[[#This Row],[Nilai COD]]-all_resi[[#This Row],[COD Fee]]-all_resi[[#This Row],[Total Biaya Setelah Diskon]]</f>
        <v>119685</v>
      </c>
      <c r="AU561" s="2">
        <f>IF(all_resi[[#This Row],[Waktu Terima]]="","",_xlfn.DAYS(all_resi[[#This Row],[Waktu Terima]],all_resi[[#This Row],[Tanggal Pengiriman]]))</f>
        <v>3</v>
      </c>
    </row>
    <row r="562" spans="1:47" x14ac:dyDescent="0.25">
      <c r="A562" s="2" t="s">
        <v>6873</v>
      </c>
      <c r="B562" s="1">
        <v>46179</v>
      </c>
      <c r="C562" s="2" t="s">
        <v>42</v>
      </c>
      <c r="D562" s="2" t="s">
        <v>43</v>
      </c>
      <c r="E562" s="2" t="s">
        <v>44</v>
      </c>
      <c r="F562" s="2" t="s">
        <v>45</v>
      </c>
      <c r="G562" s="2" t="s">
        <v>46</v>
      </c>
      <c r="H562" s="2" t="s">
        <v>47</v>
      </c>
      <c r="I562" s="2" t="s">
        <v>3417</v>
      </c>
      <c r="J562" s="2" t="s">
        <v>12708</v>
      </c>
      <c r="K562" s="2" t="s">
        <v>156</v>
      </c>
      <c r="L562" s="2" t="s">
        <v>509</v>
      </c>
      <c r="M562" s="2" t="s">
        <v>835</v>
      </c>
      <c r="N562" s="2" t="s">
        <v>3418</v>
      </c>
      <c r="O562">
        <v>1</v>
      </c>
      <c r="P562" s="2" t="s">
        <v>53</v>
      </c>
      <c r="Q562">
        <v>100</v>
      </c>
      <c r="R562">
        <v>0</v>
      </c>
      <c r="S562" s="2" t="s">
        <v>54</v>
      </c>
      <c r="T562" s="2" t="s">
        <v>55</v>
      </c>
      <c r="U562" s="2" t="s">
        <v>386</v>
      </c>
      <c r="V562" s="2"/>
      <c r="W562">
        <v>80000</v>
      </c>
      <c r="X562">
        <v>0</v>
      </c>
      <c r="Y562">
        <v>0</v>
      </c>
      <c r="Z562">
        <v>80000</v>
      </c>
      <c r="AB562" s="2" t="s">
        <v>57</v>
      </c>
      <c r="AC562">
        <v>32000</v>
      </c>
      <c r="AD562">
        <v>48000</v>
      </c>
      <c r="AE562">
        <v>232000</v>
      </c>
      <c r="AF562">
        <v>3480</v>
      </c>
      <c r="AG562" s="2" t="s">
        <v>11424</v>
      </c>
      <c r="AH562" s="2" t="s">
        <v>4374</v>
      </c>
      <c r="AI562" s="1">
        <v>46193</v>
      </c>
      <c r="AJ562" s="2"/>
      <c r="AK562" s="2" t="s">
        <v>67</v>
      </c>
      <c r="AM562" s="2" t="s">
        <v>59</v>
      </c>
      <c r="AP562" s="2" t="s">
        <v>60</v>
      </c>
      <c r="AQ562" s="2" t="s">
        <v>41</v>
      </c>
      <c r="AR562">
        <v>152000</v>
      </c>
      <c r="AS562" s="2" t="str">
        <f>_xlfn.IFNA(IF(VLOOKUP(all_resi[[#This Row],[No. Waybill]],settle_reconcile[No. Waybill],1,0)="","Recon","Recon"),"-")</f>
        <v>-</v>
      </c>
      <c r="AT562" s="2">
        <f>all_resi[[#This Row],[Nilai COD]]-all_resi[[#This Row],[COD Fee]]-all_resi[[#This Row],[Total Biaya Setelah Diskon]]</f>
        <v>180520</v>
      </c>
      <c r="AU562" s="2">
        <f>IF(all_resi[[#This Row],[Waktu Terima]]="","",_xlfn.DAYS(all_resi[[#This Row],[Waktu Terima]],all_resi[[#This Row],[Tanggal Pengiriman]]))</f>
        <v>14</v>
      </c>
    </row>
    <row r="563" spans="1:47" x14ac:dyDescent="0.25">
      <c r="A563" s="2" t="s">
        <v>6982</v>
      </c>
      <c r="B563" s="1">
        <v>46179</v>
      </c>
      <c r="C563" s="2" t="s">
        <v>42</v>
      </c>
      <c r="D563" s="2" t="s">
        <v>43</v>
      </c>
      <c r="E563" s="2" t="s">
        <v>44</v>
      </c>
      <c r="F563" s="2" t="s">
        <v>45</v>
      </c>
      <c r="G563" s="2" t="s">
        <v>46</v>
      </c>
      <c r="H563" s="2" t="s">
        <v>47</v>
      </c>
      <c r="I563" s="2" t="s">
        <v>3714</v>
      </c>
      <c r="J563" s="2" t="s">
        <v>12711</v>
      </c>
      <c r="K563" s="2" t="s">
        <v>700</v>
      </c>
      <c r="L563" s="2" t="s">
        <v>2691</v>
      </c>
      <c r="M563" s="2" t="s">
        <v>3715</v>
      </c>
      <c r="N563" s="2" t="s">
        <v>3716</v>
      </c>
      <c r="O563">
        <v>1</v>
      </c>
      <c r="P563" s="2" t="s">
        <v>53</v>
      </c>
      <c r="Q563">
        <v>100</v>
      </c>
      <c r="R563">
        <v>0</v>
      </c>
      <c r="S563" s="2" t="s">
        <v>54</v>
      </c>
      <c r="T563" s="2" t="s">
        <v>55</v>
      </c>
      <c r="U563" s="2" t="s">
        <v>386</v>
      </c>
      <c r="V563" s="2"/>
      <c r="W563">
        <v>59000</v>
      </c>
      <c r="X563">
        <v>0</v>
      </c>
      <c r="Y563">
        <v>0</v>
      </c>
      <c r="Z563">
        <v>59000</v>
      </c>
      <c r="AB563" s="2" t="s">
        <v>57</v>
      </c>
      <c r="AC563">
        <v>23600</v>
      </c>
      <c r="AD563">
        <v>35400</v>
      </c>
      <c r="AE563">
        <v>117000</v>
      </c>
      <c r="AF563">
        <v>1755</v>
      </c>
      <c r="AG563" s="2" t="s">
        <v>353</v>
      </c>
      <c r="AH563" s="2" t="s">
        <v>149</v>
      </c>
      <c r="AI563" s="1">
        <v>46188</v>
      </c>
      <c r="AJ563" s="2"/>
      <c r="AK563" s="2" t="s">
        <v>67</v>
      </c>
      <c r="AM563" s="2" t="s">
        <v>59</v>
      </c>
      <c r="AP563" s="2" t="s">
        <v>60</v>
      </c>
      <c r="AQ563" s="2" t="s">
        <v>41</v>
      </c>
      <c r="AR563">
        <v>58000</v>
      </c>
      <c r="AS563" s="2" t="str">
        <f>_xlfn.IFNA(IF(VLOOKUP(all_resi[[#This Row],[No. Waybill]],settle_reconcile[No. Waybill],1,0)="","Recon","Recon"),"-")</f>
        <v>-</v>
      </c>
      <c r="AT563" s="2">
        <f>all_resi[[#This Row],[Nilai COD]]-all_resi[[#This Row],[COD Fee]]-all_resi[[#This Row],[Total Biaya Setelah Diskon]]</f>
        <v>79845</v>
      </c>
      <c r="AU563" s="2">
        <f>IF(all_resi[[#This Row],[Waktu Terima]]="","",_xlfn.DAYS(all_resi[[#This Row],[Waktu Terima]],all_resi[[#This Row],[Tanggal Pengiriman]]))</f>
        <v>9</v>
      </c>
    </row>
    <row r="564" spans="1:47" x14ac:dyDescent="0.25">
      <c r="A564" s="2" t="s">
        <v>6989</v>
      </c>
      <c r="B564" s="1">
        <v>46179</v>
      </c>
      <c r="C564" s="2" t="s">
        <v>42</v>
      </c>
      <c r="D564" s="2" t="s">
        <v>43</v>
      </c>
      <c r="E564" s="2" t="s">
        <v>44</v>
      </c>
      <c r="F564" s="2" t="s">
        <v>45</v>
      </c>
      <c r="G564" s="2" t="s">
        <v>46</v>
      </c>
      <c r="H564" s="2" t="s">
        <v>47</v>
      </c>
      <c r="I564" s="2" t="s">
        <v>3733</v>
      </c>
      <c r="J564" s="2" t="s">
        <v>12715</v>
      </c>
      <c r="K564" s="2" t="s">
        <v>126</v>
      </c>
      <c r="L564" s="2" t="s">
        <v>1109</v>
      </c>
      <c r="M564" s="2" t="s">
        <v>3734</v>
      </c>
      <c r="N564" s="2" t="s">
        <v>3735</v>
      </c>
      <c r="O564">
        <v>1</v>
      </c>
      <c r="P564" s="2" t="s">
        <v>53</v>
      </c>
      <c r="Q564">
        <v>100</v>
      </c>
      <c r="R564">
        <v>0</v>
      </c>
      <c r="S564" s="2" t="s">
        <v>54</v>
      </c>
      <c r="T564" s="2" t="s">
        <v>55</v>
      </c>
      <c r="U564" s="2" t="s">
        <v>363</v>
      </c>
      <c r="V564" s="2"/>
      <c r="W564">
        <v>74000</v>
      </c>
      <c r="X564">
        <v>0</v>
      </c>
      <c r="Y564">
        <v>0</v>
      </c>
      <c r="Z564">
        <v>74000</v>
      </c>
      <c r="AB564" s="2" t="s">
        <v>57</v>
      </c>
      <c r="AC564">
        <v>29600</v>
      </c>
      <c r="AD564">
        <v>44400</v>
      </c>
      <c r="AE564">
        <v>162000</v>
      </c>
      <c r="AF564">
        <v>2430</v>
      </c>
      <c r="AG564" s="2" t="s">
        <v>3733</v>
      </c>
      <c r="AH564" s="2"/>
      <c r="AI564" s="1">
        <v>46186</v>
      </c>
      <c r="AJ564" s="2"/>
      <c r="AK564" s="2" t="s">
        <v>58</v>
      </c>
      <c r="AM564" s="2" t="s">
        <v>59</v>
      </c>
      <c r="AP564" s="2" t="s">
        <v>60</v>
      </c>
      <c r="AQ564" s="2" t="s">
        <v>41</v>
      </c>
      <c r="AR564">
        <v>88000</v>
      </c>
      <c r="AS564" s="2" t="str">
        <f>_xlfn.IFNA(IF(VLOOKUP(all_resi[[#This Row],[No. Waybill]],settle_reconcile[No. Waybill],1,0)="","Recon","Recon"),"-")</f>
        <v>Recon</v>
      </c>
      <c r="AT564" s="2">
        <f>all_resi[[#This Row],[Nilai COD]]-all_resi[[#This Row],[COD Fee]]-all_resi[[#This Row],[Total Biaya Setelah Diskon]]</f>
        <v>115170</v>
      </c>
      <c r="AU564" s="2">
        <f>IF(all_resi[[#This Row],[Waktu Terima]]="","",_xlfn.DAYS(all_resi[[#This Row],[Waktu Terima]],all_resi[[#This Row],[Tanggal Pengiriman]]))</f>
        <v>7</v>
      </c>
    </row>
    <row r="565" spans="1:47" x14ac:dyDescent="0.25">
      <c r="A565" s="2" t="s">
        <v>6932</v>
      </c>
      <c r="B565" s="1">
        <v>46179</v>
      </c>
      <c r="C565" s="2" t="s">
        <v>42</v>
      </c>
      <c r="D565" s="2" t="s">
        <v>43</v>
      </c>
      <c r="E565" s="2" t="s">
        <v>44</v>
      </c>
      <c r="F565" s="2" t="s">
        <v>45</v>
      </c>
      <c r="G565" s="2" t="s">
        <v>46</v>
      </c>
      <c r="H565" s="2" t="s">
        <v>47</v>
      </c>
      <c r="I565" s="2" t="s">
        <v>3585</v>
      </c>
      <c r="J565" s="2" t="s">
        <v>12670</v>
      </c>
      <c r="K565" s="2" t="s">
        <v>156</v>
      </c>
      <c r="L565" s="2" t="s">
        <v>282</v>
      </c>
      <c r="M565" s="2" t="s">
        <v>283</v>
      </c>
      <c r="N565" s="2" t="s">
        <v>3586</v>
      </c>
      <c r="O565">
        <v>1</v>
      </c>
      <c r="P565" s="2" t="s">
        <v>53</v>
      </c>
      <c r="Q565">
        <v>100</v>
      </c>
      <c r="R565">
        <v>0</v>
      </c>
      <c r="S565" s="2" t="s">
        <v>54</v>
      </c>
      <c r="T565" s="2" t="s">
        <v>55</v>
      </c>
      <c r="U565" s="2" t="s">
        <v>56</v>
      </c>
      <c r="V565" s="2"/>
      <c r="W565">
        <v>85000</v>
      </c>
      <c r="X565">
        <v>0</v>
      </c>
      <c r="Y565">
        <v>0</v>
      </c>
      <c r="Z565">
        <v>85000</v>
      </c>
      <c r="AB565" s="2" t="s">
        <v>57</v>
      </c>
      <c r="AC565">
        <v>34000</v>
      </c>
      <c r="AD565">
        <v>51000</v>
      </c>
      <c r="AE565">
        <v>188000</v>
      </c>
      <c r="AF565">
        <v>2820</v>
      </c>
      <c r="AG565" s="2"/>
      <c r="AH565" s="2"/>
      <c r="AI565" s="1"/>
      <c r="AJ565" s="2"/>
      <c r="AK565" s="2" t="s">
        <v>67</v>
      </c>
      <c r="AM565" s="2" t="s">
        <v>59</v>
      </c>
      <c r="AP565" s="2" t="s">
        <v>60</v>
      </c>
      <c r="AQ565" s="2" t="s">
        <v>41</v>
      </c>
      <c r="AR565">
        <v>103000</v>
      </c>
      <c r="AS565" s="2" t="str">
        <f>_xlfn.IFNA(IF(VLOOKUP(all_resi[[#This Row],[No. Waybill]],settle_reconcile[No. Waybill],1,0)="","Recon","Recon"),"-")</f>
        <v>-</v>
      </c>
      <c r="AT565" s="2">
        <f>all_resi[[#This Row],[Nilai COD]]-all_resi[[#This Row],[COD Fee]]-all_resi[[#This Row],[Total Biaya Setelah Diskon]]</f>
        <v>134180</v>
      </c>
      <c r="AU565" s="2" t="str">
        <f>IF(all_resi[[#This Row],[Waktu Terima]]="","",_xlfn.DAYS(all_resi[[#This Row],[Waktu Terima]],all_resi[[#This Row],[Tanggal Pengiriman]]))</f>
        <v/>
      </c>
    </row>
    <row r="566" spans="1:47" x14ac:dyDescent="0.25">
      <c r="A566" s="2" t="s">
        <v>6968</v>
      </c>
      <c r="B566" s="1">
        <v>46179</v>
      </c>
      <c r="C566" s="2" t="s">
        <v>42</v>
      </c>
      <c r="D566" s="2" t="s">
        <v>43</v>
      </c>
      <c r="E566" s="2" t="s">
        <v>44</v>
      </c>
      <c r="F566" s="2" t="s">
        <v>45</v>
      </c>
      <c r="G566" s="2" t="s">
        <v>46</v>
      </c>
      <c r="H566" s="2" t="s">
        <v>47</v>
      </c>
      <c r="I566" s="2" t="s">
        <v>3677</v>
      </c>
      <c r="J566" s="2" t="s">
        <v>12677</v>
      </c>
      <c r="K566" s="2" t="s">
        <v>116</v>
      </c>
      <c r="L566" s="2" t="s">
        <v>117</v>
      </c>
      <c r="M566" s="2" t="s">
        <v>3678</v>
      </c>
      <c r="N566" s="2" t="s">
        <v>3679</v>
      </c>
      <c r="O566">
        <v>1</v>
      </c>
      <c r="P566" s="2" t="s">
        <v>53</v>
      </c>
      <c r="Q566">
        <v>100</v>
      </c>
      <c r="R566">
        <v>0</v>
      </c>
      <c r="S566" s="2" t="s">
        <v>54</v>
      </c>
      <c r="T566" s="2" t="s">
        <v>55</v>
      </c>
      <c r="U566" s="2" t="s">
        <v>1797</v>
      </c>
      <c r="V566" s="2"/>
      <c r="W566">
        <v>12000</v>
      </c>
      <c r="X566">
        <v>0</v>
      </c>
      <c r="Y566">
        <v>0</v>
      </c>
      <c r="Z566">
        <v>12000</v>
      </c>
      <c r="AB566" s="2" t="s">
        <v>57</v>
      </c>
      <c r="AC566">
        <v>7000</v>
      </c>
      <c r="AD566">
        <v>5000</v>
      </c>
      <c r="AE566">
        <v>107500</v>
      </c>
      <c r="AF566">
        <v>1612.5</v>
      </c>
      <c r="AG566" s="2" t="s">
        <v>3677</v>
      </c>
      <c r="AH566" s="2"/>
      <c r="AI566" s="1">
        <v>46180</v>
      </c>
      <c r="AJ566" s="2"/>
      <c r="AK566" s="2" t="s">
        <v>58</v>
      </c>
      <c r="AM566" s="2" t="s">
        <v>59</v>
      </c>
      <c r="AP566" s="2" t="s">
        <v>60</v>
      </c>
      <c r="AQ566" s="2" t="s">
        <v>41</v>
      </c>
      <c r="AR566">
        <v>95500</v>
      </c>
      <c r="AS566" s="2" t="str">
        <f>_xlfn.IFNA(IF(VLOOKUP(all_resi[[#This Row],[No. Waybill]],settle_reconcile[No. Waybill],1,0)="","Recon","Recon"),"-")</f>
        <v>Recon</v>
      </c>
      <c r="AT566" s="2">
        <f>all_resi[[#This Row],[Nilai COD]]-all_resi[[#This Row],[COD Fee]]-all_resi[[#This Row],[Total Biaya Setelah Diskon]]</f>
        <v>100887.5</v>
      </c>
      <c r="AU566" s="2">
        <f>IF(all_resi[[#This Row],[Waktu Terima]]="","",_xlfn.DAYS(all_resi[[#This Row],[Waktu Terima]],all_resi[[#This Row],[Tanggal Pengiriman]]))</f>
        <v>1</v>
      </c>
    </row>
    <row r="567" spans="1:47" x14ac:dyDescent="0.25">
      <c r="A567" s="2" t="s">
        <v>6969</v>
      </c>
      <c r="B567" s="1">
        <v>46179</v>
      </c>
      <c r="C567" s="2" t="s">
        <v>42</v>
      </c>
      <c r="D567" s="2" t="s">
        <v>43</v>
      </c>
      <c r="E567" s="2" t="s">
        <v>44</v>
      </c>
      <c r="F567" s="2" t="s">
        <v>45</v>
      </c>
      <c r="G567" s="2" t="s">
        <v>46</v>
      </c>
      <c r="H567" s="2" t="s">
        <v>47</v>
      </c>
      <c r="I567" s="2" t="s">
        <v>3680</v>
      </c>
      <c r="J567" s="2" t="s">
        <v>12686</v>
      </c>
      <c r="K567" s="2" t="s">
        <v>143</v>
      </c>
      <c r="L567" s="2" t="s">
        <v>2167</v>
      </c>
      <c r="M567" s="2" t="s">
        <v>3681</v>
      </c>
      <c r="N567" s="2" t="s">
        <v>3682</v>
      </c>
      <c r="O567">
        <v>1</v>
      </c>
      <c r="P567" s="2" t="s">
        <v>53</v>
      </c>
      <c r="Q567">
        <v>100</v>
      </c>
      <c r="R567">
        <v>0</v>
      </c>
      <c r="S567" s="2" t="s">
        <v>54</v>
      </c>
      <c r="T567" s="2" t="s">
        <v>55</v>
      </c>
      <c r="U567" s="2" t="s">
        <v>1136</v>
      </c>
      <c r="V567" s="2"/>
      <c r="W567">
        <v>20000</v>
      </c>
      <c r="X567">
        <v>0</v>
      </c>
      <c r="Y567">
        <v>0</v>
      </c>
      <c r="Z567">
        <v>20000</v>
      </c>
      <c r="AB567" s="2" t="s">
        <v>57</v>
      </c>
      <c r="AC567">
        <v>13000</v>
      </c>
      <c r="AD567">
        <v>7000</v>
      </c>
      <c r="AE567">
        <v>58000</v>
      </c>
      <c r="AF567">
        <v>870</v>
      </c>
      <c r="AG567" s="2" t="s">
        <v>3680</v>
      </c>
      <c r="AH567" s="2"/>
      <c r="AI567" s="1">
        <v>46181</v>
      </c>
      <c r="AJ567" s="2"/>
      <c r="AK567" s="2" t="s">
        <v>58</v>
      </c>
      <c r="AM567" s="2" t="s">
        <v>59</v>
      </c>
      <c r="AP567" s="2" t="s">
        <v>60</v>
      </c>
      <c r="AQ567" s="2" t="s">
        <v>41</v>
      </c>
      <c r="AR567">
        <v>38000</v>
      </c>
      <c r="AS567" s="2" t="str">
        <f>_xlfn.IFNA(IF(VLOOKUP(all_resi[[#This Row],[No. Waybill]],settle_reconcile[No. Waybill],1,0)="","Recon","Recon"),"-")</f>
        <v>Recon</v>
      </c>
      <c r="AT567" s="2">
        <f>all_resi[[#This Row],[Nilai COD]]-all_resi[[#This Row],[COD Fee]]-all_resi[[#This Row],[Total Biaya Setelah Diskon]]</f>
        <v>50130</v>
      </c>
      <c r="AU567" s="2">
        <f>IF(all_resi[[#This Row],[Waktu Terima]]="","",_xlfn.DAYS(all_resi[[#This Row],[Waktu Terima]],all_resi[[#This Row],[Tanggal Pengiriman]]))</f>
        <v>2</v>
      </c>
    </row>
    <row r="568" spans="1:47" x14ac:dyDescent="0.25">
      <c r="A568" s="2" t="s">
        <v>6971</v>
      </c>
      <c r="B568" s="1">
        <v>46179</v>
      </c>
      <c r="C568" s="2" t="s">
        <v>42</v>
      </c>
      <c r="D568" s="2" t="s">
        <v>43</v>
      </c>
      <c r="E568" s="2" t="s">
        <v>44</v>
      </c>
      <c r="F568" s="2" t="s">
        <v>45</v>
      </c>
      <c r="G568" s="2" t="s">
        <v>46</v>
      </c>
      <c r="H568" s="2" t="s">
        <v>47</v>
      </c>
      <c r="I568" s="2" t="s">
        <v>3686</v>
      </c>
      <c r="J568" s="2" t="s">
        <v>12668</v>
      </c>
      <c r="K568" s="2" t="s">
        <v>82</v>
      </c>
      <c r="L568" s="2" t="s">
        <v>2645</v>
      </c>
      <c r="M568" s="2" t="s">
        <v>3687</v>
      </c>
      <c r="N568" s="2" t="s">
        <v>3688</v>
      </c>
      <c r="O568">
        <v>1</v>
      </c>
      <c r="P568" s="2" t="s">
        <v>53</v>
      </c>
      <c r="Q568">
        <v>100</v>
      </c>
      <c r="R568">
        <v>0</v>
      </c>
      <c r="S568" s="2" t="s">
        <v>54</v>
      </c>
      <c r="T568" s="2" t="s">
        <v>55</v>
      </c>
      <c r="U568" s="2" t="s">
        <v>3689</v>
      </c>
      <c r="V568" s="2"/>
      <c r="W568">
        <v>67000</v>
      </c>
      <c r="X568">
        <v>0</v>
      </c>
      <c r="Y568">
        <v>0</v>
      </c>
      <c r="Z568">
        <v>67000</v>
      </c>
      <c r="AB568" s="2" t="s">
        <v>57</v>
      </c>
      <c r="AC568">
        <v>26800</v>
      </c>
      <c r="AD568">
        <v>40200</v>
      </c>
      <c r="AE568">
        <v>220000</v>
      </c>
      <c r="AF568">
        <v>3300</v>
      </c>
      <c r="AG568" s="2" t="s">
        <v>3686</v>
      </c>
      <c r="AH568" s="2"/>
      <c r="AI568" s="1">
        <v>46184</v>
      </c>
      <c r="AJ568" s="2"/>
      <c r="AK568" s="2" t="s">
        <v>58</v>
      </c>
      <c r="AM568" s="2" t="s">
        <v>59</v>
      </c>
      <c r="AP568" s="2" t="s">
        <v>60</v>
      </c>
      <c r="AQ568" s="2" t="s">
        <v>41</v>
      </c>
      <c r="AR568">
        <v>153000</v>
      </c>
      <c r="AS568" s="2" t="str">
        <f>_xlfn.IFNA(IF(VLOOKUP(all_resi[[#This Row],[No. Waybill]],settle_reconcile[No. Waybill],1,0)="","Recon","Recon"),"-")</f>
        <v>Recon</v>
      </c>
      <c r="AT568" s="2">
        <f>all_resi[[#This Row],[Nilai COD]]-all_resi[[#This Row],[COD Fee]]-all_resi[[#This Row],[Total Biaya Setelah Diskon]]</f>
        <v>176500</v>
      </c>
      <c r="AU568" s="2">
        <f>IF(all_resi[[#This Row],[Waktu Terima]]="","",_xlfn.DAYS(all_resi[[#This Row],[Waktu Terima]],all_resi[[#This Row],[Tanggal Pengiriman]]))</f>
        <v>5</v>
      </c>
    </row>
    <row r="569" spans="1:47" x14ac:dyDescent="0.25">
      <c r="A569" s="2" t="s">
        <v>6996</v>
      </c>
      <c r="B569" s="1">
        <v>46179</v>
      </c>
      <c r="C569" s="2" t="s">
        <v>42</v>
      </c>
      <c r="D569" s="2" t="s">
        <v>43</v>
      </c>
      <c r="E569" s="2" t="s">
        <v>44</v>
      </c>
      <c r="F569" s="2" t="s">
        <v>45</v>
      </c>
      <c r="G569" s="2" t="s">
        <v>46</v>
      </c>
      <c r="H569" s="2" t="s">
        <v>47</v>
      </c>
      <c r="I569" s="2" t="s">
        <v>3753</v>
      </c>
      <c r="J569" s="2" t="s">
        <v>12724</v>
      </c>
      <c r="K569" s="2" t="s">
        <v>171</v>
      </c>
      <c r="L569" s="2" t="s">
        <v>172</v>
      </c>
      <c r="M569" s="2" t="s">
        <v>3080</v>
      </c>
      <c r="N569" s="2" t="s">
        <v>3754</v>
      </c>
      <c r="O569">
        <v>1</v>
      </c>
      <c r="P569" s="2" t="s">
        <v>53</v>
      </c>
      <c r="Q569">
        <v>100</v>
      </c>
      <c r="R569">
        <v>0</v>
      </c>
      <c r="S569" s="2" t="s">
        <v>54</v>
      </c>
      <c r="T569" s="2" t="s">
        <v>55</v>
      </c>
      <c r="U569" s="2" t="s">
        <v>250</v>
      </c>
      <c r="V569" s="2"/>
      <c r="W569">
        <v>30000</v>
      </c>
      <c r="X569">
        <v>0</v>
      </c>
      <c r="Y569">
        <v>0</v>
      </c>
      <c r="Z569">
        <v>30000</v>
      </c>
      <c r="AB569" s="2" t="s">
        <v>57</v>
      </c>
      <c r="AC569">
        <v>12000</v>
      </c>
      <c r="AD569">
        <v>18000</v>
      </c>
      <c r="AE569">
        <v>85000</v>
      </c>
      <c r="AF569">
        <v>1275</v>
      </c>
      <c r="AG569" s="2" t="s">
        <v>3753</v>
      </c>
      <c r="AH569" s="2"/>
      <c r="AI569" s="1">
        <v>46183</v>
      </c>
      <c r="AJ569" s="2"/>
      <c r="AK569" s="2" t="s">
        <v>58</v>
      </c>
      <c r="AM569" s="2" t="s">
        <v>59</v>
      </c>
      <c r="AP569" s="2" t="s">
        <v>60</v>
      </c>
      <c r="AQ569" s="2" t="s">
        <v>41</v>
      </c>
      <c r="AR569">
        <v>55000</v>
      </c>
      <c r="AS569" s="2" t="str">
        <f>_xlfn.IFNA(IF(VLOOKUP(all_resi[[#This Row],[No. Waybill]],settle_reconcile[No. Waybill],1,0)="","Recon","Recon"),"-")</f>
        <v>Recon</v>
      </c>
      <c r="AT569" s="2">
        <f>all_resi[[#This Row],[Nilai COD]]-all_resi[[#This Row],[COD Fee]]-all_resi[[#This Row],[Total Biaya Setelah Diskon]]</f>
        <v>65725</v>
      </c>
      <c r="AU569" s="2">
        <f>IF(all_resi[[#This Row],[Waktu Terima]]="","",_xlfn.DAYS(all_resi[[#This Row],[Waktu Terima]],all_resi[[#This Row],[Tanggal Pengiriman]]))</f>
        <v>4</v>
      </c>
    </row>
    <row r="570" spans="1:47" x14ac:dyDescent="0.25">
      <c r="A570" s="2" t="s">
        <v>6303</v>
      </c>
      <c r="B570" s="1">
        <v>46179</v>
      </c>
      <c r="C570" s="2" t="s">
        <v>42</v>
      </c>
      <c r="D570" s="2" t="s">
        <v>43</v>
      </c>
      <c r="E570" s="2" t="s">
        <v>44</v>
      </c>
      <c r="F570" s="2" t="s">
        <v>45</v>
      </c>
      <c r="G570" s="2" t="s">
        <v>46</v>
      </c>
      <c r="H570" s="2" t="s">
        <v>47</v>
      </c>
      <c r="I570" s="2" t="s">
        <v>1723</v>
      </c>
      <c r="J570" s="2" t="s">
        <v>12734</v>
      </c>
      <c r="K570" s="2" t="s">
        <v>595</v>
      </c>
      <c r="L570" s="2" t="s">
        <v>596</v>
      </c>
      <c r="M570" s="2" t="s">
        <v>1035</v>
      </c>
      <c r="N570" s="2" t="s">
        <v>1724</v>
      </c>
      <c r="O570">
        <v>1</v>
      </c>
      <c r="P570" s="2" t="s">
        <v>53</v>
      </c>
      <c r="Q570">
        <v>100</v>
      </c>
      <c r="R570">
        <v>0</v>
      </c>
      <c r="S570" s="2" t="s">
        <v>54</v>
      </c>
      <c r="T570" s="2" t="s">
        <v>55</v>
      </c>
      <c r="U570" s="2" t="s">
        <v>386</v>
      </c>
      <c r="V570" s="2"/>
      <c r="W570">
        <v>126000</v>
      </c>
      <c r="X570">
        <v>0</v>
      </c>
      <c r="Y570">
        <v>0</v>
      </c>
      <c r="Z570">
        <v>126000</v>
      </c>
      <c r="AB570" s="2" t="s">
        <v>57</v>
      </c>
      <c r="AC570">
        <v>50400</v>
      </c>
      <c r="AD570">
        <v>75600</v>
      </c>
      <c r="AE570">
        <v>278000</v>
      </c>
      <c r="AF570">
        <v>4170</v>
      </c>
      <c r="AG570" s="2" t="s">
        <v>11424</v>
      </c>
      <c r="AH570" s="2" t="s">
        <v>4374</v>
      </c>
      <c r="AI570" s="1">
        <v>46193</v>
      </c>
      <c r="AJ570" s="2"/>
      <c r="AK570" s="2" t="s">
        <v>67</v>
      </c>
      <c r="AM570" s="2" t="s">
        <v>59</v>
      </c>
      <c r="AP570" s="2" t="s">
        <v>60</v>
      </c>
      <c r="AQ570" s="2" t="s">
        <v>41</v>
      </c>
      <c r="AR570">
        <v>152000</v>
      </c>
      <c r="AS570" s="2" t="str">
        <f>_xlfn.IFNA(IF(VLOOKUP(all_resi[[#This Row],[No. Waybill]],settle_reconcile[No. Waybill],1,0)="","Recon","Recon"),"-")</f>
        <v>-</v>
      </c>
      <c r="AT570" s="2">
        <f>all_resi[[#This Row],[Nilai COD]]-all_resi[[#This Row],[COD Fee]]-all_resi[[#This Row],[Total Biaya Setelah Diskon]]</f>
        <v>198230</v>
      </c>
      <c r="AU570" s="2">
        <f>IF(all_resi[[#This Row],[Waktu Terima]]="","",_xlfn.DAYS(all_resi[[#This Row],[Waktu Terima]],all_resi[[#This Row],[Tanggal Pengiriman]]))</f>
        <v>14</v>
      </c>
    </row>
    <row r="571" spans="1:47" x14ac:dyDescent="0.25">
      <c r="A571" s="2" t="s">
        <v>6205</v>
      </c>
      <c r="B571" s="1">
        <v>46179</v>
      </c>
      <c r="C571" s="2" t="s">
        <v>42</v>
      </c>
      <c r="D571" s="2" t="s">
        <v>43</v>
      </c>
      <c r="E571" s="2" t="s">
        <v>44</v>
      </c>
      <c r="F571" s="2" t="s">
        <v>45</v>
      </c>
      <c r="G571" s="2" t="s">
        <v>46</v>
      </c>
      <c r="H571" s="2" t="s">
        <v>47</v>
      </c>
      <c r="I571" s="2" t="s">
        <v>1396</v>
      </c>
      <c r="J571" s="2" t="s">
        <v>12747</v>
      </c>
      <c r="K571" s="2" t="s">
        <v>126</v>
      </c>
      <c r="L571" s="2" t="s">
        <v>1397</v>
      </c>
      <c r="M571" s="2" t="s">
        <v>1398</v>
      </c>
      <c r="N571" s="2" t="s">
        <v>1399</v>
      </c>
      <c r="O571">
        <v>1</v>
      </c>
      <c r="P571" s="2" t="s">
        <v>53</v>
      </c>
      <c r="Q571">
        <v>100</v>
      </c>
      <c r="R571">
        <v>0</v>
      </c>
      <c r="S571" s="2" t="s">
        <v>54</v>
      </c>
      <c r="T571" s="2" t="s">
        <v>55</v>
      </c>
      <c r="U571" s="2" t="s">
        <v>386</v>
      </c>
      <c r="V571" s="2"/>
      <c r="W571">
        <v>44000</v>
      </c>
      <c r="X571">
        <v>0</v>
      </c>
      <c r="Y571">
        <v>0</v>
      </c>
      <c r="Z571">
        <v>44000</v>
      </c>
      <c r="AB571" s="2" t="s">
        <v>57</v>
      </c>
      <c r="AC571">
        <v>17600</v>
      </c>
      <c r="AD571">
        <v>26400</v>
      </c>
      <c r="AE571">
        <v>154000</v>
      </c>
      <c r="AF571">
        <v>2310</v>
      </c>
      <c r="AG571" s="2" t="s">
        <v>1396</v>
      </c>
      <c r="AH571" s="2"/>
      <c r="AI571" s="1">
        <v>46183</v>
      </c>
      <c r="AJ571" s="2"/>
      <c r="AK571" s="2" t="s">
        <v>58</v>
      </c>
      <c r="AM571" s="2" t="s">
        <v>59</v>
      </c>
      <c r="AP571" s="2" t="s">
        <v>60</v>
      </c>
      <c r="AQ571" s="2" t="s">
        <v>41</v>
      </c>
      <c r="AR571">
        <v>110000</v>
      </c>
      <c r="AS571" s="2" t="str">
        <f>_xlfn.IFNA(IF(VLOOKUP(all_resi[[#This Row],[No. Waybill]],settle_reconcile[No. Waybill],1,0)="","Recon","Recon"),"-")</f>
        <v>Recon</v>
      </c>
      <c r="AT571" s="2">
        <f>all_resi[[#This Row],[Nilai COD]]-all_resi[[#This Row],[COD Fee]]-all_resi[[#This Row],[Total Biaya Setelah Diskon]]</f>
        <v>125290</v>
      </c>
      <c r="AU571" s="2">
        <f>IF(all_resi[[#This Row],[Waktu Terima]]="","",_xlfn.DAYS(all_resi[[#This Row],[Waktu Terima]],all_resi[[#This Row],[Tanggal Pengiriman]]))</f>
        <v>4</v>
      </c>
    </row>
    <row r="572" spans="1:47" x14ac:dyDescent="0.25">
      <c r="A572" s="2" t="s">
        <v>6857</v>
      </c>
      <c r="B572" s="1">
        <v>46179</v>
      </c>
      <c r="C572" s="2" t="s">
        <v>42</v>
      </c>
      <c r="D572" s="2" t="s">
        <v>43</v>
      </c>
      <c r="E572" s="2" t="s">
        <v>44</v>
      </c>
      <c r="F572" s="2" t="s">
        <v>45</v>
      </c>
      <c r="G572" s="2" t="s">
        <v>46</v>
      </c>
      <c r="H572" s="2" t="s">
        <v>47</v>
      </c>
      <c r="I572" s="2" t="s">
        <v>3378</v>
      </c>
      <c r="J572" s="2" t="s">
        <v>12699</v>
      </c>
      <c r="K572" s="2" t="s">
        <v>209</v>
      </c>
      <c r="L572" s="2" t="s">
        <v>1041</v>
      </c>
      <c r="M572" s="2" t="s">
        <v>1705</v>
      </c>
      <c r="N572" s="2" t="s">
        <v>3379</v>
      </c>
      <c r="O572">
        <v>1</v>
      </c>
      <c r="P572" s="2" t="s">
        <v>53</v>
      </c>
      <c r="Q572">
        <v>100</v>
      </c>
      <c r="R572">
        <v>0</v>
      </c>
      <c r="S572" s="2" t="s">
        <v>54</v>
      </c>
      <c r="T572" s="2" t="s">
        <v>55</v>
      </c>
      <c r="U572" s="2" t="s">
        <v>230</v>
      </c>
      <c r="V572" s="2"/>
      <c r="W572">
        <v>52000</v>
      </c>
      <c r="X572">
        <v>0</v>
      </c>
      <c r="Y572">
        <v>0</v>
      </c>
      <c r="Z572">
        <v>52000</v>
      </c>
      <c r="AB572" s="2" t="s">
        <v>57</v>
      </c>
      <c r="AC572">
        <v>20800</v>
      </c>
      <c r="AD572">
        <v>31200</v>
      </c>
      <c r="AE572">
        <v>174000</v>
      </c>
      <c r="AF572">
        <v>2610</v>
      </c>
      <c r="AG572" s="2" t="s">
        <v>3378</v>
      </c>
      <c r="AH572" s="2"/>
      <c r="AI572" s="1">
        <v>46186</v>
      </c>
      <c r="AJ572" s="2"/>
      <c r="AK572" s="2" t="s">
        <v>58</v>
      </c>
      <c r="AM572" s="2" t="s">
        <v>59</v>
      </c>
      <c r="AP572" s="2" t="s">
        <v>60</v>
      </c>
      <c r="AQ572" s="2" t="s">
        <v>41</v>
      </c>
      <c r="AR572">
        <v>122000</v>
      </c>
      <c r="AS572" s="2" t="str">
        <f>_xlfn.IFNA(IF(VLOOKUP(all_resi[[#This Row],[No. Waybill]],settle_reconcile[No. Waybill],1,0)="","Recon","Recon"),"-")</f>
        <v>Recon</v>
      </c>
      <c r="AT572" s="2">
        <f>all_resi[[#This Row],[Nilai COD]]-all_resi[[#This Row],[COD Fee]]-all_resi[[#This Row],[Total Biaya Setelah Diskon]]</f>
        <v>140190</v>
      </c>
      <c r="AU572" s="2">
        <f>IF(all_resi[[#This Row],[Waktu Terima]]="","",_xlfn.DAYS(all_resi[[#This Row],[Waktu Terima]],all_resi[[#This Row],[Tanggal Pengiriman]]))</f>
        <v>7</v>
      </c>
    </row>
    <row r="573" spans="1:47" x14ac:dyDescent="0.25">
      <c r="A573" s="2" t="s">
        <v>6866</v>
      </c>
      <c r="B573" s="1">
        <v>46179</v>
      </c>
      <c r="C573" s="2" t="s">
        <v>42</v>
      </c>
      <c r="D573" s="2" t="s">
        <v>43</v>
      </c>
      <c r="E573" s="2" t="s">
        <v>44</v>
      </c>
      <c r="F573" s="2" t="s">
        <v>45</v>
      </c>
      <c r="G573" s="2" t="s">
        <v>46</v>
      </c>
      <c r="H573" s="2" t="s">
        <v>47</v>
      </c>
      <c r="I573" s="2" t="s">
        <v>3399</v>
      </c>
      <c r="J573" s="2" t="s">
        <v>12701</v>
      </c>
      <c r="K573" s="2" t="s">
        <v>252</v>
      </c>
      <c r="L573" s="2" t="s">
        <v>3087</v>
      </c>
      <c r="M573" s="2" t="s">
        <v>3400</v>
      </c>
      <c r="N573" s="2" t="s">
        <v>3401</v>
      </c>
      <c r="O573">
        <v>1</v>
      </c>
      <c r="P573" s="2" t="s">
        <v>53</v>
      </c>
      <c r="Q573">
        <v>100</v>
      </c>
      <c r="R573">
        <v>0</v>
      </c>
      <c r="S573" s="2" t="s">
        <v>54</v>
      </c>
      <c r="T573" s="2" t="s">
        <v>55</v>
      </c>
      <c r="U573" s="2" t="s">
        <v>147</v>
      </c>
      <c r="V573" s="2"/>
      <c r="W573">
        <v>21000</v>
      </c>
      <c r="X573">
        <v>0</v>
      </c>
      <c r="Y573">
        <v>0</v>
      </c>
      <c r="Z573">
        <v>21000</v>
      </c>
      <c r="AB573" s="2" t="s">
        <v>57</v>
      </c>
      <c r="AC573">
        <v>14000</v>
      </c>
      <c r="AD573">
        <v>7000</v>
      </c>
      <c r="AE573">
        <v>97000</v>
      </c>
      <c r="AF573">
        <v>1455</v>
      </c>
      <c r="AG573" s="2" t="s">
        <v>3399</v>
      </c>
      <c r="AH573" s="2"/>
      <c r="AI573" s="1">
        <v>46182</v>
      </c>
      <c r="AJ573" s="2"/>
      <c r="AK573" s="2" t="s">
        <v>58</v>
      </c>
      <c r="AM573" s="2" t="s">
        <v>59</v>
      </c>
      <c r="AP573" s="2" t="s">
        <v>60</v>
      </c>
      <c r="AQ573" s="2" t="s">
        <v>41</v>
      </c>
      <c r="AR573">
        <v>76000</v>
      </c>
      <c r="AS573" s="2" t="str">
        <f>_xlfn.IFNA(IF(VLOOKUP(all_resi[[#This Row],[No. Waybill]],settle_reconcile[No. Waybill],1,0)="","Recon","Recon"),"-")</f>
        <v>Recon</v>
      </c>
      <c r="AT573" s="2">
        <f>all_resi[[#This Row],[Nilai COD]]-all_resi[[#This Row],[COD Fee]]-all_resi[[#This Row],[Total Biaya Setelah Diskon]]</f>
        <v>88545</v>
      </c>
      <c r="AU573" s="2">
        <f>IF(all_resi[[#This Row],[Waktu Terima]]="","",_xlfn.DAYS(all_resi[[#This Row],[Waktu Terima]],all_resi[[#This Row],[Tanggal Pengiriman]]))</f>
        <v>3</v>
      </c>
    </row>
    <row r="574" spans="1:47" x14ac:dyDescent="0.25">
      <c r="A574" s="2" t="s">
        <v>6992</v>
      </c>
      <c r="B574" s="1">
        <v>46179</v>
      </c>
      <c r="C574" s="2" t="s">
        <v>42</v>
      </c>
      <c r="D574" s="2" t="s">
        <v>43</v>
      </c>
      <c r="E574" s="2" t="s">
        <v>44</v>
      </c>
      <c r="F574" s="2" t="s">
        <v>45</v>
      </c>
      <c r="G574" s="2" t="s">
        <v>46</v>
      </c>
      <c r="H574" s="2" t="s">
        <v>47</v>
      </c>
      <c r="I574" s="2" t="s">
        <v>3741</v>
      </c>
      <c r="J574" s="2" t="s">
        <v>12727</v>
      </c>
      <c r="K574" s="2" t="s">
        <v>49</v>
      </c>
      <c r="L574" s="2" t="s">
        <v>1773</v>
      </c>
      <c r="M574" s="2" t="s">
        <v>3742</v>
      </c>
      <c r="N574" s="2" t="s">
        <v>3743</v>
      </c>
      <c r="O574">
        <v>1</v>
      </c>
      <c r="P574" s="2" t="s">
        <v>53</v>
      </c>
      <c r="Q574">
        <v>100</v>
      </c>
      <c r="R574">
        <v>0</v>
      </c>
      <c r="S574" s="2" t="s">
        <v>54</v>
      </c>
      <c r="T574" s="2" t="s">
        <v>55</v>
      </c>
      <c r="U574" s="2" t="s">
        <v>1980</v>
      </c>
      <c r="V574" s="2"/>
      <c r="W574">
        <v>69000</v>
      </c>
      <c r="X574">
        <v>0</v>
      </c>
      <c r="Y574">
        <v>0</v>
      </c>
      <c r="Z574">
        <v>69000</v>
      </c>
      <c r="AB574" s="2" t="s">
        <v>57</v>
      </c>
      <c r="AC574">
        <v>27600</v>
      </c>
      <c r="AD574">
        <v>41400</v>
      </c>
      <c r="AE574">
        <v>239000</v>
      </c>
      <c r="AF574">
        <v>3585</v>
      </c>
      <c r="AG574" s="2" t="s">
        <v>3741</v>
      </c>
      <c r="AH574" s="2"/>
      <c r="AI574" s="1">
        <v>46185</v>
      </c>
      <c r="AJ574" s="2"/>
      <c r="AK574" s="2" t="s">
        <v>58</v>
      </c>
      <c r="AM574" s="2" t="s">
        <v>59</v>
      </c>
      <c r="AP574" s="2" t="s">
        <v>60</v>
      </c>
      <c r="AQ574" s="2" t="s">
        <v>41</v>
      </c>
      <c r="AR574">
        <v>170000</v>
      </c>
      <c r="AS574" s="2" t="str">
        <f>_xlfn.IFNA(IF(VLOOKUP(all_resi[[#This Row],[No. Waybill]],settle_reconcile[No. Waybill],1,0)="","Recon","Recon"),"-")</f>
        <v>Recon</v>
      </c>
      <c r="AT574" s="2">
        <f>all_resi[[#This Row],[Nilai COD]]-all_resi[[#This Row],[COD Fee]]-all_resi[[#This Row],[Total Biaya Setelah Diskon]]</f>
        <v>194015</v>
      </c>
      <c r="AU574" s="2">
        <f>IF(all_resi[[#This Row],[Waktu Terima]]="","",_xlfn.DAYS(all_resi[[#This Row],[Waktu Terima]],all_resi[[#This Row],[Tanggal Pengiriman]]))</f>
        <v>6</v>
      </c>
    </row>
    <row r="575" spans="1:47" x14ac:dyDescent="0.25">
      <c r="A575" s="2" t="s">
        <v>6301</v>
      </c>
      <c r="B575" s="1">
        <v>46179</v>
      </c>
      <c r="C575" s="2" t="s">
        <v>42</v>
      </c>
      <c r="D575" s="2" t="s">
        <v>43</v>
      </c>
      <c r="E575" s="2" t="s">
        <v>44</v>
      </c>
      <c r="F575" s="2" t="s">
        <v>45</v>
      </c>
      <c r="G575" s="2" t="s">
        <v>46</v>
      </c>
      <c r="H575" s="2" t="s">
        <v>47</v>
      </c>
      <c r="I575" s="2" t="s">
        <v>1719</v>
      </c>
      <c r="J575" s="2" t="s">
        <v>12733</v>
      </c>
      <c r="K575" s="2" t="s">
        <v>106</v>
      </c>
      <c r="L575" s="2" t="s">
        <v>1626</v>
      </c>
      <c r="M575" s="2" t="s">
        <v>1627</v>
      </c>
      <c r="N575" s="2" t="s">
        <v>1720</v>
      </c>
      <c r="O575">
        <v>1</v>
      </c>
      <c r="P575" s="2" t="s">
        <v>53</v>
      </c>
      <c r="Q575">
        <v>100</v>
      </c>
      <c r="R575">
        <v>0</v>
      </c>
      <c r="S575" s="2" t="s">
        <v>54</v>
      </c>
      <c r="T575" s="2" t="s">
        <v>55</v>
      </c>
      <c r="U575" s="2" t="s">
        <v>230</v>
      </c>
      <c r="V575" s="2"/>
      <c r="W575">
        <v>43000</v>
      </c>
      <c r="X575">
        <v>0</v>
      </c>
      <c r="Y575">
        <v>0</v>
      </c>
      <c r="Z575">
        <v>43000</v>
      </c>
      <c r="AB575" s="2" t="s">
        <v>57</v>
      </c>
      <c r="AC575">
        <v>17200</v>
      </c>
      <c r="AD575">
        <v>25800</v>
      </c>
      <c r="AE575">
        <v>145000</v>
      </c>
      <c r="AF575">
        <v>2175</v>
      </c>
      <c r="AG575" s="2" t="s">
        <v>1719</v>
      </c>
      <c r="AH575" s="2"/>
      <c r="AI575" s="1">
        <v>46183</v>
      </c>
      <c r="AJ575" s="2"/>
      <c r="AK575" s="2" t="s">
        <v>58</v>
      </c>
      <c r="AM575" s="2" t="s">
        <v>59</v>
      </c>
      <c r="AP575" s="2" t="s">
        <v>60</v>
      </c>
      <c r="AQ575" s="2" t="s">
        <v>41</v>
      </c>
      <c r="AR575">
        <v>102000</v>
      </c>
      <c r="AS575" s="2" t="str">
        <f>_xlfn.IFNA(IF(VLOOKUP(all_resi[[#This Row],[No. Waybill]],settle_reconcile[No. Waybill],1,0)="","Recon","Recon"),"-")</f>
        <v>Recon</v>
      </c>
      <c r="AT575" s="2">
        <f>all_resi[[#This Row],[Nilai COD]]-all_resi[[#This Row],[COD Fee]]-all_resi[[#This Row],[Total Biaya Setelah Diskon]]</f>
        <v>117025</v>
      </c>
      <c r="AU575" s="2">
        <f>IF(all_resi[[#This Row],[Waktu Terima]]="","",_xlfn.DAYS(all_resi[[#This Row],[Waktu Terima]],all_resi[[#This Row],[Tanggal Pengiriman]]))</f>
        <v>4</v>
      </c>
    </row>
    <row r="576" spans="1:47" x14ac:dyDescent="0.25">
      <c r="A576" s="2" t="s">
        <v>6256</v>
      </c>
      <c r="B576" s="1">
        <v>46179</v>
      </c>
      <c r="C576" s="2" t="s">
        <v>42</v>
      </c>
      <c r="D576" s="2" t="s">
        <v>43</v>
      </c>
      <c r="E576" s="2" t="s">
        <v>44</v>
      </c>
      <c r="F576" s="2" t="s">
        <v>45</v>
      </c>
      <c r="G576" s="2" t="s">
        <v>46</v>
      </c>
      <c r="H576" s="2" t="s">
        <v>47</v>
      </c>
      <c r="I576" s="2" t="s">
        <v>1568</v>
      </c>
      <c r="J576" s="2" t="s">
        <v>12748</v>
      </c>
      <c r="K576" s="2" t="s">
        <v>171</v>
      </c>
      <c r="L576" s="2" t="s">
        <v>172</v>
      </c>
      <c r="M576" s="2" t="s">
        <v>173</v>
      </c>
      <c r="N576" s="2" t="s">
        <v>1569</v>
      </c>
      <c r="O576">
        <v>1</v>
      </c>
      <c r="P576" s="2" t="s">
        <v>53</v>
      </c>
      <c r="Q576">
        <v>100</v>
      </c>
      <c r="R576">
        <v>0</v>
      </c>
      <c r="S576" s="2" t="s">
        <v>54</v>
      </c>
      <c r="T576" s="2" t="s">
        <v>55</v>
      </c>
      <c r="U576" s="2" t="s">
        <v>235</v>
      </c>
      <c r="V576" s="2"/>
      <c r="W576">
        <v>30000</v>
      </c>
      <c r="X576">
        <v>0</v>
      </c>
      <c r="Y576">
        <v>0</v>
      </c>
      <c r="Z576">
        <v>30000</v>
      </c>
      <c r="AB576" s="2" t="s">
        <v>57</v>
      </c>
      <c r="AC576">
        <v>12000</v>
      </c>
      <c r="AD576">
        <v>18000</v>
      </c>
      <c r="AE576">
        <v>111000</v>
      </c>
      <c r="AF576">
        <v>1665</v>
      </c>
      <c r="AG576" s="2" t="s">
        <v>1568</v>
      </c>
      <c r="AH576" s="2"/>
      <c r="AI576" s="1">
        <v>46187</v>
      </c>
      <c r="AJ576" s="2"/>
      <c r="AK576" s="2" t="s">
        <v>58</v>
      </c>
      <c r="AM576" s="2" t="s">
        <v>59</v>
      </c>
      <c r="AP576" s="2" t="s">
        <v>60</v>
      </c>
      <c r="AQ576" s="2" t="s">
        <v>41</v>
      </c>
      <c r="AR576">
        <v>81000</v>
      </c>
      <c r="AS576" s="2" t="str">
        <f>_xlfn.IFNA(IF(VLOOKUP(all_resi[[#This Row],[No. Waybill]],settle_reconcile[No. Waybill],1,0)="","Recon","Recon"),"-")</f>
        <v>Recon</v>
      </c>
      <c r="AT576" s="2">
        <f>all_resi[[#This Row],[Nilai COD]]-all_resi[[#This Row],[COD Fee]]-all_resi[[#This Row],[Total Biaya Setelah Diskon]]</f>
        <v>91335</v>
      </c>
      <c r="AU576" s="2">
        <f>IF(all_resi[[#This Row],[Waktu Terima]]="","",_xlfn.DAYS(all_resi[[#This Row],[Waktu Terima]],all_resi[[#This Row],[Tanggal Pengiriman]]))</f>
        <v>8</v>
      </c>
    </row>
    <row r="577" spans="1:47" x14ac:dyDescent="0.25">
      <c r="A577" s="2" t="s">
        <v>6915</v>
      </c>
      <c r="B577" s="1">
        <v>46179</v>
      </c>
      <c r="C577" s="2" t="s">
        <v>42</v>
      </c>
      <c r="D577" s="2" t="s">
        <v>43</v>
      </c>
      <c r="E577" s="2" t="s">
        <v>44</v>
      </c>
      <c r="F577" s="2" t="s">
        <v>45</v>
      </c>
      <c r="G577" s="2" t="s">
        <v>46</v>
      </c>
      <c r="H577" s="2" t="s">
        <v>47</v>
      </c>
      <c r="I577" s="2" t="s">
        <v>3534</v>
      </c>
      <c r="J577" s="2" t="s">
        <v>12713</v>
      </c>
      <c r="K577" s="2" t="s">
        <v>69</v>
      </c>
      <c r="L577" s="2" t="s">
        <v>467</v>
      </c>
      <c r="M577" s="2" t="s">
        <v>1660</v>
      </c>
      <c r="N577" s="2" t="s">
        <v>3535</v>
      </c>
      <c r="O577">
        <v>1</v>
      </c>
      <c r="P577" s="2" t="s">
        <v>53</v>
      </c>
      <c r="Q577">
        <v>100</v>
      </c>
      <c r="R577">
        <v>0</v>
      </c>
      <c r="S577" s="2" t="s">
        <v>54</v>
      </c>
      <c r="T577" s="2" t="s">
        <v>55</v>
      </c>
      <c r="U577" s="2" t="s">
        <v>147</v>
      </c>
      <c r="V577" s="2"/>
      <c r="W577">
        <v>38000</v>
      </c>
      <c r="X577">
        <v>0</v>
      </c>
      <c r="Y577">
        <v>0</v>
      </c>
      <c r="Z577">
        <v>38000</v>
      </c>
      <c r="AB577" s="2" t="s">
        <v>57</v>
      </c>
      <c r="AC577">
        <v>15200</v>
      </c>
      <c r="AD577">
        <v>22800</v>
      </c>
      <c r="AE577">
        <v>100000</v>
      </c>
      <c r="AF577">
        <v>1500</v>
      </c>
      <c r="AG577" s="2" t="s">
        <v>3534</v>
      </c>
      <c r="AH577" s="2"/>
      <c r="AI577" s="1">
        <v>46183</v>
      </c>
      <c r="AJ577" s="2"/>
      <c r="AK577" s="2" t="s">
        <v>58</v>
      </c>
      <c r="AM577" s="2" t="s">
        <v>59</v>
      </c>
      <c r="AP577" s="2" t="s">
        <v>60</v>
      </c>
      <c r="AQ577" s="2" t="s">
        <v>41</v>
      </c>
      <c r="AR577">
        <v>62000</v>
      </c>
      <c r="AS577" s="2" t="str">
        <f>_xlfn.IFNA(IF(VLOOKUP(all_resi[[#This Row],[No. Waybill]],settle_reconcile[No. Waybill],1,0)="","Recon","Recon"),"-")</f>
        <v>Recon</v>
      </c>
      <c r="AT577" s="2">
        <f>all_resi[[#This Row],[Nilai COD]]-all_resi[[#This Row],[COD Fee]]-all_resi[[#This Row],[Total Biaya Setelah Diskon]]</f>
        <v>75700</v>
      </c>
      <c r="AU577" s="2">
        <f>IF(all_resi[[#This Row],[Waktu Terima]]="","",_xlfn.DAYS(all_resi[[#This Row],[Waktu Terima]],all_resi[[#This Row],[Tanggal Pengiriman]]))</f>
        <v>4</v>
      </c>
    </row>
    <row r="578" spans="1:47" x14ac:dyDescent="0.25">
      <c r="A578" s="2" t="s">
        <v>6233</v>
      </c>
      <c r="B578" s="1">
        <v>46179</v>
      </c>
      <c r="C578" s="2" t="s">
        <v>42</v>
      </c>
      <c r="D578" s="2" t="s">
        <v>43</v>
      </c>
      <c r="E578" s="2" t="s">
        <v>44</v>
      </c>
      <c r="F578" s="2" t="s">
        <v>45</v>
      </c>
      <c r="G578" s="2" t="s">
        <v>46</v>
      </c>
      <c r="H578" s="2" t="s">
        <v>47</v>
      </c>
      <c r="I578" s="2" t="s">
        <v>1492</v>
      </c>
      <c r="J578" s="2" t="s">
        <v>12743</v>
      </c>
      <c r="K578" s="2" t="s">
        <v>171</v>
      </c>
      <c r="L578" s="2" t="s">
        <v>172</v>
      </c>
      <c r="M578" s="2" t="s">
        <v>1493</v>
      </c>
      <c r="N578" s="2" t="s">
        <v>1494</v>
      </c>
      <c r="O578">
        <v>1</v>
      </c>
      <c r="P578" s="2" t="s">
        <v>53</v>
      </c>
      <c r="Q578">
        <v>100</v>
      </c>
      <c r="R578">
        <v>0</v>
      </c>
      <c r="S578" s="2" t="s">
        <v>54</v>
      </c>
      <c r="T578" s="2" t="s">
        <v>55</v>
      </c>
      <c r="U578" s="2" t="s">
        <v>386</v>
      </c>
      <c r="V578" s="2"/>
      <c r="W578">
        <v>30000</v>
      </c>
      <c r="X578">
        <v>0</v>
      </c>
      <c r="Y578">
        <v>0</v>
      </c>
      <c r="Z578">
        <v>30000</v>
      </c>
      <c r="AB578" s="2" t="s">
        <v>57</v>
      </c>
      <c r="AC578">
        <v>12000</v>
      </c>
      <c r="AD578">
        <v>18000</v>
      </c>
      <c r="AE578">
        <v>131000</v>
      </c>
      <c r="AF578">
        <v>1965</v>
      </c>
      <c r="AG578" s="2" t="s">
        <v>1492</v>
      </c>
      <c r="AH578" s="2"/>
      <c r="AI578" s="1">
        <v>46183</v>
      </c>
      <c r="AJ578" s="2"/>
      <c r="AK578" s="2" t="s">
        <v>58</v>
      </c>
      <c r="AM578" s="2" t="s">
        <v>59</v>
      </c>
      <c r="AP578" s="2" t="s">
        <v>60</v>
      </c>
      <c r="AQ578" s="2" t="s">
        <v>41</v>
      </c>
      <c r="AR578">
        <v>101000</v>
      </c>
      <c r="AS578" s="2" t="str">
        <f>_xlfn.IFNA(IF(VLOOKUP(all_resi[[#This Row],[No. Waybill]],settle_reconcile[No. Waybill],1,0)="","Recon","Recon"),"-")</f>
        <v>Recon</v>
      </c>
      <c r="AT578" s="2">
        <f>all_resi[[#This Row],[Nilai COD]]-all_resi[[#This Row],[COD Fee]]-all_resi[[#This Row],[Total Biaya Setelah Diskon]]</f>
        <v>111035</v>
      </c>
      <c r="AU578" s="2">
        <f>IF(all_resi[[#This Row],[Waktu Terima]]="","",_xlfn.DAYS(all_resi[[#This Row],[Waktu Terima]],all_resi[[#This Row],[Tanggal Pengiriman]]))</f>
        <v>4</v>
      </c>
    </row>
    <row r="579" spans="1:47" x14ac:dyDescent="0.25">
      <c r="A579" s="2" t="s">
        <v>6946</v>
      </c>
      <c r="B579" s="1">
        <v>46179</v>
      </c>
      <c r="C579" s="2" t="s">
        <v>42</v>
      </c>
      <c r="D579" s="2" t="s">
        <v>43</v>
      </c>
      <c r="E579" s="2" t="s">
        <v>44</v>
      </c>
      <c r="F579" s="2" t="s">
        <v>45</v>
      </c>
      <c r="G579" s="2" t="s">
        <v>46</v>
      </c>
      <c r="H579" s="2" t="s">
        <v>47</v>
      </c>
      <c r="I579" s="2" t="s">
        <v>3622</v>
      </c>
      <c r="J579" s="2" t="s">
        <v>12671</v>
      </c>
      <c r="K579" s="2" t="s">
        <v>121</v>
      </c>
      <c r="L579" s="2" t="s">
        <v>166</v>
      </c>
      <c r="M579" s="2" t="s">
        <v>3623</v>
      </c>
      <c r="N579" s="2" t="s">
        <v>3624</v>
      </c>
      <c r="O579">
        <v>1</v>
      </c>
      <c r="P579" s="2" t="s">
        <v>53</v>
      </c>
      <c r="Q579">
        <v>100</v>
      </c>
      <c r="R579">
        <v>0</v>
      </c>
      <c r="S579" s="2" t="s">
        <v>54</v>
      </c>
      <c r="T579" s="2" t="s">
        <v>55</v>
      </c>
      <c r="U579" s="2" t="s">
        <v>147</v>
      </c>
      <c r="V579" s="2"/>
      <c r="W579">
        <v>85000</v>
      </c>
      <c r="X579">
        <v>0</v>
      </c>
      <c r="Y579">
        <v>0</v>
      </c>
      <c r="Z579">
        <v>85000</v>
      </c>
      <c r="AB579" s="2" t="s">
        <v>57</v>
      </c>
      <c r="AC579">
        <v>34000</v>
      </c>
      <c r="AD579">
        <v>51000</v>
      </c>
      <c r="AE579">
        <v>155000</v>
      </c>
      <c r="AF579">
        <v>2325</v>
      </c>
      <c r="AG579" s="2" t="s">
        <v>3622</v>
      </c>
      <c r="AH579" s="2"/>
      <c r="AI579" s="1">
        <v>46187</v>
      </c>
      <c r="AJ579" s="2"/>
      <c r="AK579" s="2" t="s">
        <v>58</v>
      </c>
      <c r="AM579" s="2" t="s">
        <v>59</v>
      </c>
      <c r="AP579" s="2" t="s">
        <v>60</v>
      </c>
      <c r="AQ579" s="2" t="s">
        <v>41</v>
      </c>
      <c r="AR579">
        <v>70000</v>
      </c>
      <c r="AS579" s="2" t="str">
        <f>_xlfn.IFNA(IF(VLOOKUP(all_resi[[#This Row],[No. Waybill]],settle_reconcile[No. Waybill],1,0)="","Recon","Recon"),"-")</f>
        <v>Recon</v>
      </c>
      <c r="AT579" s="2">
        <f>all_resi[[#This Row],[Nilai COD]]-all_resi[[#This Row],[COD Fee]]-all_resi[[#This Row],[Total Biaya Setelah Diskon]]</f>
        <v>101675</v>
      </c>
      <c r="AU579" s="2">
        <f>IF(all_resi[[#This Row],[Waktu Terima]]="","",_xlfn.DAYS(all_resi[[#This Row],[Waktu Terima]],all_resi[[#This Row],[Tanggal Pengiriman]]))</f>
        <v>8</v>
      </c>
    </row>
    <row r="580" spans="1:47" x14ac:dyDescent="0.25">
      <c r="A580" s="2" t="s">
        <v>6935</v>
      </c>
      <c r="B580" s="1">
        <v>46179</v>
      </c>
      <c r="C580" s="2" t="s">
        <v>42</v>
      </c>
      <c r="D580" s="2" t="s">
        <v>43</v>
      </c>
      <c r="E580" s="2" t="s">
        <v>44</v>
      </c>
      <c r="F580" s="2" t="s">
        <v>45</v>
      </c>
      <c r="G580" s="2" t="s">
        <v>46</v>
      </c>
      <c r="H580" s="2" t="s">
        <v>80</v>
      </c>
      <c r="I580" s="2" t="s">
        <v>3592</v>
      </c>
      <c r="J580" s="2" t="s">
        <v>12687</v>
      </c>
      <c r="K580" s="2" t="s">
        <v>69</v>
      </c>
      <c r="L580" s="2" t="s">
        <v>294</v>
      </c>
      <c r="M580" s="2" t="s">
        <v>1982</v>
      </c>
      <c r="N580" s="2" t="s">
        <v>3593</v>
      </c>
      <c r="O580">
        <v>1</v>
      </c>
      <c r="P580" s="2" t="s">
        <v>53</v>
      </c>
      <c r="Q580">
        <v>100</v>
      </c>
      <c r="R580">
        <v>0</v>
      </c>
      <c r="S580" s="2" t="s">
        <v>54</v>
      </c>
      <c r="T580" s="2" t="s">
        <v>55</v>
      </c>
      <c r="U580" s="2" t="s">
        <v>581</v>
      </c>
      <c r="V580" s="2"/>
      <c r="W580">
        <v>38000</v>
      </c>
      <c r="X580">
        <v>0</v>
      </c>
      <c r="Y580">
        <v>0</v>
      </c>
      <c r="Z580">
        <v>38000</v>
      </c>
      <c r="AB580" s="2" t="s">
        <v>57</v>
      </c>
      <c r="AC580">
        <v>15200</v>
      </c>
      <c r="AD580">
        <v>22800</v>
      </c>
      <c r="AE580">
        <v>122000</v>
      </c>
      <c r="AF580">
        <v>1830</v>
      </c>
      <c r="AG580" s="2" t="s">
        <v>10706</v>
      </c>
      <c r="AH580" s="2" t="s">
        <v>149</v>
      </c>
      <c r="AI580" s="1">
        <v>46190</v>
      </c>
      <c r="AJ580" s="2" t="s">
        <v>87</v>
      </c>
      <c r="AK580" s="2" t="s">
        <v>67</v>
      </c>
      <c r="AM580" s="2" t="s">
        <v>59</v>
      </c>
      <c r="AP580" s="2" t="s">
        <v>60</v>
      </c>
      <c r="AQ580" s="2" t="s">
        <v>41</v>
      </c>
      <c r="AR580">
        <v>84000</v>
      </c>
      <c r="AS580" s="2" t="str">
        <f>_xlfn.IFNA(IF(VLOOKUP(all_resi[[#This Row],[No. Waybill]],settle_reconcile[No. Waybill],1,0)="","Recon","Recon"),"-")</f>
        <v>-</v>
      </c>
      <c r="AT580" s="2">
        <f>all_resi[[#This Row],[Nilai COD]]-all_resi[[#This Row],[COD Fee]]-all_resi[[#This Row],[Total Biaya Setelah Diskon]]</f>
        <v>97370</v>
      </c>
      <c r="AU580" s="2">
        <f>IF(all_resi[[#This Row],[Waktu Terima]]="","",_xlfn.DAYS(all_resi[[#This Row],[Waktu Terima]],all_resi[[#This Row],[Tanggal Pengiriman]]))</f>
        <v>11</v>
      </c>
    </row>
    <row r="581" spans="1:47" x14ac:dyDescent="0.25">
      <c r="A581" s="2" t="s">
        <v>6921</v>
      </c>
      <c r="B581" s="1">
        <v>46179</v>
      </c>
      <c r="C581" s="2" t="s">
        <v>42</v>
      </c>
      <c r="D581" s="2" t="s">
        <v>43</v>
      </c>
      <c r="E581" s="2" t="s">
        <v>44</v>
      </c>
      <c r="F581" s="2" t="s">
        <v>45</v>
      </c>
      <c r="G581" s="2" t="s">
        <v>46</v>
      </c>
      <c r="H581" s="2" t="s">
        <v>47</v>
      </c>
      <c r="I581" s="2" t="s">
        <v>3549</v>
      </c>
      <c r="J581" s="2" t="s">
        <v>12720</v>
      </c>
      <c r="K581" s="2" t="s">
        <v>177</v>
      </c>
      <c r="L581" s="2" t="s">
        <v>896</v>
      </c>
      <c r="M581" s="2" t="s">
        <v>912</v>
      </c>
      <c r="N581" s="2" t="s">
        <v>3550</v>
      </c>
      <c r="O581">
        <v>1</v>
      </c>
      <c r="P581" s="2" t="s">
        <v>53</v>
      </c>
      <c r="Q581">
        <v>100</v>
      </c>
      <c r="R581">
        <v>0</v>
      </c>
      <c r="S581" s="2" t="s">
        <v>54</v>
      </c>
      <c r="T581" s="2" t="s">
        <v>55</v>
      </c>
      <c r="U581" s="2" t="s">
        <v>3551</v>
      </c>
      <c r="V581" s="2"/>
      <c r="W581">
        <v>87000</v>
      </c>
      <c r="X581">
        <v>0</v>
      </c>
      <c r="Y581">
        <v>0</v>
      </c>
      <c r="Z581">
        <v>87000</v>
      </c>
      <c r="AB581" s="2" t="s">
        <v>57</v>
      </c>
      <c r="AC581">
        <v>34800</v>
      </c>
      <c r="AD581">
        <v>52200</v>
      </c>
      <c r="AE581">
        <v>200000</v>
      </c>
      <c r="AF581">
        <v>3000</v>
      </c>
      <c r="AG581" s="2" t="s">
        <v>353</v>
      </c>
      <c r="AH581" s="2" t="s">
        <v>149</v>
      </c>
      <c r="AI581" s="1">
        <v>46198</v>
      </c>
      <c r="AJ581" s="2"/>
      <c r="AK581" s="2" t="s">
        <v>67</v>
      </c>
      <c r="AM581" s="2" t="s">
        <v>59</v>
      </c>
      <c r="AP581" s="2" t="s">
        <v>60</v>
      </c>
      <c r="AQ581" s="2" t="s">
        <v>41</v>
      </c>
      <c r="AR581">
        <v>113000</v>
      </c>
      <c r="AS581" s="2" t="str">
        <f>_xlfn.IFNA(IF(VLOOKUP(all_resi[[#This Row],[No. Waybill]],settle_reconcile[No. Waybill],1,0)="","Recon","Recon"),"-")</f>
        <v>-</v>
      </c>
      <c r="AT581" s="2">
        <f>all_resi[[#This Row],[Nilai COD]]-all_resi[[#This Row],[COD Fee]]-all_resi[[#This Row],[Total Biaya Setelah Diskon]]</f>
        <v>144800</v>
      </c>
      <c r="AU581" s="2">
        <f>IF(all_resi[[#This Row],[Waktu Terima]]="","",_xlfn.DAYS(all_resi[[#This Row],[Waktu Terima]],all_resi[[#This Row],[Tanggal Pengiriman]]))</f>
        <v>19</v>
      </c>
    </row>
    <row r="582" spans="1:47" x14ac:dyDescent="0.25">
      <c r="A582" s="2" t="s">
        <v>6240</v>
      </c>
      <c r="B582" s="1">
        <v>46179</v>
      </c>
      <c r="C582" s="2" t="s">
        <v>42</v>
      </c>
      <c r="D582" s="2" t="s">
        <v>43</v>
      </c>
      <c r="E582" s="2" t="s">
        <v>44</v>
      </c>
      <c r="F582" s="2" t="s">
        <v>45</v>
      </c>
      <c r="G582" s="2" t="s">
        <v>46</v>
      </c>
      <c r="H582" s="2" t="s">
        <v>47</v>
      </c>
      <c r="I582" s="2" t="s">
        <v>1516</v>
      </c>
      <c r="J582" s="2" t="s">
        <v>12751</v>
      </c>
      <c r="K582" s="2" t="s">
        <v>143</v>
      </c>
      <c r="L582" s="2" t="s">
        <v>1489</v>
      </c>
      <c r="M582" s="2" t="s">
        <v>1517</v>
      </c>
      <c r="N582" s="2" t="s">
        <v>1518</v>
      </c>
      <c r="O582">
        <v>1</v>
      </c>
      <c r="P582" s="2" t="s">
        <v>53</v>
      </c>
      <c r="Q582">
        <v>100</v>
      </c>
      <c r="R582">
        <v>0</v>
      </c>
      <c r="S582" s="2" t="s">
        <v>54</v>
      </c>
      <c r="T582" s="2" t="s">
        <v>55</v>
      </c>
      <c r="U582" s="2" t="s">
        <v>56</v>
      </c>
      <c r="V582" s="2"/>
      <c r="W582">
        <v>20000</v>
      </c>
      <c r="X582">
        <v>0</v>
      </c>
      <c r="Y582">
        <v>0</v>
      </c>
      <c r="Z582">
        <v>20000</v>
      </c>
      <c r="AB582" s="2" t="s">
        <v>57</v>
      </c>
      <c r="AC582">
        <v>13000</v>
      </c>
      <c r="AD582">
        <v>7000</v>
      </c>
      <c r="AE582">
        <v>130000</v>
      </c>
      <c r="AF582">
        <v>1950</v>
      </c>
      <c r="AG582" s="2" t="s">
        <v>1516</v>
      </c>
      <c r="AH582" s="2"/>
      <c r="AI582" s="1">
        <v>46183</v>
      </c>
      <c r="AJ582" s="2"/>
      <c r="AK582" s="2" t="s">
        <v>58</v>
      </c>
      <c r="AM582" s="2" t="s">
        <v>59</v>
      </c>
      <c r="AP582" s="2" t="s">
        <v>60</v>
      </c>
      <c r="AQ582" s="2" t="s">
        <v>41</v>
      </c>
      <c r="AR582">
        <v>110000</v>
      </c>
      <c r="AS582" s="2" t="str">
        <f>_xlfn.IFNA(IF(VLOOKUP(all_resi[[#This Row],[No. Waybill]],settle_reconcile[No. Waybill],1,0)="","Recon","Recon"),"-")</f>
        <v>Recon</v>
      </c>
      <c r="AT582" s="2">
        <f>all_resi[[#This Row],[Nilai COD]]-all_resi[[#This Row],[COD Fee]]-all_resi[[#This Row],[Total Biaya Setelah Diskon]]</f>
        <v>121050</v>
      </c>
      <c r="AU582" s="2">
        <f>IF(all_resi[[#This Row],[Waktu Terima]]="","",_xlfn.DAYS(all_resi[[#This Row],[Waktu Terima]],all_resi[[#This Row],[Tanggal Pengiriman]]))</f>
        <v>4</v>
      </c>
    </row>
    <row r="583" spans="1:47" x14ac:dyDescent="0.25">
      <c r="A583" s="2" t="s">
        <v>6905</v>
      </c>
      <c r="B583" s="1">
        <v>46179</v>
      </c>
      <c r="C583" s="2" t="s">
        <v>42</v>
      </c>
      <c r="D583" s="2" t="s">
        <v>43</v>
      </c>
      <c r="E583" s="2" t="s">
        <v>44</v>
      </c>
      <c r="F583" s="2" t="s">
        <v>45</v>
      </c>
      <c r="G583" s="2" t="s">
        <v>46</v>
      </c>
      <c r="H583" s="2" t="s">
        <v>47</v>
      </c>
      <c r="I583" s="2" t="s">
        <v>3509</v>
      </c>
      <c r="J583" s="2" t="s">
        <v>12725</v>
      </c>
      <c r="K583" s="2" t="s">
        <v>177</v>
      </c>
      <c r="L583" s="2" t="s">
        <v>866</v>
      </c>
      <c r="M583" s="2" t="s">
        <v>2539</v>
      </c>
      <c r="N583" s="2" t="s">
        <v>3510</v>
      </c>
      <c r="O583">
        <v>1</v>
      </c>
      <c r="P583" s="2" t="s">
        <v>53</v>
      </c>
      <c r="Q583">
        <v>100</v>
      </c>
      <c r="R583">
        <v>0</v>
      </c>
      <c r="S583" s="2" t="s">
        <v>54</v>
      </c>
      <c r="T583" s="2" t="s">
        <v>55</v>
      </c>
      <c r="U583" s="2" t="s">
        <v>698</v>
      </c>
      <c r="V583" s="2"/>
      <c r="W583">
        <v>102000</v>
      </c>
      <c r="X583">
        <v>0</v>
      </c>
      <c r="Y583">
        <v>0</v>
      </c>
      <c r="Z583">
        <v>102000</v>
      </c>
      <c r="AB583" s="2" t="s">
        <v>57</v>
      </c>
      <c r="AC583">
        <v>40800</v>
      </c>
      <c r="AD583">
        <v>61200</v>
      </c>
      <c r="AE583">
        <v>209000</v>
      </c>
      <c r="AF583">
        <v>3135</v>
      </c>
      <c r="AG583" s="2" t="s">
        <v>7592</v>
      </c>
      <c r="AH583" s="2" t="s">
        <v>149</v>
      </c>
      <c r="AI583" s="1">
        <v>46195</v>
      </c>
      <c r="AJ583" s="2"/>
      <c r="AK583" s="2" t="s">
        <v>67</v>
      </c>
      <c r="AM583" s="2" t="s">
        <v>59</v>
      </c>
      <c r="AP583" s="2" t="s">
        <v>60</v>
      </c>
      <c r="AQ583" s="2" t="s">
        <v>41</v>
      </c>
      <c r="AR583">
        <v>107000</v>
      </c>
      <c r="AS583" s="2" t="str">
        <f>_xlfn.IFNA(IF(VLOOKUP(all_resi[[#This Row],[No. Waybill]],settle_reconcile[No. Waybill],1,0)="","Recon","Recon"),"-")</f>
        <v>-</v>
      </c>
      <c r="AT583" s="2">
        <f>all_resi[[#This Row],[Nilai COD]]-all_resi[[#This Row],[COD Fee]]-all_resi[[#This Row],[Total Biaya Setelah Diskon]]</f>
        <v>144665</v>
      </c>
      <c r="AU583" s="2">
        <f>IF(all_resi[[#This Row],[Waktu Terima]]="","",_xlfn.DAYS(all_resi[[#This Row],[Waktu Terima]],all_resi[[#This Row],[Tanggal Pengiriman]]))</f>
        <v>16</v>
      </c>
    </row>
    <row r="584" spans="1:47" x14ac:dyDescent="0.25">
      <c r="A584" s="2" t="s">
        <v>6273</v>
      </c>
      <c r="B584" s="1">
        <v>46179</v>
      </c>
      <c r="C584" s="2" t="s">
        <v>42</v>
      </c>
      <c r="D584" s="2" t="s">
        <v>43</v>
      </c>
      <c r="E584" s="2" t="s">
        <v>44</v>
      </c>
      <c r="F584" s="2" t="s">
        <v>45</v>
      </c>
      <c r="G584" s="2" t="s">
        <v>46</v>
      </c>
      <c r="H584" s="2" t="s">
        <v>47</v>
      </c>
      <c r="I584" s="2" t="s">
        <v>1623</v>
      </c>
      <c r="J584" s="2" t="s">
        <v>12736</v>
      </c>
      <c r="K584" s="2" t="s">
        <v>561</v>
      </c>
      <c r="L584" s="2" t="s">
        <v>562</v>
      </c>
      <c r="M584" s="2" t="s">
        <v>1115</v>
      </c>
      <c r="N584" s="2" t="s">
        <v>1624</v>
      </c>
      <c r="O584">
        <v>1</v>
      </c>
      <c r="P584" s="2" t="s">
        <v>53</v>
      </c>
      <c r="Q584">
        <v>100</v>
      </c>
      <c r="R584">
        <v>0</v>
      </c>
      <c r="S584" s="2" t="s">
        <v>54</v>
      </c>
      <c r="T584" s="2" t="s">
        <v>55</v>
      </c>
      <c r="U584" s="2" t="s">
        <v>323</v>
      </c>
      <c r="V584" s="2"/>
      <c r="W584">
        <v>22000</v>
      </c>
      <c r="X584">
        <v>0</v>
      </c>
      <c r="Y584">
        <v>0</v>
      </c>
      <c r="Z584">
        <v>22000</v>
      </c>
      <c r="AB584" s="2" t="s">
        <v>57</v>
      </c>
      <c r="AC584">
        <v>8800</v>
      </c>
      <c r="AD584">
        <v>13200</v>
      </c>
      <c r="AE584">
        <v>96000</v>
      </c>
      <c r="AF584">
        <v>1440</v>
      </c>
      <c r="AG584" s="2" t="s">
        <v>1623</v>
      </c>
      <c r="AH584" s="2"/>
      <c r="AI584" s="1">
        <v>46182</v>
      </c>
      <c r="AJ584" s="2"/>
      <c r="AK584" s="2" t="s">
        <v>58</v>
      </c>
      <c r="AM584" s="2" t="s">
        <v>59</v>
      </c>
      <c r="AP584" s="2" t="s">
        <v>60</v>
      </c>
      <c r="AQ584" s="2" t="s">
        <v>41</v>
      </c>
      <c r="AR584">
        <v>74000</v>
      </c>
      <c r="AS584" s="2" t="str">
        <f>_xlfn.IFNA(IF(VLOOKUP(all_resi[[#This Row],[No. Waybill]],settle_reconcile[No. Waybill],1,0)="","Recon","Recon"),"-")</f>
        <v>Recon</v>
      </c>
      <c r="AT584" s="2">
        <f>all_resi[[#This Row],[Nilai COD]]-all_resi[[#This Row],[COD Fee]]-all_resi[[#This Row],[Total Biaya Setelah Diskon]]</f>
        <v>81360</v>
      </c>
      <c r="AU584" s="2">
        <f>IF(all_resi[[#This Row],[Waktu Terima]]="","",_xlfn.DAYS(all_resi[[#This Row],[Waktu Terima]],all_resi[[#This Row],[Tanggal Pengiriman]]))</f>
        <v>3</v>
      </c>
    </row>
    <row r="585" spans="1:47" x14ac:dyDescent="0.25">
      <c r="A585" s="2" t="s">
        <v>6901</v>
      </c>
      <c r="B585" s="1">
        <v>46179</v>
      </c>
      <c r="C585" s="2" t="s">
        <v>42</v>
      </c>
      <c r="D585" s="2" t="s">
        <v>43</v>
      </c>
      <c r="E585" s="2" t="s">
        <v>44</v>
      </c>
      <c r="F585" s="2" t="s">
        <v>45</v>
      </c>
      <c r="G585" s="2" t="s">
        <v>46</v>
      </c>
      <c r="H585" s="2" t="s">
        <v>47</v>
      </c>
      <c r="I585" s="2" t="s">
        <v>3499</v>
      </c>
      <c r="J585" s="2" t="s">
        <v>12710</v>
      </c>
      <c r="K585" s="2" t="s">
        <v>106</v>
      </c>
      <c r="L585" s="2" t="s">
        <v>1626</v>
      </c>
      <c r="M585" s="2" t="s">
        <v>3500</v>
      </c>
      <c r="N585" s="2" t="s">
        <v>3501</v>
      </c>
      <c r="O585">
        <v>1</v>
      </c>
      <c r="P585" s="2" t="s">
        <v>53</v>
      </c>
      <c r="Q585">
        <v>100</v>
      </c>
      <c r="R585">
        <v>0</v>
      </c>
      <c r="S585" s="2" t="s">
        <v>54</v>
      </c>
      <c r="T585" s="2" t="s">
        <v>55</v>
      </c>
      <c r="U585" s="2" t="s">
        <v>56</v>
      </c>
      <c r="V585" s="2"/>
      <c r="W585">
        <v>43000</v>
      </c>
      <c r="X585">
        <v>0</v>
      </c>
      <c r="Y585">
        <v>0</v>
      </c>
      <c r="Z585">
        <v>43000</v>
      </c>
      <c r="AB585" s="2" t="s">
        <v>57</v>
      </c>
      <c r="AC585">
        <v>17200</v>
      </c>
      <c r="AD585">
        <v>25800</v>
      </c>
      <c r="AE585">
        <v>145000</v>
      </c>
      <c r="AF585">
        <v>2175</v>
      </c>
      <c r="AG585" s="2" t="s">
        <v>894</v>
      </c>
      <c r="AH585" s="2" t="s">
        <v>149</v>
      </c>
      <c r="AI585" s="1">
        <v>46191</v>
      </c>
      <c r="AJ585" s="2"/>
      <c r="AK585" s="2" t="s">
        <v>67</v>
      </c>
      <c r="AM585" s="2" t="s">
        <v>59</v>
      </c>
      <c r="AP585" s="2" t="s">
        <v>60</v>
      </c>
      <c r="AQ585" s="2" t="s">
        <v>41</v>
      </c>
      <c r="AR585">
        <v>102000</v>
      </c>
      <c r="AS585" s="2" t="str">
        <f>_xlfn.IFNA(IF(VLOOKUP(all_resi[[#This Row],[No. Waybill]],settle_reconcile[No. Waybill],1,0)="","Recon","Recon"),"-")</f>
        <v>-</v>
      </c>
      <c r="AT585" s="2">
        <f>all_resi[[#This Row],[Nilai COD]]-all_resi[[#This Row],[COD Fee]]-all_resi[[#This Row],[Total Biaya Setelah Diskon]]</f>
        <v>117025</v>
      </c>
      <c r="AU585" s="2">
        <f>IF(all_resi[[#This Row],[Waktu Terima]]="","",_xlfn.DAYS(all_resi[[#This Row],[Waktu Terima]],all_resi[[#This Row],[Tanggal Pengiriman]]))</f>
        <v>12</v>
      </c>
    </row>
    <row r="586" spans="1:47" x14ac:dyDescent="0.25">
      <c r="A586" s="2" t="s">
        <v>6957</v>
      </c>
      <c r="B586" s="1">
        <v>46179</v>
      </c>
      <c r="C586" s="2" t="s">
        <v>42</v>
      </c>
      <c r="D586" s="2" t="s">
        <v>43</v>
      </c>
      <c r="E586" s="2" t="s">
        <v>44</v>
      </c>
      <c r="F586" s="2" t="s">
        <v>45</v>
      </c>
      <c r="G586" s="2" t="s">
        <v>46</v>
      </c>
      <c r="H586" s="2" t="s">
        <v>47</v>
      </c>
      <c r="I586" s="2" t="s">
        <v>3651</v>
      </c>
      <c r="J586" s="2" t="s">
        <v>12695</v>
      </c>
      <c r="K586" s="2" t="s">
        <v>156</v>
      </c>
      <c r="L586" s="2" t="s">
        <v>946</v>
      </c>
      <c r="M586" s="2" t="s">
        <v>3652</v>
      </c>
      <c r="N586" s="2" t="s">
        <v>3653</v>
      </c>
      <c r="O586">
        <v>1</v>
      </c>
      <c r="P586" s="2" t="s">
        <v>53</v>
      </c>
      <c r="Q586">
        <v>100</v>
      </c>
      <c r="R586">
        <v>0</v>
      </c>
      <c r="S586" s="2" t="s">
        <v>54</v>
      </c>
      <c r="T586" s="2" t="s">
        <v>55</v>
      </c>
      <c r="U586" s="2" t="s">
        <v>147</v>
      </c>
      <c r="V586" s="2"/>
      <c r="W586">
        <v>78000</v>
      </c>
      <c r="X586">
        <v>0</v>
      </c>
      <c r="Y586">
        <v>0</v>
      </c>
      <c r="Z586">
        <v>78000</v>
      </c>
      <c r="AB586" s="2" t="s">
        <v>57</v>
      </c>
      <c r="AC586">
        <v>31200</v>
      </c>
      <c r="AD586">
        <v>46800</v>
      </c>
      <c r="AE586">
        <v>230000</v>
      </c>
      <c r="AF586">
        <v>3450</v>
      </c>
      <c r="AG586" s="2" t="s">
        <v>17318</v>
      </c>
      <c r="AH586" s="2" t="s">
        <v>149</v>
      </c>
      <c r="AI586" s="1">
        <v>46203</v>
      </c>
      <c r="AJ586" s="2"/>
      <c r="AK586" s="2" t="s">
        <v>67</v>
      </c>
      <c r="AM586" s="2" t="s">
        <v>59</v>
      </c>
      <c r="AP586" s="2" t="s">
        <v>60</v>
      </c>
      <c r="AQ586" s="2" t="s">
        <v>41</v>
      </c>
      <c r="AR586">
        <v>152000</v>
      </c>
      <c r="AS586" s="2" t="str">
        <f>_xlfn.IFNA(IF(VLOOKUP(all_resi[[#This Row],[No. Waybill]],settle_reconcile[No. Waybill],1,0)="","Recon","Recon"),"-")</f>
        <v>-</v>
      </c>
      <c r="AT586" s="2">
        <f>all_resi[[#This Row],[Nilai COD]]-all_resi[[#This Row],[COD Fee]]-all_resi[[#This Row],[Total Biaya Setelah Diskon]]</f>
        <v>179750</v>
      </c>
      <c r="AU586" s="2">
        <f>IF(all_resi[[#This Row],[Waktu Terima]]="","",_xlfn.DAYS(all_resi[[#This Row],[Waktu Terima]],all_resi[[#This Row],[Tanggal Pengiriman]]))</f>
        <v>24</v>
      </c>
    </row>
    <row r="587" spans="1:47" x14ac:dyDescent="0.25">
      <c r="A587" s="2" t="s">
        <v>6952</v>
      </c>
      <c r="B587" s="1">
        <v>46179</v>
      </c>
      <c r="C587" s="2" t="s">
        <v>42</v>
      </c>
      <c r="D587" s="2" t="s">
        <v>43</v>
      </c>
      <c r="E587" s="2" t="s">
        <v>44</v>
      </c>
      <c r="F587" s="2" t="s">
        <v>45</v>
      </c>
      <c r="G587" s="2" t="s">
        <v>46</v>
      </c>
      <c r="H587" s="2" t="s">
        <v>47</v>
      </c>
      <c r="I587" s="2" t="s">
        <v>3638</v>
      </c>
      <c r="J587" s="2" t="s">
        <v>12672</v>
      </c>
      <c r="K587" s="2" t="s">
        <v>177</v>
      </c>
      <c r="L587" s="2" t="s">
        <v>862</v>
      </c>
      <c r="M587" s="2" t="s">
        <v>863</v>
      </c>
      <c r="N587" s="2" t="s">
        <v>3639</v>
      </c>
      <c r="O587">
        <v>1</v>
      </c>
      <c r="P587" s="2" t="s">
        <v>53</v>
      </c>
      <c r="Q587">
        <v>100</v>
      </c>
      <c r="R587">
        <v>0</v>
      </c>
      <c r="S587" s="2" t="s">
        <v>54</v>
      </c>
      <c r="T587" s="2" t="s">
        <v>55</v>
      </c>
      <c r="U587" s="2" t="s">
        <v>3640</v>
      </c>
      <c r="V587" s="2"/>
      <c r="W587">
        <v>114000</v>
      </c>
      <c r="X587">
        <v>0</v>
      </c>
      <c r="Y587">
        <v>0</v>
      </c>
      <c r="Z587">
        <v>114000</v>
      </c>
      <c r="AB587" s="2" t="s">
        <v>57</v>
      </c>
      <c r="AC587">
        <v>45600</v>
      </c>
      <c r="AD587">
        <v>68400</v>
      </c>
      <c r="AE587">
        <v>515000</v>
      </c>
      <c r="AF587">
        <v>7725</v>
      </c>
      <c r="AG587" s="2" t="s">
        <v>10708</v>
      </c>
      <c r="AH587" s="2" t="s">
        <v>149</v>
      </c>
      <c r="AI587" s="1">
        <v>46192</v>
      </c>
      <c r="AJ587" s="2"/>
      <c r="AK587" s="2" t="s">
        <v>67</v>
      </c>
      <c r="AM587" s="2" t="s">
        <v>59</v>
      </c>
      <c r="AP587" s="2" t="s">
        <v>60</v>
      </c>
      <c r="AQ587" s="2" t="s">
        <v>41</v>
      </c>
      <c r="AR587">
        <v>401000</v>
      </c>
      <c r="AS587" s="2" t="str">
        <f>_xlfn.IFNA(IF(VLOOKUP(all_resi[[#This Row],[No. Waybill]],settle_reconcile[No. Waybill],1,0)="","Recon","Recon"),"-")</f>
        <v>-</v>
      </c>
      <c r="AT587" s="2">
        <f>all_resi[[#This Row],[Nilai COD]]-all_resi[[#This Row],[COD Fee]]-all_resi[[#This Row],[Total Biaya Setelah Diskon]]</f>
        <v>438875</v>
      </c>
      <c r="AU587" s="2">
        <f>IF(all_resi[[#This Row],[Waktu Terima]]="","",_xlfn.DAYS(all_resi[[#This Row],[Waktu Terima]],all_resi[[#This Row],[Tanggal Pengiriman]]))</f>
        <v>13</v>
      </c>
    </row>
    <row r="588" spans="1:47" x14ac:dyDescent="0.25">
      <c r="A588" s="2" t="s">
        <v>6909</v>
      </c>
      <c r="B588" s="1">
        <v>46179</v>
      </c>
      <c r="C588" s="2" t="s">
        <v>42</v>
      </c>
      <c r="D588" s="2" t="s">
        <v>43</v>
      </c>
      <c r="E588" s="2" t="s">
        <v>44</v>
      </c>
      <c r="F588" s="2" t="s">
        <v>45</v>
      </c>
      <c r="G588" s="2" t="s">
        <v>46</v>
      </c>
      <c r="H588" s="2" t="s">
        <v>47</v>
      </c>
      <c r="I588" s="2" t="s">
        <v>3518</v>
      </c>
      <c r="J588" s="2" t="s">
        <v>12729</v>
      </c>
      <c r="K588" s="2" t="s">
        <v>156</v>
      </c>
      <c r="L588" s="2" t="s">
        <v>282</v>
      </c>
      <c r="M588" s="2" t="s">
        <v>3519</v>
      </c>
      <c r="N588" s="2" t="s">
        <v>3520</v>
      </c>
      <c r="O588">
        <v>1</v>
      </c>
      <c r="P588" s="2" t="s">
        <v>53</v>
      </c>
      <c r="Q588">
        <v>100</v>
      </c>
      <c r="R588">
        <v>0</v>
      </c>
      <c r="S588" s="2" t="s">
        <v>54</v>
      </c>
      <c r="T588" s="2" t="s">
        <v>55</v>
      </c>
      <c r="U588" s="2" t="s">
        <v>386</v>
      </c>
      <c r="V588" s="2"/>
      <c r="W588">
        <v>85000</v>
      </c>
      <c r="X588">
        <v>0</v>
      </c>
      <c r="Y588">
        <v>0</v>
      </c>
      <c r="Z588">
        <v>85000</v>
      </c>
      <c r="AB588" s="2" t="s">
        <v>57</v>
      </c>
      <c r="AC588">
        <v>34000</v>
      </c>
      <c r="AD588">
        <v>51000</v>
      </c>
      <c r="AE588">
        <v>232000</v>
      </c>
      <c r="AF588">
        <v>3480</v>
      </c>
      <c r="AG588" s="2" t="s">
        <v>517</v>
      </c>
      <c r="AH588" s="2" t="s">
        <v>149</v>
      </c>
      <c r="AI588" s="1">
        <v>46191</v>
      </c>
      <c r="AJ588" s="2"/>
      <c r="AK588" s="2" t="s">
        <v>67</v>
      </c>
      <c r="AM588" s="2" t="s">
        <v>59</v>
      </c>
      <c r="AP588" s="2" t="s">
        <v>60</v>
      </c>
      <c r="AQ588" s="2" t="s">
        <v>41</v>
      </c>
      <c r="AR588">
        <v>147000</v>
      </c>
      <c r="AS588" s="2" t="str">
        <f>_xlfn.IFNA(IF(VLOOKUP(all_resi[[#This Row],[No. Waybill]],settle_reconcile[No. Waybill],1,0)="","Recon","Recon"),"-")</f>
        <v>-</v>
      </c>
      <c r="AT588" s="2">
        <f>all_resi[[#This Row],[Nilai COD]]-all_resi[[#This Row],[COD Fee]]-all_resi[[#This Row],[Total Biaya Setelah Diskon]]</f>
        <v>177520</v>
      </c>
      <c r="AU588" s="2">
        <f>IF(all_resi[[#This Row],[Waktu Terima]]="","",_xlfn.DAYS(all_resi[[#This Row],[Waktu Terima]],all_resi[[#This Row],[Tanggal Pengiriman]]))</f>
        <v>12</v>
      </c>
    </row>
    <row r="589" spans="1:47" x14ac:dyDescent="0.25">
      <c r="A589" s="2" t="s">
        <v>6908</v>
      </c>
      <c r="B589" s="1">
        <v>46179</v>
      </c>
      <c r="C589" s="2" t="s">
        <v>42</v>
      </c>
      <c r="D589" s="2" t="s">
        <v>43</v>
      </c>
      <c r="E589" s="2" t="s">
        <v>44</v>
      </c>
      <c r="F589" s="2" t="s">
        <v>45</v>
      </c>
      <c r="G589" s="2" t="s">
        <v>46</v>
      </c>
      <c r="H589" s="2" t="s">
        <v>47</v>
      </c>
      <c r="I589" s="2" t="s">
        <v>3516</v>
      </c>
      <c r="J589" s="2" t="s">
        <v>12732</v>
      </c>
      <c r="K589" s="2" t="s">
        <v>121</v>
      </c>
      <c r="L589" s="2" t="s">
        <v>650</v>
      </c>
      <c r="M589" s="2" t="s">
        <v>2206</v>
      </c>
      <c r="N589" s="2" t="s">
        <v>3517</v>
      </c>
      <c r="O589">
        <v>1</v>
      </c>
      <c r="P589" s="2" t="s">
        <v>53</v>
      </c>
      <c r="Q589">
        <v>100</v>
      </c>
      <c r="R589">
        <v>0</v>
      </c>
      <c r="S589" s="2" t="s">
        <v>54</v>
      </c>
      <c r="T589" s="2" t="s">
        <v>55</v>
      </c>
      <c r="U589" s="2" t="s">
        <v>147</v>
      </c>
      <c r="V589" s="2"/>
      <c r="W589">
        <v>122000</v>
      </c>
      <c r="X589">
        <v>0</v>
      </c>
      <c r="Y589">
        <v>0</v>
      </c>
      <c r="Z589">
        <v>122000</v>
      </c>
      <c r="AB589" s="2" t="s">
        <v>57</v>
      </c>
      <c r="AC589">
        <v>48800</v>
      </c>
      <c r="AD589">
        <v>73200</v>
      </c>
      <c r="AE589">
        <v>188000</v>
      </c>
      <c r="AF589">
        <v>2820</v>
      </c>
      <c r="AG589" s="2" t="s">
        <v>3516</v>
      </c>
      <c r="AH589" s="2"/>
      <c r="AI589" s="1">
        <v>46185</v>
      </c>
      <c r="AJ589" s="2"/>
      <c r="AK589" s="2" t="s">
        <v>58</v>
      </c>
      <c r="AM589" s="2" t="s">
        <v>59</v>
      </c>
      <c r="AP589" s="2" t="s">
        <v>60</v>
      </c>
      <c r="AQ589" s="2" t="s">
        <v>41</v>
      </c>
      <c r="AR589">
        <v>66000</v>
      </c>
      <c r="AS589" s="2" t="str">
        <f>_xlfn.IFNA(IF(VLOOKUP(all_resi[[#This Row],[No. Waybill]],settle_reconcile[No. Waybill],1,0)="","Recon","Recon"),"-")</f>
        <v>Recon</v>
      </c>
      <c r="AT589" s="2">
        <f>all_resi[[#This Row],[Nilai COD]]-all_resi[[#This Row],[COD Fee]]-all_resi[[#This Row],[Total Biaya Setelah Diskon]]</f>
        <v>111980</v>
      </c>
      <c r="AU589" s="2">
        <f>IF(all_resi[[#This Row],[Waktu Terima]]="","",_xlfn.DAYS(all_resi[[#This Row],[Waktu Terima]],all_resi[[#This Row],[Tanggal Pengiriman]]))</f>
        <v>6</v>
      </c>
    </row>
    <row r="590" spans="1:47" x14ac:dyDescent="0.25">
      <c r="A590" s="2" t="s">
        <v>7011</v>
      </c>
      <c r="B590" s="1">
        <v>46179</v>
      </c>
      <c r="C590" s="2" t="s">
        <v>42</v>
      </c>
      <c r="D590" s="2" t="s">
        <v>43</v>
      </c>
      <c r="E590" s="2" t="s">
        <v>44</v>
      </c>
      <c r="F590" s="2" t="s">
        <v>45</v>
      </c>
      <c r="G590" s="2" t="s">
        <v>46</v>
      </c>
      <c r="H590" s="2" t="s">
        <v>47</v>
      </c>
      <c r="I590" s="2" t="s">
        <v>3797</v>
      </c>
      <c r="J590" s="2" t="s">
        <v>12706</v>
      </c>
      <c r="K590" s="2" t="s">
        <v>203</v>
      </c>
      <c r="L590" s="2" t="s">
        <v>1548</v>
      </c>
      <c r="M590" s="2" t="s">
        <v>3798</v>
      </c>
      <c r="N590" s="2" t="s">
        <v>3799</v>
      </c>
      <c r="O590">
        <v>1</v>
      </c>
      <c r="P590" s="2" t="s">
        <v>53</v>
      </c>
      <c r="Q590">
        <v>100</v>
      </c>
      <c r="R590">
        <v>0</v>
      </c>
      <c r="S590" s="2" t="s">
        <v>54</v>
      </c>
      <c r="T590" s="2" t="s">
        <v>55</v>
      </c>
      <c r="U590" s="2" t="s">
        <v>534</v>
      </c>
      <c r="V590" s="2"/>
      <c r="W590">
        <v>14000</v>
      </c>
      <c r="X590">
        <v>0</v>
      </c>
      <c r="Y590">
        <v>0</v>
      </c>
      <c r="Z590">
        <v>14000</v>
      </c>
      <c r="AB590" s="2" t="s">
        <v>57</v>
      </c>
      <c r="AC590">
        <v>8000</v>
      </c>
      <c r="AD590">
        <v>6000</v>
      </c>
      <c r="AE590">
        <v>67000</v>
      </c>
      <c r="AF590">
        <v>1005</v>
      </c>
      <c r="AG590" s="2" t="s">
        <v>353</v>
      </c>
      <c r="AH590" s="2" t="s">
        <v>149</v>
      </c>
      <c r="AI590" s="1">
        <v>46198</v>
      </c>
      <c r="AJ590" s="2"/>
      <c r="AK590" s="2" t="s">
        <v>67</v>
      </c>
      <c r="AM590" s="2" t="s">
        <v>59</v>
      </c>
      <c r="AP590" s="2" t="s">
        <v>60</v>
      </c>
      <c r="AQ590" s="2" t="s">
        <v>41</v>
      </c>
      <c r="AR590">
        <v>53000</v>
      </c>
      <c r="AS590" s="2" t="str">
        <f>_xlfn.IFNA(IF(VLOOKUP(all_resi[[#This Row],[No. Waybill]],settle_reconcile[No. Waybill],1,0)="","Recon","Recon"),"-")</f>
        <v>-</v>
      </c>
      <c r="AT590" s="2">
        <f>all_resi[[#This Row],[Nilai COD]]-all_resi[[#This Row],[COD Fee]]-all_resi[[#This Row],[Total Biaya Setelah Diskon]]</f>
        <v>59995</v>
      </c>
      <c r="AU590" s="2">
        <f>IF(all_resi[[#This Row],[Waktu Terima]]="","",_xlfn.DAYS(all_resi[[#This Row],[Waktu Terima]],all_resi[[#This Row],[Tanggal Pengiriman]]))</f>
        <v>19</v>
      </c>
    </row>
    <row r="591" spans="1:47" x14ac:dyDescent="0.25">
      <c r="A591" s="2" t="s">
        <v>6826</v>
      </c>
      <c r="B591" s="1">
        <v>46179</v>
      </c>
      <c r="C591" s="2" t="s">
        <v>42</v>
      </c>
      <c r="D591" s="2" t="s">
        <v>43</v>
      </c>
      <c r="E591" s="2" t="s">
        <v>44</v>
      </c>
      <c r="F591" s="2" t="s">
        <v>45</v>
      </c>
      <c r="G591" s="2" t="s">
        <v>46</v>
      </c>
      <c r="H591" s="2" t="s">
        <v>47</v>
      </c>
      <c r="I591" s="2" t="s">
        <v>3290</v>
      </c>
      <c r="J591" s="2" t="s">
        <v>12694</v>
      </c>
      <c r="K591" s="2" t="s">
        <v>121</v>
      </c>
      <c r="L591" s="2" t="s">
        <v>680</v>
      </c>
      <c r="M591" s="2" t="s">
        <v>3291</v>
      </c>
      <c r="N591" s="2" t="s">
        <v>3292</v>
      </c>
      <c r="O591">
        <v>1</v>
      </c>
      <c r="P591" s="2" t="s">
        <v>53</v>
      </c>
      <c r="Q591">
        <v>100</v>
      </c>
      <c r="R591">
        <v>0</v>
      </c>
      <c r="S591" s="2" t="s">
        <v>54</v>
      </c>
      <c r="T591" s="2" t="s">
        <v>55</v>
      </c>
      <c r="U591" s="2" t="s">
        <v>529</v>
      </c>
      <c r="V591" s="2"/>
      <c r="W591">
        <v>85000</v>
      </c>
      <c r="X591">
        <v>0</v>
      </c>
      <c r="Y591">
        <v>0</v>
      </c>
      <c r="Z591">
        <v>85000</v>
      </c>
      <c r="AB591" s="2" t="s">
        <v>57</v>
      </c>
      <c r="AC591">
        <v>34000</v>
      </c>
      <c r="AD591">
        <v>51000</v>
      </c>
      <c r="AE591">
        <v>190000</v>
      </c>
      <c r="AF591">
        <v>2850</v>
      </c>
      <c r="AG591" s="2" t="s">
        <v>3290</v>
      </c>
      <c r="AH591" s="2"/>
      <c r="AI591" s="1">
        <v>46189</v>
      </c>
      <c r="AJ591" s="2"/>
      <c r="AK591" s="2" t="s">
        <v>58</v>
      </c>
      <c r="AM591" s="2" t="s">
        <v>59</v>
      </c>
      <c r="AP591" s="2" t="s">
        <v>60</v>
      </c>
      <c r="AQ591" s="2" t="s">
        <v>41</v>
      </c>
      <c r="AR591">
        <v>105000</v>
      </c>
      <c r="AS591" s="2" t="str">
        <f>_xlfn.IFNA(IF(VLOOKUP(all_resi[[#This Row],[No. Waybill]],settle_reconcile[No. Waybill],1,0)="","Recon","Recon"),"-")</f>
        <v>Recon</v>
      </c>
      <c r="AT591" s="2">
        <f>all_resi[[#This Row],[Nilai COD]]-all_resi[[#This Row],[COD Fee]]-all_resi[[#This Row],[Total Biaya Setelah Diskon]]</f>
        <v>136150</v>
      </c>
      <c r="AU591" s="2">
        <f>IF(all_resi[[#This Row],[Waktu Terima]]="","",_xlfn.DAYS(all_resi[[#This Row],[Waktu Terima]],all_resi[[#This Row],[Tanggal Pengiriman]]))</f>
        <v>10</v>
      </c>
    </row>
    <row r="592" spans="1:47" x14ac:dyDescent="0.25">
      <c r="A592" s="2" t="s">
        <v>6832</v>
      </c>
      <c r="B592" s="1">
        <v>46179</v>
      </c>
      <c r="C592" s="2" t="s">
        <v>42</v>
      </c>
      <c r="D592" s="2" t="s">
        <v>43</v>
      </c>
      <c r="E592" s="2" t="s">
        <v>44</v>
      </c>
      <c r="F592" s="2" t="s">
        <v>45</v>
      </c>
      <c r="G592" s="2" t="s">
        <v>46</v>
      </c>
      <c r="H592" s="2" t="s">
        <v>47</v>
      </c>
      <c r="I592" s="2" t="s">
        <v>3305</v>
      </c>
      <c r="J592" s="2" t="s">
        <v>12697</v>
      </c>
      <c r="K592" s="2" t="s">
        <v>171</v>
      </c>
      <c r="L592" s="2" t="s">
        <v>3306</v>
      </c>
      <c r="M592" s="2" t="s">
        <v>3307</v>
      </c>
      <c r="N592" s="2" t="s">
        <v>3308</v>
      </c>
      <c r="O592">
        <v>1</v>
      </c>
      <c r="P592" s="2" t="s">
        <v>53</v>
      </c>
      <c r="Q592">
        <v>100</v>
      </c>
      <c r="R592">
        <v>0</v>
      </c>
      <c r="S592" s="2" t="s">
        <v>54</v>
      </c>
      <c r="T592" s="2" t="s">
        <v>55</v>
      </c>
      <c r="U592" s="2" t="s">
        <v>230</v>
      </c>
      <c r="V592" s="2"/>
      <c r="W592">
        <v>38000</v>
      </c>
      <c r="X592">
        <v>0</v>
      </c>
      <c r="Y592">
        <v>0</v>
      </c>
      <c r="Z592">
        <v>38000</v>
      </c>
      <c r="AB592" s="2" t="s">
        <v>57</v>
      </c>
      <c r="AC592">
        <v>15200</v>
      </c>
      <c r="AD592">
        <v>22800</v>
      </c>
      <c r="AE592">
        <v>145000</v>
      </c>
      <c r="AF592">
        <v>2175</v>
      </c>
      <c r="AG592" s="2" t="s">
        <v>3305</v>
      </c>
      <c r="AH592" s="2"/>
      <c r="AI592" s="1">
        <v>46184</v>
      </c>
      <c r="AJ592" s="2"/>
      <c r="AK592" s="2" t="s">
        <v>58</v>
      </c>
      <c r="AM592" s="2" t="s">
        <v>59</v>
      </c>
      <c r="AP592" s="2" t="s">
        <v>60</v>
      </c>
      <c r="AQ592" s="2" t="s">
        <v>41</v>
      </c>
      <c r="AR592">
        <v>107000</v>
      </c>
      <c r="AS592" s="2" t="str">
        <f>_xlfn.IFNA(IF(VLOOKUP(all_resi[[#This Row],[No. Waybill]],settle_reconcile[No. Waybill],1,0)="","Recon","Recon"),"-")</f>
        <v>Recon</v>
      </c>
      <c r="AT592" s="2">
        <f>all_resi[[#This Row],[Nilai COD]]-all_resi[[#This Row],[COD Fee]]-all_resi[[#This Row],[Total Biaya Setelah Diskon]]</f>
        <v>120025</v>
      </c>
      <c r="AU592" s="2">
        <f>IF(all_resi[[#This Row],[Waktu Terima]]="","",_xlfn.DAYS(all_resi[[#This Row],[Waktu Terima]],all_resi[[#This Row],[Tanggal Pengiriman]]))</f>
        <v>5</v>
      </c>
    </row>
    <row r="593" spans="1:47" x14ac:dyDescent="0.25">
      <c r="A593" s="2" t="s">
        <v>6974</v>
      </c>
      <c r="B593" s="1">
        <v>46179</v>
      </c>
      <c r="C593" s="2" t="s">
        <v>42</v>
      </c>
      <c r="D593" s="2" t="s">
        <v>43</v>
      </c>
      <c r="E593" s="2" t="s">
        <v>44</v>
      </c>
      <c r="F593" s="2" t="s">
        <v>45</v>
      </c>
      <c r="G593" s="2" t="s">
        <v>46</v>
      </c>
      <c r="H593" s="2" t="s">
        <v>80</v>
      </c>
      <c r="I593" s="2" t="s">
        <v>3696</v>
      </c>
      <c r="J593" s="2" t="s">
        <v>12717</v>
      </c>
      <c r="K593" s="2" t="s">
        <v>183</v>
      </c>
      <c r="L593" s="2" t="s">
        <v>1198</v>
      </c>
      <c r="M593" s="2" t="s">
        <v>3267</v>
      </c>
      <c r="N593" s="2" t="s">
        <v>3697</v>
      </c>
      <c r="O593">
        <v>1</v>
      </c>
      <c r="P593" s="2" t="s">
        <v>53</v>
      </c>
      <c r="Q593">
        <v>100</v>
      </c>
      <c r="R593">
        <v>0</v>
      </c>
      <c r="S593" s="2" t="s">
        <v>54</v>
      </c>
      <c r="T593" s="2" t="s">
        <v>55</v>
      </c>
      <c r="U593" s="2" t="s">
        <v>1009</v>
      </c>
      <c r="V593" s="2"/>
      <c r="W593">
        <v>91000</v>
      </c>
      <c r="X593">
        <v>0</v>
      </c>
      <c r="Y593">
        <v>0</v>
      </c>
      <c r="Z593">
        <v>91000</v>
      </c>
      <c r="AB593" s="2" t="s">
        <v>57</v>
      </c>
      <c r="AC593">
        <v>36400</v>
      </c>
      <c r="AD593">
        <v>54600</v>
      </c>
      <c r="AE593">
        <v>231000</v>
      </c>
      <c r="AF593">
        <v>3465</v>
      </c>
      <c r="AG593" s="2" t="s">
        <v>3696</v>
      </c>
      <c r="AH593" s="2"/>
      <c r="AI593" s="1">
        <v>46184</v>
      </c>
      <c r="AJ593" s="2" t="s">
        <v>87</v>
      </c>
      <c r="AK593" s="2" t="s">
        <v>58</v>
      </c>
      <c r="AM593" s="2" t="s">
        <v>59</v>
      </c>
      <c r="AP593" s="2" t="s">
        <v>60</v>
      </c>
      <c r="AQ593" s="2" t="s">
        <v>41</v>
      </c>
      <c r="AR593">
        <v>140000</v>
      </c>
      <c r="AS593" s="2" t="str">
        <f>_xlfn.IFNA(IF(VLOOKUP(all_resi[[#This Row],[No. Waybill]],settle_reconcile[No. Waybill],1,0)="","Recon","Recon"),"-")</f>
        <v>Recon</v>
      </c>
      <c r="AT593" s="2">
        <f>all_resi[[#This Row],[Nilai COD]]-all_resi[[#This Row],[COD Fee]]-all_resi[[#This Row],[Total Biaya Setelah Diskon]]</f>
        <v>172935</v>
      </c>
      <c r="AU593" s="2">
        <f>IF(all_resi[[#This Row],[Waktu Terima]]="","",_xlfn.DAYS(all_resi[[#This Row],[Waktu Terima]],all_resi[[#This Row],[Tanggal Pengiriman]]))</f>
        <v>5</v>
      </c>
    </row>
    <row r="594" spans="1:47" x14ac:dyDescent="0.25">
      <c r="A594" s="2" t="s">
        <v>6831</v>
      </c>
      <c r="B594" s="1">
        <v>46179</v>
      </c>
      <c r="C594" s="2" t="s">
        <v>42</v>
      </c>
      <c r="D594" s="2" t="s">
        <v>43</v>
      </c>
      <c r="E594" s="2" t="s">
        <v>44</v>
      </c>
      <c r="F594" s="2" t="s">
        <v>45</v>
      </c>
      <c r="G594" s="2" t="s">
        <v>46</v>
      </c>
      <c r="H594" s="2" t="s">
        <v>47</v>
      </c>
      <c r="I594" s="2" t="s">
        <v>3302</v>
      </c>
      <c r="J594" s="2" t="s">
        <v>12698</v>
      </c>
      <c r="K594" s="2" t="s">
        <v>156</v>
      </c>
      <c r="L594" s="2" t="s">
        <v>509</v>
      </c>
      <c r="M594" s="2" t="s">
        <v>3303</v>
      </c>
      <c r="N594" s="2" t="s">
        <v>3304</v>
      </c>
      <c r="O594">
        <v>1</v>
      </c>
      <c r="P594" s="2" t="s">
        <v>53</v>
      </c>
      <c r="Q594">
        <v>100</v>
      </c>
      <c r="R594">
        <v>0</v>
      </c>
      <c r="S594" s="2" t="s">
        <v>54</v>
      </c>
      <c r="T594" s="2" t="s">
        <v>55</v>
      </c>
      <c r="U594" s="2" t="s">
        <v>225</v>
      </c>
      <c r="V594" s="2"/>
      <c r="W594">
        <v>80000</v>
      </c>
      <c r="X594">
        <v>0</v>
      </c>
      <c r="Y594">
        <v>0</v>
      </c>
      <c r="Z594">
        <v>80000</v>
      </c>
      <c r="AB594" s="2" t="s">
        <v>57</v>
      </c>
      <c r="AC594">
        <v>32000</v>
      </c>
      <c r="AD594">
        <v>48000</v>
      </c>
      <c r="AE594">
        <v>207000</v>
      </c>
      <c r="AF594">
        <v>3105</v>
      </c>
      <c r="AG594" s="2" t="s">
        <v>517</v>
      </c>
      <c r="AH594" s="2" t="s">
        <v>149</v>
      </c>
      <c r="AI594" s="1">
        <v>46191</v>
      </c>
      <c r="AJ594" s="2"/>
      <c r="AK594" s="2" t="s">
        <v>67</v>
      </c>
      <c r="AM594" s="2" t="s">
        <v>59</v>
      </c>
      <c r="AP594" s="2" t="s">
        <v>60</v>
      </c>
      <c r="AQ594" s="2" t="s">
        <v>41</v>
      </c>
      <c r="AR594">
        <v>127000</v>
      </c>
      <c r="AS594" s="2" t="str">
        <f>_xlfn.IFNA(IF(VLOOKUP(all_resi[[#This Row],[No. Waybill]],settle_reconcile[No. Waybill],1,0)="","Recon","Recon"),"-")</f>
        <v>-</v>
      </c>
      <c r="AT594" s="2">
        <f>all_resi[[#This Row],[Nilai COD]]-all_resi[[#This Row],[COD Fee]]-all_resi[[#This Row],[Total Biaya Setelah Diskon]]</f>
        <v>155895</v>
      </c>
      <c r="AU594" s="2">
        <f>IF(all_resi[[#This Row],[Waktu Terima]]="","",_xlfn.DAYS(all_resi[[#This Row],[Waktu Terima]],all_resi[[#This Row],[Tanggal Pengiriman]]))</f>
        <v>12</v>
      </c>
    </row>
    <row r="595" spans="1:47" x14ac:dyDescent="0.25">
      <c r="A595" s="2" t="s">
        <v>5991</v>
      </c>
      <c r="B595" s="1">
        <v>46180</v>
      </c>
      <c r="C595" s="2" t="s">
        <v>42</v>
      </c>
      <c r="D595" s="2" t="s">
        <v>43</v>
      </c>
      <c r="E595" s="2" t="s">
        <v>44</v>
      </c>
      <c r="F595" s="2" t="s">
        <v>45</v>
      </c>
      <c r="G595" s="2" t="s">
        <v>46</v>
      </c>
      <c r="H595" s="2" t="s">
        <v>47</v>
      </c>
      <c r="I595" s="2" t="s">
        <v>632</v>
      </c>
      <c r="J595" s="2" t="s">
        <v>12755</v>
      </c>
      <c r="K595" s="2" t="s">
        <v>121</v>
      </c>
      <c r="L595" s="2" t="s">
        <v>122</v>
      </c>
      <c r="M595" s="2" t="s">
        <v>633</v>
      </c>
      <c r="N595" s="2" t="s">
        <v>634</v>
      </c>
      <c r="O595">
        <v>1</v>
      </c>
      <c r="P595" s="2" t="s">
        <v>53</v>
      </c>
      <c r="Q595">
        <v>100</v>
      </c>
      <c r="R595">
        <v>0</v>
      </c>
      <c r="S595" s="2" t="s">
        <v>54</v>
      </c>
      <c r="T595" s="2" t="s">
        <v>55</v>
      </c>
      <c r="U595" s="2" t="s">
        <v>79</v>
      </c>
      <c r="V595" s="2"/>
      <c r="W595">
        <v>85000</v>
      </c>
      <c r="X595">
        <v>0</v>
      </c>
      <c r="Y595">
        <v>0</v>
      </c>
      <c r="Z595">
        <v>85000</v>
      </c>
      <c r="AB595" s="2" t="s">
        <v>57</v>
      </c>
      <c r="AC595">
        <v>34000</v>
      </c>
      <c r="AD595">
        <v>51000</v>
      </c>
      <c r="AE595">
        <v>207500</v>
      </c>
      <c r="AF595">
        <v>3112.5</v>
      </c>
      <c r="AG595" s="2" t="s">
        <v>517</v>
      </c>
      <c r="AH595" s="2" t="s">
        <v>149</v>
      </c>
      <c r="AI595" s="1">
        <v>46199</v>
      </c>
      <c r="AJ595" s="2"/>
      <c r="AK595" s="2" t="s">
        <v>67</v>
      </c>
      <c r="AM595" s="2" t="s">
        <v>59</v>
      </c>
      <c r="AP595" s="2" t="s">
        <v>60</v>
      </c>
      <c r="AQ595" s="2" t="s">
        <v>41</v>
      </c>
      <c r="AR595">
        <v>122500</v>
      </c>
      <c r="AS595" s="2" t="str">
        <f>_xlfn.IFNA(IF(VLOOKUP(all_resi[[#This Row],[No. Waybill]],settle_reconcile[No. Waybill],1,0)="","Recon","Recon"),"-")</f>
        <v>-</v>
      </c>
      <c r="AT595" s="2">
        <f>all_resi[[#This Row],[Nilai COD]]-all_resi[[#This Row],[COD Fee]]-all_resi[[#This Row],[Total Biaya Setelah Diskon]]</f>
        <v>153387.5</v>
      </c>
      <c r="AU595" s="2">
        <f>IF(all_resi[[#This Row],[Waktu Terima]]="","",_xlfn.DAYS(all_resi[[#This Row],[Waktu Terima]],all_resi[[#This Row],[Tanggal Pengiriman]]))</f>
        <v>19</v>
      </c>
    </row>
    <row r="596" spans="1:47" x14ac:dyDescent="0.25">
      <c r="A596" s="2" t="s">
        <v>5957</v>
      </c>
      <c r="B596" s="1">
        <v>46182</v>
      </c>
      <c r="C596" s="2" t="s">
        <v>42</v>
      </c>
      <c r="D596" s="2" t="s">
        <v>43</v>
      </c>
      <c r="E596" s="2" t="s">
        <v>44</v>
      </c>
      <c r="F596" s="2" t="s">
        <v>45</v>
      </c>
      <c r="G596" s="2" t="s">
        <v>46</v>
      </c>
      <c r="H596" s="2" t="s">
        <v>80</v>
      </c>
      <c r="I596" s="2" t="s">
        <v>483</v>
      </c>
      <c r="J596" s="2" t="s">
        <v>12855</v>
      </c>
      <c r="K596" s="2" t="s">
        <v>126</v>
      </c>
      <c r="L596" s="2" t="s">
        <v>450</v>
      </c>
      <c r="M596" s="2" t="s">
        <v>484</v>
      </c>
      <c r="N596" s="2" t="s">
        <v>485</v>
      </c>
      <c r="O596">
        <v>1</v>
      </c>
      <c r="P596" s="2" t="s">
        <v>53</v>
      </c>
      <c r="Q596">
        <v>100</v>
      </c>
      <c r="R596">
        <v>0</v>
      </c>
      <c r="S596" s="2" t="s">
        <v>54</v>
      </c>
      <c r="T596" s="2" t="s">
        <v>55</v>
      </c>
      <c r="U596" s="2" t="s">
        <v>86</v>
      </c>
      <c r="V596" s="2"/>
      <c r="W596">
        <v>74000</v>
      </c>
      <c r="X596">
        <v>0</v>
      </c>
      <c r="Y596">
        <v>0</v>
      </c>
      <c r="Z596">
        <v>74000</v>
      </c>
      <c r="AB596" s="2" t="s">
        <v>57</v>
      </c>
      <c r="AC596">
        <v>29600</v>
      </c>
      <c r="AD596">
        <v>44400</v>
      </c>
      <c r="AE596">
        <v>136000</v>
      </c>
      <c r="AF596">
        <v>2040</v>
      </c>
      <c r="AG596" s="2" t="s">
        <v>148</v>
      </c>
      <c r="AH596" s="2" t="s">
        <v>149</v>
      </c>
      <c r="AI596" s="1">
        <v>46201</v>
      </c>
      <c r="AJ596" s="2" t="s">
        <v>87</v>
      </c>
      <c r="AK596" s="2" t="s">
        <v>67</v>
      </c>
      <c r="AM596" s="2" t="s">
        <v>59</v>
      </c>
      <c r="AP596" s="2" t="s">
        <v>60</v>
      </c>
      <c r="AQ596" s="2" t="s">
        <v>41</v>
      </c>
      <c r="AR596">
        <v>62000</v>
      </c>
      <c r="AS596" s="2" t="str">
        <f>_xlfn.IFNA(IF(VLOOKUP(all_resi[[#This Row],[No. Waybill]],settle_reconcile[No. Waybill],1,0)="","Recon","Recon"),"-")</f>
        <v>-</v>
      </c>
      <c r="AT596" s="2">
        <f>all_resi[[#This Row],[Nilai COD]]-all_resi[[#This Row],[COD Fee]]-all_resi[[#This Row],[Total Biaya Setelah Diskon]]</f>
        <v>89560</v>
      </c>
      <c r="AU596" s="2">
        <f>IF(all_resi[[#This Row],[Waktu Terima]]="","",_xlfn.DAYS(all_resi[[#This Row],[Waktu Terima]],all_resi[[#This Row],[Tanggal Pengiriman]]))</f>
        <v>19</v>
      </c>
    </row>
    <row r="597" spans="1:47" x14ac:dyDescent="0.25">
      <c r="A597" s="2" t="s">
        <v>6955</v>
      </c>
      <c r="B597" s="1">
        <v>46182</v>
      </c>
      <c r="C597" s="2" t="s">
        <v>42</v>
      </c>
      <c r="D597" s="2" t="s">
        <v>43</v>
      </c>
      <c r="E597" s="2" t="s">
        <v>44</v>
      </c>
      <c r="F597" s="2" t="s">
        <v>45</v>
      </c>
      <c r="G597" s="2" t="s">
        <v>46</v>
      </c>
      <c r="H597" s="2" t="s">
        <v>47</v>
      </c>
      <c r="I597" s="2" t="s">
        <v>3647</v>
      </c>
      <c r="J597" s="2" t="s">
        <v>12933</v>
      </c>
      <c r="K597" s="2" t="s">
        <v>203</v>
      </c>
      <c r="L597" s="2" t="s">
        <v>2826</v>
      </c>
      <c r="M597" s="2" t="s">
        <v>2827</v>
      </c>
      <c r="N597" s="2" t="s">
        <v>3648</v>
      </c>
      <c r="O597">
        <v>1</v>
      </c>
      <c r="P597" s="2" t="s">
        <v>53</v>
      </c>
      <c r="Q597">
        <v>100</v>
      </c>
      <c r="R597">
        <v>0</v>
      </c>
      <c r="S597" s="2" t="s">
        <v>54</v>
      </c>
      <c r="T597" s="2" t="s">
        <v>55</v>
      </c>
      <c r="U597" s="2" t="s">
        <v>427</v>
      </c>
      <c r="V597" s="2"/>
      <c r="W597">
        <v>14000</v>
      </c>
      <c r="X597">
        <v>0</v>
      </c>
      <c r="Y597">
        <v>0</v>
      </c>
      <c r="Z597">
        <v>14000</v>
      </c>
      <c r="AB597" s="2" t="s">
        <v>57</v>
      </c>
      <c r="AC597">
        <v>8000</v>
      </c>
      <c r="AD597">
        <v>6000</v>
      </c>
      <c r="AE597">
        <v>128000</v>
      </c>
      <c r="AF597">
        <v>1920</v>
      </c>
      <c r="AG597" s="2" t="s">
        <v>3647</v>
      </c>
      <c r="AH597" s="2"/>
      <c r="AI597" s="1">
        <v>46183</v>
      </c>
      <c r="AJ597" s="2"/>
      <c r="AK597" s="2" t="s">
        <v>58</v>
      </c>
      <c r="AM597" s="2" t="s">
        <v>59</v>
      </c>
      <c r="AP597" s="2" t="s">
        <v>60</v>
      </c>
      <c r="AQ597" s="2" t="s">
        <v>41</v>
      </c>
      <c r="AR597">
        <v>114000</v>
      </c>
      <c r="AS597" s="2" t="str">
        <f>_xlfn.IFNA(IF(VLOOKUP(all_resi[[#This Row],[No. Waybill]],settle_reconcile[No. Waybill],1,0)="","Recon","Recon"),"-")</f>
        <v>Recon</v>
      </c>
      <c r="AT597" s="2">
        <f>all_resi[[#This Row],[Nilai COD]]-all_resi[[#This Row],[COD Fee]]-all_resi[[#This Row],[Total Biaya Setelah Diskon]]</f>
        <v>120080</v>
      </c>
      <c r="AU597" s="2">
        <f>IF(all_resi[[#This Row],[Waktu Terima]]="","",_xlfn.DAYS(all_resi[[#This Row],[Waktu Terima]],all_resi[[#This Row],[Tanggal Pengiriman]]))</f>
        <v>1</v>
      </c>
    </row>
    <row r="598" spans="1:47" x14ac:dyDescent="0.25">
      <c r="A598" s="2" t="s">
        <v>5954</v>
      </c>
      <c r="B598" s="1">
        <v>46182</v>
      </c>
      <c r="C598" s="2" t="s">
        <v>42</v>
      </c>
      <c r="D598" s="2" t="s">
        <v>43</v>
      </c>
      <c r="E598" s="2" t="s">
        <v>44</v>
      </c>
      <c r="F598" s="2" t="s">
        <v>45</v>
      </c>
      <c r="G598" s="2" t="s">
        <v>46</v>
      </c>
      <c r="H598" s="2" t="s">
        <v>47</v>
      </c>
      <c r="I598" s="2" t="s">
        <v>470</v>
      </c>
      <c r="J598" s="2" t="s">
        <v>12867</v>
      </c>
      <c r="K598" s="2" t="s">
        <v>177</v>
      </c>
      <c r="L598" s="2" t="s">
        <v>247</v>
      </c>
      <c r="M598" s="2" t="s">
        <v>471</v>
      </c>
      <c r="N598" s="2" t="s">
        <v>472</v>
      </c>
      <c r="O598">
        <v>1</v>
      </c>
      <c r="P598" s="2" t="s">
        <v>53</v>
      </c>
      <c r="Q598">
        <v>100</v>
      </c>
      <c r="R598">
        <v>0</v>
      </c>
      <c r="S598" s="2" t="s">
        <v>54</v>
      </c>
      <c r="T598" s="2" t="s">
        <v>55</v>
      </c>
      <c r="U598" s="2" t="s">
        <v>110</v>
      </c>
      <c r="V598" s="2"/>
      <c r="W598">
        <v>80000</v>
      </c>
      <c r="X598">
        <v>0</v>
      </c>
      <c r="Y598">
        <v>0</v>
      </c>
      <c r="Z598">
        <v>80000</v>
      </c>
      <c r="AB598" s="2" t="s">
        <v>57</v>
      </c>
      <c r="AC598">
        <v>32000</v>
      </c>
      <c r="AD598">
        <v>48000</v>
      </c>
      <c r="AE598">
        <v>178000</v>
      </c>
      <c r="AF598">
        <v>2670</v>
      </c>
      <c r="AG598" s="2" t="s">
        <v>470</v>
      </c>
      <c r="AH598" s="2"/>
      <c r="AI598" s="1">
        <v>46186</v>
      </c>
      <c r="AJ598" s="2"/>
      <c r="AK598" s="2" t="s">
        <v>58</v>
      </c>
      <c r="AM598" s="2" t="s">
        <v>59</v>
      </c>
      <c r="AP598" s="2" t="s">
        <v>60</v>
      </c>
      <c r="AQ598" s="2" t="s">
        <v>41</v>
      </c>
      <c r="AR598">
        <v>98000</v>
      </c>
      <c r="AS598" s="2" t="str">
        <f>_xlfn.IFNA(IF(VLOOKUP(all_resi[[#This Row],[No. Waybill]],settle_reconcile[No. Waybill],1,0)="","Recon","Recon"),"-")</f>
        <v>Recon</v>
      </c>
      <c r="AT598" s="2">
        <f>all_resi[[#This Row],[Nilai COD]]-all_resi[[#This Row],[COD Fee]]-all_resi[[#This Row],[Total Biaya Setelah Diskon]]</f>
        <v>127330</v>
      </c>
      <c r="AU598" s="2">
        <f>IF(all_resi[[#This Row],[Waktu Terima]]="","",_xlfn.DAYS(all_resi[[#This Row],[Waktu Terima]],all_resi[[#This Row],[Tanggal Pengiriman]]))</f>
        <v>4</v>
      </c>
    </row>
    <row r="599" spans="1:47" x14ac:dyDescent="0.25">
      <c r="A599" s="2" t="s">
        <v>6632</v>
      </c>
      <c r="B599" s="1">
        <v>46182</v>
      </c>
      <c r="C599" s="2" t="s">
        <v>42</v>
      </c>
      <c r="D599" s="2" t="s">
        <v>43</v>
      </c>
      <c r="E599" s="2" t="s">
        <v>44</v>
      </c>
      <c r="F599" s="2" t="s">
        <v>45</v>
      </c>
      <c r="G599" s="2" t="s">
        <v>46</v>
      </c>
      <c r="H599" s="2" t="s">
        <v>80</v>
      </c>
      <c r="I599" s="2" t="s">
        <v>2725</v>
      </c>
      <c r="J599" s="2" t="s">
        <v>12761</v>
      </c>
      <c r="K599" s="2" t="s">
        <v>121</v>
      </c>
      <c r="L599" s="2" t="s">
        <v>650</v>
      </c>
      <c r="M599" s="2" t="s">
        <v>2206</v>
      </c>
      <c r="N599" s="2" t="s">
        <v>2726</v>
      </c>
      <c r="O599">
        <v>1</v>
      </c>
      <c r="P599" s="2" t="s">
        <v>53</v>
      </c>
      <c r="Q599">
        <v>100</v>
      </c>
      <c r="R599">
        <v>0</v>
      </c>
      <c r="S599" s="2" t="s">
        <v>54</v>
      </c>
      <c r="T599" s="2" t="s">
        <v>55</v>
      </c>
      <c r="U599" s="2" t="s">
        <v>154</v>
      </c>
      <c r="V599" s="2"/>
      <c r="W599">
        <v>122000</v>
      </c>
      <c r="X599">
        <v>0</v>
      </c>
      <c r="Y599">
        <v>0</v>
      </c>
      <c r="Z599">
        <v>122000</v>
      </c>
      <c r="AB599" s="2" t="s">
        <v>57</v>
      </c>
      <c r="AC599">
        <v>48800</v>
      </c>
      <c r="AD599">
        <v>73200</v>
      </c>
      <c r="AE599">
        <v>218500</v>
      </c>
      <c r="AF599">
        <v>3277.5</v>
      </c>
      <c r="AG599" s="2" t="s">
        <v>2725</v>
      </c>
      <c r="AH599" s="2"/>
      <c r="AI599" s="1">
        <v>46189</v>
      </c>
      <c r="AJ599" s="2" t="s">
        <v>87</v>
      </c>
      <c r="AK599" s="2" t="s">
        <v>58</v>
      </c>
      <c r="AM599" s="2" t="s">
        <v>59</v>
      </c>
      <c r="AP599" s="2" t="s">
        <v>60</v>
      </c>
      <c r="AQ599" s="2" t="s">
        <v>41</v>
      </c>
      <c r="AR599">
        <v>96500</v>
      </c>
      <c r="AS599" s="2" t="str">
        <f>_xlfn.IFNA(IF(VLOOKUP(all_resi[[#This Row],[No. Waybill]],settle_reconcile[No. Waybill],1,0)="","Recon","Recon"),"-")</f>
        <v>Recon</v>
      </c>
      <c r="AT599" s="2">
        <f>all_resi[[#This Row],[Nilai COD]]-all_resi[[#This Row],[COD Fee]]-all_resi[[#This Row],[Total Biaya Setelah Diskon]]</f>
        <v>142022.5</v>
      </c>
      <c r="AU599" s="2">
        <f>IF(all_resi[[#This Row],[Waktu Terima]]="","",_xlfn.DAYS(all_resi[[#This Row],[Waktu Terima]],all_resi[[#This Row],[Tanggal Pengiriman]]))</f>
        <v>7</v>
      </c>
    </row>
    <row r="600" spans="1:47" x14ac:dyDescent="0.25">
      <c r="A600" s="2" t="s">
        <v>6635</v>
      </c>
      <c r="B600" s="1">
        <v>46182</v>
      </c>
      <c r="C600" s="2" t="s">
        <v>42</v>
      </c>
      <c r="D600" s="2" t="s">
        <v>43</v>
      </c>
      <c r="E600" s="2" t="s">
        <v>44</v>
      </c>
      <c r="F600" s="2" t="s">
        <v>45</v>
      </c>
      <c r="G600" s="2" t="s">
        <v>46</v>
      </c>
      <c r="H600" s="2" t="s">
        <v>47</v>
      </c>
      <c r="I600" s="2" t="s">
        <v>2733</v>
      </c>
      <c r="J600" s="2" t="s">
        <v>12810</v>
      </c>
      <c r="K600" s="2" t="s">
        <v>177</v>
      </c>
      <c r="L600" s="2" t="s">
        <v>807</v>
      </c>
      <c r="M600" s="2" t="s">
        <v>1836</v>
      </c>
      <c r="N600" s="2" t="s">
        <v>2734</v>
      </c>
      <c r="O600">
        <v>1</v>
      </c>
      <c r="P600" s="2" t="s">
        <v>53</v>
      </c>
      <c r="Q600">
        <v>100</v>
      </c>
      <c r="R600">
        <v>0</v>
      </c>
      <c r="S600" s="2" t="s">
        <v>54</v>
      </c>
      <c r="T600" s="2" t="s">
        <v>55</v>
      </c>
      <c r="U600" s="2" t="s">
        <v>2735</v>
      </c>
      <c r="V600" s="2"/>
      <c r="W600">
        <v>64000</v>
      </c>
      <c r="X600">
        <v>0</v>
      </c>
      <c r="Y600">
        <v>0</v>
      </c>
      <c r="Z600">
        <v>64000</v>
      </c>
      <c r="AB600" s="2" t="s">
        <v>57</v>
      </c>
      <c r="AC600">
        <v>25600</v>
      </c>
      <c r="AD600">
        <v>38400</v>
      </c>
      <c r="AE600">
        <v>0</v>
      </c>
      <c r="AF600">
        <v>0</v>
      </c>
      <c r="AG600" s="2" t="s">
        <v>2733</v>
      </c>
      <c r="AH600" s="2"/>
      <c r="AI600" s="1">
        <v>46186</v>
      </c>
      <c r="AJ600" s="2"/>
      <c r="AK600" s="2" t="s">
        <v>58</v>
      </c>
      <c r="AM600" s="2" t="s">
        <v>59</v>
      </c>
      <c r="AP600" s="2" t="s">
        <v>60</v>
      </c>
      <c r="AQ600" s="2" t="s">
        <v>98</v>
      </c>
      <c r="AR600">
        <v>-64000</v>
      </c>
      <c r="AS600" s="2" t="str">
        <f>_xlfn.IFNA(IF(VLOOKUP(all_resi[[#This Row],[No. Waybill]],settle_reconcile[No. Waybill],1,0)="","Recon","Recon"),"-")</f>
        <v>-</v>
      </c>
      <c r="AT600" s="2">
        <f>all_resi[[#This Row],[Nilai COD]]-all_resi[[#This Row],[COD Fee]]-all_resi[[#This Row],[Total Biaya Setelah Diskon]]</f>
        <v>-38400</v>
      </c>
      <c r="AU600" s="2">
        <f>IF(all_resi[[#This Row],[Waktu Terima]]="","",_xlfn.DAYS(all_resi[[#This Row],[Waktu Terima]],all_resi[[#This Row],[Tanggal Pengiriman]]))</f>
        <v>4</v>
      </c>
    </row>
    <row r="601" spans="1:47" x14ac:dyDescent="0.25">
      <c r="A601" s="2" t="s">
        <v>6956</v>
      </c>
      <c r="B601" s="1">
        <v>46182</v>
      </c>
      <c r="C601" s="2" t="s">
        <v>42</v>
      </c>
      <c r="D601" s="2" t="s">
        <v>43</v>
      </c>
      <c r="E601" s="2" t="s">
        <v>44</v>
      </c>
      <c r="F601" s="2" t="s">
        <v>45</v>
      </c>
      <c r="G601" s="2" t="s">
        <v>46</v>
      </c>
      <c r="H601" s="2" t="s">
        <v>47</v>
      </c>
      <c r="I601" s="2" t="s">
        <v>3649</v>
      </c>
      <c r="J601" s="2" t="s">
        <v>12932</v>
      </c>
      <c r="K601" s="2" t="s">
        <v>75</v>
      </c>
      <c r="L601" s="2" t="s">
        <v>531</v>
      </c>
      <c r="M601" s="2" t="s">
        <v>1917</v>
      </c>
      <c r="N601" s="2" t="s">
        <v>3650</v>
      </c>
      <c r="O601">
        <v>1</v>
      </c>
      <c r="P601" s="2" t="s">
        <v>53</v>
      </c>
      <c r="Q601">
        <v>100</v>
      </c>
      <c r="R601">
        <v>0</v>
      </c>
      <c r="S601" s="2" t="s">
        <v>54</v>
      </c>
      <c r="T601" s="2" t="s">
        <v>55</v>
      </c>
      <c r="U601" s="2" t="s">
        <v>250</v>
      </c>
      <c r="V601" s="2"/>
      <c r="W601">
        <v>61000</v>
      </c>
      <c r="X601">
        <v>0</v>
      </c>
      <c r="Y601">
        <v>0</v>
      </c>
      <c r="Z601">
        <v>61000</v>
      </c>
      <c r="AB601" s="2" t="s">
        <v>57</v>
      </c>
      <c r="AC601">
        <v>24400</v>
      </c>
      <c r="AD601">
        <v>36600</v>
      </c>
      <c r="AE601">
        <v>115900</v>
      </c>
      <c r="AF601">
        <v>1738.5</v>
      </c>
      <c r="AG601" s="2" t="s">
        <v>3649</v>
      </c>
      <c r="AH601" s="2"/>
      <c r="AI601" s="1">
        <v>46185</v>
      </c>
      <c r="AJ601" s="2"/>
      <c r="AK601" s="2" t="s">
        <v>58</v>
      </c>
      <c r="AM601" s="2" t="s">
        <v>59</v>
      </c>
      <c r="AP601" s="2" t="s">
        <v>60</v>
      </c>
      <c r="AQ601" s="2" t="s">
        <v>41</v>
      </c>
      <c r="AR601">
        <v>54900</v>
      </c>
      <c r="AS601" s="2" t="str">
        <f>_xlfn.IFNA(IF(VLOOKUP(all_resi[[#This Row],[No. Waybill]],settle_reconcile[No. Waybill],1,0)="","Recon","Recon"),"-")</f>
        <v>Recon</v>
      </c>
      <c r="AT601" s="2">
        <f>all_resi[[#This Row],[Nilai COD]]-all_resi[[#This Row],[COD Fee]]-all_resi[[#This Row],[Total Biaya Setelah Diskon]]</f>
        <v>77561.5</v>
      </c>
      <c r="AU601" s="2">
        <f>IF(all_resi[[#This Row],[Waktu Terima]]="","",_xlfn.DAYS(all_resi[[#This Row],[Waktu Terima]],all_resi[[#This Row],[Tanggal Pengiriman]]))</f>
        <v>3</v>
      </c>
    </row>
    <row r="602" spans="1:47" x14ac:dyDescent="0.25">
      <c r="A602" s="2" t="s">
        <v>7020</v>
      </c>
      <c r="B602" s="1">
        <v>46182</v>
      </c>
      <c r="C602" s="2" t="s">
        <v>42</v>
      </c>
      <c r="D602" s="2" t="s">
        <v>43</v>
      </c>
      <c r="E602" s="2" t="s">
        <v>44</v>
      </c>
      <c r="F602" s="2" t="s">
        <v>45</v>
      </c>
      <c r="G602" s="2" t="s">
        <v>46</v>
      </c>
      <c r="H602" s="2" t="s">
        <v>47</v>
      </c>
      <c r="I602" s="2" t="s">
        <v>3823</v>
      </c>
      <c r="J602" s="2" t="s">
        <v>13003</v>
      </c>
      <c r="K602" s="2" t="s">
        <v>156</v>
      </c>
      <c r="L602" s="2" t="s">
        <v>3261</v>
      </c>
      <c r="M602" s="2" t="s">
        <v>3262</v>
      </c>
      <c r="N602" s="2" t="s">
        <v>3824</v>
      </c>
      <c r="O602">
        <v>1</v>
      </c>
      <c r="P602" s="2" t="s">
        <v>53</v>
      </c>
      <c r="Q602">
        <v>100</v>
      </c>
      <c r="R602">
        <v>0</v>
      </c>
      <c r="S602" s="2" t="s">
        <v>54</v>
      </c>
      <c r="T602" s="2" t="s">
        <v>55</v>
      </c>
      <c r="U602" s="2" t="s">
        <v>427</v>
      </c>
      <c r="V602" s="2"/>
      <c r="W602">
        <v>80000</v>
      </c>
      <c r="X602">
        <v>0</v>
      </c>
      <c r="Y602">
        <v>0</v>
      </c>
      <c r="Z602">
        <v>80000</v>
      </c>
      <c r="AB602" s="2" t="s">
        <v>57</v>
      </c>
      <c r="AC602">
        <v>32000</v>
      </c>
      <c r="AD602">
        <v>48000</v>
      </c>
      <c r="AE602">
        <v>195000</v>
      </c>
      <c r="AF602">
        <v>2925</v>
      </c>
      <c r="AG602" s="2"/>
      <c r="AH602" s="2"/>
      <c r="AI602" s="1"/>
      <c r="AJ602" s="2"/>
      <c r="AK602" s="2" t="s">
        <v>67</v>
      </c>
      <c r="AM602" s="2" t="s">
        <v>59</v>
      </c>
      <c r="AP602" s="2" t="s">
        <v>60</v>
      </c>
      <c r="AQ602" s="2" t="s">
        <v>41</v>
      </c>
      <c r="AR602">
        <v>115000</v>
      </c>
      <c r="AS602" s="2" t="str">
        <f>_xlfn.IFNA(IF(VLOOKUP(all_resi[[#This Row],[No. Waybill]],settle_reconcile[No. Waybill],1,0)="","Recon","Recon"),"-")</f>
        <v>-</v>
      </c>
      <c r="AT602" s="2">
        <f>all_resi[[#This Row],[Nilai COD]]-all_resi[[#This Row],[COD Fee]]-all_resi[[#This Row],[Total Biaya Setelah Diskon]]</f>
        <v>144075</v>
      </c>
      <c r="AU602" s="2" t="str">
        <f>IF(all_resi[[#This Row],[Waktu Terima]]="","",_xlfn.DAYS(all_resi[[#This Row],[Waktu Terima]],all_resi[[#This Row],[Tanggal Pengiriman]]))</f>
        <v/>
      </c>
    </row>
    <row r="603" spans="1:47" x14ac:dyDescent="0.25">
      <c r="A603" s="2" t="s">
        <v>6954</v>
      </c>
      <c r="B603" s="1">
        <v>46182</v>
      </c>
      <c r="C603" s="2" t="s">
        <v>42</v>
      </c>
      <c r="D603" s="2" t="s">
        <v>43</v>
      </c>
      <c r="E603" s="2" t="s">
        <v>44</v>
      </c>
      <c r="F603" s="2" t="s">
        <v>45</v>
      </c>
      <c r="G603" s="2" t="s">
        <v>46</v>
      </c>
      <c r="H603" s="2" t="s">
        <v>80</v>
      </c>
      <c r="I603" s="2" t="s">
        <v>3644</v>
      </c>
      <c r="J603" s="2" t="s">
        <v>12930</v>
      </c>
      <c r="K603" s="2" t="s">
        <v>237</v>
      </c>
      <c r="L603" s="2" t="s">
        <v>238</v>
      </c>
      <c r="M603" s="2" t="s">
        <v>3645</v>
      </c>
      <c r="N603" s="2" t="s">
        <v>3646</v>
      </c>
      <c r="O603">
        <v>1</v>
      </c>
      <c r="P603" s="2" t="s">
        <v>53</v>
      </c>
      <c r="Q603">
        <v>100</v>
      </c>
      <c r="R603">
        <v>7500000</v>
      </c>
      <c r="S603" s="2" t="s">
        <v>54</v>
      </c>
      <c r="T603" s="2" t="s">
        <v>55</v>
      </c>
      <c r="U603" s="2" t="s">
        <v>1020</v>
      </c>
      <c r="V603" s="2" t="s">
        <v>2496</v>
      </c>
      <c r="W603">
        <v>37000</v>
      </c>
      <c r="X603">
        <v>0</v>
      </c>
      <c r="Y603">
        <v>0</v>
      </c>
      <c r="Z603">
        <v>37000</v>
      </c>
      <c r="AB603" s="2" t="s">
        <v>57</v>
      </c>
      <c r="AC603">
        <v>14800</v>
      </c>
      <c r="AD603">
        <v>22200</v>
      </c>
      <c r="AE603">
        <v>117000</v>
      </c>
      <c r="AF603">
        <v>1755</v>
      </c>
      <c r="AG603" s="2" t="s">
        <v>3644</v>
      </c>
      <c r="AH603" s="2"/>
      <c r="AI603" s="1">
        <v>46184</v>
      </c>
      <c r="AJ603" s="2" t="s">
        <v>87</v>
      </c>
      <c r="AK603" s="2" t="s">
        <v>58</v>
      </c>
      <c r="AM603" s="2" t="s">
        <v>59</v>
      </c>
      <c r="AP603" s="2" t="s">
        <v>60</v>
      </c>
      <c r="AQ603" s="2" t="s">
        <v>41</v>
      </c>
      <c r="AR603">
        <v>80000</v>
      </c>
      <c r="AS603" s="2" t="str">
        <f>_xlfn.IFNA(IF(VLOOKUP(all_resi[[#This Row],[No. Waybill]],settle_reconcile[No. Waybill],1,0)="","Recon","Recon"),"-")</f>
        <v>Recon</v>
      </c>
      <c r="AT603" s="2">
        <f>all_resi[[#This Row],[Nilai COD]]-all_resi[[#This Row],[COD Fee]]-all_resi[[#This Row],[Total Biaya Setelah Diskon]]</f>
        <v>93045</v>
      </c>
      <c r="AU603" s="2">
        <f>IF(all_resi[[#This Row],[Waktu Terima]]="","",_xlfn.DAYS(all_resi[[#This Row],[Waktu Terima]],all_resi[[#This Row],[Tanggal Pengiriman]]))</f>
        <v>2</v>
      </c>
    </row>
    <row r="604" spans="1:47" x14ac:dyDescent="0.25">
      <c r="A604" s="2" t="s">
        <v>7017</v>
      </c>
      <c r="B604" s="1">
        <v>46182</v>
      </c>
      <c r="C604" s="2" t="s">
        <v>42</v>
      </c>
      <c r="D604" s="2" t="s">
        <v>43</v>
      </c>
      <c r="E604" s="2" t="s">
        <v>44</v>
      </c>
      <c r="F604" s="2" t="s">
        <v>45</v>
      </c>
      <c r="G604" s="2" t="s">
        <v>46</v>
      </c>
      <c r="H604" s="2" t="s">
        <v>47</v>
      </c>
      <c r="I604" s="2" t="s">
        <v>3814</v>
      </c>
      <c r="J604" s="2" t="s">
        <v>12992</v>
      </c>
      <c r="K604" s="2" t="s">
        <v>156</v>
      </c>
      <c r="L604" s="2" t="s">
        <v>282</v>
      </c>
      <c r="M604" s="2" t="s">
        <v>3815</v>
      </c>
      <c r="N604" s="2" t="s">
        <v>3816</v>
      </c>
      <c r="O604">
        <v>1</v>
      </c>
      <c r="P604" s="2" t="s">
        <v>53</v>
      </c>
      <c r="Q604">
        <v>100</v>
      </c>
      <c r="R604">
        <v>0</v>
      </c>
      <c r="S604" s="2" t="s">
        <v>54</v>
      </c>
      <c r="T604" s="2" t="s">
        <v>55</v>
      </c>
      <c r="U604" s="2" t="s">
        <v>110</v>
      </c>
      <c r="V604" s="2"/>
      <c r="W604">
        <v>85000</v>
      </c>
      <c r="X604">
        <v>0</v>
      </c>
      <c r="Y604">
        <v>0</v>
      </c>
      <c r="Z604">
        <v>85000</v>
      </c>
      <c r="AB604" s="2" t="s">
        <v>57</v>
      </c>
      <c r="AC604">
        <v>34000</v>
      </c>
      <c r="AD604">
        <v>51000</v>
      </c>
      <c r="AE604">
        <v>183000</v>
      </c>
      <c r="AF604">
        <v>2745</v>
      </c>
      <c r="AG604" s="2" t="s">
        <v>3814</v>
      </c>
      <c r="AH604" s="2"/>
      <c r="AI604" s="1">
        <v>46194</v>
      </c>
      <c r="AJ604" s="2"/>
      <c r="AK604" s="2" t="s">
        <v>58</v>
      </c>
      <c r="AM604" s="2" t="s">
        <v>59</v>
      </c>
      <c r="AP604" s="2" t="s">
        <v>60</v>
      </c>
      <c r="AQ604" s="2" t="s">
        <v>41</v>
      </c>
      <c r="AR604">
        <v>98000</v>
      </c>
      <c r="AS604" s="2" t="str">
        <f>_xlfn.IFNA(IF(VLOOKUP(all_resi[[#This Row],[No. Waybill]],settle_reconcile[No. Waybill],1,0)="","Recon","Recon"),"-")</f>
        <v>Recon</v>
      </c>
      <c r="AT604" s="2">
        <f>all_resi[[#This Row],[Nilai COD]]-all_resi[[#This Row],[COD Fee]]-all_resi[[#This Row],[Total Biaya Setelah Diskon]]</f>
        <v>129255</v>
      </c>
      <c r="AU604" s="2">
        <f>IF(all_resi[[#This Row],[Waktu Terima]]="","",_xlfn.DAYS(all_resi[[#This Row],[Waktu Terima]],all_resi[[#This Row],[Tanggal Pengiriman]]))</f>
        <v>12</v>
      </c>
    </row>
    <row r="605" spans="1:47" x14ac:dyDescent="0.25">
      <c r="A605" s="2" t="s">
        <v>6615</v>
      </c>
      <c r="B605" s="1">
        <v>46182</v>
      </c>
      <c r="C605" s="2" t="s">
        <v>42</v>
      </c>
      <c r="D605" s="2" t="s">
        <v>43</v>
      </c>
      <c r="E605" s="2" t="s">
        <v>44</v>
      </c>
      <c r="F605" s="2" t="s">
        <v>45</v>
      </c>
      <c r="G605" s="2" t="s">
        <v>46</v>
      </c>
      <c r="H605" s="2" t="s">
        <v>47</v>
      </c>
      <c r="I605" s="2" t="s">
        <v>2675</v>
      </c>
      <c r="J605" s="2" t="s">
        <v>12841</v>
      </c>
      <c r="K605" s="2" t="s">
        <v>156</v>
      </c>
      <c r="L605" s="2" t="s">
        <v>2211</v>
      </c>
      <c r="M605" s="2" t="s">
        <v>2676</v>
      </c>
      <c r="N605" s="2" t="s">
        <v>2677</v>
      </c>
      <c r="O605">
        <v>1</v>
      </c>
      <c r="P605" s="2" t="s">
        <v>53</v>
      </c>
      <c r="Q605">
        <v>100</v>
      </c>
      <c r="R605">
        <v>0</v>
      </c>
      <c r="S605" s="2" t="s">
        <v>54</v>
      </c>
      <c r="T605" s="2" t="s">
        <v>55</v>
      </c>
      <c r="U605" s="2" t="s">
        <v>110</v>
      </c>
      <c r="V605" s="2"/>
      <c r="W605">
        <v>80000</v>
      </c>
      <c r="X605">
        <v>0</v>
      </c>
      <c r="Y605">
        <v>0</v>
      </c>
      <c r="Z605">
        <v>80000</v>
      </c>
      <c r="AB605" s="2" t="s">
        <v>57</v>
      </c>
      <c r="AC605">
        <v>32000</v>
      </c>
      <c r="AD605">
        <v>48000</v>
      </c>
      <c r="AE605">
        <v>163000</v>
      </c>
      <c r="AF605">
        <v>2445</v>
      </c>
      <c r="AG605" s="2" t="s">
        <v>353</v>
      </c>
      <c r="AH605" s="2" t="s">
        <v>149</v>
      </c>
      <c r="AI605" s="1">
        <v>46207</v>
      </c>
      <c r="AJ605" s="2"/>
      <c r="AK605" s="2" t="s">
        <v>67</v>
      </c>
      <c r="AM605" s="2" t="s">
        <v>59</v>
      </c>
      <c r="AP605" s="2" t="s">
        <v>60</v>
      </c>
      <c r="AQ605" s="2" t="s">
        <v>41</v>
      </c>
      <c r="AR605">
        <v>83000</v>
      </c>
      <c r="AS605" s="2" t="str">
        <f>_xlfn.IFNA(IF(VLOOKUP(all_resi[[#This Row],[No. Waybill]],settle_reconcile[No. Waybill],1,0)="","Recon","Recon"),"-")</f>
        <v>-</v>
      </c>
      <c r="AT605" s="2">
        <f>all_resi[[#This Row],[Nilai COD]]-all_resi[[#This Row],[COD Fee]]-all_resi[[#This Row],[Total Biaya Setelah Diskon]]</f>
        <v>112555</v>
      </c>
      <c r="AU605" s="2">
        <f>IF(all_resi[[#This Row],[Waktu Terima]]="","",_xlfn.DAYS(all_resi[[#This Row],[Waktu Terima]],all_resi[[#This Row],[Tanggal Pengiriman]]))</f>
        <v>25</v>
      </c>
    </row>
    <row r="606" spans="1:47" x14ac:dyDescent="0.25">
      <c r="A606" s="2" t="s">
        <v>6910</v>
      </c>
      <c r="B606" s="1">
        <v>46182</v>
      </c>
      <c r="C606" s="2" t="s">
        <v>42</v>
      </c>
      <c r="D606" s="2" t="s">
        <v>43</v>
      </c>
      <c r="E606" s="2" t="s">
        <v>44</v>
      </c>
      <c r="F606" s="2" t="s">
        <v>45</v>
      </c>
      <c r="G606" s="2" t="s">
        <v>46</v>
      </c>
      <c r="H606" s="2" t="s">
        <v>47</v>
      </c>
      <c r="I606" s="2" t="s">
        <v>3521</v>
      </c>
      <c r="J606" s="2" t="s">
        <v>12889</v>
      </c>
      <c r="K606" s="2" t="s">
        <v>82</v>
      </c>
      <c r="L606" s="2" t="s">
        <v>552</v>
      </c>
      <c r="M606" s="2" t="s">
        <v>553</v>
      </c>
      <c r="N606" s="2" t="s">
        <v>3522</v>
      </c>
      <c r="O606">
        <v>1</v>
      </c>
      <c r="P606" s="2" t="s">
        <v>53</v>
      </c>
      <c r="Q606">
        <v>100</v>
      </c>
      <c r="R606">
        <v>0</v>
      </c>
      <c r="S606" s="2" t="s">
        <v>54</v>
      </c>
      <c r="T606" s="2" t="s">
        <v>55</v>
      </c>
      <c r="U606" s="2" t="s">
        <v>230</v>
      </c>
      <c r="V606" s="2"/>
      <c r="W606">
        <v>85000</v>
      </c>
      <c r="X606">
        <v>0</v>
      </c>
      <c r="Y606">
        <v>0</v>
      </c>
      <c r="Z606">
        <v>85000</v>
      </c>
      <c r="AB606" s="2" t="s">
        <v>57</v>
      </c>
      <c r="AC606">
        <v>34000</v>
      </c>
      <c r="AD606">
        <v>51000</v>
      </c>
      <c r="AE606">
        <v>205000</v>
      </c>
      <c r="AF606">
        <v>3075</v>
      </c>
      <c r="AG606" s="2" t="s">
        <v>3521</v>
      </c>
      <c r="AH606" s="2"/>
      <c r="AI606" s="1">
        <v>46188</v>
      </c>
      <c r="AJ606" s="2"/>
      <c r="AK606" s="2" t="s">
        <v>58</v>
      </c>
      <c r="AM606" s="2" t="s">
        <v>59</v>
      </c>
      <c r="AP606" s="2" t="s">
        <v>60</v>
      </c>
      <c r="AQ606" s="2" t="s">
        <v>41</v>
      </c>
      <c r="AR606">
        <v>120000</v>
      </c>
      <c r="AS606" s="2" t="str">
        <f>_xlfn.IFNA(IF(VLOOKUP(all_resi[[#This Row],[No. Waybill]],settle_reconcile[No. Waybill],1,0)="","Recon","Recon"),"-")</f>
        <v>Recon</v>
      </c>
      <c r="AT606" s="2">
        <f>all_resi[[#This Row],[Nilai COD]]-all_resi[[#This Row],[COD Fee]]-all_resi[[#This Row],[Total Biaya Setelah Diskon]]</f>
        <v>150925</v>
      </c>
      <c r="AU606" s="2">
        <f>IF(all_resi[[#This Row],[Waktu Terima]]="","",_xlfn.DAYS(all_resi[[#This Row],[Waktu Terima]],all_resi[[#This Row],[Tanggal Pengiriman]]))</f>
        <v>6</v>
      </c>
    </row>
    <row r="607" spans="1:47" x14ac:dyDescent="0.25">
      <c r="A607" s="2" t="s">
        <v>6603</v>
      </c>
      <c r="B607" s="1">
        <v>46182</v>
      </c>
      <c r="C607" s="2" t="s">
        <v>42</v>
      </c>
      <c r="D607" s="2" t="s">
        <v>43</v>
      </c>
      <c r="E607" s="2" t="s">
        <v>44</v>
      </c>
      <c r="F607" s="2" t="s">
        <v>45</v>
      </c>
      <c r="G607" s="2" t="s">
        <v>46</v>
      </c>
      <c r="H607" s="2" t="s">
        <v>80</v>
      </c>
      <c r="I607" s="2" t="s">
        <v>2642</v>
      </c>
      <c r="J607" s="2" t="s">
        <v>12845</v>
      </c>
      <c r="K607" s="2" t="s">
        <v>177</v>
      </c>
      <c r="L607" s="2" t="s">
        <v>247</v>
      </c>
      <c r="M607" s="2" t="s">
        <v>471</v>
      </c>
      <c r="N607" s="2" t="s">
        <v>2643</v>
      </c>
      <c r="O607">
        <v>1</v>
      </c>
      <c r="P607" s="2" t="s">
        <v>53</v>
      </c>
      <c r="Q607">
        <v>100</v>
      </c>
      <c r="R607">
        <v>0</v>
      </c>
      <c r="S607" s="2" t="s">
        <v>54</v>
      </c>
      <c r="T607" s="2" t="s">
        <v>55</v>
      </c>
      <c r="U607" s="2" t="s">
        <v>1368</v>
      </c>
      <c r="V607" s="2"/>
      <c r="W607">
        <v>80000</v>
      </c>
      <c r="X607">
        <v>0</v>
      </c>
      <c r="Y607">
        <v>0</v>
      </c>
      <c r="Z607">
        <v>80000</v>
      </c>
      <c r="AB607" s="2" t="s">
        <v>57</v>
      </c>
      <c r="AC607">
        <v>32000</v>
      </c>
      <c r="AD607">
        <v>48000</v>
      </c>
      <c r="AE607">
        <v>0</v>
      </c>
      <c r="AF607">
        <v>0</v>
      </c>
      <c r="AG607" s="2" t="s">
        <v>2642</v>
      </c>
      <c r="AH607" s="2"/>
      <c r="AI607" s="1">
        <v>46186</v>
      </c>
      <c r="AJ607" s="2" t="s">
        <v>87</v>
      </c>
      <c r="AK607" s="2" t="s">
        <v>58</v>
      </c>
      <c r="AM607" s="2" t="s">
        <v>59</v>
      </c>
      <c r="AP607" s="2" t="s">
        <v>60</v>
      </c>
      <c r="AQ607" s="2" t="s">
        <v>98</v>
      </c>
      <c r="AR607">
        <v>-80000</v>
      </c>
      <c r="AS607" s="2" t="str">
        <f>_xlfn.IFNA(IF(VLOOKUP(all_resi[[#This Row],[No. Waybill]],settle_reconcile[No. Waybill],1,0)="","Recon","Recon"),"-")</f>
        <v>-</v>
      </c>
      <c r="AT607" s="2">
        <f>all_resi[[#This Row],[Nilai COD]]-all_resi[[#This Row],[COD Fee]]-all_resi[[#This Row],[Total Biaya Setelah Diskon]]</f>
        <v>-48000</v>
      </c>
      <c r="AU607" s="2">
        <f>IF(all_resi[[#This Row],[Waktu Terima]]="","",_xlfn.DAYS(all_resi[[#This Row],[Waktu Terima]],all_resi[[#This Row],[Tanggal Pengiriman]]))</f>
        <v>4</v>
      </c>
    </row>
    <row r="608" spans="1:47" x14ac:dyDescent="0.25">
      <c r="A608" s="2" t="s">
        <v>7135</v>
      </c>
      <c r="B608" s="1">
        <v>46182</v>
      </c>
      <c r="C608" s="2" t="s">
        <v>42</v>
      </c>
      <c r="D608" s="2" t="s">
        <v>43</v>
      </c>
      <c r="E608" s="2" t="s">
        <v>44</v>
      </c>
      <c r="F608" s="2" t="s">
        <v>45</v>
      </c>
      <c r="G608" s="2" t="s">
        <v>46</v>
      </c>
      <c r="H608" s="2" t="s">
        <v>80</v>
      </c>
      <c r="I608" s="2" t="s">
        <v>4129</v>
      </c>
      <c r="J608" s="2" t="s">
        <v>12820</v>
      </c>
      <c r="K608" s="2" t="s">
        <v>75</v>
      </c>
      <c r="L608" s="2" t="s">
        <v>4130</v>
      </c>
      <c r="M608" s="2" t="s">
        <v>4131</v>
      </c>
      <c r="N608" s="2" t="s">
        <v>4132</v>
      </c>
      <c r="O608">
        <v>1</v>
      </c>
      <c r="P608" s="2" t="s">
        <v>53</v>
      </c>
      <c r="Q608">
        <v>100</v>
      </c>
      <c r="R608">
        <v>0</v>
      </c>
      <c r="S608" s="2" t="s">
        <v>54</v>
      </c>
      <c r="T608" s="2" t="s">
        <v>55</v>
      </c>
      <c r="U608" s="2" t="s">
        <v>201</v>
      </c>
      <c r="V608" s="2"/>
      <c r="W608">
        <v>53000</v>
      </c>
      <c r="X608">
        <v>0</v>
      </c>
      <c r="Y608">
        <v>0</v>
      </c>
      <c r="Z608">
        <v>53000</v>
      </c>
      <c r="AB608" s="2" t="s">
        <v>57</v>
      </c>
      <c r="AC608">
        <v>21200</v>
      </c>
      <c r="AD608">
        <v>31800</v>
      </c>
      <c r="AE608">
        <v>152000</v>
      </c>
      <c r="AF608">
        <v>2280</v>
      </c>
      <c r="AG608" s="2" t="s">
        <v>4129</v>
      </c>
      <c r="AH608" s="2"/>
      <c r="AI608" s="1">
        <v>46188</v>
      </c>
      <c r="AJ608" s="2" t="s">
        <v>87</v>
      </c>
      <c r="AK608" s="2" t="s">
        <v>58</v>
      </c>
      <c r="AM608" s="2" t="s">
        <v>59</v>
      </c>
      <c r="AP608" s="2" t="s">
        <v>60</v>
      </c>
      <c r="AQ608" s="2" t="s">
        <v>41</v>
      </c>
      <c r="AR608">
        <v>99000</v>
      </c>
      <c r="AS608" s="2" t="str">
        <f>_xlfn.IFNA(IF(VLOOKUP(all_resi[[#This Row],[No. Waybill]],settle_reconcile[No. Waybill],1,0)="","Recon","Recon"),"-")</f>
        <v>Recon</v>
      </c>
      <c r="AT608" s="2">
        <f>all_resi[[#This Row],[Nilai COD]]-all_resi[[#This Row],[COD Fee]]-all_resi[[#This Row],[Total Biaya Setelah Diskon]]</f>
        <v>117920</v>
      </c>
      <c r="AU608" s="2">
        <f>IF(all_resi[[#This Row],[Waktu Terima]]="","",_xlfn.DAYS(all_resi[[#This Row],[Waktu Terima]],all_resi[[#This Row],[Tanggal Pengiriman]]))</f>
        <v>6</v>
      </c>
    </row>
    <row r="609" spans="1:47" x14ac:dyDescent="0.25">
      <c r="A609" s="2" t="s">
        <v>6625</v>
      </c>
      <c r="B609" s="1">
        <v>46182</v>
      </c>
      <c r="C609" s="2" t="s">
        <v>42</v>
      </c>
      <c r="D609" s="2" t="s">
        <v>43</v>
      </c>
      <c r="E609" s="2" t="s">
        <v>44</v>
      </c>
      <c r="F609" s="2" t="s">
        <v>45</v>
      </c>
      <c r="G609" s="2" t="s">
        <v>46</v>
      </c>
      <c r="H609" s="2" t="s">
        <v>47</v>
      </c>
      <c r="I609" s="2" t="s">
        <v>2704</v>
      </c>
      <c r="J609" s="2" t="s">
        <v>12861</v>
      </c>
      <c r="K609" s="2" t="s">
        <v>237</v>
      </c>
      <c r="L609" s="2" t="s">
        <v>238</v>
      </c>
      <c r="M609" s="2" t="s">
        <v>688</v>
      </c>
      <c r="N609" s="2" t="s">
        <v>2705</v>
      </c>
      <c r="O609">
        <v>1</v>
      </c>
      <c r="P609" s="2" t="s">
        <v>53</v>
      </c>
      <c r="Q609">
        <v>100</v>
      </c>
      <c r="R609">
        <v>6500000</v>
      </c>
      <c r="S609" s="2" t="s">
        <v>54</v>
      </c>
      <c r="T609" s="2" t="s">
        <v>55</v>
      </c>
      <c r="U609" s="2" t="s">
        <v>110</v>
      </c>
      <c r="V609" s="2" t="s">
        <v>2706</v>
      </c>
      <c r="W609">
        <v>37000</v>
      </c>
      <c r="X609">
        <v>0</v>
      </c>
      <c r="Y609">
        <v>0</v>
      </c>
      <c r="Z609">
        <v>37000</v>
      </c>
      <c r="AB609" s="2" t="s">
        <v>57</v>
      </c>
      <c r="AC609">
        <v>14800</v>
      </c>
      <c r="AD609">
        <v>22200</v>
      </c>
      <c r="AE609">
        <v>107000</v>
      </c>
      <c r="AF609">
        <v>1605</v>
      </c>
      <c r="AG609" s="2" t="s">
        <v>2704</v>
      </c>
      <c r="AH609" s="2"/>
      <c r="AI609" s="1">
        <v>46185</v>
      </c>
      <c r="AJ609" s="2"/>
      <c r="AK609" s="2" t="s">
        <v>58</v>
      </c>
      <c r="AM609" s="2" t="s">
        <v>59</v>
      </c>
      <c r="AP609" s="2" t="s">
        <v>60</v>
      </c>
      <c r="AQ609" s="2" t="s">
        <v>41</v>
      </c>
      <c r="AR609">
        <v>70000</v>
      </c>
      <c r="AS609" s="2" t="str">
        <f>_xlfn.IFNA(IF(VLOOKUP(all_resi[[#This Row],[No. Waybill]],settle_reconcile[No. Waybill],1,0)="","Recon","Recon"),"-")</f>
        <v>Recon</v>
      </c>
      <c r="AT609" s="2">
        <f>all_resi[[#This Row],[Nilai COD]]-all_resi[[#This Row],[COD Fee]]-all_resi[[#This Row],[Total Biaya Setelah Diskon]]</f>
        <v>83195</v>
      </c>
      <c r="AU609" s="2">
        <f>IF(all_resi[[#This Row],[Waktu Terima]]="","",_xlfn.DAYS(all_resi[[#This Row],[Waktu Terima]],all_resi[[#This Row],[Tanggal Pengiriman]]))</f>
        <v>3</v>
      </c>
    </row>
    <row r="610" spans="1:47" x14ac:dyDescent="0.25">
      <c r="A610" s="2" t="s">
        <v>6953</v>
      </c>
      <c r="B610" s="1">
        <v>46182</v>
      </c>
      <c r="C610" s="2" t="s">
        <v>42</v>
      </c>
      <c r="D610" s="2" t="s">
        <v>43</v>
      </c>
      <c r="E610" s="2" t="s">
        <v>44</v>
      </c>
      <c r="F610" s="2" t="s">
        <v>45</v>
      </c>
      <c r="G610" s="2" t="s">
        <v>46</v>
      </c>
      <c r="H610" s="2" t="s">
        <v>47</v>
      </c>
      <c r="I610" s="2" t="s">
        <v>3641</v>
      </c>
      <c r="J610" s="2" t="s">
        <v>12934</v>
      </c>
      <c r="K610" s="2" t="s">
        <v>171</v>
      </c>
      <c r="L610" s="2" t="s">
        <v>2128</v>
      </c>
      <c r="M610" s="2" t="s">
        <v>3642</v>
      </c>
      <c r="N610" s="2" t="s">
        <v>3643</v>
      </c>
      <c r="O610">
        <v>1</v>
      </c>
      <c r="P610" s="2" t="s">
        <v>53</v>
      </c>
      <c r="Q610">
        <v>100</v>
      </c>
      <c r="R610">
        <v>0</v>
      </c>
      <c r="S610" s="2" t="s">
        <v>54</v>
      </c>
      <c r="T610" s="2" t="s">
        <v>55</v>
      </c>
      <c r="U610" s="2" t="s">
        <v>73</v>
      </c>
      <c r="V610" s="2"/>
      <c r="W610">
        <v>38000</v>
      </c>
      <c r="X610">
        <v>0</v>
      </c>
      <c r="Y610">
        <v>0</v>
      </c>
      <c r="Z610">
        <v>38000</v>
      </c>
      <c r="AB610" s="2" t="s">
        <v>57</v>
      </c>
      <c r="AC610">
        <v>15200</v>
      </c>
      <c r="AD610">
        <v>22800</v>
      </c>
      <c r="AE610">
        <v>131350</v>
      </c>
      <c r="AF610">
        <v>1970.25</v>
      </c>
      <c r="AG610" s="2" t="s">
        <v>353</v>
      </c>
      <c r="AH610" s="2" t="s">
        <v>149</v>
      </c>
      <c r="AI610" s="1">
        <v>46189</v>
      </c>
      <c r="AJ610" s="2"/>
      <c r="AK610" s="2" t="s">
        <v>67</v>
      </c>
      <c r="AM610" s="2" t="s">
        <v>59</v>
      </c>
      <c r="AP610" s="2" t="s">
        <v>60</v>
      </c>
      <c r="AQ610" s="2" t="s">
        <v>41</v>
      </c>
      <c r="AR610">
        <v>93350</v>
      </c>
      <c r="AS610" s="2" t="str">
        <f>_xlfn.IFNA(IF(VLOOKUP(all_resi[[#This Row],[No. Waybill]],settle_reconcile[No. Waybill],1,0)="","Recon","Recon"),"-")</f>
        <v>-</v>
      </c>
      <c r="AT610" s="2">
        <f>all_resi[[#This Row],[Nilai COD]]-all_resi[[#This Row],[COD Fee]]-all_resi[[#This Row],[Total Biaya Setelah Diskon]]</f>
        <v>106579.75</v>
      </c>
      <c r="AU610" s="2">
        <f>IF(all_resi[[#This Row],[Waktu Terima]]="","",_xlfn.DAYS(all_resi[[#This Row],[Waktu Terima]],all_resi[[#This Row],[Tanggal Pengiriman]]))</f>
        <v>7</v>
      </c>
    </row>
    <row r="611" spans="1:47" x14ac:dyDescent="0.25">
      <c r="A611" s="2" t="s">
        <v>6623</v>
      </c>
      <c r="B611" s="1">
        <v>46182</v>
      </c>
      <c r="C611" s="2" t="s">
        <v>42</v>
      </c>
      <c r="D611" s="2" t="s">
        <v>43</v>
      </c>
      <c r="E611" s="2" t="s">
        <v>44</v>
      </c>
      <c r="F611" s="2" t="s">
        <v>45</v>
      </c>
      <c r="G611" s="2" t="s">
        <v>46</v>
      </c>
      <c r="H611" s="2" t="s">
        <v>80</v>
      </c>
      <c r="I611" s="2" t="s">
        <v>2699</v>
      </c>
      <c r="J611" s="2" t="s">
        <v>12880</v>
      </c>
      <c r="K611" s="2" t="s">
        <v>116</v>
      </c>
      <c r="L611" s="2" t="s">
        <v>830</v>
      </c>
      <c r="M611" s="2" t="s">
        <v>1853</v>
      </c>
      <c r="N611" s="2" t="s">
        <v>2700</v>
      </c>
      <c r="O611">
        <v>1</v>
      </c>
      <c r="P611" s="2" t="s">
        <v>53</v>
      </c>
      <c r="Q611">
        <v>100</v>
      </c>
      <c r="R611">
        <v>0</v>
      </c>
      <c r="S611" s="2" t="s">
        <v>54</v>
      </c>
      <c r="T611" s="2" t="s">
        <v>55</v>
      </c>
      <c r="U611" s="2" t="s">
        <v>164</v>
      </c>
      <c r="V611" s="2"/>
      <c r="W611">
        <v>15000</v>
      </c>
      <c r="X611">
        <v>0</v>
      </c>
      <c r="Y611">
        <v>0</v>
      </c>
      <c r="Z611">
        <v>15000</v>
      </c>
      <c r="AB611" s="2" t="s">
        <v>57</v>
      </c>
      <c r="AC611">
        <v>9000</v>
      </c>
      <c r="AD611">
        <v>6000</v>
      </c>
      <c r="AE611">
        <v>97500</v>
      </c>
      <c r="AF611">
        <v>1462.5</v>
      </c>
      <c r="AG611" s="2" t="s">
        <v>2699</v>
      </c>
      <c r="AH611" s="2"/>
      <c r="AI611" s="1">
        <v>46183</v>
      </c>
      <c r="AJ611" s="2" t="s">
        <v>87</v>
      </c>
      <c r="AK611" s="2" t="s">
        <v>58</v>
      </c>
      <c r="AM611" s="2" t="s">
        <v>59</v>
      </c>
      <c r="AP611" s="2" t="s">
        <v>60</v>
      </c>
      <c r="AQ611" s="2" t="s">
        <v>41</v>
      </c>
      <c r="AR611">
        <v>82500</v>
      </c>
      <c r="AS611" s="2" t="str">
        <f>_xlfn.IFNA(IF(VLOOKUP(all_resi[[#This Row],[No. Waybill]],settle_reconcile[No. Waybill],1,0)="","Recon","Recon"),"-")</f>
        <v>Recon</v>
      </c>
      <c r="AT611" s="2">
        <f>all_resi[[#This Row],[Nilai COD]]-all_resi[[#This Row],[COD Fee]]-all_resi[[#This Row],[Total Biaya Setelah Diskon]]</f>
        <v>90037.5</v>
      </c>
      <c r="AU611" s="2">
        <f>IF(all_resi[[#This Row],[Waktu Terima]]="","",_xlfn.DAYS(all_resi[[#This Row],[Waktu Terima]],all_resi[[#This Row],[Tanggal Pengiriman]]))</f>
        <v>1</v>
      </c>
    </row>
    <row r="612" spans="1:47" x14ac:dyDescent="0.25">
      <c r="A612" s="2" t="s">
        <v>6813</v>
      </c>
      <c r="B612" s="1">
        <v>46182</v>
      </c>
      <c r="C612" s="2" t="s">
        <v>42</v>
      </c>
      <c r="D612" s="2" t="s">
        <v>43</v>
      </c>
      <c r="E612" s="2" t="s">
        <v>44</v>
      </c>
      <c r="F612" s="2" t="s">
        <v>45</v>
      </c>
      <c r="G612" s="2" t="s">
        <v>46</v>
      </c>
      <c r="H612" s="2" t="s">
        <v>47</v>
      </c>
      <c r="I612" s="2" t="s">
        <v>3254</v>
      </c>
      <c r="J612" s="2" t="s">
        <v>12801</v>
      </c>
      <c r="K612" s="2" t="s">
        <v>156</v>
      </c>
      <c r="L612" s="2" t="s">
        <v>433</v>
      </c>
      <c r="M612" s="2" t="s">
        <v>434</v>
      </c>
      <c r="N612" s="2" t="s">
        <v>3255</v>
      </c>
      <c r="O612">
        <v>1</v>
      </c>
      <c r="P612" s="2" t="s">
        <v>53</v>
      </c>
      <c r="Q612">
        <v>100</v>
      </c>
      <c r="R612">
        <v>0</v>
      </c>
      <c r="S612" s="2" t="s">
        <v>54</v>
      </c>
      <c r="T612" s="2" t="s">
        <v>55</v>
      </c>
      <c r="U612" s="2" t="s">
        <v>2785</v>
      </c>
      <c r="V612" s="2"/>
      <c r="W612">
        <v>76000</v>
      </c>
      <c r="X612">
        <v>0</v>
      </c>
      <c r="Y612">
        <v>0</v>
      </c>
      <c r="Z612">
        <v>76000</v>
      </c>
      <c r="AB612" s="2" t="s">
        <v>57</v>
      </c>
      <c r="AC612">
        <v>30400</v>
      </c>
      <c r="AD612">
        <v>45600</v>
      </c>
      <c r="AE612">
        <v>185143</v>
      </c>
      <c r="AF612">
        <v>2777.145</v>
      </c>
      <c r="AG612" s="2" t="s">
        <v>3254</v>
      </c>
      <c r="AH612" s="2"/>
      <c r="AI612" s="1">
        <v>46189</v>
      </c>
      <c r="AJ612" s="2"/>
      <c r="AK612" s="2" t="s">
        <v>58</v>
      </c>
      <c r="AM612" s="2" t="s">
        <v>59</v>
      </c>
      <c r="AP612" s="2" t="s">
        <v>60</v>
      </c>
      <c r="AQ612" s="2" t="s">
        <v>41</v>
      </c>
      <c r="AR612">
        <v>109143</v>
      </c>
      <c r="AS612" s="2" t="str">
        <f>_xlfn.IFNA(IF(VLOOKUP(all_resi[[#This Row],[No. Waybill]],settle_reconcile[No. Waybill],1,0)="","Recon","Recon"),"-")</f>
        <v>Recon</v>
      </c>
      <c r="AT612" s="2">
        <f>all_resi[[#This Row],[Nilai COD]]-all_resi[[#This Row],[COD Fee]]-all_resi[[#This Row],[Total Biaya Setelah Diskon]]</f>
        <v>136765.85500000001</v>
      </c>
      <c r="AU612" s="2">
        <f>IF(all_resi[[#This Row],[Waktu Terima]]="","",_xlfn.DAYS(all_resi[[#This Row],[Waktu Terima]],all_resi[[#This Row],[Tanggal Pengiriman]]))</f>
        <v>7</v>
      </c>
    </row>
    <row r="613" spans="1:47" x14ac:dyDescent="0.25">
      <c r="A613" s="2" t="s">
        <v>7130</v>
      </c>
      <c r="B613" s="1">
        <v>46182</v>
      </c>
      <c r="C613" s="2" t="s">
        <v>42</v>
      </c>
      <c r="D613" s="2" t="s">
        <v>43</v>
      </c>
      <c r="E613" s="2" t="s">
        <v>44</v>
      </c>
      <c r="F613" s="2" t="s">
        <v>45</v>
      </c>
      <c r="G613" s="2" t="s">
        <v>46</v>
      </c>
      <c r="H613" s="2" t="s">
        <v>47</v>
      </c>
      <c r="I613" s="2" t="s">
        <v>4116</v>
      </c>
      <c r="J613" s="2" t="s">
        <v>12851</v>
      </c>
      <c r="K613" s="2" t="s">
        <v>377</v>
      </c>
      <c r="L613" s="2" t="s">
        <v>2984</v>
      </c>
      <c r="M613" s="2" t="s">
        <v>4117</v>
      </c>
      <c r="N613" s="2" t="s">
        <v>4118</v>
      </c>
      <c r="O613">
        <v>1</v>
      </c>
      <c r="P613" s="2" t="s">
        <v>53</v>
      </c>
      <c r="Q613">
        <v>100</v>
      </c>
      <c r="R613">
        <v>0</v>
      </c>
      <c r="S613" s="2" t="s">
        <v>54</v>
      </c>
      <c r="T613" s="2" t="s">
        <v>55</v>
      </c>
      <c r="U613" s="2" t="s">
        <v>207</v>
      </c>
      <c r="V613" s="2"/>
      <c r="W613">
        <v>61000</v>
      </c>
      <c r="X613">
        <v>0</v>
      </c>
      <c r="Y613">
        <v>0</v>
      </c>
      <c r="Z613">
        <v>61000</v>
      </c>
      <c r="AB613" s="2" t="s">
        <v>57</v>
      </c>
      <c r="AC613">
        <v>24400</v>
      </c>
      <c r="AD613">
        <v>36600</v>
      </c>
      <c r="AE613">
        <v>131000</v>
      </c>
      <c r="AF613">
        <v>1965</v>
      </c>
      <c r="AG613" s="2" t="s">
        <v>4116</v>
      </c>
      <c r="AH613" s="2"/>
      <c r="AI613" s="1">
        <v>46186</v>
      </c>
      <c r="AJ613" s="2"/>
      <c r="AK613" s="2" t="s">
        <v>58</v>
      </c>
      <c r="AM613" s="2" t="s">
        <v>59</v>
      </c>
      <c r="AP613" s="2" t="s">
        <v>60</v>
      </c>
      <c r="AQ613" s="2" t="s">
        <v>41</v>
      </c>
      <c r="AR613">
        <v>70000</v>
      </c>
      <c r="AS613" s="2" t="str">
        <f>_xlfn.IFNA(IF(VLOOKUP(all_resi[[#This Row],[No. Waybill]],settle_reconcile[No. Waybill],1,0)="","Recon","Recon"),"-")</f>
        <v>Recon</v>
      </c>
      <c r="AT613" s="2">
        <f>all_resi[[#This Row],[Nilai COD]]-all_resi[[#This Row],[COD Fee]]-all_resi[[#This Row],[Total Biaya Setelah Diskon]]</f>
        <v>92435</v>
      </c>
      <c r="AU613" s="2">
        <f>IF(all_resi[[#This Row],[Waktu Terima]]="","",_xlfn.DAYS(all_resi[[#This Row],[Waktu Terima]],all_resi[[#This Row],[Tanggal Pengiriman]]))</f>
        <v>4</v>
      </c>
    </row>
    <row r="614" spans="1:47" x14ac:dyDescent="0.25">
      <c r="A614" s="2" t="s">
        <v>6904</v>
      </c>
      <c r="B614" s="1">
        <v>46182</v>
      </c>
      <c r="C614" s="2" t="s">
        <v>42</v>
      </c>
      <c r="D614" s="2" t="s">
        <v>43</v>
      </c>
      <c r="E614" s="2" t="s">
        <v>44</v>
      </c>
      <c r="F614" s="2" t="s">
        <v>45</v>
      </c>
      <c r="G614" s="2" t="s">
        <v>46</v>
      </c>
      <c r="H614" s="2" t="s">
        <v>47</v>
      </c>
      <c r="I614" s="2" t="s">
        <v>3506</v>
      </c>
      <c r="J614" s="2" t="s">
        <v>12915</v>
      </c>
      <c r="K614" s="2" t="s">
        <v>209</v>
      </c>
      <c r="L614" s="2" t="s">
        <v>210</v>
      </c>
      <c r="M614" s="2" t="s">
        <v>210</v>
      </c>
      <c r="N614" s="2" t="s">
        <v>3507</v>
      </c>
      <c r="O614">
        <v>1</v>
      </c>
      <c r="P614" s="2" t="s">
        <v>53</v>
      </c>
      <c r="Q614">
        <v>100</v>
      </c>
      <c r="R614">
        <v>0</v>
      </c>
      <c r="S614" s="2" t="s">
        <v>54</v>
      </c>
      <c r="T614" s="2" t="s">
        <v>55</v>
      </c>
      <c r="U614" s="2" t="s">
        <v>3508</v>
      </c>
      <c r="V614" s="2"/>
      <c r="W614">
        <v>39000</v>
      </c>
      <c r="X614">
        <v>0</v>
      </c>
      <c r="Y614">
        <v>0</v>
      </c>
      <c r="Z614">
        <v>39000</v>
      </c>
      <c r="AB614" s="2" t="s">
        <v>57</v>
      </c>
      <c r="AC614">
        <v>15600</v>
      </c>
      <c r="AD614">
        <v>23400</v>
      </c>
      <c r="AE614">
        <v>116000</v>
      </c>
      <c r="AF614">
        <v>1740</v>
      </c>
      <c r="AG614" s="2" t="s">
        <v>3506</v>
      </c>
      <c r="AH614" s="2"/>
      <c r="AI614" s="1">
        <v>46185</v>
      </c>
      <c r="AJ614" s="2"/>
      <c r="AK614" s="2" t="s">
        <v>58</v>
      </c>
      <c r="AM614" s="2" t="s">
        <v>59</v>
      </c>
      <c r="AP614" s="2" t="s">
        <v>60</v>
      </c>
      <c r="AQ614" s="2" t="s">
        <v>41</v>
      </c>
      <c r="AR614">
        <v>77000</v>
      </c>
      <c r="AS614" s="2" t="str">
        <f>_xlfn.IFNA(IF(VLOOKUP(all_resi[[#This Row],[No. Waybill]],settle_reconcile[No. Waybill],1,0)="","Recon","Recon"),"-")</f>
        <v>Recon</v>
      </c>
      <c r="AT614" s="2">
        <f>all_resi[[#This Row],[Nilai COD]]-all_resi[[#This Row],[COD Fee]]-all_resi[[#This Row],[Total Biaya Setelah Diskon]]</f>
        <v>90860</v>
      </c>
      <c r="AU614" s="2">
        <f>IF(all_resi[[#This Row],[Waktu Terima]]="","",_xlfn.DAYS(all_resi[[#This Row],[Waktu Terima]],all_resi[[#This Row],[Tanggal Pengiriman]]))</f>
        <v>3</v>
      </c>
    </row>
    <row r="615" spans="1:47" x14ac:dyDescent="0.25">
      <c r="A615" s="2" t="s">
        <v>6966</v>
      </c>
      <c r="B615" s="1">
        <v>46182</v>
      </c>
      <c r="C615" s="2" t="s">
        <v>42</v>
      </c>
      <c r="D615" s="2" t="s">
        <v>43</v>
      </c>
      <c r="E615" s="2" t="s">
        <v>44</v>
      </c>
      <c r="F615" s="2" t="s">
        <v>45</v>
      </c>
      <c r="G615" s="2" t="s">
        <v>46</v>
      </c>
      <c r="H615" s="2" t="s">
        <v>47</v>
      </c>
      <c r="I615" s="2" t="s">
        <v>3672</v>
      </c>
      <c r="J615" s="2" t="s">
        <v>12955</v>
      </c>
      <c r="K615" s="2" t="s">
        <v>156</v>
      </c>
      <c r="L615" s="2" t="s">
        <v>606</v>
      </c>
      <c r="M615" s="2" t="s">
        <v>2111</v>
      </c>
      <c r="N615" s="2" t="s">
        <v>3673</v>
      </c>
      <c r="O615">
        <v>1</v>
      </c>
      <c r="P615" s="2" t="s">
        <v>53</v>
      </c>
      <c r="Q615">
        <v>100</v>
      </c>
      <c r="R615">
        <v>0</v>
      </c>
      <c r="S615" s="2" t="s">
        <v>54</v>
      </c>
      <c r="T615" s="2" t="s">
        <v>55</v>
      </c>
      <c r="U615" s="2" t="s">
        <v>110</v>
      </c>
      <c r="V615" s="2"/>
      <c r="W615">
        <v>64000</v>
      </c>
      <c r="X615">
        <v>0</v>
      </c>
      <c r="Y615">
        <v>0</v>
      </c>
      <c r="Z615">
        <v>64000</v>
      </c>
      <c r="AB615" s="2" t="s">
        <v>57</v>
      </c>
      <c r="AC615">
        <v>25600</v>
      </c>
      <c r="AD615">
        <v>38400</v>
      </c>
      <c r="AE615">
        <v>135000</v>
      </c>
      <c r="AF615">
        <v>2025</v>
      </c>
      <c r="AG615" s="2" t="s">
        <v>3672</v>
      </c>
      <c r="AH615" s="2"/>
      <c r="AI615" s="1">
        <v>46186</v>
      </c>
      <c r="AJ615" s="2"/>
      <c r="AK615" s="2" t="s">
        <v>58</v>
      </c>
      <c r="AM615" s="2" t="s">
        <v>59</v>
      </c>
      <c r="AP615" s="2" t="s">
        <v>60</v>
      </c>
      <c r="AQ615" s="2" t="s">
        <v>41</v>
      </c>
      <c r="AR615">
        <v>71000</v>
      </c>
      <c r="AS615" s="2" t="str">
        <f>_xlfn.IFNA(IF(VLOOKUP(all_resi[[#This Row],[No. Waybill]],settle_reconcile[No. Waybill],1,0)="","Recon","Recon"),"-")</f>
        <v>Recon</v>
      </c>
      <c r="AT615" s="2">
        <f>all_resi[[#This Row],[Nilai COD]]-all_resi[[#This Row],[COD Fee]]-all_resi[[#This Row],[Total Biaya Setelah Diskon]]</f>
        <v>94575</v>
      </c>
      <c r="AU615" s="2">
        <f>IF(all_resi[[#This Row],[Waktu Terima]]="","",_xlfn.DAYS(all_resi[[#This Row],[Waktu Terima]],all_resi[[#This Row],[Tanggal Pengiriman]]))</f>
        <v>4</v>
      </c>
    </row>
    <row r="616" spans="1:47" x14ac:dyDescent="0.25">
      <c r="A616" s="2" t="s">
        <v>6669</v>
      </c>
      <c r="B616" s="1">
        <v>46182</v>
      </c>
      <c r="C616" s="2" t="s">
        <v>42</v>
      </c>
      <c r="D616" s="2" t="s">
        <v>43</v>
      </c>
      <c r="E616" s="2" t="s">
        <v>44</v>
      </c>
      <c r="F616" s="2" t="s">
        <v>45</v>
      </c>
      <c r="G616" s="2" t="s">
        <v>46</v>
      </c>
      <c r="H616" s="2" t="s">
        <v>47</v>
      </c>
      <c r="I616" s="2" t="s">
        <v>2830</v>
      </c>
      <c r="J616" s="2" t="s">
        <v>12837</v>
      </c>
      <c r="K616" s="2" t="s">
        <v>75</v>
      </c>
      <c r="L616" s="2" t="s">
        <v>1055</v>
      </c>
      <c r="M616" s="2" t="s">
        <v>1056</v>
      </c>
      <c r="N616" s="2" t="s">
        <v>2831</v>
      </c>
      <c r="O616">
        <v>1</v>
      </c>
      <c r="P616" s="2" t="s">
        <v>53</v>
      </c>
      <c r="Q616">
        <v>100</v>
      </c>
      <c r="R616">
        <v>0</v>
      </c>
      <c r="S616" s="2" t="s">
        <v>54</v>
      </c>
      <c r="T616" s="2" t="s">
        <v>55</v>
      </c>
      <c r="U616" s="2" t="s">
        <v>110</v>
      </c>
      <c r="V616" s="2"/>
      <c r="W616">
        <v>61000</v>
      </c>
      <c r="X616">
        <v>0</v>
      </c>
      <c r="Y616">
        <v>0</v>
      </c>
      <c r="Z616">
        <v>61000</v>
      </c>
      <c r="AB616" s="2" t="s">
        <v>57</v>
      </c>
      <c r="AC616">
        <v>24400</v>
      </c>
      <c r="AD616">
        <v>36600</v>
      </c>
      <c r="AE616">
        <v>115000</v>
      </c>
      <c r="AF616">
        <v>1725</v>
      </c>
      <c r="AG616" s="2" t="s">
        <v>11423</v>
      </c>
      <c r="AH616" s="2" t="s">
        <v>149</v>
      </c>
      <c r="AI616" s="1">
        <v>46200</v>
      </c>
      <c r="AJ616" s="2"/>
      <c r="AK616" s="2" t="s">
        <v>67</v>
      </c>
      <c r="AM616" s="2" t="s">
        <v>59</v>
      </c>
      <c r="AP616" s="2" t="s">
        <v>60</v>
      </c>
      <c r="AQ616" s="2" t="s">
        <v>41</v>
      </c>
      <c r="AR616">
        <v>54000</v>
      </c>
      <c r="AS616" s="2" t="str">
        <f>_xlfn.IFNA(IF(VLOOKUP(all_resi[[#This Row],[No. Waybill]],settle_reconcile[No. Waybill],1,0)="","Recon","Recon"),"-")</f>
        <v>-</v>
      </c>
      <c r="AT616" s="2">
        <f>all_resi[[#This Row],[Nilai COD]]-all_resi[[#This Row],[COD Fee]]-all_resi[[#This Row],[Total Biaya Setelah Diskon]]</f>
        <v>76675</v>
      </c>
      <c r="AU616" s="2">
        <f>IF(all_resi[[#This Row],[Waktu Terima]]="","",_xlfn.DAYS(all_resi[[#This Row],[Waktu Terima]],all_resi[[#This Row],[Tanggal Pengiriman]]))</f>
        <v>18</v>
      </c>
    </row>
    <row r="617" spans="1:47" x14ac:dyDescent="0.25">
      <c r="A617" s="2" t="s">
        <v>5937</v>
      </c>
      <c r="B617" s="1">
        <v>46182</v>
      </c>
      <c r="C617" s="2" t="s">
        <v>42</v>
      </c>
      <c r="D617" s="2" t="s">
        <v>43</v>
      </c>
      <c r="E617" s="2" t="s">
        <v>44</v>
      </c>
      <c r="F617" s="2" t="s">
        <v>45</v>
      </c>
      <c r="G617" s="2" t="s">
        <v>46</v>
      </c>
      <c r="H617" s="2" t="s">
        <v>47</v>
      </c>
      <c r="I617" s="2" t="s">
        <v>400</v>
      </c>
      <c r="J617" s="2" t="s">
        <v>12809</v>
      </c>
      <c r="K617" s="2" t="s">
        <v>171</v>
      </c>
      <c r="L617" s="2" t="s">
        <v>401</v>
      </c>
      <c r="M617" s="2" t="s">
        <v>402</v>
      </c>
      <c r="N617" s="2" t="s">
        <v>403</v>
      </c>
      <c r="O617">
        <v>1</v>
      </c>
      <c r="P617" s="2" t="s">
        <v>53</v>
      </c>
      <c r="Q617">
        <v>100</v>
      </c>
      <c r="R617">
        <v>0</v>
      </c>
      <c r="S617" s="2" t="s">
        <v>54</v>
      </c>
      <c r="T617" s="2" t="s">
        <v>55</v>
      </c>
      <c r="U617" s="2" t="s">
        <v>110</v>
      </c>
      <c r="V617" s="2"/>
      <c r="W617">
        <v>30000</v>
      </c>
      <c r="X617">
        <v>0</v>
      </c>
      <c r="Y617">
        <v>0</v>
      </c>
      <c r="Z617">
        <v>30000</v>
      </c>
      <c r="AB617" s="2" t="s">
        <v>57</v>
      </c>
      <c r="AC617">
        <v>12000</v>
      </c>
      <c r="AD617">
        <v>18000</v>
      </c>
      <c r="AE617">
        <v>95000</v>
      </c>
      <c r="AF617">
        <v>1425</v>
      </c>
      <c r="AG617" s="2" t="s">
        <v>148</v>
      </c>
      <c r="AH617" s="2" t="s">
        <v>149</v>
      </c>
      <c r="AI617" s="1">
        <v>46201</v>
      </c>
      <c r="AJ617" s="2"/>
      <c r="AK617" s="2" t="s">
        <v>67</v>
      </c>
      <c r="AM617" s="2" t="s">
        <v>59</v>
      </c>
      <c r="AP617" s="2" t="s">
        <v>60</v>
      </c>
      <c r="AQ617" s="2" t="s">
        <v>41</v>
      </c>
      <c r="AR617">
        <v>65000</v>
      </c>
      <c r="AS617" s="2" t="str">
        <f>_xlfn.IFNA(IF(VLOOKUP(all_resi[[#This Row],[No. Waybill]],settle_reconcile[No. Waybill],1,0)="","Recon","Recon"),"-")</f>
        <v>-</v>
      </c>
      <c r="AT617" s="2">
        <f>all_resi[[#This Row],[Nilai COD]]-all_resi[[#This Row],[COD Fee]]-all_resi[[#This Row],[Total Biaya Setelah Diskon]]</f>
        <v>75575</v>
      </c>
      <c r="AU617" s="2">
        <f>IF(all_resi[[#This Row],[Waktu Terima]]="","",_xlfn.DAYS(all_resi[[#This Row],[Waktu Terima]],all_resi[[#This Row],[Tanggal Pengiriman]]))</f>
        <v>19</v>
      </c>
    </row>
    <row r="618" spans="1:47" x14ac:dyDescent="0.25">
      <c r="A618" s="2" t="s">
        <v>6656</v>
      </c>
      <c r="B618" s="1">
        <v>46182</v>
      </c>
      <c r="C618" s="2" t="s">
        <v>42</v>
      </c>
      <c r="D618" s="2" t="s">
        <v>43</v>
      </c>
      <c r="E618" s="2" t="s">
        <v>44</v>
      </c>
      <c r="F618" s="2" t="s">
        <v>45</v>
      </c>
      <c r="G618" s="2" t="s">
        <v>46</v>
      </c>
      <c r="H618" s="2" t="s">
        <v>80</v>
      </c>
      <c r="I618" s="2" t="s">
        <v>2792</v>
      </c>
      <c r="J618" s="2" t="s">
        <v>12874</v>
      </c>
      <c r="K618" s="2" t="s">
        <v>126</v>
      </c>
      <c r="L618" s="2" t="s">
        <v>587</v>
      </c>
      <c r="M618" s="2" t="s">
        <v>2793</v>
      </c>
      <c r="N618" s="2" t="s">
        <v>2794</v>
      </c>
      <c r="O618">
        <v>1</v>
      </c>
      <c r="P618" s="2" t="s">
        <v>53</v>
      </c>
      <c r="Q618">
        <v>100</v>
      </c>
      <c r="R618">
        <v>0</v>
      </c>
      <c r="S618" s="2" t="s">
        <v>54</v>
      </c>
      <c r="T618" s="2" t="s">
        <v>55</v>
      </c>
      <c r="U618" s="2" t="s">
        <v>555</v>
      </c>
      <c r="V618" s="2"/>
      <c r="W618">
        <v>63000</v>
      </c>
      <c r="X618">
        <v>0</v>
      </c>
      <c r="Y618">
        <v>0</v>
      </c>
      <c r="Z618">
        <v>63000</v>
      </c>
      <c r="AB618" s="2" t="s">
        <v>57</v>
      </c>
      <c r="AC618">
        <v>25200</v>
      </c>
      <c r="AD618">
        <v>37800</v>
      </c>
      <c r="AE618">
        <v>143000</v>
      </c>
      <c r="AF618">
        <v>2145</v>
      </c>
      <c r="AG618" s="2" t="s">
        <v>11423</v>
      </c>
      <c r="AH618" s="2" t="s">
        <v>149</v>
      </c>
      <c r="AI618" s="1">
        <v>46200</v>
      </c>
      <c r="AJ618" s="2" t="s">
        <v>87</v>
      </c>
      <c r="AK618" s="2" t="s">
        <v>67</v>
      </c>
      <c r="AM618" s="2" t="s">
        <v>59</v>
      </c>
      <c r="AP618" s="2" t="s">
        <v>60</v>
      </c>
      <c r="AQ618" s="2" t="s">
        <v>41</v>
      </c>
      <c r="AR618">
        <v>80000</v>
      </c>
      <c r="AS618" s="2" t="str">
        <f>_xlfn.IFNA(IF(VLOOKUP(all_resi[[#This Row],[No. Waybill]],settle_reconcile[No. Waybill],1,0)="","Recon","Recon"),"-")</f>
        <v>-</v>
      </c>
      <c r="AT618" s="2">
        <f>all_resi[[#This Row],[Nilai COD]]-all_resi[[#This Row],[COD Fee]]-all_resi[[#This Row],[Total Biaya Setelah Diskon]]</f>
        <v>103055</v>
      </c>
      <c r="AU618" s="2">
        <f>IF(all_resi[[#This Row],[Waktu Terima]]="","",_xlfn.DAYS(all_resi[[#This Row],[Waktu Terima]],all_resi[[#This Row],[Tanggal Pengiriman]]))</f>
        <v>18</v>
      </c>
    </row>
    <row r="619" spans="1:47" x14ac:dyDescent="0.25">
      <c r="A619" s="2" t="s">
        <v>5940</v>
      </c>
      <c r="B619" s="1">
        <v>46182</v>
      </c>
      <c r="C619" s="2" t="s">
        <v>42</v>
      </c>
      <c r="D619" s="2" t="s">
        <v>43</v>
      </c>
      <c r="E619" s="2" t="s">
        <v>44</v>
      </c>
      <c r="F619" s="2" t="s">
        <v>45</v>
      </c>
      <c r="G619" s="2" t="s">
        <v>46</v>
      </c>
      <c r="H619" s="2" t="s">
        <v>47</v>
      </c>
      <c r="I619" s="2" t="s">
        <v>413</v>
      </c>
      <c r="J619" s="2" t="s">
        <v>12764</v>
      </c>
      <c r="K619" s="2" t="s">
        <v>377</v>
      </c>
      <c r="L619" s="2" t="s">
        <v>414</v>
      </c>
      <c r="M619" s="2" t="s">
        <v>415</v>
      </c>
      <c r="N619" s="2" t="s">
        <v>416</v>
      </c>
      <c r="O619">
        <v>1</v>
      </c>
      <c r="P619" s="2" t="s">
        <v>53</v>
      </c>
      <c r="Q619">
        <v>100</v>
      </c>
      <c r="R619">
        <v>0</v>
      </c>
      <c r="S619" s="2" t="s">
        <v>54</v>
      </c>
      <c r="T619" s="2" t="s">
        <v>55</v>
      </c>
      <c r="U619" s="2" t="s">
        <v>412</v>
      </c>
      <c r="V619" s="2"/>
      <c r="W619">
        <v>61000</v>
      </c>
      <c r="X619">
        <v>0</v>
      </c>
      <c r="Y619">
        <v>0</v>
      </c>
      <c r="Z619">
        <v>61000</v>
      </c>
      <c r="AB619" s="2" t="s">
        <v>57</v>
      </c>
      <c r="AC619">
        <v>24400</v>
      </c>
      <c r="AD619">
        <v>36600</v>
      </c>
      <c r="AE619">
        <v>164000</v>
      </c>
      <c r="AF619">
        <v>2460</v>
      </c>
      <c r="AG619" s="2" t="s">
        <v>11423</v>
      </c>
      <c r="AH619" s="2" t="s">
        <v>149</v>
      </c>
      <c r="AI619" s="1">
        <v>46200</v>
      </c>
      <c r="AJ619" s="2"/>
      <c r="AK619" s="2" t="s">
        <v>67</v>
      </c>
      <c r="AM619" s="2" t="s">
        <v>59</v>
      </c>
      <c r="AP619" s="2" t="s">
        <v>60</v>
      </c>
      <c r="AQ619" s="2" t="s">
        <v>41</v>
      </c>
      <c r="AR619">
        <v>103000</v>
      </c>
      <c r="AS619" s="2" t="str">
        <f>_xlfn.IFNA(IF(VLOOKUP(all_resi[[#This Row],[No. Waybill]],settle_reconcile[No. Waybill],1,0)="","Recon","Recon"),"-")</f>
        <v>-</v>
      </c>
      <c r="AT619" s="2">
        <f>all_resi[[#This Row],[Nilai COD]]-all_resi[[#This Row],[COD Fee]]-all_resi[[#This Row],[Total Biaya Setelah Diskon]]</f>
        <v>124940</v>
      </c>
      <c r="AU619" s="2">
        <f>IF(all_resi[[#This Row],[Waktu Terima]]="","",_xlfn.DAYS(all_resi[[#This Row],[Waktu Terima]],all_resi[[#This Row],[Tanggal Pengiriman]]))</f>
        <v>18</v>
      </c>
    </row>
    <row r="620" spans="1:47" x14ac:dyDescent="0.25">
      <c r="A620" s="2" t="s">
        <v>5929</v>
      </c>
      <c r="B620" s="1">
        <v>46182</v>
      </c>
      <c r="C620" s="2" t="s">
        <v>42</v>
      </c>
      <c r="D620" s="2" t="s">
        <v>43</v>
      </c>
      <c r="E620" s="2" t="s">
        <v>44</v>
      </c>
      <c r="F620" s="2" t="s">
        <v>45</v>
      </c>
      <c r="G620" s="2" t="s">
        <v>46</v>
      </c>
      <c r="H620" s="2" t="s">
        <v>80</v>
      </c>
      <c r="I620" s="2" t="s">
        <v>364</v>
      </c>
      <c r="J620" s="2" t="s">
        <v>12811</v>
      </c>
      <c r="K620" s="2" t="s">
        <v>69</v>
      </c>
      <c r="L620" s="2" t="s">
        <v>294</v>
      </c>
      <c r="M620" s="2" t="s">
        <v>365</v>
      </c>
      <c r="N620" s="2" t="s">
        <v>366</v>
      </c>
      <c r="O620">
        <v>1</v>
      </c>
      <c r="P620" s="2" t="s">
        <v>53</v>
      </c>
      <c r="Q620">
        <v>222</v>
      </c>
      <c r="R620">
        <v>0</v>
      </c>
      <c r="S620" s="2" t="s">
        <v>54</v>
      </c>
      <c r="T620" s="2" t="s">
        <v>55</v>
      </c>
      <c r="U620" s="2" t="s">
        <v>367</v>
      </c>
      <c r="V620" s="2"/>
      <c r="W620">
        <v>108000</v>
      </c>
      <c r="X620">
        <v>0</v>
      </c>
      <c r="Y620">
        <v>0</v>
      </c>
      <c r="Z620">
        <v>108000</v>
      </c>
      <c r="AB620" s="2" t="s">
        <v>57</v>
      </c>
      <c r="AC620">
        <v>43200</v>
      </c>
      <c r="AD620">
        <v>64800</v>
      </c>
      <c r="AE620">
        <v>252000</v>
      </c>
      <c r="AF620">
        <v>3780</v>
      </c>
      <c r="AG620" s="2" t="s">
        <v>364</v>
      </c>
      <c r="AH620" s="2"/>
      <c r="AI620" s="1">
        <v>46189</v>
      </c>
      <c r="AJ620" s="2" t="s">
        <v>87</v>
      </c>
      <c r="AK620" s="2" t="s">
        <v>58</v>
      </c>
      <c r="AM620" s="2" t="s">
        <v>59</v>
      </c>
      <c r="AP620" s="2" t="s">
        <v>60</v>
      </c>
      <c r="AQ620" s="2" t="s">
        <v>41</v>
      </c>
      <c r="AR620">
        <v>144000</v>
      </c>
      <c r="AS620" s="2" t="str">
        <f>_xlfn.IFNA(IF(VLOOKUP(all_resi[[#This Row],[No. Waybill]],settle_reconcile[No. Waybill],1,0)="","Recon","Recon"),"-")</f>
        <v>Recon</v>
      </c>
      <c r="AT620" s="2">
        <f>all_resi[[#This Row],[Nilai COD]]-all_resi[[#This Row],[COD Fee]]-all_resi[[#This Row],[Total Biaya Setelah Diskon]]</f>
        <v>183420</v>
      </c>
      <c r="AU620" s="2">
        <f>IF(all_resi[[#This Row],[Waktu Terima]]="","",_xlfn.DAYS(all_resi[[#This Row],[Waktu Terima]],all_resi[[#This Row],[Tanggal Pengiriman]]))</f>
        <v>7</v>
      </c>
    </row>
    <row r="621" spans="1:47" x14ac:dyDescent="0.25">
      <c r="A621" s="2" t="s">
        <v>6808</v>
      </c>
      <c r="B621" s="1">
        <v>46182</v>
      </c>
      <c r="C621" s="2" t="s">
        <v>42</v>
      </c>
      <c r="D621" s="2" t="s">
        <v>43</v>
      </c>
      <c r="E621" s="2" t="s">
        <v>44</v>
      </c>
      <c r="F621" s="2" t="s">
        <v>45</v>
      </c>
      <c r="G621" s="2" t="s">
        <v>46</v>
      </c>
      <c r="H621" s="2" t="s">
        <v>47</v>
      </c>
      <c r="I621" s="2" t="s">
        <v>3241</v>
      </c>
      <c r="J621" s="2" t="s">
        <v>12788</v>
      </c>
      <c r="K621" s="2" t="s">
        <v>132</v>
      </c>
      <c r="L621" s="2" t="s">
        <v>1138</v>
      </c>
      <c r="M621" s="2" t="s">
        <v>3242</v>
      </c>
      <c r="N621" s="2" t="s">
        <v>3243</v>
      </c>
      <c r="O621">
        <v>1</v>
      </c>
      <c r="P621" s="2" t="s">
        <v>53</v>
      </c>
      <c r="Q621">
        <v>100</v>
      </c>
      <c r="R621">
        <v>0</v>
      </c>
      <c r="S621" s="2" t="s">
        <v>54</v>
      </c>
      <c r="T621" s="2" t="s">
        <v>55</v>
      </c>
      <c r="U621" s="2" t="s">
        <v>110</v>
      </c>
      <c r="V621" s="2"/>
      <c r="W621">
        <v>37000</v>
      </c>
      <c r="X621">
        <v>0</v>
      </c>
      <c r="Y621">
        <v>0</v>
      </c>
      <c r="Z621">
        <v>37000</v>
      </c>
      <c r="AB621" s="2" t="s">
        <v>57</v>
      </c>
      <c r="AC621">
        <v>14800</v>
      </c>
      <c r="AD621">
        <v>22200</v>
      </c>
      <c r="AE621">
        <v>107000</v>
      </c>
      <c r="AF621">
        <v>1605</v>
      </c>
      <c r="AG621" s="2" t="s">
        <v>517</v>
      </c>
      <c r="AH621" s="2" t="s">
        <v>149</v>
      </c>
      <c r="AI621" s="1">
        <v>46201</v>
      </c>
      <c r="AJ621" s="2"/>
      <c r="AK621" s="2" t="s">
        <v>67</v>
      </c>
      <c r="AM621" s="2" t="s">
        <v>59</v>
      </c>
      <c r="AP621" s="2" t="s">
        <v>60</v>
      </c>
      <c r="AQ621" s="2" t="s">
        <v>41</v>
      </c>
      <c r="AR621">
        <v>70000</v>
      </c>
      <c r="AS621" s="2" t="str">
        <f>_xlfn.IFNA(IF(VLOOKUP(all_resi[[#This Row],[No. Waybill]],settle_reconcile[No. Waybill],1,0)="","Recon","Recon"),"-")</f>
        <v>-</v>
      </c>
      <c r="AT621" s="2">
        <f>all_resi[[#This Row],[Nilai COD]]-all_resi[[#This Row],[COD Fee]]-all_resi[[#This Row],[Total Biaya Setelah Diskon]]</f>
        <v>83195</v>
      </c>
      <c r="AU621" s="2">
        <f>IF(all_resi[[#This Row],[Waktu Terima]]="","",_xlfn.DAYS(all_resi[[#This Row],[Waktu Terima]],all_resi[[#This Row],[Tanggal Pengiriman]]))</f>
        <v>19</v>
      </c>
    </row>
    <row r="622" spans="1:47" x14ac:dyDescent="0.25">
      <c r="A622" s="2" t="s">
        <v>7021</v>
      </c>
      <c r="B622" s="1">
        <v>46182</v>
      </c>
      <c r="C622" s="2" t="s">
        <v>42</v>
      </c>
      <c r="D622" s="2" t="s">
        <v>43</v>
      </c>
      <c r="E622" s="2" t="s">
        <v>44</v>
      </c>
      <c r="F622" s="2" t="s">
        <v>45</v>
      </c>
      <c r="G622" s="2" t="s">
        <v>46</v>
      </c>
      <c r="H622" s="2" t="s">
        <v>47</v>
      </c>
      <c r="I622" s="2" t="s">
        <v>3825</v>
      </c>
      <c r="J622" s="2" t="s">
        <v>13002</v>
      </c>
      <c r="K622" s="2" t="s">
        <v>209</v>
      </c>
      <c r="L622" s="2" t="s">
        <v>1322</v>
      </c>
      <c r="M622" s="2" t="s">
        <v>3826</v>
      </c>
      <c r="N622" s="2" t="s">
        <v>3827</v>
      </c>
      <c r="O622">
        <v>1</v>
      </c>
      <c r="P622" s="2" t="s">
        <v>53</v>
      </c>
      <c r="Q622">
        <v>100</v>
      </c>
      <c r="R622">
        <v>0</v>
      </c>
      <c r="S622" s="2" t="s">
        <v>54</v>
      </c>
      <c r="T622" s="2" t="s">
        <v>55</v>
      </c>
      <c r="U622" s="2" t="s">
        <v>412</v>
      </c>
      <c r="V622" s="2"/>
      <c r="W622">
        <v>52000</v>
      </c>
      <c r="X622">
        <v>0</v>
      </c>
      <c r="Y622">
        <v>0</v>
      </c>
      <c r="Z622">
        <v>52000</v>
      </c>
      <c r="AB622" s="2" t="s">
        <v>57</v>
      </c>
      <c r="AC622">
        <v>20800</v>
      </c>
      <c r="AD622">
        <v>31200</v>
      </c>
      <c r="AE622">
        <v>155000</v>
      </c>
      <c r="AF622">
        <v>2325</v>
      </c>
      <c r="AG622" s="2" t="s">
        <v>11423</v>
      </c>
      <c r="AH622" s="2" t="s">
        <v>149</v>
      </c>
      <c r="AI622" s="1">
        <v>46200</v>
      </c>
      <c r="AJ622" s="2"/>
      <c r="AK622" s="2" t="s">
        <v>67</v>
      </c>
      <c r="AM622" s="2" t="s">
        <v>59</v>
      </c>
      <c r="AP622" s="2" t="s">
        <v>60</v>
      </c>
      <c r="AQ622" s="2" t="s">
        <v>41</v>
      </c>
      <c r="AR622">
        <v>103000</v>
      </c>
      <c r="AS622" s="2" t="str">
        <f>_xlfn.IFNA(IF(VLOOKUP(all_resi[[#This Row],[No. Waybill]],settle_reconcile[No. Waybill],1,0)="","Recon","Recon"),"-")</f>
        <v>-</v>
      </c>
      <c r="AT622" s="2">
        <f>all_resi[[#This Row],[Nilai COD]]-all_resi[[#This Row],[COD Fee]]-all_resi[[#This Row],[Total Biaya Setelah Diskon]]</f>
        <v>121475</v>
      </c>
      <c r="AU622" s="2">
        <f>IF(all_resi[[#This Row],[Waktu Terima]]="","",_xlfn.DAYS(all_resi[[#This Row],[Waktu Terima]],all_resi[[#This Row],[Tanggal Pengiriman]]))</f>
        <v>18</v>
      </c>
    </row>
    <row r="623" spans="1:47" x14ac:dyDescent="0.25">
      <c r="A623" s="2" t="s">
        <v>6900</v>
      </c>
      <c r="B623" s="1">
        <v>46182</v>
      </c>
      <c r="C623" s="2" t="s">
        <v>42</v>
      </c>
      <c r="D623" s="2" t="s">
        <v>43</v>
      </c>
      <c r="E623" s="2" t="s">
        <v>44</v>
      </c>
      <c r="F623" s="2" t="s">
        <v>45</v>
      </c>
      <c r="G623" s="2" t="s">
        <v>46</v>
      </c>
      <c r="H623" s="2" t="s">
        <v>80</v>
      </c>
      <c r="I623" s="2" t="s">
        <v>3495</v>
      </c>
      <c r="J623" s="2" t="s">
        <v>12914</v>
      </c>
      <c r="K623" s="2" t="s">
        <v>2959</v>
      </c>
      <c r="L623" s="2" t="s">
        <v>3496</v>
      </c>
      <c r="M623" s="2" t="s">
        <v>3497</v>
      </c>
      <c r="N623" s="2" t="s">
        <v>3498</v>
      </c>
      <c r="O623">
        <v>1</v>
      </c>
      <c r="P623" s="2" t="s">
        <v>53</v>
      </c>
      <c r="Q623">
        <v>100</v>
      </c>
      <c r="R623">
        <v>0</v>
      </c>
      <c r="S623" s="2" t="s">
        <v>54</v>
      </c>
      <c r="T623" s="2" t="s">
        <v>55</v>
      </c>
      <c r="U623" s="2" t="s">
        <v>86</v>
      </c>
      <c r="V623" s="2"/>
      <c r="W623">
        <v>64000</v>
      </c>
      <c r="X623">
        <v>0</v>
      </c>
      <c r="Y623">
        <v>0</v>
      </c>
      <c r="Z623">
        <v>64000</v>
      </c>
      <c r="AB623" s="2" t="s">
        <v>57</v>
      </c>
      <c r="AC623">
        <v>25600</v>
      </c>
      <c r="AD623">
        <v>38400</v>
      </c>
      <c r="AE623">
        <v>124000</v>
      </c>
      <c r="AF623">
        <v>1860</v>
      </c>
      <c r="AG623" s="2" t="s">
        <v>256</v>
      </c>
      <c r="AH623" s="2"/>
      <c r="AI623" s="1">
        <v>46206</v>
      </c>
      <c r="AJ623" s="2" t="s">
        <v>87</v>
      </c>
      <c r="AK623" s="2" t="s">
        <v>67</v>
      </c>
      <c r="AM623" s="2" t="s">
        <v>59</v>
      </c>
      <c r="AP623" s="2" t="s">
        <v>60</v>
      </c>
      <c r="AQ623" s="2" t="s">
        <v>41</v>
      </c>
      <c r="AR623">
        <v>60000</v>
      </c>
      <c r="AS623" s="2" t="str">
        <f>_xlfn.IFNA(IF(VLOOKUP(all_resi[[#This Row],[No. Waybill]],settle_reconcile[No. Waybill],1,0)="","Recon","Recon"),"-")</f>
        <v>-</v>
      </c>
      <c r="AT623" s="2">
        <f>all_resi[[#This Row],[Nilai COD]]-all_resi[[#This Row],[COD Fee]]-all_resi[[#This Row],[Total Biaya Setelah Diskon]]</f>
        <v>83740</v>
      </c>
      <c r="AU623" s="2">
        <f>IF(all_resi[[#This Row],[Waktu Terima]]="","",_xlfn.DAYS(all_resi[[#This Row],[Waktu Terima]],all_resi[[#This Row],[Tanggal Pengiriman]]))</f>
        <v>24</v>
      </c>
    </row>
    <row r="624" spans="1:47" x14ac:dyDescent="0.25">
      <c r="A624" s="2" t="s">
        <v>6672</v>
      </c>
      <c r="B624" s="1">
        <v>46182</v>
      </c>
      <c r="C624" s="2" t="s">
        <v>42</v>
      </c>
      <c r="D624" s="2" t="s">
        <v>43</v>
      </c>
      <c r="E624" s="2" t="s">
        <v>44</v>
      </c>
      <c r="F624" s="2" t="s">
        <v>45</v>
      </c>
      <c r="G624" s="2" t="s">
        <v>46</v>
      </c>
      <c r="H624" s="2" t="s">
        <v>80</v>
      </c>
      <c r="I624" s="2" t="s">
        <v>2836</v>
      </c>
      <c r="J624" s="2" t="s">
        <v>12838</v>
      </c>
      <c r="K624" s="2" t="s">
        <v>82</v>
      </c>
      <c r="L624" s="2" t="s">
        <v>1843</v>
      </c>
      <c r="M624" s="2" t="s">
        <v>2837</v>
      </c>
      <c r="N624" s="2" t="s">
        <v>2838</v>
      </c>
      <c r="O624">
        <v>1</v>
      </c>
      <c r="P624" s="2" t="s">
        <v>53</v>
      </c>
      <c r="Q624">
        <v>100</v>
      </c>
      <c r="R624">
        <v>0</v>
      </c>
      <c r="S624" s="2" t="s">
        <v>54</v>
      </c>
      <c r="T624" s="2" t="s">
        <v>55</v>
      </c>
      <c r="U624" s="2" t="s">
        <v>86</v>
      </c>
      <c r="V624" s="2"/>
      <c r="W624">
        <v>57000</v>
      </c>
      <c r="X624">
        <v>0</v>
      </c>
      <c r="Y624">
        <v>0</v>
      </c>
      <c r="Z624">
        <v>57000</v>
      </c>
      <c r="AB624" s="2" t="s">
        <v>57</v>
      </c>
      <c r="AC624">
        <v>22800</v>
      </c>
      <c r="AD624">
        <v>34200</v>
      </c>
      <c r="AE624">
        <v>126000</v>
      </c>
      <c r="AF624">
        <v>1890</v>
      </c>
      <c r="AG624" s="2" t="s">
        <v>2836</v>
      </c>
      <c r="AH624" s="2"/>
      <c r="AI624" s="1">
        <v>46186</v>
      </c>
      <c r="AJ624" s="2" t="s">
        <v>87</v>
      </c>
      <c r="AK624" s="2" t="s">
        <v>58</v>
      </c>
      <c r="AM624" s="2" t="s">
        <v>59</v>
      </c>
      <c r="AP624" s="2" t="s">
        <v>60</v>
      </c>
      <c r="AQ624" s="2" t="s">
        <v>41</v>
      </c>
      <c r="AR624">
        <v>69000</v>
      </c>
      <c r="AS624" s="2" t="str">
        <f>_xlfn.IFNA(IF(VLOOKUP(all_resi[[#This Row],[No. Waybill]],settle_reconcile[No. Waybill],1,0)="","Recon","Recon"),"-")</f>
        <v>Recon</v>
      </c>
      <c r="AT624" s="2">
        <f>all_resi[[#This Row],[Nilai COD]]-all_resi[[#This Row],[COD Fee]]-all_resi[[#This Row],[Total Biaya Setelah Diskon]]</f>
        <v>89910</v>
      </c>
      <c r="AU624" s="2">
        <f>IF(all_resi[[#This Row],[Waktu Terima]]="","",_xlfn.DAYS(all_resi[[#This Row],[Waktu Terima]],all_resi[[#This Row],[Tanggal Pengiriman]]))</f>
        <v>4</v>
      </c>
    </row>
    <row r="625" spans="1:47" x14ac:dyDescent="0.25">
      <c r="A625" s="2" t="s">
        <v>6810</v>
      </c>
      <c r="B625" s="1">
        <v>46182</v>
      </c>
      <c r="C625" s="2" t="s">
        <v>42</v>
      </c>
      <c r="D625" s="2" t="s">
        <v>43</v>
      </c>
      <c r="E625" s="2" t="s">
        <v>44</v>
      </c>
      <c r="F625" s="2" t="s">
        <v>45</v>
      </c>
      <c r="G625" s="2" t="s">
        <v>46</v>
      </c>
      <c r="H625" s="2" t="s">
        <v>47</v>
      </c>
      <c r="I625" s="2" t="s">
        <v>3246</v>
      </c>
      <c r="J625" s="2" t="s">
        <v>12787</v>
      </c>
      <c r="K625" s="2" t="s">
        <v>203</v>
      </c>
      <c r="L625" s="2" t="s">
        <v>1548</v>
      </c>
      <c r="M625" s="2" t="s">
        <v>2878</v>
      </c>
      <c r="N625" s="2" t="s">
        <v>3247</v>
      </c>
      <c r="O625">
        <v>1</v>
      </c>
      <c r="P625" s="2" t="s">
        <v>53</v>
      </c>
      <c r="Q625">
        <v>100</v>
      </c>
      <c r="R625">
        <v>0</v>
      </c>
      <c r="S625" s="2" t="s">
        <v>54</v>
      </c>
      <c r="T625" s="2" t="s">
        <v>55</v>
      </c>
      <c r="U625" s="2" t="s">
        <v>73</v>
      </c>
      <c r="V625" s="2"/>
      <c r="W625">
        <v>14000</v>
      </c>
      <c r="X625">
        <v>0</v>
      </c>
      <c r="Y625">
        <v>0</v>
      </c>
      <c r="Z625">
        <v>14000</v>
      </c>
      <c r="AB625" s="2" t="s">
        <v>57</v>
      </c>
      <c r="AC625">
        <v>5600</v>
      </c>
      <c r="AD625">
        <v>8400</v>
      </c>
      <c r="AE625">
        <v>0</v>
      </c>
      <c r="AF625">
        <v>0</v>
      </c>
      <c r="AG625" s="2" t="s">
        <v>3246</v>
      </c>
      <c r="AH625" s="2"/>
      <c r="AI625" s="1">
        <v>46183</v>
      </c>
      <c r="AJ625" s="2"/>
      <c r="AK625" s="2" t="s">
        <v>58</v>
      </c>
      <c r="AM625" s="2" t="s">
        <v>59</v>
      </c>
      <c r="AP625" s="2" t="s">
        <v>60</v>
      </c>
      <c r="AQ625" s="2" t="s">
        <v>98</v>
      </c>
      <c r="AR625">
        <v>-14000</v>
      </c>
      <c r="AS625" s="2" t="str">
        <f>_xlfn.IFNA(IF(VLOOKUP(all_resi[[#This Row],[No. Waybill]],settle_reconcile[No. Waybill],1,0)="","Recon","Recon"),"-")</f>
        <v>-</v>
      </c>
      <c r="AT625" s="2">
        <f>all_resi[[#This Row],[Nilai COD]]-all_resi[[#This Row],[COD Fee]]-all_resi[[#This Row],[Total Biaya Setelah Diskon]]</f>
        <v>-8400</v>
      </c>
      <c r="AU625" s="2">
        <f>IF(all_resi[[#This Row],[Waktu Terima]]="","",_xlfn.DAYS(all_resi[[#This Row],[Waktu Terima]],all_resi[[#This Row],[Tanggal Pengiriman]]))</f>
        <v>1</v>
      </c>
    </row>
    <row r="626" spans="1:47" x14ac:dyDescent="0.25">
      <c r="A626" s="2" t="s">
        <v>7115</v>
      </c>
      <c r="B626" s="1">
        <v>46182</v>
      </c>
      <c r="C626" s="2" t="s">
        <v>42</v>
      </c>
      <c r="D626" s="2" t="s">
        <v>43</v>
      </c>
      <c r="E626" s="2" t="s">
        <v>44</v>
      </c>
      <c r="F626" s="2" t="s">
        <v>45</v>
      </c>
      <c r="G626" s="2" t="s">
        <v>46</v>
      </c>
      <c r="H626" s="2" t="s">
        <v>80</v>
      </c>
      <c r="I626" s="2" t="s">
        <v>4078</v>
      </c>
      <c r="J626" s="2" t="s">
        <v>12833</v>
      </c>
      <c r="K626" s="2" t="s">
        <v>82</v>
      </c>
      <c r="L626" s="2" t="s">
        <v>3110</v>
      </c>
      <c r="M626" s="2" t="s">
        <v>4079</v>
      </c>
      <c r="N626" s="2" t="s">
        <v>4080</v>
      </c>
      <c r="O626">
        <v>1</v>
      </c>
      <c r="P626" s="2" t="s">
        <v>53</v>
      </c>
      <c r="Q626">
        <v>100</v>
      </c>
      <c r="R626">
        <v>0</v>
      </c>
      <c r="S626" s="2" t="s">
        <v>54</v>
      </c>
      <c r="T626" s="2" t="s">
        <v>55</v>
      </c>
      <c r="U626" s="2" t="s">
        <v>305</v>
      </c>
      <c r="V626" s="2"/>
      <c r="W626">
        <v>59000</v>
      </c>
      <c r="X626">
        <v>0</v>
      </c>
      <c r="Y626">
        <v>0</v>
      </c>
      <c r="Z626">
        <v>59000</v>
      </c>
      <c r="AB626" s="2" t="s">
        <v>57</v>
      </c>
      <c r="AC626">
        <v>23600</v>
      </c>
      <c r="AD626">
        <v>35400</v>
      </c>
      <c r="AE626">
        <v>138000</v>
      </c>
      <c r="AF626">
        <v>2070</v>
      </c>
      <c r="AG626" s="2" t="s">
        <v>4078</v>
      </c>
      <c r="AH626" s="2"/>
      <c r="AI626" s="1">
        <v>46186</v>
      </c>
      <c r="AJ626" s="2" t="s">
        <v>87</v>
      </c>
      <c r="AK626" s="2" t="s">
        <v>58</v>
      </c>
      <c r="AM626" s="2" t="s">
        <v>59</v>
      </c>
      <c r="AP626" s="2" t="s">
        <v>60</v>
      </c>
      <c r="AQ626" s="2" t="s">
        <v>41</v>
      </c>
      <c r="AR626">
        <v>79000</v>
      </c>
      <c r="AS626" s="2" t="str">
        <f>_xlfn.IFNA(IF(VLOOKUP(all_resi[[#This Row],[No. Waybill]],settle_reconcile[No. Waybill],1,0)="","Recon","Recon"),"-")</f>
        <v>Recon</v>
      </c>
      <c r="AT626" s="2">
        <f>all_resi[[#This Row],[Nilai COD]]-all_resi[[#This Row],[COD Fee]]-all_resi[[#This Row],[Total Biaya Setelah Diskon]]</f>
        <v>100530</v>
      </c>
      <c r="AU626" s="2">
        <f>IF(all_resi[[#This Row],[Waktu Terima]]="","",_xlfn.DAYS(all_resi[[#This Row],[Waktu Terima]],all_resi[[#This Row],[Tanggal Pengiriman]]))</f>
        <v>4</v>
      </c>
    </row>
    <row r="627" spans="1:47" x14ac:dyDescent="0.25">
      <c r="A627" s="2" t="s">
        <v>7113</v>
      </c>
      <c r="B627" s="1">
        <v>46182</v>
      </c>
      <c r="C627" s="2" t="s">
        <v>42</v>
      </c>
      <c r="D627" s="2" t="s">
        <v>43</v>
      </c>
      <c r="E627" s="2" t="s">
        <v>44</v>
      </c>
      <c r="F627" s="2" t="s">
        <v>45</v>
      </c>
      <c r="G627" s="2" t="s">
        <v>46</v>
      </c>
      <c r="H627" s="2" t="s">
        <v>80</v>
      </c>
      <c r="I627" s="2" t="s">
        <v>4073</v>
      </c>
      <c r="J627" s="2" t="s">
        <v>12827</v>
      </c>
      <c r="K627" s="2" t="s">
        <v>82</v>
      </c>
      <c r="L627" s="2" t="s">
        <v>1630</v>
      </c>
      <c r="M627" s="2" t="s">
        <v>4074</v>
      </c>
      <c r="N627" s="2" t="s">
        <v>4075</v>
      </c>
      <c r="O627">
        <v>1</v>
      </c>
      <c r="P627" s="2" t="s">
        <v>53</v>
      </c>
      <c r="Q627">
        <v>100</v>
      </c>
      <c r="R627">
        <v>0</v>
      </c>
      <c r="S627" s="2" t="s">
        <v>54</v>
      </c>
      <c r="T627" s="2" t="s">
        <v>55</v>
      </c>
      <c r="U627" s="2" t="s">
        <v>154</v>
      </c>
      <c r="V627" s="2"/>
      <c r="W627">
        <v>79000</v>
      </c>
      <c r="X627">
        <v>0</v>
      </c>
      <c r="Y627">
        <v>0</v>
      </c>
      <c r="Z627">
        <v>79000</v>
      </c>
      <c r="AB627" s="2" t="s">
        <v>57</v>
      </c>
      <c r="AC627">
        <v>31600</v>
      </c>
      <c r="AD627">
        <v>47400</v>
      </c>
      <c r="AE627">
        <v>179000</v>
      </c>
      <c r="AF627">
        <v>2685</v>
      </c>
      <c r="AG627" s="2" t="s">
        <v>4073</v>
      </c>
      <c r="AH627" s="2"/>
      <c r="AI627" s="1">
        <v>46189</v>
      </c>
      <c r="AJ627" s="2" t="s">
        <v>87</v>
      </c>
      <c r="AK627" s="2" t="s">
        <v>58</v>
      </c>
      <c r="AM627" s="2" t="s">
        <v>59</v>
      </c>
      <c r="AP627" s="2" t="s">
        <v>60</v>
      </c>
      <c r="AQ627" s="2" t="s">
        <v>41</v>
      </c>
      <c r="AR627">
        <v>100000</v>
      </c>
      <c r="AS627" s="2" t="str">
        <f>_xlfn.IFNA(IF(VLOOKUP(all_resi[[#This Row],[No. Waybill]],settle_reconcile[No. Waybill],1,0)="","Recon","Recon"),"-")</f>
        <v>Recon</v>
      </c>
      <c r="AT627" s="2">
        <f>all_resi[[#This Row],[Nilai COD]]-all_resi[[#This Row],[COD Fee]]-all_resi[[#This Row],[Total Biaya Setelah Diskon]]</f>
        <v>128915</v>
      </c>
      <c r="AU627" s="2">
        <f>IF(all_resi[[#This Row],[Waktu Terima]]="","",_xlfn.DAYS(all_resi[[#This Row],[Waktu Terima]],all_resi[[#This Row],[Tanggal Pengiriman]]))</f>
        <v>7</v>
      </c>
    </row>
    <row r="628" spans="1:47" x14ac:dyDescent="0.25">
      <c r="A628" s="2" t="s">
        <v>6964</v>
      </c>
      <c r="B628" s="1">
        <v>46182</v>
      </c>
      <c r="C628" s="2" t="s">
        <v>42</v>
      </c>
      <c r="D628" s="2" t="s">
        <v>43</v>
      </c>
      <c r="E628" s="2" t="s">
        <v>44</v>
      </c>
      <c r="F628" s="2" t="s">
        <v>45</v>
      </c>
      <c r="G628" s="2" t="s">
        <v>46</v>
      </c>
      <c r="H628" s="2" t="s">
        <v>80</v>
      </c>
      <c r="I628" s="2" t="s">
        <v>3668</v>
      </c>
      <c r="J628" s="2" t="s">
        <v>12924</v>
      </c>
      <c r="K628" s="2" t="s">
        <v>203</v>
      </c>
      <c r="L628" s="2" t="s">
        <v>733</v>
      </c>
      <c r="M628" s="2" t="s">
        <v>3040</v>
      </c>
      <c r="N628" s="2" t="s">
        <v>3669</v>
      </c>
      <c r="O628">
        <v>1</v>
      </c>
      <c r="P628" s="2" t="s">
        <v>53</v>
      </c>
      <c r="Q628">
        <v>100</v>
      </c>
      <c r="R628">
        <v>0</v>
      </c>
      <c r="S628" s="2" t="s">
        <v>54</v>
      </c>
      <c r="T628" s="2" t="s">
        <v>55</v>
      </c>
      <c r="U628" s="2" t="s">
        <v>141</v>
      </c>
      <c r="V628" s="2"/>
      <c r="W628">
        <v>14000</v>
      </c>
      <c r="X628">
        <v>0</v>
      </c>
      <c r="Y628">
        <v>0</v>
      </c>
      <c r="Z628">
        <v>14000</v>
      </c>
      <c r="AB628" s="2" t="s">
        <v>57</v>
      </c>
      <c r="AC628">
        <v>8000</v>
      </c>
      <c r="AD628">
        <v>6000</v>
      </c>
      <c r="AE628">
        <v>52500</v>
      </c>
      <c r="AF628">
        <v>787.5</v>
      </c>
      <c r="AG628" s="2" t="s">
        <v>3668</v>
      </c>
      <c r="AH628" s="2"/>
      <c r="AI628" s="1">
        <v>46184</v>
      </c>
      <c r="AJ628" s="2" t="s">
        <v>87</v>
      </c>
      <c r="AK628" s="2" t="s">
        <v>58</v>
      </c>
      <c r="AM628" s="2" t="s">
        <v>59</v>
      </c>
      <c r="AP628" s="2" t="s">
        <v>60</v>
      </c>
      <c r="AQ628" s="2" t="s">
        <v>41</v>
      </c>
      <c r="AR628">
        <v>38500</v>
      </c>
      <c r="AS628" s="2" t="str">
        <f>_xlfn.IFNA(IF(VLOOKUP(all_resi[[#This Row],[No. Waybill]],settle_reconcile[No. Waybill],1,0)="","Recon","Recon"),"-")</f>
        <v>Recon</v>
      </c>
      <c r="AT628" s="2">
        <f>all_resi[[#This Row],[Nilai COD]]-all_resi[[#This Row],[COD Fee]]-all_resi[[#This Row],[Total Biaya Setelah Diskon]]</f>
        <v>45712.5</v>
      </c>
      <c r="AU628" s="2">
        <f>IF(all_resi[[#This Row],[Waktu Terima]]="","",_xlfn.DAYS(all_resi[[#This Row],[Waktu Terima]],all_resi[[#This Row],[Tanggal Pengiriman]]))</f>
        <v>2</v>
      </c>
    </row>
    <row r="629" spans="1:47" x14ac:dyDescent="0.25">
      <c r="A629" s="2" t="s">
        <v>5949</v>
      </c>
      <c r="B629" s="1">
        <v>46182</v>
      </c>
      <c r="C629" s="2" t="s">
        <v>42</v>
      </c>
      <c r="D629" s="2" t="s">
        <v>43</v>
      </c>
      <c r="E629" s="2" t="s">
        <v>44</v>
      </c>
      <c r="F629" s="2" t="s">
        <v>45</v>
      </c>
      <c r="G629" s="2" t="s">
        <v>46</v>
      </c>
      <c r="H629" s="2" t="s">
        <v>80</v>
      </c>
      <c r="I629" s="2" t="s">
        <v>449</v>
      </c>
      <c r="J629" s="2" t="s">
        <v>12763</v>
      </c>
      <c r="K629" s="2" t="s">
        <v>126</v>
      </c>
      <c r="L629" s="2" t="s">
        <v>450</v>
      </c>
      <c r="M629" s="2" t="s">
        <v>451</v>
      </c>
      <c r="N629" s="2" t="s">
        <v>452</v>
      </c>
      <c r="O629">
        <v>1</v>
      </c>
      <c r="P629" s="2" t="s">
        <v>53</v>
      </c>
      <c r="Q629">
        <v>100</v>
      </c>
      <c r="R629">
        <v>0</v>
      </c>
      <c r="S629" s="2" t="s">
        <v>54</v>
      </c>
      <c r="T629" s="2" t="s">
        <v>55</v>
      </c>
      <c r="U629" s="2" t="s">
        <v>453</v>
      </c>
      <c r="V629" s="2"/>
      <c r="W629">
        <v>74000</v>
      </c>
      <c r="X629">
        <v>0</v>
      </c>
      <c r="Y629">
        <v>0</v>
      </c>
      <c r="Z629">
        <v>74000</v>
      </c>
      <c r="AB629" s="2" t="s">
        <v>57</v>
      </c>
      <c r="AC629">
        <v>29600</v>
      </c>
      <c r="AD629">
        <v>44400</v>
      </c>
      <c r="AE629">
        <v>130000</v>
      </c>
      <c r="AF629">
        <v>1950</v>
      </c>
      <c r="AG629" s="2" t="s">
        <v>7591</v>
      </c>
      <c r="AH629" s="2"/>
      <c r="AI629" s="1">
        <v>46189</v>
      </c>
      <c r="AJ629" s="2" t="s">
        <v>87</v>
      </c>
      <c r="AK629" s="2" t="s">
        <v>58</v>
      </c>
      <c r="AM629" s="2" t="s">
        <v>59</v>
      </c>
      <c r="AP629" s="2" t="s">
        <v>60</v>
      </c>
      <c r="AQ629" s="2" t="s">
        <v>41</v>
      </c>
      <c r="AR629">
        <v>56000</v>
      </c>
      <c r="AS629" s="2" t="str">
        <f>_xlfn.IFNA(IF(VLOOKUP(all_resi[[#This Row],[No. Waybill]],settle_reconcile[No. Waybill],1,0)="","Recon","Recon"),"-")</f>
        <v>Recon</v>
      </c>
      <c r="AT629" s="2">
        <f>all_resi[[#This Row],[Nilai COD]]-all_resi[[#This Row],[COD Fee]]-all_resi[[#This Row],[Total Biaya Setelah Diskon]]</f>
        <v>83650</v>
      </c>
      <c r="AU629" s="2">
        <f>IF(all_resi[[#This Row],[Waktu Terima]]="","",_xlfn.DAYS(all_resi[[#This Row],[Waktu Terima]],all_resi[[#This Row],[Tanggal Pengiriman]]))</f>
        <v>7</v>
      </c>
    </row>
    <row r="630" spans="1:47" x14ac:dyDescent="0.25">
      <c r="A630" s="2" t="s">
        <v>7116</v>
      </c>
      <c r="B630" s="1">
        <v>46182</v>
      </c>
      <c r="C630" s="2" t="s">
        <v>42</v>
      </c>
      <c r="D630" s="2" t="s">
        <v>43</v>
      </c>
      <c r="E630" s="2" t="s">
        <v>44</v>
      </c>
      <c r="F630" s="2" t="s">
        <v>45</v>
      </c>
      <c r="G630" s="2" t="s">
        <v>46</v>
      </c>
      <c r="H630" s="2" t="s">
        <v>80</v>
      </c>
      <c r="I630" s="2" t="s">
        <v>1629</v>
      </c>
      <c r="J630" s="2" t="s">
        <v>12822</v>
      </c>
      <c r="K630" s="2" t="s">
        <v>265</v>
      </c>
      <c r="L630" s="2" t="s">
        <v>1726</v>
      </c>
      <c r="M630" s="2" t="s">
        <v>4081</v>
      </c>
      <c r="N630" s="2" t="s">
        <v>4082</v>
      </c>
      <c r="O630">
        <v>1</v>
      </c>
      <c r="P630" s="2" t="s">
        <v>53</v>
      </c>
      <c r="Q630">
        <v>100</v>
      </c>
      <c r="R630">
        <v>0</v>
      </c>
      <c r="S630" s="2" t="s">
        <v>54</v>
      </c>
      <c r="T630" s="2" t="s">
        <v>55</v>
      </c>
      <c r="U630" s="2" t="s">
        <v>2303</v>
      </c>
      <c r="V630" s="2"/>
      <c r="W630">
        <v>50000</v>
      </c>
      <c r="X630">
        <v>0</v>
      </c>
      <c r="Y630">
        <v>0</v>
      </c>
      <c r="Z630">
        <v>50000</v>
      </c>
      <c r="AB630" s="2" t="s">
        <v>57</v>
      </c>
      <c r="AC630">
        <v>20000</v>
      </c>
      <c r="AD630">
        <v>30000</v>
      </c>
      <c r="AE630">
        <v>134000</v>
      </c>
      <c r="AF630">
        <v>2010</v>
      </c>
      <c r="AG630" s="2" t="s">
        <v>1629</v>
      </c>
      <c r="AH630" s="2"/>
      <c r="AI630" s="1">
        <v>46188</v>
      </c>
      <c r="AJ630" s="2" t="s">
        <v>87</v>
      </c>
      <c r="AK630" s="2" t="s">
        <v>58</v>
      </c>
      <c r="AM630" s="2" t="s">
        <v>59</v>
      </c>
      <c r="AP630" s="2" t="s">
        <v>60</v>
      </c>
      <c r="AQ630" s="2" t="s">
        <v>41</v>
      </c>
      <c r="AR630">
        <v>84000</v>
      </c>
      <c r="AS630" s="2" t="str">
        <f>_xlfn.IFNA(IF(VLOOKUP(all_resi[[#This Row],[No. Waybill]],settle_reconcile[No. Waybill],1,0)="","Recon","Recon"),"-")</f>
        <v>Recon</v>
      </c>
      <c r="AT630" s="2">
        <f>all_resi[[#This Row],[Nilai COD]]-all_resi[[#This Row],[COD Fee]]-all_resi[[#This Row],[Total Biaya Setelah Diskon]]</f>
        <v>101990</v>
      </c>
      <c r="AU630" s="2">
        <f>IF(all_resi[[#This Row],[Waktu Terima]]="","",_xlfn.DAYS(all_resi[[#This Row],[Waktu Terima]],all_resi[[#This Row],[Tanggal Pengiriman]]))</f>
        <v>6</v>
      </c>
    </row>
    <row r="631" spans="1:47" x14ac:dyDescent="0.25">
      <c r="A631" s="2" t="s">
        <v>7112</v>
      </c>
      <c r="B631" s="1">
        <v>46182</v>
      </c>
      <c r="C631" s="2" t="s">
        <v>42</v>
      </c>
      <c r="D631" s="2" t="s">
        <v>43</v>
      </c>
      <c r="E631" s="2" t="s">
        <v>44</v>
      </c>
      <c r="F631" s="2" t="s">
        <v>45</v>
      </c>
      <c r="G631" s="2" t="s">
        <v>46</v>
      </c>
      <c r="H631" s="2" t="s">
        <v>80</v>
      </c>
      <c r="I631" s="2" t="s">
        <v>4070</v>
      </c>
      <c r="J631" s="2" t="s">
        <v>12830</v>
      </c>
      <c r="K631" s="2" t="s">
        <v>377</v>
      </c>
      <c r="L631" s="2" t="s">
        <v>2232</v>
      </c>
      <c r="M631" s="2" t="s">
        <v>4071</v>
      </c>
      <c r="N631" s="2" t="s">
        <v>4072</v>
      </c>
      <c r="O631">
        <v>1</v>
      </c>
      <c r="P631" s="2" t="s">
        <v>53</v>
      </c>
      <c r="Q631">
        <v>100</v>
      </c>
      <c r="R631">
        <v>0</v>
      </c>
      <c r="S631" s="2" t="s">
        <v>54</v>
      </c>
      <c r="T631" s="2" t="s">
        <v>55</v>
      </c>
      <c r="U631" s="2" t="s">
        <v>86</v>
      </c>
      <c r="V631" s="2"/>
      <c r="W631">
        <v>65000</v>
      </c>
      <c r="X631">
        <v>0</v>
      </c>
      <c r="Y631">
        <v>0</v>
      </c>
      <c r="Z631">
        <v>65000</v>
      </c>
      <c r="AB631" s="2" t="s">
        <v>57</v>
      </c>
      <c r="AC631">
        <v>26000</v>
      </c>
      <c r="AD631">
        <v>39000</v>
      </c>
      <c r="AE631">
        <v>125000</v>
      </c>
      <c r="AF631">
        <v>1875</v>
      </c>
      <c r="AG631" s="2" t="s">
        <v>11769</v>
      </c>
      <c r="AH631" s="2" t="s">
        <v>149</v>
      </c>
      <c r="AI631" s="1">
        <v>46196</v>
      </c>
      <c r="AJ631" s="2" t="s">
        <v>87</v>
      </c>
      <c r="AK631" s="2" t="s">
        <v>67</v>
      </c>
      <c r="AM631" s="2" t="s">
        <v>59</v>
      </c>
      <c r="AP631" s="2" t="s">
        <v>60</v>
      </c>
      <c r="AQ631" s="2" t="s">
        <v>41</v>
      </c>
      <c r="AR631">
        <v>60000</v>
      </c>
      <c r="AS631" s="2" t="str">
        <f>_xlfn.IFNA(IF(VLOOKUP(all_resi[[#This Row],[No. Waybill]],settle_reconcile[No. Waybill],1,0)="","Recon","Recon"),"-")</f>
        <v>-</v>
      </c>
      <c r="AT631" s="2">
        <f>all_resi[[#This Row],[Nilai COD]]-all_resi[[#This Row],[COD Fee]]-all_resi[[#This Row],[Total Biaya Setelah Diskon]]</f>
        <v>84125</v>
      </c>
      <c r="AU631" s="2">
        <f>IF(all_resi[[#This Row],[Waktu Terima]]="","",_xlfn.DAYS(all_resi[[#This Row],[Waktu Terima]],all_resi[[#This Row],[Tanggal Pengiriman]]))</f>
        <v>14</v>
      </c>
    </row>
    <row r="632" spans="1:47" x14ac:dyDescent="0.25">
      <c r="A632" s="2" t="s">
        <v>6965</v>
      </c>
      <c r="B632" s="1">
        <v>46182</v>
      </c>
      <c r="C632" s="2" t="s">
        <v>42</v>
      </c>
      <c r="D632" s="2" t="s">
        <v>43</v>
      </c>
      <c r="E632" s="2" t="s">
        <v>44</v>
      </c>
      <c r="F632" s="2" t="s">
        <v>45</v>
      </c>
      <c r="G632" s="2" t="s">
        <v>46</v>
      </c>
      <c r="H632" s="2" t="s">
        <v>47</v>
      </c>
      <c r="I632" s="2" t="s">
        <v>3670</v>
      </c>
      <c r="J632" s="2" t="s">
        <v>12952</v>
      </c>
      <c r="K632" s="2" t="s">
        <v>177</v>
      </c>
      <c r="L632" s="2" t="s">
        <v>669</v>
      </c>
      <c r="M632" s="2" t="s">
        <v>670</v>
      </c>
      <c r="N632" s="2" t="s">
        <v>3671</v>
      </c>
      <c r="O632">
        <v>1</v>
      </c>
      <c r="P632" s="2" t="s">
        <v>53</v>
      </c>
      <c r="Q632">
        <v>100</v>
      </c>
      <c r="R632">
        <v>0</v>
      </c>
      <c r="S632" s="2" t="s">
        <v>54</v>
      </c>
      <c r="T632" s="2" t="s">
        <v>55</v>
      </c>
      <c r="U632" s="2" t="s">
        <v>427</v>
      </c>
      <c r="V632" s="2"/>
      <c r="W632">
        <v>102000</v>
      </c>
      <c r="X632">
        <v>0</v>
      </c>
      <c r="Y632">
        <v>0</v>
      </c>
      <c r="Z632">
        <v>102000</v>
      </c>
      <c r="AB632" s="2" t="s">
        <v>57</v>
      </c>
      <c r="AC632">
        <v>40800</v>
      </c>
      <c r="AD632">
        <v>61200</v>
      </c>
      <c r="AE632">
        <v>232000</v>
      </c>
      <c r="AF632">
        <v>3480</v>
      </c>
      <c r="AG632" s="2" t="s">
        <v>3670</v>
      </c>
      <c r="AH632" s="2"/>
      <c r="AI632" s="1">
        <v>46186</v>
      </c>
      <c r="AJ632" s="2"/>
      <c r="AK632" s="2" t="s">
        <v>58</v>
      </c>
      <c r="AM632" s="2" t="s">
        <v>59</v>
      </c>
      <c r="AP632" s="2" t="s">
        <v>60</v>
      </c>
      <c r="AQ632" s="2" t="s">
        <v>41</v>
      </c>
      <c r="AR632">
        <v>130000</v>
      </c>
      <c r="AS632" s="2" t="str">
        <f>_xlfn.IFNA(IF(VLOOKUP(all_resi[[#This Row],[No. Waybill]],settle_reconcile[No. Waybill],1,0)="","Recon","Recon"),"-")</f>
        <v>Recon</v>
      </c>
      <c r="AT632" s="2">
        <f>all_resi[[#This Row],[Nilai COD]]-all_resi[[#This Row],[COD Fee]]-all_resi[[#This Row],[Total Biaya Setelah Diskon]]</f>
        <v>167320</v>
      </c>
      <c r="AU632" s="2">
        <f>IF(all_resi[[#This Row],[Waktu Terima]]="","",_xlfn.DAYS(all_resi[[#This Row],[Waktu Terima]],all_resi[[#This Row],[Tanggal Pengiriman]]))</f>
        <v>4</v>
      </c>
    </row>
    <row r="633" spans="1:47" x14ac:dyDescent="0.25">
      <c r="A633" s="2" t="s">
        <v>6654</v>
      </c>
      <c r="B633" s="1">
        <v>46182</v>
      </c>
      <c r="C633" s="2" t="s">
        <v>42</v>
      </c>
      <c r="D633" s="2" t="s">
        <v>43</v>
      </c>
      <c r="E633" s="2" t="s">
        <v>44</v>
      </c>
      <c r="F633" s="2" t="s">
        <v>45</v>
      </c>
      <c r="G633" s="2" t="s">
        <v>46</v>
      </c>
      <c r="H633" s="2" t="s">
        <v>80</v>
      </c>
      <c r="I633" s="2" t="s">
        <v>2786</v>
      </c>
      <c r="J633" s="2" t="s">
        <v>12854</v>
      </c>
      <c r="K633" s="2" t="s">
        <v>69</v>
      </c>
      <c r="L633" s="2" t="s">
        <v>2787</v>
      </c>
      <c r="M633" s="2" t="s">
        <v>2788</v>
      </c>
      <c r="N633" s="2" t="s">
        <v>2789</v>
      </c>
      <c r="O633">
        <v>1</v>
      </c>
      <c r="P633" s="2" t="s">
        <v>53</v>
      </c>
      <c r="Q633">
        <v>100</v>
      </c>
      <c r="R633">
        <v>0</v>
      </c>
      <c r="S633" s="2" t="s">
        <v>54</v>
      </c>
      <c r="T633" s="2" t="s">
        <v>55</v>
      </c>
      <c r="U633" s="2" t="s">
        <v>141</v>
      </c>
      <c r="V633" s="2"/>
      <c r="W633">
        <v>54000</v>
      </c>
      <c r="X633">
        <v>0</v>
      </c>
      <c r="Y633">
        <v>0</v>
      </c>
      <c r="Z633">
        <v>54000</v>
      </c>
      <c r="AB633" s="2" t="s">
        <v>57</v>
      </c>
      <c r="AC633">
        <v>21600</v>
      </c>
      <c r="AD633">
        <v>32400</v>
      </c>
      <c r="AE633">
        <v>94000</v>
      </c>
      <c r="AF633">
        <v>1410</v>
      </c>
      <c r="AG633" s="2" t="s">
        <v>17318</v>
      </c>
      <c r="AH633" s="2" t="s">
        <v>149</v>
      </c>
      <c r="AI633" s="1">
        <v>46203</v>
      </c>
      <c r="AJ633" s="2" t="s">
        <v>87</v>
      </c>
      <c r="AK633" s="2" t="s">
        <v>67</v>
      </c>
      <c r="AM633" s="2" t="s">
        <v>59</v>
      </c>
      <c r="AP633" s="2" t="s">
        <v>60</v>
      </c>
      <c r="AQ633" s="2" t="s">
        <v>41</v>
      </c>
      <c r="AR633">
        <v>40000</v>
      </c>
      <c r="AS633" s="2" t="str">
        <f>_xlfn.IFNA(IF(VLOOKUP(all_resi[[#This Row],[No. Waybill]],settle_reconcile[No. Waybill],1,0)="","Recon","Recon"),"-")</f>
        <v>-</v>
      </c>
      <c r="AT633" s="2">
        <f>all_resi[[#This Row],[Nilai COD]]-all_resi[[#This Row],[COD Fee]]-all_resi[[#This Row],[Total Biaya Setelah Diskon]]</f>
        <v>60190</v>
      </c>
      <c r="AU633" s="2">
        <f>IF(all_resi[[#This Row],[Waktu Terima]]="","",_xlfn.DAYS(all_resi[[#This Row],[Waktu Terima]],all_resi[[#This Row],[Tanggal Pengiriman]]))</f>
        <v>21</v>
      </c>
    </row>
    <row r="634" spans="1:47" x14ac:dyDescent="0.25">
      <c r="A634" s="2" t="s">
        <v>5943</v>
      </c>
      <c r="B634" s="1">
        <v>46182</v>
      </c>
      <c r="C634" s="2" t="s">
        <v>42</v>
      </c>
      <c r="D634" s="2" t="s">
        <v>43</v>
      </c>
      <c r="E634" s="2" t="s">
        <v>44</v>
      </c>
      <c r="F634" s="2" t="s">
        <v>45</v>
      </c>
      <c r="G634" s="2" t="s">
        <v>46</v>
      </c>
      <c r="H634" s="2" t="s">
        <v>47</v>
      </c>
      <c r="I634" s="2" t="s">
        <v>424</v>
      </c>
      <c r="J634" s="2" t="s">
        <v>12767</v>
      </c>
      <c r="K634" s="2" t="s">
        <v>75</v>
      </c>
      <c r="L634" s="2" t="s">
        <v>345</v>
      </c>
      <c r="M634" s="2" t="s">
        <v>425</v>
      </c>
      <c r="N634" s="2" t="s">
        <v>426</v>
      </c>
      <c r="O634">
        <v>1</v>
      </c>
      <c r="P634" s="2" t="s">
        <v>53</v>
      </c>
      <c r="Q634">
        <v>100</v>
      </c>
      <c r="R634">
        <v>0</v>
      </c>
      <c r="S634" s="2" t="s">
        <v>54</v>
      </c>
      <c r="T634" s="2" t="s">
        <v>55</v>
      </c>
      <c r="U634" s="2" t="s">
        <v>427</v>
      </c>
      <c r="V634" s="2"/>
      <c r="W634">
        <v>53000</v>
      </c>
      <c r="X634">
        <v>0</v>
      </c>
      <c r="Y634">
        <v>0</v>
      </c>
      <c r="Z634">
        <v>53000</v>
      </c>
      <c r="AB634" s="2" t="s">
        <v>57</v>
      </c>
      <c r="AC634">
        <v>21200</v>
      </c>
      <c r="AD634">
        <v>31800</v>
      </c>
      <c r="AE634">
        <v>183000</v>
      </c>
      <c r="AF634">
        <v>2745</v>
      </c>
      <c r="AG634" s="2" t="s">
        <v>424</v>
      </c>
      <c r="AH634" s="2"/>
      <c r="AI634" s="1">
        <v>46187</v>
      </c>
      <c r="AJ634" s="2"/>
      <c r="AK634" s="2" t="s">
        <v>58</v>
      </c>
      <c r="AM634" s="2" t="s">
        <v>59</v>
      </c>
      <c r="AP634" s="2" t="s">
        <v>60</v>
      </c>
      <c r="AQ634" s="2" t="s">
        <v>41</v>
      </c>
      <c r="AR634">
        <v>130000</v>
      </c>
      <c r="AS634" s="2" t="str">
        <f>_xlfn.IFNA(IF(VLOOKUP(all_resi[[#This Row],[No. Waybill]],settle_reconcile[No. Waybill],1,0)="","Recon","Recon"),"-")</f>
        <v>Recon</v>
      </c>
      <c r="AT634" s="2">
        <f>all_resi[[#This Row],[Nilai COD]]-all_resi[[#This Row],[COD Fee]]-all_resi[[#This Row],[Total Biaya Setelah Diskon]]</f>
        <v>148455</v>
      </c>
      <c r="AU634" s="2">
        <f>IF(all_resi[[#This Row],[Waktu Terima]]="","",_xlfn.DAYS(all_resi[[#This Row],[Waktu Terima]],all_resi[[#This Row],[Tanggal Pengiriman]]))</f>
        <v>5</v>
      </c>
    </row>
    <row r="635" spans="1:47" x14ac:dyDescent="0.25">
      <c r="A635" s="2" t="s">
        <v>6651</v>
      </c>
      <c r="B635" s="1">
        <v>46182</v>
      </c>
      <c r="C635" s="2" t="s">
        <v>42</v>
      </c>
      <c r="D635" s="2" t="s">
        <v>43</v>
      </c>
      <c r="E635" s="2" t="s">
        <v>44</v>
      </c>
      <c r="F635" s="2" t="s">
        <v>45</v>
      </c>
      <c r="G635" s="2" t="s">
        <v>46</v>
      </c>
      <c r="H635" s="2" t="s">
        <v>80</v>
      </c>
      <c r="I635" s="2" t="s">
        <v>2776</v>
      </c>
      <c r="J635" s="2" t="s">
        <v>12773</v>
      </c>
      <c r="K635" s="2" t="s">
        <v>49</v>
      </c>
      <c r="L635" s="2" t="s">
        <v>2023</v>
      </c>
      <c r="M635" s="2" t="s">
        <v>2024</v>
      </c>
      <c r="N635" s="2" t="s">
        <v>2777</v>
      </c>
      <c r="O635">
        <v>1</v>
      </c>
      <c r="P635" s="2" t="s">
        <v>53</v>
      </c>
      <c r="Q635">
        <v>100</v>
      </c>
      <c r="R635">
        <v>0</v>
      </c>
      <c r="S635" s="2" t="s">
        <v>54</v>
      </c>
      <c r="T635" s="2" t="s">
        <v>55</v>
      </c>
      <c r="U635" s="2" t="s">
        <v>141</v>
      </c>
      <c r="V635" s="2"/>
      <c r="W635">
        <v>69000</v>
      </c>
      <c r="X635">
        <v>0</v>
      </c>
      <c r="Y635">
        <v>0</v>
      </c>
      <c r="Z635">
        <v>69000</v>
      </c>
      <c r="AB635" s="2" t="s">
        <v>57</v>
      </c>
      <c r="AC635">
        <v>27600</v>
      </c>
      <c r="AD635">
        <v>41400</v>
      </c>
      <c r="AE635">
        <v>132000</v>
      </c>
      <c r="AF635">
        <v>1980</v>
      </c>
      <c r="AG635" s="2" t="s">
        <v>517</v>
      </c>
      <c r="AH635" s="2" t="s">
        <v>149</v>
      </c>
      <c r="AI635" s="1">
        <v>46199</v>
      </c>
      <c r="AJ635" s="2" t="s">
        <v>87</v>
      </c>
      <c r="AK635" s="2" t="s">
        <v>67</v>
      </c>
      <c r="AM635" s="2" t="s">
        <v>59</v>
      </c>
      <c r="AP635" s="2" t="s">
        <v>60</v>
      </c>
      <c r="AQ635" s="2" t="s">
        <v>41</v>
      </c>
      <c r="AR635">
        <v>63000</v>
      </c>
      <c r="AS635" s="2" t="str">
        <f>_xlfn.IFNA(IF(VLOOKUP(all_resi[[#This Row],[No. Waybill]],settle_reconcile[No. Waybill],1,0)="","Recon","Recon"),"-")</f>
        <v>-</v>
      </c>
      <c r="AT635" s="2">
        <f>all_resi[[#This Row],[Nilai COD]]-all_resi[[#This Row],[COD Fee]]-all_resi[[#This Row],[Total Biaya Setelah Diskon]]</f>
        <v>88620</v>
      </c>
      <c r="AU635" s="2">
        <f>IF(all_resi[[#This Row],[Waktu Terima]]="","",_xlfn.DAYS(all_resi[[#This Row],[Waktu Terima]],all_resi[[#This Row],[Tanggal Pengiriman]]))</f>
        <v>17</v>
      </c>
    </row>
    <row r="636" spans="1:47" x14ac:dyDescent="0.25">
      <c r="A636" s="2" t="s">
        <v>6811</v>
      </c>
      <c r="B636" s="1">
        <v>46182</v>
      </c>
      <c r="C636" s="2" t="s">
        <v>42</v>
      </c>
      <c r="D636" s="2" t="s">
        <v>43</v>
      </c>
      <c r="E636" s="2" t="s">
        <v>44</v>
      </c>
      <c r="F636" s="2" t="s">
        <v>45</v>
      </c>
      <c r="G636" s="2" t="s">
        <v>46</v>
      </c>
      <c r="H636" s="2" t="s">
        <v>47</v>
      </c>
      <c r="I636" s="2" t="s">
        <v>3248</v>
      </c>
      <c r="J636" s="2" t="s">
        <v>12793</v>
      </c>
      <c r="K636" s="2" t="s">
        <v>126</v>
      </c>
      <c r="L636" s="2" t="s">
        <v>450</v>
      </c>
      <c r="M636" s="2" t="s">
        <v>3249</v>
      </c>
      <c r="N636" s="2" t="s">
        <v>3250</v>
      </c>
      <c r="O636">
        <v>1</v>
      </c>
      <c r="P636" s="2" t="s">
        <v>53</v>
      </c>
      <c r="Q636">
        <v>100</v>
      </c>
      <c r="R636">
        <v>0</v>
      </c>
      <c r="S636" s="2" t="s">
        <v>54</v>
      </c>
      <c r="T636" s="2" t="s">
        <v>55</v>
      </c>
      <c r="U636" s="2" t="s">
        <v>66</v>
      </c>
      <c r="V636" s="2"/>
      <c r="W636">
        <v>74000</v>
      </c>
      <c r="X636">
        <v>0</v>
      </c>
      <c r="Y636">
        <v>0</v>
      </c>
      <c r="Z636">
        <v>74000</v>
      </c>
      <c r="AB636" s="2" t="s">
        <v>57</v>
      </c>
      <c r="AC636">
        <v>29600</v>
      </c>
      <c r="AD636">
        <v>44400</v>
      </c>
      <c r="AE636">
        <v>150000</v>
      </c>
      <c r="AF636">
        <v>2250</v>
      </c>
      <c r="AG636" s="2" t="s">
        <v>3248</v>
      </c>
      <c r="AH636" s="2"/>
      <c r="AI636" s="1">
        <v>46187</v>
      </c>
      <c r="AJ636" s="2"/>
      <c r="AK636" s="2" t="s">
        <v>58</v>
      </c>
      <c r="AM636" s="2" t="s">
        <v>59</v>
      </c>
      <c r="AP636" s="2" t="s">
        <v>60</v>
      </c>
      <c r="AQ636" s="2" t="s">
        <v>41</v>
      </c>
      <c r="AR636">
        <v>76000</v>
      </c>
      <c r="AS636" s="2" t="str">
        <f>_xlfn.IFNA(IF(VLOOKUP(all_resi[[#This Row],[No. Waybill]],settle_reconcile[No. Waybill],1,0)="","Recon","Recon"),"-")</f>
        <v>Recon</v>
      </c>
      <c r="AT636" s="2">
        <f>all_resi[[#This Row],[Nilai COD]]-all_resi[[#This Row],[COD Fee]]-all_resi[[#This Row],[Total Biaya Setelah Diskon]]</f>
        <v>103350</v>
      </c>
      <c r="AU636" s="2">
        <f>IF(all_resi[[#This Row],[Waktu Terima]]="","",_xlfn.DAYS(all_resi[[#This Row],[Waktu Terima]],all_resi[[#This Row],[Tanggal Pengiriman]]))</f>
        <v>5</v>
      </c>
    </row>
    <row r="637" spans="1:47" x14ac:dyDescent="0.25">
      <c r="A637" s="2" t="s">
        <v>6528</v>
      </c>
      <c r="B637" s="1">
        <v>46182</v>
      </c>
      <c r="C637" s="2" t="s">
        <v>42</v>
      </c>
      <c r="D637" s="2" t="s">
        <v>43</v>
      </c>
      <c r="E637" s="2" t="s">
        <v>44</v>
      </c>
      <c r="F637" s="2" t="s">
        <v>45</v>
      </c>
      <c r="G637" s="2" t="s">
        <v>46</v>
      </c>
      <c r="H637" s="2" t="s">
        <v>47</v>
      </c>
      <c r="I637" s="2" t="s">
        <v>2425</v>
      </c>
      <c r="J637" s="2" t="s">
        <v>12780</v>
      </c>
      <c r="K637" s="2" t="s">
        <v>156</v>
      </c>
      <c r="L637" s="2" t="s">
        <v>480</v>
      </c>
      <c r="M637" s="2" t="s">
        <v>2426</v>
      </c>
      <c r="N637" s="2" t="s">
        <v>2427</v>
      </c>
      <c r="O637">
        <v>1</v>
      </c>
      <c r="P637" s="2" t="s">
        <v>53</v>
      </c>
      <c r="Q637">
        <v>100</v>
      </c>
      <c r="R637">
        <v>0</v>
      </c>
      <c r="S637" s="2" t="s">
        <v>54</v>
      </c>
      <c r="T637" s="2" t="s">
        <v>55</v>
      </c>
      <c r="U637" s="2" t="s">
        <v>386</v>
      </c>
      <c r="V637" s="2"/>
      <c r="W637">
        <v>82000</v>
      </c>
      <c r="X637">
        <v>0</v>
      </c>
      <c r="Y637">
        <v>0</v>
      </c>
      <c r="Z637">
        <v>82000</v>
      </c>
      <c r="AB637" s="2" t="s">
        <v>57</v>
      </c>
      <c r="AC637">
        <v>32800</v>
      </c>
      <c r="AD637">
        <v>49200</v>
      </c>
      <c r="AE637">
        <v>203000</v>
      </c>
      <c r="AF637">
        <v>3045</v>
      </c>
      <c r="AG637" s="2"/>
      <c r="AH637" s="2"/>
      <c r="AI637" s="1"/>
      <c r="AJ637" s="2"/>
      <c r="AK637" s="2" t="s">
        <v>67</v>
      </c>
      <c r="AM637" s="2" t="s">
        <v>59</v>
      </c>
      <c r="AP637" s="2" t="s">
        <v>60</v>
      </c>
      <c r="AQ637" s="2" t="s">
        <v>41</v>
      </c>
      <c r="AR637">
        <v>121000</v>
      </c>
      <c r="AS637" s="2" t="str">
        <f>_xlfn.IFNA(IF(VLOOKUP(all_resi[[#This Row],[No. Waybill]],settle_reconcile[No. Waybill],1,0)="","Recon","Recon"),"-")</f>
        <v>-</v>
      </c>
      <c r="AT637" s="2">
        <f>all_resi[[#This Row],[Nilai COD]]-all_resi[[#This Row],[COD Fee]]-all_resi[[#This Row],[Total Biaya Setelah Diskon]]</f>
        <v>150755</v>
      </c>
      <c r="AU637" s="2" t="str">
        <f>IF(all_resi[[#This Row],[Waktu Terima]]="","",_xlfn.DAYS(all_resi[[#This Row],[Waktu Terima]],all_resi[[#This Row],[Tanggal Pengiriman]]))</f>
        <v/>
      </c>
    </row>
    <row r="638" spans="1:47" x14ac:dyDescent="0.25">
      <c r="A638" s="2" t="s">
        <v>6942</v>
      </c>
      <c r="B638" s="1">
        <v>46182</v>
      </c>
      <c r="C638" s="2" t="s">
        <v>42</v>
      </c>
      <c r="D638" s="2" t="s">
        <v>43</v>
      </c>
      <c r="E638" s="2" t="s">
        <v>44</v>
      </c>
      <c r="F638" s="2" t="s">
        <v>45</v>
      </c>
      <c r="G638" s="2" t="s">
        <v>46</v>
      </c>
      <c r="H638" s="2" t="s">
        <v>47</v>
      </c>
      <c r="I638" s="2" t="s">
        <v>3609</v>
      </c>
      <c r="J638" s="2" t="s">
        <v>12928</v>
      </c>
      <c r="K638" s="2" t="s">
        <v>237</v>
      </c>
      <c r="L638" s="2" t="s">
        <v>3610</v>
      </c>
      <c r="M638" s="2" t="s">
        <v>3611</v>
      </c>
      <c r="N638" s="2" t="s">
        <v>3612</v>
      </c>
      <c r="O638">
        <v>1</v>
      </c>
      <c r="P638" s="2" t="s">
        <v>53</v>
      </c>
      <c r="Q638">
        <v>100</v>
      </c>
      <c r="R638">
        <v>0</v>
      </c>
      <c r="S638" s="2" t="s">
        <v>54</v>
      </c>
      <c r="T638" s="2" t="s">
        <v>55</v>
      </c>
      <c r="U638" s="2" t="s">
        <v>147</v>
      </c>
      <c r="V638" s="2"/>
      <c r="W638">
        <v>52000</v>
      </c>
      <c r="X638">
        <v>0</v>
      </c>
      <c r="Y638">
        <v>0</v>
      </c>
      <c r="Z638">
        <v>52000</v>
      </c>
      <c r="AB638" s="2" t="s">
        <v>57</v>
      </c>
      <c r="AC638">
        <v>20800</v>
      </c>
      <c r="AD638">
        <v>31200</v>
      </c>
      <c r="AE638">
        <v>182500</v>
      </c>
      <c r="AF638">
        <v>2737.5</v>
      </c>
      <c r="AG638" s="2"/>
      <c r="AH638" s="2"/>
      <c r="AI638" s="1"/>
      <c r="AJ638" s="2"/>
      <c r="AK638" s="2" t="s">
        <v>67</v>
      </c>
      <c r="AM638" s="2" t="s">
        <v>59</v>
      </c>
      <c r="AP638" s="2" t="s">
        <v>60</v>
      </c>
      <c r="AQ638" s="2" t="s">
        <v>41</v>
      </c>
      <c r="AR638">
        <v>130500</v>
      </c>
      <c r="AS638" s="2" t="str">
        <f>_xlfn.IFNA(IF(VLOOKUP(all_resi[[#This Row],[No. Waybill]],settle_reconcile[No. Waybill],1,0)="","Recon","Recon"),"-")</f>
        <v>-</v>
      </c>
      <c r="AT638" s="2">
        <f>all_resi[[#This Row],[Nilai COD]]-all_resi[[#This Row],[COD Fee]]-all_resi[[#This Row],[Total Biaya Setelah Diskon]]</f>
        <v>148562.5</v>
      </c>
      <c r="AU638" s="2" t="str">
        <f>IF(all_resi[[#This Row],[Waktu Terima]]="","",_xlfn.DAYS(all_resi[[#This Row],[Waktu Terima]],all_resi[[#This Row],[Tanggal Pengiriman]]))</f>
        <v/>
      </c>
    </row>
    <row r="639" spans="1:47" x14ac:dyDescent="0.25">
      <c r="A639" s="2" t="s">
        <v>6033</v>
      </c>
      <c r="B639" s="1">
        <v>46182</v>
      </c>
      <c r="C639" s="2" t="s">
        <v>42</v>
      </c>
      <c r="D639" s="2" t="s">
        <v>43</v>
      </c>
      <c r="E639" s="2" t="s">
        <v>44</v>
      </c>
      <c r="F639" s="2" t="s">
        <v>45</v>
      </c>
      <c r="G639" s="2" t="s">
        <v>46</v>
      </c>
      <c r="H639" s="2" t="s">
        <v>80</v>
      </c>
      <c r="I639" s="2" t="s">
        <v>786</v>
      </c>
      <c r="J639" s="2" t="s">
        <v>12840</v>
      </c>
      <c r="K639" s="2" t="s">
        <v>265</v>
      </c>
      <c r="L639" s="2" t="s">
        <v>787</v>
      </c>
      <c r="M639" s="2" t="s">
        <v>788</v>
      </c>
      <c r="N639" s="2" t="s">
        <v>789</v>
      </c>
      <c r="O639">
        <v>1</v>
      </c>
      <c r="P639" s="2" t="s">
        <v>53</v>
      </c>
      <c r="Q639">
        <v>100</v>
      </c>
      <c r="R639">
        <v>0</v>
      </c>
      <c r="S639" s="2" t="s">
        <v>54</v>
      </c>
      <c r="T639" s="2" t="s">
        <v>55</v>
      </c>
      <c r="U639" s="2" t="s">
        <v>581</v>
      </c>
      <c r="V639" s="2"/>
      <c r="W639">
        <v>50000</v>
      </c>
      <c r="X639">
        <v>0</v>
      </c>
      <c r="Y639">
        <v>0</v>
      </c>
      <c r="Z639">
        <v>50000</v>
      </c>
      <c r="AB639" s="2" t="s">
        <v>57</v>
      </c>
      <c r="AC639">
        <v>20000</v>
      </c>
      <c r="AD639">
        <v>30000</v>
      </c>
      <c r="AE639">
        <v>130000</v>
      </c>
      <c r="AF639">
        <v>1950</v>
      </c>
      <c r="AG639" s="2" t="s">
        <v>256</v>
      </c>
      <c r="AH639" s="2"/>
      <c r="AI639" s="1">
        <v>46208</v>
      </c>
      <c r="AJ639" s="2" t="s">
        <v>87</v>
      </c>
      <c r="AK639" s="2" t="s">
        <v>67</v>
      </c>
      <c r="AM639" s="2" t="s">
        <v>59</v>
      </c>
      <c r="AP639" s="2" t="s">
        <v>60</v>
      </c>
      <c r="AQ639" s="2" t="s">
        <v>41</v>
      </c>
      <c r="AR639">
        <v>80000</v>
      </c>
      <c r="AS639" s="2" t="str">
        <f>_xlfn.IFNA(IF(VLOOKUP(all_resi[[#This Row],[No. Waybill]],settle_reconcile[No. Waybill],1,0)="","Recon","Recon"),"-")</f>
        <v>-</v>
      </c>
      <c r="AT639" s="2">
        <f>all_resi[[#This Row],[Nilai COD]]-all_resi[[#This Row],[COD Fee]]-all_resi[[#This Row],[Total Biaya Setelah Diskon]]</f>
        <v>98050</v>
      </c>
      <c r="AU639" s="2">
        <f>IF(all_resi[[#This Row],[Waktu Terima]]="","",_xlfn.DAYS(all_resi[[#This Row],[Waktu Terima]],all_resi[[#This Row],[Tanggal Pengiriman]]))</f>
        <v>26</v>
      </c>
    </row>
    <row r="640" spans="1:47" x14ac:dyDescent="0.25">
      <c r="A640" s="2" t="s">
        <v>6037</v>
      </c>
      <c r="B640" s="1">
        <v>46182</v>
      </c>
      <c r="C640" s="2" t="s">
        <v>42</v>
      </c>
      <c r="D640" s="2" t="s">
        <v>43</v>
      </c>
      <c r="E640" s="2" t="s">
        <v>44</v>
      </c>
      <c r="F640" s="2" t="s">
        <v>45</v>
      </c>
      <c r="G640" s="2" t="s">
        <v>46</v>
      </c>
      <c r="H640" s="2" t="s">
        <v>47</v>
      </c>
      <c r="I640" s="2" t="s">
        <v>799</v>
      </c>
      <c r="J640" s="2" t="s">
        <v>12842</v>
      </c>
      <c r="K640" s="2" t="s">
        <v>49</v>
      </c>
      <c r="L640" s="2" t="s">
        <v>800</v>
      </c>
      <c r="M640" s="2" t="s">
        <v>801</v>
      </c>
      <c r="N640" s="2" t="s">
        <v>802</v>
      </c>
      <c r="O640">
        <v>1</v>
      </c>
      <c r="P640" s="2" t="s">
        <v>53</v>
      </c>
      <c r="Q640">
        <v>100</v>
      </c>
      <c r="R640">
        <v>0</v>
      </c>
      <c r="S640" s="2" t="s">
        <v>54</v>
      </c>
      <c r="T640" s="2" t="s">
        <v>55</v>
      </c>
      <c r="U640" s="2" t="s">
        <v>250</v>
      </c>
      <c r="V640" s="2"/>
      <c r="W640">
        <v>60000</v>
      </c>
      <c r="X640">
        <v>0</v>
      </c>
      <c r="Y640">
        <v>0</v>
      </c>
      <c r="Z640">
        <v>60000</v>
      </c>
      <c r="AB640" s="2" t="s">
        <v>57</v>
      </c>
      <c r="AC640">
        <v>24000</v>
      </c>
      <c r="AD640">
        <v>36000</v>
      </c>
      <c r="AE640">
        <v>139000</v>
      </c>
      <c r="AF640">
        <v>2085</v>
      </c>
      <c r="AG640" s="2" t="s">
        <v>15973</v>
      </c>
      <c r="AH640" s="2"/>
      <c r="AI640" s="1">
        <v>46198</v>
      </c>
      <c r="AJ640" s="2"/>
      <c r="AK640" s="2" t="s">
        <v>58</v>
      </c>
      <c r="AM640" s="2" t="s">
        <v>59</v>
      </c>
      <c r="AP640" s="2" t="s">
        <v>60</v>
      </c>
      <c r="AQ640" s="2" t="s">
        <v>41</v>
      </c>
      <c r="AR640">
        <v>79000</v>
      </c>
      <c r="AS640" s="2" t="str">
        <f>_xlfn.IFNA(IF(VLOOKUP(all_resi[[#This Row],[No. Waybill]],settle_reconcile[No. Waybill],1,0)="","Recon","Recon"),"-")</f>
        <v>Recon</v>
      </c>
      <c r="AT640" s="2">
        <f>all_resi[[#This Row],[Nilai COD]]-all_resi[[#This Row],[COD Fee]]-all_resi[[#This Row],[Total Biaya Setelah Diskon]]</f>
        <v>100915</v>
      </c>
      <c r="AU640" s="2">
        <f>IF(all_resi[[#This Row],[Waktu Terima]]="","",_xlfn.DAYS(all_resi[[#This Row],[Waktu Terima]],all_resi[[#This Row],[Tanggal Pengiriman]]))</f>
        <v>16</v>
      </c>
    </row>
    <row r="641" spans="1:47" x14ac:dyDescent="0.25">
      <c r="A641" s="2" t="s">
        <v>6925</v>
      </c>
      <c r="B641" s="1">
        <v>46182</v>
      </c>
      <c r="C641" s="2" t="s">
        <v>42</v>
      </c>
      <c r="D641" s="2" t="s">
        <v>43</v>
      </c>
      <c r="E641" s="2" t="s">
        <v>44</v>
      </c>
      <c r="F641" s="2" t="s">
        <v>45</v>
      </c>
      <c r="G641" s="2" t="s">
        <v>46</v>
      </c>
      <c r="H641" s="2" t="s">
        <v>80</v>
      </c>
      <c r="I641" s="2" t="s">
        <v>3563</v>
      </c>
      <c r="J641" s="2" t="s">
        <v>12940</v>
      </c>
      <c r="K641" s="2" t="s">
        <v>177</v>
      </c>
      <c r="L641" s="2" t="s">
        <v>862</v>
      </c>
      <c r="M641" s="2" t="s">
        <v>3564</v>
      </c>
      <c r="N641" s="2" t="s">
        <v>3565</v>
      </c>
      <c r="O641">
        <v>1</v>
      </c>
      <c r="P641" s="2" t="s">
        <v>53</v>
      </c>
      <c r="Q641">
        <v>100</v>
      </c>
      <c r="R641">
        <v>0</v>
      </c>
      <c r="S641" s="2" t="s">
        <v>54</v>
      </c>
      <c r="T641" s="2" t="s">
        <v>55</v>
      </c>
      <c r="U641" s="2" t="s">
        <v>1436</v>
      </c>
      <c r="V641" s="2"/>
      <c r="W641">
        <v>114000</v>
      </c>
      <c r="X641">
        <v>0</v>
      </c>
      <c r="Y641">
        <v>0</v>
      </c>
      <c r="Z641">
        <v>114000</v>
      </c>
      <c r="AB641" s="2" t="s">
        <v>57</v>
      </c>
      <c r="AC641">
        <v>45600</v>
      </c>
      <c r="AD641">
        <v>68400</v>
      </c>
      <c r="AE641">
        <v>269000</v>
      </c>
      <c r="AF641">
        <v>4035</v>
      </c>
      <c r="AG641" s="2" t="s">
        <v>11423</v>
      </c>
      <c r="AH641" s="2" t="s">
        <v>149</v>
      </c>
      <c r="AI641" s="1">
        <v>46194</v>
      </c>
      <c r="AJ641" s="2" t="s">
        <v>87</v>
      </c>
      <c r="AK641" s="2" t="s">
        <v>67</v>
      </c>
      <c r="AM641" s="2" t="s">
        <v>59</v>
      </c>
      <c r="AP641" s="2" t="s">
        <v>60</v>
      </c>
      <c r="AQ641" s="2" t="s">
        <v>41</v>
      </c>
      <c r="AR641">
        <v>155000</v>
      </c>
      <c r="AS641" s="2" t="str">
        <f>_xlfn.IFNA(IF(VLOOKUP(all_resi[[#This Row],[No. Waybill]],settle_reconcile[No. Waybill],1,0)="","Recon","Recon"),"-")</f>
        <v>-</v>
      </c>
      <c r="AT641" s="2">
        <f>all_resi[[#This Row],[Nilai COD]]-all_resi[[#This Row],[COD Fee]]-all_resi[[#This Row],[Total Biaya Setelah Diskon]]</f>
        <v>196565</v>
      </c>
      <c r="AU641" s="2">
        <f>IF(all_resi[[#This Row],[Waktu Terima]]="","",_xlfn.DAYS(all_resi[[#This Row],[Waktu Terima]],all_resi[[#This Row],[Tanggal Pengiriman]]))</f>
        <v>12</v>
      </c>
    </row>
    <row r="642" spans="1:47" x14ac:dyDescent="0.25">
      <c r="A642" s="2" t="s">
        <v>6922</v>
      </c>
      <c r="B642" s="1">
        <v>46182</v>
      </c>
      <c r="C642" s="2" t="s">
        <v>42</v>
      </c>
      <c r="D642" s="2" t="s">
        <v>43</v>
      </c>
      <c r="E642" s="2" t="s">
        <v>44</v>
      </c>
      <c r="F642" s="2" t="s">
        <v>45</v>
      </c>
      <c r="G642" s="2" t="s">
        <v>46</v>
      </c>
      <c r="H642" s="2" t="s">
        <v>80</v>
      </c>
      <c r="I642" s="2" t="s">
        <v>3552</v>
      </c>
      <c r="J642" s="2" t="s">
        <v>12944</v>
      </c>
      <c r="K642" s="2" t="s">
        <v>121</v>
      </c>
      <c r="L642" s="2" t="s">
        <v>232</v>
      </c>
      <c r="M642" s="2" t="s">
        <v>3553</v>
      </c>
      <c r="N642" s="2" t="s">
        <v>3554</v>
      </c>
      <c r="O642">
        <v>1</v>
      </c>
      <c r="P642" s="2" t="s">
        <v>53</v>
      </c>
      <c r="Q642">
        <v>100</v>
      </c>
      <c r="R642">
        <v>0</v>
      </c>
      <c r="S642" s="2" t="s">
        <v>54</v>
      </c>
      <c r="T642" s="2" t="s">
        <v>55</v>
      </c>
      <c r="U642" s="2" t="s">
        <v>881</v>
      </c>
      <c r="V642" s="2"/>
      <c r="W642">
        <v>108000</v>
      </c>
      <c r="X642">
        <v>0</v>
      </c>
      <c r="Y642">
        <v>0</v>
      </c>
      <c r="Z642">
        <v>108000</v>
      </c>
      <c r="AB642" s="2" t="s">
        <v>57</v>
      </c>
      <c r="AC642">
        <v>43200</v>
      </c>
      <c r="AD642">
        <v>64800</v>
      </c>
      <c r="AE642">
        <v>206000</v>
      </c>
      <c r="AF642">
        <v>3090</v>
      </c>
      <c r="AG642" s="2" t="s">
        <v>3552</v>
      </c>
      <c r="AH642" s="2"/>
      <c r="AI642" s="1">
        <v>46188</v>
      </c>
      <c r="AJ642" s="2" t="s">
        <v>87</v>
      </c>
      <c r="AK642" s="2" t="s">
        <v>58</v>
      </c>
      <c r="AM642" s="2" t="s">
        <v>59</v>
      </c>
      <c r="AP642" s="2" t="s">
        <v>60</v>
      </c>
      <c r="AQ642" s="2" t="s">
        <v>41</v>
      </c>
      <c r="AR642">
        <v>98000</v>
      </c>
      <c r="AS642" s="2" t="str">
        <f>_xlfn.IFNA(IF(VLOOKUP(all_resi[[#This Row],[No. Waybill]],settle_reconcile[No. Waybill],1,0)="","Recon","Recon"),"-")</f>
        <v>Recon</v>
      </c>
      <c r="AT642" s="2">
        <f>all_resi[[#This Row],[Nilai COD]]-all_resi[[#This Row],[COD Fee]]-all_resi[[#This Row],[Total Biaya Setelah Diskon]]</f>
        <v>138110</v>
      </c>
      <c r="AU642" s="2">
        <f>IF(all_resi[[#This Row],[Waktu Terima]]="","",_xlfn.DAYS(all_resi[[#This Row],[Waktu Terima]],all_resi[[#This Row],[Tanggal Pengiriman]]))</f>
        <v>6</v>
      </c>
    </row>
    <row r="643" spans="1:47" x14ac:dyDescent="0.25">
      <c r="A643" s="2" t="s">
        <v>6021</v>
      </c>
      <c r="B643" s="1">
        <v>46182</v>
      </c>
      <c r="C643" s="2" t="s">
        <v>42</v>
      </c>
      <c r="D643" s="2" t="s">
        <v>43</v>
      </c>
      <c r="E643" s="2" t="s">
        <v>44</v>
      </c>
      <c r="F643" s="2" t="s">
        <v>45</v>
      </c>
      <c r="G643" s="2" t="s">
        <v>46</v>
      </c>
      <c r="H643" s="2" t="s">
        <v>80</v>
      </c>
      <c r="I643" s="2" t="s">
        <v>740</v>
      </c>
      <c r="J643" s="2" t="s">
        <v>12849</v>
      </c>
      <c r="K643" s="2" t="s">
        <v>126</v>
      </c>
      <c r="L643" s="2" t="s">
        <v>741</v>
      </c>
      <c r="M643" s="2" t="s">
        <v>742</v>
      </c>
      <c r="N643" s="2" t="s">
        <v>743</v>
      </c>
      <c r="O643">
        <v>1</v>
      </c>
      <c r="P643" s="2" t="s">
        <v>53</v>
      </c>
      <c r="Q643">
        <v>100</v>
      </c>
      <c r="R643">
        <v>0</v>
      </c>
      <c r="S643" s="2" t="s">
        <v>54</v>
      </c>
      <c r="T643" s="2" t="s">
        <v>55</v>
      </c>
      <c r="U643" s="2" t="s">
        <v>305</v>
      </c>
      <c r="V643" s="2"/>
      <c r="W643">
        <v>74000</v>
      </c>
      <c r="X643">
        <v>0</v>
      </c>
      <c r="Y643">
        <v>0</v>
      </c>
      <c r="Z643">
        <v>74000</v>
      </c>
      <c r="AB643" s="2" t="s">
        <v>57</v>
      </c>
      <c r="AC643">
        <v>29600</v>
      </c>
      <c r="AD643">
        <v>44400</v>
      </c>
      <c r="AE643">
        <v>152000</v>
      </c>
      <c r="AF643">
        <v>2280</v>
      </c>
      <c r="AG643" s="2" t="s">
        <v>353</v>
      </c>
      <c r="AH643" s="2" t="s">
        <v>149</v>
      </c>
      <c r="AI643" s="1">
        <v>46196</v>
      </c>
      <c r="AJ643" s="2" t="s">
        <v>87</v>
      </c>
      <c r="AK643" s="2" t="s">
        <v>67</v>
      </c>
      <c r="AM643" s="2" t="s">
        <v>59</v>
      </c>
      <c r="AP643" s="2" t="s">
        <v>60</v>
      </c>
      <c r="AQ643" s="2" t="s">
        <v>41</v>
      </c>
      <c r="AR643">
        <v>78000</v>
      </c>
      <c r="AS643" s="2" t="str">
        <f>_xlfn.IFNA(IF(VLOOKUP(all_resi[[#This Row],[No. Waybill]],settle_reconcile[No. Waybill],1,0)="","Recon","Recon"),"-")</f>
        <v>-</v>
      </c>
      <c r="AT643" s="2">
        <f>all_resi[[#This Row],[Nilai COD]]-all_resi[[#This Row],[COD Fee]]-all_resi[[#This Row],[Total Biaya Setelah Diskon]]</f>
        <v>105320</v>
      </c>
      <c r="AU643" s="2">
        <f>IF(all_resi[[#This Row],[Waktu Terima]]="","",_xlfn.DAYS(all_resi[[#This Row],[Waktu Terima]],all_resi[[#This Row],[Tanggal Pengiriman]]))</f>
        <v>14</v>
      </c>
    </row>
    <row r="644" spans="1:47" x14ac:dyDescent="0.25">
      <c r="A644" s="2" t="s">
        <v>6022</v>
      </c>
      <c r="B644" s="1">
        <v>46182</v>
      </c>
      <c r="C644" s="2" t="s">
        <v>42</v>
      </c>
      <c r="D644" s="2" t="s">
        <v>43</v>
      </c>
      <c r="E644" s="2" t="s">
        <v>44</v>
      </c>
      <c r="F644" s="2" t="s">
        <v>45</v>
      </c>
      <c r="G644" s="2" t="s">
        <v>46</v>
      </c>
      <c r="H644" s="2" t="s">
        <v>47</v>
      </c>
      <c r="I644" s="2" t="s">
        <v>744</v>
      </c>
      <c r="J644" s="2" t="s">
        <v>12839</v>
      </c>
      <c r="K644" s="2" t="s">
        <v>121</v>
      </c>
      <c r="L644" s="2" t="s">
        <v>745</v>
      </c>
      <c r="M644" s="2" t="s">
        <v>746</v>
      </c>
      <c r="N644" s="2" t="s">
        <v>747</v>
      </c>
      <c r="O644">
        <v>1</v>
      </c>
      <c r="P644" s="2" t="s">
        <v>53</v>
      </c>
      <c r="Q644">
        <v>100</v>
      </c>
      <c r="R644">
        <v>0</v>
      </c>
      <c r="S644" s="2" t="s">
        <v>54</v>
      </c>
      <c r="T644" s="2" t="s">
        <v>55</v>
      </c>
      <c r="U644" s="2" t="s">
        <v>110</v>
      </c>
      <c r="V644" s="2"/>
      <c r="W644">
        <v>85000</v>
      </c>
      <c r="X644">
        <v>0</v>
      </c>
      <c r="Y644">
        <v>0</v>
      </c>
      <c r="Z644">
        <v>85000</v>
      </c>
      <c r="AB644" s="2" t="s">
        <v>57</v>
      </c>
      <c r="AC644">
        <v>34000</v>
      </c>
      <c r="AD644">
        <v>51000</v>
      </c>
      <c r="AE644">
        <v>192000</v>
      </c>
      <c r="AF644">
        <v>2880</v>
      </c>
      <c r="AG644" s="2" t="s">
        <v>744</v>
      </c>
      <c r="AH644" s="2"/>
      <c r="AI644" s="1">
        <v>46189</v>
      </c>
      <c r="AJ644" s="2"/>
      <c r="AK644" s="2" t="s">
        <v>58</v>
      </c>
      <c r="AM644" s="2" t="s">
        <v>59</v>
      </c>
      <c r="AP644" s="2" t="s">
        <v>60</v>
      </c>
      <c r="AQ644" s="2" t="s">
        <v>41</v>
      </c>
      <c r="AR644">
        <v>107000</v>
      </c>
      <c r="AS644" s="2" t="str">
        <f>_xlfn.IFNA(IF(VLOOKUP(all_resi[[#This Row],[No. Waybill]],settle_reconcile[No. Waybill],1,0)="","Recon","Recon"),"-")</f>
        <v>Recon</v>
      </c>
      <c r="AT644" s="2">
        <f>all_resi[[#This Row],[Nilai COD]]-all_resi[[#This Row],[COD Fee]]-all_resi[[#This Row],[Total Biaya Setelah Diskon]]</f>
        <v>138120</v>
      </c>
      <c r="AU644" s="2">
        <f>IF(all_resi[[#This Row],[Waktu Terima]]="","",_xlfn.DAYS(all_resi[[#This Row],[Waktu Terima]],all_resi[[#This Row],[Tanggal Pengiriman]]))</f>
        <v>7</v>
      </c>
    </row>
    <row r="645" spans="1:47" x14ac:dyDescent="0.25">
      <c r="A645" s="2" t="s">
        <v>6529</v>
      </c>
      <c r="B645" s="1">
        <v>46182</v>
      </c>
      <c r="C645" s="2" t="s">
        <v>42</v>
      </c>
      <c r="D645" s="2" t="s">
        <v>43</v>
      </c>
      <c r="E645" s="2" t="s">
        <v>44</v>
      </c>
      <c r="F645" s="2" t="s">
        <v>45</v>
      </c>
      <c r="G645" s="2" t="s">
        <v>46</v>
      </c>
      <c r="H645" s="2" t="s">
        <v>80</v>
      </c>
      <c r="I645" s="2" t="s">
        <v>2428</v>
      </c>
      <c r="J645" s="2" t="s">
        <v>12777</v>
      </c>
      <c r="K645" s="2" t="s">
        <v>209</v>
      </c>
      <c r="L645" s="2" t="s">
        <v>573</v>
      </c>
      <c r="M645" s="2" t="s">
        <v>2429</v>
      </c>
      <c r="N645" s="2" t="s">
        <v>2430</v>
      </c>
      <c r="O645">
        <v>1</v>
      </c>
      <c r="P645" s="2" t="s">
        <v>53</v>
      </c>
      <c r="Q645">
        <v>100</v>
      </c>
      <c r="R645">
        <v>0</v>
      </c>
      <c r="S645" s="2" t="s">
        <v>54</v>
      </c>
      <c r="T645" s="2" t="s">
        <v>55</v>
      </c>
      <c r="U645" s="2" t="s">
        <v>2431</v>
      </c>
      <c r="V645" s="2"/>
      <c r="W645">
        <v>48000</v>
      </c>
      <c r="X645">
        <v>0</v>
      </c>
      <c r="Y645">
        <v>0</v>
      </c>
      <c r="Z645">
        <v>48000</v>
      </c>
      <c r="AB645" s="2" t="s">
        <v>57</v>
      </c>
      <c r="AC645">
        <v>19200</v>
      </c>
      <c r="AD645">
        <v>28800</v>
      </c>
      <c r="AE645">
        <v>129000</v>
      </c>
      <c r="AF645">
        <v>1935</v>
      </c>
      <c r="AG645" s="2" t="s">
        <v>11424</v>
      </c>
      <c r="AH645" s="2" t="s">
        <v>4374</v>
      </c>
      <c r="AI645" s="1">
        <v>46196</v>
      </c>
      <c r="AJ645" s="2" t="s">
        <v>87</v>
      </c>
      <c r="AK645" s="2" t="s">
        <v>67</v>
      </c>
      <c r="AM645" s="2" t="s">
        <v>59</v>
      </c>
      <c r="AP645" s="2" t="s">
        <v>60</v>
      </c>
      <c r="AQ645" s="2" t="s">
        <v>41</v>
      </c>
      <c r="AR645">
        <v>81000</v>
      </c>
      <c r="AS645" s="2" t="str">
        <f>_xlfn.IFNA(IF(VLOOKUP(all_resi[[#This Row],[No. Waybill]],settle_reconcile[No. Waybill],1,0)="","Recon","Recon"),"-")</f>
        <v>-</v>
      </c>
      <c r="AT645" s="2">
        <f>all_resi[[#This Row],[Nilai COD]]-all_resi[[#This Row],[COD Fee]]-all_resi[[#This Row],[Total Biaya Setelah Diskon]]</f>
        <v>98265</v>
      </c>
      <c r="AU645" s="2">
        <f>IF(all_resi[[#This Row],[Waktu Terima]]="","",_xlfn.DAYS(all_resi[[#This Row],[Waktu Terima]],all_resi[[#This Row],[Tanggal Pengiriman]]))</f>
        <v>14</v>
      </c>
    </row>
    <row r="646" spans="1:47" x14ac:dyDescent="0.25">
      <c r="A646" s="2" t="s">
        <v>6923</v>
      </c>
      <c r="B646" s="1">
        <v>46182</v>
      </c>
      <c r="C646" s="2" t="s">
        <v>42</v>
      </c>
      <c r="D646" s="2" t="s">
        <v>43</v>
      </c>
      <c r="E646" s="2" t="s">
        <v>44</v>
      </c>
      <c r="F646" s="2" t="s">
        <v>45</v>
      </c>
      <c r="G646" s="2" t="s">
        <v>46</v>
      </c>
      <c r="H646" s="2" t="s">
        <v>47</v>
      </c>
      <c r="I646" s="2" t="s">
        <v>3555</v>
      </c>
      <c r="J646" s="2" t="s">
        <v>12943</v>
      </c>
      <c r="K646" s="2" t="s">
        <v>561</v>
      </c>
      <c r="L646" s="2" t="s">
        <v>3556</v>
      </c>
      <c r="M646" s="2" t="s">
        <v>3557</v>
      </c>
      <c r="N646" s="2" t="s">
        <v>3558</v>
      </c>
      <c r="O646">
        <v>1</v>
      </c>
      <c r="P646" s="2" t="s">
        <v>53</v>
      </c>
      <c r="Q646">
        <v>100</v>
      </c>
      <c r="R646">
        <v>0</v>
      </c>
      <c r="S646" s="2" t="s">
        <v>54</v>
      </c>
      <c r="T646" s="2" t="s">
        <v>55</v>
      </c>
      <c r="U646" s="2" t="s">
        <v>386</v>
      </c>
      <c r="V646" s="2"/>
      <c r="W646">
        <v>32000</v>
      </c>
      <c r="X646">
        <v>0</v>
      </c>
      <c r="Y646">
        <v>0</v>
      </c>
      <c r="Z646">
        <v>32000</v>
      </c>
      <c r="AB646" s="2" t="s">
        <v>57</v>
      </c>
      <c r="AC646">
        <v>12800</v>
      </c>
      <c r="AD646">
        <v>19200</v>
      </c>
      <c r="AE646">
        <v>0</v>
      </c>
      <c r="AF646">
        <v>0</v>
      </c>
      <c r="AG646" s="2" t="s">
        <v>3555</v>
      </c>
      <c r="AH646" s="2"/>
      <c r="AI646" s="1">
        <v>46184</v>
      </c>
      <c r="AJ646" s="2"/>
      <c r="AK646" s="2" t="s">
        <v>58</v>
      </c>
      <c r="AM646" s="2" t="s">
        <v>59</v>
      </c>
      <c r="AP646" s="2" t="s">
        <v>60</v>
      </c>
      <c r="AQ646" s="2" t="s">
        <v>98</v>
      </c>
      <c r="AR646">
        <v>-32000</v>
      </c>
      <c r="AS646" s="2" t="str">
        <f>_xlfn.IFNA(IF(VLOOKUP(all_resi[[#This Row],[No. Waybill]],settle_reconcile[No. Waybill],1,0)="","Recon","Recon"),"-")</f>
        <v>-</v>
      </c>
      <c r="AT646" s="2">
        <f>all_resi[[#This Row],[Nilai COD]]-all_resi[[#This Row],[COD Fee]]-all_resi[[#This Row],[Total Biaya Setelah Diskon]]</f>
        <v>-19200</v>
      </c>
      <c r="AU646" s="2">
        <f>IF(all_resi[[#This Row],[Waktu Terima]]="","",_xlfn.DAYS(all_resi[[#This Row],[Waktu Terima]],all_resi[[#This Row],[Tanggal Pengiriman]]))</f>
        <v>2</v>
      </c>
    </row>
    <row r="647" spans="1:47" x14ac:dyDescent="0.25">
      <c r="A647" s="2" t="s">
        <v>6940</v>
      </c>
      <c r="B647" s="1">
        <v>46182</v>
      </c>
      <c r="C647" s="2" t="s">
        <v>42</v>
      </c>
      <c r="D647" s="2" t="s">
        <v>43</v>
      </c>
      <c r="E647" s="2" t="s">
        <v>44</v>
      </c>
      <c r="F647" s="2" t="s">
        <v>45</v>
      </c>
      <c r="G647" s="2" t="s">
        <v>46</v>
      </c>
      <c r="H647" s="2" t="s">
        <v>80</v>
      </c>
      <c r="I647" s="2" t="s">
        <v>3604</v>
      </c>
      <c r="J647" s="2" t="s">
        <v>12929</v>
      </c>
      <c r="K647" s="2" t="s">
        <v>132</v>
      </c>
      <c r="L647" s="2" t="s">
        <v>1138</v>
      </c>
      <c r="M647" s="2" t="s">
        <v>3242</v>
      </c>
      <c r="N647" s="2" t="s">
        <v>3605</v>
      </c>
      <c r="O647">
        <v>1</v>
      </c>
      <c r="P647" s="2" t="s">
        <v>53</v>
      </c>
      <c r="Q647">
        <v>100</v>
      </c>
      <c r="R647">
        <v>0</v>
      </c>
      <c r="S647" s="2" t="s">
        <v>54</v>
      </c>
      <c r="T647" s="2" t="s">
        <v>55</v>
      </c>
      <c r="U647" s="2" t="s">
        <v>169</v>
      </c>
      <c r="V647" s="2"/>
      <c r="W647">
        <v>37000</v>
      </c>
      <c r="X647">
        <v>0</v>
      </c>
      <c r="Y647">
        <v>0</v>
      </c>
      <c r="Z647">
        <v>37000</v>
      </c>
      <c r="AB647" s="2" t="s">
        <v>57</v>
      </c>
      <c r="AC647">
        <v>14800</v>
      </c>
      <c r="AD647">
        <v>22200</v>
      </c>
      <c r="AE647">
        <v>131000</v>
      </c>
      <c r="AF647">
        <v>1965</v>
      </c>
      <c r="AG647" s="2" t="s">
        <v>3604</v>
      </c>
      <c r="AH647" s="2"/>
      <c r="AI647" s="1">
        <v>46185</v>
      </c>
      <c r="AJ647" s="2" t="s">
        <v>87</v>
      </c>
      <c r="AK647" s="2" t="s">
        <v>58</v>
      </c>
      <c r="AM647" s="2" t="s">
        <v>59</v>
      </c>
      <c r="AP647" s="2" t="s">
        <v>60</v>
      </c>
      <c r="AQ647" s="2" t="s">
        <v>41</v>
      </c>
      <c r="AR647">
        <v>94000</v>
      </c>
      <c r="AS647" s="2" t="str">
        <f>_xlfn.IFNA(IF(VLOOKUP(all_resi[[#This Row],[No. Waybill]],settle_reconcile[No. Waybill],1,0)="","Recon","Recon"),"-")</f>
        <v>Recon</v>
      </c>
      <c r="AT647" s="2">
        <f>all_resi[[#This Row],[Nilai COD]]-all_resi[[#This Row],[COD Fee]]-all_resi[[#This Row],[Total Biaya Setelah Diskon]]</f>
        <v>106835</v>
      </c>
      <c r="AU647" s="2">
        <f>IF(all_resi[[#This Row],[Waktu Terima]]="","",_xlfn.DAYS(all_resi[[#This Row],[Waktu Terima]],all_resi[[#This Row],[Tanggal Pengiriman]]))</f>
        <v>3</v>
      </c>
    </row>
    <row r="648" spans="1:47" x14ac:dyDescent="0.25">
      <c r="A648" s="2" t="s">
        <v>7163</v>
      </c>
      <c r="B648" s="1">
        <v>46182</v>
      </c>
      <c r="C648" s="2" t="s">
        <v>42</v>
      </c>
      <c r="D648" s="2" t="s">
        <v>43</v>
      </c>
      <c r="E648" s="2" t="s">
        <v>44</v>
      </c>
      <c r="F648" s="2" t="s">
        <v>45</v>
      </c>
      <c r="G648" s="2" t="s">
        <v>46</v>
      </c>
      <c r="H648" s="2" t="s">
        <v>80</v>
      </c>
      <c r="I648" s="2" t="s">
        <v>4208</v>
      </c>
      <c r="J648" s="2" t="s">
        <v>12834</v>
      </c>
      <c r="K648" s="2" t="s">
        <v>126</v>
      </c>
      <c r="L648" s="2" t="s">
        <v>450</v>
      </c>
      <c r="M648" s="2" t="s">
        <v>484</v>
      </c>
      <c r="N648" s="2" t="s">
        <v>4209</v>
      </c>
      <c r="O648">
        <v>1</v>
      </c>
      <c r="P648" s="2" t="s">
        <v>53</v>
      </c>
      <c r="Q648">
        <v>100</v>
      </c>
      <c r="R648">
        <v>0</v>
      </c>
      <c r="S648" s="2" t="s">
        <v>54</v>
      </c>
      <c r="T648" s="2" t="s">
        <v>55</v>
      </c>
      <c r="U648" s="2" t="s">
        <v>1790</v>
      </c>
      <c r="V648" s="2"/>
      <c r="W648">
        <v>74000</v>
      </c>
      <c r="X648">
        <v>0</v>
      </c>
      <c r="Y648">
        <v>0</v>
      </c>
      <c r="Z648">
        <v>74000</v>
      </c>
      <c r="AB648" s="2" t="s">
        <v>57</v>
      </c>
      <c r="AC648">
        <v>29600</v>
      </c>
      <c r="AD648">
        <v>44400</v>
      </c>
      <c r="AE648">
        <v>201000</v>
      </c>
      <c r="AF648">
        <v>3015</v>
      </c>
      <c r="AG648" s="2" t="s">
        <v>7592</v>
      </c>
      <c r="AH648" s="2" t="s">
        <v>4374</v>
      </c>
      <c r="AI648" s="1">
        <v>46198</v>
      </c>
      <c r="AJ648" s="2" t="s">
        <v>87</v>
      </c>
      <c r="AK648" s="2" t="s">
        <v>67</v>
      </c>
      <c r="AM648" s="2" t="s">
        <v>59</v>
      </c>
      <c r="AP648" s="2" t="s">
        <v>60</v>
      </c>
      <c r="AQ648" s="2" t="s">
        <v>41</v>
      </c>
      <c r="AR648">
        <v>127000</v>
      </c>
      <c r="AS648" s="2" t="str">
        <f>_xlfn.IFNA(IF(VLOOKUP(all_resi[[#This Row],[No. Waybill]],settle_reconcile[No. Waybill],1,0)="","Recon","Recon"),"-")</f>
        <v>-</v>
      </c>
      <c r="AT648" s="2">
        <f>all_resi[[#This Row],[Nilai COD]]-all_resi[[#This Row],[COD Fee]]-all_resi[[#This Row],[Total Biaya Setelah Diskon]]</f>
        <v>153585</v>
      </c>
      <c r="AU648" s="2">
        <f>IF(all_resi[[#This Row],[Waktu Terima]]="","",_xlfn.DAYS(all_resi[[#This Row],[Waktu Terima]],all_resi[[#This Row],[Tanggal Pengiriman]]))</f>
        <v>16</v>
      </c>
    </row>
    <row r="649" spans="1:47" x14ac:dyDescent="0.25">
      <c r="A649" s="2" t="s">
        <v>6051</v>
      </c>
      <c r="B649" s="1">
        <v>46182</v>
      </c>
      <c r="C649" s="2" t="s">
        <v>42</v>
      </c>
      <c r="D649" s="2" t="s">
        <v>43</v>
      </c>
      <c r="E649" s="2" t="s">
        <v>44</v>
      </c>
      <c r="F649" s="2" t="s">
        <v>45</v>
      </c>
      <c r="G649" s="2" t="s">
        <v>46</v>
      </c>
      <c r="H649" s="2" t="s">
        <v>47</v>
      </c>
      <c r="I649" s="2" t="s">
        <v>852</v>
      </c>
      <c r="J649" s="2" t="s">
        <v>12808</v>
      </c>
      <c r="K649" s="2" t="s">
        <v>156</v>
      </c>
      <c r="L649" s="2" t="s">
        <v>429</v>
      </c>
      <c r="M649" s="2" t="s">
        <v>853</v>
      </c>
      <c r="N649" s="2" t="s">
        <v>854</v>
      </c>
      <c r="O649">
        <v>1</v>
      </c>
      <c r="P649" s="2" t="s">
        <v>53</v>
      </c>
      <c r="Q649">
        <v>100</v>
      </c>
      <c r="R649">
        <v>0</v>
      </c>
      <c r="S649" s="2" t="s">
        <v>54</v>
      </c>
      <c r="T649" s="2" t="s">
        <v>55</v>
      </c>
      <c r="U649" s="2" t="s">
        <v>66</v>
      </c>
      <c r="V649" s="2"/>
      <c r="W649">
        <v>100000</v>
      </c>
      <c r="X649">
        <v>0</v>
      </c>
      <c r="Y649">
        <v>0</v>
      </c>
      <c r="Z649">
        <v>100000</v>
      </c>
      <c r="AB649" s="2" t="s">
        <v>57</v>
      </c>
      <c r="AC649">
        <v>40000</v>
      </c>
      <c r="AD649">
        <v>60000</v>
      </c>
      <c r="AE649">
        <v>180000</v>
      </c>
      <c r="AF649">
        <v>2700</v>
      </c>
      <c r="AG649" s="2" t="s">
        <v>852</v>
      </c>
      <c r="AH649" s="2"/>
      <c r="AI649" s="1">
        <v>46195</v>
      </c>
      <c r="AJ649" s="2"/>
      <c r="AK649" s="2" t="s">
        <v>58</v>
      </c>
      <c r="AM649" s="2" t="s">
        <v>59</v>
      </c>
      <c r="AP649" s="2" t="s">
        <v>60</v>
      </c>
      <c r="AQ649" s="2" t="s">
        <v>41</v>
      </c>
      <c r="AR649">
        <v>80000</v>
      </c>
      <c r="AS649" s="2" t="str">
        <f>_xlfn.IFNA(IF(VLOOKUP(all_resi[[#This Row],[No. Waybill]],settle_reconcile[No. Waybill],1,0)="","Recon","Recon"),"-")</f>
        <v>Recon</v>
      </c>
      <c r="AT649" s="2">
        <f>all_resi[[#This Row],[Nilai COD]]-all_resi[[#This Row],[COD Fee]]-all_resi[[#This Row],[Total Biaya Setelah Diskon]]</f>
        <v>117300</v>
      </c>
      <c r="AU649" s="2">
        <f>IF(all_resi[[#This Row],[Waktu Terima]]="","",_xlfn.DAYS(all_resi[[#This Row],[Waktu Terima]],all_resi[[#This Row],[Tanggal Pengiriman]]))</f>
        <v>13</v>
      </c>
    </row>
    <row r="650" spans="1:47" x14ac:dyDescent="0.25">
      <c r="A650" s="2" t="s">
        <v>6503</v>
      </c>
      <c r="B650" s="1">
        <v>46182</v>
      </c>
      <c r="C650" s="2" t="s">
        <v>42</v>
      </c>
      <c r="D650" s="2" t="s">
        <v>43</v>
      </c>
      <c r="E650" s="2" t="s">
        <v>44</v>
      </c>
      <c r="F650" s="2" t="s">
        <v>45</v>
      </c>
      <c r="G650" s="2" t="s">
        <v>46</v>
      </c>
      <c r="H650" s="2" t="s">
        <v>47</v>
      </c>
      <c r="I650" s="2" t="s">
        <v>2353</v>
      </c>
      <c r="J650" s="2" t="s">
        <v>12815</v>
      </c>
      <c r="K650" s="2" t="s">
        <v>265</v>
      </c>
      <c r="L650" s="2" t="s">
        <v>822</v>
      </c>
      <c r="M650" s="2" t="s">
        <v>2354</v>
      </c>
      <c r="N650" s="2" t="s">
        <v>2355</v>
      </c>
      <c r="O650">
        <v>1</v>
      </c>
      <c r="P650" s="2" t="s">
        <v>53</v>
      </c>
      <c r="Q650">
        <v>100</v>
      </c>
      <c r="R650">
        <v>0</v>
      </c>
      <c r="S650" s="2" t="s">
        <v>54</v>
      </c>
      <c r="T650" s="2" t="s">
        <v>55</v>
      </c>
      <c r="U650" s="2" t="s">
        <v>110</v>
      </c>
      <c r="V650" s="2"/>
      <c r="W650">
        <v>50000</v>
      </c>
      <c r="X650">
        <v>0</v>
      </c>
      <c r="Y650">
        <v>0</v>
      </c>
      <c r="Z650">
        <v>50000</v>
      </c>
      <c r="AB650" s="2" t="s">
        <v>57</v>
      </c>
      <c r="AC650">
        <v>20000</v>
      </c>
      <c r="AD650">
        <v>30000</v>
      </c>
      <c r="AE650">
        <v>136000</v>
      </c>
      <c r="AF650">
        <v>2040</v>
      </c>
      <c r="AG650" s="2" t="s">
        <v>353</v>
      </c>
      <c r="AH650" s="2" t="s">
        <v>149</v>
      </c>
      <c r="AI650" s="1">
        <v>46198</v>
      </c>
      <c r="AJ650" s="2"/>
      <c r="AK650" s="2" t="s">
        <v>67</v>
      </c>
      <c r="AM650" s="2" t="s">
        <v>59</v>
      </c>
      <c r="AP650" s="2" t="s">
        <v>60</v>
      </c>
      <c r="AQ650" s="2" t="s">
        <v>41</v>
      </c>
      <c r="AR650">
        <v>86000</v>
      </c>
      <c r="AS650" s="2" t="str">
        <f>_xlfn.IFNA(IF(VLOOKUP(all_resi[[#This Row],[No. Waybill]],settle_reconcile[No. Waybill],1,0)="","Recon","Recon"),"-")</f>
        <v>-</v>
      </c>
      <c r="AT650" s="2">
        <f>all_resi[[#This Row],[Nilai COD]]-all_resi[[#This Row],[COD Fee]]-all_resi[[#This Row],[Total Biaya Setelah Diskon]]</f>
        <v>103960</v>
      </c>
      <c r="AU650" s="2">
        <f>IF(all_resi[[#This Row],[Waktu Terima]]="","",_xlfn.DAYS(all_resi[[#This Row],[Waktu Terima]],all_resi[[#This Row],[Tanggal Pengiriman]]))</f>
        <v>16</v>
      </c>
    </row>
    <row r="651" spans="1:47" x14ac:dyDescent="0.25">
      <c r="A651" s="2" t="s">
        <v>6825</v>
      </c>
      <c r="B651" s="1">
        <v>46182</v>
      </c>
      <c r="C651" s="2" t="s">
        <v>42</v>
      </c>
      <c r="D651" s="2" t="s">
        <v>43</v>
      </c>
      <c r="E651" s="2" t="s">
        <v>44</v>
      </c>
      <c r="F651" s="2" t="s">
        <v>45</v>
      </c>
      <c r="G651" s="2" t="s">
        <v>46</v>
      </c>
      <c r="H651" s="2" t="s">
        <v>47</v>
      </c>
      <c r="I651" s="2" t="s">
        <v>3287</v>
      </c>
      <c r="J651" s="2" t="s">
        <v>12797</v>
      </c>
      <c r="K651" s="2" t="s">
        <v>69</v>
      </c>
      <c r="L651" s="2" t="s">
        <v>3170</v>
      </c>
      <c r="M651" s="2" t="s">
        <v>3288</v>
      </c>
      <c r="N651" s="2" t="s">
        <v>3289</v>
      </c>
      <c r="O651">
        <v>1</v>
      </c>
      <c r="P651" s="2" t="s">
        <v>53</v>
      </c>
      <c r="Q651">
        <v>100</v>
      </c>
      <c r="R651">
        <v>0</v>
      </c>
      <c r="S651" s="2" t="s">
        <v>54</v>
      </c>
      <c r="T651" s="2" t="s">
        <v>55</v>
      </c>
      <c r="U651" s="2" t="s">
        <v>110</v>
      </c>
      <c r="V651" s="2"/>
      <c r="W651">
        <v>57000</v>
      </c>
      <c r="X651">
        <v>0</v>
      </c>
      <c r="Y651">
        <v>0</v>
      </c>
      <c r="Z651">
        <v>57000</v>
      </c>
      <c r="AB651" s="2" t="s">
        <v>57</v>
      </c>
      <c r="AC651">
        <v>22800</v>
      </c>
      <c r="AD651">
        <v>34200</v>
      </c>
      <c r="AE651">
        <v>127000</v>
      </c>
      <c r="AF651">
        <v>1905</v>
      </c>
      <c r="AG651" s="2"/>
      <c r="AH651" s="2"/>
      <c r="AI651" s="1"/>
      <c r="AJ651" s="2"/>
      <c r="AK651" s="2" t="s">
        <v>67</v>
      </c>
      <c r="AM651" s="2" t="s">
        <v>59</v>
      </c>
      <c r="AP651" s="2" t="s">
        <v>60</v>
      </c>
      <c r="AQ651" s="2" t="s">
        <v>41</v>
      </c>
      <c r="AR651">
        <v>70000</v>
      </c>
      <c r="AS651" s="2" t="str">
        <f>_xlfn.IFNA(IF(VLOOKUP(all_resi[[#This Row],[No. Waybill]],settle_reconcile[No. Waybill],1,0)="","Recon","Recon"),"-")</f>
        <v>-</v>
      </c>
      <c r="AT651" s="2">
        <f>all_resi[[#This Row],[Nilai COD]]-all_resi[[#This Row],[COD Fee]]-all_resi[[#This Row],[Total Biaya Setelah Diskon]]</f>
        <v>90895</v>
      </c>
      <c r="AU651" s="2" t="str">
        <f>IF(all_resi[[#This Row],[Waktu Terima]]="","",_xlfn.DAYS(all_resi[[#This Row],[Waktu Terima]],all_resi[[#This Row],[Tanggal Pengiriman]]))</f>
        <v/>
      </c>
    </row>
    <row r="652" spans="1:47" x14ac:dyDescent="0.25">
      <c r="A652" s="2" t="s">
        <v>6929</v>
      </c>
      <c r="B652" s="1">
        <v>46182</v>
      </c>
      <c r="C652" s="2" t="s">
        <v>42</v>
      </c>
      <c r="D652" s="2" t="s">
        <v>43</v>
      </c>
      <c r="E652" s="2" t="s">
        <v>44</v>
      </c>
      <c r="F652" s="2" t="s">
        <v>45</v>
      </c>
      <c r="G652" s="2" t="s">
        <v>46</v>
      </c>
      <c r="H652" s="2" t="s">
        <v>47</v>
      </c>
      <c r="I652" s="2" t="s">
        <v>3575</v>
      </c>
      <c r="J652" s="2" t="s">
        <v>12954</v>
      </c>
      <c r="K652" s="2" t="s">
        <v>132</v>
      </c>
      <c r="L652" s="2" t="s">
        <v>3576</v>
      </c>
      <c r="M652" s="2" t="s">
        <v>3577</v>
      </c>
      <c r="N652" s="2" t="s">
        <v>3578</v>
      </c>
      <c r="O652">
        <v>1</v>
      </c>
      <c r="P652" s="2" t="s">
        <v>53</v>
      </c>
      <c r="Q652">
        <v>100</v>
      </c>
      <c r="R652">
        <v>0</v>
      </c>
      <c r="S652" s="2" t="s">
        <v>54</v>
      </c>
      <c r="T652" s="2" t="s">
        <v>55</v>
      </c>
      <c r="U652" s="2" t="s">
        <v>386</v>
      </c>
      <c r="V652" s="2"/>
      <c r="W652">
        <v>48000</v>
      </c>
      <c r="X652">
        <v>0</v>
      </c>
      <c r="Y652">
        <v>0</v>
      </c>
      <c r="Z652">
        <v>48000</v>
      </c>
      <c r="AB652" s="2" t="s">
        <v>57</v>
      </c>
      <c r="AC652">
        <v>19200</v>
      </c>
      <c r="AD652">
        <v>28800</v>
      </c>
      <c r="AE652">
        <v>164000</v>
      </c>
      <c r="AF652">
        <v>2460</v>
      </c>
      <c r="AG652" s="2" t="s">
        <v>3575</v>
      </c>
      <c r="AH652" s="2"/>
      <c r="AI652" s="1">
        <v>46185</v>
      </c>
      <c r="AJ652" s="2"/>
      <c r="AK652" s="2" t="s">
        <v>58</v>
      </c>
      <c r="AM652" s="2" t="s">
        <v>59</v>
      </c>
      <c r="AP652" s="2" t="s">
        <v>60</v>
      </c>
      <c r="AQ652" s="2" t="s">
        <v>41</v>
      </c>
      <c r="AR652">
        <v>116000</v>
      </c>
      <c r="AS652" s="2" t="str">
        <f>_xlfn.IFNA(IF(VLOOKUP(all_resi[[#This Row],[No. Waybill]],settle_reconcile[No. Waybill],1,0)="","Recon","Recon"),"-")</f>
        <v>Recon</v>
      </c>
      <c r="AT652" s="2">
        <f>all_resi[[#This Row],[Nilai COD]]-all_resi[[#This Row],[COD Fee]]-all_resi[[#This Row],[Total Biaya Setelah Diskon]]</f>
        <v>132740</v>
      </c>
      <c r="AU652" s="2">
        <f>IF(all_resi[[#This Row],[Waktu Terima]]="","",_xlfn.DAYS(all_resi[[#This Row],[Waktu Terima]],all_resi[[#This Row],[Tanggal Pengiriman]]))</f>
        <v>3</v>
      </c>
    </row>
    <row r="653" spans="1:47" x14ac:dyDescent="0.25">
      <c r="A653" s="2" t="s">
        <v>6518</v>
      </c>
      <c r="B653" s="1">
        <v>46182</v>
      </c>
      <c r="C653" s="2" t="s">
        <v>42</v>
      </c>
      <c r="D653" s="2" t="s">
        <v>43</v>
      </c>
      <c r="E653" s="2" t="s">
        <v>44</v>
      </c>
      <c r="F653" s="2" t="s">
        <v>45</v>
      </c>
      <c r="G653" s="2" t="s">
        <v>46</v>
      </c>
      <c r="H653" s="2" t="s">
        <v>80</v>
      </c>
      <c r="I653" s="2" t="s">
        <v>2396</v>
      </c>
      <c r="J653" s="2" t="s">
        <v>12765</v>
      </c>
      <c r="K653" s="2" t="s">
        <v>143</v>
      </c>
      <c r="L653" s="2" t="s">
        <v>1446</v>
      </c>
      <c r="M653" s="2" t="s">
        <v>2397</v>
      </c>
      <c r="N653" s="2" t="s">
        <v>2398</v>
      </c>
      <c r="O653">
        <v>1</v>
      </c>
      <c r="P653" s="2" t="s">
        <v>53</v>
      </c>
      <c r="Q653">
        <v>100</v>
      </c>
      <c r="R653">
        <v>0</v>
      </c>
      <c r="S653" s="2" t="s">
        <v>54</v>
      </c>
      <c r="T653" s="2" t="s">
        <v>55</v>
      </c>
      <c r="U653" s="2" t="s">
        <v>154</v>
      </c>
      <c r="V653" s="2"/>
      <c r="W653">
        <v>25000</v>
      </c>
      <c r="X653">
        <v>0</v>
      </c>
      <c r="Y653">
        <v>0</v>
      </c>
      <c r="Z653">
        <v>25000</v>
      </c>
      <c r="AB653" s="2" t="s">
        <v>57</v>
      </c>
      <c r="AC653">
        <v>18000</v>
      </c>
      <c r="AD653">
        <v>7000</v>
      </c>
      <c r="AE653">
        <v>127000</v>
      </c>
      <c r="AF653">
        <v>1905</v>
      </c>
      <c r="AG653" s="2" t="s">
        <v>256</v>
      </c>
      <c r="AH653" s="2"/>
      <c r="AI653" s="1">
        <v>46184</v>
      </c>
      <c r="AJ653" s="2" t="s">
        <v>87</v>
      </c>
      <c r="AK653" s="2" t="s">
        <v>58</v>
      </c>
      <c r="AM653" s="2" t="s">
        <v>59</v>
      </c>
      <c r="AP653" s="2" t="s">
        <v>60</v>
      </c>
      <c r="AQ653" s="2" t="s">
        <v>41</v>
      </c>
      <c r="AR653">
        <v>102000</v>
      </c>
      <c r="AS653" s="2" t="str">
        <f>_xlfn.IFNA(IF(VLOOKUP(all_resi[[#This Row],[No. Waybill]],settle_reconcile[No. Waybill],1,0)="","Recon","Recon"),"-")</f>
        <v>Recon</v>
      </c>
      <c r="AT653" s="2">
        <f>all_resi[[#This Row],[Nilai COD]]-all_resi[[#This Row],[COD Fee]]-all_resi[[#This Row],[Total Biaya Setelah Diskon]]</f>
        <v>118095</v>
      </c>
      <c r="AU653" s="2">
        <f>IF(all_resi[[#This Row],[Waktu Terima]]="","",_xlfn.DAYS(all_resi[[#This Row],[Waktu Terima]],all_resi[[#This Row],[Tanggal Pengiriman]]))</f>
        <v>2</v>
      </c>
    </row>
    <row r="654" spans="1:47" x14ac:dyDescent="0.25">
      <c r="A654" s="2" t="s">
        <v>6043</v>
      </c>
      <c r="B654" s="1">
        <v>46182</v>
      </c>
      <c r="C654" s="2" t="s">
        <v>42</v>
      </c>
      <c r="D654" s="2" t="s">
        <v>43</v>
      </c>
      <c r="E654" s="2" t="s">
        <v>44</v>
      </c>
      <c r="F654" s="2" t="s">
        <v>45</v>
      </c>
      <c r="G654" s="2" t="s">
        <v>46</v>
      </c>
      <c r="H654" s="2" t="s">
        <v>47</v>
      </c>
      <c r="I654" s="2" t="s">
        <v>821</v>
      </c>
      <c r="J654" s="2" t="s">
        <v>12832</v>
      </c>
      <c r="K654" s="2" t="s">
        <v>265</v>
      </c>
      <c r="L654" s="2" t="s">
        <v>822</v>
      </c>
      <c r="M654" s="2" t="s">
        <v>823</v>
      </c>
      <c r="N654" s="2" t="s">
        <v>824</v>
      </c>
      <c r="O654">
        <v>1</v>
      </c>
      <c r="P654" s="2" t="s">
        <v>53</v>
      </c>
      <c r="Q654">
        <v>100</v>
      </c>
      <c r="R654">
        <v>0</v>
      </c>
      <c r="S654" s="2" t="s">
        <v>54</v>
      </c>
      <c r="T654" s="2" t="s">
        <v>55</v>
      </c>
      <c r="U654" s="2" t="s">
        <v>412</v>
      </c>
      <c r="V654" s="2"/>
      <c r="W654">
        <v>50000</v>
      </c>
      <c r="X654">
        <v>0</v>
      </c>
      <c r="Y654">
        <v>0</v>
      </c>
      <c r="Z654">
        <v>50000</v>
      </c>
      <c r="AB654" s="2" t="s">
        <v>57</v>
      </c>
      <c r="AC654">
        <v>20000</v>
      </c>
      <c r="AD654">
        <v>30000</v>
      </c>
      <c r="AE654">
        <v>153000</v>
      </c>
      <c r="AF654">
        <v>2295</v>
      </c>
      <c r="AG654" s="2" t="s">
        <v>11769</v>
      </c>
      <c r="AH654" s="2" t="s">
        <v>149</v>
      </c>
      <c r="AI654" s="1">
        <v>46196</v>
      </c>
      <c r="AJ654" s="2"/>
      <c r="AK654" s="2" t="s">
        <v>67</v>
      </c>
      <c r="AM654" s="2" t="s">
        <v>59</v>
      </c>
      <c r="AP654" s="2" t="s">
        <v>60</v>
      </c>
      <c r="AQ654" s="2" t="s">
        <v>41</v>
      </c>
      <c r="AR654">
        <v>103000</v>
      </c>
      <c r="AS654" s="2" t="str">
        <f>_xlfn.IFNA(IF(VLOOKUP(all_resi[[#This Row],[No. Waybill]],settle_reconcile[No. Waybill],1,0)="","Recon","Recon"),"-")</f>
        <v>-</v>
      </c>
      <c r="AT654" s="2">
        <f>all_resi[[#This Row],[Nilai COD]]-all_resi[[#This Row],[COD Fee]]-all_resi[[#This Row],[Total Biaya Setelah Diskon]]</f>
        <v>120705</v>
      </c>
      <c r="AU654" s="2">
        <f>IF(all_resi[[#This Row],[Waktu Terima]]="","",_xlfn.DAYS(all_resi[[#This Row],[Waktu Terima]],all_resi[[#This Row],[Tanggal Pengiriman]]))</f>
        <v>14</v>
      </c>
    </row>
    <row r="655" spans="1:47" x14ac:dyDescent="0.25">
      <c r="A655" s="2" t="s">
        <v>7157</v>
      </c>
      <c r="B655" s="1">
        <v>46182</v>
      </c>
      <c r="C655" s="2" t="s">
        <v>42</v>
      </c>
      <c r="D655" s="2" t="s">
        <v>43</v>
      </c>
      <c r="E655" s="2" t="s">
        <v>44</v>
      </c>
      <c r="F655" s="2" t="s">
        <v>45</v>
      </c>
      <c r="G655" s="2" t="s">
        <v>46</v>
      </c>
      <c r="H655" s="2" t="s">
        <v>80</v>
      </c>
      <c r="I655" s="2" t="s">
        <v>4191</v>
      </c>
      <c r="J655" s="2" t="s">
        <v>12836</v>
      </c>
      <c r="K655" s="2" t="s">
        <v>82</v>
      </c>
      <c r="L655" s="2" t="s">
        <v>1630</v>
      </c>
      <c r="M655" s="2" t="s">
        <v>4192</v>
      </c>
      <c r="N655" s="2" t="s">
        <v>4193</v>
      </c>
      <c r="O655">
        <v>1</v>
      </c>
      <c r="P655" s="2" t="s">
        <v>53</v>
      </c>
      <c r="Q655">
        <v>100</v>
      </c>
      <c r="R655">
        <v>0</v>
      </c>
      <c r="S655" s="2" t="s">
        <v>54</v>
      </c>
      <c r="T655" s="2" t="s">
        <v>55</v>
      </c>
      <c r="U655" s="2" t="s">
        <v>86</v>
      </c>
      <c r="V655" s="2"/>
      <c r="W655">
        <v>79000</v>
      </c>
      <c r="X655">
        <v>0</v>
      </c>
      <c r="Y655">
        <v>0</v>
      </c>
      <c r="Z655">
        <v>79000</v>
      </c>
      <c r="AB655" s="2" t="s">
        <v>57</v>
      </c>
      <c r="AC655">
        <v>31600</v>
      </c>
      <c r="AD655">
        <v>47400</v>
      </c>
      <c r="AE655">
        <v>150000</v>
      </c>
      <c r="AF655">
        <v>2250</v>
      </c>
      <c r="AG655" s="2" t="s">
        <v>4191</v>
      </c>
      <c r="AH655" s="2"/>
      <c r="AI655" s="1">
        <v>46189</v>
      </c>
      <c r="AJ655" s="2" t="s">
        <v>87</v>
      </c>
      <c r="AK655" s="2" t="s">
        <v>58</v>
      </c>
      <c r="AM655" s="2" t="s">
        <v>59</v>
      </c>
      <c r="AP655" s="2" t="s">
        <v>60</v>
      </c>
      <c r="AQ655" s="2" t="s">
        <v>41</v>
      </c>
      <c r="AR655">
        <v>71000</v>
      </c>
      <c r="AS655" s="2" t="str">
        <f>_xlfn.IFNA(IF(VLOOKUP(all_resi[[#This Row],[No. Waybill]],settle_reconcile[No. Waybill],1,0)="","Recon","Recon"),"-")</f>
        <v>Recon</v>
      </c>
      <c r="AT655" s="2">
        <f>all_resi[[#This Row],[Nilai COD]]-all_resi[[#This Row],[COD Fee]]-all_resi[[#This Row],[Total Biaya Setelah Diskon]]</f>
        <v>100350</v>
      </c>
      <c r="AU655" s="2">
        <f>IF(all_resi[[#This Row],[Waktu Terima]]="","",_xlfn.DAYS(all_resi[[#This Row],[Waktu Terima]],all_resi[[#This Row],[Tanggal Pengiriman]]))</f>
        <v>7</v>
      </c>
    </row>
    <row r="656" spans="1:47" x14ac:dyDescent="0.25">
      <c r="A656" s="2" t="s">
        <v>6049</v>
      </c>
      <c r="B656" s="1">
        <v>46182</v>
      </c>
      <c r="C656" s="2" t="s">
        <v>42</v>
      </c>
      <c r="D656" s="2" t="s">
        <v>43</v>
      </c>
      <c r="E656" s="2" t="s">
        <v>44</v>
      </c>
      <c r="F656" s="2" t="s">
        <v>45</v>
      </c>
      <c r="G656" s="2" t="s">
        <v>46</v>
      </c>
      <c r="H656" s="2" t="s">
        <v>80</v>
      </c>
      <c r="I656" s="2" t="s">
        <v>845</v>
      </c>
      <c r="J656" s="2" t="s">
        <v>12759</v>
      </c>
      <c r="K656" s="2" t="s">
        <v>75</v>
      </c>
      <c r="L656" s="2" t="s">
        <v>846</v>
      </c>
      <c r="M656" s="2" t="s">
        <v>847</v>
      </c>
      <c r="N656" s="2" t="s">
        <v>848</v>
      </c>
      <c r="O656">
        <v>1</v>
      </c>
      <c r="P656" s="2" t="s">
        <v>53</v>
      </c>
      <c r="Q656">
        <v>100</v>
      </c>
      <c r="R656">
        <v>0</v>
      </c>
      <c r="S656" s="2" t="s">
        <v>54</v>
      </c>
      <c r="T656" s="2" t="s">
        <v>55</v>
      </c>
      <c r="U656" s="2" t="s">
        <v>86</v>
      </c>
      <c r="V656" s="2"/>
      <c r="W656">
        <v>61000</v>
      </c>
      <c r="X656">
        <v>0</v>
      </c>
      <c r="Y656">
        <v>0</v>
      </c>
      <c r="Z656">
        <v>61000</v>
      </c>
      <c r="AB656" s="2" t="s">
        <v>57</v>
      </c>
      <c r="AC656">
        <v>24400</v>
      </c>
      <c r="AD656">
        <v>36600</v>
      </c>
      <c r="AE656">
        <v>120000</v>
      </c>
      <c r="AF656">
        <v>1800</v>
      </c>
      <c r="AG656" s="2" t="s">
        <v>845</v>
      </c>
      <c r="AH656" s="2"/>
      <c r="AI656" s="1">
        <v>46186</v>
      </c>
      <c r="AJ656" s="2" t="s">
        <v>87</v>
      </c>
      <c r="AK656" s="2" t="s">
        <v>58</v>
      </c>
      <c r="AM656" s="2" t="s">
        <v>59</v>
      </c>
      <c r="AP656" s="2" t="s">
        <v>60</v>
      </c>
      <c r="AQ656" s="2" t="s">
        <v>41</v>
      </c>
      <c r="AR656">
        <v>59000</v>
      </c>
      <c r="AS656" s="2" t="str">
        <f>_xlfn.IFNA(IF(VLOOKUP(all_resi[[#This Row],[No. Waybill]],settle_reconcile[No. Waybill],1,0)="","Recon","Recon"),"-")</f>
        <v>Recon</v>
      </c>
      <c r="AT656" s="2">
        <f>all_resi[[#This Row],[Nilai COD]]-all_resi[[#This Row],[COD Fee]]-all_resi[[#This Row],[Total Biaya Setelah Diskon]]</f>
        <v>81600</v>
      </c>
      <c r="AU656" s="2">
        <f>IF(all_resi[[#This Row],[Waktu Terima]]="","",_xlfn.DAYS(all_resi[[#This Row],[Waktu Terima]],all_resi[[#This Row],[Tanggal Pengiriman]]))</f>
        <v>4</v>
      </c>
    </row>
    <row r="657" spans="1:47" x14ac:dyDescent="0.25">
      <c r="A657" s="2" t="s">
        <v>6938</v>
      </c>
      <c r="B657" s="1">
        <v>46182</v>
      </c>
      <c r="C657" s="2" t="s">
        <v>42</v>
      </c>
      <c r="D657" s="2" t="s">
        <v>43</v>
      </c>
      <c r="E657" s="2" t="s">
        <v>44</v>
      </c>
      <c r="F657" s="2" t="s">
        <v>45</v>
      </c>
      <c r="G657" s="2" t="s">
        <v>46</v>
      </c>
      <c r="H657" s="2" t="s">
        <v>80</v>
      </c>
      <c r="I657" s="2" t="s">
        <v>3599</v>
      </c>
      <c r="J657" s="2" t="s">
        <v>12951</v>
      </c>
      <c r="K657" s="2" t="s">
        <v>171</v>
      </c>
      <c r="L657" s="2" t="s">
        <v>349</v>
      </c>
      <c r="M657" s="2" t="s">
        <v>3197</v>
      </c>
      <c r="N657" s="2" t="s">
        <v>3600</v>
      </c>
      <c r="O657">
        <v>1</v>
      </c>
      <c r="P657" s="2" t="s">
        <v>53</v>
      </c>
      <c r="Q657">
        <v>100</v>
      </c>
      <c r="R657">
        <v>0</v>
      </c>
      <c r="S657" s="2" t="s">
        <v>54</v>
      </c>
      <c r="T657" s="2" t="s">
        <v>55</v>
      </c>
      <c r="U657" s="2" t="s">
        <v>86</v>
      </c>
      <c r="V657" s="2"/>
      <c r="W657">
        <v>38000</v>
      </c>
      <c r="X657">
        <v>0</v>
      </c>
      <c r="Y657">
        <v>0</v>
      </c>
      <c r="Z657">
        <v>38000</v>
      </c>
      <c r="AB657" s="2" t="s">
        <v>57</v>
      </c>
      <c r="AC657">
        <v>15200</v>
      </c>
      <c r="AD657">
        <v>22800</v>
      </c>
      <c r="AE657">
        <v>80000</v>
      </c>
      <c r="AF657">
        <v>1200</v>
      </c>
      <c r="AG657" s="2" t="s">
        <v>3599</v>
      </c>
      <c r="AH657" s="2"/>
      <c r="AI657" s="1">
        <v>46186</v>
      </c>
      <c r="AJ657" s="2" t="s">
        <v>87</v>
      </c>
      <c r="AK657" s="2" t="s">
        <v>58</v>
      </c>
      <c r="AM657" s="2" t="s">
        <v>59</v>
      </c>
      <c r="AP657" s="2" t="s">
        <v>60</v>
      </c>
      <c r="AQ657" s="2" t="s">
        <v>41</v>
      </c>
      <c r="AR657">
        <v>42000</v>
      </c>
      <c r="AS657" s="2" t="str">
        <f>_xlfn.IFNA(IF(VLOOKUP(all_resi[[#This Row],[No. Waybill]],settle_reconcile[No. Waybill],1,0)="","Recon","Recon"),"-")</f>
        <v>Recon</v>
      </c>
      <c r="AT657" s="2">
        <f>all_resi[[#This Row],[Nilai COD]]-all_resi[[#This Row],[COD Fee]]-all_resi[[#This Row],[Total Biaya Setelah Diskon]]</f>
        <v>56000</v>
      </c>
      <c r="AU657" s="2">
        <f>IF(all_resi[[#This Row],[Waktu Terima]]="","",_xlfn.DAYS(all_resi[[#This Row],[Waktu Terima]],all_resi[[#This Row],[Tanggal Pengiriman]]))</f>
        <v>4</v>
      </c>
    </row>
    <row r="658" spans="1:47" x14ac:dyDescent="0.25">
      <c r="A658" s="2" t="s">
        <v>7013</v>
      </c>
      <c r="B658" s="1">
        <v>46182</v>
      </c>
      <c r="C658" s="2" t="s">
        <v>42</v>
      </c>
      <c r="D658" s="2" t="s">
        <v>43</v>
      </c>
      <c r="E658" s="2" t="s">
        <v>44</v>
      </c>
      <c r="F658" s="2" t="s">
        <v>45</v>
      </c>
      <c r="G658" s="2" t="s">
        <v>46</v>
      </c>
      <c r="H658" s="2" t="s">
        <v>80</v>
      </c>
      <c r="I658" s="2" t="s">
        <v>3802</v>
      </c>
      <c r="J658" s="2" t="s">
        <v>12995</v>
      </c>
      <c r="K658" s="2" t="s">
        <v>121</v>
      </c>
      <c r="L658" s="2" t="s">
        <v>680</v>
      </c>
      <c r="M658" s="2" t="s">
        <v>3803</v>
      </c>
      <c r="N658" s="2" t="s">
        <v>3804</v>
      </c>
      <c r="O658">
        <v>1</v>
      </c>
      <c r="P658" s="2" t="s">
        <v>53</v>
      </c>
      <c r="Q658">
        <v>100</v>
      </c>
      <c r="R658">
        <v>0</v>
      </c>
      <c r="S658" s="2" t="s">
        <v>54</v>
      </c>
      <c r="T658" s="2" t="s">
        <v>55</v>
      </c>
      <c r="U658" s="2" t="s">
        <v>1997</v>
      </c>
      <c r="V658" s="2"/>
      <c r="W658">
        <v>85000</v>
      </c>
      <c r="X658">
        <v>0</v>
      </c>
      <c r="Y658">
        <v>0</v>
      </c>
      <c r="Z658">
        <v>85000</v>
      </c>
      <c r="AB658" s="2" t="s">
        <v>57</v>
      </c>
      <c r="AC658">
        <v>34000</v>
      </c>
      <c r="AD658">
        <v>51000</v>
      </c>
      <c r="AE658">
        <v>169000</v>
      </c>
      <c r="AF658">
        <v>2535</v>
      </c>
      <c r="AG658" s="2" t="s">
        <v>353</v>
      </c>
      <c r="AH658" s="2" t="s">
        <v>149</v>
      </c>
      <c r="AI658" s="1">
        <v>46198</v>
      </c>
      <c r="AJ658" s="2" t="s">
        <v>87</v>
      </c>
      <c r="AK658" s="2" t="s">
        <v>67</v>
      </c>
      <c r="AM658" s="2" t="s">
        <v>59</v>
      </c>
      <c r="AP658" s="2" t="s">
        <v>60</v>
      </c>
      <c r="AQ658" s="2" t="s">
        <v>41</v>
      </c>
      <c r="AR658">
        <v>84000</v>
      </c>
      <c r="AS658" s="2" t="str">
        <f>_xlfn.IFNA(IF(VLOOKUP(all_resi[[#This Row],[No. Waybill]],settle_reconcile[No. Waybill],1,0)="","Recon","Recon"),"-")</f>
        <v>-</v>
      </c>
      <c r="AT658" s="2">
        <f>all_resi[[#This Row],[Nilai COD]]-all_resi[[#This Row],[COD Fee]]-all_resi[[#This Row],[Total Biaya Setelah Diskon]]</f>
        <v>115465</v>
      </c>
      <c r="AU658" s="2">
        <f>IF(all_resi[[#This Row],[Waktu Terima]]="","",_xlfn.DAYS(all_resi[[#This Row],[Waktu Terima]],all_resi[[#This Row],[Tanggal Pengiriman]]))</f>
        <v>16</v>
      </c>
    </row>
    <row r="659" spans="1:47" x14ac:dyDescent="0.25">
      <c r="A659" s="2" t="s">
        <v>6583</v>
      </c>
      <c r="B659" s="1">
        <v>46182</v>
      </c>
      <c r="C659" s="2" t="s">
        <v>42</v>
      </c>
      <c r="D659" s="2" t="s">
        <v>43</v>
      </c>
      <c r="E659" s="2" t="s">
        <v>44</v>
      </c>
      <c r="F659" s="2" t="s">
        <v>45</v>
      </c>
      <c r="G659" s="2" t="s">
        <v>46</v>
      </c>
      <c r="H659" s="2" t="s">
        <v>47</v>
      </c>
      <c r="I659" s="2" t="s">
        <v>2587</v>
      </c>
      <c r="J659" s="2" t="s">
        <v>12829</v>
      </c>
      <c r="K659" s="2" t="s">
        <v>437</v>
      </c>
      <c r="L659" s="2" t="s">
        <v>1270</v>
      </c>
      <c r="M659" s="2" t="s">
        <v>2588</v>
      </c>
      <c r="N659" s="2" t="s">
        <v>2589</v>
      </c>
      <c r="O659">
        <v>1</v>
      </c>
      <c r="P659" s="2" t="s">
        <v>53</v>
      </c>
      <c r="Q659">
        <v>100</v>
      </c>
      <c r="R659">
        <v>0</v>
      </c>
      <c r="S659" s="2" t="s">
        <v>54</v>
      </c>
      <c r="T659" s="2" t="s">
        <v>55</v>
      </c>
      <c r="U659" s="2" t="s">
        <v>2528</v>
      </c>
      <c r="V659" s="2"/>
      <c r="W659">
        <v>45000</v>
      </c>
      <c r="X659">
        <v>0</v>
      </c>
      <c r="Y659">
        <v>0</v>
      </c>
      <c r="Z659">
        <v>45000</v>
      </c>
      <c r="AB659" s="2" t="s">
        <v>57</v>
      </c>
      <c r="AC659">
        <v>18000</v>
      </c>
      <c r="AD659">
        <v>27000</v>
      </c>
      <c r="AE659">
        <v>179000</v>
      </c>
      <c r="AF659">
        <v>2685</v>
      </c>
      <c r="AG659" s="2" t="s">
        <v>2587</v>
      </c>
      <c r="AH659" s="2"/>
      <c r="AI659" s="1">
        <v>46186</v>
      </c>
      <c r="AJ659" s="2"/>
      <c r="AK659" s="2" t="s">
        <v>58</v>
      </c>
      <c r="AM659" s="2" t="s">
        <v>59</v>
      </c>
      <c r="AP659" s="2" t="s">
        <v>60</v>
      </c>
      <c r="AQ659" s="2" t="s">
        <v>41</v>
      </c>
      <c r="AR659">
        <v>134000</v>
      </c>
      <c r="AS659" s="2" t="str">
        <f>_xlfn.IFNA(IF(VLOOKUP(all_resi[[#This Row],[No. Waybill]],settle_reconcile[No. Waybill],1,0)="","Recon","Recon"),"-")</f>
        <v>Recon</v>
      </c>
      <c r="AT659" s="2">
        <f>all_resi[[#This Row],[Nilai COD]]-all_resi[[#This Row],[COD Fee]]-all_resi[[#This Row],[Total Biaya Setelah Diskon]]</f>
        <v>149315</v>
      </c>
      <c r="AU659" s="2">
        <f>IF(all_resi[[#This Row],[Waktu Terima]]="","",_xlfn.DAYS(all_resi[[#This Row],[Waktu Terima]],all_resi[[#This Row],[Tanggal Pengiriman]]))</f>
        <v>4</v>
      </c>
    </row>
    <row r="660" spans="1:47" x14ac:dyDescent="0.25">
      <c r="A660" s="2" t="s">
        <v>6951</v>
      </c>
      <c r="B660" s="1">
        <v>46182</v>
      </c>
      <c r="C660" s="2" t="s">
        <v>42</v>
      </c>
      <c r="D660" s="2" t="s">
        <v>43</v>
      </c>
      <c r="E660" s="2" t="s">
        <v>44</v>
      </c>
      <c r="F660" s="2" t="s">
        <v>45</v>
      </c>
      <c r="G660" s="2" t="s">
        <v>46</v>
      </c>
      <c r="H660" s="2" t="s">
        <v>47</v>
      </c>
      <c r="I660" s="2" t="s">
        <v>3635</v>
      </c>
      <c r="J660" s="2" t="s">
        <v>12938</v>
      </c>
      <c r="K660" s="2" t="s">
        <v>156</v>
      </c>
      <c r="L660" s="2" t="s">
        <v>726</v>
      </c>
      <c r="M660" s="2" t="s">
        <v>3636</v>
      </c>
      <c r="N660" s="2" t="s">
        <v>3637</v>
      </c>
      <c r="O660">
        <v>1</v>
      </c>
      <c r="P660" s="2" t="s">
        <v>53</v>
      </c>
      <c r="Q660">
        <v>100</v>
      </c>
      <c r="R660">
        <v>0</v>
      </c>
      <c r="S660" s="2" t="s">
        <v>54</v>
      </c>
      <c r="T660" s="2" t="s">
        <v>55</v>
      </c>
      <c r="U660" s="2" t="s">
        <v>147</v>
      </c>
      <c r="V660" s="2"/>
      <c r="W660">
        <v>84000</v>
      </c>
      <c r="X660">
        <v>0</v>
      </c>
      <c r="Y660">
        <v>0</v>
      </c>
      <c r="Z660">
        <v>84000</v>
      </c>
      <c r="AB660" s="2" t="s">
        <v>57</v>
      </c>
      <c r="AC660">
        <v>33600</v>
      </c>
      <c r="AD660">
        <v>50400</v>
      </c>
      <c r="AE660">
        <v>154000</v>
      </c>
      <c r="AF660">
        <v>2310</v>
      </c>
      <c r="AG660" s="2"/>
      <c r="AH660" s="2"/>
      <c r="AI660" s="1"/>
      <c r="AJ660" s="2"/>
      <c r="AK660" s="2" t="s">
        <v>67</v>
      </c>
      <c r="AM660" s="2" t="s">
        <v>59</v>
      </c>
      <c r="AP660" s="2" t="s">
        <v>60</v>
      </c>
      <c r="AQ660" s="2" t="s">
        <v>41</v>
      </c>
      <c r="AR660">
        <v>70000</v>
      </c>
      <c r="AS660" s="2" t="str">
        <f>_xlfn.IFNA(IF(VLOOKUP(all_resi[[#This Row],[No. Waybill]],settle_reconcile[No. Waybill],1,0)="","Recon","Recon"),"-")</f>
        <v>-</v>
      </c>
      <c r="AT660" s="2">
        <f>all_resi[[#This Row],[Nilai COD]]-all_resi[[#This Row],[COD Fee]]-all_resi[[#This Row],[Total Biaya Setelah Diskon]]</f>
        <v>101290</v>
      </c>
      <c r="AU660" s="2" t="str">
        <f>IF(all_resi[[#This Row],[Waktu Terima]]="","",_xlfn.DAYS(all_resi[[#This Row],[Waktu Terima]],all_resi[[#This Row],[Tanggal Pengiriman]]))</f>
        <v/>
      </c>
    </row>
    <row r="661" spans="1:47" x14ac:dyDescent="0.25">
      <c r="A661" s="2" t="s">
        <v>6913</v>
      </c>
      <c r="B661" s="1">
        <v>46182</v>
      </c>
      <c r="C661" s="2" t="s">
        <v>42</v>
      </c>
      <c r="D661" s="2" t="s">
        <v>43</v>
      </c>
      <c r="E661" s="2" t="s">
        <v>44</v>
      </c>
      <c r="F661" s="2" t="s">
        <v>45</v>
      </c>
      <c r="G661" s="2" t="s">
        <v>46</v>
      </c>
      <c r="H661" s="2" t="s">
        <v>47</v>
      </c>
      <c r="I661" s="2" t="s">
        <v>3529</v>
      </c>
      <c r="J661" s="2" t="s">
        <v>12901</v>
      </c>
      <c r="K661" s="2" t="s">
        <v>437</v>
      </c>
      <c r="L661" s="2" t="s">
        <v>920</v>
      </c>
      <c r="M661" s="2" t="s">
        <v>3530</v>
      </c>
      <c r="N661" s="2" t="s">
        <v>3531</v>
      </c>
      <c r="O661">
        <v>1</v>
      </c>
      <c r="P661" s="2" t="s">
        <v>53</v>
      </c>
      <c r="Q661">
        <v>100</v>
      </c>
      <c r="R661">
        <v>0</v>
      </c>
      <c r="S661" s="2" t="s">
        <v>54</v>
      </c>
      <c r="T661" s="2" t="s">
        <v>55</v>
      </c>
      <c r="U661" s="2" t="s">
        <v>110</v>
      </c>
      <c r="V661" s="2"/>
      <c r="W661">
        <v>50000</v>
      </c>
      <c r="X661">
        <v>0</v>
      </c>
      <c r="Y661">
        <v>0</v>
      </c>
      <c r="Z661">
        <v>50000</v>
      </c>
      <c r="AB661" s="2" t="s">
        <v>57</v>
      </c>
      <c r="AC661">
        <v>20000</v>
      </c>
      <c r="AD661">
        <v>30000</v>
      </c>
      <c r="AE661">
        <v>124000</v>
      </c>
      <c r="AF661">
        <v>1860</v>
      </c>
      <c r="AG661" s="2" t="s">
        <v>3529</v>
      </c>
      <c r="AH661" s="2"/>
      <c r="AI661" s="1">
        <v>46188</v>
      </c>
      <c r="AJ661" s="2"/>
      <c r="AK661" s="2" t="s">
        <v>58</v>
      </c>
      <c r="AM661" s="2" t="s">
        <v>59</v>
      </c>
      <c r="AP661" s="2" t="s">
        <v>60</v>
      </c>
      <c r="AQ661" s="2" t="s">
        <v>41</v>
      </c>
      <c r="AR661">
        <v>74000</v>
      </c>
      <c r="AS661" s="2" t="str">
        <f>_xlfn.IFNA(IF(VLOOKUP(all_resi[[#This Row],[No. Waybill]],settle_reconcile[No. Waybill],1,0)="","Recon","Recon"),"-")</f>
        <v>Recon</v>
      </c>
      <c r="AT661" s="2">
        <f>all_resi[[#This Row],[Nilai COD]]-all_resi[[#This Row],[COD Fee]]-all_resi[[#This Row],[Total Biaya Setelah Diskon]]</f>
        <v>92140</v>
      </c>
      <c r="AU661" s="2">
        <f>IF(all_resi[[#This Row],[Waktu Terima]]="","",_xlfn.DAYS(all_resi[[#This Row],[Waktu Terima]],all_resi[[#This Row],[Tanggal Pengiriman]]))</f>
        <v>6</v>
      </c>
    </row>
    <row r="662" spans="1:47" x14ac:dyDescent="0.25">
      <c r="A662" s="2" t="s">
        <v>6914</v>
      </c>
      <c r="B662" s="1">
        <v>46182</v>
      </c>
      <c r="C662" s="2" t="s">
        <v>42</v>
      </c>
      <c r="D662" s="2" t="s">
        <v>43</v>
      </c>
      <c r="E662" s="2" t="s">
        <v>44</v>
      </c>
      <c r="F662" s="2" t="s">
        <v>45</v>
      </c>
      <c r="G662" s="2" t="s">
        <v>46</v>
      </c>
      <c r="H662" s="2" t="s">
        <v>80</v>
      </c>
      <c r="I662" s="2" t="s">
        <v>3532</v>
      </c>
      <c r="J662" s="2" t="s">
        <v>12899</v>
      </c>
      <c r="K662" s="2" t="s">
        <v>197</v>
      </c>
      <c r="L662" s="2" t="s">
        <v>198</v>
      </c>
      <c r="M662" s="2" t="s">
        <v>1870</v>
      </c>
      <c r="N662" s="2" t="s">
        <v>3533</v>
      </c>
      <c r="O662">
        <v>1</v>
      </c>
      <c r="P662" s="2" t="s">
        <v>53</v>
      </c>
      <c r="Q662">
        <v>100</v>
      </c>
      <c r="R662">
        <v>0</v>
      </c>
      <c r="S662" s="2" t="s">
        <v>54</v>
      </c>
      <c r="T662" s="2" t="s">
        <v>55</v>
      </c>
      <c r="U662" s="2" t="s">
        <v>555</v>
      </c>
      <c r="V662" s="2"/>
      <c r="W662">
        <v>96000</v>
      </c>
      <c r="X662">
        <v>0</v>
      </c>
      <c r="Y662">
        <v>0</v>
      </c>
      <c r="Z662">
        <v>96000</v>
      </c>
      <c r="AB662" s="2" t="s">
        <v>57</v>
      </c>
      <c r="AC662">
        <v>38400</v>
      </c>
      <c r="AD662">
        <v>57600</v>
      </c>
      <c r="AE662">
        <v>182000</v>
      </c>
      <c r="AF662">
        <v>2730</v>
      </c>
      <c r="AG662" s="2" t="s">
        <v>3532</v>
      </c>
      <c r="AH662" s="2"/>
      <c r="AI662" s="1">
        <v>46190</v>
      </c>
      <c r="AJ662" s="2" t="s">
        <v>87</v>
      </c>
      <c r="AK662" s="2" t="s">
        <v>58</v>
      </c>
      <c r="AM662" s="2" t="s">
        <v>59</v>
      </c>
      <c r="AP662" s="2" t="s">
        <v>60</v>
      </c>
      <c r="AQ662" s="2" t="s">
        <v>41</v>
      </c>
      <c r="AR662">
        <v>86000</v>
      </c>
      <c r="AS662" s="2" t="str">
        <f>_xlfn.IFNA(IF(VLOOKUP(all_resi[[#This Row],[No. Waybill]],settle_reconcile[No. Waybill],1,0)="","Recon","Recon"),"-")</f>
        <v>Recon</v>
      </c>
      <c r="AT662" s="2">
        <f>all_resi[[#This Row],[Nilai COD]]-all_resi[[#This Row],[COD Fee]]-all_resi[[#This Row],[Total Biaya Setelah Diskon]]</f>
        <v>121670</v>
      </c>
      <c r="AU662" s="2">
        <f>IF(all_resi[[#This Row],[Waktu Terima]]="","",_xlfn.DAYS(all_resi[[#This Row],[Waktu Terima]],all_resi[[#This Row],[Tanggal Pengiriman]]))</f>
        <v>8</v>
      </c>
    </row>
    <row r="663" spans="1:47" x14ac:dyDescent="0.25">
      <c r="A663" s="2" t="s">
        <v>5995</v>
      </c>
      <c r="B663" s="1">
        <v>46182</v>
      </c>
      <c r="C663" s="2" t="s">
        <v>42</v>
      </c>
      <c r="D663" s="2" t="s">
        <v>43</v>
      </c>
      <c r="E663" s="2" t="s">
        <v>44</v>
      </c>
      <c r="F663" s="2" t="s">
        <v>45</v>
      </c>
      <c r="G663" s="2" t="s">
        <v>46</v>
      </c>
      <c r="H663" s="2" t="s">
        <v>80</v>
      </c>
      <c r="I663" s="2" t="s">
        <v>645</v>
      </c>
      <c r="J663" s="2" t="s">
        <v>12871</v>
      </c>
      <c r="K663" s="2" t="s">
        <v>183</v>
      </c>
      <c r="L663" s="2" t="s">
        <v>646</v>
      </c>
      <c r="M663" s="2" t="s">
        <v>647</v>
      </c>
      <c r="N663" s="2" t="s">
        <v>648</v>
      </c>
      <c r="O663">
        <v>1</v>
      </c>
      <c r="P663" s="2" t="s">
        <v>53</v>
      </c>
      <c r="Q663">
        <v>100</v>
      </c>
      <c r="R663">
        <v>0</v>
      </c>
      <c r="S663" s="2" t="s">
        <v>54</v>
      </c>
      <c r="T663" s="2" t="s">
        <v>55</v>
      </c>
      <c r="U663" s="2" t="s">
        <v>86</v>
      </c>
      <c r="V663" s="2"/>
      <c r="W663">
        <v>85000</v>
      </c>
      <c r="X663">
        <v>0</v>
      </c>
      <c r="Y663">
        <v>0</v>
      </c>
      <c r="Z663">
        <v>85000</v>
      </c>
      <c r="AB663" s="2" t="s">
        <v>57</v>
      </c>
      <c r="AC663">
        <v>34000</v>
      </c>
      <c r="AD663">
        <v>51000</v>
      </c>
      <c r="AE663">
        <v>186000</v>
      </c>
      <c r="AF663">
        <v>2790</v>
      </c>
      <c r="AG663" s="2" t="s">
        <v>353</v>
      </c>
      <c r="AH663" s="2" t="s">
        <v>149</v>
      </c>
      <c r="AI663" s="1">
        <v>46202</v>
      </c>
      <c r="AJ663" s="2" t="s">
        <v>87</v>
      </c>
      <c r="AK663" s="2" t="s">
        <v>67</v>
      </c>
      <c r="AM663" s="2" t="s">
        <v>59</v>
      </c>
      <c r="AP663" s="2" t="s">
        <v>60</v>
      </c>
      <c r="AQ663" s="2" t="s">
        <v>41</v>
      </c>
      <c r="AR663">
        <v>101000</v>
      </c>
      <c r="AS663" s="2" t="str">
        <f>_xlfn.IFNA(IF(VLOOKUP(all_resi[[#This Row],[No. Waybill]],settle_reconcile[No. Waybill],1,0)="","Recon","Recon"),"-")</f>
        <v>-</v>
      </c>
      <c r="AT663" s="2">
        <f>all_resi[[#This Row],[Nilai COD]]-all_resi[[#This Row],[COD Fee]]-all_resi[[#This Row],[Total Biaya Setelah Diskon]]</f>
        <v>132210</v>
      </c>
      <c r="AU663" s="2">
        <f>IF(all_resi[[#This Row],[Waktu Terima]]="","",_xlfn.DAYS(all_resi[[#This Row],[Waktu Terima]],all_resi[[#This Row],[Tanggal Pengiriman]]))</f>
        <v>20</v>
      </c>
    </row>
    <row r="664" spans="1:47" x14ac:dyDescent="0.25">
      <c r="A664" s="2" t="s">
        <v>6599</v>
      </c>
      <c r="B664" s="1">
        <v>46182</v>
      </c>
      <c r="C664" s="2" t="s">
        <v>42</v>
      </c>
      <c r="D664" s="2" t="s">
        <v>43</v>
      </c>
      <c r="E664" s="2" t="s">
        <v>44</v>
      </c>
      <c r="F664" s="2" t="s">
        <v>45</v>
      </c>
      <c r="G664" s="2" t="s">
        <v>46</v>
      </c>
      <c r="H664" s="2" t="s">
        <v>47</v>
      </c>
      <c r="I664" s="2" t="s">
        <v>2633</v>
      </c>
      <c r="J664" s="2" t="s">
        <v>12824</v>
      </c>
      <c r="K664" s="2" t="s">
        <v>156</v>
      </c>
      <c r="L664" s="2" t="s">
        <v>282</v>
      </c>
      <c r="M664" s="2" t="s">
        <v>1926</v>
      </c>
      <c r="N664" s="2" t="s">
        <v>2634</v>
      </c>
      <c r="O664">
        <v>1</v>
      </c>
      <c r="P664" s="2" t="s">
        <v>53</v>
      </c>
      <c r="Q664">
        <v>100</v>
      </c>
      <c r="R664">
        <v>0</v>
      </c>
      <c r="S664" s="2" t="s">
        <v>54</v>
      </c>
      <c r="T664" s="2" t="s">
        <v>55</v>
      </c>
      <c r="U664" s="2" t="s">
        <v>386</v>
      </c>
      <c r="V664" s="2"/>
      <c r="W664">
        <v>85000</v>
      </c>
      <c r="X664">
        <v>0</v>
      </c>
      <c r="Y664">
        <v>0</v>
      </c>
      <c r="Z664">
        <v>85000</v>
      </c>
      <c r="AB664" s="2" t="s">
        <v>57</v>
      </c>
      <c r="AC664">
        <v>34000</v>
      </c>
      <c r="AD664">
        <v>51000</v>
      </c>
      <c r="AE664">
        <v>189000</v>
      </c>
      <c r="AF664">
        <v>2835</v>
      </c>
      <c r="AG664" s="2" t="s">
        <v>43</v>
      </c>
      <c r="AH664" s="2"/>
      <c r="AI664" s="1">
        <v>46212</v>
      </c>
      <c r="AJ664" s="2"/>
      <c r="AK664" s="2" t="s">
        <v>67</v>
      </c>
      <c r="AM664" s="2" t="s">
        <v>59</v>
      </c>
      <c r="AP664" s="2" t="s">
        <v>60</v>
      </c>
      <c r="AQ664" s="2" t="s">
        <v>41</v>
      </c>
      <c r="AR664">
        <v>104000</v>
      </c>
      <c r="AS664" s="2" t="str">
        <f>_xlfn.IFNA(IF(VLOOKUP(all_resi[[#This Row],[No. Waybill]],settle_reconcile[No. Waybill],1,0)="","Recon","Recon"),"-")</f>
        <v>-</v>
      </c>
      <c r="AT664" s="2">
        <f>all_resi[[#This Row],[Nilai COD]]-all_resi[[#This Row],[COD Fee]]-all_resi[[#This Row],[Total Biaya Setelah Diskon]]</f>
        <v>135165</v>
      </c>
      <c r="AU664" s="2">
        <f>IF(all_resi[[#This Row],[Waktu Terima]]="","",_xlfn.DAYS(all_resi[[#This Row],[Waktu Terima]],all_resi[[#This Row],[Tanggal Pengiriman]]))</f>
        <v>30</v>
      </c>
    </row>
    <row r="665" spans="1:47" x14ac:dyDescent="0.25">
      <c r="A665" s="2" t="s">
        <v>6602</v>
      </c>
      <c r="B665" s="1">
        <v>46182</v>
      </c>
      <c r="C665" s="2" t="s">
        <v>42</v>
      </c>
      <c r="D665" s="2" t="s">
        <v>43</v>
      </c>
      <c r="E665" s="2" t="s">
        <v>44</v>
      </c>
      <c r="F665" s="2" t="s">
        <v>45</v>
      </c>
      <c r="G665" s="2" t="s">
        <v>46</v>
      </c>
      <c r="H665" s="2" t="s">
        <v>80</v>
      </c>
      <c r="I665" s="2" t="s">
        <v>2639</v>
      </c>
      <c r="J665" s="2" t="s">
        <v>12844</v>
      </c>
      <c r="K665" s="2" t="s">
        <v>252</v>
      </c>
      <c r="L665" s="2" t="s">
        <v>621</v>
      </c>
      <c r="M665" s="2" t="s">
        <v>2640</v>
      </c>
      <c r="N665" s="2" t="s">
        <v>2641</v>
      </c>
      <c r="O665">
        <v>1</v>
      </c>
      <c r="P665" s="2" t="s">
        <v>53</v>
      </c>
      <c r="Q665">
        <v>100</v>
      </c>
      <c r="R665">
        <v>0</v>
      </c>
      <c r="S665" s="2" t="s">
        <v>54</v>
      </c>
      <c r="T665" s="2" t="s">
        <v>55</v>
      </c>
      <c r="U665" s="2" t="s">
        <v>141</v>
      </c>
      <c r="V665" s="2"/>
      <c r="W665">
        <v>20000</v>
      </c>
      <c r="X665">
        <v>0</v>
      </c>
      <c r="Y665">
        <v>0</v>
      </c>
      <c r="Z665">
        <v>20000</v>
      </c>
      <c r="AB665" s="2" t="s">
        <v>57</v>
      </c>
      <c r="AC665">
        <v>13000</v>
      </c>
      <c r="AD665">
        <v>7000</v>
      </c>
      <c r="AE665">
        <v>58000</v>
      </c>
      <c r="AF665">
        <v>870</v>
      </c>
      <c r="AG665" s="2" t="s">
        <v>2639</v>
      </c>
      <c r="AH665" s="2"/>
      <c r="AI665" s="1">
        <v>46184</v>
      </c>
      <c r="AJ665" s="2" t="s">
        <v>87</v>
      </c>
      <c r="AK665" s="2" t="s">
        <v>58</v>
      </c>
      <c r="AM665" s="2" t="s">
        <v>59</v>
      </c>
      <c r="AP665" s="2" t="s">
        <v>60</v>
      </c>
      <c r="AQ665" s="2" t="s">
        <v>41</v>
      </c>
      <c r="AR665">
        <v>38000</v>
      </c>
      <c r="AS665" s="2" t="str">
        <f>_xlfn.IFNA(IF(VLOOKUP(all_resi[[#This Row],[No. Waybill]],settle_reconcile[No. Waybill],1,0)="","Recon","Recon"),"-")</f>
        <v>Recon</v>
      </c>
      <c r="AT665" s="2">
        <f>all_resi[[#This Row],[Nilai COD]]-all_resi[[#This Row],[COD Fee]]-all_resi[[#This Row],[Total Biaya Setelah Diskon]]</f>
        <v>50130</v>
      </c>
      <c r="AU665" s="2">
        <f>IF(all_resi[[#This Row],[Waktu Terima]]="","",_xlfn.DAYS(all_resi[[#This Row],[Waktu Terima]],all_resi[[#This Row],[Tanggal Pengiriman]]))</f>
        <v>2</v>
      </c>
    </row>
    <row r="666" spans="1:47" x14ac:dyDescent="0.25">
      <c r="A666" s="2" t="s">
        <v>6595</v>
      </c>
      <c r="B666" s="1">
        <v>46182</v>
      </c>
      <c r="C666" s="2" t="s">
        <v>42</v>
      </c>
      <c r="D666" s="2" t="s">
        <v>43</v>
      </c>
      <c r="E666" s="2" t="s">
        <v>44</v>
      </c>
      <c r="F666" s="2" t="s">
        <v>45</v>
      </c>
      <c r="G666" s="2" t="s">
        <v>46</v>
      </c>
      <c r="H666" s="2" t="s">
        <v>47</v>
      </c>
      <c r="I666" s="2" t="s">
        <v>2620</v>
      </c>
      <c r="J666" s="2" t="s">
        <v>12825</v>
      </c>
      <c r="K666" s="2" t="s">
        <v>177</v>
      </c>
      <c r="L666" s="2" t="s">
        <v>807</v>
      </c>
      <c r="M666" s="2" t="s">
        <v>1836</v>
      </c>
      <c r="N666" s="2" t="s">
        <v>2621</v>
      </c>
      <c r="O666">
        <v>1</v>
      </c>
      <c r="P666" s="2" t="s">
        <v>53</v>
      </c>
      <c r="Q666">
        <v>100</v>
      </c>
      <c r="R666">
        <v>0</v>
      </c>
      <c r="S666" s="2" t="s">
        <v>54</v>
      </c>
      <c r="T666" s="2" t="s">
        <v>55</v>
      </c>
      <c r="U666" s="2" t="s">
        <v>110</v>
      </c>
      <c r="V666" s="2"/>
      <c r="W666">
        <v>64000</v>
      </c>
      <c r="X666">
        <v>0</v>
      </c>
      <c r="Y666">
        <v>0</v>
      </c>
      <c r="Z666">
        <v>64000</v>
      </c>
      <c r="AB666" s="2" t="s">
        <v>57</v>
      </c>
      <c r="AC666">
        <v>25600</v>
      </c>
      <c r="AD666">
        <v>38400</v>
      </c>
      <c r="AE666">
        <v>147000</v>
      </c>
      <c r="AF666">
        <v>2205</v>
      </c>
      <c r="AG666" s="2" t="s">
        <v>2620</v>
      </c>
      <c r="AH666" s="2"/>
      <c r="AI666" s="1">
        <v>46186</v>
      </c>
      <c r="AJ666" s="2"/>
      <c r="AK666" s="2" t="s">
        <v>58</v>
      </c>
      <c r="AM666" s="2" t="s">
        <v>59</v>
      </c>
      <c r="AP666" s="2" t="s">
        <v>60</v>
      </c>
      <c r="AQ666" s="2" t="s">
        <v>41</v>
      </c>
      <c r="AR666">
        <v>83000</v>
      </c>
      <c r="AS666" s="2" t="str">
        <f>_xlfn.IFNA(IF(VLOOKUP(all_resi[[#This Row],[No. Waybill]],settle_reconcile[No. Waybill],1,0)="","Recon","Recon"),"-")</f>
        <v>Recon</v>
      </c>
      <c r="AT666" s="2">
        <f>all_resi[[#This Row],[Nilai COD]]-all_resi[[#This Row],[COD Fee]]-all_resi[[#This Row],[Total Biaya Setelah Diskon]]</f>
        <v>106395</v>
      </c>
      <c r="AU666" s="2">
        <f>IF(all_resi[[#This Row],[Waktu Terima]]="","",_xlfn.DAYS(all_resi[[#This Row],[Waktu Terima]],all_resi[[#This Row],[Tanggal Pengiriman]]))</f>
        <v>4</v>
      </c>
    </row>
    <row r="667" spans="1:47" x14ac:dyDescent="0.25">
      <c r="A667" s="2" t="s">
        <v>5883</v>
      </c>
      <c r="B667" s="1">
        <v>46182</v>
      </c>
      <c r="C667" s="2" t="s">
        <v>42</v>
      </c>
      <c r="D667" s="2" t="s">
        <v>43</v>
      </c>
      <c r="E667" s="2" t="s">
        <v>44</v>
      </c>
      <c r="F667" s="2" t="s">
        <v>45</v>
      </c>
      <c r="G667" s="2" t="s">
        <v>46</v>
      </c>
      <c r="H667" s="2" t="s">
        <v>47</v>
      </c>
      <c r="I667" s="2" t="s">
        <v>155</v>
      </c>
      <c r="J667" s="2" t="s">
        <v>12920</v>
      </c>
      <c r="K667" s="2" t="s">
        <v>156</v>
      </c>
      <c r="L667" s="2" t="s">
        <v>157</v>
      </c>
      <c r="M667" s="2" t="s">
        <v>158</v>
      </c>
      <c r="N667" s="2" t="s">
        <v>159</v>
      </c>
      <c r="O667">
        <v>1</v>
      </c>
      <c r="P667" s="2" t="s">
        <v>53</v>
      </c>
      <c r="Q667">
        <v>100</v>
      </c>
      <c r="R667">
        <v>0</v>
      </c>
      <c r="S667" s="2" t="s">
        <v>54</v>
      </c>
      <c r="T667" s="2" t="s">
        <v>55</v>
      </c>
      <c r="U667" s="2" t="s">
        <v>110</v>
      </c>
      <c r="V667" s="2"/>
      <c r="W667">
        <v>80000</v>
      </c>
      <c r="X667">
        <v>0</v>
      </c>
      <c r="Y667">
        <v>0</v>
      </c>
      <c r="Z667">
        <v>80000</v>
      </c>
      <c r="AB667" s="2" t="s">
        <v>57</v>
      </c>
      <c r="AC667">
        <v>32000</v>
      </c>
      <c r="AD667">
        <v>48000</v>
      </c>
      <c r="AE667">
        <v>198000</v>
      </c>
      <c r="AF667">
        <v>2970</v>
      </c>
      <c r="AG667" s="2" t="s">
        <v>155</v>
      </c>
      <c r="AH667" s="2"/>
      <c r="AI667" s="1">
        <v>46190</v>
      </c>
      <c r="AJ667" s="2"/>
      <c r="AK667" s="2" t="s">
        <v>58</v>
      </c>
      <c r="AM667" s="2" t="s">
        <v>59</v>
      </c>
      <c r="AP667" s="2" t="s">
        <v>60</v>
      </c>
      <c r="AQ667" s="2" t="s">
        <v>41</v>
      </c>
      <c r="AR667">
        <v>118000</v>
      </c>
      <c r="AS667" s="2" t="str">
        <f>_xlfn.IFNA(IF(VLOOKUP(all_resi[[#This Row],[No. Waybill]],settle_reconcile[No. Waybill],1,0)="","Recon","Recon"),"-")</f>
        <v>Recon</v>
      </c>
      <c r="AT667" s="2">
        <f>all_resi[[#This Row],[Nilai COD]]-all_resi[[#This Row],[COD Fee]]-all_resi[[#This Row],[Total Biaya Setelah Diskon]]</f>
        <v>147030</v>
      </c>
      <c r="AU667" s="2">
        <f>IF(all_resi[[#This Row],[Waktu Terima]]="","",_xlfn.DAYS(all_resi[[#This Row],[Waktu Terima]],all_resi[[#This Row],[Tanggal Pengiriman]]))</f>
        <v>8</v>
      </c>
    </row>
    <row r="668" spans="1:47" x14ac:dyDescent="0.25">
      <c r="A668" s="2" t="s">
        <v>6828</v>
      </c>
      <c r="B668" s="1">
        <v>46182</v>
      </c>
      <c r="C668" s="2" t="s">
        <v>42</v>
      </c>
      <c r="D668" s="2" t="s">
        <v>43</v>
      </c>
      <c r="E668" s="2" t="s">
        <v>44</v>
      </c>
      <c r="F668" s="2" t="s">
        <v>45</v>
      </c>
      <c r="G668" s="2" t="s">
        <v>46</v>
      </c>
      <c r="H668" s="2" t="s">
        <v>47</v>
      </c>
      <c r="I668" s="2" t="s">
        <v>3295</v>
      </c>
      <c r="J668" s="2" t="s">
        <v>12998</v>
      </c>
      <c r="K668" s="2" t="s">
        <v>177</v>
      </c>
      <c r="L668" s="2" t="s">
        <v>2851</v>
      </c>
      <c r="M668" s="2" t="s">
        <v>2852</v>
      </c>
      <c r="N668" s="2" t="s">
        <v>3296</v>
      </c>
      <c r="O668">
        <v>1</v>
      </c>
      <c r="P668" s="2" t="s">
        <v>53</v>
      </c>
      <c r="Q668">
        <v>100</v>
      </c>
      <c r="R668">
        <v>0</v>
      </c>
      <c r="S668" s="2" t="s">
        <v>54</v>
      </c>
      <c r="T668" s="2" t="s">
        <v>55</v>
      </c>
      <c r="U668" s="2" t="s">
        <v>427</v>
      </c>
      <c r="V668" s="2"/>
      <c r="W668">
        <v>114000</v>
      </c>
      <c r="X668">
        <v>0</v>
      </c>
      <c r="Y668">
        <v>0</v>
      </c>
      <c r="Z668">
        <v>114000</v>
      </c>
      <c r="AB668" s="2" t="s">
        <v>57</v>
      </c>
      <c r="AC668">
        <v>45600</v>
      </c>
      <c r="AD668">
        <v>68400</v>
      </c>
      <c r="AE668">
        <v>229000</v>
      </c>
      <c r="AF668">
        <v>3435</v>
      </c>
      <c r="AG668" s="2" t="s">
        <v>3295</v>
      </c>
      <c r="AH668" s="2"/>
      <c r="AI668" s="1">
        <v>46186</v>
      </c>
      <c r="AJ668" s="2"/>
      <c r="AK668" s="2" t="s">
        <v>58</v>
      </c>
      <c r="AM668" s="2" t="s">
        <v>59</v>
      </c>
      <c r="AP668" s="2" t="s">
        <v>60</v>
      </c>
      <c r="AQ668" s="2" t="s">
        <v>41</v>
      </c>
      <c r="AR668">
        <v>115000</v>
      </c>
      <c r="AS668" s="2" t="str">
        <f>_xlfn.IFNA(IF(VLOOKUP(all_resi[[#This Row],[No. Waybill]],settle_reconcile[No. Waybill],1,0)="","Recon","Recon"),"-")</f>
        <v>Recon</v>
      </c>
      <c r="AT668" s="2">
        <f>all_resi[[#This Row],[Nilai COD]]-all_resi[[#This Row],[COD Fee]]-all_resi[[#This Row],[Total Biaya Setelah Diskon]]</f>
        <v>157165</v>
      </c>
      <c r="AU668" s="2">
        <f>IF(all_resi[[#This Row],[Waktu Terima]]="","",_xlfn.DAYS(all_resi[[#This Row],[Waktu Terima]],all_resi[[#This Row],[Tanggal Pengiriman]]))</f>
        <v>4</v>
      </c>
    </row>
    <row r="669" spans="1:47" x14ac:dyDescent="0.25">
      <c r="A669" s="2" t="s">
        <v>5998</v>
      </c>
      <c r="B669" s="1">
        <v>46182</v>
      </c>
      <c r="C669" s="2" t="s">
        <v>42</v>
      </c>
      <c r="D669" s="2" t="s">
        <v>43</v>
      </c>
      <c r="E669" s="2" t="s">
        <v>44</v>
      </c>
      <c r="F669" s="2" t="s">
        <v>45</v>
      </c>
      <c r="G669" s="2" t="s">
        <v>46</v>
      </c>
      <c r="H669" s="2" t="s">
        <v>47</v>
      </c>
      <c r="I669" s="2" t="s">
        <v>656</v>
      </c>
      <c r="J669" s="2" t="s">
        <v>12877</v>
      </c>
      <c r="K669" s="2" t="s">
        <v>75</v>
      </c>
      <c r="L669" s="2" t="s">
        <v>355</v>
      </c>
      <c r="M669" s="2" t="s">
        <v>657</v>
      </c>
      <c r="N669" s="2" t="s">
        <v>658</v>
      </c>
      <c r="O669">
        <v>1</v>
      </c>
      <c r="P669" s="2" t="s">
        <v>53</v>
      </c>
      <c r="Q669">
        <v>100</v>
      </c>
      <c r="R669">
        <v>0</v>
      </c>
      <c r="S669" s="2" t="s">
        <v>54</v>
      </c>
      <c r="T669" s="2" t="s">
        <v>55</v>
      </c>
      <c r="U669" s="2" t="s">
        <v>110</v>
      </c>
      <c r="V669" s="2"/>
      <c r="W669">
        <v>60000</v>
      </c>
      <c r="X669">
        <v>0</v>
      </c>
      <c r="Y669">
        <v>0</v>
      </c>
      <c r="Z669">
        <v>60000</v>
      </c>
      <c r="AB669" s="2" t="s">
        <v>57</v>
      </c>
      <c r="AC669">
        <v>24000</v>
      </c>
      <c r="AD669">
        <v>36000</v>
      </c>
      <c r="AE669">
        <v>122000</v>
      </c>
      <c r="AF669">
        <v>1830</v>
      </c>
      <c r="AG669" s="2" t="s">
        <v>656</v>
      </c>
      <c r="AH669" s="2"/>
      <c r="AI669" s="1">
        <v>46186</v>
      </c>
      <c r="AJ669" s="2"/>
      <c r="AK669" s="2" t="s">
        <v>58</v>
      </c>
      <c r="AM669" s="2" t="s">
        <v>59</v>
      </c>
      <c r="AP669" s="2" t="s">
        <v>60</v>
      </c>
      <c r="AQ669" s="2" t="s">
        <v>41</v>
      </c>
      <c r="AR669">
        <v>62000</v>
      </c>
      <c r="AS669" s="2" t="str">
        <f>_xlfn.IFNA(IF(VLOOKUP(all_resi[[#This Row],[No. Waybill]],settle_reconcile[No. Waybill],1,0)="","Recon","Recon"),"-")</f>
        <v>Recon</v>
      </c>
      <c r="AT669" s="2">
        <f>all_resi[[#This Row],[Nilai COD]]-all_resi[[#This Row],[COD Fee]]-all_resi[[#This Row],[Total Biaya Setelah Diskon]]</f>
        <v>84170</v>
      </c>
      <c r="AU669" s="2">
        <f>IF(all_resi[[#This Row],[Waktu Terima]]="","",_xlfn.DAYS(all_resi[[#This Row],[Waktu Terima]],all_resi[[#This Row],[Tanggal Pengiriman]]))</f>
        <v>4</v>
      </c>
    </row>
    <row r="670" spans="1:47" x14ac:dyDescent="0.25">
      <c r="A670" s="2" t="s">
        <v>6920</v>
      </c>
      <c r="B670" s="1">
        <v>46182</v>
      </c>
      <c r="C670" s="2" t="s">
        <v>42</v>
      </c>
      <c r="D670" s="2" t="s">
        <v>43</v>
      </c>
      <c r="E670" s="2" t="s">
        <v>44</v>
      </c>
      <c r="F670" s="2" t="s">
        <v>45</v>
      </c>
      <c r="G670" s="2" t="s">
        <v>46</v>
      </c>
      <c r="H670" s="2" t="s">
        <v>80</v>
      </c>
      <c r="I670" s="2" t="s">
        <v>3547</v>
      </c>
      <c r="J670" s="2" t="s">
        <v>12945</v>
      </c>
      <c r="K670" s="2" t="s">
        <v>82</v>
      </c>
      <c r="L670" s="2" t="s">
        <v>3110</v>
      </c>
      <c r="M670" s="2" t="s">
        <v>3111</v>
      </c>
      <c r="N670" s="2" t="s">
        <v>3548</v>
      </c>
      <c r="O670">
        <v>1</v>
      </c>
      <c r="P670" s="2" t="s">
        <v>53</v>
      </c>
      <c r="Q670">
        <v>100</v>
      </c>
      <c r="R670">
        <v>0</v>
      </c>
      <c r="S670" s="2" t="s">
        <v>54</v>
      </c>
      <c r="T670" s="2" t="s">
        <v>55</v>
      </c>
      <c r="U670" s="2" t="s">
        <v>164</v>
      </c>
      <c r="V670" s="2"/>
      <c r="W670">
        <v>59000</v>
      </c>
      <c r="X670">
        <v>0</v>
      </c>
      <c r="Y670">
        <v>0</v>
      </c>
      <c r="Z670">
        <v>59000</v>
      </c>
      <c r="AB670" s="2" t="s">
        <v>57</v>
      </c>
      <c r="AC670">
        <v>23600</v>
      </c>
      <c r="AD670">
        <v>35400</v>
      </c>
      <c r="AE670">
        <v>143000</v>
      </c>
      <c r="AF670">
        <v>2145</v>
      </c>
      <c r="AG670" s="2" t="s">
        <v>517</v>
      </c>
      <c r="AH670" s="2" t="s">
        <v>149</v>
      </c>
      <c r="AI670" s="1">
        <v>46191</v>
      </c>
      <c r="AJ670" s="2" t="s">
        <v>87</v>
      </c>
      <c r="AK670" s="2" t="s">
        <v>67</v>
      </c>
      <c r="AM670" s="2" t="s">
        <v>59</v>
      </c>
      <c r="AP670" s="2" t="s">
        <v>60</v>
      </c>
      <c r="AQ670" s="2" t="s">
        <v>41</v>
      </c>
      <c r="AR670">
        <v>84000</v>
      </c>
      <c r="AS670" s="2" t="str">
        <f>_xlfn.IFNA(IF(VLOOKUP(all_resi[[#This Row],[No. Waybill]],settle_reconcile[No. Waybill],1,0)="","Recon","Recon"),"-")</f>
        <v>-</v>
      </c>
      <c r="AT670" s="2">
        <f>all_resi[[#This Row],[Nilai COD]]-all_resi[[#This Row],[COD Fee]]-all_resi[[#This Row],[Total Biaya Setelah Diskon]]</f>
        <v>105455</v>
      </c>
      <c r="AU670" s="2">
        <f>IF(all_resi[[#This Row],[Waktu Terima]]="","",_xlfn.DAYS(all_resi[[#This Row],[Waktu Terima]],all_resi[[#This Row],[Tanggal Pengiriman]]))</f>
        <v>9</v>
      </c>
    </row>
    <row r="671" spans="1:47" x14ac:dyDescent="0.25">
      <c r="A671" s="2" t="s">
        <v>6943</v>
      </c>
      <c r="B671" s="1">
        <v>46182</v>
      </c>
      <c r="C671" s="2" t="s">
        <v>42</v>
      </c>
      <c r="D671" s="2" t="s">
        <v>43</v>
      </c>
      <c r="E671" s="2" t="s">
        <v>44</v>
      </c>
      <c r="F671" s="2" t="s">
        <v>45</v>
      </c>
      <c r="G671" s="2" t="s">
        <v>46</v>
      </c>
      <c r="H671" s="2" t="s">
        <v>80</v>
      </c>
      <c r="I671" s="2" t="s">
        <v>3613</v>
      </c>
      <c r="J671" s="2" t="s">
        <v>12495</v>
      </c>
      <c r="K671" s="2" t="s">
        <v>359</v>
      </c>
      <c r="L671" s="2" t="s">
        <v>2006</v>
      </c>
      <c r="M671" s="2" t="s">
        <v>2007</v>
      </c>
      <c r="N671" s="2" t="s">
        <v>3614</v>
      </c>
      <c r="O671">
        <v>1</v>
      </c>
      <c r="P671" s="2" t="s">
        <v>53</v>
      </c>
      <c r="Q671">
        <v>100</v>
      </c>
      <c r="R671">
        <v>0</v>
      </c>
      <c r="S671" s="2" t="s">
        <v>54</v>
      </c>
      <c r="T671" s="2" t="s">
        <v>55</v>
      </c>
      <c r="U671" s="2" t="s">
        <v>86</v>
      </c>
      <c r="V671" s="2"/>
      <c r="W671">
        <v>60000</v>
      </c>
      <c r="X671">
        <v>0</v>
      </c>
      <c r="Y671">
        <v>0</v>
      </c>
      <c r="Z671">
        <v>60000</v>
      </c>
      <c r="AB671" s="2" t="s">
        <v>57</v>
      </c>
      <c r="AC671">
        <v>24000</v>
      </c>
      <c r="AD671">
        <v>36000</v>
      </c>
      <c r="AE671">
        <v>130000</v>
      </c>
      <c r="AF671">
        <v>1950</v>
      </c>
      <c r="AG671" s="2" t="s">
        <v>256</v>
      </c>
      <c r="AH671" s="2"/>
      <c r="AI671" s="1">
        <v>46203</v>
      </c>
      <c r="AJ671" s="2" t="s">
        <v>87</v>
      </c>
      <c r="AK671" s="2" t="s">
        <v>67</v>
      </c>
      <c r="AM671" s="2" t="s">
        <v>59</v>
      </c>
      <c r="AP671" s="2" t="s">
        <v>60</v>
      </c>
      <c r="AQ671" s="2" t="s">
        <v>41</v>
      </c>
      <c r="AR671">
        <v>70000</v>
      </c>
      <c r="AS671" s="2" t="str">
        <f>_xlfn.IFNA(IF(VLOOKUP(all_resi[[#This Row],[No. Waybill]],settle_reconcile[No. Waybill],1,0)="","Recon","Recon"),"-")</f>
        <v>-</v>
      </c>
      <c r="AT671" s="2">
        <f>all_resi[[#This Row],[Nilai COD]]-all_resi[[#This Row],[COD Fee]]-all_resi[[#This Row],[Total Biaya Setelah Diskon]]</f>
        <v>92050</v>
      </c>
      <c r="AU671" s="2">
        <f>IF(all_resi[[#This Row],[Waktu Terima]]="","",_xlfn.DAYS(all_resi[[#This Row],[Waktu Terima]],all_resi[[#This Row],[Tanggal Pengiriman]]))</f>
        <v>21</v>
      </c>
    </row>
    <row r="672" spans="1:47" x14ac:dyDescent="0.25">
      <c r="A672" s="2" t="s">
        <v>6549</v>
      </c>
      <c r="B672" s="1">
        <v>46182</v>
      </c>
      <c r="C672" s="2" t="s">
        <v>42</v>
      </c>
      <c r="D672" s="2" t="s">
        <v>43</v>
      </c>
      <c r="E672" s="2" t="s">
        <v>44</v>
      </c>
      <c r="F672" s="2" t="s">
        <v>45</v>
      </c>
      <c r="G672" s="2" t="s">
        <v>46</v>
      </c>
      <c r="H672" s="2" t="s">
        <v>47</v>
      </c>
      <c r="I672" s="2" t="s">
        <v>2482</v>
      </c>
      <c r="J672" s="2" t="s">
        <v>12862</v>
      </c>
      <c r="K672" s="2" t="s">
        <v>156</v>
      </c>
      <c r="L672" s="2" t="s">
        <v>726</v>
      </c>
      <c r="M672" s="2" t="s">
        <v>2483</v>
      </c>
      <c r="N672" s="2" t="s">
        <v>2484</v>
      </c>
      <c r="O672">
        <v>1</v>
      </c>
      <c r="P672" s="2" t="s">
        <v>53</v>
      </c>
      <c r="Q672">
        <v>100</v>
      </c>
      <c r="R672">
        <v>0</v>
      </c>
      <c r="S672" s="2" t="s">
        <v>54</v>
      </c>
      <c r="T672" s="2" t="s">
        <v>55</v>
      </c>
      <c r="U672" s="2" t="s">
        <v>110</v>
      </c>
      <c r="V672" s="2"/>
      <c r="W672">
        <v>84000</v>
      </c>
      <c r="X672">
        <v>0</v>
      </c>
      <c r="Y672">
        <v>0</v>
      </c>
      <c r="Z672">
        <v>84000</v>
      </c>
      <c r="AB672" s="2" t="s">
        <v>57</v>
      </c>
      <c r="AC672">
        <v>33600</v>
      </c>
      <c r="AD672">
        <v>50400</v>
      </c>
      <c r="AE672">
        <v>154000</v>
      </c>
      <c r="AF672">
        <v>2310</v>
      </c>
      <c r="AG672" s="2" t="s">
        <v>2482</v>
      </c>
      <c r="AH672" s="2"/>
      <c r="AI672" s="1">
        <v>46194</v>
      </c>
      <c r="AJ672" s="2"/>
      <c r="AK672" s="2" t="s">
        <v>58</v>
      </c>
      <c r="AM672" s="2" t="s">
        <v>59</v>
      </c>
      <c r="AP672" s="2" t="s">
        <v>60</v>
      </c>
      <c r="AQ672" s="2" t="s">
        <v>41</v>
      </c>
      <c r="AR672">
        <v>70000</v>
      </c>
      <c r="AS672" s="2" t="str">
        <f>_xlfn.IFNA(IF(VLOOKUP(all_resi[[#This Row],[No. Waybill]],settle_reconcile[No. Waybill],1,0)="","Recon","Recon"),"-")</f>
        <v>Recon</v>
      </c>
      <c r="AT672" s="2">
        <f>all_resi[[#This Row],[Nilai COD]]-all_resi[[#This Row],[COD Fee]]-all_resi[[#This Row],[Total Biaya Setelah Diskon]]</f>
        <v>101290</v>
      </c>
      <c r="AU672" s="2">
        <f>IF(all_resi[[#This Row],[Waktu Terima]]="","",_xlfn.DAYS(all_resi[[#This Row],[Waktu Terima]],all_resi[[#This Row],[Tanggal Pengiriman]]))</f>
        <v>12</v>
      </c>
    </row>
    <row r="673" spans="1:47" x14ac:dyDescent="0.25">
      <c r="A673" s="2" t="s">
        <v>6543</v>
      </c>
      <c r="B673" s="1">
        <v>46182</v>
      </c>
      <c r="C673" s="2" t="s">
        <v>42</v>
      </c>
      <c r="D673" s="2" t="s">
        <v>43</v>
      </c>
      <c r="E673" s="2" t="s">
        <v>44</v>
      </c>
      <c r="F673" s="2" t="s">
        <v>45</v>
      </c>
      <c r="G673" s="2" t="s">
        <v>46</v>
      </c>
      <c r="H673" s="2" t="s">
        <v>80</v>
      </c>
      <c r="I673" s="2" t="s">
        <v>2467</v>
      </c>
      <c r="J673" s="2" t="s">
        <v>12775</v>
      </c>
      <c r="K673" s="2" t="s">
        <v>177</v>
      </c>
      <c r="L673" s="2" t="s">
        <v>807</v>
      </c>
      <c r="M673" s="2" t="s">
        <v>1671</v>
      </c>
      <c r="N673" s="2" t="s">
        <v>2468</v>
      </c>
      <c r="O673">
        <v>1</v>
      </c>
      <c r="P673" s="2" t="s">
        <v>53</v>
      </c>
      <c r="Q673">
        <v>100</v>
      </c>
      <c r="R673">
        <v>0</v>
      </c>
      <c r="S673" s="2" t="s">
        <v>54</v>
      </c>
      <c r="T673" s="2" t="s">
        <v>55</v>
      </c>
      <c r="U673" s="2" t="s">
        <v>881</v>
      </c>
      <c r="V673" s="2"/>
      <c r="W673">
        <v>64000</v>
      </c>
      <c r="X673">
        <v>0</v>
      </c>
      <c r="Y673">
        <v>0</v>
      </c>
      <c r="Z673">
        <v>64000</v>
      </c>
      <c r="AB673" s="2" t="s">
        <v>57</v>
      </c>
      <c r="AC673">
        <v>25600</v>
      </c>
      <c r="AD673">
        <v>38400</v>
      </c>
      <c r="AE673">
        <v>171000</v>
      </c>
      <c r="AF673">
        <v>2565</v>
      </c>
      <c r="AG673" s="2" t="s">
        <v>2467</v>
      </c>
      <c r="AH673" s="2"/>
      <c r="AI673" s="1">
        <v>46192</v>
      </c>
      <c r="AJ673" s="2" t="s">
        <v>87</v>
      </c>
      <c r="AK673" s="2" t="s">
        <v>58</v>
      </c>
      <c r="AM673" s="2" t="s">
        <v>59</v>
      </c>
      <c r="AP673" s="2" t="s">
        <v>60</v>
      </c>
      <c r="AQ673" s="2" t="s">
        <v>41</v>
      </c>
      <c r="AR673">
        <v>107000</v>
      </c>
      <c r="AS673" s="2" t="str">
        <f>_xlfn.IFNA(IF(VLOOKUP(all_resi[[#This Row],[No. Waybill]],settle_reconcile[No. Waybill],1,0)="","Recon","Recon"),"-")</f>
        <v>Recon</v>
      </c>
      <c r="AT673" s="2">
        <f>all_resi[[#This Row],[Nilai COD]]-all_resi[[#This Row],[COD Fee]]-all_resi[[#This Row],[Total Biaya Setelah Diskon]]</f>
        <v>130035</v>
      </c>
      <c r="AU673" s="2">
        <f>IF(all_resi[[#This Row],[Waktu Terima]]="","",_xlfn.DAYS(all_resi[[#This Row],[Waktu Terima]],all_resi[[#This Row],[Tanggal Pengiriman]]))</f>
        <v>10</v>
      </c>
    </row>
    <row r="674" spans="1:47" x14ac:dyDescent="0.25">
      <c r="A674" s="2" t="s">
        <v>7014</v>
      </c>
      <c r="B674" s="1">
        <v>46182</v>
      </c>
      <c r="C674" s="2" t="s">
        <v>42</v>
      </c>
      <c r="D674" s="2" t="s">
        <v>43</v>
      </c>
      <c r="E674" s="2" t="s">
        <v>44</v>
      </c>
      <c r="F674" s="2" t="s">
        <v>45</v>
      </c>
      <c r="G674" s="2" t="s">
        <v>46</v>
      </c>
      <c r="H674" s="2" t="s">
        <v>47</v>
      </c>
      <c r="I674" s="2" t="s">
        <v>3805</v>
      </c>
      <c r="J674" s="2" t="s">
        <v>12993</v>
      </c>
      <c r="K674" s="2" t="s">
        <v>106</v>
      </c>
      <c r="L674" s="2" t="s">
        <v>1373</v>
      </c>
      <c r="M674" s="2" t="s">
        <v>3806</v>
      </c>
      <c r="N674" s="2" t="s">
        <v>3807</v>
      </c>
      <c r="O674">
        <v>1</v>
      </c>
      <c r="P674" s="2" t="s">
        <v>53</v>
      </c>
      <c r="Q674">
        <v>100</v>
      </c>
      <c r="R674">
        <v>0</v>
      </c>
      <c r="S674" s="2" t="s">
        <v>54</v>
      </c>
      <c r="T674" s="2" t="s">
        <v>55</v>
      </c>
      <c r="U674" s="2" t="s">
        <v>110</v>
      </c>
      <c r="V674" s="2"/>
      <c r="W674">
        <v>59000</v>
      </c>
      <c r="X674">
        <v>0</v>
      </c>
      <c r="Y674">
        <v>0</v>
      </c>
      <c r="Z674">
        <v>59000</v>
      </c>
      <c r="AB674" s="2" t="s">
        <v>57</v>
      </c>
      <c r="AC674">
        <v>23600</v>
      </c>
      <c r="AD674">
        <v>35400</v>
      </c>
      <c r="AE674">
        <v>144000</v>
      </c>
      <c r="AF674">
        <v>2160</v>
      </c>
      <c r="AG674" s="2" t="s">
        <v>894</v>
      </c>
      <c r="AH674" s="2" t="s">
        <v>149</v>
      </c>
      <c r="AI674" s="1">
        <v>46195</v>
      </c>
      <c r="AJ674" s="2"/>
      <c r="AK674" s="2" t="s">
        <v>67</v>
      </c>
      <c r="AM674" s="2" t="s">
        <v>59</v>
      </c>
      <c r="AP674" s="2" t="s">
        <v>60</v>
      </c>
      <c r="AQ674" s="2" t="s">
        <v>41</v>
      </c>
      <c r="AR674">
        <v>85000</v>
      </c>
      <c r="AS674" s="2" t="str">
        <f>_xlfn.IFNA(IF(VLOOKUP(all_resi[[#This Row],[No. Waybill]],settle_reconcile[No. Waybill],1,0)="","Recon","Recon"),"-")</f>
        <v>-</v>
      </c>
      <c r="AT674" s="2">
        <f>all_resi[[#This Row],[Nilai COD]]-all_resi[[#This Row],[COD Fee]]-all_resi[[#This Row],[Total Biaya Setelah Diskon]]</f>
        <v>106440</v>
      </c>
      <c r="AU674" s="2">
        <f>IF(all_resi[[#This Row],[Waktu Terima]]="","",_xlfn.DAYS(all_resi[[#This Row],[Waktu Terima]],all_resi[[#This Row],[Tanggal Pengiriman]]))</f>
        <v>13</v>
      </c>
    </row>
    <row r="675" spans="1:47" x14ac:dyDescent="0.25">
      <c r="A675" s="2" t="s">
        <v>6827</v>
      </c>
      <c r="B675" s="1">
        <v>46182</v>
      </c>
      <c r="C675" s="2" t="s">
        <v>42</v>
      </c>
      <c r="D675" s="2" t="s">
        <v>43</v>
      </c>
      <c r="E675" s="2" t="s">
        <v>44</v>
      </c>
      <c r="F675" s="2" t="s">
        <v>45</v>
      </c>
      <c r="G675" s="2" t="s">
        <v>46</v>
      </c>
      <c r="H675" s="2" t="s">
        <v>47</v>
      </c>
      <c r="I675" s="2" t="s">
        <v>3293</v>
      </c>
      <c r="J675" s="2" t="s">
        <v>12796</v>
      </c>
      <c r="K675" s="2" t="s">
        <v>156</v>
      </c>
      <c r="L675" s="2" t="s">
        <v>606</v>
      </c>
      <c r="M675" s="2" t="s">
        <v>2861</v>
      </c>
      <c r="N675" s="2" t="s">
        <v>3294</v>
      </c>
      <c r="O675">
        <v>1</v>
      </c>
      <c r="P675" s="2" t="s">
        <v>53</v>
      </c>
      <c r="Q675">
        <v>100</v>
      </c>
      <c r="R675">
        <v>0</v>
      </c>
      <c r="S675" s="2" t="s">
        <v>54</v>
      </c>
      <c r="T675" s="2" t="s">
        <v>55</v>
      </c>
      <c r="U675" s="2" t="s">
        <v>97</v>
      </c>
      <c r="V675" s="2"/>
      <c r="W675">
        <v>64000</v>
      </c>
      <c r="X675">
        <v>0</v>
      </c>
      <c r="Y675">
        <v>0</v>
      </c>
      <c r="Z675">
        <v>64000</v>
      </c>
      <c r="AB675" s="2" t="s">
        <v>57</v>
      </c>
      <c r="AC675">
        <v>25600</v>
      </c>
      <c r="AD675">
        <v>38400</v>
      </c>
      <c r="AE675">
        <v>134000</v>
      </c>
      <c r="AF675">
        <v>2010</v>
      </c>
      <c r="AG675" s="2" t="s">
        <v>17318</v>
      </c>
      <c r="AH675" s="2" t="s">
        <v>149</v>
      </c>
      <c r="AI675" s="1">
        <v>46203</v>
      </c>
      <c r="AJ675" s="2"/>
      <c r="AK675" s="2" t="s">
        <v>67</v>
      </c>
      <c r="AM675" s="2" t="s">
        <v>59</v>
      </c>
      <c r="AP675" s="2" t="s">
        <v>60</v>
      </c>
      <c r="AQ675" s="2" t="s">
        <v>41</v>
      </c>
      <c r="AR675">
        <v>70000</v>
      </c>
      <c r="AS675" s="2" t="str">
        <f>_xlfn.IFNA(IF(VLOOKUP(all_resi[[#This Row],[No. Waybill]],settle_reconcile[No. Waybill],1,0)="","Recon","Recon"),"-")</f>
        <v>-</v>
      </c>
      <c r="AT675" s="2">
        <f>all_resi[[#This Row],[Nilai COD]]-all_resi[[#This Row],[COD Fee]]-all_resi[[#This Row],[Total Biaya Setelah Diskon]]</f>
        <v>93590</v>
      </c>
      <c r="AU675" s="2">
        <f>IF(all_resi[[#This Row],[Waktu Terima]]="","",_xlfn.DAYS(all_resi[[#This Row],[Waktu Terima]],all_resi[[#This Row],[Tanggal Pengiriman]]))</f>
        <v>21</v>
      </c>
    </row>
    <row r="676" spans="1:47" x14ac:dyDescent="0.25">
      <c r="A676" s="2" t="s">
        <v>5999</v>
      </c>
      <c r="B676" s="1">
        <v>46182</v>
      </c>
      <c r="C676" s="2" t="s">
        <v>42</v>
      </c>
      <c r="D676" s="2" t="s">
        <v>43</v>
      </c>
      <c r="E676" s="2" t="s">
        <v>44</v>
      </c>
      <c r="F676" s="2" t="s">
        <v>45</v>
      </c>
      <c r="G676" s="2" t="s">
        <v>46</v>
      </c>
      <c r="H676" s="2" t="s">
        <v>80</v>
      </c>
      <c r="I676" s="2" t="s">
        <v>659</v>
      </c>
      <c r="J676" s="2" t="s">
        <v>12852</v>
      </c>
      <c r="K676" s="2" t="s">
        <v>183</v>
      </c>
      <c r="L676" s="2" t="s">
        <v>660</v>
      </c>
      <c r="M676" s="2" t="s">
        <v>661</v>
      </c>
      <c r="N676" s="2" t="s">
        <v>662</v>
      </c>
      <c r="O676">
        <v>1</v>
      </c>
      <c r="P676" s="2" t="s">
        <v>53</v>
      </c>
      <c r="Q676">
        <v>100</v>
      </c>
      <c r="R676">
        <v>0</v>
      </c>
      <c r="S676" s="2" t="s">
        <v>54</v>
      </c>
      <c r="T676" s="2" t="s">
        <v>55</v>
      </c>
      <c r="U676" s="2" t="s">
        <v>525</v>
      </c>
      <c r="V676" s="2"/>
      <c r="W676">
        <v>110000</v>
      </c>
      <c r="X676">
        <v>0</v>
      </c>
      <c r="Y676">
        <v>0</v>
      </c>
      <c r="Z676">
        <v>110000</v>
      </c>
      <c r="AB676" s="2" t="s">
        <v>57</v>
      </c>
      <c r="AC676">
        <v>44000</v>
      </c>
      <c r="AD676">
        <v>66000</v>
      </c>
      <c r="AE676">
        <v>198000</v>
      </c>
      <c r="AF676">
        <v>2970</v>
      </c>
      <c r="AG676" s="2" t="s">
        <v>894</v>
      </c>
      <c r="AH676" s="2" t="s">
        <v>149</v>
      </c>
      <c r="AI676" s="1">
        <v>46195</v>
      </c>
      <c r="AJ676" s="2" t="s">
        <v>87</v>
      </c>
      <c r="AK676" s="2" t="s">
        <v>67</v>
      </c>
      <c r="AM676" s="2" t="s">
        <v>59</v>
      </c>
      <c r="AP676" s="2" t="s">
        <v>60</v>
      </c>
      <c r="AQ676" s="2" t="s">
        <v>41</v>
      </c>
      <c r="AR676">
        <v>88000</v>
      </c>
      <c r="AS676" s="2" t="str">
        <f>_xlfn.IFNA(IF(VLOOKUP(all_resi[[#This Row],[No. Waybill]],settle_reconcile[No. Waybill],1,0)="","Recon","Recon"),"-")</f>
        <v>-</v>
      </c>
      <c r="AT676" s="2">
        <f>all_resi[[#This Row],[Nilai COD]]-all_resi[[#This Row],[COD Fee]]-all_resi[[#This Row],[Total Biaya Setelah Diskon]]</f>
        <v>129030</v>
      </c>
      <c r="AU676" s="2">
        <f>IF(all_resi[[#This Row],[Waktu Terima]]="","",_xlfn.DAYS(all_resi[[#This Row],[Waktu Terima]],all_resi[[#This Row],[Tanggal Pengiriman]]))</f>
        <v>13</v>
      </c>
    </row>
    <row r="677" spans="1:47" x14ac:dyDescent="0.25">
      <c r="A677" s="2" t="s">
        <v>6948</v>
      </c>
      <c r="B677" s="1">
        <v>46182</v>
      </c>
      <c r="C677" s="2" t="s">
        <v>42</v>
      </c>
      <c r="D677" s="2" t="s">
        <v>43</v>
      </c>
      <c r="E677" s="2" t="s">
        <v>44</v>
      </c>
      <c r="F677" s="2" t="s">
        <v>45</v>
      </c>
      <c r="G677" s="2" t="s">
        <v>46</v>
      </c>
      <c r="H677" s="2" t="s">
        <v>47</v>
      </c>
      <c r="I677" s="2" t="s">
        <v>3628</v>
      </c>
      <c r="J677" s="2" t="s">
        <v>12923</v>
      </c>
      <c r="K677" s="2" t="s">
        <v>126</v>
      </c>
      <c r="L677" s="2" t="s">
        <v>1397</v>
      </c>
      <c r="M677" s="2" t="s">
        <v>3629</v>
      </c>
      <c r="N677" s="2" t="s">
        <v>3630</v>
      </c>
      <c r="O677">
        <v>1</v>
      </c>
      <c r="P677" s="2" t="s">
        <v>53</v>
      </c>
      <c r="Q677">
        <v>100</v>
      </c>
      <c r="R677">
        <v>0</v>
      </c>
      <c r="S677" s="2" t="s">
        <v>54</v>
      </c>
      <c r="T677" s="2" t="s">
        <v>55</v>
      </c>
      <c r="U677" s="2" t="s">
        <v>110</v>
      </c>
      <c r="V677" s="2"/>
      <c r="W677">
        <v>44000</v>
      </c>
      <c r="X677">
        <v>0</v>
      </c>
      <c r="Y677">
        <v>0</v>
      </c>
      <c r="Z677">
        <v>44000</v>
      </c>
      <c r="AB677" s="2" t="s">
        <v>57</v>
      </c>
      <c r="AC677">
        <v>17600</v>
      </c>
      <c r="AD677">
        <v>26400</v>
      </c>
      <c r="AE677">
        <v>120000</v>
      </c>
      <c r="AF677">
        <v>1800</v>
      </c>
      <c r="AG677" s="2" t="s">
        <v>335</v>
      </c>
      <c r="AH677" s="2"/>
      <c r="AI677" s="1">
        <v>46186</v>
      </c>
      <c r="AJ677" s="2"/>
      <c r="AK677" s="2" t="s">
        <v>58</v>
      </c>
      <c r="AM677" s="2" t="s">
        <v>59</v>
      </c>
      <c r="AP677" s="2" t="s">
        <v>60</v>
      </c>
      <c r="AQ677" s="2" t="s">
        <v>41</v>
      </c>
      <c r="AR677">
        <v>76000</v>
      </c>
      <c r="AS677" s="2" t="str">
        <f>_xlfn.IFNA(IF(VLOOKUP(all_resi[[#This Row],[No. Waybill]],settle_reconcile[No. Waybill],1,0)="","Recon","Recon"),"-")</f>
        <v>Recon</v>
      </c>
      <c r="AT677" s="2">
        <f>all_resi[[#This Row],[Nilai COD]]-all_resi[[#This Row],[COD Fee]]-all_resi[[#This Row],[Total Biaya Setelah Diskon]]</f>
        <v>91800</v>
      </c>
      <c r="AU677" s="2">
        <f>IF(all_resi[[#This Row],[Waktu Terima]]="","",_xlfn.DAYS(all_resi[[#This Row],[Waktu Terima]],all_resi[[#This Row],[Tanggal Pengiriman]]))</f>
        <v>4</v>
      </c>
    </row>
    <row r="678" spans="1:47" x14ac:dyDescent="0.25">
      <c r="A678" s="2" t="s">
        <v>6918</v>
      </c>
      <c r="B678" s="1">
        <v>46182</v>
      </c>
      <c r="C678" s="2" t="s">
        <v>42</v>
      </c>
      <c r="D678" s="2" t="s">
        <v>43</v>
      </c>
      <c r="E678" s="2" t="s">
        <v>44</v>
      </c>
      <c r="F678" s="2" t="s">
        <v>45</v>
      </c>
      <c r="G678" s="2" t="s">
        <v>46</v>
      </c>
      <c r="H678" s="2" t="s">
        <v>47</v>
      </c>
      <c r="I678" s="2" t="s">
        <v>3542</v>
      </c>
      <c r="J678" s="2" t="s">
        <v>12895</v>
      </c>
      <c r="K678" s="2" t="s">
        <v>121</v>
      </c>
      <c r="L678" s="2" t="s">
        <v>274</v>
      </c>
      <c r="M678" s="2" t="s">
        <v>2072</v>
      </c>
      <c r="N678" s="2" t="s">
        <v>3543</v>
      </c>
      <c r="O678">
        <v>1</v>
      </c>
      <c r="P678" s="2" t="s">
        <v>53</v>
      </c>
      <c r="Q678">
        <v>100</v>
      </c>
      <c r="R678">
        <v>0</v>
      </c>
      <c r="S678" s="2" t="s">
        <v>54</v>
      </c>
      <c r="T678" s="2" t="s">
        <v>55</v>
      </c>
      <c r="U678" s="2" t="s">
        <v>110</v>
      </c>
      <c r="V678" s="2"/>
      <c r="W678">
        <v>68000</v>
      </c>
      <c r="X678">
        <v>0</v>
      </c>
      <c r="Y678">
        <v>0</v>
      </c>
      <c r="Z678">
        <v>68000</v>
      </c>
      <c r="AB678" s="2" t="s">
        <v>57</v>
      </c>
      <c r="AC678">
        <v>27200</v>
      </c>
      <c r="AD678">
        <v>40800</v>
      </c>
      <c r="AE678">
        <v>138000</v>
      </c>
      <c r="AF678">
        <v>2070</v>
      </c>
      <c r="AG678" s="2" t="s">
        <v>353</v>
      </c>
      <c r="AH678" s="2" t="s">
        <v>149</v>
      </c>
      <c r="AI678" s="1">
        <v>46198</v>
      </c>
      <c r="AJ678" s="2"/>
      <c r="AK678" s="2" t="s">
        <v>67</v>
      </c>
      <c r="AM678" s="2" t="s">
        <v>59</v>
      </c>
      <c r="AP678" s="2" t="s">
        <v>60</v>
      </c>
      <c r="AQ678" s="2" t="s">
        <v>41</v>
      </c>
      <c r="AR678">
        <v>70000</v>
      </c>
      <c r="AS678" s="2" t="str">
        <f>_xlfn.IFNA(IF(VLOOKUP(all_resi[[#This Row],[No. Waybill]],settle_reconcile[No. Waybill],1,0)="","Recon","Recon"),"-")</f>
        <v>-</v>
      </c>
      <c r="AT678" s="2">
        <f>all_resi[[#This Row],[Nilai COD]]-all_resi[[#This Row],[COD Fee]]-all_resi[[#This Row],[Total Biaya Setelah Diskon]]</f>
        <v>95130</v>
      </c>
      <c r="AU678" s="2">
        <f>IF(all_resi[[#This Row],[Waktu Terima]]="","",_xlfn.DAYS(all_resi[[#This Row],[Waktu Terima]],all_resi[[#This Row],[Tanggal Pengiriman]]))</f>
        <v>16</v>
      </c>
    </row>
    <row r="679" spans="1:47" x14ac:dyDescent="0.25">
      <c r="A679" s="2" t="s">
        <v>5880</v>
      </c>
      <c r="B679" s="1">
        <v>46182</v>
      </c>
      <c r="C679" s="2" t="s">
        <v>42</v>
      </c>
      <c r="D679" s="2" t="s">
        <v>43</v>
      </c>
      <c r="E679" s="2" t="s">
        <v>44</v>
      </c>
      <c r="F679" s="2" t="s">
        <v>45</v>
      </c>
      <c r="G679" s="2" t="s">
        <v>46</v>
      </c>
      <c r="H679" s="2" t="s">
        <v>80</v>
      </c>
      <c r="I679" s="2" t="s">
        <v>136</v>
      </c>
      <c r="J679" s="2" t="s">
        <v>12890</v>
      </c>
      <c r="K679" s="2" t="s">
        <v>137</v>
      </c>
      <c r="L679" s="2" t="s">
        <v>138</v>
      </c>
      <c r="M679" s="2" t="s">
        <v>139</v>
      </c>
      <c r="N679" s="2" t="s">
        <v>140</v>
      </c>
      <c r="O679">
        <v>1</v>
      </c>
      <c r="P679" s="2" t="s">
        <v>53</v>
      </c>
      <c r="Q679">
        <v>100</v>
      </c>
      <c r="R679">
        <v>0</v>
      </c>
      <c r="S679" s="2" t="s">
        <v>54</v>
      </c>
      <c r="T679" s="2" t="s">
        <v>55</v>
      </c>
      <c r="U679" s="2" t="s">
        <v>141</v>
      </c>
      <c r="V679" s="2"/>
      <c r="W679">
        <v>31000</v>
      </c>
      <c r="X679">
        <v>0</v>
      </c>
      <c r="Y679">
        <v>0</v>
      </c>
      <c r="Z679">
        <v>31000</v>
      </c>
      <c r="AB679" s="2" t="s">
        <v>57</v>
      </c>
      <c r="AC679">
        <v>22000</v>
      </c>
      <c r="AD679">
        <v>9000</v>
      </c>
      <c r="AE679">
        <v>71000</v>
      </c>
      <c r="AF679">
        <v>1065</v>
      </c>
      <c r="AG679" s="2" t="s">
        <v>136</v>
      </c>
      <c r="AH679" s="2"/>
      <c r="AI679" s="1">
        <v>46184</v>
      </c>
      <c r="AJ679" s="2" t="s">
        <v>87</v>
      </c>
      <c r="AK679" s="2" t="s">
        <v>58</v>
      </c>
      <c r="AM679" s="2" t="s">
        <v>59</v>
      </c>
      <c r="AP679" s="2" t="s">
        <v>60</v>
      </c>
      <c r="AQ679" s="2" t="s">
        <v>41</v>
      </c>
      <c r="AR679">
        <v>40000</v>
      </c>
      <c r="AS679" s="2" t="str">
        <f>_xlfn.IFNA(IF(VLOOKUP(all_resi[[#This Row],[No. Waybill]],settle_reconcile[No. Waybill],1,0)="","Recon","Recon"),"-")</f>
        <v>Recon</v>
      </c>
      <c r="AT679" s="2">
        <f>all_resi[[#This Row],[Nilai COD]]-all_resi[[#This Row],[COD Fee]]-all_resi[[#This Row],[Total Biaya Setelah Diskon]]</f>
        <v>60935</v>
      </c>
      <c r="AU679" s="2">
        <f>IF(all_resi[[#This Row],[Waktu Terima]]="","",_xlfn.DAYS(all_resi[[#This Row],[Waktu Terima]],all_resi[[#This Row],[Tanggal Pengiriman]]))</f>
        <v>2</v>
      </c>
    </row>
    <row r="680" spans="1:47" x14ac:dyDescent="0.25">
      <c r="A680" s="2" t="s">
        <v>7099</v>
      </c>
      <c r="B680" s="1">
        <v>46182</v>
      </c>
      <c r="C680" s="2" t="s">
        <v>42</v>
      </c>
      <c r="D680" s="2" t="s">
        <v>43</v>
      </c>
      <c r="E680" s="2" t="s">
        <v>44</v>
      </c>
      <c r="F680" s="2" t="s">
        <v>45</v>
      </c>
      <c r="G680" s="2" t="s">
        <v>46</v>
      </c>
      <c r="H680" s="2" t="s">
        <v>47</v>
      </c>
      <c r="I680" s="2" t="s">
        <v>4038</v>
      </c>
      <c r="J680" s="2" t="s">
        <v>12872</v>
      </c>
      <c r="K680" s="2" t="s">
        <v>82</v>
      </c>
      <c r="L680" s="2" t="s">
        <v>1029</v>
      </c>
      <c r="M680" s="2" t="s">
        <v>4039</v>
      </c>
      <c r="N680" s="2" t="s">
        <v>4040</v>
      </c>
      <c r="O680">
        <v>1</v>
      </c>
      <c r="P680" s="2" t="s">
        <v>53</v>
      </c>
      <c r="Q680">
        <v>100</v>
      </c>
      <c r="R680">
        <v>0</v>
      </c>
      <c r="S680" s="2" t="s">
        <v>54</v>
      </c>
      <c r="T680" s="2" t="s">
        <v>55</v>
      </c>
      <c r="U680" s="2" t="s">
        <v>386</v>
      </c>
      <c r="V680" s="2"/>
      <c r="W680">
        <v>71000</v>
      </c>
      <c r="X680">
        <v>0</v>
      </c>
      <c r="Y680">
        <v>0</v>
      </c>
      <c r="Z680">
        <v>71000</v>
      </c>
      <c r="AB680" s="2" t="s">
        <v>57</v>
      </c>
      <c r="AC680">
        <v>28400</v>
      </c>
      <c r="AD680">
        <v>42600</v>
      </c>
      <c r="AE680">
        <v>207000</v>
      </c>
      <c r="AF680">
        <v>3105</v>
      </c>
      <c r="AG680" s="2" t="s">
        <v>4038</v>
      </c>
      <c r="AH680" s="2"/>
      <c r="AI680" s="1">
        <v>46186</v>
      </c>
      <c r="AJ680" s="2"/>
      <c r="AK680" s="2" t="s">
        <v>58</v>
      </c>
      <c r="AM680" s="2" t="s">
        <v>59</v>
      </c>
      <c r="AP680" s="2" t="s">
        <v>60</v>
      </c>
      <c r="AQ680" s="2" t="s">
        <v>41</v>
      </c>
      <c r="AR680">
        <v>136000</v>
      </c>
      <c r="AS680" s="2" t="str">
        <f>_xlfn.IFNA(IF(VLOOKUP(all_resi[[#This Row],[No. Waybill]],settle_reconcile[No. Waybill],1,0)="","Recon","Recon"),"-")</f>
        <v>Recon</v>
      </c>
      <c r="AT680" s="2">
        <f>all_resi[[#This Row],[Nilai COD]]-all_resi[[#This Row],[COD Fee]]-all_resi[[#This Row],[Total Biaya Setelah Diskon]]</f>
        <v>161295</v>
      </c>
      <c r="AU680" s="2">
        <f>IF(all_resi[[#This Row],[Waktu Terima]]="","",_xlfn.DAYS(all_resi[[#This Row],[Waktu Terima]],all_resi[[#This Row],[Tanggal Pengiriman]]))</f>
        <v>4</v>
      </c>
    </row>
    <row r="681" spans="1:47" x14ac:dyDescent="0.25">
      <c r="A681" s="2" t="s">
        <v>7052</v>
      </c>
      <c r="B681" s="1">
        <v>46182</v>
      </c>
      <c r="C681" s="2" t="s">
        <v>42</v>
      </c>
      <c r="D681" s="2" t="s">
        <v>43</v>
      </c>
      <c r="E681" s="2" t="s">
        <v>44</v>
      </c>
      <c r="F681" s="2" t="s">
        <v>45</v>
      </c>
      <c r="G681" s="2" t="s">
        <v>46</v>
      </c>
      <c r="H681" s="2" t="s">
        <v>47</v>
      </c>
      <c r="I681" s="2" t="s">
        <v>3912</v>
      </c>
      <c r="J681" s="2" t="s">
        <v>12791</v>
      </c>
      <c r="K681" s="2" t="s">
        <v>156</v>
      </c>
      <c r="L681" s="2" t="s">
        <v>433</v>
      </c>
      <c r="M681" s="2" t="s">
        <v>3913</v>
      </c>
      <c r="N681" s="2" t="s">
        <v>3914</v>
      </c>
      <c r="O681">
        <v>1</v>
      </c>
      <c r="P681" s="2" t="s">
        <v>53</v>
      </c>
      <c r="Q681">
        <v>100</v>
      </c>
      <c r="R681">
        <v>0</v>
      </c>
      <c r="S681" s="2" t="s">
        <v>54</v>
      </c>
      <c r="T681" s="2" t="s">
        <v>55</v>
      </c>
      <c r="U681" s="2" t="s">
        <v>412</v>
      </c>
      <c r="V681" s="2"/>
      <c r="W681">
        <v>85000</v>
      </c>
      <c r="X681">
        <v>0</v>
      </c>
      <c r="Y681">
        <v>0</v>
      </c>
      <c r="Z681">
        <v>85000</v>
      </c>
      <c r="AB681" s="2" t="s">
        <v>57</v>
      </c>
      <c r="AC681">
        <v>34000</v>
      </c>
      <c r="AD681">
        <v>51000</v>
      </c>
      <c r="AE681">
        <v>188000</v>
      </c>
      <c r="AF681">
        <v>2820</v>
      </c>
      <c r="AG681" s="2" t="s">
        <v>256</v>
      </c>
      <c r="AH681" s="2"/>
      <c r="AI681" s="1">
        <v>46205</v>
      </c>
      <c r="AJ681" s="2"/>
      <c r="AK681" s="2" t="s">
        <v>67</v>
      </c>
      <c r="AM681" s="2" t="s">
        <v>59</v>
      </c>
      <c r="AP681" s="2" t="s">
        <v>60</v>
      </c>
      <c r="AQ681" s="2" t="s">
        <v>41</v>
      </c>
      <c r="AR681">
        <v>103000</v>
      </c>
      <c r="AS681" s="2" t="str">
        <f>_xlfn.IFNA(IF(VLOOKUP(all_resi[[#This Row],[No. Waybill]],settle_reconcile[No. Waybill],1,0)="","Recon","Recon"),"-")</f>
        <v>-</v>
      </c>
      <c r="AT681" s="2">
        <f>all_resi[[#This Row],[Nilai COD]]-all_resi[[#This Row],[COD Fee]]-all_resi[[#This Row],[Total Biaya Setelah Diskon]]</f>
        <v>134180</v>
      </c>
      <c r="AU681" s="2">
        <f>IF(all_resi[[#This Row],[Waktu Terima]]="","",_xlfn.DAYS(all_resi[[#This Row],[Waktu Terima]],all_resi[[#This Row],[Tanggal Pengiriman]]))</f>
        <v>23</v>
      </c>
    </row>
    <row r="682" spans="1:47" x14ac:dyDescent="0.25">
      <c r="A682" s="2" t="s">
        <v>6759</v>
      </c>
      <c r="B682" s="1">
        <v>46182</v>
      </c>
      <c r="C682" s="2" t="s">
        <v>42</v>
      </c>
      <c r="D682" s="2" t="s">
        <v>43</v>
      </c>
      <c r="E682" s="2" t="s">
        <v>44</v>
      </c>
      <c r="F682" s="2" t="s">
        <v>45</v>
      </c>
      <c r="G682" s="2" t="s">
        <v>46</v>
      </c>
      <c r="H682" s="2" t="s">
        <v>80</v>
      </c>
      <c r="I682" s="2" t="s">
        <v>3095</v>
      </c>
      <c r="J682" s="2" t="s">
        <v>12666</v>
      </c>
      <c r="K682" s="2" t="s">
        <v>177</v>
      </c>
      <c r="L682" s="2" t="s">
        <v>866</v>
      </c>
      <c r="M682" s="2" t="s">
        <v>3096</v>
      </c>
      <c r="N682" s="2" t="s">
        <v>3097</v>
      </c>
      <c r="O682">
        <v>1</v>
      </c>
      <c r="P682" s="2" t="s">
        <v>53</v>
      </c>
      <c r="Q682">
        <v>100</v>
      </c>
      <c r="R682">
        <v>0</v>
      </c>
      <c r="S682" s="2" t="s">
        <v>54</v>
      </c>
      <c r="T682" s="2" t="s">
        <v>55</v>
      </c>
      <c r="U682" s="2" t="s">
        <v>86</v>
      </c>
      <c r="V682" s="2"/>
      <c r="W682">
        <v>102000</v>
      </c>
      <c r="X682">
        <v>0</v>
      </c>
      <c r="Y682">
        <v>0</v>
      </c>
      <c r="Z682">
        <v>102000</v>
      </c>
      <c r="AB682" s="2" t="s">
        <v>57</v>
      </c>
      <c r="AC682">
        <v>40800</v>
      </c>
      <c r="AD682">
        <v>61200</v>
      </c>
      <c r="AE682">
        <v>185000</v>
      </c>
      <c r="AF682">
        <v>2775</v>
      </c>
      <c r="AG682" s="2" t="s">
        <v>12207</v>
      </c>
      <c r="AH682" s="2" t="s">
        <v>149</v>
      </c>
      <c r="AI682" s="1">
        <v>46197</v>
      </c>
      <c r="AJ682" s="2" t="s">
        <v>87</v>
      </c>
      <c r="AK682" s="2" t="s">
        <v>67</v>
      </c>
      <c r="AM682" s="2" t="s">
        <v>59</v>
      </c>
      <c r="AP682" s="2" t="s">
        <v>60</v>
      </c>
      <c r="AQ682" s="2" t="s">
        <v>41</v>
      </c>
      <c r="AR682">
        <v>83000</v>
      </c>
      <c r="AS682" s="2" t="str">
        <f>_xlfn.IFNA(IF(VLOOKUP(all_resi[[#This Row],[No. Waybill]],settle_reconcile[No. Waybill],1,0)="","Recon","Recon"),"-")</f>
        <v>-</v>
      </c>
      <c r="AT682" s="2">
        <f>all_resi[[#This Row],[Nilai COD]]-all_resi[[#This Row],[COD Fee]]-all_resi[[#This Row],[Total Biaya Setelah Diskon]]</f>
        <v>121025</v>
      </c>
      <c r="AU682" s="2">
        <f>IF(all_resi[[#This Row],[Waktu Terima]]="","",_xlfn.DAYS(all_resi[[#This Row],[Waktu Terima]],all_resi[[#This Row],[Tanggal Pengiriman]]))</f>
        <v>15</v>
      </c>
    </row>
    <row r="683" spans="1:47" x14ac:dyDescent="0.25">
      <c r="A683" s="2" t="s">
        <v>7023</v>
      </c>
      <c r="B683" s="1">
        <v>46182</v>
      </c>
      <c r="C683" s="2" t="s">
        <v>42</v>
      </c>
      <c r="D683" s="2" t="s">
        <v>43</v>
      </c>
      <c r="E683" s="2" t="s">
        <v>44</v>
      </c>
      <c r="F683" s="2" t="s">
        <v>45</v>
      </c>
      <c r="G683" s="2" t="s">
        <v>46</v>
      </c>
      <c r="H683" s="2" t="s">
        <v>80</v>
      </c>
      <c r="I683" s="2" t="s">
        <v>3833</v>
      </c>
      <c r="J683" s="2" t="s">
        <v>12968</v>
      </c>
      <c r="K683" s="2" t="s">
        <v>183</v>
      </c>
      <c r="L683" s="2" t="s">
        <v>325</v>
      </c>
      <c r="M683" s="2" t="s">
        <v>527</v>
      </c>
      <c r="N683" s="2" t="s">
        <v>3834</v>
      </c>
      <c r="O683">
        <v>1</v>
      </c>
      <c r="P683" s="2" t="s">
        <v>53</v>
      </c>
      <c r="Q683">
        <v>100</v>
      </c>
      <c r="R683">
        <v>0</v>
      </c>
      <c r="S683" s="2" t="s">
        <v>54</v>
      </c>
      <c r="T683" s="2" t="s">
        <v>55</v>
      </c>
      <c r="U683" s="2" t="s">
        <v>1020</v>
      </c>
      <c r="V683" s="2"/>
      <c r="W683">
        <v>68000</v>
      </c>
      <c r="X683">
        <v>0</v>
      </c>
      <c r="Y683">
        <v>0</v>
      </c>
      <c r="Z683">
        <v>68000</v>
      </c>
      <c r="AB683" s="2" t="s">
        <v>57</v>
      </c>
      <c r="AC683">
        <v>27200</v>
      </c>
      <c r="AD683">
        <v>40800</v>
      </c>
      <c r="AE683">
        <v>160000</v>
      </c>
      <c r="AF683">
        <v>2400</v>
      </c>
      <c r="AG683" s="2" t="s">
        <v>3833</v>
      </c>
      <c r="AH683" s="2"/>
      <c r="AI683" s="1">
        <v>46187</v>
      </c>
      <c r="AJ683" s="2" t="s">
        <v>87</v>
      </c>
      <c r="AK683" s="2" t="s">
        <v>58</v>
      </c>
      <c r="AM683" s="2" t="s">
        <v>59</v>
      </c>
      <c r="AP683" s="2" t="s">
        <v>60</v>
      </c>
      <c r="AQ683" s="2" t="s">
        <v>41</v>
      </c>
      <c r="AR683">
        <v>92000</v>
      </c>
      <c r="AS683" s="2" t="str">
        <f>_xlfn.IFNA(IF(VLOOKUP(all_resi[[#This Row],[No. Waybill]],settle_reconcile[No. Waybill],1,0)="","Recon","Recon"),"-")</f>
        <v>Recon</v>
      </c>
      <c r="AT683" s="2">
        <f>all_resi[[#This Row],[Nilai COD]]-all_resi[[#This Row],[COD Fee]]-all_resi[[#This Row],[Total Biaya Setelah Diskon]]</f>
        <v>116800</v>
      </c>
      <c r="AU683" s="2">
        <f>IF(all_resi[[#This Row],[Waktu Terima]]="","",_xlfn.DAYS(all_resi[[#This Row],[Waktu Terima]],all_resi[[#This Row],[Tanggal Pengiriman]]))</f>
        <v>5</v>
      </c>
    </row>
    <row r="684" spans="1:47" x14ac:dyDescent="0.25">
      <c r="A684" s="2" t="s">
        <v>7054</v>
      </c>
      <c r="B684" s="1">
        <v>46182</v>
      </c>
      <c r="C684" s="2" t="s">
        <v>42</v>
      </c>
      <c r="D684" s="2" t="s">
        <v>43</v>
      </c>
      <c r="E684" s="2" t="s">
        <v>44</v>
      </c>
      <c r="F684" s="2" t="s">
        <v>45</v>
      </c>
      <c r="G684" s="2" t="s">
        <v>46</v>
      </c>
      <c r="H684" s="2" t="s">
        <v>80</v>
      </c>
      <c r="I684" s="2" t="s">
        <v>3918</v>
      </c>
      <c r="J684" s="2" t="s">
        <v>12812</v>
      </c>
      <c r="K684" s="2" t="s">
        <v>75</v>
      </c>
      <c r="L684" s="2" t="s">
        <v>3750</v>
      </c>
      <c r="M684" s="2" t="s">
        <v>3919</v>
      </c>
      <c r="N684" s="2" t="s">
        <v>3920</v>
      </c>
      <c r="O684">
        <v>1</v>
      </c>
      <c r="P684" s="2" t="s">
        <v>53</v>
      </c>
      <c r="Q684">
        <v>100</v>
      </c>
      <c r="R684">
        <v>0</v>
      </c>
      <c r="S684" s="2" t="s">
        <v>54</v>
      </c>
      <c r="T684" s="2" t="s">
        <v>55</v>
      </c>
      <c r="U684" s="2" t="s">
        <v>3921</v>
      </c>
      <c r="V684" s="2"/>
      <c r="W684">
        <v>61000</v>
      </c>
      <c r="X684">
        <v>0</v>
      </c>
      <c r="Y684">
        <v>0</v>
      </c>
      <c r="Z684">
        <v>61000</v>
      </c>
      <c r="AB684" s="2" t="s">
        <v>57</v>
      </c>
      <c r="AC684">
        <v>24400</v>
      </c>
      <c r="AD684">
        <v>36600</v>
      </c>
      <c r="AE684">
        <v>237300</v>
      </c>
      <c r="AF684">
        <v>3559.5</v>
      </c>
      <c r="AG684" s="2" t="s">
        <v>3918</v>
      </c>
      <c r="AH684" s="2"/>
      <c r="AI684" s="1">
        <v>46187</v>
      </c>
      <c r="AJ684" s="2" t="s">
        <v>87</v>
      </c>
      <c r="AK684" s="2" t="s">
        <v>58</v>
      </c>
      <c r="AM684" s="2" t="s">
        <v>59</v>
      </c>
      <c r="AP684" s="2" t="s">
        <v>60</v>
      </c>
      <c r="AQ684" s="2" t="s">
        <v>41</v>
      </c>
      <c r="AR684">
        <v>176300</v>
      </c>
      <c r="AS684" s="2" t="str">
        <f>_xlfn.IFNA(IF(VLOOKUP(all_resi[[#This Row],[No. Waybill]],settle_reconcile[No. Waybill],1,0)="","Recon","Recon"),"-")</f>
        <v>Recon</v>
      </c>
      <c r="AT684" s="2">
        <f>all_resi[[#This Row],[Nilai COD]]-all_resi[[#This Row],[COD Fee]]-all_resi[[#This Row],[Total Biaya Setelah Diskon]]</f>
        <v>197140.5</v>
      </c>
      <c r="AU684" s="2">
        <f>IF(all_resi[[#This Row],[Waktu Terima]]="","",_xlfn.DAYS(all_resi[[#This Row],[Waktu Terima]],all_resi[[#This Row],[Tanggal Pengiriman]]))</f>
        <v>5</v>
      </c>
    </row>
    <row r="685" spans="1:47" x14ac:dyDescent="0.25">
      <c r="A685" s="2" t="s">
        <v>6855</v>
      </c>
      <c r="B685" s="1">
        <v>46182</v>
      </c>
      <c r="C685" s="2" t="s">
        <v>42</v>
      </c>
      <c r="D685" s="2" t="s">
        <v>43</v>
      </c>
      <c r="E685" s="2" t="s">
        <v>44</v>
      </c>
      <c r="F685" s="2" t="s">
        <v>45</v>
      </c>
      <c r="G685" s="2" t="s">
        <v>46</v>
      </c>
      <c r="H685" s="2" t="s">
        <v>80</v>
      </c>
      <c r="I685" s="2" t="s">
        <v>3372</v>
      </c>
      <c r="J685" s="2" t="s">
        <v>12983</v>
      </c>
      <c r="K685" s="2" t="s">
        <v>82</v>
      </c>
      <c r="L685" s="2" t="s">
        <v>1843</v>
      </c>
      <c r="M685" s="2" t="s">
        <v>3373</v>
      </c>
      <c r="N685" s="2" t="s">
        <v>3374</v>
      </c>
      <c r="O685">
        <v>1</v>
      </c>
      <c r="P685" s="2" t="s">
        <v>53</v>
      </c>
      <c r="Q685">
        <v>100</v>
      </c>
      <c r="R685">
        <v>0</v>
      </c>
      <c r="S685" s="2" t="s">
        <v>54</v>
      </c>
      <c r="T685" s="2" t="s">
        <v>55</v>
      </c>
      <c r="U685" s="2" t="s">
        <v>2303</v>
      </c>
      <c r="V685" s="2"/>
      <c r="W685">
        <v>57000</v>
      </c>
      <c r="X685">
        <v>0</v>
      </c>
      <c r="Y685">
        <v>0</v>
      </c>
      <c r="Z685">
        <v>57000</v>
      </c>
      <c r="AB685" s="2" t="s">
        <v>57</v>
      </c>
      <c r="AC685">
        <v>22800</v>
      </c>
      <c r="AD685">
        <v>34200</v>
      </c>
      <c r="AE685">
        <v>144000</v>
      </c>
      <c r="AF685">
        <v>2160</v>
      </c>
      <c r="AG685" s="2" t="s">
        <v>3372</v>
      </c>
      <c r="AH685" s="2"/>
      <c r="AI685" s="1">
        <v>46185</v>
      </c>
      <c r="AJ685" s="2" t="s">
        <v>87</v>
      </c>
      <c r="AK685" s="2" t="s">
        <v>58</v>
      </c>
      <c r="AM685" s="2" t="s">
        <v>59</v>
      </c>
      <c r="AP685" s="2" t="s">
        <v>60</v>
      </c>
      <c r="AQ685" s="2" t="s">
        <v>41</v>
      </c>
      <c r="AR685">
        <v>87000</v>
      </c>
      <c r="AS685" s="2" t="str">
        <f>_xlfn.IFNA(IF(VLOOKUP(all_resi[[#This Row],[No. Waybill]],settle_reconcile[No. Waybill],1,0)="","Recon","Recon"),"-")</f>
        <v>Recon</v>
      </c>
      <c r="AT685" s="2">
        <f>all_resi[[#This Row],[Nilai COD]]-all_resi[[#This Row],[COD Fee]]-all_resi[[#This Row],[Total Biaya Setelah Diskon]]</f>
        <v>107640</v>
      </c>
      <c r="AU685" s="2">
        <f>IF(all_resi[[#This Row],[Waktu Terima]]="","",_xlfn.DAYS(all_resi[[#This Row],[Waktu Terima]],all_resi[[#This Row],[Tanggal Pengiriman]]))</f>
        <v>3</v>
      </c>
    </row>
    <row r="686" spans="1:47" x14ac:dyDescent="0.25">
      <c r="A686" s="2" t="s">
        <v>7050</v>
      </c>
      <c r="B686" s="1">
        <v>46182</v>
      </c>
      <c r="C686" s="2" t="s">
        <v>42</v>
      </c>
      <c r="D686" s="2" t="s">
        <v>43</v>
      </c>
      <c r="E686" s="2" t="s">
        <v>44</v>
      </c>
      <c r="F686" s="2" t="s">
        <v>45</v>
      </c>
      <c r="G686" s="2" t="s">
        <v>46</v>
      </c>
      <c r="H686" s="2" t="s">
        <v>80</v>
      </c>
      <c r="I686" s="2" t="s">
        <v>3907</v>
      </c>
      <c r="J686" s="2" t="s">
        <v>12798</v>
      </c>
      <c r="K686" s="2" t="s">
        <v>121</v>
      </c>
      <c r="L686" s="2" t="s">
        <v>680</v>
      </c>
      <c r="M686" s="2" t="s">
        <v>3908</v>
      </c>
      <c r="N686" s="2" t="s">
        <v>3909</v>
      </c>
      <c r="O686">
        <v>1</v>
      </c>
      <c r="P686" s="2" t="s">
        <v>53</v>
      </c>
      <c r="Q686">
        <v>100</v>
      </c>
      <c r="R686">
        <v>0</v>
      </c>
      <c r="S686" s="2" t="s">
        <v>54</v>
      </c>
      <c r="T686" s="2" t="s">
        <v>55</v>
      </c>
      <c r="U686" s="2" t="s">
        <v>141</v>
      </c>
      <c r="V686" s="2"/>
      <c r="W686">
        <v>85000</v>
      </c>
      <c r="X686">
        <v>0</v>
      </c>
      <c r="Y686">
        <v>0</v>
      </c>
      <c r="Z686">
        <v>85000</v>
      </c>
      <c r="AB686" s="2" t="s">
        <v>57</v>
      </c>
      <c r="AC686">
        <v>34000</v>
      </c>
      <c r="AD686">
        <v>51000</v>
      </c>
      <c r="AE686">
        <v>125000</v>
      </c>
      <c r="AF686">
        <v>1875</v>
      </c>
      <c r="AG686" s="2" t="s">
        <v>3907</v>
      </c>
      <c r="AH686" s="2"/>
      <c r="AI686" s="1">
        <v>46192</v>
      </c>
      <c r="AJ686" s="2" t="s">
        <v>87</v>
      </c>
      <c r="AK686" s="2" t="s">
        <v>58</v>
      </c>
      <c r="AM686" s="2" t="s">
        <v>59</v>
      </c>
      <c r="AP686" s="2" t="s">
        <v>60</v>
      </c>
      <c r="AQ686" s="2" t="s">
        <v>41</v>
      </c>
      <c r="AR686">
        <v>40000</v>
      </c>
      <c r="AS686" s="2" t="str">
        <f>_xlfn.IFNA(IF(VLOOKUP(all_resi[[#This Row],[No. Waybill]],settle_reconcile[No. Waybill],1,0)="","Recon","Recon"),"-")</f>
        <v>Recon</v>
      </c>
      <c r="AT686" s="2">
        <f>all_resi[[#This Row],[Nilai COD]]-all_resi[[#This Row],[COD Fee]]-all_resi[[#This Row],[Total Biaya Setelah Diskon]]</f>
        <v>72125</v>
      </c>
      <c r="AU686" s="2">
        <f>IF(all_resi[[#This Row],[Waktu Terima]]="","",_xlfn.DAYS(all_resi[[#This Row],[Waktu Terima]],all_resi[[#This Row],[Tanggal Pengiriman]]))</f>
        <v>10</v>
      </c>
    </row>
    <row r="687" spans="1:47" x14ac:dyDescent="0.25">
      <c r="A687" s="2" t="s">
        <v>7024</v>
      </c>
      <c r="B687" s="1">
        <v>46182</v>
      </c>
      <c r="C687" s="2" t="s">
        <v>42</v>
      </c>
      <c r="D687" s="2" t="s">
        <v>43</v>
      </c>
      <c r="E687" s="2" t="s">
        <v>44</v>
      </c>
      <c r="F687" s="2" t="s">
        <v>45</v>
      </c>
      <c r="G687" s="2" t="s">
        <v>46</v>
      </c>
      <c r="H687" s="2" t="s">
        <v>47</v>
      </c>
      <c r="I687" s="2" t="s">
        <v>3835</v>
      </c>
      <c r="J687" s="2" t="s">
        <v>12971</v>
      </c>
      <c r="K687" s="2" t="s">
        <v>595</v>
      </c>
      <c r="L687" s="2" t="s">
        <v>3836</v>
      </c>
      <c r="M687" s="2" t="s">
        <v>3837</v>
      </c>
      <c r="N687" s="2" t="s">
        <v>3838</v>
      </c>
      <c r="O687">
        <v>1</v>
      </c>
      <c r="P687" s="2" t="s">
        <v>53</v>
      </c>
      <c r="Q687">
        <v>100</v>
      </c>
      <c r="R687">
        <v>0</v>
      </c>
      <c r="S687" s="2" t="s">
        <v>54</v>
      </c>
      <c r="T687" s="2" t="s">
        <v>55</v>
      </c>
      <c r="U687" s="2" t="s">
        <v>386</v>
      </c>
      <c r="V687" s="2"/>
      <c r="W687">
        <v>145000</v>
      </c>
      <c r="X687">
        <v>0</v>
      </c>
      <c r="Y687">
        <v>0</v>
      </c>
      <c r="Z687">
        <v>145000</v>
      </c>
      <c r="AB687" s="2" t="s">
        <v>57</v>
      </c>
      <c r="AC687">
        <v>58000</v>
      </c>
      <c r="AD687">
        <v>87000</v>
      </c>
      <c r="AE687">
        <v>298000</v>
      </c>
      <c r="AF687">
        <v>4470</v>
      </c>
      <c r="AG687" s="2" t="s">
        <v>256</v>
      </c>
      <c r="AH687" s="2"/>
      <c r="AI687" s="1">
        <v>46206</v>
      </c>
      <c r="AJ687" s="2"/>
      <c r="AK687" s="2" t="s">
        <v>67</v>
      </c>
      <c r="AM687" s="2" t="s">
        <v>59</v>
      </c>
      <c r="AP687" s="2" t="s">
        <v>60</v>
      </c>
      <c r="AQ687" s="2" t="s">
        <v>41</v>
      </c>
      <c r="AR687">
        <v>153000</v>
      </c>
      <c r="AS687" s="2" t="str">
        <f>_xlfn.IFNA(IF(VLOOKUP(all_resi[[#This Row],[No. Waybill]],settle_reconcile[No. Waybill],1,0)="","Recon","Recon"),"-")</f>
        <v>-</v>
      </c>
      <c r="AT687" s="2">
        <f>all_resi[[#This Row],[Nilai COD]]-all_resi[[#This Row],[COD Fee]]-all_resi[[#This Row],[Total Biaya Setelah Diskon]]</f>
        <v>206530</v>
      </c>
      <c r="AU687" s="2">
        <f>IF(all_resi[[#This Row],[Waktu Terima]]="","",_xlfn.DAYS(all_resi[[#This Row],[Waktu Terima]],all_resi[[#This Row],[Tanggal Pengiriman]]))</f>
        <v>24</v>
      </c>
    </row>
    <row r="688" spans="1:47" x14ac:dyDescent="0.25">
      <c r="A688" s="2" t="s">
        <v>7045</v>
      </c>
      <c r="B688" s="1">
        <v>46182</v>
      </c>
      <c r="C688" s="2" t="s">
        <v>42</v>
      </c>
      <c r="D688" s="2" t="s">
        <v>43</v>
      </c>
      <c r="E688" s="2" t="s">
        <v>44</v>
      </c>
      <c r="F688" s="2" t="s">
        <v>45</v>
      </c>
      <c r="G688" s="2" t="s">
        <v>46</v>
      </c>
      <c r="H688" s="2" t="s">
        <v>80</v>
      </c>
      <c r="I688" s="2" t="s">
        <v>3892</v>
      </c>
      <c r="J688" s="2" t="s">
        <v>12794</v>
      </c>
      <c r="K688" s="2" t="s">
        <v>177</v>
      </c>
      <c r="L688" s="2" t="s">
        <v>866</v>
      </c>
      <c r="M688" s="2" t="s">
        <v>3893</v>
      </c>
      <c r="N688" s="2" t="s">
        <v>3894</v>
      </c>
      <c r="O688">
        <v>1</v>
      </c>
      <c r="P688" s="2" t="s">
        <v>53</v>
      </c>
      <c r="Q688">
        <v>100</v>
      </c>
      <c r="R688">
        <v>0</v>
      </c>
      <c r="S688" s="2" t="s">
        <v>54</v>
      </c>
      <c r="T688" s="2" t="s">
        <v>55</v>
      </c>
      <c r="U688" s="2" t="s">
        <v>396</v>
      </c>
      <c r="V688" s="2"/>
      <c r="W688">
        <v>102000</v>
      </c>
      <c r="X688">
        <v>0</v>
      </c>
      <c r="Y688">
        <v>0</v>
      </c>
      <c r="Z688">
        <v>102000</v>
      </c>
      <c r="AB688" s="2" t="s">
        <v>57</v>
      </c>
      <c r="AC688">
        <v>40800</v>
      </c>
      <c r="AD688">
        <v>61200</v>
      </c>
      <c r="AE688">
        <v>229000</v>
      </c>
      <c r="AF688">
        <v>3435</v>
      </c>
      <c r="AG688" s="2" t="s">
        <v>3892</v>
      </c>
      <c r="AH688" s="2"/>
      <c r="AI688" s="1">
        <v>46190</v>
      </c>
      <c r="AJ688" s="2" t="s">
        <v>87</v>
      </c>
      <c r="AK688" s="2" t="s">
        <v>58</v>
      </c>
      <c r="AM688" s="2" t="s">
        <v>59</v>
      </c>
      <c r="AP688" s="2" t="s">
        <v>60</v>
      </c>
      <c r="AQ688" s="2" t="s">
        <v>41</v>
      </c>
      <c r="AR688">
        <v>127000</v>
      </c>
      <c r="AS688" s="2" t="str">
        <f>_xlfn.IFNA(IF(VLOOKUP(all_resi[[#This Row],[No. Waybill]],settle_reconcile[No. Waybill],1,0)="","Recon","Recon"),"-")</f>
        <v>Recon</v>
      </c>
      <c r="AT688" s="2">
        <f>all_resi[[#This Row],[Nilai COD]]-all_resi[[#This Row],[COD Fee]]-all_resi[[#This Row],[Total Biaya Setelah Diskon]]</f>
        <v>164365</v>
      </c>
      <c r="AU688" s="2">
        <f>IF(all_resi[[#This Row],[Waktu Terima]]="","",_xlfn.DAYS(all_resi[[#This Row],[Waktu Terima]],all_resi[[#This Row],[Tanggal Pengiriman]]))</f>
        <v>8</v>
      </c>
    </row>
    <row r="689" spans="1:47" x14ac:dyDescent="0.25">
      <c r="A689" s="2" t="s">
        <v>7048</v>
      </c>
      <c r="B689" s="1">
        <v>46182</v>
      </c>
      <c r="C689" s="2" t="s">
        <v>42</v>
      </c>
      <c r="D689" s="2" t="s">
        <v>43</v>
      </c>
      <c r="E689" s="2" t="s">
        <v>44</v>
      </c>
      <c r="F689" s="2" t="s">
        <v>45</v>
      </c>
      <c r="G689" s="2" t="s">
        <v>46</v>
      </c>
      <c r="H689" s="2" t="s">
        <v>80</v>
      </c>
      <c r="I689" s="2" t="s">
        <v>3900</v>
      </c>
      <c r="J689" s="2" t="s">
        <v>12795</v>
      </c>
      <c r="K689" s="2" t="s">
        <v>137</v>
      </c>
      <c r="L689" s="2" t="s">
        <v>3901</v>
      </c>
      <c r="M689" s="2" t="s">
        <v>3902</v>
      </c>
      <c r="N689" s="2" t="s">
        <v>3903</v>
      </c>
      <c r="O689">
        <v>1</v>
      </c>
      <c r="P689" s="2" t="s">
        <v>53</v>
      </c>
      <c r="Q689">
        <v>100</v>
      </c>
      <c r="R689">
        <v>0</v>
      </c>
      <c r="S689" s="2" t="s">
        <v>54</v>
      </c>
      <c r="T689" s="2" t="s">
        <v>55</v>
      </c>
      <c r="U689" s="2" t="s">
        <v>1368</v>
      </c>
      <c r="V689" s="2"/>
      <c r="W689">
        <v>25000</v>
      </c>
      <c r="X689">
        <v>0</v>
      </c>
      <c r="Y689">
        <v>0</v>
      </c>
      <c r="Z689">
        <v>25000</v>
      </c>
      <c r="AB689" s="2" t="s">
        <v>57</v>
      </c>
      <c r="AC689">
        <v>16000</v>
      </c>
      <c r="AD689">
        <v>9000</v>
      </c>
      <c r="AE689">
        <v>109000</v>
      </c>
      <c r="AF689">
        <v>1635</v>
      </c>
      <c r="AG689" s="2" t="s">
        <v>353</v>
      </c>
      <c r="AH689" s="2" t="s">
        <v>149</v>
      </c>
      <c r="AI689" s="1">
        <v>46189</v>
      </c>
      <c r="AJ689" s="2" t="s">
        <v>87</v>
      </c>
      <c r="AK689" s="2" t="s">
        <v>67</v>
      </c>
      <c r="AM689" s="2" t="s">
        <v>59</v>
      </c>
      <c r="AP689" s="2" t="s">
        <v>60</v>
      </c>
      <c r="AQ689" s="2" t="s">
        <v>41</v>
      </c>
      <c r="AR689">
        <v>84000</v>
      </c>
      <c r="AS689" s="2" t="str">
        <f>_xlfn.IFNA(IF(VLOOKUP(all_resi[[#This Row],[No. Waybill]],settle_reconcile[No. Waybill],1,0)="","Recon","Recon"),"-")</f>
        <v>-</v>
      </c>
      <c r="AT689" s="2">
        <f>all_resi[[#This Row],[Nilai COD]]-all_resi[[#This Row],[COD Fee]]-all_resi[[#This Row],[Total Biaya Setelah Diskon]]</f>
        <v>98365</v>
      </c>
      <c r="AU689" s="2">
        <f>IF(all_resi[[#This Row],[Waktu Terima]]="","",_xlfn.DAYS(all_resi[[#This Row],[Waktu Terima]],all_resi[[#This Row],[Tanggal Pengiriman]]))</f>
        <v>7</v>
      </c>
    </row>
    <row r="690" spans="1:47" x14ac:dyDescent="0.25">
      <c r="A690" s="2" t="s">
        <v>6853</v>
      </c>
      <c r="B690" s="1">
        <v>46182</v>
      </c>
      <c r="C690" s="2" t="s">
        <v>42</v>
      </c>
      <c r="D690" s="2" t="s">
        <v>43</v>
      </c>
      <c r="E690" s="2" t="s">
        <v>44</v>
      </c>
      <c r="F690" s="2" t="s">
        <v>45</v>
      </c>
      <c r="G690" s="2" t="s">
        <v>46</v>
      </c>
      <c r="H690" s="2" t="s">
        <v>47</v>
      </c>
      <c r="I690" s="2" t="s">
        <v>3366</v>
      </c>
      <c r="J690" s="2" t="s">
        <v>12984</v>
      </c>
      <c r="K690" s="2" t="s">
        <v>177</v>
      </c>
      <c r="L690" s="2" t="s">
        <v>222</v>
      </c>
      <c r="M690" s="2" t="s">
        <v>3367</v>
      </c>
      <c r="N690" s="2" t="s">
        <v>3368</v>
      </c>
      <c r="O690">
        <v>1</v>
      </c>
      <c r="P690" s="2" t="s">
        <v>53</v>
      </c>
      <c r="Q690">
        <v>100</v>
      </c>
      <c r="R690">
        <v>0</v>
      </c>
      <c r="S690" s="2" t="s">
        <v>54</v>
      </c>
      <c r="T690" s="2" t="s">
        <v>55</v>
      </c>
      <c r="U690" s="2" t="s">
        <v>110</v>
      </c>
      <c r="V690" s="2"/>
      <c r="W690">
        <v>80000</v>
      </c>
      <c r="X690">
        <v>0</v>
      </c>
      <c r="Y690">
        <v>0</v>
      </c>
      <c r="Z690">
        <v>80000</v>
      </c>
      <c r="AB690" s="2" t="s">
        <v>57</v>
      </c>
      <c r="AC690">
        <v>32000</v>
      </c>
      <c r="AD690">
        <v>48000</v>
      </c>
      <c r="AE690">
        <v>150000</v>
      </c>
      <c r="AF690">
        <v>2250</v>
      </c>
      <c r="AG690" s="2" t="s">
        <v>12207</v>
      </c>
      <c r="AH690" s="2" t="s">
        <v>149</v>
      </c>
      <c r="AI690" s="1">
        <v>46197</v>
      </c>
      <c r="AJ690" s="2"/>
      <c r="AK690" s="2" t="s">
        <v>67</v>
      </c>
      <c r="AM690" s="2" t="s">
        <v>59</v>
      </c>
      <c r="AP690" s="2" t="s">
        <v>60</v>
      </c>
      <c r="AQ690" s="2" t="s">
        <v>41</v>
      </c>
      <c r="AR690">
        <v>70000</v>
      </c>
      <c r="AS690" s="2" t="str">
        <f>_xlfn.IFNA(IF(VLOOKUP(all_resi[[#This Row],[No. Waybill]],settle_reconcile[No. Waybill],1,0)="","Recon","Recon"),"-")</f>
        <v>-</v>
      </c>
      <c r="AT690" s="2">
        <f>all_resi[[#This Row],[Nilai COD]]-all_resi[[#This Row],[COD Fee]]-all_resi[[#This Row],[Total Biaya Setelah Diskon]]</f>
        <v>99750</v>
      </c>
      <c r="AU690" s="2">
        <f>IF(all_resi[[#This Row],[Waktu Terima]]="","",_xlfn.DAYS(all_resi[[#This Row],[Waktu Terima]],all_resi[[#This Row],[Tanggal Pengiriman]]))</f>
        <v>15</v>
      </c>
    </row>
    <row r="691" spans="1:47" x14ac:dyDescent="0.25">
      <c r="A691" s="2" t="s">
        <v>6761</v>
      </c>
      <c r="B691" s="1">
        <v>46182</v>
      </c>
      <c r="C691" s="2" t="s">
        <v>42</v>
      </c>
      <c r="D691" s="2" t="s">
        <v>43</v>
      </c>
      <c r="E691" s="2" t="s">
        <v>44</v>
      </c>
      <c r="F691" s="2" t="s">
        <v>45</v>
      </c>
      <c r="G691" s="2" t="s">
        <v>46</v>
      </c>
      <c r="H691" s="2" t="s">
        <v>47</v>
      </c>
      <c r="I691" s="2" t="s">
        <v>3101</v>
      </c>
      <c r="J691" s="2" t="s">
        <v>12771</v>
      </c>
      <c r="K691" s="2" t="s">
        <v>69</v>
      </c>
      <c r="L691" s="2" t="s">
        <v>684</v>
      </c>
      <c r="M691" s="2" t="s">
        <v>3102</v>
      </c>
      <c r="N691" s="2" t="s">
        <v>3103</v>
      </c>
      <c r="O691">
        <v>1</v>
      </c>
      <c r="P691" s="2" t="s">
        <v>53</v>
      </c>
      <c r="Q691">
        <v>100</v>
      </c>
      <c r="R691">
        <v>0</v>
      </c>
      <c r="S691" s="2" t="s">
        <v>54</v>
      </c>
      <c r="T691" s="2" t="s">
        <v>55</v>
      </c>
      <c r="U691" s="2" t="s">
        <v>427</v>
      </c>
      <c r="V691" s="2"/>
      <c r="W691">
        <v>62000</v>
      </c>
      <c r="X691">
        <v>0</v>
      </c>
      <c r="Y691">
        <v>0</v>
      </c>
      <c r="Z691">
        <v>62000</v>
      </c>
      <c r="AB691" s="2" t="s">
        <v>57</v>
      </c>
      <c r="AC691">
        <v>24800</v>
      </c>
      <c r="AD691">
        <v>37200</v>
      </c>
      <c r="AE691">
        <v>177000</v>
      </c>
      <c r="AF691">
        <v>2655</v>
      </c>
      <c r="AG691" s="2" t="s">
        <v>3101</v>
      </c>
      <c r="AH691" s="2"/>
      <c r="AI691" s="1">
        <v>46189</v>
      </c>
      <c r="AJ691" s="2"/>
      <c r="AK691" s="2" t="s">
        <v>58</v>
      </c>
      <c r="AM691" s="2" t="s">
        <v>59</v>
      </c>
      <c r="AP691" s="2" t="s">
        <v>60</v>
      </c>
      <c r="AQ691" s="2" t="s">
        <v>41</v>
      </c>
      <c r="AR691">
        <v>115000</v>
      </c>
      <c r="AS691" s="2" t="str">
        <f>_xlfn.IFNA(IF(VLOOKUP(all_resi[[#This Row],[No. Waybill]],settle_reconcile[No. Waybill],1,0)="","Recon","Recon"),"-")</f>
        <v>Recon</v>
      </c>
      <c r="AT691" s="2">
        <f>all_resi[[#This Row],[Nilai COD]]-all_resi[[#This Row],[COD Fee]]-all_resi[[#This Row],[Total Biaya Setelah Diskon]]</f>
        <v>137145</v>
      </c>
      <c r="AU691" s="2">
        <f>IF(all_resi[[#This Row],[Waktu Terima]]="","",_xlfn.DAYS(all_resi[[#This Row],[Waktu Terima]],all_resi[[#This Row],[Tanggal Pengiriman]]))</f>
        <v>7</v>
      </c>
    </row>
    <row r="692" spans="1:47" x14ac:dyDescent="0.25">
      <c r="A692" s="2" t="s">
        <v>7058</v>
      </c>
      <c r="B692" s="1">
        <v>46182</v>
      </c>
      <c r="C692" s="2" t="s">
        <v>42</v>
      </c>
      <c r="D692" s="2" t="s">
        <v>43</v>
      </c>
      <c r="E692" s="2" t="s">
        <v>44</v>
      </c>
      <c r="F692" s="2" t="s">
        <v>45</v>
      </c>
      <c r="G692" s="2" t="s">
        <v>46</v>
      </c>
      <c r="H692" s="2" t="s">
        <v>47</v>
      </c>
      <c r="I692" s="2" t="s">
        <v>3931</v>
      </c>
      <c r="J692" s="2" t="s">
        <v>12818</v>
      </c>
      <c r="K692" s="2" t="s">
        <v>156</v>
      </c>
      <c r="L692" s="2" t="s">
        <v>606</v>
      </c>
      <c r="M692" s="2" t="s">
        <v>1191</v>
      </c>
      <c r="N692" s="2" t="s">
        <v>3932</v>
      </c>
      <c r="O692">
        <v>1</v>
      </c>
      <c r="P692" s="2" t="s">
        <v>53</v>
      </c>
      <c r="Q692">
        <v>100</v>
      </c>
      <c r="R692">
        <v>0</v>
      </c>
      <c r="S692" s="2" t="s">
        <v>54</v>
      </c>
      <c r="T692" s="2" t="s">
        <v>55</v>
      </c>
      <c r="U692" s="2" t="s">
        <v>110</v>
      </c>
      <c r="V692" s="2"/>
      <c r="W692">
        <v>64000</v>
      </c>
      <c r="X692">
        <v>0</v>
      </c>
      <c r="Y692">
        <v>0</v>
      </c>
      <c r="Z692">
        <v>64000</v>
      </c>
      <c r="AB692" s="2" t="s">
        <v>57</v>
      </c>
      <c r="AC692">
        <v>25600</v>
      </c>
      <c r="AD692">
        <v>38400</v>
      </c>
      <c r="AE692">
        <v>134000</v>
      </c>
      <c r="AF692">
        <v>2010</v>
      </c>
      <c r="AG692" s="2" t="s">
        <v>17318</v>
      </c>
      <c r="AH692" s="2" t="s">
        <v>149</v>
      </c>
      <c r="AI692" s="1">
        <v>46203</v>
      </c>
      <c r="AJ692" s="2"/>
      <c r="AK692" s="2" t="s">
        <v>67</v>
      </c>
      <c r="AM692" s="2" t="s">
        <v>59</v>
      </c>
      <c r="AP692" s="2" t="s">
        <v>60</v>
      </c>
      <c r="AQ692" s="2" t="s">
        <v>41</v>
      </c>
      <c r="AR692">
        <v>70000</v>
      </c>
      <c r="AS692" s="2" t="str">
        <f>_xlfn.IFNA(IF(VLOOKUP(all_resi[[#This Row],[No. Waybill]],settle_reconcile[No. Waybill],1,0)="","Recon","Recon"),"-")</f>
        <v>-</v>
      </c>
      <c r="AT692" s="2">
        <f>all_resi[[#This Row],[Nilai COD]]-all_resi[[#This Row],[COD Fee]]-all_resi[[#This Row],[Total Biaya Setelah Diskon]]</f>
        <v>93590</v>
      </c>
      <c r="AU692" s="2">
        <f>IF(all_resi[[#This Row],[Waktu Terima]]="","",_xlfn.DAYS(all_resi[[#This Row],[Waktu Terima]],all_resi[[#This Row],[Tanggal Pengiriman]]))</f>
        <v>21</v>
      </c>
    </row>
    <row r="693" spans="1:47" x14ac:dyDescent="0.25">
      <c r="A693" s="2" t="s">
        <v>6749</v>
      </c>
      <c r="B693" s="1">
        <v>46182</v>
      </c>
      <c r="C693" s="2" t="s">
        <v>42</v>
      </c>
      <c r="D693" s="2" t="s">
        <v>43</v>
      </c>
      <c r="E693" s="2" t="s">
        <v>44</v>
      </c>
      <c r="F693" s="2" t="s">
        <v>45</v>
      </c>
      <c r="G693" s="2" t="s">
        <v>46</v>
      </c>
      <c r="H693" s="2" t="s">
        <v>47</v>
      </c>
      <c r="I693" s="2" t="s">
        <v>3065</v>
      </c>
      <c r="J693" s="2" t="s">
        <v>12866</v>
      </c>
      <c r="K693" s="2" t="s">
        <v>286</v>
      </c>
      <c r="L693" s="2" t="s">
        <v>1048</v>
      </c>
      <c r="M693" s="2" t="s">
        <v>3066</v>
      </c>
      <c r="N693" s="2" t="s">
        <v>3067</v>
      </c>
      <c r="O693">
        <v>1</v>
      </c>
      <c r="P693" s="2" t="s">
        <v>53</v>
      </c>
      <c r="Q693">
        <v>100</v>
      </c>
      <c r="R693">
        <v>0</v>
      </c>
      <c r="S693" s="2" t="s">
        <v>54</v>
      </c>
      <c r="T693" s="2" t="s">
        <v>55</v>
      </c>
      <c r="U693" s="2" t="s">
        <v>427</v>
      </c>
      <c r="V693" s="2"/>
      <c r="W693">
        <v>136000</v>
      </c>
      <c r="X693">
        <v>0</v>
      </c>
      <c r="Y693">
        <v>0</v>
      </c>
      <c r="Z693">
        <v>136000</v>
      </c>
      <c r="AB693" s="2" t="s">
        <v>57</v>
      </c>
      <c r="AC693">
        <v>54400</v>
      </c>
      <c r="AD693">
        <v>81600</v>
      </c>
      <c r="AE693">
        <v>275000</v>
      </c>
      <c r="AF693">
        <v>4125</v>
      </c>
      <c r="AG693" s="2" t="s">
        <v>11769</v>
      </c>
      <c r="AH693" s="2" t="s">
        <v>149</v>
      </c>
      <c r="AI693" s="1">
        <v>46196</v>
      </c>
      <c r="AJ693" s="2"/>
      <c r="AK693" s="2" t="s">
        <v>67</v>
      </c>
      <c r="AM693" s="2" t="s">
        <v>59</v>
      </c>
      <c r="AP693" s="2" t="s">
        <v>60</v>
      </c>
      <c r="AQ693" s="2" t="s">
        <v>41</v>
      </c>
      <c r="AR693">
        <v>139000</v>
      </c>
      <c r="AS693" s="2" t="str">
        <f>_xlfn.IFNA(IF(VLOOKUP(all_resi[[#This Row],[No. Waybill]],settle_reconcile[No. Waybill],1,0)="","Recon","Recon"),"-")</f>
        <v>-</v>
      </c>
      <c r="AT693" s="2">
        <f>all_resi[[#This Row],[Nilai COD]]-all_resi[[#This Row],[COD Fee]]-all_resi[[#This Row],[Total Biaya Setelah Diskon]]</f>
        <v>189275</v>
      </c>
      <c r="AU693" s="2">
        <f>IF(all_resi[[#This Row],[Waktu Terima]]="","",_xlfn.DAYS(all_resi[[#This Row],[Waktu Terima]],all_resi[[#This Row],[Tanggal Pengiriman]]))</f>
        <v>14</v>
      </c>
    </row>
    <row r="694" spans="1:47" x14ac:dyDescent="0.25">
      <c r="A694" s="2" t="s">
        <v>6991</v>
      </c>
      <c r="B694" s="1">
        <v>46182</v>
      </c>
      <c r="C694" s="2" t="s">
        <v>42</v>
      </c>
      <c r="D694" s="2" t="s">
        <v>43</v>
      </c>
      <c r="E694" s="2" t="s">
        <v>44</v>
      </c>
      <c r="F694" s="2" t="s">
        <v>45</v>
      </c>
      <c r="G694" s="2" t="s">
        <v>46</v>
      </c>
      <c r="H694" s="2" t="s">
        <v>80</v>
      </c>
      <c r="I694" s="2" t="s">
        <v>3738</v>
      </c>
      <c r="J694" s="2" t="s">
        <v>12886</v>
      </c>
      <c r="K694" s="2" t="s">
        <v>106</v>
      </c>
      <c r="L694" s="2" t="s">
        <v>987</v>
      </c>
      <c r="M694" s="2" t="s">
        <v>3739</v>
      </c>
      <c r="N694" s="2" t="s">
        <v>3740</v>
      </c>
      <c r="O694">
        <v>1</v>
      </c>
      <c r="P694" s="2" t="s">
        <v>53</v>
      </c>
      <c r="Q694">
        <v>100</v>
      </c>
      <c r="R694">
        <v>0</v>
      </c>
      <c r="S694" s="2" t="s">
        <v>54</v>
      </c>
      <c r="T694" s="2" t="s">
        <v>55</v>
      </c>
      <c r="U694" s="2" t="s">
        <v>201</v>
      </c>
      <c r="V694" s="2"/>
      <c r="W694">
        <v>64000</v>
      </c>
      <c r="X694">
        <v>0</v>
      </c>
      <c r="Y694">
        <v>0</v>
      </c>
      <c r="Z694">
        <v>64000</v>
      </c>
      <c r="AB694" s="2" t="s">
        <v>57</v>
      </c>
      <c r="AC694">
        <v>25600</v>
      </c>
      <c r="AD694">
        <v>38400</v>
      </c>
      <c r="AE694">
        <v>148000</v>
      </c>
      <c r="AF694">
        <v>2220</v>
      </c>
      <c r="AG694" s="2" t="s">
        <v>3738</v>
      </c>
      <c r="AH694" s="2"/>
      <c r="AI694" s="1">
        <v>46186</v>
      </c>
      <c r="AJ694" s="2" t="s">
        <v>87</v>
      </c>
      <c r="AK694" s="2" t="s">
        <v>58</v>
      </c>
      <c r="AM694" s="2" t="s">
        <v>59</v>
      </c>
      <c r="AP694" s="2" t="s">
        <v>60</v>
      </c>
      <c r="AQ694" s="2" t="s">
        <v>41</v>
      </c>
      <c r="AR694">
        <v>84000</v>
      </c>
      <c r="AS694" s="2" t="str">
        <f>_xlfn.IFNA(IF(VLOOKUP(all_resi[[#This Row],[No. Waybill]],settle_reconcile[No. Waybill],1,0)="","Recon","Recon"),"-")</f>
        <v>Recon</v>
      </c>
      <c r="AT694" s="2">
        <f>all_resi[[#This Row],[Nilai COD]]-all_resi[[#This Row],[COD Fee]]-all_resi[[#This Row],[Total Biaya Setelah Diskon]]</f>
        <v>107380</v>
      </c>
      <c r="AU694" s="2">
        <f>IF(all_resi[[#This Row],[Waktu Terima]]="","",_xlfn.DAYS(all_resi[[#This Row],[Waktu Terima]],all_resi[[#This Row],[Tanggal Pengiriman]]))</f>
        <v>4</v>
      </c>
    </row>
    <row r="695" spans="1:47" x14ac:dyDescent="0.25">
      <c r="A695" s="2" t="s">
        <v>6865</v>
      </c>
      <c r="B695" s="1">
        <v>46182</v>
      </c>
      <c r="C695" s="2" t="s">
        <v>42</v>
      </c>
      <c r="D695" s="2" t="s">
        <v>43</v>
      </c>
      <c r="E695" s="2" t="s">
        <v>44</v>
      </c>
      <c r="F695" s="2" t="s">
        <v>45</v>
      </c>
      <c r="G695" s="2" t="s">
        <v>46</v>
      </c>
      <c r="H695" s="2" t="s">
        <v>47</v>
      </c>
      <c r="I695" s="2" t="s">
        <v>3397</v>
      </c>
      <c r="J695" s="2" t="s">
        <v>12959</v>
      </c>
      <c r="K695" s="2" t="s">
        <v>156</v>
      </c>
      <c r="L695" s="2" t="s">
        <v>1694</v>
      </c>
      <c r="M695" s="2" t="s">
        <v>2867</v>
      </c>
      <c r="N695" s="2" t="s">
        <v>3398</v>
      </c>
      <c r="O695">
        <v>1</v>
      </c>
      <c r="P695" s="2" t="s">
        <v>53</v>
      </c>
      <c r="Q695">
        <v>100</v>
      </c>
      <c r="R695">
        <v>0</v>
      </c>
      <c r="S695" s="2" t="s">
        <v>54</v>
      </c>
      <c r="T695" s="2" t="s">
        <v>55</v>
      </c>
      <c r="U695" s="2" t="s">
        <v>110</v>
      </c>
      <c r="V695" s="2"/>
      <c r="W695">
        <v>100000</v>
      </c>
      <c r="X695">
        <v>0</v>
      </c>
      <c r="Y695">
        <v>0</v>
      </c>
      <c r="Z695">
        <v>100000</v>
      </c>
      <c r="AB695" s="2" t="s">
        <v>57</v>
      </c>
      <c r="AC695">
        <v>40000</v>
      </c>
      <c r="AD695">
        <v>60000</v>
      </c>
      <c r="AE695">
        <v>188000</v>
      </c>
      <c r="AF695">
        <v>2820</v>
      </c>
      <c r="AG695" s="2"/>
      <c r="AH695" s="2"/>
      <c r="AI695" s="1"/>
      <c r="AJ695" s="2"/>
      <c r="AK695" s="2" t="s">
        <v>67</v>
      </c>
      <c r="AM695" s="2" t="s">
        <v>59</v>
      </c>
      <c r="AP695" s="2" t="s">
        <v>60</v>
      </c>
      <c r="AQ695" s="2" t="s">
        <v>41</v>
      </c>
      <c r="AR695">
        <v>88000</v>
      </c>
      <c r="AS695" s="2" t="str">
        <f>_xlfn.IFNA(IF(VLOOKUP(all_resi[[#This Row],[No. Waybill]],settle_reconcile[No. Waybill],1,0)="","Recon","Recon"),"-")</f>
        <v>-</v>
      </c>
      <c r="AT695" s="2">
        <f>all_resi[[#This Row],[Nilai COD]]-all_resi[[#This Row],[COD Fee]]-all_resi[[#This Row],[Total Biaya Setelah Diskon]]</f>
        <v>125180</v>
      </c>
      <c r="AU695" s="2" t="str">
        <f>IF(all_resi[[#This Row],[Waktu Terima]]="","",_xlfn.DAYS(all_resi[[#This Row],[Waktu Terima]],all_resi[[#This Row],[Tanggal Pengiriman]]))</f>
        <v/>
      </c>
    </row>
    <row r="696" spans="1:47" x14ac:dyDescent="0.25">
      <c r="A696" s="2" t="s">
        <v>6744</v>
      </c>
      <c r="B696" s="1">
        <v>46182</v>
      </c>
      <c r="C696" s="2" t="s">
        <v>42</v>
      </c>
      <c r="D696" s="2" t="s">
        <v>43</v>
      </c>
      <c r="E696" s="2" t="s">
        <v>44</v>
      </c>
      <c r="F696" s="2" t="s">
        <v>45</v>
      </c>
      <c r="G696" s="2" t="s">
        <v>46</v>
      </c>
      <c r="H696" s="2" t="s">
        <v>47</v>
      </c>
      <c r="I696" s="2" t="s">
        <v>3051</v>
      </c>
      <c r="J696" s="2" t="s">
        <v>12856</v>
      </c>
      <c r="K696" s="2" t="s">
        <v>177</v>
      </c>
      <c r="L696" s="2" t="s">
        <v>866</v>
      </c>
      <c r="M696" s="2" t="s">
        <v>3052</v>
      </c>
      <c r="N696" s="2" t="s">
        <v>3053</v>
      </c>
      <c r="O696">
        <v>1</v>
      </c>
      <c r="P696" s="2" t="s">
        <v>53</v>
      </c>
      <c r="Q696">
        <v>100</v>
      </c>
      <c r="R696">
        <v>0</v>
      </c>
      <c r="S696" s="2" t="s">
        <v>54</v>
      </c>
      <c r="T696" s="2" t="s">
        <v>55</v>
      </c>
      <c r="U696" s="2" t="s">
        <v>110</v>
      </c>
      <c r="V696" s="2"/>
      <c r="W696">
        <v>102000</v>
      </c>
      <c r="X696">
        <v>0</v>
      </c>
      <c r="Y696">
        <v>0</v>
      </c>
      <c r="Z696">
        <v>102000</v>
      </c>
      <c r="AB696" s="2" t="s">
        <v>57</v>
      </c>
      <c r="AC696">
        <v>40800</v>
      </c>
      <c r="AD696">
        <v>61200</v>
      </c>
      <c r="AE696">
        <v>195000</v>
      </c>
      <c r="AF696">
        <v>2925</v>
      </c>
      <c r="AG696" s="2" t="s">
        <v>3051</v>
      </c>
      <c r="AH696" s="2"/>
      <c r="AI696" s="1">
        <v>46189</v>
      </c>
      <c r="AJ696" s="2"/>
      <c r="AK696" s="2" t="s">
        <v>58</v>
      </c>
      <c r="AM696" s="2" t="s">
        <v>59</v>
      </c>
      <c r="AP696" s="2" t="s">
        <v>60</v>
      </c>
      <c r="AQ696" s="2" t="s">
        <v>41</v>
      </c>
      <c r="AR696">
        <v>93000</v>
      </c>
      <c r="AS696" s="2" t="str">
        <f>_xlfn.IFNA(IF(VLOOKUP(all_resi[[#This Row],[No. Waybill]],settle_reconcile[No. Waybill],1,0)="","Recon","Recon"),"-")</f>
        <v>Recon</v>
      </c>
      <c r="AT696" s="2">
        <f>all_resi[[#This Row],[Nilai COD]]-all_resi[[#This Row],[COD Fee]]-all_resi[[#This Row],[Total Biaya Setelah Diskon]]</f>
        <v>130875</v>
      </c>
      <c r="AU696" s="2">
        <f>IF(all_resi[[#This Row],[Waktu Terima]]="","",_xlfn.DAYS(all_resi[[#This Row],[Waktu Terima]],all_resi[[#This Row],[Tanggal Pengiriman]]))</f>
        <v>7</v>
      </c>
    </row>
    <row r="697" spans="1:47" x14ac:dyDescent="0.25">
      <c r="A697" s="2" t="s">
        <v>6750</v>
      </c>
      <c r="B697" s="1">
        <v>46182</v>
      </c>
      <c r="C697" s="2" t="s">
        <v>42</v>
      </c>
      <c r="D697" s="2" t="s">
        <v>43</v>
      </c>
      <c r="E697" s="2" t="s">
        <v>44</v>
      </c>
      <c r="F697" s="2" t="s">
        <v>45</v>
      </c>
      <c r="G697" s="2" t="s">
        <v>46</v>
      </c>
      <c r="H697" s="2" t="s">
        <v>80</v>
      </c>
      <c r="I697" s="2" t="s">
        <v>3068</v>
      </c>
      <c r="J697" s="2" t="s">
        <v>12868</v>
      </c>
      <c r="K697" s="2" t="s">
        <v>126</v>
      </c>
      <c r="L697" s="2" t="s">
        <v>161</v>
      </c>
      <c r="M697" s="2" t="s">
        <v>3069</v>
      </c>
      <c r="N697" s="2" t="s">
        <v>3070</v>
      </c>
      <c r="O697">
        <v>1</v>
      </c>
      <c r="P697" s="2" t="s">
        <v>53</v>
      </c>
      <c r="Q697">
        <v>100</v>
      </c>
      <c r="R697">
        <v>0</v>
      </c>
      <c r="S697" s="2" t="s">
        <v>54</v>
      </c>
      <c r="T697" s="2" t="s">
        <v>55</v>
      </c>
      <c r="U697" s="2" t="s">
        <v>164</v>
      </c>
      <c r="V697" s="2"/>
      <c r="W697">
        <v>74000</v>
      </c>
      <c r="X697">
        <v>0</v>
      </c>
      <c r="Y697">
        <v>0</v>
      </c>
      <c r="Z697">
        <v>74000</v>
      </c>
      <c r="AB697" s="2" t="s">
        <v>57</v>
      </c>
      <c r="AC697">
        <v>29600</v>
      </c>
      <c r="AD697">
        <v>44400</v>
      </c>
      <c r="AE697">
        <v>158000</v>
      </c>
      <c r="AF697">
        <v>2370</v>
      </c>
      <c r="AG697" s="2" t="s">
        <v>7592</v>
      </c>
      <c r="AH697" s="2" t="s">
        <v>4374</v>
      </c>
      <c r="AI697" s="1">
        <v>46198</v>
      </c>
      <c r="AJ697" s="2" t="s">
        <v>87</v>
      </c>
      <c r="AK697" s="2" t="s">
        <v>67</v>
      </c>
      <c r="AM697" s="2" t="s">
        <v>59</v>
      </c>
      <c r="AP697" s="2" t="s">
        <v>60</v>
      </c>
      <c r="AQ697" s="2" t="s">
        <v>41</v>
      </c>
      <c r="AR697">
        <v>84000</v>
      </c>
      <c r="AS697" s="2" t="str">
        <f>_xlfn.IFNA(IF(VLOOKUP(all_resi[[#This Row],[No. Waybill]],settle_reconcile[No. Waybill],1,0)="","Recon","Recon"),"-")</f>
        <v>-</v>
      </c>
      <c r="AT697" s="2">
        <f>all_resi[[#This Row],[Nilai COD]]-all_resi[[#This Row],[COD Fee]]-all_resi[[#This Row],[Total Biaya Setelah Diskon]]</f>
        <v>111230</v>
      </c>
      <c r="AU697" s="2">
        <f>IF(all_resi[[#This Row],[Waktu Terima]]="","",_xlfn.DAYS(all_resi[[#This Row],[Waktu Terima]],all_resi[[#This Row],[Tanggal Pengiriman]]))</f>
        <v>16</v>
      </c>
    </row>
    <row r="698" spans="1:47" x14ac:dyDescent="0.25">
      <c r="A698" s="2" t="s">
        <v>6753</v>
      </c>
      <c r="B698" s="1">
        <v>46182</v>
      </c>
      <c r="C698" s="2" t="s">
        <v>42</v>
      </c>
      <c r="D698" s="2" t="s">
        <v>43</v>
      </c>
      <c r="E698" s="2" t="s">
        <v>44</v>
      </c>
      <c r="F698" s="2" t="s">
        <v>45</v>
      </c>
      <c r="G698" s="2" t="s">
        <v>46</v>
      </c>
      <c r="H698" s="2" t="s">
        <v>47</v>
      </c>
      <c r="I698" s="2" t="s">
        <v>3077</v>
      </c>
      <c r="J698" s="2" t="s">
        <v>12864</v>
      </c>
      <c r="K698" s="2" t="s">
        <v>156</v>
      </c>
      <c r="L698" s="2" t="s">
        <v>509</v>
      </c>
      <c r="M698" s="2" t="s">
        <v>1166</v>
      </c>
      <c r="N698" s="2" t="s">
        <v>3078</v>
      </c>
      <c r="O698">
        <v>1</v>
      </c>
      <c r="P698" s="2" t="s">
        <v>53</v>
      </c>
      <c r="Q698">
        <v>100</v>
      </c>
      <c r="R698">
        <v>0</v>
      </c>
      <c r="S698" s="2" t="s">
        <v>54</v>
      </c>
      <c r="T698" s="2" t="s">
        <v>55</v>
      </c>
      <c r="U698" s="2" t="s">
        <v>110</v>
      </c>
      <c r="V698" s="2"/>
      <c r="W698">
        <v>80000</v>
      </c>
      <c r="X698">
        <v>0</v>
      </c>
      <c r="Y698">
        <v>0</v>
      </c>
      <c r="Z698">
        <v>80000</v>
      </c>
      <c r="AB698" s="2" t="s">
        <v>57</v>
      </c>
      <c r="AC698">
        <v>32000</v>
      </c>
      <c r="AD698">
        <v>48000</v>
      </c>
      <c r="AE698">
        <v>198000</v>
      </c>
      <c r="AF698">
        <v>2970</v>
      </c>
      <c r="AG698" s="2"/>
      <c r="AH698" s="2"/>
      <c r="AI698" s="1"/>
      <c r="AJ698" s="2"/>
      <c r="AK698" s="2" t="s">
        <v>67</v>
      </c>
      <c r="AM698" s="2" t="s">
        <v>59</v>
      </c>
      <c r="AP698" s="2" t="s">
        <v>60</v>
      </c>
      <c r="AQ698" s="2" t="s">
        <v>41</v>
      </c>
      <c r="AR698">
        <v>118000</v>
      </c>
      <c r="AS698" s="2" t="str">
        <f>_xlfn.IFNA(IF(VLOOKUP(all_resi[[#This Row],[No. Waybill]],settle_reconcile[No. Waybill],1,0)="","Recon","Recon"),"-")</f>
        <v>-</v>
      </c>
      <c r="AT698" s="2">
        <f>all_resi[[#This Row],[Nilai COD]]-all_resi[[#This Row],[COD Fee]]-all_resi[[#This Row],[Total Biaya Setelah Diskon]]</f>
        <v>147030</v>
      </c>
      <c r="AU698" s="2" t="str">
        <f>IF(all_resi[[#This Row],[Waktu Terima]]="","",_xlfn.DAYS(all_resi[[#This Row],[Waktu Terima]],all_resi[[#This Row],[Tanggal Pengiriman]]))</f>
        <v/>
      </c>
    </row>
    <row r="699" spans="1:47" x14ac:dyDescent="0.25">
      <c r="A699" s="2" t="s">
        <v>6802</v>
      </c>
      <c r="B699" s="1">
        <v>46182</v>
      </c>
      <c r="C699" s="2" t="s">
        <v>42</v>
      </c>
      <c r="D699" s="2" t="s">
        <v>43</v>
      </c>
      <c r="E699" s="2" t="s">
        <v>44</v>
      </c>
      <c r="F699" s="2" t="s">
        <v>45</v>
      </c>
      <c r="G699" s="2" t="s">
        <v>46</v>
      </c>
      <c r="H699" s="2" t="s">
        <v>80</v>
      </c>
      <c r="I699" s="2" t="s">
        <v>3222</v>
      </c>
      <c r="J699" s="2" t="s">
        <v>12790</v>
      </c>
      <c r="K699" s="2" t="s">
        <v>377</v>
      </c>
      <c r="L699" s="2" t="s">
        <v>378</v>
      </c>
      <c r="M699" s="2" t="s">
        <v>943</v>
      </c>
      <c r="N699" s="2" t="s">
        <v>3223</v>
      </c>
      <c r="O699">
        <v>1</v>
      </c>
      <c r="P699" s="2" t="s">
        <v>53</v>
      </c>
      <c r="Q699">
        <v>100</v>
      </c>
      <c r="R699">
        <v>0</v>
      </c>
      <c r="S699" s="2" t="s">
        <v>54</v>
      </c>
      <c r="T699" s="2" t="s">
        <v>55</v>
      </c>
      <c r="U699" s="2" t="s">
        <v>1020</v>
      </c>
      <c r="V699" s="2"/>
      <c r="W699">
        <v>75000</v>
      </c>
      <c r="X699">
        <v>0</v>
      </c>
      <c r="Y699">
        <v>0</v>
      </c>
      <c r="Z699">
        <v>75000</v>
      </c>
      <c r="AB699" s="2" t="s">
        <v>57</v>
      </c>
      <c r="AC699">
        <v>30000</v>
      </c>
      <c r="AD699">
        <v>45000</v>
      </c>
      <c r="AE699">
        <v>157000</v>
      </c>
      <c r="AF699">
        <v>2355</v>
      </c>
      <c r="AG699" s="2" t="s">
        <v>3222</v>
      </c>
      <c r="AH699" s="2"/>
      <c r="AI699" s="1">
        <v>46187</v>
      </c>
      <c r="AJ699" s="2" t="s">
        <v>87</v>
      </c>
      <c r="AK699" s="2" t="s">
        <v>58</v>
      </c>
      <c r="AM699" s="2" t="s">
        <v>59</v>
      </c>
      <c r="AP699" s="2" t="s">
        <v>60</v>
      </c>
      <c r="AQ699" s="2" t="s">
        <v>41</v>
      </c>
      <c r="AR699">
        <v>82000</v>
      </c>
      <c r="AS699" s="2" t="str">
        <f>_xlfn.IFNA(IF(VLOOKUP(all_resi[[#This Row],[No. Waybill]],settle_reconcile[No. Waybill],1,0)="","Recon","Recon"),"-")</f>
        <v>Recon</v>
      </c>
      <c r="AT699" s="2">
        <f>all_resi[[#This Row],[Nilai COD]]-all_resi[[#This Row],[COD Fee]]-all_resi[[#This Row],[Total Biaya Setelah Diskon]]</f>
        <v>109645</v>
      </c>
      <c r="AU699" s="2">
        <f>IF(all_resi[[#This Row],[Waktu Terima]]="","",_xlfn.DAYS(all_resi[[#This Row],[Waktu Terima]],all_resi[[#This Row],[Tanggal Pengiriman]]))</f>
        <v>5</v>
      </c>
    </row>
    <row r="700" spans="1:47" x14ac:dyDescent="0.25">
      <c r="A700" s="2" t="s">
        <v>5900</v>
      </c>
      <c r="B700" s="1">
        <v>46182</v>
      </c>
      <c r="C700" s="2" t="s">
        <v>42</v>
      </c>
      <c r="D700" s="2" t="s">
        <v>43</v>
      </c>
      <c r="E700" s="2" t="s">
        <v>44</v>
      </c>
      <c r="F700" s="2" t="s">
        <v>45</v>
      </c>
      <c r="G700" s="2" t="s">
        <v>46</v>
      </c>
      <c r="H700" s="2" t="s">
        <v>80</v>
      </c>
      <c r="I700" s="2" t="s">
        <v>242</v>
      </c>
      <c r="J700" s="2" t="s">
        <v>12969</v>
      </c>
      <c r="K700" s="2" t="s">
        <v>183</v>
      </c>
      <c r="L700" s="2" t="s">
        <v>243</v>
      </c>
      <c r="M700" s="2" t="s">
        <v>244</v>
      </c>
      <c r="N700" s="2" t="s">
        <v>245</v>
      </c>
      <c r="O700">
        <v>1</v>
      </c>
      <c r="P700" s="2" t="s">
        <v>53</v>
      </c>
      <c r="Q700">
        <v>100</v>
      </c>
      <c r="R700">
        <v>0</v>
      </c>
      <c r="S700" s="2" t="s">
        <v>54</v>
      </c>
      <c r="T700" s="2" t="s">
        <v>55</v>
      </c>
      <c r="U700" s="2" t="s">
        <v>86</v>
      </c>
      <c r="V700" s="2"/>
      <c r="W700">
        <v>91000</v>
      </c>
      <c r="X700">
        <v>0</v>
      </c>
      <c r="Y700">
        <v>0</v>
      </c>
      <c r="Z700">
        <v>91000</v>
      </c>
      <c r="AB700" s="2" t="s">
        <v>57</v>
      </c>
      <c r="AC700">
        <v>36400</v>
      </c>
      <c r="AD700">
        <v>54600</v>
      </c>
      <c r="AE700">
        <v>150000</v>
      </c>
      <c r="AF700">
        <v>2250</v>
      </c>
      <c r="AG700" s="2" t="s">
        <v>242</v>
      </c>
      <c r="AH700" s="2"/>
      <c r="AI700" s="1">
        <v>46186</v>
      </c>
      <c r="AJ700" s="2" t="s">
        <v>87</v>
      </c>
      <c r="AK700" s="2" t="s">
        <v>58</v>
      </c>
      <c r="AM700" s="2" t="s">
        <v>59</v>
      </c>
      <c r="AP700" s="2" t="s">
        <v>60</v>
      </c>
      <c r="AQ700" s="2" t="s">
        <v>41</v>
      </c>
      <c r="AR700">
        <v>59000</v>
      </c>
      <c r="AS700" s="2" t="str">
        <f>_xlfn.IFNA(IF(VLOOKUP(all_resi[[#This Row],[No. Waybill]],settle_reconcile[No. Waybill],1,0)="","Recon","Recon"),"-")</f>
        <v>Recon</v>
      </c>
      <c r="AT700" s="2">
        <f>all_resi[[#This Row],[Nilai COD]]-all_resi[[#This Row],[COD Fee]]-all_resi[[#This Row],[Total Biaya Setelah Diskon]]</f>
        <v>93150</v>
      </c>
      <c r="AU700" s="2">
        <f>IF(all_resi[[#This Row],[Waktu Terima]]="","",_xlfn.DAYS(all_resi[[#This Row],[Waktu Terima]],all_resi[[#This Row],[Tanggal Pengiriman]]))</f>
        <v>4</v>
      </c>
    </row>
    <row r="701" spans="1:47" x14ac:dyDescent="0.25">
      <c r="A701" s="2" t="s">
        <v>6836</v>
      </c>
      <c r="B701" s="1">
        <v>46182</v>
      </c>
      <c r="C701" s="2" t="s">
        <v>42</v>
      </c>
      <c r="D701" s="2" t="s">
        <v>43</v>
      </c>
      <c r="E701" s="2" t="s">
        <v>44</v>
      </c>
      <c r="F701" s="2" t="s">
        <v>45</v>
      </c>
      <c r="G701" s="2" t="s">
        <v>46</v>
      </c>
      <c r="H701" s="2" t="s">
        <v>47</v>
      </c>
      <c r="I701" s="2" t="s">
        <v>3318</v>
      </c>
      <c r="J701" s="2" t="s">
        <v>12962</v>
      </c>
      <c r="K701" s="2" t="s">
        <v>209</v>
      </c>
      <c r="L701" s="2" t="s">
        <v>278</v>
      </c>
      <c r="M701" s="2" t="s">
        <v>3319</v>
      </c>
      <c r="N701" s="2" t="s">
        <v>3320</v>
      </c>
      <c r="O701">
        <v>1</v>
      </c>
      <c r="P701" s="2" t="s">
        <v>53</v>
      </c>
      <c r="Q701">
        <v>100</v>
      </c>
      <c r="R701">
        <v>0</v>
      </c>
      <c r="S701" s="2" t="s">
        <v>54</v>
      </c>
      <c r="T701" s="2" t="s">
        <v>55</v>
      </c>
      <c r="U701" s="2" t="s">
        <v>534</v>
      </c>
      <c r="V701" s="2"/>
      <c r="W701">
        <v>58000</v>
      </c>
      <c r="X701">
        <v>0</v>
      </c>
      <c r="Y701">
        <v>0</v>
      </c>
      <c r="Z701">
        <v>58000</v>
      </c>
      <c r="AB701" s="2" t="s">
        <v>57</v>
      </c>
      <c r="AC701">
        <v>23200</v>
      </c>
      <c r="AD701">
        <v>34800</v>
      </c>
      <c r="AE701">
        <v>112000</v>
      </c>
      <c r="AF701">
        <v>1680</v>
      </c>
      <c r="AG701" s="2" t="s">
        <v>12207</v>
      </c>
      <c r="AH701" s="2" t="s">
        <v>149</v>
      </c>
      <c r="AI701" s="1">
        <v>46197</v>
      </c>
      <c r="AJ701" s="2"/>
      <c r="AK701" s="2" t="s">
        <v>67</v>
      </c>
      <c r="AM701" s="2" t="s">
        <v>59</v>
      </c>
      <c r="AP701" s="2" t="s">
        <v>60</v>
      </c>
      <c r="AQ701" s="2" t="s">
        <v>41</v>
      </c>
      <c r="AR701">
        <v>54000</v>
      </c>
      <c r="AS701" s="2" t="str">
        <f>_xlfn.IFNA(IF(VLOOKUP(all_resi[[#This Row],[No. Waybill]],settle_reconcile[No. Waybill],1,0)="","Recon","Recon"),"-")</f>
        <v>-</v>
      </c>
      <c r="AT701" s="2">
        <f>all_resi[[#This Row],[Nilai COD]]-all_resi[[#This Row],[COD Fee]]-all_resi[[#This Row],[Total Biaya Setelah Diskon]]</f>
        <v>75520</v>
      </c>
      <c r="AU701" s="2">
        <f>IF(all_resi[[#This Row],[Waktu Terima]]="","",_xlfn.DAYS(all_resi[[#This Row],[Waktu Terima]],all_resi[[#This Row],[Tanggal Pengiriman]]))</f>
        <v>15</v>
      </c>
    </row>
    <row r="702" spans="1:47" x14ac:dyDescent="0.25">
      <c r="A702" s="2" t="s">
        <v>6859</v>
      </c>
      <c r="B702" s="1">
        <v>46182</v>
      </c>
      <c r="C702" s="2" t="s">
        <v>42</v>
      </c>
      <c r="D702" s="2" t="s">
        <v>43</v>
      </c>
      <c r="E702" s="2" t="s">
        <v>44</v>
      </c>
      <c r="F702" s="2" t="s">
        <v>45</v>
      </c>
      <c r="G702" s="2" t="s">
        <v>46</v>
      </c>
      <c r="H702" s="2" t="s">
        <v>47</v>
      </c>
      <c r="I702" s="2" t="s">
        <v>3384</v>
      </c>
      <c r="J702" s="2" t="s">
        <v>12963</v>
      </c>
      <c r="K702" s="2" t="s">
        <v>156</v>
      </c>
      <c r="L702" s="2" t="s">
        <v>536</v>
      </c>
      <c r="M702" s="2" t="s">
        <v>3021</v>
      </c>
      <c r="N702" s="2" t="s">
        <v>3385</v>
      </c>
      <c r="O702">
        <v>1</v>
      </c>
      <c r="P702" s="2" t="s">
        <v>53</v>
      </c>
      <c r="Q702">
        <v>100</v>
      </c>
      <c r="R702">
        <v>0</v>
      </c>
      <c r="S702" s="2" t="s">
        <v>54</v>
      </c>
      <c r="T702" s="2" t="s">
        <v>55</v>
      </c>
      <c r="U702" s="2" t="s">
        <v>110</v>
      </c>
      <c r="V702" s="2"/>
      <c r="W702">
        <v>100000</v>
      </c>
      <c r="X702">
        <v>0</v>
      </c>
      <c r="Y702">
        <v>0</v>
      </c>
      <c r="Z702">
        <v>100000</v>
      </c>
      <c r="AB702" s="2" t="s">
        <v>57</v>
      </c>
      <c r="AC702">
        <v>40000</v>
      </c>
      <c r="AD702">
        <v>60000</v>
      </c>
      <c r="AE702">
        <v>170000</v>
      </c>
      <c r="AF702">
        <v>2550</v>
      </c>
      <c r="AG702" s="2" t="s">
        <v>12207</v>
      </c>
      <c r="AH702" s="2" t="s">
        <v>149</v>
      </c>
      <c r="AI702" s="1">
        <v>46197</v>
      </c>
      <c r="AJ702" s="2"/>
      <c r="AK702" s="2" t="s">
        <v>67</v>
      </c>
      <c r="AM702" s="2" t="s">
        <v>59</v>
      </c>
      <c r="AP702" s="2" t="s">
        <v>60</v>
      </c>
      <c r="AQ702" s="2" t="s">
        <v>41</v>
      </c>
      <c r="AR702">
        <v>70000</v>
      </c>
      <c r="AS702" s="2" t="str">
        <f>_xlfn.IFNA(IF(VLOOKUP(all_resi[[#This Row],[No. Waybill]],settle_reconcile[No. Waybill],1,0)="","Recon","Recon"),"-")</f>
        <v>-</v>
      </c>
      <c r="AT702" s="2">
        <f>all_resi[[#This Row],[Nilai COD]]-all_resi[[#This Row],[COD Fee]]-all_resi[[#This Row],[Total Biaya Setelah Diskon]]</f>
        <v>107450</v>
      </c>
      <c r="AU702" s="2">
        <f>IF(all_resi[[#This Row],[Waktu Terima]]="","",_xlfn.DAYS(all_resi[[#This Row],[Waktu Terima]],all_resi[[#This Row],[Tanggal Pengiriman]]))</f>
        <v>15</v>
      </c>
    </row>
    <row r="703" spans="1:47" x14ac:dyDescent="0.25">
      <c r="A703" s="2" t="s">
        <v>7001</v>
      </c>
      <c r="B703" s="1">
        <v>46182</v>
      </c>
      <c r="C703" s="2" t="s">
        <v>42</v>
      </c>
      <c r="D703" s="2" t="s">
        <v>43</v>
      </c>
      <c r="E703" s="2" t="s">
        <v>44</v>
      </c>
      <c r="F703" s="2" t="s">
        <v>45</v>
      </c>
      <c r="G703" s="2" t="s">
        <v>46</v>
      </c>
      <c r="H703" s="2" t="s">
        <v>47</v>
      </c>
      <c r="I703" s="2" t="s">
        <v>3766</v>
      </c>
      <c r="J703" s="2" t="s">
        <v>12916</v>
      </c>
      <c r="K703" s="2" t="s">
        <v>388</v>
      </c>
      <c r="L703" s="2" t="s">
        <v>3767</v>
      </c>
      <c r="M703" s="2" t="s">
        <v>3768</v>
      </c>
      <c r="N703" s="2" t="s">
        <v>3769</v>
      </c>
      <c r="O703">
        <v>1</v>
      </c>
      <c r="P703" s="2" t="s">
        <v>53</v>
      </c>
      <c r="Q703">
        <v>100</v>
      </c>
      <c r="R703">
        <v>0</v>
      </c>
      <c r="S703" s="2" t="s">
        <v>54</v>
      </c>
      <c r="T703" s="2" t="s">
        <v>55</v>
      </c>
      <c r="U703" s="2" t="s">
        <v>110</v>
      </c>
      <c r="V703" s="2"/>
      <c r="W703">
        <v>85000</v>
      </c>
      <c r="X703">
        <v>0</v>
      </c>
      <c r="Y703">
        <v>0</v>
      </c>
      <c r="Z703">
        <v>85000</v>
      </c>
      <c r="AB703" s="2" t="s">
        <v>57</v>
      </c>
      <c r="AC703">
        <v>34000</v>
      </c>
      <c r="AD703">
        <v>51000</v>
      </c>
      <c r="AE703">
        <v>198000</v>
      </c>
      <c r="AF703">
        <v>2970</v>
      </c>
      <c r="AG703" s="2" t="s">
        <v>11422</v>
      </c>
      <c r="AH703" s="2" t="s">
        <v>149</v>
      </c>
      <c r="AI703" s="1">
        <v>46193</v>
      </c>
      <c r="AJ703" s="2"/>
      <c r="AK703" s="2" t="s">
        <v>67</v>
      </c>
      <c r="AM703" s="2" t="s">
        <v>59</v>
      </c>
      <c r="AP703" s="2" t="s">
        <v>60</v>
      </c>
      <c r="AQ703" s="2" t="s">
        <v>41</v>
      </c>
      <c r="AR703">
        <v>113000</v>
      </c>
      <c r="AS703" s="2" t="str">
        <f>_xlfn.IFNA(IF(VLOOKUP(all_resi[[#This Row],[No. Waybill]],settle_reconcile[No. Waybill],1,0)="","Recon","Recon"),"-")</f>
        <v>-</v>
      </c>
      <c r="AT703" s="2">
        <f>all_resi[[#This Row],[Nilai COD]]-all_resi[[#This Row],[COD Fee]]-all_resi[[#This Row],[Total Biaya Setelah Diskon]]</f>
        <v>144030</v>
      </c>
      <c r="AU703" s="2">
        <f>IF(all_resi[[#This Row],[Waktu Terima]]="","",_xlfn.DAYS(all_resi[[#This Row],[Waktu Terima]],all_resi[[#This Row],[Tanggal Pengiriman]]))</f>
        <v>11</v>
      </c>
    </row>
    <row r="704" spans="1:47" x14ac:dyDescent="0.25">
      <c r="A704" s="2" t="s">
        <v>6786</v>
      </c>
      <c r="B704" s="1">
        <v>46182</v>
      </c>
      <c r="C704" s="2" t="s">
        <v>42</v>
      </c>
      <c r="D704" s="2" t="s">
        <v>43</v>
      </c>
      <c r="E704" s="2" t="s">
        <v>44</v>
      </c>
      <c r="F704" s="2" t="s">
        <v>45</v>
      </c>
      <c r="G704" s="2" t="s">
        <v>46</v>
      </c>
      <c r="H704" s="2" t="s">
        <v>47</v>
      </c>
      <c r="I704" s="2" t="s">
        <v>3173</v>
      </c>
      <c r="J704" s="2" t="s">
        <v>12803</v>
      </c>
      <c r="K704" s="2" t="s">
        <v>126</v>
      </c>
      <c r="L704" s="2" t="s">
        <v>127</v>
      </c>
      <c r="M704" s="2" t="s">
        <v>3174</v>
      </c>
      <c r="N704" s="2" t="s">
        <v>3175</v>
      </c>
      <c r="O704">
        <v>1</v>
      </c>
      <c r="P704" s="2" t="s">
        <v>53</v>
      </c>
      <c r="Q704">
        <v>100</v>
      </c>
      <c r="R704">
        <v>0</v>
      </c>
      <c r="S704" s="2" t="s">
        <v>54</v>
      </c>
      <c r="T704" s="2" t="s">
        <v>55</v>
      </c>
      <c r="U704" s="2" t="s">
        <v>56</v>
      </c>
      <c r="V704" s="2"/>
      <c r="W704">
        <v>74000</v>
      </c>
      <c r="X704">
        <v>0</v>
      </c>
      <c r="Y704">
        <v>0</v>
      </c>
      <c r="Z704">
        <v>74000</v>
      </c>
      <c r="AB704" s="2" t="s">
        <v>57</v>
      </c>
      <c r="AC704">
        <v>29600</v>
      </c>
      <c r="AD704">
        <v>44400</v>
      </c>
      <c r="AE704">
        <v>182000</v>
      </c>
      <c r="AF704">
        <v>2730</v>
      </c>
      <c r="AG704" s="2" t="s">
        <v>3173</v>
      </c>
      <c r="AH704" s="2"/>
      <c r="AI704" s="1">
        <v>46187</v>
      </c>
      <c r="AJ704" s="2"/>
      <c r="AK704" s="2" t="s">
        <v>58</v>
      </c>
      <c r="AM704" s="2" t="s">
        <v>59</v>
      </c>
      <c r="AP704" s="2" t="s">
        <v>60</v>
      </c>
      <c r="AQ704" s="2" t="s">
        <v>41</v>
      </c>
      <c r="AR704">
        <v>108000</v>
      </c>
      <c r="AS704" s="2" t="str">
        <f>_xlfn.IFNA(IF(VLOOKUP(all_resi[[#This Row],[No. Waybill]],settle_reconcile[No. Waybill],1,0)="","Recon","Recon"),"-")</f>
        <v>Recon</v>
      </c>
      <c r="AT704" s="2">
        <f>all_resi[[#This Row],[Nilai COD]]-all_resi[[#This Row],[COD Fee]]-all_resi[[#This Row],[Total Biaya Setelah Diskon]]</f>
        <v>134870</v>
      </c>
      <c r="AU704" s="2">
        <f>IF(all_resi[[#This Row],[Waktu Terima]]="","",_xlfn.DAYS(all_resi[[#This Row],[Waktu Terima]],all_resi[[#This Row],[Tanggal Pengiriman]]))</f>
        <v>5</v>
      </c>
    </row>
    <row r="705" spans="1:47" x14ac:dyDescent="0.25">
      <c r="A705" s="2" t="s">
        <v>7035</v>
      </c>
      <c r="B705" s="1">
        <v>46182</v>
      </c>
      <c r="C705" s="2" t="s">
        <v>42</v>
      </c>
      <c r="D705" s="2" t="s">
        <v>43</v>
      </c>
      <c r="E705" s="2" t="s">
        <v>44</v>
      </c>
      <c r="F705" s="2" t="s">
        <v>45</v>
      </c>
      <c r="G705" s="2" t="s">
        <v>46</v>
      </c>
      <c r="H705" s="2" t="s">
        <v>47</v>
      </c>
      <c r="I705" s="2" t="s">
        <v>3866</v>
      </c>
      <c r="J705" s="2" t="s">
        <v>12985</v>
      </c>
      <c r="K705" s="2" t="s">
        <v>377</v>
      </c>
      <c r="L705" s="2" t="s">
        <v>2232</v>
      </c>
      <c r="M705" s="2" t="s">
        <v>3867</v>
      </c>
      <c r="N705" s="2" t="s">
        <v>3868</v>
      </c>
      <c r="O705">
        <v>1</v>
      </c>
      <c r="P705" s="2" t="s">
        <v>53</v>
      </c>
      <c r="Q705">
        <v>100</v>
      </c>
      <c r="R705">
        <v>0</v>
      </c>
      <c r="S705" s="2" t="s">
        <v>54</v>
      </c>
      <c r="T705" s="2" t="s">
        <v>55</v>
      </c>
      <c r="U705" s="2" t="s">
        <v>110</v>
      </c>
      <c r="V705" s="2"/>
      <c r="W705">
        <v>61000</v>
      </c>
      <c r="X705">
        <v>0</v>
      </c>
      <c r="Y705">
        <v>0</v>
      </c>
      <c r="Z705">
        <v>61000</v>
      </c>
      <c r="AB705" s="2" t="s">
        <v>57</v>
      </c>
      <c r="AC705">
        <v>24400</v>
      </c>
      <c r="AD705">
        <v>36600</v>
      </c>
      <c r="AE705">
        <v>131000</v>
      </c>
      <c r="AF705">
        <v>1965</v>
      </c>
      <c r="AG705" s="2" t="s">
        <v>3866</v>
      </c>
      <c r="AH705" s="2"/>
      <c r="AI705" s="1">
        <v>46188</v>
      </c>
      <c r="AJ705" s="2"/>
      <c r="AK705" s="2" t="s">
        <v>58</v>
      </c>
      <c r="AM705" s="2" t="s">
        <v>59</v>
      </c>
      <c r="AP705" s="2" t="s">
        <v>60</v>
      </c>
      <c r="AQ705" s="2" t="s">
        <v>41</v>
      </c>
      <c r="AR705">
        <v>70000</v>
      </c>
      <c r="AS705" s="2" t="str">
        <f>_xlfn.IFNA(IF(VLOOKUP(all_resi[[#This Row],[No. Waybill]],settle_reconcile[No. Waybill],1,0)="","Recon","Recon"),"-")</f>
        <v>Recon</v>
      </c>
      <c r="AT705" s="2">
        <f>all_resi[[#This Row],[Nilai COD]]-all_resi[[#This Row],[COD Fee]]-all_resi[[#This Row],[Total Biaya Setelah Diskon]]</f>
        <v>92435</v>
      </c>
      <c r="AU705" s="2">
        <f>IF(all_resi[[#This Row],[Waktu Terima]]="","",_xlfn.DAYS(all_resi[[#This Row],[Waktu Terima]],all_resi[[#This Row],[Tanggal Pengiriman]]))</f>
        <v>6</v>
      </c>
    </row>
    <row r="706" spans="1:47" x14ac:dyDescent="0.25">
      <c r="A706" s="2" t="s">
        <v>6783</v>
      </c>
      <c r="B706" s="1">
        <v>46182</v>
      </c>
      <c r="C706" s="2" t="s">
        <v>42</v>
      </c>
      <c r="D706" s="2" t="s">
        <v>43</v>
      </c>
      <c r="E706" s="2" t="s">
        <v>44</v>
      </c>
      <c r="F706" s="2" t="s">
        <v>45</v>
      </c>
      <c r="G706" s="2" t="s">
        <v>46</v>
      </c>
      <c r="H706" s="2" t="s">
        <v>47</v>
      </c>
      <c r="I706" s="2" t="s">
        <v>3164</v>
      </c>
      <c r="J706" s="2" t="s">
        <v>12807</v>
      </c>
      <c r="K706" s="2" t="s">
        <v>156</v>
      </c>
      <c r="L706" s="2" t="s">
        <v>480</v>
      </c>
      <c r="M706" s="2" t="s">
        <v>481</v>
      </c>
      <c r="N706" s="2" t="s">
        <v>3165</v>
      </c>
      <c r="O706">
        <v>1</v>
      </c>
      <c r="P706" s="2" t="s">
        <v>53</v>
      </c>
      <c r="Q706">
        <v>100</v>
      </c>
      <c r="R706">
        <v>0</v>
      </c>
      <c r="S706" s="2" t="s">
        <v>54</v>
      </c>
      <c r="T706" s="2" t="s">
        <v>55</v>
      </c>
      <c r="U706" s="2" t="s">
        <v>110</v>
      </c>
      <c r="V706" s="2"/>
      <c r="W706">
        <v>74000</v>
      </c>
      <c r="X706">
        <v>0</v>
      </c>
      <c r="Y706">
        <v>0</v>
      </c>
      <c r="Z706">
        <v>74000</v>
      </c>
      <c r="AB706" s="2" t="s">
        <v>57</v>
      </c>
      <c r="AC706">
        <v>29600</v>
      </c>
      <c r="AD706">
        <v>44400</v>
      </c>
      <c r="AE706">
        <v>145000</v>
      </c>
      <c r="AF706">
        <v>2175</v>
      </c>
      <c r="AG706" s="2" t="s">
        <v>3164</v>
      </c>
      <c r="AH706" s="2"/>
      <c r="AI706" s="1">
        <v>46189</v>
      </c>
      <c r="AJ706" s="2"/>
      <c r="AK706" s="2" t="s">
        <v>58</v>
      </c>
      <c r="AM706" s="2" t="s">
        <v>59</v>
      </c>
      <c r="AP706" s="2" t="s">
        <v>60</v>
      </c>
      <c r="AQ706" s="2" t="s">
        <v>41</v>
      </c>
      <c r="AR706">
        <v>71000</v>
      </c>
      <c r="AS706" s="2" t="str">
        <f>_xlfn.IFNA(IF(VLOOKUP(all_resi[[#This Row],[No. Waybill]],settle_reconcile[No. Waybill],1,0)="","Recon","Recon"),"-")</f>
        <v>Recon</v>
      </c>
      <c r="AT706" s="2">
        <f>all_resi[[#This Row],[Nilai COD]]-all_resi[[#This Row],[COD Fee]]-all_resi[[#This Row],[Total Biaya Setelah Diskon]]</f>
        <v>98425</v>
      </c>
      <c r="AU706" s="2">
        <f>IF(all_resi[[#This Row],[Waktu Terima]]="","",_xlfn.DAYS(all_resi[[#This Row],[Waktu Terima]],all_resi[[#This Row],[Tanggal Pengiriman]]))</f>
        <v>7</v>
      </c>
    </row>
    <row r="707" spans="1:47" x14ac:dyDescent="0.25">
      <c r="A707" s="2" t="s">
        <v>5875</v>
      </c>
      <c r="B707" s="1">
        <v>46182</v>
      </c>
      <c r="C707" s="2" t="s">
        <v>42</v>
      </c>
      <c r="D707" s="2" t="s">
        <v>43</v>
      </c>
      <c r="E707" s="2" t="s">
        <v>44</v>
      </c>
      <c r="F707" s="2" t="s">
        <v>45</v>
      </c>
      <c r="G707" s="2" t="s">
        <v>46</v>
      </c>
      <c r="H707" s="2" t="s">
        <v>47</v>
      </c>
      <c r="I707" s="2" t="s">
        <v>111</v>
      </c>
      <c r="J707" s="2" t="s">
        <v>12896</v>
      </c>
      <c r="K707" s="2" t="s">
        <v>75</v>
      </c>
      <c r="L707" s="2" t="s">
        <v>112</v>
      </c>
      <c r="M707" s="2" t="s">
        <v>113</v>
      </c>
      <c r="N707" s="2" t="s">
        <v>114</v>
      </c>
      <c r="O707">
        <v>1</v>
      </c>
      <c r="P707" s="2" t="s">
        <v>53</v>
      </c>
      <c r="Q707">
        <v>100</v>
      </c>
      <c r="R707">
        <v>0</v>
      </c>
      <c r="S707" s="2" t="s">
        <v>54</v>
      </c>
      <c r="T707" s="2" t="s">
        <v>55</v>
      </c>
      <c r="U707" s="2" t="s">
        <v>110</v>
      </c>
      <c r="V707" s="2"/>
      <c r="W707">
        <v>61000</v>
      </c>
      <c r="X707">
        <v>0</v>
      </c>
      <c r="Y707">
        <v>0</v>
      </c>
      <c r="Z707">
        <v>61000</v>
      </c>
      <c r="AB707" s="2" t="s">
        <v>57</v>
      </c>
      <c r="AC707">
        <v>24400</v>
      </c>
      <c r="AD707">
        <v>36600</v>
      </c>
      <c r="AE707">
        <v>131000</v>
      </c>
      <c r="AF707">
        <v>1965</v>
      </c>
      <c r="AG707" s="2" t="s">
        <v>517</v>
      </c>
      <c r="AH707" s="2" t="s">
        <v>149</v>
      </c>
      <c r="AI707" s="1">
        <v>46199</v>
      </c>
      <c r="AJ707" s="2"/>
      <c r="AK707" s="2" t="s">
        <v>67</v>
      </c>
      <c r="AM707" s="2" t="s">
        <v>59</v>
      </c>
      <c r="AP707" s="2" t="s">
        <v>60</v>
      </c>
      <c r="AQ707" s="2" t="s">
        <v>41</v>
      </c>
      <c r="AR707">
        <v>70000</v>
      </c>
      <c r="AS707" s="2" t="str">
        <f>_xlfn.IFNA(IF(VLOOKUP(all_resi[[#This Row],[No. Waybill]],settle_reconcile[No. Waybill],1,0)="","Recon","Recon"),"-")</f>
        <v>-</v>
      </c>
      <c r="AT707" s="2">
        <f>all_resi[[#This Row],[Nilai COD]]-all_resi[[#This Row],[COD Fee]]-all_resi[[#This Row],[Total Biaya Setelah Diskon]]</f>
        <v>92435</v>
      </c>
      <c r="AU707" s="2">
        <f>IF(all_resi[[#This Row],[Waktu Terima]]="","",_xlfn.DAYS(all_resi[[#This Row],[Waktu Terima]],all_resi[[#This Row],[Tanggal Pengiriman]]))</f>
        <v>17</v>
      </c>
    </row>
    <row r="708" spans="1:47" x14ac:dyDescent="0.25">
      <c r="A708" s="2" t="s">
        <v>7006</v>
      </c>
      <c r="B708" s="1">
        <v>46182</v>
      </c>
      <c r="C708" s="2" t="s">
        <v>42</v>
      </c>
      <c r="D708" s="2" t="s">
        <v>43</v>
      </c>
      <c r="E708" s="2" t="s">
        <v>44</v>
      </c>
      <c r="F708" s="2" t="s">
        <v>45</v>
      </c>
      <c r="G708" s="2" t="s">
        <v>46</v>
      </c>
      <c r="H708" s="2" t="s">
        <v>47</v>
      </c>
      <c r="I708" s="2" t="s">
        <v>3782</v>
      </c>
      <c r="J708" s="2" t="s">
        <v>12917</v>
      </c>
      <c r="K708" s="2" t="s">
        <v>121</v>
      </c>
      <c r="L708" s="2" t="s">
        <v>969</v>
      </c>
      <c r="M708" s="2" t="s">
        <v>3783</v>
      </c>
      <c r="N708" s="2" t="s">
        <v>3784</v>
      </c>
      <c r="O708">
        <v>1</v>
      </c>
      <c r="P708" s="2" t="s">
        <v>53</v>
      </c>
      <c r="Q708">
        <v>100</v>
      </c>
      <c r="R708">
        <v>0</v>
      </c>
      <c r="S708" s="2" t="s">
        <v>54</v>
      </c>
      <c r="T708" s="2" t="s">
        <v>55</v>
      </c>
      <c r="U708" s="2" t="s">
        <v>250</v>
      </c>
      <c r="V708" s="2"/>
      <c r="W708">
        <v>85000</v>
      </c>
      <c r="X708">
        <v>0</v>
      </c>
      <c r="Y708">
        <v>0</v>
      </c>
      <c r="Z708">
        <v>85000</v>
      </c>
      <c r="AB708" s="2" t="s">
        <v>57</v>
      </c>
      <c r="AC708">
        <v>34000</v>
      </c>
      <c r="AD708">
        <v>51000</v>
      </c>
      <c r="AE708">
        <v>169000</v>
      </c>
      <c r="AF708">
        <v>2535</v>
      </c>
      <c r="AG708" s="2" t="s">
        <v>3782</v>
      </c>
      <c r="AH708" s="2"/>
      <c r="AI708" s="1">
        <v>46190</v>
      </c>
      <c r="AJ708" s="2"/>
      <c r="AK708" s="2" t="s">
        <v>58</v>
      </c>
      <c r="AM708" s="2" t="s">
        <v>59</v>
      </c>
      <c r="AP708" s="2" t="s">
        <v>60</v>
      </c>
      <c r="AQ708" s="2" t="s">
        <v>41</v>
      </c>
      <c r="AR708">
        <v>84000</v>
      </c>
      <c r="AS708" s="2" t="str">
        <f>_xlfn.IFNA(IF(VLOOKUP(all_resi[[#This Row],[No. Waybill]],settle_reconcile[No. Waybill],1,0)="","Recon","Recon"),"-")</f>
        <v>Recon</v>
      </c>
      <c r="AT708" s="2">
        <f>all_resi[[#This Row],[Nilai COD]]-all_resi[[#This Row],[COD Fee]]-all_resi[[#This Row],[Total Biaya Setelah Diskon]]</f>
        <v>115465</v>
      </c>
      <c r="AU708" s="2">
        <f>IF(all_resi[[#This Row],[Waktu Terima]]="","",_xlfn.DAYS(all_resi[[#This Row],[Waktu Terima]],all_resi[[#This Row],[Tanggal Pengiriman]]))</f>
        <v>8</v>
      </c>
    </row>
    <row r="709" spans="1:47" x14ac:dyDescent="0.25">
      <c r="A709" s="2" t="s">
        <v>7029</v>
      </c>
      <c r="B709" s="1">
        <v>46182</v>
      </c>
      <c r="C709" s="2" t="s">
        <v>42</v>
      </c>
      <c r="D709" s="2" t="s">
        <v>43</v>
      </c>
      <c r="E709" s="2" t="s">
        <v>44</v>
      </c>
      <c r="F709" s="2" t="s">
        <v>45</v>
      </c>
      <c r="G709" s="2" t="s">
        <v>46</v>
      </c>
      <c r="H709" s="2" t="s">
        <v>80</v>
      </c>
      <c r="I709" s="2" t="s">
        <v>3849</v>
      </c>
      <c r="J709" s="2" t="s">
        <v>12961</v>
      </c>
      <c r="K709" s="2" t="s">
        <v>106</v>
      </c>
      <c r="L709" s="2" t="s">
        <v>987</v>
      </c>
      <c r="M709" s="2" t="s">
        <v>3850</v>
      </c>
      <c r="N709" s="2" t="s">
        <v>3851</v>
      </c>
      <c r="O709">
        <v>1</v>
      </c>
      <c r="P709" s="2" t="s">
        <v>53</v>
      </c>
      <c r="Q709">
        <v>100</v>
      </c>
      <c r="R709">
        <v>0</v>
      </c>
      <c r="S709" s="2" t="s">
        <v>54</v>
      </c>
      <c r="T709" s="2" t="s">
        <v>55</v>
      </c>
      <c r="U709" s="2" t="s">
        <v>164</v>
      </c>
      <c r="V709" s="2"/>
      <c r="W709">
        <v>51000</v>
      </c>
      <c r="X709">
        <v>0</v>
      </c>
      <c r="Y709">
        <v>0</v>
      </c>
      <c r="Z709">
        <v>51000</v>
      </c>
      <c r="AB709" s="2" t="s">
        <v>57</v>
      </c>
      <c r="AC709">
        <v>20400</v>
      </c>
      <c r="AD709">
        <v>30600</v>
      </c>
      <c r="AE709">
        <v>135000</v>
      </c>
      <c r="AF709">
        <v>2025</v>
      </c>
      <c r="AG709" s="2" t="s">
        <v>12207</v>
      </c>
      <c r="AH709" s="2" t="s">
        <v>149</v>
      </c>
      <c r="AI709" s="1">
        <v>46197</v>
      </c>
      <c r="AJ709" s="2" t="s">
        <v>87</v>
      </c>
      <c r="AK709" s="2" t="s">
        <v>67</v>
      </c>
      <c r="AM709" s="2" t="s">
        <v>59</v>
      </c>
      <c r="AP709" s="2" t="s">
        <v>60</v>
      </c>
      <c r="AQ709" s="2" t="s">
        <v>41</v>
      </c>
      <c r="AR709">
        <v>84000</v>
      </c>
      <c r="AS709" s="2" t="str">
        <f>_xlfn.IFNA(IF(VLOOKUP(all_resi[[#This Row],[No. Waybill]],settle_reconcile[No. Waybill],1,0)="","Recon","Recon"),"-")</f>
        <v>-</v>
      </c>
      <c r="AT709" s="2">
        <f>all_resi[[#This Row],[Nilai COD]]-all_resi[[#This Row],[COD Fee]]-all_resi[[#This Row],[Total Biaya Setelah Diskon]]</f>
        <v>102375</v>
      </c>
      <c r="AU709" s="2">
        <f>IF(all_resi[[#This Row],[Waktu Terima]]="","",_xlfn.DAYS(all_resi[[#This Row],[Waktu Terima]],all_resi[[#This Row],[Tanggal Pengiriman]]))</f>
        <v>15</v>
      </c>
    </row>
    <row r="710" spans="1:47" x14ac:dyDescent="0.25">
      <c r="A710" s="2" t="s">
        <v>7028</v>
      </c>
      <c r="B710" s="1">
        <v>46182</v>
      </c>
      <c r="C710" s="2" t="s">
        <v>42</v>
      </c>
      <c r="D710" s="2" t="s">
        <v>43</v>
      </c>
      <c r="E710" s="2" t="s">
        <v>44</v>
      </c>
      <c r="F710" s="2" t="s">
        <v>45</v>
      </c>
      <c r="G710" s="2" t="s">
        <v>46</v>
      </c>
      <c r="H710" s="2" t="s">
        <v>80</v>
      </c>
      <c r="I710" s="2" t="s">
        <v>3847</v>
      </c>
      <c r="J710" s="2" t="s">
        <v>12958</v>
      </c>
      <c r="K710" s="2" t="s">
        <v>183</v>
      </c>
      <c r="L710" s="2" t="s">
        <v>325</v>
      </c>
      <c r="M710" s="2" t="s">
        <v>410</v>
      </c>
      <c r="N710" s="2" t="s">
        <v>3848</v>
      </c>
      <c r="O710">
        <v>1</v>
      </c>
      <c r="P710" s="2" t="s">
        <v>53</v>
      </c>
      <c r="Q710">
        <v>100</v>
      </c>
      <c r="R710">
        <v>0</v>
      </c>
      <c r="S710" s="2" t="s">
        <v>54</v>
      </c>
      <c r="T710" s="2" t="s">
        <v>55</v>
      </c>
      <c r="U710" s="2" t="s">
        <v>1997</v>
      </c>
      <c r="V710" s="2"/>
      <c r="W710">
        <v>68000</v>
      </c>
      <c r="X710">
        <v>0</v>
      </c>
      <c r="Y710">
        <v>0</v>
      </c>
      <c r="Z710">
        <v>68000</v>
      </c>
      <c r="AB710" s="2" t="s">
        <v>57</v>
      </c>
      <c r="AC710">
        <v>27200</v>
      </c>
      <c r="AD710">
        <v>40800</v>
      </c>
      <c r="AE710">
        <v>163000</v>
      </c>
      <c r="AF710">
        <v>2445</v>
      </c>
      <c r="AG710" s="2" t="s">
        <v>3847</v>
      </c>
      <c r="AH710" s="2"/>
      <c r="AI710" s="1">
        <v>46189</v>
      </c>
      <c r="AJ710" s="2" t="s">
        <v>87</v>
      </c>
      <c r="AK710" s="2" t="s">
        <v>58</v>
      </c>
      <c r="AM710" s="2" t="s">
        <v>59</v>
      </c>
      <c r="AP710" s="2" t="s">
        <v>60</v>
      </c>
      <c r="AQ710" s="2" t="s">
        <v>41</v>
      </c>
      <c r="AR710">
        <v>95000</v>
      </c>
      <c r="AS710" s="2" t="str">
        <f>_xlfn.IFNA(IF(VLOOKUP(all_resi[[#This Row],[No. Waybill]],settle_reconcile[No. Waybill],1,0)="","Recon","Recon"),"-")</f>
        <v>Recon</v>
      </c>
      <c r="AT710" s="2">
        <f>all_resi[[#This Row],[Nilai COD]]-all_resi[[#This Row],[COD Fee]]-all_resi[[#This Row],[Total Biaya Setelah Diskon]]</f>
        <v>119755</v>
      </c>
      <c r="AU710" s="2">
        <f>IF(all_resi[[#This Row],[Waktu Terima]]="","",_xlfn.DAYS(all_resi[[#This Row],[Waktu Terima]],all_resi[[#This Row],[Tanggal Pengiriman]]))</f>
        <v>7</v>
      </c>
    </row>
    <row r="711" spans="1:47" x14ac:dyDescent="0.25">
      <c r="A711" s="2" t="s">
        <v>6837</v>
      </c>
      <c r="B711" s="1">
        <v>46182</v>
      </c>
      <c r="C711" s="2" t="s">
        <v>42</v>
      </c>
      <c r="D711" s="2" t="s">
        <v>43</v>
      </c>
      <c r="E711" s="2" t="s">
        <v>44</v>
      </c>
      <c r="F711" s="2" t="s">
        <v>45</v>
      </c>
      <c r="G711" s="2" t="s">
        <v>46</v>
      </c>
      <c r="H711" s="2" t="s">
        <v>80</v>
      </c>
      <c r="I711" s="2" t="s">
        <v>3321</v>
      </c>
      <c r="J711" s="2" t="s">
        <v>12987</v>
      </c>
      <c r="K711" s="2" t="s">
        <v>237</v>
      </c>
      <c r="L711" s="2" t="s">
        <v>238</v>
      </c>
      <c r="M711" s="2" t="s">
        <v>3322</v>
      </c>
      <c r="N711" s="2" t="s">
        <v>3323</v>
      </c>
      <c r="O711">
        <v>1</v>
      </c>
      <c r="P711" s="2" t="s">
        <v>53</v>
      </c>
      <c r="Q711">
        <v>100</v>
      </c>
      <c r="R711">
        <v>3500000</v>
      </c>
      <c r="S711" s="2" t="s">
        <v>54</v>
      </c>
      <c r="T711" s="2" t="s">
        <v>55</v>
      </c>
      <c r="U711" s="2" t="s">
        <v>141</v>
      </c>
      <c r="V711" s="2" t="s">
        <v>691</v>
      </c>
      <c r="W711">
        <v>37000</v>
      </c>
      <c r="X711">
        <v>0</v>
      </c>
      <c r="Y711">
        <v>0</v>
      </c>
      <c r="Z711">
        <v>37000</v>
      </c>
      <c r="AB711" s="2" t="s">
        <v>57</v>
      </c>
      <c r="AC711">
        <v>14800</v>
      </c>
      <c r="AD711">
        <v>22200</v>
      </c>
      <c r="AE711">
        <v>0</v>
      </c>
      <c r="AF711">
        <v>0</v>
      </c>
      <c r="AG711" s="2"/>
      <c r="AH711" s="2"/>
      <c r="AI711" s="1"/>
      <c r="AJ711" s="2" t="s">
        <v>87</v>
      </c>
      <c r="AK711" s="2" t="s">
        <v>67</v>
      </c>
      <c r="AM711" s="2" t="s">
        <v>59</v>
      </c>
      <c r="AP711" s="2" t="s">
        <v>60</v>
      </c>
      <c r="AQ711" s="2" t="s">
        <v>98</v>
      </c>
      <c r="AR711">
        <v>-37000</v>
      </c>
      <c r="AS711" s="2" t="str">
        <f>_xlfn.IFNA(IF(VLOOKUP(all_resi[[#This Row],[No. Waybill]],settle_reconcile[No. Waybill],1,0)="","Recon","Recon"),"-")</f>
        <v>-</v>
      </c>
      <c r="AT711" s="2">
        <f>all_resi[[#This Row],[Nilai COD]]-all_resi[[#This Row],[COD Fee]]-all_resi[[#This Row],[Total Biaya Setelah Diskon]]</f>
        <v>-22200</v>
      </c>
      <c r="AU711" s="2" t="str">
        <f>IF(all_resi[[#This Row],[Waktu Terima]]="","",_xlfn.DAYS(all_resi[[#This Row],[Waktu Terima]],all_resi[[#This Row],[Tanggal Pengiriman]]))</f>
        <v/>
      </c>
    </row>
    <row r="712" spans="1:47" x14ac:dyDescent="0.25">
      <c r="A712" s="2" t="s">
        <v>6788</v>
      </c>
      <c r="B712" s="1">
        <v>46182</v>
      </c>
      <c r="C712" s="2" t="s">
        <v>42</v>
      </c>
      <c r="D712" s="2" t="s">
        <v>43</v>
      </c>
      <c r="E712" s="2" t="s">
        <v>44</v>
      </c>
      <c r="F712" s="2" t="s">
        <v>45</v>
      </c>
      <c r="G712" s="2" t="s">
        <v>46</v>
      </c>
      <c r="H712" s="2" t="s">
        <v>47</v>
      </c>
      <c r="I712" s="2" t="s">
        <v>3179</v>
      </c>
      <c r="J712" s="2" t="s">
        <v>12816</v>
      </c>
      <c r="K712" s="2" t="s">
        <v>177</v>
      </c>
      <c r="L712" s="2" t="s">
        <v>807</v>
      </c>
      <c r="M712" s="2" t="s">
        <v>1671</v>
      </c>
      <c r="N712" s="2" t="s">
        <v>3180</v>
      </c>
      <c r="O712">
        <v>1</v>
      </c>
      <c r="P712" s="2" t="s">
        <v>53</v>
      </c>
      <c r="Q712">
        <v>100</v>
      </c>
      <c r="R712">
        <v>0</v>
      </c>
      <c r="S712" s="2" t="s">
        <v>54</v>
      </c>
      <c r="T712" s="2" t="s">
        <v>55</v>
      </c>
      <c r="U712" s="2" t="s">
        <v>3181</v>
      </c>
      <c r="V712" s="2"/>
      <c r="W712">
        <v>64000</v>
      </c>
      <c r="X712">
        <v>0</v>
      </c>
      <c r="Y712">
        <v>0</v>
      </c>
      <c r="Z712">
        <v>64000</v>
      </c>
      <c r="AB712" s="2" t="s">
        <v>57</v>
      </c>
      <c r="AC712">
        <v>25600</v>
      </c>
      <c r="AD712">
        <v>38400</v>
      </c>
      <c r="AE712">
        <v>147000</v>
      </c>
      <c r="AF712">
        <v>2205</v>
      </c>
      <c r="AG712" s="2" t="s">
        <v>12207</v>
      </c>
      <c r="AH712" s="2" t="s">
        <v>149</v>
      </c>
      <c r="AI712" s="1">
        <v>46197</v>
      </c>
      <c r="AJ712" s="2"/>
      <c r="AK712" s="2" t="s">
        <v>67</v>
      </c>
      <c r="AM712" s="2" t="s">
        <v>59</v>
      </c>
      <c r="AP712" s="2" t="s">
        <v>60</v>
      </c>
      <c r="AQ712" s="2" t="s">
        <v>41</v>
      </c>
      <c r="AR712">
        <v>83000</v>
      </c>
      <c r="AS712" s="2" t="str">
        <f>_xlfn.IFNA(IF(VLOOKUP(all_resi[[#This Row],[No. Waybill]],settle_reconcile[No. Waybill],1,0)="","Recon","Recon"),"-")</f>
        <v>-</v>
      </c>
      <c r="AT712" s="2">
        <f>all_resi[[#This Row],[Nilai COD]]-all_resi[[#This Row],[COD Fee]]-all_resi[[#This Row],[Total Biaya Setelah Diskon]]</f>
        <v>106395</v>
      </c>
      <c r="AU712" s="2">
        <f>IF(all_resi[[#This Row],[Waktu Terima]]="","",_xlfn.DAYS(all_resi[[#This Row],[Waktu Terima]],all_resi[[#This Row],[Tanggal Pengiriman]]))</f>
        <v>15</v>
      </c>
    </row>
    <row r="713" spans="1:47" x14ac:dyDescent="0.25">
      <c r="A713" s="2" t="s">
        <v>7007</v>
      </c>
      <c r="B713" s="1">
        <v>46182</v>
      </c>
      <c r="C713" s="2" t="s">
        <v>42</v>
      </c>
      <c r="D713" s="2" t="s">
        <v>43</v>
      </c>
      <c r="E713" s="2" t="s">
        <v>44</v>
      </c>
      <c r="F713" s="2" t="s">
        <v>45</v>
      </c>
      <c r="G713" s="2" t="s">
        <v>46</v>
      </c>
      <c r="H713" s="2" t="s">
        <v>47</v>
      </c>
      <c r="I713" s="2" t="s">
        <v>3785</v>
      </c>
      <c r="J713" s="2" t="s">
        <v>12918</v>
      </c>
      <c r="K713" s="2" t="s">
        <v>156</v>
      </c>
      <c r="L713" s="2" t="s">
        <v>726</v>
      </c>
      <c r="M713" s="2" t="s">
        <v>727</v>
      </c>
      <c r="N713" s="2" t="s">
        <v>3786</v>
      </c>
      <c r="O713">
        <v>1</v>
      </c>
      <c r="P713" s="2" t="s">
        <v>53</v>
      </c>
      <c r="Q713">
        <v>100</v>
      </c>
      <c r="R713">
        <v>0</v>
      </c>
      <c r="S713" s="2" t="s">
        <v>54</v>
      </c>
      <c r="T713" s="2" t="s">
        <v>55</v>
      </c>
      <c r="U713" s="2" t="s">
        <v>110</v>
      </c>
      <c r="V713" s="2"/>
      <c r="W713">
        <v>84000</v>
      </c>
      <c r="X713">
        <v>0</v>
      </c>
      <c r="Y713">
        <v>0</v>
      </c>
      <c r="Z713">
        <v>84000</v>
      </c>
      <c r="AB713" s="2" t="s">
        <v>57</v>
      </c>
      <c r="AC713">
        <v>33600</v>
      </c>
      <c r="AD713">
        <v>50400</v>
      </c>
      <c r="AE713">
        <v>174000</v>
      </c>
      <c r="AF713">
        <v>2610</v>
      </c>
      <c r="AG713" s="2" t="s">
        <v>3785</v>
      </c>
      <c r="AH713" s="2"/>
      <c r="AI713" s="1">
        <v>46204</v>
      </c>
      <c r="AJ713" s="2"/>
      <c r="AK713" s="2" t="s">
        <v>58</v>
      </c>
      <c r="AM713" s="2" t="s">
        <v>59</v>
      </c>
      <c r="AP713" s="2" t="s">
        <v>60</v>
      </c>
      <c r="AQ713" s="2" t="s">
        <v>41</v>
      </c>
      <c r="AR713">
        <v>90000</v>
      </c>
      <c r="AS713" s="2" t="str">
        <f>_xlfn.IFNA(IF(VLOOKUP(all_resi[[#This Row],[No. Waybill]],settle_reconcile[No. Waybill],1,0)="","Recon","Recon"),"-")</f>
        <v>Recon</v>
      </c>
      <c r="AT713" s="2">
        <f>all_resi[[#This Row],[Nilai COD]]-all_resi[[#This Row],[COD Fee]]-all_resi[[#This Row],[Total Biaya Setelah Diskon]]</f>
        <v>120990</v>
      </c>
      <c r="AU713" s="2">
        <f>IF(all_resi[[#This Row],[Waktu Terima]]="","",_xlfn.DAYS(all_resi[[#This Row],[Waktu Terima]],all_resi[[#This Row],[Tanggal Pengiriman]]))</f>
        <v>22</v>
      </c>
    </row>
    <row r="714" spans="1:47" x14ac:dyDescent="0.25">
      <c r="A714" s="2" t="s">
        <v>6771</v>
      </c>
      <c r="B714" s="1">
        <v>46182</v>
      </c>
      <c r="C714" s="2" t="s">
        <v>42</v>
      </c>
      <c r="D714" s="2" t="s">
        <v>43</v>
      </c>
      <c r="E714" s="2" t="s">
        <v>44</v>
      </c>
      <c r="F714" s="2" t="s">
        <v>45</v>
      </c>
      <c r="G714" s="2" t="s">
        <v>46</v>
      </c>
      <c r="H714" s="2" t="s">
        <v>47</v>
      </c>
      <c r="I714" s="2" t="s">
        <v>3128</v>
      </c>
      <c r="J714" s="2" t="s">
        <v>12769</v>
      </c>
      <c r="K714" s="2" t="s">
        <v>183</v>
      </c>
      <c r="L714" s="2" t="s">
        <v>325</v>
      </c>
      <c r="M714" s="2" t="s">
        <v>3129</v>
      </c>
      <c r="N714" s="2" t="s">
        <v>3130</v>
      </c>
      <c r="O714">
        <v>1</v>
      </c>
      <c r="P714" s="2" t="s">
        <v>53</v>
      </c>
      <c r="Q714">
        <v>100</v>
      </c>
      <c r="R714">
        <v>0</v>
      </c>
      <c r="S714" s="2" t="s">
        <v>54</v>
      </c>
      <c r="T714" s="2" t="s">
        <v>55</v>
      </c>
      <c r="U714" s="2" t="s">
        <v>110</v>
      </c>
      <c r="V714" s="2"/>
      <c r="W714">
        <v>68000</v>
      </c>
      <c r="X714">
        <v>0</v>
      </c>
      <c r="Y714">
        <v>0</v>
      </c>
      <c r="Z714">
        <v>68000</v>
      </c>
      <c r="AB714" s="2" t="s">
        <v>57</v>
      </c>
      <c r="AC714">
        <v>27200</v>
      </c>
      <c r="AD714">
        <v>40800</v>
      </c>
      <c r="AE714">
        <v>700009</v>
      </c>
      <c r="AF714">
        <v>10500.135</v>
      </c>
      <c r="AG714" s="2" t="s">
        <v>353</v>
      </c>
      <c r="AH714" s="2" t="s">
        <v>149</v>
      </c>
      <c r="AI714" s="1">
        <v>46190</v>
      </c>
      <c r="AJ714" s="2"/>
      <c r="AK714" s="2" t="s">
        <v>67</v>
      </c>
      <c r="AM714" s="2" t="s">
        <v>59</v>
      </c>
      <c r="AP714" s="2" t="s">
        <v>60</v>
      </c>
      <c r="AQ714" s="2" t="s">
        <v>41</v>
      </c>
      <c r="AR714">
        <v>632009</v>
      </c>
      <c r="AS714" s="2" t="str">
        <f>_xlfn.IFNA(IF(VLOOKUP(all_resi[[#This Row],[No. Waybill]],settle_reconcile[No. Waybill],1,0)="","Recon","Recon"),"-")</f>
        <v>-</v>
      </c>
      <c r="AT714" s="2">
        <f>all_resi[[#This Row],[Nilai COD]]-all_resi[[#This Row],[COD Fee]]-all_resi[[#This Row],[Total Biaya Setelah Diskon]]</f>
        <v>648708.86499999999</v>
      </c>
      <c r="AU714" s="2">
        <f>IF(all_resi[[#This Row],[Waktu Terima]]="","",_xlfn.DAYS(all_resi[[#This Row],[Waktu Terima]],all_resi[[#This Row],[Tanggal Pengiriman]]))</f>
        <v>8</v>
      </c>
    </row>
    <row r="715" spans="1:47" x14ac:dyDescent="0.25">
      <c r="A715" s="2" t="s">
        <v>7041</v>
      </c>
      <c r="B715" s="1">
        <v>46182</v>
      </c>
      <c r="C715" s="2" t="s">
        <v>42</v>
      </c>
      <c r="D715" s="2" t="s">
        <v>43</v>
      </c>
      <c r="E715" s="2" t="s">
        <v>44</v>
      </c>
      <c r="F715" s="2" t="s">
        <v>45</v>
      </c>
      <c r="G715" s="2" t="s">
        <v>46</v>
      </c>
      <c r="H715" s="2" t="s">
        <v>47</v>
      </c>
      <c r="I715" s="2" t="s">
        <v>3882</v>
      </c>
      <c r="J715" s="2" t="s">
        <v>12957</v>
      </c>
      <c r="K715" s="2" t="s">
        <v>49</v>
      </c>
      <c r="L715" s="2" t="s">
        <v>1690</v>
      </c>
      <c r="M715" s="2" t="s">
        <v>1691</v>
      </c>
      <c r="N715" s="2" t="s">
        <v>3883</v>
      </c>
      <c r="O715">
        <v>1</v>
      </c>
      <c r="P715" s="2" t="s">
        <v>53</v>
      </c>
      <c r="Q715">
        <v>100</v>
      </c>
      <c r="R715">
        <v>0</v>
      </c>
      <c r="S715" s="2" t="s">
        <v>54</v>
      </c>
      <c r="T715" s="2" t="s">
        <v>55</v>
      </c>
      <c r="U715" s="2" t="s">
        <v>230</v>
      </c>
      <c r="V715" s="2"/>
      <c r="W715">
        <v>74000</v>
      </c>
      <c r="X715">
        <v>0</v>
      </c>
      <c r="Y715">
        <v>0</v>
      </c>
      <c r="Z715">
        <v>74000</v>
      </c>
      <c r="AB715" s="2" t="s">
        <v>57</v>
      </c>
      <c r="AC715">
        <v>29600</v>
      </c>
      <c r="AD715">
        <v>44400</v>
      </c>
      <c r="AE715">
        <v>173000</v>
      </c>
      <c r="AF715">
        <v>2595</v>
      </c>
      <c r="AG715" s="2" t="s">
        <v>256</v>
      </c>
      <c r="AH715" s="2"/>
      <c r="AI715" s="1">
        <v>46191</v>
      </c>
      <c r="AJ715" s="2"/>
      <c r="AK715" s="2" t="s">
        <v>58</v>
      </c>
      <c r="AM715" s="2" t="s">
        <v>59</v>
      </c>
      <c r="AP715" s="2" t="s">
        <v>60</v>
      </c>
      <c r="AQ715" s="2" t="s">
        <v>41</v>
      </c>
      <c r="AR715">
        <v>99000</v>
      </c>
      <c r="AS715" s="2" t="str">
        <f>_xlfn.IFNA(IF(VLOOKUP(all_resi[[#This Row],[No. Waybill]],settle_reconcile[No. Waybill],1,0)="","Recon","Recon"),"-")</f>
        <v>Recon</v>
      </c>
      <c r="AT715" s="2">
        <f>all_resi[[#This Row],[Nilai COD]]-all_resi[[#This Row],[COD Fee]]-all_resi[[#This Row],[Total Biaya Setelah Diskon]]</f>
        <v>126005</v>
      </c>
      <c r="AU715" s="2">
        <f>IF(all_resi[[#This Row],[Waktu Terima]]="","",_xlfn.DAYS(all_resi[[#This Row],[Waktu Terima]],all_resi[[#This Row],[Tanggal Pengiriman]]))</f>
        <v>9</v>
      </c>
    </row>
    <row r="716" spans="1:47" x14ac:dyDescent="0.25">
      <c r="A716" s="2" t="s">
        <v>6770</v>
      </c>
      <c r="B716" s="1">
        <v>46182</v>
      </c>
      <c r="C716" s="2" t="s">
        <v>42</v>
      </c>
      <c r="D716" s="2" t="s">
        <v>43</v>
      </c>
      <c r="E716" s="2" t="s">
        <v>44</v>
      </c>
      <c r="F716" s="2" t="s">
        <v>45</v>
      </c>
      <c r="G716" s="2" t="s">
        <v>46</v>
      </c>
      <c r="H716" s="2" t="s">
        <v>80</v>
      </c>
      <c r="I716" s="2" t="s">
        <v>3126</v>
      </c>
      <c r="J716" s="2" t="s">
        <v>12779</v>
      </c>
      <c r="K716" s="2" t="s">
        <v>121</v>
      </c>
      <c r="L716" s="2" t="s">
        <v>122</v>
      </c>
      <c r="M716" s="2" t="s">
        <v>1970</v>
      </c>
      <c r="N716" s="2" t="s">
        <v>3127</v>
      </c>
      <c r="O716">
        <v>1</v>
      </c>
      <c r="P716" s="2" t="s">
        <v>53</v>
      </c>
      <c r="Q716">
        <v>100</v>
      </c>
      <c r="R716">
        <v>0</v>
      </c>
      <c r="S716" s="2" t="s">
        <v>54</v>
      </c>
      <c r="T716" s="2" t="s">
        <v>55</v>
      </c>
      <c r="U716" s="2" t="s">
        <v>86</v>
      </c>
      <c r="V716" s="2"/>
      <c r="W716">
        <v>85000</v>
      </c>
      <c r="X716">
        <v>0</v>
      </c>
      <c r="Y716">
        <v>0</v>
      </c>
      <c r="Z716">
        <v>85000</v>
      </c>
      <c r="AB716" s="2" t="s">
        <v>57</v>
      </c>
      <c r="AC716">
        <v>34000</v>
      </c>
      <c r="AD716">
        <v>51000</v>
      </c>
      <c r="AE716">
        <v>145000</v>
      </c>
      <c r="AF716">
        <v>2175</v>
      </c>
      <c r="AG716" s="2" t="s">
        <v>3126</v>
      </c>
      <c r="AH716" s="2"/>
      <c r="AI716" s="1">
        <v>46188</v>
      </c>
      <c r="AJ716" s="2" t="s">
        <v>87</v>
      </c>
      <c r="AK716" s="2" t="s">
        <v>58</v>
      </c>
      <c r="AM716" s="2" t="s">
        <v>59</v>
      </c>
      <c r="AP716" s="2" t="s">
        <v>60</v>
      </c>
      <c r="AQ716" s="2" t="s">
        <v>41</v>
      </c>
      <c r="AR716">
        <v>60000</v>
      </c>
      <c r="AS716" s="2" t="str">
        <f>_xlfn.IFNA(IF(VLOOKUP(all_resi[[#This Row],[No. Waybill]],settle_reconcile[No. Waybill],1,0)="","Recon","Recon"),"-")</f>
        <v>Recon</v>
      </c>
      <c r="AT716" s="2">
        <f>all_resi[[#This Row],[Nilai COD]]-all_resi[[#This Row],[COD Fee]]-all_resi[[#This Row],[Total Biaya Setelah Diskon]]</f>
        <v>91825</v>
      </c>
      <c r="AU716" s="2">
        <f>IF(all_resi[[#This Row],[Waktu Terima]]="","",_xlfn.DAYS(all_resi[[#This Row],[Waktu Terima]],all_resi[[#This Row],[Tanggal Pengiriman]]))</f>
        <v>6</v>
      </c>
    </row>
    <row r="717" spans="1:47" x14ac:dyDescent="0.25">
      <c r="A717" s="2" t="s">
        <v>6766</v>
      </c>
      <c r="B717" s="1">
        <v>46182</v>
      </c>
      <c r="C717" s="2" t="s">
        <v>42</v>
      </c>
      <c r="D717" s="2" t="s">
        <v>43</v>
      </c>
      <c r="E717" s="2" t="s">
        <v>44</v>
      </c>
      <c r="F717" s="2" t="s">
        <v>45</v>
      </c>
      <c r="G717" s="2" t="s">
        <v>46</v>
      </c>
      <c r="H717" s="2" t="s">
        <v>47</v>
      </c>
      <c r="I717" s="2" t="s">
        <v>3116</v>
      </c>
      <c r="J717" s="2" t="s">
        <v>12782</v>
      </c>
      <c r="K717" s="2" t="s">
        <v>156</v>
      </c>
      <c r="L717" s="2" t="s">
        <v>157</v>
      </c>
      <c r="M717" s="2" t="s">
        <v>3117</v>
      </c>
      <c r="N717" s="2" t="s">
        <v>3118</v>
      </c>
      <c r="O717">
        <v>1</v>
      </c>
      <c r="P717" s="2" t="s">
        <v>53</v>
      </c>
      <c r="Q717">
        <v>100</v>
      </c>
      <c r="R717">
        <v>0</v>
      </c>
      <c r="S717" s="2" t="s">
        <v>54</v>
      </c>
      <c r="T717" s="2" t="s">
        <v>55</v>
      </c>
      <c r="U717" s="2" t="s">
        <v>110</v>
      </c>
      <c r="V717" s="2"/>
      <c r="W717">
        <v>80000</v>
      </c>
      <c r="X717">
        <v>0</v>
      </c>
      <c r="Y717">
        <v>0</v>
      </c>
      <c r="Z717">
        <v>80000</v>
      </c>
      <c r="AB717" s="2" t="s">
        <v>57</v>
      </c>
      <c r="AC717">
        <v>32000</v>
      </c>
      <c r="AD717">
        <v>48000</v>
      </c>
      <c r="AE717">
        <v>150000</v>
      </c>
      <c r="AF717">
        <v>2250</v>
      </c>
      <c r="AG717" s="2" t="s">
        <v>3116</v>
      </c>
      <c r="AH717" s="2"/>
      <c r="AI717" s="1">
        <v>46188</v>
      </c>
      <c r="AJ717" s="2"/>
      <c r="AK717" s="2" t="s">
        <v>58</v>
      </c>
      <c r="AM717" s="2" t="s">
        <v>59</v>
      </c>
      <c r="AP717" s="2" t="s">
        <v>60</v>
      </c>
      <c r="AQ717" s="2" t="s">
        <v>41</v>
      </c>
      <c r="AR717">
        <v>70000</v>
      </c>
      <c r="AS717" s="2" t="str">
        <f>_xlfn.IFNA(IF(VLOOKUP(all_resi[[#This Row],[No. Waybill]],settle_reconcile[No. Waybill],1,0)="","Recon","Recon"),"-")</f>
        <v>Recon</v>
      </c>
      <c r="AT717" s="2">
        <f>all_resi[[#This Row],[Nilai COD]]-all_resi[[#This Row],[COD Fee]]-all_resi[[#This Row],[Total Biaya Setelah Diskon]]</f>
        <v>99750</v>
      </c>
      <c r="AU717" s="2">
        <f>IF(all_resi[[#This Row],[Waktu Terima]]="","",_xlfn.DAYS(all_resi[[#This Row],[Waktu Terima]],all_resi[[#This Row],[Tanggal Pengiriman]]))</f>
        <v>6</v>
      </c>
    </row>
    <row r="718" spans="1:47" x14ac:dyDescent="0.25">
      <c r="A718" s="2" t="s">
        <v>6767</v>
      </c>
      <c r="B718" s="1">
        <v>46182</v>
      </c>
      <c r="C718" s="2" t="s">
        <v>42</v>
      </c>
      <c r="D718" s="2" t="s">
        <v>43</v>
      </c>
      <c r="E718" s="2" t="s">
        <v>44</v>
      </c>
      <c r="F718" s="2" t="s">
        <v>45</v>
      </c>
      <c r="G718" s="2" t="s">
        <v>46</v>
      </c>
      <c r="H718" s="2" t="s">
        <v>47</v>
      </c>
      <c r="I718" s="2" t="s">
        <v>3119</v>
      </c>
      <c r="J718" s="2" t="s">
        <v>12784</v>
      </c>
      <c r="K718" s="2" t="s">
        <v>75</v>
      </c>
      <c r="L718" s="2" t="s">
        <v>355</v>
      </c>
      <c r="M718" s="2" t="s">
        <v>2197</v>
      </c>
      <c r="N718" s="2" t="s">
        <v>3120</v>
      </c>
      <c r="O718">
        <v>1</v>
      </c>
      <c r="P718" s="2" t="s">
        <v>53</v>
      </c>
      <c r="Q718">
        <v>100</v>
      </c>
      <c r="R718">
        <v>0</v>
      </c>
      <c r="S718" s="2" t="s">
        <v>54</v>
      </c>
      <c r="T718" s="2" t="s">
        <v>55</v>
      </c>
      <c r="U718" s="2" t="s">
        <v>225</v>
      </c>
      <c r="V718" s="2"/>
      <c r="W718">
        <v>60000</v>
      </c>
      <c r="X718">
        <v>0</v>
      </c>
      <c r="Y718">
        <v>0</v>
      </c>
      <c r="Z718">
        <v>60000</v>
      </c>
      <c r="AB718" s="2" t="s">
        <v>57</v>
      </c>
      <c r="AC718">
        <v>24000</v>
      </c>
      <c r="AD718">
        <v>36000</v>
      </c>
      <c r="AE718">
        <v>154000</v>
      </c>
      <c r="AF718">
        <v>2310</v>
      </c>
      <c r="AG718" s="2" t="s">
        <v>3119</v>
      </c>
      <c r="AH718" s="2"/>
      <c r="AI718" s="1">
        <v>46186</v>
      </c>
      <c r="AJ718" s="2"/>
      <c r="AK718" s="2" t="s">
        <v>58</v>
      </c>
      <c r="AM718" s="2" t="s">
        <v>59</v>
      </c>
      <c r="AP718" s="2" t="s">
        <v>60</v>
      </c>
      <c r="AQ718" s="2" t="s">
        <v>41</v>
      </c>
      <c r="AR718">
        <v>94000</v>
      </c>
      <c r="AS718" s="2" t="str">
        <f>_xlfn.IFNA(IF(VLOOKUP(all_resi[[#This Row],[No. Waybill]],settle_reconcile[No. Waybill],1,0)="","Recon","Recon"),"-")</f>
        <v>Recon</v>
      </c>
      <c r="AT718" s="2">
        <f>all_resi[[#This Row],[Nilai COD]]-all_resi[[#This Row],[COD Fee]]-all_resi[[#This Row],[Total Biaya Setelah Diskon]]</f>
        <v>115690</v>
      </c>
      <c r="AU718" s="2">
        <f>IF(all_resi[[#This Row],[Waktu Terima]]="","",_xlfn.DAYS(all_resi[[#This Row],[Waktu Terima]],all_resi[[#This Row],[Tanggal Pengiriman]]))</f>
        <v>4</v>
      </c>
    </row>
    <row r="719" spans="1:47" x14ac:dyDescent="0.25">
      <c r="A719" s="2" t="s">
        <v>6774</v>
      </c>
      <c r="B719" s="1">
        <v>46182</v>
      </c>
      <c r="C719" s="2" t="s">
        <v>42</v>
      </c>
      <c r="D719" s="2" t="s">
        <v>43</v>
      </c>
      <c r="E719" s="2" t="s">
        <v>44</v>
      </c>
      <c r="F719" s="2" t="s">
        <v>45</v>
      </c>
      <c r="G719" s="2" t="s">
        <v>46</v>
      </c>
      <c r="H719" s="2" t="s">
        <v>47</v>
      </c>
      <c r="I719" s="2" t="s">
        <v>3136</v>
      </c>
      <c r="J719" s="2" t="s">
        <v>12758</v>
      </c>
      <c r="K719" s="2" t="s">
        <v>75</v>
      </c>
      <c r="L719" s="2" t="s">
        <v>345</v>
      </c>
      <c r="M719" s="2" t="s">
        <v>3137</v>
      </c>
      <c r="N719" s="2" t="s">
        <v>3138</v>
      </c>
      <c r="O719">
        <v>1</v>
      </c>
      <c r="P719" s="2" t="s">
        <v>53</v>
      </c>
      <c r="Q719">
        <v>100</v>
      </c>
      <c r="R719">
        <v>0</v>
      </c>
      <c r="S719" s="2" t="s">
        <v>54</v>
      </c>
      <c r="T719" s="2" t="s">
        <v>55</v>
      </c>
      <c r="U719" s="2" t="s">
        <v>427</v>
      </c>
      <c r="V719" s="2"/>
      <c r="W719">
        <v>53000</v>
      </c>
      <c r="X719">
        <v>0</v>
      </c>
      <c r="Y719">
        <v>0</v>
      </c>
      <c r="Z719">
        <v>53000</v>
      </c>
      <c r="AB719" s="2" t="s">
        <v>57</v>
      </c>
      <c r="AC719">
        <v>21200</v>
      </c>
      <c r="AD719">
        <v>31800</v>
      </c>
      <c r="AE719">
        <v>184000</v>
      </c>
      <c r="AF719">
        <v>2760</v>
      </c>
      <c r="AG719" s="2" t="s">
        <v>3136</v>
      </c>
      <c r="AH719" s="2"/>
      <c r="AI719" s="1">
        <v>46186</v>
      </c>
      <c r="AJ719" s="2"/>
      <c r="AK719" s="2" t="s">
        <v>58</v>
      </c>
      <c r="AM719" s="2" t="s">
        <v>59</v>
      </c>
      <c r="AP719" s="2" t="s">
        <v>60</v>
      </c>
      <c r="AQ719" s="2" t="s">
        <v>41</v>
      </c>
      <c r="AR719">
        <v>131000</v>
      </c>
      <c r="AS719" s="2" t="str">
        <f>_xlfn.IFNA(IF(VLOOKUP(all_resi[[#This Row],[No. Waybill]],settle_reconcile[No. Waybill],1,0)="","Recon","Recon"),"-")</f>
        <v>Recon</v>
      </c>
      <c r="AT719" s="2">
        <f>all_resi[[#This Row],[Nilai COD]]-all_resi[[#This Row],[COD Fee]]-all_resi[[#This Row],[Total Biaya Setelah Diskon]]</f>
        <v>149440</v>
      </c>
      <c r="AU719" s="2">
        <f>IF(all_resi[[#This Row],[Waktu Terima]]="","",_xlfn.DAYS(all_resi[[#This Row],[Waktu Terima]],all_resi[[#This Row],[Tanggal Pengiriman]]))</f>
        <v>4</v>
      </c>
    </row>
    <row r="720" spans="1:47" x14ac:dyDescent="0.25">
      <c r="A720" s="2" t="s">
        <v>6797</v>
      </c>
      <c r="B720" s="1">
        <v>46182</v>
      </c>
      <c r="C720" s="2" t="s">
        <v>42</v>
      </c>
      <c r="D720" s="2" t="s">
        <v>43</v>
      </c>
      <c r="E720" s="2" t="s">
        <v>44</v>
      </c>
      <c r="F720" s="2" t="s">
        <v>45</v>
      </c>
      <c r="G720" s="2" t="s">
        <v>46</v>
      </c>
      <c r="H720" s="2" t="s">
        <v>47</v>
      </c>
      <c r="I720" s="2" t="s">
        <v>3208</v>
      </c>
      <c r="J720" s="2" t="s">
        <v>12817</v>
      </c>
      <c r="K720" s="2" t="s">
        <v>75</v>
      </c>
      <c r="L720" s="2" t="s">
        <v>2063</v>
      </c>
      <c r="M720" s="2" t="s">
        <v>3209</v>
      </c>
      <c r="N720" s="2" t="s">
        <v>3210</v>
      </c>
      <c r="O720">
        <v>1</v>
      </c>
      <c r="P720" s="2" t="s">
        <v>53</v>
      </c>
      <c r="Q720">
        <v>100</v>
      </c>
      <c r="R720">
        <v>0</v>
      </c>
      <c r="S720" s="2" t="s">
        <v>54</v>
      </c>
      <c r="T720" s="2" t="s">
        <v>55</v>
      </c>
      <c r="U720" s="2" t="s">
        <v>427</v>
      </c>
      <c r="V720" s="2"/>
      <c r="W720">
        <v>65000</v>
      </c>
      <c r="X720">
        <v>0</v>
      </c>
      <c r="Y720">
        <v>0</v>
      </c>
      <c r="Z720">
        <v>65000</v>
      </c>
      <c r="AB720" s="2" t="s">
        <v>57</v>
      </c>
      <c r="AC720">
        <v>26000</v>
      </c>
      <c r="AD720">
        <v>39000</v>
      </c>
      <c r="AE720">
        <v>180000</v>
      </c>
      <c r="AF720">
        <v>2700</v>
      </c>
      <c r="AG720" s="2" t="s">
        <v>3208</v>
      </c>
      <c r="AH720" s="2"/>
      <c r="AI720" s="1">
        <v>46186</v>
      </c>
      <c r="AJ720" s="2"/>
      <c r="AK720" s="2" t="s">
        <v>58</v>
      </c>
      <c r="AM720" s="2" t="s">
        <v>59</v>
      </c>
      <c r="AP720" s="2" t="s">
        <v>60</v>
      </c>
      <c r="AQ720" s="2" t="s">
        <v>41</v>
      </c>
      <c r="AR720">
        <v>115000</v>
      </c>
      <c r="AS720" s="2" t="str">
        <f>_xlfn.IFNA(IF(VLOOKUP(all_resi[[#This Row],[No. Waybill]],settle_reconcile[No. Waybill],1,0)="","Recon","Recon"),"-")</f>
        <v>Recon</v>
      </c>
      <c r="AT720" s="2">
        <f>all_resi[[#This Row],[Nilai COD]]-all_resi[[#This Row],[COD Fee]]-all_resi[[#This Row],[Total Biaya Setelah Diskon]]</f>
        <v>138300</v>
      </c>
      <c r="AU720" s="2">
        <f>IF(all_resi[[#This Row],[Waktu Terima]]="","",_xlfn.DAYS(all_resi[[#This Row],[Waktu Terima]],all_resi[[#This Row],[Tanggal Pengiriman]]))</f>
        <v>4</v>
      </c>
    </row>
    <row r="721" spans="1:47" x14ac:dyDescent="0.25">
      <c r="A721" s="2" t="s">
        <v>7036</v>
      </c>
      <c r="B721" s="1">
        <v>46182</v>
      </c>
      <c r="C721" s="2" t="s">
        <v>42</v>
      </c>
      <c r="D721" s="2" t="s">
        <v>43</v>
      </c>
      <c r="E721" s="2" t="s">
        <v>44</v>
      </c>
      <c r="F721" s="2" t="s">
        <v>45</v>
      </c>
      <c r="G721" s="2" t="s">
        <v>46</v>
      </c>
      <c r="H721" s="2" t="s">
        <v>47</v>
      </c>
      <c r="I721" s="2" t="s">
        <v>3869</v>
      </c>
      <c r="J721" s="2" t="s">
        <v>12973</v>
      </c>
      <c r="K721" s="2" t="s">
        <v>177</v>
      </c>
      <c r="L721" s="2" t="s">
        <v>807</v>
      </c>
      <c r="M721" s="2" t="s">
        <v>1836</v>
      </c>
      <c r="N721" s="2" t="s">
        <v>3870</v>
      </c>
      <c r="O721">
        <v>1</v>
      </c>
      <c r="P721" s="2" t="s">
        <v>53</v>
      </c>
      <c r="Q721">
        <v>100</v>
      </c>
      <c r="R721">
        <v>0</v>
      </c>
      <c r="S721" s="2" t="s">
        <v>54</v>
      </c>
      <c r="T721" s="2" t="s">
        <v>55</v>
      </c>
      <c r="U721" s="2" t="s">
        <v>110</v>
      </c>
      <c r="V721" s="2"/>
      <c r="W721">
        <v>64000</v>
      </c>
      <c r="X721">
        <v>0</v>
      </c>
      <c r="Y721">
        <v>0</v>
      </c>
      <c r="Z721">
        <v>64000</v>
      </c>
      <c r="AB721" s="2" t="s">
        <v>57</v>
      </c>
      <c r="AC721">
        <v>25600</v>
      </c>
      <c r="AD721">
        <v>38400</v>
      </c>
      <c r="AE721">
        <v>147000</v>
      </c>
      <c r="AF721">
        <v>2205</v>
      </c>
      <c r="AG721" s="2" t="s">
        <v>11423</v>
      </c>
      <c r="AH721" s="2" t="s">
        <v>149</v>
      </c>
      <c r="AI721" s="1">
        <v>46194</v>
      </c>
      <c r="AJ721" s="2"/>
      <c r="AK721" s="2" t="s">
        <v>67</v>
      </c>
      <c r="AM721" s="2" t="s">
        <v>59</v>
      </c>
      <c r="AP721" s="2" t="s">
        <v>60</v>
      </c>
      <c r="AQ721" s="2" t="s">
        <v>41</v>
      </c>
      <c r="AR721">
        <v>83000</v>
      </c>
      <c r="AS721" s="2" t="str">
        <f>_xlfn.IFNA(IF(VLOOKUP(all_resi[[#This Row],[No. Waybill]],settle_reconcile[No. Waybill],1,0)="","Recon","Recon"),"-")</f>
        <v>-</v>
      </c>
      <c r="AT721" s="2">
        <f>all_resi[[#This Row],[Nilai COD]]-all_resi[[#This Row],[COD Fee]]-all_resi[[#This Row],[Total Biaya Setelah Diskon]]</f>
        <v>106395</v>
      </c>
      <c r="AU721" s="2">
        <f>IF(all_resi[[#This Row],[Waktu Terima]]="","",_xlfn.DAYS(all_resi[[#This Row],[Waktu Terima]],all_resi[[#This Row],[Tanggal Pengiriman]]))</f>
        <v>12</v>
      </c>
    </row>
    <row r="722" spans="1:47" x14ac:dyDescent="0.25">
      <c r="A722" s="2" t="s">
        <v>6997</v>
      </c>
      <c r="B722" s="1">
        <v>46182</v>
      </c>
      <c r="C722" s="2" t="s">
        <v>42</v>
      </c>
      <c r="D722" s="2" t="s">
        <v>43</v>
      </c>
      <c r="E722" s="2" t="s">
        <v>44</v>
      </c>
      <c r="F722" s="2" t="s">
        <v>45</v>
      </c>
      <c r="G722" s="2" t="s">
        <v>46</v>
      </c>
      <c r="H722" s="2" t="s">
        <v>47</v>
      </c>
      <c r="I722" s="2" t="s">
        <v>3755</v>
      </c>
      <c r="J722" s="2" t="s">
        <v>12893</v>
      </c>
      <c r="K722" s="2" t="s">
        <v>203</v>
      </c>
      <c r="L722" s="2" t="s">
        <v>204</v>
      </c>
      <c r="M722" s="2" t="s">
        <v>3756</v>
      </c>
      <c r="N722" s="2" t="s">
        <v>3757</v>
      </c>
      <c r="O722">
        <v>1</v>
      </c>
      <c r="P722" s="2" t="s">
        <v>53</v>
      </c>
      <c r="Q722">
        <v>100</v>
      </c>
      <c r="R722">
        <v>0</v>
      </c>
      <c r="S722" s="2" t="s">
        <v>54</v>
      </c>
      <c r="T722" s="2" t="s">
        <v>55</v>
      </c>
      <c r="U722" s="2" t="s">
        <v>110</v>
      </c>
      <c r="V722" s="2"/>
      <c r="W722">
        <v>14000</v>
      </c>
      <c r="X722">
        <v>0</v>
      </c>
      <c r="Y722">
        <v>0</v>
      </c>
      <c r="Z722">
        <v>14000</v>
      </c>
      <c r="AB722" s="2" t="s">
        <v>57</v>
      </c>
      <c r="AC722">
        <v>8000</v>
      </c>
      <c r="AD722">
        <v>6000</v>
      </c>
      <c r="AE722">
        <v>82500</v>
      </c>
      <c r="AF722">
        <v>1237.5</v>
      </c>
      <c r="AG722" s="2" t="s">
        <v>3755</v>
      </c>
      <c r="AH722" s="2"/>
      <c r="AI722" s="1">
        <v>46183</v>
      </c>
      <c r="AJ722" s="2"/>
      <c r="AK722" s="2" t="s">
        <v>58</v>
      </c>
      <c r="AM722" s="2" t="s">
        <v>59</v>
      </c>
      <c r="AP722" s="2" t="s">
        <v>60</v>
      </c>
      <c r="AQ722" s="2" t="s">
        <v>41</v>
      </c>
      <c r="AR722">
        <v>68500</v>
      </c>
      <c r="AS722" s="2" t="str">
        <f>_xlfn.IFNA(IF(VLOOKUP(all_resi[[#This Row],[No. Waybill]],settle_reconcile[No. Waybill],1,0)="","Recon","Recon"),"-")</f>
        <v>Recon</v>
      </c>
      <c r="AT722" s="2">
        <f>all_resi[[#This Row],[Nilai COD]]-all_resi[[#This Row],[COD Fee]]-all_resi[[#This Row],[Total Biaya Setelah Diskon]]</f>
        <v>75262.5</v>
      </c>
      <c r="AU722" s="2">
        <f>IF(all_resi[[#This Row],[Waktu Terima]]="","",_xlfn.DAYS(all_resi[[#This Row],[Waktu Terima]],all_resi[[#This Row],[Tanggal Pengiriman]]))</f>
        <v>1</v>
      </c>
    </row>
    <row r="723" spans="1:47" x14ac:dyDescent="0.25">
      <c r="A723" s="2" t="s">
        <v>6776</v>
      </c>
      <c r="B723" s="1">
        <v>46182</v>
      </c>
      <c r="C723" s="2" t="s">
        <v>42</v>
      </c>
      <c r="D723" s="2" t="s">
        <v>43</v>
      </c>
      <c r="E723" s="2" t="s">
        <v>44</v>
      </c>
      <c r="F723" s="2" t="s">
        <v>45</v>
      </c>
      <c r="G723" s="2" t="s">
        <v>46</v>
      </c>
      <c r="H723" s="2" t="s">
        <v>47</v>
      </c>
      <c r="I723" s="2" t="s">
        <v>3143</v>
      </c>
      <c r="J723" s="2" t="s">
        <v>12757</v>
      </c>
      <c r="K723" s="2" t="s">
        <v>156</v>
      </c>
      <c r="L723" s="2" t="s">
        <v>536</v>
      </c>
      <c r="M723" s="2" t="s">
        <v>3144</v>
      </c>
      <c r="N723" s="2" t="s">
        <v>3145</v>
      </c>
      <c r="O723">
        <v>1</v>
      </c>
      <c r="P723" s="2" t="s">
        <v>53</v>
      </c>
      <c r="Q723">
        <v>100</v>
      </c>
      <c r="R723">
        <v>0</v>
      </c>
      <c r="S723" s="2" t="s">
        <v>54</v>
      </c>
      <c r="T723" s="2" t="s">
        <v>55</v>
      </c>
      <c r="U723" s="2" t="s">
        <v>386</v>
      </c>
      <c r="V723" s="2"/>
      <c r="W723">
        <v>100000</v>
      </c>
      <c r="X723">
        <v>0</v>
      </c>
      <c r="Y723">
        <v>0</v>
      </c>
      <c r="Z723">
        <v>100000</v>
      </c>
      <c r="AB723" s="2" t="s">
        <v>57</v>
      </c>
      <c r="AC723">
        <v>40000</v>
      </c>
      <c r="AD723">
        <v>60000</v>
      </c>
      <c r="AE723">
        <v>232000</v>
      </c>
      <c r="AF723">
        <v>3480</v>
      </c>
      <c r="AG723" s="2" t="s">
        <v>517</v>
      </c>
      <c r="AH723" s="2" t="s">
        <v>149</v>
      </c>
      <c r="AI723" s="1">
        <v>46199</v>
      </c>
      <c r="AJ723" s="2"/>
      <c r="AK723" s="2" t="s">
        <v>67</v>
      </c>
      <c r="AM723" s="2" t="s">
        <v>59</v>
      </c>
      <c r="AP723" s="2" t="s">
        <v>60</v>
      </c>
      <c r="AQ723" s="2" t="s">
        <v>41</v>
      </c>
      <c r="AR723">
        <v>132000</v>
      </c>
      <c r="AS723" s="2" t="str">
        <f>_xlfn.IFNA(IF(VLOOKUP(all_resi[[#This Row],[No. Waybill]],settle_reconcile[No. Waybill],1,0)="","Recon","Recon"),"-")</f>
        <v>-</v>
      </c>
      <c r="AT723" s="2">
        <f>all_resi[[#This Row],[Nilai COD]]-all_resi[[#This Row],[COD Fee]]-all_resi[[#This Row],[Total Biaya Setelah Diskon]]</f>
        <v>168520</v>
      </c>
      <c r="AU723" s="2">
        <f>IF(all_resi[[#This Row],[Waktu Terima]]="","",_xlfn.DAYS(all_resi[[#This Row],[Waktu Terima]],all_resi[[#This Row],[Tanggal Pengiriman]]))</f>
        <v>17</v>
      </c>
    </row>
    <row r="724" spans="1:47" x14ac:dyDescent="0.25">
      <c r="A724" s="2" t="s">
        <v>6777</v>
      </c>
      <c r="B724" s="1">
        <v>46182</v>
      </c>
      <c r="C724" s="2" t="s">
        <v>42</v>
      </c>
      <c r="D724" s="2" t="s">
        <v>43</v>
      </c>
      <c r="E724" s="2" t="s">
        <v>44</v>
      </c>
      <c r="F724" s="2" t="s">
        <v>45</v>
      </c>
      <c r="G724" s="2" t="s">
        <v>46</v>
      </c>
      <c r="H724" s="2" t="s">
        <v>47</v>
      </c>
      <c r="I724" s="2" t="s">
        <v>3146</v>
      </c>
      <c r="J724" s="2" t="s">
        <v>12766</v>
      </c>
      <c r="K724" s="2" t="s">
        <v>957</v>
      </c>
      <c r="L724" s="2" t="s">
        <v>3147</v>
      </c>
      <c r="M724" s="2" t="s">
        <v>3148</v>
      </c>
      <c r="N724" s="2" t="s">
        <v>3149</v>
      </c>
      <c r="O724">
        <v>1</v>
      </c>
      <c r="P724" s="2" t="s">
        <v>53</v>
      </c>
      <c r="Q724">
        <v>100</v>
      </c>
      <c r="R724">
        <v>0</v>
      </c>
      <c r="S724" s="2" t="s">
        <v>54</v>
      </c>
      <c r="T724" s="2" t="s">
        <v>55</v>
      </c>
      <c r="U724" s="2" t="s">
        <v>56</v>
      </c>
      <c r="V724" s="2"/>
      <c r="W724">
        <v>44000</v>
      </c>
      <c r="X724">
        <v>0</v>
      </c>
      <c r="Y724">
        <v>0</v>
      </c>
      <c r="Z724">
        <v>44000</v>
      </c>
      <c r="AB724" s="2" t="s">
        <v>57</v>
      </c>
      <c r="AC724">
        <v>17600</v>
      </c>
      <c r="AD724">
        <v>26400</v>
      </c>
      <c r="AE724">
        <v>156720</v>
      </c>
      <c r="AF724">
        <v>2350.7999999999997</v>
      </c>
      <c r="AG724" s="2" t="s">
        <v>3146</v>
      </c>
      <c r="AH724" s="2"/>
      <c r="AI724" s="1">
        <v>46184</v>
      </c>
      <c r="AJ724" s="2"/>
      <c r="AK724" s="2" t="s">
        <v>58</v>
      </c>
      <c r="AM724" s="2" t="s">
        <v>59</v>
      </c>
      <c r="AP724" s="2" t="s">
        <v>60</v>
      </c>
      <c r="AQ724" s="2" t="s">
        <v>41</v>
      </c>
      <c r="AR724">
        <v>112720</v>
      </c>
      <c r="AS724" s="2" t="str">
        <f>_xlfn.IFNA(IF(VLOOKUP(all_resi[[#This Row],[No. Waybill]],settle_reconcile[No. Waybill],1,0)="","Recon","Recon"),"-")</f>
        <v>Recon</v>
      </c>
      <c r="AT724" s="2">
        <f>all_resi[[#This Row],[Nilai COD]]-all_resi[[#This Row],[COD Fee]]-all_resi[[#This Row],[Total Biaya Setelah Diskon]]</f>
        <v>127969.20000000001</v>
      </c>
      <c r="AU724" s="2">
        <f>IF(all_resi[[#This Row],[Waktu Terima]]="","",_xlfn.DAYS(all_resi[[#This Row],[Waktu Terima]],all_resi[[#This Row],[Tanggal Pengiriman]]))</f>
        <v>2</v>
      </c>
    </row>
    <row r="725" spans="1:47" x14ac:dyDescent="0.25">
      <c r="A725" s="2" t="s">
        <v>6883</v>
      </c>
      <c r="B725" s="1">
        <v>46182</v>
      </c>
      <c r="C725" s="2" t="s">
        <v>42</v>
      </c>
      <c r="D725" s="2" t="s">
        <v>43</v>
      </c>
      <c r="E725" s="2" t="s">
        <v>44</v>
      </c>
      <c r="F725" s="2" t="s">
        <v>45</v>
      </c>
      <c r="G725" s="2" t="s">
        <v>46</v>
      </c>
      <c r="H725" s="2" t="s">
        <v>80</v>
      </c>
      <c r="I725" s="2" t="s">
        <v>3446</v>
      </c>
      <c r="J725" s="2" t="s">
        <v>12911</v>
      </c>
      <c r="K725" s="2" t="s">
        <v>183</v>
      </c>
      <c r="L725" s="2" t="s">
        <v>446</v>
      </c>
      <c r="M725" s="2" t="s">
        <v>3447</v>
      </c>
      <c r="N725" s="2" t="s">
        <v>3448</v>
      </c>
      <c r="O725">
        <v>1</v>
      </c>
      <c r="P725" s="2" t="s">
        <v>53</v>
      </c>
      <c r="Q725">
        <v>100</v>
      </c>
      <c r="R725">
        <v>0</v>
      </c>
      <c r="S725" s="2" t="s">
        <v>54</v>
      </c>
      <c r="T725" s="2" t="s">
        <v>55</v>
      </c>
      <c r="U725" s="2" t="s">
        <v>1368</v>
      </c>
      <c r="V725" s="2"/>
      <c r="W725">
        <v>100000</v>
      </c>
      <c r="X725">
        <v>0</v>
      </c>
      <c r="Y725">
        <v>0</v>
      </c>
      <c r="Z725">
        <v>100000</v>
      </c>
      <c r="AB725" s="2" t="s">
        <v>57</v>
      </c>
      <c r="AC725">
        <v>40000</v>
      </c>
      <c r="AD725">
        <v>60000</v>
      </c>
      <c r="AE725">
        <v>184000</v>
      </c>
      <c r="AF725">
        <v>2760</v>
      </c>
      <c r="AG725" s="2" t="s">
        <v>3446</v>
      </c>
      <c r="AH725" s="2"/>
      <c r="AI725" s="1">
        <v>46187</v>
      </c>
      <c r="AJ725" s="2" t="s">
        <v>87</v>
      </c>
      <c r="AK725" s="2" t="s">
        <v>58</v>
      </c>
      <c r="AM725" s="2" t="s">
        <v>59</v>
      </c>
      <c r="AP725" s="2" t="s">
        <v>60</v>
      </c>
      <c r="AQ725" s="2" t="s">
        <v>41</v>
      </c>
      <c r="AR725">
        <v>84000</v>
      </c>
      <c r="AS725" s="2" t="str">
        <f>_xlfn.IFNA(IF(VLOOKUP(all_resi[[#This Row],[No. Waybill]],settle_reconcile[No. Waybill],1,0)="","Recon","Recon"),"-")</f>
        <v>Recon</v>
      </c>
      <c r="AT725" s="2">
        <f>all_resi[[#This Row],[Nilai COD]]-all_resi[[#This Row],[COD Fee]]-all_resi[[#This Row],[Total Biaya Setelah Diskon]]</f>
        <v>121240</v>
      </c>
      <c r="AU725" s="2">
        <f>IF(all_resi[[#This Row],[Waktu Terima]]="","",_xlfn.DAYS(all_resi[[#This Row],[Waktu Terima]],all_resi[[#This Row],[Tanggal Pengiriman]]))</f>
        <v>5</v>
      </c>
    </row>
    <row r="726" spans="1:47" x14ac:dyDescent="0.25">
      <c r="A726" s="2" t="s">
        <v>6703</v>
      </c>
      <c r="B726" s="1">
        <v>46182</v>
      </c>
      <c r="C726" s="2" t="s">
        <v>42</v>
      </c>
      <c r="D726" s="2" t="s">
        <v>43</v>
      </c>
      <c r="E726" s="2" t="s">
        <v>44</v>
      </c>
      <c r="F726" s="2" t="s">
        <v>45</v>
      </c>
      <c r="G726" s="2" t="s">
        <v>46</v>
      </c>
      <c r="H726" s="2" t="s">
        <v>47</v>
      </c>
      <c r="I726" s="2" t="s">
        <v>2929</v>
      </c>
      <c r="J726" s="2" t="s">
        <v>12875</v>
      </c>
      <c r="K726" s="2" t="s">
        <v>156</v>
      </c>
      <c r="L726" s="2" t="s">
        <v>487</v>
      </c>
      <c r="M726" s="2" t="s">
        <v>2930</v>
      </c>
      <c r="N726" s="2" t="s">
        <v>2931</v>
      </c>
      <c r="O726">
        <v>1</v>
      </c>
      <c r="P726" s="2" t="s">
        <v>53</v>
      </c>
      <c r="Q726">
        <v>100</v>
      </c>
      <c r="R726">
        <v>0</v>
      </c>
      <c r="S726" s="2" t="s">
        <v>54</v>
      </c>
      <c r="T726" s="2" t="s">
        <v>55</v>
      </c>
      <c r="U726" s="2" t="s">
        <v>147</v>
      </c>
      <c r="V726" s="2"/>
      <c r="W726">
        <v>81000</v>
      </c>
      <c r="X726">
        <v>0</v>
      </c>
      <c r="Y726">
        <v>0</v>
      </c>
      <c r="Z726">
        <v>81000</v>
      </c>
      <c r="AB726" s="2" t="s">
        <v>57</v>
      </c>
      <c r="AC726">
        <v>32400</v>
      </c>
      <c r="AD726">
        <v>48600</v>
      </c>
      <c r="AE726">
        <v>168000</v>
      </c>
      <c r="AF726">
        <v>2520</v>
      </c>
      <c r="AG726" s="2" t="s">
        <v>256</v>
      </c>
      <c r="AH726" s="2"/>
      <c r="AI726" s="1">
        <v>46205</v>
      </c>
      <c r="AJ726" s="2"/>
      <c r="AK726" s="2" t="s">
        <v>67</v>
      </c>
      <c r="AM726" s="2" t="s">
        <v>59</v>
      </c>
      <c r="AP726" s="2" t="s">
        <v>60</v>
      </c>
      <c r="AQ726" s="2" t="s">
        <v>41</v>
      </c>
      <c r="AR726">
        <v>87000</v>
      </c>
      <c r="AS726" s="2" t="str">
        <f>_xlfn.IFNA(IF(VLOOKUP(all_resi[[#This Row],[No. Waybill]],settle_reconcile[No. Waybill],1,0)="","Recon","Recon"),"-")</f>
        <v>-</v>
      </c>
      <c r="AT726" s="2">
        <f>all_resi[[#This Row],[Nilai COD]]-all_resi[[#This Row],[COD Fee]]-all_resi[[#This Row],[Total Biaya Setelah Diskon]]</f>
        <v>116880</v>
      </c>
      <c r="AU726" s="2">
        <f>IF(all_resi[[#This Row],[Waktu Terima]]="","",_xlfn.DAYS(all_resi[[#This Row],[Waktu Terima]],all_resi[[#This Row],[Tanggal Pengiriman]]))</f>
        <v>23</v>
      </c>
    </row>
    <row r="727" spans="1:47" x14ac:dyDescent="0.25">
      <c r="A727" s="2" t="s">
        <v>6885</v>
      </c>
      <c r="B727" s="1">
        <v>46182</v>
      </c>
      <c r="C727" s="2" t="s">
        <v>42</v>
      </c>
      <c r="D727" s="2" t="s">
        <v>43</v>
      </c>
      <c r="E727" s="2" t="s">
        <v>44</v>
      </c>
      <c r="F727" s="2" t="s">
        <v>45</v>
      </c>
      <c r="G727" s="2" t="s">
        <v>46</v>
      </c>
      <c r="H727" s="2" t="s">
        <v>47</v>
      </c>
      <c r="I727" s="2" t="s">
        <v>3451</v>
      </c>
      <c r="J727" s="2" t="s">
        <v>12908</v>
      </c>
      <c r="K727" s="2" t="s">
        <v>377</v>
      </c>
      <c r="L727" s="2" t="s">
        <v>3452</v>
      </c>
      <c r="M727" s="2" t="s">
        <v>3453</v>
      </c>
      <c r="N727" s="2" t="s">
        <v>3454</v>
      </c>
      <c r="O727">
        <v>1</v>
      </c>
      <c r="P727" s="2" t="s">
        <v>53</v>
      </c>
      <c r="Q727">
        <v>100</v>
      </c>
      <c r="R727">
        <v>0</v>
      </c>
      <c r="S727" s="2" t="s">
        <v>54</v>
      </c>
      <c r="T727" s="2" t="s">
        <v>55</v>
      </c>
      <c r="U727" s="2" t="s">
        <v>427</v>
      </c>
      <c r="V727" s="2"/>
      <c r="W727">
        <v>63000</v>
      </c>
      <c r="X727">
        <v>0</v>
      </c>
      <c r="Y727">
        <v>0</v>
      </c>
      <c r="Z727">
        <v>63000</v>
      </c>
      <c r="AB727" s="2" t="s">
        <v>57</v>
      </c>
      <c r="AC727">
        <v>25200</v>
      </c>
      <c r="AD727">
        <v>37800</v>
      </c>
      <c r="AE727">
        <v>197000</v>
      </c>
      <c r="AF727">
        <v>2955</v>
      </c>
      <c r="AG727" s="2" t="s">
        <v>3451</v>
      </c>
      <c r="AH727" s="2"/>
      <c r="AI727" s="1">
        <v>46190</v>
      </c>
      <c r="AJ727" s="2"/>
      <c r="AK727" s="2" t="s">
        <v>58</v>
      </c>
      <c r="AM727" s="2" t="s">
        <v>59</v>
      </c>
      <c r="AP727" s="2" t="s">
        <v>60</v>
      </c>
      <c r="AQ727" s="2" t="s">
        <v>41</v>
      </c>
      <c r="AR727">
        <v>134000</v>
      </c>
      <c r="AS727" s="2" t="str">
        <f>_xlfn.IFNA(IF(VLOOKUP(all_resi[[#This Row],[No. Waybill]],settle_reconcile[No. Waybill],1,0)="","Recon","Recon"),"-")</f>
        <v>Recon</v>
      </c>
      <c r="AT727" s="2">
        <f>all_resi[[#This Row],[Nilai COD]]-all_resi[[#This Row],[COD Fee]]-all_resi[[#This Row],[Total Biaya Setelah Diskon]]</f>
        <v>156245</v>
      </c>
      <c r="AU727" s="2">
        <f>IF(all_resi[[#This Row],[Waktu Terima]]="","",_xlfn.DAYS(all_resi[[#This Row],[Waktu Terima]],all_resi[[#This Row],[Tanggal Pengiriman]]))</f>
        <v>8</v>
      </c>
    </row>
    <row r="728" spans="1:47" x14ac:dyDescent="0.25">
      <c r="A728" s="2" t="s">
        <v>6694</v>
      </c>
      <c r="B728" s="1">
        <v>46182</v>
      </c>
      <c r="C728" s="2" t="s">
        <v>42</v>
      </c>
      <c r="D728" s="2" t="s">
        <v>43</v>
      </c>
      <c r="E728" s="2" t="s">
        <v>44</v>
      </c>
      <c r="F728" s="2" t="s">
        <v>45</v>
      </c>
      <c r="G728" s="2" t="s">
        <v>46</v>
      </c>
      <c r="H728" s="2" t="s">
        <v>47</v>
      </c>
      <c r="I728" s="2" t="s">
        <v>2901</v>
      </c>
      <c r="J728" s="2" t="s">
        <v>12828</v>
      </c>
      <c r="K728" s="2" t="s">
        <v>156</v>
      </c>
      <c r="L728" s="2" t="s">
        <v>433</v>
      </c>
      <c r="M728" s="2" t="s">
        <v>2902</v>
      </c>
      <c r="N728" s="2" t="s">
        <v>2903</v>
      </c>
      <c r="O728">
        <v>1</v>
      </c>
      <c r="P728" s="2" t="s">
        <v>53</v>
      </c>
      <c r="Q728">
        <v>100</v>
      </c>
      <c r="R728">
        <v>0</v>
      </c>
      <c r="S728" s="2" t="s">
        <v>54</v>
      </c>
      <c r="T728" s="2" t="s">
        <v>55</v>
      </c>
      <c r="U728" s="2" t="s">
        <v>147</v>
      </c>
      <c r="V728" s="2"/>
      <c r="W728">
        <v>85000</v>
      </c>
      <c r="X728">
        <v>0</v>
      </c>
      <c r="Y728">
        <v>0</v>
      </c>
      <c r="Z728">
        <v>85000</v>
      </c>
      <c r="AB728" s="2" t="s">
        <v>57</v>
      </c>
      <c r="AC728">
        <v>34000</v>
      </c>
      <c r="AD728">
        <v>51000</v>
      </c>
      <c r="AE728">
        <v>275000</v>
      </c>
      <c r="AF728">
        <v>4125</v>
      </c>
      <c r="AG728" s="2" t="s">
        <v>256</v>
      </c>
      <c r="AH728" s="2"/>
      <c r="AI728" s="1">
        <v>46205</v>
      </c>
      <c r="AJ728" s="2"/>
      <c r="AK728" s="2" t="s">
        <v>67</v>
      </c>
      <c r="AM728" s="2" t="s">
        <v>59</v>
      </c>
      <c r="AP728" s="2" t="s">
        <v>60</v>
      </c>
      <c r="AQ728" s="2" t="s">
        <v>41</v>
      </c>
      <c r="AR728">
        <v>190000</v>
      </c>
      <c r="AS728" s="2" t="str">
        <f>_xlfn.IFNA(IF(VLOOKUP(all_resi[[#This Row],[No. Waybill]],settle_reconcile[No. Waybill],1,0)="","Recon","Recon"),"-")</f>
        <v>-</v>
      </c>
      <c r="AT728" s="2">
        <f>all_resi[[#This Row],[Nilai COD]]-all_resi[[#This Row],[COD Fee]]-all_resi[[#This Row],[Total Biaya Setelah Diskon]]</f>
        <v>219875</v>
      </c>
      <c r="AU728" s="2">
        <f>IF(all_resi[[#This Row],[Waktu Terima]]="","",_xlfn.DAYS(all_resi[[#This Row],[Waktu Terima]],all_resi[[#This Row],[Tanggal Pengiriman]]))</f>
        <v>23</v>
      </c>
    </row>
    <row r="729" spans="1:47" x14ac:dyDescent="0.25">
      <c r="A729" s="2" t="s">
        <v>6887</v>
      </c>
      <c r="B729" s="1">
        <v>46182</v>
      </c>
      <c r="C729" s="2" t="s">
        <v>42</v>
      </c>
      <c r="D729" s="2" t="s">
        <v>43</v>
      </c>
      <c r="E729" s="2" t="s">
        <v>44</v>
      </c>
      <c r="F729" s="2" t="s">
        <v>45</v>
      </c>
      <c r="G729" s="2" t="s">
        <v>46</v>
      </c>
      <c r="H729" s="2" t="s">
        <v>80</v>
      </c>
      <c r="I729" s="2" t="s">
        <v>3457</v>
      </c>
      <c r="J729" s="2" t="s">
        <v>12905</v>
      </c>
      <c r="K729" s="2" t="s">
        <v>183</v>
      </c>
      <c r="L729" s="2" t="s">
        <v>838</v>
      </c>
      <c r="M729" s="2" t="s">
        <v>3458</v>
      </c>
      <c r="N729" s="2" t="s">
        <v>3459</v>
      </c>
      <c r="O729">
        <v>1</v>
      </c>
      <c r="P729" s="2" t="s">
        <v>53</v>
      </c>
      <c r="Q729">
        <v>100</v>
      </c>
      <c r="R729">
        <v>0</v>
      </c>
      <c r="S729" s="2" t="s">
        <v>54</v>
      </c>
      <c r="T729" s="2" t="s">
        <v>55</v>
      </c>
      <c r="U729" s="2" t="s">
        <v>525</v>
      </c>
      <c r="V729" s="2"/>
      <c r="W729">
        <v>91000</v>
      </c>
      <c r="X729">
        <v>0</v>
      </c>
      <c r="Y729">
        <v>0</v>
      </c>
      <c r="Z729">
        <v>91000</v>
      </c>
      <c r="AB729" s="2" t="s">
        <v>57</v>
      </c>
      <c r="AC729">
        <v>36400</v>
      </c>
      <c r="AD729">
        <v>54600</v>
      </c>
      <c r="AE729">
        <v>192000</v>
      </c>
      <c r="AF729">
        <v>2880</v>
      </c>
      <c r="AG729" s="2" t="s">
        <v>256</v>
      </c>
      <c r="AH729" s="2"/>
      <c r="AI729" s="1">
        <v>46191</v>
      </c>
      <c r="AJ729" s="2" t="s">
        <v>87</v>
      </c>
      <c r="AK729" s="2" t="s">
        <v>58</v>
      </c>
      <c r="AM729" s="2" t="s">
        <v>59</v>
      </c>
      <c r="AP729" s="2" t="s">
        <v>60</v>
      </c>
      <c r="AQ729" s="2" t="s">
        <v>41</v>
      </c>
      <c r="AR729">
        <v>101000</v>
      </c>
      <c r="AS729" s="2" t="str">
        <f>_xlfn.IFNA(IF(VLOOKUP(all_resi[[#This Row],[No. Waybill]],settle_reconcile[No. Waybill],1,0)="","Recon","Recon"),"-")</f>
        <v>Recon</v>
      </c>
      <c r="AT729" s="2">
        <f>all_resi[[#This Row],[Nilai COD]]-all_resi[[#This Row],[COD Fee]]-all_resi[[#This Row],[Total Biaya Setelah Diskon]]</f>
        <v>134520</v>
      </c>
      <c r="AU729" s="2">
        <f>IF(all_resi[[#This Row],[Waktu Terima]]="","",_xlfn.DAYS(all_resi[[#This Row],[Waktu Terima]],all_resi[[#This Row],[Tanggal Pengiriman]]))</f>
        <v>9</v>
      </c>
    </row>
    <row r="730" spans="1:47" x14ac:dyDescent="0.25">
      <c r="A730" s="2" t="s">
        <v>6880</v>
      </c>
      <c r="B730" s="1">
        <v>46182</v>
      </c>
      <c r="C730" s="2" t="s">
        <v>42</v>
      </c>
      <c r="D730" s="2" t="s">
        <v>43</v>
      </c>
      <c r="E730" s="2" t="s">
        <v>44</v>
      </c>
      <c r="F730" s="2" t="s">
        <v>45</v>
      </c>
      <c r="G730" s="2" t="s">
        <v>46</v>
      </c>
      <c r="H730" s="2" t="s">
        <v>80</v>
      </c>
      <c r="I730" s="2" t="s">
        <v>3438</v>
      </c>
      <c r="J730" s="2" t="s">
        <v>12997</v>
      </c>
      <c r="K730" s="2" t="s">
        <v>121</v>
      </c>
      <c r="L730" s="2" t="s">
        <v>274</v>
      </c>
      <c r="M730" s="2" t="s">
        <v>2072</v>
      </c>
      <c r="N730" s="2" t="s">
        <v>3439</v>
      </c>
      <c r="O730">
        <v>1</v>
      </c>
      <c r="P730" s="2" t="s">
        <v>53</v>
      </c>
      <c r="Q730">
        <v>100</v>
      </c>
      <c r="R730">
        <v>0</v>
      </c>
      <c r="S730" s="2" t="s">
        <v>54</v>
      </c>
      <c r="T730" s="2" t="s">
        <v>55</v>
      </c>
      <c r="U730" s="2" t="s">
        <v>3282</v>
      </c>
      <c r="V730" s="2"/>
      <c r="W730">
        <v>68000</v>
      </c>
      <c r="X730">
        <v>0</v>
      </c>
      <c r="Y730">
        <v>0</v>
      </c>
      <c r="Z730">
        <v>68000</v>
      </c>
      <c r="AB730" s="2" t="s">
        <v>57</v>
      </c>
      <c r="AC730">
        <v>27200</v>
      </c>
      <c r="AD730">
        <v>40800</v>
      </c>
      <c r="AE730">
        <v>232000</v>
      </c>
      <c r="AF730">
        <v>3480</v>
      </c>
      <c r="AG730" s="2" t="s">
        <v>3438</v>
      </c>
      <c r="AH730" s="2"/>
      <c r="AI730" s="1">
        <v>46186</v>
      </c>
      <c r="AJ730" s="2" t="s">
        <v>87</v>
      </c>
      <c r="AK730" s="2" t="s">
        <v>58</v>
      </c>
      <c r="AM730" s="2" t="s">
        <v>59</v>
      </c>
      <c r="AP730" s="2" t="s">
        <v>60</v>
      </c>
      <c r="AQ730" s="2" t="s">
        <v>41</v>
      </c>
      <c r="AR730">
        <v>164000</v>
      </c>
      <c r="AS730" s="2" t="str">
        <f>_xlfn.IFNA(IF(VLOOKUP(all_resi[[#This Row],[No. Waybill]],settle_reconcile[No. Waybill],1,0)="","Recon","Recon"),"-")</f>
        <v>Recon</v>
      </c>
      <c r="AT730" s="2">
        <f>all_resi[[#This Row],[Nilai COD]]-all_resi[[#This Row],[COD Fee]]-all_resi[[#This Row],[Total Biaya Setelah Diskon]]</f>
        <v>187720</v>
      </c>
      <c r="AU730" s="2">
        <f>IF(all_resi[[#This Row],[Waktu Terima]]="","",_xlfn.DAYS(all_resi[[#This Row],[Waktu Terima]],all_resi[[#This Row],[Tanggal Pengiriman]]))</f>
        <v>4</v>
      </c>
    </row>
    <row r="731" spans="1:47" x14ac:dyDescent="0.25">
      <c r="A731" s="2" t="s">
        <v>6877</v>
      </c>
      <c r="B731" s="1">
        <v>46182</v>
      </c>
      <c r="C731" s="2" t="s">
        <v>42</v>
      </c>
      <c r="D731" s="2" t="s">
        <v>43</v>
      </c>
      <c r="E731" s="2" t="s">
        <v>44</v>
      </c>
      <c r="F731" s="2" t="s">
        <v>45</v>
      </c>
      <c r="G731" s="2" t="s">
        <v>46</v>
      </c>
      <c r="H731" s="2" t="s">
        <v>80</v>
      </c>
      <c r="I731" s="2" t="s">
        <v>3427</v>
      </c>
      <c r="J731" s="2" t="s">
        <v>12996</v>
      </c>
      <c r="K731" s="2" t="s">
        <v>100</v>
      </c>
      <c r="L731" s="2" t="s">
        <v>101</v>
      </c>
      <c r="M731" s="2" t="s">
        <v>3428</v>
      </c>
      <c r="N731" s="2" t="s">
        <v>3429</v>
      </c>
      <c r="O731">
        <v>1</v>
      </c>
      <c r="P731" s="2" t="s">
        <v>53</v>
      </c>
      <c r="Q731">
        <v>100</v>
      </c>
      <c r="R731">
        <v>0</v>
      </c>
      <c r="S731" s="2" t="s">
        <v>54</v>
      </c>
      <c r="T731" s="2" t="s">
        <v>55</v>
      </c>
      <c r="U731" s="2" t="s">
        <v>141</v>
      </c>
      <c r="V731" s="2"/>
      <c r="W731">
        <v>15000</v>
      </c>
      <c r="X731">
        <v>0</v>
      </c>
      <c r="Y731">
        <v>0</v>
      </c>
      <c r="Z731">
        <v>15000</v>
      </c>
      <c r="AB731" s="2" t="s">
        <v>57</v>
      </c>
      <c r="AC731">
        <v>9000</v>
      </c>
      <c r="AD731">
        <v>6000</v>
      </c>
      <c r="AE731">
        <v>53000</v>
      </c>
      <c r="AF731">
        <v>795</v>
      </c>
      <c r="AG731" s="2" t="s">
        <v>3427</v>
      </c>
      <c r="AH731" s="2"/>
      <c r="AI731" s="1">
        <v>46183</v>
      </c>
      <c r="AJ731" s="2" t="s">
        <v>87</v>
      </c>
      <c r="AK731" s="2" t="s">
        <v>58</v>
      </c>
      <c r="AM731" s="2" t="s">
        <v>59</v>
      </c>
      <c r="AP731" s="2" t="s">
        <v>60</v>
      </c>
      <c r="AQ731" s="2" t="s">
        <v>41</v>
      </c>
      <c r="AR731">
        <v>38000</v>
      </c>
      <c r="AS731" s="2" t="str">
        <f>_xlfn.IFNA(IF(VLOOKUP(all_resi[[#This Row],[No. Waybill]],settle_reconcile[No. Waybill],1,0)="","Recon","Recon"),"-")</f>
        <v>Recon</v>
      </c>
      <c r="AT731" s="2">
        <f>all_resi[[#This Row],[Nilai COD]]-all_resi[[#This Row],[COD Fee]]-all_resi[[#This Row],[Total Biaya Setelah Diskon]]</f>
        <v>46205</v>
      </c>
      <c r="AU731" s="2">
        <f>IF(all_resi[[#This Row],[Waktu Terima]]="","",_xlfn.DAYS(all_resi[[#This Row],[Waktu Terima]],all_resi[[#This Row],[Tanggal Pengiriman]]))</f>
        <v>1</v>
      </c>
    </row>
    <row r="732" spans="1:47" x14ac:dyDescent="0.25">
      <c r="A732" s="2" t="s">
        <v>6712</v>
      </c>
      <c r="B732" s="1">
        <v>46182</v>
      </c>
      <c r="C732" s="2" t="s">
        <v>42</v>
      </c>
      <c r="D732" s="2" t="s">
        <v>43</v>
      </c>
      <c r="E732" s="2" t="s">
        <v>44</v>
      </c>
      <c r="F732" s="2" t="s">
        <v>45</v>
      </c>
      <c r="G732" s="2" t="s">
        <v>46</v>
      </c>
      <c r="H732" s="2" t="s">
        <v>80</v>
      </c>
      <c r="I732" s="2" t="s">
        <v>2956</v>
      </c>
      <c r="J732" s="2" t="s">
        <v>12873</v>
      </c>
      <c r="K732" s="2" t="s">
        <v>183</v>
      </c>
      <c r="L732" s="2" t="s">
        <v>2915</v>
      </c>
      <c r="M732" s="2" t="s">
        <v>2916</v>
      </c>
      <c r="N732" s="2" t="s">
        <v>2957</v>
      </c>
      <c r="O732">
        <v>1</v>
      </c>
      <c r="P732" s="2" t="s">
        <v>53</v>
      </c>
      <c r="Q732">
        <v>100</v>
      </c>
      <c r="R732">
        <v>0</v>
      </c>
      <c r="S732" s="2" t="s">
        <v>54</v>
      </c>
      <c r="T732" s="2" t="s">
        <v>55</v>
      </c>
      <c r="U732" s="2" t="s">
        <v>86</v>
      </c>
      <c r="V732" s="2"/>
      <c r="W732">
        <v>122000</v>
      </c>
      <c r="X732">
        <v>0</v>
      </c>
      <c r="Y732">
        <v>0</v>
      </c>
      <c r="Z732">
        <v>122000</v>
      </c>
      <c r="AB732" s="2" t="s">
        <v>57</v>
      </c>
      <c r="AC732">
        <v>48800</v>
      </c>
      <c r="AD732">
        <v>73200</v>
      </c>
      <c r="AE732">
        <v>182000</v>
      </c>
      <c r="AF732">
        <v>2730</v>
      </c>
      <c r="AG732" s="2" t="s">
        <v>11769</v>
      </c>
      <c r="AH732" s="2" t="s">
        <v>149</v>
      </c>
      <c r="AI732" s="1">
        <v>46196</v>
      </c>
      <c r="AJ732" s="2" t="s">
        <v>87</v>
      </c>
      <c r="AK732" s="2" t="s">
        <v>67</v>
      </c>
      <c r="AM732" s="2" t="s">
        <v>59</v>
      </c>
      <c r="AP732" s="2" t="s">
        <v>60</v>
      </c>
      <c r="AQ732" s="2" t="s">
        <v>41</v>
      </c>
      <c r="AR732">
        <v>60000</v>
      </c>
      <c r="AS732" s="2" t="str">
        <f>_xlfn.IFNA(IF(VLOOKUP(all_resi[[#This Row],[No. Waybill]],settle_reconcile[No. Waybill],1,0)="","Recon","Recon"),"-")</f>
        <v>-</v>
      </c>
      <c r="AT732" s="2">
        <f>all_resi[[#This Row],[Nilai COD]]-all_resi[[#This Row],[COD Fee]]-all_resi[[#This Row],[Total Biaya Setelah Diskon]]</f>
        <v>106070</v>
      </c>
      <c r="AU732" s="2">
        <f>IF(all_resi[[#This Row],[Waktu Terima]]="","",_xlfn.DAYS(all_resi[[#This Row],[Waktu Terima]],all_resi[[#This Row],[Tanggal Pengiriman]]))</f>
        <v>14</v>
      </c>
    </row>
    <row r="733" spans="1:47" x14ac:dyDescent="0.25">
      <c r="A733" s="2" t="s">
        <v>6711</v>
      </c>
      <c r="B733" s="1">
        <v>46182</v>
      </c>
      <c r="C733" s="2" t="s">
        <v>42</v>
      </c>
      <c r="D733" s="2" t="s">
        <v>43</v>
      </c>
      <c r="E733" s="2" t="s">
        <v>44</v>
      </c>
      <c r="F733" s="2" t="s">
        <v>45</v>
      </c>
      <c r="G733" s="2" t="s">
        <v>46</v>
      </c>
      <c r="H733" s="2" t="s">
        <v>80</v>
      </c>
      <c r="I733" s="2" t="s">
        <v>2952</v>
      </c>
      <c r="J733" s="2" t="s">
        <v>12870</v>
      </c>
      <c r="K733" s="2" t="s">
        <v>126</v>
      </c>
      <c r="L733" s="2" t="s">
        <v>587</v>
      </c>
      <c r="M733" s="2" t="s">
        <v>2953</v>
      </c>
      <c r="N733" s="2" t="s">
        <v>2954</v>
      </c>
      <c r="O733">
        <v>1</v>
      </c>
      <c r="P733" s="2" t="s">
        <v>53</v>
      </c>
      <c r="Q733">
        <v>100</v>
      </c>
      <c r="R733">
        <v>0</v>
      </c>
      <c r="S733" s="2" t="s">
        <v>54</v>
      </c>
      <c r="T733" s="2" t="s">
        <v>55</v>
      </c>
      <c r="U733" s="2" t="s">
        <v>2955</v>
      </c>
      <c r="V733" s="2"/>
      <c r="W733">
        <v>63000</v>
      </c>
      <c r="X733">
        <v>0</v>
      </c>
      <c r="Y733">
        <v>0</v>
      </c>
      <c r="Z733">
        <v>63000</v>
      </c>
      <c r="AB733" s="2" t="s">
        <v>57</v>
      </c>
      <c r="AC733">
        <v>25200</v>
      </c>
      <c r="AD733">
        <v>37800</v>
      </c>
      <c r="AE733">
        <v>148000</v>
      </c>
      <c r="AF733">
        <v>2220</v>
      </c>
      <c r="AG733" s="2" t="s">
        <v>2952</v>
      </c>
      <c r="AH733" s="2"/>
      <c r="AI733" s="1">
        <v>46187</v>
      </c>
      <c r="AJ733" s="2" t="s">
        <v>87</v>
      </c>
      <c r="AK733" s="2" t="s">
        <v>58</v>
      </c>
      <c r="AM733" s="2" t="s">
        <v>59</v>
      </c>
      <c r="AP733" s="2" t="s">
        <v>60</v>
      </c>
      <c r="AQ733" s="2" t="s">
        <v>41</v>
      </c>
      <c r="AR733">
        <v>85000</v>
      </c>
      <c r="AS733" s="2" t="str">
        <f>_xlfn.IFNA(IF(VLOOKUP(all_resi[[#This Row],[No. Waybill]],settle_reconcile[No. Waybill],1,0)="","Recon","Recon"),"-")</f>
        <v>Recon</v>
      </c>
      <c r="AT733" s="2">
        <f>all_resi[[#This Row],[Nilai COD]]-all_resi[[#This Row],[COD Fee]]-all_resi[[#This Row],[Total Biaya Setelah Diskon]]</f>
        <v>107980</v>
      </c>
      <c r="AU733" s="2">
        <f>IF(all_resi[[#This Row],[Waktu Terima]]="","",_xlfn.DAYS(all_resi[[#This Row],[Waktu Terima]],all_resi[[#This Row],[Tanggal Pengiriman]]))</f>
        <v>5</v>
      </c>
    </row>
    <row r="734" spans="1:47" x14ac:dyDescent="0.25">
      <c r="A734" s="2" t="s">
        <v>6708</v>
      </c>
      <c r="B734" s="1">
        <v>46182</v>
      </c>
      <c r="C734" s="2" t="s">
        <v>42</v>
      </c>
      <c r="D734" s="2" t="s">
        <v>43</v>
      </c>
      <c r="E734" s="2" t="s">
        <v>44</v>
      </c>
      <c r="F734" s="2" t="s">
        <v>45</v>
      </c>
      <c r="G734" s="2" t="s">
        <v>46</v>
      </c>
      <c r="H734" s="2" t="s">
        <v>47</v>
      </c>
      <c r="I734" s="2" t="s">
        <v>2944</v>
      </c>
      <c r="J734" s="2" t="s">
        <v>12876</v>
      </c>
      <c r="K734" s="2" t="s">
        <v>171</v>
      </c>
      <c r="L734" s="2" t="s">
        <v>1453</v>
      </c>
      <c r="M734" s="2" t="s">
        <v>1454</v>
      </c>
      <c r="N734" s="2" t="s">
        <v>2945</v>
      </c>
      <c r="O734">
        <v>1</v>
      </c>
      <c r="P734" s="2" t="s">
        <v>53</v>
      </c>
      <c r="Q734">
        <v>100</v>
      </c>
      <c r="R734">
        <v>0</v>
      </c>
      <c r="S734" s="2" t="s">
        <v>54</v>
      </c>
      <c r="T734" s="2" t="s">
        <v>55</v>
      </c>
      <c r="U734" s="2" t="s">
        <v>110</v>
      </c>
      <c r="V734" s="2"/>
      <c r="W734">
        <v>38000</v>
      </c>
      <c r="X734">
        <v>0</v>
      </c>
      <c r="Y734">
        <v>0</v>
      </c>
      <c r="Z734">
        <v>38000</v>
      </c>
      <c r="AB734" s="2" t="s">
        <v>57</v>
      </c>
      <c r="AC734">
        <v>15200</v>
      </c>
      <c r="AD734">
        <v>22800</v>
      </c>
      <c r="AE734">
        <v>108000</v>
      </c>
      <c r="AF734">
        <v>1620</v>
      </c>
      <c r="AG734" s="2" t="s">
        <v>2944</v>
      </c>
      <c r="AH734" s="2"/>
      <c r="AI734" s="1">
        <v>46185</v>
      </c>
      <c r="AJ734" s="2"/>
      <c r="AK734" s="2" t="s">
        <v>58</v>
      </c>
      <c r="AM734" s="2" t="s">
        <v>59</v>
      </c>
      <c r="AP734" s="2" t="s">
        <v>60</v>
      </c>
      <c r="AQ734" s="2" t="s">
        <v>41</v>
      </c>
      <c r="AR734">
        <v>70000</v>
      </c>
      <c r="AS734" s="2" t="str">
        <f>_xlfn.IFNA(IF(VLOOKUP(all_resi[[#This Row],[No. Waybill]],settle_reconcile[No. Waybill],1,0)="","Recon","Recon"),"-")</f>
        <v>Recon</v>
      </c>
      <c r="AT734" s="2">
        <f>all_resi[[#This Row],[Nilai COD]]-all_resi[[#This Row],[COD Fee]]-all_resi[[#This Row],[Total Biaya Setelah Diskon]]</f>
        <v>83580</v>
      </c>
      <c r="AU734" s="2">
        <f>IF(all_resi[[#This Row],[Waktu Terima]]="","",_xlfn.DAYS(all_resi[[#This Row],[Waktu Terima]],all_resi[[#This Row],[Tanggal Pengiriman]]))</f>
        <v>3</v>
      </c>
    </row>
    <row r="735" spans="1:47" x14ac:dyDescent="0.25">
      <c r="A735" s="2" t="s">
        <v>6978</v>
      </c>
      <c r="B735" s="1">
        <v>46182</v>
      </c>
      <c r="C735" s="2" t="s">
        <v>42</v>
      </c>
      <c r="D735" s="2" t="s">
        <v>43</v>
      </c>
      <c r="E735" s="2" t="s">
        <v>44</v>
      </c>
      <c r="F735" s="2" t="s">
        <v>45</v>
      </c>
      <c r="G735" s="2" t="s">
        <v>46</v>
      </c>
      <c r="H735" s="2" t="s">
        <v>47</v>
      </c>
      <c r="I735" s="2" t="s">
        <v>3704</v>
      </c>
      <c r="J735" s="2" t="s">
        <v>12942</v>
      </c>
      <c r="K735" s="2" t="s">
        <v>156</v>
      </c>
      <c r="L735" s="2" t="s">
        <v>1694</v>
      </c>
      <c r="M735" s="2" t="s">
        <v>1695</v>
      </c>
      <c r="N735" s="2" t="s">
        <v>3705</v>
      </c>
      <c r="O735">
        <v>1</v>
      </c>
      <c r="P735" s="2" t="s">
        <v>53</v>
      </c>
      <c r="Q735">
        <v>100</v>
      </c>
      <c r="R735">
        <v>0</v>
      </c>
      <c r="S735" s="2" t="s">
        <v>54</v>
      </c>
      <c r="T735" s="2" t="s">
        <v>55</v>
      </c>
      <c r="U735" s="2" t="s">
        <v>110</v>
      </c>
      <c r="V735" s="2"/>
      <c r="W735">
        <v>83000</v>
      </c>
      <c r="X735">
        <v>0</v>
      </c>
      <c r="Y735">
        <v>0</v>
      </c>
      <c r="Z735">
        <v>83000</v>
      </c>
      <c r="AB735" s="2" t="s">
        <v>57</v>
      </c>
      <c r="AC735">
        <v>33200</v>
      </c>
      <c r="AD735">
        <v>49800</v>
      </c>
      <c r="AE735">
        <v>155000</v>
      </c>
      <c r="AF735">
        <v>2325</v>
      </c>
      <c r="AG735" s="2" t="s">
        <v>3704</v>
      </c>
      <c r="AH735" s="2"/>
      <c r="AI735" s="1">
        <v>46185</v>
      </c>
      <c r="AJ735" s="2"/>
      <c r="AK735" s="2" t="s">
        <v>58</v>
      </c>
      <c r="AM735" s="2" t="s">
        <v>59</v>
      </c>
      <c r="AP735" s="2" t="s">
        <v>60</v>
      </c>
      <c r="AQ735" s="2" t="s">
        <v>41</v>
      </c>
      <c r="AR735">
        <v>72000</v>
      </c>
      <c r="AS735" s="2" t="str">
        <f>_xlfn.IFNA(IF(VLOOKUP(all_resi[[#This Row],[No. Waybill]],settle_reconcile[No. Waybill],1,0)="","Recon","Recon"),"-")</f>
        <v>Recon</v>
      </c>
      <c r="AT735" s="2">
        <f>all_resi[[#This Row],[Nilai COD]]-all_resi[[#This Row],[COD Fee]]-all_resi[[#This Row],[Total Biaya Setelah Diskon]]</f>
        <v>102875</v>
      </c>
      <c r="AU735" s="2">
        <f>IF(all_resi[[#This Row],[Waktu Terima]]="","",_xlfn.DAYS(all_resi[[#This Row],[Waktu Terima]],all_resi[[#This Row],[Tanggal Pengiriman]]))</f>
        <v>3</v>
      </c>
    </row>
    <row r="736" spans="1:47" x14ac:dyDescent="0.25">
      <c r="A736" s="2" t="s">
        <v>6806</v>
      </c>
      <c r="B736" s="1">
        <v>46182</v>
      </c>
      <c r="C736" s="2" t="s">
        <v>42</v>
      </c>
      <c r="D736" s="2" t="s">
        <v>43</v>
      </c>
      <c r="E736" s="2" t="s">
        <v>44</v>
      </c>
      <c r="F736" s="2" t="s">
        <v>45</v>
      </c>
      <c r="G736" s="2" t="s">
        <v>46</v>
      </c>
      <c r="H736" s="2" t="s">
        <v>47</v>
      </c>
      <c r="I736" s="2" t="s">
        <v>3234</v>
      </c>
      <c r="J736" s="2" t="s">
        <v>12785</v>
      </c>
      <c r="K736" s="2" t="s">
        <v>209</v>
      </c>
      <c r="L736" s="2" t="s">
        <v>3235</v>
      </c>
      <c r="M736" s="2" t="s">
        <v>3236</v>
      </c>
      <c r="N736" s="2" t="s">
        <v>3237</v>
      </c>
      <c r="O736">
        <v>1</v>
      </c>
      <c r="P736" s="2" t="s">
        <v>53</v>
      </c>
      <c r="Q736">
        <v>100</v>
      </c>
      <c r="R736">
        <v>0</v>
      </c>
      <c r="S736" s="2" t="s">
        <v>54</v>
      </c>
      <c r="T736" s="2" t="s">
        <v>55</v>
      </c>
      <c r="U736" s="2" t="s">
        <v>225</v>
      </c>
      <c r="V736" s="2"/>
      <c r="W736">
        <v>46000</v>
      </c>
      <c r="X736">
        <v>0</v>
      </c>
      <c r="Y736">
        <v>0</v>
      </c>
      <c r="Z736">
        <v>46000</v>
      </c>
      <c r="AB736" s="2" t="s">
        <v>57</v>
      </c>
      <c r="AC736">
        <v>18400</v>
      </c>
      <c r="AD736">
        <v>27600</v>
      </c>
      <c r="AE736">
        <v>180000</v>
      </c>
      <c r="AF736">
        <v>2700</v>
      </c>
      <c r="AG736" s="2" t="s">
        <v>3234</v>
      </c>
      <c r="AH736" s="2"/>
      <c r="AI736" s="1">
        <v>46188</v>
      </c>
      <c r="AJ736" s="2"/>
      <c r="AK736" s="2" t="s">
        <v>58</v>
      </c>
      <c r="AM736" s="2" t="s">
        <v>59</v>
      </c>
      <c r="AP736" s="2" t="s">
        <v>60</v>
      </c>
      <c r="AQ736" s="2" t="s">
        <v>41</v>
      </c>
      <c r="AR736">
        <v>134000</v>
      </c>
      <c r="AS736" s="2" t="str">
        <f>_xlfn.IFNA(IF(VLOOKUP(all_resi[[#This Row],[No. Waybill]],settle_reconcile[No. Waybill],1,0)="","Recon","Recon"),"-")</f>
        <v>Recon</v>
      </c>
      <c r="AT736" s="2">
        <f>all_resi[[#This Row],[Nilai COD]]-all_resi[[#This Row],[COD Fee]]-all_resi[[#This Row],[Total Biaya Setelah Diskon]]</f>
        <v>149700</v>
      </c>
      <c r="AU736" s="2">
        <f>IF(all_resi[[#This Row],[Waktu Terima]]="","",_xlfn.DAYS(all_resi[[#This Row],[Waktu Terima]],all_resi[[#This Row],[Tanggal Pengiriman]]))</f>
        <v>6</v>
      </c>
    </row>
    <row r="737" spans="1:47" x14ac:dyDescent="0.25">
      <c r="A737" s="2" t="s">
        <v>6972</v>
      </c>
      <c r="B737" s="1">
        <v>46182</v>
      </c>
      <c r="C737" s="2" t="s">
        <v>42</v>
      </c>
      <c r="D737" s="2" t="s">
        <v>43</v>
      </c>
      <c r="E737" s="2" t="s">
        <v>44</v>
      </c>
      <c r="F737" s="2" t="s">
        <v>45</v>
      </c>
      <c r="G737" s="2" t="s">
        <v>46</v>
      </c>
      <c r="H737" s="2" t="s">
        <v>80</v>
      </c>
      <c r="I737" s="2" t="s">
        <v>3690</v>
      </c>
      <c r="J737" s="2" t="s">
        <v>12953</v>
      </c>
      <c r="K737" s="2" t="s">
        <v>137</v>
      </c>
      <c r="L737" s="2" t="s">
        <v>1064</v>
      </c>
      <c r="M737" s="2" t="s">
        <v>3691</v>
      </c>
      <c r="N737" s="2" t="s">
        <v>3692</v>
      </c>
      <c r="O737">
        <v>1</v>
      </c>
      <c r="P737" s="2" t="s">
        <v>53</v>
      </c>
      <c r="Q737">
        <v>100</v>
      </c>
      <c r="R737">
        <v>0</v>
      </c>
      <c r="S737" s="2" t="s">
        <v>54</v>
      </c>
      <c r="T737" s="2" t="s">
        <v>55</v>
      </c>
      <c r="U737" s="2" t="s">
        <v>141</v>
      </c>
      <c r="V737" s="2"/>
      <c r="W737">
        <v>21000</v>
      </c>
      <c r="X737">
        <v>0</v>
      </c>
      <c r="Y737">
        <v>0</v>
      </c>
      <c r="Z737">
        <v>21000</v>
      </c>
      <c r="AB737" s="2" t="s">
        <v>57</v>
      </c>
      <c r="AC737">
        <v>8400</v>
      </c>
      <c r="AD737">
        <v>12600</v>
      </c>
      <c r="AE737">
        <v>0</v>
      </c>
      <c r="AF737">
        <v>0</v>
      </c>
      <c r="AG737" s="2" t="s">
        <v>3690</v>
      </c>
      <c r="AH737" s="2"/>
      <c r="AI737" s="1">
        <v>46184</v>
      </c>
      <c r="AJ737" s="2" t="s">
        <v>87</v>
      </c>
      <c r="AK737" s="2" t="s">
        <v>58</v>
      </c>
      <c r="AM737" s="2" t="s">
        <v>59</v>
      </c>
      <c r="AP737" s="2" t="s">
        <v>60</v>
      </c>
      <c r="AQ737" s="2" t="s">
        <v>98</v>
      </c>
      <c r="AR737">
        <v>-21000</v>
      </c>
      <c r="AS737" s="2" t="str">
        <f>_xlfn.IFNA(IF(VLOOKUP(all_resi[[#This Row],[No. Waybill]],settle_reconcile[No. Waybill],1,0)="","Recon","Recon"),"-")</f>
        <v>-</v>
      </c>
      <c r="AT737" s="2">
        <f>all_resi[[#This Row],[Nilai COD]]-all_resi[[#This Row],[COD Fee]]-all_resi[[#This Row],[Total Biaya Setelah Diskon]]</f>
        <v>-12600</v>
      </c>
      <c r="AU737" s="2">
        <f>IF(all_resi[[#This Row],[Waktu Terima]]="","",_xlfn.DAYS(all_resi[[#This Row],[Waktu Terima]],all_resi[[#This Row],[Tanggal Pengiriman]]))</f>
        <v>2</v>
      </c>
    </row>
    <row r="738" spans="1:47" x14ac:dyDescent="0.25">
      <c r="A738" s="2" t="s">
        <v>6895</v>
      </c>
      <c r="B738" s="1">
        <v>46182</v>
      </c>
      <c r="C738" s="2" t="s">
        <v>42</v>
      </c>
      <c r="D738" s="2" t="s">
        <v>43</v>
      </c>
      <c r="E738" s="2" t="s">
        <v>44</v>
      </c>
      <c r="F738" s="2" t="s">
        <v>45</v>
      </c>
      <c r="G738" s="2" t="s">
        <v>46</v>
      </c>
      <c r="H738" s="2" t="s">
        <v>47</v>
      </c>
      <c r="I738" s="2" t="s">
        <v>3481</v>
      </c>
      <c r="J738" s="2" t="s">
        <v>12921</v>
      </c>
      <c r="K738" s="2" t="s">
        <v>177</v>
      </c>
      <c r="L738" s="2" t="s">
        <v>669</v>
      </c>
      <c r="M738" s="2" t="s">
        <v>3482</v>
      </c>
      <c r="N738" s="2" t="s">
        <v>3483</v>
      </c>
      <c r="O738">
        <v>1</v>
      </c>
      <c r="P738" s="2" t="s">
        <v>53</v>
      </c>
      <c r="Q738">
        <v>100</v>
      </c>
      <c r="R738">
        <v>0</v>
      </c>
      <c r="S738" s="2" t="s">
        <v>54</v>
      </c>
      <c r="T738" s="2" t="s">
        <v>55</v>
      </c>
      <c r="U738" s="2" t="s">
        <v>534</v>
      </c>
      <c r="V738" s="2"/>
      <c r="W738">
        <v>102000</v>
      </c>
      <c r="X738">
        <v>0</v>
      </c>
      <c r="Y738">
        <v>0</v>
      </c>
      <c r="Z738">
        <v>102000</v>
      </c>
      <c r="AB738" s="2" t="s">
        <v>57</v>
      </c>
      <c r="AC738">
        <v>40800</v>
      </c>
      <c r="AD738">
        <v>61200</v>
      </c>
      <c r="AE738">
        <v>170000</v>
      </c>
      <c r="AF738">
        <v>2550</v>
      </c>
      <c r="AG738" s="2" t="s">
        <v>3481</v>
      </c>
      <c r="AH738" s="2"/>
      <c r="AI738" s="1">
        <v>46186</v>
      </c>
      <c r="AJ738" s="2"/>
      <c r="AK738" s="2" t="s">
        <v>58</v>
      </c>
      <c r="AM738" s="2" t="s">
        <v>59</v>
      </c>
      <c r="AP738" s="2" t="s">
        <v>60</v>
      </c>
      <c r="AQ738" s="2" t="s">
        <v>41</v>
      </c>
      <c r="AR738">
        <v>68000</v>
      </c>
      <c r="AS738" s="2" t="str">
        <f>_xlfn.IFNA(IF(VLOOKUP(all_resi[[#This Row],[No. Waybill]],settle_reconcile[No. Waybill],1,0)="","Recon","Recon"),"-")</f>
        <v>Recon</v>
      </c>
      <c r="AT738" s="2">
        <f>all_resi[[#This Row],[Nilai COD]]-all_resi[[#This Row],[COD Fee]]-all_resi[[#This Row],[Total Biaya Setelah Diskon]]</f>
        <v>106250</v>
      </c>
      <c r="AU738" s="2">
        <f>IF(all_resi[[#This Row],[Waktu Terima]]="","",_xlfn.DAYS(all_resi[[#This Row],[Waktu Terima]],all_resi[[#This Row],[Tanggal Pengiriman]]))</f>
        <v>4</v>
      </c>
    </row>
    <row r="739" spans="1:47" x14ac:dyDescent="0.25">
      <c r="A739" s="2" t="s">
        <v>6680</v>
      </c>
      <c r="B739" s="1">
        <v>46182</v>
      </c>
      <c r="C739" s="2" t="s">
        <v>42</v>
      </c>
      <c r="D739" s="2" t="s">
        <v>43</v>
      </c>
      <c r="E739" s="2" t="s">
        <v>44</v>
      </c>
      <c r="F739" s="2" t="s">
        <v>45</v>
      </c>
      <c r="G739" s="2" t="s">
        <v>46</v>
      </c>
      <c r="H739" s="2" t="s">
        <v>47</v>
      </c>
      <c r="I739" s="2" t="s">
        <v>2860</v>
      </c>
      <c r="J739" s="2" t="s">
        <v>12846</v>
      </c>
      <c r="K739" s="2" t="s">
        <v>156</v>
      </c>
      <c r="L739" s="2" t="s">
        <v>606</v>
      </c>
      <c r="M739" s="2" t="s">
        <v>2861</v>
      </c>
      <c r="N739" s="2" t="s">
        <v>2862</v>
      </c>
      <c r="O739">
        <v>1</v>
      </c>
      <c r="P739" s="2" t="s">
        <v>53</v>
      </c>
      <c r="Q739">
        <v>100</v>
      </c>
      <c r="R739">
        <v>0</v>
      </c>
      <c r="S739" s="2" t="s">
        <v>54</v>
      </c>
      <c r="T739" s="2" t="s">
        <v>55</v>
      </c>
      <c r="U739" s="2" t="s">
        <v>110</v>
      </c>
      <c r="V739" s="2"/>
      <c r="W739">
        <v>64000</v>
      </c>
      <c r="X739">
        <v>0</v>
      </c>
      <c r="Y739">
        <v>0</v>
      </c>
      <c r="Z739">
        <v>64000</v>
      </c>
      <c r="AB739" s="2" t="s">
        <v>57</v>
      </c>
      <c r="AC739">
        <v>25600</v>
      </c>
      <c r="AD739">
        <v>38400</v>
      </c>
      <c r="AE739">
        <v>160000</v>
      </c>
      <c r="AF739">
        <v>2400</v>
      </c>
      <c r="AG739" s="2" t="s">
        <v>2860</v>
      </c>
      <c r="AH739" s="2"/>
      <c r="AI739" s="1">
        <v>46186</v>
      </c>
      <c r="AJ739" s="2"/>
      <c r="AK739" s="2" t="s">
        <v>58</v>
      </c>
      <c r="AM739" s="2" t="s">
        <v>59</v>
      </c>
      <c r="AP739" s="2" t="s">
        <v>60</v>
      </c>
      <c r="AQ739" s="2" t="s">
        <v>41</v>
      </c>
      <c r="AR739">
        <v>96000</v>
      </c>
      <c r="AS739" s="2" t="str">
        <f>_xlfn.IFNA(IF(VLOOKUP(all_resi[[#This Row],[No. Waybill]],settle_reconcile[No. Waybill],1,0)="","Recon","Recon"),"-")</f>
        <v>Recon</v>
      </c>
      <c r="AT739" s="2">
        <f>all_resi[[#This Row],[Nilai COD]]-all_resi[[#This Row],[COD Fee]]-all_resi[[#This Row],[Total Biaya Setelah Diskon]]</f>
        <v>119200</v>
      </c>
      <c r="AU739" s="2">
        <f>IF(all_resi[[#This Row],[Waktu Terima]]="","",_xlfn.DAYS(all_resi[[#This Row],[Waktu Terima]],all_resi[[#This Row],[Tanggal Pengiriman]]))</f>
        <v>4</v>
      </c>
    </row>
    <row r="740" spans="1:47" x14ac:dyDescent="0.25">
      <c r="A740" s="2" t="s">
        <v>5866</v>
      </c>
      <c r="B740" s="1">
        <v>46182</v>
      </c>
      <c r="C740" s="2" t="s">
        <v>42</v>
      </c>
      <c r="D740" s="2" t="s">
        <v>43</v>
      </c>
      <c r="E740" s="2" t="s">
        <v>44</v>
      </c>
      <c r="F740" s="2" t="s">
        <v>45</v>
      </c>
      <c r="G740" s="2" t="s">
        <v>46</v>
      </c>
      <c r="H740" s="2" t="s">
        <v>47</v>
      </c>
      <c r="I740" s="2" t="s">
        <v>48</v>
      </c>
      <c r="J740" s="2" t="s">
        <v>12937</v>
      </c>
      <c r="K740" s="2" t="s">
        <v>49</v>
      </c>
      <c r="L740" s="2" t="s">
        <v>50</v>
      </c>
      <c r="M740" s="2" t="s">
        <v>51</v>
      </c>
      <c r="N740" s="2" t="s">
        <v>52</v>
      </c>
      <c r="O740">
        <v>1</v>
      </c>
      <c r="P740" s="2" t="s">
        <v>53</v>
      </c>
      <c r="Q740">
        <v>100</v>
      </c>
      <c r="R740">
        <v>0</v>
      </c>
      <c r="S740" s="2" t="s">
        <v>54</v>
      </c>
      <c r="T740" s="2" t="s">
        <v>55</v>
      </c>
      <c r="U740" s="2" t="s">
        <v>56</v>
      </c>
      <c r="V740" s="2"/>
      <c r="W740">
        <v>63000</v>
      </c>
      <c r="X740">
        <v>0</v>
      </c>
      <c r="Y740">
        <v>0</v>
      </c>
      <c r="Z740">
        <v>63000</v>
      </c>
      <c r="AB740" s="2" t="s">
        <v>57</v>
      </c>
      <c r="AC740">
        <v>25200</v>
      </c>
      <c r="AD740">
        <v>37800</v>
      </c>
      <c r="AE740">
        <v>167000</v>
      </c>
      <c r="AF740">
        <v>2505</v>
      </c>
      <c r="AG740" s="2" t="s">
        <v>48</v>
      </c>
      <c r="AH740" s="2"/>
      <c r="AI740" s="1">
        <v>46186</v>
      </c>
      <c r="AJ740" s="2"/>
      <c r="AK740" s="2" t="s">
        <v>58</v>
      </c>
      <c r="AM740" s="2" t="s">
        <v>59</v>
      </c>
      <c r="AP740" s="2" t="s">
        <v>60</v>
      </c>
      <c r="AQ740" s="2" t="s">
        <v>41</v>
      </c>
      <c r="AR740">
        <v>104000</v>
      </c>
      <c r="AS740" s="2" t="str">
        <f>_xlfn.IFNA(IF(VLOOKUP(all_resi[[#This Row],[No. Waybill]],settle_reconcile[No. Waybill],1,0)="","Recon","Recon"),"-")</f>
        <v>Recon</v>
      </c>
      <c r="AT740" s="2">
        <f>all_resi[[#This Row],[Nilai COD]]-all_resi[[#This Row],[COD Fee]]-all_resi[[#This Row],[Total Biaya Setelah Diskon]]</f>
        <v>126695</v>
      </c>
      <c r="AU740" s="2">
        <f>IF(all_resi[[#This Row],[Waktu Terima]]="","",_xlfn.DAYS(all_resi[[#This Row],[Waktu Terima]],all_resi[[#This Row],[Tanggal Pengiriman]]))</f>
        <v>4</v>
      </c>
    </row>
    <row r="741" spans="1:47" x14ac:dyDescent="0.25">
      <c r="A741" s="2" t="s">
        <v>6683</v>
      </c>
      <c r="B741" s="1">
        <v>46182</v>
      </c>
      <c r="C741" s="2" t="s">
        <v>42</v>
      </c>
      <c r="D741" s="2" t="s">
        <v>43</v>
      </c>
      <c r="E741" s="2" t="s">
        <v>44</v>
      </c>
      <c r="F741" s="2" t="s">
        <v>45</v>
      </c>
      <c r="G741" s="2" t="s">
        <v>46</v>
      </c>
      <c r="H741" s="2" t="s">
        <v>80</v>
      </c>
      <c r="I741" s="2" t="s">
        <v>2869</v>
      </c>
      <c r="J741" s="2" t="s">
        <v>12823</v>
      </c>
      <c r="K741" s="2" t="s">
        <v>265</v>
      </c>
      <c r="L741" s="2" t="s">
        <v>1932</v>
      </c>
      <c r="M741" s="2" t="s">
        <v>2870</v>
      </c>
      <c r="N741" s="2" t="s">
        <v>2871</v>
      </c>
      <c r="O741">
        <v>1</v>
      </c>
      <c r="P741" s="2" t="s">
        <v>53</v>
      </c>
      <c r="Q741">
        <v>100</v>
      </c>
      <c r="R741">
        <v>0</v>
      </c>
      <c r="S741" s="2" t="s">
        <v>54</v>
      </c>
      <c r="T741" s="2" t="s">
        <v>55</v>
      </c>
      <c r="U741" s="2" t="s">
        <v>1997</v>
      </c>
      <c r="V741" s="2"/>
      <c r="W741">
        <v>50000</v>
      </c>
      <c r="X741">
        <v>0</v>
      </c>
      <c r="Y741">
        <v>0</v>
      </c>
      <c r="Z741">
        <v>50000</v>
      </c>
      <c r="AB741" s="2" t="s">
        <v>57</v>
      </c>
      <c r="AC741">
        <v>20000</v>
      </c>
      <c r="AD741">
        <v>30000</v>
      </c>
      <c r="AE741">
        <v>134000</v>
      </c>
      <c r="AF741">
        <v>2010</v>
      </c>
      <c r="AG741" s="2" t="s">
        <v>2869</v>
      </c>
      <c r="AH741" s="2"/>
      <c r="AI741" s="1">
        <v>46189</v>
      </c>
      <c r="AJ741" s="2" t="s">
        <v>87</v>
      </c>
      <c r="AK741" s="2" t="s">
        <v>58</v>
      </c>
      <c r="AM741" s="2" t="s">
        <v>59</v>
      </c>
      <c r="AP741" s="2" t="s">
        <v>60</v>
      </c>
      <c r="AQ741" s="2" t="s">
        <v>41</v>
      </c>
      <c r="AR741">
        <v>84000</v>
      </c>
      <c r="AS741" s="2" t="str">
        <f>_xlfn.IFNA(IF(VLOOKUP(all_resi[[#This Row],[No. Waybill]],settle_reconcile[No. Waybill],1,0)="","Recon","Recon"),"-")</f>
        <v>Recon</v>
      </c>
      <c r="AT741" s="2">
        <f>all_resi[[#This Row],[Nilai COD]]-all_resi[[#This Row],[COD Fee]]-all_resi[[#This Row],[Total Biaya Setelah Diskon]]</f>
        <v>101990</v>
      </c>
      <c r="AU741" s="2">
        <f>IF(all_resi[[#This Row],[Waktu Terima]]="","",_xlfn.DAYS(all_resi[[#This Row],[Waktu Terima]],all_resi[[#This Row],[Tanggal Pengiriman]]))</f>
        <v>7</v>
      </c>
    </row>
    <row r="742" spans="1:47" x14ac:dyDescent="0.25">
      <c r="A742" s="2" t="s">
        <v>7088</v>
      </c>
      <c r="B742" s="1">
        <v>46182</v>
      </c>
      <c r="C742" s="2" t="s">
        <v>42</v>
      </c>
      <c r="D742" s="2" t="s">
        <v>43</v>
      </c>
      <c r="E742" s="2" t="s">
        <v>44</v>
      </c>
      <c r="F742" s="2" t="s">
        <v>45</v>
      </c>
      <c r="G742" s="2" t="s">
        <v>46</v>
      </c>
      <c r="H742" s="2" t="s">
        <v>47</v>
      </c>
      <c r="I742" s="2" t="s">
        <v>4008</v>
      </c>
      <c r="J742" s="2" t="s">
        <v>12858</v>
      </c>
      <c r="K742" s="2" t="s">
        <v>69</v>
      </c>
      <c r="L742" s="2" t="s">
        <v>467</v>
      </c>
      <c r="M742" s="2" t="s">
        <v>566</v>
      </c>
      <c r="N742" s="2" t="s">
        <v>4009</v>
      </c>
      <c r="O742">
        <v>1</v>
      </c>
      <c r="P742" s="2" t="s">
        <v>53</v>
      </c>
      <c r="Q742">
        <v>100</v>
      </c>
      <c r="R742">
        <v>0</v>
      </c>
      <c r="S742" s="2" t="s">
        <v>54</v>
      </c>
      <c r="T742" s="2" t="s">
        <v>55</v>
      </c>
      <c r="U742" s="2" t="s">
        <v>427</v>
      </c>
      <c r="V742" s="2"/>
      <c r="W742">
        <v>38000</v>
      </c>
      <c r="X742">
        <v>0</v>
      </c>
      <c r="Y742">
        <v>0</v>
      </c>
      <c r="Z742">
        <v>38000</v>
      </c>
      <c r="AB742" s="2" t="s">
        <v>57</v>
      </c>
      <c r="AC742">
        <v>15200</v>
      </c>
      <c r="AD742">
        <v>22800</v>
      </c>
      <c r="AE742">
        <v>157000</v>
      </c>
      <c r="AF742">
        <v>2355</v>
      </c>
      <c r="AG742" s="2" t="s">
        <v>517</v>
      </c>
      <c r="AH742" s="2" t="s">
        <v>149</v>
      </c>
      <c r="AI742" s="1">
        <v>46192</v>
      </c>
      <c r="AJ742" s="2"/>
      <c r="AK742" s="2" t="s">
        <v>67</v>
      </c>
      <c r="AM742" s="2" t="s">
        <v>59</v>
      </c>
      <c r="AP742" s="2" t="s">
        <v>60</v>
      </c>
      <c r="AQ742" s="2" t="s">
        <v>41</v>
      </c>
      <c r="AR742">
        <v>119000</v>
      </c>
      <c r="AS742" s="2" t="str">
        <f>_xlfn.IFNA(IF(VLOOKUP(all_resi[[#This Row],[No. Waybill]],settle_reconcile[No. Waybill],1,0)="","Recon","Recon"),"-")</f>
        <v>-</v>
      </c>
      <c r="AT742" s="2">
        <f>all_resi[[#This Row],[Nilai COD]]-all_resi[[#This Row],[COD Fee]]-all_resi[[#This Row],[Total Biaya Setelah Diskon]]</f>
        <v>131845</v>
      </c>
      <c r="AU742" s="2">
        <f>IF(all_resi[[#This Row],[Waktu Terima]]="","",_xlfn.DAYS(all_resi[[#This Row],[Waktu Terima]],all_resi[[#This Row],[Tanggal Pengiriman]]))</f>
        <v>10</v>
      </c>
    </row>
    <row r="743" spans="1:47" x14ac:dyDescent="0.25">
      <c r="A743" s="2" t="s">
        <v>7087</v>
      </c>
      <c r="B743" s="1">
        <v>46182</v>
      </c>
      <c r="C743" s="2" t="s">
        <v>42</v>
      </c>
      <c r="D743" s="2" t="s">
        <v>43</v>
      </c>
      <c r="E743" s="2" t="s">
        <v>44</v>
      </c>
      <c r="F743" s="2" t="s">
        <v>45</v>
      </c>
      <c r="G743" s="2" t="s">
        <v>46</v>
      </c>
      <c r="H743" s="2" t="s">
        <v>47</v>
      </c>
      <c r="I743" s="2" t="s">
        <v>4006</v>
      </c>
      <c r="J743" s="2" t="s">
        <v>12857</v>
      </c>
      <c r="K743" s="2" t="s">
        <v>121</v>
      </c>
      <c r="L743" s="2" t="s">
        <v>969</v>
      </c>
      <c r="M743" s="2" t="s">
        <v>1593</v>
      </c>
      <c r="N743" s="2" t="s">
        <v>4007</v>
      </c>
      <c r="O743">
        <v>1</v>
      </c>
      <c r="P743" s="2" t="s">
        <v>53</v>
      </c>
      <c r="Q743">
        <v>100</v>
      </c>
      <c r="R743">
        <v>0</v>
      </c>
      <c r="S743" s="2" t="s">
        <v>54</v>
      </c>
      <c r="T743" s="2" t="s">
        <v>55</v>
      </c>
      <c r="U743" s="2" t="s">
        <v>147</v>
      </c>
      <c r="V743" s="2"/>
      <c r="W743">
        <v>77000</v>
      </c>
      <c r="X743">
        <v>0</v>
      </c>
      <c r="Y743">
        <v>0</v>
      </c>
      <c r="Z743">
        <v>77000</v>
      </c>
      <c r="AB743" s="2" t="s">
        <v>57</v>
      </c>
      <c r="AC743">
        <v>30800</v>
      </c>
      <c r="AD743">
        <v>46200</v>
      </c>
      <c r="AE743">
        <v>147000</v>
      </c>
      <c r="AF743">
        <v>2205</v>
      </c>
      <c r="AG743" s="2" t="s">
        <v>4006</v>
      </c>
      <c r="AH743" s="2"/>
      <c r="AI743" s="1">
        <v>46189</v>
      </c>
      <c r="AJ743" s="2"/>
      <c r="AK743" s="2" t="s">
        <v>58</v>
      </c>
      <c r="AM743" s="2" t="s">
        <v>59</v>
      </c>
      <c r="AP743" s="2" t="s">
        <v>60</v>
      </c>
      <c r="AQ743" s="2" t="s">
        <v>41</v>
      </c>
      <c r="AR743">
        <v>70000</v>
      </c>
      <c r="AS743" s="2" t="str">
        <f>_xlfn.IFNA(IF(VLOOKUP(all_resi[[#This Row],[No. Waybill]],settle_reconcile[No. Waybill],1,0)="","Recon","Recon"),"-")</f>
        <v>Recon</v>
      </c>
      <c r="AT743" s="2">
        <f>all_resi[[#This Row],[Nilai COD]]-all_resi[[#This Row],[COD Fee]]-all_resi[[#This Row],[Total Biaya Setelah Diskon]]</f>
        <v>98595</v>
      </c>
      <c r="AU743" s="2">
        <f>IF(all_resi[[#This Row],[Waktu Terima]]="","",_xlfn.DAYS(all_resi[[#This Row],[Waktu Terima]],all_resi[[#This Row],[Tanggal Pengiriman]]))</f>
        <v>7</v>
      </c>
    </row>
    <row r="744" spans="1:47" x14ac:dyDescent="0.25">
      <c r="A744" s="2" t="s">
        <v>6892</v>
      </c>
      <c r="B744" s="1">
        <v>46182</v>
      </c>
      <c r="C744" s="2" t="s">
        <v>42</v>
      </c>
      <c r="D744" s="2" t="s">
        <v>43</v>
      </c>
      <c r="E744" s="2" t="s">
        <v>44</v>
      </c>
      <c r="F744" s="2" t="s">
        <v>45</v>
      </c>
      <c r="G744" s="2" t="s">
        <v>46</v>
      </c>
      <c r="H744" s="2" t="s">
        <v>47</v>
      </c>
      <c r="I744" s="2" t="s">
        <v>3473</v>
      </c>
      <c r="J744" s="2" t="s">
        <v>12907</v>
      </c>
      <c r="K744" s="2" t="s">
        <v>177</v>
      </c>
      <c r="L744" s="2" t="s">
        <v>807</v>
      </c>
      <c r="M744" s="2" t="s">
        <v>1836</v>
      </c>
      <c r="N744" s="2" t="s">
        <v>3474</v>
      </c>
      <c r="O744">
        <v>1</v>
      </c>
      <c r="P744" s="2" t="s">
        <v>53</v>
      </c>
      <c r="Q744">
        <v>100</v>
      </c>
      <c r="R744">
        <v>0</v>
      </c>
      <c r="S744" s="2" t="s">
        <v>54</v>
      </c>
      <c r="T744" s="2" t="s">
        <v>55</v>
      </c>
      <c r="U744" s="2" t="s">
        <v>110</v>
      </c>
      <c r="V744" s="2"/>
      <c r="W744">
        <v>64000</v>
      </c>
      <c r="X744">
        <v>0</v>
      </c>
      <c r="Y744">
        <v>0</v>
      </c>
      <c r="Z744">
        <v>64000</v>
      </c>
      <c r="AB744" s="2" t="s">
        <v>57</v>
      </c>
      <c r="AC744">
        <v>25600</v>
      </c>
      <c r="AD744">
        <v>38400</v>
      </c>
      <c r="AE744">
        <v>147000</v>
      </c>
      <c r="AF744">
        <v>2205</v>
      </c>
      <c r="AG744" s="2" t="s">
        <v>12207</v>
      </c>
      <c r="AH744" s="2" t="s">
        <v>149</v>
      </c>
      <c r="AI744" s="1">
        <v>46197</v>
      </c>
      <c r="AJ744" s="2"/>
      <c r="AK744" s="2" t="s">
        <v>67</v>
      </c>
      <c r="AM744" s="2" t="s">
        <v>59</v>
      </c>
      <c r="AP744" s="2" t="s">
        <v>60</v>
      </c>
      <c r="AQ744" s="2" t="s">
        <v>41</v>
      </c>
      <c r="AR744">
        <v>83000</v>
      </c>
      <c r="AS744" s="2" t="str">
        <f>_xlfn.IFNA(IF(VLOOKUP(all_resi[[#This Row],[No. Waybill]],settle_reconcile[No. Waybill],1,0)="","Recon","Recon"),"-")</f>
        <v>-</v>
      </c>
      <c r="AT744" s="2">
        <f>all_resi[[#This Row],[Nilai COD]]-all_resi[[#This Row],[COD Fee]]-all_resi[[#This Row],[Total Biaya Setelah Diskon]]</f>
        <v>106395</v>
      </c>
      <c r="AU744" s="2">
        <f>IF(all_resi[[#This Row],[Waktu Terima]]="","",_xlfn.DAYS(all_resi[[#This Row],[Waktu Terima]],all_resi[[#This Row],[Tanggal Pengiriman]]))</f>
        <v>15</v>
      </c>
    </row>
    <row r="745" spans="1:47" x14ac:dyDescent="0.25">
      <c r="A745" s="2" t="s">
        <v>6686</v>
      </c>
      <c r="B745" s="1">
        <v>46182</v>
      </c>
      <c r="C745" s="2" t="s">
        <v>42</v>
      </c>
      <c r="D745" s="2" t="s">
        <v>43</v>
      </c>
      <c r="E745" s="2" t="s">
        <v>44</v>
      </c>
      <c r="F745" s="2" t="s">
        <v>45</v>
      </c>
      <c r="G745" s="2" t="s">
        <v>46</v>
      </c>
      <c r="H745" s="2" t="s">
        <v>80</v>
      </c>
      <c r="I745" s="2" t="s">
        <v>2877</v>
      </c>
      <c r="J745" s="2" t="s">
        <v>12826</v>
      </c>
      <c r="K745" s="2" t="s">
        <v>203</v>
      </c>
      <c r="L745" s="2" t="s">
        <v>1548</v>
      </c>
      <c r="M745" s="2" t="s">
        <v>2878</v>
      </c>
      <c r="N745" s="2" t="s">
        <v>2879</v>
      </c>
      <c r="O745">
        <v>1</v>
      </c>
      <c r="P745" s="2" t="s">
        <v>53</v>
      </c>
      <c r="Q745">
        <v>100</v>
      </c>
      <c r="R745">
        <v>0</v>
      </c>
      <c r="S745" s="2" t="s">
        <v>54</v>
      </c>
      <c r="T745" s="2" t="s">
        <v>55</v>
      </c>
      <c r="U745" s="2" t="s">
        <v>141</v>
      </c>
      <c r="V745" s="2"/>
      <c r="W745">
        <v>14000</v>
      </c>
      <c r="X745">
        <v>0</v>
      </c>
      <c r="Y745">
        <v>0</v>
      </c>
      <c r="Z745">
        <v>14000</v>
      </c>
      <c r="AB745" s="2" t="s">
        <v>57</v>
      </c>
      <c r="AC745">
        <v>8000</v>
      </c>
      <c r="AD745">
        <v>6000</v>
      </c>
      <c r="AE745">
        <v>52500</v>
      </c>
      <c r="AF745">
        <v>787.5</v>
      </c>
      <c r="AG745" s="2" t="s">
        <v>2877</v>
      </c>
      <c r="AH745" s="2"/>
      <c r="AI745" s="1">
        <v>46183</v>
      </c>
      <c r="AJ745" s="2" t="s">
        <v>87</v>
      </c>
      <c r="AK745" s="2" t="s">
        <v>58</v>
      </c>
      <c r="AM745" s="2" t="s">
        <v>59</v>
      </c>
      <c r="AP745" s="2" t="s">
        <v>60</v>
      </c>
      <c r="AQ745" s="2" t="s">
        <v>41</v>
      </c>
      <c r="AR745">
        <v>38500</v>
      </c>
      <c r="AS745" s="2" t="str">
        <f>_xlfn.IFNA(IF(VLOOKUP(all_resi[[#This Row],[No. Waybill]],settle_reconcile[No. Waybill],1,0)="","Recon","Recon"),"-")</f>
        <v>Recon</v>
      </c>
      <c r="AT745" s="2">
        <f>all_resi[[#This Row],[Nilai COD]]-all_resi[[#This Row],[COD Fee]]-all_resi[[#This Row],[Total Biaya Setelah Diskon]]</f>
        <v>45712.5</v>
      </c>
      <c r="AU745" s="2">
        <f>IF(all_resi[[#This Row],[Waktu Terima]]="","",_xlfn.DAYS(all_resi[[#This Row],[Waktu Terima]],all_resi[[#This Row],[Tanggal Pengiriman]]))</f>
        <v>1</v>
      </c>
    </row>
    <row r="746" spans="1:47" x14ac:dyDescent="0.25">
      <c r="A746" s="2" t="s">
        <v>6689</v>
      </c>
      <c r="B746" s="1">
        <v>46182</v>
      </c>
      <c r="C746" s="2" t="s">
        <v>42</v>
      </c>
      <c r="D746" s="2" t="s">
        <v>43</v>
      </c>
      <c r="E746" s="2" t="s">
        <v>44</v>
      </c>
      <c r="F746" s="2" t="s">
        <v>45</v>
      </c>
      <c r="G746" s="2" t="s">
        <v>46</v>
      </c>
      <c r="H746" s="2" t="s">
        <v>47</v>
      </c>
      <c r="I746" s="2" t="s">
        <v>2887</v>
      </c>
      <c r="J746" s="2" t="s">
        <v>12819</v>
      </c>
      <c r="K746" s="2" t="s">
        <v>237</v>
      </c>
      <c r="L746" s="2" t="s">
        <v>238</v>
      </c>
      <c r="M746" s="2" t="s">
        <v>2888</v>
      </c>
      <c r="N746" s="2" t="s">
        <v>2889</v>
      </c>
      <c r="O746">
        <v>1</v>
      </c>
      <c r="P746" s="2" t="s">
        <v>53</v>
      </c>
      <c r="Q746">
        <v>100</v>
      </c>
      <c r="R746">
        <v>6500000</v>
      </c>
      <c r="S746" s="2" t="s">
        <v>54</v>
      </c>
      <c r="T746" s="2" t="s">
        <v>55</v>
      </c>
      <c r="U746" s="2" t="s">
        <v>110</v>
      </c>
      <c r="V746" s="2" t="s">
        <v>2706</v>
      </c>
      <c r="W746">
        <v>37000</v>
      </c>
      <c r="X746">
        <v>0</v>
      </c>
      <c r="Y746">
        <v>0</v>
      </c>
      <c r="Z746">
        <v>37000</v>
      </c>
      <c r="AB746" s="2" t="s">
        <v>57</v>
      </c>
      <c r="AC746">
        <v>14800</v>
      </c>
      <c r="AD746">
        <v>22200</v>
      </c>
      <c r="AE746">
        <v>107000</v>
      </c>
      <c r="AF746">
        <v>1605</v>
      </c>
      <c r="AG746" s="2" t="s">
        <v>43</v>
      </c>
      <c r="AH746" s="2"/>
      <c r="AI746" s="1">
        <v>46211</v>
      </c>
      <c r="AJ746" s="2"/>
      <c r="AK746" s="2" t="s">
        <v>67</v>
      </c>
      <c r="AM746" s="2" t="s">
        <v>59</v>
      </c>
      <c r="AP746" s="2" t="s">
        <v>60</v>
      </c>
      <c r="AQ746" s="2" t="s">
        <v>41</v>
      </c>
      <c r="AR746">
        <v>70000</v>
      </c>
      <c r="AS746" s="2" t="str">
        <f>_xlfn.IFNA(IF(VLOOKUP(all_resi[[#This Row],[No. Waybill]],settle_reconcile[No. Waybill],1,0)="","Recon","Recon"),"-")</f>
        <v>-</v>
      </c>
      <c r="AT746" s="2">
        <f>all_resi[[#This Row],[Nilai COD]]-all_resi[[#This Row],[COD Fee]]-all_resi[[#This Row],[Total Biaya Setelah Diskon]]</f>
        <v>83195</v>
      </c>
      <c r="AU746" s="2">
        <f>IF(all_resi[[#This Row],[Waktu Terima]]="","",_xlfn.DAYS(all_resi[[#This Row],[Waktu Terima]],all_resi[[#This Row],[Tanggal Pengiriman]]))</f>
        <v>29</v>
      </c>
    </row>
    <row r="747" spans="1:47" x14ac:dyDescent="0.25">
      <c r="A747" s="2" t="s">
        <v>7066</v>
      </c>
      <c r="B747" s="1">
        <v>46182</v>
      </c>
      <c r="C747" s="2" t="s">
        <v>42</v>
      </c>
      <c r="D747" s="2" t="s">
        <v>43</v>
      </c>
      <c r="E747" s="2" t="s">
        <v>44</v>
      </c>
      <c r="F747" s="2" t="s">
        <v>45</v>
      </c>
      <c r="G747" s="2" t="s">
        <v>46</v>
      </c>
      <c r="H747" s="2" t="s">
        <v>47</v>
      </c>
      <c r="I747" s="2" t="s">
        <v>3952</v>
      </c>
      <c r="J747" s="2" t="s">
        <v>12762</v>
      </c>
      <c r="K747" s="2" t="s">
        <v>75</v>
      </c>
      <c r="L747" s="2" t="s">
        <v>112</v>
      </c>
      <c r="M747" s="2" t="s">
        <v>1464</v>
      </c>
      <c r="N747" s="2" t="s">
        <v>3953</v>
      </c>
      <c r="O747">
        <v>1</v>
      </c>
      <c r="P747" s="2" t="s">
        <v>53</v>
      </c>
      <c r="Q747">
        <v>100</v>
      </c>
      <c r="R747">
        <v>0</v>
      </c>
      <c r="S747" s="2" t="s">
        <v>54</v>
      </c>
      <c r="T747" s="2" t="s">
        <v>55</v>
      </c>
      <c r="U747" s="2" t="s">
        <v>110</v>
      </c>
      <c r="V747" s="2"/>
      <c r="W747">
        <v>64000</v>
      </c>
      <c r="X747">
        <v>0</v>
      </c>
      <c r="Y747">
        <v>0</v>
      </c>
      <c r="Z747">
        <v>64000</v>
      </c>
      <c r="AB747" s="2" t="s">
        <v>57</v>
      </c>
      <c r="AC747">
        <v>25600</v>
      </c>
      <c r="AD747">
        <v>38400</v>
      </c>
      <c r="AE747">
        <v>150000</v>
      </c>
      <c r="AF747">
        <v>2250</v>
      </c>
      <c r="AG747" s="2"/>
      <c r="AH747" s="2"/>
      <c r="AI747" s="1"/>
      <c r="AJ747" s="2"/>
      <c r="AK747" s="2" t="s">
        <v>67</v>
      </c>
      <c r="AM747" s="2" t="s">
        <v>59</v>
      </c>
      <c r="AP747" s="2" t="s">
        <v>60</v>
      </c>
      <c r="AQ747" s="2" t="s">
        <v>41</v>
      </c>
      <c r="AR747">
        <v>86000</v>
      </c>
      <c r="AS747" s="2" t="str">
        <f>_xlfn.IFNA(IF(VLOOKUP(all_resi[[#This Row],[No. Waybill]],settle_reconcile[No. Waybill],1,0)="","Recon","Recon"),"-")</f>
        <v>-</v>
      </c>
      <c r="AT747" s="2">
        <f>all_resi[[#This Row],[Nilai COD]]-all_resi[[#This Row],[COD Fee]]-all_resi[[#This Row],[Total Biaya Setelah Diskon]]</f>
        <v>109350</v>
      </c>
      <c r="AU747" s="2" t="str">
        <f>IF(all_resi[[#This Row],[Waktu Terima]]="","",_xlfn.DAYS(all_resi[[#This Row],[Waktu Terima]],all_resi[[#This Row],[Tanggal Pengiriman]]))</f>
        <v/>
      </c>
    </row>
    <row r="748" spans="1:47" x14ac:dyDescent="0.25">
      <c r="A748" s="2" t="s">
        <v>5908</v>
      </c>
      <c r="B748" s="1">
        <v>46182</v>
      </c>
      <c r="C748" s="2" t="s">
        <v>42</v>
      </c>
      <c r="D748" s="2" t="s">
        <v>43</v>
      </c>
      <c r="E748" s="2" t="s">
        <v>44</v>
      </c>
      <c r="F748" s="2" t="s">
        <v>45</v>
      </c>
      <c r="G748" s="2" t="s">
        <v>46</v>
      </c>
      <c r="H748" s="2" t="s">
        <v>80</v>
      </c>
      <c r="I748" s="2" t="s">
        <v>277</v>
      </c>
      <c r="J748" s="2" t="s">
        <v>12976</v>
      </c>
      <c r="K748" s="2" t="s">
        <v>209</v>
      </c>
      <c r="L748" s="2" t="s">
        <v>278</v>
      </c>
      <c r="M748" s="2" t="s">
        <v>279</v>
      </c>
      <c r="N748" s="2" t="s">
        <v>280</v>
      </c>
      <c r="O748">
        <v>1</v>
      </c>
      <c r="P748" s="2" t="s">
        <v>53</v>
      </c>
      <c r="Q748">
        <v>100</v>
      </c>
      <c r="R748">
        <v>0</v>
      </c>
      <c r="S748" s="2" t="s">
        <v>54</v>
      </c>
      <c r="T748" s="2" t="s">
        <v>55</v>
      </c>
      <c r="U748" s="2" t="s">
        <v>86</v>
      </c>
      <c r="V748" s="2"/>
      <c r="W748">
        <v>58000</v>
      </c>
      <c r="X748">
        <v>0</v>
      </c>
      <c r="Y748">
        <v>0</v>
      </c>
      <c r="Z748">
        <v>58000</v>
      </c>
      <c r="AB748" s="2" t="s">
        <v>57</v>
      </c>
      <c r="AC748">
        <v>23200</v>
      </c>
      <c r="AD748">
        <v>34800</v>
      </c>
      <c r="AE748">
        <v>115000</v>
      </c>
      <c r="AF748">
        <v>1725</v>
      </c>
      <c r="AG748" s="2" t="s">
        <v>277</v>
      </c>
      <c r="AH748" s="2"/>
      <c r="AI748" s="1">
        <v>46186</v>
      </c>
      <c r="AJ748" s="2" t="s">
        <v>87</v>
      </c>
      <c r="AK748" s="2" t="s">
        <v>58</v>
      </c>
      <c r="AM748" s="2" t="s">
        <v>59</v>
      </c>
      <c r="AP748" s="2" t="s">
        <v>60</v>
      </c>
      <c r="AQ748" s="2" t="s">
        <v>41</v>
      </c>
      <c r="AR748">
        <v>57000</v>
      </c>
      <c r="AS748" s="2" t="str">
        <f>_xlfn.IFNA(IF(VLOOKUP(all_resi[[#This Row],[No. Waybill]],settle_reconcile[No. Waybill],1,0)="","Recon","Recon"),"-")</f>
        <v>Recon</v>
      </c>
      <c r="AT748" s="2">
        <f>all_resi[[#This Row],[Nilai COD]]-all_resi[[#This Row],[COD Fee]]-all_resi[[#This Row],[Total Biaya Setelah Diskon]]</f>
        <v>78475</v>
      </c>
      <c r="AU748" s="2">
        <f>IF(all_resi[[#This Row],[Waktu Terima]]="","",_xlfn.DAYS(all_resi[[#This Row],[Waktu Terima]],all_resi[[#This Row],[Tanggal Pengiriman]]))</f>
        <v>4</v>
      </c>
    </row>
    <row r="749" spans="1:47" x14ac:dyDescent="0.25">
      <c r="A749" s="2" t="s">
        <v>6726</v>
      </c>
      <c r="B749" s="1">
        <v>46182</v>
      </c>
      <c r="C749" s="2" t="s">
        <v>42</v>
      </c>
      <c r="D749" s="2" t="s">
        <v>43</v>
      </c>
      <c r="E749" s="2" t="s">
        <v>44</v>
      </c>
      <c r="F749" s="2" t="s">
        <v>45</v>
      </c>
      <c r="G749" s="2" t="s">
        <v>46</v>
      </c>
      <c r="H749" s="2" t="s">
        <v>47</v>
      </c>
      <c r="I749" s="2" t="s">
        <v>2997</v>
      </c>
      <c r="J749" s="2" t="s">
        <v>12885</v>
      </c>
      <c r="K749" s="2" t="s">
        <v>177</v>
      </c>
      <c r="L749" s="2" t="s">
        <v>896</v>
      </c>
      <c r="M749" s="2" t="s">
        <v>2998</v>
      </c>
      <c r="N749" s="2" t="s">
        <v>2999</v>
      </c>
      <c r="O749">
        <v>1</v>
      </c>
      <c r="P749" s="2" t="s">
        <v>53</v>
      </c>
      <c r="Q749">
        <v>100</v>
      </c>
      <c r="R749">
        <v>0</v>
      </c>
      <c r="S749" s="2" t="s">
        <v>54</v>
      </c>
      <c r="T749" s="2" t="s">
        <v>55</v>
      </c>
      <c r="U749" s="2" t="s">
        <v>110</v>
      </c>
      <c r="V749" s="2"/>
      <c r="W749">
        <v>87000</v>
      </c>
      <c r="X749">
        <v>0</v>
      </c>
      <c r="Y749">
        <v>0</v>
      </c>
      <c r="Z749">
        <v>87000</v>
      </c>
      <c r="AB749" s="2" t="s">
        <v>57</v>
      </c>
      <c r="AC749">
        <v>34800</v>
      </c>
      <c r="AD749">
        <v>52200</v>
      </c>
      <c r="AE749">
        <v>152000</v>
      </c>
      <c r="AF749">
        <v>2280</v>
      </c>
      <c r="AG749" s="2" t="s">
        <v>12207</v>
      </c>
      <c r="AH749" s="2" t="s">
        <v>149</v>
      </c>
      <c r="AI749" s="1">
        <v>46197</v>
      </c>
      <c r="AJ749" s="2"/>
      <c r="AK749" s="2" t="s">
        <v>67</v>
      </c>
      <c r="AM749" s="2" t="s">
        <v>59</v>
      </c>
      <c r="AP749" s="2" t="s">
        <v>60</v>
      </c>
      <c r="AQ749" s="2" t="s">
        <v>41</v>
      </c>
      <c r="AR749">
        <v>65000</v>
      </c>
      <c r="AS749" s="2" t="str">
        <f>_xlfn.IFNA(IF(VLOOKUP(all_resi[[#This Row],[No. Waybill]],settle_reconcile[No. Waybill],1,0)="","Recon","Recon"),"-")</f>
        <v>-</v>
      </c>
      <c r="AT749" s="2">
        <f>all_resi[[#This Row],[Nilai COD]]-all_resi[[#This Row],[COD Fee]]-all_resi[[#This Row],[Total Biaya Setelah Diskon]]</f>
        <v>97520</v>
      </c>
      <c r="AU749" s="2">
        <f>IF(all_resi[[#This Row],[Waktu Terima]]="","",_xlfn.DAYS(all_resi[[#This Row],[Waktu Terima]],all_resi[[#This Row],[Tanggal Pengiriman]]))</f>
        <v>15</v>
      </c>
    </row>
    <row r="750" spans="1:47" x14ac:dyDescent="0.25">
      <c r="A750" s="2" t="s">
        <v>7070</v>
      </c>
      <c r="B750" s="1">
        <v>46182</v>
      </c>
      <c r="C750" s="2" t="s">
        <v>42</v>
      </c>
      <c r="D750" s="2" t="s">
        <v>43</v>
      </c>
      <c r="E750" s="2" t="s">
        <v>44</v>
      </c>
      <c r="F750" s="2" t="s">
        <v>45</v>
      </c>
      <c r="G750" s="2" t="s">
        <v>46</v>
      </c>
      <c r="H750" s="2" t="s">
        <v>47</v>
      </c>
      <c r="I750" s="2" t="s">
        <v>3962</v>
      </c>
      <c r="J750" s="2" t="s">
        <v>12756</v>
      </c>
      <c r="K750" s="2" t="s">
        <v>595</v>
      </c>
      <c r="L750" s="2" t="s">
        <v>3836</v>
      </c>
      <c r="M750" s="2" t="s">
        <v>3837</v>
      </c>
      <c r="N750" s="2" t="s">
        <v>3963</v>
      </c>
      <c r="O750">
        <v>1</v>
      </c>
      <c r="P750" s="2" t="s">
        <v>53</v>
      </c>
      <c r="Q750">
        <v>100</v>
      </c>
      <c r="R750">
        <v>0</v>
      </c>
      <c r="S750" s="2" t="s">
        <v>54</v>
      </c>
      <c r="T750" s="2" t="s">
        <v>55</v>
      </c>
      <c r="U750" s="2" t="s">
        <v>386</v>
      </c>
      <c r="V750" s="2"/>
      <c r="W750">
        <v>145000</v>
      </c>
      <c r="X750">
        <v>0</v>
      </c>
      <c r="Y750">
        <v>0</v>
      </c>
      <c r="Z750">
        <v>145000</v>
      </c>
      <c r="AB750" s="2" t="s">
        <v>57</v>
      </c>
      <c r="AC750">
        <v>58000</v>
      </c>
      <c r="AD750">
        <v>87000</v>
      </c>
      <c r="AE750">
        <v>249000</v>
      </c>
      <c r="AF750">
        <v>3735</v>
      </c>
      <c r="AG750" s="2" t="s">
        <v>3962</v>
      </c>
      <c r="AH750" s="2"/>
      <c r="AI750" s="1">
        <v>46190</v>
      </c>
      <c r="AJ750" s="2"/>
      <c r="AK750" s="2" t="s">
        <v>58</v>
      </c>
      <c r="AM750" s="2" t="s">
        <v>59</v>
      </c>
      <c r="AP750" s="2" t="s">
        <v>60</v>
      </c>
      <c r="AQ750" s="2" t="s">
        <v>41</v>
      </c>
      <c r="AR750">
        <v>104000</v>
      </c>
      <c r="AS750" s="2" t="str">
        <f>_xlfn.IFNA(IF(VLOOKUP(all_resi[[#This Row],[No. Waybill]],settle_reconcile[No. Waybill],1,0)="","Recon","Recon"),"-")</f>
        <v>Recon</v>
      </c>
      <c r="AT750" s="2">
        <f>all_resi[[#This Row],[Nilai COD]]-all_resi[[#This Row],[COD Fee]]-all_resi[[#This Row],[Total Biaya Setelah Diskon]]</f>
        <v>158265</v>
      </c>
      <c r="AU750" s="2">
        <f>IF(all_resi[[#This Row],[Waktu Terima]]="","",_xlfn.DAYS(all_resi[[#This Row],[Waktu Terima]],all_resi[[#This Row],[Tanggal Pengiriman]]))</f>
        <v>8</v>
      </c>
    </row>
    <row r="751" spans="1:47" x14ac:dyDescent="0.25">
      <c r="A751" s="2" t="s">
        <v>7069</v>
      </c>
      <c r="B751" s="1">
        <v>46182</v>
      </c>
      <c r="C751" s="2" t="s">
        <v>42</v>
      </c>
      <c r="D751" s="2" t="s">
        <v>43</v>
      </c>
      <c r="E751" s="2" t="s">
        <v>44</v>
      </c>
      <c r="F751" s="2" t="s">
        <v>45</v>
      </c>
      <c r="G751" s="2" t="s">
        <v>46</v>
      </c>
      <c r="H751" s="2" t="s">
        <v>80</v>
      </c>
      <c r="I751" s="2" t="s">
        <v>3958</v>
      </c>
      <c r="J751" s="2" t="s">
        <v>12760</v>
      </c>
      <c r="K751" s="2" t="s">
        <v>137</v>
      </c>
      <c r="L751" s="2" t="s">
        <v>3959</v>
      </c>
      <c r="M751" s="2" t="s">
        <v>3960</v>
      </c>
      <c r="N751" s="2" t="s">
        <v>3961</v>
      </c>
      <c r="O751">
        <v>1</v>
      </c>
      <c r="P751" s="2" t="s">
        <v>53</v>
      </c>
      <c r="Q751">
        <v>100</v>
      </c>
      <c r="R751">
        <v>0</v>
      </c>
      <c r="S751" s="2" t="s">
        <v>54</v>
      </c>
      <c r="T751" s="2" t="s">
        <v>55</v>
      </c>
      <c r="U751" s="2" t="s">
        <v>1062</v>
      </c>
      <c r="V751" s="2"/>
      <c r="W751">
        <v>29000</v>
      </c>
      <c r="X751">
        <v>0</v>
      </c>
      <c r="Y751">
        <v>0</v>
      </c>
      <c r="Z751">
        <v>29000</v>
      </c>
      <c r="AB751" s="2" t="s">
        <v>57</v>
      </c>
      <c r="AC751">
        <v>20000</v>
      </c>
      <c r="AD751">
        <v>9000</v>
      </c>
      <c r="AE751">
        <v>110000</v>
      </c>
      <c r="AF751">
        <v>1650</v>
      </c>
      <c r="AG751" s="2" t="s">
        <v>517</v>
      </c>
      <c r="AH751" s="2" t="s">
        <v>149</v>
      </c>
      <c r="AI751" s="1">
        <v>46188</v>
      </c>
      <c r="AJ751" s="2" t="s">
        <v>87</v>
      </c>
      <c r="AK751" s="2" t="s">
        <v>67</v>
      </c>
      <c r="AM751" s="2" t="s">
        <v>59</v>
      </c>
      <c r="AP751" s="2" t="s">
        <v>60</v>
      </c>
      <c r="AQ751" s="2" t="s">
        <v>41</v>
      </c>
      <c r="AR751">
        <v>81000</v>
      </c>
      <c r="AS751" s="2" t="str">
        <f>_xlfn.IFNA(IF(VLOOKUP(all_resi[[#This Row],[No. Waybill]],settle_reconcile[No. Waybill],1,0)="","Recon","Recon"),"-")</f>
        <v>-</v>
      </c>
      <c r="AT751" s="2">
        <f>all_resi[[#This Row],[Nilai COD]]-all_resi[[#This Row],[COD Fee]]-all_resi[[#This Row],[Total Biaya Setelah Diskon]]</f>
        <v>99350</v>
      </c>
      <c r="AU751" s="2">
        <f>IF(all_resi[[#This Row],[Waktu Terima]]="","",_xlfn.DAYS(all_resi[[#This Row],[Waktu Terima]],all_resi[[#This Row],[Tanggal Pengiriman]]))</f>
        <v>6</v>
      </c>
    </row>
    <row r="752" spans="1:47" x14ac:dyDescent="0.25">
      <c r="A752" s="2" t="s">
        <v>7064</v>
      </c>
      <c r="B752" s="1">
        <v>46182</v>
      </c>
      <c r="C752" s="2" t="s">
        <v>42</v>
      </c>
      <c r="D752" s="2" t="s">
        <v>43</v>
      </c>
      <c r="E752" s="2" t="s">
        <v>44</v>
      </c>
      <c r="F752" s="2" t="s">
        <v>45</v>
      </c>
      <c r="G752" s="2" t="s">
        <v>46</v>
      </c>
      <c r="H752" s="2" t="s">
        <v>80</v>
      </c>
      <c r="I752" s="2" t="s">
        <v>3945</v>
      </c>
      <c r="J752" s="2" t="s">
        <v>12805</v>
      </c>
      <c r="K752" s="2" t="s">
        <v>121</v>
      </c>
      <c r="L752" s="2" t="s">
        <v>232</v>
      </c>
      <c r="M752" s="2" t="s">
        <v>3946</v>
      </c>
      <c r="N752" s="2" t="s">
        <v>3947</v>
      </c>
      <c r="O752">
        <v>1</v>
      </c>
      <c r="P752" s="2" t="s">
        <v>53</v>
      </c>
      <c r="Q752">
        <v>100</v>
      </c>
      <c r="R752">
        <v>0</v>
      </c>
      <c r="S752" s="2" t="s">
        <v>54</v>
      </c>
      <c r="T752" s="2" t="s">
        <v>55</v>
      </c>
      <c r="U752" s="2" t="s">
        <v>86</v>
      </c>
      <c r="V752" s="2"/>
      <c r="W752">
        <v>108000</v>
      </c>
      <c r="X752">
        <v>0</v>
      </c>
      <c r="Y752">
        <v>0</v>
      </c>
      <c r="Z752">
        <v>108000</v>
      </c>
      <c r="AB752" s="2" t="s">
        <v>57</v>
      </c>
      <c r="AC752">
        <v>43200</v>
      </c>
      <c r="AD752">
        <v>64800</v>
      </c>
      <c r="AE752">
        <v>141000</v>
      </c>
      <c r="AF752">
        <v>2115</v>
      </c>
      <c r="AG752" s="2" t="s">
        <v>3945</v>
      </c>
      <c r="AH752" s="2"/>
      <c r="AI752" s="1">
        <v>46189</v>
      </c>
      <c r="AJ752" s="2" t="s">
        <v>87</v>
      </c>
      <c r="AK752" s="2" t="s">
        <v>58</v>
      </c>
      <c r="AM752" s="2" t="s">
        <v>59</v>
      </c>
      <c r="AP752" s="2" t="s">
        <v>60</v>
      </c>
      <c r="AQ752" s="2" t="s">
        <v>41</v>
      </c>
      <c r="AR752">
        <v>33000</v>
      </c>
      <c r="AS752" s="2" t="str">
        <f>_xlfn.IFNA(IF(VLOOKUP(all_resi[[#This Row],[No. Waybill]],settle_reconcile[No. Waybill],1,0)="","Recon","Recon"),"-")</f>
        <v>Recon</v>
      </c>
      <c r="AT752" s="2">
        <f>all_resi[[#This Row],[Nilai COD]]-all_resi[[#This Row],[COD Fee]]-all_resi[[#This Row],[Total Biaya Setelah Diskon]]</f>
        <v>74085</v>
      </c>
      <c r="AU752" s="2">
        <f>IF(all_resi[[#This Row],[Waktu Terima]]="","",_xlfn.DAYS(all_resi[[#This Row],[Waktu Terima]],all_resi[[#This Row],[Tanggal Pengiriman]]))</f>
        <v>7</v>
      </c>
    </row>
    <row r="753" spans="1:47" x14ac:dyDescent="0.25">
      <c r="A753" s="2" t="s">
        <v>6741</v>
      </c>
      <c r="B753" s="1">
        <v>46182</v>
      </c>
      <c r="C753" s="2" t="s">
        <v>42</v>
      </c>
      <c r="D753" s="2" t="s">
        <v>43</v>
      </c>
      <c r="E753" s="2" t="s">
        <v>44</v>
      </c>
      <c r="F753" s="2" t="s">
        <v>45</v>
      </c>
      <c r="G753" s="2" t="s">
        <v>46</v>
      </c>
      <c r="H753" s="2" t="s">
        <v>47</v>
      </c>
      <c r="I753" s="2" t="s">
        <v>3042</v>
      </c>
      <c r="J753" s="2" t="s">
        <v>12859</v>
      </c>
      <c r="K753" s="2" t="s">
        <v>957</v>
      </c>
      <c r="L753" s="2" t="s">
        <v>3043</v>
      </c>
      <c r="M753" s="2" t="s">
        <v>3044</v>
      </c>
      <c r="N753" s="2" t="s">
        <v>3045</v>
      </c>
      <c r="O753">
        <v>1</v>
      </c>
      <c r="P753" s="2" t="s">
        <v>53</v>
      </c>
      <c r="Q753">
        <v>100</v>
      </c>
      <c r="R753">
        <v>0</v>
      </c>
      <c r="S753" s="2" t="s">
        <v>54</v>
      </c>
      <c r="T753" s="2" t="s">
        <v>55</v>
      </c>
      <c r="U753" s="2" t="s">
        <v>225</v>
      </c>
      <c r="V753" s="2"/>
      <c r="W753">
        <v>53000</v>
      </c>
      <c r="X753">
        <v>0</v>
      </c>
      <c r="Y753">
        <v>0</v>
      </c>
      <c r="Z753">
        <v>53000</v>
      </c>
      <c r="AB753" s="2" t="s">
        <v>57</v>
      </c>
      <c r="AC753">
        <v>21200</v>
      </c>
      <c r="AD753">
        <v>31800</v>
      </c>
      <c r="AE753">
        <v>155000</v>
      </c>
      <c r="AF753">
        <v>2325</v>
      </c>
      <c r="AG753" s="2" t="s">
        <v>3042</v>
      </c>
      <c r="AH753" s="2"/>
      <c r="AI753" s="1">
        <v>46185</v>
      </c>
      <c r="AJ753" s="2"/>
      <c r="AK753" s="2" t="s">
        <v>58</v>
      </c>
      <c r="AM753" s="2" t="s">
        <v>59</v>
      </c>
      <c r="AP753" s="2" t="s">
        <v>60</v>
      </c>
      <c r="AQ753" s="2" t="s">
        <v>41</v>
      </c>
      <c r="AR753">
        <v>102000</v>
      </c>
      <c r="AS753" s="2" t="str">
        <f>_xlfn.IFNA(IF(VLOOKUP(all_resi[[#This Row],[No. Waybill]],settle_reconcile[No. Waybill],1,0)="","Recon","Recon"),"-")</f>
        <v>Recon</v>
      </c>
      <c r="AT753" s="2">
        <f>all_resi[[#This Row],[Nilai COD]]-all_resi[[#This Row],[COD Fee]]-all_resi[[#This Row],[Total Biaya Setelah Diskon]]</f>
        <v>120875</v>
      </c>
      <c r="AU753" s="2">
        <f>IF(all_resi[[#This Row],[Waktu Terima]]="","",_xlfn.DAYS(all_resi[[#This Row],[Waktu Terima]],all_resi[[#This Row],[Tanggal Pengiriman]]))</f>
        <v>3</v>
      </c>
    </row>
    <row r="754" spans="1:47" x14ac:dyDescent="0.25">
      <c r="A754" s="2" t="s">
        <v>6742</v>
      </c>
      <c r="B754" s="1">
        <v>46182</v>
      </c>
      <c r="C754" s="2" t="s">
        <v>42</v>
      </c>
      <c r="D754" s="2" t="s">
        <v>43</v>
      </c>
      <c r="E754" s="2" t="s">
        <v>44</v>
      </c>
      <c r="F754" s="2" t="s">
        <v>45</v>
      </c>
      <c r="G754" s="2" t="s">
        <v>46</v>
      </c>
      <c r="H754" s="2" t="s">
        <v>47</v>
      </c>
      <c r="I754" s="2" t="s">
        <v>3046</v>
      </c>
      <c r="J754" s="2" t="s">
        <v>12853</v>
      </c>
      <c r="K754" s="2" t="s">
        <v>82</v>
      </c>
      <c r="L754" s="2" t="s">
        <v>270</v>
      </c>
      <c r="M754" s="2" t="s">
        <v>3047</v>
      </c>
      <c r="N754" s="2" t="s">
        <v>3048</v>
      </c>
      <c r="O754">
        <v>1</v>
      </c>
      <c r="P754" s="2" t="s">
        <v>53</v>
      </c>
      <c r="Q754">
        <v>100</v>
      </c>
      <c r="R754">
        <v>0</v>
      </c>
      <c r="S754" s="2" t="s">
        <v>54</v>
      </c>
      <c r="T754" s="2" t="s">
        <v>55</v>
      </c>
      <c r="U754" s="2" t="s">
        <v>386</v>
      </c>
      <c r="V754" s="2"/>
      <c r="W754">
        <v>93000</v>
      </c>
      <c r="X754">
        <v>0</v>
      </c>
      <c r="Y754">
        <v>0</v>
      </c>
      <c r="Z754">
        <v>93000</v>
      </c>
      <c r="AB754" s="2" t="s">
        <v>57</v>
      </c>
      <c r="AC754">
        <v>37200</v>
      </c>
      <c r="AD754">
        <v>55800</v>
      </c>
      <c r="AE754">
        <v>190000</v>
      </c>
      <c r="AF754">
        <v>2850</v>
      </c>
      <c r="AG754" s="2" t="s">
        <v>3046</v>
      </c>
      <c r="AH754" s="2"/>
      <c r="AI754" s="1">
        <v>46187</v>
      </c>
      <c r="AJ754" s="2"/>
      <c r="AK754" s="2" t="s">
        <v>58</v>
      </c>
      <c r="AM754" s="2" t="s">
        <v>59</v>
      </c>
      <c r="AP754" s="2" t="s">
        <v>60</v>
      </c>
      <c r="AQ754" s="2" t="s">
        <v>41</v>
      </c>
      <c r="AR754">
        <v>97000</v>
      </c>
      <c r="AS754" s="2" t="str">
        <f>_xlfn.IFNA(IF(VLOOKUP(all_resi[[#This Row],[No. Waybill]],settle_reconcile[No. Waybill],1,0)="","Recon","Recon"),"-")</f>
        <v>Recon</v>
      </c>
      <c r="AT754" s="2">
        <f>all_resi[[#This Row],[Nilai COD]]-all_resi[[#This Row],[COD Fee]]-all_resi[[#This Row],[Total Biaya Setelah Diskon]]</f>
        <v>131350</v>
      </c>
      <c r="AU754" s="2">
        <f>IF(all_resi[[#This Row],[Waktu Terima]]="","",_xlfn.DAYS(all_resi[[#This Row],[Waktu Terima]],all_resi[[#This Row],[Tanggal Pengiriman]]))</f>
        <v>5</v>
      </c>
    </row>
    <row r="755" spans="1:47" x14ac:dyDescent="0.25">
      <c r="A755" s="2" t="s">
        <v>7062</v>
      </c>
      <c r="B755" s="1">
        <v>46182</v>
      </c>
      <c r="C755" s="2" t="s">
        <v>42</v>
      </c>
      <c r="D755" s="2" t="s">
        <v>43</v>
      </c>
      <c r="E755" s="2" t="s">
        <v>44</v>
      </c>
      <c r="F755" s="2" t="s">
        <v>45</v>
      </c>
      <c r="G755" s="2" t="s">
        <v>46</v>
      </c>
      <c r="H755" s="2" t="s">
        <v>80</v>
      </c>
      <c r="I755" s="2" t="s">
        <v>3940</v>
      </c>
      <c r="J755" s="2" t="s">
        <v>12804</v>
      </c>
      <c r="K755" s="2" t="s">
        <v>132</v>
      </c>
      <c r="L755" s="2" t="s">
        <v>3008</v>
      </c>
      <c r="M755" s="2" t="s">
        <v>3941</v>
      </c>
      <c r="N755" s="2" t="s">
        <v>3942</v>
      </c>
      <c r="O755">
        <v>1</v>
      </c>
      <c r="P755" s="2" t="s">
        <v>53</v>
      </c>
      <c r="Q755">
        <v>100</v>
      </c>
      <c r="R755">
        <v>0</v>
      </c>
      <c r="S755" s="2" t="s">
        <v>54</v>
      </c>
      <c r="T755" s="2" t="s">
        <v>55</v>
      </c>
      <c r="U755" s="2" t="s">
        <v>141</v>
      </c>
      <c r="V755" s="2"/>
      <c r="W755">
        <v>37000</v>
      </c>
      <c r="X755">
        <v>0</v>
      </c>
      <c r="Y755">
        <v>0</v>
      </c>
      <c r="Z755">
        <v>37000</v>
      </c>
      <c r="AB755" s="2" t="s">
        <v>57</v>
      </c>
      <c r="AC755">
        <v>14800</v>
      </c>
      <c r="AD755">
        <v>22200</v>
      </c>
      <c r="AE755">
        <v>77000</v>
      </c>
      <c r="AF755">
        <v>1155</v>
      </c>
      <c r="AG755" s="2" t="s">
        <v>3940</v>
      </c>
      <c r="AH755" s="2"/>
      <c r="AI755" s="1">
        <v>46197</v>
      </c>
      <c r="AJ755" s="2" t="s">
        <v>87</v>
      </c>
      <c r="AK755" s="2" t="s">
        <v>58</v>
      </c>
      <c r="AM755" s="2" t="s">
        <v>59</v>
      </c>
      <c r="AP755" s="2" t="s">
        <v>60</v>
      </c>
      <c r="AQ755" s="2" t="s">
        <v>41</v>
      </c>
      <c r="AR755">
        <v>40000</v>
      </c>
      <c r="AS755" s="2" t="str">
        <f>_xlfn.IFNA(IF(VLOOKUP(all_resi[[#This Row],[No. Waybill]],settle_reconcile[No. Waybill],1,0)="","Recon","Recon"),"-")</f>
        <v>Recon</v>
      </c>
      <c r="AT755" s="2">
        <f>all_resi[[#This Row],[Nilai COD]]-all_resi[[#This Row],[COD Fee]]-all_resi[[#This Row],[Total Biaya Setelah Diskon]]</f>
        <v>53645</v>
      </c>
      <c r="AU755" s="2">
        <f>IF(all_resi[[#This Row],[Waktu Terima]]="","",_xlfn.DAYS(all_resi[[#This Row],[Waktu Terima]],all_resi[[#This Row],[Tanggal Pengiriman]]))</f>
        <v>15</v>
      </c>
    </row>
    <row r="756" spans="1:47" x14ac:dyDescent="0.25">
      <c r="A756" s="2" t="s">
        <v>5906</v>
      </c>
      <c r="B756" s="1">
        <v>46182</v>
      </c>
      <c r="C756" s="2" t="s">
        <v>42</v>
      </c>
      <c r="D756" s="2" t="s">
        <v>43</v>
      </c>
      <c r="E756" s="2" t="s">
        <v>44</v>
      </c>
      <c r="F756" s="2" t="s">
        <v>45</v>
      </c>
      <c r="G756" s="2" t="s">
        <v>46</v>
      </c>
      <c r="H756" s="2" t="s">
        <v>47</v>
      </c>
      <c r="I756" s="2" t="s">
        <v>269</v>
      </c>
      <c r="J756" s="2" t="s">
        <v>12974</v>
      </c>
      <c r="K756" s="2" t="s">
        <v>82</v>
      </c>
      <c r="L756" s="2" t="s">
        <v>270</v>
      </c>
      <c r="M756" s="2" t="s">
        <v>271</v>
      </c>
      <c r="N756" s="2" t="s">
        <v>272</v>
      </c>
      <c r="O756">
        <v>1</v>
      </c>
      <c r="P756" s="2" t="s">
        <v>53</v>
      </c>
      <c r="Q756">
        <v>100</v>
      </c>
      <c r="R756">
        <v>0</v>
      </c>
      <c r="S756" s="2" t="s">
        <v>54</v>
      </c>
      <c r="T756" s="2" t="s">
        <v>55</v>
      </c>
      <c r="U756" s="2" t="s">
        <v>56</v>
      </c>
      <c r="V756" s="2"/>
      <c r="W756">
        <v>93000</v>
      </c>
      <c r="X756">
        <v>0</v>
      </c>
      <c r="Y756">
        <v>0</v>
      </c>
      <c r="Z756">
        <v>93000</v>
      </c>
      <c r="AB756" s="2" t="s">
        <v>57</v>
      </c>
      <c r="AC756">
        <v>37200</v>
      </c>
      <c r="AD756">
        <v>55800</v>
      </c>
      <c r="AE756">
        <v>200000</v>
      </c>
      <c r="AF756">
        <v>3000</v>
      </c>
      <c r="AG756" s="2" t="s">
        <v>353</v>
      </c>
      <c r="AH756" s="2" t="s">
        <v>149</v>
      </c>
      <c r="AI756" s="1">
        <v>46202</v>
      </c>
      <c r="AJ756" s="2"/>
      <c r="AK756" s="2" t="s">
        <v>67</v>
      </c>
      <c r="AM756" s="2" t="s">
        <v>59</v>
      </c>
      <c r="AP756" s="2" t="s">
        <v>60</v>
      </c>
      <c r="AQ756" s="2" t="s">
        <v>41</v>
      </c>
      <c r="AR756">
        <v>107000</v>
      </c>
      <c r="AS756" s="2" t="str">
        <f>_xlfn.IFNA(IF(VLOOKUP(all_resi[[#This Row],[No. Waybill]],settle_reconcile[No. Waybill],1,0)="","Recon","Recon"),"-")</f>
        <v>-</v>
      </c>
      <c r="AT756" s="2">
        <f>all_resi[[#This Row],[Nilai COD]]-all_resi[[#This Row],[COD Fee]]-all_resi[[#This Row],[Total Biaya Setelah Diskon]]</f>
        <v>141200</v>
      </c>
      <c r="AU756" s="2">
        <f>IF(all_resi[[#This Row],[Waktu Terima]]="","",_xlfn.DAYS(all_resi[[#This Row],[Waktu Terima]],all_resi[[#This Row],[Tanggal Pengiriman]]))</f>
        <v>20</v>
      </c>
    </row>
    <row r="757" spans="1:47" x14ac:dyDescent="0.25">
      <c r="A757" s="2" t="s">
        <v>6803</v>
      </c>
      <c r="B757" s="1">
        <v>46182</v>
      </c>
      <c r="C757" s="2" t="s">
        <v>42</v>
      </c>
      <c r="D757" s="2" t="s">
        <v>43</v>
      </c>
      <c r="E757" s="2" t="s">
        <v>44</v>
      </c>
      <c r="F757" s="2" t="s">
        <v>45</v>
      </c>
      <c r="G757" s="2" t="s">
        <v>46</v>
      </c>
      <c r="H757" s="2" t="s">
        <v>47</v>
      </c>
      <c r="I757" s="2" t="s">
        <v>3224</v>
      </c>
      <c r="J757" s="2" t="s">
        <v>12789</v>
      </c>
      <c r="K757" s="2" t="s">
        <v>156</v>
      </c>
      <c r="L757" s="2" t="s">
        <v>606</v>
      </c>
      <c r="M757" s="2" t="s">
        <v>607</v>
      </c>
      <c r="N757" s="2" t="s">
        <v>3225</v>
      </c>
      <c r="O757">
        <v>1</v>
      </c>
      <c r="P757" s="2" t="s">
        <v>53</v>
      </c>
      <c r="Q757">
        <v>100</v>
      </c>
      <c r="R757">
        <v>0</v>
      </c>
      <c r="S757" s="2" t="s">
        <v>54</v>
      </c>
      <c r="T757" s="2" t="s">
        <v>55</v>
      </c>
      <c r="U757" s="2" t="s">
        <v>147</v>
      </c>
      <c r="V757" s="2"/>
      <c r="W757">
        <v>64000</v>
      </c>
      <c r="X757">
        <v>0</v>
      </c>
      <c r="Y757">
        <v>0</v>
      </c>
      <c r="Z757">
        <v>64000</v>
      </c>
      <c r="AB757" s="2" t="s">
        <v>57</v>
      </c>
      <c r="AC757">
        <v>25600</v>
      </c>
      <c r="AD757">
        <v>38400</v>
      </c>
      <c r="AE757">
        <v>135000</v>
      </c>
      <c r="AF757">
        <v>2025</v>
      </c>
      <c r="AG757" s="2" t="s">
        <v>17318</v>
      </c>
      <c r="AH757" s="2" t="s">
        <v>149</v>
      </c>
      <c r="AI757" s="1">
        <v>46203</v>
      </c>
      <c r="AJ757" s="2"/>
      <c r="AK757" s="2" t="s">
        <v>67</v>
      </c>
      <c r="AM757" s="2" t="s">
        <v>59</v>
      </c>
      <c r="AP757" s="2" t="s">
        <v>60</v>
      </c>
      <c r="AQ757" s="2" t="s">
        <v>41</v>
      </c>
      <c r="AR757">
        <v>71000</v>
      </c>
      <c r="AS757" s="2" t="str">
        <f>_xlfn.IFNA(IF(VLOOKUP(all_resi[[#This Row],[No. Waybill]],settle_reconcile[No. Waybill],1,0)="","Recon","Recon"),"-")</f>
        <v>-</v>
      </c>
      <c r="AT757" s="2">
        <f>all_resi[[#This Row],[Nilai COD]]-all_resi[[#This Row],[COD Fee]]-all_resi[[#This Row],[Total Biaya Setelah Diskon]]</f>
        <v>94575</v>
      </c>
      <c r="AU757" s="2">
        <f>IF(all_resi[[#This Row],[Waktu Terima]]="","",_xlfn.DAYS(all_resi[[#This Row],[Waktu Terima]],all_resi[[#This Row],[Tanggal Pengiriman]]))</f>
        <v>21</v>
      </c>
    </row>
    <row r="758" spans="1:47" x14ac:dyDescent="0.25">
      <c r="A758" s="2" t="s">
        <v>6805</v>
      </c>
      <c r="B758" s="1">
        <v>46182</v>
      </c>
      <c r="C758" s="2" t="s">
        <v>42</v>
      </c>
      <c r="D758" s="2" t="s">
        <v>43</v>
      </c>
      <c r="E758" s="2" t="s">
        <v>44</v>
      </c>
      <c r="F758" s="2" t="s">
        <v>45</v>
      </c>
      <c r="G758" s="2" t="s">
        <v>46</v>
      </c>
      <c r="H758" s="2" t="s">
        <v>80</v>
      </c>
      <c r="I758" s="2" t="s">
        <v>3230</v>
      </c>
      <c r="J758" s="2" t="s">
        <v>12792</v>
      </c>
      <c r="K758" s="2" t="s">
        <v>209</v>
      </c>
      <c r="L758" s="2" t="s">
        <v>3231</v>
      </c>
      <c r="M758" s="2" t="s">
        <v>3232</v>
      </c>
      <c r="N758" s="2" t="s">
        <v>3233</v>
      </c>
      <c r="O758">
        <v>1</v>
      </c>
      <c r="P758" s="2" t="s">
        <v>53</v>
      </c>
      <c r="Q758">
        <v>100</v>
      </c>
      <c r="R758">
        <v>0</v>
      </c>
      <c r="S758" s="2" t="s">
        <v>54</v>
      </c>
      <c r="T758" s="2" t="s">
        <v>55</v>
      </c>
      <c r="U758" s="2" t="s">
        <v>581</v>
      </c>
      <c r="V758" s="2"/>
      <c r="W758">
        <v>52000</v>
      </c>
      <c r="X758">
        <v>0</v>
      </c>
      <c r="Y758">
        <v>0</v>
      </c>
      <c r="Z758">
        <v>52000</v>
      </c>
      <c r="AB758" s="2" t="s">
        <v>57</v>
      </c>
      <c r="AC758">
        <v>20800</v>
      </c>
      <c r="AD758">
        <v>31200</v>
      </c>
      <c r="AE758">
        <v>125000</v>
      </c>
      <c r="AF758">
        <v>1875</v>
      </c>
      <c r="AG758" s="2" t="s">
        <v>517</v>
      </c>
      <c r="AH758" s="2" t="s">
        <v>149</v>
      </c>
      <c r="AI758" s="1">
        <v>46199</v>
      </c>
      <c r="AJ758" s="2" t="s">
        <v>87</v>
      </c>
      <c r="AK758" s="2" t="s">
        <v>67</v>
      </c>
      <c r="AM758" s="2" t="s">
        <v>59</v>
      </c>
      <c r="AP758" s="2" t="s">
        <v>60</v>
      </c>
      <c r="AQ758" s="2" t="s">
        <v>41</v>
      </c>
      <c r="AR758">
        <v>73000</v>
      </c>
      <c r="AS758" s="2" t="str">
        <f>_xlfn.IFNA(IF(VLOOKUP(all_resi[[#This Row],[No. Waybill]],settle_reconcile[No. Waybill],1,0)="","Recon","Recon"),"-")</f>
        <v>-</v>
      </c>
      <c r="AT758" s="2">
        <f>all_resi[[#This Row],[Nilai COD]]-all_resi[[#This Row],[COD Fee]]-all_resi[[#This Row],[Total Biaya Setelah Diskon]]</f>
        <v>91925</v>
      </c>
      <c r="AU758" s="2">
        <f>IF(all_resi[[#This Row],[Waktu Terima]]="","",_xlfn.DAYS(all_resi[[#This Row],[Waktu Terima]],all_resi[[#This Row],[Tanggal Pengiriman]]))</f>
        <v>17</v>
      </c>
    </row>
    <row r="759" spans="1:47" x14ac:dyDescent="0.25">
      <c r="A759" s="2" t="s">
        <v>7073</v>
      </c>
      <c r="B759" s="1">
        <v>46182</v>
      </c>
      <c r="C759" s="2" t="s">
        <v>42</v>
      </c>
      <c r="D759" s="2" t="s">
        <v>43</v>
      </c>
      <c r="E759" s="2" t="s">
        <v>44</v>
      </c>
      <c r="F759" s="2" t="s">
        <v>45</v>
      </c>
      <c r="G759" s="2" t="s">
        <v>46</v>
      </c>
      <c r="H759" s="2" t="s">
        <v>47</v>
      </c>
      <c r="I759" s="2" t="s">
        <v>3968</v>
      </c>
      <c r="J759" s="2" t="s">
        <v>12772</v>
      </c>
      <c r="K759" s="2" t="s">
        <v>156</v>
      </c>
      <c r="L759" s="2" t="s">
        <v>3261</v>
      </c>
      <c r="M759" s="2" t="s">
        <v>3969</v>
      </c>
      <c r="N759" s="2" t="s">
        <v>3970</v>
      </c>
      <c r="O759">
        <v>1</v>
      </c>
      <c r="P759" s="2" t="s">
        <v>53</v>
      </c>
      <c r="Q759">
        <v>100</v>
      </c>
      <c r="R759">
        <v>0</v>
      </c>
      <c r="S759" s="2" t="s">
        <v>54</v>
      </c>
      <c r="T759" s="2" t="s">
        <v>55</v>
      </c>
      <c r="U759" s="2" t="s">
        <v>534</v>
      </c>
      <c r="V759" s="2"/>
      <c r="W759">
        <v>80000</v>
      </c>
      <c r="X759">
        <v>0</v>
      </c>
      <c r="Y759">
        <v>0</v>
      </c>
      <c r="Z759">
        <v>80000</v>
      </c>
      <c r="AB759" s="2" t="s">
        <v>57</v>
      </c>
      <c r="AC759">
        <v>32000</v>
      </c>
      <c r="AD759">
        <v>48000</v>
      </c>
      <c r="AE759">
        <v>122850</v>
      </c>
      <c r="AF759">
        <v>1842.75</v>
      </c>
      <c r="AG759" s="2" t="s">
        <v>3968</v>
      </c>
      <c r="AH759" s="2"/>
      <c r="AI759" s="1">
        <v>46187</v>
      </c>
      <c r="AJ759" s="2"/>
      <c r="AK759" s="2" t="s">
        <v>58</v>
      </c>
      <c r="AM759" s="2" t="s">
        <v>59</v>
      </c>
      <c r="AP759" s="2" t="s">
        <v>60</v>
      </c>
      <c r="AQ759" s="2" t="s">
        <v>41</v>
      </c>
      <c r="AR759">
        <v>42850</v>
      </c>
      <c r="AS759" s="2" t="str">
        <f>_xlfn.IFNA(IF(VLOOKUP(all_resi[[#This Row],[No. Waybill]],settle_reconcile[No. Waybill],1,0)="","Recon","Recon"),"-")</f>
        <v>Recon</v>
      </c>
      <c r="AT759" s="2">
        <f>all_resi[[#This Row],[Nilai COD]]-all_resi[[#This Row],[COD Fee]]-all_resi[[#This Row],[Total Biaya Setelah Diskon]]</f>
        <v>73007.25</v>
      </c>
      <c r="AU759" s="2">
        <f>IF(all_resi[[#This Row],[Waktu Terima]]="","",_xlfn.DAYS(all_resi[[#This Row],[Waktu Terima]],all_resi[[#This Row],[Tanggal Pengiriman]]))</f>
        <v>5</v>
      </c>
    </row>
    <row r="760" spans="1:47" x14ac:dyDescent="0.25">
      <c r="A760" s="2" t="s">
        <v>7074</v>
      </c>
      <c r="B760" s="1">
        <v>46182</v>
      </c>
      <c r="C760" s="2" t="s">
        <v>42</v>
      </c>
      <c r="D760" s="2" t="s">
        <v>43</v>
      </c>
      <c r="E760" s="2" t="s">
        <v>44</v>
      </c>
      <c r="F760" s="2" t="s">
        <v>45</v>
      </c>
      <c r="G760" s="2" t="s">
        <v>46</v>
      </c>
      <c r="H760" s="2" t="s">
        <v>80</v>
      </c>
      <c r="I760" s="2" t="s">
        <v>3971</v>
      </c>
      <c r="J760" s="2" t="s">
        <v>12770</v>
      </c>
      <c r="K760" s="2" t="s">
        <v>69</v>
      </c>
      <c r="L760" s="2" t="s">
        <v>826</v>
      </c>
      <c r="M760" s="2" t="s">
        <v>3972</v>
      </c>
      <c r="N760" s="2" t="s">
        <v>3973</v>
      </c>
      <c r="O760">
        <v>1</v>
      </c>
      <c r="P760" s="2" t="s">
        <v>53</v>
      </c>
      <c r="Q760">
        <v>100</v>
      </c>
      <c r="R760">
        <v>0</v>
      </c>
      <c r="S760" s="2" t="s">
        <v>54</v>
      </c>
      <c r="T760" s="2" t="s">
        <v>55</v>
      </c>
      <c r="U760" s="2" t="s">
        <v>1790</v>
      </c>
      <c r="V760" s="2"/>
      <c r="W760">
        <v>63000</v>
      </c>
      <c r="X760">
        <v>0</v>
      </c>
      <c r="Y760">
        <v>0</v>
      </c>
      <c r="Z760">
        <v>63000</v>
      </c>
      <c r="AB760" s="2" t="s">
        <v>57</v>
      </c>
      <c r="AC760">
        <v>25200</v>
      </c>
      <c r="AD760">
        <v>37800</v>
      </c>
      <c r="AE760">
        <v>188000</v>
      </c>
      <c r="AF760">
        <v>2820</v>
      </c>
      <c r="AG760" s="2" t="s">
        <v>256</v>
      </c>
      <c r="AH760" s="2"/>
      <c r="AI760" s="1">
        <v>46209</v>
      </c>
      <c r="AJ760" s="2" t="s">
        <v>87</v>
      </c>
      <c r="AK760" s="2" t="s">
        <v>67</v>
      </c>
      <c r="AM760" s="2" t="s">
        <v>59</v>
      </c>
      <c r="AP760" s="2" t="s">
        <v>60</v>
      </c>
      <c r="AQ760" s="2" t="s">
        <v>41</v>
      </c>
      <c r="AR760">
        <v>125000</v>
      </c>
      <c r="AS760" s="2" t="str">
        <f>_xlfn.IFNA(IF(VLOOKUP(all_resi[[#This Row],[No. Waybill]],settle_reconcile[No. Waybill],1,0)="","Recon","Recon"),"-")</f>
        <v>-</v>
      </c>
      <c r="AT760" s="2">
        <f>all_resi[[#This Row],[Nilai COD]]-all_resi[[#This Row],[COD Fee]]-all_resi[[#This Row],[Total Biaya Setelah Diskon]]</f>
        <v>147380</v>
      </c>
      <c r="AU760" s="2">
        <f>IF(all_resi[[#This Row],[Waktu Terima]]="","",_xlfn.DAYS(all_resi[[#This Row],[Waktu Terima]],all_resi[[#This Row],[Tanggal Pengiriman]]))</f>
        <v>27</v>
      </c>
    </row>
    <row r="761" spans="1:47" x14ac:dyDescent="0.25">
      <c r="A761" s="2" t="s">
        <v>7078</v>
      </c>
      <c r="B761" s="1">
        <v>46182</v>
      </c>
      <c r="C761" s="2" t="s">
        <v>42</v>
      </c>
      <c r="D761" s="2" t="s">
        <v>43</v>
      </c>
      <c r="E761" s="2" t="s">
        <v>44</v>
      </c>
      <c r="F761" s="2" t="s">
        <v>45</v>
      </c>
      <c r="G761" s="2" t="s">
        <v>46</v>
      </c>
      <c r="H761" s="2" t="s">
        <v>80</v>
      </c>
      <c r="I761" s="2" t="s">
        <v>3980</v>
      </c>
      <c r="J761" s="2" t="s">
        <v>12776</v>
      </c>
      <c r="K761" s="2" t="s">
        <v>183</v>
      </c>
      <c r="L761" s="2" t="s">
        <v>2915</v>
      </c>
      <c r="M761" s="2" t="s">
        <v>3981</v>
      </c>
      <c r="N761" s="2" t="s">
        <v>3982</v>
      </c>
      <c r="O761">
        <v>1</v>
      </c>
      <c r="P761" s="2" t="s">
        <v>53</v>
      </c>
      <c r="Q761">
        <v>100</v>
      </c>
      <c r="R761">
        <v>0</v>
      </c>
      <c r="S761" s="2" t="s">
        <v>54</v>
      </c>
      <c r="T761" s="2" t="s">
        <v>55</v>
      </c>
      <c r="U761" s="2" t="s">
        <v>154</v>
      </c>
      <c r="V761" s="2"/>
      <c r="W761">
        <v>122000</v>
      </c>
      <c r="X761">
        <v>0</v>
      </c>
      <c r="Y761">
        <v>0</v>
      </c>
      <c r="Z761">
        <v>122000</v>
      </c>
      <c r="AB761" s="2" t="s">
        <v>57</v>
      </c>
      <c r="AC761">
        <v>48800</v>
      </c>
      <c r="AD761">
        <v>73200</v>
      </c>
      <c r="AE761">
        <v>222000</v>
      </c>
      <c r="AF761">
        <v>3330</v>
      </c>
      <c r="AG761" s="2" t="s">
        <v>11423</v>
      </c>
      <c r="AH761" s="2" t="s">
        <v>149</v>
      </c>
      <c r="AI761" s="1">
        <v>46200</v>
      </c>
      <c r="AJ761" s="2" t="s">
        <v>87</v>
      </c>
      <c r="AK761" s="2" t="s">
        <v>67</v>
      </c>
      <c r="AM761" s="2" t="s">
        <v>59</v>
      </c>
      <c r="AP761" s="2" t="s">
        <v>60</v>
      </c>
      <c r="AQ761" s="2" t="s">
        <v>41</v>
      </c>
      <c r="AR761">
        <v>100000</v>
      </c>
      <c r="AS761" s="2" t="str">
        <f>_xlfn.IFNA(IF(VLOOKUP(all_resi[[#This Row],[No. Waybill]],settle_reconcile[No. Waybill],1,0)="","Recon","Recon"),"-")</f>
        <v>-</v>
      </c>
      <c r="AT761" s="2">
        <f>all_resi[[#This Row],[Nilai COD]]-all_resi[[#This Row],[COD Fee]]-all_resi[[#This Row],[Total Biaya Setelah Diskon]]</f>
        <v>145470</v>
      </c>
      <c r="AU761" s="2">
        <f>IF(all_resi[[#This Row],[Waktu Terima]]="","",_xlfn.DAYS(all_resi[[#This Row],[Waktu Terima]],all_resi[[#This Row],[Tanggal Pengiriman]]))</f>
        <v>18</v>
      </c>
    </row>
    <row r="762" spans="1:47" x14ac:dyDescent="0.25">
      <c r="A762" s="2" t="s">
        <v>7022</v>
      </c>
      <c r="B762" s="1">
        <v>46182</v>
      </c>
      <c r="C762" s="2" t="s">
        <v>42</v>
      </c>
      <c r="D762" s="2" t="s">
        <v>43</v>
      </c>
      <c r="E762" s="2" t="s">
        <v>44</v>
      </c>
      <c r="F762" s="2" t="s">
        <v>45</v>
      </c>
      <c r="G762" s="2" t="s">
        <v>46</v>
      </c>
      <c r="H762" s="2" t="s">
        <v>47</v>
      </c>
      <c r="I762" s="2" t="s">
        <v>3828</v>
      </c>
      <c r="J762" s="2" t="s">
        <v>12967</v>
      </c>
      <c r="K762" s="2" t="s">
        <v>106</v>
      </c>
      <c r="L762" s="2" t="s">
        <v>1626</v>
      </c>
      <c r="M762" s="2" t="s">
        <v>3829</v>
      </c>
      <c r="N762" s="2" t="s">
        <v>3830</v>
      </c>
      <c r="O762">
        <v>1</v>
      </c>
      <c r="P762" s="2" t="s">
        <v>53</v>
      </c>
      <c r="Q762">
        <v>100</v>
      </c>
      <c r="R762">
        <v>0</v>
      </c>
      <c r="S762" s="2" t="s">
        <v>54</v>
      </c>
      <c r="T762" s="2" t="s">
        <v>55</v>
      </c>
      <c r="U762" s="2" t="s">
        <v>230</v>
      </c>
      <c r="V762" s="2"/>
      <c r="W762">
        <v>43000</v>
      </c>
      <c r="X762">
        <v>0</v>
      </c>
      <c r="Y762">
        <v>0</v>
      </c>
      <c r="Z762">
        <v>43000</v>
      </c>
      <c r="AB762" s="2" t="s">
        <v>57</v>
      </c>
      <c r="AC762">
        <v>17200</v>
      </c>
      <c r="AD762">
        <v>25800</v>
      </c>
      <c r="AE762">
        <v>147000</v>
      </c>
      <c r="AF762">
        <v>2205</v>
      </c>
      <c r="AG762" s="2" t="s">
        <v>3831</v>
      </c>
      <c r="AH762" s="2" t="s">
        <v>3832</v>
      </c>
      <c r="AI762" s="1">
        <v>46185</v>
      </c>
      <c r="AJ762" s="2"/>
      <c r="AK762" s="2" t="s">
        <v>58</v>
      </c>
      <c r="AM762" s="2" t="s">
        <v>59</v>
      </c>
      <c r="AP762" s="2" t="s">
        <v>60</v>
      </c>
      <c r="AQ762" s="2" t="s">
        <v>41</v>
      </c>
      <c r="AR762">
        <v>104000</v>
      </c>
      <c r="AS762" s="2" t="str">
        <f>_xlfn.IFNA(IF(VLOOKUP(all_resi[[#This Row],[No. Waybill]],settle_reconcile[No. Waybill],1,0)="","Recon","Recon"),"-")</f>
        <v>Recon</v>
      </c>
      <c r="AT762" s="2">
        <f>all_resi[[#This Row],[Nilai COD]]-all_resi[[#This Row],[COD Fee]]-all_resi[[#This Row],[Total Biaya Setelah Diskon]]</f>
        <v>118995</v>
      </c>
      <c r="AU762" s="2">
        <f>IF(all_resi[[#This Row],[Waktu Terima]]="","",_xlfn.DAYS(all_resi[[#This Row],[Waktu Terima]],all_resi[[#This Row],[Tanggal Pengiriman]]))</f>
        <v>3</v>
      </c>
    </row>
    <row r="763" spans="1:47" x14ac:dyDescent="0.25">
      <c r="A763" s="2" t="s">
        <v>7072</v>
      </c>
      <c r="B763" s="1">
        <v>46182</v>
      </c>
      <c r="C763" s="2" t="s">
        <v>42</v>
      </c>
      <c r="D763" s="2" t="s">
        <v>43</v>
      </c>
      <c r="E763" s="2" t="s">
        <v>44</v>
      </c>
      <c r="F763" s="2" t="s">
        <v>45</v>
      </c>
      <c r="G763" s="2" t="s">
        <v>46</v>
      </c>
      <c r="H763" s="2" t="s">
        <v>80</v>
      </c>
      <c r="I763" s="2" t="s">
        <v>3966</v>
      </c>
      <c r="J763" s="2" t="s">
        <v>12778</v>
      </c>
      <c r="K763" s="2" t="s">
        <v>49</v>
      </c>
      <c r="L763" s="2" t="s">
        <v>2741</v>
      </c>
      <c r="M763" s="2" t="s">
        <v>3485</v>
      </c>
      <c r="N763" s="2" t="s">
        <v>3967</v>
      </c>
      <c r="O763">
        <v>1</v>
      </c>
      <c r="P763" s="2" t="s">
        <v>53</v>
      </c>
      <c r="Q763">
        <v>100</v>
      </c>
      <c r="R763">
        <v>0</v>
      </c>
      <c r="S763" s="2" t="s">
        <v>54</v>
      </c>
      <c r="T763" s="2" t="s">
        <v>55</v>
      </c>
      <c r="U763" s="2" t="s">
        <v>453</v>
      </c>
      <c r="V763" s="2"/>
      <c r="W763">
        <v>59000</v>
      </c>
      <c r="X763">
        <v>0</v>
      </c>
      <c r="Y763">
        <v>0</v>
      </c>
      <c r="Z763">
        <v>59000</v>
      </c>
      <c r="AB763" s="2" t="s">
        <v>57</v>
      </c>
      <c r="AC763">
        <v>23600</v>
      </c>
      <c r="AD763">
        <v>35400</v>
      </c>
      <c r="AE763">
        <v>113000</v>
      </c>
      <c r="AF763">
        <v>1695</v>
      </c>
      <c r="AG763" s="2" t="s">
        <v>3966</v>
      </c>
      <c r="AH763" s="2"/>
      <c r="AI763" s="1">
        <v>46193</v>
      </c>
      <c r="AJ763" s="2" t="s">
        <v>87</v>
      </c>
      <c r="AK763" s="2" t="s">
        <v>58</v>
      </c>
      <c r="AM763" s="2" t="s">
        <v>59</v>
      </c>
      <c r="AP763" s="2" t="s">
        <v>60</v>
      </c>
      <c r="AQ763" s="2" t="s">
        <v>41</v>
      </c>
      <c r="AR763">
        <v>54000</v>
      </c>
      <c r="AS763" s="2" t="str">
        <f>_xlfn.IFNA(IF(VLOOKUP(all_resi[[#This Row],[No. Waybill]],settle_reconcile[No. Waybill],1,0)="","Recon","Recon"),"-")</f>
        <v>Recon</v>
      </c>
      <c r="AT763" s="2">
        <f>all_resi[[#This Row],[Nilai COD]]-all_resi[[#This Row],[COD Fee]]-all_resi[[#This Row],[Total Biaya Setelah Diskon]]</f>
        <v>75905</v>
      </c>
      <c r="AU763" s="2">
        <f>IF(all_resi[[#This Row],[Waktu Terima]]="","",_xlfn.DAYS(all_resi[[#This Row],[Waktu Terima]],all_resi[[#This Row],[Tanggal Pengiriman]]))</f>
        <v>11</v>
      </c>
    </row>
    <row r="764" spans="1:47" x14ac:dyDescent="0.25">
      <c r="A764" s="2" t="s">
        <v>7071</v>
      </c>
      <c r="B764" s="1">
        <v>46182</v>
      </c>
      <c r="C764" s="2" t="s">
        <v>42</v>
      </c>
      <c r="D764" s="2" t="s">
        <v>43</v>
      </c>
      <c r="E764" s="2" t="s">
        <v>44</v>
      </c>
      <c r="F764" s="2" t="s">
        <v>45</v>
      </c>
      <c r="G764" s="2" t="s">
        <v>46</v>
      </c>
      <c r="H764" s="2" t="s">
        <v>80</v>
      </c>
      <c r="I764" s="2" t="s">
        <v>3964</v>
      </c>
      <c r="J764" s="2" t="s">
        <v>12202</v>
      </c>
      <c r="K764" s="2" t="s">
        <v>177</v>
      </c>
      <c r="L764" s="2" t="s">
        <v>669</v>
      </c>
      <c r="M764" s="2" t="s">
        <v>1342</v>
      </c>
      <c r="N764" s="2" t="s">
        <v>3965</v>
      </c>
      <c r="O764">
        <v>1</v>
      </c>
      <c r="P764" s="2" t="s">
        <v>53</v>
      </c>
      <c r="Q764">
        <v>100</v>
      </c>
      <c r="R764">
        <v>0</v>
      </c>
      <c r="S764" s="2" t="s">
        <v>54</v>
      </c>
      <c r="T764" s="2" t="s">
        <v>55</v>
      </c>
      <c r="U764" s="2" t="s">
        <v>86</v>
      </c>
      <c r="V764" s="2"/>
      <c r="W764">
        <v>102000</v>
      </c>
      <c r="X764">
        <v>0</v>
      </c>
      <c r="Y764">
        <v>0</v>
      </c>
      <c r="Z764">
        <v>102000</v>
      </c>
      <c r="AB764" s="2" t="s">
        <v>57</v>
      </c>
      <c r="AC764">
        <v>40800</v>
      </c>
      <c r="AD764">
        <v>61200</v>
      </c>
      <c r="AE764">
        <v>162000</v>
      </c>
      <c r="AF764">
        <v>2430</v>
      </c>
      <c r="AG764" s="2" t="s">
        <v>11423</v>
      </c>
      <c r="AH764" s="2" t="s">
        <v>149</v>
      </c>
      <c r="AI764" s="1">
        <v>46194</v>
      </c>
      <c r="AJ764" s="2" t="s">
        <v>87</v>
      </c>
      <c r="AK764" s="2" t="s">
        <v>67</v>
      </c>
      <c r="AM764" s="2" t="s">
        <v>59</v>
      </c>
      <c r="AP764" s="2" t="s">
        <v>60</v>
      </c>
      <c r="AQ764" s="2" t="s">
        <v>41</v>
      </c>
      <c r="AR764">
        <v>60000</v>
      </c>
      <c r="AS764" s="2" t="str">
        <f>_xlfn.IFNA(IF(VLOOKUP(all_resi[[#This Row],[No. Waybill]],settle_reconcile[No. Waybill],1,0)="","Recon","Recon"),"-")</f>
        <v>-</v>
      </c>
      <c r="AT764" s="2">
        <f>all_resi[[#This Row],[Nilai COD]]-all_resi[[#This Row],[COD Fee]]-all_resi[[#This Row],[Total Biaya Setelah Diskon]]</f>
        <v>98370</v>
      </c>
      <c r="AU764" s="2">
        <f>IF(all_resi[[#This Row],[Waktu Terima]]="","",_xlfn.DAYS(all_resi[[#This Row],[Waktu Terima]],all_resi[[#This Row],[Tanggal Pengiriman]]))</f>
        <v>12</v>
      </c>
    </row>
    <row r="765" spans="1:47" x14ac:dyDescent="0.25">
      <c r="A765" s="2" t="s">
        <v>6833</v>
      </c>
      <c r="B765" s="1">
        <v>46182</v>
      </c>
      <c r="C765" s="2" t="s">
        <v>42</v>
      </c>
      <c r="D765" s="2" t="s">
        <v>43</v>
      </c>
      <c r="E765" s="2" t="s">
        <v>44</v>
      </c>
      <c r="F765" s="2" t="s">
        <v>45</v>
      </c>
      <c r="G765" s="2" t="s">
        <v>46</v>
      </c>
      <c r="H765" s="2" t="s">
        <v>80</v>
      </c>
      <c r="I765" s="2" t="s">
        <v>3309</v>
      </c>
      <c r="J765" s="2" t="s">
        <v>12965</v>
      </c>
      <c r="K765" s="2" t="s">
        <v>265</v>
      </c>
      <c r="L765" s="2" t="s">
        <v>676</v>
      </c>
      <c r="M765" s="2" t="s">
        <v>3310</v>
      </c>
      <c r="N765" s="2" t="s">
        <v>3311</v>
      </c>
      <c r="O765">
        <v>1</v>
      </c>
      <c r="P765" s="2" t="s">
        <v>53</v>
      </c>
      <c r="Q765">
        <v>100</v>
      </c>
      <c r="R765">
        <v>0</v>
      </c>
      <c r="S765" s="2" t="s">
        <v>54</v>
      </c>
      <c r="T765" s="2" t="s">
        <v>55</v>
      </c>
      <c r="U765" s="2" t="s">
        <v>2303</v>
      </c>
      <c r="V765" s="2"/>
      <c r="W765">
        <v>50000</v>
      </c>
      <c r="X765">
        <v>0</v>
      </c>
      <c r="Y765">
        <v>0</v>
      </c>
      <c r="Z765">
        <v>50000</v>
      </c>
      <c r="AB765" s="2" t="s">
        <v>57</v>
      </c>
      <c r="AC765">
        <v>20000</v>
      </c>
      <c r="AD765">
        <v>30000</v>
      </c>
      <c r="AE765">
        <v>134000</v>
      </c>
      <c r="AF765">
        <v>2010</v>
      </c>
      <c r="AG765" s="2" t="s">
        <v>3309</v>
      </c>
      <c r="AH765" s="2"/>
      <c r="AI765" s="1">
        <v>46186</v>
      </c>
      <c r="AJ765" s="2" t="s">
        <v>87</v>
      </c>
      <c r="AK765" s="2" t="s">
        <v>58</v>
      </c>
      <c r="AM765" s="2" t="s">
        <v>59</v>
      </c>
      <c r="AP765" s="2" t="s">
        <v>60</v>
      </c>
      <c r="AQ765" s="2" t="s">
        <v>41</v>
      </c>
      <c r="AR765">
        <v>84000</v>
      </c>
      <c r="AS765" s="2" t="str">
        <f>_xlfn.IFNA(IF(VLOOKUP(all_resi[[#This Row],[No. Waybill]],settle_reconcile[No. Waybill],1,0)="","Recon","Recon"),"-")</f>
        <v>Recon</v>
      </c>
      <c r="AT765" s="2">
        <f>all_resi[[#This Row],[Nilai COD]]-all_resi[[#This Row],[COD Fee]]-all_resi[[#This Row],[Total Biaya Setelah Diskon]]</f>
        <v>101990</v>
      </c>
      <c r="AU765" s="2">
        <f>IF(all_resi[[#This Row],[Waktu Terima]]="","",_xlfn.DAYS(all_resi[[#This Row],[Waktu Terima]],all_resi[[#This Row],[Tanggal Pengiriman]]))</f>
        <v>4</v>
      </c>
    </row>
    <row r="766" spans="1:47" x14ac:dyDescent="0.25">
      <c r="A766" s="2" t="s">
        <v>6988</v>
      </c>
      <c r="B766" s="1">
        <v>46182</v>
      </c>
      <c r="C766" s="2" t="s">
        <v>42</v>
      </c>
      <c r="D766" s="2" t="s">
        <v>43</v>
      </c>
      <c r="E766" s="2" t="s">
        <v>44</v>
      </c>
      <c r="F766" s="2" t="s">
        <v>45</v>
      </c>
      <c r="G766" s="2" t="s">
        <v>46</v>
      </c>
      <c r="H766" s="2" t="s">
        <v>47</v>
      </c>
      <c r="I766" s="2" t="s">
        <v>3731</v>
      </c>
      <c r="J766" s="2" t="s">
        <v>12888</v>
      </c>
      <c r="K766" s="2" t="s">
        <v>106</v>
      </c>
      <c r="L766" s="2" t="s">
        <v>107</v>
      </c>
      <c r="M766" s="2" t="s">
        <v>455</v>
      </c>
      <c r="N766" s="2" t="s">
        <v>3732</v>
      </c>
      <c r="O766">
        <v>1</v>
      </c>
      <c r="P766" s="2" t="s">
        <v>53</v>
      </c>
      <c r="Q766">
        <v>100</v>
      </c>
      <c r="R766">
        <v>0</v>
      </c>
      <c r="S766" s="2" t="s">
        <v>54</v>
      </c>
      <c r="T766" s="2" t="s">
        <v>55</v>
      </c>
      <c r="U766" s="2" t="s">
        <v>110</v>
      </c>
      <c r="V766" s="2"/>
      <c r="W766">
        <v>61000</v>
      </c>
      <c r="X766">
        <v>0</v>
      </c>
      <c r="Y766">
        <v>0</v>
      </c>
      <c r="Z766">
        <v>61000</v>
      </c>
      <c r="AB766" s="2" t="s">
        <v>57</v>
      </c>
      <c r="AC766">
        <v>24400</v>
      </c>
      <c r="AD766">
        <v>36600</v>
      </c>
      <c r="AE766">
        <v>131000</v>
      </c>
      <c r="AF766">
        <v>1965</v>
      </c>
      <c r="AG766" s="2" t="s">
        <v>3731</v>
      </c>
      <c r="AH766" s="2"/>
      <c r="AI766" s="1">
        <v>46186</v>
      </c>
      <c r="AJ766" s="2"/>
      <c r="AK766" s="2" t="s">
        <v>58</v>
      </c>
      <c r="AM766" s="2" t="s">
        <v>59</v>
      </c>
      <c r="AP766" s="2" t="s">
        <v>60</v>
      </c>
      <c r="AQ766" s="2" t="s">
        <v>41</v>
      </c>
      <c r="AR766">
        <v>70000</v>
      </c>
      <c r="AS766" s="2" t="str">
        <f>_xlfn.IFNA(IF(VLOOKUP(all_resi[[#This Row],[No. Waybill]],settle_reconcile[No. Waybill],1,0)="","Recon","Recon"),"-")</f>
        <v>Recon</v>
      </c>
      <c r="AT766" s="2">
        <f>all_resi[[#This Row],[Nilai COD]]-all_resi[[#This Row],[COD Fee]]-all_resi[[#This Row],[Total Biaya Setelah Diskon]]</f>
        <v>92435</v>
      </c>
      <c r="AU766" s="2">
        <f>IF(all_resi[[#This Row],[Waktu Terima]]="","",_xlfn.DAYS(all_resi[[#This Row],[Waktu Terima]],all_resi[[#This Row],[Tanggal Pengiriman]]))</f>
        <v>4</v>
      </c>
    </row>
    <row r="767" spans="1:47" x14ac:dyDescent="0.25">
      <c r="A767" s="2" t="s">
        <v>6983</v>
      </c>
      <c r="B767" s="1">
        <v>46182</v>
      </c>
      <c r="C767" s="2" t="s">
        <v>42</v>
      </c>
      <c r="D767" s="2" t="s">
        <v>43</v>
      </c>
      <c r="E767" s="2" t="s">
        <v>44</v>
      </c>
      <c r="F767" s="2" t="s">
        <v>45</v>
      </c>
      <c r="G767" s="2" t="s">
        <v>46</v>
      </c>
      <c r="H767" s="2" t="s">
        <v>47</v>
      </c>
      <c r="I767" s="2" t="s">
        <v>3717</v>
      </c>
      <c r="J767" s="2" t="s">
        <v>12897</v>
      </c>
      <c r="K767" s="2" t="s">
        <v>183</v>
      </c>
      <c r="L767" s="2" t="s">
        <v>243</v>
      </c>
      <c r="M767" s="2" t="s">
        <v>3718</v>
      </c>
      <c r="N767" s="2" t="s">
        <v>3719</v>
      </c>
      <c r="O767">
        <v>1</v>
      </c>
      <c r="P767" s="2" t="s">
        <v>53</v>
      </c>
      <c r="Q767">
        <v>100</v>
      </c>
      <c r="R767">
        <v>0</v>
      </c>
      <c r="S767" s="2" t="s">
        <v>54</v>
      </c>
      <c r="T767" s="2" t="s">
        <v>55</v>
      </c>
      <c r="U767" s="2" t="s">
        <v>56</v>
      </c>
      <c r="V767" s="2"/>
      <c r="W767">
        <v>91000</v>
      </c>
      <c r="X767">
        <v>0</v>
      </c>
      <c r="Y767">
        <v>0</v>
      </c>
      <c r="Z767">
        <v>91000</v>
      </c>
      <c r="AB767" s="2" t="s">
        <v>57</v>
      </c>
      <c r="AC767">
        <v>36400</v>
      </c>
      <c r="AD767">
        <v>54600</v>
      </c>
      <c r="AE767">
        <v>210000</v>
      </c>
      <c r="AF767">
        <v>3150</v>
      </c>
      <c r="AG767" s="2" t="s">
        <v>3717</v>
      </c>
      <c r="AH767" s="2"/>
      <c r="AI767" s="1">
        <v>46189</v>
      </c>
      <c r="AJ767" s="2"/>
      <c r="AK767" s="2" t="s">
        <v>58</v>
      </c>
      <c r="AM767" s="2" t="s">
        <v>59</v>
      </c>
      <c r="AP767" s="2" t="s">
        <v>60</v>
      </c>
      <c r="AQ767" s="2" t="s">
        <v>41</v>
      </c>
      <c r="AR767">
        <v>119000</v>
      </c>
      <c r="AS767" s="2" t="str">
        <f>_xlfn.IFNA(IF(VLOOKUP(all_resi[[#This Row],[No. Waybill]],settle_reconcile[No. Waybill],1,0)="","Recon","Recon"),"-")</f>
        <v>Recon</v>
      </c>
      <c r="AT767" s="2">
        <f>all_resi[[#This Row],[Nilai COD]]-all_resi[[#This Row],[COD Fee]]-all_resi[[#This Row],[Total Biaya Setelah Diskon]]</f>
        <v>152250</v>
      </c>
      <c r="AU767" s="2">
        <f>IF(all_resi[[#This Row],[Waktu Terima]]="","",_xlfn.DAYS(all_resi[[#This Row],[Waktu Terima]],all_resi[[#This Row],[Tanggal Pengiriman]]))</f>
        <v>7</v>
      </c>
    </row>
    <row r="768" spans="1:47" x14ac:dyDescent="0.25">
      <c r="A768" s="2" t="s">
        <v>6870</v>
      </c>
      <c r="B768" s="1">
        <v>46182</v>
      </c>
      <c r="C768" s="2" t="s">
        <v>42</v>
      </c>
      <c r="D768" s="2" t="s">
        <v>43</v>
      </c>
      <c r="E768" s="2" t="s">
        <v>44</v>
      </c>
      <c r="F768" s="2" t="s">
        <v>45</v>
      </c>
      <c r="G768" s="2" t="s">
        <v>46</v>
      </c>
      <c r="H768" s="2" t="s">
        <v>47</v>
      </c>
      <c r="I768" s="2" t="s">
        <v>3410</v>
      </c>
      <c r="J768" s="2" t="s">
        <v>12988</v>
      </c>
      <c r="K768" s="2" t="s">
        <v>177</v>
      </c>
      <c r="L768" s="2" t="s">
        <v>1245</v>
      </c>
      <c r="M768" s="2" t="s">
        <v>3411</v>
      </c>
      <c r="N768" s="2" t="s">
        <v>3412</v>
      </c>
      <c r="O768">
        <v>1</v>
      </c>
      <c r="P768" s="2" t="s">
        <v>53</v>
      </c>
      <c r="Q768">
        <v>100</v>
      </c>
      <c r="R768">
        <v>0</v>
      </c>
      <c r="S768" s="2" t="s">
        <v>54</v>
      </c>
      <c r="T768" s="2" t="s">
        <v>55</v>
      </c>
      <c r="U768" s="2" t="s">
        <v>110</v>
      </c>
      <c r="V768" s="2"/>
      <c r="W768">
        <v>80000</v>
      </c>
      <c r="X768">
        <v>0</v>
      </c>
      <c r="Y768">
        <v>0</v>
      </c>
      <c r="Z768">
        <v>80000</v>
      </c>
      <c r="AB768" s="2" t="s">
        <v>57</v>
      </c>
      <c r="AC768">
        <v>32000</v>
      </c>
      <c r="AD768">
        <v>48000</v>
      </c>
      <c r="AE768">
        <v>150000</v>
      </c>
      <c r="AF768">
        <v>2250</v>
      </c>
      <c r="AG768" s="2" t="s">
        <v>12207</v>
      </c>
      <c r="AH768" s="2" t="s">
        <v>149</v>
      </c>
      <c r="AI768" s="1">
        <v>46197</v>
      </c>
      <c r="AJ768" s="2"/>
      <c r="AK768" s="2" t="s">
        <v>67</v>
      </c>
      <c r="AM768" s="2" t="s">
        <v>59</v>
      </c>
      <c r="AP768" s="2" t="s">
        <v>60</v>
      </c>
      <c r="AQ768" s="2" t="s">
        <v>41</v>
      </c>
      <c r="AR768">
        <v>70000</v>
      </c>
      <c r="AS768" s="2" t="str">
        <f>_xlfn.IFNA(IF(VLOOKUP(all_resi[[#This Row],[No. Waybill]],settle_reconcile[No. Waybill],1,0)="","Recon","Recon"),"-")</f>
        <v>-</v>
      </c>
      <c r="AT768" s="2">
        <f>all_resi[[#This Row],[Nilai COD]]-all_resi[[#This Row],[COD Fee]]-all_resi[[#This Row],[Total Biaya Setelah Diskon]]</f>
        <v>99750</v>
      </c>
      <c r="AU768" s="2">
        <f>IF(all_resi[[#This Row],[Waktu Terima]]="","",_xlfn.DAYS(all_resi[[#This Row],[Waktu Terima]],all_resi[[#This Row],[Tanggal Pengiriman]]))</f>
        <v>15</v>
      </c>
    </row>
    <row r="769" spans="1:47" x14ac:dyDescent="0.25">
      <c r="A769" s="2" t="s">
        <v>6356</v>
      </c>
      <c r="B769" s="1">
        <v>46182</v>
      </c>
      <c r="C769" s="2" t="s">
        <v>42</v>
      </c>
      <c r="D769" s="2" t="s">
        <v>43</v>
      </c>
      <c r="E769" s="2" t="s">
        <v>44</v>
      </c>
      <c r="F769" s="2" t="s">
        <v>45</v>
      </c>
      <c r="G769" s="2" t="s">
        <v>46</v>
      </c>
      <c r="H769" s="2" t="s">
        <v>80</v>
      </c>
      <c r="I769" s="2" t="s">
        <v>1898</v>
      </c>
      <c r="J769" s="2" t="s">
        <v>12936</v>
      </c>
      <c r="K769" s="2" t="s">
        <v>121</v>
      </c>
      <c r="L769" s="2" t="s">
        <v>680</v>
      </c>
      <c r="M769" s="2" t="s">
        <v>1022</v>
      </c>
      <c r="N769" s="2" t="s">
        <v>1899</v>
      </c>
      <c r="O769">
        <v>1</v>
      </c>
      <c r="P769" s="2" t="s">
        <v>53</v>
      </c>
      <c r="Q769">
        <v>100</v>
      </c>
      <c r="R769">
        <v>0</v>
      </c>
      <c r="S769" s="2" t="s">
        <v>54</v>
      </c>
      <c r="T769" s="2" t="s">
        <v>55</v>
      </c>
      <c r="U769" s="2" t="s">
        <v>86</v>
      </c>
      <c r="V769" s="2"/>
      <c r="W769">
        <v>81000</v>
      </c>
      <c r="X769">
        <v>0</v>
      </c>
      <c r="Y769">
        <v>0</v>
      </c>
      <c r="Z769">
        <v>81000</v>
      </c>
      <c r="AB769" s="2" t="s">
        <v>57</v>
      </c>
      <c r="AC769">
        <v>32400</v>
      </c>
      <c r="AD769">
        <v>48600</v>
      </c>
      <c r="AE769">
        <v>139000</v>
      </c>
      <c r="AF769">
        <v>2085</v>
      </c>
      <c r="AG769" s="2" t="s">
        <v>1898</v>
      </c>
      <c r="AH769" s="2"/>
      <c r="AI769" s="1">
        <v>46189</v>
      </c>
      <c r="AJ769" s="2" t="s">
        <v>87</v>
      </c>
      <c r="AK769" s="2" t="s">
        <v>58</v>
      </c>
      <c r="AM769" s="2" t="s">
        <v>59</v>
      </c>
      <c r="AP769" s="2" t="s">
        <v>60</v>
      </c>
      <c r="AQ769" s="2" t="s">
        <v>41</v>
      </c>
      <c r="AR769">
        <v>58000</v>
      </c>
      <c r="AS769" s="2" t="str">
        <f>_xlfn.IFNA(IF(VLOOKUP(all_resi[[#This Row],[No. Waybill]],settle_reconcile[No. Waybill],1,0)="","Recon","Recon"),"-")</f>
        <v>Recon</v>
      </c>
      <c r="AT769" s="2">
        <f>all_resi[[#This Row],[Nilai COD]]-all_resi[[#This Row],[COD Fee]]-all_resi[[#This Row],[Total Biaya Setelah Diskon]]</f>
        <v>88315</v>
      </c>
      <c r="AU769" s="2">
        <f>IF(all_resi[[#This Row],[Waktu Terima]]="","",_xlfn.DAYS(all_resi[[#This Row],[Waktu Terima]],all_resi[[#This Row],[Tanggal Pengiriman]]))</f>
        <v>7</v>
      </c>
    </row>
    <row r="770" spans="1:47" x14ac:dyDescent="0.25">
      <c r="A770" s="2" t="s">
        <v>6168</v>
      </c>
      <c r="B770" s="1">
        <v>46182</v>
      </c>
      <c r="C770" s="2" t="s">
        <v>42</v>
      </c>
      <c r="D770" s="2" t="s">
        <v>43</v>
      </c>
      <c r="E770" s="2" t="s">
        <v>44</v>
      </c>
      <c r="F770" s="2" t="s">
        <v>45</v>
      </c>
      <c r="G770" s="2" t="s">
        <v>46</v>
      </c>
      <c r="H770" s="2" t="s">
        <v>47</v>
      </c>
      <c r="I770" s="2" t="s">
        <v>1260</v>
      </c>
      <c r="J770" s="2" t="s">
        <v>12783</v>
      </c>
      <c r="K770" s="2" t="s">
        <v>137</v>
      </c>
      <c r="L770" s="2" t="s">
        <v>1261</v>
      </c>
      <c r="M770" s="2" t="s">
        <v>1262</v>
      </c>
      <c r="N770" s="2" t="s">
        <v>1263</v>
      </c>
      <c r="O770">
        <v>1</v>
      </c>
      <c r="P770" s="2" t="s">
        <v>53</v>
      </c>
      <c r="Q770">
        <v>100</v>
      </c>
      <c r="R770">
        <v>0</v>
      </c>
      <c r="S770" s="2" t="s">
        <v>54</v>
      </c>
      <c r="T770" s="2" t="s">
        <v>55</v>
      </c>
      <c r="U770" s="2" t="s">
        <v>147</v>
      </c>
      <c r="V770" s="2"/>
      <c r="W770">
        <v>32000</v>
      </c>
      <c r="X770">
        <v>0</v>
      </c>
      <c r="Y770">
        <v>0</v>
      </c>
      <c r="Z770">
        <v>32000</v>
      </c>
      <c r="AB770" s="2" t="s">
        <v>57</v>
      </c>
      <c r="AC770">
        <v>23000</v>
      </c>
      <c r="AD770">
        <v>9000</v>
      </c>
      <c r="AE770">
        <v>95000</v>
      </c>
      <c r="AF770">
        <v>1425</v>
      </c>
      <c r="AG770" s="2" t="s">
        <v>1260</v>
      </c>
      <c r="AH770" s="2"/>
      <c r="AI770" s="1">
        <v>46192</v>
      </c>
      <c r="AJ770" s="2"/>
      <c r="AK770" s="2" t="s">
        <v>58</v>
      </c>
      <c r="AM770" s="2" t="s">
        <v>59</v>
      </c>
      <c r="AP770" s="2" t="s">
        <v>60</v>
      </c>
      <c r="AQ770" s="2" t="s">
        <v>41</v>
      </c>
      <c r="AR770">
        <v>63000</v>
      </c>
      <c r="AS770" s="2" t="str">
        <f>_xlfn.IFNA(IF(VLOOKUP(all_resi[[#This Row],[No. Waybill]],settle_reconcile[No. Waybill],1,0)="","Recon","Recon"),"-")</f>
        <v>Recon</v>
      </c>
      <c r="AT770" s="2">
        <f>all_resi[[#This Row],[Nilai COD]]-all_resi[[#This Row],[COD Fee]]-all_resi[[#This Row],[Total Biaya Setelah Diskon]]</f>
        <v>84575</v>
      </c>
      <c r="AU770" s="2">
        <f>IF(all_resi[[#This Row],[Waktu Terima]]="","",_xlfn.DAYS(all_resi[[#This Row],[Waktu Terima]],all_resi[[#This Row],[Tanggal Pengiriman]]))</f>
        <v>10</v>
      </c>
    </row>
    <row r="771" spans="1:47" x14ac:dyDescent="0.25">
      <c r="A771" s="2" t="s">
        <v>6167</v>
      </c>
      <c r="B771" s="1">
        <v>46182</v>
      </c>
      <c r="C771" s="2" t="s">
        <v>42</v>
      </c>
      <c r="D771" s="2" t="s">
        <v>43</v>
      </c>
      <c r="E771" s="2" t="s">
        <v>44</v>
      </c>
      <c r="F771" s="2" t="s">
        <v>45</v>
      </c>
      <c r="G771" s="2" t="s">
        <v>46</v>
      </c>
      <c r="H771" s="2" t="s">
        <v>80</v>
      </c>
      <c r="I771" s="2" t="s">
        <v>1257</v>
      </c>
      <c r="J771" s="2" t="s">
        <v>12781</v>
      </c>
      <c r="K771" s="2" t="s">
        <v>82</v>
      </c>
      <c r="L771" s="2" t="s">
        <v>270</v>
      </c>
      <c r="M771" s="2" t="s">
        <v>1258</v>
      </c>
      <c r="N771" s="2" t="s">
        <v>1259</v>
      </c>
      <c r="O771">
        <v>1</v>
      </c>
      <c r="P771" s="2" t="s">
        <v>53</v>
      </c>
      <c r="Q771">
        <v>100</v>
      </c>
      <c r="R771">
        <v>0</v>
      </c>
      <c r="S771" s="2" t="s">
        <v>54</v>
      </c>
      <c r="T771" s="2" t="s">
        <v>55</v>
      </c>
      <c r="U771" s="2" t="s">
        <v>555</v>
      </c>
      <c r="V771" s="2"/>
      <c r="W771">
        <v>93000</v>
      </c>
      <c r="X771">
        <v>0</v>
      </c>
      <c r="Y771">
        <v>0</v>
      </c>
      <c r="Z771">
        <v>93000</v>
      </c>
      <c r="AB771" s="2" t="s">
        <v>57</v>
      </c>
      <c r="AC771">
        <v>37200</v>
      </c>
      <c r="AD771">
        <v>55800</v>
      </c>
      <c r="AE771">
        <v>188000</v>
      </c>
      <c r="AF771">
        <v>2820</v>
      </c>
      <c r="AG771" s="2" t="s">
        <v>1257</v>
      </c>
      <c r="AH771" s="2"/>
      <c r="AI771" s="1">
        <v>46190</v>
      </c>
      <c r="AJ771" s="2" t="s">
        <v>87</v>
      </c>
      <c r="AK771" s="2" t="s">
        <v>58</v>
      </c>
      <c r="AM771" s="2" t="s">
        <v>59</v>
      </c>
      <c r="AP771" s="2" t="s">
        <v>60</v>
      </c>
      <c r="AQ771" s="2" t="s">
        <v>41</v>
      </c>
      <c r="AR771">
        <v>95000</v>
      </c>
      <c r="AS771" s="2" t="str">
        <f>_xlfn.IFNA(IF(VLOOKUP(all_resi[[#This Row],[No. Waybill]],settle_reconcile[No. Waybill],1,0)="","Recon","Recon"),"-")</f>
        <v>Recon</v>
      </c>
      <c r="AT771" s="2">
        <f>all_resi[[#This Row],[Nilai COD]]-all_resi[[#This Row],[COD Fee]]-all_resi[[#This Row],[Total Biaya Setelah Diskon]]</f>
        <v>129380</v>
      </c>
      <c r="AU771" s="2">
        <f>IF(all_resi[[#This Row],[Waktu Terima]]="","",_xlfn.DAYS(all_resi[[#This Row],[Waktu Terima]],all_resi[[#This Row],[Tanggal Pengiriman]]))</f>
        <v>8</v>
      </c>
    </row>
    <row r="772" spans="1:47" x14ac:dyDescent="0.25">
      <c r="A772" s="2" t="s">
        <v>6074</v>
      </c>
      <c r="B772" s="1">
        <v>46182</v>
      </c>
      <c r="C772" s="2" t="s">
        <v>42</v>
      </c>
      <c r="D772" s="2" t="s">
        <v>43</v>
      </c>
      <c r="E772" s="2" t="s">
        <v>44</v>
      </c>
      <c r="F772" s="2" t="s">
        <v>45</v>
      </c>
      <c r="G772" s="2" t="s">
        <v>46</v>
      </c>
      <c r="H772" s="2" t="s">
        <v>80</v>
      </c>
      <c r="I772" s="2" t="s">
        <v>938</v>
      </c>
      <c r="J772" s="2" t="s">
        <v>12847</v>
      </c>
      <c r="K772" s="2" t="s">
        <v>177</v>
      </c>
      <c r="L772" s="2" t="s">
        <v>807</v>
      </c>
      <c r="M772" s="2" t="s">
        <v>939</v>
      </c>
      <c r="N772" s="2" t="s">
        <v>940</v>
      </c>
      <c r="O772">
        <v>1</v>
      </c>
      <c r="P772" s="2" t="s">
        <v>53</v>
      </c>
      <c r="Q772">
        <v>100</v>
      </c>
      <c r="R772">
        <v>0</v>
      </c>
      <c r="S772" s="2" t="s">
        <v>54</v>
      </c>
      <c r="T772" s="2" t="s">
        <v>55</v>
      </c>
      <c r="U772" s="2" t="s">
        <v>941</v>
      </c>
      <c r="V772" s="2"/>
      <c r="W772">
        <v>64000</v>
      </c>
      <c r="X772">
        <v>0</v>
      </c>
      <c r="Y772">
        <v>0</v>
      </c>
      <c r="Z772">
        <v>64000</v>
      </c>
      <c r="AB772" s="2" t="s">
        <v>57</v>
      </c>
      <c r="AC772">
        <v>25600</v>
      </c>
      <c r="AD772">
        <v>38400</v>
      </c>
      <c r="AE772">
        <v>167000</v>
      </c>
      <c r="AF772">
        <v>2505</v>
      </c>
      <c r="AG772" s="2" t="s">
        <v>353</v>
      </c>
      <c r="AH772" s="2" t="s">
        <v>149</v>
      </c>
      <c r="AI772" s="1">
        <v>46198</v>
      </c>
      <c r="AJ772" s="2" t="s">
        <v>87</v>
      </c>
      <c r="AK772" s="2" t="s">
        <v>67</v>
      </c>
      <c r="AM772" s="2" t="s">
        <v>59</v>
      </c>
      <c r="AP772" s="2" t="s">
        <v>60</v>
      </c>
      <c r="AQ772" s="2" t="s">
        <v>41</v>
      </c>
      <c r="AR772">
        <v>103000</v>
      </c>
      <c r="AS772" s="2" t="str">
        <f>_xlfn.IFNA(IF(VLOOKUP(all_resi[[#This Row],[No. Waybill]],settle_reconcile[No. Waybill],1,0)="","Recon","Recon"),"-")</f>
        <v>-</v>
      </c>
      <c r="AT772" s="2">
        <f>all_resi[[#This Row],[Nilai COD]]-all_resi[[#This Row],[COD Fee]]-all_resi[[#This Row],[Total Biaya Setelah Diskon]]</f>
        <v>126095</v>
      </c>
      <c r="AU772" s="2">
        <f>IF(all_resi[[#This Row],[Waktu Terima]]="","",_xlfn.DAYS(all_resi[[#This Row],[Waktu Terima]],all_resi[[#This Row],[Tanggal Pengiriman]]))</f>
        <v>16</v>
      </c>
    </row>
    <row r="773" spans="1:47" x14ac:dyDescent="0.25">
      <c r="A773" s="2" t="s">
        <v>6075</v>
      </c>
      <c r="B773" s="1">
        <v>46182</v>
      </c>
      <c r="C773" s="2" t="s">
        <v>42</v>
      </c>
      <c r="D773" s="2" t="s">
        <v>43</v>
      </c>
      <c r="E773" s="2" t="s">
        <v>44</v>
      </c>
      <c r="F773" s="2" t="s">
        <v>45</v>
      </c>
      <c r="G773" s="2" t="s">
        <v>46</v>
      </c>
      <c r="H773" s="2" t="s">
        <v>80</v>
      </c>
      <c r="I773" s="2" t="s">
        <v>942</v>
      </c>
      <c r="J773" s="2" t="s">
        <v>12843</v>
      </c>
      <c r="K773" s="2" t="s">
        <v>377</v>
      </c>
      <c r="L773" s="2" t="s">
        <v>378</v>
      </c>
      <c r="M773" s="2" t="s">
        <v>943</v>
      </c>
      <c r="N773" s="2" t="s">
        <v>944</v>
      </c>
      <c r="O773">
        <v>1</v>
      </c>
      <c r="P773" s="2" t="s">
        <v>53</v>
      </c>
      <c r="Q773">
        <v>100</v>
      </c>
      <c r="R773">
        <v>0</v>
      </c>
      <c r="S773" s="2" t="s">
        <v>54</v>
      </c>
      <c r="T773" s="2" t="s">
        <v>55</v>
      </c>
      <c r="U773" s="2" t="s">
        <v>141</v>
      </c>
      <c r="V773" s="2"/>
      <c r="W773">
        <v>75000</v>
      </c>
      <c r="X773">
        <v>0</v>
      </c>
      <c r="Y773">
        <v>0</v>
      </c>
      <c r="Z773">
        <v>75000</v>
      </c>
      <c r="AB773" s="2" t="s">
        <v>57</v>
      </c>
      <c r="AC773">
        <v>30000</v>
      </c>
      <c r="AD773">
        <v>45000</v>
      </c>
      <c r="AE773">
        <v>117000</v>
      </c>
      <c r="AF773">
        <v>1755</v>
      </c>
      <c r="AG773" s="2" t="s">
        <v>942</v>
      </c>
      <c r="AH773" s="2"/>
      <c r="AI773" s="1">
        <v>46188</v>
      </c>
      <c r="AJ773" s="2" t="s">
        <v>87</v>
      </c>
      <c r="AK773" s="2" t="s">
        <v>58</v>
      </c>
      <c r="AM773" s="2" t="s">
        <v>59</v>
      </c>
      <c r="AP773" s="2" t="s">
        <v>60</v>
      </c>
      <c r="AQ773" s="2" t="s">
        <v>41</v>
      </c>
      <c r="AR773">
        <v>42000</v>
      </c>
      <c r="AS773" s="2" t="str">
        <f>_xlfn.IFNA(IF(VLOOKUP(all_resi[[#This Row],[No. Waybill]],settle_reconcile[No. Waybill],1,0)="","Recon","Recon"),"-")</f>
        <v>Recon</v>
      </c>
      <c r="AT773" s="2">
        <f>all_resi[[#This Row],[Nilai COD]]-all_resi[[#This Row],[COD Fee]]-all_resi[[#This Row],[Total Biaya Setelah Diskon]]</f>
        <v>70245</v>
      </c>
      <c r="AU773" s="2">
        <f>IF(all_resi[[#This Row],[Waktu Terima]]="","",_xlfn.DAYS(all_resi[[#This Row],[Waktu Terima]],all_resi[[#This Row],[Tanggal Pengiriman]]))</f>
        <v>6</v>
      </c>
    </row>
    <row r="774" spans="1:47" x14ac:dyDescent="0.25">
      <c r="A774" s="2" t="s">
        <v>6354</v>
      </c>
      <c r="B774" s="1">
        <v>46182</v>
      </c>
      <c r="C774" s="2" t="s">
        <v>42</v>
      </c>
      <c r="D774" s="2" t="s">
        <v>43</v>
      </c>
      <c r="E774" s="2" t="s">
        <v>44</v>
      </c>
      <c r="F774" s="2" t="s">
        <v>45</v>
      </c>
      <c r="G774" s="2" t="s">
        <v>46</v>
      </c>
      <c r="H774" s="2" t="s">
        <v>80</v>
      </c>
      <c r="I774" s="2" t="s">
        <v>1891</v>
      </c>
      <c r="J774" s="2" t="s">
        <v>12935</v>
      </c>
      <c r="K774" s="2" t="s">
        <v>177</v>
      </c>
      <c r="L774" s="2" t="s">
        <v>866</v>
      </c>
      <c r="M774" s="2" t="s">
        <v>1892</v>
      </c>
      <c r="N774" s="2" t="s">
        <v>1893</v>
      </c>
      <c r="O774">
        <v>1</v>
      </c>
      <c r="P774" s="2" t="s">
        <v>53</v>
      </c>
      <c r="Q774">
        <v>100</v>
      </c>
      <c r="R774">
        <v>0</v>
      </c>
      <c r="S774" s="2" t="s">
        <v>54</v>
      </c>
      <c r="T774" s="2" t="s">
        <v>55</v>
      </c>
      <c r="U774" s="2" t="s">
        <v>1062</v>
      </c>
      <c r="V774" s="2"/>
      <c r="W774">
        <v>102000</v>
      </c>
      <c r="X774">
        <v>0</v>
      </c>
      <c r="Y774">
        <v>0</v>
      </c>
      <c r="Z774">
        <v>102000</v>
      </c>
      <c r="AB774" s="2" t="s">
        <v>57</v>
      </c>
      <c r="AC774">
        <v>40800</v>
      </c>
      <c r="AD774">
        <v>61200</v>
      </c>
      <c r="AE774">
        <v>186000</v>
      </c>
      <c r="AF774">
        <v>2790</v>
      </c>
      <c r="AG774" s="2" t="s">
        <v>17318</v>
      </c>
      <c r="AH774" s="2" t="s">
        <v>149</v>
      </c>
      <c r="AI774" s="1">
        <v>46203</v>
      </c>
      <c r="AJ774" s="2" t="s">
        <v>87</v>
      </c>
      <c r="AK774" s="2" t="s">
        <v>67</v>
      </c>
      <c r="AM774" s="2" t="s">
        <v>59</v>
      </c>
      <c r="AP774" s="2" t="s">
        <v>60</v>
      </c>
      <c r="AQ774" s="2" t="s">
        <v>41</v>
      </c>
      <c r="AR774">
        <v>84000</v>
      </c>
      <c r="AS774" s="2" t="str">
        <f>_xlfn.IFNA(IF(VLOOKUP(all_resi[[#This Row],[No. Waybill]],settle_reconcile[No. Waybill],1,0)="","Recon","Recon"),"-")</f>
        <v>-</v>
      </c>
      <c r="AT774" s="2">
        <f>all_resi[[#This Row],[Nilai COD]]-all_resi[[#This Row],[COD Fee]]-all_resi[[#This Row],[Total Biaya Setelah Diskon]]</f>
        <v>122010</v>
      </c>
      <c r="AU774" s="2">
        <f>IF(all_resi[[#This Row],[Waktu Terima]]="","",_xlfn.DAYS(all_resi[[#This Row],[Waktu Terima]],all_resi[[#This Row],[Tanggal Pengiriman]]))</f>
        <v>21</v>
      </c>
    </row>
    <row r="775" spans="1:47" x14ac:dyDescent="0.25">
      <c r="A775" s="2" t="s">
        <v>7221</v>
      </c>
      <c r="B775" s="1">
        <v>46182</v>
      </c>
      <c r="C775" s="2" t="s">
        <v>42</v>
      </c>
      <c r="D775" s="2" t="s">
        <v>43</v>
      </c>
      <c r="E775" s="2" t="s">
        <v>44</v>
      </c>
      <c r="F775" s="2" t="s">
        <v>45</v>
      </c>
      <c r="G775" s="2" t="s">
        <v>46</v>
      </c>
      <c r="H775" s="2" t="s">
        <v>80</v>
      </c>
      <c r="I775" s="2" t="s">
        <v>4367</v>
      </c>
      <c r="J775" s="2" t="s">
        <v>12906</v>
      </c>
      <c r="K775" s="2" t="s">
        <v>116</v>
      </c>
      <c r="L775" s="2" t="s">
        <v>317</v>
      </c>
      <c r="M775" s="2" t="s">
        <v>4368</v>
      </c>
      <c r="N775" s="2" t="s">
        <v>4369</v>
      </c>
      <c r="O775">
        <v>1</v>
      </c>
      <c r="P775" s="2" t="s">
        <v>53</v>
      </c>
      <c r="Q775">
        <v>100</v>
      </c>
      <c r="R775">
        <v>0</v>
      </c>
      <c r="S775" s="2" t="s">
        <v>54</v>
      </c>
      <c r="T775" s="2" t="s">
        <v>55</v>
      </c>
      <c r="U775" s="2" t="s">
        <v>2939</v>
      </c>
      <c r="V775" s="2"/>
      <c r="W775">
        <v>12000</v>
      </c>
      <c r="X775">
        <v>0</v>
      </c>
      <c r="Y775">
        <v>0</v>
      </c>
      <c r="Z775">
        <v>12000</v>
      </c>
      <c r="AB775" s="2" t="s">
        <v>57</v>
      </c>
      <c r="AC775">
        <v>7000</v>
      </c>
      <c r="AD775">
        <v>5000</v>
      </c>
      <c r="AE775">
        <v>50000</v>
      </c>
      <c r="AF775">
        <v>750</v>
      </c>
      <c r="AG775" s="2" t="s">
        <v>4367</v>
      </c>
      <c r="AH775" s="2"/>
      <c r="AI775" s="1">
        <v>46183</v>
      </c>
      <c r="AJ775" s="2" t="s">
        <v>87</v>
      </c>
      <c r="AK775" s="2" t="s">
        <v>58</v>
      </c>
      <c r="AM775" s="2" t="s">
        <v>59</v>
      </c>
      <c r="AP775" s="2" t="s">
        <v>60</v>
      </c>
      <c r="AQ775" s="2" t="s">
        <v>41</v>
      </c>
      <c r="AR775">
        <v>38000</v>
      </c>
      <c r="AS775" s="2" t="str">
        <f>_xlfn.IFNA(IF(VLOOKUP(all_resi[[#This Row],[No. Waybill]],settle_reconcile[No. Waybill],1,0)="","Recon","Recon"),"-")</f>
        <v>Recon</v>
      </c>
      <c r="AT775" s="2">
        <f>all_resi[[#This Row],[Nilai COD]]-all_resi[[#This Row],[COD Fee]]-all_resi[[#This Row],[Total Biaya Setelah Diskon]]</f>
        <v>44250</v>
      </c>
      <c r="AU775" s="2">
        <f>IF(all_resi[[#This Row],[Waktu Terima]]="","",_xlfn.DAYS(all_resi[[#This Row],[Waktu Terima]],all_resi[[#This Row],[Tanggal Pengiriman]]))</f>
        <v>1</v>
      </c>
    </row>
    <row r="776" spans="1:47" x14ac:dyDescent="0.25">
      <c r="A776" s="2" t="s">
        <v>6371</v>
      </c>
      <c r="B776" s="1">
        <v>46182</v>
      </c>
      <c r="C776" s="2" t="s">
        <v>42</v>
      </c>
      <c r="D776" s="2" t="s">
        <v>43</v>
      </c>
      <c r="E776" s="2" t="s">
        <v>44</v>
      </c>
      <c r="F776" s="2" t="s">
        <v>45</v>
      </c>
      <c r="G776" s="2" t="s">
        <v>46</v>
      </c>
      <c r="H776" s="2" t="s">
        <v>80</v>
      </c>
      <c r="I776" s="2" t="s">
        <v>1942</v>
      </c>
      <c r="J776" s="2" t="s">
        <v>12949</v>
      </c>
      <c r="K776" s="2" t="s">
        <v>75</v>
      </c>
      <c r="L776" s="2" t="s">
        <v>1943</v>
      </c>
      <c r="M776" s="2" t="s">
        <v>1944</v>
      </c>
      <c r="N776" s="2" t="s">
        <v>1945</v>
      </c>
      <c r="O776">
        <v>1</v>
      </c>
      <c r="P776" s="2" t="s">
        <v>53</v>
      </c>
      <c r="Q776">
        <v>100</v>
      </c>
      <c r="R776">
        <v>0</v>
      </c>
      <c r="S776" s="2" t="s">
        <v>54</v>
      </c>
      <c r="T776" s="2" t="s">
        <v>55</v>
      </c>
      <c r="U776" s="2" t="s">
        <v>881</v>
      </c>
      <c r="V776" s="2"/>
      <c r="W776">
        <v>61000</v>
      </c>
      <c r="X776">
        <v>0</v>
      </c>
      <c r="Y776">
        <v>0</v>
      </c>
      <c r="Z776">
        <v>61000</v>
      </c>
      <c r="AB776" s="2" t="s">
        <v>57</v>
      </c>
      <c r="AC776">
        <v>24400</v>
      </c>
      <c r="AD776">
        <v>36600</v>
      </c>
      <c r="AE776">
        <v>163000</v>
      </c>
      <c r="AF776">
        <v>2445</v>
      </c>
      <c r="AG776" s="2" t="s">
        <v>1942</v>
      </c>
      <c r="AH776" s="2"/>
      <c r="AI776" s="1">
        <v>46189</v>
      </c>
      <c r="AJ776" s="2" t="s">
        <v>87</v>
      </c>
      <c r="AK776" s="2" t="s">
        <v>58</v>
      </c>
      <c r="AM776" s="2" t="s">
        <v>59</v>
      </c>
      <c r="AP776" s="2" t="s">
        <v>60</v>
      </c>
      <c r="AQ776" s="2" t="s">
        <v>41</v>
      </c>
      <c r="AR776">
        <v>102000</v>
      </c>
      <c r="AS776" s="2" t="str">
        <f>_xlfn.IFNA(IF(VLOOKUP(all_resi[[#This Row],[No. Waybill]],settle_reconcile[No. Waybill],1,0)="","Recon","Recon"),"-")</f>
        <v>Recon</v>
      </c>
      <c r="AT776" s="2">
        <f>all_resi[[#This Row],[Nilai COD]]-all_resi[[#This Row],[COD Fee]]-all_resi[[#This Row],[Total Biaya Setelah Diskon]]</f>
        <v>123955</v>
      </c>
      <c r="AU776" s="2">
        <f>IF(all_resi[[#This Row],[Waktu Terima]]="","",_xlfn.DAYS(all_resi[[#This Row],[Waktu Terima]],all_resi[[#This Row],[Tanggal Pengiriman]]))</f>
        <v>7</v>
      </c>
    </row>
    <row r="777" spans="1:47" x14ac:dyDescent="0.25">
      <c r="A777" s="2" t="s">
        <v>6464</v>
      </c>
      <c r="B777" s="1">
        <v>46182</v>
      </c>
      <c r="C777" s="2" t="s">
        <v>42</v>
      </c>
      <c r="D777" s="2" t="s">
        <v>43</v>
      </c>
      <c r="E777" s="2" t="s">
        <v>44</v>
      </c>
      <c r="F777" s="2" t="s">
        <v>45</v>
      </c>
      <c r="G777" s="2" t="s">
        <v>46</v>
      </c>
      <c r="H777" s="2" t="s">
        <v>80</v>
      </c>
      <c r="I777" s="2" t="s">
        <v>2235</v>
      </c>
      <c r="J777" s="2" t="s">
        <v>12978</v>
      </c>
      <c r="K777" s="2" t="s">
        <v>121</v>
      </c>
      <c r="L777" s="2" t="s">
        <v>680</v>
      </c>
      <c r="M777" s="2" t="s">
        <v>2236</v>
      </c>
      <c r="N777" s="2" t="s">
        <v>2237</v>
      </c>
      <c r="O777">
        <v>1</v>
      </c>
      <c r="P777" s="2" t="s">
        <v>53</v>
      </c>
      <c r="Q777">
        <v>100</v>
      </c>
      <c r="R777">
        <v>0</v>
      </c>
      <c r="S777" s="2" t="s">
        <v>54</v>
      </c>
      <c r="T777" s="2" t="s">
        <v>55</v>
      </c>
      <c r="U777" s="2" t="s">
        <v>860</v>
      </c>
      <c r="V777" s="2"/>
      <c r="W777">
        <v>85000</v>
      </c>
      <c r="X777">
        <v>0</v>
      </c>
      <c r="Y777">
        <v>0</v>
      </c>
      <c r="Z777">
        <v>85000</v>
      </c>
      <c r="AB777" s="2" t="s">
        <v>57</v>
      </c>
      <c r="AC777">
        <v>34000</v>
      </c>
      <c r="AD777">
        <v>51000</v>
      </c>
      <c r="AE777">
        <v>139900</v>
      </c>
      <c r="AF777">
        <v>2098.5</v>
      </c>
      <c r="AG777" s="2" t="s">
        <v>256</v>
      </c>
      <c r="AH777" s="2"/>
      <c r="AI777" s="1">
        <v>46203</v>
      </c>
      <c r="AJ777" s="2" t="s">
        <v>87</v>
      </c>
      <c r="AK777" s="2" t="s">
        <v>67</v>
      </c>
      <c r="AM777" s="2" t="s">
        <v>59</v>
      </c>
      <c r="AP777" s="2" t="s">
        <v>60</v>
      </c>
      <c r="AQ777" s="2" t="s">
        <v>41</v>
      </c>
      <c r="AR777">
        <v>54900</v>
      </c>
      <c r="AS777" s="2" t="str">
        <f>_xlfn.IFNA(IF(VLOOKUP(all_resi[[#This Row],[No. Waybill]],settle_reconcile[No. Waybill],1,0)="","Recon","Recon"),"-")</f>
        <v>-</v>
      </c>
      <c r="AT777" s="2">
        <f>all_resi[[#This Row],[Nilai COD]]-all_resi[[#This Row],[COD Fee]]-all_resi[[#This Row],[Total Biaya Setelah Diskon]]</f>
        <v>86801.5</v>
      </c>
      <c r="AU777" s="2">
        <f>IF(all_resi[[#This Row],[Waktu Terima]]="","",_xlfn.DAYS(all_resi[[#This Row],[Waktu Terima]],all_resi[[#This Row],[Tanggal Pengiriman]]))</f>
        <v>21</v>
      </c>
    </row>
    <row r="778" spans="1:47" x14ac:dyDescent="0.25">
      <c r="A778" s="2" t="s">
        <v>6463</v>
      </c>
      <c r="B778" s="1">
        <v>46182</v>
      </c>
      <c r="C778" s="2" t="s">
        <v>42</v>
      </c>
      <c r="D778" s="2" t="s">
        <v>43</v>
      </c>
      <c r="E778" s="2" t="s">
        <v>44</v>
      </c>
      <c r="F778" s="2" t="s">
        <v>45</v>
      </c>
      <c r="G778" s="2" t="s">
        <v>46</v>
      </c>
      <c r="H778" s="2" t="s">
        <v>47</v>
      </c>
      <c r="I778" s="2" t="s">
        <v>2231</v>
      </c>
      <c r="J778" s="2" t="s">
        <v>12975</v>
      </c>
      <c r="K778" s="2" t="s">
        <v>377</v>
      </c>
      <c r="L778" s="2" t="s">
        <v>2232</v>
      </c>
      <c r="M778" s="2" t="s">
        <v>2233</v>
      </c>
      <c r="N778" s="2" t="s">
        <v>2234</v>
      </c>
      <c r="O778">
        <v>1</v>
      </c>
      <c r="P778" s="2" t="s">
        <v>53</v>
      </c>
      <c r="Q778">
        <v>100</v>
      </c>
      <c r="R778">
        <v>0</v>
      </c>
      <c r="S778" s="2" t="s">
        <v>54</v>
      </c>
      <c r="T778" s="2" t="s">
        <v>55</v>
      </c>
      <c r="U778" s="2" t="s">
        <v>110</v>
      </c>
      <c r="V778" s="2"/>
      <c r="W778">
        <v>61000</v>
      </c>
      <c r="X778">
        <v>0</v>
      </c>
      <c r="Y778">
        <v>0</v>
      </c>
      <c r="Z778">
        <v>61000</v>
      </c>
      <c r="AB778" s="2" t="s">
        <v>57</v>
      </c>
      <c r="AC778">
        <v>24400</v>
      </c>
      <c r="AD778">
        <v>36600</v>
      </c>
      <c r="AE778">
        <v>137000</v>
      </c>
      <c r="AF778">
        <v>2055</v>
      </c>
      <c r="AG778" s="2" t="s">
        <v>2231</v>
      </c>
      <c r="AH778" s="2"/>
      <c r="AI778" s="1">
        <v>46186</v>
      </c>
      <c r="AJ778" s="2"/>
      <c r="AK778" s="2" t="s">
        <v>58</v>
      </c>
      <c r="AM778" s="2" t="s">
        <v>59</v>
      </c>
      <c r="AP778" s="2" t="s">
        <v>60</v>
      </c>
      <c r="AQ778" s="2" t="s">
        <v>41</v>
      </c>
      <c r="AR778">
        <v>76000</v>
      </c>
      <c r="AS778" s="2" t="str">
        <f>_xlfn.IFNA(IF(VLOOKUP(all_resi[[#This Row],[No. Waybill]],settle_reconcile[No. Waybill],1,0)="","Recon","Recon"),"-")</f>
        <v>Recon</v>
      </c>
      <c r="AT778" s="2">
        <f>all_resi[[#This Row],[Nilai COD]]-all_resi[[#This Row],[COD Fee]]-all_resi[[#This Row],[Total Biaya Setelah Diskon]]</f>
        <v>98345</v>
      </c>
      <c r="AU778" s="2">
        <f>IF(all_resi[[#This Row],[Waktu Terima]]="","",_xlfn.DAYS(all_resi[[#This Row],[Waktu Terima]],all_resi[[#This Row],[Tanggal Pengiriman]]))</f>
        <v>4</v>
      </c>
    </row>
    <row r="779" spans="1:47" x14ac:dyDescent="0.25">
      <c r="A779" s="2" t="s">
        <v>6465</v>
      </c>
      <c r="B779" s="1">
        <v>46182</v>
      </c>
      <c r="C779" s="2" t="s">
        <v>42</v>
      </c>
      <c r="D779" s="2" t="s">
        <v>43</v>
      </c>
      <c r="E779" s="2" t="s">
        <v>44</v>
      </c>
      <c r="F779" s="2" t="s">
        <v>45</v>
      </c>
      <c r="G779" s="2" t="s">
        <v>46</v>
      </c>
      <c r="H779" s="2" t="s">
        <v>47</v>
      </c>
      <c r="I779" s="2" t="s">
        <v>2238</v>
      </c>
      <c r="J779" s="2" t="s">
        <v>12977</v>
      </c>
      <c r="K779" s="2" t="s">
        <v>116</v>
      </c>
      <c r="L779" s="2" t="s">
        <v>611</v>
      </c>
      <c r="M779" s="2" t="s">
        <v>2239</v>
      </c>
      <c r="N779" s="2" t="s">
        <v>2240</v>
      </c>
      <c r="O779">
        <v>1</v>
      </c>
      <c r="P779" s="2" t="s">
        <v>53</v>
      </c>
      <c r="Q779">
        <v>100</v>
      </c>
      <c r="R779">
        <v>0</v>
      </c>
      <c r="S779" s="2" t="s">
        <v>54</v>
      </c>
      <c r="T779" s="2" t="s">
        <v>55</v>
      </c>
      <c r="U779" s="2" t="s">
        <v>427</v>
      </c>
      <c r="V779" s="2"/>
      <c r="W779">
        <v>12000</v>
      </c>
      <c r="X779">
        <v>0</v>
      </c>
      <c r="Y779">
        <v>0</v>
      </c>
      <c r="Z779">
        <v>12000</v>
      </c>
      <c r="AB779" s="2" t="s">
        <v>57</v>
      </c>
      <c r="AC779">
        <v>7000</v>
      </c>
      <c r="AD779">
        <v>5000</v>
      </c>
      <c r="AE779">
        <v>127000</v>
      </c>
      <c r="AF779">
        <v>1905</v>
      </c>
      <c r="AG779" s="2" t="s">
        <v>2238</v>
      </c>
      <c r="AH779" s="2"/>
      <c r="AI779" s="1">
        <v>46183</v>
      </c>
      <c r="AJ779" s="2"/>
      <c r="AK779" s="2" t="s">
        <v>58</v>
      </c>
      <c r="AM779" s="2" t="s">
        <v>59</v>
      </c>
      <c r="AP779" s="2" t="s">
        <v>60</v>
      </c>
      <c r="AQ779" s="2" t="s">
        <v>41</v>
      </c>
      <c r="AR779">
        <v>115000</v>
      </c>
      <c r="AS779" s="2" t="str">
        <f>_xlfn.IFNA(IF(VLOOKUP(all_resi[[#This Row],[No. Waybill]],settle_reconcile[No. Waybill],1,0)="","Recon","Recon"),"-")</f>
        <v>Recon</v>
      </c>
      <c r="AT779" s="2">
        <f>all_resi[[#This Row],[Nilai COD]]-all_resi[[#This Row],[COD Fee]]-all_resi[[#This Row],[Total Biaya Setelah Diskon]]</f>
        <v>120095</v>
      </c>
      <c r="AU779" s="2">
        <f>IF(all_resi[[#This Row],[Waktu Terima]]="","",_xlfn.DAYS(all_resi[[#This Row],[Waktu Terima]],all_resi[[#This Row],[Tanggal Pengiriman]]))</f>
        <v>1</v>
      </c>
    </row>
    <row r="780" spans="1:47" x14ac:dyDescent="0.25">
      <c r="A780" s="2" t="s">
        <v>6366</v>
      </c>
      <c r="B780" s="1">
        <v>46182</v>
      </c>
      <c r="C780" s="2" t="s">
        <v>42</v>
      </c>
      <c r="D780" s="2" t="s">
        <v>43</v>
      </c>
      <c r="E780" s="2" t="s">
        <v>44</v>
      </c>
      <c r="F780" s="2" t="s">
        <v>45</v>
      </c>
      <c r="G780" s="2" t="s">
        <v>46</v>
      </c>
      <c r="H780" s="2" t="s">
        <v>47</v>
      </c>
      <c r="I780" s="2" t="s">
        <v>1925</v>
      </c>
      <c r="J780" s="2" t="s">
        <v>12926</v>
      </c>
      <c r="K780" s="2" t="s">
        <v>156</v>
      </c>
      <c r="L780" s="2" t="s">
        <v>282</v>
      </c>
      <c r="M780" s="2" t="s">
        <v>1926</v>
      </c>
      <c r="N780" s="2" t="s">
        <v>1927</v>
      </c>
      <c r="O780">
        <v>1</v>
      </c>
      <c r="P780" s="2" t="s">
        <v>53</v>
      </c>
      <c r="Q780">
        <v>100</v>
      </c>
      <c r="R780">
        <v>0</v>
      </c>
      <c r="S780" s="2" t="s">
        <v>54</v>
      </c>
      <c r="T780" s="2" t="s">
        <v>55</v>
      </c>
      <c r="U780" s="2" t="s">
        <v>110</v>
      </c>
      <c r="V780" s="2"/>
      <c r="W780">
        <v>85000</v>
      </c>
      <c r="X780">
        <v>0</v>
      </c>
      <c r="Y780">
        <v>0</v>
      </c>
      <c r="Z780">
        <v>85000</v>
      </c>
      <c r="AB780" s="2" t="s">
        <v>57</v>
      </c>
      <c r="AC780">
        <v>34000</v>
      </c>
      <c r="AD780">
        <v>51000</v>
      </c>
      <c r="AE780">
        <v>155000</v>
      </c>
      <c r="AF780">
        <v>2325</v>
      </c>
      <c r="AG780" s="2"/>
      <c r="AH780" s="2"/>
      <c r="AI780" s="1"/>
      <c r="AJ780" s="2"/>
      <c r="AK780" s="2" t="s">
        <v>67</v>
      </c>
      <c r="AM780" s="2" t="s">
        <v>59</v>
      </c>
      <c r="AP780" s="2" t="s">
        <v>60</v>
      </c>
      <c r="AQ780" s="2" t="s">
        <v>41</v>
      </c>
      <c r="AR780">
        <v>70000</v>
      </c>
      <c r="AS780" s="2" t="str">
        <f>_xlfn.IFNA(IF(VLOOKUP(all_resi[[#This Row],[No. Waybill]],settle_reconcile[No. Waybill],1,0)="","Recon","Recon"),"-")</f>
        <v>-</v>
      </c>
      <c r="AT780" s="2">
        <f>all_resi[[#This Row],[Nilai COD]]-all_resi[[#This Row],[COD Fee]]-all_resi[[#This Row],[Total Biaya Setelah Diskon]]</f>
        <v>101675</v>
      </c>
      <c r="AU780" s="2" t="str">
        <f>IF(all_resi[[#This Row],[Waktu Terima]]="","",_xlfn.DAYS(all_resi[[#This Row],[Waktu Terima]],all_resi[[#This Row],[Tanggal Pengiriman]]))</f>
        <v/>
      </c>
    </row>
    <row r="781" spans="1:47" x14ac:dyDescent="0.25">
      <c r="A781" s="2" t="s">
        <v>7219</v>
      </c>
      <c r="B781" s="1">
        <v>46182</v>
      </c>
      <c r="C781" s="2" t="s">
        <v>42</v>
      </c>
      <c r="D781" s="2" t="s">
        <v>43</v>
      </c>
      <c r="E781" s="2" t="s">
        <v>44</v>
      </c>
      <c r="F781" s="2" t="s">
        <v>45</v>
      </c>
      <c r="G781" s="2" t="s">
        <v>46</v>
      </c>
      <c r="H781" s="2" t="s">
        <v>80</v>
      </c>
      <c r="I781" s="2" t="s">
        <v>4361</v>
      </c>
      <c r="J781" s="2" t="s">
        <v>12909</v>
      </c>
      <c r="K781" s="2" t="s">
        <v>106</v>
      </c>
      <c r="L781" s="2" t="s">
        <v>2087</v>
      </c>
      <c r="M781" s="2" t="s">
        <v>4362</v>
      </c>
      <c r="N781" s="2" t="s">
        <v>4363</v>
      </c>
      <c r="O781">
        <v>1</v>
      </c>
      <c r="P781" s="2" t="s">
        <v>53</v>
      </c>
      <c r="Q781">
        <v>100</v>
      </c>
      <c r="R781">
        <v>0</v>
      </c>
      <c r="S781" s="2" t="s">
        <v>54</v>
      </c>
      <c r="T781" s="2" t="s">
        <v>55</v>
      </c>
      <c r="U781" s="2" t="s">
        <v>164</v>
      </c>
      <c r="V781" s="2"/>
      <c r="W781">
        <v>53000</v>
      </c>
      <c r="X781">
        <v>0</v>
      </c>
      <c r="Y781">
        <v>0</v>
      </c>
      <c r="Z781">
        <v>53000</v>
      </c>
      <c r="AB781" s="2" t="s">
        <v>57</v>
      </c>
      <c r="AC781">
        <v>21200</v>
      </c>
      <c r="AD781">
        <v>31800</v>
      </c>
      <c r="AE781">
        <v>134000</v>
      </c>
      <c r="AF781">
        <v>2010</v>
      </c>
      <c r="AG781" s="2" t="s">
        <v>4361</v>
      </c>
      <c r="AH781" s="2"/>
      <c r="AI781" s="1">
        <v>46186</v>
      </c>
      <c r="AJ781" s="2" t="s">
        <v>87</v>
      </c>
      <c r="AK781" s="2" t="s">
        <v>58</v>
      </c>
      <c r="AM781" s="2" t="s">
        <v>59</v>
      </c>
      <c r="AP781" s="2" t="s">
        <v>60</v>
      </c>
      <c r="AQ781" s="2" t="s">
        <v>41</v>
      </c>
      <c r="AR781">
        <v>81000</v>
      </c>
      <c r="AS781" s="2" t="str">
        <f>_xlfn.IFNA(IF(VLOOKUP(all_resi[[#This Row],[No. Waybill]],settle_reconcile[No. Waybill],1,0)="","Recon","Recon"),"-")</f>
        <v>Recon</v>
      </c>
      <c r="AT781" s="2">
        <f>all_resi[[#This Row],[Nilai COD]]-all_resi[[#This Row],[COD Fee]]-all_resi[[#This Row],[Total Biaya Setelah Diskon]]</f>
        <v>100190</v>
      </c>
      <c r="AU781" s="2">
        <f>IF(all_resi[[#This Row],[Waktu Terima]]="","",_xlfn.DAYS(all_resi[[#This Row],[Waktu Terima]],all_resi[[#This Row],[Tanggal Pengiriman]]))</f>
        <v>4</v>
      </c>
    </row>
    <row r="782" spans="1:47" x14ac:dyDescent="0.25">
      <c r="A782" s="2" t="s">
        <v>6306</v>
      </c>
      <c r="B782" s="1">
        <v>46182</v>
      </c>
      <c r="C782" s="2" t="s">
        <v>42</v>
      </c>
      <c r="D782" s="2" t="s">
        <v>43</v>
      </c>
      <c r="E782" s="2" t="s">
        <v>44</v>
      </c>
      <c r="F782" s="2" t="s">
        <v>45</v>
      </c>
      <c r="G782" s="2" t="s">
        <v>46</v>
      </c>
      <c r="H782" s="2" t="s">
        <v>80</v>
      </c>
      <c r="I782" s="2" t="s">
        <v>1732</v>
      </c>
      <c r="J782" s="2" t="s">
        <v>12946</v>
      </c>
      <c r="K782" s="2" t="s">
        <v>177</v>
      </c>
      <c r="L782" s="2" t="s">
        <v>247</v>
      </c>
      <c r="M782" s="2" t="s">
        <v>471</v>
      </c>
      <c r="N782" s="2" t="s">
        <v>1733</v>
      </c>
      <c r="O782">
        <v>1</v>
      </c>
      <c r="P782" s="2" t="s">
        <v>53</v>
      </c>
      <c r="Q782">
        <v>100</v>
      </c>
      <c r="R782">
        <v>0</v>
      </c>
      <c r="S782" s="2" t="s">
        <v>54</v>
      </c>
      <c r="T782" s="2" t="s">
        <v>55</v>
      </c>
      <c r="U782" s="2" t="s">
        <v>86</v>
      </c>
      <c r="V782" s="2"/>
      <c r="W782">
        <v>80000</v>
      </c>
      <c r="X782">
        <v>0</v>
      </c>
      <c r="Y782">
        <v>0</v>
      </c>
      <c r="Z782">
        <v>80000</v>
      </c>
      <c r="AB782" s="2" t="s">
        <v>57</v>
      </c>
      <c r="AC782">
        <v>32000</v>
      </c>
      <c r="AD782">
        <v>48000</v>
      </c>
      <c r="AE782">
        <v>140000</v>
      </c>
      <c r="AF782">
        <v>2100</v>
      </c>
      <c r="AG782" s="2" t="s">
        <v>1732</v>
      </c>
      <c r="AH782" s="2"/>
      <c r="AI782" s="1">
        <v>46186</v>
      </c>
      <c r="AJ782" s="2" t="s">
        <v>87</v>
      </c>
      <c r="AK782" s="2" t="s">
        <v>58</v>
      </c>
      <c r="AM782" s="2" t="s">
        <v>59</v>
      </c>
      <c r="AP782" s="2" t="s">
        <v>60</v>
      </c>
      <c r="AQ782" s="2" t="s">
        <v>41</v>
      </c>
      <c r="AR782">
        <v>60000</v>
      </c>
      <c r="AS782" s="2" t="str">
        <f>_xlfn.IFNA(IF(VLOOKUP(all_resi[[#This Row],[No. Waybill]],settle_reconcile[No. Waybill],1,0)="","Recon","Recon"),"-")</f>
        <v>Recon</v>
      </c>
      <c r="AT782" s="2">
        <f>all_resi[[#This Row],[Nilai COD]]-all_resi[[#This Row],[COD Fee]]-all_resi[[#This Row],[Total Biaya Setelah Diskon]]</f>
        <v>89900</v>
      </c>
      <c r="AU782" s="2">
        <f>IF(all_resi[[#This Row],[Waktu Terima]]="","",_xlfn.DAYS(all_resi[[#This Row],[Waktu Terima]],all_resi[[#This Row],[Tanggal Pengiriman]]))</f>
        <v>4</v>
      </c>
    </row>
    <row r="783" spans="1:47" x14ac:dyDescent="0.25">
      <c r="A783" s="2" t="s">
        <v>7293</v>
      </c>
      <c r="B783" s="1">
        <v>46182</v>
      </c>
      <c r="C783" s="2" t="s">
        <v>42</v>
      </c>
      <c r="D783" s="2" t="s">
        <v>43</v>
      </c>
      <c r="E783" s="2" t="s">
        <v>44</v>
      </c>
      <c r="F783" s="2" t="s">
        <v>45</v>
      </c>
      <c r="G783" s="2" t="s">
        <v>46</v>
      </c>
      <c r="H783" s="2" t="s">
        <v>80</v>
      </c>
      <c r="I783" s="2" t="s">
        <v>4565</v>
      </c>
      <c r="J783" s="2" t="s">
        <v>12964</v>
      </c>
      <c r="K783" s="2" t="s">
        <v>121</v>
      </c>
      <c r="L783" s="2" t="s">
        <v>232</v>
      </c>
      <c r="M783" s="2" t="s">
        <v>3946</v>
      </c>
      <c r="N783" s="2" t="s">
        <v>4566</v>
      </c>
      <c r="O783">
        <v>1</v>
      </c>
      <c r="P783" s="2" t="s">
        <v>53</v>
      </c>
      <c r="Q783">
        <v>100</v>
      </c>
      <c r="R783">
        <v>0</v>
      </c>
      <c r="S783" s="2" t="s">
        <v>54</v>
      </c>
      <c r="T783" s="2" t="s">
        <v>55</v>
      </c>
      <c r="U783" s="2" t="s">
        <v>881</v>
      </c>
      <c r="V783" s="2"/>
      <c r="W783">
        <v>108000</v>
      </c>
      <c r="X783">
        <v>0</v>
      </c>
      <c r="Y783">
        <v>0</v>
      </c>
      <c r="Z783">
        <v>108000</v>
      </c>
      <c r="AB783" s="2" t="s">
        <v>57</v>
      </c>
      <c r="AC783">
        <v>43200</v>
      </c>
      <c r="AD783">
        <v>64800</v>
      </c>
      <c r="AE783">
        <v>199000</v>
      </c>
      <c r="AF783">
        <v>2985</v>
      </c>
      <c r="AG783" s="2" t="s">
        <v>4565</v>
      </c>
      <c r="AH783" s="2"/>
      <c r="AI783" s="1">
        <v>46190</v>
      </c>
      <c r="AJ783" s="2" t="s">
        <v>87</v>
      </c>
      <c r="AK783" s="2" t="s">
        <v>58</v>
      </c>
      <c r="AM783" s="2" t="s">
        <v>59</v>
      </c>
      <c r="AP783" s="2" t="s">
        <v>60</v>
      </c>
      <c r="AQ783" s="2" t="s">
        <v>41</v>
      </c>
      <c r="AR783">
        <v>91000</v>
      </c>
      <c r="AS783" s="2" t="str">
        <f>_xlfn.IFNA(IF(VLOOKUP(all_resi[[#This Row],[No. Waybill]],settle_reconcile[No. Waybill],1,0)="","Recon","Recon"),"-")</f>
        <v>Recon</v>
      </c>
      <c r="AT783" s="2">
        <f>all_resi[[#This Row],[Nilai COD]]-all_resi[[#This Row],[COD Fee]]-all_resi[[#This Row],[Total Biaya Setelah Diskon]]</f>
        <v>131215</v>
      </c>
      <c r="AU783" s="2">
        <f>IF(all_resi[[#This Row],[Waktu Terima]]="","",_xlfn.DAYS(all_resi[[#This Row],[Waktu Terima]],all_resi[[#This Row],[Tanggal Pengiriman]]))</f>
        <v>8</v>
      </c>
    </row>
    <row r="784" spans="1:47" x14ac:dyDescent="0.25">
      <c r="A784" s="2" t="s">
        <v>7239</v>
      </c>
      <c r="B784" s="1">
        <v>46182</v>
      </c>
      <c r="C784" s="2" t="s">
        <v>42</v>
      </c>
      <c r="D784" s="2" t="s">
        <v>43</v>
      </c>
      <c r="E784" s="2" t="s">
        <v>44</v>
      </c>
      <c r="F784" s="2" t="s">
        <v>45</v>
      </c>
      <c r="G784" s="2" t="s">
        <v>46</v>
      </c>
      <c r="H784" s="2" t="s">
        <v>80</v>
      </c>
      <c r="I784" s="2" t="s">
        <v>4418</v>
      </c>
      <c r="J784" s="2" t="s">
        <v>12927</v>
      </c>
      <c r="K784" s="2" t="s">
        <v>177</v>
      </c>
      <c r="L784" s="2" t="s">
        <v>807</v>
      </c>
      <c r="M784" s="2" t="s">
        <v>1836</v>
      </c>
      <c r="N784" s="2" t="s">
        <v>4419</v>
      </c>
      <c r="O784">
        <v>1</v>
      </c>
      <c r="P784" s="2" t="s">
        <v>53</v>
      </c>
      <c r="Q784">
        <v>100</v>
      </c>
      <c r="R784">
        <v>0</v>
      </c>
      <c r="S784" s="2" t="s">
        <v>54</v>
      </c>
      <c r="T784" s="2" t="s">
        <v>55</v>
      </c>
      <c r="U784" s="2" t="s">
        <v>881</v>
      </c>
      <c r="V784" s="2"/>
      <c r="W784">
        <v>64000</v>
      </c>
      <c r="X784">
        <v>0</v>
      </c>
      <c r="Y784">
        <v>0</v>
      </c>
      <c r="Z784">
        <v>64000</v>
      </c>
      <c r="AB784" s="2" t="s">
        <v>57</v>
      </c>
      <c r="AC784">
        <v>25600</v>
      </c>
      <c r="AD784">
        <v>38400</v>
      </c>
      <c r="AE784">
        <v>158000</v>
      </c>
      <c r="AF784">
        <v>2370</v>
      </c>
      <c r="AG784" s="2" t="s">
        <v>353</v>
      </c>
      <c r="AH784" s="2" t="s">
        <v>615</v>
      </c>
      <c r="AI784" s="1">
        <v>46197</v>
      </c>
      <c r="AJ784" s="2" t="s">
        <v>87</v>
      </c>
      <c r="AK784" s="2" t="s">
        <v>67</v>
      </c>
      <c r="AM784" s="2" t="s">
        <v>59</v>
      </c>
      <c r="AP784" s="2" t="s">
        <v>60</v>
      </c>
      <c r="AQ784" s="2" t="s">
        <v>41</v>
      </c>
      <c r="AR784">
        <v>94000</v>
      </c>
      <c r="AS784" s="2" t="str">
        <f>_xlfn.IFNA(IF(VLOOKUP(all_resi[[#This Row],[No. Waybill]],settle_reconcile[No. Waybill],1,0)="","Recon","Recon"),"-")</f>
        <v>-</v>
      </c>
      <c r="AT784" s="2">
        <f>all_resi[[#This Row],[Nilai COD]]-all_resi[[#This Row],[COD Fee]]-all_resi[[#This Row],[Total Biaya Setelah Diskon]]</f>
        <v>117230</v>
      </c>
      <c r="AU784" s="2">
        <f>IF(all_resi[[#This Row],[Waktu Terima]]="","",_xlfn.DAYS(all_resi[[#This Row],[Waktu Terima]],all_resi[[#This Row],[Tanggal Pengiriman]]))</f>
        <v>15</v>
      </c>
    </row>
    <row r="785" spans="1:47" x14ac:dyDescent="0.25">
      <c r="A785" s="2" t="s">
        <v>7249</v>
      </c>
      <c r="B785" s="1">
        <v>46182</v>
      </c>
      <c r="C785" s="2" t="s">
        <v>42</v>
      </c>
      <c r="D785" s="2" t="s">
        <v>43</v>
      </c>
      <c r="E785" s="2" t="s">
        <v>44</v>
      </c>
      <c r="F785" s="2" t="s">
        <v>45</v>
      </c>
      <c r="G785" s="2" t="s">
        <v>46</v>
      </c>
      <c r="H785" s="2" t="s">
        <v>80</v>
      </c>
      <c r="I785" s="2" t="s">
        <v>4446</v>
      </c>
      <c r="J785" s="2" t="s">
        <v>12931</v>
      </c>
      <c r="K785" s="2" t="s">
        <v>126</v>
      </c>
      <c r="L785" s="2" t="s">
        <v>1468</v>
      </c>
      <c r="M785" s="2" t="s">
        <v>1469</v>
      </c>
      <c r="N785" s="2" t="s">
        <v>4447</v>
      </c>
      <c r="O785">
        <v>1</v>
      </c>
      <c r="P785" s="2" t="s">
        <v>53</v>
      </c>
      <c r="Q785">
        <v>100</v>
      </c>
      <c r="R785">
        <v>0</v>
      </c>
      <c r="S785" s="2" t="s">
        <v>54</v>
      </c>
      <c r="T785" s="2" t="s">
        <v>55</v>
      </c>
      <c r="U785" s="2" t="s">
        <v>154</v>
      </c>
      <c r="V785" s="2"/>
      <c r="W785">
        <v>74000</v>
      </c>
      <c r="X785">
        <v>0</v>
      </c>
      <c r="Y785">
        <v>0</v>
      </c>
      <c r="Z785">
        <v>74000</v>
      </c>
      <c r="AB785" s="2" t="s">
        <v>57</v>
      </c>
      <c r="AC785">
        <v>29600</v>
      </c>
      <c r="AD785">
        <v>44400</v>
      </c>
      <c r="AE785">
        <v>177000</v>
      </c>
      <c r="AF785">
        <v>2655</v>
      </c>
      <c r="AG785" s="2" t="s">
        <v>148</v>
      </c>
      <c r="AH785" s="2" t="s">
        <v>149</v>
      </c>
      <c r="AI785" s="1">
        <v>46201</v>
      </c>
      <c r="AJ785" s="2" t="s">
        <v>87</v>
      </c>
      <c r="AK785" s="2" t="s">
        <v>67</v>
      </c>
      <c r="AM785" s="2" t="s">
        <v>59</v>
      </c>
      <c r="AP785" s="2" t="s">
        <v>60</v>
      </c>
      <c r="AQ785" s="2" t="s">
        <v>41</v>
      </c>
      <c r="AR785">
        <v>103000</v>
      </c>
      <c r="AS785" s="2" t="str">
        <f>_xlfn.IFNA(IF(VLOOKUP(all_resi[[#This Row],[No. Waybill]],settle_reconcile[No. Waybill],1,0)="","Recon","Recon"),"-")</f>
        <v>-</v>
      </c>
      <c r="AT785" s="2">
        <f>all_resi[[#This Row],[Nilai COD]]-all_resi[[#This Row],[COD Fee]]-all_resi[[#This Row],[Total Biaya Setelah Diskon]]</f>
        <v>129945</v>
      </c>
      <c r="AU785" s="2">
        <f>IF(all_resi[[#This Row],[Waktu Terima]]="","",_xlfn.DAYS(all_resi[[#This Row],[Waktu Terima]],all_resi[[#This Row],[Tanggal Pengiriman]]))</f>
        <v>19</v>
      </c>
    </row>
    <row r="786" spans="1:47" x14ac:dyDescent="0.25">
      <c r="A786" s="2" t="s">
        <v>6300</v>
      </c>
      <c r="B786" s="1">
        <v>46182</v>
      </c>
      <c r="C786" s="2" t="s">
        <v>42</v>
      </c>
      <c r="D786" s="2" t="s">
        <v>43</v>
      </c>
      <c r="E786" s="2" t="s">
        <v>44</v>
      </c>
      <c r="F786" s="2" t="s">
        <v>45</v>
      </c>
      <c r="G786" s="2" t="s">
        <v>46</v>
      </c>
      <c r="H786" s="2" t="s">
        <v>47</v>
      </c>
      <c r="I786" s="2" t="s">
        <v>1715</v>
      </c>
      <c r="J786" s="2" t="s">
        <v>12900</v>
      </c>
      <c r="K786" s="2" t="s">
        <v>561</v>
      </c>
      <c r="L786" s="2" t="s">
        <v>1716</v>
      </c>
      <c r="M786" s="2" t="s">
        <v>1717</v>
      </c>
      <c r="N786" s="2" t="s">
        <v>1718</v>
      </c>
      <c r="O786">
        <v>1</v>
      </c>
      <c r="P786" s="2" t="s">
        <v>53</v>
      </c>
      <c r="Q786">
        <v>100</v>
      </c>
      <c r="R786">
        <v>0</v>
      </c>
      <c r="S786" s="2" t="s">
        <v>54</v>
      </c>
      <c r="T786" s="2" t="s">
        <v>55</v>
      </c>
      <c r="U786" s="2" t="s">
        <v>250</v>
      </c>
      <c r="V786" s="2"/>
      <c r="W786">
        <v>32000</v>
      </c>
      <c r="X786">
        <v>0</v>
      </c>
      <c r="Y786">
        <v>0</v>
      </c>
      <c r="Z786">
        <v>32000</v>
      </c>
      <c r="AB786" s="2" t="s">
        <v>57</v>
      </c>
      <c r="AC786">
        <v>12800</v>
      </c>
      <c r="AD786">
        <v>19200</v>
      </c>
      <c r="AE786">
        <v>86900</v>
      </c>
      <c r="AF786">
        <v>1303.5</v>
      </c>
      <c r="AG786" s="2" t="s">
        <v>1715</v>
      </c>
      <c r="AH786" s="2"/>
      <c r="AI786" s="1">
        <v>46185</v>
      </c>
      <c r="AJ786" s="2"/>
      <c r="AK786" s="2" t="s">
        <v>58</v>
      </c>
      <c r="AM786" s="2" t="s">
        <v>59</v>
      </c>
      <c r="AP786" s="2" t="s">
        <v>60</v>
      </c>
      <c r="AQ786" s="2" t="s">
        <v>41</v>
      </c>
      <c r="AR786">
        <v>54900</v>
      </c>
      <c r="AS786" s="2" t="str">
        <f>_xlfn.IFNA(IF(VLOOKUP(all_resi[[#This Row],[No. Waybill]],settle_reconcile[No. Waybill],1,0)="","Recon","Recon"),"-")</f>
        <v>Recon</v>
      </c>
      <c r="AT786" s="2">
        <f>all_resi[[#This Row],[Nilai COD]]-all_resi[[#This Row],[COD Fee]]-all_resi[[#This Row],[Total Biaya Setelah Diskon]]</f>
        <v>66396.5</v>
      </c>
      <c r="AU786" s="2">
        <f>IF(all_resi[[#This Row],[Waktu Terima]]="","",_xlfn.DAYS(all_resi[[#This Row],[Waktu Terima]],all_resi[[#This Row],[Tanggal Pengiriman]]))</f>
        <v>3</v>
      </c>
    </row>
    <row r="787" spans="1:47" x14ac:dyDescent="0.25">
      <c r="A787" s="2" t="s">
        <v>7247</v>
      </c>
      <c r="B787" s="1">
        <v>46182</v>
      </c>
      <c r="C787" s="2" t="s">
        <v>42</v>
      </c>
      <c r="D787" s="2" t="s">
        <v>43</v>
      </c>
      <c r="E787" s="2" t="s">
        <v>44</v>
      </c>
      <c r="F787" s="2" t="s">
        <v>45</v>
      </c>
      <c r="G787" s="2" t="s">
        <v>46</v>
      </c>
      <c r="H787" s="2" t="s">
        <v>80</v>
      </c>
      <c r="I787" s="2" t="s">
        <v>4440</v>
      </c>
      <c r="J787" s="2" t="s">
        <v>12786</v>
      </c>
      <c r="K787" s="2" t="s">
        <v>116</v>
      </c>
      <c r="L787" s="2" t="s">
        <v>830</v>
      </c>
      <c r="M787" s="2" t="s">
        <v>4441</v>
      </c>
      <c r="N787" s="2" t="s">
        <v>4442</v>
      </c>
      <c r="O787">
        <v>1</v>
      </c>
      <c r="P787" s="2" t="s">
        <v>53</v>
      </c>
      <c r="Q787">
        <v>100</v>
      </c>
      <c r="R787">
        <v>0</v>
      </c>
      <c r="S787" s="2" t="s">
        <v>54</v>
      </c>
      <c r="T787" s="2" t="s">
        <v>55</v>
      </c>
      <c r="U787" s="2" t="s">
        <v>2303</v>
      </c>
      <c r="V787" s="2"/>
      <c r="W787">
        <v>15000</v>
      </c>
      <c r="X787">
        <v>0</v>
      </c>
      <c r="Y787">
        <v>0</v>
      </c>
      <c r="Z787">
        <v>15000</v>
      </c>
      <c r="AB787" s="2" t="s">
        <v>57</v>
      </c>
      <c r="AC787">
        <v>9000</v>
      </c>
      <c r="AD787">
        <v>6000</v>
      </c>
      <c r="AE787">
        <v>97500</v>
      </c>
      <c r="AF787">
        <v>1462.5</v>
      </c>
      <c r="AG787" s="2" t="s">
        <v>4440</v>
      </c>
      <c r="AH787" s="2"/>
      <c r="AI787" s="1">
        <v>46183</v>
      </c>
      <c r="AJ787" s="2" t="s">
        <v>87</v>
      </c>
      <c r="AK787" s="2" t="s">
        <v>58</v>
      </c>
      <c r="AM787" s="2" t="s">
        <v>59</v>
      </c>
      <c r="AP787" s="2" t="s">
        <v>60</v>
      </c>
      <c r="AQ787" s="2" t="s">
        <v>41</v>
      </c>
      <c r="AR787">
        <v>82500</v>
      </c>
      <c r="AS787" s="2" t="str">
        <f>_xlfn.IFNA(IF(VLOOKUP(all_resi[[#This Row],[No. Waybill]],settle_reconcile[No. Waybill],1,0)="","Recon","Recon"),"-")</f>
        <v>Recon</v>
      </c>
      <c r="AT787" s="2">
        <f>all_resi[[#This Row],[Nilai COD]]-all_resi[[#This Row],[COD Fee]]-all_resi[[#This Row],[Total Biaya Setelah Diskon]]</f>
        <v>90037.5</v>
      </c>
      <c r="AU787" s="2">
        <f>IF(all_resi[[#This Row],[Waktu Terima]]="","",_xlfn.DAYS(all_resi[[#This Row],[Waktu Terima]],all_resi[[#This Row],[Tanggal Pengiriman]]))</f>
        <v>1</v>
      </c>
    </row>
    <row r="788" spans="1:47" x14ac:dyDescent="0.25">
      <c r="A788" s="2" t="s">
        <v>7238</v>
      </c>
      <c r="B788" s="1">
        <v>46182</v>
      </c>
      <c r="C788" s="2" t="s">
        <v>42</v>
      </c>
      <c r="D788" s="2" t="s">
        <v>43</v>
      </c>
      <c r="E788" s="2" t="s">
        <v>44</v>
      </c>
      <c r="F788" s="2" t="s">
        <v>45</v>
      </c>
      <c r="G788" s="2" t="s">
        <v>46</v>
      </c>
      <c r="H788" s="2" t="s">
        <v>80</v>
      </c>
      <c r="I788" s="2" t="s">
        <v>4415</v>
      </c>
      <c r="J788" s="2" t="s">
        <v>12950</v>
      </c>
      <c r="K788" s="2" t="s">
        <v>106</v>
      </c>
      <c r="L788" s="2" t="s">
        <v>1860</v>
      </c>
      <c r="M788" s="2" t="s">
        <v>4416</v>
      </c>
      <c r="N788" s="2" t="s">
        <v>4417</v>
      </c>
      <c r="O788">
        <v>1</v>
      </c>
      <c r="P788" s="2" t="s">
        <v>53</v>
      </c>
      <c r="Q788">
        <v>100</v>
      </c>
      <c r="R788">
        <v>0</v>
      </c>
      <c r="S788" s="2" t="s">
        <v>54</v>
      </c>
      <c r="T788" s="2" t="s">
        <v>55</v>
      </c>
      <c r="U788" s="2" t="s">
        <v>164</v>
      </c>
      <c r="V788" s="2"/>
      <c r="W788">
        <v>53000</v>
      </c>
      <c r="X788">
        <v>0</v>
      </c>
      <c r="Y788">
        <v>0</v>
      </c>
      <c r="Z788">
        <v>53000</v>
      </c>
      <c r="AB788" s="2" t="s">
        <v>57</v>
      </c>
      <c r="AC788">
        <v>21200</v>
      </c>
      <c r="AD788">
        <v>31800</v>
      </c>
      <c r="AE788">
        <v>169000</v>
      </c>
      <c r="AF788">
        <v>2535</v>
      </c>
      <c r="AG788" s="2" t="s">
        <v>4415</v>
      </c>
      <c r="AH788" s="2"/>
      <c r="AI788" s="1">
        <v>46186</v>
      </c>
      <c r="AJ788" s="2" t="s">
        <v>87</v>
      </c>
      <c r="AK788" s="2" t="s">
        <v>58</v>
      </c>
      <c r="AM788" s="2" t="s">
        <v>59</v>
      </c>
      <c r="AP788" s="2" t="s">
        <v>60</v>
      </c>
      <c r="AQ788" s="2" t="s">
        <v>41</v>
      </c>
      <c r="AR788">
        <v>116000</v>
      </c>
      <c r="AS788" s="2" t="str">
        <f>_xlfn.IFNA(IF(VLOOKUP(all_resi[[#This Row],[No. Waybill]],settle_reconcile[No. Waybill],1,0)="","Recon","Recon"),"-")</f>
        <v>Recon</v>
      </c>
      <c r="AT788" s="2">
        <f>all_resi[[#This Row],[Nilai COD]]-all_resi[[#This Row],[COD Fee]]-all_resi[[#This Row],[Total Biaya Setelah Diskon]]</f>
        <v>134665</v>
      </c>
      <c r="AU788" s="2">
        <f>IF(all_resi[[#This Row],[Waktu Terima]]="","",_xlfn.DAYS(all_resi[[#This Row],[Waktu Terima]],all_resi[[#This Row],[Tanggal Pengiriman]]))</f>
        <v>4</v>
      </c>
    </row>
    <row r="789" spans="1:47" x14ac:dyDescent="0.25">
      <c r="A789" s="2" t="s">
        <v>7232</v>
      </c>
      <c r="B789" s="1">
        <v>46182</v>
      </c>
      <c r="C789" s="2" t="s">
        <v>42</v>
      </c>
      <c r="D789" s="2" t="s">
        <v>43</v>
      </c>
      <c r="E789" s="2" t="s">
        <v>44</v>
      </c>
      <c r="F789" s="2" t="s">
        <v>45</v>
      </c>
      <c r="G789" s="2" t="s">
        <v>46</v>
      </c>
      <c r="H789" s="2" t="s">
        <v>80</v>
      </c>
      <c r="I789" s="2" t="s">
        <v>4399</v>
      </c>
      <c r="J789" s="2" t="s">
        <v>12903</v>
      </c>
      <c r="K789" s="2" t="s">
        <v>209</v>
      </c>
      <c r="L789" s="2" t="s">
        <v>1041</v>
      </c>
      <c r="M789" s="2" t="s">
        <v>4400</v>
      </c>
      <c r="N789" s="2" t="s">
        <v>4401</v>
      </c>
      <c r="O789">
        <v>1</v>
      </c>
      <c r="P789" s="2" t="s">
        <v>53</v>
      </c>
      <c r="Q789">
        <v>100</v>
      </c>
      <c r="R789">
        <v>0</v>
      </c>
      <c r="S789" s="2" t="s">
        <v>54</v>
      </c>
      <c r="T789" s="2" t="s">
        <v>55</v>
      </c>
      <c r="U789" s="2" t="s">
        <v>154</v>
      </c>
      <c r="V789" s="2"/>
      <c r="W789">
        <v>56000</v>
      </c>
      <c r="X789">
        <v>0</v>
      </c>
      <c r="Y789">
        <v>0</v>
      </c>
      <c r="Z789">
        <v>56000</v>
      </c>
      <c r="AB789" s="2" t="s">
        <v>57</v>
      </c>
      <c r="AC789">
        <v>22400</v>
      </c>
      <c r="AD789">
        <v>33600</v>
      </c>
      <c r="AE789">
        <v>170000</v>
      </c>
      <c r="AF789">
        <v>2550</v>
      </c>
      <c r="AG789" s="2" t="s">
        <v>517</v>
      </c>
      <c r="AH789" s="2" t="s">
        <v>149</v>
      </c>
      <c r="AI789" s="1">
        <v>46201</v>
      </c>
      <c r="AJ789" s="2" t="s">
        <v>87</v>
      </c>
      <c r="AK789" s="2" t="s">
        <v>67</v>
      </c>
      <c r="AM789" s="2" t="s">
        <v>59</v>
      </c>
      <c r="AP789" s="2" t="s">
        <v>60</v>
      </c>
      <c r="AQ789" s="2" t="s">
        <v>41</v>
      </c>
      <c r="AR789">
        <v>114000</v>
      </c>
      <c r="AS789" s="2" t="str">
        <f>_xlfn.IFNA(IF(VLOOKUP(all_resi[[#This Row],[No. Waybill]],settle_reconcile[No. Waybill],1,0)="","Recon","Recon"),"-")</f>
        <v>-</v>
      </c>
      <c r="AT789" s="2">
        <f>all_resi[[#This Row],[Nilai COD]]-all_resi[[#This Row],[COD Fee]]-all_resi[[#This Row],[Total Biaya Setelah Diskon]]</f>
        <v>133850</v>
      </c>
      <c r="AU789" s="2">
        <f>IF(all_resi[[#This Row],[Waktu Terima]]="","",_xlfn.DAYS(all_resi[[#This Row],[Waktu Terima]],all_resi[[#This Row],[Tanggal Pengiriman]]))</f>
        <v>19</v>
      </c>
    </row>
    <row r="790" spans="1:47" x14ac:dyDescent="0.25">
      <c r="A790" s="2" t="s">
        <v>6096</v>
      </c>
      <c r="B790" s="1">
        <v>46182</v>
      </c>
      <c r="C790" s="2" t="s">
        <v>42</v>
      </c>
      <c r="D790" s="2" t="s">
        <v>43</v>
      </c>
      <c r="E790" s="2" t="s">
        <v>44</v>
      </c>
      <c r="F790" s="2" t="s">
        <v>45</v>
      </c>
      <c r="G790" s="2" t="s">
        <v>46</v>
      </c>
      <c r="H790" s="2" t="s">
        <v>80</v>
      </c>
      <c r="I790" s="2" t="s">
        <v>1016</v>
      </c>
      <c r="J790" s="2" t="s">
        <v>12821</v>
      </c>
      <c r="K790" s="2" t="s">
        <v>137</v>
      </c>
      <c r="L790" s="2" t="s">
        <v>1017</v>
      </c>
      <c r="M790" s="2" t="s">
        <v>1018</v>
      </c>
      <c r="N790" s="2" t="s">
        <v>1019</v>
      </c>
      <c r="O790">
        <v>1</v>
      </c>
      <c r="P790" s="2" t="s">
        <v>53</v>
      </c>
      <c r="Q790">
        <v>100</v>
      </c>
      <c r="R790">
        <v>0</v>
      </c>
      <c r="S790" s="2" t="s">
        <v>54</v>
      </c>
      <c r="T790" s="2" t="s">
        <v>55</v>
      </c>
      <c r="U790" s="2" t="s">
        <v>1020</v>
      </c>
      <c r="V790" s="2"/>
      <c r="W790">
        <v>27000</v>
      </c>
      <c r="X790">
        <v>0</v>
      </c>
      <c r="Y790">
        <v>0</v>
      </c>
      <c r="Z790">
        <v>27000</v>
      </c>
      <c r="AB790" s="2" t="s">
        <v>57</v>
      </c>
      <c r="AC790">
        <v>18000</v>
      </c>
      <c r="AD790">
        <v>9000</v>
      </c>
      <c r="AE790">
        <v>104000</v>
      </c>
      <c r="AF790">
        <v>1560</v>
      </c>
      <c r="AG790" s="2" t="s">
        <v>1016</v>
      </c>
      <c r="AH790" s="2"/>
      <c r="AI790" s="1">
        <v>46184</v>
      </c>
      <c r="AJ790" s="2" t="s">
        <v>87</v>
      </c>
      <c r="AK790" s="2" t="s">
        <v>58</v>
      </c>
      <c r="AM790" s="2" t="s">
        <v>59</v>
      </c>
      <c r="AP790" s="2" t="s">
        <v>60</v>
      </c>
      <c r="AQ790" s="2" t="s">
        <v>41</v>
      </c>
      <c r="AR790">
        <v>77000</v>
      </c>
      <c r="AS790" s="2" t="str">
        <f>_xlfn.IFNA(IF(VLOOKUP(all_resi[[#This Row],[No. Waybill]],settle_reconcile[No. Waybill],1,0)="","Recon","Recon"),"-")</f>
        <v>Recon</v>
      </c>
      <c r="AT790" s="2">
        <f>all_resi[[#This Row],[Nilai COD]]-all_resi[[#This Row],[COD Fee]]-all_resi[[#This Row],[Total Biaya Setelah Diskon]]</f>
        <v>93440</v>
      </c>
      <c r="AU790" s="2">
        <f>IF(all_resi[[#This Row],[Waktu Terima]]="","",_xlfn.DAYS(all_resi[[#This Row],[Waktu Terima]],all_resi[[#This Row],[Tanggal Pengiriman]]))</f>
        <v>2</v>
      </c>
    </row>
    <row r="791" spans="1:47" x14ac:dyDescent="0.25">
      <c r="A791" s="2" t="s">
        <v>7228</v>
      </c>
      <c r="B791" s="1">
        <v>46182</v>
      </c>
      <c r="C791" s="2" t="s">
        <v>42</v>
      </c>
      <c r="D791" s="2" t="s">
        <v>43</v>
      </c>
      <c r="E791" s="2" t="s">
        <v>44</v>
      </c>
      <c r="F791" s="2" t="s">
        <v>45</v>
      </c>
      <c r="G791" s="2" t="s">
        <v>46</v>
      </c>
      <c r="H791" s="2" t="s">
        <v>80</v>
      </c>
      <c r="I791" s="2" t="s">
        <v>4386</v>
      </c>
      <c r="J791" s="2" t="s">
        <v>12913</v>
      </c>
      <c r="K791" s="2" t="s">
        <v>209</v>
      </c>
      <c r="L791" s="2" t="s">
        <v>3231</v>
      </c>
      <c r="M791" s="2" t="s">
        <v>4387</v>
      </c>
      <c r="N791" s="2" t="s">
        <v>4388</v>
      </c>
      <c r="O791">
        <v>1</v>
      </c>
      <c r="P791" s="2" t="s">
        <v>53</v>
      </c>
      <c r="Q791">
        <v>100</v>
      </c>
      <c r="R791">
        <v>0</v>
      </c>
      <c r="S791" s="2" t="s">
        <v>54</v>
      </c>
      <c r="T791" s="2" t="s">
        <v>55</v>
      </c>
      <c r="U791" s="2" t="s">
        <v>86</v>
      </c>
      <c r="V791" s="2"/>
      <c r="W791">
        <v>52000</v>
      </c>
      <c r="X791">
        <v>0</v>
      </c>
      <c r="Y791">
        <v>0</v>
      </c>
      <c r="Z791">
        <v>52000</v>
      </c>
      <c r="AB791" s="2" t="s">
        <v>57</v>
      </c>
      <c r="AC791">
        <v>20800</v>
      </c>
      <c r="AD791">
        <v>31200</v>
      </c>
      <c r="AE791">
        <v>140000</v>
      </c>
      <c r="AF791">
        <v>2100</v>
      </c>
      <c r="AG791" s="2" t="s">
        <v>256</v>
      </c>
      <c r="AH791" s="2"/>
      <c r="AI791" s="1">
        <v>46204</v>
      </c>
      <c r="AJ791" s="2" t="s">
        <v>87</v>
      </c>
      <c r="AK791" s="2" t="s">
        <v>67</v>
      </c>
      <c r="AM791" s="2" t="s">
        <v>59</v>
      </c>
      <c r="AP791" s="2" t="s">
        <v>60</v>
      </c>
      <c r="AQ791" s="2" t="s">
        <v>41</v>
      </c>
      <c r="AR791">
        <v>88000</v>
      </c>
      <c r="AS791" s="2" t="str">
        <f>_xlfn.IFNA(IF(VLOOKUP(all_resi[[#This Row],[No. Waybill]],settle_reconcile[No. Waybill],1,0)="","Recon","Recon"),"-")</f>
        <v>-</v>
      </c>
      <c r="AT791" s="2">
        <f>all_resi[[#This Row],[Nilai COD]]-all_resi[[#This Row],[COD Fee]]-all_resi[[#This Row],[Total Biaya Setelah Diskon]]</f>
        <v>106700</v>
      </c>
      <c r="AU791" s="2">
        <f>IF(all_resi[[#This Row],[Waktu Terima]]="","",_xlfn.DAYS(all_resi[[#This Row],[Waktu Terima]],all_resi[[#This Row],[Tanggal Pengiriman]]))</f>
        <v>22</v>
      </c>
    </row>
    <row r="792" spans="1:47" x14ac:dyDescent="0.25">
      <c r="A792" s="2" t="s">
        <v>6322</v>
      </c>
      <c r="B792" s="1">
        <v>46182</v>
      </c>
      <c r="C792" s="2" t="s">
        <v>42</v>
      </c>
      <c r="D792" s="2" t="s">
        <v>43</v>
      </c>
      <c r="E792" s="2" t="s">
        <v>44</v>
      </c>
      <c r="F792" s="2" t="s">
        <v>45</v>
      </c>
      <c r="G792" s="2" t="s">
        <v>46</v>
      </c>
      <c r="H792" s="2" t="s">
        <v>80</v>
      </c>
      <c r="I792" s="2" t="s">
        <v>1788</v>
      </c>
      <c r="J792" s="2" t="s">
        <v>12948</v>
      </c>
      <c r="K792" s="2" t="s">
        <v>82</v>
      </c>
      <c r="L792" s="2" t="s">
        <v>270</v>
      </c>
      <c r="M792" s="2" t="s">
        <v>271</v>
      </c>
      <c r="N792" s="2" t="s">
        <v>1789</v>
      </c>
      <c r="O792">
        <v>1</v>
      </c>
      <c r="P792" s="2" t="s">
        <v>53</v>
      </c>
      <c r="Q792">
        <v>100</v>
      </c>
      <c r="R792">
        <v>0</v>
      </c>
      <c r="S792" s="2" t="s">
        <v>54</v>
      </c>
      <c r="T792" s="2" t="s">
        <v>55</v>
      </c>
      <c r="U792" s="2" t="s">
        <v>1790</v>
      </c>
      <c r="V792" s="2"/>
      <c r="W792">
        <v>93000</v>
      </c>
      <c r="X792">
        <v>0</v>
      </c>
      <c r="Y792">
        <v>0</v>
      </c>
      <c r="Z792">
        <v>93000</v>
      </c>
      <c r="AB792" s="2" t="s">
        <v>57</v>
      </c>
      <c r="AC792">
        <v>37200</v>
      </c>
      <c r="AD792">
        <v>55800</v>
      </c>
      <c r="AE792">
        <v>213000</v>
      </c>
      <c r="AF792">
        <v>3195</v>
      </c>
      <c r="AG792" s="2" t="s">
        <v>11424</v>
      </c>
      <c r="AH792" s="2" t="s">
        <v>4374</v>
      </c>
      <c r="AI792" s="1">
        <v>46193</v>
      </c>
      <c r="AJ792" s="2" t="s">
        <v>87</v>
      </c>
      <c r="AK792" s="2" t="s">
        <v>67</v>
      </c>
      <c r="AM792" s="2" t="s">
        <v>59</v>
      </c>
      <c r="AP792" s="2" t="s">
        <v>60</v>
      </c>
      <c r="AQ792" s="2" t="s">
        <v>41</v>
      </c>
      <c r="AR792">
        <v>120000</v>
      </c>
      <c r="AS792" s="2" t="str">
        <f>_xlfn.IFNA(IF(VLOOKUP(all_resi[[#This Row],[No. Waybill]],settle_reconcile[No. Waybill],1,0)="","Recon","Recon"),"-")</f>
        <v>-</v>
      </c>
      <c r="AT792" s="2">
        <f>all_resi[[#This Row],[Nilai COD]]-all_resi[[#This Row],[COD Fee]]-all_resi[[#This Row],[Total Biaya Setelah Diskon]]</f>
        <v>154005</v>
      </c>
      <c r="AU792" s="2">
        <f>IF(all_resi[[#This Row],[Waktu Terima]]="","",_xlfn.DAYS(all_resi[[#This Row],[Waktu Terima]],all_resi[[#This Row],[Tanggal Pengiriman]]))</f>
        <v>11</v>
      </c>
    </row>
    <row r="793" spans="1:47" x14ac:dyDescent="0.25">
      <c r="A793" s="2" t="s">
        <v>6190</v>
      </c>
      <c r="B793" s="1">
        <v>46182</v>
      </c>
      <c r="C793" s="2" t="s">
        <v>42</v>
      </c>
      <c r="D793" s="2" t="s">
        <v>43</v>
      </c>
      <c r="E793" s="2" t="s">
        <v>44</v>
      </c>
      <c r="F793" s="2" t="s">
        <v>45</v>
      </c>
      <c r="G793" s="2" t="s">
        <v>46</v>
      </c>
      <c r="H793" s="2" t="s">
        <v>47</v>
      </c>
      <c r="I793" s="2" t="s">
        <v>1344</v>
      </c>
      <c r="J793" s="2" t="s">
        <v>12802</v>
      </c>
      <c r="K793" s="2" t="s">
        <v>177</v>
      </c>
      <c r="L793" s="2" t="s">
        <v>1006</v>
      </c>
      <c r="M793" s="2" t="s">
        <v>1345</v>
      </c>
      <c r="N793" s="2" t="s">
        <v>1346</v>
      </c>
      <c r="O793">
        <v>1</v>
      </c>
      <c r="P793" s="2" t="s">
        <v>53</v>
      </c>
      <c r="Q793">
        <v>100</v>
      </c>
      <c r="R793">
        <v>0</v>
      </c>
      <c r="S793" s="2" t="s">
        <v>54</v>
      </c>
      <c r="T793" s="2" t="s">
        <v>55</v>
      </c>
      <c r="U793" s="2" t="s">
        <v>250</v>
      </c>
      <c r="V793" s="2"/>
      <c r="W793">
        <v>114000</v>
      </c>
      <c r="X793">
        <v>0</v>
      </c>
      <c r="Y793">
        <v>0</v>
      </c>
      <c r="Z793">
        <v>114000</v>
      </c>
      <c r="AB793" s="2" t="s">
        <v>57</v>
      </c>
      <c r="AC793">
        <v>45600</v>
      </c>
      <c r="AD793">
        <v>68400</v>
      </c>
      <c r="AE793">
        <v>172000</v>
      </c>
      <c r="AF793">
        <v>2580</v>
      </c>
      <c r="AG793" s="2" t="s">
        <v>1344</v>
      </c>
      <c r="AH793" s="2"/>
      <c r="AI793" s="1">
        <v>46190</v>
      </c>
      <c r="AJ793" s="2"/>
      <c r="AK793" s="2" t="s">
        <v>58</v>
      </c>
      <c r="AM793" s="2" t="s">
        <v>59</v>
      </c>
      <c r="AP793" s="2" t="s">
        <v>60</v>
      </c>
      <c r="AQ793" s="2" t="s">
        <v>41</v>
      </c>
      <c r="AR793">
        <v>58000</v>
      </c>
      <c r="AS793" s="2" t="str">
        <f>_xlfn.IFNA(IF(VLOOKUP(all_resi[[#This Row],[No. Waybill]],settle_reconcile[No. Waybill],1,0)="","Recon","Recon"),"-")</f>
        <v>Recon</v>
      </c>
      <c r="AT793" s="2">
        <f>all_resi[[#This Row],[Nilai COD]]-all_resi[[#This Row],[COD Fee]]-all_resi[[#This Row],[Total Biaya Setelah Diskon]]</f>
        <v>101020</v>
      </c>
      <c r="AU793" s="2">
        <f>IF(all_resi[[#This Row],[Waktu Terima]]="","",_xlfn.DAYS(all_resi[[#This Row],[Waktu Terima]],all_resi[[#This Row],[Tanggal Pengiriman]]))</f>
        <v>8</v>
      </c>
    </row>
    <row r="794" spans="1:47" x14ac:dyDescent="0.25">
      <c r="A794" s="2" t="s">
        <v>6331</v>
      </c>
      <c r="B794" s="1">
        <v>46182</v>
      </c>
      <c r="C794" s="2" t="s">
        <v>42</v>
      </c>
      <c r="D794" s="2" t="s">
        <v>43</v>
      </c>
      <c r="E794" s="2" t="s">
        <v>44</v>
      </c>
      <c r="F794" s="2" t="s">
        <v>45</v>
      </c>
      <c r="G794" s="2" t="s">
        <v>46</v>
      </c>
      <c r="H794" s="2" t="s">
        <v>47</v>
      </c>
      <c r="I794" s="2" t="s">
        <v>1815</v>
      </c>
      <c r="J794" s="2" t="s">
        <v>12925</v>
      </c>
      <c r="K794" s="2" t="s">
        <v>156</v>
      </c>
      <c r="L794" s="2" t="s">
        <v>1694</v>
      </c>
      <c r="M794" s="2" t="s">
        <v>1816</v>
      </c>
      <c r="N794" s="2" t="s">
        <v>1817</v>
      </c>
      <c r="O794">
        <v>1</v>
      </c>
      <c r="P794" s="2" t="s">
        <v>53</v>
      </c>
      <c r="Q794">
        <v>100</v>
      </c>
      <c r="R794">
        <v>0</v>
      </c>
      <c r="S794" s="2" t="s">
        <v>54</v>
      </c>
      <c r="T794" s="2" t="s">
        <v>55</v>
      </c>
      <c r="U794" s="2" t="s">
        <v>110</v>
      </c>
      <c r="V794" s="2"/>
      <c r="W794">
        <v>83000</v>
      </c>
      <c r="X794">
        <v>0</v>
      </c>
      <c r="Y794">
        <v>0</v>
      </c>
      <c r="Z794">
        <v>83000</v>
      </c>
      <c r="AB794" s="2" t="s">
        <v>57</v>
      </c>
      <c r="AC794">
        <v>33200</v>
      </c>
      <c r="AD794">
        <v>49800</v>
      </c>
      <c r="AE794">
        <v>198000</v>
      </c>
      <c r="AF794">
        <v>2970</v>
      </c>
      <c r="AG794" s="2" t="s">
        <v>11422</v>
      </c>
      <c r="AH794" s="2" t="s">
        <v>149</v>
      </c>
      <c r="AI794" s="1">
        <v>46193</v>
      </c>
      <c r="AJ794" s="2"/>
      <c r="AK794" s="2" t="s">
        <v>67</v>
      </c>
      <c r="AM794" s="2" t="s">
        <v>59</v>
      </c>
      <c r="AP794" s="2" t="s">
        <v>60</v>
      </c>
      <c r="AQ794" s="2" t="s">
        <v>41</v>
      </c>
      <c r="AR794">
        <v>115000</v>
      </c>
      <c r="AS794" s="2" t="str">
        <f>_xlfn.IFNA(IF(VLOOKUP(all_resi[[#This Row],[No. Waybill]],settle_reconcile[No. Waybill],1,0)="","Recon","Recon"),"-")</f>
        <v>-</v>
      </c>
      <c r="AT794" s="2">
        <f>all_resi[[#This Row],[Nilai COD]]-all_resi[[#This Row],[COD Fee]]-all_resi[[#This Row],[Total Biaya Setelah Diskon]]</f>
        <v>145230</v>
      </c>
      <c r="AU794" s="2">
        <f>IF(all_resi[[#This Row],[Waktu Terima]]="","",_xlfn.DAYS(all_resi[[#This Row],[Waktu Terima]],all_resi[[#This Row],[Tanggal Pengiriman]]))</f>
        <v>11</v>
      </c>
    </row>
    <row r="795" spans="1:47" x14ac:dyDescent="0.25">
      <c r="A795" s="2" t="s">
        <v>6119</v>
      </c>
      <c r="B795" s="1">
        <v>46182</v>
      </c>
      <c r="C795" s="2" t="s">
        <v>42</v>
      </c>
      <c r="D795" s="2" t="s">
        <v>43</v>
      </c>
      <c r="E795" s="2" t="s">
        <v>44</v>
      </c>
      <c r="F795" s="2" t="s">
        <v>45</v>
      </c>
      <c r="G795" s="2" t="s">
        <v>46</v>
      </c>
      <c r="H795" s="2" t="s">
        <v>80</v>
      </c>
      <c r="I795" s="2" t="s">
        <v>1096</v>
      </c>
      <c r="J795" s="2" t="s">
        <v>12882</v>
      </c>
      <c r="K795" s="2" t="s">
        <v>49</v>
      </c>
      <c r="L795" s="2" t="s">
        <v>1097</v>
      </c>
      <c r="M795" s="2" t="s">
        <v>1098</v>
      </c>
      <c r="N795" s="2" t="s">
        <v>1099</v>
      </c>
      <c r="O795">
        <v>1</v>
      </c>
      <c r="P795" s="2" t="s">
        <v>53</v>
      </c>
      <c r="Q795">
        <v>100</v>
      </c>
      <c r="R795">
        <v>0</v>
      </c>
      <c r="S795" s="2" t="s">
        <v>54</v>
      </c>
      <c r="T795" s="2" t="s">
        <v>55</v>
      </c>
      <c r="U795" s="2" t="s">
        <v>581</v>
      </c>
      <c r="V795" s="2"/>
      <c r="W795">
        <v>63000</v>
      </c>
      <c r="X795">
        <v>0</v>
      </c>
      <c r="Y795">
        <v>0</v>
      </c>
      <c r="Z795">
        <v>63000</v>
      </c>
      <c r="AB795" s="2" t="s">
        <v>57</v>
      </c>
      <c r="AC795">
        <v>25200</v>
      </c>
      <c r="AD795">
        <v>37800</v>
      </c>
      <c r="AE795">
        <v>158000</v>
      </c>
      <c r="AF795">
        <v>2370</v>
      </c>
      <c r="AG795" s="2" t="s">
        <v>517</v>
      </c>
      <c r="AH795" s="2" t="s">
        <v>149</v>
      </c>
      <c r="AI795" s="1">
        <v>46199</v>
      </c>
      <c r="AJ795" s="2" t="s">
        <v>87</v>
      </c>
      <c r="AK795" s="2" t="s">
        <v>67</v>
      </c>
      <c r="AM795" s="2" t="s">
        <v>59</v>
      </c>
      <c r="AP795" s="2" t="s">
        <v>60</v>
      </c>
      <c r="AQ795" s="2" t="s">
        <v>41</v>
      </c>
      <c r="AR795">
        <v>95000</v>
      </c>
      <c r="AS795" s="2" t="str">
        <f>_xlfn.IFNA(IF(VLOOKUP(all_resi[[#This Row],[No. Waybill]],settle_reconcile[No. Waybill],1,0)="","Recon","Recon"),"-")</f>
        <v>-</v>
      </c>
      <c r="AT795" s="2">
        <f>all_resi[[#This Row],[Nilai COD]]-all_resi[[#This Row],[COD Fee]]-all_resi[[#This Row],[Total Biaya Setelah Diskon]]</f>
        <v>117830</v>
      </c>
      <c r="AU795" s="2">
        <f>IF(all_resi[[#This Row],[Waktu Terima]]="","",_xlfn.DAYS(all_resi[[#This Row],[Waktu Terima]],all_resi[[#This Row],[Tanggal Pengiriman]]))</f>
        <v>17</v>
      </c>
    </row>
    <row r="796" spans="1:47" x14ac:dyDescent="0.25">
      <c r="A796" s="2" t="s">
        <v>7201</v>
      </c>
      <c r="B796" s="1">
        <v>46182</v>
      </c>
      <c r="C796" s="2" t="s">
        <v>42</v>
      </c>
      <c r="D796" s="2" t="s">
        <v>43</v>
      </c>
      <c r="E796" s="2" t="s">
        <v>44</v>
      </c>
      <c r="F796" s="2" t="s">
        <v>45</v>
      </c>
      <c r="G796" s="2" t="s">
        <v>46</v>
      </c>
      <c r="H796" s="2" t="s">
        <v>80</v>
      </c>
      <c r="I796" s="2" t="s">
        <v>4316</v>
      </c>
      <c r="J796" s="2" t="s">
        <v>12986</v>
      </c>
      <c r="K796" s="2" t="s">
        <v>237</v>
      </c>
      <c r="L796" s="2" t="s">
        <v>3610</v>
      </c>
      <c r="M796" s="2" t="s">
        <v>4317</v>
      </c>
      <c r="N796" s="2" t="s">
        <v>4318</v>
      </c>
      <c r="O796">
        <v>1</v>
      </c>
      <c r="P796" s="2" t="s">
        <v>53</v>
      </c>
      <c r="Q796">
        <v>100</v>
      </c>
      <c r="R796">
        <v>0</v>
      </c>
      <c r="S796" s="2" t="s">
        <v>54</v>
      </c>
      <c r="T796" s="2" t="s">
        <v>55</v>
      </c>
      <c r="U796" s="2" t="s">
        <v>86</v>
      </c>
      <c r="V796" s="2"/>
      <c r="W796">
        <v>52000</v>
      </c>
      <c r="X796">
        <v>0</v>
      </c>
      <c r="Y796">
        <v>0</v>
      </c>
      <c r="Z796">
        <v>52000</v>
      </c>
      <c r="AB796" s="2" t="s">
        <v>57</v>
      </c>
      <c r="AC796">
        <v>20800</v>
      </c>
      <c r="AD796">
        <v>31200</v>
      </c>
      <c r="AE796">
        <v>127000</v>
      </c>
      <c r="AF796">
        <v>1905</v>
      </c>
      <c r="AG796" s="2"/>
      <c r="AH796" s="2"/>
      <c r="AI796" s="1"/>
      <c r="AJ796" s="2" t="s">
        <v>87</v>
      </c>
      <c r="AK796" s="2" t="s">
        <v>67</v>
      </c>
      <c r="AM796" s="2" t="s">
        <v>59</v>
      </c>
      <c r="AP796" s="2" t="s">
        <v>60</v>
      </c>
      <c r="AQ796" s="2" t="s">
        <v>41</v>
      </c>
      <c r="AR796">
        <v>75000</v>
      </c>
      <c r="AS796" s="2" t="str">
        <f>_xlfn.IFNA(IF(VLOOKUP(all_resi[[#This Row],[No. Waybill]],settle_reconcile[No. Waybill],1,0)="","Recon","Recon"),"-")</f>
        <v>-</v>
      </c>
      <c r="AT796" s="2">
        <f>all_resi[[#This Row],[Nilai COD]]-all_resi[[#This Row],[COD Fee]]-all_resi[[#This Row],[Total Biaya Setelah Diskon]]</f>
        <v>93895</v>
      </c>
      <c r="AU796" s="2" t="str">
        <f>IF(all_resi[[#This Row],[Waktu Terima]]="","",_xlfn.DAYS(all_resi[[#This Row],[Waktu Terima]],all_resi[[#This Row],[Tanggal Pengiriman]]))</f>
        <v/>
      </c>
    </row>
    <row r="797" spans="1:47" x14ac:dyDescent="0.25">
      <c r="A797" s="2" t="s">
        <v>6117</v>
      </c>
      <c r="B797" s="1">
        <v>46182</v>
      </c>
      <c r="C797" s="2" t="s">
        <v>42</v>
      </c>
      <c r="D797" s="2" t="s">
        <v>43</v>
      </c>
      <c r="E797" s="2" t="s">
        <v>44</v>
      </c>
      <c r="F797" s="2" t="s">
        <v>45</v>
      </c>
      <c r="G797" s="2" t="s">
        <v>46</v>
      </c>
      <c r="H797" s="2" t="s">
        <v>47</v>
      </c>
      <c r="I797" s="2" t="s">
        <v>1088</v>
      </c>
      <c r="J797" s="2" t="s">
        <v>12883</v>
      </c>
      <c r="K797" s="2" t="s">
        <v>600</v>
      </c>
      <c r="L797" s="2" t="s">
        <v>1089</v>
      </c>
      <c r="M797" s="2" t="s">
        <v>1090</v>
      </c>
      <c r="N797" s="2" t="s">
        <v>1091</v>
      </c>
      <c r="O797">
        <v>1</v>
      </c>
      <c r="P797" s="2" t="s">
        <v>53</v>
      </c>
      <c r="Q797">
        <v>100</v>
      </c>
      <c r="R797">
        <v>0</v>
      </c>
      <c r="S797" s="2" t="s">
        <v>54</v>
      </c>
      <c r="T797" s="2" t="s">
        <v>55</v>
      </c>
      <c r="U797" s="2" t="s">
        <v>386</v>
      </c>
      <c r="V797" s="2"/>
      <c r="W797">
        <v>172000</v>
      </c>
      <c r="X797">
        <v>0</v>
      </c>
      <c r="Y797">
        <v>0</v>
      </c>
      <c r="Z797">
        <v>172000</v>
      </c>
      <c r="AB797" s="2" t="s">
        <v>57</v>
      </c>
      <c r="AC797">
        <v>68800</v>
      </c>
      <c r="AD797">
        <v>103200</v>
      </c>
      <c r="AE797">
        <v>290000</v>
      </c>
      <c r="AF797">
        <v>4350</v>
      </c>
      <c r="AG797" s="2" t="s">
        <v>256</v>
      </c>
      <c r="AH797" s="2"/>
      <c r="AI797" s="1">
        <v>46206</v>
      </c>
      <c r="AJ797" s="2"/>
      <c r="AK797" s="2" t="s">
        <v>67</v>
      </c>
      <c r="AM797" s="2" t="s">
        <v>59</v>
      </c>
      <c r="AP797" s="2" t="s">
        <v>60</v>
      </c>
      <c r="AQ797" s="2" t="s">
        <v>41</v>
      </c>
      <c r="AR797">
        <v>118000</v>
      </c>
      <c r="AS797" s="2" t="str">
        <f>_xlfn.IFNA(IF(VLOOKUP(all_resi[[#This Row],[No. Waybill]],settle_reconcile[No. Waybill],1,0)="","Recon","Recon"),"-")</f>
        <v>-</v>
      </c>
      <c r="AT797" s="2">
        <f>all_resi[[#This Row],[Nilai COD]]-all_resi[[#This Row],[COD Fee]]-all_resi[[#This Row],[Total Biaya Setelah Diskon]]</f>
        <v>182450</v>
      </c>
      <c r="AU797" s="2">
        <f>IF(all_resi[[#This Row],[Waktu Terima]]="","",_xlfn.DAYS(all_resi[[#This Row],[Waktu Terima]],all_resi[[#This Row],[Tanggal Pengiriman]]))</f>
        <v>24</v>
      </c>
    </row>
    <row r="798" spans="1:47" x14ac:dyDescent="0.25">
      <c r="A798" s="2" t="s">
        <v>6088</v>
      </c>
      <c r="B798" s="1">
        <v>46182</v>
      </c>
      <c r="C798" s="2" t="s">
        <v>42</v>
      </c>
      <c r="D798" s="2" t="s">
        <v>43</v>
      </c>
      <c r="E798" s="2" t="s">
        <v>44</v>
      </c>
      <c r="F798" s="2" t="s">
        <v>45</v>
      </c>
      <c r="G798" s="2" t="s">
        <v>46</v>
      </c>
      <c r="H798" s="2" t="s">
        <v>80</v>
      </c>
      <c r="I798" s="2" t="s">
        <v>986</v>
      </c>
      <c r="J798" s="2" t="s">
        <v>12850</v>
      </c>
      <c r="K798" s="2" t="s">
        <v>106</v>
      </c>
      <c r="L798" s="2" t="s">
        <v>987</v>
      </c>
      <c r="M798" s="2" t="s">
        <v>988</v>
      </c>
      <c r="N798" s="2" t="s">
        <v>989</v>
      </c>
      <c r="O798">
        <v>1</v>
      </c>
      <c r="P798" s="2" t="s">
        <v>53</v>
      </c>
      <c r="Q798">
        <v>100</v>
      </c>
      <c r="R798">
        <v>0</v>
      </c>
      <c r="S798" s="2" t="s">
        <v>54</v>
      </c>
      <c r="T798" s="2" t="s">
        <v>55</v>
      </c>
      <c r="U798" s="2" t="s">
        <v>141</v>
      </c>
      <c r="V798" s="2"/>
      <c r="W798">
        <v>64000</v>
      </c>
      <c r="X798">
        <v>0</v>
      </c>
      <c r="Y798">
        <v>0</v>
      </c>
      <c r="Z798">
        <v>64000</v>
      </c>
      <c r="AB798" s="2" t="s">
        <v>57</v>
      </c>
      <c r="AC798">
        <v>25600</v>
      </c>
      <c r="AD798">
        <v>38400</v>
      </c>
      <c r="AE798">
        <v>104000</v>
      </c>
      <c r="AF798">
        <v>1560</v>
      </c>
      <c r="AG798" s="2" t="s">
        <v>353</v>
      </c>
      <c r="AH798" s="2" t="s">
        <v>149</v>
      </c>
      <c r="AI798" s="1">
        <v>46196</v>
      </c>
      <c r="AJ798" s="2" t="s">
        <v>87</v>
      </c>
      <c r="AK798" s="2" t="s">
        <v>67</v>
      </c>
      <c r="AM798" s="2" t="s">
        <v>59</v>
      </c>
      <c r="AP798" s="2" t="s">
        <v>60</v>
      </c>
      <c r="AQ798" s="2" t="s">
        <v>41</v>
      </c>
      <c r="AR798">
        <v>40000</v>
      </c>
      <c r="AS798" s="2" t="str">
        <f>_xlfn.IFNA(IF(VLOOKUP(all_resi[[#This Row],[No. Waybill]],settle_reconcile[No. Waybill],1,0)="","Recon","Recon"),"-")</f>
        <v>-</v>
      </c>
      <c r="AT798" s="2">
        <f>all_resi[[#This Row],[Nilai COD]]-all_resi[[#This Row],[COD Fee]]-all_resi[[#This Row],[Total Biaya Setelah Diskon]]</f>
        <v>64040</v>
      </c>
      <c r="AU798" s="2">
        <f>IF(all_resi[[#This Row],[Waktu Terima]]="","",_xlfn.DAYS(all_resi[[#This Row],[Waktu Terima]],all_resi[[#This Row],[Tanggal Pengiriman]]))</f>
        <v>14</v>
      </c>
    </row>
    <row r="799" spans="1:47" x14ac:dyDescent="0.25">
      <c r="A799" s="2" t="s">
        <v>7202</v>
      </c>
      <c r="B799" s="1">
        <v>46182</v>
      </c>
      <c r="C799" s="2" t="s">
        <v>42</v>
      </c>
      <c r="D799" s="2" t="s">
        <v>43</v>
      </c>
      <c r="E799" s="2" t="s">
        <v>44</v>
      </c>
      <c r="F799" s="2" t="s">
        <v>45</v>
      </c>
      <c r="G799" s="2" t="s">
        <v>46</v>
      </c>
      <c r="H799" s="2" t="s">
        <v>80</v>
      </c>
      <c r="I799" s="2" t="s">
        <v>4319</v>
      </c>
      <c r="J799" s="2" t="s">
        <v>12979</v>
      </c>
      <c r="K799" s="2" t="s">
        <v>126</v>
      </c>
      <c r="L799" s="2" t="s">
        <v>1109</v>
      </c>
      <c r="M799" s="2" t="s">
        <v>4320</v>
      </c>
      <c r="N799" s="2" t="s">
        <v>4321</v>
      </c>
      <c r="O799">
        <v>1</v>
      </c>
      <c r="P799" s="2" t="s">
        <v>53</v>
      </c>
      <c r="Q799">
        <v>100</v>
      </c>
      <c r="R799">
        <v>0</v>
      </c>
      <c r="S799" s="2" t="s">
        <v>54</v>
      </c>
      <c r="T799" s="2" t="s">
        <v>55</v>
      </c>
      <c r="U799" s="2" t="s">
        <v>1790</v>
      </c>
      <c r="V799" s="2"/>
      <c r="W799">
        <v>74000</v>
      </c>
      <c r="X799">
        <v>0</v>
      </c>
      <c r="Y799">
        <v>0</v>
      </c>
      <c r="Z799">
        <v>74000</v>
      </c>
      <c r="AB799" s="2" t="s">
        <v>57</v>
      </c>
      <c r="AC799">
        <v>29600</v>
      </c>
      <c r="AD799">
        <v>44400</v>
      </c>
      <c r="AE799">
        <v>230000</v>
      </c>
      <c r="AF799">
        <v>3450</v>
      </c>
      <c r="AG799" s="2" t="s">
        <v>7592</v>
      </c>
      <c r="AH799" s="2" t="s">
        <v>4374</v>
      </c>
      <c r="AI799" s="1">
        <v>46198</v>
      </c>
      <c r="AJ799" s="2" t="s">
        <v>87</v>
      </c>
      <c r="AK799" s="2" t="s">
        <v>67</v>
      </c>
      <c r="AM799" s="2" t="s">
        <v>59</v>
      </c>
      <c r="AP799" s="2" t="s">
        <v>60</v>
      </c>
      <c r="AQ799" s="2" t="s">
        <v>41</v>
      </c>
      <c r="AR799">
        <v>156000</v>
      </c>
      <c r="AS799" s="2" t="str">
        <f>_xlfn.IFNA(IF(VLOOKUP(all_resi[[#This Row],[No. Waybill]],settle_reconcile[No. Waybill],1,0)="","Recon","Recon"),"-")</f>
        <v>-</v>
      </c>
      <c r="AT799" s="2">
        <f>all_resi[[#This Row],[Nilai COD]]-all_resi[[#This Row],[COD Fee]]-all_resi[[#This Row],[Total Biaya Setelah Diskon]]</f>
        <v>182150</v>
      </c>
      <c r="AU799" s="2">
        <f>IF(all_resi[[#This Row],[Waktu Terima]]="","",_xlfn.DAYS(all_resi[[#This Row],[Waktu Terima]],all_resi[[#This Row],[Tanggal Pengiriman]]))</f>
        <v>16</v>
      </c>
    </row>
    <row r="800" spans="1:47" x14ac:dyDescent="0.25">
      <c r="A800" s="2" t="s">
        <v>6089</v>
      </c>
      <c r="B800" s="1">
        <v>46182</v>
      </c>
      <c r="C800" s="2" t="s">
        <v>42</v>
      </c>
      <c r="D800" s="2" t="s">
        <v>43</v>
      </c>
      <c r="E800" s="2" t="s">
        <v>44</v>
      </c>
      <c r="F800" s="2" t="s">
        <v>45</v>
      </c>
      <c r="G800" s="2" t="s">
        <v>46</v>
      </c>
      <c r="H800" s="2" t="s">
        <v>47</v>
      </c>
      <c r="I800" s="2" t="s">
        <v>990</v>
      </c>
      <c r="J800" s="2" t="s">
        <v>12835</v>
      </c>
      <c r="K800" s="2" t="s">
        <v>69</v>
      </c>
      <c r="L800" s="2" t="s">
        <v>991</v>
      </c>
      <c r="M800" s="2" t="s">
        <v>992</v>
      </c>
      <c r="N800" s="2" t="s">
        <v>993</v>
      </c>
      <c r="O800">
        <v>1</v>
      </c>
      <c r="P800" s="2" t="s">
        <v>53</v>
      </c>
      <c r="Q800">
        <v>100</v>
      </c>
      <c r="R800">
        <v>0</v>
      </c>
      <c r="S800" s="2" t="s">
        <v>54</v>
      </c>
      <c r="T800" s="2" t="s">
        <v>55</v>
      </c>
      <c r="U800" s="2" t="s">
        <v>110</v>
      </c>
      <c r="V800" s="2"/>
      <c r="W800">
        <v>54000</v>
      </c>
      <c r="X800">
        <v>0</v>
      </c>
      <c r="Y800">
        <v>0</v>
      </c>
      <c r="Z800">
        <v>54000</v>
      </c>
      <c r="AB800" s="2" t="s">
        <v>57</v>
      </c>
      <c r="AC800">
        <v>21600</v>
      </c>
      <c r="AD800">
        <v>32400</v>
      </c>
      <c r="AE800">
        <v>153000</v>
      </c>
      <c r="AF800">
        <v>2295</v>
      </c>
      <c r="AG800" s="2" t="s">
        <v>353</v>
      </c>
      <c r="AH800" s="2" t="s">
        <v>149</v>
      </c>
      <c r="AI800" s="1">
        <v>46207</v>
      </c>
      <c r="AJ800" s="2"/>
      <c r="AK800" s="2" t="s">
        <v>67</v>
      </c>
      <c r="AM800" s="2" t="s">
        <v>59</v>
      </c>
      <c r="AP800" s="2" t="s">
        <v>60</v>
      </c>
      <c r="AQ800" s="2" t="s">
        <v>41</v>
      </c>
      <c r="AR800">
        <v>99000</v>
      </c>
      <c r="AS800" s="2" t="str">
        <f>_xlfn.IFNA(IF(VLOOKUP(all_resi[[#This Row],[No. Waybill]],settle_reconcile[No. Waybill],1,0)="","Recon","Recon"),"-")</f>
        <v>-</v>
      </c>
      <c r="AT800" s="2">
        <f>all_resi[[#This Row],[Nilai COD]]-all_resi[[#This Row],[COD Fee]]-all_resi[[#This Row],[Total Biaya Setelah Diskon]]</f>
        <v>118305</v>
      </c>
      <c r="AU800" s="2">
        <f>IF(all_resi[[#This Row],[Waktu Terima]]="","",_xlfn.DAYS(all_resi[[#This Row],[Waktu Terima]],all_resi[[#This Row],[Tanggal Pengiriman]]))</f>
        <v>25</v>
      </c>
    </row>
    <row r="801" spans="1:47" x14ac:dyDescent="0.25">
      <c r="A801" s="2" t="s">
        <v>7198</v>
      </c>
      <c r="B801" s="1">
        <v>46182</v>
      </c>
      <c r="C801" s="2" t="s">
        <v>42</v>
      </c>
      <c r="D801" s="2" t="s">
        <v>43</v>
      </c>
      <c r="E801" s="2" t="s">
        <v>44</v>
      </c>
      <c r="F801" s="2" t="s">
        <v>45</v>
      </c>
      <c r="G801" s="2" t="s">
        <v>46</v>
      </c>
      <c r="H801" s="2" t="s">
        <v>80</v>
      </c>
      <c r="I801" s="2" t="s">
        <v>4307</v>
      </c>
      <c r="J801" s="2" t="s">
        <v>13000</v>
      </c>
      <c r="K801" s="2" t="s">
        <v>75</v>
      </c>
      <c r="L801" s="2" t="s">
        <v>355</v>
      </c>
      <c r="M801" s="2" t="s">
        <v>1082</v>
      </c>
      <c r="N801" s="2" t="s">
        <v>4308</v>
      </c>
      <c r="O801">
        <v>1</v>
      </c>
      <c r="P801" s="2" t="s">
        <v>53</v>
      </c>
      <c r="Q801">
        <v>100</v>
      </c>
      <c r="R801">
        <v>0</v>
      </c>
      <c r="S801" s="2" t="s">
        <v>54</v>
      </c>
      <c r="T801" s="2" t="s">
        <v>55</v>
      </c>
      <c r="U801" s="2" t="s">
        <v>581</v>
      </c>
      <c r="V801" s="2"/>
      <c r="W801">
        <v>60000</v>
      </c>
      <c r="X801">
        <v>0</v>
      </c>
      <c r="Y801">
        <v>0</v>
      </c>
      <c r="Z801">
        <v>60000</v>
      </c>
      <c r="AB801" s="2" t="s">
        <v>57</v>
      </c>
      <c r="AC801">
        <v>24000</v>
      </c>
      <c r="AD801">
        <v>36000</v>
      </c>
      <c r="AE801">
        <v>131000</v>
      </c>
      <c r="AF801">
        <v>1965</v>
      </c>
      <c r="AG801" s="2" t="s">
        <v>353</v>
      </c>
      <c r="AH801" s="2" t="s">
        <v>149</v>
      </c>
      <c r="AI801" s="1">
        <v>46196</v>
      </c>
      <c r="AJ801" s="2" t="s">
        <v>87</v>
      </c>
      <c r="AK801" s="2" t="s">
        <v>67</v>
      </c>
      <c r="AM801" s="2" t="s">
        <v>59</v>
      </c>
      <c r="AP801" s="2" t="s">
        <v>60</v>
      </c>
      <c r="AQ801" s="2" t="s">
        <v>41</v>
      </c>
      <c r="AR801">
        <v>71000</v>
      </c>
      <c r="AS801" s="2" t="str">
        <f>_xlfn.IFNA(IF(VLOOKUP(all_resi[[#This Row],[No. Waybill]],settle_reconcile[No. Waybill],1,0)="","Recon","Recon"),"-")</f>
        <v>-</v>
      </c>
      <c r="AT801" s="2">
        <f>all_resi[[#This Row],[Nilai COD]]-all_resi[[#This Row],[COD Fee]]-all_resi[[#This Row],[Total Biaya Setelah Diskon]]</f>
        <v>93035</v>
      </c>
      <c r="AU801" s="2">
        <f>IF(all_resi[[#This Row],[Waktu Terima]]="","",_xlfn.DAYS(all_resi[[#This Row],[Waktu Terima]],all_resi[[#This Row],[Tanggal Pengiriman]]))</f>
        <v>14</v>
      </c>
    </row>
    <row r="802" spans="1:47" x14ac:dyDescent="0.25">
      <c r="A802" s="2" t="s">
        <v>7195</v>
      </c>
      <c r="B802" s="1">
        <v>46182</v>
      </c>
      <c r="C802" s="2" t="s">
        <v>42</v>
      </c>
      <c r="D802" s="2" t="s">
        <v>43</v>
      </c>
      <c r="E802" s="2" t="s">
        <v>44</v>
      </c>
      <c r="F802" s="2" t="s">
        <v>45</v>
      </c>
      <c r="G802" s="2" t="s">
        <v>46</v>
      </c>
      <c r="H802" s="2" t="s">
        <v>80</v>
      </c>
      <c r="I802" s="2" t="s">
        <v>4299</v>
      </c>
      <c r="J802" s="2" t="s">
        <v>12990</v>
      </c>
      <c r="K802" s="2" t="s">
        <v>121</v>
      </c>
      <c r="L802" s="2" t="s">
        <v>274</v>
      </c>
      <c r="M802" s="2" t="s">
        <v>1825</v>
      </c>
      <c r="N802" s="2" t="s">
        <v>4300</v>
      </c>
      <c r="O802">
        <v>1</v>
      </c>
      <c r="P802" s="2" t="s">
        <v>53</v>
      </c>
      <c r="Q802">
        <v>100</v>
      </c>
      <c r="R802">
        <v>0</v>
      </c>
      <c r="S802" s="2" t="s">
        <v>54</v>
      </c>
      <c r="T802" s="2" t="s">
        <v>55</v>
      </c>
      <c r="U802" s="2" t="s">
        <v>4301</v>
      </c>
      <c r="V802" s="2"/>
      <c r="W802">
        <v>68000</v>
      </c>
      <c r="X802">
        <v>0</v>
      </c>
      <c r="Y802">
        <v>0</v>
      </c>
      <c r="Z802">
        <v>68000</v>
      </c>
      <c r="AB802" s="2" t="s">
        <v>57</v>
      </c>
      <c r="AC802">
        <v>27200</v>
      </c>
      <c r="AD802">
        <v>40800</v>
      </c>
      <c r="AE802">
        <v>148000</v>
      </c>
      <c r="AF802">
        <v>2220</v>
      </c>
      <c r="AG802" s="2" t="s">
        <v>148</v>
      </c>
      <c r="AH802" s="2" t="s">
        <v>149</v>
      </c>
      <c r="AI802" s="1">
        <v>46201</v>
      </c>
      <c r="AJ802" s="2" t="s">
        <v>87</v>
      </c>
      <c r="AK802" s="2" t="s">
        <v>67</v>
      </c>
      <c r="AM802" s="2" t="s">
        <v>59</v>
      </c>
      <c r="AP802" s="2" t="s">
        <v>60</v>
      </c>
      <c r="AQ802" s="2" t="s">
        <v>41</v>
      </c>
      <c r="AR802">
        <v>80000</v>
      </c>
      <c r="AS802" s="2" t="str">
        <f>_xlfn.IFNA(IF(VLOOKUP(all_resi[[#This Row],[No. Waybill]],settle_reconcile[No. Waybill],1,0)="","Recon","Recon"),"-")</f>
        <v>-</v>
      </c>
      <c r="AT802" s="2">
        <f>all_resi[[#This Row],[Nilai COD]]-all_resi[[#This Row],[COD Fee]]-all_resi[[#This Row],[Total Biaya Setelah Diskon]]</f>
        <v>104980</v>
      </c>
      <c r="AU802" s="2">
        <f>IF(all_resi[[#This Row],[Waktu Terima]]="","",_xlfn.DAYS(all_resi[[#This Row],[Waktu Terima]],all_resi[[#This Row],[Tanggal Pengiriman]]))</f>
        <v>19</v>
      </c>
    </row>
    <row r="803" spans="1:47" x14ac:dyDescent="0.25">
      <c r="A803" s="2" t="s">
        <v>7192</v>
      </c>
      <c r="B803" s="1">
        <v>46182</v>
      </c>
      <c r="C803" s="2" t="s">
        <v>42</v>
      </c>
      <c r="D803" s="2" t="s">
        <v>43</v>
      </c>
      <c r="E803" s="2" t="s">
        <v>44</v>
      </c>
      <c r="F803" s="2" t="s">
        <v>45</v>
      </c>
      <c r="G803" s="2" t="s">
        <v>46</v>
      </c>
      <c r="H803" s="2" t="s">
        <v>80</v>
      </c>
      <c r="I803" s="2" t="s">
        <v>4290</v>
      </c>
      <c r="J803" s="2" t="s">
        <v>12800</v>
      </c>
      <c r="K803" s="2" t="s">
        <v>137</v>
      </c>
      <c r="L803" s="2" t="s">
        <v>3901</v>
      </c>
      <c r="M803" s="2" t="s">
        <v>4291</v>
      </c>
      <c r="N803" s="2" t="s">
        <v>4292</v>
      </c>
      <c r="O803">
        <v>1</v>
      </c>
      <c r="P803" s="2" t="s">
        <v>53</v>
      </c>
      <c r="Q803">
        <v>100</v>
      </c>
      <c r="R803">
        <v>0</v>
      </c>
      <c r="S803" s="2" t="s">
        <v>54</v>
      </c>
      <c r="T803" s="2" t="s">
        <v>55</v>
      </c>
      <c r="U803" s="2" t="s">
        <v>396</v>
      </c>
      <c r="V803" s="2"/>
      <c r="W803">
        <v>25000</v>
      </c>
      <c r="X803">
        <v>0</v>
      </c>
      <c r="Y803">
        <v>0</v>
      </c>
      <c r="Z803">
        <v>25000</v>
      </c>
      <c r="AB803" s="2" t="s">
        <v>57</v>
      </c>
      <c r="AC803">
        <v>16000</v>
      </c>
      <c r="AD803">
        <v>9000</v>
      </c>
      <c r="AE803">
        <v>137000</v>
      </c>
      <c r="AF803">
        <v>2055</v>
      </c>
      <c r="AG803" s="2" t="s">
        <v>4290</v>
      </c>
      <c r="AH803" s="2"/>
      <c r="AI803" s="1">
        <v>46184</v>
      </c>
      <c r="AJ803" s="2" t="s">
        <v>87</v>
      </c>
      <c r="AK803" s="2" t="s">
        <v>58</v>
      </c>
      <c r="AM803" s="2" t="s">
        <v>59</v>
      </c>
      <c r="AP803" s="2" t="s">
        <v>60</v>
      </c>
      <c r="AQ803" s="2" t="s">
        <v>41</v>
      </c>
      <c r="AR803">
        <v>112000</v>
      </c>
      <c r="AS803" s="2" t="str">
        <f>_xlfn.IFNA(IF(VLOOKUP(all_resi[[#This Row],[No. Waybill]],settle_reconcile[No. Waybill],1,0)="","Recon","Recon"),"-")</f>
        <v>Recon</v>
      </c>
      <c r="AT803" s="2">
        <f>all_resi[[#This Row],[Nilai COD]]-all_resi[[#This Row],[COD Fee]]-all_resi[[#This Row],[Total Biaya Setelah Diskon]]</f>
        <v>125945</v>
      </c>
      <c r="AU803" s="2">
        <f>IF(all_resi[[#This Row],[Waktu Terima]]="","",_xlfn.DAYS(all_resi[[#This Row],[Waktu Terima]],all_resi[[#This Row],[Tanggal Pengiriman]]))</f>
        <v>2</v>
      </c>
    </row>
    <row r="804" spans="1:47" x14ac:dyDescent="0.25">
      <c r="A804" s="2" t="s">
        <v>6097</v>
      </c>
      <c r="B804" s="1">
        <v>46182</v>
      </c>
      <c r="C804" s="2" t="s">
        <v>42</v>
      </c>
      <c r="D804" s="2" t="s">
        <v>43</v>
      </c>
      <c r="E804" s="2" t="s">
        <v>44</v>
      </c>
      <c r="F804" s="2" t="s">
        <v>45</v>
      </c>
      <c r="G804" s="2" t="s">
        <v>46</v>
      </c>
      <c r="H804" s="2" t="s">
        <v>80</v>
      </c>
      <c r="I804" s="2" t="s">
        <v>1021</v>
      </c>
      <c r="J804" s="2" t="s">
        <v>12831</v>
      </c>
      <c r="K804" s="2" t="s">
        <v>121</v>
      </c>
      <c r="L804" s="2" t="s">
        <v>680</v>
      </c>
      <c r="M804" s="2" t="s">
        <v>1022</v>
      </c>
      <c r="N804" s="2" t="s">
        <v>1023</v>
      </c>
      <c r="O804">
        <v>1</v>
      </c>
      <c r="P804" s="2" t="s">
        <v>53</v>
      </c>
      <c r="Q804">
        <v>100</v>
      </c>
      <c r="R804">
        <v>0</v>
      </c>
      <c r="S804" s="2" t="s">
        <v>54</v>
      </c>
      <c r="T804" s="2" t="s">
        <v>55</v>
      </c>
      <c r="U804" s="2" t="s">
        <v>86</v>
      </c>
      <c r="V804" s="2"/>
      <c r="W804">
        <v>81000</v>
      </c>
      <c r="X804">
        <v>0</v>
      </c>
      <c r="Y804">
        <v>0</v>
      </c>
      <c r="Z804">
        <v>81000</v>
      </c>
      <c r="AB804" s="2" t="s">
        <v>57</v>
      </c>
      <c r="AC804">
        <v>32400</v>
      </c>
      <c r="AD804">
        <v>48600</v>
      </c>
      <c r="AE804">
        <v>124000</v>
      </c>
      <c r="AF804">
        <v>1860</v>
      </c>
      <c r="AG804" s="2" t="s">
        <v>11423</v>
      </c>
      <c r="AH804" s="2" t="s">
        <v>149</v>
      </c>
      <c r="AI804" s="1">
        <v>46200</v>
      </c>
      <c r="AJ804" s="2" t="s">
        <v>87</v>
      </c>
      <c r="AK804" s="2" t="s">
        <v>67</v>
      </c>
      <c r="AM804" s="2" t="s">
        <v>59</v>
      </c>
      <c r="AP804" s="2" t="s">
        <v>60</v>
      </c>
      <c r="AQ804" s="2" t="s">
        <v>41</v>
      </c>
      <c r="AR804">
        <v>43000</v>
      </c>
      <c r="AS804" s="2" t="str">
        <f>_xlfn.IFNA(IF(VLOOKUP(all_resi[[#This Row],[No. Waybill]],settle_reconcile[No. Waybill],1,0)="","Recon","Recon"),"-")</f>
        <v>-</v>
      </c>
      <c r="AT804" s="2">
        <f>all_resi[[#This Row],[Nilai COD]]-all_resi[[#This Row],[COD Fee]]-all_resi[[#This Row],[Total Biaya Setelah Diskon]]</f>
        <v>73540</v>
      </c>
      <c r="AU804" s="2">
        <f>IF(all_resi[[#This Row],[Waktu Terima]]="","",_xlfn.DAYS(all_resi[[#This Row],[Waktu Terima]],all_resi[[#This Row],[Tanggal Pengiriman]]))</f>
        <v>18</v>
      </c>
    </row>
    <row r="805" spans="1:47" x14ac:dyDescent="0.25">
      <c r="A805" s="2" t="s">
        <v>7197</v>
      </c>
      <c r="B805" s="1">
        <v>46182</v>
      </c>
      <c r="C805" s="2" t="s">
        <v>42</v>
      </c>
      <c r="D805" s="2" t="s">
        <v>43</v>
      </c>
      <c r="E805" s="2" t="s">
        <v>44</v>
      </c>
      <c r="F805" s="2" t="s">
        <v>45</v>
      </c>
      <c r="G805" s="2" t="s">
        <v>46</v>
      </c>
      <c r="H805" s="2" t="s">
        <v>80</v>
      </c>
      <c r="I805" s="2" t="s">
        <v>4304</v>
      </c>
      <c r="J805" s="2" t="s">
        <v>12999</v>
      </c>
      <c r="K805" s="2" t="s">
        <v>183</v>
      </c>
      <c r="L805" s="2" t="s">
        <v>3212</v>
      </c>
      <c r="M805" s="2" t="s">
        <v>4305</v>
      </c>
      <c r="N805" s="2" t="s">
        <v>4306</v>
      </c>
      <c r="O805">
        <v>1</v>
      </c>
      <c r="P805" s="2" t="s">
        <v>53</v>
      </c>
      <c r="Q805">
        <v>100</v>
      </c>
      <c r="R805">
        <v>0</v>
      </c>
      <c r="S805" s="2" t="s">
        <v>54</v>
      </c>
      <c r="T805" s="2" t="s">
        <v>55</v>
      </c>
      <c r="U805" s="2" t="s">
        <v>201</v>
      </c>
      <c r="V805" s="2"/>
      <c r="W805">
        <v>98000</v>
      </c>
      <c r="X805">
        <v>0</v>
      </c>
      <c r="Y805">
        <v>0</v>
      </c>
      <c r="Z805">
        <v>98000</v>
      </c>
      <c r="AB805" s="2" t="s">
        <v>57</v>
      </c>
      <c r="AC805">
        <v>39200</v>
      </c>
      <c r="AD805">
        <v>58800</v>
      </c>
      <c r="AE805">
        <v>182000</v>
      </c>
      <c r="AF805">
        <v>2730</v>
      </c>
      <c r="AG805" s="2" t="s">
        <v>517</v>
      </c>
      <c r="AH805" s="2" t="s">
        <v>149</v>
      </c>
      <c r="AI805" s="1">
        <v>46191</v>
      </c>
      <c r="AJ805" s="2" t="s">
        <v>87</v>
      </c>
      <c r="AK805" s="2" t="s">
        <v>67</v>
      </c>
      <c r="AM805" s="2" t="s">
        <v>59</v>
      </c>
      <c r="AP805" s="2" t="s">
        <v>60</v>
      </c>
      <c r="AQ805" s="2" t="s">
        <v>41</v>
      </c>
      <c r="AR805">
        <v>84000</v>
      </c>
      <c r="AS805" s="2" t="str">
        <f>_xlfn.IFNA(IF(VLOOKUP(all_resi[[#This Row],[No. Waybill]],settle_reconcile[No. Waybill],1,0)="","Recon","Recon"),"-")</f>
        <v>-</v>
      </c>
      <c r="AT805" s="2">
        <f>all_resi[[#This Row],[Nilai COD]]-all_resi[[#This Row],[COD Fee]]-all_resi[[#This Row],[Total Biaya Setelah Diskon]]</f>
        <v>120470</v>
      </c>
      <c r="AU805" s="2">
        <f>IF(all_resi[[#This Row],[Waktu Terima]]="","",_xlfn.DAYS(all_resi[[#This Row],[Waktu Terima]],all_resi[[#This Row],[Tanggal Pengiriman]]))</f>
        <v>9</v>
      </c>
    </row>
    <row r="806" spans="1:47" x14ac:dyDescent="0.25">
      <c r="A806" s="2" t="s">
        <v>6427</v>
      </c>
      <c r="B806" s="1">
        <v>46182</v>
      </c>
      <c r="C806" s="2" t="s">
        <v>42</v>
      </c>
      <c r="D806" s="2" t="s">
        <v>43</v>
      </c>
      <c r="E806" s="2" t="s">
        <v>44</v>
      </c>
      <c r="F806" s="2" t="s">
        <v>45</v>
      </c>
      <c r="G806" s="2" t="s">
        <v>46</v>
      </c>
      <c r="H806" s="2" t="s">
        <v>47</v>
      </c>
      <c r="I806" s="2" t="s">
        <v>2122</v>
      </c>
      <c r="J806" s="2" t="s">
        <v>12994</v>
      </c>
      <c r="K806" s="2" t="s">
        <v>156</v>
      </c>
      <c r="L806" s="2" t="s">
        <v>606</v>
      </c>
      <c r="M806" s="2" t="s">
        <v>1191</v>
      </c>
      <c r="N806" s="2" t="s">
        <v>2123</v>
      </c>
      <c r="O806">
        <v>1</v>
      </c>
      <c r="P806" s="2" t="s">
        <v>53</v>
      </c>
      <c r="Q806">
        <v>100</v>
      </c>
      <c r="R806">
        <v>0</v>
      </c>
      <c r="S806" s="2" t="s">
        <v>54</v>
      </c>
      <c r="T806" s="2" t="s">
        <v>55</v>
      </c>
      <c r="U806" s="2" t="s">
        <v>110</v>
      </c>
      <c r="V806" s="2"/>
      <c r="W806">
        <v>64000</v>
      </c>
      <c r="X806">
        <v>0</v>
      </c>
      <c r="Y806">
        <v>0</v>
      </c>
      <c r="Z806">
        <v>64000</v>
      </c>
      <c r="AB806" s="2" t="s">
        <v>57</v>
      </c>
      <c r="AC806">
        <v>25600</v>
      </c>
      <c r="AD806">
        <v>38400</v>
      </c>
      <c r="AE806">
        <v>129000</v>
      </c>
      <c r="AF806">
        <v>1935</v>
      </c>
      <c r="AG806" s="2" t="s">
        <v>2122</v>
      </c>
      <c r="AH806" s="2"/>
      <c r="AI806" s="1">
        <v>46186</v>
      </c>
      <c r="AJ806" s="2"/>
      <c r="AK806" s="2" t="s">
        <v>58</v>
      </c>
      <c r="AM806" s="2" t="s">
        <v>59</v>
      </c>
      <c r="AP806" s="2" t="s">
        <v>60</v>
      </c>
      <c r="AQ806" s="2" t="s">
        <v>41</v>
      </c>
      <c r="AR806">
        <v>65000</v>
      </c>
      <c r="AS806" s="2" t="str">
        <f>_xlfn.IFNA(IF(VLOOKUP(all_resi[[#This Row],[No. Waybill]],settle_reconcile[No. Waybill],1,0)="","Recon","Recon"),"-")</f>
        <v>Recon</v>
      </c>
      <c r="AT806" s="2">
        <f>all_resi[[#This Row],[Nilai COD]]-all_resi[[#This Row],[COD Fee]]-all_resi[[#This Row],[Total Biaya Setelah Diskon]]</f>
        <v>88665</v>
      </c>
      <c r="AU806" s="2">
        <f>IF(all_resi[[#This Row],[Waktu Terima]]="","",_xlfn.DAYS(all_resi[[#This Row],[Waktu Terima]],all_resi[[#This Row],[Tanggal Pengiriman]]))</f>
        <v>4</v>
      </c>
    </row>
    <row r="807" spans="1:47" x14ac:dyDescent="0.25">
      <c r="A807" s="2" t="s">
        <v>6443</v>
      </c>
      <c r="B807" s="1">
        <v>46182</v>
      </c>
      <c r="C807" s="2" t="s">
        <v>42</v>
      </c>
      <c r="D807" s="2" t="s">
        <v>43</v>
      </c>
      <c r="E807" s="2" t="s">
        <v>44</v>
      </c>
      <c r="F807" s="2" t="s">
        <v>45</v>
      </c>
      <c r="G807" s="2" t="s">
        <v>46</v>
      </c>
      <c r="H807" s="2" t="s">
        <v>80</v>
      </c>
      <c r="I807" s="2" t="s">
        <v>2173</v>
      </c>
      <c r="J807" s="2" t="s">
        <v>12970</v>
      </c>
      <c r="K807" s="2" t="s">
        <v>209</v>
      </c>
      <c r="L807" s="2" t="s">
        <v>278</v>
      </c>
      <c r="M807" s="2" t="s">
        <v>2174</v>
      </c>
      <c r="N807" s="2" t="s">
        <v>2175</v>
      </c>
      <c r="O807">
        <v>1</v>
      </c>
      <c r="P807" s="2" t="s">
        <v>53</v>
      </c>
      <c r="Q807">
        <v>100</v>
      </c>
      <c r="R807">
        <v>0</v>
      </c>
      <c r="S807" s="2" t="s">
        <v>54</v>
      </c>
      <c r="T807" s="2" t="s">
        <v>55</v>
      </c>
      <c r="U807" s="2" t="s">
        <v>86</v>
      </c>
      <c r="V807" s="2"/>
      <c r="W807">
        <v>58000</v>
      </c>
      <c r="X807">
        <v>0</v>
      </c>
      <c r="Y807">
        <v>0</v>
      </c>
      <c r="Z807">
        <v>58000</v>
      </c>
      <c r="AB807" s="2" t="s">
        <v>57</v>
      </c>
      <c r="AC807">
        <v>23200</v>
      </c>
      <c r="AD807">
        <v>34800</v>
      </c>
      <c r="AE807">
        <v>123000</v>
      </c>
      <c r="AF807">
        <v>1845</v>
      </c>
      <c r="AG807" s="2" t="s">
        <v>2173</v>
      </c>
      <c r="AH807" s="2"/>
      <c r="AI807" s="1">
        <v>46185</v>
      </c>
      <c r="AJ807" s="2" t="s">
        <v>87</v>
      </c>
      <c r="AK807" s="2" t="s">
        <v>58</v>
      </c>
      <c r="AM807" s="2" t="s">
        <v>59</v>
      </c>
      <c r="AP807" s="2" t="s">
        <v>60</v>
      </c>
      <c r="AQ807" s="2" t="s">
        <v>41</v>
      </c>
      <c r="AR807">
        <v>65000</v>
      </c>
      <c r="AS807" s="2" t="str">
        <f>_xlfn.IFNA(IF(VLOOKUP(all_resi[[#This Row],[No. Waybill]],settle_reconcile[No. Waybill],1,0)="","Recon","Recon"),"-")</f>
        <v>Recon</v>
      </c>
      <c r="AT807" s="2">
        <f>all_resi[[#This Row],[Nilai COD]]-all_resi[[#This Row],[COD Fee]]-all_resi[[#This Row],[Total Biaya Setelah Diskon]]</f>
        <v>86355</v>
      </c>
      <c r="AU807" s="2">
        <f>IF(all_resi[[#This Row],[Waktu Terima]]="","",_xlfn.DAYS(all_resi[[#This Row],[Waktu Terima]],all_resi[[#This Row],[Tanggal Pengiriman]]))</f>
        <v>3</v>
      </c>
    </row>
    <row r="808" spans="1:47" x14ac:dyDescent="0.25">
      <c r="A808" s="2" t="s">
        <v>6384</v>
      </c>
      <c r="B808" s="1">
        <v>46182</v>
      </c>
      <c r="C808" s="2" t="s">
        <v>42</v>
      </c>
      <c r="D808" s="2" t="s">
        <v>43</v>
      </c>
      <c r="E808" s="2" t="s">
        <v>44</v>
      </c>
      <c r="F808" s="2" t="s">
        <v>45</v>
      </c>
      <c r="G808" s="2" t="s">
        <v>46</v>
      </c>
      <c r="H808" s="2" t="s">
        <v>80</v>
      </c>
      <c r="I808" s="2" t="s">
        <v>1981</v>
      </c>
      <c r="J808" s="2" t="s">
        <v>12947</v>
      </c>
      <c r="K808" s="2" t="s">
        <v>69</v>
      </c>
      <c r="L808" s="2" t="s">
        <v>294</v>
      </c>
      <c r="M808" s="2" t="s">
        <v>1982</v>
      </c>
      <c r="N808" s="2" t="s">
        <v>1983</v>
      </c>
      <c r="O808">
        <v>1</v>
      </c>
      <c r="P808" s="2" t="s">
        <v>53</v>
      </c>
      <c r="Q808">
        <v>100</v>
      </c>
      <c r="R808">
        <v>0</v>
      </c>
      <c r="S808" s="2" t="s">
        <v>54</v>
      </c>
      <c r="T808" s="2" t="s">
        <v>55</v>
      </c>
      <c r="U808" s="2" t="s">
        <v>881</v>
      </c>
      <c r="V808" s="2"/>
      <c r="W808">
        <v>38000</v>
      </c>
      <c r="X808">
        <v>0</v>
      </c>
      <c r="Y808">
        <v>0</v>
      </c>
      <c r="Z808">
        <v>38000</v>
      </c>
      <c r="AB808" s="2" t="s">
        <v>57</v>
      </c>
      <c r="AC808">
        <v>15200</v>
      </c>
      <c r="AD808">
        <v>22800</v>
      </c>
      <c r="AE808">
        <v>132000</v>
      </c>
      <c r="AF808">
        <v>1980</v>
      </c>
      <c r="AG808" s="2" t="s">
        <v>1981</v>
      </c>
      <c r="AH808" s="2"/>
      <c r="AI808" s="1">
        <v>46186</v>
      </c>
      <c r="AJ808" s="2" t="s">
        <v>87</v>
      </c>
      <c r="AK808" s="2" t="s">
        <v>58</v>
      </c>
      <c r="AM808" s="2" t="s">
        <v>59</v>
      </c>
      <c r="AP808" s="2" t="s">
        <v>60</v>
      </c>
      <c r="AQ808" s="2" t="s">
        <v>41</v>
      </c>
      <c r="AR808">
        <v>94000</v>
      </c>
      <c r="AS808" s="2" t="str">
        <f>_xlfn.IFNA(IF(VLOOKUP(all_resi[[#This Row],[No. Waybill]],settle_reconcile[No. Waybill],1,0)="","Recon","Recon"),"-")</f>
        <v>Recon</v>
      </c>
      <c r="AT808" s="2">
        <f>all_resi[[#This Row],[Nilai COD]]-all_resi[[#This Row],[COD Fee]]-all_resi[[#This Row],[Total Biaya Setelah Diskon]]</f>
        <v>107220</v>
      </c>
      <c r="AU808" s="2">
        <f>IF(all_resi[[#This Row],[Waktu Terima]]="","",_xlfn.DAYS(all_resi[[#This Row],[Waktu Terima]],all_resi[[#This Row],[Tanggal Pengiriman]]))</f>
        <v>4</v>
      </c>
    </row>
    <row r="809" spans="1:47" x14ac:dyDescent="0.25">
      <c r="A809" s="2" t="s">
        <v>6389</v>
      </c>
      <c r="B809" s="1">
        <v>46182</v>
      </c>
      <c r="C809" s="2" t="s">
        <v>42</v>
      </c>
      <c r="D809" s="2" t="s">
        <v>43</v>
      </c>
      <c r="E809" s="2" t="s">
        <v>44</v>
      </c>
      <c r="F809" s="2" t="s">
        <v>45</v>
      </c>
      <c r="G809" s="2" t="s">
        <v>46</v>
      </c>
      <c r="H809" s="2" t="s">
        <v>80</v>
      </c>
      <c r="I809" s="2" t="s">
        <v>1994</v>
      </c>
      <c r="J809" s="2" t="s">
        <v>12898</v>
      </c>
      <c r="K809" s="2" t="s">
        <v>121</v>
      </c>
      <c r="L809" s="2" t="s">
        <v>680</v>
      </c>
      <c r="M809" s="2" t="s">
        <v>1995</v>
      </c>
      <c r="N809" s="2" t="s">
        <v>1996</v>
      </c>
      <c r="O809">
        <v>1</v>
      </c>
      <c r="P809" s="2" t="s">
        <v>53</v>
      </c>
      <c r="Q809">
        <v>100</v>
      </c>
      <c r="R809">
        <v>0</v>
      </c>
      <c r="S809" s="2" t="s">
        <v>54</v>
      </c>
      <c r="T809" s="2" t="s">
        <v>55</v>
      </c>
      <c r="U809" s="2" t="s">
        <v>1997</v>
      </c>
      <c r="V809" s="2"/>
      <c r="W809">
        <v>85000</v>
      </c>
      <c r="X809">
        <v>0</v>
      </c>
      <c r="Y809">
        <v>0</v>
      </c>
      <c r="Z809">
        <v>85000</v>
      </c>
      <c r="AB809" s="2" t="s">
        <v>57</v>
      </c>
      <c r="AC809">
        <v>34000</v>
      </c>
      <c r="AD809">
        <v>51000</v>
      </c>
      <c r="AE809">
        <v>180000</v>
      </c>
      <c r="AF809">
        <v>2700</v>
      </c>
      <c r="AG809" s="2" t="s">
        <v>148</v>
      </c>
      <c r="AH809" s="2" t="s">
        <v>149</v>
      </c>
      <c r="AI809" s="1">
        <v>46201</v>
      </c>
      <c r="AJ809" s="2" t="s">
        <v>87</v>
      </c>
      <c r="AK809" s="2" t="s">
        <v>67</v>
      </c>
      <c r="AM809" s="2" t="s">
        <v>59</v>
      </c>
      <c r="AP809" s="2" t="s">
        <v>60</v>
      </c>
      <c r="AQ809" s="2" t="s">
        <v>41</v>
      </c>
      <c r="AR809">
        <v>95000</v>
      </c>
      <c r="AS809" s="2" t="str">
        <f>_xlfn.IFNA(IF(VLOOKUP(all_resi[[#This Row],[No. Waybill]],settle_reconcile[No. Waybill],1,0)="","Recon","Recon"),"-")</f>
        <v>-</v>
      </c>
      <c r="AT809" s="2">
        <f>all_resi[[#This Row],[Nilai COD]]-all_resi[[#This Row],[COD Fee]]-all_resi[[#This Row],[Total Biaya Setelah Diskon]]</f>
        <v>126300</v>
      </c>
      <c r="AU809" s="2">
        <f>IF(all_resi[[#This Row],[Waktu Terima]]="","",_xlfn.DAYS(all_resi[[#This Row],[Waktu Terima]],all_resi[[#This Row],[Tanggal Pengiriman]]))</f>
        <v>19</v>
      </c>
    </row>
    <row r="810" spans="1:47" x14ac:dyDescent="0.25">
      <c r="A810" s="2" t="s">
        <v>6140</v>
      </c>
      <c r="B810" s="1">
        <v>46182</v>
      </c>
      <c r="C810" s="2" t="s">
        <v>42</v>
      </c>
      <c r="D810" s="2" t="s">
        <v>43</v>
      </c>
      <c r="E810" s="2" t="s">
        <v>44</v>
      </c>
      <c r="F810" s="2" t="s">
        <v>45</v>
      </c>
      <c r="G810" s="2" t="s">
        <v>46</v>
      </c>
      <c r="H810" s="2" t="s">
        <v>47</v>
      </c>
      <c r="I810" s="2" t="s">
        <v>1171</v>
      </c>
      <c r="J810" s="2" t="s">
        <v>12869</v>
      </c>
      <c r="K810" s="2" t="s">
        <v>116</v>
      </c>
      <c r="L810" s="2" t="s">
        <v>617</v>
      </c>
      <c r="M810" s="2" t="s">
        <v>1172</v>
      </c>
      <c r="N810" s="2" t="s">
        <v>1173</v>
      </c>
      <c r="O810">
        <v>1</v>
      </c>
      <c r="P810" s="2" t="s">
        <v>53</v>
      </c>
      <c r="Q810">
        <v>100</v>
      </c>
      <c r="R810">
        <v>0</v>
      </c>
      <c r="S810" s="2" t="s">
        <v>54</v>
      </c>
      <c r="T810" s="2" t="s">
        <v>55</v>
      </c>
      <c r="U810" s="2" t="s">
        <v>110</v>
      </c>
      <c r="V810" s="2"/>
      <c r="W810">
        <v>15000</v>
      </c>
      <c r="X810">
        <v>0</v>
      </c>
      <c r="Y810">
        <v>0</v>
      </c>
      <c r="Z810">
        <v>15000</v>
      </c>
      <c r="AB810" s="2" t="s">
        <v>57</v>
      </c>
      <c r="AC810">
        <v>9000</v>
      </c>
      <c r="AD810">
        <v>6000</v>
      </c>
      <c r="AE810">
        <v>83500</v>
      </c>
      <c r="AF810">
        <v>1252.5</v>
      </c>
      <c r="AG810" s="2" t="s">
        <v>517</v>
      </c>
      <c r="AH810" s="2" t="s">
        <v>149</v>
      </c>
      <c r="AI810" s="1">
        <v>46187</v>
      </c>
      <c r="AJ810" s="2"/>
      <c r="AK810" s="2" t="s">
        <v>67</v>
      </c>
      <c r="AM810" s="2" t="s">
        <v>59</v>
      </c>
      <c r="AP810" s="2" t="s">
        <v>60</v>
      </c>
      <c r="AQ810" s="2" t="s">
        <v>41</v>
      </c>
      <c r="AR810">
        <v>68500</v>
      </c>
      <c r="AS810" s="2" t="str">
        <f>_xlfn.IFNA(IF(VLOOKUP(all_resi[[#This Row],[No. Waybill]],settle_reconcile[No. Waybill],1,0)="","Recon","Recon"),"-")</f>
        <v>-</v>
      </c>
      <c r="AT810" s="2">
        <f>all_resi[[#This Row],[Nilai COD]]-all_resi[[#This Row],[COD Fee]]-all_resi[[#This Row],[Total Biaya Setelah Diskon]]</f>
        <v>76247.5</v>
      </c>
      <c r="AU810" s="2">
        <f>IF(all_resi[[#This Row],[Waktu Terima]]="","",_xlfn.DAYS(all_resi[[#This Row],[Waktu Terima]],all_resi[[#This Row],[Tanggal Pengiriman]]))</f>
        <v>5</v>
      </c>
    </row>
    <row r="811" spans="1:47" x14ac:dyDescent="0.25">
      <c r="A811" s="2" t="s">
        <v>6154</v>
      </c>
      <c r="B811" s="1">
        <v>46182</v>
      </c>
      <c r="C811" s="2" t="s">
        <v>42</v>
      </c>
      <c r="D811" s="2" t="s">
        <v>43</v>
      </c>
      <c r="E811" s="2" t="s">
        <v>44</v>
      </c>
      <c r="F811" s="2" t="s">
        <v>45</v>
      </c>
      <c r="G811" s="2" t="s">
        <v>46</v>
      </c>
      <c r="H811" s="2" t="s">
        <v>80</v>
      </c>
      <c r="I811" s="2" t="s">
        <v>1215</v>
      </c>
      <c r="J811" s="2" t="s">
        <v>12774</v>
      </c>
      <c r="K811" s="2" t="s">
        <v>121</v>
      </c>
      <c r="L811" s="2" t="s">
        <v>274</v>
      </c>
      <c r="M811" s="2" t="s">
        <v>1216</v>
      </c>
      <c r="N811" s="2" t="s">
        <v>1217</v>
      </c>
      <c r="O811">
        <v>1</v>
      </c>
      <c r="P811" s="2" t="s">
        <v>53</v>
      </c>
      <c r="Q811">
        <v>100</v>
      </c>
      <c r="R811">
        <v>0</v>
      </c>
      <c r="S811" s="2" t="s">
        <v>54</v>
      </c>
      <c r="T811" s="2" t="s">
        <v>55</v>
      </c>
      <c r="U811" s="2" t="s">
        <v>141</v>
      </c>
      <c r="V811" s="2"/>
      <c r="W811">
        <v>68000</v>
      </c>
      <c r="X811">
        <v>0</v>
      </c>
      <c r="Y811">
        <v>0</v>
      </c>
      <c r="Z811">
        <v>68000</v>
      </c>
      <c r="AB811" s="2" t="s">
        <v>57</v>
      </c>
      <c r="AC811">
        <v>27200</v>
      </c>
      <c r="AD811">
        <v>40800</v>
      </c>
      <c r="AE811">
        <v>108000</v>
      </c>
      <c r="AF811">
        <v>1620</v>
      </c>
      <c r="AG811" s="2" t="s">
        <v>353</v>
      </c>
      <c r="AH811" s="2" t="s">
        <v>149</v>
      </c>
      <c r="AI811" s="1">
        <v>46198</v>
      </c>
      <c r="AJ811" s="2" t="s">
        <v>87</v>
      </c>
      <c r="AK811" s="2" t="s">
        <v>67</v>
      </c>
      <c r="AM811" s="2" t="s">
        <v>59</v>
      </c>
      <c r="AP811" s="2" t="s">
        <v>60</v>
      </c>
      <c r="AQ811" s="2" t="s">
        <v>41</v>
      </c>
      <c r="AR811">
        <v>40000</v>
      </c>
      <c r="AS811" s="2" t="str">
        <f>_xlfn.IFNA(IF(VLOOKUP(all_resi[[#This Row],[No. Waybill]],settle_reconcile[No. Waybill],1,0)="","Recon","Recon"),"-")</f>
        <v>-</v>
      </c>
      <c r="AT811" s="2">
        <f>all_resi[[#This Row],[Nilai COD]]-all_resi[[#This Row],[COD Fee]]-all_resi[[#This Row],[Total Biaya Setelah Diskon]]</f>
        <v>65580</v>
      </c>
      <c r="AU811" s="2">
        <f>IF(all_resi[[#This Row],[Waktu Terima]]="","",_xlfn.DAYS(all_resi[[#This Row],[Waktu Terima]],all_resi[[#This Row],[Tanggal Pengiriman]]))</f>
        <v>16</v>
      </c>
    </row>
    <row r="812" spans="1:47" x14ac:dyDescent="0.25">
      <c r="A812" s="2" t="s">
        <v>6147</v>
      </c>
      <c r="B812" s="1">
        <v>46182</v>
      </c>
      <c r="C812" s="2" t="s">
        <v>42</v>
      </c>
      <c r="D812" s="2" t="s">
        <v>43</v>
      </c>
      <c r="E812" s="2" t="s">
        <v>44</v>
      </c>
      <c r="F812" s="2" t="s">
        <v>45</v>
      </c>
      <c r="G812" s="2" t="s">
        <v>46</v>
      </c>
      <c r="H812" s="2" t="s">
        <v>47</v>
      </c>
      <c r="I812" s="2" t="s">
        <v>1193</v>
      </c>
      <c r="J812" s="2" t="s">
        <v>12863</v>
      </c>
      <c r="K812" s="2" t="s">
        <v>177</v>
      </c>
      <c r="L812" s="2" t="s">
        <v>807</v>
      </c>
      <c r="M812" s="2" t="s">
        <v>808</v>
      </c>
      <c r="N812" s="2" t="s">
        <v>1194</v>
      </c>
      <c r="O812">
        <v>1</v>
      </c>
      <c r="P812" s="2" t="s">
        <v>53</v>
      </c>
      <c r="Q812">
        <v>100</v>
      </c>
      <c r="R812">
        <v>0</v>
      </c>
      <c r="S812" s="2" t="s">
        <v>54</v>
      </c>
      <c r="T812" s="2" t="s">
        <v>55</v>
      </c>
      <c r="U812" s="2" t="s">
        <v>110</v>
      </c>
      <c r="V812" s="2"/>
      <c r="W812">
        <v>64000</v>
      </c>
      <c r="X812">
        <v>0</v>
      </c>
      <c r="Y812">
        <v>0</v>
      </c>
      <c r="Z812">
        <v>64000</v>
      </c>
      <c r="AB812" s="2" t="s">
        <v>57</v>
      </c>
      <c r="AC812">
        <v>25600</v>
      </c>
      <c r="AD812">
        <v>38400</v>
      </c>
      <c r="AE812">
        <v>147000</v>
      </c>
      <c r="AF812">
        <v>2205</v>
      </c>
      <c r="AG812" s="2" t="s">
        <v>353</v>
      </c>
      <c r="AH812" s="2" t="s">
        <v>149</v>
      </c>
      <c r="AI812" s="1">
        <v>46198</v>
      </c>
      <c r="AJ812" s="2"/>
      <c r="AK812" s="2" t="s">
        <v>67</v>
      </c>
      <c r="AM812" s="2" t="s">
        <v>59</v>
      </c>
      <c r="AP812" s="2" t="s">
        <v>60</v>
      </c>
      <c r="AQ812" s="2" t="s">
        <v>41</v>
      </c>
      <c r="AR812">
        <v>83000</v>
      </c>
      <c r="AS812" s="2" t="str">
        <f>_xlfn.IFNA(IF(VLOOKUP(all_resi[[#This Row],[No. Waybill]],settle_reconcile[No. Waybill],1,0)="","Recon","Recon"),"-")</f>
        <v>-</v>
      </c>
      <c r="AT812" s="2">
        <f>all_resi[[#This Row],[Nilai COD]]-all_resi[[#This Row],[COD Fee]]-all_resi[[#This Row],[Total Biaya Setelah Diskon]]</f>
        <v>106395</v>
      </c>
      <c r="AU812" s="2">
        <f>IF(all_resi[[#This Row],[Waktu Terima]]="","",_xlfn.DAYS(all_resi[[#This Row],[Waktu Terima]],all_resi[[#This Row],[Tanggal Pengiriman]]))</f>
        <v>16</v>
      </c>
    </row>
    <row r="813" spans="1:47" x14ac:dyDescent="0.25">
      <c r="A813" s="2" t="s">
        <v>7213</v>
      </c>
      <c r="B813" s="1">
        <v>46182</v>
      </c>
      <c r="C813" s="2" t="s">
        <v>42</v>
      </c>
      <c r="D813" s="2" t="s">
        <v>43</v>
      </c>
      <c r="E813" s="2" t="s">
        <v>44</v>
      </c>
      <c r="F813" s="2" t="s">
        <v>45</v>
      </c>
      <c r="G813" s="2" t="s">
        <v>46</v>
      </c>
      <c r="H813" s="2" t="s">
        <v>80</v>
      </c>
      <c r="I813" s="2" t="s">
        <v>4345</v>
      </c>
      <c r="J813" s="2" t="s">
        <v>13004</v>
      </c>
      <c r="K813" s="2" t="s">
        <v>121</v>
      </c>
      <c r="L813" s="2" t="s">
        <v>274</v>
      </c>
      <c r="M813" s="2" t="s">
        <v>275</v>
      </c>
      <c r="N813" s="2" t="s">
        <v>4346</v>
      </c>
      <c r="O813">
        <v>1</v>
      </c>
      <c r="P813" s="2" t="s">
        <v>53</v>
      </c>
      <c r="Q813">
        <v>100</v>
      </c>
      <c r="R813">
        <v>0</v>
      </c>
      <c r="S813" s="2" t="s">
        <v>54</v>
      </c>
      <c r="T813" s="2" t="s">
        <v>55</v>
      </c>
      <c r="U813" s="2" t="s">
        <v>881</v>
      </c>
      <c r="V813" s="2"/>
      <c r="W813">
        <v>68000</v>
      </c>
      <c r="X813">
        <v>0</v>
      </c>
      <c r="Y813">
        <v>0</v>
      </c>
      <c r="Z813">
        <v>68000</v>
      </c>
      <c r="AB813" s="2" t="s">
        <v>57</v>
      </c>
      <c r="AC813">
        <v>27200</v>
      </c>
      <c r="AD813">
        <v>40800</v>
      </c>
      <c r="AE813">
        <v>172000</v>
      </c>
      <c r="AF813">
        <v>2580</v>
      </c>
      <c r="AG813" s="2" t="s">
        <v>894</v>
      </c>
      <c r="AH813" s="2" t="s">
        <v>149</v>
      </c>
      <c r="AI813" s="1">
        <v>46195</v>
      </c>
      <c r="AJ813" s="2" t="s">
        <v>87</v>
      </c>
      <c r="AK813" s="2" t="s">
        <v>67</v>
      </c>
      <c r="AM813" s="2" t="s">
        <v>59</v>
      </c>
      <c r="AP813" s="2" t="s">
        <v>60</v>
      </c>
      <c r="AQ813" s="2" t="s">
        <v>41</v>
      </c>
      <c r="AR813">
        <v>104000</v>
      </c>
      <c r="AS813" s="2" t="str">
        <f>_xlfn.IFNA(IF(VLOOKUP(all_resi[[#This Row],[No. Waybill]],settle_reconcile[No. Waybill],1,0)="","Recon","Recon"),"-")</f>
        <v>-</v>
      </c>
      <c r="AT813" s="2">
        <f>all_resi[[#This Row],[Nilai COD]]-all_resi[[#This Row],[COD Fee]]-all_resi[[#This Row],[Total Biaya Setelah Diskon]]</f>
        <v>128620</v>
      </c>
      <c r="AU813" s="2">
        <f>IF(all_resi[[#This Row],[Waktu Terima]]="","",_xlfn.DAYS(all_resi[[#This Row],[Waktu Terima]],all_resi[[#This Row],[Tanggal Pengiriman]]))</f>
        <v>13</v>
      </c>
    </row>
    <row r="814" spans="1:47" x14ac:dyDescent="0.25">
      <c r="A814" s="2" t="s">
        <v>6393</v>
      </c>
      <c r="B814" s="1">
        <v>46182</v>
      </c>
      <c r="C814" s="2" t="s">
        <v>42</v>
      </c>
      <c r="D814" s="2" t="s">
        <v>43</v>
      </c>
      <c r="E814" s="2" t="s">
        <v>44</v>
      </c>
      <c r="F814" s="2" t="s">
        <v>45</v>
      </c>
      <c r="G814" s="2" t="s">
        <v>46</v>
      </c>
      <c r="H814" s="2" t="s">
        <v>47</v>
      </c>
      <c r="I814" s="2" t="s">
        <v>2009</v>
      </c>
      <c r="J814" s="2" t="s">
        <v>12902</v>
      </c>
      <c r="K814" s="2" t="s">
        <v>377</v>
      </c>
      <c r="L814" s="2" t="s">
        <v>414</v>
      </c>
      <c r="M814" s="2" t="s">
        <v>2010</v>
      </c>
      <c r="N814" s="2" t="s">
        <v>2011</v>
      </c>
      <c r="O814">
        <v>1</v>
      </c>
      <c r="P814" s="2" t="s">
        <v>53</v>
      </c>
      <c r="Q814">
        <v>100</v>
      </c>
      <c r="R814">
        <v>0</v>
      </c>
      <c r="S814" s="2" t="s">
        <v>54</v>
      </c>
      <c r="T814" s="2" t="s">
        <v>55</v>
      </c>
      <c r="U814" s="2" t="s">
        <v>427</v>
      </c>
      <c r="V814" s="2"/>
      <c r="W814">
        <v>61000</v>
      </c>
      <c r="X814">
        <v>0</v>
      </c>
      <c r="Y814">
        <v>0</v>
      </c>
      <c r="Z814">
        <v>61000</v>
      </c>
      <c r="AB814" s="2" t="s">
        <v>57</v>
      </c>
      <c r="AC814">
        <v>24400</v>
      </c>
      <c r="AD814">
        <v>36600</v>
      </c>
      <c r="AE814">
        <v>200000</v>
      </c>
      <c r="AF814">
        <v>3000</v>
      </c>
      <c r="AG814" s="2" t="s">
        <v>2009</v>
      </c>
      <c r="AH814" s="2"/>
      <c r="AI814" s="1">
        <v>46187</v>
      </c>
      <c r="AJ814" s="2"/>
      <c r="AK814" s="2" t="s">
        <v>58</v>
      </c>
      <c r="AM814" s="2" t="s">
        <v>59</v>
      </c>
      <c r="AP814" s="2" t="s">
        <v>60</v>
      </c>
      <c r="AQ814" s="2" t="s">
        <v>41</v>
      </c>
      <c r="AR814">
        <v>139000</v>
      </c>
      <c r="AS814" s="2" t="str">
        <f>_xlfn.IFNA(IF(VLOOKUP(all_resi[[#This Row],[No. Waybill]],settle_reconcile[No. Waybill],1,0)="","Recon","Recon"),"-")</f>
        <v>Recon</v>
      </c>
      <c r="AT814" s="2">
        <f>all_resi[[#This Row],[Nilai COD]]-all_resi[[#This Row],[COD Fee]]-all_resi[[#This Row],[Total Biaya Setelah Diskon]]</f>
        <v>160400</v>
      </c>
      <c r="AU814" s="2">
        <f>IF(all_resi[[#This Row],[Waktu Terima]]="","",_xlfn.DAYS(all_resi[[#This Row],[Waktu Terima]],all_resi[[#This Row],[Tanggal Pengiriman]]))</f>
        <v>5</v>
      </c>
    </row>
    <row r="815" spans="1:47" x14ac:dyDescent="0.25">
      <c r="A815" s="2" t="s">
        <v>6128</v>
      </c>
      <c r="B815" s="1">
        <v>46182</v>
      </c>
      <c r="C815" s="2" t="s">
        <v>42</v>
      </c>
      <c r="D815" s="2" t="s">
        <v>43</v>
      </c>
      <c r="E815" s="2" t="s">
        <v>44</v>
      </c>
      <c r="F815" s="2" t="s">
        <v>45</v>
      </c>
      <c r="G815" s="2" t="s">
        <v>46</v>
      </c>
      <c r="H815" s="2" t="s">
        <v>47</v>
      </c>
      <c r="I815" s="2" t="s">
        <v>1127</v>
      </c>
      <c r="J815" s="2" t="s">
        <v>12879</v>
      </c>
      <c r="K815" s="2" t="s">
        <v>49</v>
      </c>
      <c r="L815" s="2" t="s">
        <v>1097</v>
      </c>
      <c r="M815" s="2" t="s">
        <v>1128</v>
      </c>
      <c r="N815" s="2" t="s">
        <v>1129</v>
      </c>
      <c r="O815">
        <v>1</v>
      </c>
      <c r="P815" s="2" t="s">
        <v>53</v>
      </c>
      <c r="Q815">
        <v>100</v>
      </c>
      <c r="R815">
        <v>0</v>
      </c>
      <c r="S815" s="2" t="s">
        <v>54</v>
      </c>
      <c r="T815" s="2" t="s">
        <v>55</v>
      </c>
      <c r="U815" s="2" t="s">
        <v>147</v>
      </c>
      <c r="V815" s="2"/>
      <c r="W815">
        <v>63000</v>
      </c>
      <c r="X815">
        <v>0</v>
      </c>
      <c r="Y815">
        <v>0</v>
      </c>
      <c r="Z815">
        <v>63000</v>
      </c>
      <c r="AB815" s="2" t="s">
        <v>57</v>
      </c>
      <c r="AC815">
        <v>25200</v>
      </c>
      <c r="AD815">
        <v>37800</v>
      </c>
      <c r="AE815">
        <v>133000</v>
      </c>
      <c r="AF815">
        <v>1995</v>
      </c>
      <c r="AG815" s="2" t="s">
        <v>256</v>
      </c>
      <c r="AH815" s="2"/>
      <c r="AI815" s="1">
        <v>46208</v>
      </c>
      <c r="AJ815" s="2"/>
      <c r="AK815" s="2" t="s">
        <v>67</v>
      </c>
      <c r="AM815" s="2" t="s">
        <v>59</v>
      </c>
      <c r="AP815" s="2" t="s">
        <v>60</v>
      </c>
      <c r="AQ815" s="2" t="s">
        <v>41</v>
      </c>
      <c r="AR815">
        <v>70000</v>
      </c>
      <c r="AS815" s="2" t="str">
        <f>_xlfn.IFNA(IF(VLOOKUP(all_resi[[#This Row],[No. Waybill]],settle_reconcile[No. Waybill],1,0)="","Recon","Recon"),"-")</f>
        <v>-</v>
      </c>
      <c r="AT815" s="2">
        <f>all_resi[[#This Row],[Nilai COD]]-all_resi[[#This Row],[COD Fee]]-all_resi[[#This Row],[Total Biaya Setelah Diskon]]</f>
        <v>93205</v>
      </c>
      <c r="AU815" s="2">
        <f>IF(all_resi[[#This Row],[Waktu Terima]]="","",_xlfn.DAYS(all_resi[[#This Row],[Waktu Terima]],all_resi[[#This Row],[Tanggal Pengiriman]]))</f>
        <v>26</v>
      </c>
    </row>
    <row r="816" spans="1:47" x14ac:dyDescent="0.25">
      <c r="A816" s="2" t="s">
        <v>6125</v>
      </c>
      <c r="B816" s="1">
        <v>46182</v>
      </c>
      <c r="C816" s="2" t="s">
        <v>42</v>
      </c>
      <c r="D816" s="2" t="s">
        <v>43</v>
      </c>
      <c r="E816" s="2" t="s">
        <v>44</v>
      </c>
      <c r="F816" s="2" t="s">
        <v>45</v>
      </c>
      <c r="G816" s="2" t="s">
        <v>46</v>
      </c>
      <c r="H816" s="2" t="s">
        <v>47</v>
      </c>
      <c r="I816" s="2" t="s">
        <v>1118</v>
      </c>
      <c r="J816" s="2" t="s">
        <v>12884</v>
      </c>
      <c r="K816" s="2" t="s">
        <v>388</v>
      </c>
      <c r="L816" s="2" t="s">
        <v>463</v>
      </c>
      <c r="M816" s="2" t="s">
        <v>1119</v>
      </c>
      <c r="N816" s="2" t="s">
        <v>1120</v>
      </c>
      <c r="O816">
        <v>1</v>
      </c>
      <c r="P816" s="2" t="s">
        <v>53</v>
      </c>
      <c r="Q816">
        <v>100</v>
      </c>
      <c r="R816">
        <v>0</v>
      </c>
      <c r="S816" s="2" t="s">
        <v>54</v>
      </c>
      <c r="T816" s="2" t="s">
        <v>55</v>
      </c>
      <c r="U816" s="2" t="s">
        <v>110</v>
      </c>
      <c r="V816" s="2"/>
      <c r="W816">
        <v>77000</v>
      </c>
      <c r="X816">
        <v>0</v>
      </c>
      <c r="Y816">
        <v>0</v>
      </c>
      <c r="Z816">
        <v>77000</v>
      </c>
      <c r="AB816" s="2" t="s">
        <v>57</v>
      </c>
      <c r="AC816">
        <v>30800</v>
      </c>
      <c r="AD816">
        <v>46200</v>
      </c>
      <c r="AE816">
        <v>160000</v>
      </c>
      <c r="AF816">
        <v>2400</v>
      </c>
      <c r="AG816" s="2" t="s">
        <v>1118</v>
      </c>
      <c r="AH816" s="2"/>
      <c r="AI816" s="1">
        <v>46188</v>
      </c>
      <c r="AJ816" s="2"/>
      <c r="AK816" s="2" t="s">
        <v>58</v>
      </c>
      <c r="AM816" s="2" t="s">
        <v>59</v>
      </c>
      <c r="AP816" s="2" t="s">
        <v>60</v>
      </c>
      <c r="AQ816" s="2" t="s">
        <v>41</v>
      </c>
      <c r="AR816">
        <v>83000</v>
      </c>
      <c r="AS816" s="2" t="str">
        <f>_xlfn.IFNA(IF(VLOOKUP(all_resi[[#This Row],[No. Waybill]],settle_reconcile[No. Waybill],1,0)="","Recon","Recon"),"-")</f>
        <v>Recon</v>
      </c>
      <c r="AT816" s="2">
        <f>all_resi[[#This Row],[Nilai COD]]-all_resi[[#This Row],[COD Fee]]-all_resi[[#This Row],[Total Biaya Setelah Diskon]]</f>
        <v>111400</v>
      </c>
      <c r="AU816" s="2">
        <f>IF(all_resi[[#This Row],[Waktu Terima]]="","",_xlfn.DAYS(all_resi[[#This Row],[Waktu Terima]],all_resi[[#This Row],[Tanggal Pengiriman]]))</f>
        <v>6</v>
      </c>
    </row>
    <row r="817" spans="1:47" x14ac:dyDescent="0.25">
      <c r="A817" s="2" t="s">
        <v>6086</v>
      </c>
      <c r="B817" s="1">
        <v>46182</v>
      </c>
      <c r="C817" s="2" t="s">
        <v>42</v>
      </c>
      <c r="D817" s="2" t="s">
        <v>43</v>
      </c>
      <c r="E817" s="2" t="s">
        <v>44</v>
      </c>
      <c r="F817" s="2" t="s">
        <v>45</v>
      </c>
      <c r="G817" s="2" t="s">
        <v>46</v>
      </c>
      <c r="H817" s="2" t="s">
        <v>47</v>
      </c>
      <c r="I817" s="2" t="s">
        <v>980</v>
      </c>
      <c r="J817" s="2" t="s">
        <v>12848</v>
      </c>
      <c r="K817" s="2" t="s">
        <v>177</v>
      </c>
      <c r="L817" s="2" t="s">
        <v>775</v>
      </c>
      <c r="M817" s="2" t="s">
        <v>981</v>
      </c>
      <c r="N817" s="2" t="s">
        <v>982</v>
      </c>
      <c r="O817">
        <v>1</v>
      </c>
      <c r="P817" s="2" t="s">
        <v>53</v>
      </c>
      <c r="Q817">
        <v>100</v>
      </c>
      <c r="R817">
        <v>0</v>
      </c>
      <c r="S817" s="2" t="s">
        <v>54</v>
      </c>
      <c r="T817" s="2" t="s">
        <v>55</v>
      </c>
      <c r="U817" s="2" t="s">
        <v>225</v>
      </c>
      <c r="V817" s="2"/>
      <c r="W817">
        <v>114000</v>
      </c>
      <c r="X817">
        <v>0</v>
      </c>
      <c r="Y817">
        <v>0</v>
      </c>
      <c r="Z817">
        <v>114000</v>
      </c>
      <c r="AB817" s="2" t="s">
        <v>57</v>
      </c>
      <c r="AC817">
        <v>45600</v>
      </c>
      <c r="AD817">
        <v>68400</v>
      </c>
      <c r="AE817">
        <v>220000</v>
      </c>
      <c r="AF817">
        <v>3300</v>
      </c>
      <c r="AG817" s="2" t="s">
        <v>353</v>
      </c>
      <c r="AH817" s="2" t="s">
        <v>149</v>
      </c>
      <c r="AI817" s="1">
        <v>46196</v>
      </c>
      <c r="AJ817" s="2"/>
      <c r="AK817" s="2" t="s">
        <v>67</v>
      </c>
      <c r="AM817" s="2" t="s">
        <v>59</v>
      </c>
      <c r="AP817" s="2" t="s">
        <v>60</v>
      </c>
      <c r="AQ817" s="2" t="s">
        <v>41</v>
      </c>
      <c r="AR817">
        <v>106000</v>
      </c>
      <c r="AS817" s="2" t="str">
        <f>_xlfn.IFNA(IF(VLOOKUP(all_resi[[#This Row],[No. Waybill]],settle_reconcile[No. Waybill],1,0)="","Recon","Recon"),"-")</f>
        <v>-</v>
      </c>
      <c r="AT817" s="2">
        <f>all_resi[[#This Row],[Nilai COD]]-all_resi[[#This Row],[COD Fee]]-all_resi[[#This Row],[Total Biaya Setelah Diskon]]</f>
        <v>148300</v>
      </c>
      <c r="AU817" s="2">
        <f>IF(all_resi[[#This Row],[Waktu Terima]]="","",_xlfn.DAYS(all_resi[[#This Row],[Waktu Terima]],all_resi[[#This Row],[Tanggal Pengiriman]]))</f>
        <v>14</v>
      </c>
    </row>
    <row r="818" spans="1:47" x14ac:dyDescent="0.25">
      <c r="A818" s="2" t="s">
        <v>6135</v>
      </c>
      <c r="B818" s="1">
        <v>46182</v>
      </c>
      <c r="C818" s="2" t="s">
        <v>42</v>
      </c>
      <c r="D818" s="2" t="s">
        <v>43</v>
      </c>
      <c r="E818" s="2" t="s">
        <v>44</v>
      </c>
      <c r="F818" s="2" t="s">
        <v>45</v>
      </c>
      <c r="G818" s="2" t="s">
        <v>46</v>
      </c>
      <c r="H818" s="2" t="s">
        <v>47</v>
      </c>
      <c r="I818" s="2" t="s">
        <v>1152</v>
      </c>
      <c r="J818" s="2" t="s">
        <v>12881</v>
      </c>
      <c r="K818" s="2" t="s">
        <v>75</v>
      </c>
      <c r="L818" s="2" t="s">
        <v>1153</v>
      </c>
      <c r="M818" s="2" t="s">
        <v>1154</v>
      </c>
      <c r="N818" s="2" t="s">
        <v>1155</v>
      </c>
      <c r="O818">
        <v>1</v>
      </c>
      <c r="P818" s="2" t="s">
        <v>53</v>
      </c>
      <c r="Q818">
        <v>100</v>
      </c>
      <c r="R818">
        <v>0</v>
      </c>
      <c r="S818" s="2" t="s">
        <v>54</v>
      </c>
      <c r="T818" s="2" t="s">
        <v>55</v>
      </c>
      <c r="U818" s="2" t="s">
        <v>225</v>
      </c>
      <c r="V818" s="2"/>
      <c r="W818">
        <v>61000</v>
      </c>
      <c r="X818">
        <v>0</v>
      </c>
      <c r="Y818">
        <v>0</v>
      </c>
      <c r="Z818">
        <v>61000</v>
      </c>
      <c r="AB818" s="2" t="s">
        <v>57</v>
      </c>
      <c r="AC818">
        <v>24400</v>
      </c>
      <c r="AD818">
        <v>36600</v>
      </c>
      <c r="AE818">
        <v>165000</v>
      </c>
      <c r="AF818">
        <v>2475</v>
      </c>
      <c r="AG818" s="2" t="s">
        <v>1152</v>
      </c>
      <c r="AH818" s="2"/>
      <c r="AI818" s="1">
        <v>46186</v>
      </c>
      <c r="AJ818" s="2"/>
      <c r="AK818" s="2" t="s">
        <v>58</v>
      </c>
      <c r="AM818" s="2" t="s">
        <v>59</v>
      </c>
      <c r="AP818" s="2" t="s">
        <v>60</v>
      </c>
      <c r="AQ818" s="2" t="s">
        <v>41</v>
      </c>
      <c r="AR818">
        <v>104000</v>
      </c>
      <c r="AS818" s="2" t="str">
        <f>_xlfn.IFNA(IF(VLOOKUP(all_resi[[#This Row],[No. Waybill]],settle_reconcile[No. Waybill],1,0)="","Recon","Recon"),"-")</f>
        <v>Recon</v>
      </c>
      <c r="AT818" s="2">
        <f>all_resi[[#This Row],[Nilai COD]]-all_resi[[#This Row],[COD Fee]]-all_resi[[#This Row],[Total Biaya Setelah Diskon]]</f>
        <v>125925</v>
      </c>
      <c r="AU818" s="2">
        <f>IF(all_resi[[#This Row],[Waktu Terima]]="","",_xlfn.DAYS(all_resi[[#This Row],[Waktu Terima]],all_resi[[#This Row],[Tanggal Pengiriman]]))</f>
        <v>4</v>
      </c>
    </row>
    <row r="819" spans="1:47" x14ac:dyDescent="0.25">
      <c r="A819" s="2" t="s">
        <v>6129</v>
      </c>
      <c r="B819" s="1">
        <v>46182</v>
      </c>
      <c r="C819" s="2" t="s">
        <v>42</v>
      </c>
      <c r="D819" s="2" t="s">
        <v>43</v>
      </c>
      <c r="E819" s="2" t="s">
        <v>44</v>
      </c>
      <c r="F819" s="2" t="s">
        <v>45</v>
      </c>
      <c r="G819" s="2" t="s">
        <v>46</v>
      </c>
      <c r="H819" s="2" t="s">
        <v>47</v>
      </c>
      <c r="I819" s="2" t="s">
        <v>1130</v>
      </c>
      <c r="J819" s="2" t="s">
        <v>12878</v>
      </c>
      <c r="K819" s="2" t="s">
        <v>156</v>
      </c>
      <c r="L819" s="2" t="s">
        <v>625</v>
      </c>
      <c r="M819" s="2" t="s">
        <v>626</v>
      </c>
      <c r="N819" s="2" t="s">
        <v>1131</v>
      </c>
      <c r="O819">
        <v>1</v>
      </c>
      <c r="P819" s="2" t="s">
        <v>53</v>
      </c>
      <c r="Q819">
        <v>100</v>
      </c>
      <c r="R819">
        <v>0</v>
      </c>
      <c r="S819" s="2" t="s">
        <v>54</v>
      </c>
      <c r="T819" s="2" t="s">
        <v>55</v>
      </c>
      <c r="U819" s="2" t="s">
        <v>110</v>
      </c>
      <c r="V819" s="2"/>
      <c r="W819">
        <v>84000</v>
      </c>
      <c r="X819">
        <v>0</v>
      </c>
      <c r="Y819">
        <v>0</v>
      </c>
      <c r="Z819">
        <v>84000</v>
      </c>
      <c r="AB819" s="2" t="s">
        <v>57</v>
      </c>
      <c r="AC819">
        <v>33600</v>
      </c>
      <c r="AD819">
        <v>50400</v>
      </c>
      <c r="AE819">
        <v>150000</v>
      </c>
      <c r="AF819">
        <v>2250</v>
      </c>
      <c r="AG819" s="2" t="s">
        <v>1130</v>
      </c>
      <c r="AH819" s="2"/>
      <c r="AI819" s="1">
        <v>46189</v>
      </c>
      <c r="AJ819" s="2"/>
      <c r="AK819" s="2" t="s">
        <v>58</v>
      </c>
      <c r="AM819" s="2" t="s">
        <v>59</v>
      </c>
      <c r="AP819" s="2" t="s">
        <v>60</v>
      </c>
      <c r="AQ819" s="2" t="s">
        <v>41</v>
      </c>
      <c r="AR819">
        <v>66000</v>
      </c>
      <c r="AS819" s="2" t="str">
        <f>_xlfn.IFNA(IF(VLOOKUP(all_resi[[#This Row],[No. Waybill]],settle_reconcile[No. Waybill],1,0)="","Recon","Recon"),"-")</f>
        <v>Recon</v>
      </c>
      <c r="AT819" s="2">
        <f>all_resi[[#This Row],[Nilai COD]]-all_resi[[#This Row],[COD Fee]]-all_resi[[#This Row],[Total Biaya Setelah Diskon]]</f>
        <v>97350</v>
      </c>
      <c r="AU819" s="2">
        <f>IF(all_resi[[#This Row],[Waktu Terima]]="","",_xlfn.DAYS(all_resi[[#This Row],[Waktu Terima]],all_resi[[#This Row],[Tanggal Pengiriman]]))</f>
        <v>7</v>
      </c>
    </row>
    <row r="820" spans="1:47" x14ac:dyDescent="0.25">
      <c r="A820" s="2" t="s">
        <v>6403</v>
      </c>
      <c r="B820" s="1">
        <v>46182</v>
      </c>
      <c r="C820" s="2" t="s">
        <v>42</v>
      </c>
      <c r="D820" s="2" t="s">
        <v>43</v>
      </c>
      <c r="E820" s="2" t="s">
        <v>44</v>
      </c>
      <c r="F820" s="2" t="s">
        <v>45</v>
      </c>
      <c r="G820" s="2" t="s">
        <v>46</v>
      </c>
      <c r="H820" s="2" t="s">
        <v>47</v>
      </c>
      <c r="I820" s="2" t="s">
        <v>2042</v>
      </c>
      <c r="J820" s="2" t="s">
        <v>12894</v>
      </c>
      <c r="K820" s="2" t="s">
        <v>156</v>
      </c>
      <c r="L820" s="2" t="s">
        <v>766</v>
      </c>
      <c r="M820" s="2" t="s">
        <v>2043</v>
      </c>
      <c r="N820" s="2" t="s">
        <v>2044</v>
      </c>
      <c r="O820">
        <v>1</v>
      </c>
      <c r="P820" s="2" t="s">
        <v>53</v>
      </c>
      <c r="Q820">
        <v>100</v>
      </c>
      <c r="R820">
        <v>0</v>
      </c>
      <c r="S820" s="2" t="s">
        <v>54</v>
      </c>
      <c r="T820" s="2" t="s">
        <v>55</v>
      </c>
      <c r="U820" s="2" t="s">
        <v>250</v>
      </c>
      <c r="V820" s="2"/>
      <c r="W820">
        <v>85000</v>
      </c>
      <c r="X820">
        <v>0</v>
      </c>
      <c r="Y820">
        <v>0</v>
      </c>
      <c r="Z820">
        <v>85000</v>
      </c>
      <c r="AB820" s="2" t="s">
        <v>57</v>
      </c>
      <c r="AC820">
        <v>34000</v>
      </c>
      <c r="AD820">
        <v>51000</v>
      </c>
      <c r="AE820">
        <v>183000</v>
      </c>
      <c r="AF820">
        <v>2745</v>
      </c>
      <c r="AG820" s="2"/>
      <c r="AH820" s="2"/>
      <c r="AI820" s="1"/>
      <c r="AJ820" s="2"/>
      <c r="AK820" s="2" t="s">
        <v>67</v>
      </c>
      <c r="AM820" s="2" t="s">
        <v>59</v>
      </c>
      <c r="AP820" s="2" t="s">
        <v>60</v>
      </c>
      <c r="AQ820" s="2" t="s">
        <v>41</v>
      </c>
      <c r="AR820">
        <v>98000</v>
      </c>
      <c r="AS820" s="2" t="str">
        <f>_xlfn.IFNA(IF(VLOOKUP(all_resi[[#This Row],[No. Waybill]],settle_reconcile[No. Waybill],1,0)="","Recon","Recon"),"-")</f>
        <v>-</v>
      </c>
      <c r="AT820" s="2">
        <f>all_resi[[#This Row],[Nilai COD]]-all_resi[[#This Row],[COD Fee]]-all_resi[[#This Row],[Total Biaya Setelah Diskon]]</f>
        <v>129255</v>
      </c>
      <c r="AU820" s="2" t="str">
        <f>IF(all_resi[[#This Row],[Waktu Terima]]="","",_xlfn.DAYS(all_resi[[#This Row],[Waktu Terima]],all_resi[[#This Row],[Tanggal Pengiriman]]))</f>
        <v/>
      </c>
    </row>
    <row r="821" spans="1:47" x14ac:dyDescent="0.25">
      <c r="A821" s="2" t="s">
        <v>6209</v>
      </c>
      <c r="B821" s="1">
        <v>46182</v>
      </c>
      <c r="C821" s="2" t="s">
        <v>42</v>
      </c>
      <c r="D821" s="2" t="s">
        <v>43</v>
      </c>
      <c r="E821" s="2" t="s">
        <v>44</v>
      </c>
      <c r="F821" s="2" t="s">
        <v>45</v>
      </c>
      <c r="G821" s="2" t="s">
        <v>46</v>
      </c>
      <c r="H821" s="2" t="s">
        <v>47</v>
      </c>
      <c r="I821" s="2" t="s">
        <v>1407</v>
      </c>
      <c r="J821" s="2" t="s">
        <v>12799</v>
      </c>
      <c r="K821" s="2" t="s">
        <v>143</v>
      </c>
      <c r="L821" s="2" t="s">
        <v>1408</v>
      </c>
      <c r="M821" s="2" t="s">
        <v>1409</v>
      </c>
      <c r="N821" s="2" t="s">
        <v>1410</v>
      </c>
      <c r="O821">
        <v>1</v>
      </c>
      <c r="P821" s="2" t="s">
        <v>53</v>
      </c>
      <c r="Q821">
        <v>100</v>
      </c>
      <c r="R821">
        <v>0</v>
      </c>
      <c r="S821" s="2" t="s">
        <v>54</v>
      </c>
      <c r="T821" s="2" t="s">
        <v>55</v>
      </c>
      <c r="U821" s="2" t="s">
        <v>1411</v>
      </c>
      <c r="V821" s="2"/>
      <c r="W821">
        <v>25000</v>
      </c>
      <c r="X821">
        <v>0</v>
      </c>
      <c r="Y821">
        <v>0</v>
      </c>
      <c r="Z821">
        <v>25000</v>
      </c>
      <c r="AB821" s="2" t="s">
        <v>57</v>
      </c>
      <c r="AC821">
        <v>10000</v>
      </c>
      <c r="AD821">
        <v>15000</v>
      </c>
      <c r="AE821">
        <v>0</v>
      </c>
      <c r="AF821">
        <v>0</v>
      </c>
      <c r="AG821" s="2" t="s">
        <v>1407</v>
      </c>
      <c r="AH821" s="2"/>
      <c r="AI821" s="1">
        <v>46184</v>
      </c>
      <c r="AJ821" s="2"/>
      <c r="AK821" s="2" t="s">
        <v>58</v>
      </c>
      <c r="AM821" s="2" t="s">
        <v>59</v>
      </c>
      <c r="AP821" s="2" t="s">
        <v>60</v>
      </c>
      <c r="AQ821" s="2" t="s">
        <v>98</v>
      </c>
      <c r="AR821">
        <v>-25000</v>
      </c>
      <c r="AS821" s="2" t="str">
        <f>_xlfn.IFNA(IF(VLOOKUP(all_resi[[#This Row],[No. Waybill]],settle_reconcile[No. Waybill],1,0)="","Recon","Recon"),"-")</f>
        <v>-</v>
      </c>
      <c r="AT821" s="2">
        <f>all_resi[[#This Row],[Nilai COD]]-all_resi[[#This Row],[COD Fee]]-all_resi[[#This Row],[Total Biaya Setelah Diskon]]</f>
        <v>-15000</v>
      </c>
      <c r="AU821" s="2">
        <f>IF(all_resi[[#This Row],[Waktu Terima]]="","",_xlfn.DAYS(all_resi[[#This Row],[Waktu Terima]],all_resi[[#This Row],[Tanggal Pengiriman]]))</f>
        <v>2</v>
      </c>
    </row>
    <row r="822" spans="1:47" x14ac:dyDescent="0.25">
      <c r="A822" s="2" t="s">
        <v>7172</v>
      </c>
      <c r="B822" s="1">
        <v>46182</v>
      </c>
      <c r="C822" s="2" t="s">
        <v>42</v>
      </c>
      <c r="D822" s="2" t="s">
        <v>43</v>
      </c>
      <c r="E822" s="2" t="s">
        <v>44</v>
      </c>
      <c r="F822" s="2" t="s">
        <v>45</v>
      </c>
      <c r="G822" s="2" t="s">
        <v>46</v>
      </c>
      <c r="H822" s="2" t="s">
        <v>80</v>
      </c>
      <c r="I822" s="2" t="s">
        <v>4232</v>
      </c>
      <c r="J822" s="2" t="s">
        <v>12865</v>
      </c>
      <c r="K822" s="2" t="s">
        <v>183</v>
      </c>
      <c r="L822" s="2" t="s">
        <v>325</v>
      </c>
      <c r="M822" s="2" t="s">
        <v>1486</v>
      </c>
      <c r="N822" s="2" t="s">
        <v>4233</v>
      </c>
      <c r="O822">
        <v>1</v>
      </c>
      <c r="P822" s="2" t="s">
        <v>53</v>
      </c>
      <c r="Q822">
        <v>100</v>
      </c>
      <c r="R822">
        <v>0</v>
      </c>
      <c r="S822" s="2" t="s">
        <v>54</v>
      </c>
      <c r="T822" s="2" t="s">
        <v>55</v>
      </c>
      <c r="U822" s="2" t="s">
        <v>86</v>
      </c>
      <c r="V822" s="2"/>
      <c r="W822">
        <v>68000</v>
      </c>
      <c r="X822">
        <v>0</v>
      </c>
      <c r="Y822">
        <v>0</v>
      </c>
      <c r="Z822">
        <v>68000</v>
      </c>
      <c r="AB822" s="2" t="s">
        <v>57</v>
      </c>
      <c r="AC822">
        <v>27200</v>
      </c>
      <c r="AD822">
        <v>40800</v>
      </c>
      <c r="AE822">
        <v>128000</v>
      </c>
      <c r="AF822">
        <v>1920</v>
      </c>
      <c r="AG822" s="2" t="s">
        <v>11421</v>
      </c>
      <c r="AH822" s="2" t="s">
        <v>149</v>
      </c>
      <c r="AI822" s="1">
        <v>46193</v>
      </c>
      <c r="AJ822" s="2" t="s">
        <v>87</v>
      </c>
      <c r="AK822" s="2" t="s">
        <v>67</v>
      </c>
      <c r="AM822" s="2" t="s">
        <v>59</v>
      </c>
      <c r="AP822" s="2" t="s">
        <v>60</v>
      </c>
      <c r="AQ822" s="2" t="s">
        <v>41</v>
      </c>
      <c r="AR822">
        <v>60000</v>
      </c>
      <c r="AS822" s="2" t="str">
        <f>_xlfn.IFNA(IF(VLOOKUP(all_resi[[#This Row],[No. Waybill]],settle_reconcile[No. Waybill],1,0)="","Recon","Recon"),"-")</f>
        <v>-</v>
      </c>
      <c r="AT822" s="2">
        <f>all_resi[[#This Row],[Nilai COD]]-all_resi[[#This Row],[COD Fee]]-all_resi[[#This Row],[Total Biaya Setelah Diskon]]</f>
        <v>85280</v>
      </c>
      <c r="AU822" s="2">
        <f>IF(all_resi[[#This Row],[Waktu Terima]]="","",_xlfn.DAYS(all_resi[[#This Row],[Waktu Terima]],all_resi[[#This Row],[Tanggal Pengiriman]]))</f>
        <v>11</v>
      </c>
    </row>
    <row r="823" spans="1:47" x14ac:dyDescent="0.25">
      <c r="A823" s="2" t="s">
        <v>7262</v>
      </c>
      <c r="B823" s="1">
        <v>46182</v>
      </c>
      <c r="C823" s="2" t="s">
        <v>42</v>
      </c>
      <c r="D823" s="2" t="s">
        <v>43</v>
      </c>
      <c r="E823" s="2" t="s">
        <v>44</v>
      </c>
      <c r="F823" s="2" t="s">
        <v>45</v>
      </c>
      <c r="G823" s="2" t="s">
        <v>46</v>
      </c>
      <c r="H823" s="2" t="s">
        <v>80</v>
      </c>
      <c r="I823" s="2" t="s">
        <v>4482</v>
      </c>
      <c r="J823" s="2" t="s">
        <v>12939</v>
      </c>
      <c r="K823" s="2" t="s">
        <v>116</v>
      </c>
      <c r="L823" s="2" t="s">
        <v>1133</v>
      </c>
      <c r="M823" s="2" t="s">
        <v>4483</v>
      </c>
      <c r="N823" s="2" t="s">
        <v>4484</v>
      </c>
      <c r="O823">
        <v>1</v>
      </c>
      <c r="P823" s="2" t="s">
        <v>53</v>
      </c>
      <c r="Q823">
        <v>100</v>
      </c>
      <c r="R823">
        <v>0</v>
      </c>
      <c r="S823" s="2" t="s">
        <v>54</v>
      </c>
      <c r="T823" s="2" t="s">
        <v>55</v>
      </c>
      <c r="U823" s="2" t="s">
        <v>1020</v>
      </c>
      <c r="V823" s="2"/>
      <c r="W823">
        <v>12000</v>
      </c>
      <c r="X823">
        <v>0</v>
      </c>
      <c r="Y823">
        <v>0</v>
      </c>
      <c r="Z823">
        <v>12000</v>
      </c>
      <c r="AB823" s="2" t="s">
        <v>57</v>
      </c>
      <c r="AC823">
        <v>7000</v>
      </c>
      <c r="AD823">
        <v>5000</v>
      </c>
      <c r="AE823">
        <v>93000</v>
      </c>
      <c r="AF823">
        <v>1395</v>
      </c>
      <c r="AG823" s="2" t="s">
        <v>4482</v>
      </c>
      <c r="AH823" s="2"/>
      <c r="AI823" s="1">
        <v>46183</v>
      </c>
      <c r="AJ823" s="2" t="s">
        <v>87</v>
      </c>
      <c r="AK823" s="2" t="s">
        <v>58</v>
      </c>
      <c r="AM823" s="2" t="s">
        <v>59</v>
      </c>
      <c r="AP823" s="2" t="s">
        <v>60</v>
      </c>
      <c r="AQ823" s="2" t="s">
        <v>41</v>
      </c>
      <c r="AR823">
        <v>81000</v>
      </c>
      <c r="AS823" s="2" t="str">
        <f>_xlfn.IFNA(IF(VLOOKUP(all_resi[[#This Row],[No. Waybill]],settle_reconcile[No. Waybill],1,0)="","Recon","Recon"),"-")</f>
        <v>Recon</v>
      </c>
      <c r="AT823" s="2">
        <f>all_resi[[#This Row],[Nilai COD]]-all_resi[[#This Row],[COD Fee]]-all_resi[[#This Row],[Total Biaya Setelah Diskon]]</f>
        <v>86605</v>
      </c>
      <c r="AU823" s="2">
        <f>IF(all_resi[[#This Row],[Waktu Terima]]="","",_xlfn.DAYS(all_resi[[#This Row],[Waktu Terima]],all_resi[[#This Row],[Tanggal Pengiriman]]))</f>
        <v>1</v>
      </c>
    </row>
    <row r="824" spans="1:47" x14ac:dyDescent="0.25">
      <c r="A824" s="2" t="s">
        <v>7270</v>
      </c>
      <c r="B824" s="1">
        <v>46182</v>
      </c>
      <c r="C824" s="2" t="s">
        <v>42</v>
      </c>
      <c r="D824" s="2" t="s">
        <v>43</v>
      </c>
      <c r="E824" s="2" t="s">
        <v>44</v>
      </c>
      <c r="F824" s="2" t="s">
        <v>45</v>
      </c>
      <c r="G824" s="2" t="s">
        <v>46</v>
      </c>
      <c r="H824" s="2" t="s">
        <v>80</v>
      </c>
      <c r="I824" s="2" t="s">
        <v>4502</v>
      </c>
      <c r="J824" s="2" t="s">
        <v>12891</v>
      </c>
      <c r="K824" s="2" t="s">
        <v>177</v>
      </c>
      <c r="L824" s="2" t="s">
        <v>896</v>
      </c>
      <c r="M824" s="2" t="s">
        <v>3239</v>
      </c>
      <c r="N824" s="2" t="s">
        <v>4503</v>
      </c>
      <c r="O824">
        <v>1</v>
      </c>
      <c r="P824" s="2" t="s">
        <v>53</v>
      </c>
      <c r="Q824">
        <v>100</v>
      </c>
      <c r="R824">
        <v>0</v>
      </c>
      <c r="S824" s="2" t="s">
        <v>54</v>
      </c>
      <c r="T824" s="2" t="s">
        <v>55</v>
      </c>
      <c r="U824" s="2" t="s">
        <v>1062</v>
      </c>
      <c r="V824" s="2"/>
      <c r="W824">
        <v>87000</v>
      </c>
      <c r="X824">
        <v>0</v>
      </c>
      <c r="Y824">
        <v>0</v>
      </c>
      <c r="Z824">
        <v>87000</v>
      </c>
      <c r="AB824" s="2" t="s">
        <v>57</v>
      </c>
      <c r="AC824">
        <v>34800</v>
      </c>
      <c r="AD824">
        <v>52200</v>
      </c>
      <c r="AE824">
        <v>201000</v>
      </c>
      <c r="AF824">
        <v>3015</v>
      </c>
      <c r="AG824" s="2" t="s">
        <v>12207</v>
      </c>
      <c r="AH824" s="2" t="s">
        <v>149</v>
      </c>
      <c r="AI824" s="1">
        <v>46197</v>
      </c>
      <c r="AJ824" s="2" t="s">
        <v>87</v>
      </c>
      <c r="AK824" s="2" t="s">
        <v>67</v>
      </c>
      <c r="AM824" s="2" t="s">
        <v>59</v>
      </c>
      <c r="AP824" s="2" t="s">
        <v>60</v>
      </c>
      <c r="AQ824" s="2" t="s">
        <v>41</v>
      </c>
      <c r="AR824">
        <v>114000</v>
      </c>
      <c r="AS824" s="2" t="str">
        <f>_xlfn.IFNA(IF(VLOOKUP(all_resi[[#This Row],[No. Waybill]],settle_reconcile[No. Waybill],1,0)="","Recon","Recon"),"-")</f>
        <v>-</v>
      </c>
      <c r="AT824" s="2">
        <f>all_resi[[#This Row],[Nilai COD]]-all_resi[[#This Row],[COD Fee]]-all_resi[[#This Row],[Total Biaya Setelah Diskon]]</f>
        <v>145785</v>
      </c>
      <c r="AU824" s="2">
        <f>IF(all_resi[[#This Row],[Waktu Terima]]="","",_xlfn.DAYS(all_resi[[#This Row],[Waktu Terima]],all_resi[[#This Row],[Tanggal Pengiriman]]))</f>
        <v>15</v>
      </c>
    </row>
    <row r="825" spans="1:47" x14ac:dyDescent="0.25">
      <c r="A825" s="2" t="s">
        <v>7171</v>
      </c>
      <c r="B825" s="1">
        <v>46182</v>
      </c>
      <c r="C825" s="2" t="s">
        <v>42</v>
      </c>
      <c r="D825" s="2" t="s">
        <v>43</v>
      </c>
      <c r="E825" s="2" t="s">
        <v>44</v>
      </c>
      <c r="F825" s="2" t="s">
        <v>45</v>
      </c>
      <c r="G825" s="2" t="s">
        <v>46</v>
      </c>
      <c r="H825" s="2" t="s">
        <v>80</v>
      </c>
      <c r="I825" s="2" t="s">
        <v>4230</v>
      </c>
      <c r="J825" s="2" t="s">
        <v>12860</v>
      </c>
      <c r="K825" s="2" t="s">
        <v>177</v>
      </c>
      <c r="L825" s="2" t="s">
        <v>807</v>
      </c>
      <c r="M825" s="2" t="s">
        <v>939</v>
      </c>
      <c r="N825" s="2" t="s">
        <v>4231</v>
      </c>
      <c r="O825">
        <v>1</v>
      </c>
      <c r="P825" s="2" t="s">
        <v>53</v>
      </c>
      <c r="Q825">
        <v>100</v>
      </c>
      <c r="R825">
        <v>0</v>
      </c>
      <c r="S825" s="2" t="s">
        <v>54</v>
      </c>
      <c r="T825" s="2" t="s">
        <v>55</v>
      </c>
      <c r="U825" s="2" t="s">
        <v>1020</v>
      </c>
      <c r="V825" s="2"/>
      <c r="W825">
        <v>64000</v>
      </c>
      <c r="X825">
        <v>0</v>
      </c>
      <c r="Y825">
        <v>0</v>
      </c>
      <c r="Z825">
        <v>64000</v>
      </c>
      <c r="AB825" s="2" t="s">
        <v>57</v>
      </c>
      <c r="AC825">
        <v>25600</v>
      </c>
      <c r="AD825">
        <v>38400</v>
      </c>
      <c r="AE825">
        <v>144000</v>
      </c>
      <c r="AF825">
        <v>2160</v>
      </c>
      <c r="AG825" s="2" t="s">
        <v>353</v>
      </c>
      <c r="AH825" s="2" t="s">
        <v>149</v>
      </c>
      <c r="AI825" s="1">
        <v>46198</v>
      </c>
      <c r="AJ825" s="2" t="s">
        <v>87</v>
      </c>
      <c r="AK825" s="2" t="s">
        <v>67</v>
      </c>
      <c r="AM825" s="2" t="s">
        <v>59</v>
      </c>
      <c r="AP825" s="2" t="s">
        <v>60</v>
      </c>
      <c r="AQ825" s="2" t="s">
        <v>41</v>
      </c>
      <c r="AR825">
        <v>80000</v>
      </c>
      <c r="AS825" s="2" t="str">
        <f>_xlfn.IFNA(IF(VLOOKUP(all_resi[[#This Row],[No. Waybill]],settle_reconcile[No. Waybill],1,0)="","Recon","Recon"),"-")</f>
        <v>-</v>
      </c>
      <c r="AT825" s="2">
        <f>all_resi[[#This Row],[Nilai COD]]-all_resi[[#This Row],[COD Fee]]-all_resi[[#This Row],[Total Biaya Setelah Diskon]]</f>
        <v>103440</v>
      </c>
      <c r="AU825" s="2">
        <f>IF(all_resi[[#This Row],[Waktu Terima]]="","",_xlfn.DAYS(all_resi[[#This Row],[Waktu Terima]],all_resi[[#This Row],[Tanggal Pengiriman]]))</f>
        <v>16</v>
      </c>
    </row>
    <row r="826" spans="1:47" x14ac:dyDescent="0.25">
      <c r="A826" s="2" t="s">
        <v>7276</v>
      </c>
      <c r="B826" s="1">
        <v>46182</v>
      </c>
      <c r="C826" s="2" t="s">
        <v>42</v>
      </c>
      <c r="D826" s="2" t="s">
        <v>43</v>
      </c>
      <c r="E826" s="2" t="s">
        <v>44</v>
      </c>
      <c r="F826" s="2" t="s">
        <v>45</v>
      </c>
      <c r="G826" s="2" t="s">
        <v>46</v>
      </c>
      <c r="H826" s="2" t="s">
        <v>80</v>
      </c>
      <c r="I826" s="2" t="s">
        <v>4516</v>
      </c>
      <c r="J826" s="2" t="s">
        <v>12919</v>
      </c>
      <c r="K826" s="2" t="s">
        <v>143</v>
      </c>
      <c r="L826" s="2" t="s">
        <v>4517</v>
      </c>
      <c r="M826" s="2" t="s">
        <v>4518</v>
      </c>
      <c r="N826" s="2" t="s">
        <v>4519</v>
      </c>
      <c r="O826">
        <v>1</v>
      </c>
      <c r="P826" s="2" t="s">
        <v>53</v>
      </c>
      <c r="Q826">
        <v>100</v>
      </c>
      <c r="R826">
        <v>0</v>
      </c>
      <c r="S826" s="2" t="s">
        <v>54</v>
      </c>
      <c r="T826" s="2" t="s">
        <v>55</v>
      </c>
      <c r="U826" s="2" t="s">
        <v>201</v>
      </c>
      <c r="V826" s="2"/>
      <c r="W826">
        <v>25000</v>
      </c>
      <c r="X826">
        <v>0</v>
      </c>
      <c r="Y826">
        <v>0</v>
      </c>
      <c r="Z826">
        <v>25000</v>
      </c>
      <c r="AB826" s="2" t="s">
        <v>57</v>
      </c>
      <c r="AC826">
        <v>18000</v>
      </c>
      <c r="AD826">
        <v>7000</v>
      </c>
      <c r="AE826">
        <v>106000</v>
      </c>
      <c r="AF826">
        <v>1590</v>
      </c>
      <c r="AG826" s="2" t="s">
        <v>4516</v>
      </c>
      <c r="AH826" s="2"/>
      <c r="AI826" s="1">
        <v>46185</v>
      </c>
      <c r="AJ826" s="2" t="s">
        <v>87</v>
      </c>
      <c r="AK826" s="2" t="s">
        <v>58</v>
      </c>
      <c r="AM826" s="2" t="s">
        <v>59</v>
      </c>
      <c r="AP826" s="2" t="s">
        <v>60</v>
      </c>
      <c r="AQ826" s="2" t="s">
        <v>41</v>
      </c>
      <c r="AR826">
        <v>81000</v>
      </c>
      <c r="AS826" s="2" t="str">
        <f>_xlfn.IFNA(IF(VLOOKUP(all_resi[[#This Row],[No. Waybill]],settle_reconcile[No. Waybill],1,0)="","Recon","Recon"),"-")</f>
        <v>Recon</v>
      </c>
      <c r="AT826" s="2">
        <f>all_resi[[#This Row],[Nilai COD]]-all_resi[[#This Row],[COD Fee]]-all_resi[[#This Row],[Total Biaya Setelah Diskon]]</f>
        <v>97410</v>
      </c>
      <c r="AU826" s="2">
        <f>IF(all_resi[[#This Row],[Waktu Terima]]="","",_xlfn.DAYS(all_resi[[#This Row],[Waktu Terima]],all_resi[[#This Row],[Tanggal Pengiriman]]))</f>
        <v>3</v>
      </c>
    </row>
    <row r="827" spans="1:47" x14ac:dyDescent="0.25">
      <c r="A827" s="2" t="s">
        <v>6235</v>
      </c>
      <c r="B827" s="1">
        <v>46182</v>
      </c>
      <c r="C827" s="2" t="s">
        <v>42</v>
      </c>
      <c r="D827" s="2" t="s">
        <v>43</v>
      </c>
      <c r="E827" s="2" t="s">
        <v>44</v>
      </c>
      <c r="F827" s="2" t="s">
        <v>45</v>
      </c>
      <c r="G827" s="2" t="s">
        <v>46</v>
      </c>
      <c r="H827" s="2" t="s">
        <v>47</v>
      </c>
      <c r="I827" s="2" t="s">
        <v>1499</v>
      </c>
      <c r="J827" s="2" t="s">
        <v>12982</v>
      </c>
      <c r="K827" s="2" t="s">
        <v>121</v>
      </c>
      <c r="L827" s="2" t="s">
        <v>745</v>
      </c>
      <c r="M827" s="2" t="s">
        <v>1500</v>
      </c>
      <c r="N827" s="2" t="s">
        <v>1501</v>
      </c>
      <c r="O827">
        <v>1</v>
      </c>
      <c r="P827" s="2" t="s">
        <v>53</v>
      </c>
      <c r="Q827">
        <v>100</v>
      </c>
      <c r="R827">
        <v>0</v>
      </c>
      <c r="S827" s="2" t="s">
        <v>54</v>
      </c>
      <c r="T827" s="2" t="s">
        <v>55</v>
      </c>
      <c r="U827" s="2" t="s">
        <v>97</v>
      </c>
      <c r="V827" s="2"/>
      <c r="W827">
        <v>85000</v>
      </c>
      <c r="X827">
        <v>0</v>
      </c>
      <c r="Y827">
        <v>0</v>
      </c>
      <c r="Z827">
        <v>85000</v>
      </c>
      <c r="AB827" s="2" t="s">
        <v>57</v>
      </c>
      <c r="AC827">
        <v>34000</v>
      </c>
      <c r="AD827">
        <v>51000</v>
      </c>
      <c r="AE827">
        <v>192000</v>
      </c>
      <c r="AF827">
        <v>2880</v>
      </c>
      <c r="AG827" s="2" t="s">
        <v>353</v>
      </c>
      <c r="AH827" s="2" t="s">
        <v>149</v>
      </c>
      <c r="AI827" s="1">
        <v>46198</v>
      </c>
      <c r="AJ827" s="2"/>
      <c r="AK827" s="2" t="s">
        <v>67</v>
      </c>
      <c r="AM827" s="2" t="s">
        <v>59</v>
      </c>
      <c r="AP827" s="2" t="s">
        <v>60</v>
      </c>
      <c r="AQ827" s="2" t="s">
        <v>41</v>
      </c>
      <c r="AR827">
        <v>107000</v>
      </c>
      <c r="AS827" s="2" t="str">
        <f>_xlfn.IFNA(IF(VLOOKUP(all_resi[[#This Row],[No. Waybill]],settle_reconcile[No. Waybill],1,0)="","Recon","Recon"),"-")</f>
        <v>-</v>
      </c>
      <c r="AT827" s="2">
        <f>all_resi[[#This Row],[Nilai COD]]-all_resi[[#This Row],[COD Fee]]-all_resi[[#This Row],[Total Biaya Setelah Diskon]]</f>
        <v>138120</v>
      </c>
      <c r="AU827" s="2">
        <f>IF(all_resi[[#This Row],[Waktu Terima]]="","",_xlfn.DAYS(all_resi[[#This Row],[Waktu Terima]],all_resi[[#This Row],[Tanggal Pengiriman]]))</f>
        <v>16</v>
      </c>
    </row>
    <row r="828" spans="1:47" x14ac:dyDescent="0.25">
      <c r="A828" s="2" t="s">
        <v>6218</v>
      </c>
      <c r="B828" s="1">
        <v>46182</v>
      </c>
      <c r="C828" s="2" t="s">
        <v>42</v>
      </c>
      <c r="D828" s="2" t="s">
        <v>43</v>
      </c>
      <c r="E828" s="2" t="s">
        <v>44</v>
      </c>
      <c r="F828" s="2" t="s">
        <v>45</v>
      </c>
      <c r="G828" s="2" t="s">
        <v>46</v>
      </c>
      <c r="H828" s="2" t="s">
        <v>80</v>
      </c>
      <c r="I828" s="2" t="s">
        <v>1439</v>
      </c>
      <c r="J828" s="2" t="s">
        <v>13001</v>
      </c>
      <c r="K828" s="2" t="s">
        <v>69</v>
      </c>
      <c r="L828" s="2" t="s">
        <v>1223</v>
      </c>
      <c r="M828" s="2" t="s">
        <v>1440</v>
      </c>
      <c r="N828" s="2" t="s">
        <v>1441</v>
      </c>
      <c r="O828">
        <v>1</v>
      </c>
      <c r="P828" s="2" t="s">
        <v>53</v>
      </c>
      <c r="Q828">
        <v>100</v>
      </c>
      <c r="R828">
        <v>0</v>
      </c>
      <c r="S828" s="2" t="s">
        <v>54</v>
      </c>
      <c r="T828" s="2" t="s">
        <v>55</v>
      </c>
      <c r="U828" s="2" t="s">
        <v>1368</v>
      </c>
      <c r="V828" s="2"/>
      <c r="W828">
        <v>54000</v>
      </c>
      <c r="X828">
        <v>0</v>
      </c>
      <c r="Y828">
        <v>0</v>
      </c>
      <c r="Z828">
        <v>54000</v>
      </c>
      <c r="AB828" s="2" t="s">
        <v>57</v>
      </c>
      <c r="AC828">
        <v>21600</v>
      </c>
      <c r="AD828">
        <v>32400</v>
      </c>
      <c r="AE828">
        <v>159000</v>
      </c>
      <c r="AF828">
        <v>2385</v>
      </c>
      <c r="AG828" s="2" t="s">
        <v>353</v>
      </c>
      <c r="AH828" s="2" t="s">
        <v>149</v>
      </c>
      <c r="AI828" s="1">
        <v>46198</v>
      </c>
      <c r="AJ828" s="2" t="s">
        <v>87</v>
      </c>
      <c r="AK828" s="2" t="s">
        <v>67</v>
      </c>
      <c r="AM828" s="2" t="s">
        <v>59</v>
      </c>
      <c r="AP828" s="2" t="s">
        <v>60</v>
      </c>
      <c r="AQ828" s="2" t="s">
        <v>41</v>
      </c>
      <c r="AR828">
        <v>105000</v>
      </c>
      <c r="AS828" s="2" t="str">
        <f>_xlfn.IFNA(IF(VLOOKUP(all_resi[[#This Row],[No. Waybill]],settle_reconcile[No. Waybill],1,0)="","Recon","Recon"),"-")</f>
        <v>-</v>
      </c>
      <c r="AT828" s="2">
        <f>all_resi[[#This Row],[Nilai COD]]-all_resi[[#This Row],[COD Fee]]-all_resi[[#This Row],[Total Biaya Setelah Diskon]]</f>
        <v>124215</v>
      </c>
      <c r="AU828" s="2">
        <f>IF(all_resi[[#This Row],[Waktu Terima]]="","",_xlfn.DAYS(all_resi[[#This Row],[Waktu Terima]],all_resi[[#This Row],[Tanggal Pengiriman]]))</f>
        <v>16</v>
      </c>
    </row>
    <row r="829" spans="1:47" x14ac:dyDescent="0.25">
      <c r="A829" s="2" t="s">
        <v>6262</v>
      </c>
      <c r="B829" s="1">
        <v>46182</v>
      </c>
      <c r="C829" s="2" t="s">
        <v>42</v>
      </c>
      <c r="D829" s="2" t="s">
        <v>43</v>
      </c>
      <c r="E829" s="2" t="s">
        <v>44</v>
      </c>
      <c r="F829" s="2" t="s">
        <v>45</v>
      </c>
      <c r="G829" s="2" t="s">
        <v>46</v>
      </c>
      <c r="H829" s="2" t="s">
        <v>47</v>
      </c>
      <c r="I829" s="2" t="s">
        <v>1589</v>
      </c>
      <c r="J829" s="2" t="s">
        <v>12910</v>
      </c>
      <c r="K829" s="2" t="s">
        <v>156</v>
      </c>
      <c r="L829" s="2" t="s">
        <v>606</v>
      </c>
      <c r="M829" s="2" t="s">
        <v>1590</v>
      </c>
      <c r="N829" s="2" t="s">
        <v>1591</v>
      </c>
      <c r="O829">
        <v>1</v>
      </c>
      <c r="P829" s="2" t="s">
        <v>53</v>
      </c>
      <c r="Q829">
        <v>100</v>
      </c>
      <c r="R829">
        <v>0</v>
      </c>
      <c r="S829" s="2" t="s">
        <v>54</v>
      </c>
      <c r="T829" s="2" t="s">
        <v>55</v>
      </c>
      <c r="U829" s="2" t="s">
        <v>412</v>
      </c>
      <c r="V829" s="2"/>
      <c r="W829">
        <v>64000</v>
      </c>
      <c r="X829">
        <v>0</v>
      </c>
      <c r="Y829">
        <v>0</v>
      </c>
      <c r="Z829">
        <v>64000</v>
      </c>
      <c r="AB829" s="2" t="s">
        <v>57</v>
      </c>
      <c r="AC829">
        <v>25600</v>
      </c>
      <c r="AD829">
        <v>38400</v>
      </c>
      <c r="AE829">
        <v>263000</v>
      </c>
      <c r="AF829">
        <v>3945</v>
      </c>
      <c r="AG829" s="2" t="s">
        <v>1589</v>
      </c>
      <c r="AH829" s="2"/>
      <c r="AI829" s="1">
        <v>46186</v>
      </c>
      <c r="AJ829" s="2"/>
      <c r="AK829" s="2" t="s">
        <v>58</v>
      </c>
      <c r="AM829" s="2" t="s">
        <v>59</v>
      </c>
      <c r="AP829" s="2" t="s">
        <v>60</v>
      </c>
      <c r="AQ829" s="2" t="s">
        <v>41</v>
      </c>
      <c r="AR829">
        <v>199000</v>
      </c>
      <c r="AS829" s="2" t="str">
        <f>_xlfn.IFNA(IF(VLOOKUP(all_resi[[#This Row],[No. Waybill]],settle_reconcile[No. Waybill],1,0)="","Recon","Recon"),"-")</f>
        <v>Recon</v>
      </c>
      <c r="AT829" s="2">
        <f>all_resi[[#This Row],[Nilai COD]]-all_resi[[#This Row],[COD Fee]]-all_resi[[#This Row],[Total Biaya Setelah Diskon]]</f>
        <v>220655</v>
      </c>
      <c r="AU829" s="2">
        <f>IF(all_resi[[#This Row],[Waktu Terima]]="","",_xlfn.DAYS(all_resi[[#This Row],[Waktu Terima]],all_resi[[#This Row],[Tanggal Pengiriman]]))</f>
        <v>4</v>
      </c>
    </row>
    <row r="830" spans="1:47" x14ac:dyDescent="0.25">
      <c r="A830" s="2" t="s">
        <v>7254</v>
      </c>
      <c r="B830" s="1">
        <v>46182</v>
      </c>
      <c r="C830" s="2" t="s">
        <v>42</v>
      </c>
      <c r="D830" s="2" t="s">
        <v>43</v>
      </c>
      <c r="E830" s="2" t="s">
        <v>44</v>
      </c>
      <c r="F830" s="2" t="s">
        <v>45</v>
      </c>
      <c r="G830" s="2" t="s">
        <v>46</v>
      </c>
      <c r="H830" s="2" t="s">
        <v>80</v>
      </c>
      <c r="I830" s="2" t="s">
        <v>4460</v>
      </c>
      <c r="J830" s="2" t="s">
        <v>12922</v>
      </c>
      <c r="K830" s="2" t="s">
        <v>156</v>
      </c>
      <c r="L830" s="2" t="s">
        <v>737</v>
      </c>
      <c r="M830" s="2" t="s">
        <v>2560</v>
      </c>
      <c r="N830" s="2" t="s">
        <v>4461</v>
      </c>
      <c r="O830">
        <v>1</v>
      </c>
      <c r="P830" s="2" t="s">
        <v>53</v>
      </c>
      <c r="Q830">
        <v>100</v>
      </c>
      <c r="R830">
        <v>0</v>
      </c>
      <c r="S830" s="2" t="s">
        <v>54</v>
      </c>
      <c r="T830" s="2" t="s">
        <v>55</v>
      </c>
      <c r="U830" s="2" t="s">
        <v>1020</v>
      </c>
      <c r="V830" s="2"/>
      <c r="W830">
        <v>81000</v>
      </c>
      <c r="X830">
        <v>0</v>
      </c>
      <c r="Y830">
        <v>0</v>
      </c>
      <c r="Z830">
        <v>81000</v>
      </c>
      <c r="AB830" s="2" t="s">
        <v>57</v>
      </c>
      <c r="AC830">
        <v>32400</v>
      </c>
      <c r="AD830">
        <v>48600</v>
      </c>
      <c r="AE830">
        <v>161000</v>
      </c>
      <c r="AF830">
        <v>2415</v>
      </c>
      <c r="AG830" s="2" t="s">
        <v>256</v>
      </c>
      <c r="AH830" s="2"/>
      <c r="AI830" s="1">
        <v>46205</v>
      </c>
      <c r="AJ830" s="2" t="s">
        <v>87</v>
      </c>
      <c r="AK830" s="2" t="s">
        <v>67</v>
      </c>
      <c r="AM830" s="2" t="s">
        <v>59</v>
      </c>
      <c r="AP830" s="2" t="s">
        <v>60</v>
      </c>
      <c r="AQ830" s="2" t="s">
        <v>41</v>
      </c>
      <c r="AR830">
        <v>80000</v>
      </c>
      <c r="AS830" s="2" t="str">
        <f>_xlfn.IFNA(IF(VLOOKUP(all_resi[[#This Row],[No. Waybill]],settle_reconcile[No. Waybill],1,0)="","Recon","Recon"),"-")</f>
        <v>-</v>
      </c>
      <c r="AT830" s="2">
        <f>all_resi[[#This Row],[Nilai COD]]-all_resi[[#This Row],[COD Fee]]-all_resi[[#This Row],[Total Biaya Setelah Diskon]]</f>
        <v>109985</v>
      </c>
      <c r="AU830" s="2">
        <f>IF(all_resi[[#This Row],[Waktu Terima]]="","",_xlfn.DAYS(all_resi[[#This Row],[Waktu Terima]],all_resi[[#This Row],[Tanggal Pengiriman]]))</f>
        <v>23</v>
      </c>
    </row>
    <row r="831" spans="1:47" x14ac:dyDescent="0.25">
      <c r="A831" s="2" t="s">
        <v>6216</v>
      </c>
      <c r="B831" s="1">
        <v>46182</v>
      </c>
      <c r="C831" s="2" t="s">
        <v>42</v>
      </c>
      <c r="D831" s="2" t="s">
        <v>43</v>
      </c>
      <c r="E831" s="2" t="s">
        <v>44</v>
      </c>
      <c r="F831" s="2" t="s">
        <v>45</v>
      </c>
      <c r="G831" s="2" t="s">
        <v>46</v>
      </c>
      <c r="H831" s="2" t="s">
        <v>80</v>
      </c>
      <c r="I831" s="2" t="s">
        <v>1433</v>
      </c>
      <c r="J831" s="2" t="s">
        <v>12989</v>
      </c>
      <c r="K831" s="2" t="s">
        <v>75</v>
      </c>
      <c r="L831" s="2" t="s">
        <v>355</v>
      </c>
      <c r="M831" s="2" t="s">
        <v>1434</v>
      </c>
      <c r="N831" s="2" t="s">
        <v>1435</v>
      </c>
      <c r="O831">
        <v>1</v>
      </c>
      <c r="P831" s="2" t="s">
        <v>53</v>
      </c>
      <c r="Q831">
        <v>100</v>
      </c>
      <c r="R831">
        <v>0</v>
      </c>
      <c r="S831" s="2" t="s">
        <v>54</v>
      </c>
      <c r="T831" s="2" t="s">
        <v>55</v>
      </c>
      <c r="U831" s="2" t="s">
        <v>1436</v>
      </c>
      <c r="V831" s="2"/>
      <c r="W831">
        <v>60000</v>
      </c>
      <c r="X831">
        <v>0</v>
      </c>
      <c r="Y831">
        <v>0</v>
      </c>
      <c r="Z831">
        <v>60000</v>
      </c>
      <c r="AB831" s="2" t="s">
        <v>57</v>
      </c>
      <c r="AC831">
        <v>24000</v>
      </c>
      <c r="AD831">
        <v>36000</v>
      </c>
      <c r="AE831">
        <v>205000</v>
      </c>
      <c r="AF831">
        <v>3075</v>
      </c>
      <c r="AG831" s="2" t="s">
        <v>1433</v>
      </c>
      <c r="AH831" s="2"/>
      <c r="AI831" s="1">
        <v>46190</v>
      </c>
      <c r="AJ831" s="2" t="s">
        <v>87</v>
      </c>
      <c r="AK831" s="2" t="s">
        <v>58</v>
      </c>
      <c r="AM831" s="2" t="s">
        <v>59</v>
      </c>
      <c r="AP831" s="2" t="s">
        <v>60</v>
      </c>
      <c r="AQ831" s="2" t="s">
        <v>41</v>
      </c>
      <c r="AR831">
        <v>145000</v>
      </c>
      <c r="AS831" s="2" t="str">
        <f>_xlfn.IFNA(IF(VLOOKUP(all_resi[[#This Row],[No. Waybill]],settle_reconcile[No. Waybill],1,0)="","Recon","Recon"),"-")</f>
        <v>Recon</v>
      </c>
      <c r="AT831" s="2">
        <f>all_resi[[#This Row],[Nilai COD]]-all_resi[[#This Row],[COD Fee]]-all_resi[[#This Row],[Total Biaya Setelah Diskon]]</f>
        <v>165925</v>
      </c>
      <c r="AU831" s="2">
        <f>IF(all_resi[[#This Row],[Waktu Terima]]="","",_xlfn.DAYS(all_resi[[#This Row],[Waktu Terima]],all_resi[[#This Row],[Tanggal Pengiriman]]))</f>
        <v>8</v>
      </c>
    </row>
    <row r="832" spans="1:47" x14ac:dyDescent="0.25">
      <c r="A832" s="2" t="s">
        <v>6263</v>
      </c>
      <c r="B832" s="1">
        <v>46182</v>
      </c>
      <c r="C832" s="2" t="s">
        <v>42</v>
      </c>
      <c r="D832" s="2" t="s">
        <v>43</v>
      </c>
      <c r="E832" s="2" t="s">
        <v>44</v>
      </c>
      <c r="F832" s="2" t="s">
        <v>45</v>
      </c>
      <c r="G832" s="2" t="s">
        <v>46</v>
      </c>
      <c r="H832" s="2" t="s">
        <v>80</v>
      </c>
      <c r="I832" s="2" t="s">
        <v>1592</v>
      </c>
      <c r="J832" s="2" t="s">
        <v>12912</v>
      </c>
      <c r="K832" s="2" t="s">
        <v>121</v>
      </c>
      <c r="L832" s="2" t="s">
        <v>969</v>
      </c>
      <c r="M832" s="2" t="s">
        <v>1593</v>
      </c>
      <c r="N832" s="2" t="s">
        <v>1594</v>
      </c>
      <c r="O832">
        <v>1</v>
      </c>
      <c r="P832" s="2" t="s">
        <v>53</v>
      </c>
      <c r="Q832">
        <v>100</v>
      </c>
      <c r="R832">
        <v>0</v>
      </c>
      <c r="S832" s="2" t="s">
        <v>54</v>
      </c>
      <c r="T832" s="2" t="s">
        <v>55</v>
      </c>
      <c r="U832" s="2" t="s">
        <v>1062</v>
      </c>
      <c r="V832" s="2"/>
      <c r="W832">
        <v>77000</v>
      </c>
      <c r="X832">
        <v>0</v>
      </c>
      <c r="Y832">
        <v>0</v>
      </c>
      <c r="Z832">
        <v>77000</v>
      </c>
      <c r="AB832" s="2" t="s">
        <v>57</v>
      </c>
      <c r="AC832">
        <v>30800</v>
      </c>
      <c r="AD832">
        <v>46200</v>
      </c>
      <c r="AE832">
        <v>161000</v>
      </c>
      <c r="AF832">
        <v>2415</v>
      </c>
      <c r="AG832" s="2" t="s">
        <v>1592</v>
      </c>
      <c r="AH832" s="2"/>
      <c r="AI832" s="1">
        <v>46189</v>
      </c>
      <c r="AJ832" s="2" t="s">
        <v>87</v>
      </c>
      <c r="AK832" s="2" t="s">
        <v>58</v>
      </c>
      <c r="AM832" s="2" t="s">
        <v>59</v>
      </c>
      <c r="AP832" s="2" t="s">
        <v>60</v>
      </c>
      <c r="AQ832" s="2" t="s">
        <v>41</v>
      </c>
      <c r="AR832">
        <v>84000</v>
      </c>
      <c r="AS832" s="2" t="str">
        <f>_xlfn.IFNA(IF(VLOOKUP(all_resi[[#This Row],[No. Waybill]],settle_reconcile[No. Waybill],1,0)="","Recon","Recon"),"-")</f>
        <v>Recon</v>
      </c>
      <c r="AT832" s="2">
        <f>all_resi[[#This Row],[Nilai COD]]-all_resi[[#This Row],[COD Fee]]-all_resi[[#This Row],[Total Biaya Setelah Diskon]]</f>
        <v>112385</v>
      </c>
      <c r="AU832" s="2">
        <f>IF(all_resi[[#This Row],[Waktu Terima]]="","",_xlfn.DAYS(all_resi[[#This Row],[Waktu Terima]],all_resi[[#This Row],[Tanggal Pengiriman]]))</f>
        <v>7</v>
      </c>
    </row>
    <row r="833" spans="1:47" x14ac:dyDescent="0.25">
      <c r="A833" s="2" t="s">
        <v>6241</v>
      </c>
      <c r="B833" s="1">
        <v>46182</v>
      </c>
      <c r="C833" s="2" t="s">
        <v>42</v>
      </c>
      <c r="D833" s="2" t="s">
        <v>43</v>
      </c>
      <c r="E833" s="2" t="s">
        <v>44</v>
      </c>
      <c r="F833" s="2" t="s">
        <v>45</v>
      </c>
      <c r="G833" s="2" t="s">
        <v>46</v>
      </c>
      <c r="H833" s="2" t="s">
        <v>80</v>
      </c>
      <c r="I833" s="2" t="s">
        <v>1519</v>
      </c>
      <c r="J833" s="2" t="s">
        <v>12960</v>
      </c>
      <c r="K833" s="2" t="s">
        <v>126</v>
      </c>
      <c r="L833" s="2" t="s">
        <v>188</v>
      </c>
      <c r="M833" s="2" t="s">
        <v>1520</v>
      </c>
      <c r="N833" s="2" t="s">
        <v>1521</v>
      </c>
      <c r="O833">
        <v>1</v>
      </c>
      <c r="P833" s="2" t="s">
        <v>53</v>
      </c>
      <c r="Q833">
        <v>100</v>
      </c>
      <c r="R833">
        <v>0</v>
      </c>
      <c r="S833" s="2" t="s">
        <v>54</v>
      </c>
      <c r="T833" s="2" t="s">
        <v>55</v>
      </c>
      <c r="U833" s="2" t="s">
        <v>1009</v>
      </c>
      <c r="V833" s="2"/>
      <c r="W833">
        <v>74000</v>
      </c>
      <c r="X833">
        <v>0</v>
      </c>
      <c r="Y833">
        <v>0</v>
      </c>
      <c r="Z833">
        <v>74000</v>
      </c>
      <c r="AB833" s="2" t="s">
        <v>57</v>
      </c>
      <c r="AC833">
        <v>29600</v>
      </c>
      <c r="AD833">
        <v>44400</v>
      </c>
      <c r="AE833">
        <v>217000</v>
      </c>
      <c r="AF833">
        <v>3255</v>
      </c>
      <c r="AG833" s="2" t="s">
        <v>1519</v>
      </c>
      <c r="AH833" s="2"/>
      <c r="AI833" s="1">
        <v>46186</v>
      </c>
      <c r="AJ833" s="2" t="s">
        <v>87</v>
      </c>
      <c r="AK833" s="2" t="s">
        <v>58</v>
      </c>
      <c r="AM833" s="2" t="s">
        <v>59</v>
      </c>
      <c r="AP833" s="2" t="s">
        <v>60</v>
      </c>
      <c r="AQ833" s="2" t="s">
        <v>41</v>
      </c>
      <c r="AR833">
        <v>143000</v>
      </c>
      <c r="AS833" s="2" t="str">
        <f>_xlfn.IFNA(IF(VLOOKUP(all_resi[[#This Row],[No. Waybill]],settle_reconcile[No. Waybill],1,0)="","Recon","Recon"),"-")</f>
        <v>Recon</v>
      </c>
      <c r="AT833" s="2">
        <f>all_resi[[#This Row],[Nilai COD]]-all_resi[[#This Row],[COD Fee]]-all_resi[[#This Row],[Total Biaya Setelah Diskon]]</f>
        <v>169345</v>
      </c>
      <c r="AU833" s="2">
        <f>IF(all_resi[[#This Row],[Waktu Terima]]="","",_xlfn.DAYS(all_resi[[#This Row],[Waktu Terima]],all_resi[[#This Row],[Tanggal Pengiriman]]))</f>
        <v>4</v>
      </c>
    </row>
    <row r="834" spans="1:47" x14ac:dyDescent="0.25">
      <c r="A834" s="2" t="s">
        <v>6290</v>
      </c>
      <c r="B834" s="1">
        <v>46182</v>
      </c>
      <c r="C834" s="2" t="s">
        <v>42</v>
      </c>
      <c r="D834" s="2" t="s">
        <v>43</v>
      </c>
      <c r="E834" s="2" t="s">
        <v>44</v>
      </c>
      <c r="F834" s="2" t="s">
        <v>45</v>
      </c>
      <c r="G834" s="2" t="s">
        <v>46</v>
      </c>
      <c r="H834" s="2" t="s">
        <v>47</v>
      </c>
      <c r="I834" s="2" t="s">
        <v>1681</v>
      </c>
      <c r="J834" s="2" t="s">
        <v>12892</v>
      </c>
      <c r="K834" s="2" t="s">
        <v>116</v>
      </c>
      <c r="L834" s="2" t="s">
        <v>1581</v>
      </c>
      <c r="M834" s="2" t="s">
        <v>1682</v>
      </c>
      <c r="N834" s="2" t="s">
        <v>1683</v>
      </c>
      <c r="O834">
        <v>1</v>
      </c>
      <c r="P834" s="2" t="s">
        <v>53</v>
      </c>
      <c r="Q834">
        <v>100</v>
      </c>
      <c r="R834">
        <v>0</v>
      </c>
      <c r="S834" s="2" t="s">
        <v>54</v>
      </c>
      <c r="T834" s="2" t="s">
        <v>55</v>
      </c>
      <c r="U834" s="2" t="s">
        <v>110</v>
      </c>
      <c r="V834" s="2"/>
      <c r="W834">
        <v>8000</v>
      </c>
      <c r="X834">
        <v>0</v>
      </c>
      <c r="Y834">
        <v>0</v>
      </c>
      <c r="Z834">
        <v>8000</v>
      </c>
      <c r="AB834" s="2" t="s">
        <v>57</v>
      </c>
      <c r="AC834">
        <v>3000</v>
      </c>
      <c r="AD834">
        <v>5000</v>
      </c>
      <c r="AE834">
        <v>78000</v>
      </c>
      <c r="AF834">
        <v>1170</v>
      </c>
      <c r="AG834" s="2" t="s">
        <v>7592</v>
      </c>
      <c r="AH834" s="2"/>
      <c r="AI834" s="1">
        <v>46188</v>
      </c>
      <c r="AJ834" s="2"/>
      <c r="AK834" s="2" t="s">
        <v>58</v>
      </c>
      <c r="AM834" s="2" t="s">
        <v>59</v>
      </c>
      <c r="AP834" s="2" t="s">
        <v>60</v>
      </c>
      <c r="AQ834" s="2" t="s">
        <v>41</v>
      </c>
      <c r="AR834">
        <v>70000</v>
      </c>
      <c r="AS834" s="2" t="str">
        <f>_xlfn.IFNA(IF(VLOOKUP(all_resi[[#This Row],[No. Waybill]],settle_reconcile[No. Waybill],1,0)="","Recon","Recon"),"-")</f>
        <v>Recon</v>
      </c>
      <c r="AT834" s="2">
        <f>all_resi[[#This Row],[Nilai COD]]-all_resi[[#This Row],[COD Fee]]-all_resi[[#This Row],[Total Biaya Setelah Diskon]]</f>
        <v>71830</v>
      </c>
      <c r="AU834" s="2">
        <f>IF(all_resi[[#This Row],[Waktu Terima]]="","",_xlfn.DAYS(all_resi[[#This Row],[Waktu Terima]],all_resi[[#This Row],[Tanggal Pengiriman]]))</f>
        <v>6</v>
      </c>
    </row>
    <row r="835" spans="1:47" x14ac:dyDescent="0.25">
      <c r="A835" s="2" t="s">
        <v>6251</v>
      </c>
      <c r="B835" s="1">
        <v>46182</v>
      </c>
      <c r="C835" s="2" t="s">
        <v>42</v>
      </c>
      <c r="D835" s="2" t="s">
        <v>43</v>
      </c>
      <c r="E835" s="2" t="s">
        <v>44</v>
      </c>
      <c r="F835" s="2" t="s">
        <v>45</v>
      </c>
      <c r="G835" s="2" t="s">
        <v>46</v>
      </c>
      <c r="H835" s="2" t="s">
        <v>47</v>
      </c>
      <c r="I835" s="2" t="s">
        <v>1554</v>
      </c>
      <c r="J835" s="2" t="s">
        <v>13005</v>
      </c>
      <c r="K835" s="2" t="s">
        <v>69</v>
      </c>
      <c r="L835" s="2" t="s">
        <v>1472</v>
      </c>
      <c r="M835" s="2" t="s">
        <v>1555</v>
      </c>
      <c r="N835" s="2" t="s">
        <v>1556</v>
      </c>
      <c r="O835">
        <v>1</v>
      </c>
      <c r="P835" s="2" t="s">
        <v>53</v>
      </c>
      <c r="Q835">
        <v>100</v>
      </c>
      <c r="R835">
        <v>0</v>
      </c>
      <c r="S835" s="2" t="s">
        <v>54</v>
      </c>
      <c r="T835" s="2" t="s">
        <v>55</v>
      </c>
      <c r="U835" s="2" t="s">
        <v>56</v>
      </c>
      <c r="V835" s="2"/>
      <c r="W835">
        <v>63000</v>
      </c>
      <c r="X835">
        <v>0</v>
      </c>
      <c r="Y835">
        <v>0</v>
      </c>
      <c r="Z835">
        <v>63000</v>
      </c>
      <c r="AB835" s="2" t="s">
        <v>57</v>
      </c>
      <c r="AC835">
        <v>25200</v>
      </c>
      <c r="AD835">
        <v>37800</v>
      </c>
      <c r="AE835">
        <v>166000</v>
      </c>
      <c r="AF835">
        <v>2490</v>
      </c>
      <c r="AG835" s="2" t="s">
        <v>1554</v>
      </c>
      <c r="AH835" s="2"/>
      <c r="AI835" s="1">
        <v>46206</v>
      </c>
      <c r="AJ835" s="2"/>
      <c r="AK835" s="2" t="s">
        <v>58</v>
      </c>
      <c r="AM835" s="2" t="s">
        <v>59</v>
      </c>
      <c r="AP835" s="2" t="s">
        <v>60</v>
      </c>
      <c r="AQ835" s="2" t="s">
        <v>41</v>
      </c>
      <c r="AR835">
        <v>103000</v>
      </c>
      <c r="AS835" s="2" t="str">
        <f>_xlfn.IFNA(IF(VLOOKUP(all_resi[[#This Row],[No. Waybill]],settle_reconcile[No. Waybill],1,0)="","Recon","Recon"),"-")</f>
        <v>Recon</v>
      </c>
      <c r="AT835" s="2">
        <f>all_resi[[#This Row],[Nilai COD]]-all_resi[[#This Row],[COD Fee]]-all_resi[[#This Row],[Total Biaya Setelah Diskon]]</f>
        <v>125710</v>
      </c>
      <c r="AU835" s="2">
        <f>IF(all_resi[[#This Row],[Waktu Terima]]="","",_xlfn.DAYS(all_resi[[#This Row],[Waktu Terima]],all_resi[[#This Row],[Tanggal Pengiriman]]))</f>
        <v>24</v>
      </c>
    </row>
    <row r="836" spans="1:47" x14ac:dyDescent="0.25">
      <c r="A836" s="2" t="s">
        <v>7258</v>
      </c>
      <c r="B836" s="1">
        <v>46182</v>
      </c>
      <c r="C836" s="2" t="s">
        <v>42</v>
      </c>
      <c r="D836" s="2" t="s">
        <v>43</v>
      </c>
      <c r="E836" s="2" t="s">
        <v>44</v>
      </c>
      <c r="F836" s="2" t="s">
        <v>45</v>
      </c>
      <c r="G836" s="2" t="s">
        <v>46</v>
      </c>
      <c r="H836" s="2" t="s">
        <v>80</v>
      </c>
      <c r="I836" s="2" t="s">
        <v>4473</v>
      </c>
      <c r="J836" s="2" t="s">
        <v>12956</v>
      </c>
      <c r="K836" s="2" t="s">
        <v>100</v>
      </c>
      <c r="L836" s="2" t="s">
        <v>2514</v>
      </c>
      <c r="M836" s="2" t="s">
        <v>3114</v>
      </c>
      <c r="N836" s="2" t="s">
        <v>4474</v>
      </c>
      <c r="O836">
        <v>1</v>
      </c>
      <c r="P836" s="2" t="s">
        <v>53</v>
      </c>
      <c r="Q836">
        <v>100</v>
      </c>
      <c r="R836">
        <v>0</v>
      </c>
      <c r="S836" s="2" t="s">
        <v>54</v>
      </c>
      <c r="T836" s="2" t="s">
        <v>55</v>
      </c>
      <c r="U836" s="2" t="s">
        <v>201</v>
      </c>
      <c r="V836" s="2"/>
      <c r="W836">
        <v>15000</v>
      </c>
      <c r="X836">
        <v>0</v>
      </c>
      <c r="Y836">
        <v>0</v>
      </c>
      <c r="Z836">
        <v>15000</v>
      </c>
      <c r="AB836" s="2" t="s">
        <v>57</v>
      </c>
      <c r="AC836">
        <v>9000</v>
      </c>
      <c r="AD836">
        <v>6000</v>
      </c>
      <c r="AE836">
        <v>97500</v>
      </c>
      <c r="AF836">
        <v>1462.5</v>
      </c>
      <c r="AG836" s="2" t="s">
        <v>4473</v>
      </c>
      <c r="AH836" s="2"/>
      <c r="AI836" s="1">
        <v>46183</v>
      </c>
      <c r="AJ836" s="2" t="s">
        <v>87</v>
      </c>
      <c r="AK836" s="2" t="s">
        <v>58</v>
      </c>
      <c r="AM836" s="2" t="s">
        <v>59</v>
      </c>
      <c r="AP836" s="2" t="s">
        <v>60</v>
      </c>
      <c r="AQ836" s="2" t="s">
        <v>41</v>
      </c>
      <c r="AR836">
        <v>82500</v>
      </c>
      <c r="AS836" s="2" t="str">
        <f>_xlfn.IFNA(IF(VLOOKUP(all_resi[[#This Row],[No. Waybill]],settle_reconcile[No. Waybill],1,0)="","Recon","Recon"),"-")</f>
        <v>Recon</v>
      </c>
      <c r="AT836" s="2">
        <f>all_resi[[#This Row],[Nilai COD]]-all_resi[[#This Row],[COD Fee]]-all_resi[[#This Row],[Total Biaya Setelah Diskon]]</f>
        <v>90037.5</v>
      </c>
      <c r="AU836" s="2">
        <f>IF(all_resi[[#This Row],[Waktu Terima]]="","",_xlfn.DAYS(all_resi[[#This Row],[Waktu Terima]],all_resi[[#This Row],[Tanggal Pengiriman]]))</f>
        <v>1</v>
      </c>
    </row>
    <row r="837" spans="1:47" x14ac:dyDescent="0.25">
      <c r="A837" s="2" t="s">
        <v>6063</v>
      </c>
      <c r="B837" s="1">
        <v>46182</v>
      </c>
      <c r="C837" s="2" t="s">
        <v>42</v>
      </c>
      <c r="D837" s="2" t="s">
        <v>43</v>
      </c>
      <c r="E837" s="2" t="s">
        <v>44</v>
      </c>
      <c r="F837" s="2" t="s">
        <v>45</v>
      </c>
      <c r="G837" s="2" t="s">
        <v>46</v>
      </c>
      <c r="H837" s="2" t="s">
        <v>47</v>
      </c>
      <c r="I837" s="2" t="s">
        <v>899</v>
      </c>
      <c r="J837" s="2" t="s">
        <v>12768</v>
      </c>
      <c r="K837" s="2" t="s">
        <v>286</v>
      </c>
      <c r="L837" s="2" t="s">
        <v>900</v>
      </c>
      <c r="M837" s="2" t="s">
        <v>901</v>
      </c>
      <c r="N837" s="2" t="s">
        <v>902</v>
      </c>
      <c r="O837">
        <v>1</v>
      </c>
      <c r="P837" s="2" t="s">
        <v>53</v>
      </c>
      <c r="Q837">
        <v>100</v>
      </c>
      <c r="R837">
        <v>0</v>
      </c>
      <c r="S837" s="2" t="s">
        <v>54</v>
      </c>
      <c r="T837" s="2" t="s">
        <v>55</v>
      </c>
      <c r="U837" s="2" t="s">
        <v>386</v>
      </c>
      <c r="V837" s="2"/>
      <c r="W837">
        <v>79000</v>
      </c>
      <c r="X837">
        <v>0</v>
      </c>
      <c r="Y837">
        <v>0</v>
      </c>
      <c r="Z837">
        <v>79000</v>
      </c>
      <c r="AB837" s="2" t="s">
        <v>57</v>
      </c>
      <c r="AC837">
        <v>31600</v>
      </c>
      <c r="AD837">
        <v>47400</v>
      </c>
      <c r="AE837">
        <v>184000</v>
      </c>
      <c r="AF837">
        <v>2760</v>
      </c>
      <c r="AG837" s="2" t="s">
        <v>899</v>
      </c>
      <c r="AH837" s="2"/>
      <c r="AI837" s="1">
        <v>46186</v>
      </c>
      <c r="AJ837" s="2"/>
      <c r="AK837" s="2" t="s">
        <v>58</v>
      </c>
      <c r="AM837" s="2" t="s">
        <v>59</v>
      </c>
      <c r="AP837" s="2" t="s">
        <v>60</v>
      </c>
      <c r="AQ837" s="2" t="s">
        <v>41</v>
      </c>
      <c r="AR837">
        <v>105000</v>
      </c>
      <c r="AS837" s="2" t="str">
        <f>_xlfn.IFNA(IF(VLOOKUP(all_resi[[#This Row],[No. Waybill]],settle_reconcile[No. Waybill],1,0)="","Recon","Recon"),"-")</f>
        <v>Recon</v>
      </c>
      <c r="AT837" s="2">
        <f>all_resi[[#This Row],[Nilai COD]]-all_resi[[#This Row],[COD Fee]]-all_resi[[#This Row],[Total Biaya Setelah Diskon]]</f>
        <v>133840</v>
      </c>
      <c r="AU837" s="2">
        <f>IF(all_resi[[#This Row],[Waktu Terima]]="","",_xlfn.DAYS(all_resi[[#This Row],[Waktu Terima]],all_resi[[#This Row],[Tanggal Pengiriman]]))</f>
        <v>4</v>
      </c>
    </row>
    <row r="838" spans="1:47" x14ac:dyDescent="0.25">
      <c r="A838" s="2" t="s">
        <v>7260</v>
      </c>
      <c r="B838" s="1">
        <v>46182</v>
      </c>
      <c r="C838" s="2" t="s">
        <v>42</v>
      </c>
      <c r="D838" s="2" t="s">
        <v>43</v>
      </c>
      <c r="E838" s="2" t="s">
        <v>44</v>
      </c>
      <c r="F838" s="2" t="s">
        <v>45</v>
      </c>
      <c r="G838" s="2" t="s">
        <v>46</v>
      </c>
      <c r="H838" s="2" t="s">
        <v>80</v>
      </c>
      <c r="I838" s="2" t="s">
        <v>4478</v>
      </c>
      <c r="J838" s="2" t="s">
        <v>12941</v>
      </c>
      <c r="K838" s="2" t="s">
        <v>183</v>
      </c>
      <c r="L838" s="2" t="s">
        <v>446</v>
      </c>
      <c r="M838" s="2" t="s">
        <v>1699</v>
      </c>
      <c r="N838" s="2" t="s">
        <v>4479</v>
      </c>
      <c r="O838">
        <v>1</v>
      </c>
      <c r="P838" s="2" t="s">
        <v>53</v>
      </c>
      <c r="Q838">
        <v>100</v>
      </c>
      <c r="R838">
        <v>0</v>
      </c>
      <c r="S838" s="2" t="s">
        <v>54</v>
      </c>
      <c r="T838" s="2" t="s">
        <v>55</v>
      </c>
      <c r="U838" s="2" t="s">
        <v>555</v>
      </c>
      <c r="V838" s="2"/>
      <c r="W838">
        <v>85000</v>
      </c>
      <c r="X838">
        <v>0</v>
      </c>
      <c r="Y838">
        <v>0</v>
      </c>
      <c r="Z838">
        <v>85000</v>
      </c>
      <c r="AB838" s="2" t="s">
        <v>57</v>
      </c>
      <c r="AC838">
        <v>34000</v>
      </c>
      <c r="AD838">
        <v>51000</v>
      </c>
      <c r="AE838">
        <v>202000</v>
      </c>
      <c r="AF838">
        <v>3030</v>
      </c>
      <c r="AG838" s="2" t="s">
        <v>4478</v>
      </c>
      <c r="AH838" s="2"/>
      <c r="AI838" s="1">
        <v>46186</v>
      </c>
      <c r="AJ838" s="2" t="s">
        <v>87</v>
      </c>
      <c r="AK838" s="2" t="s">
        <v>58</v>
      </c>
      <c r="AM838" s="2" t="s">
        <v>59</v>
      </c>
      <c r="AP838" s="2" t="s">
        <v>60</v>
      </c>
      <c r="AQ838" s="2" t="s">
        <v>41</v>
      </c>
      <c r="AR838">
        <v>117000</v>
      </c>
      <c r="AS838" s="2" t="str">
        <f>_xlfn.IFNA(IF(VLOOKUP(all_resi[[#This Row],[No. Waybill]],settle_reconcile[No. Waybill],1,0)="","Recon","Recon"),"-")</f>
        <v>Recon</v>
      </c>
      <c r="AT838" s="2">
        <f>all_resi[[#This Row],[Nilai COD]]-all_resi[[#This Row],[COD Fee]]-all_resi[[#This Row],[Total Biaya Setelah Diskon]]</f>
        <v>147970</v>
      </c>
      <c r="AU838" s="2">
        <f>IF(all_resi[[#This Row],[Waktu Terima]]="","",_xlfn.DAYS(all_resi[[#This Row],[Waktu Terima]],all_resi[[#This Row],[Tanggal Pengiriman]]))</f>
        <v>4</v>
      </c>
    </row>
    <row r="839" spans="1:47" x14ac:dyDescent="0.25">
      <c r="A839" s="2" t="s">
        <v>6221</v>
      </c>
      <c r="B839" s="1">
        <v>46182</v>
      </c>
      <c r="C839" s="2" t="s">
        <v>42</v>
      </c>
      <c r="D839" s="2" t="s">
        <v>43</v>
      </c>
      <c r="E839" s="2" t="s">
        <v>44</v>
      </c>
      <c r="F839" s="2" t="s">
        <v>45</v>
      </c>
      <c r="G839" s="2" t="s">
        <v>46</v>
      </c>
      <c r="H839" s="2" t="s">
        <v>47</v>
      </c>
      <c r="I839" s="2" t="s">
        <v>1449</v>
      </c>
      <c r="J839" s="2" t="s">
        <v>12980</v>
      </c>
      <c r="K839" s="2" t="s">
        <v>700</v>
      </c>
      <c r="L839" s="2" t="s">
        <v>1352</v>
      </c>
      <c r="M839" s="2" t="s">
        <v>1450</v>
      </c>
      <c r="N839" s="2" t="s">
        <v>1451</v>
      </c>
      <c r="O839">
        <v>1</v>
      </c>
      <c r="P839" s="2" t="s">
        <v>53</v>
      </c>
      <c r="Q839">
        <v>100</v>
      </c>
      <c r="R839">
        <v>0</v>
      </c>
      <c r="S839" s="2" t="s">
        <v>54</v>
      </c>
      <c r="T839" s="2" t="s">
        <v>55</v>
      </c>
      <c r="U839" s="2" t="s">
        <v>97</v>
      </c>
      <c r="V839" s="2"/>
      <c r="W839">
        <v>45000</v>
      </c>
      <c r="X839">
        <v>0</v>
      </c>
      <c r="Y839">
        <v>0</v>
      </c>
      <c r="Z839">
        <v>45000</v>
      </c>
      <c r="AB839" s="2" t="s">
        <v>57</v>
      </c>
      <c r="AC839">
        <v>18000</v>
      </c>
      <c r="AD839">
        <v>27000</v>
      </c>
      <c r="AE839">
        <v>110000</v>
      </c>
      <c r="AF839">
        <v>1650</v>
      </c>
      <c r="AG839" s="2" t="s">
        <v>12981</v>
      </c>
      <c r="AH839" s="2" t="s">
        <v>149</v>
      </c>
      <c r="AI839" s="1">
        <v>46197</v>
      </c>
      <c r="AJ839" s="2"/>
      <c r="AK839" s="2" t="s">
        <v>58</v>
      </c>
      <c r="AM839" s="2" t="s">
        <v>59</v>
      </c>
      <c r="AP839" s="2" t="s">
        <v>60</v>
      </c>
      <c r="AQ839" s="2" t="s">
        <v>41</v>
      </c>
      <c r="AR839">
        <v>65000</v>
      </c>
      <c r="AS839" s="2" t="str">
        <f>_xlfn.IFNA(IF(VLOOKUP(all_resi[[#This Row],[No. Waybill]],settle_reconcile[No. Waybill],1,0)="","Recon","Recon"),"-")</f>
        <v>Recon</v>
      </c>
      <c r="AT839" s="2">
        <f>all_resi[[#This Row],[Nilai COD]]-all_resi[[#This Row],[COD Fee]]-all_resi[[#This Row],[Total Biaya Setelah Diskon]]</f>
        <v>81350</v>
      </c>
      <c r="AU839" s="2">
        <f>IF(all_resi[[#This Row],[Waktu Terima]]="","",_xlfn.DAYS(all_resi[[#This Row],[Waktu Terima]],all_resi[[#This Row],[Tanggal Pengiriman]]))</f>
        <v>15</v>
      </c>
    </row>
    <row r="840" spans="1:47" x14ac:dyDescent="0.25">
      <c r="A840" s="2" t="s">
        <v>6183</v>
      </c>
      <c r="B840" s="1">
        <v>46182</v>
      </c>
      <c r="C840" s="2" t="s">
        <v>42</v>
      </c>
      <c r="D840" s="2" t="s">
        <v>43</v>
      </c>
      <c r="E840" s="2" t="s">
        <v>44</v>
      </c>
      <c r="F840" s="2" t="s">
        <v>45</v>
      </c>
      <c r="G840" s="2" t="s">
        <v>46</v>
      </c>
      <c r="H840" s="2" t="s">
        <v>47</v>
      </c>
      <c r="I840" s="2" t="s">
        <v>1317</v>
      </c>
      <c r="J840" s="2" t="s">
        <v>12806</v>
      </c>
      <c r="K840" s="2" t="s">
        <v>69</v>
      </c>
      <c r="L840" s="2" t="s">
        <v>467</v>
      </c>
      <c r="M840" s="2" t="s">
        <v>1318</v>
      </c>
      <c r="N840" s="2" t="s">
        <v>1319</v>
      </c>
      <c r="O840">
        <v>1</v>
      </c>
      <c r="P840" s="2" t="s">
        <v>53</v>
      </c>
      <c r="Q840">
        <v>100</v>
      </c>
      <c r="R840">
        <v>0</v>
      </c>
      <c r="S840" s="2" t="s">
        <v>54</v>
      </c>
      <c r="T840" s="2" t="s">
        <v>55</v>
      </c>
      <c r="U840" s="2" t="s">
        <v>110</v>
      </c>
      <c r="V840" s="2"/>
      <c r="W840">
        <v>38000</v>
      </c>
      <c r="X840">
        <v>0</v>
      </c>
      <c r="Y840">
        <v>0</v>
      </c>
      <c r="Z840">
        <v>38000</v>
      </c>
      <c r="AB840" s="2" t="s">
        <v>57</v>
      </c>
      <c r="AC840">
        <v>15200</v>
      </c>
      <c r="AD840">
        <v>22800</v>
      </c>
      <c r="AE840">
        <v>112000</v>
      </c>
      <c r="AF840">
        <v>1680</v>
      </c>
      <c r="AG840" s="2" t="s">
        <v>353</v>
      </c>
      <c r="AH840" s="2" t="s">
        <v>149</v>
      </c>
      <c r="AI840" s="1">
        <v>46196</v>
      </c>
      <c r="AJ840" s="2"/>
      <c r="AK840" s="2" t="s">
        <v>67</v>
      </c>
      <c r="AM840" s="2" t="s">
        <v>59</v>
      </c>
      <c r="AP840" s="2" t="s">
        <v>60</v>
      </c>
      <c r="AQ840" s="2" t="s">
        <v>41</v>
      </c>
      <c r="AR840">
        <v>74000</v>
      </c>
      <c r="AS840" s="2" t="str">
        <f>_xlfn.IFNA(IF(VLOOKUP(all_resi[[#This Row],[No. Waybill]],settle_reconcile[No. Waybill],1,0)="","Recon","Recon"),"-")</f>
        <v>-</v>
      </c>
      <c r="AT840" s="2">
        <f>all_resi[[#This Row],[Nilai COD]]-all_resi[[#This Row],[COD Fee]]-all_resi[[#This Row],[Total Biaya Setelah Diskon]]</f>
        <v>87520</v>
      </c>
      <c r="AU840" s="2">
        <f>IF(all_resi[[#This Row],[Waktu Terima]]="","",_xlfn.DAYS(all_resi[[#This Row],[Waktu Terima]],all_resi[[#This Row],[Tanggal Pengiriman]]))</f>
        <v>14</v>
      </c>
    </row>
    <row r="841" spans="1:47" x14ac:dyDescent="0.25">
      <c r="A841" s="2" t="s">
        <v>6495</v>
      </c>
      <c r="B841" s="1">
        <v>46182</v>
      </c>
      <c r="C841" s="2" t="s">
        <v>42</v>
      </c>
      <c r="D841" s="2" t="s">
        <v>43</v>
      </c>
      <c r="E841" s="2" t="s">
        <v>44</v>
      </c>
      <c r="F841" s="2" t="s">
        <v>45</v>
      </c>
      <c r="G841" s="2" t="s">
        <v>46</v>
      </c>
      <c r="H841" s="2" t="s">
        <v>47</v>
      </c>
      <c r="I841" s="2" t="s">
        <v>2329</v>
      </c>
      <c r="J841" s="2" t="s">
        <v>12814</v>
      </c>
      <c r="K841" s="2" t="s">
        <v>177</v>
      </c>
      <c r="L841" s="2" t="s">
        <v>222</v>
      </c>
      <c r="M841" s="2" t="s">
        <v>2330</v>
      </c>
      <c r="N841" s="2" t="s">
        <v>2331</v>
      </c>
      <c r="O841">
        <v>1</v>
      </c>
      <c r="P841" s="2" t="s">
        <v>53</v>
      </c>
      <c r="Q841">
        <v>100</v>
      </c>
      <c r="R841">
        <v>0</v>
      </c>
      <c r="S841" s="2" t="s">
        <v>54</v>
      </c>
      <c r="T841" s="2" t="s">
        <v>55</v>
      </c>
      <c r="U841" s="2" t="s">
        <v>110</v>
      </c>
      <c r="V841" s="2"/>
      <c r="W841">
        <v>80000</v>
      </c>
      <c r="X841">
        <v>0</v>
      </c>
      <c r="Y841">
        <v>0</v>
      </c>
      <c r="Z841">
        <v>80000</v>
      </c>
      <c r="AB841" s="2" t="s">
        <v>57</v>
      </c>
      <c r="AC841">
        <v>32000</v>
      </c>
      <c r="AD841">
        <v>48000</v>
      </c>
      <c r="AE841">
        <v>186000</v>
      </c>
      <c r="AF841">
        <v>2790</v>
      </c>
      <c r="AG841" s="2" t="s">
        <v>2329</v>
      </c>
      <c r="AH841" s="2"/>
      <c r="AI841" s="1">
        <v>46191</v>
      </c>
      <c r="AJ841" s="2"/>
      <c r="AK841" s="2" t="s">
        <v>58</v>
      </c>
      <c r="AM841" s="2" t="s">
        <v>59</v>
      </c>
      <c r="AP841" s="2" t="s">
        <v>60</v>
      </c>
      <c r="AQ841" s="2" t="s">
        <v>41</v>
      </c>
      <c r="AR841">
        <v>106000</v>
      </c>
      <c r="AS841" s="2" t="str">
        <f>_xlfn.IFNA(IF(VLOOKUP(all_resi[[#This Row],[No. Waybill]],settle_reconcile[No. Waybill],1,0)="","Recon","Recon"),"-")</f>
        <v>Recon</v>
      </c>
      <c r="AT841" s="2">
        <f>all_resi[[#This Row],[Nilai COD]]-all_resi[[#This Row],[COD Fee]]-all_resi[[#This Row],[Total Biaya Setelah Diskon]]</f>
        <v>135210</v>
      </c>
      <c r="AU841" s="2">
        <f>IF(all_resi[[#This Row],[Waktu Terima]]="","",_xlfn.DAYS(all_resi[[#This Row],[Waktu Terima]],all_resi[[#This Row],[Tanggal Pengiriman]]))</f>
        <v>9</v>
      </c>
    </row>
    <row r="842" spans="1:47" x14ac:dyDescent="0.25">
      <c r="A842" s="2" t="s">
        <v>6295</v>
      </c>
      <c r="B842" s="1">
        <v>46182</v>
      </c>
      <c r="C842" s="2" t="s">
        <v>42</v>
      </c>
      <c r="D842" s="2" t="s">
        <v>43</v>
      </c>
      <c r="E842" s="2" t="s">
        <v>44</v>
      </c>
      <c r="F842" s="2" t="s">
        <v>45</v>
      </c>
      <c r="G842" s="2" t="s">
        <v>46</v>
      </c>
      <c r="H842" s="2" t="s">
        <v>47</v>
      </c>
      <c r="I842" s="2" t="s">
        <v>1698</v>
      </c>
      <c r="J842" s="2" t="s">
        <v>12887</v>
      </c>
      <c r="K842" s="2" t="s">
        <v>183</v>
      </c>
      <c r="L842" s="2" t="s">
        <v>446</v>
      </c>
      <c r="M842" s="2" t="s">
        <v>1699</v>
      </c>
      <c r="N842" s="2" t="s">
        <v>1700</v>
      </c>
      <c r="O842">
        <v>1</v>
      </c>
      <c r="P842" s="2" t="s">
        <v>53</v>
      </c>
      <c r="Q842">
        <v>100</v>
      </c>
      <c r="R842">
        <v>0</v>
      </c>
      <c r="S842" s="2" t="s">
        <v>54</v>
      </c>
      <c r="T842" s="2" t="s">
        <v>55</v>
      </c>
      <c r="U842" s="2" t="s">
        <v>110</v>
      </c>
      <c r="V842" s="2"/>
      <c r="W842">
        <v>85000</v>
      </c>
      <c r="X842">
        <v>0</v>
      </c>
      <c r="Y842">
        <v>0</v>
      </c>
      <c r="Z842">
        <v>85000</v>
      </c>
      <c r="AB842" s="2" t="s">
        <v>57</v>
      </c>
      <c r="AC842">
        <v>34000</v>
      </c>
      <c r="AD842">
        <v>51000</v>
      </c>
      <c r="AE842">
        <v>155000</v>
      </c>
      <c r="AF842">
        <v>2325</v>
      </c>
      <c r="AG842" s="2" t="s">
        <v>894</v>
      </c>
      <c r="AH842" s="2" t="s">
        <v>149</v>
      </c>
      <c r="AI842" s="1">
        <v>46195</v>
      </c>
      <c r="AJ842" s="2"/>
      <c r="AK842" s="2" t="s">
        <v>67</v>
      </c>
      <c r="AM842" s="2" t="s">
        <v>59</v>
      </c>
      <c r="AP842" s="2" t="s">
        <v>60</v>
      </c>
      <c r="AQ842" s="2" t="s">
        <v>41</v>
      </c>
      <c r="AR842">
        <v>70000</v>
      </c>
      <c r="AS842" s="2" t="str">
        <f>_xlfn.IFNA(IF(VLOOKUP(all_resi[[#This Row],[No. Waybill]],settle_reconcile[No. Waybill],1,0)="","Recon","Recon"),"-")</f>
        <v>-</v>
      </c>
      <c r="AT842" s="2">
        <f>all_resi[[#This Row],[Nilai COD]]-all_resi[[#This Row],[COD Fee]]-all_resi[[#This Row],[Total Biaya Setelah Diskon]]</f>
        <v>101675</v>
      </c>
      <c r="AU842" s="2">
        <f>IF(all_resi[[#This Row],[Waktu Terima]]="","",_xlfn.DAYS(all_resi[[#This Row],[Waktu Terima]],all_resi[[#This Row],[Tanggal Pengiriman]]))</f>
        <v>13</v>
      </c>
    </row>
    <row r="843" spans="1:47" x14ac:dyDescent="0.25">
      <c r="A843" s="2" t="s">
        <v>6494</v>
      </c>
      <c r="B843" s="1">
        <v>46182</v>
      </c>
      <c r="C843" s="2" t="s">
        <v>42</v>
      </c>
      <c r="D843" s="2" t="s">
        <v>43</v>
      </c>
      <c r="E843" s="2" t="s">
        <v>44</v>
      </c>
      <c r="F843" s="2" t="s">
        <v>45</v>
      </c>
      <c r="G843" s="2" t="s">
        <v>46</v>
      </c>
      <c r="H843" s="2" t="s">
        <v>47</v>
      </c>
      <c r="I843" s="2" t="s">
        <v>2327</v>
      </c>
      <c r="J843" s="2" t="s">
        <v>12813</v>
      </c>
      <c r="K843" s="2" t="s">
        <v>116</v>
      </c>
      <c r="L843" s="2" t="s">
        <v>117</v>
      </c>
      <c r="M843" s="2" t="s">
        <v>1208</v>
      </c>
      <c r="N843" s="2" t="s">
        <v>2328</v>
      </c>
      <c r="O843">
        <v>1</v>
      </c>
      <c r="P843" s="2" t="s">
        <v>53</v>
      </c>
      <c r="Q843">
        <v>100</v>
      </c>
      <c r="R843">
        <v>0</v>
      </c>
      <c r="S843" s="2" t="s">
        <v>54</v>
      </c>
      <c r="T843" s="2" t="s">
        <v>55</v>
      </c>
      <c r="U843" s="2" t="s">
        <v>427</v>
      </c>
      <c r="V843" s="2"/>
      <c r="W843">
        <v>12000</v>
      </c>
      <c r="X843">
        <v>0</v>
      </c>
      <c r="Y843">
        <v>0</v>
      </c>
      <c r="Z843">
        <v>12000</v>
      </c>
      <c r="AB843" s="2" t="s">
        <v>57</v>
      </c>
      <c r="AC843">
        <v>7000</v>
      </c>
      <c r="AD843">
        <v>5000</v>
      </c>
      <c r="AE843">
        <v>127000</v>
      </c>
      <c r="AF843">
        <v>1905</v>
      </c>
      <c r="AG843" s="2" t="s">
        <v>2327</v>
      </c>
      <c r="AH843" s="2"/>
      <c r="AI843" s="1">
        <v>46184</v>
      </c>
      <c r="AJ843" s="2"/>
      <c r="AK843" s="2" t="s">
        <v>58</v>
      </c>
      <c r="AM843" s="2" t="s">
        <v>59</v>
      </c>
      <c r="AP843" s="2" t="s">
        <v>60</v>
      </c>
      <c r="AQ843" s="2" t="s">
        <v>41</v>
      </c>
      <c r="AR843">
        <v>115000</v>
      </c>
      <c r="AS843" s="2" t="str">
        <f>_xlfn.IFNA(IF(VLOOKUP(all_resi[[#This Row],[No. Waybill]],settle_reconcile[No. Waybill],1,0)="","Recon","Recon"),"-")</f>
        <v>Recon</v>
      </c>
      <c r="AT843" s="2">
        <f>all_resi[[#This Row],[Nilai COD]]-all_resi[[#This Row],[COD Fee]]-all_resi[[#This Row],[Total Biaya Setelah Diskon]]</f>
        <v>120095</v>
      </c>
      <c r="AU843" s="2">
        <f>IF(all_resi[[#This Row],[Waktu Terima]]="","",_xlfn.DAYS(all_resi[[#This Row],[Waktu Terima]],all_resi[[#This Row],[Tanggal Pengiriman]]))</f>
        <v>2</v>
      </c>
    </row>
    <row r="844" spans="1:47" x14ac:dyDescent="0.25">
      <c r="A844" s="2" t="s">
        <v>6246</v>
      </c>
      <c r="B844" s="1">
        <v>46182</v>
      </c>
      <c r="C844" s="2" t="s">
        <v>42</v>
      </c>
      <c r="D844" s="2" t="s">
        <v>43</v>
      </c>
      <c r="E844" s="2" t="s">
        <v>44</v>
      </c>
      <c r="F844" s="2" t="s">
        <v>45</v>
      </c>
      <c r="G844" s="2" t="s">
        <v>46</v>
      </c>
      <c r="H844" s="2" t="s">
        <v>80</v>
      </c>
      <c r="I844" s="2" t="s">
        <v>1537</v>
      </c>
      <c r="J844" s="2" t="s">
        <v>12966</v>
      </c>
      <c r="K844" s="2" t="s">
        <v>177</v>
      </c>
      <c r="L844" s="2" t="s">
        <v>775</v>
      </c>
      <c r="M844" s="2" t="s">
        <v>1538</v>
      </c>
      <c r="N844" s="2" t="s">
        <v>1539</v>
      </c>
      <c r="O844">
        <v>1</v>
      </c>
      <c r="P844" s="2" t="s">
        <v>53</v>
      </c>
      <c r="Q844">
        <v>100</v>
      </c>
      <c r="R844">
        <v>0</v>
      </c>
      <c r="S844" s="2" t="s">
        <v>54</v>
      </c>
      <c r="T844" s="2" t="s">
        <v>55</v>
      </c>
      <c r="U844" s="2" t="s">
        <v>86</v>
      </c>
      <c r="V844" s="2"/>
      <c r="W844">
        <v>114000</v>
      </c>
      <c r="X844">
        <v>0</v>
      </c>
      <c r="Y844">
        <v>0</v>
      </c>
      <c r="Z844">
        <v>114000</v>
      </c>
      <c r="AB844" s="2" t="s">
        <v>57</v>
      </c>
      <c r="AC844">
        <v>45600</v>
      </c>
      <c r="AD844">
        <v>68400</v>
      </c>
      <c r="AE844">
        <v>175000</v>
      </c>
      <c r="AF844">
        <v>2625</v>
      </c>
      <c r="AG844" s="2" t="s">
        <v>353</v>
      </c>
      <c r="AH844" s="2" t="s">
        <v>149</v>
      </c>
      <c r="AI844" s="1">
        <v>46198</v>
      </c>
      <c r="AJ844" s="2" t="s">
        <v>87</v>
      </c>
      <c r="AK844" s="2" t="s">
        <v>67</v>
      </c>
      <c r="AM844" s="2" t="s">
        <v>59</v>
      </c>
      <c r="AP844" s="2" t="s">
        <v>60</v>
      </c>
      <c r="AQ844" s="2" t="s">
        <v>41</v>
      </c>
      <c r="AR844">
        <v>61000</v>
      </c>
      <c r="AS844" s="2" t="str">
        <f>_xlfn.IFNA(IF(VLOOKUP(all_resi[[#This Row],[No. Waybill]],settle_reconcile[No. Waybill],1,0)="","Recon","Recon"),"-")</f>
        <v>-</v>
      </c>
      <c r="AT844" s="2">
        <f>all_resi[[#This Row],[Nilai COD]]-all_resi[[#This Row],[COD Fee]]-all_resi[[#This Row],[Total Biaya Setelah Diskon]]</f>
        <v>103975</v>
      </c>
      <c r="AU844" s="2">
        <f>IF(all_resi[[#This Row],[Waktu Terima]]="","",_xlfn.DAYS(all_resi[[#This Row],[Waktu Terima]],all_resi[[#This Row],[Tanggal Pengiriman]]))</f>
        <v>16</v>
      </c>
    </row>
    <row r="845" spans="1:47" x14ac:dyDescent="0.25">
      <c r="A845" s="2" t="s">
        <v>6223</v>
      </c>
      <c r="B845" s="1">
        <v>46182</v>
      </c>
      <c r="C845" s="2" t="s">
        <v>42</v>
      </c>
      <c r="D845" s="2" t="s">
        <v>43</v>
      </c>
      <c r="E845" s="2" t="s">
        <v>44</v>
      </c>
      <c r="F845" s="2" t="s">
        <v>45</v>
      </c>
      <c r="G845" s="2" t="s">
        <v>46</v>
      </c>
      <c r="H845" s="2" t="s">
        <v>47</v>
      </c>
      <c r="I845" s="2" t="s">
        <v>1456</v>
      </c>
      <c r="J845" s="2" t="s">
        <v>12972</v>
      </c>
      <c r="K845" s="2" t="s">
        <v>388</v>
      </c>
      <c r="L845" s="2" t="s">
        <v>389</v>
      </c>
      <c r="M845" s="2" t="s">
        <v>1457</v>
      </c>
      <c r="N845" s="2" t="s">
        <v>1458</v>
      </c>
      <c r="O845">
        <v>1</v>
      </c>
      <c r="P845" s="2" t="s">
        <v>53</v>
      </c>
      <c r="Q845">
        <v>100</v>
      </c>
      <c r="R845">
        <v>0</v>
      </c>
      <c r="S845" s="2" t="s">
        <v>54</v>
      </c>
      <c r="T845" s="2" t="s">
        <v>55</v>
      </c>
      <c r="U845" s="2" t="s">
        <v>97</v>
      </c>
      <c r="V845" s="2"/>
      <c r="W845">
        <v>85000</v>
      </c>
      <c r="X845">
        <v>0</v>
      </c>
      <c r="Y845">
        <v>0</v>
      </c>
      <c r="Z845">
        <v>85000</v>
      </c>
      <c r="AB845" s="2" t="s">
        <v>57</v>
      </c>
      <c r="AC845">
        <v>34000</v>
      </c>
      <c r="AD845">
        <v>51000</v>
      </c>
      <c r="AE845">
        <v>155000</v>
      </c>
      <c r="AF845">
        <v>2325</v>
      </c>
      <c r="AG845" s="2" t="s">
        <v>517</v>
      </c>
      <c r="AH845" s="2" t="s">
        <v>149</v>
      </c>
      <c r="AI845" s="1">
        <v>46201</v>
      </c>
      <c r="AJ845" s="2"/>
      <c r="AK845" s="2" t="s">
        <v>67</v>
      </c>
      <c r="AM845" s="2" t="s">
        <v>59</v>
      </c>
      <c r="AP845" s="2" t="s">
        <v>60</v>
      </c>
      <c r="AQ845" s="2" t="s">
        <v>41</v>
      </c>
      <c r="AR845">
        <v>70000</v>
      </c>
      <c r="AS845" s="2" t="str">
        <f>_xlfn.IFNA(IF(VLOOKUP(all_resi[[#This Row],[No. Waybill]],settle_reconcile[No. Waybill],1,0)="","Recon","Recon"),"-")</f>
        <v>-</v>
      </c>
      <c r="AT845" s="2">
        <f>all_resi[[#This Row],[Nilai COD]]-all_resi[[#This Row],[COD Fee]]-all_resi[[#This Row],[Total Biaya Setelah Diskon]]</f>
        <v>101675</v>
      </c>
      <c r="AU845" s="2">
        <f>IF(all_resi[[#This Row],[Waktu Terima]]="","",_xlfn.DAYS(all_resi[[#This Row],[Waktu Terima]],all_resi[[#This Row],[Tanggal Pengiriman]]))</f>
        <v>19</v>
      </c>
    </row>
    <row r="846" spans="1:47" x14ac:dyDescent="0.25">
      <c r="A846" s="2" t="s">
        <v>7287</v>
      </c>
      <c r="B846" s="1">
        <v>46182</v>
      </c>
      <c r="C846" s="2" t="s">
        <v>42</v>
      </c>
      <c r="D846" s="2" t="s">
        <v>43</v>
      </c>
      <c r="E846" s="2" t="s">
        <v>44</v>
      </c>
      <c r="F846" s="2" t="s">
        <v>45</v>
      </c>
      <c r="G846" s="2" t="s">
        <v>46</v>
      </c>
      <c r="H846" s="2" t="s">
        <v>80</v>
      </c>
      <c r="I846" s="2" t="s">
        <v>4550</v>
      </c>
      <c r="J846" s="2" t="s">
        <v>12991</v>
      </c>
      <c r="K846" s="2" t="s">
        <v>116</v>
      </c>
      <c r="L846" s="2" t="s">
        <v>2163</v>
      </c>
      <c r="M846" s="2" t="s">
        <v>4551</v>
      </c>
      <c r="N846" s="2" t="s">
        <v>4552</v>
      </c>
      <c r="O846">
        <v>1</v>
      </c>
      <c r="P846" s="2" t="s">
        <v>53</v>
      </c>
      <c r="Q846">
        <v>100</v>
      </c>
      <c r="R846">
        <v>0</v>
      </c>
      <c r="S846" s="2" t="s">
        <v>54</v>
      </c>
      <c r="T846" s="2" t="s">
        <v>55</v>
      </c>
      <c r="U846" s="2" t="s">
        <v>141</v>
      </c>
      <c r="V846" s="2"/>
      <c r="W846">
        <v>15000</v>
      </c>
      <c r="X846">
        <v>0</v>
      </c>
      <c r="Y846">
        <v>0</v>
      </c>
      <c r="Z846">
        <v>15000</v>
      </c>
      <c r="AB846" s="2" t="s">
        <v>57</v>
      </c>
      <c r="AC846">
        <v>9000</v>
      </c>
      <c r="AD846">
        <v>6000</v>
      </c>
      <c r="AE846">
        <v>54000</v>
      </c>
      <c r="AF846">
        <v>810</v>
      </c>
      <c r="AG846" s="2" t="s">
        <v>4550</v>
      </c>
      <c r="AH846" s="2"/>
      <c r="AI846" s="1">
        <v>46183</v>
      </c>
      <c r="AJ846" s="2" t="s">
        <v>87</v>
      </c>
      <c r="AK846" s="2" t="s">
        <v>58</v>
      </c>
      <c r="AM846" s="2" t="s">
        <v>59</v>
      </c>
      <c r="AP846" s="2" t="s">
        <v>60</v>
      </c>
      <c r="AQ846" s="2" t="s">
        <v>41</v>
      </c>
      <c r="AR846">
        <v>39000</v>
      </c>
      <c r="AS846" s="2" t="str">
        <f>_xlfn.IFNA(IF(VLOOKUP(all_resi[[#This Row],[No. Waybill]],settle_reconcile[No. Waybill],1,0)="","Recon","Recon"),"-")</f>
        <v>Recon</v>
      </c>
      <c r="AT846" s="2">
        <f>all_resi[[#This Row],[Nilai COD]]-all_resi[[#This Row],[COD Fee]]-all_resi[[#This Row],[Total Biaya Setelah Diskon]]</f>
        <v>47190</v>
      </c>
      <c r="AU846" s="2">
        <f>IF(all_resi[[#This Row],[Waktu Terima]]="","",_xlfn.DAYS(all_resi[[#This Row],[Waktu Terima]],all_resi[[#This Row],[Tanggal Pengiriman]]))</f>
        <v>1</v>
      </c>
    </row>
    <row r="847" spans="1:47" x14ac:dyDescent="0.25">
      <c r="A847" s="2" t="s">
        <v>7277</v>
      </c>
      <c r="B847" s="1">
        <v>46182</v>
      </c>
      <c r="C847" s="2" t="s">
        <v>42</v>
      </c>
      <c r="D847" s="2" t="s">
        <v>43</v>
      </c>
      <c r="E847" s="2" t="s">
        <v>44</v>
      </c>
      <c r="F847" s="2" t="s">
        <v>45</v>
      </c>
      <c r="G847" s="2" t="s">
        <v>46</v>
      </c>
      <c r="H847" s="2" t="s">
        <v>80</v>
      </c>
      <c r="I847" s="2" t="s">
        <v>4520</v>
      </c>
      <c r="J847" s="2" t="s">
        <v>12904</v>
      </c>
      <c r="K847" s="2" t="s">
        <v>237</v>
      </c>
      <c r="L847" s="2" t="s">
        <v>238</v>
      </c>
      <c r="M847" s="2" t="s">
        <v>688</v>
      </c>
      <c r="N847" s="2" t="s">
        <v>4521</v>
      </c>
      <c r="O847">
        <v>1</v>
      </c>
      <c r="P847" s="2" t="s">
        <v>53</v>
      </c>
      <c r="Q847">
        <v>100</v>
      </c>
      <c r="R847">
        <v>9900000</v>
      </c>
      <c r="S847" s="2" t="s">
        <v>54</v>
      </c>
      <c r="T847" s="2" t="s">
        <v>55</v>
      </c>
      <c r="U847" s="2" t="s">
        <v>396</v>
      </c>
      <c r="V847" s="2" t="s">
        <v>4522</v>
      </c>
      <c r="W847">
        <v>37000</v>
      </c>
      <c r="X847">
        <v>0</v>
      </c>
      <c r="Y847">
        <v>0</v>
      </c>
      <c r="Z847">
        <v>37000</v>
      </c>
      <c r="AB847" s="2" t="s">
        <v>57</v>
      </c>
      <c r="AC847">
        <v>14800</v>
      </c>
      <c r="AD847">
        <v>22200</v>
      </c>
      <c r="AE847">
        <v>0</v>
      </c>
      <c r="AF847">
        <v>0</v>
      </c>
      <c r="AG847" s="2" t="s">
        <v>4520</v>
      </c>
      <c r="AH847" s="2"/>
      <c r="AI847" s="1">
        <v>46184</v>
      </c>
      <c r="AJ847" s="2" t="s">
        <v>87</v>
      </c>
      <c r="AK847" s="2" t="s">
        <v>58</v>
      </c>
      <c r="AM847" s="2" t="s">
        <v>59</v>
      </c>
      <c r="AP847" s="2" t="s">
        <v>60</v>
      </c>
      <c r="AQ847" s="2" t="s">
        <v>98</v>
      </c>
      <c r="AR847">
        <v>-37000</v>
      </c>
      <c r="AS847" s="2" t="str">
        <f>_xlfn.IFNA(IF(VLOOKUP(all_resi[[#This Row],[No. Waybill]],settle_reconcile[No. Waybill],1,0)="","Recon","Recon"),"-")</f>
        <v>-</v>
      </c>
      <c r="AT847" s="2">
        <f>all_resi[[#This Row],[Nilai COD]]-all_resi[[#This Row],[COD Fee]]-all_resi[[#This Row],[Total Biaya Setelah Diskon]]</f>
        <v>-22200</v>
      </c>
      <c r="AU847" s="2">
        <f>IF(all_resi[[#This Row],[Waktu Terima]]="","",_xlfn.DAYS(all_resi[[#This Row],[Waktu Terima]],all_resi[[#This Row],[Tanggal Pengiriman]]))</f>
        <v>2</v>
      </c>
    </row>
    <row r="848" spans="1:47" x14ac:dyDescent="0.25">
      <c r="A848" s="2" t="s">
        <v>7208</v>
      </c>
      <c r="B848" s="1">
        <v>46183</v>
      </c>
      <c r="C848" s="2" t="s">
        <v>42</v>
      </c>
      <c r="D848" s="2" t="s">
        <v>43</v>
      </c>
      <c r="E848" s="2" t="s">
        <v>44</v>
      </c>
      <c r="F848" s="2" t="s">
        <v>45</v>
      </c>
      <c r="G848" s="2" t="s">
        <v>46</v>
      </c>
      <c r="H848" s="2" t="s">
        <v>80</v>
      </c>
      <c r="I848" s="2" t="s">
        <v>4334</v>
      </c>
      <c r="J848" s="2" t="s">
        <v>13114</v>
      </c>
      <c r="K848" s="2" t="s">
        <v>171</v>
      </c>
      <c r="L848" s="2" t="s">
        <v>401</v>
      </c>
      <c r="M848" s="2" t="s">
        <v>3540</v>
      </c>
      <c r="N848" s="2" t="s">
        <v>4335</v>
      </c>
      <c r="O848">
        <v>1</v>
      </c>
      <c r="P848" s="2" t="s">
        <v>53</v>
      </c>
      <c r="Q848">
        <v>100</v>
      </c>
      <c r="R848">
        <v>0</v>
      </c>
      <c r="S848" s="2" t="s">
        <v>54</v>
      </c>
      <c r="T848" s="2" t="s">
        <v>55</v>
      </c>
      <c r="U848" s="2" t="s">
        <v>2303</v>
      </c>
      <c r="V848" s="2"/>
      <c r="W848">
        <v>30000</v>
      </c>
      <c r="X848">
        <v>0</v>
      </c>
      <c r="Y848">
        <v>0</v>
      </c>
      <c r="Z848">
        <v>30000</v>
      </c>
      <c r="AB848" s="2" t="s">
        <v>57</v>
      </c>
      <c r="AC848">
        <v>12000</v>
      </c>
      <c r="AD848">
        <v>18000</v>
      </c>
      <c r="AE848">
        <v>111000</v>
      </c>
      <c r="AF848">
        <v>1665</v>
      </c>
      <c r="AG848" s="2" t="s">
        <v>4334</v>
      </c>
      <c r="AH848" s="2"/>
      <c r="AI848" s="1">
        <v>46186</v>
      </c>
      <c r="AJ848" s="2" t="s">
        <v>87</v>
      </c>
      <c r="AK848" s="2" t="s">
        <v>58</v>
      </c>
      <c r="AM848" s="2" t="s">
        <v>59</v>
      </c>
      <c r="AP848" s="2" t="s">
        <v>60</v>
      </c>
      <c r="AQ848" s="2" t="s">
        <v>41</v>
      </c>
      <c r="AR848">
        <v>81000</v>
      </c>
      <c r="AS848" s="2" t="str">
        <f>_xlfn.IFNA(IF(VLOOKUP(all_resi[[#This Row],[No. Waybill]],settle_reconcile[No. Waybill],1,0)="","Recon","Recon"),"-")</f>
        <v>Recon</v>
      </c>
      <c r="AT848" s="2">
        <f>all_resi[[#This Row],[Nilai COD]]-all_resi[[#This Row],[COD Fee]]-all_resi[[#This Row],[Total Biaya Setelah Diskon]]</f>
        <v>91335</v>
      </c>
      <c r="AU848" s="2">
        <f>IF(all_resi[[#This Row],[Waktu Terima]]="","",_xlfn.DAYS(all_resi[[#This Row],[Waktu Terima]],all_resi[[#This Row],[Tanggal Pengiriman]]))</f>
        <v>3</v>
      </c>
    </row>
    <row r="849" spans="1:47" x14ac:dyDescent="0.25">
      <c r="A849" s="2" t="s">
        <v>7263</v>
      </c>
      <c r="B849" s="1">
        <v>46183</v>
      </c>
      <c r="C849" s="2" t="s">
        <v>42</v>
      </c>
      <c r="D849" s="2" t="s">
        <v>43</v>
      </c>
      <c r="E849" s="2" t="s">
        <v>44</v>
      </c>
      <c r="F849" s="2" t="s">
        <v>45</v>
      </c>
      <c r="G849" s="2" t="s">
        <v>46</v>
      </c>
      <c r="H849" s="2" t="s">
        <v>80</v>
      </c>
      <c r="I849" s="2" t="s">
        <v>4485</v>
      </c>
      <c r="J849" s="2" t="s">
        <v>13140</v>
      </c>
      <c r="K849" s="2" t="s">
        <v>121</v>
      </c>
      <c r="L849" s="2" t="s">
        <v>274</v>
      </c>
      <c r="M849" s="2" t="s">
        <v>1093</v>
      </c>
      <c r="N849" s="2" t="s">
        <v>4486</v>
      </c>
      <c r="O849">
        <v>1</v>
      </c>
      <c r="P849" s="2" t="s">
        <v>53</v>
      </c>
      <c r="Q849">
        <v>100</v>
      </c>
      <c r="R849">
        <v>0</v>
      </c>
      <c r="S849" s="2" t="s">
        <v>54</v>
      </c>
      <c r="T849" s="2" t="s">
        <v>55</v>
      </c>
      <c r="U849" s="2" t="s">
        <v>1525</v>
      </c>
      <c r="V849" s="2"/>
      <c r="W849">
        <v>68000</v>
      </c>
      <c r="X849">
        <v>0</v>
      </c>
      <c r="Y849">
        <v>0</v>
      </c>
      <c r="Z849">
        <v>68000</v>
      </c>
      <c r="AB849" s="2" t="s">
        <v>57</v>
      </c>
      <c r="AC849">
        <v>27200</v>
      </c>
      <c r="AD849">
        <v>40800</v>
      </c>
      <c r="AE849">
        <v>148000</v>
      </c>
      <c r="AF849">
        <v>2220</v>
      </c>
      <c r="AG849" s="2" t="s">
        <v>4485</v>
      </c>
      <c r="AH849" s="2"/>
      <c r="AI849" s="1">
        <v>46190</v>
      </c>
      <c r="AJ849" s="2" t="s">
        <v>87</v>
      </c>
      <c r="AK849" s="2" t="s">
        <v>58</v>
      </c>
      <c r="AM849" s="2" t="s">
        <v>59</v>
      </c>
      <c r="AP849" s="2" t="s">
        <v>60</v>
      </c>
      <c r="AQ849" s="2" t="s">
        <v>41</v>
      </c>
      <c r="AR849">
        <v>80000</v>
      </c>
      <c r="AS849" s="2" t="str">
        <f>_xlfn.IFNA(IF(VLOOKUP(all_resi[[#This Row],[No. Waybill]],settle_reconcile[No. Waybill],1,0)="","Recon","Recon"),"-")</f>
        <v>Recon</v>
      </c>
      <c r="AT849" s="2">
        <f>all_resi[[#This Row],[Nilai COD]]-all_resi[[#This Row],[COD Fee]]-all_resi[[#This Row],[Total Biaya Setelah Diskon]]</f>
        <v>104980</v>
      </c>
      <c r="AU849" s="2">
        <f>IF(all_resi[[#This Row],[Waktu Terima]]="","",_xlfn.DAYS(all_resi[[#This Row],[Waktu Terima]],all_resi[[#This Row],[Tanggal Pengiriman]]))</f>
        <v>7</v>
      </c>
    </row>
    <row r="850" spans="1:47" x14ac:dyDescent="0.25">
      <c r="A850" s="2" t="s">
        <v>6949</v>
      </c>
      <c r="B850" s="1">
        <v>46183</v>
      </c>
      <c r="C850" s="2" t="s">
        <v>42</v>
      </c>
      <c r="D850" s="2" t="s">
        <v>43</v>
      </c>
      <c r="E850" s="2" t="s">
        <v>44</v>
      </c>
      <c r="F850" s="2" t="s">
        <v>45</v>
      </c>
      <c r="G850" s="2" t="s">
        <v>46</v>
      </c>
      <c r="H850" s="2" t="s">
        <v>80</v>
      </c>
      <c r="I850" s="2" t="s">
        <v>3631</v>
      </c>
      <c r="J850" s="2" t="s">
        <v>13018</v>
      </c>
      <c r="K850" s="2" t="s">
        <v>265</v>
      </c>
      <c r="L850" s="2" t="s">
        <v>1025</v>
      </c>
      <c r="M850" s="2" t="s">
        <v>1026</v>
      </c>
      <c r="N850" s="2" t="s">
        <v>3632</v>
      </c>
      <c r="O850">
        <v>1</v>
      </c>
      <c r="P850" s="2" t="s">
        <v>53</v>
      </c>
      <c r="Q850">
        <v>100</v>
      </c>
      <c r="R850">
        <v>0</v>
      </c>
      <c r="S850" s="2" t="s">
        <v>54</v>
      </c>
      <c r="T850" s="2" t="s">
        <v>55</v>
      </c>
      <c r="U850" s="2" t="s">
        <v>1368</v>
      </c>
      <c r="V850" s="2"/>
      <c r="W850">
        <v>38000</v>
      </c>
      <c r="X850">
        <v>0</v>
      </c>
      <c r="Y850">
        <v>0</v>
      </c>
      <c r="Z850">
        <v>38000</v>
      </c>
      <c r="AB850" s="2" t="s">
        <v>57</v>
      </c>
      <c r="AC850">
        <v>15200</v>
      </c>
      <c r="AD850">
        <v>22800</v>
      </c>
      <c r="AE850">
        <v>122000</v>
      </c>
      <c r="AF850">
        <v>1830</v>
      </c>
      <c r="AG850" s="2" t="s">
        <v>3631</v>
      </c>
      <c r="AH850" s="2"/>
      <c r="AI850" s="1">
        <v>46186</v>
      </c>
      <c r="AJ850" s="2" t="s">
        <v>87</v>
      </c>
      <c r="AK850" s="2" t="s">
        <v>58</v>
      </c>
      <c r="AM850" s="2" t="s">
        <v>59</v>
      </c>
      <c r="AP850" s="2" t="s">
        <v>60</v>
      </c>
      <c r="AQ850" s="2" t="s">
        <v>41</v>
      </c>
      <c r="AR850">
        <v>84000</v>
      </c>
      <c r="AS850" s="2" t="str">
        <f>_xlfn.IFNA(IF(VLOOKUP(all_resi[[#This Row],[No. Waybill]],settle_reconcile[No. Waybill],1,0)="","Recon","Recon"),"-")</f>
        <v>Recon</v>
      </c>
      <c r="AT850" s="2">
        <f>all_resi[[#This Row],[Nilai COD]]-all_resi[[#This Row],[COD Fee]]-all_resi[[#This Row],[Total Biaya Setelah Diskon]]</f>
        <v>97370</v>
      </c>
      <c r="AU850" s="2">
        <f>IF(all_resi[[#This Row],[Waktu Terima]]="","",_xlfn.DAYS(all_resi[[#This Row],[Waktu Terima]],all_resi[[#This Row],[Tanggal Pengiriman]]))</f>
        <v>3</v>
      </c>
    </row>
    <row r="851" spans="1:47" x14ac:dyDescent="0.25">
      <c r="A851" s="2" t="s">
        <v>7215</v>
      </c>
      <c r="B851" s="1">
        <v>46183</v>
      </c>
      <c r="C851" s="2" t="s">
        <v>42</v>
      </c>
      <c r="D851" s="2" t="s">
        <v>43</v>
      </c>
      <c r="E851" s="2" t="s">
        <v>44</v>
      </c>
      <c r="F851" s="2" t="s">
        <v>45</v>
      </c>
      <c r="G851" s="2" t="s">
        <v>46</v>
      </c>
      <c r="H851" s="2" t="s">
        <v>47</v>
      </c>
      <c r="I851" s="2" t="s">
        <v>4349</v>
      </c>
      <c r="J851" s="2" t="s">
        <v>13075</v>
      </c>
      <c r="K851" s="2" t="s">
        <v>49</v>
      </c>
      <c r="L851" s="2" t="s">
        <v>4350</v>
      </c>
      <c r="M851" s="2" t="s">
        <v>4351</v>
      </c>
      <c r="N851" s="2" t="s">
        <v>4352</v>
      </c>
      <c r="O851">
        <v>1</v>
      </c>
      <c r="P851" s="2" t="s">
        <v>53</v>
      </c>
      <c r="Q851">
        <v>100</v>
      </c>
      <c r="R851">
        <v>0</v>
      </c>
      <c r="S851" s="2" t="s">
        <v>54</v>
      </c>
      <c r="T851" s="2" t="s">
        <v>55</v>
      </c>
      <c r="U851" s="2" t="s">
        <v>250</v>
      </c>
      <c r="V851" s="2"/>
      <c r="W851">
        <v>68000</v>
      </c>
      <c r="X851">
        <v>0</v>
      </c>
      <c r="Y851">
        <v>0</v>
      </c>
      <c r="Z851">
        <v>68000</v>
      </c>
      <c r="AB851" s="2" t="s">
        <v>57</v>
      </c>
      <c r="AC851">
        <v>27200</v>
      </c>
      <c r="AD851">
        <v>40800</v>
      </c>
      <c r="AE851">
        <v>122900</v>
      </c>
      <c r="AF851">
        <v>1843.5</v>
      </c>
      <c r="AG851" s="2" t="s">
        <v>4349</v>
      </c>
      <c r="AH851" s="2"/>
      <c r="AI851" s="1">
        <v>46190</v>
      </c>
      <c r="AJ851" s="2"/>
      <c r="AK851" s="2" t="s">
        <v>58</v>
      </c>
      <c r="AM851" s="2" t="s">
        <v>59</v>
      </c>
      <c r="AP851" s="2" t="s">
        <v>60</v>
      </c>
      <c r="AQ851" s="2" t="s">
        <v>41</v>
      </c>
      <c r="AR851">
        <v>54900</v>
      </c>
      <c r="AS851" s="2" t="str">
        <f>_xlfn.IFNA(IF(VLOOKUP(all_resi[[#This Row],[No. Waybill]],settle_reconcile[No. Waybill],1,0)="","Recon","Recon"),"-")</f>
        <v>Recon</v>
      </c>
      <c r="AT851" s="2">
        <f>all_resi[[#This Row],[Nilai COD]]-all_resi[[#This Row],[COD Fee]]-all_resi[[#This Row],[Total Biaya Setelah Diskon]]</f>
        <v>80256.5</v>
      </c>
      <c r="AU851" s="2">
        <f>IF(all_resi[[#This Row],[Waktu Terima]]="","",_xlfn.DAYS(all_resi[[#This Row],[Waktu Terima]],all_resi[[#This Row],[Tanggal Pengiriman]]))</f>
        <v>7</v>
      </c>
    </row>
    <row r="852" spans="1:47" x14ac:dyDescent="0.25">
      <c r="A852" s="2" t="s">
        <v>6720</v>
      </c>
      <c r="B852" s="1">
        <v>46183</v>
      </c>
      <c r="C852" s="2" t="s">
        <v>42</v>
      </c>
      <c r="D852" s="2" t="s">
        <v>43</v>
      </c>
      <c r="E852" s="2" t="s">
        <v>44</v>
      </c>
      <c r="F852" s="2" t="s">
        <v>45</v>
      </c>
      <c r="G852" s="2" t="s">
        <v>46</v>
      </c>
      <c r="H852" s="2" t="s">
        <v>80</v>
      </c>
      <c r="I852" s="2" t="s">
        <v>2980</v>
      </c>
      <c r="J852" s="2" t="s">
        <v>13033</v>
      </c>
      <c r="K852" s="2" t="s">
        <v>100</v>
      </c>
      <c r="L852" s="2" t="s">
        <v>101</v>
      </c>
      <c r="M852" s="2" t="s">
        <v>2981</v>
      </c>
      <c r="N852" s="2" t="s">
        <v>2982</v>
      </c>
      <c r="O852">
        <v>1</v>
      </c>
      <c r="P852" s="2" t="s">
        <v>53</v>
      </c>
      <c r="Q852">
        <v>100</v>
      </c>
      <c r="R852">
        <v>0</v>
      </c>
      <c r="S852" s="2" t="s">
        <v>54</v>
      </c>
      <c r="T852" s="2" t="s">
        <v>55</v>
      </c>
      <c r="U852" s="2" t="s">
        <v>141</v>
      </c>
      <c r="V852" s="2"/>
      <c r="W852">
        <v>15000</v>
      </c>
      <c r="X852">
        <v>0</v>
      </c>
      <c r="Y852">
        <v>0</v>
      </c>
      <c r="Z852">
        <v>15000</v>
      </c>
      <c r="AB852" s="2" t="s">
        <v>57</v>
      </c>
      <c r="AC852">
        <v>9000</v>
      </c>
      <c r="AD852">
        <v>6000</v>
      </c>
      <c r="AE852">
        <v>56500</v>
      </c>
      <c r="AF852">
        <v>847.5</v>
      </c>
      <c r="AG852" s="2" t="s">
        <v>2980</v>
      </c>
      <c r="AH852" s="2"/>
      <c r="AI852" s="1">
        <v>46184</v>
      </c>
      <c r="AJ852" s="2" t="s">
        <v>87</v>
      </c>
      <c r="AK852" s="2" t="s">
        <v>58</v>
      </c>
      <c r="AM852" s="2" t="s">
        <v>59</v>
      </c>
      <c r="AP852" s="2" t="s">
        <v>60</v>
      </c>
      <c r="AQ852" s="2" t="s">
        <v>41</v>
      </c>
      <c r="AR852">
        <v>41500</v>
      </c>
      <c r="AS852" s="2" t="str">
        <f>_xlfn.IFNA(IF(VLOOKUP(all_resi[[#This Row],[No. Waybill]],settle_reconcile[No. Waybill],1,0)="","Recon","Recon"),"-")</f>
        <v>Recon</v>
      </c>
      <c r="AT852" s="2">
        <f>all_resi[[#This Row],[Nilai COD]]-all_resi[[#This Row],[COD Fee]]-all_resi[[#This Row],[Total Biaya Setelah Diskon]]</f>
        <v>49652.5</v>
      </c>
      <c r="AU852" s="2">
        <f>IF(all_resi[[#This Row],[Waktu Terima]]="","",_xlfn.DAYS(all_resi[[#This Row],[Waktu Terima]],all_resi[[#This Row],[Tanggal Pengiriman]]))</f>
        <v>1</v>
      </c>
    </row>
    <row r="853" spans="1:47" x14ac:dyDescent="0.25">
      <c r="A853" s="2" t="s">
        <v>6141</v>
      </c>
      <c r="B853" s="1">
        <v>46183</v>
      </c>
      <c r="C853" s="2" t="s">
        <v>42</v>
      </c>
      <c r="D853" s="2" t="s">
        <v>43</v>
      </c>
      <c r="E853" s="2" t="s">
        <v>44</v>
      </c>
      <c r="F853" s="2" t="s">
        <v>45</v>
      </c>
      <c r="G853" s="2" t="s">
        <v>46</v>
      </c>
      <c r="H853" s="2" t="s">
        <v>80</v>
      </c>
      <c r="I853" s="2" t="s">
        <v>1174</v>
      </c>
      <c r="J853" s="2" t="s">
        <v>13074</v>
      </c>
      <c r="K853" s="2" t="s">
        <v>121</v>
      </c>
      <c r="L853" s="2" t="s">
        <v>122</v>
      </c>
      <c r="M853" s="2" t="s">
        <v>1175</v>
      </c>
      <c r="N853" s="2" t="s">
        <v>1176</v>
      </c>
      <c r="O853">
        <v>1</v>
      </c>
      <c r="P853" s="2" t="s">
        <v>53</v>
      </c>
      <c r="Q853">
        <v>100</v>
      </c>
      <c r="R853">
        <v>0</v>
      </c>
      <c r="S853" s="2" t="s">
        <v>54</v>
      </c>
      <c r="T853" s="2" t="s">
        <v>55</v>
      </c>
      <c r="U853" s="2" t="s">
        <v>581</v>
      </c>
      <c r="V853" s="2"/>
      <c r="W853">
        <v>85000</v>
      </c>
      <c r="X853">
        <v>0</v>
      </c>
      <c r="Y853">
        <v>0</v>
      </c>
      <c r="Z853">
        <v>85000</v>
      </c>
      <c r="AB853" s="2" t="s">
        <v>57</v>
      </c>
      <c r="AC853">
        <v>34000</v>
      </c>
      <c r="AD853">
        <v>51000</v>
      </c>
      <c r="AE853">
        <v>165000</v>
      </c>
      <c r="AF853">
        <v>2475</v>
      </c>
      <c r="AG853" s="2" t="s">
        <v>10525</v>
      </c>
      <c r="AH853" s="2"/>
      <c r="AI853" s="1">
        <v>46190</v>
      </c>
      <c r="AJ853" s="2" t="s">
        <v>87</v>
      </c>
      <c r="AK853" s="2" t="s">
        <v>58</v>
      </c>
      <c r="AM853" s="2" t="s">
        <v>59</v>
      </c>
      <c r="AP853" s="2" t="s">
        <v>60</v>
      </c>
      <c r="AQ853" s="2" t="s">
        <v>41</v>
      </c>
      <c r="AR853">
        <v>80000</v>
      </c>
      <c r="AS853" s="2" t="str">
        <f>_xlfn.IFNA(IF(VLOOKUP(all_resi[[#This Row],[No. Waybill]],settle_reconcile[No. Waybill],1,0)="","Recon","Recon"),"-")</f>
        <v>Recon</v>
      </c>
      <c r="AT853" s="2">
        <f>all_resi[[#This Row],[Nilai COD]]-all_resi[[#This Row],[COD Fee]]-all_resi[[#This Row],[Total Biaya Setelah Diskon]]</f>
        <v>111525</v>
      </c>
      <c r="AU853" s="2">
        <f>IF(all_resi[[#This Row],[Waktu Terima]]="","",_xlfn.DAYS(all_resi[[#This Row],[Waktu Terima]],all_resi[[#This Row],[Tanggal Pengiriman]]))</f>
        <v>7</v>
      </c>
    </row>
    <row r="854" spans="1:47" x14ac:dyDescent="0.25">
      <c r="A854" s="2" t="s">
        <v>7065</v>
      </c>
      <c r="B854" s="1">
        <v>46183</v>
      </c>
      <c r="C854" s="2" t="s">
        <v>42</v>
      </c>
      <c r="D854" s="2" t="s">
        <v>43</v>
      </c>
      <c r="E854" s="2" t="s">
        <v>44</v>
      </c>
      <c r="F854" s="2" t="s">
        <v>45</v>
      </c>
      <c r="G854" s="2" t="s">
        <v>46</v>
      </c>
      <c r="H854" s="2" t="s">
        <v>80</v>
      </c>
      <c r="I854" s="2" t="s">
        <v>3948</v>
      </c>
      <c r="J854" s="2" t="s">
        <v>13055</v>
      </c>
      <c r="K854" s="2" t="s">
        <v>121</v>
      </c>
      <c r="L854" s="2" t="s">
        <v>3949</v>
      </c>
      <c r="M854" s="2" t="s">
        <v>3950</v>
      </c>
      <c r="N854" s="2" t="s">
        <v>3951</v>
      </c>
      <c r="O854">
        <v>1</v>
      </c>
      <c r="P854" s="2" t="s">
        <v>53</v>
      </c>
      <c r="Q854">
        <v>100</v>
      </c>
      <c r="R854">
        <v>0</v>
      </c>
      <c r="S854" s="2" t="s">
        <v>54</v>
      </c>
      <c r="T854" s="2" t="s">
        <v>55</v>
      </c>
      <c r="U854" s="2" t="s">
        <v>169</v>
      </c>
      <c r="V854" s="2"/>
      <c r="W854">
        <v>85000</v>
      </c>
      <c r="X854">
        <v>0</v>
      </c>
      <c r="Y854">
        <v>0</v>
      </c>
      <c r="Z854">
        <v>85000</v>
      </c>
      <c r="AB854" s="2" t="s">
        <v>57</v>
      </c>
      <c r="AC854">
        <v>34000</v>
      </c>
      <c r="AD854">
        <v>51000</v>
      </c>
      <c r="AE854">
        <v>179000</v>
      </c>
      <c r="AF854">
        <v>2685</v>
      </c>
      <c r="AG854" s="2" t="s">
        <v>353</v>
      </c>
      <c r="AH854" s="2" t="s">
        <v>615</v>
      </c>
      <c r="AI854" s="1">
        <v>46197</v>
      </c>
      <c r="AJ854" s="2" t="s">
        <v>87</v>
      </c>
      <c r="AK854" s="2" t="s">
        <v>67</v>
      </c>
      <c r="AM854" s="2" t="s">
        <v>59</v>
      </c>
      <c r="AP854" s="2" t="s">
        <v>60</v>
      </c>
      <c r="AQ854" s="2" t="s">
        <v>41</v>
      </c>
      <c r="AR854">
        <v>94000</v>
      </c>
      <c r="AS854" s="2" t="str">
        <f>_xlfn.IFNA(IF(VLOOKUP(all_resi[[#This Row],[No. Waybill]],settle_reconcile[No. Waybill],1,0)="","Recon","Recon"),"-")</f>
        <v>-</v>
      </c>
      <c r="AT854" s="2">
        <f>all_resi[[#This Row],[Nilai COD]]-all_resi[[#This Row],[COD Fee]]-all_resi[[#This Row],[Total Biaya Setelah Diskon]]</f>
        <v>125315</v>
      </c>
      <c r="AU854" s="2">
        <f>IF(all_resi[[#This Row],[Waktu Terima]]="","",_xlfn.DAYS(all_resi[[#This Row],[Waktu Terima]],all_resi[[#This Row],[Tanggal Pengiriman]]))</f>
        <v>14</v>
      </c>
    </row>
    <row r="855" spans="1:47" x14ac:dyDescent="0.25">
      <c r="A855" s="2" t="s">
        <v>6728</v>
      </c>
      <c r="B855" s="1">
        <v>46183</v>
      </c>
      <c r="C855" s="2" t="s">
        <v>42</v>
      </c>
      <c r="D855" s="2" t="s">
        <v>43</v>
      </c>
      <c r="E855" s="2" t="s">
        <v>44</v>
      </c>
      <c r="F855" s="2" t="s">
        <v>45</v>
      </c>
      <c r="G855" s="2" t="s">
        <v>46</v>
      </c>
      <c r="H855" s="2" t="s">
        <v>80</v>
      </c>
      <c r="I855" s="2" t="s">
        <v>3005</v>
      </c>
      <c r="J855" s="2" t="s">
        <v>13029</v>
      </c>
      <c r="K855" s="2" t="s">
        <v>69</v>
      </c>
      <c r="L855" s="2" t="s">
        <v>294</v>
      </c>
      <c r="M855" s="2" t="s">
        <v>1982</v>
      </c>
      <c r="N855" s="2" t="s">
        <v>3006</v>
      </c>
      <c r="O855">
        <v>1</v>
      </c>
      <c r="P855" s="2" t="s">
        <v>53</v>
      </c>
      <c r="Q855">
        <v>100</v>
      </c>
      <c r="R855">
        <v>0</v>
      </c>
      <c r="S855" s="2" t="s">
        <v>54</v>
      </c>
      <c r="T855" s="2" t="s">
        <v>55</v>
      </c>
      <c r="U855" s="2" t="s">
        <v>555</v>
      </c>
      <c r="V855" s="2"/>
      <c r="W855">
        <v>38000</v>
      </c>
      <c r="X855">
        <v>0</v>
      </c>
      <c r="Y855">
        <v>0</v>
      </c>
      <c r="Z855">
        <v>38000</v>
      </c>
      <c r="AB855" s="2" t="s">
        <v>57</v>
      </c>
      <c r="AC855">
        <v>15200</v>
      </c>
      <c r="AD855">
        <v>22800</v>
      </c>
      <c r="AE855">
        <v>122000</v>
      </c>
      <c r="AF855">
        <v>1830</v>
      </c>
      <c r="AG855" s="2" t="s">
        <v>3005</v>
      </c>
      <c r="AH855" s="2"/>
      <c r="AI855" s="1">
        <v>46187</v>
      </c>
      <c r="AJ855" s="2" t="s">
        <v>87</v>
      </c>
      <c r="AK855" s="2" t="s">
        <v>58</v>
      </c>
      <c r="AM855" s="2" t="s">
        <v>59</v>
      </c>
      <c r="AP855" s="2" t="s">
        <v>60</v>
      </c>
      <c r="AQ855" s="2" t="s">
        <v>41</v>
      </c>
      <c r="AR855">
        <v>84000</v>
      </c>
      <c r="AS855" s="2" t="str">
        <f>_xlfn.IFNA(IF(VLOOKUP(all_resi[[#This Row],[No. Waybill]],settle_reconcile[No. Waybill],1,0)="","Recon","Recon"),"-")</f>
        <v>Recon</v>
      </c>
      <c r="AT855" s="2">
        <f>all_resi[[#This Row],[Nilai COD]]-all_resi[[#This Row],[COD Fee]]-all_resi[[#This Row],[Total Biaya Setelah Diskon]]</f>
        <v>97370</v>
      </c>
      <c r="AU855" s="2">
        <f>IF(all_resi[[#This Row],[Waktu Terima]]="","",_xlfn.DAYS(all_resi[[#This Row],[Waktu Terima]],all_resi[[#This Row],[Tanggal Pengiriman]]))</f>
        <v>4</v>
      </c>
    </row>
    <row r="856" spans="1:47" x14ac:dyDescent="0.25">
      <c r="A856" s="2" t="s">
        <v>6388</v>
      </c>
      <c r="B856" s="1">
        <v>46183</v>
      </c>
      <c r="C856" s="2" t="s">
        <v>42</v>
      </c>
      <c r="D856" s="2" t="s">
        <v>43</v>
      </c>
      <c r="E856" s="2" t="s">
        <v>44</v>
      </c>
      <c r="F856" s="2" t="s">
        <v>45</v>
      </c>
      <c r="G856" s="2" t="s">
        <v>46</v>
      </c>
      <c r="H856" s="2" t="s">
        <v>47</v>
      </c>
      <c r="I856" s="2" t="s">
        <v>1992</v>
      </c>
      <c r="J856" s="2" t="s">
        <v>13080</v>
      </c>
      <c r="K856" s="2" t="s">
        <v>156</v>
      </c>
      <c r="L856" s="2" t="s">
        <v>1694</v>
      </c>
      <c r="M856" s="2" t="s">
        <v>1816</v>
      </c>
      <c r="N856" s="2" t="s">
        <v>1993</v>
      </c>
      <c r="O856">
        <v>1</v>
      </c>
      <c r="P856" s="2" t="s">
        <v>53</v>
      </c>
      <c r="Q856">
        <v>100</v>
      </c>
      <c r="R856">
        <v>0</v>
      </c>
      <c r="S856" s="2" t="s">
        <v>54</v>
      </c>
      <c r="T856" s="2" t="s">
        <v>55</v>
      </c>
      <c r="U856" s="2" t="s">
        <v>250</v>
      </c>
      <c r="V856" s="2"/>
      <c r="W856">
        <v>83000</v>
      </c>
      <c r="X856">
        <v>0</v>
      </c>
      <c r="Y856">
        <v>0</v>
      </c>
      <c r="Z856">
        <v>83000</v>
      </c>
      <c r="AB856" s="2" t="s">
        <v>57</v>
      </c>
      <c r="AC856">
        <v>33200</v>
      </c>
      <c r="AD856">
        <v>49800</v>
      </c>
      <c r="AE856">
        <v>137900</v>
      </c>
      <c r="AF856">
        <v>2068.5</v>
      </c>
      <c r="AG856" s="2"/>
      <c r="AH856" s="2"/>
      <c r="AI856" s="1"/>
      <c r="AJ856" s="2"/>
      <c r="AK856" s="2" t="s">
        <v>67</v>
      </c>
      <c r="AM856" s="2" t="s">
        <v>59</v>
      </c>
      <c r="AP856" s="2" t="s">
        <v>60</v>
      </c>
      <c r="AQ856" s="2" t="s">
        <v>41</v>
      </c>
      <c r="AR856">
        <v>54900</v>
      </c>
      <c r="AS856" s="2" t="str">
        <f>_xlfn.IFNA(IF(VLOOKUP(all_resi[[#This Row],[No. Waybill]],settle_reconcile[No. Waybill],1,0)="","Recon","Recon"),"-")</f>
        <v>-</v>
      </c>
      <c r="AT856" s="2">
        <f>all_resi[[#This Row],[Nilai COD]]-all_resi[[#This Row],[COD Fee]]-all_resi[[#This Row],[Total Biaya Setelah Diskon]]</f>
        <v>86031.5</v>
      </c>
      <c r="AU856" s="2" t="str">
        <f>IF(all_resi[[#This Row],[Waktu Terima]]="","",_xlfn.DAYS(all_resi[[#This Row],[Waktu Terima]],all_resi[[#This Row],[Tanggal Pengiriman]]))</f>
        <v/>
      </c>
    </row>
    <row r="857" spans="1:47" x14ac:dyDescent="0.25">
      <c r="A857" s="2" t="s">
        <v>6270</v>
      </c>
      <c r="B857" s="1">
        <v>46183</v>
      </c>
      <c r="C857" s="2" t="s">
        <v>42</v>
      </c>
      <c r="D857" s="2" t="s">
        <v>43</v>
      </c>
      <c r="E857" s="2" t="s">
        <v>44</v>
      </c>
      <c r="F857" s="2" t="s">
        <v>45</v>
      </c>
      <c r="G857" s="2" t="s">
        <v>46</v>
      </c>
      <c r="H857" s="2" t="s">
        <v>47</v>
      </c>
      <c r="I857" s="2" t="s">
        <v>1614</v>
      </c>
      <c r="J857" s="2" t="s">
        <v>13066</v>
      </c>
      <c r="K857" s="2" t="s">
        <v>286</v>
      </c>
      <c r="L857" s="2" t="s">
        <v>1265</v>
      </c>
      <c r="M857" s="2" t="s">
        <v>1266</v>
      </c>
      <c r="N857" s="2" t="s">
        <v>1615</v>
      </c>
      <c r="O857">
        <v>1</v>
      </c>
      <c r="P857" s="2" t="s">
        <v>53</v>
      </c>
      <c r="Q857">
        <v>100</v>
      </c>
      <c r="R857">
        <v>0</v>
      </c>
      <c r="S857" s="2" t="s">
        <v>54</v>
      </c>
      <c r="T857" s="2" t="s">
        <v>55</v>
      </c>
      <c r="U857" s="2" t="s">
        <v>412</v>
      </c>
      <c r="V857" s="2"/>
      <c r="W857">
        <v>116000</v>
      </c>
      <c r="X857">
        <v>0</v>
      </c>
      <c r="Y857">
        <v>0</v>
      </c>
      <c r="Z857">
        <v>116000</v>
      </c>
      <c r="AB857" s="2" t="s">
        <v>57</v>
      </c>
      <c r="AC857">
        <v>46400</v>
      </c>
      <c r="AD857">
        <v>69600</v>
      </c>
      <c r="AE857">
        <v>220000</v>
      </c>
      <c r="AF857">
        <v>3300</v>
      </c>
      <c r="AG857" s="2"/>
      <c r="AH857" s="2"/>
      <c r="AI857" s="1"/>
      <c r="AJ857" s="2"/>
      <c r="AK857" s="2" t="s">
        <v>67</v>
      </c>
      <c r="AM857" s="2" t="s">
        <v>59</v>
      </c>
      <c r="AP857" s="2" t="s">
        <v>60</v>
      </c>
      <c r="AQ857" s="2" t="s">
        <v>41</v>
      </c>
      <c r="AR857">
        <v>104000</v>
      </c>
      <c r="AS857" s="2" t="str">
        <f>_xlfn.IFNA(IF(VLOOKUP(all_resi[[#This Row],[No. Waybill]],settle_reconcile[No. Waybill],1,0)="","Recon","Recon"),"-")</f>
        <v>-</v>
      </c>
      <c r="AT857" s="2">
        <f>all_resi[[#This Row],[Nilai COD]]-all_resi[[#This Row],[COD Fee]]-all_resi[[#This Row],[Total Biaya Setelah Diskon]]</f>
        <v>147100</v>
      </c>
      <c r="AU857" s="2" t="str">
        <f>IF(all_resi[[#This Row],[Waktu Terima]]="","",_xlfn.DAYS(all_resi[[#This Row],[Waktu Terima]],all_resi[[#This Row],[Tanggal Pengiriman]]))</f>
        <v/>
      </c>
    </row>
    <row r="858" spans="1:47" x14ac:dyDescent="0.25">
      <c r="A858" s="2" t="s">
        <v>5909</v>
      </c>
      <c r="B858" s="1">
        <v>46183</v>
      </c>
      <c r="C858" s="2" t="s">
        <v>42</v>
      </c>
      <c r="D858" s="2" t="s">
        <v>43</v>
      </c>
      <c r="E858" s="2" t="s">
        <v>44</v>
      </c>
      <c r="F858" s="2" t="s">
        <v>45</v>
      </c>
      <c r="G858" s="2" t="s">
        <v>46</v>
      </c>
      <c r="H858" s="2" t="s">
        <v>47</v>
      </c>
      <c r="I858" s="2" t="s">
        <v>281</v>
      </c>
      <c r="J858" s="2" t="s">
        <v>13027</v>
      </c>
      <c r="K858" s="2" t="s">
        <v>156</v>
      </c>
      <c r="L858" s="2" t="s">
        <v>282</v>
      </c>
      <c r="M858" s="2" t="s">
        <v>283</v>
      </c>
      <c r="N858" s="2" t="s">
        <v>284</v>
      </c>
      <c r="O858">
        <v>1</v>
      </c>
      <c r="P858" s="2" t="s">
        <v>53</v>
      </c>
      <c r="Q858">
        <v>100</v>
      </c>
      <c r="R858">
        <v>0</v>
      </c>
      <c r="S858" s="2" t="s">
        <v>54</v>
      </c>
      <c r="T858" s="2" t="s">
        <v>55</v>
      </c>
      <c r="U858" s="2" t="s">
        <v>73</v>
      </c>
      <c r="V858" s="2"/>
      <c r="W858">
        <v>85000</v>
      </c>
      <c r="X858">
        <v>0</v>
      </c>
      <c r="Y858">
        <v>0</v>
      </c>
      <c r="Z858">
        <v>85000</v>
      </c>
      <c r="AB858" s="2" t="s">
        <v>57</v>
      </c>
      <c r="AC858">
        <v>34000</v>
      </c>
      <c r="AD858">
        <v>51000</v>
      </c>
      <c r="AE858">
        <v>155000</v>
      </c>
      <c r="AF858">
        <v>2325</v>
      </c>
      <c r="AG858" s="2" t="s">
        <v>43</v>
      </c>
      <c r="AH858" s="2"/>
      <c r="AI858" s="1">
        <v>46211</v>
      </c>
      <c r="AJ858" s="2"/>
      <c r="AK858" s="2" t="s">
        <v>67</v>
      </c>
      <c r="AM858" s="2" t="s">
        <v>59</v>
      </c>
      <c r="AP858" s="2" t="s">
        <v>60</v>
      </c>
      <c r="AQ858" s="2" t="s">
        <v>41</v>
      </c>
      <c r="AR858">
        <v>70000</v>
      </c>
      <c r="AS858" s="2" t="str">
        <f>_xlfn.IFNA(IF(VLOOKUP(all_resi[[#This Row],[No. Waybill]],settle_reconcile[No. Waybill],1,0)="","Recon","Recon"),"-")</f>
        <v>-</v>
      </c>
      <c r="AT858" s="2">
        <f>all_resi[[#This Row],[Nilai COD]]-all_resi[[#This Row],[COD Fee]]-all_resi[[#This Row],[Total Biaya Setelah Diskon]]</f>
        <v>101675</v>
      </c>
      <c r="AU858" s="2">
        <f>IF(all_resi[[#This Row],[Waktu Terima]]="","",_xlfn.DAYS(all_resi[[#This Row],[Waktu Terima]],all_resi[[#This Row],[Tanggal Pengiriman]]))</f>
        <v>28</v>
      </c>
    </row>
    <row r="859" spans="1:47" x14ac:dyDescent="0.25">
      <c r="A859" s="2" t="s">
        <v>6958</v>
      </c>
      <c r="B859" s="1">
        <v>46183</v>
      </c>
      <c r="C859" s="2" t="s">
        <v>42</v>
      </c>
      <c r="D859" s="2" t="s">
        <v>43</v>
      </c>
      <c r="E859" s="2" t="s">
        <v>44</v>
      </c>
      <c r="F859" s="2" t="s">
        <v>45</v>
      </c>
      <c r="G859" s="2" t="s">
        <v>46</v>
      </c>
      <c r="H859" s="2" t="s">
        <v>47</v>
      </c>
      <c r="I859" s="2" t="s">
        <v>3654</v>
      </c>
      <c r="J859" s="2" t="s">
        <v>13022</v>
      </c>
      <c r="K859" s="2" t="s">
        <v>183</v>
      </c>
      <c r="L859" s="2" t="s">
        <v>446</v>
      </c>
      <c r="M859" s="2" t="s">
        <v>3655</v>
      </c>
      <c r="N859" s="2" t="s">
        <v>3656</v>
      </c>
      <c r="O859">
        <v>1</v>
      </c>
      <c r="P859" s="2" t="s">
        <v>53</v>
      </c>
      <c r="Q859">
        <v>100</v>
      </c>
      <c r="R859">
        <v>0</v>
      </c>
      <c r="S859" s="2" t="s">
        <v>54</v>
      </c>
      <c r="T859" s="2" t="s">
        <v>55</v>
      </c>
      <c r="U859" s="2" t="s">
        <v>66</v>
      </c>
      <c r="V859" s="2"/>
      <c r="W859">
        <v>100000</v>
      </c>
      <c r="X859">
        <v>0</v>
      </c>
      <c r="Y859">
        <v>0</v>
      </c>
      <c r="Z859">
        <v>100000</v>
      </c>
      <c r="AB859" s="2" t="s">
        <v>57</v>
      </c>
      <c r="AC859">
        <v>40000</v>
      </c>
      <c r="AD859">
        <v>60000</v>
      </c>
      <c r="AE859">
        <v>199680</v>
      </c>
      <c r="AF859">
        <v>2995.2</v>
      </c>
      <c r="AG859" s="2" t="s">
        <v>3654</v>
      </c>
      <c r="AH859" s="2"/>
      <c r="AI859" s="1">
        <v>46187</v>
      </c>
      <c r="AJ859" s="2"/>
      <c r="AK859" s="2" t="s">
        <v>58</v>
      </c>
      <c r="AM859" s="2" t="s">
        <v>59</v>
      </c>
      <c r="AP859" s="2" t="s">
        <v>60</v>
      </c>
      <c r="AQ859" s="2" t="s">
        <v>41</v>
      </c>
      <c r="AR859">
        <v>99680</v>
      </c>
      <c r="AS859" s="2" t="str">
        <f>_xlfn.IFNA(IF(VLOOKUP(all_resi[[#This Row],[No. Waybill]],settle_reconcile[No. Waybill],1,0)="","Recon","Recon"),"-")</f>
        <v>Recon</v>
      </c>
      <c r="AT859" s="2">
        <f>all_resi[[#This Row],[Nilai COD]]-all_resi[[#This Row],[COD Fee]]-all_resi[[#This Row],[Total Biaya Setelah Diskon]]</f>
        <v>136684.79999999999</v>
      </c>
      <c r="AU859" s="2">
        <f>IF(all_resi[[#This Row],[Waktu Terima]]="","",_xlfn.DAYS(all_resi[[#This Row],[Waktu Terima]],all_resi[[#This Row],[Tanggal Pengiriman]]))</f>
        <v>4</v>
      </c>
    </row>
    <row r="860" spans="1:47" x14ac:dyDescent="0.25">
      <c r="A860" s="2" t="s">
        <v>6247</v>
      </c>
      <c r="B860" s="1">
        <v>46183</v>
      </c>
      <c r="C860" s="2" t="s">
        <v>42</v>
      </c>
      <c r="D860" s="2" t="s">
        <v>43</v>
      </c>
      <c r="E860" s="2" t="s">
        <v>44</v>
      </c>
      <c r="F860" s="2" t="s">
        <v>45</v>
      </c>
      <c r="G860" s="2" t="s">
        <v>46</v>
      </c>
      <c r="H860" s="2" t="s">
        <v>47</v>
      </c>
      <c r="I860" s="2" t="s">
        <v>1540</v>
      </c>
      <c r="J860" s="2" t="s">
        <v>13090</v>
      </c>
      <c r="K860" s="2" t="s">
        <v>143</v>
      </c>
      <c r="L860" s="2" t="s">
        <v>1541</v>
      </c>
      <c r="M860" s="2" t="s">
        <v>1542</v>
      </c>
      <c r="N860" s="2" t="s">
        <v>1543</v>
      </c>
      <c r="O860">
        <v>1</v>
      </c>
      <c r="P860" s="2" t="s">
        <v>53</v>
      </c>
      <c r="Q860">
        <v>100</v>
      </c>
      <c r="R860">
        <v>0</v>
      </c>
      <c r="S860" s="2" t="s">
        <v>54</v>
      </c>
      <c r="T860" s="2" t="s">
        <v>55</v>
      </c>
      <c r="U860" s="2" t="s">
        <v>104</v>
      </c>
      <c r="V860" s="2"/>
      <c r="W860">
        <v>20000</v>
      </c>
      <c r="X860">
        <v>0</v>
      </c>
      <c r="Y860">
        <v>0</v>
      </c>
      <c r="Z860">
        <v>20000</v>
      </c>
      <c r="AB860" s="2" t="s">
        <v>57</v>
      </c>
      <c r="AC860">
        <v>13000</v>
      </c>
      <c r="AD860">
        <v>7000</v>
      </c>
      <c r="AE860">
        <v>73000</v>
      </c>
      <c r="AF860">
        <v>1095</v>
      </c>
      <c r="AG860" s="2" t="s">
        <v>1540</v>
      </c>
      <c r="AH860" s="2"/>
      <c r="AI860" s="1">
        <v>46185</v>
      </c>
      <c r="AJ860" s="2"/>
      <c r="AK860" s="2" t="s">
        <v>58</v>
      </c>
      <c r="AM860" s="2" t="s">
        <v>59</v>
      </c>
      <c r="AP860" s="2" t="s">
        <v>60</v>
      </c>
      <c r="AQ860" s="2" t="s">
        <v>41</v>
      </c>
      <c r="AR860">
        <v>53000</v>
      </c>
      <c r="AS860" s="2" t="str">
        <f>_xlfn.IFNA(IF(VLOOKUP(all_resi[[#This Row],[No. Waybill]],settle_reconcile[No. Waybill],1,0)="","Recon","Recon"),"-")</f>
        <v>Recon</v>
      </c>
      <c r="AT860" s="2">
        <f>all_resi[[#This Row],[Nilai COD]]-all_resi[[#This Row],[COD Fee]]-all_resi[[#This Row],[Total Biaya Setelah Diskon]]</f>
        <v>64905</v>
      </c>
      <c r="AU860" s="2">
        <f>IF(all_resi[[#This Row],[Waktu Terima]]="","",_xlfn.DAYS(all_resi[[#This Row],[Waktu Terima]],all_resi[[#This Row],[Tanggal Pengiriman]]))</f>
        <v>2</v>
      </c>
    </row>
    <row r="861" spans="1:47" x14ac:dyDescent="0.25">
      <c r="A861" s="2" t="s">
        <v>6939</v>
      </c>
      <c r="B861" s="1">
        <v>46183</v>
      </c>
      <c r="C861" s="2" t="s">
        <v>42</v>
      </c>
      <c r="D861" s="2" t="s">
        <v>43</v>
      </c>
      <c r="E861" s="2" t="s">
        <v>44</v>
      </c>
      <c r="F861" s="2" t="s">
        <v>45</v>
      </c>
      <c r="G861" s="2" t="s">
        <v>46</v>
      </c>
      <c r="H861" s="2" t="s">
        <v>80</v>
      </c>
      <c r="I861" s="2" t="s">
        <v>3601</v>
      </c>
      <c r="J861" s="2" t="s">
        <v>13014</v>
      </c>
      <c r="K861" s="2" t="s">
        <v>237</v>
      </c>
      <c r="L861" s="2" t="s">
        <v>238</v>
      </c>
      <c r="M861" s="2" t="s">
        <v>2422</v>
      </c>
      <c r="N861" s="2" t="s">
        <v>3602</v>
      </c>
      <c r="O861">
        <v>1</v>
      </c>
      <c r="P861" s="2" t="s">
        <v>53</v>
      </c>
      <c r="Q861">
        <v>100</v>
      </c>
      <c r="R861">
        <v>7900000</v>
      </c>
      <c r="S861" s="2" t="s">
        <v>54</v>
      </c>
      <c r="T861" s="2" t="s">
        <v>55</v>
      </c>
      <c r="U861" s="2" t="s">
        <v>201</v>
      </c>
      <c r="V861" s="2" t="s">
        <v>3603</v>
      </c>
      <c r="W861">
        <v>37000</v>
      </c>
      <c r="X861">
        <v>0</v>
      </c>
      <c r="Y861">
        <v>0</v>
      </c>
      <c r="Z861">
        <v>37000</v>
      </c>
      <c r="AB861" s="2" t="s">
        <v>57</v>
      </c>
      <c r="AC861">
        <v>14800</v>
      </c>
      <c r="AD861">
        <v>22200</v>
      </c>
      <c r="AE861">
        <v>124000</v>
      </c>
      <c r="AF861">
        <v>1860</v>
      </c>
      <c r="AG861" s="2" t="s">
        <v>517</v>
      </c>
      <c r="AH861" s="2" t="s">
        <v>149</v>
      </c>
      <c r="AI861" s="1">
        <v>46191</v>
      </c>
      <c r="AJ861" s="2" t="s">
        <v>87</v>
      </c>
      <c r="AK861" s="2" t="s">
        <v>67</v>
      </c>
      <c r="AM861" s="2" t="s">
        <v>59</v>
      </c>
      <c r="AP861" s="2" t="s">
        <v>60</v>
      </c>
      <c r="AQ861" s="2" t="s">
        <v>41</v>
      </c>
      <c r="AR861">
        <v>87000</v>
      </c>
      <c r="AS861" s="2" t="str">
        <f>_xlfn.IFNA(IF(VLOOKUP(all_resi[[#This Row],[No. Waybill]],settle_reconcile[No. Waybill],1,0)="","Recon","Recon"),"-")</f>
        <v>-</v>
      </c>
      <c r="AT861" s="2">
        <f>all_resi[[#This Row],[Nilai COD]]-all_resi[[#This Row],[COD Fee]]-all_resi[[#This Row],[Total Biaya Setelah Diskon]]</f>
        <v>99940</v>
      </c>
      <c r="AU861" s="2">
        <f>IF(all_resi[[#This Row],[Waktu Terima]]="","",_xlfn.DAYS(all_resi[[#This Row],[Waktu Terima]],all_resi[[#This Row],[Tanggal Pengiriman]]))</f>
        <v>8</v>
      </c>
    </row>
    <row r="862" spans="1:47" x14ac:dyDescent="0.25">
      <c r="A862" s="2" t="s">
        <v>6428</v>
      </c>
      <c r="B862" s="1">
        <v>46183</v>
      </c>
      <c r="C862" s="2" t="s">
        <v>42</v>
      </c>
      <c r="D862" s="2" t="s">
        <v>43</v>
      </c>
      <c r="E862" s="2" t="s">
        <v>44</v>
      </c>
      <c r="F862" s="2" t="s">
        <v>45</v>
      </c>
      <c r="G862" s="2" t="s">
        <v>46</v>
      </c>
      <c r="H862" s="2" t="s">
        <v>47</v>
      </c>
      <c r="I862" s="2" t="s">
        <v>2124</v>
      </c>
      <c r="J862" s="2" t="s">
        <v>13063</v>
      </c>
      <c r="K862" s="2" t="s">
        <v>121</v>
      </c>
      <c r="L862" s="2" t="s">
        <v>122</v>
      </c>
      <c r="M862" s="2" t="s">
        <v>2125</v>
      </c>
      <c r="N862" s="2" t="s">
        <v>2126</v>
      </c>
      <c r="O862">
        <v>1</v>
      </c>
      <c r="P862" s="2" t="s">
        <v>53</v>
      </c>
      <c r="Q862">
        <v>100</v>
      </c>
      <c r="R862">
        <v>0</v>
      </c>
      <c r="S862" s="2" t="s">
        <v>54</v>
      </c>
      <c r="T862" s="2" t="s">
        <v>55</v>
      </c>
      <c r="U862" s="2" t="s">
        <v>207</v>
      </c>
      <c r="V862" s="2"/>
      <c r="W862">
        <v>85000</v>
      </c>
      <c r="X862">
        <v>0</v>
      </c>
      <c r="Y862">
        <v>0</v>
      </c>
      <c r="Z862">
        <v>85000</v>
      </c>
      <c r="AB862" s="2" t="s">
        <v>57</v>
      </c>
      <c r="AC862">
        <v>34000</v>
      </c>
      <c r="AD862">
        <v>51000</v>
      </c>
      <c r="AE862">
        <v>155000</v>
      </c>
      <c r="AF862">
        <v>2325</v>
      </c>
      <c r="AG862" s="2" t="s">
        <v>256</v>
      </c>
      <c r="AH862" s="2"/>
      <c r="AI862" s="1">
        <v>46206</v>
      </c>
      <c r="AJ862" s="2"/>
      <c r="AK862" s="2" t="s">
        <v>67</v>
      </c>
      <c r="AM862" s="2" t="s">
        <v>59</v>
      </c>
      <c r="AP862" s="2" t="s">
        <v>60</v>
      </c>
      <c r="AQ862" s="2" t="s">
        <v>41</v>
      </c>
      <c r="AR862">
        <v>70000</v>
      </c>
      <c r="AS862" s="2" t="str">
        <f>_xlfn.IFNA(IF(VLOOKUP(all_resi[[#This Row],[No. Waybill]],settle_reconcile[No. Waybill],1,0)="","Recon","Recon"),"-")</f>
        <v>-</v>
      </c>
      <c r="AT862" s="2">
        <f>all_resi[[#This Row],[Nilai COD]]-all_resi[[#This Row],[COD Fee]]-all_resi[[#This Row],[Total Biaya Setelah Diskon]]</f>
        <v>101675</v>
      </c>
      <c r="AU862" s="2">
        <f>IF(all_resi[[#This Row],[Waktu Terima]]="","",_xlfn.DAYS(all_resi[[#This Row],[Waktu Terima]],all_resi[[#This Row],[Tanggal Pengiriman]]))</f>
        <v>23</v>
      </c>
    </row>
    <row r="863" spans="1:47" x14ac:dyDescent="0.25">
      <c r="A863" s="2" t="s">
        <v>7098</v>
      </c>
      <c r="B863" s="1">
        <v>46183</v>
      </c>
      <c r="C863" s="2" t="s">
        <v>42</v>
      </c>
      <c r="D863" s="2" t="s">
        <v>43</v>
      </c>
      <c r="E863" s="2" t="s">
        <v>44</v>
      </c>
      <c r="F863" s="2" t="s">
        <v>45</v>
      </c>
      <c r="G863" s="2" t="s">
        <v>46</v>
      </c>
      <c r="H863" s="2" t="s">
        <v>47</v>
      </c>
      <c r="I863" s="2" t="s">
        <v>4035</v>
      </c>
      <c r="J863" s="2" t="s">
        <v>13056</v>
      </c>
      <c r="K863" s="2" t="s">
        <v>156</v>
      </c>
      <c r="L863" s="2" t="s">
        <v>487</v>
      </c>
      <c r="M863" s="2" t="s">
        <v>4036</v>
      </c>
      <c r="N863" s="2" t="s">
        <v>4037</v>
      </c>
      <c r="O863">
        <v>1</v>
      </c>
      <c r="P863" s="2" t="s">
        <v>53</v>
      </c>
      <c r="Q863">
        <v>100</v>
      </c>
      <c r="R863">
        <v>0</v>
      </c>
      <c r="S863" s="2" t="s">
        <v>54</v>
      </c>
      <c r="T863" s="2" t="s">
        <v>55</v>
      </c>
      <c r="U863" s="2" t="s">
        <v>534</v>
      </c>
      <c r="V863" s="2"/>
      <c r="W863">
        <v>81000</v>
      </c>
      <c r="X863">
        <v>0</v>
      </c>
      <c r="Y863">
        <v>0</v>
      </c>
      <c r="Z863">
        <v>81000</v>
      </c>
      <c r="AB863" s="2" t="s">
        <v>57</v>
      </c>
      <c r="AC863">
        <v>32400</v>
      </c>
      <c r="AD863">
        <v>48600</v>
      </c>
      <c r="AE863">
        <v>152000</v>
      </c>
      <c r="AF863">
        <v>2280</v>
      </c>
      <c r="AG863" s="2" t="s">
        <v>17318</v>
      </c>
      <c r="AH863" s="2" t="s">
        <v>149</v>
      </c>
      <c r="AI863" s="1">
        <v>46203</v>
      </c>
      <c r="AJ863" s="2"/>
      <c r="AK863" s="2" t="s">
        <v>67</v>
      </c>
      <c r="AM863" s="2" t="s">
        <v>59</v>
      </c>
      <c r="AP863" s="2" t="s">
        <v>60</v>
      </c>
      <c r="AQ863" s="2" t="s">
        <v>41</v>
      </c>
      <c r="AR863">
        <v>71000</v>
      </c>
      <c r="AS863" s="2" t="str">
        <f>_xlfn.IFNA(IF(VLOOKUP(all_resi[[#This Row],[No. Waybill]],settle_reconcile[No. Waybill],1,0)="","Recon","Recon"),"-")</f>
        <v>-</v>
      </c>
      <c r="AT863" s="2">
        <f>all_resi[[#This Row],[Nilai COD]]-all_resi[[#This Row],[COD Fee]]-all_resi[[#This Row],[Total Biaya Setelah Diskon]]</f>
        <v>101120</v>
      </c>
      <c r="AU863" s="2">
        <f>IF(all_resi[[#This Row],[Waktu Terima]]="","",_xlfn.DAYS(all_resi[[#This Row],[Waktu Terima]],all_resi[[#This Row],[Tanggal Pengiriman]]))</f>
        <v>20</v>
      </c>
    </row>
    <row r="864" spans="1:47" x14ac:dyDescent="0.25">
      <c r="A864" s="2" t="s">
        <v>6941</v>
      </c>
      <c r="B864" s="1">
        <v>46183</v>
      </c>
      <c r="C864" s="2" t="s">
        <v>42</v>
      </c>
      <c r="D864" s="2" t="s">
        <v>43</v>
      </c>
      <c r="E864" s="2" t="s">
        <v>44</v>
      </c>
      <c r="F864" s="2" t="s">
        <v>45</v>
      </c>
      <c r="G864" s="2" t="s">
        <v>46</v>
      </c>
      <c r="H864" s="2" t="s">
        <v>80</v>
      </c>
      <c r="I864" s="2" t="s">
        <v>3606</v>
      </c>
      <c r="J864" s="2" t="s">
        <v>13023</v>
      </c>
      <c r="K864" s="2" t="s">
        <v>49</v>
      </c>
      <c r="L864" s="2" t="s">
        <v>1097</v>
      </c>
      <c r="M864" s="2" t="s">
        <v>3607</v>
      </c>
      <c r="N864" s="2" t="s">
        <v>3608</v>
      </c>
      <c r="O864">
        <v>1</v>
      </c>
      <c r="P864" s="2" t="s">
        <v>53</v>
      </c>
      <c r="Q864">
        <v>100</v>
      </c>
      <c r="R864">
        <v>0</v>
      </c>
      <c r="S864" s="2" t="s">
        <v>54</v>
      </c>
      <c r="T864" s="2" t="s">
        <v>55</v>
      </c>
      <c r="U864" s="2" t="s">
        <v>1020</v>
      </c>
      <c r="V864" s="2"/>
      <c r="W864">
        <v>63000</v>
      </c>
      <c r="X864">
        <v>0</v>
      </c>
      <c r="Y864">
        <v>0</v>
      </c>
      <c r="Z864">
        <v>63000</v>
      </c>
      <c r="AB864" s="2" t="s">
        <v>57</v>
      </c>
      <c r="AC864">
        <v>25200</v>
      </c>
      <c r="AD864">
        <v>37800</v>
      </c>
      <c r="AE864">
        <v>143000</v>
      </c>
      <c r="AF864">
        <v>2145</v>
      </c>
      <c r="AG864" s="2"/>
      <c r="AH864" s="2"/>
      <c r="AI864" s="1"/>
      <c r="AJ864" s="2" t="s">
        <v>87</v>
      </c>
      <c r="AK864" s="2" t="s">
        <v>67</v>
      </c>
      <c r="AM864" s="2" t="s">
        <v>59</v>
      </c>
      <c r="AP864" s="2" t="s">
        <v>60</v>
      </c>
      <c r="AQ864" s="2" t="s">
        <v>41</v>
      </c>
      <c r="AR864">
        <v>80000</v>
      </c>
      <c r="AS864" s="2" t="str">
        <f>_xlfn.IFNA(IF(VLOOKUP(all_resi[[#This Row],[No. Waybill]],settle_reconcile[No. Waybill],1,0)="","Recon","Recon"),"-")</f>
        <v>-</v>
      </c>
      <c r="AT864" s="2">
        <f>all_resi[[#This Row],[Nilai COD]]-all_resi[[#This Row],[COD Fee]]-all_resi[[#This Row],[Total Biaya Setelah Diskon]]</f>
        <v>103055</v>
      </c>
      <c r="AU864" s="2" t="str">
        <f>IF(all_resi[[#This Row],[Waktu Terima]]="","",_xlfn.DAYS(all_resi[[#This Row],[Waktu Terima]],all_resi[[#This Row],[Tanggal Pengiriman]]))</f>
        <v/>
      </c>
    </row>
    <row r="865" spans="1:47" x14ac:dyDescent="0.25">
      <c r="A865" s="2" t="s">
        <v>6111</v>
      </c>
      <c r="B865" s="1">
        <v>46183</v>
      </c>
      <c r="C865" s="2" t="s">
        <v>42</v>
      </c>
      <c r="D865" s="2" t="s">
        <v>43</v>
      </c>
      <c r="E865" s="2" t="s">
        <v>44</v>
      </c>
      <c r="F865" s="2" t="s">
        <v>45</v>
      </c>
      <c r="G865" s="2" t="s">
        <v>46</v>
      </c>
      <c r="H865" s="2" t="s">
        <v>80</v>
      </c>
      <c r="I865" s="2" t="s">
        <v>1070</v>
      </c>
      <c r="J865" s="2" t="s">
        <v>13078</v>
      </c>
      <c r="K865" s="2" t="s">
        <v>100</v>
      </c>
      <c r="L865" s="2" t="s">
        <v>405</v>
      </c>
      <c r="M865" s="2" t="s">
        <v>1071</v>
      </c>
      <c r="N865" s="2" t="s">
        <v>1072</v>
      </c>
      <c r="O865">
        <v>1</v>
      </c>
      <c r="P865" s="2" t="s">
        <v>53</v>
      </c>
      <c r="Q865">
        <v>100</v>
      </c>
      <c r="R865">
        <v>0</v>
      </c>
      <c r="S865" s="2" t="s">
        <v>54</v>
      </c>
      <c r="T865" s="2" t="s">
        <v>55</v>
      </c>
      <c r="U865" s="2" t="s">
        <v>141</v>
      </c>
      <c r="V865" s="2"/>
      <c r="W865">
        <v>15000</v>
      </c>
      <c r="X865">
        <v>0</v>
      </c>
      <c r="Y865">
        <v>0</v>
      </c>
      <c r="Z865">
        <v>15000</v>
      </c>
      <c r="AB865" s="2" t="s">
        <v>57</v>
      </c>
      <c r="AC865">
        <v>9000</v>
      </c>
      <c r="AD865">
        <v>6000</v>
      </c>
      <c r="AE865">
        <v>53500</v>
      </c>
      <c r="AF865">
        <v>802.5</v>
      </c>
      <c r="AG865" s="2" t="s">
        <v>1070</v>
      </c>
      <c r="AH865" s="2"/>
      <c r="AI865" s="1">
        <v>46184</v>
      </c>
      <c r="AJ865" s="2" t="s">
        <v>87</v>
      </c>
      <c r="AK865" s="2" t="s">
        <v>58</v>
      </c>
      <c r="AM865" s="2" t="s">
        <v>59</v>
      </c>
      <c r="AP865" s="2" t="s">
        <v>60</v>
      </c>
      <c r="AQ865" s="2" t="s">
        <v>41</v>
      </c>
      <c r="AR865">
        <v>38500</v>
      </c>
      <c r="AS865" s="2" t="str">
        <f>_xlfn.IFNA(IF(VLOOKUP(all_resi[[#This Row],[No. Waybill]],settle_reconcile[No. Waybill],1,0)="","Recon","Recon"),"-")</f>
        <v>Recon</v>
      </c>
      <c r="AT865" s="2">
        <f>all_resi[[#This Row],[Nilai COD]]-all_resi[[#This Row],[COD Fee]]-all_resi[[#This Row],[Total Biaya Setelah Diskon]]</f>
        <v>46697.5</v>
      </c>
      <c r="AU865" s="2">
        <f>IF(all_resi[[#This Row],[Waktu Terima]]="","",_xlfn.DAYS(all_resi[[#This Row],[Waktu Terima]],all_resi[[#This Row],[Tanggal Pengiriman]]))</f>
        <v>1</v>
      </c>
    </row>
    <row r="866" spans="1:47" x14ac:dyDescent="0.25">
      <c r="A866" s="2" t="s">
        <v>6106</v>
      </c>
      <c r="B866" s="1">
        <v>46183</v>
      </c>
      <c r="C866" s="2" t="s">
        <v>42</v>
      </c>
      <c r="D866" s="2" t="s">
        <v>43</v>
      </c>
      <c r="E866" s="2" t="s">
        <v>44</v>
      </c>
      <c r="F866" s="2" t="s">
        <v>45</v>
      </c>
      <c r="G866" s="2" t="s">
        <v>46</v>
      </c>
      <c r="H866" s="2" t="s">
        <v>47</v>
      </c>
      <c r="I866" s="2" t="s">
        <v>1051</v>
      </c>
      <c r="J866" s="2" t="s">
        <v>13082</v>
      </c>
      <c r="K866" s="2" t="s">
        <v>126</v>
      </c>
      <c r="L866" s="2" t="s">
        <v>741</v>
      </c>
      <c r="M866" s="2" t="s">
        <v>1052</v>
      </c>
      <c r="N866" s="2" t="s">
        <v>1053</v>
      </c>
      <c r="O866">
        <v>1</v>
      </c>
      <c r="P866" s="2" t="s">
        <v>53</v>
      </c>
      <c r="Q866">
        <v>100</v>
      </c>
      <c r="R866">
        <v>0</v>
      </c>
      <c r="S866" s="2" t="s">
        <v>54</v>
      </c>
      <c r="T866" s="2" t="s">
        <v>55</v>
      </c>
      <c r="U866" s="2" t="s">
        <v>250</v>
      </c>
      <c r="V866" s="2"/>
      <c r="W866">
        <v>74000</v>
      </c>
      <c r="X866">
        <v>0</v>
      </c>
      <c r="Y866">
        <v>0</v>
      </c>
      <c r="Z866">
        <v>74000</v>
      </c>
      <c r="AB866" s="2" t="s">
        <v>57</v>
      </c>
      <c r="AC866">
        <v>29600</v>
      </c>
      <c r="AD866">
        <v>44400</v>
      </c>
      <c r="AE866">
        <v>128000</v>
      </c>
      <c r="AF866">
        <v>1920</v>
      </c>
      <c r="AG866" s="2" t="s">
        <v>11423</v>
      </c>
      <c r="AH866" s="2" t="s">
        <v>149</v>
      </c>
      <c r="AI866" s="1">
        <v>46200</v>
      </c>
      <c r="AJ866" s="2"/>
      <c r="AK866" s="2" t="s">
        <v>67</v>
      </c>
      <c r="AM866" s="2" t="s">
        <v>59</v>
      </c>
      <c r="AP866" s="2" t="s">
        <v>60</v>
      </c>
      <c r="AQ866" s="2" t="s">
        <v>41</v>
      </c>
      <c r="AR866">
        <v>54000</v>
      </c>
      <c r="AS866" s="2" t="str">
        <f>_xlfn.IFNA(IF(VLOOKUP(all_resi[[#This Row],[No. Waybill]],settle_reconcile[No. Waybill],1,0)="","Recon","Recon"),"-")</f>
        <v>-</v>
      </c>
      <c r="AT866" s="2">
        <f>all_resi[[#This Row],[Nilai COD]]-all_resi[[#This Row],[COD Fee]]-all_resi[[#This Row],[Total Biaya Setelah Diskon]]</f>
        <v>81680</v>
      </c>
      <c r="AU866" s="2">
        <f>IF(all_resi[[#This Row],[Waktu Terima]]="","",_xlfn.DAYS(all_resi[[#This Row],[Waktu Terima]],all_resi[[#This Row],[Tanggal Pengiriman]]))</f>
        <v>17</v>
      </c>
    </row>
    <row r="867" spans="1:47" x14ac:dyDescent="0.25">
      <c r="A867" s="2" t="s">
        <v>7110</v>
      </c>
      <c r="B867" s="1">
        <v>46183</v>
      </c>
      <c r="C867" s="2" t="s">
        <v>42</v>
      </c>
      <c r="D867" s="2" t="s">
        <v>43</v>
      </c>
      <c r="E867" s="2" t="s">
        <v>44</v>
      </c>
      <c r="F867" s="2" t="s">
        <v>45</v>
      </c>
      <c r="G867" s="2" t="s">
        <v>46</v>
      </c>
      <c r="H867" s="2" t="s">
        <v>80</v>
      </c>
      <c r="I867" s="2" t="s">
        <v>4065</v>
      </c>
      <c r="J867" s="2" t="s">
        <v>13057</v>
      </c>
      <c r="K867" s="2" t="s">
        <v>197</v>
      </c>
      <c r="L867" s="2" t="s">
        <v>198</v>
      </c>
      <c r="M867" s="2" t="s">
        <v>4066</v>
      </c>
      <c r="N867" s="2" t="s">
        <v>4067</v>
      </c>
      <c r="O867">
        <v>1</v>
      </c>
      <c r="P867" s="2" t="s">
        <v>53</v>
      </c>
      <c r="Q867">
        <v>100</v>
      </c>
      <c r="R867">
        <v>0</v>
      </c>
      <c r="S867" s="2" t="s">
        <v>54</v>
      </c>
      <c r="T867" s="2" t="s">
        <v>55</v>
      </c>
      <c r="U867" s="2" t="s">
        <v>1095</v>
      </c>
      <c r="V867" s="2"/>
      <c r="W867">
        <v>75000</v>
      </c>
      <c r="X867">
        <v>0</v>
      </c>
      <c r="Y867">
        <v>0</v>
      </c>
      <c r="Z867">
        <v>75000</v>
      </c>
      <c r="AB867" s="2" t="s">
        <v>57</v>
      </c>
      <c r="AC867">
        <v>30000</v>
      </c>
      <c r="AD867">
        <v>45000</v>
      </c>
      <c r="AE867">
        <v>206250</v>
      </c>
      <c r="AF867">
        <v>3093.75</v>
      </c>
      <c r="AG867" s="2" t="s">
        <v>353</v>
      </c>
      <c r="AH867" s="2" t="s">
        <v>615</v>
      </c>
      <c r="AI867" s="1">
        <v>46197</v>
      </c>
      <c r="AJ867" s="2" t="s">
        <v>87</v>
      </c>
      <c r="AK867" s="2" t="s">
        <v>67</v>
      </c>
      <c r="AM867" s="2" t="s">
        <v>59</v>
      </c>
      <c r="AP867" s="2" t="s">
        <v>60</v>
      </c>
      <c r="AQ867" s="2" t="s">
        <v>41</v>
      </c>
      <c r="AR867">
        <v>131250</v>
      </c>
      <c r="AS867" s="2" t="str">
        <f>_xlfn.IFNA(IF(VLOOKUP(all_resi[[#This Row],[No. Waybill]],settle_reconcile[No. Waybill],1,0)="","Recon","Recon"),"-")</f>
        <v>-</v>
      </c>
      <c r="AT867" s="2">
        <f>all_resi[[#This Row],[Nilai COD]]-all_resi[[#This Row],[COD Fee]]-all_resi[[#This Row],[Total Biaya Setelah Diskon]]</f>
        <v>158156.25</v>
      </c>
      <c r="AU867" s="2">
        <f>IF(all_resi[[#This Row],[Waktu Terima]]="","",_xlfn.DAYS(all_resi[[#This Row],[Waktu Terima]],all_resi[[#This Row],[Tanggal Pengiriman]]))</f>
        <v>14</v>
      </c>
    </row>
    <row r="868" spans="1:47" x14ac:dyDescent="0.25">
      <c r="A868" s="2" t="s">
        <v>6936</v>
      </c>
      <c r="B868" s="1">
        <v>46183</v>
      </c>
      <c r="C868" s="2" t="s">
        <v>42</v>
      </c>
      <c r="D868" s="2" t="s">
        <v>43</v>
      </c>
      <c r="E868" s="2" t="s">
        <v>44</v>
      </c>
      <c r="F868" s="2" t="s">
        <v>45</v>
      </c>
      <c r="G868" s="2" t="s">
        <v>46</v>
      </c>
      <c r="H868" s="2" t="s">
        <v>80</v>
      </c>
      <c r="I868" s="2" t="s">
        <v>3594</v>
      </c>
      <c r="J868" s="2" t="s">
        <v>13052</v>
      </c>
      <c r="K868" s="2" t="s">
        <v>116</v>
      </c>
      <c r="L868" s="2" t="s">
        <v>830</v>
      </c>
      <c r="M868" s="2" t="s">
        <v>3595</v>
      </c>
      <c r="N868" s="2" t="s">
        <v>3596</v>
      </c>
      <c r="O868">
        <v>1</v>
      </c>
      <c r="P868" s="2" t="s">
        <v>53</v>
      </c>
      <c r="Q868">
        <v>100</v>
      </c>
      <c r="R868">
        <v>0</v>
      </c>
      <c r="S868" s="2" t="s">
        <v>54</v>
      </c>
      <c r="T868" s="2" t="s">
        <v>55</v>
      </c>
      <c r="U868" s="2" t="s">
        <v>86</v>
      </c>
      <c r="V868" s="2"/>
      <c r="W868">
        <v>15000</v>
      </c>
      <c r="X868">
        <v>0</v>
      </c>
      <c r="Y868">
        <v>0</v>
      </c>
      <c r="Z868">
        <v>15000</v>
      </c>
      <c r="AB868" s="2" t="s">
        <v>57</v>
      </c>
      <c r="AC868">
        <v>9000</v>
      </c>
      <c r="AD868">
        <v>6000</v>
      </c>
      <c r="AE868">
        <v>72000</v>
      </c>
      <c r="AF868">
        <v>1080</v>
      </c>
      <c r="AG868" s="2" t="s">
        <v>3594</v>
      </c>
      <c r="AH868" s="2"/>
      <c r="AI868" s="1">
        <v>46185</v>
      </c>
      <c r="AJ868" s="2" t="s">
        <v>87</v>
      </c>
      <c r="AK868" s="2" t="s">
        <v>58</v>
      </c>
      <c r="AM868" s="2" t="s">
        <v>59</v>
      </c>
      <c r="AP868" s="2" t="s">
        <v>60</v>
      </c>
      <c r="AQ868" s="2" t="s">
        <v>41</v>
      </c>
      <c r="AR868">
        <v>57000</v>
      </c>
      <c r="AS868" s="2" t="str">
        <f>_xlfn.IFNA(IF(VLOOKUP(all_resi[[#This Row],[No. Waybill]],settle_reconcile[No. Waybill],1,0)="","Recon","Recon"),"-")</f>
        <v>Recon</v>
      </c>
      <c r="AT868" s="2">
        <f>all_resi[[#This Row],[Nilai COD]]-all_resi[[#This Row],[COD Fee]]-all_resi[[#This Row],[Total Biaya Setelah Diskon]]</f>
        <v>64920</v>
      </c>
      <c r="AU868" s="2">
        <f>IF(all_resi[[#This Row],[Waktu Terima]]="","",_xlfn.DAYS(all_resi[[#This Row],[Waktu Terima]],all_resi[[#This Row],[Tanggal Pengiriman]]))</f>
        <v>2</v>
      </c>
    </row>
    <row r="869" spans="1:47" x14ac:dyDescent="0.25">
      <c r="A869" s="2" t="s">
        <v>5930</v>
      </c>
      <c r="B869" s="1">
        <v>46183</v>
      </c>
      <c r="C869" s="2" t="s">
        <v>42</v>
      </c>
      <c r="D869" s="2" t="s">
        <v>43</v>
      </c>
      <c r="E869" s="2" t="s">
        <v>44</v>
      </c>
      <c r="F869" s="2" t="s">
        <v>45</v>
      </c>
      <c r="G869" s="2" t="s">
        <v>46</v>
      </c>
      <c r="H869" s="2" t="s">
        <v>80</v>
      </c>
      <c r="I869" s="2" t="s">
        <v>368</v>
      </c>
      <c r="J869" s="2" t="s">
        <v>13050</v>
      </c>
      <c r="K869" s="2" t="s">
        <v>156</v>
      </c>
      <c r="L869" s="2" t="s">
        <v>369</v>
      </c>
      <c r="M869" s="2" t="s">
        <v>370</v>
      </c>
      <c r="N869" s="2" t="s">
        <v>371</v>
      </c>
      <c r="O869">
        <v>1</v>
      </c>
      <c r="P869" s="2" t="s">
        <v>53</v>
      </c>
      <c r="Q869">
        <v>100</v>
      </c>
      <c r="R869">
        <v>0</v>
      </c>
      <c r="S869" s="2" t="s">
        <v>54</v>
      </c>
      <c r="T869" s="2" t="s">
        <v>55</v>
      </c>
      <c r="U869" s="2" t="s">
        <v>86</v>
      </c>
      <c r="V869" s="2"/>
      <c r="W869">
        <v>100000</v>
      </c>
      <c r="X869">
        <v>0</v>
      </c>
      <c r="Y869">
        <v>0</v>
      </c>
      <c r="Z869">
        <v>100000</v>
      </c>
      <c r="AB869" s="2" t="s">
        <v>57</v>
      </c>
      <c r="AC869">
        <v>40000</v>
      </c>
      <c r="AD869">
        <v>60000</v>
      </c>
      <c r="AE869">
        <v>160000</v>
      </c>
      <c r="AF869">
        <v>2400</v>
      </c>
      <c r="AG869" s="2" t="s">
        <v>368</v>
      </c>
      <c r="AH869" s="2"/>
      <c r="AI869" s="1">
        <v>46191</v>
      </c>
      <c r="AJ869" s="2" t="s">
        <v>87</v>
      </c>
      <c r="AK869" s="2" t="s">
        <v>58</v>
      </c>
      <c r="AM869" s="2" t="s">
        <v>59</v>
      </c>
      <c r="AP869" s="2" t="s">
        <v>60</v>
      </c>
      <c r="AQ869" s="2" t="s">
        <v>41</v>
      </c>
      <c r="AR869">
        <v>60000</v>
      </c>
      <c r="AS869" s="2" t="str">
        <f>_xlfn.IFNA(IF(VLOOKUP(all_resi[[#This Row],[No. Waybill]],settle_reconcile[No. Waybill],1,0)="","Recon","Recon"),"-")</f>
        <v>Recon</v>
      </c>
      <c r="AT869" s="2">
        <f>all_resi[[#This Row],[Nilai COD]]-all_resi[[#This Row],[COD Fee]]-all_resi[[#This Row],[Total Biaya Setelah Diskon]]</f>
        <v>97600</v>
      </c>
      <c r="AU869" s="2">
        <f>IF(all_resi[[#This Row],[Waktu Terima]]="","",_xlfn.DAYS(all_resi[[#This Row],[Waktu Terima]],all_resi[[#This Row],[Tanggal Pengiriman]]))</f>
        <v>8</v>
      </c>
    </row>
    <row r="870" spans="1:47" x14ac:dyDescent="0.25">
      <c r="A870" s="2" t="s">
        <v>5936</v>
      </c>
      <c r="B870" s="1">
        <v>46183</v>
      </c>
      <c r="C870" s="2" t="s">
        <v>42</v>
      </c>
      <c r="D870" s="2" t="s">
        <v>43</v>
      </c>
      <c r="E870" s="2" t="s">
        <v>44</v>
      </c>
      <c r="F870" s="2" t="s">
        <v>45</v>
      </c>
      <c r="G870" s="2" t="s">
        <v>46</v>
      </c>
      <c r="H870" s="2" t="s">
        <v>80</v>
      </c>
      <c r="I870" s="2" t="s">
        <v>397</v>
      </c>
      <c r="J870" s="2" t="s">
        <v>13051</v>
      </c>
      <c r="K870" s="2" t="s">
        <v>69</v>
      </c>
      <c r="L870" s="2" t="s">
        <v>294</v>
      </c>
      <c r="M870" s="2" t="s">
        <v>398</v>
      </c>
      <c r="N870" s="2" t="s">
        <v>399</v>
      </c>
      <c r="O870">
        <v>1</v>
      </c>
      <c r="P870" s="2" t="s">
        <v>53</v>
      </c>
      <c r="Q870">
        <v>100</v>
      </c>
      <c r="R870">
        <v>0</v>
      </c>
      <c r="S870" s="2" t="s">
        <v>54</v>
      </c>
      <c r="T870" s="2" t="s">
        <v>55</v>
      </c>
      <c r="U870" s="2" t="s">
        <v>86</v>
      </c>
      <c r="V870" s="2"/>
      <c r="W870">
        <v>54000</v>
      </c>
      <c r="X870">
        <v>0</v>
      </c>
      <c r="Y870">
        <v>0</v>
      </c>
      <c r="Z870">
        <v>54000</v>
      </c>
      <c r="AB870" s="2" t="s">
        <v>57</v>
      </c>
      <c r="AC870">
        <v>21600</v>
      </c>
      <c r="AD870">
        <v>32400</v>
      </c>
      <c r="AE870">
        <v>102000</v>
      </c>
      <c r="AF870">
        <v>1530</v>
      </c>
      <c r="AG870" s="2" t="s">
        <v>11423</v>
      </c>
      <c r="AH870" s="2" t="s">
        <v>149</v>
      </c>
      <c r="AI870" s="1">
        <v>46200</v>
      </c>
      <c r="AJ870" s="2" t="s">
        <v>87</v>
      </c>
      <c r="AK870" s="2" t="s">
        <v>67</v>
      </c>
      <c r="AM870" s="2" t="s">
        <v>59</v>
      </c>
      <c r="AP870" s="2" t="s">
        <v>60</v>
      </c>
      <c r="AQ870" s="2" t="s">
        <v>41</v>
      </c>
      <c r="AR870">
        <v>48000</v>
      </c>
      <c r="AS870" s="2" t="str">
        <f>_xlfn.IFNA(IF(VLOOKUP(all_resi[[#This Row],[No. Waybill]],settle_reconcile[No. Waybill],1,0)="","Recon","Recon"),"-")</f>
        <v>-</v>
      </c>
      <c r="AT870" s="2">
        <f>all_resi[[#This Row],[Nilai COD]]-all_resi[[#This Row],[COD Fee]]-all_resi[[#This Row],[Total Biaya Setelah Diskon]]</f>
        <v>68070</v>
      </c>
      <c r="AU870" s="2">
        <f>IF(all_resi[[#This Row],[Waktu Terima]]="","",_xlfn.DAYS(all_resi[[#This Row],[Waktu Terima]],all_resi[[#This Row],[Tanggal Pengiriman]]))</f>
        <v>17</v>
      </c>
    </row>
    <row r="871" spans="1:47" x14ac:dyDescent="0.25">
      <c r="A871" s="2" t="s">
        <v>6109</v>
      </c>
      <c r="B871" s="1">
        <v>46183</v>
      </c>
      <c r="C871" s="2" t="s">
        <v>42</v>
      </c>
      <c r="D871" s="2" t="s">
        <v>43</v>
      </c>
      <c r="E871" s="2" t="s">
        <v>44</v>
      </c>
      <c r="F871" s="2" t="s">
        <v>45</v>
      </c>
      <c r="G871" s="2" t="s">
        <v>46</v>
      </c>
      <c r="H871" s="2" t="s">
        <v>47</v>
      </c>
      <c r="I871" s="2" t="s">
        <v>1063</v>
      </c>
      <c r="J871" s="2" t="s">
        <v>13077</v>
      </c>
      <c r="K871" s="2" t="s">
        <v>137</v>
      </c>
      <c r="L871" s="2" t="s">
        <v>1064</v>
      </c>
      <c r="M871" s="2" t="s">
        <v>1065</v>
      </c>
      <c r="N871" s="2" t="s">
        <v>1066</v>
      </c>
      <c r="O871">
        <v>1</v>
      </c>
      <c r="P871" s="2" t="s">
        <v>53</v>
      </c>
      <c r="Q871">
        <v>100</v>
      </c>
      <c r="R871">
        <v>0</v>
      </c>
      <c r="S871" s="2" t="s">
        <v>54</v>
      </c>
      <c r="T871" s="2" t="s">
        <v>55</v>
      </c>
      <c r="U871" s="2" t="s">
        <v>534</v>
      </c>
      <c r="V871" s="2"/>
      <c r="W871">
        <v>21000</v>
      </c>
      <c r="X871">
        <v>0</v>
      </c>
      <c r="Y871">
        <v>0</v>
      </c>
      <c r="Z871">
        <v>21000</v>
      </c>
      <c r="AB871" s="2" t="s">
        <v>57</v>
      </c>
      <c r="AC871">
        <v>12000</v>
      </c>
      <c r="AD871">
        <v>9000</v>
      </c>
      <c r="AE871">
        <v>75000</v>
      </c>
      <c r="AF871">
        <v>1125</v>
      </c>
      <c r="AG871" s="2" t="s">
        <v>1063</v>
      </c>
      <c r="AH871" s="2"/>
      <c r="AI871" s="1">
        <v>46185</v>
      </c>
      <c r="AJ871" s="2"/>
      <c r="AK871" s="2" t="s">
        <v>58</v>
      </c>
      <c r="AM871" s="2" t="s">
        <v>59</v>
      </c>
      <c r="AP871" s="2" t="s">
        <v>60</v>
      </c>
      <c r="AQ871" s="2" t="s">
        <v>41</v>
      </c>
      <c r="AR871">
        <v>54000</v>
      </c>
      <c r="AS871" s="2" t="str">
        <f>_xlfn.IFNA(IF(VLOOKUP(all_resi[[#This Row],[No. Waybill]],settle_reconcile[No. Waybill],1,0)="","Recon","Recon"),"-")</f>
        <v>Recon</v>
      </c>
      <c r="AT871" s="2">
        <f>all_resi[[#This Row],[Nilai COD]]-all_resi[[#This Row],[COD Fee]]-all_resi[[#This Row],[Total Biaya Setelah Diskon]]</f>
        <v>64875</v>
      </c>
      <c r="AU871" s="2">
        <f>IF(all_resi[[#This Row],[Waktu Terima]]="","",_xlfn.DAYS(all_resi[[#This Row],[Waktu Terima]],all_resi[[#This Row],[Tanggal Pengiriman]]))</f>
        <v>2</v>
      </c>
    </row>
    <row r="872" spans="1:47" x14ac:dyDescent="0.25">
      <c r="A872" s="2" t="s">
        <v>7096</v>
      </c>
      <c r="B872" s="1">
        <v>46183</v>
      </c>
      <c r="C872" s="2" t="s">
        <v>42</v>
      </c>
      <c r="D872" s="2" t="s">
        <v>43</v>
      </c>
      <c r="E872" s="2" t="s">
        <v>44</v>
      </c>
      <c r="F872" s="2" t="s">
        <v>45</v>
      </c>
      <c r="G872" s="2" t="s">
        <v>46</v>
      </c>
      <c r="H872" s="2" t="s">
        <v>80</v>
      </c>
      <c r="I872" s="2" t="s">
        <v>4029</v>
      </c>
      <c r="J872" s="2" t="s">
        <v>13032</v>
      </c>
      <c r="K872" s="2" t="s">
        <v>177</v>
      </c>
      <c r="L872" s="2" t="s">
        <v>669</v>
      </c>
      <c r="M872" s="2" t="s">
        <v>2717</v>
      </c>
      <c r="N872" s="2" t="s">
        <v>4030</v>
      </c>
      <c r="O872">
        <v>1</v>
      </c>
      <c r="P872" s="2" t="s">
        <v>53</v>
      </c>
      <c r="Q872">
        <v>100</v>
      </c>
      <c r="R872">
        <v>0</v>
      </c>
      <c r="S872" s="2" t="s">
        <v>54</v>
      </c>
      <c r="T872" s="2" t="s">
        <v>55</v>
      </c>
      <c r="U872" s="2" t="s">
        <v>581</v>
      </c>
      <c r="V872" s="2"/>
      <c r="W872">
        <v>102000</v>
      </c>
      <c r="X872">
        <v>0</v>
      </c>
      <c r="Y872">
        <v>0</v>
      </c>
      <c r="Z872">
        <v>102000</v>
      </c>
      <c r="AB872" s="2" t="s">
        <v>57</v>
      </c>
      <c r="AC872">
        <v>40800</v>
      </c>
      <c r="AD872">
        <v>61200</v>
      </c>
      <c r="AE872">
        <v>182000</v>
      </c>
      <c r="AF872">
        <v>2730</v>
      </c>
      <c r="AG872" s="2" t="s">
        <v>4029</v>
      </c>
      <c r="AH872" s="2"/>
      <c r="AI872" s="1">
        <v>46191</v>
      </c>
      <c r="AJ872" s="2" t="s">
        <v>87</v>
      </c>
      <c r="AK872" s="2" t="s">
        <v>58</v>
      </c>
      <c r="AM872" s="2" t="s">
        <v>59</v>
      </c>
      <c r="AP872" s="2" t="s">
        <v>60</v>
      </c>
      <c r="AQ872" s="2" t="s">
        <v>41</v>
      </c>
      <c r="AR872">
        <v>80000</v>
      </c>
      <c r="AS872" s="2" t="str">
        <f>_xlfn.IFNA(IF(VLOOKUP(all_resi[[#This Row],[No. Waybill]],settle_reconcile[No. Waybill],1,0)="","Recon","Recon"),"-")</f>
        <v>Recon</v>
      </c>
      <c r="AT872" s="2">
        <f>all_resi[[#This Row],[Nilai COD]]-all_resi[[#This Row],[COD Fee]]-all_resi[[#This Row],[Total Biaya Setelah Diskon]]</f>
        <v>118070</v>
      </c>
      <c r="AU872" s="2">
        <f>IF(all_resi[[#This Row],[Waktu Terima]]="","",_xlfn.DAYS(all_resi[[#This Row],[Waktu Terima]],all_resi[[#This Row],[Tanggal Pengiriman]]))</f>
        <v>8</v>
      </c>
    </row>
    <row r="873" spans="1:47" x14ac:dyDescent="0.25">
      <c r="A873" s="2" t="s">
        <v>7082</v>
      </c>
      <c r="B873" s="1">
        <v>46183</v>
      </c>
      <c r="C873" s="2" t="s">
        <v>42</v>
      </c>
      <c r="D873" s="2" t="s">
        <v>43</v>
      </c>
      <c r="E873" s="2" t="s">
        <v>44</v>
      </c>
      <c r="F873" s="2" t="s">
        <v>45</v>
      </c>
      <c r="G873" s="2" t="s">
        <v>46</v>
      </c>
      <c r="H873" s="2" t="s">
        <v>47</v>
      </c>
      <c r="I873" s="2" t="s">
        <v>3992</v>
      </c>
      <c r="J873" s="2" t="s">
        <v>13011</v>
      </c>
      <c r="K873" s="2" t="s">
        <v>177</v>
      </c>
      <c r="L873" s="2" t="s">
        <v>896</v>
      </c>
      <c r="M873" s="2" t="s">
        <v>3993</v>
      </c>
      <c r="N873" s="2" t="s">
        <v>3994</v>
      </c>
      <c r="O873">
        <v>1</v>
      </c>
      <c r="P873" s="2" t="s">
        <v>53</v>
      </c>
      <c r="Q873">
        <v>100</v>
      </c>
      <c r="R873">
        <v>0</v>
      </c>
      <c r="S873" s="2" t="s">
        <v>54</v>
      </c>
      <c r="T873" s="2" t="s">
        <v>55</v>
      </c>
      <c r="U873" s="2" t="s">
        <v>56</v>
      </c>
      <c r="V873" s="2"/>
      <c r="W873">
        <v>87000</v>
      </c>
      <c r="X873">
        <v>0</v>
      </c>
      <c r="Y873">
        <v>0</v>
      </c>
      <c r="Z873">
        <v>87000</v>
      </c>
      <c r="AB873" s="2" t="s">
        <v>57</v>
      </c>
      <c r="AC873">
        <v>34800</v>
      </c>
      <c r="AD873">
        <v>52200</v>
      </c>
      <c r="AE873">
        <v>193440</v>
      </c>
      <c r="AF873">
        <v>2901.6</v>
      </c>
      <c r="AG873" s="2" t="s">
        <v>3992</v>
      </c>
      <c r="AH873" s="2"/>
      <c r="AI873" s="1">
        <v>46188</v>
      </c>
      <c r="AJ873" s="2"/>
      <c r="AK873" s="2" t="s">
        <v>58</v>
      </c>
      <c r="AM873" s="2" t="s">
        <v>59</v>
      </c>
      <c r="AP873" s="2" t="s">
        <v>60</v>
      </c>
      <c r="AQ873" s="2" t="s">
        <v>41</v>
      </c>
      <c r="AR873">
        <v>106440</v>
      </c>
      <c r="AS873" s="2" t="str">
        <f>_xlfn.IFNA(IF(VLOOKUP(all_resi[[#This Row],[No. Waybill]],settle_reconcile[No. Waybill],1,0)="","Recon","Recon"),"-")</f>
        <v>Recon</v>
      </c>
      <c r="AT873" s="2">
        <f>all_resi[[#This Row],[Nilai COD]]-all_resi[[#This Row],[COD Fee]]-all_resi[[#This Row],[Total Biaya Setelah Diskon]]</f>
        <v>138338.4</v>
      </c>
      <c r="AU873" s="2">
        <f>IF(all_resi[[#This Row],[Waktu Terima]]="","",_xlfn.DAYS(all_resi[[#This Row],[Waktu Terima]],all_resi[[#This Row],[Tanggal Pengiriman]]))</f>
        <v>5</v>
      </c>
    </row>
    <row r="874" spans="1:47" x14ac:dyDescent="0.25">
      <c r="A874" s="2" t="s">
        <v>7275</v>
      </c>
      <c r="B874" s="1">
        <v>46183</v>
      </c>
      <c r="C874" s="2" t="s">
        <v>42</v>
      </c>
      <c r="D874" s="2" t="s">
        <v>43</v>
      </c>
      <c r="E874" s="2" t="s">
        <v>44</v>
      </c>
      <c r="F874" s="2" t="s">
        <v>45</v>
      </c>
      <c r="G874" s="2" t="s">
        <v>46</v>
      </c>
      <c r="H874" s="2" t="s">
        <v>80</v>
      </c>
      <c r="I874" s="2" t="s">
        <v>4513</v>
      </c>
      <c r="J874" s="2" t="s">
        <v>13083</v>
      </c>
      <c r="K874" s="2" t="s">
        <v>137</v>
      </c>
      <c r="L874" s="2" t="s">
        <v>578</v>
      </c>
      <c r="M874" s="2" t="s">
        <v>4514</v>
      </c>
      <c r="N874" s="2" t="s">
        <v>4515</v>
      </c>
      <c r="O874">
        <v>1</v>
      </c>
      <c r="P874" s="2" t="s">
        <v>53</v>
      </c>
      <c r="Q874">
        <v>100</v>
      </c>
      <c r="R874">
        <v>0</v>
      </c>
      <c r="S874" s="2" t="s">
        <v>54</v>
      </c>
      <c r="T874" s="2" t="s">
        <v>55</v>
      </c>
      <c r="U874" s="2" t="s">
        <v>141</v>
      </c>
      <c r="V874" s="2"/>
      <c r="W874">
        <v>25000</v>
      </c>
      <c r="X874">
        <v>0</v>
      </c>
      <c r="Y874">
        <v>0</v>
      </c>
      <c r="Z874">
        <v>25000</v>
      </c>
      <c r="AB874" s="2" t="s">
        <v>57</v>
      </c>
      <c r="AC874">
        <v>16000</v>
      </c>
      <c r="AD874">
        <v>9000</v>
      </c>
      <c r="AE874">
        <v>64800</v>
      </c>
      <c r="AF874">
        <v>972</v>
      </c>
      <c r="AG874" s="2" t="s">
        <v>4513</v>
      </c>
      <c r="AH874" s="2"/>
      <c r="AI874" s="1">
        <v>46185</v>
      </c>
      <c r="AJ874" s="2" t="s">
        <v>87</v>
      </c>
      <c r="AK874" s="2" t="s">
        <v>58</v>
      </c>
      <c r="AM874" s="2" t="s">
        <v>59</v>
      </c>
      <c r="AP874" s="2" t="s">
        <v>60</v>
      </c>
      <c r="AQ874" s="2" t="s">
        <v>41</v>
      </c>
      <c r="AR874">
        <v>39800</v>
      </c>
      <c r="AS874" s="2" t="str">
        <f>_xlfn.IFNA(IF(VLOOKUP(all_resi[[#This Row],[No. Waybill]],settle_reconcile[No. Waybill],1,0)="","Recon","Recon"),"-")</f>
        <v>Recon</v>
      </c>
      <c r="AT874" s="2">
        <f>all_resi[[#This Row],[Nilai COD]]-all_resi[[#This Row],[COD Fee]]-all_resi[[#This Row],[Total Biaya Setelah Diskon]]</f>
        <v>54828</v>
      </c>
      <c r="AU874" s="2">
        <f>IF(all_resi[[#This Row],[Waktu Terima]]="","",_xlfn.DAYS(all_resi[[#This Row],[Waktu Terima]],all_resi[[#This Row],[Tanggal Pengiriman]]))</f>
        <v>2</v>
      </c>
    </row>
    <row r="875" spans="1:47" x14ac:dyDescent="0.25">
      <c r="A875" s="2" t="s">
        <v>7204</v>
      </c>
      <c r="B875" s="1">
        <v>46183</v>
      </c>
      <c r="C875" s="2" t="s">
        <v>42</v>
      </c>
      <c r="D875" s="2" t="s">
        <v>43</v>
      </c>
      <c r="E875" s="2" t="s">
        <v>44</v>
      </c>
      <c r="F875" s="2" t="s">
        <v>45</v>
      </c>
      <c r="G875" s="2" t="s">
        <v>46</v>
      </c>
      <c r="H875" s="2" t="s">
        <v>47</v>
      </c>
      <c r="I875" s="2" t="s">
        <v>4324</v>
      </c>
      <c r="J875" s="2" t="s">
        <v>13095</v>
      </c>
      <c r="K875" s="2" t="s">
        <v>156</v>
      </c>
      <c r="L875" s="2" t="s">
        <v>3261</v>
      </c>
      <c r="M875" s="2" t="s">
        <v>3262</v>
      </c>
      <c r="N875" s="2" t="s">
        <v>4325</v>
      </c>
      <c r="O875">
        <v>1</v>
      </c>
      <c r="P875" s="2" t="s">
        <v>53</v>
      </c>
      <c r="Q875">
        <v>100</v>
      </c>
      <c r="R875">
        <v>0</v>
      </c>
      <c r="S875" s="2" t="s">
        <v>54</v>
      </c>
      <c r="T875" s="2" t="s">
        <v>55</v>
      </c>
      <c r="U875" s="2" t="s">
        <v>250</v>
      </c>
      <c r="V875" s="2"/>
      <c r="W875">
        <v>80000</v>
      </c>
      <c r="X875">
        <v>0</v>
      </c>
      <c r="Y875">
        <v>0</v>
      </c>
      <c r="Z875">
        <v>80000</v>
      </c>
      <c r="AB875" s="2" t="s">
        <v>57</v>
      </c>
      <c r="AC875">
        <v>32000</v>
      </c>
      <c r="AD875">
        <v>48000</v>
      </c>
      <c r="AE875">
        <v>134900</v>
      </c>
      <c r="AF875">
        <v>2023.5</v>
      </c>
      <c r="AG875" s="2" t="s">
        <v>4324</v>
      </c>
      <c r="AH875" s="2"/>
      <c r="AI875" s="1">
        <v>46189</v>
      </c>
      <c r="AJ875" s="2"/>
      <c r="AK875" s="2" t="s">
        <v>58</v>
      </c>
      <c r="AM875" s="2" t="s">
        <v>59</v>
      </c>
      <c r="AP875" s="2" t="s">
        <v>60</v>
      </c>
      <c r="AQ875" s="2" t="s">
        <v>41</v>
      </c>
      <c r="AR875">
        <v>54900</v>
      </c>
      <c r="AS875" s="2" t="str">
        <f>_xlfn.IFNA(IF(VLOOKUP(all_resi[[#This Row],[No. Waybill]],settle_reconcile[No. Waybill],1,0)="","Recon","Recon"),"-")</f>
        <v>Recon</v>
      </c>
      <c r="AT875" s="2">
        <f>all_resi[[#This Row],[Nilai COD]]-all_resi[[#This Row],[COD Fee]]-all_resi[[#This Row],[Total Biaya Setelah Diskon]]</f>
        <v>84876.5</v>
      </c>
      <c r="AU875" s="2">
        <f>IF(all_resi[[#This Row],[Waktu Terima]]="","",_xlfn.DAYS(all_resi[[#This Row],[Waktu Terima]],all_resi[[#This Row],[Tanggal Pengiriman]]))</f>
        <v>6</v>
      </c>
    </row>
    <row r="876" spans="1:47" x14ac:dyDescent="0.25">
      <c r="A876" s="2" t="s">
        <v>6259</v>
      </c>
      <c r="B876" s="1">
        <v>46183</v>
      </c>
      <c r="C876" s="2" t="s">
        <v>42</v>
      </c>
      <c r="D876" s="2" t="s">
        <v>43</v>
      </c>
      <c r="E876" s="2" t="s">
        <v>44</v>
      </c>
      <c r="F876" s="2" t="s">
        <v>45</v>
      </c>
      <c r="G876" s="2" t="s">
        <v>46</v>
      </c>
      <c r="H876" s="2" t="s">
        <v>47</v>
      </c>
      <c r="I876" s="2" t="s">
        <v>1576</v>
      </c>
      <c r="J876" s="2" t="s">
        <v>13062</v>
      </c>
      <c r="K876" s="2" t="s">
        <v>595</v>
      </c>
      <c r="L876" s="2" t="s">
        <v>1577</v>
      </c>
      <c r="M876" s="2" t="s">
        <v>1578</v>
      </c>
      <c r="N876" s="2" t="s">
        <v>1579</v>
      </c>
      <c r="O876">
        <v>1</v>
      </c>
      <c r="P876" s="2" t="s">
        <v>53</v>
      </c>
      <c r="Q876">
        <v>100</v>
      </c>
      <c r="R876">
        <v>0</v>
      </c>
      <c r="S876" s="2" t="s">
        <v>54</v>
      </c>
      <c r="T876" s="2" t="s">
        <v>55</v>
      </c>
      <c r="U876" s="2" t="s">
        <v>66</v>
      </c>
      <c r="V876" s="2"/>
      <c r="W876">
        <v>145000</v>
      </c>
      <c r="X876">
        <v>0</v>
      </c>
      <c r="Y876">
        <v>0</v>
      </c>
      <c r="Z876">
        <v>145000</v>
      </c>
      <c r="AB876" s="2" t="s">
        <v>57</v>
      </c>
      <c r="AC876">
        <v>58000</v>
      </c>
      <c r="AD876">
        <v>87000</v>
      </c>
      <c r="AE876">
        <v>229000</v>
      </c>
      <c r="AF876">
        <v>3435</v>
      </c>
      <c r="AG876" s="2"/>
      <c r="AH876" s="2"/>
      <c r="AI876" s="1"/>
      <c r="AJ876" s="2"/>
      <c r="AK876" s="2" t="s">
        <v>67</v>
      </c>
      <c r="AM876" s="2" t="s">
        <v>59</v>
      </c>
      <c r="AP876" s="2" t="s">
        <v>60</v>
      </c>
      <c r="AQ876" s="2" t="s">
        <v>41</v>
      </c>
      <c r="AR876">
        <v>84000</v>
      </c>
      <c r="AS876" s="2" t="str">
        <f>_xlfn.IFNA(IF(VLOOKUP(all_resi[[#This Row],[No. Waybill]],settle_reconcile[No. Waybill],1,0)="","Recon","Recon"),"-")</f>
        <v>-</v>
      </c>
      <c r="AT876" s="2">
        <f>all_resi[[#This Row],[Nilai COD]]-all_resi[[#This Row],[COD Fee]]-all_resi[[#This Row],[Total Biaya Setelah Diskon]]</f>
        <v>138565</v>
      </c>
      <c r="AU876" s="2" t="str">
        <f>IF(all_resi[[#This Row],[Waktu Terima]]="","",_xlfn.DAYS(all_resi[[#This Row],[Waktu Terima]],all_resi[[#This Row],[Tanggal Pengiriman]]))</f>
        <v/>
      </c>
    </row>
    <row r="877" spans="1:47" x14ac:dyDescent="0.25">
      <c r="A877" s="2" t="s">
        <v>6121</v>
      </c>
      <c r="B877" s="1">
        <v>46183</v>
      </c>
      <c r="C877" s="2" t="s">
        <v>42</v>
      </c>
      <c r="D877" s="2" t="s">
        <v>43</v>
      </c>
      <c r="E877" s="2" t="s">
        <v>44</v>
      </c>
      <c r="F877" s="2" t="s">
        <v>45</v>
      </c>
      <c r="G877" s="2" t="s">
        <v>46</v>
      </c>
      <c r="H877" s="2" t="s">
        <v>80</v>
      </c>
      <c r="I877" s="2" t="s">
        <v>1102</v>
      </c>
      <c r="J877" s="2" t="s">
        <v>13068</v>
      </c>
      <c r="K877" s="2" t="s">
        <v>183</v>
      </c>
      <c r="L877" s="2" t="s">
        <v>325</v>
      </c>
      <c r="M877" s="2" t="s">
        <v>326</v>
      </c>
      <c r="N877" s="2" t="s">
        <v>1103</v>
      </c>
      <c r="O877">
        <v>1</v>
      </c>
      <c r="P877" s="2" t="s">
        <v>53</v>
      </c>
      <c r="Q877">
        <v>100</v>
      </c>
      <c r="R877">
        <v>0</v>
      </c>
      <c r="S877" s="2" t="s">
        <v>54</v>
      </c>
      <c r="T877" s="2" t="s">
        <v>55</v>
      </c>
      <c r="U877" s="2" t="s">
        <v>881</v>
      </c>
      <c r="V877" s="2"/>
      <c r="W877">
        <v>68000</v>
      </c>
      <c r="X877">
        <v>0</v>
      </c>
      <c r="Y877">
        <v>0</v>
      </c>
      <c r="Z877">
        <v>68000</v>
      </c>
      <c r="AB877" s="2" t="s">
        <v>57</v>
      </c>
      <c r="AC877">
        <v>27200</v>
      </c>
      <c r="AD877">
        <v>40800</v>
      </c>
      <c r="AE877">
        <v>162000</v>
      </c>
      <c r="AF877">
        <v>2430</v>
      </c>
      <c r="AG877" s="2" t="s">
        <v>1102</v>
      </c>
      <c r="AH877" s="2"/>
      <c r="AI877" s="1">
        <v>46186</v>
      </c>
      <c r="AJ877" s="2" t="s">
        <v>87</v>
      </c>
      <c r="AK877" s="2" t="s">
        <v>58</v>
      </c>
      <c r="AM877" s="2" t="s">
        <v>59</v>
      </c>
      <c r="AP877" s="2" t="s">
        <v>60</v>
      </c>
      <c r="AQ877" s="2" t="s">
        <v>41</v>
      </c>
      <c r="AR877">
        <v>94000</v>
      </c>
      <c r="AS877" s="2" t="str">
        <f>_xlfn.IFNA(IF(VLOOKUP(all_resi[[#This Row],[No. Waybill]],settle_reconcile[No. Waybill],1,0)="","Recon","Recon"),"-")</f>
        <v>Recon</v>
      </c>
      <c r="AT877" s="2">
        <f>all_resi[[#This Row],[Nilai COD]]-all_resi[[#This Row],[COD Fee]]-all_resi[[#This Row],[Total Biaya Setelah Diskon]]</f>
        <v>118770</v>
      </c>
      <c r="AU877" s="2">
        <f>IF(all_resi[[#This Row],[Waktu Terima]]="","",_xlfn.DAYS(all_resi[[#This Row],[Waktu Terima]],all_resi[[#This Row],[Tanggal Pengiriman]]))</f>
        <v>3</v>
      </c>
    </row>
    <row r="878" spans="1:47" x14ac:dyDescent="0.25">
      <c r="A878" s="2" t="s">
        <v>7205</v>
      </c>
      <c r="B878" s="1">
        <v>46183</v>
      </c>
      <c r="C878" s="2" t="s">
        <v>42</v>
      </c>
      <c r="D878" s="2" t="s">
        <v>43</v>
      </c>
      <c r="E878" s="2" t="s">
        <v>44</v>
      </c>
      <c r="F878" s="2" t="s">
        <v>45</v>
      </c>
      <c r="G878" s="2" t="s">
        <v>46</v>
      </c>
      <c r="H878" s="2" t="s">
        <v>80</v>
      </c>
      <c r="I878" s="2" t="s">
        <v>4326</v>
      </c>
      <c r="J878" s="2" t="s">
        <v>13113</v>
      </c>
      <c r="K878" s="2" t="s">
        <v>183</v>
      </c>
      <c r="L878" s="2" t="s">
        <v>660</v>
      </c>
      <c r="M878" s="2" t="s">
        <v>4327</v>
      </c>
      <c r="N878" s="2" t="s">
        <v>4328</v>
      </c>
      <c r="O878">
        <v>1</v>
      </c>
      <c r="P878" s="2" t="s">
        <v>53</v>
      </c>
      <c r="Q878">
        <v>100</v>
      </c>
      <c r="R878">
        <v>0</v>
      </c>
      <c r="S878" s="2" t="s">
        <v>54</v>
      </c>
      <c r="T878" s="2" t="s">
        <v>55</v>
      </c>
      <c r="U878" s="2" t="s">
        <v>86</v>
      </c>
      <c r="V878" s="2"/>
      <c r="W878">
        <v>82000</v>
      </c>
      <c r="X878">
        <v>0</v>
      </c>
      <c r="Y878">
        <v>0</v>
      </c>
      <c r="Z878">
        <v>82000</v>
      </c>
      <c r="AB878" s="2" t="s">
        <v>57</v>
      </c>
      <c r="AC878">
        <v>32800</v>
      </c>
      <c r="AD878">
        <v>49200</v>
      </c>
      <c r="AE878">
        <v>142000</v>
      </c>
      <c r="AF878">
        <v>2130</v>
      </c>
      <c r="AG878" s="2" t="s">
        <v>4326</v>
      </c>
      <c r="AH878" s="2"/>
      <c r="AI878" s="1">
        <v>46189</v>
      </c>
      <c r="AJ878" s="2" t="s">
        <v>87</v>
      </c>
      <c r="AK878" s="2" t="s">
        <v>58</v>
      </c>
      <c r="AM878" s="2" t="s">
        <v>59</v>
      </c>
      <c r="AP878" s="2" t="s">
        <v>60</v>
      </c>
      <c r="AQ878" s="2" t="s">
        <v>41</v>
      </c>
      <c r="AR878">
        <v>60000</v>
      </c>
      <c r="AS878" s="2" t="str">
        <f>_xlfn.IFNA(IF(VLOOKUP(all_resi[[#This Row],[No. Waybill]],settle_reconcile[No. Waybill],1,0)="","Recon","Recon"),"-")</f>
        <v>Recon</v>
      </c>
      <c r="AT878" s="2">
        <f>all_resi[[#This Row],[Nilai COD]]-all_resi[[#This Row],[COD Fee]]-all_resi[[#This Row],[Total Biaya Setelah Diskon]]</f>
        <v>90670</v>
      </c>
      <c r="AU878" s="2">
        <f>IF(all_resi[[#This Row],[Waktu Terima]]="","",_xlfn.DAYS(all_resi[[#This Row],[Waktu Terima]],all_resi[[#This Row],[Tanggal Pengiriman]]))</f>
        <v>6</v>
      </c>
    </row>
    <row r="879" spans="1:47" x14ac:dyDescent="0.25">
      <c r="A879" s="2" t="s">
        <v>7200</v>
      </c>
      <c r="B879" s="1">
        <v>46183</v>
      </c>
      <c r="C879" s="2" t="s">
        <v>42</v>
      </c>
      <c r="D879" s="2" t="s">
        <v>43</v>
      </c>
      <c r="E879" s="2" t="s">
        <v>44</v>
      </c>
      <c r="F879" s="2" t="s">
        <v>45</v>
      </c>
      <c r="G879" s="2" t="s">
        <v>46</v>
      </c>
      <c r="H879" s="2" t="s">
        <v>47</v>
      </c>
      <c r="I879" s="2" t="s">
        <v>4312</v>
      </c>
      <c r="J879" s="2" t="s">
        <v>13093</v>
      </c>
      <c r="K879" s="2" t="s">
        <v>137</v>
      </c>
      <c r="L879" s="2" t="s">
        <v>4313</v>
      </c>
      <c r="M879" s="2" t="s">
        <v>4314</v>
      </c>
      <c r="N879" s="2" t="s">
        <v>4315</v>
      </c>
      <c r="O879">
        <v>1</v>
      </c>
      <c r="P879" s="2" t="s">
        <v>53</v>
      </c>
      <c r="Q879">
        <v>100</v>
      </c>
      <c r="R879">
        <v>0</v>
      </c>
      <c r="S879" s="2" t="s">
        <v>54</v>
      </c>
      <c r="T879" s="2" t="s">
        <v>55</v>
      </c>
      <c r="U879" s="2" t="s">
        <v>73</v>
      </c>
      <c r="V879" s="2"/>
      <c r="W879">
        <v>27000</v>
      </c>
      <c r="X879">
        <v>0</v>
      </c>
      <c r="Y879">
        <v>0</v>
      </c>
      <c r="Z879">
        <v>27000</v>
      </c>
      <c r="AB879" s="2" t="s">
        <v>57</v>
      </c>
      <c r="AC879">
        <v>18000</v>
      </c>
      <c r="AD879">
        <v>9000</v>
      </c>
      <c r="AE879">
        <v>105000</v>
      </c>
      <c r="AF879">
        <v>1575</v>
      </c>
      <c r="AG879" s="2" t="s">
        <v>4312</v>
      </c>
      <c r="AH879" s="2"/>
      <c r="AI879" s="1">
        <v>46185</v>
      </c>
      <c r="AJ879" s="2"/>
      <c r="AK879" s="2" t="s">
        <v>58</v>
      </c>
      <c r="AM879" s="2" t="s">
        <v>59</v>
      </c>
      <c r="AP879" s="2" t="s">
        <v>60</v>
      </c>
      <c r="AQ879" s="2" t="s">
        <v>41</v>
      </c>
      <c r="AR879">
        <v>78000</v>
      </c>
      <c r="AS879" s="2" t="str">
        <f>_xlfn.IFNA(IF(VLOOKUP(all_resi[[#This Row],[No. Waybill]],settle_reconcile[No. Waybill],1,0)="","Recon","Recon"),"-")</f>
        <v>Recon</v>
      </c>
      <c r="AT879" s="2">
        <f>all_resi[[#This Row],[Nilai COD]]-all_resi[[#This Row],[COD Fee]]-all_resi[[#This Row],[Total Biaya Setelah Diskon]]</f>
        <v>94425</v>
      </c>
      <c r="AU879" s="2">
        <f>IF(all_resi[[#This Row],[Waktu Terima]]="","",_xlfn.DAYS(all_resi[[#This Row],[Waktu Terima]],all_resi[[#This Row],[Tanggal Pengiriman]]))</f>
        <v>2</v>
      </c>
    </row>
    <row r="880" spans="1:47" x14ac:dyDescent="0.25">
      <c r="A880" s="2" t="s">
        <v>7092</v>
      </c>
      <c r="B880" s="1">
        <v>46183</v>
      </c>
      <c r="C880" s="2" t="s">
        <v>42</v>
      </c>
      <c r="D880" s="2" t="s">
        <v>43</v>
      </c>
      <c r="E880" s="2" t="s">
        <v>44</v>
      </c>
      <c r="F880" s="2" t="s">
        <v>45</v>
      </c>
      <c r="G880" s="2" t="s">
        <v>46</v>
      </c>
      <c r="H880" s="2" t="s">
        <v>47</v>
      </c>
      <c r="I880" s="2" t="s">
        <v>4019</v>
      </c>
      <c r="J880" s="2" t="s">
        <v>13034</v>
      </c>
      <c r="K880" s="2" t="s">
        <v>156</v>
      </c>
      <c r="L880" s="2" t="s">
        <v>157</v>
      </c>
      <c r="M880" s="2" t="s">
        <v>3117</v>
      </c>
      <c r="N880" s="2" t="s">
        <v>4020</v>
      </c>
      <c r="O880">
        <v>1</v>
      </c>
      <c r="P880" s="2" t="s">
        <v>53</v>
      </c>
      <c r="Q880">
        <v>100</v>
      </c>
      <c r="R880">
        <v>0</v>
      </c>
      <c r="S880" s="2" t="s">
        <v>54</v>
      </c>
      <c r="T880" s="2" t="s">
        <v>55</v>
      </c>
      <c r="U880" s="2" t="s">
        <v>250</v>
      </c>
      <c r="V880" s="2"/>
      <c r="W880">
        <v>80000</v>
      </c>
      <c r="X880">
        <v>0</v>
      </c>
      <c r="Y880">
        <v>0</v>
      </c>
      <c r="Z880">
        <v>80000</v>
      </c>
      <c r="AB880" s="2" t="s">
        <v>57</v>
      </c>
      <c r="AC880">
        <v>32000</v>
      </c>
      <c r="AD880">
        <v>48000</v>
      </c>
      <c r="AE880">
        <v>134000</v>
      </c>
      <c r="AF880">
        <v>2010</v>
      </c>
      <c r="AG880" s="2" t="s">
        <v>4019</v>
      </c>
      <c r="AH880" s="2"/>
      <c r="AI880" s="1">
        <v>46196</v>
      </c>
      <c r="AJ880" s="2"/>
      <c r="AK880" s="2" t="s">
        <v>58</v>
      </c>
      <c r="AM880" s="2" t="s">
        <v>59</v>
      </c>
      <c r="AP880" s="2" t="s">
        <v>60</v>
      </c>
      <c r="AQ880" s="2" t="s">
        <v>41</v>
      </c>
      <c r="AR880">
        <v>54000</v>
      </c>
      <c r="AS880" s="2" t="str">
        <f>_xlfn.IFNA(IF(VLOOKUP(all_resi[[#This Row],[No. Waybill]],settle_reconcile[No. Waybill],1,0)="","Recon","Recon"),"-")</f>
        <v>Recon</v>
      </c>
      <c r="AT880" s="2">
        <f>all_resi[[#This Row],[Nilai COD]]-all_resi[[#This Row],[COD Fee]]-all_resi[[#This Row],[Total Biaya Setelah Diskon]]</f>
        <v>83990</v>
      </c>
      <c r="AU880" s="2">
        <f>IF(all_resi[[#This Row],[Waktu Terima]]="","",_xlfn.DAYS(all_resi[[#This Row],[Waktu Terima]],all_resi[[#This Row],[Tanggal Pengiriman]]))</f>
        <v>13</v>
      </c>
    </row>
    <row r="881" spans="1:47" x14ac:dyDescent="0.25">
      <c r="A881" s="2" t="s">
        <v>6926</v>
      </c>
      <c r="B881" s="1">
        <v>46183</v>
      </c>
      <c r="C881" s="2" t="s">
        <v>42</v>
      </c>
      <c r="D881" s="2" t="s">
        <v>43</v>
      </c>
      <c r="E881" s="2" t="s">
        <v>44</v>
      </c>
      <c r="F881" s="2" t="s">
        <v>45</v>
      </c>
      <c r="G881" s="2" t="s">
        <v>46</v>
      </c>
      <c r="H881" s="2" t="s">
        <v>47</v>
      </c>
      <c r="I881" s="2" t="s">
        <v>3566</v>
      </c>
      <c r="J881" s="2" t="s">
        <v>13047</v>
      </c>
      <c r="K881" s="2" t="s">
        <v>957</v>
      </c>
      <c r="L881" s="2" t="s">
        <v>3043</v>
      </c>
      <c r="M881" s="2" t="s">
        <v>3567</v>
      </c>
      <c r="N881" s="2" t="s">
        <v>3568</v>
      </c>
      <c r="O881">
        <v>1</v>
      </c>
      <c r="P881" s="2" t="s">
        <v>53</v>
      </c>
      <c r="Q881">
        <v>100</v>
      </c>
      <c r="R881">
        <v>0</v>
      </c>
      <c r="S881" s="2" t="s">
        <v>54</v>
      </c>
      <c r="T881" s="2" t="s">
        <v>55</v>
      </c>
      <c r="U881" s="2" t="s">
        <v>386</v>
      </c>
      <c r="V881" s="2"/>
      <c r="W881">
        <v>50000</v>
      </c>
      <c r="X881">
        <v>0</v>
      </c>
      <c r="Y881">
        <v>0</v>
      </c>
      <c r="Z881">
        <v>50000</v>
      </c>
      <c r="AB881" s="2" t="s">
        <v>57</v>
      </c>
      <c r="AC881">
        <v>20000</v>
      </c>
      <c r="AD881">
        <v>30000</v>
      </c>
      <c r="AE881">
        <v>155000</v>
      </c>
      <c r="AF881">
        <v>2325</v>
      </c>
      <c r="AG881" s="2" t="s">
        <v>3566</v>
      </c>
      <c r="AH881" s="2"/>
      <c r="AI881" s="1">
        <v>46185</v>
      </c>
      <c r="AJ881" s="2"/>
      <c r="AK881" s="2" t="s">
        <v>58</v>
      </c>
      <c r="AM881" s="2" t="s">
        <v>59</v>
      </c>
      <c r="AP881" s="2" t="s">
        <v>60</v>
      </c>
      <c r="AQ881" s="2" t="s">
        <v>41</v>
      </c>
      <c r="AR881">
        <v>105000</v>
      </c>
      <c r="AS881" s="2" t="str">
        <f>_xlfn.IFNA(IF(VLOOKUP(all_resi[[#This Row],[No. Waybill]],settle_reconcile[No. Waybill],1,0)="","Recon","Recon"),"-")</f>
        <v>Recon</v>
      </c>
      <c r="AT881" s="2">
        <f>all_resi[[#This Row],[Nilai COD]]-all_resi[[#This Row],[COD Fee]]-all_resi[[#This Row],[Total Biaya Setelah Diskon]]</f>
        <v>122675</v>
      </c>
      <c r="AU881" s="2">
        <f>IF(all_resi[[#This Row],[Waktu Terima]]="","",_xlfn.DAYS(all_resi[[#This Row],[Waktu Terima]],all_resi[[#This Row],[Tanggal Pengiriman]]))</f>
        <v>2</v>
      </c>
    </row>
    <row r="882" spans="1:47" x14ac:dyDescent="0.25">
      <c r="A882" s="2" t="s">
        <v>7203</v>
      </c>
      <c r="B882" s="1">
        <v>46183</v>
      </c>
      <c r="C882" s="2" t="s">
        <v>42</v>
      </c>
      <c r="D882" s="2" t="s">
        <v>43</v>
      </c>
      <c r="E882" s="2" t="s">
        <v>44</v>
      </c>
      <c r="F882" s="2" t="s">
        <v>45</v>
      </c>
      <c r="G882" s="2" t="s">
        <v>46</v>
      </c>
      <c r="H882" s="2" t="s">
        <v>80</v>
      </c>
      <c r="I882" s="2" t="s">
        <v>4322</v>
      </c>
      <c r="J882" s="2" t="s">
        <v>13094</v>
      </c>
      <c r="K882" s="2" t="s">
        <v>75</v>
      </c>
      <c r="L882" s="2" t="s">
        <v>2340</v>
      </c>
      <c r="M882" s="2" t="s">
        <v>2341</v>
      </c>
      <c r="N882" s="2" t="s">
        <v>4323</v>
      </c>
      <c r="O882">
        <v>1</v>
      </c>
      <c r="P882" s="2" t="s">
        <v>53</v>
      </c>
      <c r="Q882">
        <v>100</v>
      </c>
      <c r="R882">
        <v>0</v>
      </c>
      <c r="S882" s="2" t="s">
        <v>54</v>
      </c>
      <c r="T882" s="2" t="s">
        <v>55</v>
      </c>
      <c r="U882" s="2" t="s">
        <v>86</v>
      </c>
      <c r="V882" s="2"/>
      <c r="W882">
        <v>56000</v>
      </c>
      <c r="X882">
        <v>0</v>
      </c>
      <c r="Y882">
        <v>0</v>
      </c>
      <c r="Z882">
        <v>56000</v>
      </c>
      <c r="AB882" s="2" t="s">
        <v>57</v>
      </c>
      <c r="AC882">
        <v>22400</v>
      </c>
      <c r="AD882">
        <v>33600</v>
      </c>
      <c r="AE882">
        <v>133000</v>
      </c>
      <c r="AF882">
        <v>1995</v>
      </c>
      <c r="AG882" s="2" t="s">
        <v>4322</v>
      </c>
      <c r="AH882" s="2"/>
      <c r="AI882" s="1">
        <v>46188</v>
      </c>
      <c r="AJ882" s="2" t="s">
        <v>87</v>
      </c>
      <c r="AK882" s="2" t="s">
        <v>58</v>
      </c>
      <c r="AM882" s="2" t="s">
        <v>59</v>
      </c>
      <c r="AP882" s="2" t="s">
        <v>60</v>
      </c>
      <c r="AQ882" s="2" t="s">
        <v>41</v>
      </c>
      <c r="AR882">
        <v>77000</v>
      </c>
      <c r="AS882" s="2" t="str">
        <f>_xlfn.IFNA(IF(VLOOKUP(all_resi[[#This Row],[No. Waybill]],settle_reconcile[No. Waybill],1,0)="","Recon","Recon"),"-")</f>
        <v>Recon</v>
      </c>
      <c r="AT882" s="2">
        <f>all_resi[[#This Row],[Nilai COD]]-all_resi[[#This Row],[COD Fee]]-all_resi[[#This Row],[Total Biaya Setelah Diskon]]</f>
        <v>97405</v>
      </c>
      <c r="AU882" s="2">
        <f>IF(all_resi[[#This Row],[Waktu Terima]]="","",_xlfn.DAYS(all_resi[[#This Row],[Waktu Terima]],all_resi[[#This Row],[Tanggal Pengiriman]]))</f>
        <v>5</v>
      </c>
    </row>
    <row r="883" spans="1:47" x14ac:dyDescent="0.25">
      <c r="A883" s="2" t="s">
        <v>7264</v>
      </c>
      <c r="B883" s="1">
        <v>46183</v>
      </c>
      <c r="C883" s="2" t="s">
        <v>42</v>
      </c>
      <c r="D883" s="2" t="s">
        <v>43</v>
      </c>
      <c r="E883" s="2" t="s">
        <v>44</v>
      </c>
      <c r="F883" s="2" t="s">
        <v>45</v>
      </c>
      <c r="G883" s="2" t="s">
        <v>46</v>
      </c>
      <c r="H883" s="2" t="s">
        <v>80</v>
      </c>
      <c r="I883" s="2" t="s">
        <v>4487</v>
      </c>
      <c r="J883" s="2" t="s">
        <v>13138</v>
      </c>
      <c r="K883" s="2" t="s">
        <v>49</v>
      </c>
      <c r="L883" s="2" t="s">
        <v>491</v>
      </c>
      <c r="M883" s="2" t="s">
        <v>492</v>
      </c>
      <c r="N883" s="2" t="s">
        <v>4488</v>
      </c>
      <c r="O883">
        <v>1</v>
      </c>
      <c r="P883" s="2" t="s">
        <v>53</v>
      </c>
      <c r="Q883">
        <v>100</v>
      </c>
      <c r="R883">
        <v>0</v>
      </c>
      <c r="S883" s="2" t="s">
        <v>54</v>
      </c>
      <c r="T883" s="2" t="s">
        <v>55</v>
      </c>
      <c r="U883" s="2" t="s">
        <v>141</v>
      </c>
      <c r="V883" s="2"/>
      <c r="W883">
        <v>59000</v>
      </c>
      <c r="X883">
        <v>0</v>
      </c>
      <c r="Y883">
        <v>0</v>
      </c>
      <c r="Z883">
        <v>59000</v>
      </c>
      <c r="AB883" s="2" t="s">
        <v>57</v>
      </c>
      <c r="AC883">
        <v>23600</v>
      </c>
      <c r="AD883">
        <v>35400</v>
      </c>
      <c r="AE883">
        <v>99000</v>
      </c>
      <c r="AF883">
        <v>1485</v>
      </c>
      <c r="AG883" s="2" t="s">
        <v>517</v>
      </c>
      <c r="AH883" s="2" t="s">
        <v>149</v>
      </c>
      <c r="AI883" s="1">
        <v>46198</v>
      </c>
      <c r="AJ883" s="2" t="s">
        <v>87</v>
      </c>
      <c r="AK883" s="2" t="s">
        <v>67</v>
      </c>
      <c r="AM883" s="2" t="s">
        <v>59</v>
      </c>
      <c r="AP883" s="2" t="s">
        <v>60</v>
      </c>
      <c r="AQ883" s="2" t="s">
        <v>41</v>
      </c>
      <c r="AR883">
        <v>40000</v>
      </c>
      <c r="AS883" s="2" t="str">
        <f>_xlfn.IFNA(IF(VLOOKUP(all_resi[[#This Row],[No. Waybill]],settle_reconcile[No. Waybill],1,0)="","Recon","Recon"),"-")</f>
        <v>-</v>
      </c>
      <c r="AT883" s="2">
        <f>all_resi[[#This Row],[Nilai COD]]-all_resi[[#This Row],[COD Fee]]-all_resi[[#This Row],[Total Biaya Setelah Diskon]]</f>
        <v>62115</v>
      </c>
      <c r="AU883" s="2">
        <f>IF(all_resi[[#This Row],[Waktu Terima]]="","",_xlfn.DAYS(all_resi[[#This Row],[Waktu Terima]],all_resi[[#This Row],[Tanggal Pengiriman]]))</f>
        <v>15</v>
      </c>
    </row>
    <row r="884" spans="1:47" x14ac:dyDescent="0.25">
      <c r="A884" s="2" t="s">
        <v>6242</v>
      </c>
      <c r="B884" s="1">
        <v>46183</v>
      </c>
      <c r="C884" s="2" t="s">
        <v>42</v>
      </c>
      <c r="D884" s="2" t="s">
        <v>43</v>
      </c>
      <c r="E884" s="2" t="s">
        <v>44</v>
      </c>
      <c r="F884" s="2" t="s">
        <v>45</v>
      </c>
      <c r="G884" s="2" t="s">
        <v>46</v>
      </c>
      <c r="H884" s="2" t="s">
        <v>80</v>
      </c>
      <c r="I884" s="2" t="s">
        <v>1522</v>
      </c>
      <c r="J884" s="2" t="s">
        <v>13019</v>
      </c>
      <c r="K884" s="2" t="s">
        <v>69</v>
      </c>
      <c r="L884" s="2" t="s">
        <v>94</v>
      </c>
      <c r="M884" s="2" t="s">
        <v>1523</v>
      </c>
      <c r="N884" s="2" t="s">
        <v>1524</v>
      </c>
      <c r="O884">
        <v>1</v>
      </c>
      <c r="P884" s="2" t="s">
        <v>53</v>
      </c>
      <c r="Q884">
        <v>100</v>
      </c>
      <c r="R884">
        <v>0</v>
      </c>
      <c r="S884" s="2" t="s">
        <v>54</v>
      </c>
      <c r="T884" s="2" t="s">
        <v>55</v>
      </c>
      <c r="U884" s="2" t="s">
        <v>1525</v>
      </c>
      <c r="V884" s="2"/>
      <c r="W884">
        <v>54000</v>
      </c>
      <c r="X884">
        <v>0</v>
      </c>
      <c r="Y884">
        <v>0</v>
      </c>
      <c r="Z884">
        <v>54000</v>
      </c>
      <c r="AB884" s="2" t="s">
        <v>57</v>
      </c>
      <c r="AC884">
        <v>21600</v>
      </c>
      <c r="AD884">
        <v>32400</v>
      </c>
      <c r="AE884">
        <v>134000</v>
      </c>
      <c r="AF884">
        <v>2010</v>
      </c>
      <c r="AG884" s="2" t="s">
        <v>256</v>
      </c>
      <c r="AH884" s="2"/>
      <c r="AI884" s="1">
        <v>46205</v>
      </c>
      <c r="AJ884" s="2" t="s">
        <v>87</v>
      </c>
      <c r="AK884" s="2" t="s">
        <v>67</v>
      </c>
      <c r="AM884" s="2" t="s">
        <v>59</v>
      </c>
      <c r="AP884" s="2" t="s">
        <v>60</v>
      </c>
      <c r="AQ884" s="2" t="s">
        <v>41</v>
      </c>
      <c r="AR884">
        <v>80000</v>
      </c>
      <c r="AS884" s="2" t="str">
        <f>_xlfn.IFNA(IF(VLOOKUP(all_resi[[#This Row],[No. Waybill]],settle_reconcile[No. Waybill],1,0)="","Recon","Recon"),"-")</f>
        <v>-</v>
      </c>
      <c r="AT884" s="2">
        <f>all_resi[[#This Row],[Nilai COD]]-all_resi[[#This Row],[COD Fee]]-all_resi[[#This Row],[Total Biaya Setelah Diskon]]</f>
        <v>99590</v>
      </c>
      <c r="AU884" s="2">
        <f>IF(all_resi[[#This Row],[Waktu Terima]]="","",_xlfn.DAYS(all_resi[[#This Row],[Waktu Terima]],all_resi[[#This Row],[Tanggal Pengiriman]]))</f>
        <v>22</v>
      </c>
    </row>
    <row r="885" spans="1:47" x14ac:dyDescent="0.25">
      <c r="A885" s="2" t="s">
        <v>7217</v>
      </c>
      <c r="B885" s="1">
        <v>46183</v>
      </c>
      <c r="C885" s="2" t="s">
        <v>42</v>
      </c>
      <c r="D885" s="2" t="s">
        <v>43</v>
      </c>
      <c r="E885" s="2" t="s">
        <v>44</v>
      </c>
      <c r="F885" s="2" t="s">
        <v>45</v>
      </c>
      <c r="G885" s="2" t="s">
        <v>46</v>
      </c>
      <c r="H885" s="2" t="s">
        <v>80</v>
      </c>
      <c r="I885" s="2" t="s">
        <v>4356</v>
      </c>
      <c r="J885" s="2" t="s">
        <v>13073</v>
      </c>
      <c r="K885" s="2" t="s">
        <v>121</v>
      </c>
      <c r="L885" s="2" t="s">
        <v>166</v>
      </c>
      <c r="M885" s="2" t="s">
        <v>4357</v>
      </c>
      <c r="N885" s="2" t="s">
        <v>4358</v>
      </c>
      <c r="O885">
        <v>1</v>
      </c>
      <c r="P885" s="2" t="s">
        <v>53</v>
      </c>
      <c r="Q885">
        <v>100</v>
      </c>
      <c r="R885">
        <v>0</v>
      </c>
      <c r="S885" s="2" t="s">
        <v>54</v>
      </c>
      <c r="T885" s="2" t="s">
        <v>55</v>
      </c>
      <c r="U885" s="2" t="s">
        <v>86</v>
      </c>
      <c r="V885" s="2"/>
      <c r="W885">
        <v>85000</v>
      </c>
      <c r="X885">
        <v>0</v>
      </c>
      <c r="Y885">
        <v>0</v>
      </c>
      <c r="Z885">
        <v>85000</v>
      </c>
      <c r="AB885" s="2" t="s">
        <v>57</v>
      </c>
      <c r="AC885">
        <v>34000</v>
      </c>
      <c r="AD885">
        <v>51000</v>
      </c>
      <c r="AE885">
        <v>145000</v>
      </c>
      <c r="AF885">
        <v>2175</v>
      </c>
      <c r="AG885" s="2" t="s">
        <v>4356</v>
      </c>
      <c r="AH885" s="2"/>
      <c r="AI885" s="1">
        <v>46189</v>
      </c>
      <c r="AJ885" s="2" t="s">
        <v>87</v>
      </c>
      <c r="AK885" s="2" t="s">
        <v>58</v>
      </c>
      <c r="AM885" s="2" t="s">
        <v>59</v>
      </c>
      <c r="AP885" s="2" t="s">
        <v>60</v>
      </c>
      <c r="AQ885" s="2" t="s">
        <v>41</v>
      </c>
      <c r="AR885">
        <v>60000</v>
      </c>
      <c r="AS885" s="2" t="str">
        <f>_xlfn.IFNA(IF(VLOOKUP(all_resi[[#This Row],[No. Waybill]],settle_reconcile[No. Waybill],1,0)="","Recon","Recon"),"-")</f>
        <v>Recon</v>
      </c>
      <c r="AT885" s="2">
        <f>all_resi[[#This Row],[Nilai COD]]-all_resi[[#This Row],[COD Fee]]-all_resi[[#This Row],[Total Biaya Setelah Diskon]]</f>
        <v>91825</v>
      </c>
      <c r="AU885" s="2">
        <f>IF(all_resi[[#This Row],[Waktu Terima]]="","",_xlfn.DAYS(all_resi[[#This Row],[Waktu Terima]],all_resi[[#This Row],[Tanggal Pengiriman]]))</f>
        <v>6</v>
      </c>
    </row>
    <row r="886" spans="1:47" x14ac:dyDescent="0.25">
      <c r="A886" s="2" t="s">
        <v>6829</v>
      </c>
      <c r="B886" s="1">
        <v>46183</v>
      </c>
      <c r="C886" s="2" t="s">
        <v>42</v>
      </c>
      <c r="D886" s="2" t="s">
        <v>43</v>
      </c>
      <c r="E886" s="2" t="s">
        <v>44</v>
      </c>
      <c r="F886" s="2" t="s">
        <v>45</v>
      </c>
      <c r="G886" s="2" t="s">
        <v>46</v>
      </c>
      <c r="H886" s="2" t="s">
        <v>80</v>
      </c>
      <c r="I886" s="2" t="s">
        <v>3297</v>
      </c>
      <c r="J886" s="2" t="s">
        <v>13019</v>
      </c>
      <c r="K886" s="2" t="s">
        <v>69</v>
      </c>
      <c r="L886" s="2" t="s">
        <v>94</v>
      </c>
      <c r="M886" s="2" t="s">
        <v>1523</v>
      </c>
      <c r="N886" s="2" t="s">
        <v>3298</v>
      </c>
      <c r="O886">
        <v>1</v>
      </c>
      <c r="P886" s="2" t="s">
        <v>53</v>
      </c>
      <c r="Q886">
        <v>100</v>
      </c>
      <c r="R886">
        <v>0</v>
      </c>
      <c r="S886" s="2" t="s">
        <v>54</v>
      </c>
      <c r="T886" s="2" t="s">
        <v>55</v>
      </c>
      <c r="U886" s="2" t="s">
        <v>86</v>
      </c>
      <c r="V886" s="2"/>
      <c r="W886">
        <v>54000</v>
      </c>
      <c r="X886">
        <v>0</v>
      </c>
      <c r="Y886">
        <v>0</v>
      </c>
      <c r="Z886">
        <v>54000</v>
      </c>
      <c r="AB886" s="2" t="s">
        <v>57</v>
      </c>
      <c r="AC886">
        <v>21600</v>
      </c>
      <c r="AD886">
        <v>32400</v>
      </c>
      <c r="AE886">
        <v>114000</v>
      </c>
      <c r="AF886">
        <v>1710</v>
      </c>
      <c r="AG886" s="2" t="s">
        <v>3297</v>
      </c>
      <c r="AH886" s="2"/>
      <c r="AI886" s="1">
        <v>46188</v>
      </c>
      <c r="AJ886" s="2" t="s">
        <v>87</v>
      </c>
      <c r="AK886" s="2" t="s">
        <v>58</v>
      </c>
      <c r="AM886" s="2" t="s">
        <v>59</v>
      </c>
      <c r="AP886" s="2" t="s">
        <v>60</v>
      </c>
      <c r="AQ886" s="2" t="s">
        <v>41</v>
      </c>
      <c r="AR886">
        <v>60000</v>
      </c>
      <c r="AS886" s="2" t="str">
        <f>_xlfn.IFNA(IF(VLOOKUP(all_resi[[#This Row],[No. Waybill]],settle_reconcile[No. Waybill],1,0)="","Recon","Recon"),"-")</f>
        <v>Recon</v>
      </c>
      <c r="AT886" s="2">
        <f>all_resi[[#This Row],[Nilai COD]]-all_resi[[#This Row],[COD Fee]]-all_resi[[#This Row],[Total Biaya Setelah Diskon]]</f>
        <v>79890</v>
      </c>
      <c r="AU886" s="2">
        <f>IF(all_resi[[#This Row],[Waktu Terima]]="","",_xlfn.DAYS(all_resi[[#This Row],[Waktu Terima]],all_resi[[#This Row],[Tanggal Pengiriman]]))</f>
        <v>5</v>
      </c>
    </row>
    <row r="887" spans="1:47" x14ac:dyDescent="0.25">
      <c r="A887" s="2" t="s">
        <v>6874</v>
      </c>
      <c r="B887" s="1">
        <v>46183</v>
      </c>
      <c r="C887" s="2" t="s">
        <v>42</v>
      </c>
      <c r="D887" s="2" t="s">
        <v>43</v>
      </c>
      <c r="E887" s="2" t="s">
        <v>44</v>
      </c>
      <c r="F887" s="2" t="s">
        <v>45</v>
      </c>
      <c r="G887" s="2" t="s">
        <v>46</v>
      </c>
      <c r="H887" s="2" t="s">
        <v>47</v>
      </c>
      <c r="I887" s="2" t="s">
        <v>3419</v>
      </c>
      <c r="J887" s="2" t="s">
        <v>13041</v>
      </c>
      <c r="K887" s="2" t="s">
        <v>209</v>
      </c>
      <c r="L887" s="2" t="s">
        <v>1322</v>
      </c>
      <c r="M887" s="2" t="s">
        <v>1323</v>
      </c>
      <c r="N887" s="2" t="s">
        <v>3420</v>
      </c>
      <c r="O887">
        <v>1</v>
      </c>
      <c r="P887" s="2" t="s">
        <v>53</v>
      </c>
      <c r="Q887">
        <v>100</v>
      </c>
      <c r="R887">
        <v>0</v>
      </c>
      <c r="S887" s="2" t="s">
        <v>54</v>
      </c>
      <c r="T887" s="2" t="s">
        <v>55</v>
      </c>
      <c r="U887" s="2" t="s">
        <v>147</v>
      </c>
      <c r="V887" s="2"/>
      <c r="W887">
        <v>52000</v>
      </c>
      <c r="X887">
        <v>0</v>
      </c>
      <c r="Y887">
        <v>0</v>
      </c>
      <c r="Z887">
        <v>52000</v>
      </c>
      <c r="AB887" s="2" t="s">
        <v>57</v>
      </c>
      <c r="AC887">
        <v>20800</v>
      </c>
      <c r="AD887">
        <v>31200</v>
      </c>
      <c r="AE887">
        <v>122000</v>
      </c>
      <c r="AF887">
        <v>1830</v>
      </c>
      <c r="AG887" s="2" t="s">
        <v>517</v>
      </c>
      <c r="AH887" s="2" t="s">
        <v>149</v>
      </c>
      <c r="AI887" s="1">
        <v>46199</v>
      </c>
      <c r="AJ887" s="2"/>
      <c r="AK887" s="2" t="s">
        <v>67</v>
      </c>
      <c r="AM887" s="2" t="s">
        <v>59</v>
      </c>
      <c r="AP887" s="2" t="s">
        <v>60</v>
      </c>
      <c r="AQ887" s="2" t="s">
        <v>41</v>
      </c>
      <c r="AR887">
        <v>70000</v>
      </c>
      <c r="AS887" s="2" t="str">
        <f>_xlfn.IFNA(IF(VLOOKUP(all_resi[[#This Row],[No. Waybill]],settle_reconcile[No. Waybill],1,0)="","Recon","Recon"),"-")</f>
        <v>-</v>
      </c>
      <c r="AT887" s="2">
        <f>all_resi[[#This Row],[Nilai COD]]-all_resi[[#This Row],[COD Fee]]-all_resi[[#This Row],[Total Biaya Setelah Diskon]]</f>
        <v>88970</v>
      </c>
      <c r="AU887" s="2">
        <f>IF(all_resi[[#This Row],[Waktu Terima]]="","",_xlfn.DAYS(all_resi[[#This Row],[Waktu Terima]],all_resi[[#This Row],[Tanggal Pengiriman]]))</f>
        <v>16</v>
      </c>
    </row>
    <row r="888" spans="1:47" x14ac:dyDescent="0.25">
      <c r="A888" s="2" t="s">
        <v>6876</v>
      </c>
      <c r="B888" s="1">
        <v>46183</v>
      </c>
      <c r="C888" s="2" t="s">
        <v>42</v>
      </c>
      <c r="D888" s="2" t="s">
        <v>43</v>
      </c>
      <c r="E888" s="2" t="s">
        <v>44</v>
      </c>
      <c r="F888" s="2" t="s">
        <v>45</v>
      </c>
      <c r="G888" s="2" t="s">
        <v>46</v>
      </c>
      <c r="H888" s="2" t="s">
        <v>80</v>
      </c>
      <c r="I888" s="2" t="s">
        <v>3424</v>
      </c>
      <c r="J888" s="2" t="s">
        <v>13044</v>
      </c>
      <c r="K888" s="2" t="s">
        <v>100</v>
      </c>
      <c r="L888" s="2" t="s">
        <v>405</v>
      </c>
      <c r="M888" s="2" t="s">
        <v>2191</v>
      </c>
      <c r="N888" s="2" t="s">
        <v>3425</v>
      </c>
      <c r="O888">
        <v>1</v>
      </c>
      <c r="P888" s="2" t="s">
        <v>53</v>
      </c>
      <c r="Q888">
        <v>100</v>
      </c>
      <c r="R888">
        <v>0</v>
      </c>
      <c r="S888" s="2" t="s">
        <v>54</v>
      </c>
      <c r="T888" s="2" t="s">
        <v>55</v>
      </c>
      <c r="U888" s="2" t="s">
        <v>3426</v>
      </c>
      <c r="V888" s="2"/>
      <c r="W888">
        <v>15000</v>
      </c>
      <c r="X888">
        <v>0</v>
      </c>
      <c r="Y888">
        <v>0</v>
      </c>
      <c r="Z888">
        <v>15000</v>
      </c>
      <c r="AB888" s="2" t="s">
        <v>57</v>
      </c>
      <c r="AC888">
        <v>9000</v>
      </c>
      <c r="AD888">
        <v>6000</v>
      </c>
      <c r="AE888">
        <v>67500</v>
      </c>
      <c r="AF888">
        <v>1012.5</v>
      </c>
      <c r="AG888" s="2" t="s">
        <v>517</v>
      </c>
      <c r="AH888" s="2" t="s">
        <v>149</v>
      </c>
      <c r="AI888" s="1">
        <v>46191</v>
      </c>
      <c r="AJ888" s="2" t="s">
        <v>87</v>
      </c>
      <c r="AK888" s="2" t="s">
        <v>67</v>
      </c>
      <c r="AM888" s="2" t="s">
        <v>59</v>
      </c>
      <c r="AP888" s="2" t="s">
        <v>60</v>
      </c>
      <c r="AQ888" s="2" t="s">
        <v>41</v>
      </c>
      <c r="AR888">
        <v>52500</v>
      </c>
      <c r="AS888" s="2" t="str">
        <f>_xlfn.IFNA(IF(VLOOKUP(all_resi[[#This Row],[No. Waybill]],settle_reconcile[No. Waybill],1,0)="","Recon","Recon"),"-")</f>
        <v>-</v>
      </c>
      <c r="AT888" s="2">
        <f>all_resi[[#This Row],[Nilai COD]]-all_resi[[#This Row],[COD Fee]]-all_resi[[#This Row],[Total Biaya Setelah Diskon]]</f>
        <v>60487.5</v>
      </c>
      <c r="AU888" s="2">
        <f>IF(all_resi[[#This Row],[Waktu Terima]]="","",_xlfn.DAYS(all_resi[[#This Row],[Waktu Terima]],all_resi[[#This Row],[Tanggal Pengiriman]]))</f>
        <v>8</v>
      </c>
    </row>
    <row r="889" spans="1:47" x14ac:dyDescent="0.25">
      <c r="A889" s="2" t="s">
        <v>6313</v>
      </c>
      <c r="B889" s="1">
        <v>46183</v>
      </c>
      <c r="C889" s="2" t="s">
        <v>42</v>
      </c>
      <c r="D889" s="2" t="s">
        <v>43</v>
      </c>
      <c r="E889" s="2" t="s">
        <v>44</v>
      </c>
      <c r="F889" s="2" t="s">
        <v>45</v>
      </c>
      <c r="G889" s="2" t="s">
        <v>46</v>
      </c>
      <c r="H889" s="2" t="s">
        <v>47</v>
      </c>
      <c r="I889" s="2" t="s">
        <v>1755</v>
      </c>
      <c r="J889" s="2" t="s">
        <v>13121</v>
      </c>
      <c r="K889" s="2" t="s">
        <v>75</v>
      </c>
      <c r="L889" s="2" t="s">
        <v>355</v>
      </c>
      <c r="M889" s="2" t="s">
        <v>1756</v>
      </c>
      <c r="N889" s="2" t="s">
        <v>1757</v>
      </c>
      <c r="O889">
        <v>1</v>
      </c>
      <c r="P889" s="2" t="s">
        <v>53</v>
      </c>
      <c r="Q889">
        <v>100</v>
      </c>
      <c r="R889">
        <v>0</v>
      </c>
      <c r="S889" s="2" t="s">
        <v>54</v>
      </c>
      <c r="T889" s="2" t="s">
        <v>55</v>
      </c>
      <c r="U889" s="2" t="s">
        <v>56</v>
      </c>
      <c r="V889" s="2"/>
      <c r="W889">
        <v>60000</v>
      </c>
      <c r="X889">
        <v>0</v>
      </c>
      <c r="Y889">
        <v>0</v>
      </c>
      <c r="Z889">
        <v>60000</v>
      </c>
      <c r="AB889" s="2" t="s">
        <v>57</v>
      </c>
      <c r="AC889">
        <v>24000</v>
      </c>
      <c r="AD889">
        <v>36000</v>
      </c>
      <c r="AE889">
        <v>155000</v>
      </c>
      <c r="AF889">
        <v>2325</v>
      </c>
      <c r="AG889" s="2" t="s">
        <v>1755</v>
      </c>
      <c r="AH889" s="2"/>
      <c r="AI889" s="1">
        <v>46187</v>
      </c>
      <c r="AJ889" s="2"/>
      <c r="AK889" s="2" t="s">
        <v>58</v>
      </c>
      <c r="AM889" s="2" t="s">
        <v>59</v>
      </c>
      <c r="AP889" s="2" t="s">
        <v>60</v>
      </c>
      <c r="AQ889" s="2" t="s">
        <v>41</v>
      </c>
      <c r="AR889">
        <v>95000</v>
      </c>
      <c r="AS889" s="2" t="str">
        <f>_xlfn.IFNA(IF(VLOOKUP(all_resi[[#This Row],[No. Waybill]],settle_reconcile[No. Waybill],1,0)="","Recon","Recon"),"-")</f>
        <v>Recon</v>
      </c>
      <c r="AT889" s="2">
        <f>all_resi[[#This Row],[Nilai COD]]-all_resi[[#This Row],[COD Fee]]-all_resi[[#This Row],[Total Biaya Setelah Diskon]]</f>
        <v>116675</v>
      </c>
      <c r="AU889" s="2">
        <f>IF(all_resi[[#This Row],[Waktu Terima]]="","",_xlfn.DAYS(all_resi[[#This Row],[Waktu Terima]],all_resi[[#This Row],[Tanggal Pengiriman]]))</f>
        <v>4</v>
      </c>
    </row>
    <row r="890" spans="1:47" x14ac:dyDescent="0.25">
      <c r="A890" s="2" t="s">
        <v>7297</v>
      </c>
      <c r="B890" s="1">
        <v>46183</v>
      </c>
      <c r="C890" s="2" t="s">
        <v>42</v>
      </c>
      <c r="D890" s="2" t="s">
        <v>43</v>
      </c>
      <c r="E890" s="2" t="s">
        <v>44</v>
      </c>
      <c r="F890" s="2" t="s">
        <v>45</v>
      </c>
      <c r="G890" s="2" t="s">
        <v>46</v>
      </c>
      <c r="H890" s="2" t="s">
        <v>47</v>
      </c>
      <c r="I890" s="2" t="s">
        <v>4574</v>
      </c>
      <c r="J890" s="2" t="s">
        <v>13117</v>
      </c>
      <c r="K890" s="2" t="s">
        <v>177</v>
      </c>
      <c r="L890" s="2" t="s">
        <v>862</v>
      </c>
      <c r="M890" s="2" t="s">
        <v>3564</v>
      </c>
      <c r="N890" s="2" t="s">
        <v>4575</v>
      </c>
      <c r="O890">
        <v>1</v>
      </c>
      <c r="P890" s="2" t="s">
        <v>53</v>
      </c>
      <c r="Q890">
        <v>100</v>
      </c>
      <c r="R890">
        <v>0</v>
      </c>
      <c r="S890" s="2" t="s">
        <v>54</v>
      </c>
      <c r="T890" s="2" t="s">
        <v>55</v>
      </c>
      <c r="U890" s="2" t="s">
        <v>250</v>
      </c>
      <c r="V890" s="2"/>
      <c r="W890">
        <v>114000</v>
      </c>
      <c r="X890">
        <v>0</v>
      </c>
      <c r="Y890">
        <v>0</v>
      </c>
      <c r="Z890">
        <v>114000</v>
      </c>
      <c r="AB890" s="2" t="s">
        <v>57</v>
      </c>
      <c r="AC890">
        <v>45600</v>
      </c>
      <c r="AD890">
        <v>68400</v>
      </c>
      <c r="AE890">
        <v>168000</v>
      </c>
      <c r="AF890">
        <v>2520</v>
      </c>
      <c r="AG890" s="2" t="s">
        <v>4574</v>
      </c>
      <c r="AH890" s="2"/>
      <c r="AI890" s="1">
        <v>46188</v>
      </c>
      <c r="AJ890" s="2"/>
      <c r="AK890" s="2" t="s">
        <v>58</v>
      </c>
      <c r="AM890" s="2" t="s">
        <v>59</v>
      </c>
      <c r="AP890" s="2" t="s">
        <v>60</v>
      </c>
      <c r="AQ890" s="2" t="s">
        <v>41</v>
      </c>
      <c r="AR890">
        <v>54000</v>
      </c>
      <c r="AS890" s="2" t="str">
        <f>_xlfn.IFNA(IF(VLOOKUP(all_resi[[#This Row],[No. Waybill]],settle_reconcile[No. Waybill],1,0)="","Recon","Recon"),"-")</f>
        <v>Recon</v>
      </c>
      <c r="AT890" s="2">
        <f>all_resi[[#This Row],[Nilai COD]]-all_resi[[#This Row],[COD Fee]]-all_resi[[#This Row],[Total Biaya Setelah Diskon]]</f>
        <v>97080</v>
      </c>
      <c r="AU890" s="2">
        <f>IF(all_resi[[#This Row],[Waktu Terima]]="","",_xlfn.DAYS(all_resi[[#This Row],[Waktu Terima]],all_resi[[#This Row],[Tanggal Pengiriman]]))</f>
        <v>5</v>
      </c>
    </row>
    <row r="891" spans="1:47" x14ac:dyDescent="0.25">
      <c r="A891" s="2" t="s">
        <v>7012</v>
      </c>
      <c r="B891" s="1">
        <v>46183</v>
      </c>
      <c r="C891" s="2" t="s">
        <v>42</v>
      </c>
      <c r="D891" s="2" t="s">
        <v>43</v>
      </c>
      <c r="E891" s="2" t="s">
        <v>44</v>
      </c>
      <c r="F891" s="2" t="s">
        <v>45</v>
      </c>
      <c r="G891" s="2" t="s">
        <v>46</v>
      </c>
      <c r="H891" s="2" t="s">
        <v>80</v>
      </c>
      <c r="I891" s="2" t="s">
        <v>3800</v>
      </c>
      <c r="J891" s="2" t="s">
        <v>13039</v>
      </c>
      <c r="K891" s="2" t="s">
        <v>177</v>
      </c>
      <c r="L891" s="2" t="s">
        <v>669</v>
      </c>
      <c r="M891" s="2" t="s">
        <v>1342</v>
      </c>
      <c r="N891" s="2" t="s">
        <v>3801</v>
      </c>
      <c r="O891">
        <v>1</v>
      </c>
      <c r="P891" s="2" t="s">
        <v>53</v>
      </c>
      <c r="Q891">
        <v>100</v>
      </c>
      <c r="R891">
        <v>0</v>
      </c>
      <c r="S891" s="2" t="s">
        <v>54</v>
      </c>
      <c r="T891" s="2" t="s">
        <v>55</v>
      </c>
      <c r="U891" s="2" t="s">
        <v>86</v>
      </c>
      <c r="V891" s="2"/>
      <c r="W891">
        <v>102000</v>
      </c>
      <c r="X891">
        <v>0</v>
      </c>
      <c r="Y891">
        <v>0</v>
      </c>
      <c r="Z891">
        <v>102000</v>
      </c>
      <c r="AB891" s="2" t="s">
        <v>57</v>
      </c>
      <c r="AC891">
        <v>40800</v>
      </c>
      <c r="AD891">
        <v>61200</v>
      </c>
      <c r="AE891">
        <v>162000</v>
      </c>
      <c r="AF891">
        <v>2430</v>
      </c>
      <c r="AG891" s="2" t="s">
        <v>11423</v>
      </c>
      <c r="AH891" s="2" t="s">
        <v>149</v>
      </c>
      <c r="AI891" s="1">
        <v>46194</v>
      </c>
      <c r="AJ891" s="2" t="s">
        <v>87</v>
      </c>
      <c r="AK891" s="2" t="s">
        <v>67</v>
      </c>
      <c r="AM891" s="2" t="s">
        <v>59</v>
      </c>
      <c r="AP891" s="2" t="s">
        <v>60</v>
      </c>
      <c r="AQ891" s="2" t="s">
        <v>41</v>
      </c>
      <c r="AR891">
        <v>60000</v>
      </c>
      <c r="AS891" s="2" t="str">
        <f>_xlfn.IFNA(IF(VLOOKUP(all_resi[[#This Row],[No. Waybill]],settle_reconcile[No. Waybill],1,0)="","Recon","Recon"),"-")</f>
        <v>-</v>
      </c>
      <c r="AT891" s="2">
        <f>all_resi[[#This Row],[Nilai COD]]-all_resi[[#This Row],[COD Fee]]-all_resi[[#This Row],[Total Biaya Setelah Diskon]]</f>
        <v>98370</v>
      </c>
      <c r="AU891" s="2">
        <f>IF(all_resi[[#This Row],[Waktu Terima]]="","",_xlfn.DAYS(all_resi[[#This Row],[Waktu Terima]],all_resi[[#This Row],[Tanggal Pengiriman]]))</f>
        <v>11</v>
      </c>
    </row>
    <row r="892" spans="1:47" x14ac:dyDescent="0.25">
      <c r="A892" s="2" t="s">
        <v>6319</v>
      </c>
      <c r="B892" s="1">
        <v>46183</v>
      </c>
      <c r="C892" s="2" t="s">
        <v>42</v>
      </c>
      <c r="D892" s="2" t="s">
        <v>43</v>
      </c>
      <c r="E892" s="2" t="s">
        <v>44</v>
      </c>
      <c r="F892" s="2" t="s">
        <v>45</v>
      </c>
      <c r="G892" s="2" t="s">
        <v>46</v>
      </c>
      <c r="H892" s="2" t="s">
        <v>80</v>
      </c>
      <c r="I892" s="2" t="s">
        <v>1776</v>
      </c>
      <c r="J892" s="2" t="s">
        <v>13129</v>
      </c>
      <c r="K892" s="2" t="s">
        <v>82</v>
      </c>
      <c r="L892" s="2" t="s">
        <v>270</v>
      </c>
      <c r="M892" s="2" t="s">
        <v>1777</v>
      </c>
      <c r="N892" s="2" t="s">
        <v>1778</v>
      </c>
      <c r="O892">
        <v>1</v>
      </c>
      <c r="P892" s="2" t="s">
        <v>53</v>
      </c>
      <c r="Q892">
        <v>100</v>
      </c>
      <c r="R892">
        <v>0</v>
      </c>
      <c r="S892" s="2" t="s">
        <v>54</v>
      </c>
      <c r="T892" s="2" t="s">
        <v>55</v>
      </c>
      <c r="U892" s="2" t="s">
        <v>86</v>
      </c>
      <c r="V892" s="2"/>
      <c r="W892">
        <v>73000</v>
      </c>
      <c r="X892">
        <v>0</v>
      </c>
      <c r="Y892">
        <v>0</v>
      </c>
      <c r="Z892">
        <v>73000</v>
      </c>
      <c r="AB892" s="2" t="s">
        <v>57</v>
      </c>
      <c r="AC892">
        <v>29200</v>
      </c>
      <c r="AD892">
        <v>43800</v>
      </c>
      <c r="AE892">
        <v>144000</v>
      </c>
      <c r="AF892">
        <v>2160</v>
      </c>
      <c r="AG892" s="2" t="s">
        <v>1776</v>
      </c>
      <c r="AH892" s="2"/>
      <c r="AI892" s="1">
        <v>46188</v>
      </c>
      <c r="AJ892" s="2" t="s">
        <v>87</v>
      </c>
      <c r="AK892" s="2" t="s">
        <v>58</v>
      </c>
      <c r="AM892" s="2" t="s">
        <v>59</v>
      </c>
      <c r="AP892" s="2" t="s">
        <v>60</v>
      </c>
      <c r="AQ892" s="2" t="s">
        <v>41</v>
      </c>
      <c r="AR892">
        <v>71000</v>
      </c>
      <c r="AS892" s="2" t="str">
        <f>_xlfn.IFNA(IF(VLOOKUP(all_resi[[#This Row],[No. Waybill]],settle_reconcile[No. Waybill],1,0)="","Recon","Recon"),"-")</f>
        <v>Recon</v>
      </c>
      <c r="AT892" s="2">
        <f>all_resi[[#This Row],[Nilai COD]]-all_resi[[#This Row],[COD Fee]]-all_resi[[#This Row],[Total Biaya Setelah Diskon]]</f>
        <v>98040</v>
      </c>
      <c r="AU892" s="2">
        <f>IF(all_resi[[#This Row],[Waktu Terima]]="","",_xlfn.DAYS(all_resi[[#This Row],[Waktu Terima]],all_resi[[#This Row],[Tanggal Pengiriman]]))</f>
        <v>5</v>
      </c>
    </row>
    <row r="893" spans="1:47" x14ac:dyDescent="0.25">
      <c r="A893" s="2" t="s">
        <v>6976</v>
      </c>
      <c r="B893" s="1">
        <v>46183</v>
      </c>
      <c r="C893" s="2" t="s">
        <v>42</v>
      </c>
      <c r="D893" s="2" t="s">
        <v>43</v>
      </c>
      <c r="E893" s="2" t="s">
        <v>44</v>
      </c>
      <c r="F893" s="2" t="s">
        <v>45</v>
      </c>
      <c r="G893" s="2" t="s">
        <v>46</v>
      </c>
      <c r="H893" s="2" t="s">
        <v>47</v>
      </c>
      <c r="I893" s="2" t="s">
        <v>3700</v>
      </c>
      <c r="J893" s="2" t="s">
        <v>13046</v>
      </c>
      <c r="K893" s="2" t="s">
        <v>121</v>
      </c>
      <c r="L893" s="2" t="s">
        <v>166</v>
      </c>
      <c r="M893" s="2" t="s">
        <v>2452</v>
      </c>
      <c r="N893" s="2" t="s">
        <v>3701</v>
      </c>
      <c r="O893">
        <v>1</v>
      </c>
      <c r="P893" s="2" t="s">
        <v>53</v>
      </c>
      <c r="Q893">
        <v>100</v>
      </c>
      <c r="R893">
        <v>0</v>
      </c>
      <c r="S893" s="2" t="s">
        <v>54</v>
      </c>
      <c r="T893" s="2" t="s">
        <v>55</v>
      </c>
      <c r="U893" s="2" t="s">
        <v>534</v>
      </c>
      <c r="V893" s="2"/>
      <c r="W893">
        <v>85000</v>
      </c>
      <c r="X893">
        <v>0</v>
      </c>
      <c r="Y893">
        <v>0</v>
      </c>
      <c r="Z893">
        <v>85000</v>
      </c>
      <c r="AB893" s="2" t="s">
        <v>57</v>
      </c>
      <c r="AC893">
        <v>34000</v>
      </c>
      <c r="AD893">
        <v>51000</v>
      </c>
      <c r="AE893">
        <v>139000</v>
      </c>
      <c r="AF893">
        <v>2085</v>
      </c>
      <c r="AG893" s="2" t="s">
        <v>353</v>
      </c>
      <c r="AH893" s="2" t="s">
        <v>615</v>
      </c>
      <c r="AI893" s="1">
        <v>46197</v>
      </c>
      <c r="AJ893" s="2"/>
      <c r="AK893" s="2" t="s">
        <v>67</v>
      </c>
      <c r="AM893" s="2" t="s">
        <v>59</v>
      </c>
      <c r="AP893" s="2" t="s">
        <v>60</v>
      </c>
      <c r="AQ893" s="2" t="s">
        <v>41</v>
      </c>
      <c r="AR893">
        <v>54000</v>
      </c>
      <c r="AS893" s="2" t="str">
        <f>_xlfn.IFNA(IF(VLOOKUP(all_resi[[#This Row],[No. Waybill]],settle_reconcile[No. Waybill],1,0)="","Recon","Recon"),"-")</f>
        <v>-</v>
      </c>
      <c r="AT893" s="2">
        <f>all_resi[[#This Row],[Nilai COD]]-all_resi[[#This Row],[COD Fee]]-all_resi[[#This Row],[Total Biaya Setelah Diskon]]</f>
        <v>85915</v>
      </c>
      <c r="AU893" s="2">
        <f>IF(all_resi[[#This Row],[Waktu Terima]]="","",_xlfn.DAYS(all_resi[[#This Row],[Waktu Terima]],all_resi[[#This Row],[Tanggal Pengiriman]]))</f>
        <v>14</v>
      </c>
    </row>
    <row r="894" spans="1:47" x14ac:dyDescent="0.25">
      <c r="A894" s="2" t="s">
        <v>7233</v>
      </c>
      <c r="B894" s="1">
        <v>46183</v>
      </c>
      <c r="C894" s="2" t="s">
        <v>42</v>
      </c>
      <c r="D894" s="2" t="s">
        <v>43</v>
      </c>
      <c r="E894" s="2" t="s">
        <v>44</v>
      </c>
      <c r="F894" s="2" t="s">
        <v>45</v>
      </c>
      <c r="G894" s="2" t="s">
        <v>46</v>
      </c>
      <c r="H894" s="2" t="s">
        <v>47</v>
      </c>
      <c r="I894" s="2" t="s">
        <v>4402</v>
      </c>
      <c r="J894" s="2" t="s">
        <v>13141</v>
      </c>
      <c r="K894" s="2" t="s">
        <v>69</v>
      </c>
      <c r="L894" s="2" t="s">
        <v>2253</v>
      </c>
      <c r="M894" s="2" t="s">
        <v>2254</v>
      </c>
      <c r="N894" s="2" t="s">
        <v>4403</v>
      </c>
      <c r="O894">
        <v>1</v>
      </c>
      <c r="P894" s="2" t="s">
        <v>53</v>
      </c>
      <c r="Q894">
        <v>100</v>
      </c>
      <c r="R894">
        <v>0</v>
      </c>
      <c r="S894" s="2" t="s">
        <v>54</v>
      </c>
      <c r="T894" s="2" t="s">
        <v>55</v>
      </c>
      <c r="U894" s="2" t="s">
        <v>250</v>
      </c>
      <c r="V894" s="2"/>
      <c r="W894">
        <v>54000</v>
      </c>
      <c r="X894">
        <v>0</v>
      </c>
      <c r="Y894">
        <v>0</v>
      </c>
      <c r="Z894">
        <v>54000</v>
      </c>
      <c r="AB894" s="2" t="s">
        <v>57</v>
      </c>
      <c r="AC894">
        <v>21600</v>
      </c>
      <c r="AD894">
        <v>32400</v>
      </c>
      <c r="AE894">
        <v>120900</v>
      </c>
      <c r="AF894">
        <v>1813.5</v>
      </c>
      <c r="AG894" s="2" t="s">
        <v>11769</v>
      </c>
      <c r="AH894" s="2" t="s">
        <v>149</v>
      </c>
      <c r="AI894" s="1">
        <v>46196</v>
      </c>
      <c r="AJ894" s="2"/>
      <c r="AK894" s="2" t="s">
        <v>67</v>
      </c>
      <c r="AM894" s="2" t="s">
        <v>59</v>
      </c>
      <c r="AP894" s="2" t="s">
        <v>60</v>
      </c>
      <c r="AQ894" s="2" t="s">
        <v>41</v>
      </c>
      <c r="AR894">
        <v>66900</v>
      </c>
      <c r="AS894" s="2" t="str">
        <f>_xlfn.IFNA(IF(VLOOKUP(all_resi[[#This Row],[No. Waybill]],settle_reconcile[No. Waybill],1,0)="","Recon","Recon"),"-")</f>
        <v>-</v>
      </c>
      <c r="AT894" s="2">
        <f>all_resi[[#This Row],[Nilai COD]]-all_resi[[#This Row],[COD Fee]]-all_resi[[#This Row],[Total Biaya Setelah Diskon]]</f>
        <v>86686.5</v>
      </c>
      <c r="AU894" s="2">
        <f>IF(all_resi[[#This Row],[Waktu Terima]]="","",_xlfn.DAYS(all_resi[[#This Row],[Waktu Terima]],all_resi[[#This Row],[Tanggal Pengiriman]]))</f>
        <v>13</v>
      </c>
    </row>
    <row r="895" spans="1:47" x14ac:dyDescent="0.25">
      <c r="A895" s="2" t="s">
        <v>7251</v>
      </c>
      <c r="B895" s="1">
        <v>46183</v>
      </c>
      <c r="C895" s="2" t="s">
        <v>42</v>
      </c>
      <c r="D895" s="2" t="s">
        <v>43</v>
      </c>
      <c r="E895" s="2" t="s">
        <v>44</v>
      </c>
      <c r="F895" s="2" t="s">
        <v>45</v>
      </c>
      <c r="G895" s="2" t="s">
        <v>46</v>
      </c>
      <c r="H895" s="2" t="s">
        <v>80</v>
      </c>
      <c r="I895" s="2" t="s">
        <v>4450</v>
      </c>
      <c r="J895" s="2" t="s">
        <v>13126</v>
      </c>
      <c r="K895" s="2" t="s">
        <v>126</v>
      </c>
      <c r="L895" s="2" t="s">
        <v>161</v>
      </c>
      <c r="M895" s="2" t="s">
        <v>4451</v>
      </c>
      <c r="N895" s="2" t="s">
        <v>4452</v>
      </c>
      <c r="O895">
        <v>1</v>
      </c>
      <c r="P895" s="2" t="s">
        <v>53</v>
      </c>
      <c r="Q895">
        <v>100</v>
      </c>
      <c r="R895">
        <v>0</v>
      </c>
      <c r="S895" s="2" t="s">
        <v>54</v>
      </c>
      <c r="T895" s="2" t="s">
        <v>55</v>
      </c>
      <c r="U895" s="2" t="s">
        <v>141</v>
      </c>
      <c r="V895" s="2"/>
      <c r="W895">
        <v>74000</v>
      </c>
      <c r="X895">
        <v>0</v>
      </c>
      <c r="Y895">
        <v>0</v>
      </c>
      <c r="Z895">
        <v>74000</v>
      </c>
      <c r="AB895" s="2" t="s">
        <v>57</v>
      </c>
      <c r="AC895">
        <v>29600</v>
      </c>
      <c r="AD895">
        <v>44400</v>
      </c>
      <c r="AE895">
        <v>114000</v>
      </c>
      <c r="AF895">
        <v>1710</v>
      </c>
      <c r="AG895" s="2" t="s">
        <v>4450</v>
      </c>
      <c r="AH895" s="2"/>
      <c r="AI895" s="1">
        <v>46188</v>
      </c>
      <c r="AJ895" s="2" t="s">
        <v>87</v>
      </c>
      <c r="AK895" s="2" t="s">
        <v>58</v>
      </c>
      <c r="AM895" s="2" t="s">
        <v>59</v>
      </c>
      <c r="AP895" s="2" t="s">
        <v>60</v>
      </c>
      <c r="AQ895" s="2" t="s">
        <v>41</v>
      </c>
      <c r="AR895">
        <v>40000</v>
      </c>
      <c r="AS895" s="2" t="str">
        <f>_xlfn.IFNA(IF(VLOOKUP(all_resi[[#This Row],[No. Waybill]],settle_reconcile[No. Waybill],1,0)="","Recon","Recon"),"-")</f>
        <v>Recon</v>
      </c>
      <c r="AT895" s="2">
        <f>all_resi[[#This Row],[Nilai COD]]-all_resi[[#This Row],[COD Fee]]-all_resi[[#This Row],[Total Biaya Setelah Diskon]]</f>
        <v>67890</v>
      </c>
      <c r="AU895" s="2">
        <f>IF(all_resi[[#This Row],[Waktu Terima]]="","",_xlfn.DAYS(all_resi[[#This Row],[Waktu Terima]],all_resi[[#This Row],[Tanggal Pengiriman]]))</f>
        <v>5</v>
      </c>
    </row>
    <row r="896" spans="1:47" x14ac:dyDescent="0.25">
      <c r="A896" s="2" t="s">
        <v>7015</v>
      </c>
      <c r="B896" s="1">
        <v>46183</v>
      </c>
      <c r="C896" s="2" t="s">
        <v>42</v>
      </c>
      <c r="D896" s="2" t="s">
        <v>43</v>
      </c>
      <c r="E896" s="2" t="s">
        <v>44</v>
      </c>
      <c r="F896" s="2" t="s">
        <v>45</v>
      </c>
      <c r="G896" s="2" t="s">
        <v>46</v>
      </c>
      <c r="H896" s="2" t="s">
        <v>47</v>
      </c>
      <c r="I896" s="2" t="s">
        <v>3808</v>
      </c>
      <c r="J896" s="2" t="s">
        <v>13037</v>
      </c>
      <c r="K896" s="2" t="s">
        <v>177</v>
      </c>
      <c r="L896" s="2" t="s">
        <v>807</v>
      </c>
      <c r="M896" s="2" t="s">
        <v>3809</v>
      </c>
      <c r="N896" s="2" t="s">
        <v>3810</v>
      </c>
      <c r="O896">
        <v>1</v>
      </c>
      <c r="P896" s="2" t="s">
        <v>53</v>
      </c>
      <c r="Q896">
        <v>100</v>
      </c>
      <c r="R896">
        <v>0</v>
      </c>
      <c r="S896" s="2" t="s">
        <v>54</v>
      </c>
      <c r="T896" s="2" t="s">
        <v>55</v>
      </c>
      <c r="U896" s="2" t="s">
        <v>147</v>
      </c>
      <c r="V896" s="2"/>
      <c r="W896">
        <v>64000</v>
      </c>
      <c r="X896">
        <v>0</v>
      </c>
      <c r="Y896">
        <v>0</v>
      </c>
      <c r="Z896">
        <v>64000</v>
      </c>
      <c r="AB896" s="2" t="s">
        <v>57</v>
      </c>
      <c r="AC896">
        <v>25600</v>
      </c>
      <c r="AD896">
        <v>38400</v>
      </c>
      <c r="AE896">
        <v>129000</v>
      </c>
      <c r="AF896">
        <v>1935</v>
      </c>
      <c r="AG896" s="2" t="s">
        <v>3808</v>
      </c>
      <c r="AH896" s="2"/>
      <c r="AI896" s="1">
        <v>46188</v>
      </c>
      <c r="AJ896" s="2"/>
      <c r="AK896" s="2" t="s">
        <v>58</v>
      </c>
      <c r="AM896" s="2" t="s">
        <v>59</v>
      </c>
      <c r="AP896" s="2" t="s">
        <v>60</v>
      </c>
      <c r="AQ896" s="2" t="s">
        <v>41</v>
      </c>
      <c r="AR896">
        <v>65000</v>
      </c>
      <c r="AS896" s="2" t="str">
        <f>_xlfn.IFNA(IF(VLOOKUP(all_resi[[#This Row],[No. Waybill]],settle_reconcile[No. Waybill],1,0)="","Recon","Recon"),"-")</f>
        <v>Recon</v>
      </c>
      <c r="AT896" s="2">
        <f>all_resi[[#This Row],[Nilai COD]]-all_resi[[#This Row],[COD Fee]]-all_resi[[#This Row],[Total Biaya Setelah Diskon]]</f>
        <v>88665</v>
      </c>
      <c r="AU896" s="2">
        <f>IF(all_resi[[#This Row],[Waktu Terima]]="","",_xlfn.DAYS(all_resi[[#This Row],[Waktu Terima]],all_resi[[#This Row],[Tanggal Pengiriman]]))</f>
        <v>5</v>
      </c>
    </row>
    <row r="897" spans="1:47" x14ac:dyDescent="0.25">
      <c r="A897" s="2" t="s">
        <v>7301</v>
      </c>
      <c r="B897" s="1">
        <v>46183</v>
      </c>
      <c r="C897" s="2" t="s">
        <v>42</v>
      </c>
      <c r="D897" s="2" t="s">
        <v>43</v>
      </c>
      <c r="E897" s="2" t="s">
        <v>44</v>
      </c>
      <c r="F897" s="2" t="s">
        <v>45</v>
      </c>
      <c r="G897" s="2" t="s">
        <v>46</v>
      </c>
      <c r="H897" s="2" t="s">
        <v>80</v>
      </c>
      <c r="I897" s="2" t="s">
        <v>4584</v>
      </c>
      <c r="J897" s="2" t="s">
        <v>13112</v>
      </c>
      <c r="K897" s="2" t="s">
        <v>359</v>
      </c>
      <c r="L897" s="2" t="s">
        <v>4585</v>
      </c>
      <c r="M897" s="2" t="s">
        <v>4586</v>
      </c>
      <c r="N897" s="2" t="s">
        <v>4587</v>
      </c>
      <c r="O897">
        <v>1</v>
      </c>
      <c r="P897" s="2" t="s">
        <v>53</v>
      </c>
      <c r="Q897">
        <v>100</v>
      </c>
      <c r="R897">
        <v>0</v>
      </c>
      <c r="S897" s="2" t="s">
        <v>54</v>
      </c>
      <c r="T897" s="2" t="s">
        <v>55</v>
      </c>
      <c r="U897" s="2" t="s">
        <v>1020</v>
      </c>
      <c r="V897" s="2"/>
      <c r="W897">
        <v>63000</v>
      </c>
      <c r="X897">
        <v>0</v>
      </c>
      <c r="Y897">
        <v>0</v>
      </c>
      <c r="Z897">
        <v>63000</v>
      </c>
      <c r="AB897" s="2" t="s">
        <v>57</v>
      </c>
      <c r="AC897">
        <v>25200</v>
      </c>
      <c r="AD897">
        <v>37800</v>
      </c>
      <c r="AE897">
        <v>133000</v>
      </c>
      <c r="AF897">
        <v>1995</v>
      </c>
      <c r="AG897" s="2" t="s">
        <v>4584</v>
      </c>
      <c r="AH897" s="2"/>
      <c r="AI897" s="1">
        <v>46186</v>
      </c>
      <c r="AJ897" s="2" t="s">
        <v>87</v>
      </c>
      <c r="AK897" s="2" t="s">
        <v>58</v>
      </c>
      <c r="AM897" s="2" t="s">
        <v>59</v>
      </c>
      <c r="AP897" s="2" t="s">
        <v>60</v>
      </c>
      <c r="AQ897" s="2" t="s">
        <v>41</v>
      </c>
      <c r="AR897">
        <v>70000</v>
      </c>
      <c r="AS897" s="2" t="str">
        <f>_xlfn.IFNA(IF(VLOOKUP(all_resi[[#This Row],[No. Waybill]],settle_reconcile[No. Waybill],1,0)="","Recon","Recon"),"-")</f>
        <v>Recon</v>
      </c>
      <c r="AT897" s="2">
        <f>all_resi[[#This Row],[Nilai COD]]-all_resi[[#This Row],[COD Fee]]-all_resi[[#This Row],[Total Biaya Setelah Diskon]]</f>
        <v>93205</v>
      </c>
      <c r="AU897" s="2">
        <f>IF(all_resi[[#This Row],[Waktu Terima]]="","",_xlfn.DAYS(all_resi[[#This Row],[Waktu Terima]],all_resi[[#This Row],[Tanggal Pengiriman]]))</f>
        <v>3</v>
      </c>
    </row>
    <row r="898" spans="1:47" x14ac:dyDescent="0.25">
      <c r="A898" s="2" t="s">
        <v>6328</v>
      </c>
      <c r="B898" s="1">
        <v>46183</v>
      </c>
      <c r="C898" s="2" t="s">
        <v>42</v>
      </c>
      <c r="D898" s="2" t="s">
        <v>43</v>
      </c>
      <c r="E898" s="2" t="s">
        <v>44</v>
      </c>
      <c r="F898" s="2" t="s">
        <v>45</v>
      </c>
      <c r="G898" s="2" t="s">
        <v>46</v>
      </c>
      <c r="H898" s="2" t="s">
        <v>80</v>
      </c>
      <c r="I898" s="2" t="s">
        <v>1807</v>
      </c>
      <c r="J898" s="2" t="s">
        <v>13133</v>
      </c>
      <c r="K898" s="2" t="s">
        <v>121</v>
      </c>
      <c r="L898" s="2" t="s">
        <v>680</v>
      </c>
      <c r="M898" s="2" t="s">
        <v>1808</v>
      </c>
      <c r="N898" s="2" t="s">
        <v>1809</v>
      </c>
      <c r="O898">
        <v>1</v>
      </c>
      <c r="P898" s="2" t="s">
        <v>53</v>
      </c>
      <c r="Q898">
        <v>100</v>
      </c>
      <c r="R898">
        <v>0</v>
      </c>
      <c r="S898" s="2" t="s">
        <v>54</v>
      </c>
      <c r="T898" s="2" t="s">
        <v>55</v>
      </c>
      <c r="U898" s="2" t="s">
        <v>1415</v>
      </c>
      <c r="V898" s="2"/>
      <c r="W898">
        <v>85000</v>
      </c>
      <c r="X898">
        <v>0</v>
      </c>
      <c r="Y898">
        <v>0</v>
      </c>
      <c r="Z898">
        <v>85000</v>
      </c>
      <c r="AB898" s="2" t="s">
        <v>57</v>
      </c>
      <c r="AC898">
        <v>34000</v>
      </c>
      <c r="AD898">
        <v>51000</v>
      </c>
      <c r="AE898">
        <v>155000</v>
      </c>
      <c r="AF898">
        <v>2325</v>
      </c>
      <c r="AG898" s="2" t="s">
        <v>256</v>
      </c>
      <c r="AH898" s="2"/>
      <c r="AI898" s="1">
        <v>46209</v>
      </c>
      <c r="AJ898" s="2" t="s">
        <v>87</v>
      </c>
      <c r="AK898" s="2" t="s">
        <v>67</v>
      </c>
      <c r="AM898" s="2" t="s">
        <v>59</v>
      </c>
      <c r="AP898" s="2" t="s">
        <v>60</v>
      </c>
      <c r="AQ898" s="2" t="s">
        <v>41</v>
      </c>
      <c r="AR898">
        <v>70000</v>
      </c>
      <c r="AS898" s="2" t="str">
        <f>_xlfn.IFNA(IF(VLOOKUP(all_resi[[#This Row],[No. Waybill]],settle_reconcile[No. Waybill],1,0)="","Recon","Recon"),"-")</f>
        <v>-</v>
      </c>
      <c r="AT898" s="2">
        <f>all_resi[[#This Row],[Nilai COD]]-all_resi[[#This Row],[COD Fee]]-all_resi[[#This Row],[Total Biaya Setelah Diskon]]</f>
        <v>101675</v>
      </c>
      <c r="AU898" s="2">
        <f>IF(all_resi[[#This Row],[Waktu Terima]]="","",_xlfn.DAYS(all_resi[[#This Row],[Waktu Terima]],all_resi[[#This Row],[Tanggal Pengiriman]]))</f>
        <v>26</v>
      </c>
    </row>
    <row r="899" spans="1:47" x14ac:dyDescent="0.25">
      <c r="A899" s="2" t="s">
        <v>7244</v>
      </c>
      <c r="B899" s="1">
        <v>46183</v>
      </c>
      <c r="C899" s="2" t="s">
        <v>42</v>
      </c>
      <c r="D899" s="2" t="s">
        <v>43</v>
      </c>
      <c r="E899" s="2" t="s">
        <v>44</v>
      </c>
      <c r="F899" s="2" t="s">
        <v>45</v>
      </c>
      <c r="G899" s="2" t="s">
        <v>46</v>
      </c>
      <c r="H899" s="2" t="s">
        <v>80</v>
      </c>
      <c r="I899" s="2" t="s">
        <v>4432</v>
      </c>
      <c r="J899" s="2" t="s">
        <v>13125</v>
      </c>
      <c r="K899" s="2" t="s">
        <v>183</v>
      </c>
      <c r="L899" s="2" t="s">
        <v>337</v>
      </c>
      <c r="M899" s="2" t="s">
        <v>338</v>
      </c>
      <c r="N899" s="2" t="s">
        <v>4433</v>
      </c>
      <c r="O899">
        <v>1</v>
      </c>
      <c r="P899" s="2" t="s">
        <v>53</v>
      </c>
      <c r="Q899">
        <v>100</v>
      </c>
      <c r="R899">
        <v>0</v>
      </c>
      <c r="S899" s="2" t="s">
        <v>54</v>
      </c>
      <c r="T899" s="2" t="s">
        <v>55</v>
      </c>
      <c r="U899" s="2" t="s">
        <v>860</v>
      </c>
      <c r="V899" s="2"/>
      <c r="W899">
        <v>91000</v>
      </c>
      <c r="X899">
        <v>0</v>
      </c>
      <c r="Y899">
        <v>0</v>
      </c>
      <c r="Z899">
        <v>91000</v>
      </c>
      <c r="AB899" s="2" t="s">
        <v>57</v>
      </c>
      <c r="AC899">
        <v>36400</v>
      </c>
      <c r="AD899">
        <v>54600</v>
      </c>
      <c r="AE899">
        <v>145900</v>
      </c>
      <c r="AF899">
        <v>2188.5</v>
      </c>
      <c r="AG899" s="2" t="s">
        <v>11423</v>
      </c>
      <c r="AH899" s="2" t="s">
        <v>149</v>
      </c>
      <c r="AI899" s="1">
        <v>46200</v>
      </c>
      <c r="AJ899" s="2" t="s">
        <v>87</v>
      </c>
      <c r="AK899" s="2" t="s">
        <v>67</v>
      </c>
      <c r="AM899" s="2" t="s">
        <v>59</v>
      </c>
      <c r="AP899" s="2" t="s">
        <v>60</v>
      </c>
      <c r="AQ899" s="2" t="s">
        <v>41</v>
      </c>
      <c r="AR899">
        <v>54900</v>
      </c>
      <c r="AS899" s="2" t="str">
        <f>_xlfn.IFNA(IF(VLOOKUP(all_resi[[#This Row],[No. Waybill]],settle_reconcile[No. Waybill],1,0)="","Recon","Recon"),"-")</f>
        <v>-</v>
      </c>
      <c r="AT899" s="2">
        <f>all_resi[[#This Row],[Nilai COD]]-all_resi[[#This Row],[COD Fee]]-all_resi[[#This Row],[Total Biaya Setelah Diskon]]</f>
        <v>89111.5</v>
      </c>
      <c r="AU899" s="2">
        <f>IF(all_resi[[#This Row],[Waktu Terima]]="","",_xlfn.DAYS(all_resi[[#This Row],[Waktu Terima]],all_resi[[#This Row],[Tanggal Pengiriman]]))</f>
        <v>17</v>
      </c>
    </row>
    <row r="900" spans="1:47" x14ac:dyDescent="0.25">
      <c r="A900" s="2" t="s">
        <v>7291</v>
      </c>
      <c r="B900" s="1">
        <v>46183</v>
      </c>
      <c r="C900" s="2" t="s">
        <v>42</v>
      </c>
      <c r="D900" s="2" t="s">
        <v>43</v>
      </c>
      <c r="E900" s="2" t="s">
        <v>44</v>
      </c>
      <c r="F900" s="2" t="s">
        <v>45</v>
      </c>
      <c r="G900" s="2" t="s">
        <v>46</v>
      </c>
      <c r="H900" s="2" t="s">
        <v>80</v>
      </c>
      <c r="I900" s="2" t="s">
        <v>4560</v>
      </c>
      <c r="J900" s="2" t="s">
        <v>13108</v>
      </c>
      <c r="K900" s="2" t="s">
        <v>82</v>
      </c>
      <c r="L900" s="2" t="s">
        <v>83</v>
      </c>
      <c r="M900" s="2" t="s">
        <v>84</v>
      </c>
      <c r="N900" s="2" t="s">
        <v>4561</v>
      </c>
      <c r="O900">
        <v>1</v>
      </c>
      <c r="P900" s="2" t="s">
        <v>53</v>
      </c>
      <c r="Q900">
        <v>100</v>
      </c>
      <c r="R900">
        <v>0</v>
      </c>
      <c r="S900" s="2" t="s">
        <v>54</v>
      </c>
      <c r="T900" s="2" t="s">
        <v>55</v>
      </c>
      <c r="U900" s="2" t="s">
        <v>1020</v>
      </c>
      <c r="V900" s="2"/>
      <c r="W900">
        <v>47000</v>
      </c>
      <c r="X900">
        <v>0</v>
      </c>
      <c r="Y900">
        <v>0</v>
      </c>
      <c r="Z900">
        <v>47000</v>
      </c>
      <c r="AB900" s="2" t="s">
        <v>57</v>
      </c>
      <c r="AC900">
        <v>18800</v>
      </c>
      <c r="AD900">
        <v>28200</v>
      </c>
      <c r="AE900">
        <v>127000</v>
      </c>
      <c r="AF900">
        <v>1905</v>
      </c>
      <c r="AG900" s="2" t="s">
        <v>4560</v>
      </c>
      <c r="AH900" s="2"/>
      <c r="AI900" s="1">
        <v>46187</v>
      </c>
      <c r="AJ900" s="2" t="s">
        <v>87</v>
      </c>
      <c r="AK900" s="2" t="s">
        <v>58</v>
      </c>
      <c r="AM900" s="2" t="s">
        <v>59</v>
      </c>
      <c r="AP900" s="2" t="s">
        <v>60</v>
      </c>
      <c r="AQ900" s="2" t="s">
        <v>41</v>
      </c>
      <c r="AR900">
        <v>80000</v>
      </c>
      <c r="AS900" s="2" t="str">
        <f>_xlfn.IFNA(IF(VLOOKUP(all_resi[[#This Row],[No. Waybill]],settle_reconcile[No. Waybill],1,0)="","Recon","Recon"),"-")</f>
        <v>Recon</v>
      </c>
      <c r="AT900" s="2">
        <f>all_resi[[#This Row],[Nilai COD]]-all_resi[[#This Row],[COD Fee]]-all_resi[[#This Row],[Total Biaya Setelah Diskon]]</f>
        <v>96895</v>
      </c>
      <c r="AU900" s="2">
        <f>IF(all_resi[[#This Row],[Waktu Terima]]="","",_xlfn.DAYS(all_resi[[#This Row],[Waktu Terima]],all_resi[[#This Row],[Tanggal Pengiriman]]))</f>
        <v>4</v>
      </c>
    </row>
    <row r="901" spans="1:47" x14ac:dyDescent="0.25">
      <c r="A901" s="2" t="s">
        <v>7002</v>
      </c>
      <c r="B901" s="1">
        <v>46183</v>
      </c>
      <c r="C901" s="2" t="s">
        <v>42</v>
      </c>
      <c r="D901" s="2" t="s">
        <v>43</v>
      </c>
      <c r="E901" s="2" t="s">
        <v>44</v>
      </c>
      <c r="F901" s="2" t="s">
        <v>45</v>
      </c>
      <c r="G901" s="2" t="s">
        <v>46</v>
      </c>
      <c r="H901" s="2" t="s">
        <v>47</v>
      </c>
      <c r="I901" s="2" t="s">
        <v>3770</v>
      </c>
      <c r="J901" s="2" t="s">
        <v>13031</v>
      </c>
      <c r="K901" s="2" t="s">
        <v>126</v>
      </c>
      <c r="L901" s="2" t="s">
        <v>1743</v>
      </c>
      <c r="M901" s="2" t="s">
        <v>1744</v>
      </c>
      <c r="N901" s="2" t="s">
        <v>3771</v>
      </c>
      <c r="O901">
        <v>1</v>
      </c>
      <c r="P901" s="2" t="s">
        <v>53</v>
      </c>
      <c r="Q901">
        <v>100</v>
      </c>
      <c r="R901">
        <v>0</v>
      </c>
      <c r="S901" s="2" t="s">
        <v>54</v>
      </c>
      <c r="T901" s="2" t="s">
        <v>55</v>
      </c>
      <c r="U901" s="2" t="s">
        <v>104</v>
      </c>
      <c r="V901" s="2"/>
      <c r="W901">
        <v>53000</v>
      </c>
      <c r="X901">
        <v>0</v>
      </c>
      <c r="Y901">
        <v>0</v>
      </c>
      <c r="Z901">
        <v>53000</v>
      </c>
      <c r="AB901" s="2" t="s">
        <v>57</v>
      </c>
      <c r="AC901">
        <v>21200</v>
      </c>
      <c r="AD901">
        <v>31800</v>
      </c>
      <c r="AE901">
        <v>104600</v>
      </c>
      <c r="AF901">
        <v>1569</v>
      </c>
      <c r="AG901" s="2" t="s">
        <v>12207</v>
      </c>
      <c r="AH901" s="2" t="s">
        <v>149</v>
      </c>
      <c r="AI901" s="1">
        <v>46197</v>
      </c>
      <c r="AJ901" s="2"/>
      <c r="AK901" s="2" t="s">
        <v>67</v>
      </c>
      <c r="AM901" s="2" t="s">
        <v>59</v>
      </c>
      <c r="AP901" s="2" t="s">
        <v>60</v>
      </c>
      <c r="AQ901" s="2" t="s">
        <v>41</v>
      </c>
      <c r="AR901">
        <v>51600</v>
      </c>
      <c r="AS901" s="2" t="str">
        <f>_xlfn.IFNA(IF(VLOOKUP(all_resi[[#This Row],[No. Waybill]],settle_reconcile[No. Waybill],1,0)="","Recon","Recon"),"-")</f>
        <v>-</v>
      </c>
      <c r="AT901" s="2">
        <f>all_resi[[#This Row],[Nilai COD]]-all_resi[[#This Row],[COD Fee]]-all_resi[[#This Row],[Total Biaya Setelah Diskon]]</f>
        <v>71231</v>
      </c>
      <c r="AU901" s="2">
        <f>IF(all_resi[[#This Row],[Waktu Terima]]="","",_xlfn.DAYS(all_resi[[#This Row],[Waktu Terima]],all_resi[[#This Row],[Tanggal Pengiriman]]))</f>
        <v>14</v>
      </c>
    </row>
    <row r="902" spans="1:47" x14ac:dyDescent="0.25">
      <c r="A902" s="2" t="s">
        <v>6296</v>
      </c>
      <c r="B902" s="1">
        <v>46183</v>
      </c>
      <c r="C902" s="2" t="s">
        <v>42</v>
      </c>
      <c r="D902" s="2" t="s">
        <v>43</v>
      </c>
      <c r="E902" s="2" t="s">
        <v>44</v>
      </c>
      <c r="F902" s="2" t="s">
        <v>45</v>
      </c>
      <c r="G902" s="2" t="s">
        <v>46</v>
      </c>
      <c r="H902" s="2" t="s">
        <v>47</v>
      </c>
      <c r="I902" s="2" t="s">
        <v>1701</v>
      </c>
      <c r="J902" s="2" t="s">
        <v>13079</v>
      </c>
      <c r="K902" s="2" t="s">
        <v>82</v>
      </c>
      <c r="L902" s="2" t="s">
        <v>83</v>
      </c>
      <c r="M902" s="2" t="s">
        <v>1702</v>
      </c>
      <c r="N902" s="2" t="s">
        <v>1703</v>
      </c>
      <c r="O902">
        <v>1</v>
      </c>
      <c r="P902" s="2" t="s">
        <v>53</v>
      </c>
      <c r="Q902">
        <v>100</v>
      </c>
      <c r="R902">
        <v>0</v>
      </c>
      <c r="S902" s="2" t="s">
        <v>54</v>
      </c>
      <c r="T902" s="2" t="s">
        <v>55</v>
      </c>
      <c r="U902" s="2" t="s">
        <v>73</v>
      </c>
      <c r="V902" s="2"/>
      <c r="W902">
        <v>47000</v>
      </c>
      <c r="X902">
        <v>0</v>
      </c>
      <c r="Y902">
        <v>0</v>
      </c>
      <c r="Z902">
        <v>47000</v>
      </c>
      <c r="AB902" s="2" t="s">
        <v>57</v>
      </c>
      <c r="AC902">
        <v>18800</v>
      </c>
      <c r="AD902">
        <v>28200</v>
      </c>
      <c r="AE902">
        <v>127000</v>
      </c>
      <c r="AF902">
        <v>1905</v>
      </c>
      <c r="AG902" s="2" t="s">
        <v>1701</v>
      </c>
      <c r="AH902" s="2"/>
      <c r="AI902" s="1">
        <v>46186</v>
      </c>
      <c r="AJ902" s="2"/>
      <c r="AK902" s="2" t="s">
        <v>58</v>
      </c>
      <c r="AM902" s="2" t="s">
        <v>59</v>
      </c>
      <c r="AP902" s="2" t="s">
        <v>60</v>
      </c>
      <c r="AQ902" s="2" t="s">
        <v>41</v>
      </c>
      <c r="AR902">
        <v>80000</v>
      </c>
      <c r="AS902" s="2" t="str">
        <f>_xlfn.IFNA(IF(VLOOKUP(all_resi[[#This Row],[No. Waybill]],settle_reconcile[No. Waybill],1,0)="","Recon","Recon"),"-")</f>
        <v>Recon</v>
      </c>
      <c r="AT902" s="2">
        <f>all_resi[[#This Row],[Nilai COD]]-all_resi[[#This Row],[COD Fee]]-all_resi[[#This Row],[Total Biaya Setelah Diskon]]</f>
        <v>96895</v>
      </c>
      <c r="AU902" s="2">
        <f>IF(all_resi[[#This Row],[Waktu Terima]]="","",_xlfn.DAYS(all_resi[[#This Row],[Waktu Terima]],all_resi[[#This Row],[Tanggal Pengiriman]]))</f>
        <v>3</v>
      </c>
    </row>
    <row r="903" spans="1:47" x14ac:dyDescent="0.25">
      <c r="A903" s="2" t="s">
        <v>6210</v>
      </c>
      <c r="B903" s="1">
        <v>46183</v>
      </c>
      <c r="C903" s="2" t="s">
        <v>42</v>
      </c>
      <c r="D903" s="2" t="s">
        <v>43</v>
      </c>
      <c r="E903" s="2" t="s">
        <v>44</v>
      </c>
      <c r="F903" s="2" t="s">
        <v>45</v>
      </c>
      <c r="G903" s="2" t="s">
        <v>46</v>
      </c>
      <c r="H903" s="2" t="s">
        <v>80</v>
      </c>
      <c r="I903" s="2" t="s">
        <v>1412</v>
      </c>
      <c r="J903" s="2" t="s">
        <v>13067</v>
      </c>
      <c r="K903" s="2" t="s">
        <v>116</v>
      </c>
      <c r="L903" s="2" t="s">
        <v>617</v>
      </c>
      <c r="M903" s="2" t="s">
        <v>1413</v>
      </c>
      <c r="N903" s="2" t="s">
        <v>1414</v>
      </c>
      <c r="O903">
        <v>1</v>
      </c>
      <c r="P903" s="2" t="s">
        <v>53</v>
      </c>
      <c r="Q903">
        <v>100</v>
      </c>
      <c r="R903">
        <v>0</v>
      </c>
      <c r="S903" s="2" t="s">
        <v>54</v>
      </c>
      <c r="T903" s="2" t="s">
        <v>55</v>
      </c>
      <c r="U903" s="2" t="s">
        <v>1415</v>
      </c>
      <c r="V903" s="2"/>
      <c r="W903">
        <v>15000</v>
      </c>
      <c r="X903">
        <v>0</v>
      </c>
      <c r="Y903">
        <v>0</v>
      </c>
      <c r="Z903">
        <v>15000</v>
      </c>
      <c r="AB903" s="2" t="s">
        <v>57</v>
      </c>
      <c r="AC903">
        <v>6000</v>
      </c>
      <c r="AD903">
        <v>9000</v>
      </c>
      <c r="AE903">
        <v>0</v>
      </c>
      <c r="AF903">
        <v>0</v>
      </c>
      <c r="AG903" s="2" t="s">
        <v>1412</v>
      </c>
      <c r="AH903" s="2"/>
      <c r="AI903" s="1">
        <v>46184</v>
      </c>
      <c r="AJ903" s="2" t="s">
        <v>87</v>
      </c>
      <c r="AK903" s="2" t="s">
        <v>58</v>
      </c>
      <c r="AM903" s="2" t="s">
        <v>59</v>
      </c>
      <c r="AP903" s="2" t="s">
        <v>60</v>
      </c>
      <c r="AQ903" s="2" t="s">
        <v>98</v>
      </c>
      <c r="AR903">
        <v>-15000</v>
      </c>
      <c r="AS903" s="2" t="str">
        <f>_xlfn.IFNA(IF(VLOOKUP(all_resi[[#This Row],[No. Waybill]],settle_reconcile[No. Waybill],1,0)="","Recon","Recon"),"-")</f>
        <v>-</v>
      </c>
      <c r="AT903" s="2">
        <f>all_resi[[#This Row],[Nilai COD]]-all_resi[[#This Row],[COD Fee]]-all_resi[[#This Row],[Total Biaya Setelah Diskon]]</f>
        <v>-9000</v>
      </c>
      <c r="AU903" s="2">
        <f>IF(all_resi[[#This Row],[Waktu Terima]]="","",_xlfn.DAYS(all_resi[[#This Row],[Waktu Terima]],all_resi[[#This Row],[Tanggal Pengiriman]]))</f>
        <v>1</v>
      </c>
    </row>
    <row r="904" spans="1:47" x14ac:dyDescent="0.25">
      <c r="A904" s="2" t="s">
        <v>7246</v>
      </c>
      <c r="B904" s="1">
        <v>46183</v>
      </c>
      <c r="C904" s="2" t="s">
        <v>42</v>
      </c>
      <c r="D904" s="2" t="s">
        <v>43</v>
      </c>
      <c r="E904" s="2" t="s">
        <v>44</v>
      </c>
      <c r="F904" s="2" t="s">
        <v>45</v>
      </c>
      <c r="G904" s="2" t="s">
        <v>46</v>
      </c>
      <c r="H904" s="2" t="s">
        <v>47</v>
      </c>
      <c r="I904" s="2" t="s">
        <v>4437</v>
      </c>
      <c r="J904" s="2" t="s">
        <v>13124</v>
      </c>
      <c r="K904" s="2" t="s">
        <v>286</v>
      </c>
      <c r="L904" s="2" t="s">
        <v>287</v>
      </c>
      <c r="M904" s="2" t="s">
        <v>4438</v>
      </c>
      <c r="N904" s="2" t="s">
        <v>4439</v>
      </c>
      <c r="O904">
        <v>1</v>
      </c>
      <c r="P904" s="2" t="s">
        <v>53</v>
      </c>
      <c r="Q904">
        <v>100</v>
      </c>
      <c r="R904">
        <v>0</v>
      </c>
      <c r="S904" s="2" t="s">
        <v>54</v>
      </c>
      <c r="T904" s="2" t="s">
        <v>55</v>
      </c>
      <c r="U904" s="2" t="s">
        <v>386</v>
      </c>
      <c r="V904" s="2"/>
      <c r="W904">
        <v>124000</v>
      </c>
      <c r="X904">
        <v>0</v>
      </c>
      <c r="Y904">
        <v>0</v>
      </c>
      <c r="Z904">
        <v>124000</v>
      </c>
      <c r="AB904" s="2" t="s">
        <v>57</v>
      </c>
      <c r="AC904">
        <v>49600</v>
      </c>
      <c r="AD904">
        <v>74400</v>
      </c>
      <c r="AE904">
        <v>228000</v>
      </c>
      <c r="AF904">
        <v>3420</v>
      </c>
      <c r="AG904" s="2" t="s">
        <v>7592</v>
      </c>
      <c r="AH904" s="2" t="s">
        <v>4374</v>
      </c>
      <c r="AI904" s="1">
        <v>46198</v>
      </c>
      <c r="AJ904" s="2"/>
      <c r="AK904" s="2" t="s">
        <v>67</v>
      </c>
      <c r="AM904" s="2" t="s">
        <v>59</v>
      </c>
      <c r="AP904" s="2" t="s">
        <v>60</v>
      </c>
      <c r="AQ904" s="2" t="s">
        <v>41</v>
      </c>
      <c r="AR904">
        <v>104000</v>
      </c>
      <c r="AS904" s="2" t="str">
        <f>_xlfn.IFNA(IF(VLOOKUP(all_resi[[#This Row],[No. Waybill]],settle_reconcile[No. Waybill],1,0)="","Recon","Recon"),"-")</f>
        <v>-</v>
      </c>
      <c r="AT904" s="2">
        <f>all_resi[[#This Row],[Nilai COD]]-all_resi[[#This Row],[COD Fee]]-all_resi[[#This Row],[Total Biaya Setelah Diskon]]</f>
        <v>150180</v>
      </c>
      <c r="AU904" s="2">
        <f>IF(all_resi[[#This Row],[Waktu Terima]]="","",_xlfn.DAYS(all_resi[[#This Row],[Waktu Terima]],all_resi[[#This Row],[Tanggal Pengiriman]]))</f>
        <v>15</v>
      </c>
    </row>
    <row r="905" spans="1:47" x14ac:dyDescent="0.25">
      <c r="A905" s="2" t="s">
        <v>6846</v>
      </c>
      <c r="B905" s="1">
        <v>46183</v>
      </c>
      <c r="C905" s="2" t="s">
        <v>42</v>
      </c>
      <c r="D905" s="2" t="s">
        <v>43</v>
      </c>
      <c r="E905" s="2" t="s">
        <v>44</v>
      </c>
      <c r="F905" s="2" t="s">
        <v>45</v>
      </c>
      <c r="G905" s="2" t="s">
        <v>46</v>
      </c>
      <c r="H905" s="2" t="s">
        <v>47</v>
      </c>
      <c r="I905" s="2" t="s">
        <v>3347</v>
      </c>
      <c r="J905" s="2" t="s">
        <v>13053</v>
      </c>
      <c r="K905" s="2" t="s">
        <v>156</v>
      </c>
      <c r="L905" s="2" t="s">
        <v>726</v>
      </c>
      <c r="M905" s="2" t="s">
        <v>3348</v>
      </c>
      <c r="N905" s="2" t="s">
        <v>3349</v>
      </c>
      <c r="O905">
        <v>1</v>
      </c>
      <c r="P905" s="2" t="s">
        <v>53</v>
      </c>
      <c r="Q905">
        <v>100</v>
      </c>
      <c r="R905">
        <v>0</v>
      </c>
      <c r="S905" s="2" t="s">
        <v>54</v>
      </c>
      <c r="T905" s="2" t="s">
        <v>55</v>
      </c>
      <c r="U905" s="2" t="s">
        <v>386</v>
      </c>
      <c r="V905" s="2"/>
      <c r="W905">
        <v>84000</v>
      </c>
      <c r="X905">
        <v>0</v>
      </c>
      <c r="Y905">
        <v>0</v>
      </c>
      <c r="Z905">
        <v>84000</v>
      </c>
      <c r="AB905" s="2" t="s">
        <v>57</v>
      </c>
      <c r="AC905">
        <v>33600</v>
      </c>
      <c r="AD905">
        <v>50400</v>
      </c>
      <c r="AE905">
        <v>209000</v>
      </c>
      <c r="AF905">
        <v>3135</v>
      </c>
      <c r="AG905" s="2"/>
      <c r="AH905" s="2"/>
      <c r="AI905" s="1"/>
      <c r="AJ905" s="2"/>
      <c r="AK905" s="2" t="s">
        <v>67</v>
      </c>
      <c r="AM905" s="2" t="s">
        <v>59</v>
      </c>
      <c r="AP905" s="2" t="s">
        <v>60</v>
      </c>
      <c r="AQ905" s="2" t="s">
        <v>41</v>
      </c>
      <c r="AR905">
        <v>125000</v>
      </c>
      <c r="AS905" s="2" t="str">
        <f>_xlfn.IFNA(IF(VLOOKUP(all_resi[[#This Row],[No. Waybill]],settle_reconcile[No. Waybill],1,0)="","Recon","Recon"),"-")</f>
        <v>-</v>
      </c>
      <c r="AT905" s="2">
        <f>all_resi[[#This Row],[Nilai COD]]-all_resi[[#This Row],[COD Fee]]-all_resi[[#This Row],[Total Biaya Setelah Diskon]]</f>
        <v>155465</v>
      </c>
      <c r="AU905" s="2" t="str">
        <f>IF(all_resi[[#This Row],[Waktu Terima]]="","",_xlfn.DAYS(all_resi[[#This Row],[Waktu Terima]],all_resi[[#This Row],[Tanggal Pengiriman]]))</f>
        <v/>
      </c>
    </row>
    <row r="906" spans="1:47" x14ac:dyDescent="0.25">
      <c r="A906" s="2" t="s">
        <v>6291</v>
      </c>
      <c r="B906" s="1">
        <v>46183</v>
      </c>
      <c r="C906" s="2" t="s">
        <v>42</v>
      </c>
      <c r="D906" s="2" t="s">
        <v>43</v>
      </c>
      <c r="E906" s="2" t="s">
        <v>44</v>
      </c>
      <c r="F906" s="2" t="s">
        <v>45</v>
      </c>
      <c r="G906" s="2" t="s">
        <v>46</v>
      </c>
      <c r="H906" s="2" t="s">
        <v>80</v>
      </c>
      <c r="I906" s="2" t="s">
        <v>1684</v>
      </c>
      <c r="J906" s="2" t="s">
        <v>13087</v>
      </c>
      <c r="K906" s="2" t="s">
        <v>177</v>
      </c>
      <c r="L906" s="2" t="s">
        <v>247</v>
      </c>
      <c r="M906" s="2" t="s">
        <v>1685</v>
      </c>
      <c r="N906" s="2" t="s">
        <v>1686</v>
      </c>
      <c r="O906">
        <v>1</v>
      </c>
      <c r="P906" s="2" t="s">
        <v>53</v>
      </c>
      <c r="Q906">
        <v>100</v>
      </c>
      <c r="R906">
        <v>0</v>
      </c>
      <c r="S906" s="2" t="s">
        <v>54</v>
      </c>
      <c r="T906" s="2" t="s">
        <v>55</v>
      </c>
      <c r="U906" s="2" t="s">
        <v>141</v>
      </c>
      <c r="V906" s="2"/>
      <c r="W906">
        <v>80000</v>
      </c>
      <c r="X906">
        <v>0</v>
      </c>
      <c r="Y906">
        <v>0</v>
      </c>
      <c r="Z906">
        <v>80000</v>
      </c>
      <c r="AB906" s="2" t="s">
        <v>57</v>
      </c>
      <c r="AC906">
        <v>32000</v>
      </c>
      <c r="AD906">
        <v>48000</v>
      </c>
      <c r="AE906">
        <v>140000</v>
      </c>
      <c r="AF906">
        <v>2100</v>
      </c>
      <c r="AG906" s="2" t="s">
        <v>1684</v>
      </c>
      <c r="AH906" s="2"/>
      <c r="AI906" s="1">
        <v>46187</v>
      </c>
      <c r="AJ906" s="2" t="s">
        <v>87</v>
      </c>
      <c r="AK906" s="2" t="s">
        <v>58</v>
      </c>
      <c r="AM906" s="2" t="s">
        <v>59</v>
      </c>
      <c r="AP906" s="2" t="s">
        <v>60</v>
      </c>
      <c r="AQ906" s="2" t="s">
        <v>41</v>
      </c>
      <c r="AR906">
        <v>60000</v>
      </c>
      <c r="AS906" s="2" t="str">
        <f>_xlfn.IFNA(IF(VLOOKUP(all_resi[[#This Row],[No. Waybill]],settle_reconcile[No. Waybill],1,0)="","Recon","Recon"),"-")</f>
        <v>Recon</v>
      </c>
      <c r="AT906" s="2">
        <f>all_resi[[#This Row],[Nilai COD]]-all_resi[[#This Row],[COD Fee]]-all_resi[[#This Row],[Total Biaya Setelah Diskon]]</f>
        <v>89900</v>
      </c>
      <c r="AU906" s="2">
        <f>IF(all_resi[[#This Row],[Waktu Terima]]="","",_xlfn.DAYS(all_resi[[#This Row],[Waktu Terima]],all_resi[[#This Row],[Tanggal Pengiriman]]))</f>
        <v>4</v>
      </c>
    </row>
    <row r="907" spans="1:47" x14ac:dyDescent="0.25">
      <c r="A907" s="2" t="s">
        <v>7010</v>
      </c>
      <c r="B907" s="1">
        <v>46183</v>
      </c>
      <c r="C907" s="2" t="s">
        <v>42</v>
      </c>
      <c r="D907" s="2" t="s">
        <v>43</v>
      </c>
      <c r="E907" s="2" t="s">
        <v>44</v>
      </c>
      <c r="F907" s="2" t="s">
        <v>45</v>
      </c>
      <c r="G907" s="2" t="s">
        <v>46</v>
      </c>
      <c r="H907" s="2" t="s">
        <v>47</v>
      </c>
      <c r="I907" s="2" t="s">
        <v>3794</v>
      </c>
      <c r="J907" s="2" t="s">
        <v>13040</v>
      </c>
      <c r="K907" s="2" t="s">
        <v>156</v>
      </c>
      <c r="L907" s="2" t="s">
        <v>2211</v>
      </c>
      <c r="M907" s="2" t="s">
        <v>3795</v>
      </c>
      <c r="N907" s="2" t="s">
        <v>3796</v>
      </c>
      <c r="O907">
        <v>1</v>
      </c>
      <c r="P907" s="2" t="s">
        <v>53</v>
      </c>
      <c r="Q907">
        <v>100</v>
      </c>
      <c r="R907">
        <v>0</v>
      </c>
      <c r="S907" s="2" t="s">
        <v>54</v>
      </c>
      <c r="T907" s="2" t="s">
        <v>55</v>
      </c>
      <c r="U907" s="2" t="s">
        <v>386</v>
      </c>
      <c r="V907" s="2"/>
      <c r="W907">
        <v>80000</v>
      </c>
      <c r="X907">
        <v>0</v>
      </c>
      <c r="Y907">
        <v>0</v>
      </c>
      <c r="Z907">
        <v>80000</v>
      </c>
      <c r="AB907" s="2" t="s">
        <v>57</v>
      </c>
      <c r="AC907">
        <v>32000</v>
      </c>
      <c r="AD907">
        <v>48000</v>
      </c>
      <c r="AE907">
        <v>184000</v>
      </c>
      <c r="AF907">
        <v>2760</v>
      </c>
      <c r="AG907" s="2" t="s">
        <v>256</v>
      </c>
      <c r="AH907" s="2"/>
      <c r="AI907" s="1">
        <v>46205</v>
      </c>
      <c r="AJ907" s="2"/>
      <c r="AK907" s="2" t="s">
        <v>67</v>
      </c>
      <c r="AM907" s="2" t="s">
        <v>59</v>
      </c>
      <c r="AP907" s="2" t="s">
        <v>60</v>
      </c>
      <c r="AQ907" s="2" t="s">
        <v>41</v>
      </c>
      <c r="AR907">
        <v>104000</v>
      </c>
      <c r="AS907" s="2" t="str">
        <f>_xlfn.IFNA(IF(VLOOKUP(all_resi[[#This Row],[No. Waybill]],settle_reconcile[No. Waybill],1,0)="","Recon","Recon"),"-")</f>
        <v>-</v>
      </c>
      <c r="AT907" s="2">
        <f>all_resi[[#This Row],[Nilai COD]]-all_resi[[#This Row],[COD Fee]]-all_resi[[#This Row],[Total Biaya Setelah Diskon]]</f>
        <v>133240</v>
      </c>
      <c r="AU907" s="2">
        <f>IF(all_resi[[#This Row],[Waktu Terima]]="","",_xlfn.DAYS(all_resi[[#This Row],[Waktu Terima]],all_resi[[#This Row],[Tanggal Pengiriman]]))</f>
        <v>22</v>
      </c>
    </row>
    <row r="908" spans="1:47" x14ac:dyDescent="0.25">
      <c r="A908" s="2" t="s">
        <v>7242</v>
      </c>
      <c r="B908" s="1">
        <v>46183</v>
      </c>
      <c r="C908" s="2" t="s">
        <v>42</v>
      </c>
      <c r="D908" s="2" t="s">
        <v>43</v>
      </c>
      <c r="E908" s="2" t="s">
        <v>44</v>
      </c>
      <c r="F908" s="2" t="s">
        <v>45</v>
      </c>
      <c r="G908" s="2" t="s">
        <v>46</v>
      </c>
      <c r="H908" s="2" t="s">
        <v>47</v>
      </c>
      <c r="I908" s="2" t="s">
        <v>4426</v>
      </c>
      <c r="J908" s="2" t="s">
        <v>13135</v>
      </c>
      <c r="K908" s="2" t="s">
        <v>209</v>
      </c>
      <c r="L908" s="2" t="s">
        <v>3231</v>
      </c>
      <c r="M908" s="2" t="s">
        <v>4427</v>
      </c>
      <c r="N908" s="2" t="s">
        <v>4428</v>
      </c>
      <c r="O908">
        <v>1</v>
      </c>
      <c r="P908" s="2" t="s">
        <v>53</v>
      </c>
      <c r="Q908">
        <v>100</v>
      </c>
      <c r="R908">
        <v>0</v>
      </c>
      <c r="S908" s="2" t="s">
        <v>54</v>
      </c>
      <c r="T908" s="2" t="s">
        <v>55</v>
      </c>
      <c r="U908" s="2" t="s">
        <v>534</v>
      </c>
      <c r="V908" s="2"/>
      <c r="W908">
        <v>52000</v>
      </c>
      <c r="X908">
        <v>0</v>
      </c>
      <c r="Y908">
        <v>0</v>
      </c>
      <c r="Z908">
        <v>52000</v>
      </c>
      <c r="AB908" s="2" t="s">
        <v>57</v>
      </c>
      <c r="AC908">
        <v>20800</v>
      </c>
      <c r="AD908">
        <v>31200</v>
      </c>
      <c r="AE908">
        <v>135000</v>
      </c>
      <c r="AF908">
        <v>2025</v>
      </c>
      <c r="AG908" s="2" t="s">
        <v>11423</v>
      </c>
      <c r="AH908" s="2" t="s">
        <v>149</v>
      </c>
      <c r="AI908" s="1">
        <v>46200</v>
      </c>
      <c r="AJ908" s="2"/>
      <c r="AK908" s="2" t="s">
        <v>67</v>
      </c>
      <c r="AM908" s="2" t="s">
        <v>59</v>
      </c>
      <c r="AP908" s="2" t="s">
        <v>60</v>
      </c>
      <c r="AQ908" s="2" t="s">
        <v>41</v>
      </c>
      <c r="AR908">
        <v>83000</v>
      </c>
      <c r="AS908" s="2" t="str">
        <f>_xlfn.IFNA(IF(VLOOKUP(all_resi[[#This Row],[No. Waybill]],settle_reconcile[No. Waybill],1,0)="","Recon","Recon"),"-")</f>
        <v>-</v>
      </c>
      <c r="AT908" s="2">
        <f>all_resi[[#This Row],[Nilai COD]]-all_resi[[#This Row],[COD Fee]]-all_resi[[#This Row],[Total Biaya Setelah Diskon]]</f>
        <v>101775</v>
      </c>
      <c r="AU908" s="2">
        <f>IF(all_resi[[#This Row],[Waktu Terima]]="","",_xlfn.DAYS(all_resi[[#This Row],[Waktu Terima]],all_resi[[#This Row],[Tanggal Pengiriman]]))</f>
        <v>17</v>
      </c>
    </row>
    <row r="909" spans="1:47" x14ac:dyDescent="0.25">
      <c r="A909" s="2" t="s">
        <v>6843</v>
      </c>
      <c r="B909" s="1">
        <v>46183</v>
      </c>
      <c r="C909" s="2" t="s">
        <v>42</v>
      </c>
      <c r="D909" s="2" t="s">
        <v>43</v>
      </c>
      <c r="E909" s="2" t="s">
        <v>44</v>
      </c>
      <c r="F909" s="2" t="s">
        <v>45</v>
      </c>
      <c r="G909" s="2" t="s">
        <v>46</v>
      </c>
      <c r="H909" s="2" t="s">
        <v>80</v>
      </c>
      <c r="I909" s="2" t="s">
        <v>3339</v>
      </c>
      <c r="J909" s="2" t="s">
        <v>13008</v>
      </c>
      <c r="K909" s="2" t="s">
        <v>121</v>
      </c>
      <c r="L909" s="2" t="s">
        <v>274</v>
      </c>
      <c r="M909" s="2" t="s">
        <v>2072</v>
      </c>
      <c r="N909" s="2" t="s">
        <v>3340</v>
      </c>
      <c r="O909">
        <v>1</v>
      </c>
      <c r="P909" s="2" t="s">
        <v>53</v>
      </c>
      <c r="Q909">
        <v>100</v>
      </c>
      <c r="R909">
        <v>0</v>
      </c>
      <c r="S909" s="2" t="s">
        <v>54</v>
      </c>
      <c r="T909" s="2" t="s">
        <v>55</v>
      </c>
      <c r="U909" s="2" t="s">
        <v>1525</v>
      </c>
      <c r="V909" s="2"/>
      <c r="W909">
        <v>68000</v>
      </c>
      <c r="X909">
        <v>0</v>
      </c>
      <c r="Y909">
        <v>0</v>
      </c>
      <c r="Z909">
        <v>68000</v>
      </c>
      <c r="AB909" s="2" t="s">
        <v>57</v>
      </c>
      <c r="AC909">
        <v>27200</v>
      </c>
      <c r="AD909">
        <v>40800</v>
      </c>
      <c r="AE909">
        <v>158000</v>
      </c>
      <c r="AF909">
        <v>2370</v>
      </c>
      <c r="AG909" s="2" t="s">
        <v>256</v>
      </c>
      <c r="AH909" s="2"/>
      <c r="AI909" s="1">
        <v>46205</v>
      </c>
      <c r="AJ909" s="2" t="s">
        <v>87</v>
      </c>
      <c r="AK909" s="2" t="s">
        <v>67</v>
      </c>
      <c r="AM909" s="2" t="s">
        <v>59</v>
      </c>
      <c r="AP909" s="2" t="s">
        <v>60</v>
      </c>
      <c r="AQ909" s="2" t="s">
        <v>41</v>
      </c>
      <c r="AR909">
        <v>90000</v>
      </c>
      <c r="AS909" s="2" t="str">
        <f>_xlfn.IFNA(IF(VLOOKUP(all_resi[[#This Row],[No. Waybill]],settle_reconcile[No. Waybill],1,0)="","Recon","Recon"),"-")</f>
        <v>-</v>
      </c>
      <c r="AT909" s="2">
        <f>all_resi[[#This Row],[Nilai COD]]-all_resi[[#This Row],[COD Fee]]-all_resi[[#This Row],[Total Biaya Setelah Diskon]]</f>
        <v>114830</v>
      </c>
      <c r="AU909" s="2">
        <f>IF(all_resi[[#This Row],[Waktu Terima]]="","",_xlfn.DAYS(all_resi[[#This Row],[Waktu Terima]],all_resi[[#This Row],[Tanggal Pengiriman]]))</f>
        <v>22</v>
      </c>
    </row>
    <row r="910" spans="1:47" x14ac:dyDescent="0.25">
      <c r="A910" s="2" t="s">
        <v>6842</v>
      </c>
      <c r="B910" s="1">
        <v>46183</v>
      </c>
      <c r="C910" s="2" t="s">
        <v>42</v>
      </c>
      <c r="D910" s="2" t="s">
        <v>43</v>
      </c>
      <c r="E910" s="2" t="s">
        <v>44</v>
      </c>
      <c r="F910" s="2" t="s">
        <v>45</v>
      </c>
      <c r="G910" s="2" t="s">
        <v>46</v>
      </c>
      <c r="H910" s="2" t="s">
        <v>80</v>
      </c>
      <c r="I910" s="2" t="s">
        <v>3337</v>
      </c>
      <c r="J910" s="2" t="s">
        <v>13013</v>
      </c>
      <c r="K910" s="2" t="s">
        <v>82</v>
      </c>
      <c r="L910" s="2" t="s">
        <v>270</v>
      </c>
      <c r="M910" s="2" t="s">
        <v>271</v>
      </c>
      <c r="N910" s="2" t="s">
        <v>3338</v>
      </c>
      <c r="O910">
        <v>1</v>
      </c>
      <c r="P910" s="2" t="s">
        <v>53</v>
      </c>
      <c r="Q910">
        <v>100</v>
      </c>
      <c r="R910">
        <v>0</v>
      </c>
      <c r="S910" s="2" t="s">
        <v>54</v>
      </c>
      <c r="T910" s="2" t="s">
        <v>55</v>
      </c>
      <c r="U910" s="2" t="s">
        <v>164</v>
      </c>
      <c r="V910" s="2"/>
      <c r="W910">
        <v>93000</v>
      </c>
      <c r="X910">
        <v>0</v>
      </c>
      <c r="Y910">
        <v>0</v>
      </c>
      <c r="Z910">
        <v>93000</v>
      </c>
      <c r="AB910" s="2" t="s">
        <v>57</v>
      </c>
      <c r="AC910">
        <v>37200</v>
      </c>
      <c r="AD910">
        <v>55800</v>
      </c>
      <c r="AE910">
        <v>177000</v>
      </c>
      <c r="AF910">
        <v>2655</v>
      </c>
      <c r="AG910" s="2" t="s">
        <v>517</v>
      </c>
      <c r="AH910" s="2" t="s">
        <v>149</v>
      </c>
      <c r="AI910" s="1">
        <v>46191</v>
      </c>
      <c r="AJ910" s="2" t="s">
        <v>87</v>
      </c>
      <c r="AK910" s="2" t="s">
        <v>67</v>
      </c>
      <c r="AM910" s="2" t="s">
        <v>59</v>
      </c>
      <c r="AP910" s="2" t="s">
        <v>60</v>
      </c>
      <c r="AQ910" s="2" t="s">
        <v>41</v>
      </c>
      <c r="AR910">
        <v>84000</v>
      </c>
      <c r="AS910" s="2" t="str">
        <f>_xlfn.IFNA(IF(VLOOKUP(all_resi[[#This Row],[No. Waybill]],settle_reconcile[No. Waybill],1,0)="","Recon","Recon"),"-")</f>
        <v>-</v>
      </c>
      <c r="AT910" s="2">
        <f>all_resi[[#This Row],[Nilai COD]]-all_resi[[#This Row],[COD Fee]]-all_resi[[#This Row],[Total Biaya Setelah Diskon]]</f>
        <v>118545</v>
      </c>
      <c r="AU910" s="2">
        <f>IF(all_resi[[#This Row],[Waktu Terima]]="","",_xlfn.DAYS(all_resi[[#This Row],[Waktu Terima]],all_resi[[#This Row],[Tanggal Pengiriman]]))</f>
        <v>8</v>
      </c>
    </row>
    <row r="911" spans="1:47" x14ac:dyDescent="0.25">
      <c r="A911" s="2" t="s">
        <v>6841</v>
      </c>
      <c r="B911" s="1">
        <v>46183</v>
      </c>
      <c r="C911" s="2" t="s">
        <v>42</v>
      </c>
      <c r="D911" s="2" t="s">
        <v>43</v>
      </c>
      <c r="E911" s="2" t="s">
        <v>44</v>
      </c>
      <c r="F911" s="2" t="s">
        <v>45</v>
      </c>
      <c r="G911" s="2" t="s">
        <v>46</v>
      </c>
      <c r="H911" s="2" t="s">
        <v>80</v>
      </c>
      <c r="I911" s="2" t="s">
        <v>3335</v>
      </c>
      <c r="J911" s="2" t="s">
        <v>13012</v>
      </c>
      <c r="K911" s="2" t="s">
        <v>121</v>
      </c>
      <c r="L911" s="2" t="s">
        <v>232</v>
      </c>
      <c r="M911" s="2" t="s">
        <v>233</v>
      </c>
      <c r="N911" s="2" t="s">
        <v>3336</v>
      </c>
      <c r="O911">
        <v>1</v>
      </c>
      <c r="P911" s="2" t="s">
        <v>53</v>
      </c>
      <c r="Q911">
        <v>100</v>
      </c>
      <c r="R911">
        <v>0</v>
      </c>
      <c r="S911" s="2" t="s">
        <v>54</v>
      </c>
      <c r="T911" s="2" t="s">
        <v>55</v>
      </c>
      <c r="U911" s="2" t="s">
        <v>86</v>
      </c>
      <c r="V911" s="2"/>
      <c r="W911">
        <v>108000</v>
      </c>
      <c r="X911">
        <v>0</v>
      </c>
      <c r="Y911">
        <v>0</v>
      </c>
      <c r="Z911">
        <v>108000</v>
      </c>
      <c r="AB911" s="2" t="s">
        <v>57</v>
      </c>
      <c r="AC911">
        <v>43200</v>
      </c>
      <c r="AD911">
        <v>64800</v>
      </c>
      <c r="AE911">
        <v>161500</v>
      </c>
      <c r="AF911">
        <v>2422.5</v>
      </c>
      <c r="AG911" s="2" t="s">
        <v>11423</v>
      </c>
      <c r="AH911" s="2" t="s">
        <v>149</v>
      </c>
      <c r="AI911" s="1">
        <v>46200</v>
      </c>
      <c r="AJ911" s="2" t="s">
        <v>87</v>
      </c>
      <c r="AK911" s="2" t="s">
        <v>67</v>
      </c>
      <c r="AM911" s="2" t="s">
        <v>59</v>
      </c>
      <c r="AP911" s="2" t="s">
        <v>60</v>
      </c>
      <c r="AQ911" s="2" t="s">
        <v>41</v>
      </c>
      <c r="AR911">
        <v>53500</v>
      </c>
      <c r="AS911" s="2" t="str">
        <f>_xlfn.IFNA(IF(VLOOKUP(all_resi[[#This Row],[No. Waybill]],settle_reconcile[No. Waybill],1,0)="","Recon","Recon"),"-")</f>
        <v>-</v>
      </c>
      <c r="AT911" s="2">
        <f>all_resi[[#This Row],[Nilai COD]]-all_resi[[#This Row],[COD Fee]]-all_resi[[#This Row],[Total Biaya Setelah Diskon]]</f>
        <v>94277.5</v>
      </c>
      <c r="AU911" s="2">
        <f>IF(all_resi[[#This Row],[Waktu Terima]]="","",_xlfn.DAYS(all_resi[[#This Row],[Waktu Terima]],all_resi[[#This Row],[Tanggal Pengiriman]]))</f>
        <v>17</v>
      </c>
    </row>
    <row r="912" spans="1:47" x14ac:dyDescent="0.25">
      <c r="A912" s="2" t="s">
        <v>6769</v>
      </c>
      <c r="B912" s="1">
        <v>46183</v>
      </c>
      <c r="C912" s="2" t="s">
        <v>42</v>
      </c>
      <c r="D912" s="2" t="s">
        <v>43</v>
      </c>
      <c r="E912" s="2" t="s">
        <v>44</v>
      </c>
      <c r="F912" s="2" t="s">
        <v>45</v>
      </c>
      <c r="G912" s="2" t="s">
        <v>46</v>
      </c>
      <c r="H912" s="2" t="s">
        <v>80</v>
      </c>
      <c r="I912" s="2" t="s">
        <v>3124</v>
      </c>
      <c r="J912" s="2" t="s">
        <v>13030</v>
      </c>
      <c r="K912" s="2" t="s">
        <v>132</v>
      </c>
      <c r="L912" s="2" t="s">
        <v>1767</v>
      </c>
      <c r="M912" s="2" t="s">
        <v>2305</v>
      </c>
      <c r="N912" s="2" t="s">
        <v>3125</v>
      </c>
      <c r="O912">
        <v>1</v>
      </c>
      <c r="P912" s="2" t="s">
        <v>53</v>
      </c>
      <c r="Q912">
        <v>100</v>
      </c>
      <c r="R912">
        <v>0</v>
      </c>
      <c r="S912" s="2" t="s">
        <v>54</v>
      </c>
      <c r="T912" s="2" t="s">
        <v>55</v>
      </c>
      <c r="U912" s="2" t="s">
        <v>881</v>
      </c>
      <c r="V912" s="2"/>
      <c r="W912">
        <v>41000</v>
      </c>
      <c r="X912">
        <v>0</v>
      </c>
      <c r="Y912">
        <v>0</v>
      </c>
      <c r="Z912">
        <v>41000</v>
      </c>
      <c r="AB912" s="2" t="s">
        <v>57</v>
      </c>
      <c r="AC912">
        <v>16400</v>
      </c>
      <c r="AD912">
        <v>24600</v>
      </c>
      <c r="AE912">
        <v>135000</v>
      </c>
      <c r="AF912">
        <v>2025</v>
      </c>
      <c r="AG912" s="2" t="s">
        <v>517</v>
      </c>
      <c r="AH912" s="2" t="s">
        <v>149</v>
      </c>
      <c r="AI912" s="1">
        <v>46195</v>
      </c>
      <c r="AJ912" s="2" t="s">
        <v>87</v>
      </c>
      <c r="AK912" s="2" t="s">
        <v>67</v>
      </c>
      <c r="AM912" s="2" t="s">
        <v>59</v>
      </c>
      <c r="AP912" s="2" t="s">
        <v>60</v>
      </c>
      <c r="AQ912" s="2" t="s">
        <v>41</v>
      </c>
      <c r="AR912">
        <v>94000</v>
      </c>
      <c r="AS912" s="2" t="str">
        <f>_xlfn.IFNA(IF(VLOOKUP(all_resi[[#This Row],[No. Waybill]],settle_reconcile[No. Waybill],1,0)="","Recon","Recon"),"-")</f>
        <v>-</v>
      </c>
      <c r="AT912" s="2">
        <f>all_resi[[#This Row],[Nilai COD]]-all_resi[[#This Row],[COD Fee]]-all_resi[[#This Row],[Total Biaya Setelah Diskon]]</f>
        <v>108375</v>
      </c>
      <c r="AU912" s="2">
        <f>IF(all_resi[[#This Row],[Waktu Terima]]="","",_xlfn.DAYS(all_resi[[#This Row],[Waktu Terima]],all_resi[[#This Row],[Tanggal Pengiriman]]))</f>
        <v>12</v>
      </c>
    </row>
    <row r="913" spans="1:47" x14ac:dyDescent="0.25">
      <c r="A913" s="2" t="s">
        <v>6768</v>
      </c>
      <c r="B913" s="1">
        <v>46183</v>
      </c>
      <c r="C913" s="2" t="s">
        <v>42</v>
      </c>
      <c r="D913" s="2" t="s">
        <v>43</v>
      </c>
      <c r="E913" s="2" t="s">
        <v>44</v>
      </c>
      <c r="F913" s="2" t="s">
        <v>45</v>
      </c>
      <c r="G913" s="2" t="s">
        <v>46</v>
      </c>
      <c r="H913" s="2" t="s">
        <v>47</v>
      </c>
      <c r="I913" s="2" t="s">
        <v>3121</v>
      </c>
      <c r="J913" s="2" t="s">
        <v>13036</v>
      </c>
      <c r="K913" s="2" t="s">
        <v>106</v>
      </c>
      <c r="L913" s="2" t="s">
        <v>2523</v>
      </c>
      <c r="M913" s="2" t="s">
        <v>3122</v>
      </c>
      <c r="N913" s="2" t="s">
        <v>3123</v>
      </c>
      <c r="O913">
        <v>1</v>
      </c>
      <c r="P913" s="2" t="s">
        <v>53</v>
      </c>
      <c r="Q913">
        <v>100</v>
      </c>
      <c r="R913">
        <v>0</v>
      </c>
      <c r="S913" s="2" t="s">
        <v>54</v>
      </c>
      <c r="T913" s="2" t="s">
        <v>55</v>
      </c>
      <c r="U913" s="2" t="s">
        <v>386</v>
      </c>
      <c r="V913" s="2"/>
      <c r="W913">
        <v>59000</v>
      </c>
      <c r="X913">
        <v>0</v>
      </c>
      <c r="Y913">
        <v>0</v>
      </c>
      <c r="Z913">
        <v>59000</v>
      </c>
      <c r="AB913" s="2" t="s">
        <v>57</v>
      </c>
      <c r="AC913">
        <v>23600</v>
      </c>
      <c r="AD913">
        <v>35400</v>
      </c>
      <c r="AE913">
        <v>169000</v>
      </c>
      <c r="AF913">
        <v>2535</v>
      </c>
      <c r="AG913" s="2" t="s">
        <v>12207</v>
      </c>
      <c r="AH913" s="2" t="s">
        <v>149</v>
      </c>
      <c r="AI913" s="1">
        <v>46197</v>
      </c>
      <c r="AJ913" s="2"/>
      <c r="AK913" s="2" t="s">
        <v>67</v>
      </c>
      <c r="AM913" s="2" t="s">
        <v>59</v>
      </c>
      <c r="AP913" s="2" t="s">
        <v>60</v>
      </c>
      <c r="AQ913" s="2" t="s">
        <v>41</v>
      </c>
      <c r="AR913">
        <v>110000</v>
      </c>
      <c r="AS913" s="2" t="str">
        <f>_xlfn.IFNA(IF(VLOOKUP(all_resi[[#This Row],[No. Waybill]],settle_reconcile[No. Waybill],1,0)="","Recon","Recon"),"-")</f>
        <v>-</v>
      </c>
      <c r="AT913" s="2">
        <f>all_resi[[#This Row],[Nilai COD]]-all_resi[[#This Row],[COD Fee]]-all_resi[[#This Row],[Total Biaya Setelah Diskon]]</f>
        <v>131065</v>
      </c>
      <c r="AU913" s="2">
        <f>IF(all_resi[[#This Row],[Waktu Terima]]="","",_xlfn.DAYS(all_resi[[#This Row],[Waktu Terima]],all_resi[[#This Row],[Tanggal Pengiriman]]))</f>
        <v>14</v>
      </c>
    </row>
    <row r="914" spans="1:47" x14ac:dyDescent="0.25">
      <c r="A914" s="2" t="s">
        <v>7222</v>
      </c>
      <c r="B914" s="1">
        <v>46183</v>
      </c>
      <c r="C914" s="2" t="s">
        <v>42</v>
      </c>
      <c r="D914" s="2" t="s">
        <v>43</v>
      </c>
      <c r="E914" s="2" t="s">
        <v>44</v>
      </c>
      <c r="F914" s="2" t="s">
        <v>45</v>
      </c>
      <c r="G914" s="2" t="s">
        <v>46</v>
      </c>
      <c r="H914" s="2" t="s">
        <v>47</v>
      </c>
      <c r="I914" s="2" t="s">
        <v>4370</v>
      </c>
      <c r="J914" s="2" t="s">
        <v>13085</v>
      </c>
      <c r="K914" s="2" t="s">
        <v>143</v>
      </c>
      <c r="L914" s="2" t="s">
        <v>1295</v>
      </c>
      <c r="M914" s="2" t="s">
        <v>4371</v>
      </c>
      <c r="N914" s="2" t="s">
        <v>4372</v>
      </c>
      <c r="O914">
        <v>1</v>
      </c>
      <c r="P914" s="2" t="s">
        <v>53</v>
      </c>
      <c r="Q914">
        <v>100</v>
      </c>
      <c r="R914">
        <v>0</v>
      </c>
      <c r="S914" s="2" t="s">
        <v>54</v>
      </c>
      <c r="T914" s="2" t="s">
        <v>55</v>
      </c>
      <c r="U914" s="2" t="s">
        <v>250</v>
      </c>
      <c r="V914" s="2"/>
      <c r="W914">
        <v>25000</v>
      </c>
      <c r="X914">
        <v>0</v>
      </c>
      <c r="Y914">
        <v>0</v>
      </c>
      <c r="Z914">
        <v>25000</v>
      </c>
      <c r="AB914" s="2" t="s">
        <v>57</v>
      </c>
      <c r="AC914">
        <v>18000</v>
      </c>
      <c r="AD914">
        <v>7000</v>
      </c>
      <c r="AE914">
        <v>80000</v>
      </c>
      <c r="AF914">
        <v>1200</v>
      </c>
      <c r="AG914" s="2" t="s">
        <v>4373</v>
      </c>
      <c r="AH914" s="2" t="s">
        <v>4374</v>
      </c>
      <c r="AI914" s="1">
        <v>46184</v>
      </c>
      <c r="AJ914" s="2"/>
      <c r="AK914" s="2" t="s">
        <v>58</v>
      </c>
      <c r="AM914" s="2" t="s">
        <v>59</v>
      </c>
      <c r="AP914" s="2" t="s">
        <v>60</v>
      </c>
      <c r="AQ914" s="2" t="s">
        <v>41</v>
      </c>
      <c r="AR914">
        <v>55000</v>
      </c>
      <c r="AS914" s="2" t="str">
        <f>_xlfn.IFNA(IF(VLOOKUP(all_resi[[#This Row],[No. Waybill]],settle_reconcile[No. Waybill],1,0)="","Recon","Recon"),"-")</f>
        <v>Recon</v>
      </c>
      <c r="AT914" s="2">
        <f>all_resi[[#This Row],[Nilai COD]]-all_resi[[#This Row],[COD Fee]]-all_resi[[#This Row],[Total Biaya Setelah Diskon]]</f>
        <v>71800</v>
      </c>
      <c r="AU914" s="2">
        <f>IF(all_resi[[#This Row],[Waktu Terima]]="","",_xlfn.DAYS(all_resi[[#This Row],[Waktu Terima]],all_resi[[#This Row],[Tanggal Pengiriman]]))</f>
        <v>1</v>
      </c>
    </row>
    <row r="915" spans="1:47" x14ac:dyDescent="0.25">
      <c r="A915" s="2" t="s">
        <v>6353</v>
      </c>
      <c r="B915" s="1">
        <v>46183</v>
      </c>
      <c r="C915" s="2" t="s">
        <v>42</v>
      </c>
      <c r="D915" s="2" t="s">
        <v>43</v>
      </c>
      <c r="E915" s="2" t="s">
        <v>44</v>
      </c>
      <c r="F915" s="2" t="s">
        <v>45</v>
      </c>
      <c r="G915" s="2" t="s">
        <v>46</v>
      </c>
      <c r="H915" s="2" t="s">
        <v>47</v>
      </c>
      <c r="I915" s="2" t="s">
        <v>1888</v>
      </c>
      <c r="J915" s="2" t="s">
        <v>13119</v>
      </c>
      <c r="K915" s="2" t="s">
        <v>75</v>
      </c>
      <c r="L915" s="2" t="s">
        <v>531</v>
      </c>
      <c r="M915" s="2" t="s">
        <v>1889</v>
      </c>
      <c r="N915" s="2" t="s">
        <v>1890</v>
      </c>
      <c r="O915">
        <v>1</v>
      </c>
      <c r="P915" s="2" t="s">
        <v>53</v>
      </c>
      <c r="Q915">
        <v>100</v>
      </c>
      <c r="R915">
        <v>0</v>
      </c>
      <c r="S915" s="2" t="s">
        <v>54</v>
      </c>
      <c r="T915" s="2" t="s">
        <v>55</v>
      </c>
      <c r="U915" s="2" t="s">
        <v>250</v>
      </c>
      <c r="V915" s="2"/>
      <c r="W915">
        <v>61000</v>
      </c>
      <c r="X915">
        <v>0</v>
      </c>
      <c r="Y915">
        <v>0</v>
      </c>
      <c r="Z915">
        <v>61000</v>
      </c>
      <c r="AB915" s="2" t="s">
        <v>57</v>
      </c>
      <c r="AC915">
        <v>24400</v>
      </c>
      <c r="AD915">
        <v>36600</v>
      </c>
      <c r="AE915">
        <v>116000</v>
      </c>
      <c r="AF915">
        <v>1740</v>
      </c>
      <c r="AG915" s="2" t="s">
        <v>1888</v>
      </c>
      <c r="AH915" s="2"/>
      <c r="AI915" s="1">
        <v>46188</v>
      </c>
      <c r="AJ915" s="2"/>
      <c r="AK915" s="2" t="s">
        <v>58</v>
      </c>
      <c r="AM915" s="2" t="s">
        <v>59</v>
      </c>
      <c r="AP915" s="2" t="s">
        <v>60</v>
      </c>
      <c r="AQ915" s="2" t="s">
        <v>41</v>
      </c>
      <c r="AR915">
        <v>55000</v>
      </c>
      <c r="AS915" s="2" t="str">
        <f>_xlfn.IFNA(IF(VLOOKUP(all_resi[[#This Row],[No. Waybill]],settle_reconcile[No. Waybill],1,0)="","Recon","Recon"),"-")</f>
        <v>Recon</v>
      </c>
      <c r="AT915" s="2">
        <f>all_resi[[#This Row],[Nilai COD]]-all_resi[[#This Row],[COD Fee]]-all_resi[[#This Row],[Total Biaya Setelah Diskon]]</f>
        <v>77660</v>
      </c>
      <c r="AU915" s="2">
        <f>IF(all_resi[[#This Row],[Waktu Terima]]="","",_xlfn.DAYS(all_resi[[#This Row],[Waktu Terima]],all_resi[[#This Row],[Tanggal Pengiriman]]))</f>
        <v>5</v>
      </c>
    </row>
    <row r="916" spans="1:47" x14ac:dyDescent="0.25">
      <c r="A916" s="2" t="s">
        <v>6893</v>
      </c>
      <c r="B916" s="1">
        <v>46183</v>
      </c>
      <c r="C916" s="2" t="s">
        <v>42</v>
      </c>
      <c r="D916" s="2" t="s">
        <v>43</v>
      </c>
      <c r="E916" s="2" t="s">
        <v>44</v>
      </c>
      <c r="F916" s="2" t="s">
        <v>45</v>
      </c>
      <c r="G916" s="2" t="s">
        <v>46</v>
      </c>
      <c r="H916" s="2" t="s">
        <v>47</v>
      </c>
      <c r="I916" s="2" t="s">
        <v>3475</v>
      </c>
      <c r="J916" s="2" t="s">
        <v>13043</v>
      </c>
      <c r="K916" s="2" t="s">
        <v>561</v>
      </c>
      <c r="L916" s="2" t="s">
        <v>3476</v>
      </c>
      <c r="M916" s="2" t="s">
        <v>3477</v>
      </c>
      <c r="N916" s="2" t="s">
        <v>3478</v>
      </c>
      <c r="O916">
        <v>1</v>
      </c>
      <c r="P916" s="2" t="s">
        <v>53</v>
      </c>
      <c r="Q916">
        <v>100</v>
      </c>
      <c r="R916">
        <v>0</v>
      </c>
      <c r="S916" s="2" t="s">
        <v>54</v>
      </c>
      <c r="T916" s="2" t="s">
        <v>55</v>
      </c>
      <c r="U916" s="2" t="s">
        <v>250</v>
      </c>
      <c r="V916" s="2"/>
      <c r="W916">
        <v>40000</v>
      </c>
      <c r="X916">
        <v>0</v>
      </c>
      <c r="Y916">
        <v>0</v>
      </c>
      <c r="Z916">
        <v>40000</v>
      </c>
      <c r="AB916" s="2" t="s">
        <v>57</v>
      </c>
      <c r="AC916">
        <v>16000</v>
      </c>
      <c r="AD916">
        <v>24000</v>
      </c>
      <c r="AE916">
        <v>94000</v>
      </c>
      <c r="AF916">
        <v>1410</v>
      </c>
      <c r="AG916" s="2" t="s">
        <v>3475</v>
      </c>
      <c r="AH916" s="2"/>
      <c r="AI916" s="1">
        <v>46185</v>
      </c>
      <c r="AJ916" s="2"/>
      <c r="AK916" s="2" t="s">
        <v>58</v>
      </c>
      <c r="AM916" s="2" t="s">
        <v>59</v>
      </c>
      <c r="AP916" s="2" t="s">
        <v>60</v>
      </c>
      <c r="AQ916" s="2" t="s">
        <v>41</v>
      </c>
      <c r="AR916">
        <v>54000</v>
      </c>
      <c r="AS916" s="2" t="str">
        <f>_xlfn.IFNA(IF(VLOOKUP(all_resi[[#This Row],[No. Waybill]],settle_reconcile[No. Waybill],1,0)="","Recon","Recon"),"-")</f>
        <v>Recon</v>
      </c>
      <c r="AT916" s="2">
        <f>all_resi[[#This Row],[Nilai COD]]-all_resi[[#This Row],[COD Fee]]-all_resi[[#This Row],[Total Biaya Setelah Diskon]]</f>
        <v>68590</v>
      </c>
      <c r="AU916" s="2">
        <f>IF(all_resi[[#This Row],[Waktu Terima]]="","",_xlfn.DAYS(all_resi[[#This Row],[Waktu Terima]],all_resi[[#This Row],[Tanggal Pengiriman]]))</f>
        <v>2</v>
      </c>
    </row>
    <row r="917" spans="1:47" x14ac:dyDescent="0.25">
      <c r="A917" s="2" t="s">
        <v>7039</v>
      </c>
      <c r="B917" s="1">
        <v>46183</v>
      </c>
      <c r="C917" s="2" t="s">
        <v>42</v>
      </c>
      <c r="D917" s="2" t="s">
        <v>43</v>
      </c>
      <c r="E917" s="2" t="s">
        <v>44</v>
      </c>
      <c r="F917" s="2" t="s">
        <v>45</v>
      </c>
      <c r="G917" s="2" t="s">
        <v>46</v>
      </c>
      <c r="H917" s="2" t="s">
        <v>80</v>
      </c>
      <c r="I917" s="2" t="s">
        <v>3877</v>
      </c>
      <c r="J917" s="2" t="s">
        <v>13009</v>
      </c>
      <c r="K917" s="2" t="s">
        <v>75</v>
      </c>
      <c r="L917" s="2" t="s">
        <v>393</v>
      </c>
      <c r="M917" s="2" t="s">
        <v>812</v>
      </c>
      <c r="N917" s="2" t="s">
        <v>3878</v>
      </c>
      <c r="O917">
        <v>1</v>
      </c>
      <c r="P917" s="2" t="s">
        <v>53</v>
      </c>
      <c r="Q917">
        <v>100</v>
      </c>
      <c r="R917">
        <v>0</v>
      </c>
      <c r="S917" s="2" t="s">
        <v>54</v>
      </c>
      <c r="T917" s="2" t="s">
        <v>55</v>
      </c>
      <c r="U917" s="2" t="s">
        <v>86</v>
      </c>
      <c r="V917" s="2"/>
      <c r="W917">
        <v>54000</v>
      </c>
      <c r="X917">
        <v>0</v>
      </c>
      <c r="Y917">
        <v>0</v>
      </c>
      <c r="Z917">
        <v>54000</v>
      </c>
      <c r="AB917" s="2" t="s">
        <v>57</v>
      </c>
      <c r="AC917">
        <v>21600</v>
      </c>
      <c r="AD917">
        <v>32400</v>
      </c>
      <c r="AE917">
        <v>154000</v>
      </c>
      <c r="AF917">
        <v>2310</v>
      </c>
      <c r="AG917" s="2" t="s">
        <v>11423</v>
      </c>
      <c r="AH917" s="2" t="s">
        <v>149</v>
      </c>
      <c r="AI917" s="1">
        <v>46194</v>
      </c>
      <c r="AJ917" s="2" t="s">
        <v>87</v>
      </c>
      <c r="AK917" s="2" t="s">
        <v>67</v>
      </c>
      <c r="AM917" s="2" t="s">
        <v>59</v>
      </c>
      <c r="AP917" s="2" t="s">
        <v>60</v>
      </c>
      <c r="AQ917" s="2" t="s">
        <v>41</v>
      </c>
      <c r="AR917">
        <v>100000</v>
      </c>
      <c r="AS917" s="2" t="str">
        <f>_xlfn.IFNA(IF(VLOOKUP(all_resi[[#This Row],[No. Waybill]],settle_reconcile[No. Waybill],1,0)="","Recon","Recon"),"-")</f>
        <v>-</v>
      </c>
      <c r="AT917" s="2">
        <f>all_resi[[#This Row],[Nilai COD]]-all_resi[[#This Row],[COD Fee]]-all_resi[[#This Row],[Total Biaya Setelah Diskon]]</f>
        <v>119290</v>
      </c>
      <c r="AU917" s="2">
        <f>IF(all_resi[[#This Row],[Waktu Terima]]="","",_xlfn.DAYS(all_resi[[#This Row],[Waktu Terima]],all_resi[[#This Row],[Tanggal Pengiriman]]))</f>
        <v>11</v>
      </c>
    </row>
    <row r="918" spans="1:47" x14ac:dyDescent="0.25">
      <c r="A918" s="2" t="s">
        <v>6765</v>
      </c>
      <c r="B918" s="1">
        <v>46183</v>
      </c>
      <c r="C918" s="2" t="s">
        <v>42</v>
      </c>
      <c r="D918" s="2" t="s">
        <v>43</v>
      </c>
      <c r="E918" s="2" t="s">
        <v>44</v>
      </c>
      <c r="F918" s="2" t="s">
        <v>45</v>
      </c>
      <c r="G918" s="2" t="s">
        <v>46</v>
      </c>
      <c r="H918" s="2" t="s">
        <v>80</v>
      </c>
      <c r="I918" s="2" t="s">
        <v>3113</v>
      </c>
      <c r="J918" s="2" t="s">
        <v>13038</v>
      </c>
      <c r="K918" s="2" t="s">
        <v>100</v>
      </c>
      <c r="L918" s="2" t="s">
        <v>2514</v>
      </c>
      <c r="M918" s="2" t="s">
        <v>3114</v>
      </c>
      <c r="N918" s="2" t="s">
        <v>3115</v>
      </c>
      <c r="O918">
        <v>1</v>
      </c>
      <c r="P918" s="2" t="s">
        <v>53</v>
      </c>
      <c r="Q918">
        <v>100</v>
      </c>
      <c r="R918">
        <v>0</v>
      </c>
      <c r="S918" s="2" t="s">
        <v>54</v>
      </c>
      <c r="T918" s="2" t="s">
        <v>55</v>
      </c>
      <c r="U918" s="2" t="s">
        <v>1368</v>
      </c>
      <c r="V918" s="2"/>
      <c r="W918">
        <v>15000</v>
      </c>
      <c r="X918">
        <v>0</v>
      </c>
      <c r="Y918">
        <v>0</v>
      </c>
      <c r="Z918">
        <v>15000</v>
      </c>
      <c r="AB918" s="2" t="s">
        <v>57</v>
      </c>
      <c r="AC918">
        <v>9000</v>
      </c>
      <c r="AD918">
        <v>6000</v>
      </c>
      <c r="AE918">
        <v>97000</v>
      </c>
      <c r="AF918">
        <v>1455</v>
      </c>
      <c r="AG918" s="2" t="s">
        <v>3113</v>
      </c>
      <c r="AH918" s="2"/>
      <c r="AI918" s="1">
        <v>46184</v>
      </c>
      <c r="AJ918" s="2" t="s">
        <v>87</v>
      </c>
      <c r="AK918" s="2" t="s">
        <v>58</v>
      </c>
      <c r="AM918" s="2" t="s">
        <v>59</v>
      </c>
      <c r="AP918" s="2" t="s">
        <v>60</v>
      </c>
      <c r="AQ918" s="2" t="s">
        <v>41</v>
      </c>
      <c r="AR918">
        <v>82000</v>
      </c>
      <c r="AS918" s="2" t="str">
        <f>_xlfn.IFNA(IF(VLOOKUP(all_resi[[#This Row],[No. Waybill]],settle_reconcile[No. Waybill],1,0)="","Recon","Recon"),"-")</f>
        <v>Recon</v>
      </c>
      <c r="AT918" s="2">
        <f>all_resi[[#This Row],[Nilai COD]]-all_resi[[#This Row],[COD Fee]]-all_resi[[#This Row],[Total Biaya Setelah Diskon]]</f>
        <v>89545</v>
      </c>
      <c r="AU918" s="2">
        <f>IF(all_resi[[#This Row],[Waktu Terima]]="","",_xlfn.DAYS(all_resi[[#This Row],[Waktu Terima]],all_resi[[#This Row],[Tanggal Pengiriman]]))</f>
        <v>1</v>
      </c>
    </row>
    <row r="919" spans="1:47" x14ac:dyDescent="0.25">
      <c r="A919" s="2" t="s">
        <v>7278</v>
      </c>
      <c r="B919" s="1">
        <v>46183</v>
      </c>
      <c r="C919" s="2" t="s">
        <v>42</v>
      </c>
      <c r="D919" s="2" t="s">
        <v>43</v>
      </c>
      <c r="E919" s="2" t="s">
        <v>44</v>
      </c>
      <c r="F919" s="2" t="s">
        <v>45</v>
      </c>
      <c r="G919" s="2" t="s">
        <v>46</v>
      </c>
      <c r="H919" s="2" t="s">
        <v>47</v>
      </c>
      <c r="I919" s="2" t="s">
        <v>4523</v>
      </c>
      <c r="J919" s="2" t="s">
        <v>13137</v>
      </c>
      <c r="K919" s="2" t="s">
        <v>156</v>
      </c>
      <c r="L919" s="2" t="s">
        <v>369</v>
      </c>
      <c r="M919" s="2" t="s">
        <v>4524</v>
      </c>
      <c r="N919" s="2" t="s">
        <v>4525</v>
      </c>
      <c r="O919">
        <v>1</v>
      </c>
      <c r="P919" s="2" t="s">
        <v>53</v>
      </c>
      <c r="Q919">
        <v>100</v>
      </c>
      <c r="R919">
        <v>0</v>
      </c>
      <c r="S919" s="2" t="s">
        <v>54</v>
      </c>
      <c r="T919" s="2" t="s">
        <v>55</v>
      </c>
      <c r="U919" s="2" t="s">
        <v>386</v>
      </c>
      <c r="V919" s="2"/>
      <c r="W919">
        <v>80000</v>
      </c>
      <c r="X919">
        <v>0</v>
      </c>
      <c r="Y919">
        <v>0</v>
      </c>
      <c r="Z919">
        <v>80000</v>
      </c>
      <c r="AB919" s="2" t="s">
        <v>57</v>
      </c>
      <c r="AC919">
        <v>32000</v>
      </c>
      <c r="AD919">
        <v>48000</v>
      </c>
      <c r="AE919">
        <v>184000</v>
      </c>
      <c r="AF919">
        <v>2760</v>
      </c>
      <c r="AG919" s="2" t="s">
        <v>4523</v>
      </c>
      <c r="AH919" s="2"/>
      <c r="AI919" s="1">
        <v>46188</v>
      </c>
      <c r="AJ919" s="2"/>
      <c r="AK919" s="2" t="s">
        <v>58</v>
      </c>
      <c r="AM919" s="2" t="s">
        <v>59</v>
      </c>
      <c r="AP919" s="2" t="s">
        <v>60</v>
      </c>
      <c r="AQ919" s="2" t="s">
        <v>41</v>
      </c>
      <c r="AR919">
        <v>104000</v>
      </c>
      <c r="AS919" s="2" t="str">
        <f>_xlfn.IFNA(IF(VLOOKUP(all_resi[[#This Row],[No. Waybill]],settle_reconcile[No. Waybill],1,0)="","Recon","Recon"),"-")</f>
        <v>Recon</v>
      </c>
      <c r="AT919" s="2">
        <f>all_resi[[#This Row],[Nilai COD]]-all_resi[[#This Row],[COD Fee]]-all_resi[[#This Row],[Total Biaya Setelah Diskon]]</f>
        <v>133240</v>
      </c>
      <c r="AU919" s="2">
        <f>IF(all_resi[[#This Row],[Waktu Terima]]="","",_xlfn.DAYS(all_resi[[#This Row],[Waktu Terima]],all_resi[[#This Row],[Tanggal Pengiriman]]))</f>
        <v>5</v>
      </c>
    </row>
    <row r="920" spans="1:47" x14ac:dyDescent="0.25">
      <c r="A920" s="2" t="s">
        <v>7257</v>
      </c>
      <c r="B920" s="1">
        <v>46183</v>
      </c>
      <c r="C920" s="2" t="s">
        <v>42</v>
      </c>
      <c r="D920" s="2" t="s">
        <v>43</v>
      </c>
      <c r="E920" s="2" t="s">
        <v>44</v>
      </c>
      <c r="F920" s="2" t="s">
        <v>45</v>
      </c>
      <c r="G920" s="2" t="s">
        <v>46</v>
      </c>
      <c r="H920" s="2" t="s">
        <v>47</v>
      </c>
      <c r="I920" s="2" t="s">
        <v>4469</v>
      </c>
      <c r="J920" s="2" t="s">
        <v>13131</v>
      </c>
      <c r="K920" s="2" t="s">
        <v>2959</v>
      </c>
      <c r="L920" s="2" t="s">
        <v>4470</v>
      </c>
      <c r="M920" s="2" t="s">
        <v>4471</v>
      </c>
      <c r="N920" s="2" t="s">
        <v>4472</v>
      </c>
      <c r="O920">
        <v>1</v>
      </c>
      <c r="P920" s="2" t="s">
        <v>53</v>
      </c>
      <c r="Q920">
        <v>100</v>
      </c>
      <c r="R920">
        <v>0</v>
      </c>
      <c r="S920" s="2" t="s">
        <v>54</v>
      </c>
      <c r="T920" s="2" t="s">
        <v>55</v>
      </c>
      <c r="U920" s="2" t="s">
        <v>73</v>
      </c>
      <c r="V920" s="2"/>
      <c r="W920">
        <v>60000</v>
      </c>
      <c r="X920">
        <v>0</v>
      </c>
      <c r="Y920">
        <v>0</v>
      </c>
      <c r="Z920">
        <v>60000</v>
      </c>
      <c r="AB920" s="2" t="s">
        <v>57</v>
      </c>
      <c r="AC920">
        <v>24000</v>
      </c>
      <c r="AD920">
        <v>36000</v>
      </c>
      <c r="AE920">
        <v>138600</v>
      </c>
      <c r="AF920">
        <v>2079</v>
      </c>
      <c r="AG920" s="2" t="s">
        <v>4469</v>
      </c>
      <c r="AH920" s="2"/>
      <c r="AI920" s="1">
        <v>46189</v>
      </c>
      <c r="AJ920" s="2"/>
      <c r="AK920" s="2" t="s">
        <v>58</v>
      </c>
      <c r="AM920" s="2" t="s">
        <v>59</v>
      </c>
      <c r="AP920" s="2" t="s">
        <v>60</v>
      </c>
      <c r="AQ920" s="2" t="s">
        <v>41</v>
      </c>
      <c r="AR920">
        <v>78600</v>
      </c>
      <c r="AS920" s="2" t="str">
        <f>_xlfn.IFNA(IF(VLOOKUP(all_resi[[#This Row],[No. Waybill]],settle_reconcile[No. Waybill],1,0)="","Recon","Recon"),"-")</f>
        <v>Recon</v>
      </c>
      <c r="AT920" s="2">
        <f>all_resi[[#This Row],[Nilai COD]]-all_resi[[#This Row],[COD Fee]]-all_resi[[#This Row],[Total Biaya Setelah Diskon]]</f>
        <v>100521</v>
      </c>
      <c r="AU920" s="2">
        <f>IF(all_resi[[#This Row],[Waktu Terima]]="","",_xlfn.DAYS(all_resi[[#This Row],[Waktu Terima]],all_resi[[#This Row],[Tanggal Pengiriman]]))</f>
        <v>6</v>
      </c>
    </row>
    <row r="921" spans="1:47" x14ac:dyDescent="0.25">
      <c r="A921" s="2" t="s">
        <v>7056</v>
      </c>
      <c r="B921" s="1">
        <v>46183</v>
      </c>
      <c r="C921" s="2" t="s">
        <v>42</v>
      </c>
      <c r="D921" s="2" t="s">
        <v>43</v>
      </c>
      <c r="E921" s="2" t="s">
        <v>44</v>
      </c>
      <c r="F921" s="2" t="s">
        <v>45</v>
      </c>
      <c r="G921" s="2" t="s">
        <v>46</v>
      </c>
      <c r="H921" s="2" t="s">
        <v>80</v>
      </c>
      <c r="I921" s="2" t="s">
        <v>3925</v>
      </c>
      <c r="J921" s="2" t="s">
        <v>13049</v>
      </c>
      <c r="K921" s="2" t="s">
        <v>116</v>
      </c>
      <c r="L921" s="2" t="s">
        <v>3926</v>
      </c>
      <c r="M921" s="2" t="s">
        <v>3927</v>
      </c>
      <c r="N921" s="2" t="s">
        <v>3928</v>
      </c>
      <c r="O921">
        <v>1</v>
      </c>
      <c r="P921" s="2" t="s">
        <v>53</v>
      </c>
      <c r="Q921">
        <v>100</v>
      </c>
      <c r="R921">
        <v>0</v>
      </c>
      <c r="S921" s="2" t="s">
        <v>54</v>
      </c>
      <c r="T921" s="2" t="s">
        <v>55</v>
      </c>
      <c r="U921" s="2" t="s">
        <v>141</v>
      </c>
      <c r="V921" s="2"/>
      <c r="W921">
        <v>8000</v>
      </c>
      <c r="X921">
        <v>0</v>
      </c>
      <c r="Y921">
        <v>0</v>
      </c>
      <c r="Z921">
        <v>8000</v>
      </c>
      <c r="AB921" s="2" t="s">
        <v>57</v>
      </c>
      <c r="AC921">
        <v>3000</v>
      </c>
      <c r="AD921">
        <v>5000</v>
      </c>
      <c r="AE921">
        <v>48000</v>
      </c>
      <c r="AF921">
        <v>720</v>
      </c>
      <c r="AG921" s="2" t="s">
        <v>3925</v>
      </c>
      <c r="AH921" s="2"/>
      <c r="AI921" s="1">
        <v>46184</v>
      </c>
      <c r="AJ921" s="2" t="s">
        <v>87</v>
      </c>
      <c r="AK921" s="2" t="s">
        <v>58</v>
      </c>
      <c r="AM921" s="2" t="s">
        <v>59</v>
      </c>
      <c r="AP921" s="2" t="s">
        <v>60</v>
      </c>
      <c r="AQ921" s="2" t="s">
        <v>41</v>
      </c>
      <c r="AR921">
        <v>40000</v>
      </c>
      <c r="AS921" s="2" t="str">
        <f>_xlfn.IFNA(IF(VLOOKUP(all_resi[[#This Row],[No. Waybill]],settle_reconcile[No. Waybill],1,0)="","Recon","Recon"),"-")</f>
        <v>Recon</v>
      </c>
      <c r="AT921" s="2">
        <f>all_resi[[#This Row],[Nilai COD]]-all_resi[[#This Row],[COD Fee]]-all_resi[[#This Row],[Total Biaya Setelah Diskon]]</f>
        <v>42280</v>
      </c>
      <c r="AU921" s="2">
        <f>IF(all_resi[[#This Row],[Waktu Terima]]="","",_xlfn.DAYS(all_resi[[#This Row],[Waktu Terima]],all_resi[[#This Row],[Tanggal Pengiriman]]))</f>
        <v>1</v>
      </c>
    </row>
    <row r="922" spans="1:47" x14ac:dyDescent="0.25">
      <c r="A922" s="2" t="s">
        <v>7047</v>
      </c>
      <c r="B922" s="1">
        <v>46183</v>
      </c>
      <c r="C922" s="2" t="s">
        <v>42</v>
      </c>
      <c r="D922" s="2" t="s">
        <v>43</v>
      </c>
      <c r="E922" s="2" t="s">
        <v>44</v>
      </c>
      <c r="F922" s="2" t="s">
        <v>45</v>
      </c>
      <c r="G922" s="2" t="s">
        <v>46</v>
      </c>
      <c r="H922" s="2" t="s">
        <v>47</v>
      </c>
      <c r="I922" s="2" t="s">
        <v>3897</v>
      </c>
      <c r="J922" s="2" t="s">
        <v>13017</v>
      </c>
      <c r="K922" s="2" t="s">
        <v>209</v>
      </c>
      <c r="L922" s="2" t="s">
        <v>3235</v>
      </c>
      <c r="M922" s="2" t="s">
        <v>3898</v>
      </c>
      <c r="N922" s="2" t="s">
        <v>3899</v>
      </c>
      <c r="O922">
        <v>1</v>
      </c>
      <c r="P922" s="2" t="s">
        <v>53</v>
      </c>
      <c r="Q922">
        <v>100</v>
      </c>
      <c r="R922">
        <v>0</v>
      </c>
      <c r="S922" s="2" t="s">
        <v>54</v>
      </c>
      <c r="T922" s="2" t="s">
        <v>55</v>
      </c>
      <c r="U922" s="2" t="s">
        <v>147</v>
      </c>
      <c r="V922" s="2"/>
      <c r="W922">
        <v>46000</v>
      </c>
      <c r="X922">
        <v>0</v>
      </c>
      <c r="Y922">
        <v>0</v>
      </c>
      <c r="Z922">
        <v>46000</v>
      </c>
      <c r="AB922" s="2" t="s">
        <v>57</v>
      </c>
      <c r="AC922">
        <v>18400</v>
      </c>
      <c r="AD922">
        <v>27600</v>
      </c>
      <c r="AE922">
        <v>116000</v>
      </c>
      <c r="AF922">
        <v>1740</v>
      </c>
      <c r="AG922" s="2" t="s">
        <v>353</v>
      </c>
      <c r="AH922" s="2" t="s">
        <v>149</v>
      </c>
      <c r="AI922" s="1">
        <v>46196</v>
      </c>
      <c r="AJ922" s="2"/>
      <c r="AK922" s="2" t="s">
        <v>67</v>
      </c>
      <c r="AM922" s="2" t="s">
        <v>59</v>
      </c>
      <c r="AP922" s="2" t="s">
        <v>60</v>
      </c>
      <c r="AQ922" s="2" t="s">
        <v>41</v>
      </c>
      <c r="AR922">
        <v>70000</v>
      </c>
      <c r="AS922" s="2" t="str">
        <f>_xlfn.IFNA(IF(VLOOKUP(all_resi[[#This Row],[No. Waybill]],settle_reconcile[No. Waybill],1,0)="","Recon","Recon"),"-")</f>
        <v>-</v>
      </c>
      <c r="AT922" s="2">
        <f>all_resi[[#This Row],[Nilai COD]]-all_resi[[#This Row],[COD Fee]]-all_resi[[#This Row],[Total Biaya Setelah Diskon]]</f>
        <v>86660</v>
      </c>
      <c r="AU922" s="2">
        <f>IF(all_resi[[#This Row],[Waktu Terima]]="","",_xlfn.DAYS(all_resi[[#This Row],[Waktu Terima]],all_resi[[#This Row],[Tanggal Pengiriman]]))</f>
        <v>13</v>
      </c>
    </row>
    <row r="923" spans="1:47" x14ac:dyDescent="0.25">
      <c r="A923" s="2" t="s">
        <v>6898</v>
      </c>
      <c r="B923" s="1">
        <v>46183</v>
      </c>
      <c r="C923" s="2" t="s">
        <v>42</v>
      </c>
      <c r="D923" s="2" t="s">
        <v>43</v>
      </c>
      <c r="E923" s="2" t="s">
        <v>44</v>
      </c>
      <c r="F923" s="2" t="s">
        <v>45</v>
      </c>
      <c r="G923" s="2" t="s">
        <v>46</v>
      </c>
      <c r="H923" s="2" t="s">
        <v>47</v>
      </c>
      <c r="I923" s="2" t="s">
        <v>3489</v>
      </c>
      <c r="J923" s="2" t="s">
        <v>13042</v>
      </c>
      <c r="K923" s="2" t="s">
        <v>121</v>
      </c>
      <c r="L923" s="2" t="s">
        <v>761</v>
      </c>
      <c r="M923" s="2" t="s">
        <v>812</v>
      </c>
      <c r="N923" s="2" t="s">
        <v>3490</v>
      </c>
      <c r="O923">
        <v>1</v>
      </c>
      <c r="P923" s="2" t="s">
        <v>53</v>
      </c>
      <c r="Q923">
        <v>100</v>
      </c>
      <c r="R923">
        <v>0</v>
      </c>
      <c r="S923" s="2" t="s">
        <v>54</v>
      </c>
      <c r="T923" s="2" t="s">
        <v>55</v>
      </c>
      <c r="U923" s="2" t="s">
        <v>56</v>
      </c>
      <c r="V923" s="2"/>
      <c r="W923">
        <v>85000</v>
      </c>
      <c r="X923">
        <v>0</v>
      </c>
      <c r="Y923">
        <v>0</v>
      </c>
      <c r="Z923">
        <v>85000</v>
      </c>
      <c r="AB923" s="2" t="s">
        <v>57</v>
      </c>
      <c r="AC923">
        <v>34000</v>
      </c>
      <c r="AD923">
        <v>51000</v>
      </c>
      <c r="AE923">
        <v>189000</v>
      </c>
      <c r="AF923">
        <v>2835</v>
      </c>
      <c r="AG923" s="2" t="s">
        <v>12207</v>
      </c>
      <c r="AH923" s="2" t="s">
        <v>149</v>
      </c>
      <c r="AI923" s="1">
        <v>46197</v>
      </c>
      <c r="AJ923" s="2"/>
      <c r="AK923" s="2" t="s">
        <v>67</v>
      </c>
      <c r="AM923" s="2" t="s">
        <v>59</v>
      </c>
      <c r="AP923" s="2" t="s">
        <v>60</v>
      </c>
      <c r="AQ923" s="2" t="s">
        <v>41</v>
      </c>
      <c r="AR923">
        <v>104000</v>
      </c>
      <c r="AS923" s="2" t="str">
        <f>_xlfn.IFNA(IF(VLOOKUP(all_resi[[#This Row],[No. Waybill]],settle_reconcile[No. Waybill],1,0)="","Recon","Recon"),"-")</f>
        <v>-</v>
      </c>
      <c r="AT923" s="2">
        <f>all_resi[[#This Row],[Nilai COD]]-all_resi[[#This Row],[COD Fee]]-all_resi[[#This Row],[Total Biaya Setelah Diskon]]</f>
        <v>135165</v>
      </c>
      <c r="AU923" s="2">
        <f>IF(all_resi[[#This Row],[Waktu Terima]]="","",_xlfn.DAYS(all_resi[[#This Row],[Waktu Terima]],all_resi[[#This Row],[Tanggal Pengiriman]]))</f>
        <v>14</v>
      </c>
    </row>
    <row r="924" spans="1:47" x14ac:dyDescent="0.25">
      <c r="A924" s="2" t="s">
        <v>7255</v>
      </c>
      <c r="B924" s="1">
        <v>46183</v>
      </c>
      <c r="C924" s="2" t="s">
        <v>42</v>
      </c>
      <c r="D924" s="2" t="s">
        <v>43</v>
      </c>
      <c r="E924" s="2" t="s">
        <v>44</v>
      </c>
      <c r="F924" s="2" t="s">
        <v>45</v>
      </c>
      <c r="G924" s="2" t="s">
        <v>46</v>
      </c>
      <c r="H924" s="2" t="s">
        <v>47</v>
      </c>
      <c r="I924" s="2" t="s">
        <v>4462</v>
      </c>
      <c r="J924" s="2" t="s">
        <v>13134</v>
      </c>
      <c r="K924" s="2" t="s">
        <v>183</v>
      </c>
      <c r="L924" s="2" t="s">
        <v>4463</v>
      </c>
      <c r="M924" s="2" t="s">
        <v>4464</v>
      </c>
      <c r="N924" s="2" t="s">
        <v>4465</v>
      </c>
      <c r="O924">
        <v>1</v>
      </c>
      <c r="P924" s="2" t="s">
        <v>53</v>
      </c>
      <c r="Q924">
        <v>100</v>
      </c>
      <c r="R924">
        <v>0</v>
      </c>
      <c r="S924" s="2" t="s">
        <v>54</v>
      </c>
      <c r="T924" s="2" t="s">
        <v>55</v>
      </c>
      <c r="U924" s="2" t="s">
        <v>386</v>
      </c>
      <c r="V924" s="2"/>
      <c r="W924">
        <v>82000</v>
      </c>
      <c r="X924">
        <v>0</v>
      </c>
      <c r="Y924">
        <v>0</v>
      </c>
      <c r="Z924">
        <v>82000</v>
      </c>
      <c r="AB924" s="2" t="s">
        <v>57</v>
      </c>
      <c r="AC924">
        <v>32800</v>
      </c>
      <c r="AD924">
        <v>49200</v>
      </c>
      <c r="AE924">
        <v>186000</v>
      </c>
      <c r="AF924">
        <v>2790</v>
      </c>
      <c r="AG924" s="2" t="s">
        <v>4462</v>
      </c>
      <c r="AH924" s="2"/>
      <c r="AI924" s="1">
        <v>46189</v>
      </c>
      <c r="AJ924" s="2"/>
      <c r="AK924" s="2" t="s">
        <v>58</v>
      </c>
      <c r="AM924" s="2" t="s">
        <v>59</v>
      </c>
      <c r="AP924" s="2" t="s">
        <v>60</v>
      </c>
      <c r="AQ924" s="2" t="s">
        <v>41</v>
      </c>
      <c r="AR924">
        <v>104000</v>
      </c>
      <c r="AS924" s="2" t="str">
        <f>_xlfn.IFNA(IF(VLOOKUP(all_resi[[#This Row],[No. Waybill]],settle_reconcile[No. Waybill],1,0)="","Recon","Recon"),"-")</f>
        <v>Recon</v>
      </c>
      <c r="AT924" s="2">
        <f>all_resi[[#This Row],[Nilai COD]]-all_resi[[#This Row],[COD Fee]]-all_resi[[#This Row],[Total Biaya Setelah Diskon]]</f>
        <v>134010</v>
      </c>
      <c r="AU924" s="2">
        <f>IF(all_resi[[#This Row],[Waktu Terima]]="","",_xlfn.DAYS(all_resi[[#This Row],[Waktu Terima]],all_resi[[#This Row],[Tanggal Pengiriman]]))</f>
        <v>6</v>
      </c>
    </row>
    <row r="925" spans="1:47" x14ac:dyDescent="0.25">
      <c r="A925" s="2" t="s">
        <v>7305</v>
      </c>
      <c r="B925" s="1">
        <v>46183</v>
      </c>
      <c r="C925" s="2" t="s">
        <v>42</v>
      </c>
      <c r="D925" s="2" t="s">
        <v>43</v>
      </c>
      <c r="E925" s="2" t="s">
        <v>44</v>
      </c>
      <c r="F925" s="2" t="s">
        <v>45</v>
      </c>
      <c r="G925" s="2" t="s">
        <v>46</v>
      </c>
      <c r="H925" s="2" t="s">
        <v>47</v>
      </c>
      <c r="I925" s="2" t="s">
        <v>4596</v>
      </c>
      <c r="J925" s="2" t="s">
        <v>13102</v>
      </c>
      <c r="K925" s="2" t="s">
        <v>156</v>
      </c>
      <c r="L925" s="2" t="s">
        <v>606</v>
      </c>
      <c r="M925" s="2" t="s">
        <v>1590</v>
      </c>
      <c r="N925" s="2" t="s">
        <v>4597</v>
      </c>
      <c r="O925">
        <v>1</v>
      </c>
      <c r="P925" s="2" t="s">
        <v>53</v>
      </c>
      <c r="Q925">
        <v>100</v>
      </c>
      <c r="R925">
        <v>0</v>
      </c>
      <c r="S925" s="2" t="s">
        <v>54</v>
      </c>
      <c r="T925" s="2" t="s">
        <v>55</v>
      </c>
      <c r="U925" s="2" t="s">
        <v>386</v>
      </c>
      <c r="V925" s="2"/>
      <c r="W925">
        <v>64000</v>
      </c>
      <c r="X925">
        <v>0</v>
      </c>
      <c r="Y925">
        <v>0</v>
      </c>
      <c r="Z925">
        <v>64000</v>
      </c>
      <c r="AB925" s="2" t="s">
        <v>57</v>
      </c>
      <c r="AC925">
        <v>25600</v>
      </c>
      <c r="AD925">
        <v>38400</v>
      </c>
      <c r="AE925">
        <v>168000</v>
      </c>
      <c r="AF925">
        <v>2520</v>
      </c>
      <c r="AG925" s="2"/>
      <c r="AH925" s="2"/>
      <c r="AI925" s="1"/>
      <c r="AJ925" s="2"/>
      <c r="AK925" s="2" t="s">
        <v>67</v>
      </c>
      <c r="AM925" s="2" t="s">
        <v>59</v>
      </c>
      <c r="AP925" s="2" t="s">
        <v>60</v>
      </c>
      <c r="AQ925" s="2" t="s">
        <v>41</v>
      </c>
      <c r="AR925">
        <v>104000</v>
      </c>
      <c r="AS925" s="2" t="str">
        <f>_xlfn.IFNA(IF(VLOOKUP(all_resi[[#This Row],[No. Waybill]],settle_reconcile[No. Waybill],1,0)="","Recon","Recon"),"-")</f>
        <v>-</v>
      </c>
      <c r="AT925" s="2">
        <f>all_resi[[#This Row],[Nilai COD]]-all_resi[[#This Row],[COD Fee]]-all_resi[[#This Row],[Total Biaya Setelah Diskon]]</f>
        <v>127080</v>
      </c>
      <c r="AU925" s="2" t="str">
        <f>IF(all_resi[[#This Row],[Waktu Terima]]="","",_xlfn.DAYS(all_resi[[#This Row],[Waktu Terima]],all_resi[[#This Row],[Tanggal Pengiriman]]))</f>
        <v/>
      </c>
    </row>
    <row r="926" spans="1:47" x14ac:dyDescent="0.25">
      <c r="A926" s="2" t="s">
        <v>6347</v>
      </c>
      <c r="B926" s="1">
        <v>46183</v>
      </c>
      <c r="C926" s="2" t="s">
        <v>42</v>
      </c>
      <c r="D926" s="2" t="s">
        <v>43</v>
      </c>
      <c r="E926" s="2" t="s">
        <v>44</v>
      </c>
      <c r="F926" s="2" t="s">
        <v>45</v>
      </c>
      <c r="G926" s="2" t="s">
        <v>46</v>
      </c>
      <c r="H926" s="2" t="s">
        <v>80</v>
      </c>
      <c r="I926" s="2" t="s">
        <v>1869</v>
      </c>
      <c r="J926" s="2" t="s">
        <v>13139</v>
      </c>
      <c r="K926" s="2" t="s">
        <v>197</v>
      </c>
      <c r="L926" s="2" t="s">
        <v>198</v>
      </c>
      <c r="M926" s="2" t="s">
        <v>1870</v>
      </c>
      <c r="N926" s="2" t="s">
        <v>1871</v>
      </c>
      <c r="O926">
        <v>1</v>
      </c>
      <c r="P926" s="2" t="s">
        <v>53</v>
      </c>
      <c r="Q926">
        <v>100</v>
      </c>
      <c r="R926">
        <v>0</v>
      </c>
      <c r="S926" s="2" t="s">
        <v>54</v>
      </c>
      <c r="T926" s="2" t="s">
        <v>55</v>
      </c>
      <c r="U926" s="2" t="s">
        <v>1009</v>
      </c>
      <c r="V926" s="2"/>
      <c r="W926">
        <v>96000</v>
      </c>
      <c r="X926">
        <v>0</v>
      </c>
      <c r="Y926">
        <v>0</v>
      </c>
      <c r="Z926">
        <v>96000</v>
      </c>
      <c r="AB926" s="2" t="s">
        <v>57</v>
      </c>
      <c r="AC926">
        <v>38400</v>
      </c>
      <c r="AD926">
        <v>57600</v>
      </c>
      <c r="AE926">
        <v>232000</v>
      </c>
      <c r="AF926">
        <v>3480</v>
      </c>
      <c r="AG926" s="2" t="s">
        <v>517</v>
      </c>
      <c r="AH926" s="2" t="s">
        <v>149</v>
      </c>
      <c r="AI926" s="1">
        <v>46199</v>
      </c>
      <c r="AJ926" s="2" t="s">
        <v>87</v>
      </c>
      <c r="AK926" s="2" t="s">
        <v>67</v>
      </c>
      <c r="AM926" s="2" t="s">
        <v>59</v>
      </c>
      <c r="AP926" s="2" t="s">
        <v>60</v>
      </c>
      <c r="AQ926" s="2" t="s">
        <v>41</v>
      </c>
      <c r="AR926">
        <v>136000</v>
      </c>
      <c r="AS926" s="2" t="str">
        <f>_xlfn.IFNA(IF(VLOOKUP(all_resi[[#This Row],[No. Waybill]],settle_reconcile[No. Waybill],1,0)="","Recon","Recon"),"-")</f>
        <v>-</v>
      </c>
      <c r="AT926" s="2">
        <f>all_resi[[#This Row],[Nilai COD]]-all_resi[[#This Row],[COD Fee]]-all_resi[[#This Row],[Total Biaya Setelah Diskon]]</f>
        <v>170920</v>
      </c>
      <c r="AU926" s="2">
        <f>IF(all_resi[[#This Row],[Waktu Terima]]="","",_xlfn.DAYS(all_resi[[#This Row],[Waktu Terima]],all_resi[[#This Row],[Tanggal Pengiriman]]))</f>
        <v>16</v>
      </c>
    </row>
    <row r="927" spans="1:47" x14ac:dyDescent="0.25">
      <c r="A927" s="2" t="s">
        <v>6789</v>
      </c>
      <c r="B927" s="1">
        <v>46183</v>
      </c>
      <c r="C927" s="2" t="s">
        <v>42</v>
      </c>
      <c r="D927" s="2" t="s">
        <v>43</v>
      </c>
      <c r="E927" s="2" t="s">
        <v>44</v>
      </c>
      <c r="F927" s="2" t="s">
        <v>45</v>
      </c>
      <c r="G927" s="2" t="s">
        <v>46</v>
      </c>
      <c r="H927" s="2" t="s">
        <v>80</v>
      </c>
      <c r="I927" s="2" t="s">
        <v>3182</v>
      </c>
      <c r="J927" s="2" t="s">
        <v>13048</v>
      </c>
      <c r="K927" s="2" t="s">
        <v>137</v>
      </c>
      <c r="L927" s="2" t="s">
        <v>3183</v>
      </c>
      <c r="M927" s="2" t="s">
        <v>3184</v>
      </c>
      <c r="N927" s="2" t="s">
        <v>3185</v>
      </c>
      <c r="O927">
        <v>1</v>
      </c>
      <c r="P927" s="2" t="s">
        <v>53</v>
      </c>
      <c r="Q927">
        <v>100</v>
      </c>
      <c r="R927">
        <v>0</v>
      </c>
      <c r="S927" s="2" t="s">
        <v>54</v>
      </c>
      <c r="T927" s="2" t="s">
        <v>55</v>
      </c>
      <c r="U927" s="2" t="s">
        <v>1415</v>
      </c>
      <c r="V927" s="2"/>
      <c r="W927">
        <v>31000</v>
      </c>
      <c r="X927">
        <v>0</v>
      </c>
      <c r="Y927">
        <v>0</v>
      </c>
      <c r="Z927">
        <v>31000</v>
      </c>
      <c r="AB927" s="2" t="s">
        <v>57</v>
      </c>
      <c r="AC927">
        <v>22000</v>
      </c>
      <c r="AD927">
        <v>9000</v>
      </c>
      <c r="AE927">
        <v>100000</v>
      </c>
      <c r="AF927">
        <v>1500</v>
      </c>
      <c r="AG927" s="2" t="s">
        <v>894</v>
      </c>
      <c r="AH927" s="2" t="s">
        <v>149</v>
      </c>
      <c r="AI927" s="1">
        <v>46189</v>
      </c>
      <c r="AJ927" s="2" t="s">
        <v>87</v>
      </c>
      <c r="AK927" s="2" t="s">
        <v>67</v>
      </c>
      <c r="AM927" s="2" t="s">
        <v>59</v>
      </c>
      <c r="AP927" s="2" t="s">
        <v>60</v>
      </c>
      <c r="AQ927" s="2" t="s">
        <v>41</v>
      </c>
      <c r="AR927">
        <v>69000</v>
      </c>
      <c r="AS927" s="2" t="str">
        <f>_xlfn.IFNA(IF(VLOOKUP(all_resi[[#This Row],[No. Waybill]],settle_reconcile[No. Waybill],1,0)="","Recon","Recon"),"-")</f>
        <v>-</v>
      </c>
      <c r="AT927" s="2">
        <f>all_resi[[#This Row],[Nilai COD]]-all_resi[[#This Row],[COD Fee]]-all_resi[[#This Row],[Total Biaya Setelah Diskon]]</f>
        <v>89500</v>
      </c>
      <c r="AU927" s="2">
        <f>IF(all_resi[[#This Row],[Waktu Terima]]="","",_xlfn.DAYS(all_resi[[#This Row],[Waktu Terima]],all_resi[[#This Row],[Tanggal Pengiriman]]))</f>
        <v>6</v>
      </c>
    </row>
    <row r="928" spans="1:47" x14ac:dyDescent="0.25">
      <c r="A928" s="2" t="s">
        <v>7230</v>
      </c>
      <c r="B928" s="1">
        <v>46183</v>
      </c>
      <c r="C928" s="2" t="s">
        <v>42</v>
      </c>
      <c r="D928" s="2" t="s">
        <v>43</v>
      </c>
      <c r="E928" s="2" t="s">
        <v>44</v>
      </c>
      <c r="F928" s="2" t="s">
        <v>45</v>
      </c>
      <c r="G928" s="2" t="s">
        <v>46</v>
      </c>
      <c r="H928" s="2" t="s">
        <v>80</v>
      </c>
      <c r="I928" s="2" t="s">
        <v>4392</v>
      </c>
      <c r="J928" s="2" t="s">
        <v>13076</v>
      </c>
      <c r="K928" s="2" t="s">
        <v>116</v>
      </c>
      <c r="L928" s="2" t="s">
        <v>4393</v>
      </c>
      <c r="M928" s="2" t="s">
        <v>4394</v>
      </c>
      <c r="N928" s="2" t="s">
        <v>4395</v>
      </c>
      <c r="O928">
        <v>1</v>
      </c>
      <c r="P928" s="2" t="s">
        <v>53</v>
      </c>
      <c r="Q928">
        <v>100</v>
      </c>
      <c r="R928">
        <v>0</v>
      </c>
      <c r="S928" s="2" t="s">
        <v>54</v>
      </c>
      <c r="T928" s="2" t="s">
        <v>55</v>
      </c>
      <c r="U928" s="2" t="s">
        <v>2939</v>
      </c>
      <c r="V928" s="2"/>
      <c r="W928">
        <v>16000</v>
      </c>
      <c r="X928">
        <v>0</v>
      </c>
      <c r="Y928">
        <v>0</v>
      </c>
      <c r="Z928">
        <v>16000</v>
      </c>
      <c r="AB928" s="2" t="s">
        <v>57</v>
      </c>
      <c r="AC928">
        <v>11000</v>
      </c>
      <c r="AD928">
        <v>5000</v>
      </c>
      <c r="AE928">
        <v>55000</v>
      </c>
      <c r="AF928">
        <v>825</v>
      </c>
      <c r="AG928" s="2" t="s">
        <v>4392</v>
      </c>
      <c r="AH928" s="2"/>
      <c r="AI928" s="1">
        <v>46184</v>
      </c>
      <c r="AJ928" s="2" t="s">
        <v>87</v>
      </c>
      <c r="AK928" s="2" t="s">
        <v>58</v>
      </c>
      <c r="AM928" s="2" t="s">
        <v>59</v>
      </c>
      <c r="AP928" s="2" t="s">
        <v>60</v>
      </c>
      <c r="AQ928" s="2" t="s">
        <v>41</v>
      </c>
      <c r="AR928">
        <v>39000</v>
      </c>
      <c r="AS928" s="2" t="str">
        <f>_xlfn.IFNA(IF(VLOOKUP(all_resi[[#This Row],[No. Waybill]],settle_reconcile[No. Waybill],1,0)="","Recon","Recon"),"-")</f>
        <v>Recon</v>
      </c>
      <c r="AT928" s="2">
        <f>all_resi[[#This Row],[Nilai COD]]-all_resi[[#This Row],[COD Fee]]-all_resi[[#This Row],[Total Biaya Setelah Diskon]]</f>
        <v>49175</v>
      </c>
      <c r="AU928" s="2">
        <f>IF(all_resi[[#This Row],[Waktu Terima]]="","",_xlfn.DAYS(all_resi[[#This Row],[Waktu Terima]],all_resi[[#This Row],[Tanggal Pengiriman]]))</f>
        <v>1</v>
      </c>
    </row>
    <row r="929" spans="1:47" x14ac:dyDescent="0.25">
      <c r="A929" s="2" t="s">
        <v>7252</v>
      </c>
      <c r="B929" s="1">
        <v>46183</v>
      </c>
      <c r="C929" s="2" t="s">
        <v>42</v>
      </c>
      <c r="D929" s="2" t="s">
        <v>43</v>
      </c>
      <c r="E929" s="2" t="s">
        <v>44</v>
      </c>
      <c r="F929" s="2" t="s">
        <v>45</v>
      </c>
      <c r="G929" s="2" t="s">
        <v>46</v>
      </c>
      <c r="H929" s="2" t="s">
        <v>47</v>
      </c>
      <c r="I929" s="2" t="s">
        <v>4453</v>
      </c>
      <c r="J929" s="2" t="s">
        <v>13118</v>
      </c>
      <c r="K929" s="2" t="s">
        <v>600</v>
      </c>
      <c r="L929" s="2" t="s">
        <v>4454</v>
      </c>
      <c r="M929" s="2" t="s">
        <v>4455</v>
      </c>
      <c r="N929" s="2" t="s">
        <v>4456</v>
      </c>
      <c r="O929">
        <v>1</v>
      </c>
      <c r="P929" s="2" t="s">
        <v>53</v>
      </c>
      <c r="Q929">
        <v>100</v>
      </c>
      <c r="R929">
        <v>0</v>
      </c>
      <c r="S929" s="2" t="s">
        <v>54</v>
      </c>
      <c r="T929" s="2" t="s">
        <v>55</v>
      </c>
      <c r="U929" s="2" t="s">
        <v>66</v>
      </c>
      <c r="V929" s="2"/>
      <c r="W929">
        <v>174000</v>
      </c>
      <c r="X929">
        <v>0</v>
      </c>
      <c r="Y929">
        <v>0</v>
      </c>
      <c r="Z929">
        <v>174000</v>
      </c>
      <c r="AB929" s="2" t="s">
        <v>57</v>
      </c>
      <c r="AC929">
        <v>69600</v>
      </c>
      <c r="AD929">
        <v>104400</v>
      </c>
      <c r="AE929">
        <v>258000</v>
      </c>
      <c r="AF929">
        <v>3870</v>
      </c>
      <c r="AG929" s="2" t="s">
        <v>517</v>
      </c>
      <c r="AH929" s="2" t="s">
        <v>149</v>
      </c>
      <c r="AI929" s="1">
        <v>46199</v>
      </c>
      <c r="AJ929" s="2"/>
      <c r="AK929" s="2" t="s">
        <v>67</v>
      </c>
      <c r="AM929" s="2" t="s">
        <v>59</v>
      </c>
      <c r="AP929" s="2" t="s">
        <v>60</v>
      </c>
      <c r="AQ929" s="2" t="s">
        <v>41</v>
      </c>
      <c r="AR929">
        <v>84000</v>
      </c>
      <c r="AS929" s="2" t="str">
        <f>_xlfn.IFNA(IF(VLOOKUP(all_resi[[#This Row],[No. Waybill]],settle_reconcile[No. Waybill],1,0)="","Recon","Recon"),"-")</f>
        <v>-</v>
      </c>
      <c r="AT929" s="2">
        <f>all_resi[[#This Row],[Nilai COD]]-all_resi[[#This Row],[COD Fee]]-all_resi[[#This Row],[Total Biaya Setelah Diskon]]</f>
        <v>149730</v>
      </c>
      <c r="AU929" s="2">
        <f>IF(all_resi[[#This Row],[Waktu Terima]]="","",_xlfn.DAYS(all_resi[[#This Row],[Waktu Terima]],all_resi[[#This Row],[Tanggal Pengiriman]]))</f>
        <v>16</v>
      </c>
    </row>
    <row r="930" spans="1:47" x14ac:dyDescent="0.25">
      <c r="A930" s="2" t="s">
        <v>7253</v>
      </c>
      <c r="B930" s="1">
        <v>46183</v>
      </c>
      <c r="C930" s="2" t="s">
        <v>42</v>
      </c>
      <c r="D930" s="2" t="s">
        <v>43</v>
      </c>
      <c r="E930" s="2" t="s">
        <v>44</v>
      </c>
      <c r="F930" s="2" t="s">
        <v>45</v>
      </c>
      <c r="G930" s="2" t="s">
        <v>46</v>
      </c>
      <c r="H930" s="2" t="s">
        <v>47</v>
      </c>
      <c r="I930" s="2" t="s">
        <v>4457</v>
      </c>
      <c r="J930" s="2" t="s">
        <v>13127</v>
      </c>
      <c r="K930" s="2" t="s">
        <v>700</v>
      </c>
      <c r="L930" s="2" t="s">
        <v>2002</v>
      </c>
      <c r="M930" s="2" t="s">
        <v>4458</v>
      </c>
      <c r="N930" s="2" t="s">
        <v>4459</v>
      </c>
      <c r="O930">
        <v>1</v>
      </c>
      <c r="P930" s="2" t="s">
        <v>53</v>
      </c>
      <c r="Q930">
        <v>100</v>
      </c>
      <c r="R930">
        <v>0</v>
      </c>
      <c r="S930" s="2" t="s">
        <v>54</v>
      </c>
      <c r="T930" s="2" t="s">
        <v>55</v>
      </c>
      <c r="U930" s="2" t="s">
        <v>147</v>
      </c>
      <c r="V930" s="2"/>
      <c r="W930">
        <v>62000</v>
      </c>
      <c r="X930">
        <v>0</v>
      </c>
      <c r="Y930">
        <v>0</v>
      </c>
      <c r="Z930">
        <v>62000</v>
      </c>
      <c r="AB930" s="2" t="s">
        <v>57</v>
      </c>
      <c r="AC930">
        <v>24800</v>
      </c>
      <c r="AD930">
        <v>37200</v>
      </c>
      <c r="AE930">
        <v>132000</v>
      </c>
      <c r="AF930">
        <v>1980</v>
      </c>
      <c r="AG930" s="2" t="s">
        <v>4457</v>
      </c>
      <c r="AH930" s="2"/>
      <c r="AI930" s="1">
        <v>46186</v>
      </c>
      <c r="AJ930" s="2"/>
      <c r="AK930" s="2" t="s">
        <v>58</v>
      </c>
      <c r="AM930" s="2" t="s">
        <v>59</v>
      </c>
      <c r="AP930" s="2" t="s">
        <v>60</v>
      </c>
      <c r="AQ930" s="2" t="s">
        <v>41</v>
      </c>
      <c r="AR930">
        <v>70000</v>
      </c>
      <c r="AS930" s="2" t="str">
        <f>_xlfn.IFNA(IF(VLOOKUP(all_resi[[#This Row],[No. Waybill]],settle_reconcile[No. Waybill],1,0)="","Recon","Recon"),"-")</f>
        <v>Recon</v>
      </c>
      <c r="AT930" s="2">
        <f>all_resi[[#This Row],[Nilai COD]]-all_resi[[#This Row],[COD Fee]]-all_resi[[#This Row],[Total Biaya Setelah Diskon]]</f>
        <v>92820</v>
      </c>
      <c r="AU930" s="2">
        <f>IF(all_resi[[#This Row],[Waktu Terima]]="","",_xlfn.DAYS(all_resi[[#This Row],[Waktu Terima]],all_resi[[#This Row],[Tanggal Pengiriman]]))</f>
        <v>3</v>
      </c>
    </row>
    <row r="931" spans="1:47" x14ac:dyDescent="0.25">
      <c r="A931" s="2" t="s">
        <v>7226</v>
      </c>
      <c r="B931" s="1">
        <v>46183</v>
      </c>
      <c r="C931" s="2" t="s">
        <v>42</v>
      </c>
      <c r="D931" s="2" t="s">
        <v>43</v>
      </c>
      <c r="E931" s="2" t="s">
        <v>44</v>
      </c>
      <c r="F931" s="2" t="s">
        <v>45</v>
      </c>
      <c r="G931" s="2" t="s">
        <v>46</v>
      </c>
      <c r="H931" s="2" t="s">
        <v>47</v>
      </c>
      <c r="I931" s="2" t="s">
        <v>4382</v>
      </c>
      <c r="J931" s="2" t="s">
        <v>13089</v>
      </c>
      <c r="K931" s="2" t="s">
        <v>203</v>
      </c>
      <c r="L931" s="2" t="s">
        <v>1548</v>
      </c>
      <c r="M931" s="2" t="s">
        <v>2723</v>
      </c>
      <c r="N931" s="2" t="s">
        <v>4383</v>
      </c>
      <c r="O931">
        <v>1</v>
      </c>
      <c r="P931" s="2" t="s">
        <v>53</v>
      </c>
      <c r="Q931">
        <v>100</v>
      </c>
      <c r="R931">
        <v>0</v>
      </c>
      <c r="S931" s="2" t="s">
        <v>54</v>
      </c>
      <c r="T931" s="2" t="s">
        <v>55</v>
      </c>
      <c r="U931" s="2" t="s">
        <v>534</v>
      </c>
      <c r="V931" s="2"/>
      <c r="W931">
        <v>14000</v>
      </c>
      <c r="X931">
        <v>0</v>
      </c>
      <c r="Y931">
        <v>0</v>
      </c>
      <c r="Z931">
        <v>14000</v>
      </c>
      <c r="AB931" s="2" t="s">
        <v>57</v>
      </c>
      <c r="AC931">
        <v>8000</v>
      </c>
      <c r="AD931">
        <v>6000</v>
      </c>
      <c r="AE931">
        <v>67500</v>
      </c>
      <c r="AF931">
        <v>1012.5</v>
      </c>
      <c r="AG931" s="2" t="s">
        <v>4382</v>
      </c>
      <c r="AH931" s="2"/>
      <c r="AI931" s="1">
        <v>46185</v>
      </c>
      <c r="AJ931" s="2"/>
      <c r="AK931" s="2" t="s">
        <v>58</v>
      </c>
      <c r="AM931" s="2" t="s">
        <v>59</v>
      </c>
      <c r="AP931" s="2" t="s">
        <v>60</v>
      </c>
      <c r="AQ931" s="2" t="s">
        <v>41</v>
      </c>
      <c r="AR931">
        <v>53500</v>
      </c>
      <c r="AS931" s="2" t="str">
        <f>_xlfn.IFNA(IF(VLOOKUP(all_resi[[#This Row],[No. Waybill]],settle_reconcile[No. Waybill],1,0)="","Recon","Recon"),"-")</f>
        <v>Recon</v>
      </c>
      <c r="AT931" s="2">
        <f>all_resi[[#This Row],[Nilai COD]]-all_resi[[#This Row],[COD Fee]]-all_resi[[#This Row],[Total Biaya Setelah Diskon]]</f>
        <v>60487.5</v>
      </c>
      <c r="AU931" s="2">
        <f>IF(all_resi[[#This Row],[Waktu Terima]]="","",_xlfn.DAYS(all_resi[[#This Row],[Waktu Terima]],all_resi[[#This Row],[Tanggal Pengiriman]]))</f>
        <v>2</v>
      </c>
    </row>
    <row r="932" spans="1:47" x14ac:dyDescent="0.25">
      <c r="A932" s="2" t="s">
        <v>7224</v>
      </c>
      <c r="B932" s="1">
        <v>46183</v>
      </c>
      <c r="C932" s="2" t="s">
        <v>42</v>
      </c>
      <c r="D932" s="2" t="s">
        <v>43</v>
      </c>
      <c r="E932" s="2" t="s">
        <v>44</v>
      </c>
      <c r="F932" s="2" t="s">
        <v>45</v>
      </c>
      <c r="G932" s="2" t="s">
        <v>46</v>
      </c>
      <c r="H932" s="2" t="s">
        <v>80</v>
      </c>
      <c r="I932" s="2" t="s">
        <v>4377</v>
      </c>
      <c r="J932" s="2" t="s">
        <v>13086</v>
      </c>
      <c r="K932" s="2" t="s">
        <v>137</v>
      </c>
      <c r="L932" s="2" t="s">
        <v>1017</v>
      </c>
      <c r="M932" s="2" t="s">
        <v>1018</v>
      </c>
      <c r="N932" s="2" t="s">
        <v>4378</v>
      </c>
      <c r="O932">
        <v>1</v>
      </c>
      <c r="P932" s="2" t="s">
        <v>53</v>
      </c>
      <c r="Q932">
        <v>100</v>
      </c>
      <c r="R932">
        <v>0</v>
      </c>
      <c r="S932" s="2" t="s">
        <v>54</v>
      </c>
      <c r="T932" s="2" t="s">
        <v>55</v>
      </c>
      <c r="U932" s="2" t="s">
        <v>2939</v>
      </c>
      <c r="V932" s="2"/>
      <c r="W932">
        <v>27000</v>
      </c>
      <c r="X932">
        <v>0</v>
      </c>
      <c r="Y932">
        <v>0</v>
      </c>
      <c r="Z932">
        <v>27000</v>
      </c>
      <c r="AB932" s="2" t="s">
        <v>57</v>
      </c>
      <c r="AC932">
        <v>18000</v>
      </c>
      <c r="AD932">
        <v>9000</v>
      </c>
      <c r="AE932">
        <v>64000</v>
      </c>
      <c r="AF932">
        <v>960</v>
      </c>
      <c r="AG932" s="2" t="s">
        <v>4377</v>
      </c>
      <c r="AH932" s="2"/>
      <c r="AI932" s="1">
        <v>46185</v>
      </c>
      <c r="AJ932" s="2" t="s">
        <v>87</v>
      </c>
      <c r="AK932" s="2" t="s">
        <v>58</v>
      </c>
      <c r="AM932" s="2" t="s">
        <v>59</v>
      </c>
      <c r="AP932" s="2" t="s">
        <v>60</v>
      </c>
      <c r="AQ932" s="2" t="s">
        <v>41</v>
      </c>
      <c r="AR932">
        <v>37000</v>
      </c>
      <c r="AS932" s="2" t="str">
        <f>_xlfn.IFNA(IF(VLOOKUP(all_resi[[#This Row],[No. Waybill]],settle_reconcile[No. Waybill],1,0)="","Recon","Recon"),"-")</f>
        <v>Recon</v>
      </c>
      <c r="AT932" s="2">
        <f>all_resi[[#This Row],[Nilai COD]]-all_resi[[#This Row],[COD Fee]]-all_resi[[#This Row],[Total Biaya Setelah Diskon]]</f>
        <v>54040</v>
      </c>
      <c r="AU932" s="2">
        <f>IF(all_resi[[#This Row],[Waktu Terima]]="","",_xlfn.DAYS(all_resi[[#This Row],[Waktu Terima]],all_resi[[#This Row],[Tanggal Pengiriman]]))</f>
        <v>2</v>
      </c>
    </row>
    <row r="933" spans="1:47" x14ac:dyDescent="0.25">
      <c r="A933" s="2" t="s">
        <v>6784</v>
      </c>
      <c r="B933" s="1">
        <v>46183</v>
      </c>
      <c r="C933" s="2" t="s">
        <v>42</v>
      </c>
      <c r="D933" s="2" t="s">
        <v>43</v>
      </c>
      <c r="E933" s="2" t="s">
        <v>44</v>
      </c>
      <c r="F933" s="2" t="s">
        <v>45</v>
      </c>
      <c r="G933" s="2" t="s">
        <v>46</v>
      </c>
      <c r="H933" s="2" t="s">
        <v>80</v>
      </c>
      <c r="I933" s="2" t="s">
        <v>3166</v>
      </c>
      <c r="J933" s="2" t="s">
        <v>13060</v>
      </c>
      <c r="K933" s="2" t="s">
        <v>116</v>
      </c>
      <c r="L933" s="2" t="s">
        <v>2163</v>
      </c>
      <c r="M933" s="2" t="s">
        <v>3167</v>
      </c>
      <c r="N933" s="2" t="s">
        <v>3168</v>
      </c>
      <c r="O933">
        <v>1</v>
      </c>
      <c r="P933" s="2" t="s">
        <v>53</v>
      </c>
      <c r="Q933">
        <v>100</v>
      </c>
      <c r="R933">
        <v>0</v>
      </c>
      <c r="S933" s="2" t="s">
        <v>54</v>
      </c>
      <c r="T933" s="2" t="s">
        <v>55</v>
      </c>
      <c r="U933" s="2" t="s">
        <v>86</v>
      </c>
      <c r="V933" s="2"/>
      <c r="W933">
        <v>15000</v>
      </c>
      <c r="X933">
        <v>0</v>
      </c>
      <c r="Y933">
        <v>0</v>
      </c>
      <c r="Z933">
        <v>15000</v>
      </c>
      <c r="AB933" s="2" t="s">
        <v>57</v>
      </c>
      <c r="AC933">
        <v>9000</v>
      </c>
      <c r="AD933">
        <v>6000</v>
      </c>
      <c r="AE933">
        <v>73500</v>
      </c>
      <c r="AF933">
        <v>1102.5</v>
      </c>
      <c r="AG933" s="2" t="s">
        <v>3166</v>
      </c>
      <c r="AH933" s="2"/>
      <c r="AI933" s="1">
        <v>46184</v>
      </c>
      <c r="AJ933" s="2" t="s">
        <v>87</v>
      </c>
      <c r="AK933" s="2" t="s">
        <v>58</v>
      </c>
      <c r="AM933" s="2" t="s">
        <v>59</v>
      </c>
      <c r="AP933" s="2" t="s">
        <v>60</v>
      </c>
      <c r="AQ933" s="2" t="s">
        <v>41</v>
      </c>
      <c r="AR933">
        <v>58500</v>
      </c>
      <c r="AS933" s="2" t="str">
        <f>_xlfn.IFNA(IF(VLOOKUP(all_resi[[#This Row],[No. Waybill]],settle_reconcile[No. Waybill],1,0)="","Recon","Recon"),"-")</f>
        <v>Recon</v>
      </c>
      <c r="AT933" s="2">
        <f>all_resi[[#This Row],[Nilai COD]]-all_resi[[#This Row],[COD Fee]]-all_resi[[#This Row],[Total Biaya Setelah Diskon]]</f>
        <v>66397.5</v>
      </c>
      <c r="AU933" s="2">
        <f>IF(all_resi[[#This Row],[Waktu Terima]]="","",_xlfn.DAYS(all_resi[[#This Row],[Waktu Terima]],all_resi[[#This Row],[Tanggal Pengiriman]]))</f>
        <v>1</v>
      </c>
    </row>
    <row r="934" spans="1:47" x14ac:dyDescent="0.25">
      <c r="A934" s="2" t="s">
        <v>7223</v>
      </c>
      <c r="B934" s="1">
        <v>46183</v>
      </c>
      <c r="C934" s="2" t="s">
        <v>42</v>
      </c>
      <c r="D934" s="2" t="s">
        <v>43</v>
      </c>
      <c r="E934" s="2" t="s">
        <v>44</v>
      </c>
      <c r="F934" s="2" t="s">
        <v>45</v>
      </c>
      <c r="G934" s="2" t="s">
        <v>46</v>
      </c>
      <c r="H934" s="2" t="s">
        <v>80</v>
      </c>
      <c r="I934" s="2" t="s">
        <v>4375</v>
      </c>
      <c r="J934" s="2" t="s">
        <v>13084</v>
      </c>
      <c r="K934" s="2" t="s">
        <v>126</v>
      </c>
      <c r="L934" s="2" t="s">
        <v>1743</v>
      </c>
      <c r="M934" s="2" t="s">
        <v>2365</v>
      </c>
      <c r="N934" s="2" t="s">
        <v>4376</v>
      </c>
      <c r="O934">
        <v>1</v>
      </c>
      <c r="P934" s="2" t="s">
        <v>53</v>
      </c>
      <c r="Q934">
        <v>100</v>
      </c>
      <c r="R934">
        <v>0</v>
      </c>
      <c r="S934" s="2" t="s">
        <v>54</v>
      </c>
      <c r="T934" s="2" t="s">
        <v>55</v>
      </c>
      <c r="U934" s="2" t="s">
        <v>2303</v>
      </c>
      <c r="V934" s="2"/>
      <c r="W934">
        <v>44000</v>
      </c>
      <c r="X934">
        <v>0</v>
      </c>
      <c r="Y934">
        <v>0</v>
      </c>
      <c r="Z934">
        <v>44000</v>
      </c>
      <c r="AB934" s="2" t="s">
        <v>57</v>
      </c>
      <c r="AC934">
        <v>17600</v>
      </c>
      <c r="AD934">
        <v>26400</v>
      </c>
      <c r="AE934">
        <v>0</v>
      </c>
      <c r="AF934">
        <v>0</v>
      </c>
      <c r="AG934" s="2" t="s">
        <v>4375</v>
      </c>
      <c r="AH934" s="2"/>
      <c r="AI934" s="1">
        <v>46186</v>
      </c>
      <c r="AJ934" s="2" t="s">
        <v>87</v>
      </c>
      <c r="AK934" s="2" t="s">
        <v>58</v>
      </c>
      <c r="AM934" s="2" t="s">
        <v>59</v>
      </c>
      <c r="AP934" s="2" t="s">
        <v>60</v>
      </c>
      <c r="AQ934" s="2" t="s">
        <v>98</v>
      </c>
      <c r="AR934">
        <v>-44000</v>
      </c>
      <c r="AS934" s="2" t="str">
        <f>_xlfn.IFNA(IF(VLOOKUP(all_resi[[#This Row],[No. Waybill]],settle_reconcile[No. Waybill],1,0)="","Recon","Recon"),"-")</f>
        <v>-</v>
      </c>
      <c r="AT934" s="2">
        <f>all_resi[[#This Row],[Nilai COD]]-all_resi[[#This Row],[COD Fee]]-all_resi[[#This Row],[Total Biaya Setelah Diskon]]</f>
        <v>-26400</v>
      </c>
      <c r="AU934" s="2">
        <f>IF(all_resi[[#This Row],[Waktu Terima]]="","",_xlfn.DAYS(all_resi[[#This Row],[Waktu Terima]],all_resi[[#This Row],[Tanggal Pengiriman]]))</f>
        <v>3</v>
      </c>
    </row>
    <row r="935" spans="1:47" x14ac:dyDescent="0.25">
      <c r="A935" s="2" t="s">
        <v>7031</v>
      </c>
      <c r="B935" s="1">
        <v>46183</v>
      </c>
      <c r="C935" s="2" t="s">
        <v>42</v>
      </c>
      <c r="D935" s="2" t="s">
        <v>43</v>
      </c>
      <c r="E935" s="2" t="s">
        <v>44</v>
      </c>
      <c r="F935" s="2" t="s">
        <v>45</v>
      </c>
      <c r="G935" s="2" t="s">
        <v>46</v>
      </c>
      <c r="H935" s="2" t="s">
        <v>47</v>
      </c>
      <c r="I935" s="2" t="s">
        <v>3855</v>
      </c>
      <c r="J935" s="2" t="s">
        <v>13061</v>
      </c>
      <c r="K935" s="2" t="s">
        <v>132</v>
      </c>
      <c r="L935" s="2" t="s">
        <v>3856</v>
      </c>
      <c r="M935" s="2" t="s">
        <v>3857</v>
      </c>
      <c r="N935" s="2" t="s">
        <v>3858</v>
      </c>
      <c r="O935">
        <v>1</v>
      </c>
      <c r="P935" s="2" t="s">
        <v>53</v>
      </c>
      <c r="Q935">
        <v>100</v>
      </c>
      <c r="R935">
        <v>0</v>
      </c>
      <c r="S935" s="2" t="s">
        <v>54</v>
      </c>
      <c r="T935" s="2" t="s">
        <v>55</v>
      </c>
      <c r="U935" s="2" t="s">
        <v>386</v>
      </c>
      <c r="V935" s="2"/>
      <c r="W935">
        <v>37000</v>
      </c>
      <c r="X935">
        <v>0</v>
      </c>
      <c r="Y935">
        <v>0</v>
      </c>
      <c r="Z935">
        <v>37000</v>
      </c>
      <c r="AB935" s="2" t="s">
        <v>57</v>
      </c>
      <c r="AC935">
        <v>14800</v>
      </c>
      <c r="AD935">
        <v>22200</v>
      </c>
      <c r="AE935">
        <v>141000</v>
      </c>
      <c r="AF935">
        <v>2115</v>
      </c>
      <c r="AG935" s="2" t="s">
        <v>3855</v>
      </c>
      <c r="AH935" s="2"/>
      <c r="AI935" s="1">
        <v>46186</v>
      </c>
      <c r="AJ935" s="2"/>
      <c r="AK935" s="2" t="s">
        <v>58</v>
      </c>
      <c r="AM935" s="2" t="s">
        <v>59</v>
      </c>
      <c r="AP935" s="2" t="s">
        <v>60</v>
      </c>
      <c r="AQ935" s="2" t="s">
        <v>41</v>
      </c>
      <c r="AR935">
        <v>104000</v>
      </c>
      <c r="AS935" s="2" t="str">
        <f>_xlfn.IFNA(IF(VLOOKUP(all_resi[[#This Row],[No. Waybill]],settle_reconcile[No. Waybill],1,0)="","Recon","Recon"),"-")</f>
        <v>Recon</v>
      </c>
      <c r="AT935" s="2">
        <f>all_resi[[#This Row],[Nilai COD]]-all_resi[[#This Row],[COD Fee]]-all_resi[[#This Row],[Total Biaya Setelah Diskon]]</f>
        <v>116685</v>
      </c>
      <c r="AU935" s="2">
        <f>IF(all_resi[[#This Row],[Waktu Terima]]="","",_xlfn.DAYS(all_resi[[#This Row],[Waktu Terima]],all_resi[[#This Row],[Tanggal Pengiriman]]))</f>
        <v>3</v>
      </c>
    </row>
    <row r="936" spans="1:47" x14ac:dyDescent="0.25">
      <c r="A936" s="2" t="s">
        <v>7032</v>
      </c>
      <c r="B936" s="1">
        <v>46183</v>
      </c>
      <c r="C936" s="2" t="s">
        <v>42</v>
      </c>
      <c r="D936" s="2" t="s">
        <v>43</v>
      </c>
      <c r="E936" s="2" t="s">
        <v>44</v>
      </c>
      <c r="F936" s="2" t="s">
        <v>45</v>
      </c>
      <c r="G936" s="2" t="s">
        <v>46</v>
      </c>
      <c r="H936" s="2" t="s">
        <v>47</v>
      </c>
      <c r="I936" s="2" t="s">
        <v>3859</v>
      </c>
      <c r="J936" s="2" t="s">
        <v>13058</v>
      </c>
      <c r="K936" s="2" t="s">
        <v>100</v>
      </c>
      <c r="L936" s="2" t="s">
        <v>101</v>
      </c>
      <c r="M936" s="2" t="s">
        <v>3428</v>
      </c>
      <c r="N936" s="2" t="s">
        <v>3860</v>
      </c>
      <c r="O936">
        <v>1</v>
      </c>
      <c r="P936" s="2" t="s">
        <v>53</v>
      </c>
      <c r="Q936">
        <v>100</v>
      </c>
      <c r="R936">
        <v>0</v>
      </c>
      <c r="S936" s="2" t="s">
        <v>54</v>
      </c>
      <c r="T936" s="2" t="s">
        <v>55</v>
      </c>
      <c r="U936" s="2" t="s">
        <v>412</v>
      </c>
      <c r="V936" s="2"/>
      <c r="W936">
        <v>15000</v>
      </c>
      <c r="X936">
        <v>0</v>
      </c>
      <c r="Y936">
        <v>0</v>
      </c>
      <c r="Z936">
        <v>15000</v>
      </c>
      <c r="AB936" s="2" t="s">
        <v>57</v>
      </c>
      <c r="AC936">
        <v>9000</v>
      </c>
      <c r="AD936">
        <v>6000</v>
      </c>
      <c r="AE936">
        <v>119000</v>
      </c>
      <c r="AF936">
        <v>1785</v>
      </c>
      <c r="AG936" s="2" t="s">
        <v>17319</v>
      </c>
      <c r="AH936" s="2" t="s">
        <v>149</v>
      </c>
      <c r="AI936" s="1">
        <v>46202</v>
      </c>
      <c r="AJ936" s="2"/>
      <c r="AK936" s="2" t="s">
        <v>67</v>
      </c>
      <c r="AM936" s="2" t="s">
        <v>59</v>
      </c>
      <c r="AP936" s="2" t="s">
        <v>60</v>
      </c>
      <c r="AQ936" s="2" t="s">
        <v>41</v>
      </c>
      <c r="AR936">
        <v>104000</v>
      </c>
      <c r="AS936" s="2" t="str">
        <f>_xlfn.IFNA(IF(VLOOKUP(all_resi[[#This Row],[No. Waybill]],settle_reconcile[No. Waybill],1,0)="","Recon","Recon"),"-")</f>
        <v>-</v>
      </c>
      <c r="AT936" s="2">
        <f>all_resi[[#This Row],[Nilai COD]]-all_resi[[#This Row],[COD Fee]]-all_resi[[#This Row],[Total Biaya Setelah Diskon]]</f>
        <v>111215</v>
      </c>
      <c r="AU936" s="2">
        <f>IF(all_resi[[#This Row],[Waktu Terima]]="","",_xlfn.DAYS(all_resi[[#This Row],[Waktu Terima]],all_resi[[#This Row],[Tanggal Pengiriman]]))</f>
        <v>19</v>
      </c>
    </row>
    <row r="937" spans="1:47" x14ac:dyDescent="0.25">
      <c r="A937" s="2" t="s">
        <v>7308</v>
      </c>
      <c r="B937" s="1">
        <v>46183</v>
      </c>
      <c r="C937" s="2" t="s">
        <v>42</v>
      </c>
      <c r="D937" s="2" t="s">
        <v>43</v>
      </c>
      <c r="E937" s="2" t="s">
        <v>44</v>
      </c>
      <c r="F937" s="2" t="s">
        <v>45</v>
      </c>
      <c r="G937" s="2" t="s">
        <v>46</v>
      </c>
      <c r="H937" s="2" t="s">
        <v>80</v>
      </c>
      <c r="I937" s="2" t="s">
        <v>4604</v>
      </c>
      <c r="J937" s="2" t="s">
        <v>13104</v>
      </c>
      <c r="K937" s="2" t="s">
        <v>203</v>
      </c>
      <c r="L937" s="2" t="s">
        <v>4605</v>
      </c>
      <c r="M937" s="2" t="s">
        <v>4606</v>
      </c>
      <c r="N937" s="2" t="s">
        <v>4607</v>
      </c>
      <c r="O937">
        <v>1</v>
      </c>
      <c r="P937" s="2" t="s">
        <v>53</v>
      </c>
      <c r="Q937">
        <v>100</v>
      </c>
      <c r="R937">
        <v>0</v>
      </c>
      <c r="S937" s="2" t="s">
        <v>54</v>
      </c>
      <c r="T937" s="2" t="s">
        <v>55</v>
      </c>
      <c r="U937" s="2" t="s">
        <v>1525</v>
      </c>
      <c r="V937" s="2"/>
      <c r="W937">
        <v>14000</v>
      </c>
      <c r="X937">
        <v>0</v>
      </c>
      <c r="Y937">
        <v>0</v>
      </c>
      <c r="Z937">
        <v>14000</v>
      </c>
      <c r="AB937" s="2" t="s">
        <v>57</v>
      </c>
      <c r="AC937">
        <v>8000</v>
      </c>
      <c r="AD937">
        <v>6000</v>
      </c>
      <c r="AE937">
        <v>92500</v>
      </c>
      <c r="AF937">
        <v>1387.5</v>
      </c>
      <c r="AG937" s="2" t="s">
        <v>4604</v>
      </c>
      <c r="AH937" s="2"/>
      <c r="AI937" s="1">
        <v>46184</v>
      </c>
      <c r="AJ937" s="2" t="s">
        <v>87</v>
      </c>
      <c r="AK937" s="2" t="s">
        <v>58</v>
      </c>
      <c r="AM937" s="2" t="s">
        <v>59</v>
      </c>
      <c r="AP937" s="2" t="s">
        <v>60</v>
      </c>
      <c r="AQ937" s="2" t="s">
        <v>41</v>
      </c>
      <c r="AR937">
        <v>78500</v>
      </c>
      <c r="AS937" s="2" t="str">
        <f>_xlfn.IFNA(IF(VLOOKUP(all_resi[[#This Row],[No. Waybill]],settle_reconcile[No. Waybill],1,0)="","Recon","Recon"),"-")</f>
        <v>Recon</v>
      </c>
      <c r="AT937" s="2">
        <f>all_resi[[#This Row],[Nilai COD]]-all_resi[[#This Row],[COD Fee]]-all_resi[[#This Row],[Total Biaya Setelah Diskon]]</f>
        <v>85112.5</v>
      </c>
      <c r="AU937" s="2">
        <f>IF(all_resi[[#This Row],[Waktu Terima]]="","",_xlfn.DAYS(all_resi[[#This Row],[Waktu Terima]],all_resi[[#This Row],[Tanggal Pengiriman]]))</f>
        <v>1</v>
      </c>
    </row>
    <row r="938" spans="1:47" x14ac:dyDescent="0.25">
      <c r="A938" s="2" t="s">
        <v>6646</v>
      </c>
      <c r="B938" s="1">
        <v>46183</v>
      </c>
      <c r="C938" s="2" t="s">
        <v>42</v>
      </c>
      <c r="D938" s="2" t="s">
        <v>43</v>
      </c>
      <c r="E938" s="2" t="s">
        <v>44</v>
      </c>
      <c r="F938" s="2" t="s">
        <v>45</v>
      </c>
      <c r="G938" s="2" t="s">
        <v>46</v>
      </c>
      <c r="H938" s="2" t="s">
        <v>80</v>
      </c>
      <c r="I938" s="2" t="s">
        <v>2764</v>
      </c>
      <c r="J938" s="2" t="s">
        <v>13016</v>
      </c>
      <c r="K938" s="2" t="s">
        <v>116</v>
      </c>
      <c r="L938" s="2" t="s">
        <v>1184</v>
      </c>
      <c r="M938" s="2" t="s">
        <v>2765</v>
      </c>
      <c r="N938" s="2" t="s">
        <v>2766</v>
      </c>
      <c r="O938">
        <v>1</v>
      </c>
      <c r="P938" s="2" t="s">
        <v>53</v>
      </c>
      <c r="Q938">
        <v>100</v>
      </c>
      <c r="R938">
        <v>0</v>
      </c>
      <c r="S938" s="2" t="s">
        <v>54</v>
      </c>
      <c r="T938" s="2" t="s">
        <v>55</v>
      </c>
      <c r="U938" s="2" t="s">
        <v>141</v>
      </c>
      <c r="V938" s="2"/>
      <c r="W938">
        <v>12000</v>
      </c>
      <c r="X938">
        <v>0</v>
      </c>
      <c r="Y938">
        <v>0</v>
      </c>
      <c r="Z938">
        <v>12000</v>
      </c>
      <c r="AB938" s="2" t="s">
        <v>57</v>
      </c>
      <c r="AC938">
        <v>7000</v>
      </c>
      <c r="AD938">
        <v>5000</v>
      </c>
      <c r="AE938">
        <v>55400</v>
      </c>
      <c r="AF938">
        <v>831</v>
      </c>
      <c r="AG938" s="2" t="s">
        <v>2764</v>
      </c>
      <c r="AH938" s="2"/>
      <c r="AI938" s="1">
        <v>46185</v>
      </c>
      <c r="AJ938" s="2" t="s">
        <v>87</v>
      </c>
      <c r="AK938" s="2" t="s">
        <v>58</v>
      </c>
      <c r="AM938" s="2" t="s">
        <v>59</v>
      </c>
      <c r="AP938" s="2" t="s">
        <v>60</v>
      </c>
      <c r="AQ938" s="2" t="s">
        <v>41</v>
      </c>
      <c r="AR938">
        <v>43400</v>
      </c>
      <c r="AS938" s="2" t="str">
        <f>_xlfn.IFNA(IF(VLOOKUP(all_resi[[#This Row],[No. Waybill]],settle_reconcile[No. Waybill],1,0)="","Recon","Recon"),"-")</f>
        <v>Recon</v>
      </c>
      <c r="AT938" s="2">
        <f>all_resi[[#This Row],[Nilai COD]]-all_resi[[#This Row],[COD Fee]]-all_resi[[#This Row],[Total Biaya Setelah Diskon]]</f>
        <v>49569</v>
      </c>
      <c r="AU938" s="2">
        <f>IF(all_resi[[#This Row],[Waktu Terima]]="","",_xlfn.DAYS(all_resi[[#This Row],[Waktu Terima]],all_resi[[#This Row],[Tanggal Pengiriman]]))</f>
        <v>2</v>
      </c>
    </row>
    <row r="939" spans="1:47" x14ac:dyDescent="0.25">
      <c r="A939" s="2" t="s">
        <v>7131</v>
      </c>
      <c r="B939" s="1">
        <v>46183</v>
      </c>
      <c r="C939" s="2" t="s">
        <v>42</v>
      </c>
      <c r="D939" s="2" t="s">
        <v>43</v>
      </c>
      <c r="E939" s="2" t="s">
        <v>44</v>
      </c>
      <c r="F939" s="2" t="s">
        <v>45</v>
      </c>
      <c r="G939" s="2" t="s">
        <v>46</v>
      </c>
      <c r="H939" s="2" t="s">
        <v>47</v>
      </c>
      <c r="I939" s="2" t="s">
        <v>4119</v>
      </c>
      <c r="J939" s="2" t="s">
        <v>13007</v>
      </c>
      <c r="K939" s="2" t="s">
        <v>156</v>
      </c>
      <c r="L939" s="2" t="s">
        <v>946</v>
      </c>
      <c r="M939" s="2" t="s">
        <v>4120</v>
      </c>
      <c r="N939" s="2" t="s">
        <v>4121</v>
      </c>
      <c r="O939">
        <v>1</v>
      </c>
      <c r="P939" s="2" t="s">
        <v>53</v>
      </c>
      <c r="Q939">
        <v>100</v>
      </c>
      <c r="R939">
        <v>0</v>
      </c>
      <c r="S939" s="2" t="s">
        <v>54</v>
      </c>
      <c r="T939" s="2" t="s">
        <v>55</v>
      </c>
      <c r="U939" s="2" t="s">
        <v>534</v>
      </c>
      <c r="V939" s="2"/>
      <c r="W939">
        <v>70000</v>
      </c>
      <c r="X939">
        <v>0</v>
      </c>
      <c r="Y939">
        <v>0</v>
      </c>
      <c r="Z939">
        <v>70000</v>
      </c>
      <c r="AB939" s="2" t="s">
        <v>57</v>
      </c>
      <c r="AC939">
        <v>28000</v>
      </c>
      <c r="AD939">
        <v>42000</v>
      </c>
      <c r="AE939">
        <v>119000</v>
      </c>
      <c r="AF939">
        <v>1785</v>
      </c>
      <c r="AG939" s="2" t="s">
        <v>17318</v>
      </c>
      <c r="AH939" s="2" t="s">
        <v>149</v>
      </c>
      <c r="AI939" s="1">
        <v>46203</v>
      </c>
      <c r="AJ939" s="2"/>
      <c r="AK939" s="2" t="s">
        <v>67</v>
      </c>
      <c r="AM939" s="2" t="s">
        <v>59</v>
      </c>
      <c r="AP939" s="2" t="s">
        <v>60</v>
      </c>
      <c r="AQ939" s="2" t="s">
        <v>41</v>
      </c>
      <c r="AR939">
        <v>49000</v>
      </c>
      <c r="AS939" s="2" t="str">
        <f>_xlfn.IFNA(IF(VLOOKUP(all_resi[[#This Row],[No. Waybill]],settle_reconcile[No. Waybill],1,0)="","Recon","Recon"),"-")</f>
        <v>-</v>
      </c>
      <c r="AT939" s="2">
        <f>all_resi[[#This Row],[Nilai COD]]-all_resi[[#This Row],[COD Fee]]-all_resi[[#This Row],[Total Biaya Setelah Diskon]]</f>
        <v>75215</v>
      </c>
      <c r="AU939" s="2">
        <f>IF(all_resi[[#This Row],[Waktu Terima]]="","",_xlfn.DAYS(all_resi[[#This Row],[Waktu Terima]],all_resi[[#This Row],[Tanggal Pengiriman]]))</f>
        <v>20</v>
      </c>
    </row>
    <row r="940" spans="1:47" x14ac:dyDescent="0.25">
      <c r="A940" s="2" t="s">
        <v>6550</v>
      </c>
      <c r="B940" s="1">
        <v>46183</v>
      </c>
      <c r="C940" s="2" t="s">
        <v>42</v>
      </c>
      <c r="D940" s="2" t="s">
        <v>43</v>
      </c>
      <c r="E940" s="2" t="s">
        <v>44</v>
      </c>
      <c r="F940" s="2" t="s">
        <v>45</v>
      </c>
      <c r="G940" s="2" t="s">
        <v>46</v>
      </c>
      <c r="H940" s="2" t="s">
        <v>80</v>
      </c>
      <c r="I940" s="2" t="s">
        <v>2485</v>
      </c>
      <c r="J940" s="2" t="s">
        <v>13070</v>
      </c>
      <c r="K940" s="2" t="s">
        <v>75</v>
      </c>
      <c r="L940" s="2" t="s">
        <v>310</v>
      </c>
      <c r="M940" s="2" t="s">
        <v>2486</v>
      </c>
      <c r="N940" s="2" t="s">
        <v>2487</v>
      </c>
      <c r="O940">
        <v>1</v>
      </c>
      <c r="P940" s="2" t="s">
        <v>53</v>
      </c>
      <c r="Q940">
        <v>100</v>
      </c>
      <c r="R940">
        <v>0</v>
      </c>
      <c r="S940" s="2" t="s">
        <v>54</v>
      </c>
      <c r="T940" s="2" t="s">
        <v>55</v>
      </c>
      <c r="U940" s="2" t="s">
        <v>2488</v>
      </c>
      <c r="V940" s="2"/>
      <c r="W940">
        <v>61000</v>
      </c>
      <c r="X940">
        <v>0</v>
      </c>
      <c r="Y940">
        <v>0</v>
      </c>
      <c r="Z940">
        <v>61000</v>
      </c>
      <c r="AB940" s="2" t="s">
        <v>57</v>
      </c>
      <c r="AC940">
        <v>24400</v>
      </c>
      <c r="AD940">
        <v>36600</v>
      </c>
      <c r="AE940">
        <v>229000</v>
      </c>
      <c r="AF940">
        <v>3435</v>
      </c>
      <c r="AG940" s="2" t="s">
        <v>148</v>
      </c>
      <c r="AH940" s="2" t="s">
        <v>149</v>
      </c>
      <c r="AI940" s="1">
        <v>46201</v>
      </c>
      <c r="AJ940" s="2" t="s">
        <v>87</v>
      </c>
      <c r="AK940" s="2" t="s">
        <v>67</v>
      </c>
      <c r="AM940" s="2" t="s">
        <v>59</v>
      </c>
      <c r="AP940" s="2" t="s">
        <v>60</v>
      </c>
      <c r="AQ940" s="2" t="s">
        <v>41</v>
      </c>
      <c r="AR940">
        <v>168000</v>
      </c>
      <c r="AS940" s="2" t="str">
        <f>_xlfn.IFNA(IF(VLOOKUP(all_resi[[#This Row],[No. Waybill]],settle_reconcile[No. Waybill],1,0)="","Recon","Recon"),"-")</f>
        <v>-</v>
      </c>
      <c r="AT940" s="2">
        <f>all_resi[[#This Row],[Nilai COD]]-all_resi[[#This Row],[COD Fee]]-all_resi[[#This Row],[Total Biaya Setelah Diskon]]</f>
        <v>188965</v>
      </c>
      <c r="AU940" s="2">
        <f>IF(all_resi[[#This Row],[Waktu Terima]]="","",_xlfn.DAYS(all_resi[[#This Row],[Waktu Terima]],all_resi[[#This Row],[Tanggal Pengiriman]]))</f>
        <v>18</v>
      </c>
    </row>
    <row r="941" spans="1:47" x14ac:dyDescent="0.25">
      <c r="A941" s="2" t="s">
        <v>7182</v>
      </c>
      <c r="B941" s="1">
        <v>46183</v>
      </c>
      <c r="C941" s="2" t="s">
        <v>42</v>
      </c>
      <c r="D941" s="2" t="s">
        <v>43</v>
      </c>
      <c r="E941" s="2" t="s">
        <v>44</v>
      </c>
      <c r="F941" s="2" t="s">
        <v>45</v>
      </c>
      <c r="G941" s="2" t="s">
        <v>46</v>
      </c>
      <c r="H941" s="2" t="s">
        <v>80</v>
      </c>
      <c r="I941" s="2" t="s">
        <v>4260</v>
      </c>
      <c r="J941" s="2" t="s">
        <v>13096</v>
      </c>
      <c r="K941" s="2" t="s">
        <v>209</v>
      </c>
      <c r="L941" s="2" t="s">
        <v>4261</v>
      </c>
      <c r="M941" s="2" t="s">
        <v>4262</v>
      </c>
      <c r="N941" s="2" t="s">
        <v>4263</v>
      </c>
      <c r="O941">
        <v>1</v>
      </c>
      <c r="P941" s="2" t="s">
        <v>53</v>
      </c>
      <c r="Q941">
        <v>100</v>
      </c>
      <c r="R941">
        <v>0</v>
      </c>
      <c r="S941" s="2" t="s">
        <v>54</v>
      </c>
      <c r="T941" s="2" t="s">
        <v>55</v>
      </c>
      <c r="U941" s="2" t="s">
        <v>86</v>
      </c>
      <c r="V941" s="2"/>
      <c r="W941">
        <v>52000</v>
      </c>
      <c r="X941">
        <v>0</v>
      </c>
      <c r="Y941">
        <v>0</v>
      </c>
      <c r="Z941">
        <v>52000</v>
      </c>
      <c r="AB941" s="2" t="s">
        <v>57</v>
      </c>
      <c r="AC941">
        <v>20800</v>
      </c>
      <c r="AD941">
        <v>31200</v>
      </c>
      <c r="AE941">
        <v>115000</v>
      </c>
      <c r="AF941">
        <v>1725</v>
      </c>
      <c r="AG941" s="2" t="s">
        <v>4260</v>
      </c>
      <c r="AH941" s="2"/>
      <c r="AI941" s="1">
        <v>46188</v>
      </c>
      <c r="AJ941" s="2" t="s">
        <v>87</v>
      </c>
      <c r="AK941" s="2" t="s">
        <v>58</v>
      </c>
      <c r="AM941" s="2" t="s">
        <v>59</v>
      </c>
      <c r="AP941" s="2" t="s">
        <v>60</v>
      </c>
      <c r="AQ941" s="2" t="s">
        <v>41</v>
      </c>
      <c r="AR941">
        <v>63000</v>
      </c>
      <c r="AS941" s="2" t="str">
        <f>_xlfn.IFNA(IF(VLOOKUP(all_resi[[#This Row],[No. Waybill]],settle_reconcile[No. Waybill],1,0)="","Recon","Recon"),"-")</f>
        <v>Recon</v>
      </c>
      <c r="AT941" s="2">
        <f>all_resi[[#This Row],[Nilai COD]]-all_resi[[#This Row],[COD Fee]]-all_resi[[#This Row],[Total Biaya Setelah Diskon]]</f>
        <v>82075</v>
      </c>
      <c r="AU941" s="2">
        <f>IF(all_resi[[#This Row],[Waktu Terima]]="","",_xlfn.DAYS(all_resi[[#This Row],[Waktu Terima]],all_resi[[#This Row],[Tanggal Pengiriman]]))</f>
        <v>5</v>
      </c>
    </row>
    <row r="942" spans="1:47" x14ac:dyDescent="0.25">
      <c r="A942" s="2" t="s">
        <v>6485</v>
      </c>
      <c r="B942" s="1">
        <v>46183</v>
      </c>
      <c r="C942" s="2" t="s">
        <v>42</v>
      </c>
      <c r="D942" s="2" t="s">
        <v>43</v>
      </c>
      <c r="E942" s="2" t="s">
        <v>44</v>
      </c>
      <c r="F942" s="2" t="s">
        <v>45</v>
      </c>
      <c r="G942" s="2" t="s">
        <v>46</v>
      </c>
      <c r="H942" s="2" t="s">
        <v>80</v>
      </c>
      <c r="I942" s="2" t="s">
        <v>2301</v>
      </c>
      <c r="J942" s="2" t="s">
        <v>13100</v>
      </c>
      <c r="K942" s="2" t="s">
        <v>177</v>
      </c>
      <c r="L942" s="2" t="s">
        <v>222</v>
      </c>
      <c r="M942" s="2" t="s">
        <v>223</v>
      </c>
      <c r="N942" s="2" t="s">
        <v>2302</v>
      </c>
      <c r="O942">
        <v>1</v>
      </c>
      <c r="P942" s="2" t="s">
        <v>53</v>
      </c>
      <c r="Q942">
        <v>100</v>
      </c>
      <c r="R942">
        <v>0</v>
      </c>
      <c r="S942" s="2" t="s">
        <v>54</v>
      </c>
      <c r="T942" s="2" t="s">
        <v>55</v>
      </c>
      <c r="U942" s="2" t="s">
        <v>2303</v>
      </c>
      <c r="V942" s="2"/>
      <c r="W942">
        <v>80000</v>
      </c>
      <c r="X942">
        <v>0</v>
      </c>
      <c r="Y942">
        <v>0</v>
      </c>
      <c r="Z942">
        <v>80000</v>
      </c>
      <c r="AB942" s="2" t="s">
        <v>57</v>
      </c>
      <c r="AC942">
        <v>32000</v>
      </c>
      <c r="AD942">
        <v>48000</v>
      </c>
      <c r="AE942">
        <v>164000</v>
      </c>
      <c r="AF942">
        <v>2460</v>
      </c>
      <c r="AG942" s="2" t="s">
        <v>11423</v>
      </c>
      <c r="AH942" s="2" t="s">
        <v>149</v>
      </c>
      <c r="AI942" s="1">
        <v>46194</v>
      </c>
      <c r="AJ942" s="2" t="s">
        <v>87</v>
      </c>
      <c r="AK942" s="2" t="s">
        <v>67</v>
      </c>
      <c r="AM942" s="2" t="s">
        <v>59</v>
      </c>
      <c r="AP942" s="2" t="s">
        <v>60</v>
      </c>
      <c r="AQ942" s="2" t="s">
        <v>41</v>
      </c>
      <c r="AR942">
        <v>84000</v>
      </c>
      <c r="AS942" s="2" t="str">
        <f>_xlfn.IFNA(IF(VLOOKUP(all_resi[[#This Row],[No. Waybill]],settle_reconcile[No. Waybill],1,0)="","Recon","Recon"),"-")</f>
        <v>-</v>
      </c>
      <c r="AT942" s="2">
        <f>all_resi[[#This Row],[Nilai COD]]-all_resi[[#This Row],[COD Fee]]-all_resi[[#This Row],[Total Biaya Setelah Diskon]]</f>
        <v>113540</v>
      </c>
      <c r="AU942" s="2">
        <f>IF(all_resi[[#This Row],[Waktu Terima]]="","",_xlfn.DAYS(all_resi[[#This Row],[Waktu Terima]],all_resi[[#This Row],[Tanggal Pengiriman]]))</f>
        <v>11</v>
      </c>
    </row>
    <row r="943" spans="1:47" x14ac:dyDescent="0.25">
      <c r="A943" s="2" t="s">
        <v>7191</v>
      </c>
      <c r="B943" s="1">
        <v>46183</v>
      </c>
      <c r="C943" s="2" t="s">
        <v>42</v>
      </c>
      <c r="D943" s="2" t="s">
        <v>43</v>
      </c>
      <c r="E943" s="2" t="s">
        <v>44</v>
      </c>
      <c r="F943" s="2" t="s">
        <v>45</v>
      </c>
      <c r="G943" s="2" t="s">
        <v>46</v>
      </c>
      <c r="H943" s="2" t="s">
        <v>47</v>
      </c>
      <c r="I943" s="2" t="s">
        <v>4288</v>
      </c>
      <c r="J943" s="2" t="s">
        <v>13099</v>
      </c>
      <c r="K943" s="2" t="s">
        <v>156</v>
      </c>
      <c r="L943" s="2" t="s">
        <v>606</v>
      </c>
      <c r="M943" s="2" t="s">
        <v>1191</v>
      </c>
      <c r="N943" s="2" t="s">
        <v>4289</v>
      </c>
      <c r="O943">
        <v>1</v>
      </c>
      <c r="P943" s="2" t="s">
        <v>53</v>
      </c>
      <c r="Q943">
        <v>100</v>
      </c>
      <c r="R943">
        <v>0</v>
      </c>
      <c r="S943" s="2" t="s">
        <v>54</v>
      </c>
      <c r="T943" s="2" t="s">
        <v>55</v>
      </c>
      <c r="U943" s="2" t="s">
        <v>56</v>
      </c>
      <c r="V943" s="2"/>
      <c r="W943">
        <v>64000</v>
      </c>
      <c r="X943">
        <v>0</v>
      </c>
      <c r="Y943">
        <v>0</v>
      </c>
      <c r="Z943">
        <v>64000</v>
      </c>
      <c r="AB943" s="2" t="s">
        <v>57</v>
      </c>
      <c r="AC943">
        <v>25600</v>
      </c>
      <c r="AD943">
        <v>38400</v>
      </c>
      <c r="AE943">
        <v>169000</v>
      </c>
      <c r="AF943">
        <v>2535</v>
      </c>
      <c r="AG943" s="2" t="s">
        <v>4288</v>
      </c>
      <c r="AH943" s="2"/>
      <c r="AI943" s="1">
        <v>46188</v>
      </c>
      <c r="AJ943" s="2"/>
      <c r="AK943" s="2" t="s">
        <v>58</v>
      </c>
      <c r="AM943" s="2" t="s">
        <v>59</v>
      </c>
      <c r="AP943" s="2" t="s">
        <v>60</v>
      </c>
      <c r="AQ943" s="2" t="s">
        <v>41</v>
      </c>
      <c r="AR943">
        <v>105000</v>
      </c>
      <c r="AS943" s="2" t="str">
        <f>_xlfn.IFNA(IF(VLOOKUP(all_resi[[#This Row],[No. Waybill]],settle_reconcile[No. Waybill],1,0)="","Recon","Recon"),"-")</f>
        <v>Recon</v>
      </c>
      <c r="AT943" s="2">
        <f>all_resi[[#This Row],[Nilai COD]]-all_resi[[#This Row],[COD Fee]]-all_resi[[#This Row],[Total Biaya Setelah Diskon]]</f>
        <v>128065</v>
      </c>
      <c r="AU943" s="2">
        <f>IF(all_resi[[#This Row],[Waktu Terima]]="","",_xlfn.DAYS(all_resi[[#This Row],[Waktu Terima]],all_resi[[#This Row],[Tanggal Pengiriman]]))</f>
        <v>5</v>
      </c>
    </row>
    <row r="944" spans="1:47" x14ac:dyDescent="0.25">
      <c r="A944" s="2" t="s">
        <v>6551</v>
      </c>
      <c r="B944" s="1">
        <v>46183</v>
      </c>
      <c r="C944" s="2" t="s">
        <v>42</v>
      </c>
      <c r="D944" s="2" t="s">
        <v>43</v>
      </c>
      <c r="E944" s="2" t="s">
        <v>44</v>
      </c>
      <c r="F944" s="2" t="s">
        <v>45</v>
      </c>
      <c r="G944" s="2" t="s">
        <v>46</v>
      </c>
      <c r="H944" s="2" t="s">
        <v>47</v>
      </c>
      <c r="I944" s="2" t="s">
        <v>2489</v>
      </c>
      <c r="J944" s="2" t="s">
        <v>13069</v>
      </c>
      <c r="K944" s="2" t="s">
        <v>82</v>
      </c>
      <c r="L944" s="2" t="s">
        <v>552</v>
      </c>
      <c r="M944" s="2" t="s">
        <v>2490</v>
      </c>
      <c r="N944" s="2" t="s">
        <v>2491</v>
      </c>
      <c r="O944">
        <v>1</v>
      </c>
      <c r="P944" s="2" t="s">
        <v>53</v>
      </c>
      <c r="Q944">
        <v>100</v>
      </c>
      <c r="R944">
        <v>0</v>
      </c>
      <c r="S944" s="2" t="s">
        <v>54</v>
      </c>
      <c r="T944" s="2" t="s">
        <v>55</v>
      </c>
      <c r="U944" s="2" t="s">
        <v>250</v>
      </c>
      <c r="V944" s="2"/>
      <c r="W944">
        <v>85000</v>
      </c>
      <c r="X944">
        <v>0</v>
      </c>
      <c r="Y944">
        <v>0</v>
      </c>
      <c r="Z944">
        <v>85000</v>
      </c>
      <c r="AB944" s="2" t="s">
        <v>57</v>
      </c>
      <c r="AC944">
        <v>34000</v>
      </c>
      <c r="AD944">
        <v>51000</v>
      </c>
      <c r="AE944">
        <v>139000</v>
      </c>
      <c r="AF944">
        <v>2085</v>
      </c>
      <c r="AG944" s="2" t="s">
        <v>2489</v>
      </c>
      <c r="AH944" s="2"/>
      <c r="AI944" s="1">
        <v>46188</v>
      </c>
      <c r="AJ944" s="2"/>
      <c r="AK944" s="2" t="s">
        <v>58</v>
      </c>
      <c r="AM944" s="2" t="s">
        <v>59</v>
      </c>
      <c r="AP944" s="2" t="s">
        <v>60</v>
      </c>
      <c r="AQ944" s="2" t="s">
        <v>41</v>
      </c>
      <c r="AR944">
        <v>54000</v>
      </c>
      <c r="AS944" s="2" t="str">
        <f>_xlfn.IFNA(IF(VLOOKUP(all_resi[[#This Row],[No. Waybill]],settle_reconcile[No. Waybill],1,0)="","Recon","Recon"),"-")</f>
        <v>Recon</v>
      </c>
      <c r="AT944" s="2">
        <f>all_resi[[#This Row],[Nilai COD]]-all_resi[[#This Row],[COD Fee]]-all_resi[[#This Row],[Total Biaya Setelah Diskon]]</f>
        <v>85915</v>
      </c>
      <c r="AU944" s="2">
        <f>IF(all_resi[[#This Row],[Waktu Terima]]="","",_xlfn.DAYS(all_resi[[#This Row],[Waktu Terima]],all_resi[[#This Row],[Tanggal Pengiriman]]))</f>
        <v>5</v>
      </c>
    </row>
    <row r="945" spans="1:47" x14ac:dyDescent="0.25">
      <c r="A945" s="2" t="s">
        <v>7118</v>
      </c>
      <c r="B945" s="1">
        <v>46183</v>
      </c>
      <c r="C945" s="2" t="s">
        <v>42</v>
      </c>
      <c r="D945" s="2" t="s">
        <v>43</v>
      </c>
      <c r="E945" s="2" t="s">
        <v>44</v>
      </c>
      <c r="F945" s="2" t="s">
        <v>45</v>
      </c>
      <c r="G945" s="2" t="s">
        <v>46</v>
      </c>
      <c r="H945" s="2" t="s">
        <v>47</v>
      </c>
      <c r="I945" s="2" t="s">
        <v>4085</v>
      </c>
      <c r="J945" s="2" t="s">
        <v>13059</v>
      </c>
      <c r="K945" s="2" t="s">
        <v>177</v>
      </c>
      <c r="L945" s="2" t="s">
        <v>669</v>
      </c>
      <c r="M945" s="2" t="s">
        <v>4086</v>
      </c>
      <c r="N945" s="2" t="s">
        <v>4087</v>
      </c>
      <c r="O945">
        <v>1</v>
      </c>
      <c r="P945" s="2" t="s">
        <v>53</v>
      </c>
      <c r="Q945">
        <v>100</v>
      </c>
      <c r="R945">
        <v>0</v>
      </c>
      <c r="S945" s="2" t="s">
        <v>54</v>
      </c>
      <c r="T945" s="2" t="s">
        <v>55</v>
      </c>
      <c r="U945" s="2" t="s">
        <v>250</v>
      </c>
      <c r="V945" s="2"/>
      <c r="W945">
        <v>102000</v>
      </c>
      <c r="X945">
        <v>0</v>
      </c>
      <c r="Y945">
        <v>0</v>
      </c>
      <c r="Z945">
        <v>102000</v>
      </c>
      <c r="AB945" s="2" t="s">
        <v>57</v>
      </c>
      <c r="AC945">
        <v>40800</v>
      </c>
      <c r="AD945">
        <v>61200</v>
      </c>
      <c r="AE945">
        <v>172000</v>
      </c>
      <c r="AF945">
        <v>2580</v>
      </c>
      <c r="AG945" s="2" t="s">
        <v>11423</v>
      </c>
      <c r="AH945" s="2" t="s">
        <v>149</v>
      </c>
      <c r="AI945" s="1">
        <v>46194</v>
      </c>
      <c r="AJ945" s="2"/>
      <c r="AK945" s="2" t="s">
        <v>67</v>
      </c>
      <c r="AM945" s="2" t="s">
        <v>59</v>
      </c>
      <c r="AP945" s="2" t="s">
        <v>60</v>
      </c>
      <c r="AQ945" s="2" t="s">
        <v>41</v>
      </c>
      <c r="AR945">
        <v>70000</v>
      </c>
      <c r="AS945" s="2" t="str">
        <f>_xlfn.IFNA(IF(VLOOKUP(all_resi[[#This Row],[No. Waybill]],settle_reconcile[No. Waybill],1,0)="","Recon","Recon"),"-")</f>
        <v>-</v>
      </c>
      <c r="AT945" s="2">
        <f>all_resi[[#This Row],[Nilai COD]]-all_resi[[#This Row],[COD Fee]]-all_resi[[#This Row],[Total Biaya Setelah Diskon]]</f>
        <v>108220</v>
      </c>
      <c r="AU945" s="2">
        <f>IF(all_resi[[#This Row],[Waktu Terima]]="","",_xlfn.DAYS(all_resi[[#This Row],[Waktu Terima]],all_resi[[#This Row],[Tanggal Pengiriman]]))</f>
        <v>11</v>
      </c>
    </row>
    <row r="946" spans="1:47" x14ac:dyDescent="0.25">
      <c r="A946" s="2" t="s">
        <v>6552</v>
      </c>
      <c r="B946" s="1">
        <v>46183</v>
      </c>
      <c r="C946" s="2" t="s">
        <v>42</v>
      </c>
      <c r="D946" s="2" t="s">
        <v>43</v>
      </c>
      <c r="E946" s="2" t="s">
        <v>44</v>
      </c>
      <c r="F946" s="2" t="s">
        <v>45</v>
      </c>
      <c r="G946" s="2" t="s">
        <v>46</v>
      </c>
      <c r="H946" s="2" t="s">
        <v>80</v>
      </c>
      <c r="I946" s="2" t="s">
        <v>2492</v>
      </c>
      <c r="J946" s="2" t="s">
        <v>13072</v>
      </c>
      <c r="K946" s="2" t="s">
        <v>121</v>
      </c>
      <c r="L946" s="2" t="s">
        <v>274</v>
      </c>
      <c r="M946" s="2" t="s">
        <v>1825</v>
      </c>
      <c r="N946" s="2" t="s">
        <v>2493</v>
      </c>
      <c r="O946">
        <v>1</v>
      </c>
      <c r="P946" s="2" t="s">
        <v>53</v>
      </c>
      <c r="Q946">
        <v>100</v>
      </c>
      <c r="R946">
        <v>0</v>
      </c>
      <c r="S946" s="2" t="s">
        <v>54</v>
      </c>
      <c r="T946" s="2" t="s">
        <v>55</v>
      </c>
      <c r="U946" s="2" t="s">
        <v>1525</v>
      </c>
      <c r="V946" s="2"/>
      <c r="W946">
        <v>68000</v>
      </c>
      <c r="X946">
        <v>0</v>
      </c>
      <c r="Y946">
        <v>0</v>
      </c>
      <c r="Z946">
        <v>68000</v>
      </c>
      <c r="AB946" s="2" t="s">
        <v>57</v>
      </c>
      <c r="AC946">
        <v>27200</v>
      </c>
      <c r="AD946">
        <v>40800</v>
      </c>
      <c r="AE946">
        <v>148000</v>
      </c>
      <c r="AF946">
        <v>2220</v>
      </c>
      <c r="AG946" s="2" t="s">
        <v>353</v>
      </c>
      <c r="AH946" s="2" t="s">
        <v>149</v>
      </c>
      <c r="AI946" s="1">
        <v>46202</v>
      </c>
      <c r="AJ946" s="2" t="s">
        <v>87</v>
      </c>
      <c r="AK946" s="2" t="s">
        <v>67</v>
      </c>
      <c r="AM946" s="2" t="s">
        <v>59</v>
      </c>
      <c r="AP946" s="2" t="s">
        <v>60</v>
      </c>
      <c r="AQ946" s="2" t="s">
        <v>41</v>
      </c>
      <c r="AR946">
        <v>80000</v>
      </c>
      <c r="AS946" s="2" t="str">
        <f>_xlfn.IFNA(IF(VLOOKUP(all_resi[[#This Row],[No. Waybill]],settle_reconcile[No. Waybill],1,0)="","Recon","Recon"),"-")</f>
        <v>-</v>
      </c>
      <c r="AT946" s="2">
        <f>all_resi[[#This Row],[Nilai COD]]-all_resi[[#This Row],[COD Fee]]-all_resi[[#This Row],[Total Biaya Setelah Diskon]]</f>
        <v>104980</v>
      </c>
      <c r="AU946" s="2">
        <f>IF(all_resi[[#This Row],[Waktu Terima]]="","",_xlfn.DAYS(all_resi[[#This Row],[Waktu Terima]],all_resi[[#This Row],[Tanggal Pengiriman]]))</f>
        <v>19</v>
      </c>
    </row>
    <row r="947" spans="1:47" x14ac:dyDescent="0.25">
      <c r="A947" s="2" t="s">
        <v>6540</v>
      </c>
      <c r="B947" s="1">
        <v>46183</v>
      </c>
      <c r="C947" s="2" t="s">
        <v>42</v>
      </c>
      <c r="D947" s="2" t="s">
        <v>43</v>
      </c>
      <c r="E947" s="2" t="s">
        <v>44</v>
      </c>
      <c r="F947" s="2" t="s">
        <v>45</v>
      </c>
      <c r="G947" s="2" t="s">
        <v>46</v>
      </c>
      <c r="H947" s="2" t="s">
        <v>80</v>
      </c>
      <c r="I947" s="2" t="s">
        <v>2460</v>
      </c>
      <c r="J947" s="2" t="s">
        <v>13110</v>
      </c>
      <c r="K947" s="2" t="s">
        <v>100</v>
      </c>
      <c r="L947" s="2" t="s">
        <v>101</v>
      </c>
      <c r="M947" s="2" t="s">
        <v>2461</v>
      </c>
      <c r="N947" s="2" t="s">
        <v>2462</v>
      </c>
      <c r="O947">
        <v>1</v>
      </c>
      <c r="P947" s="2" t="s">
        <v>53</v>
      </c>
      <c r="Q947">
        <v>100</v>
      </c>
      <c r="R947">
        <v>0</v>
      </c>
      <c r="S947" s="2" t="s">
        <v>54</v>
      </c>
      <c r="T947" s="2" t="s">
        <v>55</v>
      </c>
      <c r="U947" s="2" t="s">
        <v>1525</v>
      </c>
      <c r="V947" s="2"/>
      <c r="W947">
        <v>15000</v>
      </c>
      <c r="X947">
        <v>0</v>
      </c>
      <c r="Y947">
        <v>0</v>
      </c>
      <c r="Z947">
        <v>15000</v>
      </c>
      <c r="AB947" s="2" t="s">
        <v>57</v>
      </c>
      <c r="AC947">
        <v>9000</v>
      </c>
      <c r="AD947">
        <v>6000</v>
      </c>
      <c r="AE947">
        <v>93500</v>
      </c>
      <c r="AF947">
        <v>1402.5</v>
      </c>
      <c r="AG947" s="2" t="s">
        <v>2460</v>
      </c>
      <c r="AH947" s="2"/>
      <c r="AI947" s="1">
        <v>46184</v>
      </c>
      <c r="AJ947" s="2" t="s">
        <v>87</v>
      </c>
      <c r="AK947" s="2" t="s">
        <v>58</v>
      </c>
      <c r="AM947" s="2" t="s">
        <v>59</v>
      </c>
      <c r="AP947" s="2" t="s">
        <v>60</v>
      </c>
      <c r="AQ947" s="2" t="s">
        <v>41</v>
      </c>
      <c r="AR947">
        <v>78500</v>
      </c>
      <c r="AS947" s="2" t="str">
        <f>_xlfn.IFNA(IF(VLOOKUP(all_resi[[#This Row],[No. Waybill]],settle_reconcile[No. Waybill],1,0)="","Recon","Recon"),"-")</f>
        <v>Recon</v>
      </c>
      <c r="AT947" s="2">
        <f>all_resi[[#This Row],[Nilai COD]]-all_resi[[#This Row],[COD Fee]]-all_resi[[#This Row],[Total Biaya Setelah Diskon]]</f>
        <v>86097.5</v>
      </c>
      <c r="AU947" s="2">
        <f>IF(all_resi[[#This Row],[Waktu Terima]]="","",_xlfn.DAYS(all_resi[[#This Row],[Waktu Terima]],all_resi[[#This Row],[Tanggal Pengiriman]]))</f>
        <v>1</v>
      </c>
    </row>
    <row r="948" spans="1:47" x14ac:dyDescent="0.25">
      <c r="A948" s="2" t="s">
        <v>6067</v>
      </c>
      <c r="B948" s="1">
        <v>46183</v>
      </c>
      <c r="C948" s="2" t="s">
        <v>42</v>
      </c>
      <c r="D948" s="2" t="s">
        <v>43</v>
      </c>
      <c r="E948" s="2" t="s">
        <v>44</v>
      </c>
      <c r="F948" s="2" t="s">
        <v>45</v>
      </c>
      <c r="G948" s="2" t="s">
        <v>46</v>
      </c>
      <c r="H948" s="2" t="s">
        <v>47</v>
      </c>
      <c r="I948" s="2" t="s">
        <v>911</v>
      </c>
      <c r="J948" s="2" t="s">
        <v>13120</v>
      </c>
      <c r="K948" s="2" t="s">
        <v>177</v>
      </c>
      <c r="L948" s="2" t="s">
        <v>896</v>
      </c>
      <c r="M948" s="2" t="s">
        <v>912</v>
      </c>
      <c r="N948" s="2" t="s">
        <v>913</v>
      </c>
      <c r="O948">
        <v>1</v>
      </c>
      <c r="P948" s="2" t="s">
        <v>53</v>
      </c>
      <c r="Q948">
        <v>100</v>
      </c>
      <c r="R948">
        <v>0</v>
      </c>
      <c r="S948" s="2" t="s">
        <v>54</v>
      </c>
      <c r="T948" s="2" t="s">
        <v>55</v>
      </c>
      <c r="U948" s="2" t="s">
        <v>207</v>
      </c>
      <c r="V948" s="2"/>
      <c r="W948">
        <v>87000</v>
      </c>
      <c r="X948">
        <v>0</v>
      </c>
      <c r="Y948">
        <v>0</v>
      </c>
      <c r="Z948">
        <v>87000</v>
      </c>
      <c r="AB948" s="2" t="s">
        <v>57</v>
      </c>
      <c r="AC948">
        <v>34800</v>
      </c>
      <c r="AD948">
        <v>52200</v>
      </c>
      <c r="AE948">
        <v>157000</v>
      </c>
      <c r="AF948">
        <v>2355</v>
      </c>
      <c r="AG948" s="2" t="s">
        <v>911</v>
      </c>
      <c r="AH948" s="2"/>
      <c r="AI948" s="1">
        <v>46187</v>
      </c>
      <c r="AJ948" s="2"/>
      <c r="AK948" s="2" t="s">
        <v>58</v>
      </c>
      <c r="AM948" s="2" t="s">
        <v>59</v>
      </c>
      <c r="AP948" s="2" t="s">
        <v>60</v>
      </c>
      <c r="AQ948" s="2" t="s">
        <v>41</v>
      </c>
      <c r="AR948">
        <v>70000</v>
      </c>
      <c r="AS948" s="2" t="str">
        <f>_xlfn.IFNA(IF(VLOOKUP(all_resi[[#This Row],[No. Waybill]],settle_reconcile[No. Waybill],1,0)="","Recon","Recon"),"-")</f>
        <v>Recon</v>
      </c>
      <c r="AT948" s="2">
        <f>all_resi[[#This Row],[Nilai COD]]-all_resi[[#This Row],[COD Fee]]-all_resi[[#This Row],[Total Biaya Setelah Diskon]]</f>
        <v>102445</v>
      </c>
      <c r="AU948" s="2">
        <f>IF(all_resi[[#This Row],[Waktu Terima]]="","",_xlfn.DAYS(all_resi[[#This Row],[Waktu Terima]],all_resi[[#This Row],[Tanggal Pengiriman]]))</f>
        <v>4</v>
      </c>
    </row>
    <row r="949" spans="1:47" x14ac:dyDescent="0.25">
      <c r="A949" s="2" t="s">
        <v>6565</v>
      </c>
      <c r="B949" s="1">
        <v>46183</v>
      </c>
      <c r="C949" s="2" t="s">
        <v>42</v>
      </c>
      <c r="D949" s="2" t="s">
        <v>43</v>
      </c>
      <c r="E949" s="2" t="s">
        <v>44</v>
      </c>
      <c r="F949" s="2" t="s">
        <v>45</v>
      </c>
      <c r="G949" s="2" t="s">
        <v>46</v>
      </c>
      <c r="H949" s="2" t="s">
        <v>80</v>
      </c>
      <c r="I949" s="2" t="s">
        <v>2531</v>
      </c>
      <c r="J949" s="2" t="s">
        <v>13065</v>
      </c>
      <c r="K949" s="2" t="s">
        <v>137</v>
      </c>
      <c r="L949" s="2" t="s">
        <v>2532</v>
      </c>
      <c r="M949" s="2" t="s">
        <v>2533</v>
      </c>
      <c r="N949" s="2" t="s">
        <v>2534</v>
      </c>
      <c r="O949">
        <v>1</v>
      </c>
      <c r="P949" s="2" t="s">
        <v>53</v>
      </c>
      <c r="Q949">
        <v>100</v>
      </c>
      <c r="R949">
        <v>0</v>
      </c>
      <c r="S949" s="2" t="s">
        <v>54</v>
      </c>
      <c r="T949" s="2" t="s">
        <v>55</v>
      </c>
      <c r="U949" s="2" t="s">
        <v>141</v>
      </c>
      <c r="V949" s="2"/>
      <c r="W949">
        <v>27000</v>
      </c>
      <c r="X949">
        <v>0</v>
      </c>
      <c r="Y949">
        <v>0</v>
      </c>
      <c r="Z949">
        <v>27000</v>
      </c>
      <c r="AB949" s="2" t="s">
        <v>57</v>
      </c>
      <c r="AC949">
        <v>18000</v>
      </c>
      <c r="AD949">
        <v>9000</v>
      </c>
      <c r="AE949">
        <v>67000</v>
      </c>
      <c r="AF949">
        <v>1005</v>
      </c>
      <c r="AG949" s="2" t="s">
        <v>2531</v>
      </c>
      <c r="AH949" s="2"/>
      <c r="AI949" s="1">
        <v>46185</v>
      </c>
      <c r="AJ949" s="2" t="s">
        <v>87</v>
      </c>
      <c r="AK949" s="2" t="s">
        <v>58</v>
      </c>
      <c r="AM949" s="2" t="s">
        <v>59</v>
      </c>
      <c r="AP949" s="2" t="s">
        <v>60</v>
      </c>
      <c r="AQ949" s="2" t="s">
        <v>41</v>
      </c>
      <c r="AR949">
        <v>40000</v>
      </c>
      <c r="AS949" s="2" t="str">
        <f>_xlfn.IFNA(IF(VLOOKUP(all_resi[[#This Row],[No. Waybill]],settle_reconcile[No. Waybill],1,0)="","Recon","Recon"),"-")</f>
        <v>Recon</v>
      </c>
      <c r="AT949" s="2">
        <f>all_resi[[#This Row],[Nilai COD]]-all_resi[[#This Row],[COD Fee]]-all_resi[[#This Row],[Total Biaya Setelah Diskon]]</f>
        <v>56995</v>
      </c>
      <c r="AU949" s="2">
        <f>IF(all_resi[[#This Row],[Waktu Terima]]="","",_xlfn.DAYS(all_resi[[#This Row],[Waktu Terima]],all_resi[[#This Row],[Tanggal Pengiriman]]))</f>
        <v>2</v>
      </c>
    </row>
    <row r="950" spans="1:47" x14ac:dyDescent="0.25">
      <c r="A950" s="2" t="s">
        <v>7160</v>
      </c>
      <c r="B950" s="1">
        <v>46183</v>
      </c>
      <c r="C950" s="2" t="s">
        <v>42</v>
      </c>
      <c r="D950" s="2" t="s">
        <v>43</v>
      </c>
      <c r="E950" s="2" t="s">
        <v>44</v>
      </c>
      <c r="F950" s="2" t="s">
        <v>45</v>
      </c>
      <c r="G950" s="2" t="s">
        <v>46</v>
      </c>
      <c r="H950" s="2" t="s">
        <v>80</v>
      </c>
      <c r="I950" s="2" t="s">
        <v>4200</v>
      </c>
      <c r="J950" s="2" t="s">
        <v>13122</v>
      </c>
      <c r="K950" s="2" t="s">
        <v>252</v>
      </c>
      <c r="L950" s="2" t="s">
        <v>332</v>
      </c>
      <c r="M950" s="2" t="s">
        <v>4201</v>
      </c>
      <c r="N950" s="2" t="s">
        <v>4202</v>
      </c>
      <c r="O950">
        <v>1</v>
      </c>
      <c r="P950" s="2" t="s">
        <v>53</v>
      </c>
      <c r="Q950">
        <v>100</v>
      </c>
      <c r="R950">
        <v>0</v>
      </c>
      <c r="S950" s="2" t="s">
        <v>54</v>
      </c>
      <c r="T950" s="2" t="s">
        <v>55</v>
      </c>
      <c r="U950" s="2" t="s">
        <v>1368</v>
      </c>
      <c r="V950" s="2"/>
      <c r="W950">
        <v>20000</v>
      </c>
      <c r="X950">
        <v>0</v>
      </c>
      <c r="Y950">
        <v>0</v>
      </c>
      <c r="Z950">
        <v>20000</v>
      </c>
      <c r="AB950" s="2" t="s">
        <v>57</v>
      </c>
      <c r="AC950">
        <v>13000</v>
      </c>
      <c r="AD950">
        <v>7000</v>
      </c>
      <c r="AE950">
        <v>104000</v>
      </c>
      <c r="AF950">
        <v>1560</v>
      </c>
      <c r="AG950" s="2" t="s">
        <v>894</v>
      </c>
      <c r="AH950" s="2" t="s">
        <v>149</v>
      </c>
      <c r="AI950" s="1">
        <v>46195</v>
      </c>
      <c r="AJ950" s="2" t="s">
        <v>87</v>
      </c>
      <c r="AK950" s="2" t="s">
        <v>67</v>
      </c>
      <c r="AM950" s="2" t="s">
        <v>59</v>
      </c>
      <c r="AP950" s="2" t="s">
        <v>60</v>
      </c>
      <c r="AQ950" s="2" t="s">
        <v>41</v>
      </c>
      <c r="AR950">
        <v>84000</v>
      </c>
      <c r="AS950" s="2" t="str">
        <f>_xlfn.IFNA(IF(VLOOKUP(all_resi[[#This Row],[No. Waybill]],settle_reconcile[No. Waybill],1,0)="","Recon","Recon"),"-")</f>
        <v>-</v>
      </c>
      <c r="AT950" s="2">
        <f>all_resi[[#This Row],[Nilai COD]]-all_resi[[#This Row],[COD Fee]]-all_resi[[#This Row],[Total Biaya Setelah Diskon]]</f>
        <v>95440</v>
      </c>
      <c r="AU950" s="2">
        <f>IF(all_resi[[#This Row],[Waktu Terima]]="","",_xlfn.DAYS(all_resi[[#This Row],[Waktu Terima]],all_resi[[#This Row],[Tanggal Pengiriman]]))</f>
        <v>12</v>
      </c>
    </row>
    <row r="951" spans="1:47" x14ac:dyDescent="0.25">
      <c r="A951" s="2" t="s">
        <v>7189</v>
      </c>
      <c r="B951" s="1">
        <v>46183</v>
      </c>
      <c r="C951" s="2" t="s">
        <v>42</v>
      </c>
      <c r="D951" s="2" t="s">
        <v>43</v>
      </c>
      <c r="E951" s="2" t="s">
        <v>44</v>
      </c>
      <c r="F951" s="2" t="s">
        <v>45</v>
      </c>
      <c r="G951" s="2" t="s">
        <v>46</v>
      </c>
      <c r="H951" s="2" t="s">
        <v>47</v>
      </c>
      <c r="I951" s="2" t="s">
        <v>4282</v>
      </c>
      <c r="J951" s="2" t="s">
        <v>13098</v>
      </c>
      <c r="K951" s="2" t="s">
        <v>116</v>
      </c>
      <c r="L951" s="2" t="s">
        <v>4283</v>
      </c>
      <c r="M951" s="2" t="s">
        <v>4284</v>
      </c>
      <c r="N951" s="2" t="s">
        <v>4285</v>
      </c>
      <c r="O951">
        <v>1</v>
      </c>
      <c r="P951" s="2" t="s">
        <v>53</v>
      </c>
      <c r="Q951">
        <v>100</v>
      </c>
      <c r="R951">
        <v>0</v>
      </c>
      <c r="S951" s="2" t="s">
        <v>54</v>
      </c>
      <c r="T951" s="2" t="s">
        <v>55</v>
      </c>
      <c r="U951" s="2" t="s">
        <v>147</v>
      </c>
      <c r="V951" s="2"/>
      <c r="W951">
        <v>15000</v>
      </c>
      <c r="X951">
        <v>0</v>
      </c>
      <c r="Y951">
        <v>0</v>
      </c>
      <c r="Z951">
        <v>15000</v>
      </c>
      <c r="AB951" s="2" t="s">
        <v>57</v>
      </c>
      <c r="AC951">
        <v>10000</v>
      </c>
      <c r="AD951">
        <v>5000</v>
      </c>
      <c r="AE951">
        <v>85000</v>
      </c>
      <c r="AF951">
        <v>1275</v>
      </c>
      <c r="AG951" s="2" t="s">
        <v>4282</v>
      </c>
      <c r="AH951" s="2"/>
      <c r="AI951" s="1">
        <v>46184</v>
      </c>
      <c r="AJ951" s="2"/>
      <c r="AK951" s="2" t="s">
        <v>58</v>
      </c>
      <c r="AM951" s="2" t="s">
        <v>59</v>
      </c>
      <c r="AP951" s="2" t="s">
        <v>60</v>
      </c>
      <c r="AQ951" s="2" t="s">
        <v>41</v>
      </c>
      <c r="AR951">
        <v>70000</v>
      </c>
      <c r="AS951" s="2" t="str">
        <f>_xlfn.IFNA(IF(VLOOKUP(all_resi[[#This Row],[No. Waybill]],settle_reconcile[No. Waybill],1,0)="","Recon","Recon"),"-")</f>
        <v>Recon</v>
      </c>
      <c r="AT951" s="2">
        <f>all_resi[[#This Row],[Nilai COD]]-all_resi[[#This Row],[COD Fee]]-all_resi[[#This Row],[Total Biaya Setelah Diskon]]</f>
        <v>78725</v>
      </c>
      <c r="AU951" s="2">
        <f>IF(all_resi[[#This Row],[Waktu Terima]]="","",_xlfn.DAYS(all_resi[[#This Row],[Waktu Terima]],all_resi[[#This Row],[Tanggal Pengiriman]]))</f>
        <v>1</v>
      </c>
    </row>
    <row r="952" spans="1:47" x14ac:dyDescent="0.25">
      <c r="A952" s="2" t="s">
        <v>7152</v>
      </c>
      <c r="B952" s="1">
        <v>46183</v>
      </c>
      <c r="C952" s="2" t="s">
        <v>42</v>
      </c>
      <c r="D952" s="2" t="s">
        <v>43</v>
      </c>
      <c r="E952" s="2" t="s">
        <v>44</v>
      </c>
      <c r="F952" s="2" t="s">
        <v>45</v>
      </c>
      <c r="G952" s="2" t="s">
        <v>46</v>
      </c>
      <c r="H952" s="2" t="s">
        <v>80</v>
      </c>
      <c r="I952" s="2" t="s">
        <v>4176</v>
      </c>
      <c r="J952" s="2" t="s">
        <v>13130</v>
      </c>
      <c r="K952" s="2" t="s">
        <v>100</v>
      </c>
      <c r="L952" s="2" t="s">
        <v>405</v>
      </c>
      <c r="M952" s="2" t="s">
        <v>4177</v>
      </c>
      <c r="N952" s="2" t="s">
        <v>4178</v>
      </c>
      <c r="O952">
        <v>1</v>
      </c>
      <c r="P952" s="2" t="s">
        <v>53</v>
      </c>
      <c r="Q952">
        <v>100</v>
      </c>
      <c r="R952">
        <v>0</v>
      </c>
      <c r="S952" s="2" t="s">
        <v>54</v>
      </c>
      <c r="T952" s="2" t="s">
        <v>55</v>
      </c>
      <c r="U952" s="2" t="s">
        <v>141</v>
      </c>
      <c r="V952" s="2"/>
      <c r="W952">
        <v>15000</v>
      </c>
      <c r="X952">
        <v>0</v>
      </c>
      <c r="Y952">
        <v>0</v>
      </c>
      <c r="Z952">
        <v>15000</v>
      </c>
      <c r="AB952" s="2" t="s">
        <v>57</v>
      </c>
      <c r="AC952">
        <v>6000</v>
      </c>
      <c r="AD952">
        <v>9000</v>
      </c>
      <c r="AE952">
        <v>0</v>
      </c>
      <c r="AF952">
        <v>0</v>
      </c>
      <c r="AG952" s="2" t="s">
        <v>4176</v>
      </c>
      <c r="AH952" s="2"/>
      <c r="AI952" s="1">
        <v>46184</v>
      </c>
      <c r="AJ952" s="2" t="s">
        <v>87</v>
      </c>
      <c r="AK952" s="2" t="s">
        <v>58</v>
      </c>
      <c r="AM952" s="2" t="s">
        <v>59</v>
      </c>
      <c r="AP952" s="2" t="s">
        <v>60</v>
      </c>
      <c r="AQ952" s="2" t="s">
        <v>98</v>
      </c>
      <c r="AR952">
        <v>-15000</v>
      </c>
      <c r="AS952" s="2" t="str">
        <f>_xlfn.IFNA(IF(VLOOKUP(all_resi[[#This Row],[No. Waybill]],settle_reconcile[No. Waybill],1,0)="","Recon","Recon"),"-")</f>
        <v>-</v>
      </c>
      <c r="AT952" s="2">
        <f>all_resi[[#This Row],[Nilai COD]]-all_resi[[#This Row],[COD Fee]]-all_resi[[#This Row],[Total Biaya Setelah Diskon]]</f>
        <v>-9000</v>
      </c>
      <c r="AU952" s="2">
        <f>IF(all_resi[[#This Row],[Waktu Terima]]="","",_xlfn.DAYS(all_resi[[#This Row],[Waktu Terima]],all_resi[[#This Row],[Tanggal Pengiriman]]))</f>
        <v>1</v>
      </c>
    </row>
    <row r="953" spans="1:47" x14ac:dyDescent="0.25">
      <c r="A953" s="2" t="s">
        <v>7155</v>
      </c>
      <c r="B953" s="1">
        <v>46183</v>
      </c>
      <c r="C953" s="2" t="s">
        <v>42</v>
      </c>
      <c r="D953" s="2" t="s">
        <v>43</v>
      </c>
      <c r="E953" s="2" t="s">
        <v>44</v>
      </c>
      <c r="F953" s="2" t="s">
        <v>45</v>
      </c>
      <c r="G953" s="2" t="s">
        <v>46</v>
      </c>
      <c r="H953" s="2" t="s">
        <v>47</v>
      </c>
      <c r="I953" s="2" t="s">
        <v>4185</v>
      </c>
      <c r="J953" s="2" t="s">
        <v>13143</v>
      </c>
      <c r="K953" s="2" t="s">
        <v>116</v>
      </c>
      <c r="L953" s="2" t="s">
        <v>3776</v>
      </c>
      <c r="M953" s="2" t="s">
        <v>4186</v>
      </c>
      <c r="N953" s="2" t="s">
        <v>4187</v>
      </c>
      <c r="O953">
        <v>1</v>
      </c>
      <c r="P953" s="2" t="s">
        <v>53</v>
      </c>
      <c r="Q953">
        <v>100</v>
      </c>
      <c r="R953">
        <v>0</v>
      </c>
      <c r="S953" s="2" t="s">
        <v>54</v>
      </c>
      <c r="T953" s="2" t="s">
        <v>55</v>
      </c>
      <c r="U953" s="2" t="s">
        <v>386</v>
      </c>
      <c r="V953" s="2"/>
      <c r="W953">
        <v>15000</v>
      </c>
      <c r="X953">
        <v>0</v>
      </c>
      <c r="Y953">
        <v>0</v>
      </c>
      <c r="Z953">
        <v>15000</v>
      </c>
      <c r="AB953" s="2" t="s">
        <v>57</v>
      </c>
      <c r="AC953">
        <v>9000</v>
      </c>
      <c r="AD953">
        <v>6000</v>
      </c>
      <c r="AE953">
        <v>119000</v>
      </c>
      <c r="AF953">
        <v>1785</v>
      </c>
      <c r="AG953" s="2" t="s">
        <v>4185</v>
      </c>
      <c r="AH953" s="2"/>
      <c r="AI953" s="1">
        <v>46184</v>
      </c>
      <c r="AJ953" s="2"/>
      <c r="AK953" s="2" t="s">
        <v>58</v>
      </c>
      <c r="AM953" s="2" t="s">
        <v>59</v>
      </c>
      <c r="AP953" s="2" t="s">
        <v>60</v>
      </c>
      <c r="AQ953" s="2" t="s">
        <v>41</v>
      </c>
      <c r="AR953">
        <v>104000</v>
      </c>
      <c r="AS953" s="2" t="str">
        <f>_xlfn.IFNA(IF(VLOOKUP(all_resi[[#This Row],[No. Waybill]],settle_reconcile[No. Waybill],1,0)="","Recon","Recon"),"-")</f>
        <v>Recon</v>
      </c>
      <c r="AT953" s="2">
        <f>all_resi[[#This Row],[Nilai COD]]-all_resi[[#This Row],[COD Fee]]-all_resi[[#This Row],[Total Biaya Setelah Diskon]]</f>
        <v>111215</v>
      </c>
      <c r="AU953" s="2">
        <f>IF(all_resi[[#This Row],[Waktu Terima]]="","",_xlfn.DAYS(all_resi[[#This Row],[Waktu Terima]],all_resi[[#This Row],[Tanggal Pengiriman]]))</f>
        <v>1</v>
      </c>
    </row>
    <row r="954" spans="1:47" x14ac:dyDescent="0.25">
      <c r="A954" s="2" t="s">
        <v>6090</v>
      </c>
      <c r="B954" s="1">
        <v>46183</v>
      </c>
      <c r="C954" s="2" t="s">
        <v>42</v>
      </c>
      <c r="D954" s="2" t="s">
        <v>43</v>
      </c>
      <c r="E954" s="2" t="s">
        <v>44</v>
      </c>
      <c r="F954" s="2" t="s">
        <v>45</v>
      </c>
      <c r="G954" s="2" t="s">
        <v>46</v>
      </c>
      <c r="H954" s="2" t="s">
        <v>47</v>
      </c>
      <c r="I954" s="2" t="s">
        <v>994</v>
      </c>
      <c r="J954" s="2" t="s">
        <v>13142</v>
      </c>
      <c r="K954" s="2" t="s">
        <v>62</v>
      </c>
      <c r="L954" s="2" t="s">
        <v>890</v>
      </c>
      <c r="M954" s="2" t="s">
        <v>995</v>
      </c>
      <c r="N954" s="2" t="s">
        <v>996</v>
      </c>
      <c r="O954">
        <v>1</v>
      </c>
      <c r="P954" s="2" t="s">
        <v>53</v>
      </c>
      <c r="Q954">
        <v>100</v>
      </c>
      <c r="R954">
        <v>0</v>
      </c>
      <c r="S954" s="2" t="s">
        <v>54</v>
      </c>
      <c r="T954" s="2" t="s">
        <v>55</v>
      </c>
      <c r="U954" s="2" t="s">
        <v>386</v>
      </c>
      <c r="V954" s="2"/>
      <c r="W954">
        <v>84000</v>
      </c>
      <c r="X954">
        <v>0</v>
      </c>
      <c r="Y954">
        <v>0</v>
      </c>
      <c r="Z954">
        <v>84000</v>
      </c>
      <c r="AB954" s="2" t="s">
        <v>57</v>
      </c>
      <c r="AC954">
        <v>33600</v>
      </c>
      <c r="AD954">
        <v>50400</v>
      </c>
      <c r="AE954">
        <v>188000</v>
      </c>
      <c r="AF954">
        <v>2820</v>
      </c>
      <c r="AG954" s="2" t="s">
        <v>517</v>
      </c>
      <c r="AH954" s="2" t="s">
        <v>149</v>
      </c>
      <c r="AI954" s="1">
        <v>46199</v>
      </c>
      <c r="AJ954" s="2"/>
      <c r="AK954" s="2" t="s">
        <v>67</v>
      </c>
      <c r="AM954" s="2" t="s">
        <v>59</v>
      </c>
      <c r="AP954" s="2" t="s">
        <v>60</v>
      </c>
      <c r="AQ954" s="2" t="s">
        <v>41</v>
      </c>
      <c r="AR954">
        <v>104000</v>
      </c>
      <c r="AS954" s="2" t="str">
        <f>_xlfn.IFNA(IF(VLOOKUP(all_resi[[#This Row],[No. Waybill]],settle_reconcile[No. Waybill],1,0)="","Recon","Recon"),"-")</f>
        <v>-</v>
      </c>
      <c r="AT954" s="2">
        <f>all_resi[[#This Row],[Nilai COD]]-all_resi[[#This Row],[COD Fee]]-all_resi[[#This Row],[Total Biaya Setelah Diskon]]</f>
        <v>134780</v>
      </c>
      <c r="AU954" s="2">
        <f>IF(all_resi[[#This Row],[Waktu Terima]]="","",_xlfn.DAYS(all_resi[[#This Row],[Waktu Terima]],all_resi[[#This Row],[Tanggal Pengiriman]]))</f>
        <v>16</v>
      </c>
    </row>
    <row r="955" spans="1:47" x14ac:dyDescent="0.25">
      <c r="A955" s="2" t="s">
        <v>7176</v>
      </c>
      <c r="B955" s="1">
        <v>46183</v>
      </c>
      <c r="C955" s="2" t="s">
        <v>42</v>
      </c>
      <c r="D955" s="2" t="s">
        <v>43</v>
      </c>
      <c r="E955" s="2" t="s">
        <v>44</v>
      </c>
      <c r="F955" s="2" t="s">
        <v>45</v>
      </c>
      <c r="G955" s="2" t="s">
        <v>46</v>
      </c>
      <c r="H955" s="2" t="s">
        <v>47</v>
      </c>
      <c r="I955" s="2" t="s">
        <v>4242</v>
      </c>
      <c r="J955" s="2" t="s">
        <v>13115</v>
      </c>
      <c r="K955" s="2" t="s">
        <v>156</v>
      </c>
      <c r="L955" s="2" t="s">
        <v>2211</v>
      </c>
      <c r="M955" s="2" t="s">
        <v>4243</v>
      </c>
      <c r="N955" s="2" t="s">
        <v>4244</v>
      </c>
      <c r="O955">
        <v>1</v>
      </c>
      <c r="P955" s="2" t="s">
        <v>53</v>
      </c>
      <c r="Q955">
        <v>100</v>
      </c>
      <c r="R955">
        <v>0</v>
      </c>
      <c r="S955" s="2" t="s">
        <v>54</v>
      </c>
      <c r="T955" s="2" t="s">
        <v>55</v>
      </c>
      <c r="U955" s="2" t="s">
        <v>534</v>
      </c>
      <c r="V955" s="2"/>
      <c r="W955">
        <v>80000</v>
      </c>
      <c r="X955">
        <v>0</v>
      </c>
      <c r="Y955">
        <v>0</v>
      </c>
      <c r="Z955">
        <v>80000</v>
      </c>
      <c r="AB955" s="2" t="s">
        <v>57</v>
      </c>
      <c r="AC955">
        <v>32000</v>
      </c>
      <c r="AD955">
        <v>48000</v>
      </c>
      <c r="AE955">
        <v>128100</v>
      </c>
      <c r="AF955">
        <v>1921.5</v>
      </c>
      <c r="AG955" s="2" t="s">
        <v>256</v>
      </c>
      <c r="AH955" s="2"/>
      <c r="AI955" s="1">
        <v>46205</v>
      </c>
      <c r="AJ955" s="2"/>
      <c r="AK955" s="2" t="s">
        <v>67</v>
      </c>
      <c r="AM955" s="2" t="s">
        <v>59</v>
      </c>
      <c r="AP955" s="2" t="s">
        <v>60</v>
      </c>
      <c r="AQ955" s="2" t="s">
        <v>41</v>
      </c>
      <c r="AR955">
        <v>48100</v>
      </c>
      <c r="AS955" s="2" t="str">
        <f>_xlfn.IFNA(IF(VLOOKUP(all_resi[[#This Row],[No. Waybill]],settle_reconcile[No. Waybill],1,0)="","Recon","Recon"),"-")</f>
        <v>-</v>
      </c>
      <c r="AT955" s="2">
        <f>all_resi[[#This Row],[Nilai COD]]-all_resi[[#This Row],[COD Fee]]-all_resi[[#This Row],[Total Biaya Setelah Diskon]]</f>
        <v>78178.5</v>
      </c>
      <c r="AU955" s="2">
        <f>IF(all_resi[[#This Row],[Waktu Terima]]="","",_xlfn.DAYS(all_resi[[#This Row],[Waktu Terima]],all_resi[[#This Row],[Tanggal Pengiriman]]))</f>
        <v>22</v>
      </c>
    </row>
    <row r="956" spans="1:47" x14ac:dyDescent="0.25">
      <c r="A956" s="2" t="s">
        <v>7139</v>
      </c>
      <c r="B956" s="1">
        <v>46183</v>
      </c>
      <c r="C956" s="2" t="s">
        <v>42</v>
      </c>
      <c r="D956" s="2" t="s">
        <v>43</v>
      </c>
      <c r="E956" s="2" t="s">
        <v>44</v>
      </c>
      <c r="F956" s="2" t="s">
        <v>45</v>
      </c>
      <c r="G956" s="2" t="s">
        <v>46</v>
      </c>
      <c r="H956" s="2" t="s">
        <v>80</v>
      </c>
      <c r="I956" s="2" t="s">
        <v>4141</v>
      </c>
      <c r="J956" s="2" t="s">
        <v>13015</v>
      </c>
      <c r="K956" s="2" t="s">
        <v>49</v>
      </c>
      <c r="L956" s="2" t="s">
        <v>1773</v>
      </c>
      <c r="M956" s="2" t="s">
        <v>4142</v>
      </c>
      <c r="N956" s="2" t="s">
        <v>4143</v>
      </c>
      <c r="O956">
        <v>1</v>
      </c>
      <c r="P956" s="2" t="s">
        <v>53</v>
      </c>
      <c r="Q956">
        <v>100</v>
      </c>
      <c r="R956">
        <v>0</v>
      </c>
      <c r="S956" s="2" t="s">
        <v>54</v>
      </c>
      <c r="T956" s="2" t="s">
        <v>55</v>
      </c>
      <c r="U956" s="2" t="s">
        <v>1997</v>
      </c>
      <c r="V956" s="2"/>
      <c r="W956">
        <v>69000</v>
      </c>
      <c r="X956">
        <v>0</v>
      </c>
      <c r="Y956">
        <v>0</v>
      </c>
      <c r="Z956">
        <v>69000</v>
      </c>
      <c r="AB956" s="2" t="s">
        <v>57</v>
      </c>
      <c r="AC956">
        <v>27600</v>
      </c>
      <c r="AD956">
        <v>41400</v>
      </c>
      <c r="AE956">
        <v>153000</v>
      </c>
      <c r="AF956">
        <v>2295</v>
      </c>
      <c r="AG956" s="2" t="s">
        <v>4141</v>
      </c>
      <c r="AH956" s="2"/>
      <c r="AI956" s="1">
        <v>46188</v>
      </c>
      <c r="AJ956" s="2" t="s">
        <v>87</v>
      </c>
      <c r="AK956" s="2" t="s">
        <v>58</v>
      </c>
      <c r="AM956" s="2" t="s">
        <v>59</v>
      </c>
      <c r="AP956" s="2" t="s">
        <v>60</v>
      </c>
      <c r="AQ956" s="2" t="s">
        <v>41</v>
      </c>
      <c r="AR956">
        <v>84000</v>
      </c>
      <c r="AS956" s="2" t="str">
        <f>_xlfn.IFNA(IF(VLOOKUP(all_resi[[#This Row],[No. Waybill]],settle_reconcile[No. Waybill],1,0)="","Recon","Recon"),"-")</f>
        <v>Recon</v>
      </c>
      <c r="AT956" s="2">
        <f>all_resi[[#This Row],[Nilai COD]]-all_resi[[#This Row],[COD Fee]]-all_resi[[#This Row],[Total Biaya Setelah Diskon]]</f>
        <v>109305</v>
      </c>
      <c r="AU956" s="2">
        <f>IF(all_resi[[#This Row],[Waktu Terima]]="","",_xlfn.DAYS(all_resi[[#This Row],[Waktu Terima]],all_resi[[#This Row],[Tanggal Pengiriman]]))</f>
        <v>5</v>
      </c>
    </row>
    <row r="957" spans="1:47" x14ac:dyDescent="0.25">
      <c r="A957" s="2" t="s">
        <v>6028</v>
      </c>
      <c r="B957" s="1">
        <v>46183</v>
      </c>
      <c r="C957" s="2" t="s">
        <v>42</v>
      </c>
      <c r="D957" s="2" t="s">
        <v>43</v>
      </c>
      <c r="E957" s="2" t="s">
        <v>44</v>
      </c>
      <c r="F957" s="2" t="s">
        <v>45</v>
      </c>
      <c r="G957" s="2" t="s">
        <v>46</v>
      </c>
      <c r="H957" s="2" t="s">
        <v>47</v>
      </c>
      <c r="I957" s="2" t="s">
        <v>765</v>
      </c>
      <c r="J957" s="2" t="s">
        <v>13006</v>
      </c>
      <c r="K957" s="2" t="s">
        <v>156</v>
      </c>
      <c r="L957" s="2" t="s">
        <v>766</v>
      </c>
      <c r="M957" s="2" t="s">
        <v>767</v>
      </c>
      <c r="N957" s="2" t="s">
        <v>768</v>
      </c>
      <c r="O957">
        <v>1</v>
      </c>
      <c r="P957" s="2" t="s">
        <v>53</v>
      </c>
      <c r="Q957">
        <v>100</v>
      </c>
      <c r="R957">
        <v>0</v>
      </c>
      <c r="S957" s="2" t="s">
        <v>54</v>
      </c>
      <c r="T957" s="2" t="s">
        <v>55</v>
      </c>
      <c r="U957" s="2" t="s">
        <v>386</v>
      </c>
      <c r="V957" s="2"/>
      <c r="W957">
        <v>100000</v>
      </c>
      <c r="X957">
        <v>0</v>
      </c>
      <c r="Y957">
        <v>0</v>
      </c>
      <c r="Z957">
        <v>100000</v>
      </c>
      <c r="AB957" s="2" t="s">
        <v>57</v>
      </c>
      <c r="AC957">
        <v>40000</v>
      </c>
      <c r="AD957">
        <v>60000</v>
      </c>
      <c r="AE957">
        <v>204000</v>
      </c>
      <c r="AF957">
        <v>3060</v>
      </c>
      <c r="AG957" s="2"/>
      <c r="AH957" s="2"/>
      <c r="AI957" s="1"/>
      <c r="AJ957" s="2"/>
      <c r="AK957" s="2" t="s">
        <v>67</v>
      </c>
      <c r="AM957" s="2" t="s">
        <v>59</v>
      </c>
      <c r="AP957" s="2" t="s">
        <v>60</v>
      </c>
      <c r="AQ957" s="2" t="s">
        <v>41</v>
      </c>
      <c r="AR957">
        <v>104000</v>
      </c>
      <c r="AS957" s="2" t="str">
        <f>_xlfn.IFNA(IF(VLOOKUP(all_resi[[#This Row],[No. Waybill]],settle_reconcile[No. Waybill],1,0)="","Recon","Recon"),"-")</f>
        <v>-</v>
      </c>
      <c r="AT957" s="2">
        <f>all_resi[[#This Row],[Nilai COD]]-all_resi[[#This Row],[COD Fee]]-all_resi[[#This Row],[Total Biaya Setelah Diskon]]</f>
        <v>140940</v>
      </c>
      <c r="AU957" s="2" t="str">
        <f>IF(all_resi[[#This Row],[Waktu Terima]]="","",_xlfn.DAYS(all_resi[[#This Row],[Waktu Terima]],all_resi[[#This Row],[Tanggal Pengiriman]]))</f>
        <v/>
      </c>
    </row>
    <row r="958" spans="1:47" x14ac:dyDescent="0.25">
      <c r="A958" s="2" t="s">
        <v>6447</v>
      </c>
      <c r="B958" s="1">
        <v>46183</v>
      </c>
      <c r="C958" s="2" t="s">
        <v>42</v>
      </c>
      <c r="D958" s="2" t="s">
        <v>43</v>
      </c>
      <c r="E958" s="2" t="s">
        <v>44</v>
      </c>
      <c r="F958" s="2" t="s">
        <v>45</v>
      </c>
      <c r="G958" s="2" t="s">
        <v>46</v>
      </c>
      <c r="H958" s="2" t="s">
        <v>80</v>
      </c>
      <c r="I958" s="2" t="s">
        <v>2185</v>
      </c>
      <c r="J958" s="2" t="s">
        <v>13105</v>
      </c>
      <c r="K958" s="2" t="s">
        <v>132</v>
      </c>
      <c r="L958" s="2" t="s">
        <v>791</v>
      </c>
      <c r="M958" s="2" t="s">
        <v>932</v>
      </c>
      <c r="N958" s="2" t="s">
        <v>2186</v>
      </c>
      <c r="O958">
        <v>1</v>
      </c>
      <c r="P958" s="2" t="s">
        <v>53</v>
      </c>
      <c r="Q958">
        <v>100</v>
      </c>
      <c r="R958">
        <v>0</v>
      </c>
      <c r="S958" s="2" t="s">
        <v>54</v>
      </c>
      <c r="T958" s="2" t="s">
        <v>55</v>
      </c>
      <c r="U958" s="2" t="s">
        <v>86</v>
      </c>
      <c r="V958" s="2"/>
      <c r="W958">
        <v>29000</v>
      </c>
      <c r="X958">
        <v>0</v>
      </c>
      <c r="Y958">
        <v>0</v>
      </c>
      <c r="Z958">
        <v>29000</v>
      </c>
      <c r="AB958" s="2" t="s">
        <v>57</v>
      </c>
      <c r="AC958">
        <v>11600</v>
      </c>
      <c r="AD958">
        <v>17400</v>
      </c>
      <c r="AE958">
        <v>86000</v>
      </c>
      <c r="AF958">
        <v>1290</v>
      </c>
      <c r="AG958" s="2" t="s">
        <v>517</v>
      </c>
      <c r="AH958" s="2" t="s">
        <v>149</v>
      </c>
      <c r="AI958" s="1">
        <v>46199</v>
      </c>
      <c r="AJ958" s="2" t="s">
        <v>87</v>
      </c>
      <c r="AK958" s="2" t="s">
        <v>67</v>
      </c>
      <c r="AM958" s="2" t="s">
        <v>59</v>
      </c>
      <c r="AP958" s="2" t="s">
        <v>60</v>
      </c>
      <c r="AQ958" s="2" t="s">
        <v>41</v>
      </c>
      <c r="AR958">
        <v>57000</v>
      </c>
      <c r="AS958" s="2" t="str">
        <f>_xlfn.IFNA(IF(VLOOKUP(all_resi[[#This Row],[No. Waybill]],settle_reconcile[No. Waybill],1,0)="","Recon","Recon"),"-")</f>
        <v>-</v>
      </c>
      <c r="AT958" s="2">
        <f>all_resi[[#This Row],[Nilai COD]]-all_resi[[#This Row],[COD Fee]]-all_resi[[#This Row],[Total Biaya Setelah Diskon]]</f>
        <v>67310</v>
      </c>
      <c r="AU958" s="2">
        <f>IF(all_resi[[#This Row],[Waktu Terima]]="","",_xlfn.DAYS(all_resi[[#This Row],[Waktu Terima]],all_resi[[#This Row],[Tanggal Pengiriman]]))</f>
        <v>16</v>
      </c>
    </row>
    <row r="959" spans="1:47" x14ac:dyDescent="0.25">
      <c r="A959" s="2" t="s">
        <v>7156</v>
      </c>
      <c r="B959" s="1">
        <v>46183</v>
      </c>
      <c r="C959" s="2" t="s">
        <v>42</v>
      </c>
      <c r="D959" s="2" t="s">
        <v>43</v>
      </c>
      <c r="E959" s="2" t="s">
        <v>44</v>
      </c>
      <c r="F959" s="2" t="s">
        <v>45</v>
      </c>
      <c r="G959" s="2" t="s">
        <v>46</v>
      </c>
      <c r="H959" s="2" t="s">
        <v>80</v>
      </c>
      <c r="I959" s="2" t="s">
        <v>4188</v>
      </c>
      <c r="J959" s="2" t="s">
        <v>13136</v>
      </c>
      <c r="K959" s="2" t="s">
        <v>121</v>
      </c>
      <c r="L959" s="2" t="s">
        <v>232</v>
      </c>
      <c r="M959" s="2" t="s">
        <v>4189</v>
      </c>
      <c r="N959" s="2" t="s">
        <v>4190</v>
      </c>
      <c r="O959">
        <v>1</v>
      </c>
      <c r="P959" s="2" t="s">
        <v>53</v>
      </c>
      <c r="Q959">
        <v>100</v>
      </c>
      <c r="R959">
        <v>0</v>
      </c>
      <c r="S959" s="2" t="s">
        <v>54</v>
      </c>
      <c r="T959" s="2" t="s">
        <v>55</v>
      </c>
      <c r="U959" s="2" t="s">
        <v>3282</v>
      </c>
      <c r="V959" s="2"/>
      <c r="W959">
        <v>108000</v>
      </c>
      <c r="X959">
        <v>0</v>
      </c>
      <c r="Y959">
        <v>0</v>
      </c>
      <c r="Z959">
        <v>108000</v>
      </c>
      <c r="AB959" s="2" t="s">
        <v>57</v>
      </c>
      <c r="AC959">
        <v>43200</v>
      </c>
      <c r="AD959">
        <v>64800</v>
      </c>
      <c r="AE959">
        <v>255000</v>
      </c>
      <c r="AF959">
        <v>3825</v>
      </c>
      <c r="AG959" s="2" t="s">
        <v>353</v>
      </c>
      <c r="AH959" s="2" t="s">
        <v>149</v>
      </c>
      <c r="AI959" s="1">
        <v>46198</v>
      </c>
      <c r="AJ959" s="2" t="s">
        <v>87</v>
      </c>
      <c r="AK959" s="2" t="s">
        <v>67</v>
      </c>
      <c r="AM959" s="2" t="s">
        <v>59</v>
      </c>
      <c r="AP959" s="2" t="s">
        <v>60</v>
      </c>
      <c r="AQ959" s="2" t="s">
        <v>41</v>
      </c>
      <c r="AR959">
        <v>147000</v>
      </c>
      <c r="AS959" s="2" t="str">
        <f>_xlfn.IFNA(IF(VLOOKUP(all_resi[[#This Row],[No. Waybill]],settle_reconcile[No. Waybill],1,0)="","Recon","Recon"),"-")</f>
        <v>-</v>
      </c>
      <c r="AT959" s="2">
        <f>all_resi[[#This Row],[Nilai COD]]-all_resi[[#This Row],[COD Fee]]-all_resi[[#This Row],[Total Biaya Setelah Diskon]]</f>
        <v>186375</v>
      </c>
      <c r="AU959" s="2">
        <f>IF(all_resi[[#This Row],[Waktu Terima]]="","",_xlfn.DAYS(all_resi[[#This Row],[Waktu Terima]],all_resi[[#This Row],[Tanggal Pengiriman]]))</f>
        <v>15</v>
      </c>
    </row>
    <row r="960" spans="1:47" x14ac:dyDescent="0.25">
      <c r="A960" s="2" t="s">
        <v>7144</v>
      </c>
      <c r="B960" s="1">
        <v>46183</v>
      </c>
      <c r="C960" s="2" t="s">
        <v>42</v>
      </c>
      <c r="D960" s="2" t="s">
        <v>43</v>
      </c>
      <c r="E960" s="2" t="s">
        <v>44</v>
      </c>
      <c r="F960" s="2" t="s">
        <v>45</v>
      </c>
      <c r="G960" s="2" t="s">
        <v>46</v>
      </c>
      <c r="H960" s="2" t="s">
        <v>80</v>
      </c>
      <c r="I960" s="2" t="s">
        <v>4156</v>
      </c>
      <c r="J960" s="2" t="s">
        <v>13026</v>
      </c>
      <c r="K960" s="2" t="s">
        <v>143</v>
      </c>
      <c r="L960" s="2" t="s">
        <v>1506</v>
      </c>
      <c r="M960" s="2" t="s">
        <v>4157</v>
      </c>
      <c r="N960" s="2" t="s">
        <v>4158</v>
      </c>
      <c r="O960">
        <v>1</v>
      </c>
      <c r="P960" s="2" t="s">
        <v>53</v>
      </c>
      <c r="Q960">
        <v>100</v>
      </c>
      <c r="R960">
        <v>0</v>
      </c>
      <c r="S960" s="2" t="s">
        <v>54</v>
      </c>
      <c r="T960" s="2" t="s">
        <v>55</v>
      </c>
      <c r="U960" s="2" t="s">
        <v>86</v>
      </c>
      <c r="V960" s="2"/>
      <c r="W960">
        <v>25000</v>
      </c>
      <c r="X960">
        <v>0</v>
      </c>
      <c r="Y960">
        <v>0</v>
      </c>
      <c r="Z960">
        <v>25000</v>
      </c>
      <c r="AB960" s="2" t="s">
        <v>57</v>
      </c>
      <c r="AC960">
        <v>18000</v>
      </c>
      <c r="AD960">
        <v>7000</v>
      </c>
      <c r="AE960">
        <v>86000</v>
      </c>
      <c r="AF960">
        <v>1290</v>
      </c>
      <c r="AG960" s="2" t="s">
        <v>4156</v>
      </c>
      <c r="AH960" s="2"/>
      <c r="AI960" s="1">
        <v>46184</v>
      </c>
      <c r="AJ960" s="2" t="s">
        <v>87</v>
      </c>
      <c r="AK960" s="2" t="s">
        <v>58</v>
      </c>
      <c r="AM960" s="2" t="s">
        <v>59</v>
      </c>
      <c r="AP960" s="2" t="s">
        <v>60</v>
      </c>
      <c r="AQ960" s="2" t="s">
        <v>41</v>
      </c>
      <c r="AR960">
        <v>61000</v>
      </c>
      <c r="AS960" s="2" t="str">
        <f>_xlfn.IFNA(IF(VLOOKUP(all_resi[[#This Row],[No. Waybill]],settle_reconcile[No. Waybill],1,0)="","Recon","Recon"),"-")</f>
        <v>Recon</v>
      </c>
      <c r="AT960" s="2">
        <f>all_resi[[#This Row],[Nilai COD]]-all_resi[[#This Row],[COD Fee]]-all_resi[[#This Row],[Total Biaya Setelah Diskon]]</f>
        <v>77710</v>
      </c>
      <c r="AU960" s="2">
        <f>IF(all_resi[[#This Row],[Waktu Terima]]="","",_xlfn.DAYS(all_resi[[#This Row],[Waktu Terima]],all_resi[[#This Row],[Tanggal Pengiriman]]))</f>
        <v>1</v>
      </c>
    </row>
    <row r="961" spans="1:47" x14ac:dyDescent="0.25">
      <c r="A961" s="2" t="s">
        <v>7145</v>
      </c>
      <c r="B961" s="1">
        <v>46183</v>
      </c>
      <c r="C961" s="2" t="s">
        <v>42</v>
      </c>
      <c r="D961" s="2" t="s">
        <v>43</v>
      </c>
      <c r="E961" s="2" t="s">
        <v>44</v>
      </c>
      <c r="F961" s="2" t="s">
        <v>45</v>
      </c>
      <c r="G961" s="2" t="s">
        <v>46</v>
      </c>
      <c r="H961" s="2" t="s">
        <v>80</v>
      </c>
      <c r="I961" s="2" t="s">
        <v>4159</v>
      </c>
      <c r="J961" s="2" t="s">
        <v>13021</v>
      </c>
      <c r="K961" s="2" t="s">
        <v>116</v>
      </c>
      <c r="L961" s="2" t="s">
        <v>617</v>
      </c>
      <c r="M961" s="2" t="s">
        <v>4160</v>
      </c>
      <c r="N961" s="2" t="s">
        <v>4161</v>
      </c>
      <c r="O961">
        <v>1</v>
      </c>
      <c r="P961" s="2" t="s">
        <v>53</v>
      </c>
      <c r="Q961">
        <v>100</v>
      </c>
      <c r="R961">
        <v>0</v>
      </c>
      <c r="S961" s="2" t="s">
        <v>54</v>
      </c>
      <c r="T961" s="2" t="s">
        <v>55</v>
      </c>
      <c r="U961" s="2" t="s">
        <v>1415</v>
      </c>
      <c r="V961" s="2"/>
      <c r="W961">
        <v>15000</v>
      </c>
      <c r="X961">
        <v>0</v>
      </c>
      <c r="Y961">
        <v>0</v>
      </c>
      <c r="Z961">
        <v>15000</v>
      </c>
      <c r="AB961" s="2" t="s">
        <v>57</v>
      </c>
      <c r="AC961">
        <v>9000</v>
      </c>
      <c r="AD961">
        <v>6000</v>
      </c>
      <c r="AE961">
        <v>84000</v>
      </c>
      <c r="AF961">
        <v>1260</v>
      </c>
      <c r="AG961" s="2" t="s">
        <v>517</v>
      </c>
      <c r="AH961" s="2" t="s">
        <v>149</v>
      </c>
      <c r="AI961" s="1">
        <v>46192</v>
      </c>
      <c r="AJ961" s="2" t="s">
        <v>87</v>
      </c>
      <c r="AK961" s="2" t="s">
        <v>67</v>
      </c>
      <c r="AM961" s="2" t="s">
        <v>59</v>
      </c>
      <c r="AP961" s="2" t="s">
        <v>60</v>
      </c>
      <c r="AQ961" s="2" t="s">
        <v>41</v>
      </c>
      <c r="AR961">
        <v>69000</v>
      </c>
      <c r="AS961" s="2" t="str">
        <f>_xlfn.IFNA(IF(VLOOKUP(all_resi[[#This Row],[No. Waybill]],settle_reconcile[No. Waybill],1,0)="","Recon","Recon"),"-")</f>
        <v>-</v>
      </c>
      <c r="AT961" s="2">
        <f>all_resi[[#This Row],[Nilai COD]]-all_resi[[#This Row],[COD Fee]]-all_resi[[#This Row],[Total Biaya Setelah Diskon]]</f>
        <v>76740</v>
      </c>
      <c r="AU961" s="2">
        <f>IF(all_resi[[#This Row],[Waktu Terima]]="","",_xlfn.DAYS(all_resi[[#This Row],[Waktu Terima]],all_resi[[#This Row],[Tanggal Pengiriman]]))</f>
        <v>9</v>
      </c>
    </row>
    <row r="962" spans="1:47" x14ac:dyDescent="0.25">
      <c r="A962" s="2" t="s">
        <v>6601</v>
      </c>
      <c r="B962" s="1">
        <v>46183</v>
      </c>
      <c r="C962" s="2" t="s">
        <v>42</v>
      </c>
      <c r="D962" s="2" t="s">
        <v>43</v>
      </c>
      <c r="E962" s="2" t="s">
        <v>44</v>
      </c>
      <c r="F962" s="2" t="s">
        <v>45</v>
      </c>
      <c r="G962" s="2" t="s">
        <v>46</v>
      </c>
      <c r="H962" s="2" t="s">
        <v>47</v>
      </c>
      <c r="I962" s="2" t="s">
        <v>2637</v>
      </c>
      <c r="J962" s="2" t="s">
        <v>13123</v>
      </c>
      <c r="K962" s="2" t="s">
        <v>156</v>
      </c>
      <c r="L962" s="2" t="s">
        <v>157</v>
      </c>
      <c r="M962" s="2" t="s">
        <v>158</v>
      </c>
      <c r="N962" s="2" t="s">
        <v>2638</v>
      </c>
      <c r="O962">
        <v>1</v>
      </c>
      <c r="P962" s="2" t="s">
        <v>53</v>
      </c>
      <c r="Q962">
        <v>100</v>
      </c>
      <c r="R962">
        <v>0</v>
      </c>
      <c r="S962" s="2" t="s">
        <v>54</v>
      </c>
      <c r="T962" s="2" t="s">
        <v>55</v>
      </c>
      <c r="U962" s="2" t="s">
        <v>147</v>
      </c>
      <c r="V962" s="2"/>
      <c r="W962">
        <v>80000</v>
      </c>
      <c r="X962">
        <v>0</v>
      </c>
      <c r="Y962">
        <v>0</v>
      </c>
      <c r="Z962">
        <v>80000</v>
      </c>
      <c r="AB962" s="2" t="s">
        <v>57</v>
      </c>
      <c r="AC962">
        <v>32000</v>
      </c>
      <c r="AD962">
        <v>48000</v>
      </c>
      <c r="AE962">
        <v>155000</v>
      </c>
      <c r="AF962">
        <v>2325</v>
      </c>
      <c r="AG962" s="2" t="s">
        <v>2637</v>
      </c>
      <c r="AH962" s="2"/>
      <c r="AI962" s="1">
        <v>46195</v>
      </c>
      <c r="AJ962" s="2"/>
      <c r="AK962" s="2" t="s">
        <v>58</v>
      </c>
      <c r="AM962" s="2" t="s">
        <v>59</v>
      </c>
      <c r="AP962" s="2" t="s">
        <v>60</v>
      </c>
      <c r="AQ962" s="2" t="s">
        <v>41</v>
      </c>
      <c r="AR962">
        <v>75000</v>
      </c>
      <c r="AS962" s="2" t="str">
        <f>_xlfn.IFNA(IF(VLOOKUP(all_resi[[#This Row],[No. Waybill]],settle_reconcile[No. Waybill],1,0)="","Recon","Recon"),"-")</f>
        <v>Recon</v>
      </c>
      <c r="AT962" s="2">
        <f>all_resi[[#This Row],[Nilai COD]]-all_resi[[#This Row],[COD Fee]]-all_resi[[#This Row],[Total Biaya Setelah Diskon]]</f>
        <v>104675</v>
      </c>
      <c r="AU962" s="2">
        <f>IF(all_resi[[#This Row],[Waktu Terima]]="","",_xlfn.DAYS(all_resi[[#This Row],[Waktu Terima]],all_resi[[#This Row],[Tanggal Pengiriman]]))</f>
        <v>12</v>
      </c>
    </row>
    <row r="963" spans="1:47" x14ac:dyDescent="0.25">
      <c r="A963" s="2" t="s">
        <v>7169</v>
      </c>
      <c r="B963" s="1">
        <v>46183</v>
      </c>
      <c r="C963" s="2" t="s">
        <v>42</v>
      </c>
      <c r="D963" s="2" t="s">
        <v>43</v>
      </c>
      <c r="E963" s="2" t="s">
        <v>44</v>
      </c>
      <c r="F963" s="2" t="s">
        <v>45</v>
      </c>
      <c r="G963" s="2" t="s">
        <v>46</v>
      </c>
      <c r="H963" s="2" t="s">
        <v>47</v>
      </c>
      <c r="I963" s="2" t="s">
        <v>4224</v>
      </c>
      <c r="J963" s="2" t="s">
        <v>13064</v>
      </c>
      <c r="K963" s="2" t="s">
        <v>286</v>
      </c>
      <c r="L963" s="2" t="s">
        <v>1265</v>
      </c>
      <c r="M963" s="2" t="s">
        <v>4225</v>
      </c>
      <c r="N963" s="2" t="s">
        <v>4226</v>
      </c>
      <c r="O963">
        <v>1</v>
      </c>
      <c r="P963" s="2" t="s">
        <v>53</v>
      </c>
      <c r="Q963">
        <v>100</v>
      </c>
      <c r="R963">
        <v>0</v>
      </c>
      <c r="S963" s="2" t="s">
        <v>54</v>
      </c>
      <c r="T963" s="2" t="s">
        <v>55</v>
      </c>
      <c r="U963" s="2" t="s">
        <v>386</v>
      </c>
      <c r="V963" s="2"/>
      <c r="W963">
        <v>116000</v>
      </c>
      <c r="X963">
        <v>0</v>
      </c>
      <c r="Y963">
        <v>0</v>
      </c>
      <c r="Z963">
        <v>116000</v>
      </c>
      <c r="AB963" s="2" t="s">
        <v>57</v>
      </c>
      <c r="AC963">
        <v>46400</v>
      </c>
      <c r="AD963">
        <v>69600</v>
      </c>
      <c r="AE963">
        <v>0</v>
      </c>
      <c r="AF963">
        <v>0</v>
      </c>
      <c r="AG963" s="2" t="s">
        <v>7592</v>
      </c>
      <c r="AH963" s="2"/>
      <c r="AI963" s="1">
        <v>46194</v>
      </c>
      <c r="AJ963" s="2"/>
      <c r="AK963" s="2" t="s">
        <v>67</v>
      </c>
      <c r="AM963" s="2" t="s">
        <v>59</v>
      </c>
      <c r="AP963" s="2" t="s">
        <v>60</v>
      </c>
      <c r="AQ963" s="2" t="s">
        <v>98</v>
      </c>
      <c r="AR963">
        <v>-116000</v>
      </c>
      <c r="AS963" s="2" t="str">
        <f>_xlfn.IFNA(IF(VLOOKUP(all_resi[[#This Row],[No. Waybill]],settle_reconcile[No. Waybill],1,0)="","Recon","Recon"),"-")</f>
        <v>-</v>
      </c>
      <c r="AT963" s="2">
        <f>all_resi[[#This Row],[Nilai COD]]-all_resi[[#This Row],[COD Fee]]-all_resi[[#This Row],[Total Biaya Setelah Diskon]]</f>
        <v>-69600</v>
      </c>
      <c r="AU963" s="2">
        <f>IF(all_resi[[#This Row],[Waktu Terima]]="","",_xlfn.DAYS(all_resi[[#This Row],[Waktu Terima]],all_resi[[#This Row],[Tanggal Pengiriman]]))</f>
        <v>11</v>
      </c>
    </row>
    <row r="964" spans="1:47" x14ac:dyDescent="0.25">
      <c r="A964" s="2" t="s">
        <v>7185</v>
      </c>
      <c r="B964" s="1">
        <v>46183</v>
      </c>
      <c r="C964" s="2" t="s">
        <v>42</v>
      </c>
      <c r="D964" s="2" t="s">
        <v>43</v>
      </c>
      <c r="E964" s="2" t="s">
        <v>44</v>
      </c>
      <c r="F964" s="2" t="s">
        <v>45</v>
      </c>
      <c r="G964" s="2" t="s">
        <v>46</v>
      </c>
      <c r="H964" s="2" t="s">
        <v>80</v>
      </c>
      <c r="I964" s="2" t="s">
        <v>4271</v>
      </c>
      <c r="J964" s="2" t="s">
        <v>13091</v>
      </c>
      <c r="K964" s="2" t="s">
        <v>203</v>
      </c>
      <c r="L964" s="2" t="s">
        <v>1548</v>
      </c>
      <c r="M964" s="2" t="s">
        <v>4272</v>
      </c>
      <c r="N964" s="2" t="s">
        <v>4273</v>
      </c>
      <c r="O964">
        <v>1</v>
      </c>
      <c r="P964" s="2" t="s">
        <v>53</v>
      </c>
      <c r="Q964">
        <v>100</v>
      </c>
      <c r="R964">
        <v>0</v>
      </c>
      <c r="S964" s="2" t="s">
        <v>54</v>
      </c>
      <c r="T964" s="2" t="s">
        <v>55</v>
      </c>
      <c r="U964" s="2" t="s">
        <v>141</v>
      </c>
      <c r="V964" s="2"/>
      <c r="W964">
        <v>14000</v>
      </c>
      <c r="X964">
        <v>0</v>
      </c>
      <c r="Y964">
        <v>0</v>
      </c>
      <c r="Z964">
        <v>14000</v>
      </c>
      <c r="AB964" s="2" t="s">
        <v>57</v>
      </c>
      <c r="AC964">
        <v>8000</v>
      </c>
      <c r="AD964">
        <v>6000</v>
      </c>
      <c r="AE964">
        <v>55400</v>
      </c>
      <c r="AF964">
        <v>831</v>
      </c>
      <c r="AG964" s="2" t="s">
        <v>4271</v>
      </c>
      <c r="AH964" s="2"/>
      <c r="AI964" s="1">
        <v>46184</v>
      </c>
      <c r="AJ964" s="2" t="s">
        <v>87</v>
      </c>
      <c r="AK964" s="2" t="s">
        <v>58</v>
      </c>
      <c r="AM964" s="2" t="s">
        <v>59</v>
      </c>
      <c r="AP964" s="2" t="s">
        <v>60</v>
      </c>
      <c r="AQ964" s="2" t="s">
        <v>41</v>
      </c>
      <c r="AR964">
        <v>41400</v>
      </c>
      <c r="AS964" s="2" t="str">
        <f>_xlfn.IFNA(IF(VLOOKUP(all_resi[[#This Row],[No. Waybill]],settle_reconcile[No. Waybill],1,0)="","Recon","Recon"),"-")</f>
        <v>Recon</v>
      </c>
      <c r="AT964" s="2">
        <f>all_resi[[#This Row],[Nilai COD]]-all_resi[[#This Row],[COD Fee]]-all_resi[[#This Row],[Total Biaya Setelah Diskon]]</f>
        <v>48569</v>
      </c>
      <c r="AU964" s="2">
        <f>IF(all_resi[[#This Row],[Waktu Terima]]="","",_xlfn.DAYS(all_resi[[#This Row],[Waktu Terima]],all_resi[[#This Row],[Tanggal Pengiriman]]))</f>
        <v>1</v>
      </c>
    </row>
    <row r="965" spans="1:47" x14ac:dyDescent="0.25">
      <c r="A965" s="2" t="s">
        <v>6058</v>
      </c>
      <c r="B965" s="1">
        <v>46183</v>
      </c>
      <c r="C965" s="2" t="s">
        <v>42</v>
      </c>
      <c r="D965" s="2" t="s">
        <v>43</v>
      </c>
      <c r="E965" s="2" t="s">
        <v>44</v>
      </c>
      <c r="F965" s="2" t="s">
        <v>45</v>
      </c>
      <c r="G965" s="2" t="s">
        <v>46</v>
      </c>
      <c r="H965" s="2" t="s">
        <v>80</v>
      </c>
      <c r="I965" s="2" t="s">
        <v>878</v>
      </c>
      <c r="J965" s="2" t="s">
        <v>13010</v>
      </c>
      <c r="K965" s="2" t="s">
        <v>203</v>
      </c>
      <c r="L965" s="2" t="s">
        <v>733</v>
      </c>
      <c r="M965" s="2" t="s">
        <v>879</v>
      </c>
      <c r="N965" s="2" t="s">
        <v>880</v>
      </c>
      <c r="O965">
        <v>1</v>
      </c>
      <c r="P965" s="2" t="s">
        <v>53</v>
      </c>
      <c r="Q965">
        <v>100</v>
      </c>
      <c r="R965">
        <v>0</v>
      </c>
      <c r="S965" s="2" t="s">
        <v>54</v>
      </c>
      <c r="T965" s="2" t="s">
        <v>55</v>
      </c>
      <c r="U965" s="2" t="s">
        <v>881</v>
      </c>
      <c r="V965" s="2"/>
      <c r="W965">
        <v>14000</v>
      </c>
      <c r="X965">
        <v>0</v>
      </c>
      <c r="Y965">
        <v>0</v>
      </c>
      <c r="Z965">
        <v>14000</v>
      </c>
      <c r="AB965" s="2" t="s">
        <v>57</v>
      </c>
      <c r="AC965">
        <v>8000</v>
      </c>
      <c r="AD965">
        <v>6000</v>
      </c>
      <c r="AE965">
        <v>106500</v>
      </c>
      <c r="AF965">
        <v>1597.5</v>
      </c>
      <c r="AG965" s="2" t="s">
        <v>878</v>
      </c>
      <c r="AH965" s="2"/>
      <c r="AI965" s="1">
        <v>46184</v>
      </c>
      <c r="AJ965" s="2" t="s">
        <v>87</v>
      </c>
      <c r="AK965" s="2" t="s">
        <v>58</v>
      </c>
      <c r="AM965" s="2" t="s">
        <v>59</v>
      </c>
      <c r="AP965" s="2" t="s">
        <v>60</v>
      </c>
      <c r="AQ965" s="2" t="s">
        <v>41</v>
      </c>
      <c r="AR965">
        <v>92500</v>
      </c>
      <c r="AS965" s="2" t="str">
        <f>_xlfn.IFNA(IF(VLOOKUP(all_resi[[#This Row],[No. Waybill]],settle_reconcile[No. Waybill],1,0)="","Recon","Recon"),"-")</f>
        <v>Recon</v>
      </c>
      <c r="AT965" s="2">
        <f>all_resi[[#This Row],[Nilai COD]]-all_resi[[#This Row],[COD Fee]]-all_resi[[#This Row],[Total Biaya Setelah Diskon]]</f>
        <v>98902.5</v>
      </c>
      <c r="AU965" s="2">
        <f>IF(all_resi[[#This Row],[Waktu Terima]]="","",_xlfn.DAYS(all_resi[[#This Row],[Waktu Terima]],all_resi[[#This Row],[Tanggal Pengiriman]]))</f>
        <v>1</v>
      </c>
    </row>
    <row r="966" spans="1:47" x14ac:dyDescent="0.25">
      <c r="A966" s="2" t="s">
        <v>6499</v>
      </c>
      <c r="B966" s="1">
        <v>46183</v>
      </c>
      <c r="C966" s="2" t="s">
        <v>42</v>
      </c>
      <c r="D966" s="2" t="s">
        <v>43</v>
      </c>
      <c r="E966" s="2" t="s">
        <v>44</v>
      </c>
      <c r="F966" s="2" t="s">
        <v>45</v>
      </c>
      <c r="G966" s="2" t="s">
        <v>46</v>
      </c>
      <c r="H966" s="2" t="s">
        <v>47</v>
      </c>
      <c r="I966" s="2" t="s">
        <v>2343</v>
      </c>
      <c r="J966" s="2" t="s">
        <v>13103</v>
      </c>
      <c r="K966" s="2" t="s">
        <v>197</v>
      </c>
      <c r="L966" s="2" t="s">
        <v>198</v>
      </c>
      <c r="M966" s="2" t="s">
        <v>199</v>
      </c>
      <c r="N966" s="2" t="s">
        <v>2344</v>
      </c>
      <c r="O966">
        <v>1</v>
      </c>
      <c r="P966" s="2" t="s">
        <v>53</v>
      </c>
      <c r="Q966">
        <v>100</v>
      </c>
      <c r="R966">
        <v>0</v>
      </c>
      <c r="S966" s="2" t="s">
        <v>54</v>
      </c>
      <c r="T966" s="2" t="s">
        <v>55</v>
      </c>
      <c r="U966" s="2" t="s">
        <v>412</v>
      </c>
      <c r="V966" s="2"/>
      <c r="W966">
        <v>96000</v>
      </c>
      <c r="X966">
        <v>0</v>
      </c>
      <c r="Y966">
        <v>0</v>
      </c>
      <c r="Z966">
        <v>96000</v>
      </c>
      <c r="AB966" s="2" t="s">
        <v>57</v>
      </c>
      <c r="AC966">
        <v>38400</v>
      </c>
      <c r="AD966">
        <v>57600</v>
      </c>
      <c r="AE966">
        <v>199000</v>
      </c>
      <c r="AF966">
        <v>2985</v>
      </c>
      <c r="AG966" s="2" t="s">
        <v>517</v>
      </c>
      <c r="AH966" s="2" t="s">
        <v>149</v>
      </c>
      <c r="AI966" s="1">
        <v>46199</v>
      </c>
      <c r="AJ966" s="2"/>
      <c r="AK966" s="2" t="s">
        <v>67</v>
      </c>
      <c r="AM966" s="2" t="s">
        <v>59</v>
      </c>
      <c r="AP966" s="2" t="s">
        <v>60</v>
      </c>
      <c r="AQ966" s="2" t="s">
        <v>41</v>
      </c>
      <c r="AR966">
        <v>103000</v>
      </c>
      <c r="AS966" s="2" t="str">
        <f>_xlfn.IFNA(IF(VLOOKUP(all_resi[[#This Row],[No. Waybill]],settle_reconcile[No. Waybill],1,0)="","Recon","Recon"),"-")</f>
        <v>-</v>
      </c>
      <c r="AT966" s="2">
        <f>all_resi[[#This Row],[Nilai COD]]-all_resi[[#This Row],[COD Fee]]-all_resi[[#This Row],[Total Biaya Setelah Diskon]]</f>
        <v>138415</v>
      </c>
      <c r="AU966" s="2">
        <f>IF(all_resi[[#This Row],[Waktu Terima]]="","",_xlfn.DAYS(all_resi[[#This Row],[Waktu Terima]],all_resi[[#This Row],[Tanggal Pengiriman]]))</f>
        <v>16</v>
      </c>
    </row>
    <row r="967" spans="1:47" x14ac:dyDescent="0.25">
      <c r="A967" s="2" t="s">
        <v>7127</v>
      </c>
      <c r="B967" s="1">
        <v>46183</v>
      </c>
      <c r="C967" s="2" t="s">
        <v>42</v>
      </c>
      <c r="D967" s="2" t="s">
        <v>43</v>
      </c>
      <c r="E967" s="2" t="s">
        <v>44</v>
      </c>
      <c r="F967" s="2" t="s">
        <v>45</v>
      </c>
      <c r="G967" s="2" t="s">
        <v>46</v>
      </c>
      <c r="H967" s="2" t="s">
        <v>80</v>
      </c>
      <c r="I967" s="2" t="s">
        <v>4107</v>
      </c>
      <c r="J967" s="2" t="s">
        <v>13045</v>
      </c>
      <c r="K967" s="2" t="s">
        <v>75</v>
      </c>
      <c r="L967" s="2" t="s">
        <v>310</v>
      </c>
      <c r="M967" s="2" t="s">
        <v>2554</v>
      </c>
      <c r="N967" s="2" t="s">
        <v>4108</v>
      </c>
      <c r="O967">
        <v>1</v>
      </c>
      <c r="P967" s="2" t="s">
        <v>53</v>
      </c>
      <c r="Q967">
        <v>100</v>
      </c>
      <c r="R967">
        <v>0</v>
      </c>
      <c r="S967" s="2" t="s">
        <v>54</v>
      </c>
      <c r="T967" s="2" t="s">
        <v>55</v>
      </c>
      <c r="U967" s="2" t="s">
        <v>201</v>
      </c>
      <c r="V967" s="2"/>
      <c r="W967">
        <v>75000</v>
      </c>
      <c r="X967">
        <v>0</v>
      </c>
      <c r="Y967">
        <v>0</v>
      </c>
      <c r="Z967">
        <v>75000</v>
      </c>
      <c r="AB967" s="2" t="s">
        <v>57</v>
      </c>
      <c r="AC967">
        <v>30000</v>
      </c>
      <c r="AD967">
        <v>45000</v>
      </c>
      <c r="AE967">
        <v>159000</v>
      </c>
      <c r="AF967">
        <v>2385</v>
      </c>
      <c r="AG967" s="2" t="s">
        <v>4107</v>
      </c>
      <c r="AH967" s="2"/>
      <c r="AI967" s="1">
        <v>46189</v>
      </c>
      <c r="AJ967" s="2" t="s">
        <v>87</v>
      </c>
      <c r="AK967" s="2" t="s">
        <v>58</v>
      </c>
      <c r="AM967" s="2" t="s">
        <v>59</v>
      </c>
      <c r="AP967" s="2" t="s">
        <v>60</v>
      </c>
      <c r="AQ967" s="2" t="s">
        <v>41</v>
      </c>
      <c r="AR967">
        <v>84000</v>
      </c>
      <c r="AS967" s="2" t="str">
        <f>_xlfn.IFNA(IF(VLOOKUP(all_resi[[#This Row],[No. Waybill]],settle_reconcile[No. Waybill],1,0)="","Recon","Recon"),"-")</f>
        <v>Recon</v>
      </c>
      <c r="AT967" s="2">
        <f>all_resi[[#This Row],[Nilai COD]]-all_resi[[#This Row],[COD Fee]]-all_resi[[#This Row],[Total Biaya Setelah Diskon]]</f>
        <v>111615</v>
      </c>
      <c r="AU967" s="2">
        <f>IF(all_resi[[#This Row],[Waktu Terima]]="","",_xlfn.DAYS(all_resi[[#This Row],[Waktu Terima]],all_resi[[#This Row],[Tanggal Pengiriman]]))</f>
        <v>6</v>
      </c>
    </row>
    <row r="968" spans="1:47" x14ac:dyDescent="0.25">
      <c r="A968" s="2" t="s">
        <v>7134</v>
      </c>
      <c r="B968" s="1">
        <v>46183</v>
      </c>
      <c r="C968" s="2" t="s">
        <v>42</v>
      </c>
      <c r="D968" s="2" t="s">
        <v>43</v>
      </c>
      <c r="E968" s="2" t="s">
        <v>44</v>
      </c>
      <c r="F968" s="2" t="s">
        <v>45</v>
      </c>
      <c r="G968" s="2" t="s">
        <v>46</v>
      </c>
      <c r="H968" s="2" t="s">
        <v>47</v>
      </c>
      <c r="I968" s="2" t="s">
        <v>4126</v>
      </c>
      <c r="J968" s="2" t="s">
        <v>13024</v>
      </c>
      <c r="K968" s="2" t="s">
        <v>156</v>
      </c>
      <c r="L968" s="2" t="s">
        <v>433</v>
      </c>
      <c r="M968" s="2" t="s">
        <v>4127</v>
      </c>
      <c r="N968" s="2" t="s">
        <v>4128</v>
      </c>
      <c r="O968">
        <v>1</v>
      </c>
      <c r="P968" s="2" t="s">
        <v>53</v>
      </c>
      <c r="Q968">
        <v>100</v>
      </c>
      <c r="R968">
        <v>0</v>
      </c>
      <c r="S968" s="2" t="s">
        <v>54</v>
      </c>
      <c r="T968" s="2" t="s">
        <v>55</v>
      </c>
      <c r="U968" s="2" t="s">
        <v>250</v>
      </c>
      <c r="V968" s="2"/>
      <c r="W968">
        <v>85000</v>
      </c>
      <c r="X968">
        <v>0</v>
      </c>
      <c r="Y968">
        <v>0</v>
      </c>
      <c r="Z968">
        <v>85000</v>
      </c>
      <c r="AB968" s="2" t="s">
        <v>57</v>
      </c>
      <c r="AC968">
        <v>34000</v>
      </c>
      <c r="AD968">
        <v>51000</v>
      </c>
      <c r="AE968">
        <v>139000</v>
      </c>
      <c r="AF968">
        <v>2085</v>
      </c>
      <c r="AG968" s="2" t="s">
        <v>4126</v>
      </c>
      <c r="AH968" s="2"/>
      <c r="AI968" s="1">
        <v>46191</v>
      </c>
      <c r="AJ968" s="2"/>
      <c r="AK968" s="2" t="s">
        <v>58</v>
      </c>
      <c r="AM968" s="2" t="s">
        <v>59</v>
      </c>
      <c r="AP968" s="2" t="s">
        <v>60</v>
      </c>
      <c r="AQ968" s="2" t="s">
        <v>41</v>
      </c>
      <c r="AR968">
        <v>54000</v>
      </c>
      <c r="AS968" s="2" t="str">
        <f>_xlfn.IFNA(IF(VLOOKUP(all_resi[[#This Row],[No. Waybill]],settle_reconcile[No. Waybill],1,0)="","Recon","Recon"),"-")</f>
        <v>Recon</v>
      </c>
      <c r="AT968" s="2">
        <f>all_resi[[#This Row],[Nilai COD]]-all_resi[[#This Row],[COD Fee]]-all_resi[[#This Row],[Total Biaya Setelah Diskon]]</f>
        <v>85915</v>
      </c>
      <c r="AU968" s="2">
        <f>IF(all_resi[[#This Row],[Waktu Terima]]="","",_xlfn.DAYS(all_resi[[#This Row],[Waktu Terima]],all_resi[[#This Row],[Tanggal Pengiriman]]))</f>
        <v>8</v>
      </c>
    </row>
    <row r="969" spans="1:47" x14ac:dyDescent="0.25">
      <c r="A969" s="2" t="s">
        <v>6473</v>
      </c>
      <c r="B969" s="1">
        <v>46183</v>
      </c>
      <c r="C969" s="2" t="s">
        <v>42</v>
      </c>
      <c r="D969" s="2" t="s">
        <v>43</v>
      </c>
      <c r="E969" s="2" t="s">
        <v>44</v>
      </c>
      <c r="F969" s="2" t="s">
        <v>45</v>
      </c>
      <c r="G969" s="2" t="s">
        <v>46</v>
      </c>
      <c r="H969" s="2" t="s">
        <v>47</v>
      </c>
      <c r="I969" s="2" t="s">
        <v>2266</v>
      </c>
      <c r="J969" s="2" t="s">
        <v>13092</v>
      </c>
      <c r="K969" s="2" t="s">
        <v>132</v>
      </c>
      <c r="L969" s="2" t="s">
        <v>1767</v>
      </c>
      <c r="M969" s="2" t="s">
        <v>2267</v>
      </c>
      <c r="N969" s="2" t="s">
        <v>2268</v>
      </c>
      <c r="O969">
        <v>1</v>
      </c>
      <c r="P969" s="2" t="s">
        <v>53</v>
      </c>
      <c r="Q969">
        <v>100</v>
      </c>
      <c r="R969">
        <v>0</v>
      </c>
      <c r="S969" s="2" t="s">
        <v>54</v>
      </c>
      <c r="T969" s="2" t="s">
        <v>55</v>
      </c>
      <c r="U969" s="2" t="s">
        <v>230</v>
      </c>
      <c r="V969" s="2"/>
      <c r="W969">
        <v>47000</v>
      </c>
      <c r="X969">
        <v>0</v>
      </c>
      <c r="Y969">
        <v>0</v>
      </c>
      <c r="Z969">
        <v>47000</v>
      </c>
      <c r="AB969" s="2" t="s">
        <v>57</v>
      </c>
      <c r="AC969">
        <v>18800</v>
      </c>
      <c r="AD969">
        <v>28200</v>
      </c>
      <c r="AE969">
        <v>151000</v>
      </c>
      <c r="AF969">
        <v>2265</v>
      </c>
      <c r="AG969" s="2" t="s">
        <v>256</v>
      </c>
      <c r="AH969" s="2"/>
      <c r="AI969" s="1">
        <v>46205</v>
      </c>
      <c r="AJ969" s="2"/>
      <c r="AK969" s="2" t="s">
        <v>67</v>
      </c>
      <c r="AM969" s="2" t="s">
        <v>59</v>
      </c>
      <c r="AP969" s="2" t="s">
        <v>60</v>
      </c>
      <c r="AQ969" s="2" t="s">
        <v>41</v>
      </c>
      <c r="AR969">
        <v>104000</v>
      </c>
      <c r="AS969" s="2" t="str">
        <f>_xlfn.IFNA(IF(VLOOKUP(all_resi[[#This Row],[No. Waybill]],settle_reconcile[No. Waybill],1,0)="","Recon","Recon"),"-")</f>
        <v>-</v>
      </c>
      <c r="AT969" s="2">
        <f>all_resi[[#This Row],[Nilai COD]]-all_resi[[#This Row],[COD Fee]]-all_resi[[#This Row],[Total Biaya Setelah Diskon]]</f>
        <v>120535</v>
      </c>
      <c r="AU969" s="2">
        <f>IF(all_resi[[#This Row],[Waktu Terima]]="","",_xlfn.DAYS(all_resi[[#This Row],[Waktu Terima]],all_resi[[#This Row],[Tanggal Pengiriman]]))</f>
        <v>22</v>
      </c>
    </row>
    <row r="970" spans="1:47" x14ac:dyDescent="0.25">
      <c r="A970" s="2" t="s">
        <v>6442</v>
      </c>
      <c r="B970" s="1">
        <v>46183</v>
      </c>
      <c r="C970" s="2" t="s">
        <v>42</v>
      </c>
      <c r="D970" s="2" t="s">
        <v>43</v>
      </c>
      <c r="E970" s="2" t="s">
        <v>44</v>
      </c>
      <c r="F970" s="2" t="s">
        <v>45</v>
      </c>
      <c r="G970" s="2" t="s">
        <v>46</v>
      </c>
      <c r="H970" s="2" t="s">
        <v>80</v>
      </c>
      <c r="I970" s="2" t="s">
        <v>2170</v>
      </c>
      <c r="J970" s="2" t="s">
        <v>13109</v>
      </c>
      <c r="K970" s="2" t="s">
        <v>116</v>
      </c>
      <c r="L970" s="2" t="s">
        <v>617</v>
      </c>
      <c r="M970" s="2" t="s">
        <v>2171</v>
      </c>
      <c r="N970" s="2" t="s">
        <v>2172</v>
      </c>
      <c r="O970">
        <v>1</v>
      </c>
      <c r="P970" s="2" t="s">
        <v>53</v>
      </c>
      <c r="Q970">
        <v>100</v>
      </c>
      <c r="R970">
        <v>0</v>
      </c>
      <c r="S970" s="2" t="s">
        <v>54</v>
      </c>
      <c r="T970" s="2" t="s">
        <v>55</v>
      </c>
      <c r="U970" s="2" t="s">
        <v>164</v>
      </c>
      <c r="V970" s="2"/>
      <c r="W970">
        <v>15000</v>
      </c>
      <c r="X970">
        <v>0</v>
      </c>
      <c r="Y970">
        <v>0</v>
      </c>
      <c r="Z970">
        <v>15000</v>
      </c>
      <c r="AB970" s="2" t="s">
        <v>57</v>
      </c>
      <c r="AC970">
        <v>9000</v>
      </c>
      <c r="AD970">
        <v>6000</v>
      </c>
      <c r="AE970">
        <v>97000</v>
      </c>
      <c r="AF970">
        <v>1455</v>
      </c>
      <c r="AG970" s="2" t="s">
        <v>2170</v>
      </c>
      <c r="AH970" s="2"/>
      <c r="AI970" s="1">
        <v>46184</v>
      </c>
      <c r="AJ970" s="2" t="s">
        <v>87</v>
      </c>
      <c r="AK970" s="2" t="s">
        <v>58</v>
      </c>
      <c r="AM970" s="2" t="s">
        <v>59</v>
      </c>
      <c r="AP970" s="2" t="s">
        <v>60</v>
      </c>
      <c r="AQ970" s="2" t="s">
        <v>41</v>
      </c>
      <c r="AR970">
        <v>82000</v>
      </c>
      <c r="AS970" s="2" t="str">
        <f>_xlfn.IFNA(IF(VLOOKUP(all_resi[[#This Row],[No. Waybill]],settle_reconcile[No. Waybill],1,0)="","Recon","Recon"),"-")</f>
        <v>Recon</v>
      </c>
      <c r="AT970" s="2">
        <f>all_resi[[#This Row],[Nilai COD]]-all_resi[[#This Row],[COD Fee]]-all_resi[[#This Row],[Total Biaya Setelah Diskon]]</f>
        <v>89545</v>
      </c>
      <c r="AU970" s="2">
        <f>IF(all_resi[[#This Row],[Waktu Terima]]="","",_xlfn.DAYS(all_resi[[#This Row],[Waktu Terima]],all_resi[[#This Row],[Tanggal Pengiriman]]))</f>
        <v>1</v>
      </c>
    </row>
    <row r="971" spans="1:47" x14ac:dyDescent="0.25">
      <c r="A971" s="2" t="s">
        <v>7184</v>
      </c>
      <c r="B971" s="1">
        <v>46183</v>
      </c>
      <c r="C971" s="2" t="s">
        <v>42</v>
      </c>
      <c r="D971" s="2" t="s">
        <v>43</v>
      </c>
      <c r="E971" s="2" t="s">
        <v>44</v>
      </c>
      <c r="F971" s="2" t="s">
        <v>45</v>
      </c>
      <c r="G971" s="2" t="s">
        <v>46</v>
      </c>
      <c r="H971" s="2" t="s">
        <v>80</v>
      </c>
      <c r="I971" s="2" t="s">
        <v>4268</v>
      </c>
      <c r="J971" s="2" t="s">
        <v>13097</v>
      </c>
      <c r="K971" s="2" t="s">
        <v>561</v>
      </c>
      <c r="L971" s="2" t="s">
        <v>562</v>
      </c>
      <c r="M971" s="2" t="s">
        <v>4269</v>
      </c>
      <c r="N971" s="2" t="s">
        <v>4270</v>
      </c>
      <c r="O971">
        <v>1</v>
      </c>
      <c r="P971" s="2" t="s">
        <v>53</v>
      </c>
      <c r="Q971">
        <v>100</v>
      </c>
      <c r="R971">
        <v>0</v>
      </c>
      <c r="S971" s="2" t="s">
        <v>54</v>
      </c>
      <c r="T971" s="2" t="s">
        <v>55</v>
      </c>
      <c r="U971" s="2" t="s">
        <v>1095</v>
      </c>
      <c r="V971" s="2"/>
      <c r="W971">
        <v>22000</v>
      </c>
      <c r="X971">
        <v>0</v>
      </c>
      <c r="Y971">
        <v>0</v>
      </c>
      <c r="Z971">
        <v>22000</v>
      </c>
      <c r="AB971" s="2" t="s">
        <v>57</v>
      </c>
      <c r="AC971">
        <v>8800</v>
      </c>
      <c r="AD971">
        <v>13200</v>
      </c>
      <c r="AE971">
        <v>152000</v>
      </c>
      <c r="AF971">
        <v>2280</v>
      </c>
      <c r="AG971" s="2" t="s">
        <v>4268</v>
      </c>
      <c r="AH971" s="2"/>
      <c r="AI971" s="1">
        <v>46185</v>
      </c>
      <c r="AJ971" s="2" t="s">
        <v>87</v>
      </c>
      <c r="AK971" s="2" t="s">
        <v>58</v>
      </c>
      <c r="AM971" s="2" t="s">
        <v>59</v>
      </c>
      <c r="AP971" s="2" t="s">
        <v>60</v>
      </c>
      <c r="AQ971" s="2" t="s">
        <v>41</v>
      </c>
      <c r="AR971">
        <v>130000</v>
      </c>
      <c r="AS971" s="2" t="str">
        <f>_xlfn.IFNA(IF(VLOOKUP(all_resi[[#This Row],[No. Waybill]],settle_reconcile[No. Waybill],1,0)="","Recon","Recon"),"-")</f>
        <v>Recon</v>
      </c>
      <c r="AT971" s="2">
        <f>all_resi[[#This Row],[Nilai COD]]-all_resi[[#This Row],[COD Fee]]-all_resi[[#This Row],[Total Biaya Setelah Diskon]]</f>
        <v>136520</v>
      </c>
      <c r="AU971" s="2">
        <f>IF(all_resi[[#This Row],[Waktu Terima]]="","",_xlfn.DAYS(all_resi[[#This Row],[Waktu Terima]],all_resi[[#This Row],[Tanggal Pengiriman]]))</f>
        <v>2</v>
      </c>
    </row>
    <row r="972" spans="1:47" x14ac:dyDescent="0.25">
      <c r="A972" s="2" t="s">
        <v>7175</v>
      </c>
      <c r="B972" s="1">
        <v>46183</v>
      </c>
      <c r="C972" s="2" t="s">
        <v>42</v>
      </c>
      <c r="D972" s="2" t="s">
        <v>43</v>
      </c>
      <c r="E972" s="2" t="s">
        <v>44</v>
      </c>
      <c r="F972" s="2" t="s">
        <v>45</v>
      </c>
      <c r="G972" s="2" t="s">
        <v>46</v>
      </c>
      <c r="H972" s="2" t="s">
        <v>47</v>
      </c>
      <c r="I972" s="2" t="s">
        <v>4239</v>
      </c>
      <c r="J972" s="2" t="s">
        <v>13106</v>
      </c>
      <c r="K972" s="2" t="s">
        <v>156</v>
      </c>
      <c r="L972" s="2" t="s">
        <v>606</v>
      </c>
      <c r="M972" s="2" t="s">
        <v>4240</v>
      </c>
      <c r="N972" s="2" t="s">
        <v>4241</v>
      </c>
      <c r="O972">
        <v>1</v>
      </c>
      <c r="P972" s="2" t="s">
        <v>53</v>
      </c>
      <c r="Q972">
        <v>100</v>
      </c>
      <c r="R972">
        <v>0</v>
      </c>
      <c r="S972" s="2" t="s">
        <v>54</v>
      </c>
      <c r="T972" s="2" t="s">
        <v>55</v>
      </c>
      <c r="U972" s="2" t="s">
        <v>147</v>
      </c>
      <c r="V972" s="2"/>
      <c r="W972">
        <v>64000</v>
      </c>
      <c r="X972">
        <v>0</v>
      </c>
      <c r="Y972">
        <v>0</v>
      </c>
      <c r="Z972">
        <v>64000</v>
      </c>
      <c r="AB972" s="2" t="s">
        <v>57</v>
      </c>
      <c r="AC972">
        <v>25600</v>
      </c>
      <c r="AD972">
        <v>38400</v>
      </c>
      <c r="AE972">
        <v>135000</v>
      </c>
      <c r="AF972">
        <v>2025</v>
      </c>
      <c r="AG972" s="2" t="s">
        <v>4239</v>
      </c>
      <c r="AH972" s="2"/>
      <c r="AI972" s="1">
        <v>46187</v>
      </c>
      <c r="AJ972" s="2"/>
      <c r="AK972" s="2" t="s">
        <v>58</v>
      </c>
      <c r="AM972" s="2" t="s">
        <v>59</v>
      </c>
      <c r="AP972" s="2" t="s">
        <v>60</v>
      </c>
      <c r="AQ972" s="2" t="s">
        <v>41</v>
      </c>
      <c r="AR972">
        <v>71000</v>
      </c>
      <c r="AS972" s="2" t="str">
        <f>_xlfn.IFNA(IF(VLOOKUP(all_resi[[#This Row],[No. Waybill]],settle_reconcile[No. Waybill],1,0)="","Recon","Recon"),"-")</f>
        <v>Recon</v>
      </c>
      <c r="AT972" s="2">
        <f>all_resi[[#This Row],[Nilai COD]]-all_resi[[#This Row],[COD Fee]]-all_resi[[#This Row],[Total Biaya Setelah Diskon]]</f>
        <v>94575</v>
      </c>
      <c r="AU972" s="2">
        <f>IF(all_resi[[#This Row],[Waktu Terima]]="","",_xlfn.DAYS(all_resi[[#This Row],[Waktu Terima]],all_resi[[#This Row],[Tanggal Pengiriman]]))</f>
        <v>4</v>
      </c>
    </row>
    <row r="973" spans="1:47" x14ac:dyDescent="0.25">
      <c r="A973" s="2" t="s">
        <v>6539</v>
      </c>
      <c r="B973" s="1">
        <v>46183</v>
      </c>
      <c r="C973" s="2" t="s">
        <v>42</v>
      </c>
      <c r="D973" s="2" t="s">
        <v>43</v>
      </c>
      <c r="E973" s="2" t="s">
        <v>44</v>
      </c>
      <c r="F973" s="2" t="s">
        <v>45</v>
      </c>
      <c r="G973" s="2" t="s">
        <v>46</v>
      </c>
      <c r="H973" s="2" t="s">
        <v>47</v>
      </c>
      <c r="I973" s="2" t="s">
        <v>2456</v>
      </c>
      <c r="J973" s="2" t="s">
        <v>13107</v>
      </c>
      <c r="K973" s="2" t="s">
        <v>126</v>
      </c>
      <c r="L973" s="2" t="s">
        <v>2457</v>
      </c>
      <c r="M973" s="2" t="s">
        <v>2458</v>
      </c>
      <c r="N973" s="2" t="s">
        <v>2459</v>
      </c>
      <c r="O973">
        <v>1</v>
      </c>
      <c r="P973" s="2" t="s">
        <v>53</v>
      </c>
      <c r="Q973">
        <v>100</v>
      </c>
      <c r="R973">
        <v>0</v>
      </c>
      <c r="S973" s="2" t="s">
        <v>54</v>
      </c>
      <c r="T973" s="2" t="s">
        <v>55</v>
      </c>
      <c r="U973" s="2" t="s">
        <v>975</v>
      </c>
      <c r="V973" s="2"/>
      <c r="W973">
        <v>52000</v>
      </c>
      <c r="X973">
        <v>0</v>
      </c>
      <c r="Y973">
        <v>0</v>
      </c>
      <c r="Z973">
        <v>52000</v>
      </c>
      <c r="AB973" s="2" t="s">
        <v>57</v>
      </c>
      <c r="AC973">
        <v>20800</v>
      </c>
      <c r="AD973">
        <v>31200</v>
      </c>
      <c r="AE973">
        <v>196000</v>
      </c>
      <c r="AF973">
        <v>2940</v>
      </c>
      <c r="AG973" s="2" t="s">
        <v>2456</v>
      </c>
      <c r="AH973" s="2"/>
      <c r="AI973" s="1">
        <v>46186</v>
      </c>
      <c r="AJ973" s="2"/>
      <c r="AK973" s="2" t="s">
        <v>58</v>
      </c>
      <c r="AM973" s="2" t="s">
        <v>59</v>
      </c>
      <c r="AP973" s="2" t="s">
        <v>60</v>
      </c>
      <c r="AQ973" s="2" t="s">
        <v>41</v>
      </c>
      <c r="AR973">
        <v>144000</v>
      </c>
      <c r="AS973" s="2" t="str">
        <f>_xlfn.IFNA(IF(VLOOKUP(all_resi[[#This Row],[No. Waybill]],settle_reconcile[No. Waybill],1,0)="","Recon","Recon"),"-")</f>
        <v>Recon</v>
      </c>
      <c r="AT973" s="2">
        <f>all_resi[[#This Row],[Nilai COD]]-all_resi[[#This Row],[COD Fee]]-all_resi[[#This Row],[Total Biaya Setelah Diskon]]</f>
        <v>161860</v>
      </c>
      <c r="AU973" s="2">
        <f>IF(all_resi[[#This Row],[Waktu Terima]]="","",_xlfn.DAYS(all_resi[[#This Row],[Waktu Terima]],all_resi[[#This Row],[Tanggal Pengiriman]]))</f>
        <v>3</v>
      </c>
    </row>
    <row r="974" spans="1:47" x14ac:dyDescent="0.25">
      <c r="A974" s="2" t="s">
        <v>6622</v>
      </c>
      <c r="B974" s="1">
        <v>46183</v>
      </c>
      <c r="C974" s="2" t="s">
        <v>42</v>
      </c>
      <c r="D974" s="2" t="s">
        <v>43</v>
      </c>
      <c r="E974" s="2" t="s">
        <v>44</v>
      </c>
      <c r="F974" s="2" t="s">
        <v>45</v>
      </c>
      <c r="G974" s="2" t="s">
        <v>46</v>
      </c>
      <c r="H974" s="2" t="s">
        <v>47</v>
      </c>
      <c r="I974" s="2" t="s">
        <v>2697</v>
      </c>
      <c r="J974" s="2" t="s">
        <v>13132</v>
      </c>
      <c r="K974" s="2" t="s">
        <v>121</v>
      </c>
      <c r="L974" s="2" t="s">
        <v>761</v>
      </c>
      <c r="M974" s="2" t="s">
        <v>762</v>
      </c>
      <c r="N974" s="2" t="s">
        <v>2698</v>
      </c>
      <c r="O974">
        <v>1</v>
      </c>
      <c r="P974" s="2" t="s">
        <v>53</v>
      </c>
      <c r="Q974">
        <v>100</v>
      </c>
      <c r="R974">
        <v>0</v>
      </c>
      <c r="S974" s="2" t="s">
        <v>54</v>
      </c>
      <c r="T974" s="2" t="s">
        <v>55</v>
      </c>
      <c r="U974" s="2" t="s">
        <v>534</v>
      </c>
      <c r="V974" s="2"/>
      <c r="W974">
        <v>85000</v>
      </c>
      <c r="X974">
        <v>0</v>
      </c>
      <c r="Y974">
        <v>0</v>
      </c>
      <c r="Z974">
        <v>85000</v>
      </c>
      <c r="AB974" s="2" t="s">
        <v>57</v>
      </c>
      <c r="AC974">
        <v>34000</v>
      </c>
      <c r="AD974">
        <v>51000</v>
      </c>
      <c r="AE974">
        <v>139000</v>
      </c>
      <c r="AF974">
        <v>2085</v>
      </c>
      <c r="AG974" s="2" t="s">
        <v>353</v>
      </c>
      <c r="AH974" s="2" t="s">
        <v>149</v>
      </c>
      <c r="AI974" s="1">
        <v>46202</v>
      </c>
      <c r="AJ974" s="2"/>
      <c r="AK974" s="2" t="s">
        <v>67</v>
      </c>
      <c r="AM974" s="2" t="s">
        <v>59</v>
      </c>
      <c r="AP974" s="2" t="s">
        <v>60</v>
      </c>
      <c r="AQ974" s="2" t="s">
        <v>41</v>
      </c>
      <c r="AR974">
        <v>54000</v>
      </c>
      <c r="AS974" s="2" t="str">
        <f>_xlfn.IFNA(IF(VLOOKUP(all_resi[[#This Row],[No. Waybill]],settle_reconcile[No. Waybill],1,0)="","Recon","Recon"),"-")</f>
        <v>-</v>
      </c>
      <c r="AT974" s="2">
        <f>all_resi[[#This Row],[Nilai COD]]-all_resi[[#This Row],[COD Fee]]-all_resi[[#This Row],[Total Biaya Setelah Diskon]]</f>
        <v>85915</v>
      </c>
      <c r="AU974" s="2">
        <f>IF(all_resi[[#This Row],[Waktu Terima]]="","",_xlfn.DAYS(all_resi[[#This Row],[Waktu Terima]],all_resi[[#This Row],[Tanggal Pengiriman]]))</f>
        <v>19</v>
      </c>
    </row>
    <row r="975" spans="1:47" x14ac:dyDescent="0.25">
      <c r="A975" s="2" t="s">
        <v>6496</v>
      </c>
      <c r="B975" s="1">
        <v>46183</v>
      </c>
      <c r="C975" s="2" t="s">
        <v>42</v>
      </c>
      <c r="D975" s="2" t="s">
        <v>43</v>
      </c>
      <c r="E975" s="2" t="s">
        <v>44</v>
      </c>
      <c r="F975" s="2" t="s">
        <v>45</v>
      </c>
      <c r="G975" s="2" t="s">
        <v>46</v>
      </c>
      <c r="H975" s="2" t="s">
        <v>47</v>
      </c>
      <c r="I975" s="2" t="s">
        <v>2332</v>
      </c>
      <c r="J975" s="2" t="s">
        <v>13101</v>
      </c>
      <c r="K975" s="2" t="s">
        <v>177</v>
      </c>
      <c r="L975" s="2" t="s">
        <v>775</v>
      </c>
      <c r="M975" s="2" t="s">
        <v>2333</v>
      </c>
      <c r="N975" s="2" t="s">
        <v>2334</v>
      </c>
      <c r="O975">
        <v>1</v>
      </c>
      <c r="P975" s="2" t="s">
        <v>53</v>
      </c>
      <c r="Q975">
        <v>100</v>
      </c>
      <c r="R975">
        <v>0</v>
      </c>
      <c r="S975" s="2" t="s">
        <v>54</v>
      </c>
      <c r="T975" s="2" t="s">
        <v>55</v>
      </c>
      <c r="U975" s="2" t="s">
        <v>412</v>
      </c>
      <c r="V975" s="2"/>
      <c r="W975">
        <v>114000</v>
      </c>
      <c r="X975">
        <v>0</v>
      </c>
      <c r="Y975">
        <v>0</v>
      </c>
      <c r="Z975">
        <v>114000</v>
      </c>
      <c r="AB975" s="2" t="s">
        <v>57</v>
      </c>
      <c r="AC975">
        <v>45600</v>
      </c>
      <c r="AD975">
        <v>68400</v>
      </c>
      <c r="AE975">
        <v>208000</v>
      </c>
      <c r="AF975">
        <v>3120</v>
      </c>
      <c r="AG975" s="2" t="s">
        <v>7592</v>
      </c>
      <c r="AH975" s="2" t="s">
        <v>149</v>
      </c>
      <c r="AI975" s="1">
        <v>46203</v>
      </c>
      <c r="AJ975" s="2"/>
      <c r="AK975" s="2" t="s">
        <v>67</v>
      </c>
      <c r="AM975" s="2" t="s">
        <v>59</v>
      </c>
      <c r="AP975" s="2" t="s">
        <v>60</v>
      </c>
      <c r="AQ975" s="2" t="s">
        <v>41</v>
      </c>
      <c r="AR975">
        <v>94000</v>
      </c>
      <c r="AS975" s="2" t="str">
        <f>_xlfn.IFNA(IF(VLOOKUP(all_resi[[#This Row],[No. Waybill]],settle_reconcile[No. Waybill],1,0)="","Recon","Recon"),"-")</f>
        <v>-</v>
      </c>
      <c r="AT975" s="2">
        <f>all_resi[[#This Row],[Nilai COD]]-all_resi[[#This Row],[COD Fee]]-all_resi[[#This Row],[Total Biaya Setelah Diskon]]</f>
        <v>136480</v>
      </c>
      <c r="AU975" s="2">
        <f>IF(all_resi[[#This Row],[Waktu Terima]]="","",_xlfn.DAYS(all_resi[[#This Row],[Waktu Terima]],all_resi[[#This Row],[Tanggal Pengiriman]]))</f>
        <v>20</v>
      </c>
    </row>
    <row r="976" spans="1:47" x14ac:dyDescent="0.25">
      <c r="A976" s="2" t="s">
        <v>6530</v>
      </c>
      <c r="B976" s="1">
        <v>46183</v>
      </c>
      <c r="C976" s="2" t="s">
        <v>42</v>
      </c>
      <c r="D976" s="2" t="s">
        <v>43</v>
      </c>
      <c r="E976" s="2" t="s">
        <v>44</v>
      </c>
      <c r="F976" s="2" t="s">
        <v>45</v>
      </c>
      <c r="G976" s="2" t="s">
        <v>46</v>
      </c>
      <c r="H976" s="2" t="s">
        <v>47</v>
      </c>
      <c r="I976" s="2" t="s">
        <v>2432</v>
      </c>
      <c r="J976" s="2" t="s">
        <v>13116</v>
      </c>
      <c r="K976" s="2" t="s">
        <v>116</v>
      </c>
      <c r="L976" s="2" t="s">
        <v>2433</v>
      </c>
      <c r="M976" s="2" t="s">
        <v>2434</v>
      </c>
      <c r="N976" s="2" t="s">
        <v>2435</v>
      </c>
      <c r="O976">
        <v>1</v>
      </c>
      <c r="P976" s="2" t="s">
        <v>53</v>
      </c>
      <c r="Q976">
        <v>100</v>
      </c>
      <c r="R976">
        <v>0</v>
      </c>
      <c r="S976" s="2" t="s">
        <v>54</v>
      </c>
      <c r="T976" s="2" t="s">
        <v>55</v>
      </c>
      <c r="U976" s="2" t="s">
        <v>230</v>
      </c>
      <c r="V976" s="2"/>
      <c r="W976">
        <v>8000</v>
      </c>
      <c r="X976">
        <v>0</v>
      </c>
      <c r="Y976">
        <v>0</v>
      </c>
      <c r="Z976">
        <v>8000</v>
      </c>
      <c r="AB976" s="2" t="s">
        <v>57</v>
      </c>
      <c r="AC976">
        <v>3000</v>
      </c>
      <c r="AD976">
        <v>5000</v>
      </c>
      <c r="AE976">
        <v>115000</v>
      </c>
      <c r="AF976">
        <v>1725</v>
      </c>
      <c r="AG976" s="2" t="s">
        <v>2432</v>
      </c>
      <c r="AH976" s="2"/>
      <c r="AI976" s="1">
        <v>46185</v>
      </c>
      <c r="AJ976" s="2"/>
      <c r="AK976" s="2" t="s">
        <v>58</v>
      </c>
      <c r="AM976" s="2" t="s">
        <v>59</v>
      </c>
      <c r="AP976" s="2" t="s">
        <v>60</v>
      </c>
      <c r="AQ976" s="2" t="s">
        <v>41</v>
      </c>
      <c r="AR976">
        <v>107000</v>
      </c>
      <c r="AS976" s="2" t="str">
        <f>_xlfn.IFNA(IF(VLOOKUP(all_resi[[#This Row],[No. Waybill]],settle_reconcile[No. Waybill],1,0)="","Recon","Recon"),"-")</f>
        <v>Recon</v>
      </c>
      <c r="AT976" s="2">
        <f>all_resi[[#This Row],[Nilai COD]]-all_resi[[#This Row],[COD Fee]]-all_resi[[#This Row],[Total Biaya Setelah Diskon]]</f>
        <v>108275</v>
      </c>
      <c r="AU976" s="2">
        <f>IF(all_resi[[#This Row],[Waktu Terima]]="","",_xlfn.DAYS(all_resi[[#This Row],[Waktu Terima]],all_resi[[#This Row],[Tanggal Pengiriman]]))</f>
        <v>2</v>
      </c>
    </row>
    <row r="977" spans="1:47" x14ac:dyDescent="0.25">
      <c r="A977" s="2" t="s">
        <v>5969</v>
      </c>
      <c r="B977" s="1">
        <v>46183</v>
      </c>
      <c r="C977" s="2" t="s">
        <v>42</v>
      </c>
      <c r="D977" s="2" t="s">
        <v>43</v>
      </c>
      <c r="E977" s="2" t="s">
        <v>44</v>
      </c>
      <c r="F977" s="2" t="s">
        <v>45</v>
      </c>
      <c r="G977" s="2" t="s">
        <v>46</v>
      </c>
      <c r="H977" s="2" t="s">
        <v>47</v>
      </c>
      <c r="I977" s="2" t="s">
        <v>535</v>
      </c>
      <c r="J977" s="2" t="s">
        <v>13028</v>
      </c>
      <c r="K977" s="2" t="s">
        <v>156</v>
      </c>
      <c r="L977" s="2" t="s">
        <v>536</v>
      </c>
      <c r="M977" s="2" t="s">
        <v>537</v>
      </c>
      <c r="N977" s="2" t="s">
        <v>538</v>
      </c>
      <c r="O977">
        <v>1</v>
      </c>
      <c r="P977" s="2" t="s">
        <v>53</v>
      </c>
      <c r="Q977">
        <v>100</v>
      </c>
      <c r="R977">
        <v>0</v>
      </c>
      <c r="S977" s="2" t="s">
        <v>54</v>
      </c>
      <c r="T977" s="2" t="s">
        <v>55</v>
      </c>
      <c r="U977" s="2" t="s">
        <v>207</v>
      </c>
      <c r="V977" s="2"/>
      <c r="W977">
        <v>100000</v>
      </c>
      <c r="X977">
        <v>0</v>
      </c>
      <c r="Y977">
        <v>0</v>
      </c>
      <c r="Z977">
        <v>100000</v>
      </c>
      <c r="AB977" s="2" t="s">
        <v>57</v>
      </c>
      <c r="AC977">
        <v>40000</v>
      </c>
      <c r="AD977">
        <v>60000</v>
      </c>
      <c r="AE977">
        <v>179000</v>
      </c>
      <c r="AF977">
        <v>2685</v>
      </c>
      <c r="AG977" s="2" t="s">
        <v>353</v>
      </c>
      <c r="AH977" s="2" t="s">
        <v>149</v>
      </c>
      <c r="AI977" s="1">
        <v>46207</v>
      </c>
      <c r="AJ977" s="2"/>
      <c r="AK977" s="2" t="s">
        <v>67</v>
      </c>
      <c r="AM977" s="2" t="s">
        <v>59</v>
      </c>
      <c r="AP977" s="2" t="s">
        <v>60</v>
      </c>
      <c r="AQ977" s="2" t="s">
        <v>41</v>
      </c>
      <c r="AR977">
        <v>79000</v>
      </c>
      <c r="AS977" s="2" t="str">
        <f>_xlfn.IFNA(IF(VLOOKUP(all_resi[[#This Row],[No. Waybill]],settle_reconcile[No. Waybill],1,0)="","Recon","Recon"),"-")</f>
        <v>-</v>
      </c>
      <c r="AT977" s="2">
        <f>all_resi[[#This Row],[Nilai COD]]-all_resi[[#This Row],[COD Fee]]-all_resi[[#This Row],[Total Biaya Setelah Diskon]]</f>
        <v>116315</v>
      </c>
      <c r="AU977" s="2">
        <f>IF(all_resi[[#This Row],[Waktu Terima]]="","",_xlfn.DAYS(all_resi[[#This Row],[Waktu Terima]],all_resi[[#This Row],[Tanggal Pengiriman]]))</f>
        <v>24</v>
      </c>
    </row>
    <row r="978" spans="1:47" x14ac:dyDescent="0.25">
      <c r="A978" s="2" t="s">
        <v>6578</v>
      </c>
      <c r="B978" s="1">
        <v>46183</v>
      </c>
      <c r="C978" s="2" t="s">
        <v>42</v>
      </c>
      <c r="D978" s="2" t="s">
        <v>43</v>
      </c>
      <c r="E978" s="2" t="s">
        <v>44</v>
      </c>
      <c r="F978" s="2" t="s">
        <v>45</v>
      </c>
      <c r="G978" s="2" t="s">
        <v>46</v>
      </c>
      <c r="H978" s="2" t="s">
        <v>80</v>
      </c>
      <c r="I978" s="2" t="s">
        <v>2572</v>
      </c>
      <c r="J978" s="2" t="s">
        <v>13088</v>
      </c>
      <c r="K978" s="2" t="s">
        <v>209</v>
      </c>
      <c r="L978" s="2" t="s">
        <v>2573</v>
      </c>
      <c r="M978" s="2" t="s">
        <v>2574</v>
      </c>
      <c r="N978" s="2" t="s">
        <v>2575</v>
      </c>
      <c r="O978">
        <v>1</v>
      </c>
      <c r="P978" s="2" t="s">
        <v>53</v>
      </c>
      <c r="Q978">
        <v>100</v>
      </c>
      <c r="R978">
        <v>0</v>
      </c>
      <c r="S978" s="2" t="s">
        <v>54</v>
      </c>
      <c r="T978" s="2" t="s">
        <v>55</v>
      </c>
      <c r="U978" s="2" t="s">
        <v>86</v>
      </c>
      <c r="V978" s="2"/>
      <c r="W978">
        <v>46000</v>
      </c>
      <c r="X978">
        <v>0</v>
      </c>
      <c r="Y978">
        <v>0</v>
      </c>
      <c r="Z978">
        <v>46000</v>
      </c>
      <c r="AB978" s="2" t="s">
        <v>57</v>
      </c>
      <c r="AC978">
        <v>18400</v>
      </c>
      <c r="AD978">
        <v>27600</v>
      </c>
      <c r="AE978">
        <v>99000</v>
      </c>
      <c r="AF978">
        <v>1485</v>
      </c>
      <c r="AG978" s="2" t="s">
        <v>2572</v>
      </c>
      <c r="AH978" s="2"/>
      <c r="AI978" s="1">
        <v>46187</v>
      </c>
      <c r="AJ978" s="2" t="s">
        <v>87</v>
      </c>
      <c r="AK978" s="2" t="s">
        <v>58</v>
      </c>
      <c r="AM978" s="2" t="s">
        <v>59</v>
      </c>
      <c r="AP978" s="2" t="s">
        <v>60</v>
      </c>
      <c r="AQ978" s="2" t="s">
        <v>41</v>
      </c>
      <c r="AR978">
        <v>53000</v>
      </c>
      <c r="AS978" s="2" t="str">
        <f>_xlfn.IFNA(IF(VLOOKUP(all_resi[[#This Row],[No. Waybill]],settle_reconcile[No. Waybill],1,0)="","Recon","Recon"),"-")</f>
        <v>Recon</v>
      </c>
      <c r="AT978" s="2">
        <f>all_resi[[#This Row],[Nilai COD]]-all_resi[[#This Row],[COD Fee]]-all_resi[[#This Row],[Total Biaya Setelah Diskon]]</f>
        <v>69915</v>
      </c>
      <c r="AU978" s="2">
        <f>IF(all_resi[[#This Row],[Waktu Terima]]="","",_xlfn.DAYS(all_resi[[#This Row],[Waktu Terima]],all_resi[[#This Row],[Tanggal Pengiriman]]))</f>
        <v>4</v>
      </c>
    </row>
    <row r="979" spans="1:47" x14ac:dyDescent="0.25">
      <c r="A979" s="2" t="s">
        <v>7151</v>
      </c>
      <c r="B979" s="1">
        <v>46183</v>
      </c>
      <c r="C979" s="2" t="s">
        <v>42</v>
      </c>
      <c r="D979" s="2" t="s">
        <v>43</v>
      </c>
      <c r="E979" s="2" t="s">
        <v>44</v>
      </c>
      <c r="F979" s="2" t="s">
        <v>45</v>
      </c>
      <c r="G979" s="2" t="s">
        <v>46</v>
      </c>
      <c r="H979" s="2" t="s">
        <v>47</v>
      </c>
      <c r="I979" s="2" t="s">
        <v>4173</v>
      </c>
      <c r="J979" s="2" t="s">
        <v>13128</v>
      </c>
      <c r="K979" s="2" t="s">
        <v>121</v>
      </c>
      <c r="L979" s="2" t="s">
        <v>761</v>
      </c>
      <c r="M979" s="2" t="s">
        <v>4174</v>
      </c>
      <c r="N979" s="2" t="s">
        <v>4175</v>
      </c>
      <c r="O979">
        <v>1</v>
      </c>
      <c r="P979" s="2" t="s">
        <v>53</v>
      </c>
      <c r="Q979">
        <v>100</v>
      </c>
      <c r="R979">
        <v>0</v>
      </c>
      <c r="S979" s="2" t="s">
        <v>54</v>
      </c>
      <c r="T979" s="2" t="s">
        <v>55</v>
      </c>
      <c r="U979" s="2" t="s">
        <v>386</v>
      </c>
      <c r="V979" s="2"/>
      <c r="W979">
        <v>85000</v>
      </c>
      <c r="X979">
        <v>0</v>
      </c>
      <c r="Y979">
        <v>0</v>
      </c>
      <c r="Z979">
        <v>85000</v>
      </c>
      <c r="AB979" s="2" t="s">
        <v>57</v>
      </c>
      <c r="AC979">
        <v>34000</v>
      </c>
      <c r="AD979">
        <v>51000</v>
      </c>
      <c r="AE979">
        <v>189000</v>
      </c>
      <c r="AF979">
        <v>2835</v>
      </c>
      <c r="AG979" s="2" t="s">
        <v>7592</v>
      </c>
      <c r="AH979" s="2"/>
      <c r="AI979" s="1">
        <v>46194</v>
      </c>
      <c r="AJ979" s="2"/>
      <c r="AK979" s="2" t="s">
        <v>67</v>
      </c>
      <c r="AM979" s="2" t="s">
        <v>59</v>
      </c>
      <c r="AP979" s="2" t="s">
        <v>60</v>
      </c>
      <c r="AQ979" s="2" t="s">
        <v>41</v>
      </c>
      <c r="AR979">
        <v>104000</v>
      </c>
      <c r="AS979" s="2" t="str">
        <f>_xlfn.IFNA(IF(VLOOKUP(all_resi[[#This Row],[No. Waybill]],settle_reconcile[No. Waybill],1,0)="","Recon","Recon"),"-")</f>
        <v>-</v>
      </c>
      <c r="AT979" s="2">
        <f>all_resi[[#This Row],[Nilai COD]]-all_resi[[#This Row],[COD Fee]]-all_resi[[#This Row],[Total Biaya Setelah Diskon]]</f>
        <v>135165</v>
      </c>
      <c r="AU979" s="2">
        <f>IF(all_resi[[#This Row],[Waktu Terima]]="","",_xlfn.DAYS(all_resi[[#This Row],[Waktu Terima]],all_resi[[#This Row],[Tanggal Pengiriman]]))</f>
        <v>11</v>
      </c>
    </row>
    <row r="980" spans="1:47" x14ac:dyDescent="0.25">
      <c r="A980" s="2" t="s">
        <v>6466</v>
      </c>
      <c r="B980" s="1">
        <v>46183</v>
      </c>
      <c r="C980" s="2" t="s">
        <v>42</v>
      </c>
      <c r="D980" s="2" t="s">
        <v>43</v>
      </c>
      <c r="E980" s="2" t="s">
        <v>44</v>
      </c>
      <c r="F980" s="2" t="s">
        <v>45</v>
      </c>
      <c r="G980" s="2" t="s">
        <v>46</v>
      </c>
      <c r="H980" s="2" t="s">
        <v>47</v>
      </c>
      <c r="I980" s="2" t="s">
        <v>2241</v>
      </c>
      <c r="J980" s="2" t="s">
        <v>13111</v>
      </c>
      <c r="K980" s="2" t="s">
        <v>177</v>
      </c>
      <c r="L980" s="2" t="s">
        <v>2242</v>
      </c>
      <c r="M980" s="2" t="s">
        <v>2243</v>
      </c>
      <c r="N980" s="2" t="s">
        <v>2244</v>
      </c>
      <c r="O980">
        <v>1</v>
      </c>
      <c r="P980" s="2" t="s">
        <v>53</v>
      </c>
      <c r="Q980">
        <v>100</v>
      </c>
      <c r="R980">
        <v>0</v>
      </c>
      <c r="S980" s="2" t="s">
        <v>54</v>
      </c>
      <c r="T980" s="2" t="s">
        <v>55</v>
      </c>
      <c r="U980" s="2" t="s">
        <v>207</v>
      </c>
      <c r="V980" s="2"/>
      <c r="W980">
        <v>114000</v>
      </c>
      <c r="X980">
        <v>0</v>
      </c>
      <c r="Y980">
        <v>0</v>
      </c>
      <c r="Z980">
        <v>114000</v>
      </c>
      <c r="AB980" s="2" t="s">
        <v>57</v>
      </c>
      <c r="AC980">
        <v>45600</v>
      </c>
      <c r="AD980">
        <v>68400</v>
      </c>
      <c r="AE980">
        <v>184000</v>
      </c>
      <c r="AF980">
        <v>2760</v>
      </c>
      <c r="AG980" s="2" t="s">
        <v>2241</v>
      </c>
      <c r="AH980" s="2"/>
      <c r="AI980" s="1">
        <v>46189</v>
      </c>
      <c r="AJ980" s="2"/>
      <c r="AK980" s="2" t="s">
        <v>58</v>
      </c>
      <c r="AM980" s="2" t="s">
        <v>59</v>
      </c>
      <c r="AP980" s="2" t="s">
        <v>60</v>
      </c>
      <c r="AQ980" s="2" t="s">
        <v>41</v>
      </c>
      <c r="AR980">
        <v>70000</v>
      </c>
      <c r="AS980" s="2" t="str">
        <f>_xlfn.IFNA(IF(VLOOKUP(all_resi[[#This Row],[No. Waybill]],settle_reconcile[No. Waybill],1,0)="","Recon","Recon"),"-")</f>
        <v>Recon</v>
      </c>
      <c r="AT980" s="2">
        <f>all_resi[[#This Row],[Nilai COD]]-all_resi[[#This Row],[COD Fee]]-all_resi[[#This Row],[Total Biaya Setelah Diskon]]</f>
        <v>112840</v>
      </c>
      <c r="AU980" s="2">
        <f>IF(all_resi[[#This Row],[Waktu Terima]]="","",_xlfn.DAYS(all_resi[[#This Row],[Waktu Terima]],all_resi[[#This Row],[Tanggal Pengiriman]]))</f>
        <v>6</v>
      </c>
    </row>
    <row r="981" spans="1:47" x14ac:dyDescent="0.25">
      <c r="A981" s="2" t="s">
        <v>7162</v>
      </c>
      <c r="B981" s="1">
        <v>46183</v>
      </c>
      <c r="C981" s="2" t="s">
        <v>42</v>
      </c>
      <c r="D981" s="2" t="s">
        <v>43</v>
      </c>
      <c r="E981" s="2" t="s">
        <v>44</v>
      </c>
      <c r="F981" s="2" t="s">
        <v>45</v>
      </c>
      <c r="G981" s="2" t="s">
        <v>46</v>
      </c>
      <c r="H981" s="2" t="s">
        <v>47</v>
      </c>
      <c r="I981" s="2" t="s">
        <v>4205</v>
      </c>
      <c r="J981" s="2" t="s">
        <v>13081</v>
      </c>
      <c r="K981" s="2" t="s">
        <v>156</v>
      </c>
      <c r="L981" s="2" t="s">
        <v>536</v>
      </c>
      <c r="M981" s="2" t="s">
        <v>4206</v>
      </c>
      <c r="N981" s="2" t="s">
        <v>4207</v>
      </c>
      <c r="O981">
        <v>1</v>
      </c>
      <c r="P981" s="2" t="s">
        <v>53</v>
      </c>
      <c r="Q981">
        <v>100</v>
      </c>
      <c r="R981">
        <v>0</v>
      </c>
      <c r="S981" s="2" t="s">
        <v>54</v>
      </c>
      <c r="T981" s="2" t="s">
        <v>55</v>
      </c>
      <c r="U981" s="2" t="s">
        <v>250</v>
      </c>
      <c r="V981" s="2"/>
      <c r="W981">
        <v>100000</v>
      </c>
      <c r="X981">
        <v>0</v>
      </c>
      <c r="Y981">
        <v>0</v>
      </c>
      <c r="Z981">
        <v>100000</v>
      </c>
      <c r="AB981" s="2" t="s">
        <v>57</v>
      </c>
      <c r="AC981">
        <v>40000</v>
      </c>
      <c r="AD981">
        <v>60000</v>
      </c>
      <c r="AE981">
        <v>154000</v>
      </c>
      <c r="AF981">
        <v>2310</v>
      </c>
      <c r="AG981" s="2" t="s">
        <v>12207</v>
      </c>
      <c r="AH981" s="2" t="s">
        <v>149</v>
      </c>
      <c r="AI981" s="1">
        <v>46197</v>
      </c>
      <c r="AJ981" s="2"/>
      <c r="AK981" s="2" t="s">
        <v>67</v>
      </c>
      <c r="AM981" s="2" t="s">
        <v>59</v>
      </c>
      <c r="AP981" s="2" t="s">
        <v>60</v>
      </c>
      <c r="AQ981" s="2" t="s">
        <v>41</v>
      </c>
      <c r="AR981">
        <v>54000</v>
      </c>
      <c r="AS981" s="2" t="str">
        <f>_xlfn.IFNA(IF(VLOOKUP(all_resi[[#This Row],[No. Waybill]],settle_reconcile[No. Waybill],1,0)="","Recon","Recon"),"-")</f>
        <v>-</v>
      </c>
      <c r="AT981" s="2">
        <f>all_resi[[#This Row],[Nilai COD]]-all_resi[[#This Row],[COD Fee]]-all_resi[[#This Row],[Total Biaya Setelah Diskon]]</f>
        <v>91690</v>
      </c>
      <c r="AU981" s="2">
        <f>IF(all_resi[[#This Row],[Waktu Terima]]="","",_xlfn.DAYS(all_resi[[#This Row],[Waktu Terima]],all_resi[[#This Row],[Tanggal Pengiriman]]))</f>
        <v>14</v>
      </c>
    </row>
    <row r="982" spans="1:47" x14ac:dyDescent="0.25">
      <c r="A982" s="2" t="s">
        <v>5974</v>
      </c>
      <c r="B982" s="1">
        <v>46183</v>
      </c>
      <c r="C982" s="2" t="s">
        <v>42</v>
      </c>
      <c r="D982" s="2" t="s">
        <v>43</v>
      </c>
      <c r="E982" s="2" t="s">
        <v>44</v>
      </c>
      <c r="F982" s="2" t="s">
        <v>45</v>
      </c>
      <c r="G982" s="2" t="s">
        <v>46</v>
      </c>
      <c r="H982" s="2" t="s">
        <v>80</v>
      </c>
      <c r="I982" s="2" t="s">
        <v>556</v>
      </c>
      <c r="J982" s="2" t="s">
        <v>13035</v>
      </c>
      <c r="K982" s="2" t="s">
        <v>69</v>
      </c>
      <c r="L982" s="2" t="s">
        <v>557</v>
      </c>
      <c r="M982" s="2" t="s">
        <v>558</v>
      </c>
      <c r="N982" s="2" t="s">
        <v>559</v>
      </c>
      <c r="O982">
        <v>1</v>
      </c>
      <c r="P982" s="2" t="s">
        <v>53</v>
      </c>
      <c r="Q982">
        <v>100</v>
      </c>
      <c r="R982">
        <v>0</v>
      </c>
      <c r="S982" s="2" t="s">
        <v>54</v>
      </c>
      <c r="T982" s="2" t="s">
        <v>55</v>
      </c>
      <c r="U982" s="2" t="s">
        <v>164</v>
      </c>
      <c r="V982" s="2"/>
      <c r="W982">
        <v>54000</v>
      </c>
      <c r="X982">
        <v>0</v>
      </c>
      <c r="Y982">
        <v>0</v>
      </c>
      <c r="Z982">
        <v>54000</v>
      </c>
      <c r="AB982" s="2" t="s">
        <v>57</v>
      </c>
      <c r="AC982">
        <v>21600</v>
      </c>
      <c r="AD982">
        <v>32400</v>
      </c>
      <c r="AE982">
        <v>133000</v>
      </c>
      <c r="AF982">
        <v>1995</v>
      </c>
      <c r="AG982" s="2" t="s">
        <v>556</v>
      </c>
      <c r="AH982" s="2"/>
      <c r="AI982" s="1">
        <v>46186</v>
      </c>
      <c r="AJ982" s="2" t="s">
        <v>87</v>
      </c>
      <c r="AK982" s="2" t="s">
        <v>58</v>
      </c>
      <c r="AM982" s="2" t="s">
        <v>59</v>
      </c>
      <c r="AP982" s="2" t="s">
        <v>60</v>
      </c>
      <c r="AQ982" s="2" t="s">
        <v>41</v>
      </c>
      <c r="AR982">
        <v>79000</v>
      </c>
      <c r="AS982" s="2" t="str">
        <f>_xlfn.IFNA(IF(VLOOKUP(all_resi[[#This Row],[No. Waybill]],settle_reconcile[No. Waybill],1,0)="","Recon","Recon"),"-")</f>
        <v>Recon</v>
      </c>
      <c r="AT982" s="2">
        <f>all_resi[[#This Row],[Nilai COD]]-all_resi[[#This Row],[COD Fee]]-all_resi[[#This Row],[Total Biaya Setelah Diskon]]</f>
        <v>98605</v>
      </c>
      <c r="AU982" s="2">
        <f>IF(all_resi[[#This Row],[Waktu Terima]]="","",_xlfn.DAYS(all_resi[[#This Row],[Waktu Terima]],all_resi[[#This Row],[Tanggal Pengiriman]]))</f>
        <v>3</v>
      </c>
    </row>
    <row r="983" spans="1:47" x14ac:dyDescent="0.25">
      <c r="A983" s="2" t="s">
        <v>7173</v>
      </c>
      <c r="B983" s="1">
        <v>46183</v>
      </c>
      <c r="C983" s="2" t="s">
        <v>42</v>
      </c>
      <c r="D983" s="2" t="s">
        <v>43</v>
      </c>
      <c r="E983" s="2" t="s">
        <v>44</v>
      </c>
      <c r="F983" s="2" t="s">
        <v>45</v>
      </c>
      <c r="G983" s="2" t="s">
        <v>46</v>
      </c>
      <c r="H983" s="2" t="s">
        <v>80</v>
      </c>
      <c r="I983" s="2" t="s">
        <v>4234</v>
      </c>
      <c r="J983" s="2" t="s">
        <v>13071</v>
      </c>
      <c r="K983" s="2" t="s">
        <v>177</v>
      </c>
      <c r="L983" s="2" t="s">
        <v>807</v>
      </c>
      <c r="M983" s="2" t="s">
        <v>1671</v>
      </c>
      <c r="N983" s="2" t="s">
        <v>4235</v>
      </c>
      <c r="O983">
        <v>1</v>
      </c>
      <c r="P983" s="2" t="s">
        <v>53</v>
      </c>
      <c r="Q983">
        <v>100</v>
      </c>
      <c r="R983">
        <v>0</v>
      </c>
      <c r="S983" s="2" t="s">
        <v>54</v>
      </c>
      <c r="T983" s="2" t="s">
        <v>55</v>
      </c>
      <c r="U983" s="2" t="s">
        <v>1062</v>
      </c>
      <c r="V983" s="2"/>
      <c r="W983">
        <v>64000</v>
      </c>
      <c r="X983">
        <v>0</v>
      </c>
      <c r="Y983">
        <v>0</v>
      </c>
      <c r="Z983">
        <v>64000</v>
      </c>
      <c r="AB983" s="2" t="s">
        <v>57</v>
      </c>
      <c r="AC983">
        <v>25600</v>
      </c>
      <c r="AD983">
        <v>38400</v>
      </c>
      <c r="AE983">
        <v>148000</v>
      </c>
      <c r="AF983">
        <v>2220</v>
      </c>
      <c r="AG983" s="2" t="s">
        <v>4234</v>
      </c>
      <c r="AH983" s="2"/>
      <c r="AI983" s="1">
        <v>46188</v>
      </c>
      <c r="AJ983" s="2" t="s">
        <v>87</v>
      </c>
      <c r="AK983" s="2" t="s">
        <v>58</v>
      </c>
      <c r="AM983" s="2" t="s">
        <v>59</v>
      </c>
      <c r="AP983" s="2" t="s">
        <v>60</v>
      </c>
      <c r="AQ983" s="2" t="s">
        <v>41</v>
      </c>
      <c r="AR983">
        <v>84000</v>
      </c>
      <c r="AS983" s="2" t="str">
        <f>_xlfn.IFNA(IF(VLOOKUP(all_resi[[#This Row],[No. Waybill]],settle_reconcile[No. Waybill],1,0)="","Recon","Recon"),"-")</f>
        <v>Recon</v>
      </c>
      <c r="AT983" s="2">
        <f>all_resi[[#This Row],[Nilai COD]]-all_resi[[#This Row],[COD Fee]]-all_resi[[#This Row],[Total Biaya Setelah Diskon]]</f>
        <v>107380</v>
      </c>
      <c r="AU983" s="2">
        <f>IF(all_resi[[#This Row],[Waktu Terima]]="","",_xlfn.DAYS(all_resi[[#This Row],[Waktu Terima]],all_resi[[#This Row],[Tanggal Pengiriman]]))</f>
        <v>5</v>
      </c>
    </row>
    <row r="984" spans="1:47" x14ac:dyDescent="0.25">
      <c r="A984" s="2" t="s">
        <v>6053</v>
      </c>
      <c r="B984" s="1">
        <v>46183</v>
      </c>
      <c r="C984" s="2" t="s">
        <v>42</v>
      </c>
      <c r="D984" s="2" t="s">
        <v>43</v>
      </c>
      <c r="E984" s="2" t="s">
        <v>44</v>
      </c>
      <c r="F984" s="2" t="s">
        <v>45</v>
      </c>
      <c r="G984" s="2" t="s">
        <v>46</v>
      </c>
      <c r="H984" s="2" t="s">
        <v>80</v>
      </c>
      <c r="I984" s="2" t="s">
        <v>858</v>
      </c>
      <c r="J984" s="2" t="s">
        <v>13025</v>
      </c>
      <c r="K984" s="2" t="s">
        <v>171</v>
      </c>
      <c r="L984" s="2" t="s">
        <v>401</v>
      </c>
      <c r="M984" s="2" t="s">
        <v>592</v>
      </c>
      <c r="N984" s="2" t="s">
        <v>859</v>
      </c>
      <c r="O984">
        <v>1</v>
      </c>
      <c r="P984" s="2" t="s">
        <v>53</v>
      </c>
      <c r="Q984">
        <v>100</v>
      </c>
      <c r="R984">
        <v>0</v>
      </c>
      <c r="S984" s="2" t="s">
        <v>54</v>
      </c>
      <c r="T984" s="2" t="s">
        <v>55</v>
      </c>
      <c r="U984" s="2" t="s">
        <v>860</v>
      </c>
      <c r="V984" s="2"/>
      <c r="W984">
        <v>30000</v>
      </c>
      <c r="X984">
        <v>0</v>
      </c>
      <c r="Y984">
        <v>0</v>
      </c>
      <c r="Z984">
        <v>30000</v>
      </c>
      <c r="AB984" s="2" t="s">
        <v>57</v>
      </c>
      <c r="AC984">
        <v>12000</v>
      </c>
      <c r="AD984">
        <v>18000</v>
      </c>
      <c r="AE984">
        <v>0</v>
      </c>
      <c r="AF984">
        <v>0</v>
      </c>
      <c r="AG984" s="2" t="s">
        <v>858</v>
      </c>
      <c r="AH984" s="2"/>
      <c r="AI984" s="1">
        <v>46186</v>
      </c>
      <c r="AJ984" s="2" t="s">
        <v>87</v>
      </c>
      <c r="AK984" s="2" t="s">
        <v>58</v>
      </c>
      <c r="AM984" s="2" t="s">
        <v>59</v>
      </c>
      <c r="AP984" s="2" t="s">
        <v>60</v>
      </c>
      <c r="AQ984" s="2" t="s">
        <v>98</v>
      </c>
      <c r="AR984">
        <v>-30000</v>
      </c>
      <c r="AS984" s="2" t="str">
        <f>_xlfn.IFNA(IF(VLOOKUP(all_resi[[#This Row],[No. Waybill]],settle_reconcile[No. Waybill],1,0)="","Recon","Recon"),"-")</f>
        <v>-</v>
      </c>
      <c r="AT984" s="2">
        <f>all_resi[[#This Row],[Nilai COD]]-all_resi[[#This Row],[COD Fee]]-all_resi[[#This Row],[Total Biaya Setelah Diskon]]</f>
        <v>-18000</v>
      </c>
      <c r="AU984" s="2">
        <f>IF(all_resi[[#This Row],[Waktu Terima]]="","",_xlfn.DAYS(all_resi[[#This Row],[Waktu Terima]],all_resi[[#This Row],[Tanggal Pengiriman]]))</f>
        <v>3</v>
      </c>
    </row>
    <row r="985" spans="1:47" x14ac:dyDescent="0.25">
      <c r="A985" s="2" t="s">
        <v>6005</v>
      </c>
      <c r="B985" s="1">
        <v>46183</v>
      </c>
      <c r="C985" s="2" t="s">
        <v>42</v>
      </c>
      <c r="D985" s="2" t="s">
        <v>43</v>
      </c>
      <c r="E985" s="2" t="s">
        <v>44</v>
      </c>
      <c r="F985" s="2" t="s">
        <v>45</v>
      </c>
      <c r="G985" s="2" t="s">
        <v>46</v>
      </c>
      <c r="H985" s="2" t="s">
        <v>47</v>
      </c>
      <c r="I985" s="2" t="s">
        <v>683</v>
      </c>
      <c r="J985" s="2" t="s">
        <v>13054</v>
      </c>
      <c r="K985" s="2" t="s">
        <v>69</v>
      </c>
      <c r="L985" s="2" t="s">
        <v>684</v>
      </c>
      <c r="M985" s="2" t="s">
        <v>685</v>
      </c>
      <c r="N985" s="2" t="s">
        <v>686</v>
      </c>
      <c r="O985">
        <v>1</v>
      </c>
      <c r="P985" s="2" t="s">
        <v>53</v>
      </c>
      <c r="Q985">
        <v>100</v>
      </c>
      <c r="R985">
        <v>0</v>
      </c>
      <c r="S985" s="2" t="s">
        <v>54</v>
      </c>
      <c r="T985" s="2" t="s">
        <v>55</v>
      </c>
      <c r="U985" s="2" t="s">
        <v>250</v>
      </c>
      <c r="V985" s="2"/>
      <c r="W985">
        <v>62000</v>
      </c>
      <c r="X985">
        <v>0</v>
      </c>
      <c r="Y985">
        <v>0</v>
      </c>
      <c r="Z985">
        <v>62000</v>
      </c>
      <c r="AB985" s="2" t="s">
        <v>57</v>
      </c>
      <c r="AC985">
        <v>24800</v>
      </c>
      <c r="AD985">
        <v>37200</v>
      </c>
      <c r="AE985">
        <v>117000</v>
      </c>
      <c r="AF985">
        <v>1755</v>
      </c>
      <c r="AG985" s="2"/>
      <c r="AH985" s="2"/>
      <c r="AI985" s="1"/>
      <c r="AJ985" s="2"/>
      <c r="AK985" s="2" t="s">
        <v>67</v>
      </c>
      <c r="AM985" s="2" t="s">
        <v>59</v>
      </c>
      <c r="AP985" s="2" t="s">
        <v>60</v>
      </c>
      <c r="AQ985" s="2" t="s">
        <v>41</v>
      </c>
      <c r="AR985">
        <v>55000</v>
      </c>
      <c r="AS985" s="2" t="str">
        <f>_xlfn.IFNA(IF(VLOOKUP(all_resi[[#This Row],[No. Waybill]],settle_reconcile[No. Waybill],1,0)="","Recon","Recon"),"-")</f>
        <v>-</v>
      </c>
      <c r="AT985" s="2">
        <f>all_resi[[#This Row],[Nilai COD]]-all_resi[[#This Row],[COD Fee]]-all_resi[[#This Row],[Total Biaya Setelah Diskon]]</f>
        <v>78045</v>
      </c>
      <c r="AU985" s="2" t="str">
        <f>IF(all_resi[[#This Row],[Waktu Terima]]="","",_xlfn.DAYS(all_resi[[#This Row],[Waktu Terima]],all_resi[[#This Row],[Tanggal Pengiriman]]))</f>
        <v/>
      </c>
    </row>
    <row r="986" spans="1:47" x14ac:dyDescent="0.25">
      <c r="A986" s="2" t="s">
        <v>7138</v>
      </c>
      <c r="B986" s="1">
        <v>46183</v>
      </c>
      <c r="C986" s="2" t="s">
        <v>42</v>
      </c>
      <c r="D986" s="2" t="s">
        <v>43</v>
      </c>
      <c r="E986" s="2" t="s">
        <v>44</v>
      </c>
      <c r="F986" s="2" t="s">
        <v>45</v>
      </c>
      <c r="G986" s="2" t="s">
        <v>46</v>
      </c>
      <c r="H986" s="2" t="s">
        <v>47</v>
      </c>
      <c r="I986" s="2" t="s">
        <v>4138</v>
      </c>
      <c r="J986" s="2" t="s">
        <v>13020</v>
      </c>
      <c r="K986" s="2" t="s">
        <v>116</v>
      </c>
      <c r="L986" s="2" t="s">
        <v>2163</v>
      </c>
      <c r="M986" s="2" t="s">
        <v>4139</v>
      </c>
      <c r="N986" s="2" t="s">
        <v>4140</v>
      </c>
      <c r="O986">
        <v>1</v>
      </c>
      <c r="P986" s="2" t="s">
        <v>53</v>
      </c>
      <c r="Q986">
        <v>100</v>
      </c>
      <c r="R986">
        <v>0</v>
      </c>
      <c r="S986" s="2" t="s">
        <v>54</v>
      </c>
      <c r="T986" s="2" t="s">
        <v>55</v>
      </c>
      <c r="U986" s="2" t="s">
        <v>534</v>
      </c>
      <c r="V986" s="2"/>
      <c r="W986">
        <v>15000</v>
      </c>
      <c r="X986">
        <v>0</v>
      </c>
      <c r="Y986">
        <v>0</v>
      </c>
      <c r="Z986">
        <v>15000</v>
      </c>
      <c r="AB986" s="2" t="s">
        <v>57</v>
      </c>
      <c r="AC986">
        <v>9000</v>
      </c>
      <c r="AD986">
        <v>6000</v>
      </c>
      <c r="AE986">
        <v>68400</v>
      </c>
      <c r="AF986">
        <v>1026</v>
      </c>
      <c r="AG986" s="2" t="s">
        <v>4138</v>
      </c>
      <c r="AH986" s="2"/>
      <c r="AI986" s="1">
        <v>46184</v>
      </c>
      <c r="AJ986" s="2"/>
      <c r="AK986" s="2" t="s">
        <v>58</v>
      </c>
      <c r="AM986" s="2" t="s">
        <v>59</v>
      </c>
      <c r="AP986" s="2" t="s">
        <v>60</v>
      </c>
      <c r="AQ986" s="2" t="s">
        <v>41</v>
      </c>
      <c r="AR986">
        <v>53400</v>
      </c>
      <c r="AS986" s="2" t="str">
        <f>_xlfn.IFNA(IF(VLOOKUP(all_resi[[#This Row],[No. Waybill]],settle_reconcile[No. Waybill],1,0)="","Recon","Recon"),"-")</f>
        <v>Recon</v>
      </c>
      <c r="AT986" s="2">
        <f>all_resi[[#This Row],[Nilai COD]]-all_resi[[#This Row],[COD Fee]]-all_resi[[#This Row],[Total Biaya Setelah Diskon]]</f>
        <v>61374</v>
      </c>
      <c r="AU986" s="2">
        <f>IF(all_resi[[#This Row],[Waktu Terima]]="","",_xlfn.DAYS(all_resi[[#This Row],[Waktu Terima]],all_resi[[#This Row],[Tanggal Pengiriman]]))</f>
        <v>1</v>
      </c>
    </row>
    <row r="987" spans="1:47" x14ac:dyDescent="0.25">
      <c r="A987" s="2" t="s">
        <v>7004</v>
      </c>
      <c r="B987" s="1">
        <v>46184</v>
      </c>
      <c r="C987" s="2" t="s">
        <v>42</v>
      </c>
      <c r="D987" s="2" t="s">
        <v>43</v>
      </c>
      <c r="E987" s="2" t="s">
        <v>44</v>
      </c>
      <c r="F987" s="2" t="s">
        <v>45</v>
      </c>
      <c r="G987" s="2" t="s">
        <v>46</v>
      </c>
      <c r="H987" s="2" t="s">
        <v>80</v>
      </c>
      <c r="I987" s="2" t="s">
        <v>3775</v>
      </c>
      <c r="J987" s="2" t="s">
        <v>13220</v>
      </c>
      <c r="K987" s="2" t="s">
        <v>116</v>
      </c>
      <c r="L987" s="2" t="s">
        <v>3776</v>
      </c>
      <c r="M987" s="2" t="s">
        <v>3777</v>
      </c>
      <c r="N987" s="2" t="s">
        <v>3778</v>
      </c>
      <c r="O987">
        <v>1</v>
      </c>
      <c r="P987" s="2" t="s">
        <v>53</v>
      </c>
      <c r="Q987">
        <v>100</v>
      </c>
      <c r="R987">
        <v>0</v>
      </c>
      <c r="S987" s="2" t="s">
        <v>54</v>
      </c>
      <c r="T987" s="2" t="s">
        <v>55</v>
      </c>
      <c r="U987" s="2" t="s">
        <v>141</v>
      </c>
      <c r="V987" s="2"/>
      <c r="W987">
        <v>15000</v>
      </c>
      <c r="X987">
        <v>0</v>
      </c>
      <c r="Y987">
        <v>0</v>
      </c>
      <c r="Z987">
        <v>15000</v>
      </c>
      <c r="AB987" s="2" t="s">
        <v>57</v>
      </c>
      <c r="AC987">
        <v>9000</v>
      </c>
      <c r="AD987">
        <v>6000</v>
      </c>
      <c r="AE987">
        <v>53500</v>
      </c>
      <c r="AF987">
        <v>802.5</v>
      </c>
      <c r="AG987" s="2" t="s">
        <v>3775</v>
      </c>
      <c r="AH987" s="2"/>
      <c r="AI987" s="1">
        <v>46186</v>
      </c>
      <c r="AJ987" s="2" t="s">
        <v>87</v>
      </c>
      <c r="AK987" s="2" t="s">
        <v>58</v>
      </c>
      <c r="AM987" s="2" t="s">
        <v>59</v>
      </c>
      <c r="AP987" s="2" t="s">
        <v>60</v>
      </c>
      <c r="AQ987" s="2" t="s">
        <v>41</v>
      </c>
      <c r="AR987">
        <v>38500</v>
      </c>
      <c r="AS987" s="2" t="str">
        <f>_xlfn.IFNA(IF(VLOOKUP(all_resi[[#This Row],[No. Waybill]],settle_reconcile[No. Waybill],1,0)="","Recon","Recon"),"-")</f>
        <v>Recon</v>
      </c>
      <c r="AT987" s="2">
        <f>all_resi[[#This Row],[Nilai COD]]-all_resi[[#This Row],[COD Fee]]-all_resi[[#This Row],[Total Biaya Setelah Diskon]]</f>
        <v>46697.5</v>
      </c>
      <c r="AU987" s="2">
        <f>IF(all_resi[[#This Row],[Waktu Terima]]="","",_xlfn.DAYS(all_resi[[#This Row],[Waktu Terima]],all_resi[[#This Row],[Tanggal Pengiriman]]))</f>
        <v>2</v>
      </c>
    </row>
    <row r="988" spans="1:47" x14ac:dyDescent="0.25">
      <c r="A988" s="2" t="s">
        <v>7243</v>
      </c>
      <c r="B988" s="1">
        <v>46184</v>
      </c>
      <c r="C988" s="2" t="s">
        <v>42</v>
      </c>
      <c r="D988" s="2" t="s">
        <v>43</v>
      </c>
      <c r="E988" s="2" t="s">
        <v>44</v>
      </c>
      <c r="F988" s="2" t="s">
        <v>45</v>
      </c>
      <c r="G988" s="2" t="s">
        <v>46</v>
      </c>
      <c r="H988" s="2" t="s">
        <v>47</v>
      </c>
      <c r="I988" s="2" t="s">
        <v>4429</v>
      </c>
      <c r="J988" s="2" t="s">
        <v>13153</v>
      </c>
      <c r="K988" s="2" t="s">
        <v>121</v>
      </c>
      <c r="L988" s="2" t="s">
        <v>650</v>
      </c>
      <c r="M988" s="2" t="s">
        <v>4430</v>
      </c>
      <c r="N988" s="2" t="s">
        <v>4431</v>
      </c>
      <c r="O988">
        <v>1</v>
      </c>
      <c r="P988" s="2" t="s">
        <v>53</v>
      </c>
      <c r="Q988">
        <v>100</v>
      </c>
      <c r="R988">
        <v>0</v>
      </c>
      <c r="S988" s="2" t="s">
        <v>54</v>
      </c>
      <c r="T988" s="2" t="s">
        <v>55</v>
      </c>
      <c r="U988" s="2" t="s">
        <v>207</v>
      </c>
      <c r="V988" s="2"/>
      <c r="W988">
        <v>122000</v>
      </c>
      <c r="X988">
        <v>0</v>
      </c>
      <c r="Y988">
        <v>0</v>
      </c>
      <c r="Z988">
        <v>122000</v>
      </c>
      <c r="AB988" s="2" t="s">
        <v>57</v>
      </c>
      <c r="AC988">
        <v>48800</v>
      </c>
      <c r="AD988">
        <v>73200</v>
      </c>
      <c r="AE988">
        <v>178000</v>
      </c>
      <c r="AF988">
        <v>2670</v>
      </c>
      <c r="AG988" s="2" t="s">
        <v>4429</v>
      </c>
      <c r="AH988" s="2"/>
      <c r="AI988" s="1">
        <v>46192</v>
      </c>
      <c r="AJ988" s="2"/>
      <c r="AK988" s="2" t="s">
        <v>58</v>
      </c>
      <c r="AM988" s="2" t="s">
        <v>59</v>
      </c>
      <c r="AP988" s="2" t="s">
        <v>60</v>
      </c>
      <c r="AQ988" s="2" t="s">
        <v>41</v>
      </c>
      <c r="AR988">
        <v>56000</v>
      </c>
      <c r="AS988" s="2" t="str">
        <f>_xlfn.IFNA(IF(VLOOKUP(all_resi[[#This Row],[No. Waybill]],settle_reconcile[No. Waybill],1,0)="","Recon","Recon"),"-")</f>
        <v>Recon</v>
      </c>
      <c r="AT988" s="2">
        <f>all_resi[[#This Row],[Nilai COD]]-all_resi[[#This Row],[COD Fee]]-all_resi[[#This Row],[Total Biaya Setelah Diskon]]</f>
        <v>102130</v>
      </c>
      <c r="AU988" s="2">
        <f>IF(all_resi[[#This Row],[Waktu Terima]]="","",_xlfn.DAYS(all_resi[[#This Row],[Waktu Terima]],all_resi[[#This Row],[Tanggal Pengiriman]]))</f>
        <v>8</v>
      </c>
    </row>
    <row r="989" spans="1:47" x14ac:dyDescent="0.25">
      <c r="A989" s="2" t="s">
        <v>7388</v>
      </c>
      <c r="B989" s="1">
        <v>46184</v>
      </c>
      <c r="C989" s="2" t="s">
        <v>42</v>
      </c>
      <c r="D989" s="2" t="s">
        <v>43</v>
      </c>
      <c r="E989" s="2" t="s">
        <v>44</v>
      </c>
      <c r="F989" s="2" t="s">
        <v>45</v>
      </c>
      <c r="G989" s="2" t="s">
        <v>46</v>
      </c>
      <c r="H989" s="2" t="s">
        <v>80</v>
      </c>
      <c r="I989" s="2" t="s">
        <v>4808</v>
      </c>
      <c r="J989" s="2" t="s">
        <v>13335</v>
      </c>
      <c r="K989" s="2" t="s">
        <v>121</v>
      </c>
      <c r="L989" s="2" t="s">
        <v>3949</v>
      </c>
      <c r="M989" s="2" t="s">
        <v>1483</v>
      </c>
      <c r="N989" s="2" t="s">
        <v>4809</v>
      </c>
      <c r="O989">
        <v>1</v>
      </c>
      <c r="P989" s="2" t="s">
        <v>53</v>
      </c>
      <c r="Q989">
        <v>100</v>
      </c>
      <c r="R989">
        <v>0</v>
      </c>
      <c r="S989" s="2" t="s">
        <v>54</v>
      </c>
      <c r="T989" s="2" t="s">
        <v>55</v>
      </c>
      <c r="U989" s="2" t="s">
        <v>201</v>
      </c>
      <c r="V989" s="2"/>
      <c r="W989">
        <v>85000</v>
      </c>
      <c r="X989">
        <v>0</v>
      </c>
      <c r="Y989">
        <v>0</v>
      </c>
      <c r="Z989">
        <v>85000</v>
      </c>
      <c r="AB989" s="2" t="s">
        <v>57</v>
      </c>
      <c r="AC989">
        <v>34000</v>
      </c>
      <c r="AD989">
        <v>51000</v>
      </c>
      <c r="AE989">
        <v>169000</v>
      </c>
      <c r="AF989">
        <v>2535</v>
      </c>
      <c r="AG989" s="2" t="s">
        <v>4808</v>
      </c>
      <c r="AH989" s="2"/>
      <c r="AI989" s="1">
        <v>46191</v>
      </c>
      <c r="AJ989" s="2" t="s">
        <v>87</v>
      </c>
      <c r="AK989" s="2" t="s">
        <v>58</v>
      </c>
      <c r="AM989" s="2" t="s">
        <v>59</v>
      </c>
      <c r="AP989" s="2" t="s">
        <v>60</v>
      </c>
      <c r="AQ989" s="2" t="s">
        <v>41</v>
      </c>
      <c r="AR989">
        <v>84000</v>
      </c>
      <c r="AS989" s="2" t="str">
        <f>_xlfn.IFNA(IF(VLOOKUP(all_resi[[#This Row],[No. Waybill]],settle_reconcile[No. Waybill],1,0)="","Recon","Recon"),"-")</f>
        <v>Recon</v>
      </c>
      <c r="AT989" s="2">
        <f>all_resi[[#This Row],[Nilai COD]]-all_resi[[#This Row],[COD Fee]]-all_resi[[#This Row],[Total Biaya Setelah Diskon]]</f>
        <v>115465</v>
      </c>
      <c r="AU989" s="2">
        <f>IF(all_resi[[#This Row],[Waktu Terima]]="","",_xlfn.DAYS(all_resi[[#This Row],[Waktu Terima]],all_resi[[#This Row],[Tanggal Pengiriman]]))</f>
        <v>7</v>
      </c>
    </row>
    <row r="990" spans="1:47" x14ac:dyDescent="0.25">
      <c r="A990" s="2" t="s">
        <v>7514</v>
      </c>
      <c r="B990" s="1">
        <v>46184</v>
      </c>
      <c r="C990" s="2" t="s">
        <v>42</v>
      </c>
      <c r="D990" s="2" t="s">
        <v>43</v>
      </c>
      <c r="E990" s="2" t="s">
        <v>44</v>
      </c>
      <c r="F990" s="2" t="s">
        <v>45</v>
      </c>
      <c r="G990" s="2" t="s">
        <v>46</v>
      </c>
      <c r="H990" s="2" t="s">
        <v>80</v>
      </c>
      <c r="I990" s="2" t="s">
        <v>5131</v>
      </c>
      <c r="J990" s="2" t="s">
        <v>13211</v>
      </c>
      <c r="K990" s="2" t="s">
        <v>237</v>
      </c>
      <c r="L990" s="2" t="s">
        <v>3193</v>
      </c>
      <c r="M990" s="2" t="s">
        <v>4568</v>
      </c>
      <c r="N990" s="2" t="s">
        <v>5132</v>
      </c>
      <c r="O990">
        <v>1</v>
      </c>
      <c r="P990" s="2" t="s">
        <v>53</v>
      </c>
      <c r="Q990">
        <v>100</v>
      </c>
      <c r="R990">
        <v>0</v>
      </c>
      <c r="S990" s="2" t="s">
        <v>54</v>
      </c>
      <c r="T990" s="2" t="s">
        <v>55</v>
      </c>
      <c r="U990" s="2" t="s">
        <v>5133</v>
      </c>
      <c r="V990" s="2"/>
      <c r="W990">
        <v>60000</v>
      </c>
      <c r="X990">
        <v>0</v>
      </c>
      <c r="Y990">
        <v>0</v>
      </c>
      <c r="Z990">
        <v>60000</v>
      </c>
      <c r="AB990" s="2" t="s">
        <v>57</v>
      </c>
      <c r="AC990">
        <v>24000</v>
      </c>
      <c r="AD990">
        <v>36000</v>
      </c>
      <c r="AE990">
        <v>144000</v>
      </c>
      <c r="AF990">
        <v>2160</v>
      </c>
      <c r="AG990" s="2" t="s">
        <v>256</v>
      </c>
      <c r="AH990" s="2"/>
      <c r="AI990" s="1">
        <v>46206</v>
      </c>
      <c r="AJ990" s="2" t="s">
        <v>87</v>
      </c>
      <c r="AK990" s="2" t="s">
        <v>67</v>
      </c>
      <c r="AM990" s="2" t="s">
        <v>59</v>
      </c>
      <c r="AP990" s="2" t="s">
        <v>60</v>
      </c>
      <c r="AQ990" s="2" t="s">
        <v>41</v>
      </c>
      <c r="AR990">
        <v>84000</v>
      </c>
      <c r="AS990" s="2" t="str">
        <f>_xlfn.IFNA(IF(VLOOKUP(all_resi[[#This Row],[No. Waybill]],settle_reconcile[No. Waybill],1,0)="","Recon","Recon"),"-")</f>
        <v>-</v>
      </c>
      <c r="AT990" s="2">
        <f>all_resi[[#This Row],[Nilai COD]]-all_resi[[#This Row],[COD Fee]]-all_resi[[#This Row],[Total Biaya Setelah Diskon]]</f>
        <v>105840</v>
      </c>
      <c r="AU990" s="2">
        <f>IF(all_resi[[#This Row],[Waktu Terima]]="","",_xlfn.DAYS(all_resi[[#This Row],[Waktu Terima]],all_resi[[#This Row],[Tanggal Pengiriman]]))</f>
        <v>22</v>
      </c>
    </row>
    <row r="991" spans="1:47" x14ac:dyDescent="0.25">
      <c r="A991" s="2" t="s">
        <v>7005</v>
      </c>
      <c r="B991" s="1">
        <v>46184</v>
      </c>
      <c r="C991" s="2" t="s">
        <v>42</v>
      </c>
      <c r="D991" s="2" t="s">
        <v>43</v>
      </c>
      <c r="E991" s="2" t="s">
        <v>44</v>
      </c>
      <c r="F991" s="2" t="s">
        <v>45</v>
      </c>
      <c r="G991" s="2" t="s">
        <v>46</v>
      </c>
      <c r="H991" s="2" t="s">
        <v>80</v>
      </c>
      <c r="I991" s="2" t="s">
        <v>3779</v>
      </c>
      <c r="J991" s="2" t="s">
        <v>13219</v>
      </c>
      <c r="K991" s="2" t="s">
        <v>132</v>
      </c>
      <c r="L991" s="2" t="s">
        <v>2626</v>
      </c>
      <c r="M991" s="2" t="s">
        <v>3780</v>
      </c>
      <c r="N991" s="2" t="s">
        <v>3781</v>
      </c>
      <c r="O991">
        <v>1</v>
      </c>
      <c r="P991" s="2" t="s">
        <v>53</v>
      </c>
      <c r="Q991">
        <v>100</v>
      </c>
      <c r="R991">
        <v>0</v>
      </c>
      <c r="S991" s="2" t="s">
        <v>54</v>
      </c>
      <c r="T991" s="2" t="s">
        <v>55</v>
      </c>
      <c r="U991" s="2" t="s">
        <v>2488</v>
      </c>
      <c r="V991" s="2"/>
      <c r="W991">
        <v>37000</v>
      </c>
      <c r="X991">
        <v>0</v>
      </c>
      <c r="Y991">
        <v>0</v>
      </c>
      <c r="Z991">
        <v>37000</v>
      </c>
      <c r="AB991" s="2" t="s">
        <v>57</v>
      </c>
      <c r="AC991">
        <v>14800</v>
      </c>
      <c r="AD991">
        <v>22200</v>
      </c>
      <c r="AE991">
        <v>0</v>
      </c>
      <c r="AF991">
        <v>0</v>
      </c>
      <c r="AG991" s="2" t="s">
        <v>3779</v>
      </c>
      <c r="AH991" s="2"/>
      <c r="AI991" s="1">
        <v>46190</v>
      </c>
      <c r="AJ991" s="2" t="s">
        <v>87</v>
      </c>
      <c r="AK991" s="2" t="s">
        <v>58</v>
      </c>
      <c r="AM991" s="2" t="s">
        <v>59</v>
      </c>
      <c r="AP991" s="2" t="s">
        <v>60</v>
      </c>
      <c r="AQ991" s="2" t="s">
        <v>98</v>
      </c>
      <c r="AR991">
        <v>-37000</v>
      </c>
      <c r="AS991" s="2" t="str">
        <f>_xlfn.IFNA(IF(VLOOKUP(all_resi[[#This Row],[No. Waybill]],settle_reconcile[No. Waybill],1,0)="","Recon","Recon"),"-")</f>
        <v>-</v>
      </c>
      <c r="AT991" s="2">
        <f>all_resi[[#This Row],[Nilai COD]]-all_resi[[#This Row],[COD Fee]]-all_resi[[#This Row],[Total Biaya Setelah Diskon]]</f>
        <v>-22200</v>
      </c>
      <c r="AU991" s="2">
        <f>IF(all_resi[[#This Row],[Waktu Terima]]="","",_xlfn.DAYS(all_resi[[#This Row],[Waktu Terima]],all_resi[[#This Row],[Tanggal Pengiriman]]))</f>
        <v>6</v>
      </c>
    </row>
    <row r="992" spans="1:47" x14ac:dyDescent="0.25">
      <c r="A992" s="2" t="s">
        <v>7148</v>
      </c>
      <c r="B992" s="1">
        <v>46184</v>
      </c>
      <c r="C992" s="2" t="s">
        <v>42</v>
      </c>
      <c r="D992" s="2" t="s">
        <v>43</v>
      </c>
      <c r="E992" s="2" t="s">
        <v>44</v>
      </c>
      <c r="F992" s="2" t="s">
        <v>45</v>
      </c>
      <c r="G992" s="2" t="s">
        <v>46</v>
      </c>
      <c r="H992" s="2" t="s">
        <v>47</v>
      </c>
      <c r="I992" s="2" t="s">
        <v>4166</v>
      </c>
      <c r="J992" s="2" t="s">
        <v>13341</v>
      </c>
      <c r="K992" s="2" t="s">
        <v>177</v>
      </c>
      <c r="L992" s="2" t="s">
        <v>222</v>
      </c>
      <c r="M992" s="2" t="s">
        <v>4167</v>
      </c>
      <c r="N992" s="2" t="s">
        <v>4168</v>
      </c>
      <c r="O992">
        <v>1</v>
      </c>
      <c r="P992" s="2" t="s">
        <v>53</v>
      </c>
      <c r="Q992">
        <v>100</v>
      </c>
      <c r="R992">
        <v>0</v>
      </c>
      <c r="S992" s="2" t="s">
        <v>54</v>
      </c>
      <c r="T992" s="2" t="s">
        <v>55</v>
      </c>
      <c r="U992" s="2" t="s">
        <v>1301</v>
      </c>
      <c r="V992" s="2"/>
      <c r="W992">
        <v>80000</v>
      </c>
      <c r="X992">
        <v>0</v>
      </c>
      <c r="Y992">
        <v>0</v>
      </c>
      <c r="Z992">
        <v>80000</v>
      </c>
      <c r="AB992" s="2" t="s">
        <v>57</v>
      </c>
      <c r="AC992">
        <v>32000</v>
      </c>
      <c r="AD992">
        <v>48000</v>
      </c>
      <c r="AE992">
        <v>175000</v>
      </c>
      <c r="AF992">
        <v>2625</v>
      </c>
      <c r="AG992" s="2" t="s">
        <v>4166</v>
      </c>
      <c r="AH992" s="2"/>
      <c r="AI992" s="1">
        <v>46188</v>
      </c>
      <c r="AJ992" s="2"/>
      <c r="AK992" s="2" t="s">
        <v>58</v>
      </c>
      <c r="AM992" s="2" t="s">
        <v>59</v>
      </c>
      <c r="AP992" s="2" t="s">
        <v>60</v>
      </c>
      <c r="AQ992" s="2" t="s">
        <v>41</v>
      </c>
      <c r="AR992">
        <v>95000</v>
      </c>
      <c r="AS992" s="2" t="str">
        <f>_xlfn.IFNA(IF(VLOOKUP(all_resi[[#This Row],[No. Waybill]],settle_reconcile[No. Waybill],1,0)="","Recon","Recon"),"-")</f>
        <v>Recon</v>
      </c>
      <c r="AT992" s="2">
        <f>all_resi[[#This Row],[Nilai COD]]-all_resi[[#This Row],[COD Fee]]-all_resi[[#This Row],[Total Biaya Setelah Diskon]]</f>
        <v>124375</v>
      </c>
      <c r="AU992" s="2">
        <f>IF(all_resi[[#This Row],[Waktu Terima]]="","",_xlfn.DAYS(all_resi[[#This Row],[Waktu Terima]],all_resi[[#This Row],[Tanggal Pengiriman]]))</f>
        <v>4</v>
      </c>
    </row>
    <row r="993" spans="1:47" x14ac:dyDescent="0.25">
      <c r="A993" s="2" t="s">
        <v>7518</v>
      </c>
      <c r="B993" s="1">
        <v>46184</v>
      </c>
      <c r="C993" s="2" t="s">
        <v>42</v>
      </c>
      <c r="D993" s="2" t="s">
        <v>43</v>
      </c>
      <c r="E993" s="2" t="s">
        <v>44</v>
      </c>
      <c r="F993" s="2" t="s">
        <v>45</v>
      </c>
      <c r="G993" s="2" t="s">
        <v>46</v>
      </c>
      <c r="H993" s="2" t="s">
        <v>47</v>
      </c>
      <c r="I993" s="2" t="s">
        <v>5141</v>
      </c>
      <c r="J993" s="2" t="s">
        <v>13208</v>
      </c>
      <c r="K993" s="2" t="s">
        <v>177</v>
      </c>
      <c r="L993" s="2" t="s">
        <v>247</v>
      </c>
      <c r="M993" s="2" t="s">
        <v>755</v>
      </c>
      <c r="N993" s="2" t="s">
        <v>5142</v>
      </c>
      <c r="O993">
        <v>1</v>
      </c>
      <c r="P993" s="2" t="s">
        <v>53</v>
      </c>
      <c r="Q993">
        <v>100</v>
      </c>
      <c r="R993">
        <v>0</v>
      </c>
      <c r="S993" s="2" t="s">
        <v>54</v>
      </c>
      <c r="T993" s="2" t="s">
        <v>55</v>
      </c>
      <c r="U993" s="2" t="s">
        <v>250</v>
      </c>
      <c r="V993" s="2"/>
      <c r="W993">
        <v>80000</v>
      </c>
      <c r="X993">
        <v>0</v>
      </c>
      <c r="Y993">
        <v>0</v>
      </c>
      <c r="Z993">
        <v>80000</v>
      </c>
      <c r="AB993" s="2" t="s">
        <v>57</v>
      </c>
      <c r="AC993">
        <v>32000</v>
      </c>
      <c r="AD993">
        <v>48000</v>
      </c>
      <c r="AE993">
        <v>135000</v>
      </c>
      <c r="AF993">
        <v>2025</v>
      </c>
      <c r="AG993" s="2" t="s">
        <v>5141</v>
      </c>
      <c r="AH993" s="2"/>
      <c r="AI993" s="1">
        <v>46189</v>
      </c>
      <c r="AJ993" s="2"/>
      <c r="AK993" s="2" t="s">
        <v>58</v>
      </c>
      <c r="AM993" s="2" t="s">
        <v>59</v>
      </c>
      <c r="AP993" s="2" t="s">
        <v>60</v>
      </c>
      <c r="AQ993" s="2" t="s">
        <v>41</v>
      </c>
      <c r="AR993">
        <v>55000</v>
      </c>
      <c r="AS993" s="2" t="str">
        <f>_xlfn.IFNA(IF(VLOOKUP(all_resi[[#This Row],[No. Waybill]],settle_reconcile[No. Waybill],1,0)="","Recon","Recon"),"-")</f>
        <v>Recon</v>
      </c>
      <c r="AT993" s="2">
        <f>all_resi[[#This Row],[Nilai COD]]-all_resi[[#This Row],[COD Fee]]-all_resi[[#This Row],[Total Biaya Setelah Diskon]]</f>
        <v>84975</v>
      </c>
      <c r="AU993" s="2">
        <f>IF(all_resi[[#This Row],[Waktu Terima]]="","",_xlfn.DAYS(all_resi[[#This Row],[Waktu Terima]],all_resi[[#This Row],[Tanggal Pengiriman]]))</f>
        <v>5</v>
      </c>
    </row>
    <row r="994" spans="1:47" x14ac:dyDescent="0.25">
      <c r="A994" s="2" t="s">
        <v>7531</v>
      </c>
      <c r="B994" s="1">
        <v>46184</v>
      </c>
      <c r="C994" s="2" t="s">
        <v>42</v>
      </c>
      <c r="D994" s="2" t="s">
        <v>43</v>
      </c>
      <c r="E994" s="2" t="s">
        <v>44</v>
      </c>
      <c r="F994" s="2" t="s">
        <v>45</v>
      </c>
      <c r="G994" s="2" t="s">
        <v>46</v>
      </c>
      <c r="H994" s="2" t="s">
        <v>47</v>
      </c>
      <c r="I994" s="2" t="s">
        <v>5174</v>
      </c>
      <c r="J994" s="2" t="s">
        <v>13239</v>
      </c>
      <c r="K994" s="2" t="s">
        <v>156</v>
      </c>
      <c r="L994" s="2" t="s">
        <v>946</v>
      </c>
      <c r="M994" s="2" t="s">
        <v>3652</v>
      </c>
      <c r="N994" s="2" t="s">
        <v>5175</v>
      </c>
      <c r="O994">
        <v>1</v>
      </c>
      <c r="P994" s="2" t="s">
        <v>53</v>
      </c>
      <c r="Q994">
        <v>100</v>
      </c>
      <c r="R994">
        <v>0</v>
      </c>
      <c r="S994" s="2" t="s">
        <v>54</v>
      </c>
      <c r="T994" s="2" t="s">
        <v>55</v>
      </c>
      <c r="U994" s="2" t="s">
        <v>207</v>
      </c>
      <c r="V994" s="2"/>
      <c r="W994">
        <v>78000</v>
      </c>
      <c r="X994">
        <v>0</v>
      </c>
      <c r="Y994">
        <v>0</v>
      </c>
      <c r="Z994">
        <v>78000</v>
      </c>
      <c r="AB994" s="2" t="s">
        <v>57</v>
      </c>
      <c r="AC994">
        <v>31200</v>
      </c>
      <c r="AD994">
        <v>46800</v>
      </c>
      <c r="AE994">
        <v>148000</v>
      </c>
      <c r="AF994">
        <v>2220</v>
      </c>
      <c r="AG994" s="2" t="s">
        <v>17318</v>
      </c>
      <c r="AH994" s="2" t="s">
        <v>149</v>
      </c>
      <c r="AI994" s="1">
        <v>46203</v>
      </c>
      <c r="AJ994" s="2"/>
      <c r="AK994" s="2" t="s">
        <v>67</v>
      </c>
      <c r="AM994" s="2" t="s">
        <v>59</v>
      </c>
      <c r="AP994" s="2" t="s">
        <v>60</v>
      </c>
      <c r="AQ994" s="2" t="s">
        <v>41</v>
      </c>
      <c r="AR994">
        <v>70000</v>
      </c>
      <c r="AS994" s="2" t="str">
        <f>_xlfn.IFNA(IF(VLOOKUP(all_resi[[#This Row],[No. Waybill]],settle_reconcile[No. Waybill],1,0)="","Recon","Recon"),"-")</f>
        <v>-</v>
      </c>
      <c r="AT994" s="2">
        <f>all_resi[[#This Row],[Nilai COD]]-all_resi[[#This Row],[COD Fee]]-all_resi[[#This Row],[Total Biaya Setelah Diskon]]</f>
        <v>98980</v>
      </c>
      <c r="AU994" s="2">
        <f>IF(all_resi[[#This Row],[Waktu Terima]]="","",_xlfn.DAYS(all_resi[[#This Row],[Waktu Terima]],all_resi[[#This Row],[Tanggal Pengiriman]]))</f>
        <v>19</v>
      </c>
    </row>
    <row r="995" spans="1:47" x14ac:dyDescent="0.25">
      <c r="A995" s="2" t="s">
        <v>6995</v>
      </c>
      <c r="B995" s="1">
        <v>46184</v>
      </c>
      <c r="C995" s="2" t="s">
        <v>42</v>
      </c>
      <c r="D995" s="2" t="s">
        <v>43</v>
      </c>
      <c r="E995" s="2" t="s">
        <v>44</v>
      </c>
      <c r="F995" s="2" t="s">
        <v>45</v>
      </c>
      <c r="G995" s="2" t="s">
        <v>46</v>
      </c>
      <c r="H995" s="2" t="s">
        <v>47</v>
      </c>
      <c r="I995" s="2" t="s">
        <v>3749</v>
      </c>
      <c r="J995" s="2" t="s">
        <v>13234</v>
      </c>
      <c r="K995" s="2" t="s">
        <v>75</v>
      </c>
      <c r="L995" s="2" t="s">
        <v>3750</v>
      </c>
      <c r="M995" s="2" t="s">
        <v>3751</v>
      </c>
      <c r="N995" s="2" t="s">
        <v>3752</v>
      </c>
      <c r="O995">
        <v>1</v>
      </c>
      <c r="P995" s="2" t="s">
        <v>53</v>
      </c>
      <c r="Q995">
        <v>100</v>
      </c>
      <c r="R995">
        <v>0</v>
      </c>
      <c r="S995" s="2" t="s">
        <v>54</v>
      </c>
      <c r="T995" s="2" t="s">
        <v>55</v>
      </c>
      <c r="U995" s="2" t="s">
        <v>412</v>
      </c>
      <c r="V995" s="2"/>
      <c r="W995">
        <v>61000</v>
      </c>
      <c r="X995">
        <v>0</v>
      </c>
      <c r="Y995">
        <v>0</v>
      </c>
      <c r="Z995">
        <v>61000</v>
      </c>
      <c r="AB995" s="2" t="s">
        <v>57</v>
      </c>
      <c r="AC995">
        <v>24400</v>
      </c>
      <c r="AD995">
        <v>36600</v>
      </c>
      <c r="AE995">
        <v>164000</v>
      </c>
      <c r="AF995">
        <v>2460</v>
      </c>
      <c r="AG995" s="2" t="s">
        <v>3749</v>
      </c>
      <c r="AH995" s="2"/>
      <c r="AI995" s="1">
        <v>46189</v>
      </c>
      <c r="AJ995" s="2"/>
      <c r="AK995" s="2" t="s">
        <v>58</v>
      </c>
      <c r="AM995" s="2" t="s">
        <v>59</v>
      </c>
      <c r="AP995" s="2" t="s">
        <v>60</v>
      </c>
      <c r="AQ995" s="2" t="s">
        <v>41</v>
      </c>
      <c r="AR995">
        <v>103000</v>
      </c>
      <c r="AS995" s="2" t="str">
        <f>_xlfn.IFNA(IF(VLOOKUP(all_resi[[#This Row],[No. Waybill]],settle_reconcile[No. Waybill],1,0)="","Recon","Recon"),"-")</f>
        <v>Recon</v>
      </c>
      <c r="AT995" s="2">
        <f>all_resi[[#This Row],[Nilai COD]]-all_resi[[#This Row],[COD Fee]]-all_resi[[#This Row],[Total Biaya Setelah Diskon]]</f>
        <v>124940</v>
      </c>
      <c r="AU995" s="2">
        <f>IF(all_resi[[#This Row],[Waktu Terima]]="","",_xlfn.DAYS(all_resi[[#This Row],[Waktu Terima]],all_resi[[#This Row],[Tanggal Pengiriman]]))</f>
        <v>5</v>
      </c>
    </row>
    <row r="996" spans="1:47" x14ac:dyDescent="0.25">
      <c r="A996" s="2" t="s">
        <v>7150</v>
      </c>
      <c r="B996" s="1">
        <v>46184</v>
      </c>
      <c r="C996" s="2" t="s">
        <v>42</v>
      </c>
      <c r="D996" s="2" t="s">
        <v>43</v>
      </c>
      <c r="E996" s="2" t="s">
        <v>44</v>
      </c>
      <c r="F996" s="2" t="s">
        <v>45</v>
      </c>
      <c r="G996" s="2" t="s">
        <v>46</v>
      </c>
      <c r="H996" s="2" t="s">
        <v>47</v>
      </c>
      <c r="I996" s="2" t="s">
        <v>4171</v>
      </c>
      <c r="J996" s="2" t="s">
        <v>13326</v>
      </c>
      <c r="K996" s="2" t="s">
        <v>156</v>
      </c>
      <c r="L996" s="2" t="s">
        <v>509</v>
      </c>
      <c r="M996" s="2" t="s">
        <v>1552</v>
      </c>
      <c r="N996" s="2" t="s">
        <v>4172</v>
      </c>
      <c r="O996">
        <v>1</v>
      </c>
      <c r="P996" s="2" t="s">
        <v>53</v>
      </c>
      <c r="Q996">
        <v>100</v>
      </c>
      <c r="R996">
        <v>0</v>
      </c>
      <c r="S996" s="2" t="s">
        <v>54</v>
      </c>
      <c r="T996" s="2" t="s">
        <v>55</v>
      </c>
      <c r="U996" s="2" t="s">
        <v>97</v>
      </c>
      <c r="V996" s="2"/>
      <c r="W996">
        <v>80000</v>
      </c>
      <c r="X996">
        <v>0</v>
      </c>
      <c r="Y996">
        <v>0</v>
      </c>
      <c r="Z996">
        <v>80000</v>
      </c>
      <c r="AB996" s="2" t="s">
        <v>57</v>
      </c>
      <c r="AC996">
        <v>32000</v>
      </c>
      <c r="AD996">
        <v>48000</v>
      </c>
      <c r="AE996">
        <v>150000</v>
      </c>
      <c r="AF996">
        <v>2250</v>
      </c>
      <c r="AG996" s="2" t="s">
        <v>43</v>
      </c>
      <c r="AH996" s="2"/>
      <c r="AI996" s="1">
        <v>46211</v>
      </c>
      <c r="AJ996" s="2"/>
      <c r="AK996" s="2" t="s">
        <v>67</v>
      </c>
      <c r="AM996" s="2" t="s">
        <v>59</v>
      </c>
      <c r="AP996" s="2" t="s">
        <v>60</v>
      </c>
      <c r="AQ996" s="2" t="s">
        <v>41</v>
      </c>
      <c r="AR996">
        <v>70000</v>
      </c>
      <c r="AS996" s="2" t="str">
        <f>_xlfn.IFNA(IF(VLOOKUP(all_resi[[#This Row],[No. Waybill]],settle_reconcile[No. Waybill],1,0)="","Recon","Recon"),"-")</f>
        <v>-</v>
      </c>
      <c r="AT996" s="2">
        <f>all_resi[[#This Row],[Nilai COD]]-all_resi[[#This Row],[COD Fee]]-all_resi[[#This Row],[Total Biaya Setelah Diskon]]</f>
        <v>99750</v>
      </c>
      <c r="AU996" s="2">
        <f>IF(all_resi[[#This Row],[Waktu Terima]]="","",_xlfn.DAYS(all_resi[[#This Row],[Waktu Terima]],all_resi[[#This Row],[Tanggal Pengiriman]]))</f>
        <v>27</v>
      </c>
    </row>
    <row r="997" spans="1:47" x14ac:dyDescent="0.25">
      <c r="A997" s="2" t="s">
        <v>7526</v>
      </c>
      <c r="B997" s="1">
        <v>46184</v>
      </c>
      <c r="C997" s="2" t="s">
        <v>42</v>
      </c>
      <c r="D997" s="2" t="s">
        <v>43</v>
      </c>
      <c r="E997" s="2" t="s">
        <v>44</v>
      </c>
      <c r="F997" s="2" t="s">
        <v>45</v>
      </c>
      <c r="G997" s="2" t="s">
        <v>46</v>
      </c>
      <c r="H997" s="2" t="s">
        <v>47</v>
      </c>
      <c r="I997" s="2" t="s">
        <v>5161</v>
      </c>
      <c r="J997" s="2" t="s">
        <v>13238</v>
      </c>
      <c r="K997" s="2" t="s">
        <v>209</v>
      </c>
      <c r="L997" s="2" t="s">
        <v>3231</v>
      </c>
      <c r="M997" s="2" t="s">
        <v>4427</v>
      </c>
      <c r="N997" s="2" t="s">
        <v>5162</v>
      </c>
      <c r="O997">
        <v>1</v>
      </c>
      <c r="P997" s="2" t="s">
        <v>53</v>
      </c>
      <c r="Q997">
        <v>100</v>
      </c>
      <c r="R997">
        <v>0</v>
      </c>
      <c r="S997" s="2" t="s">
        <v>54</v>
      </c>
      <c r="T997" s="2" t="s">
        <v>55</v>
      </c>
      <c r="U997" s="2" t="s">
        <v>147</v>
      </c>
      <c r="V997" s="2"/>
      <c r="W997">
        <v>52000</v>
      </c>
      <c r="X997">
        <v>0</v>
      </c>
      <c r="Y997">
        <v>0</v>
      </c>
      <c r="Z997">
        <v>52000</v>
      </c>
      <c r="AB997" s="2" t="s">
        <v>57</v>
      </c>
      <c r="AC997">
        <v>20800</v>
      </c>
      <c r="AD997">
        <v>31200</v>
      </c>
      <c r="AE997">
        <v>122000</v>
      </c>
      <c r="AF997">
        <v>1830</v>
      </c>
      <c r="AG997" s="2" t="s">
        <v>5161</v>
      </c>
      <c r="AH997" s="2"/>
      <c r="AI997" s="1">
        <v>46191</v>
      </c>
      <c r="AJ997" s="2"/>
      <c r="AK997" s="2" t="s">
        <v>58</v>
      </c>
      <c r="AM997" s="2" t="s">
        <v>59</v>
      </c>
      <c r="AP997" s="2" t="s">
        <v>60</v>
      </c>
      <c r="AQ997" s="2" t="s">
        <v>41</v>
      </c>
      <c r="AR997">
        <v>70000</v>
      </c>
      <c r="AS997" s="2" t="str">
        <f>_xlfn.IFNA(IF(VLOOKUP(all_resi[[#This Row],[No. Waybill]],settle_reconcile[No. Waybill],1,0)="","Recon","Recon"),"-")</f>
        <v>Recon</v>
      </c>
      <c r="AT997" s="2">
        <f>all_resi[[#This Row],[Nilai COD]]-all_resi[[#This Row],[COD Fee]]-all_resi[[#This Row],[Total Biaya Setelah Diskon]]</f>
        <v>88970</v>
      </c>
      <c r="AU997" s="2">
        <f>IF(all_resi[[#This Row],[Waktu Terima]]="","",_xlfn.DAYS(all_resi[[#This Row],[Waktu Terima]],all_resi[[#This Row],[Tanggal Pengiriman]]))</f>
        <v>7</v>
      </c>
    </row>
    <row r="998" spans="1:47" x14ac:dyDescent="0.25">
      <c r="A998" s="2" t="s">
        <v>7534</v>
      </c>
      <c r="B998" s="1">
        <v>46184</v>
      </c>
      <c r="C998" s="2" t="s">
        <v>42</v>
      </c>
      <c r="D998" s="2" t="s">
        <v>43</v>
      </c>
      <c r="E998" s="2" t="s">
        <v>44</v>
      </c>
      <c r="F998" s="2" t="s">
        <v>45</v>
      </c>
      <c r="G998" s="2" t="s">
        <v>46</v>
      </c>
      <c r="H998" s="2" t="s">
        <v>47</v>
      </c>
      <c r="I998" s="2" t="s">
        <v>5182</v>
      </c>
      <c r="J998" s="2" t="s">
        <v>13237</v>
      </c>
      <c r="K998" s="2" t="s">
        <v>156</v>
      </c>
      <c r="L998" s="2" t="s">
        <v>606</v>
      </c>
      <c r="M998" s="2" t="s">
        <v>607</v>
      </c>
      <c r="N998" s="2" t="s">
        <v>5183</v>
      </c>
      <c r="O998">
        <v>1</v>
      </c>
      <c r="P998" s="2" t="s">
        <v>53</v>
      </c>
      <c r="Q998">
        <v>100</v>
      </c>
      <c r="R998">
        <v>0</v>
      </c>
      <c r="S998" s="2" t="s">
        <v>54</v>
      </c>
      <c r="T998" s="2" t="s">
        <v>55</v>
      </c>
      <c r="U998" s="2" t="s">
        <v>534</v>
      </c>
      <c r="V998" s="2"/>
      <c r="W998">
        <v>64000</v>
      </c>
      <c r="X998">
        <v>0</v>
      </c>
      <c r="Y998">
        <v>0</v>
      </c>
      <c r="Z998">
        <v>64000</v>
      </c>
      <c r="AB998" s="2" t="s">
        <v>57</v>
      </c>
      <c r="AC998">
        <v>25600</v>
      </c>
      <c r="AD998">
        <v>38400</v>
      </c>
      <c r="AE998">
        <v>118000</v>
      </c>
      <c r="AF998">
        <v>1770</v>
      </c>
      <c r="AG998" s="2" t="s">
        <v>5182</v>
      </c>
      <c r="AH998" s="2"/>
      <c r="AI998" s="1">
        <v>46189</v>
      </c>
      <c r="AJ998" s="2"/>
      <c r="AK998" s="2" t="s">
        <v>58</v>
      </c>
      <c r="AM998" s="2" t="s">
        <v>59</v>
      </c>
      <c r="AP998" s="2" t="s">
        <v>60</v>
      </c>
      <c r="AQ998" s="2" t="s">
        <v>41</v>
      </c>
      <c r="AR998">
        <v>54000</v>
      </c>
      <c r="AS998" s="2" t="str">
        <f>_xlfn.IFNA(IF(VLOOKUP(all_resi[[#This Row],[No. Waybill]],settle_reconcile[No. Waybill],1,0)="","Recon","Recon"),"-")</f>
        <v>Recon</v>
      </c>
      <c r="AT998" s="2">
        <f>all_resi[[#This Row],[Nilai COD]]-all_resi[[#This Row],[COD Fee]]-all_resi[[#This Row],[Total Biaya Setelah Diskon]]</f>
        <v>77830</v>
      </c>
      <c r="AU998" s="2">
        <f>IF(all_resi[[#This Row],[Waktu Terima]]="","",_xlfn.DAYS(all_resi[[#This Row],[Waktu Terima]],all_resi[[#This Row],[Tanggal Pengiriman]]))</f>
        <v>5</v>
      </c>
    </row>
    <row r="999" spans="1:47" x14ac:dyDescent="0.25">
      <c r="A999" s="2" t="s">
        <v>6993</v>
      </c>
      <c r="B999" s="1">
        <v>46184</v>
      </c>
      <c r="C999" s="2" t="s">
        <v>42</v>
      </c>
      <c r="D999" s="2" t="s">
        <v>43</v>
      </c>
      <c r="E999" s="2" t="s">
        <v>44</v>
      </c>
      <c r="F999" s="2" t="s">
        <v>45</v>
      </c>
      <c r="G999" s="2" t="s">
        <v>46</v>
      </c>
      <c r="H999" s="2" t="s">
        <v>80</v>
      </c>
      <c r="I999" s="2" t="s">
        <v>3744</v>
      </c>
      <c r="J999" s="2" t="s">
        <v>13232</v>
      </c>
      <c r="K999" s="2" t="s">
        <v>121</v>
      </c>
      <c r="L999" s="2" t="s">
        <v>274</v>
      </c>
      <c r="M999" s="2" t="s">
        <v>2072</v>
      </c>
      <c r="N999" s="2" t="s">
        <v>3745</v>
      </c>
      <c r="O999">
        <v>1</v>
      </c>
      <c r="P999" s="2" t="s">
        <v>53</v>
      </c>
      <c r="Q999">
        <v>100</v>
      </c>
      <c r="R999">
        <v>0</v>
      </c>
      <c r="S999" s="2" t="s">
        <v>54</v>
      </c>
      <c r="T999" s="2" t="s">
        <v>55</v>
      </c>
      <c r="U999" s="2" t="s">
        <v>525</v>
      </c>
      <c r="V999" s="2"/>
      <c r="W999">
        <v>68000</v>
      </c>
      <c r="X999">
        <v>0</v>
      </c>
      <c r="Y999">
        <v>0</v>
      </c>
      <c r="Z999">
        <v>68000</v>
      </c>
      <c r="AB999" s="2" t="s">
        <v>57</v>
      </c>
      <c r="AC999">
        <v>27200</v>
      </c>
      <c r="AD999">
        <v>40800</v>
      </c>
      <c r="AE999">
        <v>130000</v>
      </c>
      <c r="AF999">
        <v>1950</v>
      </c>
      <c r="AG999" s="2" t="s">
        <v>3744</v>
      </c>
      <c r="AH999" s="2"/>
      <c r="AI999" s="1">
        <v>46189</v>
      </c>
      <c r="AJ999" s="2" t="s">
        <v>87</v>
      </c>
      <c r="AK999" s="2" t="s">
        <v>58</v>
      </c>
      <c r="AM999" s="2" t="s">
        <v>59</v>
      </c>
      <c r="AP999" s="2" t="s">
        <v>60</v>
      </c>
      <c r="AQ999" s="2" t="s">
        <v>41</v>
      </c>
      <c r="AR999">
        <v>62000</v>
      </c>
      <c r="AS999" s="2" t="str">
        <f>_xlfn.IFNA(IF(VLOOKUP(all_resi[[#This Row],[No. Waybill]],settle_reconcile[No. Waybill],1,0)="","Recon","Recon"),"-")</f>
        <v>Recon</v>
      </c>
      <c r="AT999" s="2">
        <f>all_resi[[#This Row],[Nilai COD]]-all_resi[[#This Row],[COD Fee]]-all_resi[[#This Row],[Total Biaya Setelah Diskon]]</f>
        <v>87250</v>
      </c>
      <c r="AU999" s="2">
        <f>IF(all_resi[[#This Row],[Waktu Terima]]="","",_xlfn.DAYS(all_resi[[#This Row],[Waktu Terima]],all_resi[[#This Row],[Tanggal Pengiriman]]))</f>
        <v>5</v>
      </c>
    </row>
    <row r="1000" spans="1:47" x14ac:dyDescent="0.25">
      <c r="A1000" s="2" t="s">
        <v>7248</v>
      </c>
      <c r="B1000" s="1">
        <v>46184</v>
      </c>
      <c r="C1000" s="2" t="s">
        <v>42</v>
      </c>
      <c r="D1000" s="2" t="s">
        <v>43</v>
      </c>
      <c r="E1000" s="2" t="s">
        <v>44</v>
      </c>
      <c r="F1000" s="2" t="s">
        <v>45</v>
      </c>
      <c r="G1000" s="2" t="s">
        <v>46</v>
      </c>
      <c r="H1000" s="2" t="s">
        <v>80</v>
      </c>
      <c r="I1000" s="2" t="s">
        <v>4443</v>
      </c>
      <c r="J1000" s="2" t="s">
        <v>13146</v>
      </c>
      <c r="K1000" s="2" t="s">
        <v>203</v>
      </c>
      <c r="L1000" s="2" t="s">
        <v>204</v>
      </c>
      <c r="M1000" s="2" t="s">
        <v>4444</v>
      </c>
      <c r="N1000" s="2" t="s">
        <v>4445</v>
      </c>
      <c r="O1000">
        <v>1</v>
      </c>
      <c r="P1000" s="2" t="s">
        <v>53</v>
      </c>
      <c r="Q1000">
        <v>100</v>
      </c>
      <c r="R1000">
        <v>0</v>
      </c>
      <c r="S1000" s="2" t="s">
        <v>54</v>
      </c>
      <c r="T1000" s="2" t="s">
        <v>55</v>
      </c>
      <c r="U1000" s="2" t="s">
        <v>141</v>
      </c>
      <c r="V1000" s="2"/>
      <c r="W1000">
        <v>14000</v>
      </c>
      <c r="X1000">
        <v>0</v>
      </c>
      <c r="Y1000">
        <v>0</v>
      </c>
      <c r="Z1000">
        <v>14000</v>
      </c>
      <c r="AB1000" s="2" t="s">
        <v>57</v>
      </c>
      <c r="AC1000">
        <v>8000</v>
      </c>
      <c r="AD1000">
        <v>6000</v>
      </c>
      <c r="AE1000">
        <v>52500</v>
      </c>
      <c r="AF1000">
        <v>787.5</v>
      </c>
      <c r="AG1000" s="2" t="s">
        <v>4443</v>
      </c>
      <c r="AH1000" s="2"/>
      <c r="AI1000" s="1">
        <v>46185</v>
      </c>
      <c r="AJ1000" s="2" t="s">
        <v>87</v>
      </c>
      <c r="AK1000" s="2" t="s">
        <v>58</v>
      </c>
      <c r="AM1000" s="2" t="s">
        <v>59</v>
      </c>
      <c r="AP1000" s="2" t="s">
        <v>60</v>
      </c>
      <c r="AQ1000" s="2" t="s">
        <v>41</v>
      </c>
      <c r="AR1000">
        <v>38500</v>
      </c>
      <c r="AS1000" s="2" t="str">
        <f>_xlfn.IFNA(IF(VLOOKUP(all_resi[[#This Row],[No. Waybill]],settle_reconcile[No. Waybill],1,0)="","Recon","Recon"),"-")</f>
        <v>Recon</v>
      </c>
      <c r="AT1000" s="2">
        <f>all_resi[[#This Row],[Nilai COD]]-all_resi[[#This Row],[COD Fee]]-all_resi[[#This Row],[Total Biaya Setelah Diskon]]</f>
        <v>45712.5</v>
      </c>
      <c r="AU1000" s="2">
        <f>IF(all_resi[[#This Row],[Waktu Terima]]="","",_xlfn.DAYS(all_resi[[#This Row],[Waktu Terima]],all_resi[[#This Row],[Tanggal Pengiriman]]))</f>
        <v>1</v>
      </c>
    </row>
    <row r="1001" spans="1:47" x14ac:dyDescent="0.25">
      <c r="A1001" s="2" t="s">
        <v>6994</v>
      </c>
      <c r="B1001" s="1">
        <v>46184</v>
      </c>
      <c r="C1001" s="2" t="s">
        <v>42</v>
      </c>
      <c r="D1001" s="2" t="s">
        <v>43</v>
      </c>
      <c r="E1001" s="2" t="s">
        <v>44</v>
      </c>
      <c r="F1001" s="2" t="s">
        <v>45</v>
      </c>
      <c r="G1001" s="2" t="s">
        <v>46</v>
      </c>
      <c r="H1001" s="2" t="s">
        <v>47</v>
      </c>
      <c r="I1001" s="2" t="s">
        <v>3746</v>
      </c>
      <c r="J1001" s="2" t="s">
        <v>13231</v>
      </c>
      <c r="K1001" s="2" t="s">
        <v>49</v>
      </c>
      <c r="L1001" s="2" t="s">
        <v>1097</v>
      </c>
      <c r="M1001" s="2" t="s">
        <v>3747</v>
      </c>
      <c r="N1001" s="2" t="s">
        <v>3748</v>
      </c>
      <c r="O1001">
        <v>1</v>
      </c>
      <c r="P1001" s="2" t="s">
        <v>53</v>
      </c>
      <c r="Q1001">
        <v>100</v>
      </c>
      <c r="R1001">
        <v>0</v>
      </c>
      <c r="S1001" s="2" t="s">
        <v>54</v>
      </c>
      <c r="T1001" s="2" t="s">
        <v>55</v>
      </c>
      <c r="U1001" s="2" t="s">
        <v>250</v>
      </c>
      <c r="V1001" s="2"/>
      <c r="W1001">
        <v>63000</v>
      </c>
      <c r="X1001">
        <v>0</v>
      </c>
      <c r="Y1001">
        <v>0</v>
      </c>
      <c r="Z1001">
        <v>63000</v>
      </c>
      <c r="AB1001" s="2" t="s">
        <v>57</v>
      </c>
      <c r="AC1001">
        <v>25200</v>
      </c>
      <c r="AD1001">
        <v>37800</v>
      </c>
      <c r="AE1001">
        <v>117900</v>
      </c>
      <c r="AF1001">
        <v>1768.5</v>
      </c>
      <c r="AG1001" s="2" t="s">
        <v>3746</v>
      </c>
      <c r="AH1001" s="2"/>
      <c r="AI1001" s="1">
        <v>46190</v>
      </c>
      <c r="AJ1001" s="2"/>
      <c r="AK1001" s="2" t="s">
        <v>58</v>
      </c>
      <c r="AM1001" s="2" t="s">
        <v>59</v>
      </c>
      <c r="AP1001" s="2" t="s">
        <v>60</v>
      </c>
      <c r="AQ1001" s="2" t="s">
        <v>41</v>
      </c>
      <c r="AR1001">
        <v>54900</v>
      </c>
      <c r="AS1001" s="2" t="str">
        <f>_xlfn.IFNA(IF(VLOOKUP(all_resi[[#This Row],[No. Waybill]],settle_reconcile[No. Waybill],1,0)="","Recon","Recon"),"-")</f>
        <v>Recon</v>
      </c>
      <c r="AT1001" s="2">
        <f>all_resi[[#This Row],[Nilai COD]]-all_resi[[#This Row],[COD Fee]]-all_resi[[#This Row],[Total Biaya Setelah Diskon]]</f>
        <v>78331.5</v>
      </c>
      <c r="AU1001" s="2">
        <f>IF(all_resi[[#This Row],[Waktu Terima]]="","",_xlfn.DAYS(all_resi[[#This Row],[Waktu Terima]],all_resi[[#This Row],[Tanggal Pengiriman]]))</f>
        <v>6</v>
      </c>
    </row>
    <row r="1002" spans="1:47" x14ac:dyDescent="0.25">
      <c r="A1002" s="2" t="s">
        <v>7149</v>
      </c>
      <c r="B1002" s="1">
        <v>46184</v>
      </c>
      <c r="C1002" s="2" t="s">
        <v>42</v>
      </c>
      <c r="D1002" s="2" t="s">
        <v>43</v>
      </c>
      <c r="E1002" s="2" t="s">
        <v>44</v>
      </c>
      <c r="F1002" s="2" t="s">
        <v>45</v>
      </c>
      <c r="G1002" s="2" t="s">
        <v>46</v>
      </c>
      <c r="H1002" s="2" t="s">
        <v>80</v>
      </c>
      <c r="I1002" s="2" t="s">
        <v>4169</v>
      </c>
      <c r="J1002" s="2" t="s">
        <v>13342</v>
      </c>
      <c r="K1002" s="2" t="s">
        <v>237</v>
      </c>
      <c r="L1002" s="2" t="s">
        <v>238</v>
      </c>
      <c r="M1002" s="2" t="s">
        <v>2888</v>
      </c>
      <c r="N1002" s="2" t="s">
        <v>4170</v>
      </c>
      <c r="O1002">
        <v>1</v>
      </c>
      <c r="P1002" s="2" t="s">
        <v>53</v>
      </c>
      <c r="Q1002">
        <v>100</v>
      </c>
      <c r="R1002">
        <v>7500000</v>
      </c>
      <c r="S1002" s="2" t="s">
        <v>54</v>
      </c>
      <c r="T1002" s="2" t="s">
        <v>55</v>
      </c>
      <c r="U1002" s="2" t="s">
        <v>1020</v>
      </c>
      <c r="V1002" s="2" t="s">
        <v>2496</v>
      </c>
      <c r="W1002">
        <v>37000</v>
      </c>
      <c r="X1002">
        <v>0</v>
      </c>
      <c r="Y1002">
        <v>0</v>
      </c>
      <c r="Z1002">
        <v>37000</v>
      </c>
      <c r="AB1002" s="2" t="s">
        <v>57</v>
      </c>
      <c r="AC1002">
        <v>14800</v>
      </c>
      <c r="AD1002">
        <v>22200</v>
      </c>
      <c r="AE1002">
        <v>117000</v>
      </c>
      <c r="AF1002">
        <v>1755</v>
      </c>
      <c r="AG1002" s="2" t="s">
        <v>4169</v>
      </c>
      <c r="AH1002" s="2"/>
      <c r="AI1002" s="1">
        <v>46189</v>
      </c>
      <c r="AJ1002" s="2" t="s">
        <v>87</v>
      </c>
      <c r="AK1002" s="2" t="s">
        <v>58</v>
      </c>
      <c r="AM1002" s="2" t="s">
        <v>59</v>
      </c>
      <c r="AP1002" s="2" t="s">
        <v>60</v>
      </c>
      <c r="AQ1002" s="2" t="s">
        <v>41</v>
      </c>
      <c r="AR1002">
        <v>80000</v>
      </c>
      <c r="AS1002" s="2" t="str">
        <f>_xlfn.IFNA(IF(VLOOKUP(all_resi[[#This Row],[No. Waybill]],settle_reconcile[No. Waybill],1,0)="","Recon","Recon"),"-")</f>
        <v>Recon</v>
      </c>
      <c r="AT1002" s="2">
        <f>all_resi[[#This Row],[Nilai COD]]-all_resi[[#This Row],[COD Fee]]-all_resi[[#This Row],[Total Biaya Setelah Diskon]]</f>
        <v>93045</v>
      </c>
      <c r="AU1002" s="2">
        <f>IF(all_resi[[#This Row],[Waktu Terima]]="","",_xlfn.DAYS(all_resi[[#This Row],[Waktu Terima]],all_resi[[#This Row],[Tanggal Pengiriman]]))</f>
        <v>5</v>
      </c>
    </row>
    <row r="1003" spans="1:47" x14ac:dyDescent="0.25">
      <c r="A1003" s="2" t="s">
        <v>7292</v>
      </c>
      <c r="B1003" s="1">
        <v>46184</v>
      </c>
      <c r="C1003" s="2" t="s">
        <v>42</v>
      </c>
      <c r="D1003" s="2" t="s">
        <v>43</v>
      </c>
      <c r="E1003" s="2" t="s">
        <v>44</v>
      </c>
      <c r="F1003" s="2" t="s">
        <v>45</v>
      </c>
      <c r="G1003" s="2" t="s">
        <v>46</v>
      </c>
      <c r="H1003" s="2" t="s">
        <v>80</v>
      </c>
      <c r="I1003" s="2" t="s">
        <v>4562</v>
      </c>
      <c r="J1003" s="2" t="s">
        <v>13162</v>
      </c>
      <c r="K1003" s="2" t="s">
        <v>209</v>
      </c>
      <c r="L1003" s="2" t="s">
        <v>1322</v>
      </c>
      <c r="M1003" s="2" t="s">
        <v>4563</v>
      </c>
      <c r="N1003" s="2" t="s">
        <v>4564</v>
      </c>
      <c r="O1003">
        <v>1</v>
      </c>
      <c r="P1003" s="2" t="s">
        <v>53</v>
      </c>
      <c r="Q1003">
        <v>100</v>
      </c>
      <c r="R1003">
        <v>0</v>
      </c>
      <c r="S1003" s="2" t="s">
        <v>54</v>
      </c>
      <c r="T1003" s="2" t="s">
        <v>55</v>
      </c>
      <c r="U1003" s="2" t="s">
        <v>86</v>
      </c>
      <c r="V1003" s="2"/>
      <c r="W1003">
        <v>52000</v>
      </c>
      <c r="X1003">
        <v>0</v>
      </c>
      <c r="Y1003">
        <v>0</v>
      </c>
      <c r="Z1003">
        <v>52000</v>
      </c>
      <c r="AB1003" s="2" t="s">
        <v>57</v>
      </c>
      <c r="AC1003">
        <v>20800</v>
      </c>
      <c r="AD1003">
        <v>31200</v>
      </c>
      <c r="AE1003">
        <v>112000</v>
      </c>
      <c r="AF1003">
        <v>1680</v>
      </c>
      <c r="AG1003" s="2" t="s">
        <v>4562</v>
      </c>
      <c r="AH1003" s="2"/>
      <c r="AI1003" s="1">
        <v>46188</v>
      </c>
      <c r="AJ1003" s="2" t="s">
        <v>87</v>
      </c>
      <c r="AK1003" s="2" t="s">
        <v>58</v>
      </c>
      <c r="AM1003" s="2" t="s">
        <v>59</v>
      </c>
      <c r="AP1003" s="2" t="s">
        <v>60</v>
      </c>
      <c r="AQ1003" s="2" t="s">
        <v>41</v>
      </c>
      <c r="AR1003">
        <v>60000</v>
      </c>
      <c r="AS1003" s="2" t="str">
        <f>_xlfn.IFNA(IF(VLOOKUP(all_resi[[#This Row],[No. Waybill]],settle_reconcile[No. Waybill],1,0)="","Recon","Recon"),"-")</f>
        <v>Recon</v>
      </c>
      <c r="AT1003" s="2">
        <f>all_resi[[#This Row],[Nilai COD]]-all_resi[[#This Row],[COD Fee]]-all_resi[[#This Row],[Total Biaya Setelah Diskon]]</f>
        <v>79120</v>
      </c>
      <c r="AU1003" s="2">
        <f>IF(all_resi[[#This Row],[Waktu Terima]]="","",_xlfn.DAYS(all_resi[[#This Row],[Waktu Terima]],all_resi[[#This Row],[Tanggal Pengiriman]]))</f>
        <v>4</v>
      </c>
    </row>
    <row r="1004" spans="1:47" x14ac:dyDescent="0.25">
      <c r="A1004" s="2" t="s">
        <v>7003</v>
      </c>
      <c r="B1004" s="1">
        <v>46184</v>
      </c>
      <c r="C1004" s="2" t="s">
        <v>42</v>
      </c>
      <c r="D1004" s="2" t="s">
        <v>43</v>
      </c>
      <c r="E1004" s="2" t="s">
        <v>44</v>
      </c>
      <c r="F1004" s="2" t="s">
        <v>45</v>
      </c>
      <c r="G1004" s="2" t="s">
        <v>46</v>
      </c>
      <c r="H1004" s="2" t="s">
        <v>80</v>
      </c>
      <c r="I1004" s="2" t="s">
        <v>3772</v>
      </c>
      <c r="J1004" s="2" t="s">
        <v>13217</v>
      </c>
      <c r="K1004" s="2" t="s">
        <v>132</v>
      </c>
      <c r="L1004" s="2" t="s">
        <v>791</v>
      </c>
      <c r="M1004" s="2" t="s">
        <v>3773</v>
      </c>
      <c r="N1004" s="2" t="s">
        <v>3774</v>
      </c>
      <c r="O1004">
        <v>1</v>
      </c>
      <c r="P1004" s="2" t="s">
        <v>53</v>
      </c>
      <c r="Q1004">
        <v>100</v>
      </c>
      <c r="R1004">
        <v>0</v>
      </c>
      <c r="S1004" s="2" t="s">
        <v>54</v>
      </c>
      <c r="T1004" s="2" t="s">
        <v>55</v>
      </c>
      <c r="U1004" s="2" t="s">
        <v>396</v>
      </c>
      <c r="V1004" s="2"/>
      <c r="W1004">
        <v>29000</v>
      </c>
      <c r="X1004">
        <v>0</v>
      </c>
      <c r="Y1004">
        <v>0</v>
      </c>
      <c r="Z1004">
        <v>29000</v>
      </c>
      <c r="AB1004" s="2" t="s">
        <v>57</v>
      </c>
      <c r="AC1004">
        <v>11600</v>
      </c>
      <c r="AD1004">
        <v>17400</v>
      </c>
      <c r="AE1004">
        <v>130000</v>
      </c>
      <c r="AF1004">
        <v>1950</v>
      </c>
      <c r="AG1004" s="2"/>
      <c r="AH1004" s="2"/>
      <c r="AI1004" s="1"/>
      <c r="AJ1004" s="2" t="s">
        <v>87</v>
      </c>
      <c r="AK1004" s="2" t="s">
        <v>67</v>
      </c>
      <c r="AM1004" s="2" t="s">
        <v>59</v>
      </c>
      <c r="AP1004" s="2" t="s">
        <v>3437</v>
      </c>
      <c r="AQ1004" s="2" t="s">
        <v>41</v>
      </c>
      <c r="AR1004">
        <v>101000</v>
      </c>
      <c r="AS1004" s="2" t="str">
        <f>_xlfn.IFNA(IF(VLOOKUP(all_resi[[#This Row],[No. Waybill]],settle_reconcile[No. Waybill],1,0)="","Recon","Recon"),"-")</f>
        <v>-</v>
      </c>
      <c r="AT1004" s="2">
        <f>all_resi[[#This Row],[Nilai COD]]-all_resi[[#This Row],[COD Fee]]-all_resi[[#This Row],[Total Biaya Setelah Diskon]]</f>
        <v>110650</v>
      </c>
      <c r="AU1004" s="2" t="str">
        <f>IF(all_resi[[#This Row],[Waktu Terima]]="","",_xlfn.DAYS(all_resi[[#This Row],[Waktu Terima]],all_resi[[#This Row],[Tanggal Pengiriman]]))</f>
        <v/>
      </c>
    </row>
    <row r="1005" spans="1:47" x14ac:dyDescent="0.25">
      <c r="A1005" s="2" t="s">
        <v>7521</v>
      </c>
      <c r="B1005" s="1">
        <v>46184</v>
      </c>
      <c r="C1005" s="2" t="s">
        <v>42</v>
      </c>
      <c r="D1005" s="2" t="s">
        <v>43</v>
      </c>
      <c r="E1005" s="2" t="s">
        <v>44</v>
      </c>
      <c r="F1005" s="2" t="s">
        <v>45</v>
      </c>
      <c r="G1005" s="2" t="s">
        <v>46</v>
      </c>
      <c r="H1005" s="2" t="s">
        <v>80</v>
      </c>
      <c r="I1005" s="2" t="s">
        <v>5149</v>
      </c>
      <c r="J1005" s="2" t="s">
        <v>13235</v>
      </c>
      <c r="K1005" s="2" t="s">
        <v>209</v>
      </c>
      <c r="L1005" s="2" t="s">
        <v>3231</v>
      </c>
      <c r="M1005" s="2" t="s">
        <v>3232</v>
      </c>
      <c r="N1005" s="2" t="s">
        <v>5150</v>
      </c>
      <c r="O1005">
        <v>1</v>
      </c>
      <c r="P1005" s="2" t="s">
        <v>53</v>
      </c>
      <c r="Q1005">
        <v>100</v>
      </c>
      <c r="R1005">
        <v>0</v>
      </c>
      <c r="S1005" s="2" t="s">
        <v>54</v>
      </c>
      <c r="T1005" s="2" t="s">
        <v>55</v>
      </c>
      <c r="U1005" s="2" t="s">
        <v>86</v>
      </c>
      <c r="V1005" s="2"/>
      <c r="W1005">
        <v>52000</v>
      </c>
      <c r="X1005">
        <v>0</v>
      </c>
      <c r="Y1005">
        <v>0</v>
      </c>
      <c r="Z1005">
        <v>52000</v>
      </c>
      <c r="AB1005" s="2" t="s">
        <v>57</v>
      </c>
      <c r="AC1005">
        <v>20800</v>
      </c>
      <c r="AD1005">
        <v>31200</v>
      </c>
      <c r="AE1005">
        <v>112000</v>
      </c>
      <c r="AF1005">
        <v>1680</v>
      </c>
      <c r="AG1005" s="2" t="s">
        <v>353</v>
      </c>
      <c r="AH1005" s="2" t="s">
        <v>149</v>
      </c>
      <c r="AI1005" s="1">
        <v>46202</v>
      </c>
      <c r="AJ1005" s="2" t="s">
        <v>87</v>
      </c>
      <c r="AK1005" s="2" t="s">
        <v>67</v>
      </c>
      <c r="AM1005" s="2" t="s">
        <v>59</v>
      </c>
      <c r="AP1005" s="2" t="s">
        <v>60</v>
      </c>
      <c r="AQ1005" s="2" t="s">
        <v>41</v>
      </c>
      <c r="AR1005">
        <v>60000</v>
      </c>
      <c r="AS1005" s="2" t="str">
        <f>_xlfn.IFNA(IF(VLOOKUP(all_resi[[#This Row],[No. Waybill]],settle_reconcile[No. Waybill],1,0)="","Recon","Recon"),"-")</f>
        <v>-</v>
      </c>
      <c r="AT1005" s="2">
        <f>all_resi[[#This Row],[Nilai COD]]-all_resi[[#This Row],[COD Fee]]-all_resi[[#This Row],[Total Biaya Setelah Diskon]]</f>
        <v>79120</v>
      </c>
      <c r="AU1005" s="2">
        <f>IF(all_resi[[#This Row],[Waktu Terima]]="","",_xlfn.DAYS(all_resi[[#This Row],[Waktu Terima]],all_resi[[#This Row],[Tanggal Pengiriman]]))</f>
        <v>18</v>
      </c>
    </row>
    <row r="1006" spans="1:47" x14ac:dyDescent="0.25">
      <c r="A1006" s="2" t="s">
        <v>7363</v>
      </c>
      <c r="B1006" s="1">
        <v>46184</v>
      </c>
      <c r="C1006" s="2" t="s">
        <v>42</v>
      </c>
      <c r="D1006" s="2" t="s">
        <v>43</v>
      </c>
      <c r="E1006" s="2" t="s">
        <v>44</v>
      </c>
      <c r="F1006" s="2" t="s">
        <v>45</v>
      </c>
      <c r="G1006" s="2" t="s">
        <v>46</v>
      </c>
      <c r="H1006" s="2" t="s">
        <v>80</v>
      </c>
      <c r="I1006" s="2" t="s">
        <v>4746</v>
      </c>
      <c r="J1006" s="2" t="s">
        <v>13284</v>
      </c>
      <c r="K1006" s="2" t="s">
        <v>126</v>
      </c>
      <c r="L1006" s="2" t="s">
        <v>1397</v>
      </c>
      <c r="M1006" s="2" t="s">
        <v>3629</v>
      </c>
      <c r="N1006" s="2" t="s">
        <v>4747</v>
      </c>
      <c r="O1006">
        <v>1</v>
      </c>
      <c r="P1006" s="2" t="s">
        <v>53</v>
      </c>
      <c r="Q1006">
        <v>100</v>
      </c>
      <c r="R1006">
        <v>0</v>
      </c>
      <c r="S1006" s="2" t="s">
        <v>54</v>
      </c>
      <c r="T1006" s="2" t="s">
        <v>55</v>
      </c>
      <c r="U1006" s="2" t="s">
        <v>4748</v>
      </c>
      <c r="V1006" s="2"/>
      <c r="W1006">
        <v>44000</v>
      </c>
      <c r="X1006">
        <v>0</v>
      </c>
      <c r="Y1006">
        <v>0</v>
      </c>
      <c r="Z1006">
        <v>44000</v>
      </c>
      <c r="AB1006" s="2" t="s">
        <v>57</v>
      </c>
      <c r="AC1006">
        <v>17600</v>
      </c>
      <c r="AD1006">
        <v>26400</v>
      </c>
      <c r="AE1006">
        <v>114000</v>
      </c>
      <c r="AF1006">
        <v>1710</v>
      </c>
      <c r="AG1006" s="2" t="s">
        <v>894</v>
      </c>
      <c r="AH1006" s="2" t="s">
        <v>149</v>
      </c>
      <c r="AI1006" s="1">
        <v>46195</v>
      </c>
      <c r="AJ1006" s="2" t="s">
        <v>87</v>
      </c>
      <c r="AK1006" s="2" t="s">
        <v>67</v>
      </c>
      <c r="AM1006" s="2" t="s">
        <v>59</v>
      </c>
      <c r="AP1006" s="2" t="s">
        <v>60</v>
      </c>
      <c r="AQ1006" s="2" t="s">
        <v>41</v>
      </c>
      <c r="AR1006">
        <v>70000</v>
      </c>
      <c r="AS1006" s="2" t="str">
        <f>_xlfn.IFNA(IF(VLOOKUP(all_resi[[#This Row],[No. Waybill]],settle_reconcile[No. Waybill],1,0)="","Recon","Recon"),"-")</f>
        <v>-</v>
      </c>
      <c r="AT1006" s="2">
        <f>all_resi[[#This Row],[Nilai COD]]-all_resi[[#This Row],[COD Fee]]-all_resi[[#This Row],[Total Biaya Setelah Diskon]]</f>
        <v>85890</v>
      </c>
      <c r="AU1006" s="2">
        <f>IF(all_resi[[#This Row],[Waktu Terima]]="","",_xlfn.DAYS(all_resi[[#This Row],[Waktu Terima]],all_resi[[#This Row],[Tanggal Pengiriman]]))</f>
        <v>11</v>
      </c>
    </row>
    <row r="1007" spans="1:47" x14ac:dyDescent="0.25">
      <c r="A1007" s="2" t="s">
        <v>7245</v>
      </c>
      <c r="B1007" s="1">
        <v>46184</v>
      </c>
      <c r="C1007" s="2" t="s">
        <v>42</v>
      </c>
      <c r="D1007" s="2" t="s">
        <v>43</v>
      </c>
      <c r="E1007" s="2" t="s">
        <v>44</v>
      </c>
      <c r="F1007" s="2" t="s">
        <v>45</v>
      </c>
      <c r="G1007" s="2" t="s">
        <v>46</v>
      </c>
      <c r="H1007" s="2" t="s">
        <v>47</v>
      </c>
      <c r="I1007" s="2" t="s">
        <v>4434</v>
      </c>
      <c r="J1007" s="2" t="s">
        <v>13181</v>
      </c>
      <c r="K1007" s="2" t="s">
        <v>237</v>
      </c>
      <c r="L1007" s="2" t="s">
        <v>3193</v>
      </c>
      <c r="M1007" s="2" t="s">
        <v>4435</v>
      </c>
      <c r="N1007" s="2" t="s">
        <v>4436</v>
      </c>
      <c r="O1007">
        <v>1</v>
      </c>
      <c r="P1007" s="2" t="s">
        <v>53</v>
      </c>
      <c r="Q1007">
        <v>100</v>
      </c>
      <c r="R1007">
        <v>0</v>
      </c>
      <c r="S1007" s="2" t="s">
        <v>54</v>
      </c>
      <c r="T1007" s="2" t="s">
        <v>55</v>
      </c>
      <c r="U1007" s="2" t="s">
        <v>534</v>
      </c>
      <c r="V1007" s="2"/>
      <c r="W1007">
        <v>60000</v>
      </c>
      <c r="X1007">
        <v>0</v>
      </c>
      <c r="Y1007">
        <v>0</v>
      </c>
      <c r="Z1007">
        <v>60000</v>
      </c>
      <c r="AB1007" s="2" t="s">
        <v>57</v>
      </c>
      <c r="AC1007">
        <v>24000</v>
      </c>
      <c r="AD1007">
        <v>36000</v>
      </c>
      <c r="AE1007">
        <v>114000</v>
      </c>
      <c r="AF1007">
        <v>1710</v>
      </c>
      <c r="AG1007" s="2" t="s">
        <v>4434</v>
      </c>
      <c r="AH1007" s="2"/>
      <c r="AI1007" s="1">
        <v>46192</v>
      </c>
      <c r="AJ1007" s="2"/>
      <c r="AK1007" s="2" t="s">
        <v>58</v>
      </c>
      <c r="AM1007" s="2" t="s">
        <v>59</v>
      </c>
      <c r="AP1007" s="2" t="s">
        <v>60</v>
      </c>
      <c r="AQ1007" s="2" t="s">
        <v>41</v>
      </c>
      <c r="AR1007">
        <v>54000</v>
      </c>
      <c r="AS1007" s="2" t="str">
        <f>_xlfn.IFNA(IF(VLOOKUP(all_resi[[#This Row],[No. Waybill]],settle_reconcile[No. Waybill],1,0)="","Recon","Recon"),"-")</f>
        <v>Recon</v>
      </c>
      <c r="AT1007" s="2">
        <f>all_resi[[#This Row],[Nilai COD]]-all_resi[[#This Row],[COD Fee]]-all_resi[[#This Row],[Total Biaya Setelah Diskon]]</f>
        <v>76290</v>
      </c>
      <c r="AU1007" s="2">
        <f>IF(all_resi[[#This Row],[Waktu Terima]]="","",_xlfn.DAYS(all_resi[[#This Row],[Waktu Terima]],all_resi[[#This Row],[Tanggal Pengiriman]]))</f>
        <v>8</v>
      </c>
    </row>
    <row r="1008" spans="1:47" x14ac:dyDescent="0.25">
      <c r="A1008" s="2" t="s">
        <v>7000</v>
      </c>
      <c r="B1008" s="1">
        <v>46184</v>
      </c>
      <c r="C1008" s="2" t="s">
        <v>42</v>
      </c>
      <c r="D1008" s="2" t="s">
        <v>43</v>
      </c>
      <c r="E1008" s="2" t="s">
        <v>44</v>
      </c>
      <c r="F1008" s="2" t="s">
        <v>45</v>
      </c>
      <c r="G1008" s="2" t="s">
        <v>46</v>
      </c>
      <c r="H1008" s="2" t="s">
        <v>47</v>
      </c>
      <c r="I1008" s="2" t="s">
        <v>3764</v>
      </c>
      <c r="J1008" s="2" t="s">
        <v>13202</v>
      </c>
      <c r="K1008" s="2" t="s">
        <v>177</v>
      </c>
      <c r="L1008" s="2" t="s">
        <v>1333</v>
      </c>
      <c r="M1008" s="2" t="s">
        <v>1654</v>
      </c>
      <c r="N1008" s="2" t="s">
        <v>3765</v>
      </c>
      <c r="O1008">
        <v>1</v>
      </c>
      <c r="P1008" s="2" t="s">
        <v>53</v>
      </c>
      <c r="Q1008">
        <v>100</v>
      </c>
      <c r="R1008">
        <v>0</v>
      </c>
      <c r="S1008" s="2" t="s">
        <v>54</v>
      </c>
      <c r="T1008" s="2" t="s">
        <v>55</v>
      </c>
      <c r="U1008" s="2" t="s">
        <v>230</v>
      </c>
      <c r="V1008" s="2"/>
      <c r="W1008">
        <v>87000</v>
      </c>
      <c r="X1008">
        <v>0</v>
      </c>
      <c r="Y1008">
        <v>0</v>
      </c>
      <c r="Z1008">
        <v>87000</v>
      </c>
      <c r="AB1008" s="2" t="s">
        <v>57</v>
      </c>
      <c r="AC1008">
        <v>34800</v>
      </c>
      <c r="AD1008">
        <v>52200</v>
      </c>
      <c r="AE1008">
        <v>191000</v>
      </c>
      <c r="AF1008">
        <v>2865</v>
      </c>
      <c r="AG1008" s="2" t="s">
        <v>3764</v>
      </c>
      <c r="AH1008" s="2"/>
      <c r="AI1008" s="1">
        <v>46188</v>
      </c>
      <c r="AJ1008" s="2"/>
      <c r="AK1008" s="2" t="s">
        <v>58</v>
      </c>
      <c r="AM1008" s="2" t="s">
        <v>59</v>
      </c>
      <c r="AP1008" s="2" t="s">
        <v>60</v>
      </c>
      <c r="AQ1008" s="2" t="s">
        <v>41</v>
      </c>
      <c r="AR1008">
        <v>104000</v>
      </c>
      <c r="AS1008" s="2" t="str">
        <f>_xlfn.IFNA(IF(VLOOKUP(all_resi[[#This Row],[No. Waybill]],settle_reconcile[No. Waybill],1,0)="","Recon","Recon"),"-")</f>
        <v>Recon</v>
      </c>
      <c r="AT1008" s="2">
        <f>all_resi[[#This Row],[Nilai COD]]-all_resi[[#This Row],[COD Fee]]-all_resi[[#This Row],[Total Biaya Setelah Diskon]]</f>
        <v>135935</v>
      </c>
      <c r="AU1008" s="2">
        <f>IF(all_resi[[#This Row],[Waktu Terima]]="","",_xlfn.DAYS(all_resi[[#This Row],[Waktu Terima]],all_resi[[#This Row],[Tanggal Pengiriman]]))</f>
        <v>4</v>
      </c>
    </row>
    <row r="1009" spans="1:47" x14ac:dyDescent="0.25">
      <c r="A1009" s="2" t="s">
        <v>6999</v>
      </c>
      <c r="B1009" s="1">
        <v>46184</v>
      </c>
      <c r="C1009" s="2" t="s">
        <v>42</v>
      </c>
      <c r="D1009" s="2" t="s">
        <v>43</v>
      </c>
      <c r="E1009" s="2" t="s">
        <v>44</v>
      </c>
      <c r="F1009" s="2" t="s">
        <v>45</v>
      </c>
      <c r="G1009" s="2" t="s">
        <v>46</v>
      </c>
      <c r="H1009" s="2" t="s">
        <v>47</v>
      </c>
      <c r="I1009" s="2" t="s">
        <v>3762</v>
      </c>
      <c r="J1009" s="2" t="s">
        <v>13203</v>
      </c>
      <c r="K1009" s="2" t="s">
        <v>177</v>
      </c>
      <c r="L1009" s="2" t="s">
        <v>1245</v>
      </c>
      <c r="M1009" s="2" t="s">
        <v>3411</v>
      </c>
      <c r="N1009" s="2" t="s">
        <v>3763</v>
      </c>
      <c r="O1009">
        <v>1</v>
      </c>
      <c r="P1009" s="2" t="s">
        <v>53</v>
      </c>
      <c r="Q1009">
        <v>100</v>
      </c>
      <c r="R1009">
        <v>0</v>
      </c>
      <c r="S1009" s="2" t="s">
        <v>54</v>
      </c>
      <c r="T1009" s="2" t="s">
        <v>55</v>
      </c>
      <c r="U1009" s="2" t="s">
        <v>250</v>
      </c>
      <c r="V1009" s="2"/>
      <c r="W1009">
        <v>80000</v>
      </c>
      <c r="X1009">
        <v>0</v>
      </c>
      <c r="Y1009">
        <v>0</v>
      </c>
      <c r="Z1009">
        <v>80000</v>
      </c>
      <c r="AB1009" s="2" t="s">
        <v>57</v>
      </c>
      <c r="AC1009">
        <v>32000</v>
      </c>
      <c r="AD1009">
        <v>48000</v>
      </c>
      <c r="AE1009">
        <v>134000</v>
      </c>
      <c r="AF1009">
        <v>2010</v>
      </c>
      <c r="AG1009" s="2" t="s">
        <v>353</v>
      </c>
      <c r="AH1009" s="2" t="s">
        <v>615</v>
      </c>
      <c r="AI1009" s="1">
        <v>46197</v>
      </c>
      <c r="AJ1009" s="2"/>
      <c r="AK1009" s="2" t="s">
        <v>67</v>
      </c>
      <c r="AM1009" s="2" t="s">
        <v>59</v>
      </c>
      <c r="AP1009" s="2" t="s">
        <v>60</v>
      </c>
      <c r="AQ1009" s="2" t="s">
        <v>41</v>
      </c>
      <c r="AR1009">
        <v>54000</v>
      </c>
      <c r="AS1009" s="2" t="str">
        <f>_xlfn.IFNA(IF(VLOOKUP(all_resi[[#This Row],[No. Waybill]],settle_reconcile[No. Waybill],1,0)="","Recon","Recon"),"-")</f>
        <v>-</v>
      </c>
      <c r="AT1009" s="2">
        <f>all_resi[[#This Row],[Nilai COD]]-all_resi[[#This Row],[COD Fee]]-all_resi[[#This Row],[Total Biaya Setelah Diskon]]</f>
        <v>83990</v>
      </c>
      <c r="AU1009" s="2">
        <f>IF(all_resi[[#This Row],[Waktu Terima]]="","",_xlfn.DAYS(all_resi[[#This Row],[Waktu Terima]],all_resi[[#This Row],[Tanggal Pengiriman]]))</f>
        <v>13</v>
      </c>
    </row>
    <row r="1010" spans="1:47" x14ac:dyDescent="0.25">
      <c r="A1010" s="2" t="s">
        <v>7178</v>
      </c>
      <c r="B1010" s="1">
        <v>46184</v>
      </c>
      <c r="C1010" s="2" t="s">
        <v>42</v>
      </c>
      <c r="D1010" s="2" t="s">
        <v>43</v>
      </c>
      <c r="E1010" s="2" t="s">
        <v>44</v>
      </c>
      <c r="F1010" s="2" t="s">
        <v>45</v>
      </c>
      <c r="G1010" s="2" t="s">
        <v>46</v>
      </c>
      <c r="H1010" s="2" t="s">
        <v>47</v>
      </c>
      <c r="I1010" s="2" t="s">
        <v>4248</v>
      </c>
      <c r="J1010" s="2" t="s">
        <v>13392</v>
      </c>
      <c r="K1010" s="2" t="s">
        <v>177</v>
      </c>
      <c r="L1010" s="2" t="s">
        <v>1006</v>
      </c>
      <c r="M1010" s="2" t="s">
        <v>4249</v>
      </c>
      <c r="N1010" s="2" t="s">
        <v>4250</v>
      </c>
      <c r="O1010">
        <v>1</v>
      </c>
      <c r="P1010" s="2" t="s">
        <v>53</v>
      </c>
      <c r="Q1010">
        <v>100</v>
      </c>
      <c r="R1010">
        <v>0</v>
      </c>
      <c r="S1010" s="2" t="s">
        <v>54</v>
      </c>
      <c r="T1010" s="2" t="s">
        <v>55</v>
      </c>
      <c r="U1010" s="2" t="s">
        <v>250</v>
      </c>
      <c r="V1010" s="2"/>
      <c r="W1010">
        <v>114000</v>
      </c>
      <c r="X1010">
        <v>0</v>
      </c>
      <c r="Y1010">
        <v>0</v>
      </c>
      <c r="Z1010">
        <v>114000</v>
      </c>
      <c r="AB1010" s="2" t="s">
        <v>57</v>
      </c>
      <c r="AC1010">
        <v>45600</v>
      </c>
      <c r="AD1010">
        <v>68400</v>
      </c>
      <c r="AE1010">
        <v>168900</v>
      </c>
      <c r="AF1010">
        <v>2533.5</v>
      </c>
      <c r="AG1010" s="2" t="s">
        <v>4248</v>
      </c>
      <c r="AH1010" s="2"/>
      <c r="AI1010" s="1">
        <v>46190</v>
      </c>
      <c r="AJ1010" s="2"/>
      <c r="AK1010" s="2" t="s">
        <v>58</v>
      </c>
      <c r="AM1010" s="2" t="s">
        <v>59</v>
      </c>
      <c r="AP1010" s="2" t="s">
        <v>60</v>
      </c>
      <c r="AQ1010" s="2" t="s">
        <v>41</v>
      </c>
      <c r="AR1010">
        <v>54900</v>
      </c>
      <c r="AS1010" s="2" t="str">
        <f>_xlfn.IFNA(IF(VLOOKUP(all_resi[[#This Row],[No. Waybill]],settle_reconcile[No. Waybill],1,0)="","Recon","Recon"),"-")</f>
        <v>Recon</v>
      </c>
      <c r="AT1010" s="2">
        <f>all_resi[[#This Row],[Nilai COD]]-all_resi[[#This Row],[COD Fee]]-all_resi[[#This Row],[Total Biaya Setelah Diskon]]</f>
        <v>97966.5</v>
      </c>
      <c r="AU1010" s="2">
        <f>IF(all_resi[[#This Row],[Waktu Terima]]="","",_xlfn.DAYS(all_resi[[#This Row],[Waktu Terima]],all_resi[[#This Row],[Tanggal Pengiriman]]))</f>
        <v>6</v>
      </c>
    </row>
    <row r="1011" spans="1:47" x14ac:dyDescent="0.25">
      <c r="A1011" s="2" t="s">
        <v>7019</v>
      </c>
      <c r="B1011" s="1">
        <v>46184</v>
      </c>
      <c r="C1011" s="2" t="s">
        <v>42</v>
      </c>
      <c r="D1011" s="2" t="s">
        <v>43</v>
      </c>
      <c r="E1011" s="2" t="s">
        <v>44</v>
      </c>
      <c r="F1011" s="2" t="s">
        <v>45</v>
      </c>
      <c r="G1011" s="2" t="s">
        <v>46</v>
      </c>
      <c r="H1011" s="2" t="s">
        <v>80</v>
      </c>
      <c r="I1011" s="2" t="s">
        <v>3819</v>
      </c>
      <c r="J1011" s="2" t="s">
        <v>13255</v>
      </c>
      <c r="K1011" s="2" t="s">
        <v>203</v>
      </c>
      <c r="L1011" s="2" t="s">
        <v>204</v>
      </c>
      <c r="M1011" s="2" t="s">
        <v>2812</v>
      </c>
      <c r="N1011" s="2" t="s">
        <v>3820</v>
      </c>
      <c r="O1011">
        <v>1</v>
      </c>
      <c r="P1011" s="2" t="s">
        <v>53</v>
      </c>
      <c r="Q1011">
        <v>100</v>
      </c>
      <c r="R1011">
        <v>0</v>
      </c>
      <c r="S1011" s="2" t="s">
        <v>54</v>
      </c>
      <c r="T1011" s="2" t="s">
        <v>55</v>
      </c>
      <c r="U1011" s="2" t="s">
        <v>3821</v>
      </c>
      <c r="V1011" s="2"/>
      <c r="W1011">
        <v>14000</v>
      </c>
      <c r="X1011">
        <v>0</v>
      </c>
      <c r="Y1011">
        <v>0</v>
      </c>
      <c r="Z1011">
        <v>14000</v>
      </c>
      <c r="AB1011" s="2" t="s">
        <v>57</v>
      </c>
      <c r="AC1011">
        <v>8000</v>
      </c>
      <c r="AD1011">
        <v>6000</v>
      </c>
      <c r="AE1011">
        <v>170100</v>
      </c>
      <c r="AF1011">
        <v>2551.5</v>
      </c>
      <c r="AG1011" s="2" t="s">
        <v>3822</v>
      </c>
      <c r="AH1011" s="2"/>
      <c r="AI1011" s="1">
        <v>46186</v>
      </c>
      <c r="AJ1011" s="2" t="s">
        <v>87</v>
      </c>
      <c r="AK1011" s="2" t="s">
        <v>58</v>
      </c>
      <c r="AM1011" s="2" t="s">
        <v>59</v>
      </c>
      <c r="AP1011" s="2" t="s">
        <v>60</v>
      </c>
      <c r="AQ1011" s="2" t="s">
        <v>41</v>
      </c>
      <c r="AR1011">
        <v>156100</v>
      </c>
      <c r="AS1011" s="2" t="str">
        <f>_xlfn.IFNA(IF(VLOOKUP(all_resi[[#This Row],[No. Waybill]],settle_reconcile[No. Waybill],1,0)="","Recon","Recon"),"-")</f>
        <v>Recon</v>
      </c>
      <c r="AT1011" s="2">
        <f>all_resi[[#This Row],[Nilai COD]]-all_resi[[#This Row],[COD Fee]]-all_resi[[#This Row],[Total Biaya Setelah Diskon]]</f>
        <v>161548.5</v>
      </c>
      <c r="AU1011" s="2">
        <f>IF(all_resi[[#This Row],[Waktu Terima]]="","",_xlfn.DAYS(all_resi[[#This Row],[Waktu Terima]],all_resi[[#This Row],[Tanggal Pengiriman]]))</f>
        <v>2</v>
      </c>
    </row>
    <row r="1012" spans="1:47" x14ac:dyDescent="0.25">
      <c r="A1012" s="2" t="s">
        <v>7400</v>
      </c>
      <c r="B1012" s="1">
        <v>46184</v>
      </c>
      <c r="C1012" s="2" t="s">
        <v>42</v>
      </c>
      <c r="D1012" s="2" t="s">
        <v>43</v>
      </c>
      <c r="E1012" s="2" t="s">
        <v>44</v>
      </c>
      <c r="F1012" s="2" t="s">
        <v>45</v>
      </c>
      <c r="G1012" s="2" t="s">
        <v>46</v>
      </c>
      <c r="H1012" s="2" t="s">
        <v>47</v>
      </c>
      <c r="I1012" s="2" t="s">
        <v>4840</v>
      </c>
      <c r="J1012" s="2" t="s">
        <v>13366</v>
      </c>
      <c r="K1012" s="2" t="s">
        <v>75</v>
      </c>
      <c r="L1012" s="2" t="s">
        <v>2759</v>
      </c>
      <c r="M1012" s="2" t="s">
        <v>4841</v>
      </c>
      <c r="N1012" s="2" t="s">
        <v>4842</v>
      </c>
      <c r="O1012">
        <v>1</v>
      </c>
      <c r="P1012" s="2" t="s">
        <v>53</v>
      </c>
      <c r="Q1012">
        <v>100</v>
      </c>
      <c r="R1012">
        <v>0</v>
      </c>
      <c r="S1012" s="2" t="s">
        <v>54</v>
      </c>
      <c r="T1012" s="2" t="s">
        <v>55</v>
      </c>
      <c r="U1012" s="2" t="s">
        <v>207</v>
      </c>
      <c r="V1012" s="2"/>
      <c r="W1012">
        <v>61000</v>
      </c>
      <c r="X1012">
        <v>0</v>
      </c>
      <c r="Y1012">
        <v>0</v>
      </c>
      <c r="Z1012">
        <v>61000</v>
      </c>
      <c r="AB1012" s="2" t="s">
        <v>57</v>
      </c>
      <c r="AC1012">
        <v>24400</v>
      </c>
      <c r="AD1012">
        <v>36600</v>
      </c>
      <c r="AE1012">
        <v>131000</v>
      </c>
      <c r="AF1012">
        <v>1965</v>
      </c>
      <c r="AG1012" s="2" t="s">
        <v>4840</v>
      </c>
      <c r="AH1012" s="2"/>
      <c r="AI1012" s="1">
        <v>46191</v>
      </c>
      <c r="AJ1012" s="2"/>
      <c r="AK1012" s="2" t="s">
        <v>58</v>
      </c>
      <c r="AM1012" s="2" t="s">
        <v>59</v>
      </c>
      <c r="AP1012" s="2" t="s">
        <v>60</v>
      </c>
      <c r="AQ1012" s="2" t="s">
        <v>41</v>
      </c>
      <c r="AR1012">
        <v>70000</v>
      </c>
      <c r="AS1012" s="2" t="str">
        <f>_xlfn.IFNA(IF(VLOOKUP(all_resi[[#This Row],[No. Waybill]],settle_reconcile[No. Waybill],1,0)="","Recon","Recon"),"-")</f>
        <v>Recon</v>
      </c>
      <c r="AT1012" s="2">
        <f>all_resi[[#This Row],[Nilai COD]]-all_resi[[#This Row],[COD Fee]]-all_resi[[#This Row],[Total Biaya Setelah Diskon]]</f>
        <v>92435</v>
      </c>
      <c r="AU1012" s="2">
        <f>IF(all_resi[[#This Row],[Waktu Terima]]="","",_xlfn.DAYS(all_resi[[#This Row],[Waktu Terima]],all_resi[[#This Row],[Tanggal Pengiriman]]))</f>
        <v>7</v>
      </c>
    </row>
    <row r="1013" spans="1:47" x14ac:dyDescent="0.25">
      <c r="A1013" s="2" t="s">
        <v>7234</v>
      </c>
      <c r="B1013" s="1">
        <v>46184</v>
      </c>
      <c r="C1013" s="2" t="s">
        <v>42</v>
      </c>
      <c r="D1013" s="2" t="s">
        <v>43</v>
      </c>
      <c r="E1013" s="2" t="s">
        <v>44</v>
      </c>
      <c r="F1013" s="2" t="s">
        <v>45</v>
      </c>
      <c r="G1013" s="2" t="s">
        <v>46</v>
      </c>
      <c r="H1013" s="2" t="s">
        <v>47</v>
      </c>
      <c r="I1013" s="2" t="s">
        <v>4404</v>
      </c>
      <c r="J1013" s="2" t="s">
        <v>13207</v>
      </c>
      <c r="K1013" s="2" t="s">
        <v>183</v>
      </c>
      <c r="L1013" s="2" t="s">
        <v>325</v>
      </c>
      <c r="M1013" s="2" t="s">
        <v>326</v>
      </c>
      <c r="N1013" s="2" t="s">
        <v>4405</v>
      </c>
      <c r="O1013">
        <v>1</v>
      </c>
      <c r="P1013" s="2" t="s">
        <v>53</v>
      </c>
      <c r="Q1013">
        <v>100</v>
      </c>
      <c r="R1013">
        <v>0</v>
      </c>
      <c r="S1013" s="2" t="s">
        <v>54</v>
      </c>
      <c r="T1013" s="2" t="s">
        <v>55</v>
      </c>
      <c r="U1013" s="2" t="s">
        <v>207</v>
      </c>
      <c r="V1013" s="2"/>
      <c r="W1013">
        <v>68000</v>
      </c>
      <c r="X1013">
        <v>0</v>
      </c>
      <c r="Y1013">
        <v>0</v>
      </c>
      <c r="Z1013">
        <v>68000</v>
      </c>
      <c r="AB1013" s="2" t="s">
        <v>57</v>
      </c>
      <c r="AC1013">
        <v>27200</v>
      </c>
      <c r="AD1013">
        <v>40800</v>
      </c>
      <c r="AE1013">
        <v>133000</v>
      </c>
      <c r="AF1013">
        <v>1995</v>
      </c>
      <c r="AG1013" s="2" t="s">
        <v>4404</v>
      </c>
      <c r="AH1013" s="2"/>
      <c r="AI1013" s="1">
        <v>46191</v>
      </c>
      <c r="AJ1013" s="2"/>
      <c r="AK1013" s="2" t="s">
        <v>58</v>
      </c>
      <c r="AM1013" s="2" t="s">
        <v>59</v>
      </c>
      <c r="AP1013" s="2" t="s">
        <v>60</v>
      </c>
      <c r="AQ1013" s="2" t="s">
        <v>41</v>
      </c>
      <c r="AR1013">
        <v>65000</v>
      </c>
      <c r="AS1013" s="2" t="str">
        <f>_xlfn.IFNA(IF(VLOOKUP(all_resi[[#This Row],[No. Waybill]],settle_reconcile[No. Waybill],1,0)="","Recon","Recon"),"-")</f>
        <v>Recon</v>
      </c>
      <c r="AT1013" s="2">
        <f>all_resi[[#This Row],[Nilai COD]]-all_resi[[#This Row],[COD Fee]]-all_resi[[#This Row],[Total Biaya Setelah Diskon]]</f>
        <v>90205</v>
      </c>
      <c r="AU1013" s="2">
        <f>IF(all_resi[[#This Row],[Waktu Terima]]="","",_xlfn.DAYS(all_resi[[#This Row],[Waktu Terima]],all_resi[[#This Row],[Tanggal Pengiriman]]))</f>
        <v>7</v>
      </c>
    </row>
    <row r="1014" spans="1:47" x14ac:dyDescent="0.25">
      <c r="A1014" s="2" t="s">
        <v>7235</v>
      </c>
      <c r="B1014" s="1">
        <v>46184</v>
      </c>
      <c r="C1014" s="2" t="s">
        <v>42</v>
      </c>
      <c r="D1014" s="2" t="s">
        <v>43</v>
      </c>
      <c r="E1014" s="2" t="s">
        <v>44</v>
      </c>
      <c r="F1014" s="2" t="s">
        <v>45</v>
      </c>
      <c r="G1014" s="2" t="s">
        <v>46</v>
      </c>
      <c r="H1014" s="2" t="s">
        <v>80</v>
      </c>
      <c r="I1014" s="2" t="s">
        <v>4406</v>
      </c>
      <c r="J1014" s="2" t="s">
        <v>13214</v>
      </c>
      <c r="K1014" s="2" t="s">
        <v>183</v>
      </c>
      <c r="L1014" s="2" t="s">
        <v>446</v>
      </c>
      <c r="M1014" s="2" t="s">
        <v>4407</v>
      </c>
      <c r="N1014" s="2" t="s">
        <v>4408</v>
      </c>
      <c r="O1014">
        <v>1</v>
      </c>
      <c r="P1014" s="2" t="s">
        <v>53</v>
      </c>
      <c r="Q1014">
        <v>100</v>
      </c>
      <c r="R1014">
        <v>0</v>
      </c>
      <c r="S1014" s="2" t="s">
        <v>54</v>
      </c>
      <c r="T1014" s="2" t="s">
        <v>55</v>
      </c>
      <c r="U1014" s="2" t="s">
        <v>201</v>
      </c>
      <c r="V1014" s="2"/>
      <c r="W1014">
        <v>85000</v>
      </c>
      <c r="X1014">
        <v>0</v>
      </c>
      <c r="Y1014">
        <v>0</v>
      </c>
      <c r="Z1014">
        <v>85000</v>
      </c>
      <c r="AB1014" s="2" t="s">
        <v>57</v>
      </c>
      <c r="AC1014">
        <v>34000</v>
      </c>
      <c r="AD1014">
        <v>51000</v>
      </c>
      <c r="AE1014">
        <v>169000</v>
      </c>
      <c r="AF1014">
        <v>2535</v>
      </c>
      <c r="AG1014" s="2" t="s">
        <v>894</v>
      </c>
      <c r="AH1014" s="2" t="s">
        <v>149</v>
      </c>
      <c r="AI1014" s="1">
        <v>46197</v>
      </c>
      <c r="AJ1014" s="2" t="s">
        <v>87</v>
      </c>
      <c r="AK1014" s="2" t="s">
        <v>67</v>
      </c>
      <c r="AM1014" s="2" t="s">
        <v>59</v>
      </c>
      <c r="AP1014" s="2" t="s">
        <v>60</v>
      </c>
      <c r="AQ1014" s="2" t="s">
        <v>41</v>
      </c>
      <c r="AR1014">
        <v>84000</v>
      </c>
      <c r="AS1014" s="2" t="str">
        <f>_xlfn.IFNA(IF(VLOOKUP(all_resi[[#This Row],[No. Waybill]],settle_reconcile[No. Waybill],1,0)="","Recon","Recon"),"-")</f>
        <v>-</v>
      </c>
      <c r="AT1014" s="2">
        <f>all_resi[[#This Row],[Nilai COD]]-all_resi[[#This Row],[COD Fee]]-all_resi[[#This Row],[Total Biaya Setelah Diskon]]</f>
        <v>115465</v>
      </c>
      <c r="AU1014" s="2">
        <f>IF(all_resi[[#This Row],[Waktu Terima]]="","",_xlfn.DAYS(all_resi[[#This Row],[Waktu Terima]],all_resi[[#This Row],[Tanggal Pengiriman]]))</f>
        <v>13</v>
      </c>
    </row>
    <row r="1015" spans="1:47" x14ac:dyDescent="0.25">
      <c r="A1015" s="2" t="s">
        <v>7491</v>
      </c>
      <c r="B1015" s="1">
        <v>46184</v>
      </c>
      <c r="C1015" s="2" t="s">
        <v>42</v>
      </c>
      <c r="D1015" s="2" t="s">
        <v>43</v>
      </c>
      <c r="E1015" s="2" t="s">
        <v>44</v>
      </c>
      <c r="F1015" s="2" t="s">
        <v>45</v>
      </c>
      <c r="G1015" s="2" t="s">
        <v>46</v>
      </c>
      <c r="H1015" s="2" t="s">
        <v>47</v>
      </c>
      <c r="I1015" s="2" t="s">
        <v>5075</v>
      </c>
      <c r="J1015" s="2" t="s">
        <v>13260</v>
      </c>
      <c r="K1015" s="2" t="s">
        <v>252</v>
      </c>
      <c r="L1015" s="2" t="s">
        <v>3087</v>
      </c>
      <c r="M1015" s="2" t="s">
        <v>5076</v>
      </c>
      <c r="N1015" s="2" t="s">
        <v>5077</v>
      </c>
      <c r="O1015">
        <v>1</v>
      </c>
      <c r="P1015" s="2" t="s">
        <v>53</v>
      </c>
      <c r="Q1015">
        <v>100</v>
      </c>
      <c r="R1015">
        <v>0</v>
      </c>
      <c r="S1015" s="2" t="s">
        <v>54</v>
      </c>
      <c r="T1015" s="2" t="s">
        <v>55</v>
      </c>
      <c r="U1015" s="2" t="s">
        <v>250</v>
      </c>
      <c r="V1015" s="2"/>
      <c r="W1015">
        <v>21000</v>
      </c>
      <c r="X1015">
        <v>0</v>
      </c>
      <c r="Y1015">
        <v>0</v>
      </c>
      <c r="Z1015">
        <v>21000</v>
      </c>
      <c r="AB1015" s="2" t="s">
        <v>57</v>
      </c>
      <c r="AC1015">
        <v>14000</v>
      </c>
      <c r="AD1015">
        <v>7000</v>
      </c>
      <c r="AE1015">
        <v>76000</v>
      </c>
      <c r="AF1015">
        <v>1140</v>
      </c>
      <c r="AG1015" s="2" t="s">
        <v>5075</v>
      </c>
      <c r="AH1015" s="2"/>
      <c r="AI1015" s="1">
        <v>46186</v>
      </c>
      <c r="AJ1015" s="2"/>
      <c r="AK1015" s="2" t="s">
        <v>58</v>
      </c>
      <c r="AM1015" s="2" t="s">
        <v>59</v>
      </c>
      <c r="AP1015" s="2" t="s">
        <v>60</v>
      </c>
      <c r="AQ1015" s="2" t="s">
        <v>41</v>
      </c>
      <c r="AR1015">
        <v>55000</v>
      </c>
      <c r="AS1015" s="2" t="str">
        <f>_xlfn.IFNA(IF(VLOOKUP(all_resi[[#This Row],[No. Waybill]],settle_reconcile[No. Waybill],1,0)="","Recon","Recon"),"-")</f>
        <v>Recon</v>
      </c>
      <c r="AT1015" s="2">
        <f>all_resi[[#This Row],[Nilai COD]]-all_resi[[#This Row],[COD Fee]]-all_resi[[#This Row],[Total Biaya Setelah Diskon]]</f>
        <v>67860</v>
      </c>
      <c r="AU1015" s="2">
        <f>IF(all_resi[[#This Row],[Waktu Terima]]="","",_xlfn.DAYS(all_resi[[#This Row],[Waktu Terima]],all_resi[[#This Row],[Tanggal Pengiriman]]))</f>
        <v>2</v>
      </c>
    </row>
    <row r="1016" spans="1:47" x14ac:dyDescent="0.25">
      <c r="A1016" s="2" t="s">
        <v>7298</v>
      </c>
      <c r="B1016" s="1">
        <v>46184</v>
      </c>
      <c r="C1016" s="2" t="s">
        <v>42</v>
      </c>
      <c r="D1016" s="2" t="s">
        <v>43</v>
      </c>
      <c r="E1016" s="2" t="s">
        <v>44</v>
      </c>
      <c r="F1016" s="2" t="s">
        <v>45</v>
      </c>
      <c r="G1016" s="2" t="s">
        <v>46</v>
      </c>
      <c r="H1016" s="2" t="s">
        <v>80</v>
      </c>
      <c r="I1016" s="2" t="s">
        <v>4576</v>
      </c>
      <c r="J1016" s="2" t="s">
        <v>13147</v>
      </c>
      <c r="K1016" s="2" t="s">
        <v>177</v>
      </c>
      <c r="L1016" s="2" t="s">
        <v>807</v>
      </c>
      <c r="M1016" s="2" t="s">
        <v>2536</v>
      </c>
      <c r="N1016" s="2" t="s">
        <v>4577</v>
      </c>
      <c r="O1016">
        <v>1</v>
      </c>
      <c r="P1016" s="2" t="s">
        <v>53</v>
      </c>
      <c r="Q1016">
        <v>100</v>
      </c>
      <c r="R1016">
        <v>0</v>
      </c>
      <c r="S1016" s="2" t="s">
        <v>54</v>
      </c>
      <c r="T1016" s="2" t="s">
        <v>55</v>
      </c>
      <c r="U1016" s="2" t="s">
        <v>86</v>
      </c>
      <c r="V1016" s="2"/>
      <c r="W1016">
        <v>64000</v>
      </c>
      <c r="X1016">
        <v>0</v>
      </c>
      <c r="Y1016">
        <v>0</v>
      </c>
      <c r="Z1016">
        <v>64000</v>
      </c>
      <c r="AB1016" s="2" t="s">
        <v>57</v>
      </c>
      <c r="AC1016">
        <v>25600</v>
      </c>
      <c r="AD1016">
        <v>38400</v>
      </c>
      <c r="AE1016">
        <v>137000</v>
      </c>
      <c r="AF1016">
        <v>2055</v>
      </c>
      <c r="AG1016" s="2" t="s">
        <v>12207</v>
      </c>
      <c r="AH1016" s="2" t="s">
        <v>149</v>
      </c>
      <c r="AI1016" s="1">
        <v>46197</v>
      </c>
      <c r="AJ1016" s="2" t="s">
        <v>87</v>
      </c>
      <c r="AK1016" s="2" t="s">
        <v>67</v>
      </c>
      <c r="AM1016" s="2" t="s">
        <v>59</v>
      </c>
      <c r="AP1016" s="2" t="s">
        <v>60</v>
      </c>
      <c r="AQ1016" s="2" t="s">
        <v>41</v>
      </c>
      <c r="AR1016">
        <v>73000</v>
      </c>
      <c r="AS1016" s="2" t="str">
        <f>_xlfn.IFNA(IF(VLOOKUP(all_resi[[#This Row],[No. Waybill]],settle_reconcile[No. Waybill],1,0)="","Recon","Recon"),"-")</f>
        <v>-</v>
      </c>
      <c r="AT1016" s="2">
        <f>all_resi[[#This Row],[Nilai COD]]-all_resi[[#This Row],[COD Fee]]-all_resi[[#This Row],[Total Biaya Setelah Diskon]]</f>
        <v>96545</v>
      </c>
      <c r="AU1016" s="2">
        <f>IF(all_resi[[#This Row],[Waktu Terima]]="","",_xlfn.DAYS(all_resi[[#This Row],[Waktu Terima]],all_resi[[#This Row],[Tanggal Pengiriman]]))</f>
        <v>13</v>
      </c>
    </row>
    <row r="1017" spans="1:47" x14ac:dyDescent="0.25">
      <c r="A1017" s="2" t="s">
        <v>7300</v>
      </c>
      <c r="B1017" s="1">
        <v>46184</v>
      </c>
      <c r="C1017" s="2" t="s">
        <v>42</v>
      </c>
      <c r="D1017" s="2" t="s">
        <v>43</v>
      </c>
      <c r="E1017" s="2" t="s">
        <v>44</v>
      </c>
      <c r="F1017" s="2" t="s">
        <v>45</v>
      </c>
      <c r="G1017" s="2" t="s">
        <v>46</v>
      </c>
      <c r="H1017" s="2" t="s">
        <v>47</v>
      </c>
      <c r="I1017" s="2" t="s">
        <v>4581</v>
      </c>
      <c r="J1017" s="2" t="s">
        <v>13193</v>
      </c>
      <c r="K1017" s="2" t="s">
        <v>700</v>
      </c>
      <c r="L1017" s="2" t="s">
        <v>1352</v>
      </c>
      <c r="M1017" s="2" t="s">
        <v>2548</v>
      </c>
      <c r="N1017" s="2" t="s">
        <v>4582</v>
      </c>
      <c r="O1017">
        <v>1</v>
      </c>
      <c r="P1017" s="2" t="s">
        <v>53</v>
      </c>
      <c r="Q1017">
        <v>100</v>
      </c>
      <c r="R1017">
        <v>0</v>
      </c>
      <c r="S1017" s="2" t="s">
        <v>54</v>
      </c>
      <c r="T1017" s="2" t="s">
        <v>55</v>
      </c>
      <c r="U1017" s="2" t="s">
        <v>4583</v>
      </c>
      <c r="V1017" s="2"/>
      <c r="W1017">
        <v>45000</v>
      </c>
      <c r="X1017">
        <v>0</v>
      </c>
      <c r="Y1017">
        <v>0</v>
      </c>
      <c r="Z1017">
        <v>45000</v>
      </c>
      <c r="AB1017" s="2" t="s">
        <v>57</v>
      </c>
      <c r="AC1017">
        <v>18000</v>
      </c>
      <c r="AD1017">
        <v>27000</v>
      </c>
      <c r="AE1017">
        <v>115000</v>
      </c>
      <c r="AF1017">
        <v>1725</v>
      </c>
      <c r="AG1017" s="2" t="s">
        <v>11769</v>
      </c>
      <c r="AH1017" s="2" t="s">
        <v>149</v>
      </c>
      <c r="AI1017" s="1">
        <v>46196</v>
      </c>
      <c r="AJ1017" s="2"/>
      <c r="AK1017" s="2" t="s">
        <v>67</v>
      </c>
      <c r="AM1017" s="2" t="s">
        <v>59</v>
      </c>
      <c r="AP1017" s="2" t="s">
        <v>60</v>
      </c>
      <c r="AQ1017" s="2" t="s">
        <v>41</v>
      </c>
      <c r="AR1017">
        <v>70000</v>
      </c>
      <c r="AS1017" s="2" t="str">
        <f>_xlfn.IFNA(IF(VLOOKUP(all_resi[[#This Row],[No. Waybill]],settle_reconcile[No. Waybill],1,0)="","Recon","Recon"),"-")</f>
        <v>-</v>
      </c>
      <c r="AT1017" s="2">
        <f>all_resi[[#This Row],[Nilai COD]]-all_resi[[#This Row],[COD Fee]]-all_resi[[#This Row],[Total Biaya Setelah Diskon]]</f>
        <v>86275</v>
      </c>
      <c r="AU1017" s="2">
        <f>IF(all_resi[[#This Row],[Waktu Terima]]="","",_xlfn.DAYS(all_resi[[#This Row],[Waktu Terima]],all_resi[[#This Row],[Tanggal Pengiriman]]))</f>
        <v>12</v>
      </c>
    </row>
    <row r="1018" spans="1:47" x14ac:dyDescent="0.25">
      <c r="A1018" s="2" t="s">
        <v>7018</v>
      </c>
      <c r="B1018" s="1">
        <v>46184</v>
      </c>
      <c r="C1018" s="2" t="s">
        <v>42</v>
      </c>
      <c r="D1018" s="2" t="s">
        <v>43</v>
      </c>
      <c r="E1018" s="2" t="s">
        <v>44</v>
      </c>
      <c r="F1018" s="2" t="s">
        <v>45</v>
      </c>
      <c r="G1018" s="2" t="s">
        <v>46</v>
      </c>
      <c r="H1018" s="2" t="s">
        <v>47</v>
      </c>
      <c r="I1018" s="2" t="s">
        <v>3817</v>
      </c>
      <c r="J1018" s="2" t="s">
        <v>13256</v>
      </c>
      <c r="K1018" s="2" t="s">
        <v>700</v>
      </c>
      <c r="L1018" s="2" t="s">
        <v>1352</v>
      </c>
      <c r="M1018" s="2" t="s">
        <v>2548</v>
      </c>
      <c r="N1018" s="2" t="s">
        <v>3818</v>
      </c>
      <c r="O1018">
        <v>1</v>
      </c>
      <c r="P1018" s="2" t="s">
        <v>53</v>
      </c>
      <c r="Q1018">
        <v>100</v>
      </c>
      <c r="R1018">
        <v>0</v>
      </c>
      <c r="S1018" s="2" t="s">
        <v>54</v>
      </c>
      <c r="T1018" s="2" t="s">
        <v>55</v>
      </c>
      <c r="U1018" s="2" t="s">
        <v>207</v>
      </c>
      <c r="V1018" s="2"/>
      <c r="W1018">
        <v>45000</v>
      </c>
      <c r="X1018">
        <v>0</v>
      </c>
      <c r="Y1018">
        <v>0</v>
      </c>
      <c r="Z1018">
        <v>45000</v>
      </c>
      <c r="AB1018" s="2" t="s">
        <v>57</v>
      </c>
      <c r="AC1018">
        <v>18000</v>
      </c>
      <c r="AD1018">
        <v>27000</v>
      </c>
      <c r="AE1018">
        <v>0</v>
      </c>
      <c r="AF1018">
        <v>0</v>
      </c>
      <c r="AG1018" s="2" t="s">
        <v>3817</v>
      </c>
      <c r="AH1018" s="2"/>
      <c r="AI1018" s="1">
        <v>46188</v>
      </c>
      <c r="AJ1018" s="2"/>
      <c r="AK1018" s="2" t="s">
        <v>58</v>
      </c>
      <c r="AM1018" s="2" t="s">
        <v>59</v>
      </c>
      <c r="AP1018" s="2" t="s">
        <v>60</v>
      </c>
      <c r="AQ1018" s="2" t="s">
        <v>98</v>
      </c>
      <c r="AR1018">
        <v>-45000</v>
      </c>
      <c r="AS1018" s="2" t="str">
        <f>_xlfn.IFNA(IF(VLOOKUP(all_resi[[#This Row],[No. Waybill]],settle_reconcile[No. Waybill],1,0)="","Recon","Recon"),"-")</f>
        <v>-</v>
      </c>
      <c r="AT1018" s="2">
        <f>all_resi[[#This Row],[Nilai COD]]-all_resi[[#This Row],[COD Fee]]-all_resi[[#This Row],[Total Biaya Setelah Diskon]]</f>
        <v>-27000</v>
      </c>
      <c r="AU1018" s="2">
        <f>IF(all_resi[[#This Row],[Waktu Terima]]="","",_xlfn.DAYS(all_resi[[#This Row],[Waktu Terima]],all_resi[[#This Row],[Tanggal Pengiriman]]))</f>
        <v>4</v>
      </c>
    </row>
    <row r="1019" spans="1:47" x14ac:dyDescent="0.25">
      <c r="A1019" s="2" t="s">
        <v>7361</v>
      </c>
      <c r="B1019" s="1">
        <v>46184</v>
      </c>
      <c r="C1019" s="2" t="s">
        <v>42</v>
      </c>
      <c r="D1019" s="2" t="s">
        <v>43</v>
      </c>
      <c r="E1019" s="2" t="s">
        <v>44</v>
      </c>
      <c r="F1019" s="2" t="s">
        <v>45</v>
      </c>
      <c r="G1019" s="2" t="s">
        <v>46</v>
      </c>
      <c r="H1019" s="2" t="s">
        <v>80</v>
      </c>
      <c r="I1019" s="2" t="s">
        <v>4741</v>
      </c>
      <c r="J1019" s="2" t="s">
        <v>13316</v>
      </c>
      <c r="K1019" s="2" t="s">
        <v>137</v>
      </c>
      <c r="L1019" s="2" t="s">
        <v>4742</v>
      </c>
      <c r="M1019" s="2" t="s">
        <v>1262</v>
      </c>
      <c r="N1019" s="2" t="s">
        <v>4743</v>
      </c>
      <c r="O1019">
        <v>1</v>
      </c>
      <c r="P1019" s="2" t="s">
        <v>53</v>
      </c>
      <c r="Q1019">
        <v>100</v>
      </c>
      <c r="R1019">
        <v>0</v>
      </c>
      <c r="S1019" s="2" t="s">
        <v>54</v>
      </c>
      <c r="T1019" s="2" t="s">
        <v>55</v>
      </c>
      <c r="U1019" s="2" t="s">
        <v>1062</v>
      </c>
      <c r="V1019" s="2"/>
      <c r="W1019">
        <v>31000</v>
      </c>
      <c r="X1019">
        <v>0</v>
      </c>
      <c r="Y1019">
        <v>0</v>
      </c>
      <c r="Z1019">
        <v>31000</v>
      </c>
      <c r="AB1019" s="2" t="s">
        <v>57</v>
      </c>
      <c r="AC1019">
        <v>22000</v>
      </c>
      <c r="AD1019">
        <v>9000</v>
      </c>
      <c r="AE1019">
        <v>111000</v>
      </c>
      <c r="AF1019">
        <v>1665</v>
      </c>
      <c r="AG1019" s="2" t="s">
        <v>17318</v>
      </c>
      <c r="AH1019" s="2" t="s">
        <v>149</v>
      </c>
      <c r="AI1019" s="1">
        <v>46203</v>
      </c>
      <c r="AJ1019" s="2" t="s">
        <v>87</v>
      </c>
      <c r="AK1019" s="2" t="s">
        <v>67</v>
      </c>
      <c r="AM1019" s="2" t="s">
        <v>59</v>
      </c>
      <c r="AP1019" s="2" t="s">
        <v>60</v>
      </c>
      <c r="AQ1019" s="2" t="s">
        <v>41</v>
      </c>
      <c r="AR1019">
        <v>80000</v>
      </c>
      <c r="AS1019" s="2" t="str">
        <f>_xlfn.IFNA(IF(VLOOKUP(all_resi[[#This Row],[No. Waybill]],settle_reconcile[No. Waybill],1,0)="","Recon","Recon"),"-")</f>
        <v>-</v>
      </c>
      <c r="AT1019" s="2">
        <f>all_resi[[#This Row],[Nilai COD]]-all_resi[[#This Row],[COD Fee]]-all_resi[[#This Row],[Total Biaya Setelah Diskon]]</f>
        <v>100335</v>
      </c>
      <c r="AU1019" s="2">
        <f>IF(all_resi[[#This Row],[Waktu Terima]]="","",_xlfn.DAYS(all_resi[[#This Row],[Waktu Terima]],all_resi[[#This Row],[Tanggal Pengiriman]]))</f>
        <v>19</v>
      </c>
    </row>
    <row r="1020" spans="1:47" x14ac:dyDescent="0.25">
      <c r="A1020" s="2" t="s">
        <v>7490</v>
      </c>
      <c r="B1020" s="1">
        <v>46184</v>
      </c>
      <c r="C1020" s="2" t="s">
        <v>42</v>
      </c>
      <c r="D1020" s="2" t="s">
        <v>43</v>
      </c>
      <c r="E1020" s="2" t="s">
        <v>44</v>
      </c>
      <c r="F1020" s="2" t="s">
        <v>45</v>
      </c>
      <c r="G1020" s="2" t="s">
        <v>46</v>
      </c>
      <c r="H1020" s="2" t="s">
        <v>47</v>
      </c>
      <c r="I1020" s="2" t="s">
        <v>5072</v>
      </c>
      <c r="J1020" s="2" t="s">
        <v>13276</v>
      </c>
      <c r="K1020" s="2" t="s">
        <v>69</v>
      </c>
      <c r="L1020" s="2" t="s">
        <v>4113</v>
      </c>
      <c r="M1020" s="2" t="s">
        <v>5073</v>
      </c>
      <c r="N1020" s="2" t="s">
        <v>5074</v>
      </c>
      <c r="O1020">
        <v>1</v>
      </c>
      <c r="P1020" s="2" t="s">
        <v>53</v>
      </c>
      <c r="Q1020">
        <v>100</v>
      </c>
      <c r="R1020">
        <v>0</v>
      </c>
      <c r="S1020" s="2" t="s">
        <v>54</v>
      </c>
      <c r="T1020" s="2" t="s">
        <v>55</v>
      </c>
      <c r="U1020" s="2" t="s">
        <v>207</v>
      </c>
      <c r="V1020" s="2"/>
      <c r="W1020">
        <v>54000</v>
      </c>
      <c r="X1020">
        <v>0</v>
      </c>
      <c r="Y1020">
        <v>0</v>
      </c>
      <c r="Z1020">
        <v>54000</v>
      </c>
      <c r="AB1020" s="2" t="s">
        <v>57</v>
      </c>
      <c r="AC1020">
        <v>21600</v>
      </c>
      <c r="AD1020">
        <v>32400</v>
      </c>
      <c r="AE1020">
        <v>124000</v>
      </c>
      <c r="AF1020">
        <v>1860</v>
      </c>
      <c r="AG1020" s="2" t="s">
        <v>5072</v>
      </c>
      <c r="AH1020" s="2"/>
      <c r="AI1020" s="1">
        <v>46189</v>
      </c>
      <c r="AJ1020" s="2"/>
      <c r="AK1020" s="2" t="s">
        <v>58</v>
      </c>
      <c r="AM1020" s="2" t="s">
        <v>59</v>
      </c>
      <c r="AP1020" s="2" t="s">
        <v>60</v>
      </c>
      <c r="AQ1020" s="2" t="s">
        <v>41</v>
      </c>
      <c r="AR1020">
        <v>70000</v>
      </c>
      <c r="AS1020" s="2" t="str">
        <f>_xlfn.IFNA(IF(VLOOKUP(all_resi[[#This Row],[No. Waybill]],settle_reconcile[No. Waybill],1,0)="","Recon","Recon"),"-")</f>
        <v>Recon</v>
      </c>
      <c r="AT1020" s="2">
        <f>all_resi[[#This Row],[Nilai COD]]-all_resi[[#This Row],[COD Fee]]-all_resi[[#This Row],[Total Biaya Setelah Diskon]]</f>
        <v>89740</v>
      </c>
      <c r="AU1020" s="2">
        <f>IF(all_resi[[#This Row],[Waktu Terima]]="","",_xlfn.DAYS(all_resi[[#This Row],[Waktu Terima]],all_resi[[#This Row],[Tanggal Pengiriman]]))</f>
        <v>5</v>
      </c>
    </row>
    <row r="1021" spans="1:47" x14ac:dyDescent="0.25">
      <c r="A1021" s="2" t="s">
        <v>7489</v>
      </c>
      <c r="B1021" s="1">
        <v>46184</v>
      </c>
      <c r="C1021" s="2" t="s">
        <v>42</v>
      </c>
      <c r="D1021" s="2" t="s">
        <v>43</v>
      </c>
      <c r="E1021" s="2" t="s">
        <v>44</v>
      </c>
      <c r="F1021" s="2" t="s">
        <v>45</v>
      </c>
      <c r="G1021" s="2" t="s">
        <v>46</v>
      </c>
      <c r="H1021" s="2" t="s">
        <v>47</v>
      </c>
      <c r="I1021" s="2" t="s">
        <v>5069</v>
      </c>
      <c r="J1021" s="2" t="s">
        <v>13273</v>
      </c>
      <c r="K1021" s="2" t="s">
        <v>156</v>
      </c>
      <c r="L1021" s="2" t="s">
        <v>726</v>
      </c>
      <c r="M1021" s="2" t="s">
        <v>5070</v>
      </c>
      <c r="N1021" s="2" t="s">
        <v>5071</v>
      </c>
      <c r="O1021">
        <v>1</v>
      </c>
      <c r="P1021" s="2" t="s">
        <v>53</v>
      </c>
      <c r="Q1021">
        <v>100</v>
      </c>
      <c r="R1021">
        <v>0</v>
      </c>
      <c r="S1021" s="2" t="s">
        <v>54</v>
      </c>
      <c r="T1021" s="2" t="s">
        <v>55</v>
      </c>
      <c r="U1021" s="2" t="s">
        <v>207</v>
      </c>
      <c r="V1021" s="2"/>
      <c r="W1021">
        <v>84000</v>
      </c>
      <c r="X1021">
        <v>0</v>
      </c>
      <c r="Y1021">
        <v>0</v>
      </c>
      <c r="Z1021">
        <v>84000</v>
      </c>
      <c r="AB1021" s="2" t="s">
        <v>57</v>
      </c>
      <c r="AC1021">
        <v>33600</v>
      </c>
      <c r="AD1021">
        <v>50400</v>
      </c>
      <c r="AE1021">
        <v>154000</v>
      </c>
      <c r="AF1021">
        <v>2310</v>
      </c>
      <c r="AG1021" s="2"/>
      <c r="AH1021" s="2"/>
      <c r="AI1021" s="1"/>
      <c r="AJ1021" s="2"/>
      <c r="AK1021" s="2" t="s">
        <v>67</v>
      </c>
      <c r="AM1021" s="2" t="s">
        <v>59</v>
      </c>
      <c r="AP1021" s="2" t="s">
        <v>60</v>
      </c>
      <c r="AQ1021" s="2" t="s">
        <v>41</v>
      </c>
      <c r="AR1021">
        <v>70000</v>
      </c>
      <c r="AS1021" s="2" t="str">
        <f>_xlfn.IFNA(IF(VLOOKUP(all_resi[[#This Row],[No. Waybill]],settle_reconcile[No. Waybill],1,0)="","Recon","Recon"),"-")</f>
        <v>-</v>
      </c>
      <c r="AT1021" s="2">
        <f>all_resi[[#This Row],[Nilai COD]]-all_resi[[#This Row],[COD Fee]]-all_resi[[#This Row],[Total Biaya Setelah Diskon]]</f>
        <v>101290</v>
      </c>
      <c r="AU1021" s="2" t="str">
        <f>IF(all_resi[[#This Row],[Waktu Terima]]="","",_xlfn.DAYS(all_resi[[#This Row],[Waktu Terima]],all_resi[[#This Row],[Tanggal Pengiriman]]))</f>
        <v/>
      </c>
    </row>
    <row r="1022" spans="1:47" x14ac:dyDescent="0.25">
      <c r="A1022" s="2" t="s">
        <v>7403</v>
      </c>
      <c r="B1022" s="1">
        <v>46184</v>
      </c>
      <c r="C1022" s="2" t="s">
        <v>42</v>
      </c>
      <c r="D1022" s="2" t="s">
        <v>43</v>
      </c>
      <c r="E1022" s="2" t="s">
        <v>44</v>
      </c>
      <c r="F1022" s="2" t="s">
        <v>45</v>
      </c>
      <c r="G1022" s="2" t="s">
        <v>46</v>
      </c>
      <c r="H1022" s="2" t="s">
        <v>47</v>
      </c>
      <c r="I1022" s="2" t="s">
        <v>4849</v>
      </c>
      <c r="J1022" s="2" t="s">
        <v>13357</v>
      </c>
      <c r="K1022" s="2" t="s">
        <v>265</v>
      </c>
      <c r="L1022" s="2" t="s">
        <v>4850</v>
      </c>
      <c r="M1022" s="2" t="s">
        <v>4851</v>
      </c>
      <c r="N1022" s="2" t="s">
        <v>4852</v>
      </c>
      <c r="O1022">
        <v>1</v>
      </c>
      <c r="P1022" s="2" t="s">
        <v>53</v>
      </c>
      <c r="Q1022">
        <v>100</v>
      </c>
      <c r="R1022">
        <v>0</v>
      </c>
      <c r="S1022" s="2" t="s">
        <v>54</v>
      </c>
      <c r="T1022" s="2" t="s">
        <v>55</v>
      </c>
      <c r="U1022" s="2" t="s">
        <v>207</v>
      </c>
      <c r="V1022" s="2"/>
      <c r="W1022">
        <v>50000</v>
      </c>
      <c r="X1022">
        <v>0</v>
      </c>
      <c r="Y1022">
        <v>0</v>
      </c>
      <c r="Z1022">
        <v>50000</v>
      </c>
      <c r="AB1022" s="2" t="s">
        <v>57</v>
      </c>
      <c r="AC1022">
        <v>20000</v>
      </c>
      <c r="AD1022">
        <v>30000</v>
      </c>
      <c r="AE1022">
        <v>120000</v>
      </c>
      <c r="AF1022">
        <v>1800</v>
      </c>
      <c r="AG1022" s="2" t="s">
        <v>4849</v>
      </c>
      <c r="AH1022" s="2"/>
      <c r="AI1022" s="1">
        <v>46189</v>
      </c>
      <c r="AJ1022" s="2"/>
      <c r="AK1022" s="2" t="s">
        <v>58</v>
      </c>
      <c r="AM1022" s="2" t="s">
        <v>59</v>
      </c>
      <c r="AP1022" s="2" t="s">
        <v>60</v>
      </c>
      <c r="AQ1022" s="2" t="s">
        <v>41</v>
      </c>
      <c r="AR1022">
        <v>70000</v>
      </c>
      <c r="AS1022" s="2" t="str">
        <f>_xlfn.IFNA(IF(VLOOKUP(all_resi[[#This Row],[No. Waybill]],settle_reconcile[No. Waybill],1,0)="","Recon","Recon"),"-")</f>
        <v>Recon</v>
      </c>
      <c r="AT1022" s="2">
        <f>all_resi[[#This Row],[Nilai COD]]-all_resi[[#This Row],[COD Fee]]-all_resi[[#This Row],[Total Biaya Setelah Diskon]]</f>
        <v>88200</v>
      </c>
      <c r="AU1022" s="2">
        <f>IF(all_resi[[#This Row],[Waktu Terima]]="","",_xlfn.DAYS(all_resi[[#This Row],[Waktu Terima]],all_resi[[#This Row],[Tanggal Pengiriman]]))</f>
        <v>5</v>
      </c>
    </row>
    <row r="1023" spans="1:47" x14ac:dyDescent="0.25">
      <c r="A1023" s="2" t="s">
        <v>7488</v>
      </c>
      <c r="B1023" s="1">
        <v>46184</v>
      </c>
      <c r="C1023" s="2" t="s">
        <v>42</v>
      </c>
      <c r="D1023" s="2" t="s">
        <v>43</v>
      </c>
      <c r="E1023" s="2" t="s">
        <v>44</v>
      </c>
      <c r="F1023" s="2" t="s">
        <v>45</v>
      </c>
      <c r="G1023" s="2" t="s">
        <v>46</v>
      </c>
      <c r="H1023" s="2" t="s">
        <v>47</v>
      </c>
      <c r="I1023" s="2" t="s">
        <v>5066</v>
      </c>
      <c r="J1023" s="2" t="s">
        <v>13248</v>
      </c>
      <c r="K1023" s="2" t="s">
        <v>82</v>
      </c>
      <c r="L1023" s="2" t="s">
        <v>1843</v>
      </c>
      <c r="M1023" s="2" t="s">
        <v>5067</v>
      </c>
      <c r="N1023" s="2" t="s">
        <v>5068</v>
      </c>
      <c r="O1023">
        <v>1</v>
      </c>
      <c r="P1023" s="2" t="s">
        <v>53</v>
      </c>
      <c r="Q1023">
        <v>100</v>
      </c>
      <c r="R1023">
        <v>0</v>
      </c>
      <c r="S1023" s="2" t="s">
        <v>54</v>
      </c>
      <c r="T1023" s="2" t="s">
        <v>55</v>
      </c>
      <c r="U1023" s="2" t="s">
        <v>56</v>
      </c>
      <c r="V1023" s="2"/>
      <c r="W1023">
        <v>65000</v>
      </c>
      <c r="X1023">
        <v>0</v>
      </c>
      <c r="Y1023">
        <v>0</v>
      </c>
      <c r="Z1023">
        <v>65000</v>
      </c>
      <c r="AB1023" s="2" t="s">
        <v>57</v>
      </c>
      <c r="AC1023">
        <v>26000</v>
      </c>
      <c r="AD1023">
        <v>39000</v>
      </c>
      <c r="AE1023">
        <v>169000</v>
      </c>
      <c r="AF1023">
        <v>2535</v>
      </c>
      <c r="AG1023" s="2" t="s">
        <v>517</v>
      </c>
      <c r="AH1023" s="2" t="s">
        <v>149</v>
      </c>
      <c r="AI1023" s="1">
        <v>46195</v>
      </c>
      <c r="AJ1023" s="2"/>
      <c r="AK1023" s="2" t="s">
        <v>67</v>
      </c>
      <c r="AM1023" s="2" t="s">
        <v>59</v>
      </c>
      <c r="AP1023" s="2" t="s">
        <v>60</v>
      </c>
      <c r="AQ1023" s="2" t="s">
        <v>41</v>
      </c>
      <c r="AR1023">
        <v>104000</v>
      </c>
      <c r="AS1023" s="2" t="str">
        <f>_xlfn.IFNA(IF(VLOOKUP(all_resi[[#This Row],[No. Waybill]],settle_reconcile[No. Waybill],1,0)="","Recon","Recon"),"-")</f>
        <v>-</v>
      </c>
      <c r="AT1023" s="2">
        <f>all_resi[[#This Row],[Nilai COD]]-all_resi[[#This Row],[COD Fee]]-all_resi[[#This Row],[Total Biaya Setelah Diskon]]</f>
        <v>127465</v>
      </c>
      <c r="AU1023" s="2">
        <f>IF(all_resi[[#This Row],[Waktu Terima]]="","",_xlfn.DAYS(all_resi[[#This Row],[Waktu Terima]],all_resi[[#This Row],[Tanggal Pengiriman]]))</f>
        <v>11</v>
      </c>
    </row>
    <row r="1024" spans="1:47" x14ac:dyDescent="0.25">
      <c r="A1024" s="2" t="s">
        <v>7487</v>
      </c>
      <c r="B1024" s="1">
        <v>46184</v>
      </c>
      <c r="C1024" s="2" t="s">
        <v>42</v>
      </c>
      <c r="D1024" s="2" t="s">
        <v>43</v>
      </c>
      <c r="E1024" s="2" t="s">
        <v>44</v>
      </c>
      <c r="F1024" s="2" t="s">
        <v>45</v>
      </c>
      <c r="G1024" s="2" t="s">
        <v>46</v>
      </c>
      <c r="H1024" s="2" t="s">
        <v>80</v>
      </c>
      <c r="I1024" s="2" t="s">
        <v>5063</v>
      </c>
      <c r="J1024" s="2" t="s">
        <v>13247</v>
      </c>
      <c r="K1024" s="2" t="s">
        <v>252</v>
      </c>
      <c r="L1024" s="2" t="s">
        <v>3087</v>
      </c>
      <c r="M1024" s="2" t="s">
        <v>5064</v>
      </c>
      <c r="N1024" s="2" t="s">
        <v>5065</v>
      </c>
      <c r="O1024">
        <v>1</v>
      </c>
      <c r="P1024" s="2" t="s">
        <v>53</v>
      </c>
      <c r="Q1024">
        <v>100</v>
      </c>
      <c r="R1024">
        <v>0</v>
      </c>
      <c r="S1024" s="2" t="s">
        <v>54</v>
      </c>
      <c r="T1024" s="2" t="s">
        <v>55</v>
      </c>
      <c r="U1024" s="2" t="s">
        <v>141</v>
      </c>
      <c r="V1024" s="2"/>
      <c r="W1024">
        <v>21000</v>
      </c>
      <c r="X1024">
        <v>0</v>
      </c>
      <c r="Y1024">
        <v>0</v>
      </c>
      <c r="Z1024">
        <v>21000</v>
      </c>
      <c r="AB1024" s="2" t="s">
        <v>57</v>
      </c>
      <c r="AC1024">
        <v>14000</v>
      </c>
      <c r="AD1024">
        <v>7000</v>
      </c>
      <c r="AE1024">
        <v>66000</v>
      </c>
      <c r="AF1024">
        <v>990</v>
      </c>
      <c r="AG1024" s="2" t="s">
        <v>5063</v>
      </c>
      <c r="AH1024" s="2"/>
      <c r="AI1024" s="1">
        <v>46186</v>
      </c>
      <c r="AJ1024" s="2" t="s">
        <v>87</v>
      </c>
      <c r="AK1024" s="2" t="s">
        <v>58</v>
      </c>
      <c r="AM1024" s="2" t="s">
        <v>59</v>
      </c>
      <c r="AP1024" s="2" t="s">
        <v>60</v>
      </c>
      <c r="AQ1024" s="2" t="s">
        <v>41</v>
      </c>
      <c r="AR1024">
        <v>45000</v>
      </c>
      <c r="AS1024" s="2" t="str">
        <f>_xlfn.IFNA(IF(VLOOKUP(all_resi[[#This Row],[No. Waybill]],settle_reconcile[No. Waybill],1,0)="","Recon","Recon"),"-")</f>
        <v>Recon</v>
      </c>
      <c r="AT1024" s="2">
        <f>all_resi[[#This Row],[Nilai COD]]-all_resi[[#This Row],[COD Fee]]-all_resi[[#This Row],[Total Biaya Setelah Diskon]]</f>
        <v>58010</v>
      </c>
      <c r="AU1024" s="2">
        <f>IF(all_resi[[#This Row],[Waktu Terima]]="","",_xlfn.DAYS(all_resi[[#This Row],[Waktu Terima]],all_resi[[#This Row],[Tanggal Pengiriman]]))</f>
        <v>2</v>
      </c>
    </row>
    <row r="1025" spans="1:47" x14ac:dyDescent="0.25">
      <c r="A1025" s="2" t="s">
        <v>7227</v>
      </c>
      <c r="B1025" s="1">
        <v>46184</v>
      </c>
      <c r="C1025" s="2" t="s">
        <v>42</v>
      </c>
      <c r="D1025" s="2" t="s">
        <v>43</v>
      </c>
      <c r="E1025" s="2" t="s">
        <v>44</v>
      </c>
      <c r="F1025" s="2" t="s">
        <v>45</v>
      </c>
      <c r="G1025" s="2" t="s">
        <v>46</v>
      </c>
      <c r="H1025" s="2" t="s">
        <v>47</v>
      </c>
      <c r="I1025" s="2" t="s">
        <v>4384</v>
      </c>
      <c r="J1025" s="2" t="s">
        <v>13218</v>
      </c>
      <c r="K1025" s="2" t="s">
        <v>156</v>
      </c>
      <c r="L1025" s="2" t="s">
        <v>606</v>
      </c>
      <c r="M1025" s="2" t="s">
        <v>607</v>
      </c>
      <c r="N1025" s="2" t="s">
        <v>4385</v>
      </c>
      <c r="O1025">
        <v>1</v>
      </c>
      <c r="P1025" s="2" t="s">
        <v>53</v>
      </c>
      <c r="Q1025">
        <v>100</v>
      </c>
      <c r="R1025">
        <v>0</v>
      </c>
      <c r="S1025" s="2" t="s">
        <v>54</v>
      </c>
      <c r="T1025" s="2" t="s">
        <v>55</v>
      </c>
      <c r="U1025" s="2" t="s">
        <v>207</v>
      </c>
      <c r="V1025" s="2"/>
      <c r="W1025">
        <v>64000</v>
      </c>
      <c r="X1025">
        <v>0</v>
      </c>
      <c r="Y1025">
        <v>0</v>
      </c>
      <c r="Z1025">
        <v>64000</v>
      </c>
      <c r="AB1025" s="2" t="s">
        <v>57</v>
      </c>
      <c r="AC1025">
        <v>25600</v>
      </c>
      <c r="AD1025">
        <v>38400</v>
      </c>
      <c r="AE1025">
        <v>134000</v>
      </c>
      <c r="AF1025">
        <v>2010</v>
      </c>
      <c r="AG1025" s="2" t="s">
        <v>353</v>
      </c>
      <c r="AH1025" s="2" t="s">
        <v>149</v>
      </c>
      <c r="AI1025" s="1">
        <v>46207</v>
      </c>
      <c r="AJ1025" s="2"/>
      <c r="AK1025" s="2" t="s">
        <v>67</v>
      </c>
      <c r="AM1025" s="2" t="s">
        <v>59</v>
      </c>
      <c r="AP1025" s="2" t="s">
        <v>60</v>
      </c>
      <c r="AQ1025" s="2" t="s">
        <v>41</v>
      </c>
      <c r="AR1025">
        <v>70000</v>
      </c>
      <c r="AS1025" s="2" t="str">
        <f>_xlfn.IFNA(IF(VLOOKUP(all_resi[[#This Row],[No. Waybill]],settle_reconcile[No. Waybill],1,0)="","Recon","Recon"),"-")</f>
        <v>-</v>
      </c>
      <c r="AT1025" s="2">
        <f>all_resi[[#This Row],[Nilai COD]]-all_resi[[#This Row],[COD Fee]]-all_resi[[#This Row],[Total Biaya Setelah Diskon]]</f>
        <v>93590</v>
      </c>
      <c r="AU1025" s="2">
        <f>IF(all_resi[[#This Row],[Waktu Terima]]="","",_xlfn.DAYS(all_resi[[#This Row],[Waktu Terima]],all_resi[[#This Row],[Tanggal Pengiriman]]))</f>
        <v>23</v>
      </c>
    </row>
    <row r="1026" spans="1:47" x14ac:dyDescent="0.25">
      <c r="A1026" s="2" t="s">
        <v>7302</v>
      </c>
      <c r="B1026" s="1">
        <v>46184</v>
      </c>
      <c r="C1026" s="2" t="s">
        <v>42</v>
      </c>
      <c r="D1026" s="2" t="s">
        <v>43</v>
      </c>
      <c r="E1026" s="2" t="s">
        <v>44</v>
      </c>
      <c r="F1026" s="2" t="s">
        <v>45</v>
      </c>
      <c r="G1026" s="2" t="s">
        <v>46</v>
      </c>
      <c r="H1026" s="2" t="s">
        <v>47</v>
      </c>
      <c r="I1026" s="2" t="s">
        <v>4588</v>
      </c>
      <c r="J1026" s="2" t="s">
        <v>13189</v>
      </c>
      <c r="K1026" s="2" t="s">
        <v>137</v>
      </c>
      <c r="L1026" s="2" t="s">
        <v>2532</v>
      </c>
      <c r="M1026" s="2" t="s">
        <v>4589</v>
      </c>
      <c r="N1026" s="2" t="s">
        <v>4590</v>
      </c>
      <c r="O1026">
        <v>1</v>
      </c>
      <c r="P1026" s="2" t="s">
        <v>53</v>
      </c>
      <c r="Q1026">
        <v>100</v>
      </c>
      <c r="R1026">
        <v>0</v>
      </c>
      <c r="S1026" s="2" t="s">
        <v>54</v>
      </c>
      <c r="T1026" s="2" t="s">
        <v>55</v>
      </c>
      <c r="U1026" s="2" t="s">
        <v>323</v>
      </c>
      <c r="V1026" s="2"/>
      <c r="W1026">
        <v>27000</v>
      </c>
      <c r="X1026">
        <v>0</v>
      </c>
      <c r="Y1026">
        <v>0</v>
      </c>
      <c r="Z1026">
        <v>27000</v>
      </c>
      <c r="AB1026" s="2" t="s">
        <v>57</v>
      </c>
      <c r="AC1026">
        <v>18000</v>
      </c>
      <c r="AD1026">
        <v>9000</v>
      </c>
      <c r="AE1026">
        <v>98000</v>
      </c>
      <c r="AF1026">
        <v>1470</v>
      </c>
      <c r="AG1026" s="2" t="s">
        <v>4588</v>
      </c>
      <c r="AH1026" s="2"/>
      <c r="AI1026" s="1">
        <v>46186</v>
      </c>
      <c r="AJ1026" s="2"/>
      <c r="AK1026" s="2" t="s">
        <v>58</v>
      </c>
      <c r="AM1026" s="2" t="s">
        <v>59</v>
      </c>
      <c r="AP1026" s="2" t="s">
        <v>60</v>
      </c>
      <c r="AQ1026" s="2" t="s">
        <v>41</v>
      </c>
      <c r="AR1026">
        <v>71000</v>
      </c>
      <c r="AS1026" s="2" t="str">
        <f>_xlfn.IFNA(IF(VLOOKUP(all_resi[[#This Row],[No. Waybill]],settle_reconcile[No. Waybill],1,0)="","Recon","Recon"),"-")</f>
        <v>Recon</v>
      </c>
      <c r="AT1026" s="2">
        <f>all_resi[[#This Row],[Nilai COD]]-all_resi[[#This Row],[COD Fee]]-all_resi[[#This Row],[Total Biaya Setelah Diskon]]</f>
        <v>87530</v>
      </c>
      <c r="AU1026" s="2">
        <f>IF(all_resi[[#This Row],[Waktu Terima]]="","",_xlfn.DAYS(all_resi[[#This Row],[Waktu Terima]],all_resi[[#This Row],[Tanggal Pengiriman]]))</f>
        <v>2</v>
      </c>
    </row>
    <row r="1027" spans="1:47" x14ac:dyDescent="0.25">
      <c r="A1027" s="2" t="s">
        <v>7402</v>
      </c>
      <c r="B1027" s="1">
        <v>46184</v>
      </c>
      <c r="C1027" s="2" t="s">
        <v>42</v>
      </c>
      <c r="D1027" s="2" t="s">
        <v>43</v>
      </c>
      <c r="E1027" s="2" t="s">
        <v>44</v>
      </c>
      <c r="F1027" s="2" t="s">
        <v>45</v>
      </c>
      <c r="G1027" s="2" t="s">
        <v>46</v>
      </c>
      <c r="H1027" s="2" t="s">
        <v>47</v>
      </c>
      <c r="I1027" s="2" t="s">
        <v>4846</v>
      </c>
      <c r="J1027" s="2" t="s">
        <v>13348</v>
      </c>
      <c r="K1027" s="2" t="s">
        <v>126</v>
      </c>
      <c r="L1027" s="2" t="s">
        <v>1109</v>
      </c>
      <c r="M1027" s="2" t="s">
        <v>4847</v>
      </c>
      <c r="N1027" s="2" t="s">
        <v>4848</v>
      </c>
      <c r="O1027">
        <v>1</v>
      </c>
      <c r="P1027" s="2" t="s">
        <v>53</v>
      </c>
      <c r="Q1027">
        <v>100</v>
      </c>
      <c r="R1027">
        <v>0</v>
      </c>
      <c r="S1027" s="2" t="s">
        <v>54</v>
      </c>
      <c r="T1027" s="2" t="s">
        <v>55</v>
      </c>
      <c r="U1027" s="2" t="s">
        <v>97</v>
      </c>
      <c r="V1027" s="2"/>
      <c r="W1027">
        <v>74000</v>
      </c>
      <c r="X1027">
        <v>0</v>
      </c>
      <c r="Y1027">
        <v>0</v>
      </c>
      <c r="Z1027">
        <v>74000</v>
      </c>
      <c r="AB1027" s="2" t="s">
        <v>57</v>
      </c>
      <c r="AC1027">
        <v>29600</v>
      </c>
      <c r="AD1027">
        <v>44400</v>
      </c>
      <c r="AE1027">
        <v>144000</v>
      </c>
      <c r="AF1027">
        <v>2160</v>
      </c>
      <c r="AG1027" s="2" t="s">
        <v>11423</v>
      </c>
      <c r="AH1027" s="2" t="s">
        <v>149</v>
      </c>
      <c r="AI1027" s="1">
        <v>46200</v>
      </c>
      <c r="AJ1027" s="2"/>
      <c r="AK1027" s="2" t="s">
        <v>67</v>
      </c>
      <c r="AM1027" s="2" t="s">
        <v>59</v>
      </c>
      <c r="AP1027" s="2" t="s">
        <v>60</v>
      </c>
      <c r="AQ1027" s="2" t="s">
        <v>41</v>
      </c>
      <c r="AR1027">
        <v>70000</v>
      </c>
      <c r="AS1027" s="2" t="str">
        <f>_xlfn.IFNA(IF(VLOOKUP(all_resi[[#This Row],[No. Waybill]],settle_reconcile[No. Waybill],1,0)="","Recon","Recon"),"-")</f>
        <v>-</v>
      </c>
      <c r="AT1027" s="2">
        <f>all_resi[[#This Row],[Nilai COD]]-all_resi[[#This Row],[COD Fee]]-all_resi[[#This Row],[Total Biaya Setelah Diskon]]</f>
        <v>97440</v>
      </c>
      <c r="AU1027" s="2">
        <f>IF(all_resi[[#This Row],[Waktu Terima]]="","",_xlfn.DAYS(all_resi[[#This Row],[Waktu Terima]],all_resi[[#This Row],[Tanggal Pengiriman]]))</f>
        <v>16</v>
      </c>
    </row>
    <row r="1028" spans="1:47" x14ac:dyDescent="0.25">
      <c r="A1028" s="2" t="s">
        <v>7231</v>
      </c>
      <c r="B1028" s="1">
        <v>46184</v>
      </c>
      <c r="C1028" s="2" t="s">
        <v>42</v>
      </c>
      <c r="D1028" s="2" t="s">
        <v>43</v>
      </c>
      <c r="E1028" s="2" t="s">
        <v>44</v>
      </c>
      <c r="F1028" s="2" t="s">
        <v>45</v>
      </c>
      <c r="G1028" s="2" t="s">
        <v>46</v>
      </c>
      <c r="H1028" s="2" t="s">
        <v>80</v>
      </c>
      <c r="I1028" s="2" t="s">
        <v>4396</v>
      </c>
      <c r="J1028" s="2" t="s">
        <v>13224</v>
      </c>
      <c r="K1028" s="2" t="s">
        <v>437</v>
      </c>
      <c r="L1028" s="2" t="s">
        <v>1270</v>
      </c>
      <c r="M1028" s="2" t="s">
        <v>1271</v>
      </c>
      <c r="N1028" s="2" t="s">
        <v>4397</v>
      </c>
      <c r="O1028">
        <v>1</v>
      </c>
      <c r="P1028" s="2" t="s">
        <v>53</v>
      </c>
      <c r="Q1028">
        <v>100</v>
      </c>
      <c r="R1028">
        <v>0</v>
      </c>
      <c r="S1028" s="2" t="s">
        <v>54</v>
      </c>
      <c r="T1028" s="2" t="s">
        <v>55</v>
      </c>
      <c r="U1028" s="2" t="s">
        <v>4398</v>
      </c>
      <c r="V1028" s="2"/>
      <c r="W1028">
        <v>45000</v>
      </c>
      <c r="X1028">
        <v>0</v>
      </c>
      <c r="Y1028">
        <v>0</v>
      </c>
      <c r="Z1028">
        <v>45000</v>
      </c>
      <c r="AB1028" s="2" t="s">
        <v>57</v>
      </c>
      <c r="AC1028">
        <v>18000</v>
      </c>
      <c r="AD1028">
        <v>27000</v>
      </c>
      <c r="AE1028">
        <v>400000</v>
      </c>
      <c r="AF1028">
        <v>6000</v>
      </c>
      <c r="AG1028" s="2" t="s">
        <v>353</v>
      </c>
      <c r="AH1028" s="2" t="s">
        <v>149</v>
      </c>
      <c r="AI1028" s="1">
        <v>46198</v>
      </c>
      <c r="AJ1028" s="2" t="s">
        <v>87</v>
      </c>
      <c r="AK1028" s="2" t="s">
        <v>67</v>
      </c>
      <c r="AM1028" s="2" t="s">
        <v>59</v>
      </c>
      <c r="AP1028" s="2" t="s">
        <v>60</v>
      </c>
      <c r="AQ1028" s="2" t="s">
        <v>41</v>
      </c>
      <c r="AR1028">
        <v>355000</v>
      </c>
      <c r="AS1028" s="2" t="str">
        <f>_xlfn.IFNA(IF(VLOOKUP(all_resi[[#This Row],[No. Waybill]],settle_reconcile[No. Waybill],1,0)="","Recon","Recon"),"-")</f>
        <v>-</v>
      </c>
      <c r="AT1028" s="2">
        <f>all_resi[[#This Row],[Nilai COD]]-all_resi[[#This Row],[COD Fee]]-all_resi[[#This Row],[Total Biaya Setelah Diskon]]</f>
        <v>367000</v>
      </c>
      <c r="AU1028" s="2">
        <f>IF(all_resi[[#This Row],[Waktu Terima]]="","",_xlfn.DAYS(all_resi[[#This Row],[Waktu Terima]],all_resi[[#This Row],[Tanggal Pengiriman]]))</f>
        <v>14</v>
      </c>
    </row>
    <row r="1029" spans="1:47" x14ac:dyDescent="0.25">
      <c r="A1029" s="2" t="s">
        <v>7143</v>
      </c>
      <c r="B1029" s="1">
        <v>46184</v>
      </c>
      <c r="C1029" s="2" t="s">
        <v>42</v>
      </c>
      <c r="D1029" s="2" t="s">
        <v>43</v>
      </c>
      <c r="E1029" s="2" t="s">
        <v>44</v>
      </c>
      <c r="F1029" s="2" t="s">
        <v>45</v>
      </c>
      <c r="G1029" s="2" t="s">
        <v>46</v>
      </c>
      <c r="H1029" s="2" t="s">
        <v>47</v>
      </c>
      <c r="I1029" s="2" t="s">
        <v>4153</v>
      </c>
      <c r="J1029" s="2" t="s">
        <v>13346</v>
      </c>
      <c r="K1029" s="2" t="s">
        <v>75</v>
      </c>
      <c r="L1029" s="2" t="s">
        <v>846</v>
      </c>
      <c r="M1029" s="2" t="s">
        <v>4154</v>
      </c>
      <c r="N1029" s="2" t="s">
        <v>4155</v>
      </c>
      <c r="O1029">
        <v>1</v>
      </c>
      <c r="P1029" s="2" t="s">
        <v>53</v>
      </c>
      <c r="Q1029">
        <v>100</v>
      </c>
      <c r="R1029">
        <v>0</v>
      </c>
      <c r="S1029" s="2" t="s">
        <v>54</v>
      </c>
      <c r="T1029" s="2" t="s">
        <v>55</v>
      </c>
      <c r="U1029" s="2" t="s">
        <v>207</v>
      </c>
      <c r="V1029" s="2"/>
      <c r="W1029">
        <v>56000</v>
      </c>
      <c r="X1029">
        <v>0</v>
      </c>
      <c r="Y1029">
        <v>0</v>
      </c>
      <c r="Z1029">
        <v>56000</v>
      </c>
      <c r="AB1029" s="2" t="s">
        <v>57</v>
      </c>
      <c r="AC1029">
        <v>22400</v>
      </c>
      <c r="AD1029">
        <v>33600</v>
      </c>
      <c r="AE1029">
        <v>126000</v>
      </c>
      <c r="AF1029">
        <v>1890</v>
      </c>
      <c r="AG1029" s="2" t="s">
        <v>517</v>
      </c>
      <c r="AH1029" s="2" t="s">
        <v>149</v>
      </c>
      <c r="AI1029" s="1">
        <v>46198</v>
      </c>
      <c r="AJ1029" s="2"/>
      <c r="AK1029" s="2" t="s">
        <v>67</v>
      </c>
      <c r="AM1029" s="2" t="s">
        <v>59</v>
      </c>
      <c r="AP1029" s="2" t="s">
        <v>60</v>
      </c>
      <c r="AQ1029" s="2" t="s">
        <v>41</v>
      </c>
      <c r="AR1029">
        <v>70000</v>
      </c>
      <c r="AS1029" s="2" t="str">
        <f>_xlfn.IFNA(IF(VLOOKUP(all_resi[[#This Row],[No. Waybill]],settle_reconcile[No. Waybill],1,0)="","Recon","Recon"),"-")</f>
        <v>-</v>
      </c>
      <c r="AT1029" s="2">
        <f>all_resi[[#This Row],[Nilai COD]]-all_resi[[#This Row],[COD Fee]]-all_resi[[#This Row],[Total Biaya Setelah Diskon]]</f>
        <v>90510</v>
      </c>
      <c r="AU1029" s="2">
        <f>IF(all_resi[[#This Row],[Waktu Terima]]="","",_xlfn.DAYS(all_resi[[#This Row],[Waktu Terima]],all_resi[[#This Row],[Tanggal Pengiriman]]))</f>
        <v>14</v>
      </c>
    </row>
    <row r="1030" spans="1:47" x14ac:dyDescent="0.25">
      <c r="A1030" s="2" t="s">
        <v>7229</v>
      </c>
      <c r="B1030" s="1">
        <v>46184</v>
      </c>
      <c r="C1030" s="2" t="s">
        <v>42</v>
      </c>
      <c r="D1030" s="2" t="s">
        <v>43</v>
      </c>
      <c r="E1030" s="2" t="s">
        <v>44</v>
      </c>
      <c r="F1030" s="2" t="s">
        <v>45</v>
      </c>
      <c r="G1030" s="2" t="s">
        <v>46</v>
      </c>
      <c r="H1030" s="2" t="s">
        <v>47</v>
      </c>
      <c r="I1030" s="2" t="s">
        <v>4389</v>
      </c>
      <c r="J1030" s="2" t="s">
        <v>13209</v>
      </c>
      <c r="K1030" s="2" t="s">
        <v>177</v>
      </c>
      <c r="L1030" s="2" t="s">
        <v>222</v>
      </c>
      <c r="M1030" s="2" t="s">
        <v>4390</v>
      </c>
      <c r="N1030" s="2" t="s">
        <v>4391</v>
      </c>
      <c r="O1030">
        <v>1</v>
      </c>
      <c r="P1030" s="2" t="s">
        <v>53</v>
      </c>
      <c r="Q1030">
        <v>100</v>
      </c>
      <c r="R1030">
        <v>0</v>
      </c>
      <c r="S1030" s="2" t="s">
        <v>54</v>
      </c>
      <c r="T1030" s="2" t="s">
        <v>55</v>
      </c>
      <c r="U1030" s="2" t="s">
        <v>97</v>
      </c>
      <c r="V1030" s="2"/>
      <c r="W1030">
        <v>80000</v>
      </c>
      <c r="X1030">
        <v>0</v>
      </c>
      <c r="Y1030">
        <v>0</v>
      </c>
      <c r="Z1030">
        <v>80000</v>
      </c>
      <c r="AB1030" s="2" t="s">
        <v>57</v>
      </c>
      <c r="AC1030">
        <v>32000</v>
      </c>
      <c r="AD1030">
        <v>48000</v>
      </c>
      <c r="AE1030">
        <v>150000</v>
      </c>
      <c r="AF1030">
        <v>2250</v>
      </c>
      <c r="AG1030" s="2" t="s">
        <v>894</v>
      </c>
      <c r="AH1030" s="2" t="s">
        <v>149</v>
      </c>
      <c r="AI1030" s="1">
        <v>46197</v>
      </c>
      <c r="AJ1030" s="2"/>
      <c r="AK1030" s="2" t="s">
        <v>67</v>
      </c>
      <c r="AM1030" s="2" t="s">
        <v>59</v>
      </c>
      <c r="AP1030" s="2" t="s">
        <v>60</v>
      </c>
      <c r="AQ1030" s="2" t="s">
        <v>41</v>
      </c>
      <c r="AR1030">
        <v>70000</v>
      </c>
      <c r="AS1030" s="2" t="str">
        <f>_xlfn.IFNA(IF(VLOOKUP(all_resi[[#This Row],[No. Waybill]],settle_reconcile[No. Waybill],1,0)="","Recon","Recon"),"-")</f>
        <v>-</v>
      </c>
      <c r="AT1030" s="2">
        <f>all_resi[[#This Row],[Nilai COD]]-all_resi[[#This Row],[COD Fee]]-all_resi[[#This Row],[Total Biaya Setelah Diskon]]</f>
        <v>99750</v>
      </c>
      <c r="AU1030" s="2">
        <f>IF(all_resi[[#This Row],[Waktu Terima]]="","",_xlfn.DAYS(all_resi[[#This Row],[Waktu Terima]],all_resi[[#This Row],[Tanggal Pengiriman]]))</f>
        <v>13</v>
      </c>
    </row>
    <row r="1031" spans="1:47" x14ac:dyDescent="0.25">
      <c r="A1031" s="2" t="s">
        <v>7296</v>
      </c>
      <c r="B1031" s="1">
        <v>46184</v>
      </c>
      <c r="C1031" s="2" t="s">
        <v>42</v>
      </c>
      <c r="D1031" s="2" t="s">
        <v>43</v>
      </c>
      <c r="E1031" s="2" t="s">
        <v>44</v>
      </c>
      <c r="F1031" s="2" t="s">
        <v>45</v>
      </c>
      <c r="G1031" s="2" t="s">
        <v>46</v>
      </c>
      <c r="H1031" s="2" t="s">
        <v>47</v>
      </c>
      <c r="I1031" s="2" t="s">
        <v>4572</v>
      </c>
      <c r="J1031" s="2" t="s">
        <v>13150</v>
      </c>
      <c r="K1031" s="2" t="s">
        <v>388</v>
      </c>
      <c r="L1031" s="2" t="s">
        <v>388</v>
      </c>
      <c r="M1031" s="2" t="s">
        <v>3055</v>
      </c>
      <c r="N1031" s="2" t="s">
        <v>4573</v>
      </c>
      <c r="O1031">
        <v>1</v>
      </c>
      <c r="P1031" s="2" t="s">
        <v>53</v>
      </c>
      <c r="Q1031">
        <v>100</v>
      </c>
      <c r="R1031">
        <v>0</v>
      </c>
      <c r="S1031" s="2" t="s">
        <v>54</v>
      </c>
      <c r="T1031" s="2" t="s">
        <v>55</v>
      </c>
      <c r="U1031" s="2" t="s">
        <v>97</v>
      </c>
      <c r="V1031" s="2"/>
      <c r="W1031">
        <v>68000</v>
      </c>
      <c r="X1031">
        <v>0</v>
      </c>
      <c r="Y1031">
        <v>0</v>
      </c>
      <c r="Z1031">
        <v>68000</v>
      </c>
      <c r="AB1031" s="2" t="s">
        <v>57</v>
      </c>
      <c r="AC1031">
        <v>27200</v>
      </c>
      <c r="AD1031">
        <v>40800</v>
      </c>
      <c r="AE1031">
        <v>138000</v>
      </c>
      <c r="AF1031">
        <v>2070</v>
      </c>
      <c r="AG1031" s="2" t="s">
        <v>11423</v>
      </c>
      <c r="AH1031" s="2" t="s">
        <v>149</v>
      </c>
      <c r="AI1031" s="1">
        <v>46194</v>
      </c>
      <c r="AJ1031" s="2"/>
      <c r="AK1031" s="2" t="s">
        <v>67</v>
      </c>
      <c r="AM1031" s="2" t="s">
        <v>59</v>
      </c>
      <c r="AP1031" s="2" t="s">
        <v>60</v>
      </c>
      <c r="AQ1031" s="2" t="s">
        <v>41</v>
      </c>
      <c r="AR1031">
        <v>70000</v>
      </c>
      <c r="AS1031" s="2" t="str">
        <f>_xlfn.IFNA(IF(VLOOKUP(all_resi[[#This Row],[No. Waybill]],settle_reconcile[No. Waybill],1,0)="","Recon","Recon"),"-")</f>
        <v>-</v>
      </c>
      <c r="AT1031" s="2">
        <f>all_resi[[#This Row],[Nilai COD]]-all_resi[[#This Row],[COD Fee]]-all_resi[[#This Row],[Total Biaya Setelah Diskon]]</f>
        <v>95130</v>
      </c>
      <c r="AU1031" s="2">
        <f>IF(all_resi[[#This Row],[Waktu Terima]]="","",_xlfn.DAYS(all_resi[[#This Row],[Waktu Terima]],all_resi[[#This Row],[Tanggal Pengiriman]]))</f>
        <v>10</v>
      </c>
    </row>
    <row r="1032" spans="1:47" x14ac:dyDescent="0.25">
      <c r="A1032" s="2" t="s">
        <v>7295</v>
      </c>
      <c r="B1032" s="1">
        <v>46184</v>
      </c>
      <c r="C1032" s="2" t="s">
        <v>42</v>
      </c>
      <c r="D1032" s="2" t="s">
        <v>43</v>
      </c>
      <c r="E1032" s="2" t="s">
        <v>44</v>
      </c>
      <c r="F1032" s="2" t="s">
        <v>45</v>
      </c>
      <c r="G1032" s="2" t="s">
        <v>46</v>
      </c>
      <c r="H1032" s="2" t="s">
        <v>47</v>
      </c>
      <c r="I1032" s="2" t="s">
        <v>4570</v>
      </c>
      <c r="J1032" s="2" t="s">
        <v>13166</v>
      </c>
      <c r="K1032" s="2" t="s">
        <v>156</v>
      </c>
      <c r="L1032" s="2" t="s">
        <v>536</v>
      </c>
      <c r="M1032" s="2" t="s">
        <v>3021</v>
      </c>
      <c r="N1032" s="2" t="s">
        <v>4571</v>
      </c>
      <c r="O1032">
        <v>1</v>
      </c>
      <c r="P1032" s="2" t="s">
        <v>53</v>
      </c>
      <c r="Q1032">
        <v>100</v>
      </c>
      <c r="R1032">
        <v>0</v>
      </c>
      <c r="S1032" s="2" t="s">
        <v>54</v>
      </c>
      <c r="T1032" s="2" t="s">
        <v>55</v>
      </c>
      <c r="U1032" s="2" t="s">
        <v>207</v>
      </c>
      <c r="V1032" s="2"/>
      <c r="W1032">
        <v>100000</v>
      </c>
      <c r="X1032">
        <v>0</v>
      </c>
      <c r="Y1032">
        <v>0</v>
      </c>
      <c r="Z1032">
        <v>100000</v>
      </c>
      <c r="AB1032" s="2" t="s">
        <v>57</v>
      </c>
      <c r="AC1032">
        <v>40000</v>
      </c>
      <c r="AD1032">
        <v>60000</v>
      </c>
      <c r="AE1032">
        <v>160000</v>
      </c>
      <c r="AF1032">
        <v>2400</v>
      </c>
      <c r="AG1032" s="2" t="s">
        <v>12207</v>
      </c>
      <c r="AH1032" s="2" t="s">
        <v>149</v>
      </c>
      <c r="AI1032" s="1">
        <v>46197</v>
      </c>
      <c r="AJ1032" s="2"/>
      <c r="AK1032" s="2" t="s">
        <v>67</v>
      </c>
      <c r="AM1032" s="2" t="s">
        <v>59</v>
      </c>
      <c r="AP1032" s="2" t="s">
        <v>60</v>
      </c>
      <c r="AQ1032" s="2" t="s">
        <v>41</v>
      </c>
      <c r="AR1032">
        <v>60000</v>
      </c>
      <c r="AS1032" s="2" t="str">
        <f>_xlfn.IFNA(IF(VLOOKUP(all_resi[[#This Row],[No. Waybill]],settle_reconcile[No. Waybill],1,0)="","Recon","Recon"),"-")</f>
        <v>-</v>
      </c>
      <c r="AT1032" s="2">
        <f>all_resi[[#This Row],[Nilai COD]]-all_resi[[#This Row],[COD Fee]]-all_resi[[#This Row],[Total Biaya Setelah Diskon]]</f>
        <v>97600</v>
      </c>
      <c r="AU1032" s="2">
        <f>IF(all_resi[[#This Row],[Waktu Terima]]="","",_xlfn.DAYS(all_resi[[#This Row],[Waktu Terima]],all_resi[[#This Row],[Tanggal Pengiriman]]))</f>
        <v>13</v>
      </c>
    </row>
    <row r="1033" spans="1:47" x14ac:dyDescent="0.25">
      <c r="A1033" s="2" t="s">
        <v>7507</v>
      </c>
      <c r="B1033" s="1">
        <v>46184</v>
      </c>
      <c r="C1033" s="2" t="s">
        <v>42</v>
      </c>
      <c r="D1033" s="2" t="s">
        <v>43</v>
      </c>
      <c r="E1033" s="2" t="s">
        <v>44</v>
      </c>
      <c r="F1033" s="2" t="s">
        <v>45</v>
      </c>
      <c r="G1033" s="2" t="s">
        <v>46</v>
      </c>
      <c r="H1033" s="2" t="s">
        <v>47</v>
      </c>
      <c r="I1033" s="2" t="s">
        <v>5114</v>
      </c>
      <c r="J1033" s="2" t="s">
        <v>13267</v>
      </c>
      <c r="K1033" s="2" t="s">
        <v>177</v>
      </c>
      <c r="L1033" s="2" t="s">
        <v>247</v>
      </c>
      <c r="M1033" s="2" t="s">
        <v>1819</v>
      </c>
      <c r="N1033" s="2" t="s">
        <v>5115</v>
      </c>
      <c r="O1033">
        <v>1</v>
      </c>
      <c r="P1033" s="2" t="s">
        <v>53</v>
      </c>
      <c r="Q1033">
        <v>100</v>
      </c>
      <c r="R1033">
        <v>0</v>
      </c>
      <c r="S1033" s="2" t="s">
        <v>54</v>
      </c>
      <c r="T1033" s="2" t="s">
        <v>55</v>
      </c>
      <c r="U1033" s="2" t="s">
        <v>207</v>
      </c>
      <c r="V1033" s="2"/>
      <c r="W1033">
        <v>80000</v>
      </c>
      <c r="X1033">
        <v>0</v>
      </c>
      <c r="Y1033">
        <v>0</v>
      </c>
      <c r="Z1033">
        <v>80000</v>
      </c>
      <c r="AB1033" s="2" t="s">
        <v>57</v>
      </c>
      <c r="AC1033">
        <v>32000</v>
      </c>
      <c r="AD1033">
        <v>48000</v>
      </c>
      <c r="AE1033">
        <v>135000</v>
      </c>
      <c r="AF1033">
        <v>2025</v>
      </c>
      <c r="AG1033" s="2" t="s">
        <v>894</v>
      </c>
      <c r="AH1033" s="2" t="s">
        <v>149</v>
      </c>
      <c r="AI1033" s="1">
        <v>46195</v>
      </c>
      <c r="AJ1033" s="2"/>
      <c r="AK1033" s="2" t="s">
        <v>67</v>
      </c>
      <c r="AM1033" s="2" t="s">
        <v>59</v>
      </c>
      <c r="AP1033" s="2" t="s">
        <v>60</v>
      </c>
      <c r="AQ1033" s="2" t="s">
        <v>41</v>
      </c>
      <c r="AR1033">
        <v>55000</v>
      </c>
      <c r="AS1033" s="2" t="str">
        <f>_xlfn.IFNA(IF(VLOOKUP(all_resi[[#This Row],[No. Waybill]],settle_reconcile[No. Waybill],1,0)="","Recon","Recon"),"-")</f>
        <v>-</v>
      </c>
      <c r="AT1033" s="2">
        <f>all_resi[[#This Row],[Nilai COD]]-all_resi[[#This Row],[COD Fee]]-all_resi[[#This Row],[Total Biaya Setelah Diskon]]</f>
        <v>84975</v>
      </c>
      <c r="AU1033" s="2">
        <f>IF(all_resi[[#This Row],[Waktu Terima]]="","",_xlfn.DAYS(all_resi[[#This Row],[Waktu Terima]],all_resi[[#This Row],[Tanggal Pengiriman]]))</f>
        <v>11</v>
      </c>
    </row>
    <row r="1034" spans="1:47" x14ac:dyDescent="0.25">
      <c r="A1034" s="2" t="s">
        <v>7147</v>
      </c>
      <c r="B1034" s="1">
        <v>46184</v>
      </c>
      <c r="C1034" s="2" t="s">
        <v>42</v>
      </c>
      <c r="D1034" s="2" t="s">
        <v>43</v>
      </c>
      <c r="E1034" s="2" t="s">
        <v>44</v>
      </c>
      <c r="F1034" s="2" t="s">
        <v>45</v>
      </c>
      <c r="G1034" s="2" t="s">
        <v>46</v>
      </c>
      <c r="H1034" s="2" t="s">
        <v>47</v>
      </c>
      <c r="I1034" s="2" t="s">
        <v>4164</v>
      </c>
      <c r="J1034" s="2" t="s">
        <v>13336</v>
      </c>
      <c r="K1034" s="2" t="s">
        <v>156</v>
      </c>
      <c r="L1034" s="2" t="s">
        <v>726</v>
      </c>
      <c r="M1034" s="2" t="s">
        <v>727</v>
      </c>
      <c r="N1034" s="2" t="s">
        <v>4165</v>
      </c>
      <c r="O1034">
        <v>1</v>
      </c>
      <c r="P1034" s="2" t="s">
        <v>53</v>
      </c>
      <c r="Q1034">
        <v>100</v>
      </c>
      <c r="R1034">
        <v>0</v>
      </c>
      <c r="S1034" s="2" t="s">
        <v>54</v>
      </c>
      <c r="T1034" s="2" t="s">
        <v>55</v>
      </c>
      <c r="U1034" s="2" t="s">
        <v>386</v>
      </c>
      <c r="V1034" s="2"/>
      <c r="W1034">
        <v>84000</v>
      </c>
      <c r="X1034">
        <v>0</v>
      </c>
      <c r="Y1034">
        <v>0</v>
      </c>
      <c r="Z1034">
        <v>84000</v>
      </c>
      <c r="AB1034" s="2" t="s">
        <v>57</v>
      </c>
      <c r="AC1034">
        <v>33600</v>
      </c>
      <c r="AD1034">
        <v>50400</v>
      </c>
      <c r="AE1034">
        <v>188000</v>
      </c>
      <c r="AF1034">
        <v>2820</v>
      </c>
      <c r="AG1034" s="2" t="s">
        <v>4164</v>
      </c>
      <c r="AH1034" s="2"/>
      <c r="AI1034" s="1">
        <v>46205</v>
      </c>
      <c r="AJ1034" s="2"/>
      <c r="AK1034" s="2" t="s">
        <v>58</v>
      </c>
      <c r="AM1034" s="2" t="s">
        <v>59</v>
      </c>
      <c r="AP1034" s="2" t="s">
        <v>60</v>
      </c>
      <c r="AQ1034" s="2" t="s">
        <v>41</v>
      </c>
      <c r="AR1034">
        <v>104000</v>
      </c>
      <c r="AS1034" s="2" t="str">
        <f>_xlfn.IFNA(IF(VLOOKUP(all_resi[[#This Row],[No. Waybill]],settle_reconcile[No. Waybill],1,0)="","Recon","Recon"),"-")</f>
        <v>Recon</v>
      </c>
      <c r="AT1034" s="2">
        <f>all_resi[[#This Row],[Nilai COD]]-all_resi[[#This Row],[COD Fee]]-all_resi[[#This Row],[Total Biaya Setelah Diskon]]</f>
        <v>134780</v>
      </c>
      <c r="AU1034" s="2">
        <f>IF(all_resi[[#This Row],[Waktu Terima]]="","",_xlfn.DAYS(all_resi[[#This Row],[Waktu Terima]],all_resi[[#This Row],[Tanggal Pengiriman]]))</f>
        <v>21</v>
      </c>
    </row>
    <row r="1035" spans="1:47" x14ac:dyDescent="0.25">
      <c r="A1035" s="2" t="s">
        <v>7391</v>
      </c>
      <c r="B1035" s="1">
        <v>46184</v>
      </c>
      <c r="C1035" s="2" t="s">
        <v>42</v>
      </c>
      <c r="D1035" s="2" t="s">
        <v>43</v>
      </c>
      <c r="E1035" s="2" t="s">
        <v>44</v>
      </c>
      <c r="F1035" s="2" t="s">
        <v>45</v>
      </c>
      <c r="G1035" s="2" t="s">
        <v>46</v>
      </c>
      <c r="H1035" s="2" t="s">
        <v>47</v>
      </c>
      <c r="I1035" s="2" t="s">
        <v>4815</v>
      </c>
      <c r="J1035" s="2" t="s">
        <v>13347</v>
      </c>
      <c r="K1035" s="2" t="s">
        <v>75</v>
      </c>
      <c r="L1035" s="2" t="s">
        <v>1873</v>
      </c>
      <c r="M1035" s="2" t="s">
        <v>4816</v>
      </c>
      <c r="N1035" s="2" t="s">
        <v>4817</v>
      </c>
      <c r="O1035">
        <v>1</v>
      </c>
      <c r="P1035" s="2" t="s">
        <v>53</v>
      </c>
      <c r="Q1035">
        <v>100</v>
      </c>
      <c r="R1035">
        <v>0</v>
      </c>
      <c r="S1035" s="2" t="s">
        <v>54</v>
      </c>
      <c r="T1035" s="2" t="s">
        <v>55</v>
      </c>
      <c r="U1035" s="2" t="s">
        <v>250</v>
      </c>
      <c r="V1035" s="2"/>
      <c r="W1035">
        <v>61000</v>
      </c>
      <c r="X1035">
        <v>0</v>
      </c>
      <c r="Y1035">
        <v>0</v>
      </c>
      <c r="Z1035">
        <v>61000</v>
      </c>
      <c r="AB1035" s="2" t="s">
        <v>57</v>
      </c>
      <c r="AC1035">
        <v>24400</v>
      </c>
      <c r="AD1035">
        <v>36600</v>
      </c>
      <c r="AE1035">
        <v>121000</v>
      </c>
      <c r="AF1035">
        <v>1815</v>
      </c>
      <c r="AG1035" s="2" t="s">
        <v>517</v>
      </c>
      <c r="AH1035" s="2" t="s">
        <v>149</v>
      </c>
      <c r="AI1035" s="1">
        <v>46198</v>
      </c>
      <c r="AJ1035" s="2"/>
      <c r="AK1035" s="2" t="s">
        <v>67</v>
      </c>
      <c r="AM1035" s="2" t="s">
        <v>59</v>
      </c>
      <c r="AP1035" s="2" t="s">
        <v>60</v>
      </c>
      <c r="AQ1035" s="2" t="s">
        <v>41</v>
      </c>
      <c r="AR1035">
        <v>60000</v>
      </c>
      <c r="AS1035" s="2" t="str">
        <f>_xlfn.IFNA(IF(VLOOKUP(all_resi[[#This Row],[No. Waybill]],settle_reconcile[No. Waybill],1,0)="","Recon","Recon"),"-")</f>
        <v>-</v>
      </c>
      <c r="AT1035" s="2">
        <f>all_resi[[#This Row],[Nilai COD]]-all_resi[[#This Row],[COD Fee]]-all_resi[[#This Row],[Total Biaya Setelah Diskon]]</f>
        <v>82585</v>
      </c>
      <c r="AU1035" s="2">
        <f>IF(all_resi[[#This Row],[Waktu Terima]]="","",_xlfn.DAYS(all_resi[[#This Row],[Waktu Terima]],all_resi[[#This Row],[Tanggal Pengiriman]]))</f>
        <v>14</v>
      </c>
    </row>
    <row r="1036" spans="1:47" x14ac:dyDescent="0.25">
      <c r="A1036" s="2" t="s">
        <v>7511</v>
      </c>
      <c r="B1036" s="1">
        <v>46184</v>
      </c>
      <c r="C1036" s="2" t="s">
        <v>42</v>
      </c>
      <c r="D1036" s="2" t="s">
        <v>43</v>
      </c>
      <c r="E1036" s="2" t="s">
        <v>44</v>
      </c>
      <c r="F1036" s="2" t="s">
        <v>45</v>
      </c>
      <c r="G1036" s="2" t="s">
        <v>46</v>
      </c>
      <c r="H1036" s="2" t="s">
        <v>80</v>
      </c>
      <c r="I1036" s="2" t="s">
        <v>5123</v>
      </c>
      <c r="J1036" s="2" t="s">
        <v>13215</v>
      </c>
      <c r="K1036" s="2" t="s">
        <v>561</v>
      </c>
      <c r="L1036" s="2" t="s">
        <v>3405</v>
      </c>
      <c r="M1036" s="2" t="s">
        <v>5124</v>
      </c>
      <c r="N1036" s="2" t="s">
        <v>5125</v>
      </c>
      <c r="O1036">
        <v>1</v>
      </c>
      <c r="P1036" s="2" t="s">
        <v>53</v>
      </c>
      <c r="Q1036">
        <v>100</v>
      </c>
      <c r="R1036">
        <v>0</v>
      </c>
      <c r="S1036" s="2" t="s">
        <v>54</v>
      </c>
      <c r="T1036" s="2" t="s">
        <v>55</v>
      </c>
      <c r="U1036" s="2" t="s">
        <v>201</v>
      </c>
      <c r="V1036" s="2"/>
      <c r="W1036">
        <v>40000</v>
      </c>
      <c r="X1036">
        <v>0</v>
      </c>
      <c r="Y1036">
        <v>0</v>
      </c>
      <c r="Z1036">
        <v>40000</v>
      </c>
      <c r="AB1036" s="2" t="s">
        <v>57</v>
      </c>
      <c r="AC1036">
        <v>16000</v>
      </c>
      <c r="AD1036">
        <v>24000</v>
      </c>
      <c r="AE1036">
        <v>124000</v>
      </c>
      <c r="AF1036">
        <v>1860</v>
      </c>
      <c r="AG1036" s="2" t="s">
        <v>5123</v>
      </c>
      <c r="AH1036" s="2"/>
      <c r="AI1036" s="1">
        <v>46187</v>
      </c>
      <c r="AJ1036" s="2" t="s">
        <v>87</v>
      </c>
      <c r="AK1036" s="2" t="s">
        <v>58</v>
      </c>
      <c r="AM1036" s="2" t="s">
        <v>59</v>
      </c>
      <c r="AP1036" s="2" t="s">
        <v>60</v>
      </c>
      <c r="AQ1036" s="2" t="s">
        <v>41</v>
      </c>
      <c r="AR1036">
        <v>84000</v>
      </c>
      <c r="AS1036" s="2" t="str">
        <f>_xlfn.IFNA(IF(VLOOKUP(all_resi[[#This Row],[No. Waybill]],settle_reconcile[No. Waybill],1,0)="","Recon","Recon"),"-")</f>
        <v>Recon</v>
      </c>
      <c r="AT1036" s="2">
        <f>all_resi[[#This Row],[Nilai COD]]-all_resi[[#This Row],[COD Fee]]-all_resi[[#This Row],[Total Biaya Setelah Diskon]]</f>
        <v>98140</v>
      </c>
      <c r="AU1036" s="2">
        <f>IF(all_resi[[#This Row],[Waktu Terima]]="","",_xlfn.DAYS(all_resi[[#This Row],[Waktu Terima]],all_resi[[#This Row],[Tanggal Pengiriman]]))</f>
        <v>3</v>
      </c>
    </row>
    <row r="1037" spans="1:47" x14ac:dyDescent="0.25">
      <c r="A1037" s="2" t="s">
        <v>7389</v>
      </c>
      <c r="B1037" s="1">
        <v>46184</v>
      </c>
      <c r="C1037" s="2" t="s">
        <v>42</v>
      </c>
      <c r="D1037" s="2" t="s">
        <v>43</v>
      </c>
      <c r="E1037" s="2" t="s">
        <v>44</v>
      </c>
      <c r="F1037" s="2" t="s">
        <v>45</v>
      </c>
      <c r="G1037" s="2" t="s">
        <v>46</v>
      </c>
      <c r="H1037" s="2" t="s">
        <v>47</v>
      </c>
      <c r="I1037" s="2" t="s">
        <v>4810</v>
      </c>
      <c r="J1037" s="2" t="s">
        <v>13333</v>
      </c>
      <c r="K1037" s="2" t="s">
        <v>69</v>
      </c>
      <c r="L1037" s="2" t="s">
        <v>467</v>
      </c>
      <c r="M1037" s="2" t="s">
        <v>818</v>
      </c>
      <c r="N1037" s="2" t="s">
        <v>4811</v>
      </c>
      <c r="O1037">
        <v>1</v>
      </c>
      <c r="P1037" s="2" t="s">
        <v>53</v>
      </c>
      <c r="Q1037">
        <v>100</v>
      </c>
      <c r="R1037">
        <v>0</v>
      </c>
      <c r="S1037" s="2" t="s">
        <v>54</v>
      </c>
      <c r="T1037" s="2" t="s">
        <v>55</v>
      </c>
      <c r="U1037" s="2" t="s">
        <v>207</v>
      </c>
      <c r="V1037" s="2"/>
      <c r="W1037">
        <v>38000</v>
      </c>
      <c r="X1037">
        <v>0</v>
      </c>
      <c r="Y1037">
        <v>0</v>
      </c>
      <c r="Z1037">
        <v>38000</v>
      </c>
      <c r="AB1037" s="2" t="s">
        <v>57</v>
      </c>
      <c r="AC1037">
        <v>15200</v>
      </c>
      <c r="AD1037">
        <v>22800</v>
      </c>
      <c r="AE1037">
        <v>108000</v>
      </c>
      <c r="AF1037">
        <v>1620</v>
      </c>
      <c r="AG1037" s="2" t="s">
        <v>4810</v>
      </c>
      <c r="AH1037" s="2"/>
      <c r="AI1037" s="1">
        <v>46188</v>
      </c>
      <c r="AJ1037" s="2"/>
      <c r="AK1037" s="2" t="s">
        <v>58</v>
      </c>
      <c r="AM1037" s="2" t="s">
        <v>59</v>
      </c>
      <c r="AP1037" s="2" t="s">
        <v>60</v>
      </c>
      <c r="AQ1037" s="2" t="s">
        <v>41</v>
      </c>
      <c r="AR1037">
        <v>70000</v>
      </c>
      <c r="AS1037" s="2" t="str">
        <f>_xlfn.IFNA(IF(VLOOKUP(all_resi[[#This Row],[No. Waybill]],settle_reconcile[No. Waybill],1,0)="","Recon","Recon"),"-")</f>
        <v>Recon</v>
      </c>
      <c r="AT1037" s="2">
        <f>all_resi[[#This Row],[Nilai COD]]-all_resi[[#This Row],[COD Fee]]-all_resi[[#This Row],[Total Biaya Setelah Diskon]]</f>
        <v>83580</v>
      </c>
      <c r="AU1037" s="2">
        <f>IF(all_resi[[#This Row],[Waktu Terima]]="","",_xlfn.DAYS(all_resi[[#This Row],[Waktu Terima]],all_resi[[#This Row],[Tanggal Pengiriman]]))</f>
        <v>4</v>
      </c>
    </row>
    <row r="1038" spans="1:47" x14ac:dyDescent="0.25">
      <c r="A1038" s="2" t="s">
        <v>7362</v>
      </c>
      <c r="B1038" s="1">
        <v>46184</v>
      </c>
      <c r="C1038" s="2" t="s">
        <v>42</v>
      </c>
      <c r="D1038" s="2" t="s">
        <v>43</v>
      </c>
      <c r="E1038" s="2" t="s">
        <v>44</v>
      </c>
      <c r="F1038" s="2" t="s">
        <v>45</v>
      </c>
      <c r="G1038" s="2" t="s">
        <v>46</v>
      </c>
      <c r="H1038" s="2" t="s">
        <v>80</v>
      </c>
      <c r="I1038" s="2" t="s">
        <v>4744</v>
      </c>
      <c r="J1038" s="2" t="s">
        <v>13288</v>
      </c>
      <c r="K1038" s="2" t="s">
        <v>75</v>
      </c>
      <c r="L1038" s="2" t="s">
        <v>355</v>
      </c>
      <c r="M1038" s="2" t="s">
        <v>356</v>
      </c>
      <c r="N1038" s="2" t="s">
        <v>4745</v>
      </c>
      <c r="O1038">
        <v>1</v>
      </c>
      <c r="P1038" s="2" t="s">
        <v>53</v>
      </c>
      <c r="Q1038">
        <v>100</v>
      </c>
      <c r="R1038">
        <v>0</v>
      </c>
      <c r="S1038" s="2" t="s">
        <v>54</v>
      </c>
      <c r="T1038" s="2" t="s">
        <v>55</v>
      </c>
      <c r="U1038" s="2" t="s">
        <v>1997</v>
      </c>
      <c r="V1038" s="2"/>
      <c r="W1038">
        <v>60000</v>
      </c>
      <c r="X1038">
        <v>0</v>
      </c>
      <c r="Y1038">
        <v>0</v>
      </c>
      <c r="Z1038">
        <v>60000</v>
      </c>
      <c r="AB1038" s="2" t="s">
        <v>57</v>
      </c>
      <c r="AC1038">
        <v>24000</v>
      </c>
      <c r="AD1038">
        <v>36000</v>
      </c>
      <c r="AE1038">
        <v>135000</v>
      </c>
      <c r="AF1038">
        <v>2025</v>
      </c>
      <c r="AG1038" s="2" t="s">
        <v>4744</v>
      </c>
      <c r="AH1038" s="2"/>
      <c r="AI1038" s="1">
        <v>46189</v>
      </c>
      <c r="AJ1038" s="2" t="s">
        <v>87</v>
      </c>
      <c r="AK1038" s="2" t="s">
        <v>58</v>
      </c>
      <c r="AM1038" s="2" t="s">
        <v>59</v>
      </c>
      <c r="AP1038" s="2" t="s">
        <v>60</v>
      </c>
      <c r="AQ1038" s="2" t="s">
        <v>41</v>
      </c>
      <c r="AR1038">
        <v>75000</v>
      </c>
      <c r="AS1038" s="2" t="str">
        <f>_xlfn.IFNA(IF(VLOOKUP(all_resi[[#This Row],[No. Waybill]],settle_reconcile[No. Waybill],1,0)="","Recon","Recon"),"-")</f>
        <v>Recon</v>
      </c>
      <c r="AT1038" s="2">
        <f>all_resi[[#This Row],[Nilai COD]]-all_resi[[#This Row],[COD Fee]]-all_resi[[#This Row],[Total Biaya Setelah Diskon]]</f>
        <v>96975</v>
      </c>
      <c r="AU1038" s="2">
        <f>IF(all_resi[[#This Row],[Waktu Terima]]="","",_xlfn.DAYS(all_resi[[#This Row],[Waktu Terima]],all_resi[[#This Row],[Tanggal Pengiriman]]))</f>
        <v>5</v>
      </c>
    </row>
    <row r="1039" spans="1:47" x14ac:dyDescent="0.25">
      <c r="A1039" s="2" t="s">
        <v>7009</v>
      </c>
      <c r="B1039" s="1">
        <v>46184</v>
      </c>
      <c r="C1039" s="2" t="s">
        <v>42</v>
      </c>
      <c r="D1039" s="2" t="s">
        <v>43</v>
      </c>
      <c r="E1039" s="2" t="s">
        <v>44</v>
      </c>
      <c r="F1039" s="2" t="s">
        <v>45</v>
      </c>
      <c r="G1039" s="2" t="s">
        <v>46</v>
      </c>
      <c r="H1039" s="2" t="s">
        <v>47</v>
      </c>
      <c r="I1039" s="2" t="s">
        <v>3791</v>
      </c>
      <c r="J1039" s="2" t="s">
        <v>13262</v>
      </c>
      <c r="K1039" s="2" t="s">
        <v>121</v>
      </c>
      <c r="L1039" s="2" t="s">
        <v>680</v>
      </c>
      <c r="M1039" s="2" t="s">
        <v>3792</v>
      </c>
      <c r="N1039" s="2" t="s">
        <v>3793</v>
      </c>
      <c r="O1039">
        <v>1</v>
      </c>
      <c r="P1039" s="2" t="s">
        <v>53</v>
      </c>
      <c r="Q1039">
        <v>100</v>
      </c>
      <c r="R1039">
        <v>0</v>
      </c>
      <c r="S1039" s="2" t="s">
        <v>54</v>
      </c>
      <c r="T1039" s="2" t="s">
        <v>55</v>
      </c>
      <c r="U1039" s="2" t="s">
        <v>534</v>
      </c>
      <c r="V1039" s="2"/>
      <c r="W1039">
        <v>85000</v>
      </c>
      <c r="X1039">
        <v>0</v>
      </c>
      <c r="Y1039">
        <v>0</v>
      </c>
      <c r="Z1039">
        <v>85000</v>
      </c>
      <c r="AB1039" s="2" t="s">
        <v>57</v>
      </c>
      <c r="AC1039">
        <v>34000</v>
      </c>
      <c r="AD1039">
        <v>51000</v>
      </c>
      <c r="AE1039">
        <v>132000</v>
      </c>
      <c r="AF1039">
        <v>1980</v>
      </c>
      <c r="AG1039" s="2" t="s">
        <v>3791</v>
      </c>
      <c r="AH1039" s="2"/>
      <c r="AI1039" s="1">
        <v>46190</v>
      </c>
      <c r="AJ1039" s="2"/>
      <c r="AK1039" s="2" t="s">
        <v>58</v>
      </c>
      <c r="AM1039" s="2" t="s">
        <v>59</v>
      </c>
      <c r="AP1039" s="2" t="s">
        <v>60</v>
      </c>
      <c r="AQ1039" s="2" t="s">
        <v>41</v>
      </c>
      <c r="AR1039">
        <v>47000</v>
      </c>
      <c r="AS1039" s="2" t="str">
        <f>_xlfn.IFNA(IF(VLOOKUP(all_resi[[#This Row],[No. Waybill]],settle_reconcile[No. Waybill],1,0)="","Recon","Recon"),"-")</f>
        <v>Recon</v>
      </c>
      <c r="AT1039" s="2">
        <f>all_resi[[#This Row],[Nilai COD]]-all_resi[[#This Row],[COD Fee]]-all_resi[[#This Row],[Total Biaya Setelah Diskon]]</f>
        <v>79020</v>
      </c>
      <c r="AU1039" s="2">
        <f>IF(all_resi[[#This Row],[Waktu Terima]]="","",_xlfn.DAYS(all_resi[[#This Row],[Waktu Terima]],all_resi[[#This Row],[Tanggal Pengiriman]]))</f>
        <v>6</v>
      </c>
    </row>
    <row r="1040" spans="1:47" x14ac:dyDescent="0.25">
      <c r="A1040" s="2" t="s">
        <v>7008</v>
      </c>
      <c r="B1040" s="1">
        <v>46184</v>
      </c>
      <c r="C1040" s="2" t="s">
        <v>42</v>
      </c>
      <c r="D1040" s="2" t="s">
        <v>43</v>
      </c>
      <c r="E1040" s="2" t="s">
        <v>44</v>
      </c>
      <c r="F1040" s="2" t="s">
        <v>45</v>
      </c>
      <c r="G1040" s="2" t="s">
        <v>46</v>
      </c>
      <c r="H1040" s="2" t="s">
        <v>47</v>
      </c>
      <c r="I1040" s="2" t="s">
        <v>3787</v>
      </c>
      <c r="J1040" s="2" t="s">
        <v>13265</v>
      </c>
      <c r="K1040" s="2" t="s">
        <v>132</v>
      </c>
      <c r="L1040" s="2" t="s">
        <v>3788</v>
      </c>
      <c r="M1040" s="2" t="s">
        <v>3789</v>
      </c>
      <c r="N1040" s="2" t="s">
        <v>3790</v>
      </c>
      <c r="O1040">
        <v>1</v>
      </c>
      <c r="P1040" s="2" t="s">
        <v>53</v>
      </c>
      <c r="Q1040">
        <v>100</v>
      </c>
      <c r="R1040">
        <v>0</v>
      </c>
      <c r="S1040" s="2" t="s">
        <v>54</v>
      </c>
      <c r="T1040" s="2" t="s">
        <v>55</v>
      </c>
      <c r="U1040" s="2" t="s">
        <v>412</v>
      </c>
      <c r="V1040" s="2"/>
      <c r="W1040">
        <v>37000</v>
      </c>
      <c r="X1040">
        <v>0</v>
      </c>
      <c r="Y1040">
        <v>0</v>
      </c>
      <c r="Z1040">
        <v>37000</v>
      </c>
      <c r="AB1040" s="2" t="s">
        <v>57</v>
      </c>
      <c r="AC1040">
        <v>14800</v>
      </c>
      <c r="AD1040">
        <v>22200</v>
      </c>
      <c r="AE1040">
        <v>140000</v>
      </c>
      <c r="AF1040">
        <v>2100</v>
      </c>
      <c r="AG1040" s="2" t="s">
        <v>3787</v>
      </c>
      <c r="AH1040" s="2"/>
      <c r="AI1040" s="1">
        <v>46187</v>
      </c>
      <c r="AJ1040" s="2"/>
      <c r="AK1040" s="2" t="s">
        <v>58</v>
      </c>
      <c r="AM1040" s="2" t="s">
        <v>59</v>
      </c>
      <c r="AP1040" s="2" t="s">
        <v>60</v>
      </c>
      <c r="AQ1040" s="2" t="s">
        <v>41</v>
      </c>
      <c r="AR1040">
        <v>103000</v>
      </c>
      <c r="AS1040" s="2" t="str">
        <f>_xlfn.IFNA(IF(VLOOKUP(all_resi[[#This Row],[No. Waybill]],settle_reconcile[No. Waybill],1,0)="","Recon","Recon"),"-")</f>
        <v>Recon</v>
      </c>
      <c r="AT1040" s="2">
        <f>all_resi[[#This Row],[Nilai COD]]-all_resi[[#This Row],[COD Fee]]-all_resi[[#This Row],[Total Biaya Setelah Diskon]]</f>
        <v>115700</v>
      </c>
      <c r="AU1040" s="2">
        <f>IF(all_resi[[#This Row],[Waktu Terima]]="","",_xlfn.DAYS(all_resi[[#This Row],[Waktu Terima]],all_resi[[#This Row],[Tanggal Pengiriman]]))</f>
        <v>3</v>
      </c>
    </row>
    <row r="1041" spans="1:47" x14ac:dyDescent="0.25">
      <c r="A1041" s="2" t="s">
        <v>7146</v>
      </c>
      <c r="B1041" s="1">
        <v>46184</v>
      </c>
      <c r="C1041" s="2" t="s">
        <v>42</v>
      </c>
      <c r="D1041" s="2" t="s">
        <v>43</v>
      </c>
      <c r="E1041" s="2" t="s">
        <v>44</v>
      </c>
      <c r="F1041" s="2" t="s">
        <v>45</v>
      </c>
      <c r="G1041" s="2" t="s">
        <v>46</v>
      </c>
      <c r="H1041" s="2" t="s">
        <v>47</v>
      </c>
      <c r="I1041" s="2" t="s">
        <v>4162</v>
      </c>
      <c r="J1041" s="2" t="s">
        <v>13339</v>
      </c>
      <c r="K1041" s="2" t="s">
        <v>49</v>
      </c>
      <c r="L1041" s="2" t="s">
        <v>3017</v>
      </c>
      <c r="M1041" s="2" t="s">
        <v>4101</v>
      </c>
      <c r="N1041" s="2" t="s">
        <v>4163</v>
      </c>
      <c r="O1041">
        <v>1</v>
      </c>
      <c r="P1041" s="2" t="s">
        <v>53</v>
      </c>
      <c r="Q1041">
        <v>100</v>
      </c>
      <c r="R1041">
        <v>0</v>
      </c>
      <c r="S1041" s="2" t="s">
        <v>54</v>
      </c>
      <c r="T1041" s="2" t="s">
        <v>55</v>
      </c>
      <c r="U1041" s="2" t="s">
        <v>97</v>
      </c>
      <c r="V1041" s="2"/>
      <c r="W1041">
        <v>59000</v>
      </c>
      <c r="X1041">
        <v>0</v>
      </c>
      <c r="Y1041">
        <v>0</v>
      </c>
      <c r="Z1041">
        <v>59000</v>
      </c>
      <c r="AB1041" s="2" t="s">
        <v>57</v>
      </c>
      <c r="AC1041">
        <v>23600</v>
      </c>
      <c r="AD1041">
        <v>35400</v>
      </c>
      <c r="AE1041">
        <v>133000</v>
      </c>
      <c r="AF1041">
        <v>1995</v>
      </c>
      <c r="AG1041" s="2" t="s">
        <v>11423</v>
      </c>
      <c r="AH1041" s="2" t="s">
        <v>149</v>
      </c>
      <c r="AI1041" s="1">
        <v>46200</v>
      </c>
      <c r="AJ1041" s="2"/>
      <c r="AK1041" s="2" t="s">
        <v>67</v>
      </c>
      <c r="AM1041" s="2" t="s">
        <v>59</v>
      </c>
      <c r="AP1041" s="2" t="s">
        <v>60</v>
      </c>
      <c r="AQ1041" s="2" t="s">
        <v>41</v>
      </c>
      <c r="AR1041">
        <v>74000</v>
      </c>
      <c r="AS1041" s="2" t="str">
        <f>_xlfn.IFNA(IF(VLOOKUP(all_resi[[#This Row],[No. Waybill]],settle_reconcile[No. Waybill],1,0)="","Recon","Recon"),"-")</f>
        <v>-</v>
      </c>
      <c r="AT1041" s="2">
        <f>all_resi[[#This Row],[Nilai COD]]-all_resi[[#This Row],[COD Fee]]-all_resi[[#This Row],[Total Biaya Setelah Diskon]]</f>
        <v>95605</v>
      </c>
      <c r="AU1041" s="2">
        <f>IF(all_resi[[#This Row],[Waktu Terima]]="","",_xlfn.DAYS(all_resi[[#This Row],[Waktu Terima]],all_resi[[#This Row],[Tanggal Pengiriman]]))</f>
        <v>16</v>
      </c>
    </row>
    <row r="1042" spans="1:47" x14ac:dyDescent="0.25">
      <c r="A1042" s="2" t="s">
        <v>7498</v>
      </c>
      <c r="B1042" s="1">
        <v>46184</v>
      </c>
      <c r="C1042" s="2" t="s">
        <v>42</v>
      </c>
      <c r="D1042" s="2" t="s">
        <v>43</v>
      </c>
      <c r="E1042" s="2" t="s">
        <v>44</v>
      </c>
      <c r="F1042" s="2" t="s">
        <v>45</v>
      </c>
      <c r="G1042" s="2" t="s">
        <v>46</v>
      </c>
      <c r="H1042" s="2" t="s">
        <v>47</v>
      </c>
      <c r="I1042" s="2" t="s">
        <v>5092</v>
      </c>
      <c r="J1042" s="2" t="s">
        <v>13266</v>
      </c>
      <c r="K1042" s="2" t="s">
        <v>2959</v>
      </c>
      <c r="L1042" s="2" t="s">
        <v>3496</v>
      </c>
      <c r="M1042" s="2" t="s">
        <v>5093</v>
      </c>
      <c r="N1042" s="2" t="s">
        <v>5094</v>
      </c>
      <c r="O1042">
        <v>1</v>
      </c>
      <c r="P1042" s="2" t="s">
        <v>53</v>
      </c>
      <c r="Q1042">
        <v>100</v>
      </c>
      <c r="R1042">
        <v>0</v>
      </c>
      <c r="S1042" s="2" t="s">
        <v>54</v>
      </c>
      <c r="T1042" s="2" t="s">
        <v>55</v>
      </c>
      <c r="U1042" s="2" t="s">
        <v>207</v>
      </c>
      <c r="V1042" s="2"/>
      <c r="W1042">
        <v>64000</v>
      </c>
      <c r="X1042">
        <v>0</v>
      </c>
      <c r="Y1042">
        <v>0</v>
      </c>
      <c r="Z1042">
        <v>64000</v>
      </c>
      <c r="AB1042" s="2" t="s">
        <v>57</v>
      </c>
      <c r="AC1042">
        <v>25600</v>
      </c>
      <c r="AD1042">
        <v>38400</v>
      </c>
      <c r="AE1042">
        <v>134000</v>
      </c>
      <c r="AF1042">
        <v>2010</v>
      </c>
      <c r="AG1042" s="2" t="s">
        <v>5092</v>
      </c>
      <c r="AH1042" s="2"/>
      <c r="AI1042" s="1">
        <v>46189</v>
      </c>
      <c r="AJ1042" s="2"/>
      <c r="AK1042" s="2" t="s">
        <v>58</v>
      </c>
      <c r="AM1042" s="2" t="s">
        <v>59</v>
      </c>
      <c r="AP1042" s="2" t="s">
        <v>60</v>
      </c>
      <c r="AQ1042" s="2" t="s">
        <v>41</v>
      </c>
      <c r="AR1042">
        <v>70000</v>
      </c>
      <c r="AS1042" s="2" t="str">
        <f>_xlfn.IFNA(IF(VLOOKUP(all_resi[[#This Row],[No. Waybill]],settle_reconcile[No. Waybill],1,0)="","Recon","Recon"),"-")</f>
        <v>Recon</v>
      </c>
      <c r="AT1042" s="2">
        <f>all_resi[[#This Row],[Nilai COD]]-all_resi[[#This Row],[COD Fee]]-all_resi[[#This Row],[Total Biaya Setelah Diskon]]</f>
        <v>93590</v>
      </c>
      <c r="AU1042" s="2">
        <f>IF(all_resi[[#This Row],[Waktu Terima]]="","",_xlfn.DAYS(all_resi[[#This Row],[Waktu Terima]],all_resi[[#This Row],[Tanggal Pengiriman]]))</f>
        <v>5</v>
      </c>
    </row>
    <row r="1043" spans="1:47" x14ac:dyDescent="0.25">
      <c r="A1043" s="2" t="s">
        <v>7396</v>
      </c>
      <c r="B1043" s="1">
        <v>46184</v>
      </c>
      <c r="C1043" s="2" t="s">
        <v>42</v>
      </c>
      <c r="D1043" s="2" t="s">
        <v>43</v>
      </c>
      <c r="E1043" s="2" t="s">
        <v>44</v>
      </c>
      <c r="F1043" s="2" t="s">
        <v>45</v>
      </c>
      <c r="G1043" s="2" t="s">
        <v>46</v>
      </c>
      <c r="H1043" s="2" t="s">
        <v>47</v>
      </c>
      <c r="I1043" s="2" t="s">
        <v>4830</v>
      </c>
      <c r="J1043" s="2" t="s">
        <v>13364</v>
      </c>
      <c r="K1043" s="2" t="s">
        <v>177</v>
      </c>
      <c r="L1043" s="2" t="s">
        <v>807</v>
      </c>
      <c r="M1043" s="2" t="s">
        <v>1671</v>
      </c>
      <c r="N1043" s="2" t="s">
        <v>4831</v>
      </c>
      <c r="O1043">
        <v>1</v>
      </c>
      <c r="P1043" s="2" t="s">
        <v>53</v>
      </c>
      <c r="Q1043">
        <v>100</v>
      </c>
      <c r="R1043">
        <v>0</v>
      </c>
      <c r="S1043" s="2" t="s">
        <v>54</v>
      </c>
      <c r="T1043" s="2" t="s">
        <v>55</v>
      </c>
      <c r="U1043" s="2" t="s">
        <v>534</v>
      </c>
      <c r="V1043" s="2"/>
      <c r="W1043">
        <v>64000</v>
      </c>
      <c r="X1043">
        <v>0</v>
      </c>
      <c r="Y1043">
        <v>0</v>
      </c>
      <c r="Z1043">
        <v>64000</v>
      </c>
      <c r="AB1043" s="2" t="s">
        <v>57</v>
      </c>
      <c r="AC1043">
        <v>25600</v>
      </c>
      <c r="AD1043">
        <v>38400</v>
      </c>
      <c r="AE1043">
        <v>118000</v>
      </c>
      <c r="AF1043">
        <v>1770</v>
      </c>
      <c r="AG1043" s="2" t="s">
        <v>4830</v>
      </c>
      <c r="AH1043" s="2"/>
      <c r="AI1043" s="1">
        <v>46188</v>
      </c>
      <c r="AJ1043" s="2"/>
      <c r="AK1043" s="2" t="s">
        <v>58</v>
      </c>
      <c r="AM1043" s="2" t="s">
        <v>59</v>
      </c>
      <c r="AP1043" s="2" t="s">
        <v>60</v>
      </c>
      <c r="AQ1043" s="2" t="s">
        <v>41</v>
      </c>
      <c r="AR1043">
        <v>54000</v>
      </c>
      <c r="AS1043" s="2" t="str">
        <f>_xlfn.IFNA(IF(VLOOKUP(all_resi[[#This Row],[No. Waybill]],settle_reconcile[No. Waybill],1,0)="","Recon","Recon"),"-")</f>
        <v>Recon</v>
      </c>
      <c r="AT1043" s="2">
        <f>all_resi[[#This Row],[Nilai COD]]-all_resi[[#This Row],[COD Fee]]-all_resi[[#This Row],[Total Biaya Setelah Diskon]]</f>
        <v>77830</v>
      </c>
      <c r="AU1043" s="2">
        <f>IF(all_resi[[#This Row],[Waktu Terima]]="","",_xlfn.DAYS(all_resi[[#This Row],[Waktu Terima]],all_resi[[#This Row],[Tanggal Pengiriman]]))</f>
        <v>4</v>
      </c>
    </row>
    <row r="1044" spans="1:47" x14ac:dyDescent="0.25">
      <c r="A1044" s="2" t="s">
        <v>7236</v>
      </c>
      <c r="B1044" s="1">
        <v>46184</v>
      </c>
      <c r="C1044" s="2" t="s">
        <v>42</v>
      </c>
      <c r="D1044" s="2" t="s">
        <v>43</v>
      </c>
      <c r="E1044" s="2" t="s">
        <v>44</v>
      </c>
      <c r="F1044" s="2" t="s">
        <v>45</v>
      </c>
      <c r="G1044" s="2" t="s">
        <v>46</v>
      </c>
      <c r="H1044" s="2" t="s">
        <v>80</v>
      </c>
      <c r="I1044" s="2" t="s">
        <v>4409</v>
      </c>
      <c r="J1044" s="2" t="s">
        <v>13269</v>
      </c>
      <c r="K1044" s="2" t="s">
        <v>700</v>
      </c>
      <c r="L1044" s="2" t="s">
        <v>4410</v>
      </c>
      <c r="M1044" s="2" t="s">
        <v>4411</v>
      </c>
      <c r="N1044" s="2" t="s">
        <v>4412</v>
      </c>
      <c r="O1044">
        <v>1</v>
      </c>
      <c r="P1044" s="2" t="s">
        <v>53</v>
      </c>
      <c r="Q1044">
        <v>100</v>
      </c>
      <c r="R1044">
        <v>0</v>
      </c>
      <c r="S1044" s="2" t="s">
        <v>54</v>
      </c>
      <c r="T1044" s="2" t="s">
        <v>55</v>
      </c>
      <c r="U1044" s="2" t="s">
        <v>2939</v>
      </c>
      <c r="V1044" s="2"/>
      <c r="W1044">
        <v>62000</v>
      </c>
      <c r="X1044">
        <v>0</v>
      </c>
      <c r="Y1044">
        <v>0</v>
      </c>
      <c r="Z1044">
        <v>62000</v>
      </c>
      <c r="AB1044" s="2" t="s">
        <v>57</v>
      </c>
      <c r="AC1044">
        <v>24800</v>
      </c>
      <c r="AD1044">
        <v>37200</v>
      </c>
      <c r="AE1044">
        <v>100000</v>
      </c>
      <c r="AF1044">
        <v>1500</v>
      </c>
      <c r="AG1044" s="2" t="s">
        <v>11423</v>
      </c>
      <c r="AH1044" s="2" t="s">
        <v>149</v>
      </c>
      <c r="AI1044" s="1">
        <v>46194</v>
      </c>
      <c r="AJ1044" s="2" t="s">
        <v>87</v>
      </c>
      <c r="AK1044" s="2" t="s">
        <v>67</v>
      </c>
      <c r="AM1044" s="2" t="s">
        <v>59</v>
      </c>
      <c r="AP1044" s="2" t="s">
        <v>60</v>
      </c>
      <c r="AQ1044" s="2" t="s">
        <v>41</v>
      </c>
      <c r="AR1044">
        <v>38000</v>
      </c>
      <c r="AS1044" s="2" t="str">
        <f>_xlfn.IFNA(IF(VLOOKUP(all_resi[[#This Row],[No. Waybill]],settle_reconcile[No. Waybill],1,0)="","Recon","Recon"),"-")</f>
        <v>-</v>
      </c>
      <c r="AT1044" s="2">
        <f>all_resi[[#This Row],[Nilai COD]]-all_resi[[#This Row],[COD Fee]]-all_resi[[#This Row],[Total Biaya Setelah Diskon]]</f>
        <v>61300</v>
      </c>
      <c r="AU1044" s="2">
        <f>IF(all_resi[[#This Row],[Waktu Terima]]="","",_xlfn.DAYS(all_resi[[#This Row],[Waktu Terima]],all_resi[[#This Row],[Tanggal Pengiriman]]))</f>
        <v>10</v>
      </c>
    </row>
    <row r="1045" spans="1:47" x14ac:dyDescent="0.25">
      <c r="A1045" s="2" t="s">
        <v>7492</v>
      </c>
      <c r="B1045" s="1">
        <v>46184</v>
      </c>
      <c r="C1045" s="2" t="s">
        <v>42</v>
      </c>
      <c r="D1045" s="2" t="s">
        <v>43</v>
      </c>
      <c r="E1045" s="2" t="s">
        <v>44</v>
      </c>
      <c r="F1045" s="2" t="s">
        <v>45</v>
      </c>
      <c r="G1045" s="2" t="s">
        <v>46</v>
      </c>
      <c r="H1045" s="2" t="s">
        <v>47</v>
      </c>
      <c r="I1045" s="2" t="s">
        <v>5078</v>
      </c>
      <c r="J1045" s="2" t="s">
        <v>13263</v>
      </c>
      <c r="K1045" s="2" t="s">
        <v>177</v>
      </c>
      <c r="L1045" s="2" t="s">
        <v>807</v>
      </c>
      <c r="M1045" s="2" t="s">
        <v>1836</v>
      </c>
      <c r="N1045" s="2" t="s">
        <v>5079</v>
      </c>
      <c r="O1045">
        <v>1</v>
      </c>
      <c r="P1045" s="2" t="s">
        <v>53</v>
      </c>
      <c r="Q1045">
        <v>100</v>
      </c>
      <c r="R1045">
        <v>0</v>
      </c>
      <c r="S1045" s="2" t="s">
        <v>54</v>
      </c>
      <c r="T1045" s="2" t="s">
        <v>55</v>
      </c>
      <c r="U1045" s="2" t="s">
        <v>147</v>
      </c>
      <c r="V1045" s="2"/>
      <c r="W1045">
        <v>64000</v>
      </c>
      <c r="X1045">
        <v>0</v>
      </c>
      <c r="Y1045">
        <v>0</v>
      </c>
      <c r="Z1045">
        <v>64000</v>
      </c>
      <c r="AB1045" s="2" t="s">
        <v>57</v>
      </c>
      <c r="AC1045">
        <v>25600</v>
      </c>
      <c r="AD1045">
        <v>38400</v>
      </c>
      <c r="AE1045">
        <v>0</v>
      </c>
      <c r="AF1045">
        <v>0</v>
      </c>
      <c r="AG1045" s="2" t="s">
        <v>256</v>
      </c>
      <c r="AH1045" s="2"/>
      <c r="AI1045" s="1">
        <v>46205</v>
      </c>
      <c r="AJ1045" s="2"/>
      <c r="AK1045" s="2" t="s">
        <v>67</v>
      </c>
      <c r="AM1045" s="2" t="s">
        <v>59</v>
      </c>
      <c r="AP1045" s="2" t="s">
        <v>60</v>
      </c>
      <c r="AQ1045" s="2" t="s">
        <v>98</v>
      </c>
      <c r="AR1045">
        <v>-64000</v>
      </c>
      <c r="AS1045" s="2" t="str">
        <f>_xlfn.IFNA(IF(VLOOKUP(all_resi[[#This Row],[No. Waybill]],settle_reconcile[No. Waybill],1,0)="","Recon","Recon"),"-")</f>
        <v>-</v>
      </c>
      <c r="AT1045" s="2">
        <f>all_resi[[#This Row],[Nilai COD]]-all_resi[[#This Row],[COD Fee]]-all_resi[[#This Row],[Total Biaya Setelah Diskon]]</f>
        <v>-38400</v>
      </c>
      <c r="AU1045" s="2">
        <f>IF(all_resi[[#This Row],[Waktu Terima]]="","",_xlfn.DAYS(all_resi[[#This Row],[Waktu Terima]],all_resi[[#This Row],[Tanggal Pengiriman]]))</f>
        <v>21</v>
      </c>
    </row>
    <row r="1046" spans="1:47" x14ac:dyDescent="0.25">
      <c r="A1046" s="2" t="s">
        <v>7398</v>
      </c>
      <c r="B1046" s="1">
        <v>46184</v>
      </c>
      <c r="C1046" s="2" t="s">
        <v>42</v>
      </c>
      <c r="D1046" s="2" t="s">
        <v>43</v>
      </c>
      <c r="E1046" s="2" t="s">
        <v>44</v>
      </c>
      <c r="F1046" s="2" t="s">
        <v>45</v>
      </c>
      <c r="G1046" s="2" t="s">
        <v>46</v>
      </c>
      <c r="H1046" s="2" t="s">
        <v>47</v>
      </c>
      <c r="I1046" s="2" t="s">
        <v>4834</v>
      </c>
      <c r="J1046" s="2" t="s">
        <v>13367</v>
      </c>
      <c r="K1046" s="2" t="s">
        <v>377</v>
      </c>
      <c r="L1046" s="2" t="s">
        <v>2232</v>
      </c>
      <c r="M1046" s="2" t="s">
        <v>4835</v>
      </c>
      <c r="N1046" s="2" t="s">
        <v>4836</v>
      </c>
      <c r="O1046">
        <v>1</v>
      </c>
      <c r="P1046" s="2" t="s">
        <v>53</v>
      </c>
      <c r="Q1046">
        <v>100</v>
      </c>
      <c r="R1046">
        <v>0</v>
      </c>
      <c r="S1046" s="2" t="s">
        <v>54</v>
      </c>
      <c r="T1046" s="2" t="s">
        <v>55</v>
      </c>
      <c r="U1046" s="2" t="s">
        <v>4837</v>
      </c>
      <c r="V1046" s="2"/>
      <c r="W1046">
        <v>61000</v>
      </c>
      <c r="X1046">
        <v>0</v>
      </c>
      <c r="Y1046">
        <v>0</v>
      </c>
      <c r="Z1046">
        <v>61000</v>
      </c>
      <c r="AB1046" s="2" t="s">
        <v>57</v>
      </c>
      <c r="AC1046">
        <v>24400</v>
      </c>
      <c r="AD1046">
        <v>36600</v>
      </c>
      <c r="AE1046">
        <v>131000</v>
      </c>
      <c r="AF1046">
        <v>1965</v>
      </c>
      <c r="AG1046" s="2" t="s">
        <v>11769</v>
      </c>
      <c r="AH1046" s="2" t="s">
        <v>149</v>
      </c>
      <c r="AI1046" s="1">
        <v>46196</v>
      </c>
      <c r="AJ1046" s="2"/>
      <c r="AK1046" s="2" t="s">
        <v>67</v>
      </c>
      <c r="AM1046" s="2" t="s">
        <v>59</v>
      </c>
      <c r="AP1046" s="2" t="s">
        <v>60</v>
      </c>
      <c r="AQ1046" s="2" t="s">
        <v>41</v>
      </c>
      <c r="AR1046">
        <v>70000</v>
      </c>
      <c r="AS1046" s="2" t="str">
        <f>_xlfn.IFNA(IF(VLOOKUP(all_resi[[#This Row],[No. Waybill]],settle_reconcile[No. Waybill],1,0)="","Recon","Recon"),"-")</f>
        <v>-</v>
      </c>
      <c r="AT1046" s="2">
        <f>all_resi[[#This Row],[Nilai COD]]-all_resi[[#This Row],[COD Fee]]-all_resi[[#This Row],[Total Biaya Setelah Diskon]]</f>
        <v>92435</v>
      </c>
      <c r="AU1046" s="2">
        <f>IF(all_resi[[#This Row],[Waktu Terima]]="","",_xlfn.DAYS(all_resi[[#This Row],[Waktu Terima]],all_resi[[#This Row],[Tanggal Pengiriman]]))</f>
        <v>12</v>
      </c>
    </row>
    <row r="1047" spans="1:47" x14ac:dyDescent="0.25">
      <c r="A1047" s="2" t="s">
        <v>7393</v>
      </c>
      <c r="B1047" s="1">
        <v>46184</v>
      </c>
      <c r="C1047" s="2" t="s">
        <v>42</v>
      </c>
      <c r="D1047" s="2" t="s">
        <v>43</v>
      </c>
      <c r="E1047" s="2" t="s">
        <v>44</v>
      </c>
      <c r="F1047" s="2" t="s">
        <v>45</v>
      </c>
      <c r="G1047" s="2" t="s">
        <v>46</v>
      </c>
      <c r="H1047" s="2" t="s">
        <v>80</v>
      </c>
      <c r="I1047" s="2" t="s">
        <v>4822</v>
      </c>
      <c r="J1047" s="2" t="s">
        <v>13362</v>
      </c>
      <c r="K1047" s="2" t="s">
        <v>75</v>
      </c>
      <c r="L1047" s="2" t="s">
        <v>4823</v>
      </c>
      <c r="M1047" s="2" t="s">
        <v>4824</v>
      </c>
      <c r="N1047" s="2" t="s">
        <v>4825</v>
      </c>
      <c r="O1047">
        <v>1</v>
      </c>
      <c r="P1047" s="2" t="s">
        <v>53</v>
      </c>
      <c r="Q1047">
        <v>100</v>
      </c>
      <c r="R1047">
        <v>0</v>
      </c>
      <c r="S1047" s="2" t="s">
        <v>54</v>
      </c>
      <c r="T1047" s="2" t="s">
        <v>55</v>
      </c>
      <c r="U1047" s="2" t="s">
        <v>86</v>
      </c>
      <c r="V1047" s="2"/>
      <c r="W1047">
        <v>61000</v>
      </c>
      <c r="X1047">
        <v>0</v>
      </c>
      <c r="Y1047">
        <v>0</v>
      </c>
      <c r="Z1047">
        <v>61000</v>
      </c>
      <c r="AB1047" s="2" t="s">
        <v>57</v>
      </c>
      <c r="AC1047">
        <v>24400</v>
      </c>
      <c r="AD1047">
        <v>36600</v>
      </c>
      <c r="AE1047">
        <v>116000</v>
      </c>
      <c r="AF1047">
        <v>1740</v>
      </c>
      <c r="AG1047" s="2" t="s">
        <v>4822</v>
      </c>
      <c r="AH1047" s="2"/>
      <c r="AI1047" s="1">
        <v>46189</v>
      </c>
      <c r="AJ1047" s="2" t="s">
        <v>87</v>
      </c>
      <c r="AK1047" s="2" t="s">
        <v>58</v>
      </c>
      <c r="AM1047" s="2" t="s">
        <v>59</v>
      </c>
      <c r="AP1047" s="2" t="s">
        <v>60</v>
      </c>
      <c r="AQ1047" s="2" t="s">
        <v>41</v>
      </c>
      <c r="AR1047">
        <v>55000</v>
      </c>
      <c r="AS1047" s="2" t="str">
        <f>_xlfn.IFNA(IF(VLOOKUP(all_resi[[#This Row],[No. Waybill]],settle_reconcile[No. Waybill],1,0)="","Recon","Recon"),"-")</f>
        <v>Recon</v>
      </c>
      <c r="AT1047" s="2">
        <f>all_resi[[#This Row],[Nilai COD]]-all_resi[[#This Row],[COD Fee]]-all_resi[[#This Row],[Total Biaya Setelah Diskon]]</f>
        <v>77660</v>
      </c>
      <c r="AU1047" s="2">
        <f>IF(all_resi[[#This Row],[Waktu Terima]]="","",_xlfn.DAYS(all_resi[[#This Row],[Waktu Terima]],all_resi[[#This Row],[Tanggal Pengiriman]]))</f>
        <v>5</v>
      </c>
    </row>
    <row r="1048" spans="1:47" x14ac:dyDescent="0.25">
      <c r="A1048" s="2" t="s">
        <v>7241</v>
      </c>
      <c r="B1048" s="1">
        <v>46184</v>
      </c>
      <c r="C1048" s="2" t="s">
        <v>42</v>
      </c>
      <c r="D1048" s="2" t="s">
        <v>43</v>
      </c>
      <c r="E1048" s="2" t="s">
        <v>44</v>
      </c>
      <c r="F1048" s="2" t="s">
        <v>45</v>
      </c>
      <c r="G1048" s="2" t="s">
        <v>46</v>
      </c>
      <c r="H1048" s="2" t="s">
        <v>80</v>
      </c>
      <c r="I1048" s="2" t="s">
        <v>4423</v>
      </c>
      <c r="J1048" s="2" t="s">
        <v>13148</v>
      </c>
      <c r="K1048" s="2" t="s">
        <v>82</v>
      </c>
      <c r="L1048" s="2" t="s">
        <v>1843</v>
      </c>
      <c r="M1048" s="2" t="s">
        <v>2837</v>
      </c>
      <c r="N1048" s="2" t="s">
        <v>4424</v>
      </c>
      <c r="O1048">
        <v>1</v>
      </c>
      <c r="P1048" s="2" t="s">
        <v>53</v>
      </c>
      <c r="Q1048">
        <v>100</v>
      </c>
      <c r="R1048">
        <v>0</v>
      </c>
      <c r="S1048" s="2" t="s">
        <v>54</v>
      </c>
      <c r="T1048" s="2" t="s">
        <v>55</v>
      </c>
      <c r="U1048" s="2" t="s">
        <v>4425</v>
      </c>
      <c r="V1048" s="2"/>
      <c r="W1048">
        <v>57000</v>
      </c>
      <c r="X1048">
        <v>0</v>
      </c>
      <c r="Y1048">
        <v>0</v>
      </c>
      <c r="Z1048">
        <v>57000</v>
      </c>
      <c r="AB1048" s="2" t="s">
        <v>57</v>
      </c>
      <c r="AC1048">
        <v>22800</v>
      </c>
      <c r="AD1048">
        <v>34200</v>
      </c>
      <c r="AE1048">
        <v>141000</v>
      </c>
      <c r="AF1048">
        <v>2115</v>
      </c>
      <c r="AG1048" s="2" t="s">
        <v>4423</v>
      </c>
      <c r="AH1048" s="2"/>
      <c r="AI1048" s="1">
        <v>46192</v>
      </c>
      <c r="AJ1048" s="2" t="s">
        <v>87</v>
      </c>
      <c r="AK1048" s="2" t="s">
        <v>58</v>
      </c>
      <c r="AM1048" s="2" t="s">
        <v>59</v>
      </c>
      <c r="AP1048" s="2" t="s">
        <v>60</v>
      </c>
      <c r="AQ1048" s="2" t="s">
        <v>41</v>
      </c>
      <c r="AR1048">
        <v>84000</v>
      </c>
      <c r="AS1048" s="2" t="str">
        <f>_xlfn.IFNA(IF(VLOOKUP(all_resi[[#This Row],[No. Waybill]],settle_reconcile[No. Waybill],1,0)="","Recon","Recon"),"-")</f>
        <v>Recon</v>
      </c>
      <c r="AT1048" s="2">
        <f>all_resi[[#This Row],[Nilai COD]]-all_resi[[#This Row],[COD Fee]]-all_resi[[#This Row],[Total Biaya Setelah Diskon]]</f>
        <v>104685</v>
      </c>
      <c r="AU1048" s="2">
        <f>IF(all_resi[[#This Row],[Waktu Terima]]="","",_xlfn.DAYS(all_resi[[#This Row],[Waktu Terima]],all_resi[[#This Row],[Tanggal Pengiriman]]))</f>
        <v>8</v>
      </c>
    </row>
    <row r="1049" spans="1:47" x14ac:dyDescent="0.25">
      <c r="A1049" s="2" t="s">
        <v>7177</v>
      </c>
      <c r="B1049" s="1">
        <v>46184</v>
      </c>
      <c r="C1049" s="2" t="s">
        <v>42</v>
      </c>
      <c r="D1049" s="2" t="s">
        <v>43</v>
      </c>
      <c r="E1049" s="2" t="s">
        <v>44</v>
      </c>
      <c r="F1049" s="2" t="s">
        <v>45</v>
      </c>
      <c r="G1049" s="2" t="s">
        <v>46</v>
      </c>
      <c r="H1049" s="2" t="s">
        <v>47</v>
      </c>
      <c r="I1049" s="2" t="s">
        <v>4245</v>
      </c>
      <c r="J1049" s="2" t="s">
        <v>13415</v>
      </c>
      <c r="K1049" s="2" t="s">
        <v>121</v>
      </c>
      <c r="L1049" s="2" t="s">
        <v>1309</v>
      </c>
      <c r="M1049" s="2" t="s">
        <v>4246</v>
      </c>
      <c r="N1049" s="2" t="s">
        <v>4247</v>
      </c>
      <c r="O1049">
        <v>1</v>
      </c>
      <c r="P1049" s="2" t="s">
        <v>53</v>
      </c>
      <c r="Q1049">
        <v>100</v>
      </c>
      <c r="R1049">
        <v>0</v>
      </c>
      <c r="S1049" s="2" t="s">
        <v>54</v>
      </c>
      <c r="T1049" s="2" t="s">
        <v>55</v>
      </c>
      <c r="U1049" s="2" t="s">
        <v>207</v>
      </c>
      <c r="V1049" s="2"/>
      <c r="W1049">
        <v>83000</v>
      </c>
      <c r="X1049">
        <v>0</v>
      </c>
      <c r="Y1049">
        <v>0</v>
      </c>
      <c r="Z1049">
        <v>83000</v>
      </c>
      <c r="AB1049" s="2" t="s">
        <v>57</v>
      </c>
      <c r="AC1049">
        <v>33200</v>
      </c>
      <c r="AD1049">
        <v>49800</v>
      </c>
      <c r="AE1049">
        <v>153000</v>
      </c>
      <c r="AF1049">
        <v>2295</v>
      </c>
      <c r="AG1049" s="2" t="s">
        <v>4245</v>
      </c>
      <c r="AH1049" s="2"/>
      <c r="AI1049" s="1">
        <v>46190</v>
      </c>
      <c r="AJ1049" s="2"/>
      <c r="AK1049" s="2" t="s">
        <v>58</v>
      </c>
      <c r="AM1049" s="2" t="s">
        <v>59</v>
      </c>
      <c r="AP1049" s="2" t="s">
        <v>60</v>
      </c>
      <c r="AQ1049" s="2" t="s">
        <v>41</v>
      </c>
      <c r="AR1049">
        <v>70000</v>
      </c>
      <c r="AS1049" s="2" t="str">
        <f>_xlfn.IFNA(IF(VLOOKUP(all_resi[[#This Row],[No. Waybill]],settle_reconcile[No. Waybill],1,0)="","Recon","Recon"),"-")</f>
        <v>Recon</v>
      </c>
      <c r="AT1049" s="2">
        <f>all_resi[[#This Row],[Nilai COD]]-all_resi[[#This Row],[COD Fee]]-all_resi[[#This Row],[Total Biaya Setelah Diskon]]</f>
        <v>100905</v>
      </c>
      <c r="AU1049" s="2">
        <f>IF(all_resi[[#This Row],[Waktu Terima]]="","",_xlfn.DAYS(all_resi[[#This Row],[Waktu Terima]],all_resi[[#This Row],[Tanggal Pengiriman]]))</f>
        <v>6</v>
      </c>
    </row>
    <row r="1050" spans="1:47" x14ac:dyDescent="0.25">
      <c r="A1050" s="2" t="s">
        <v>7237</v>
      </c>
      <c r="B1050" s="1">
        <v>46184</v>
      </c>
      <c r="C1050" s="2" t="s">
        <v>42</v>
      </c>
      <c r="D1050" s="2" t="s">
        <v>43</v>
      </c>
      <c r="E1050" s="2" t="s">
        <v>44</v>
      </c>
      <c r="F1050" s="2" t="s">
        <v>45</v>
      </c>
      <c r="G1050" s="2" t="s">
        <v>46</v>
      </c>
      <c r="H1050" s="2" t="s">
        <v>80</v>
      </c>
      <c r="I1050" s="2" t="s">
        <v>4413</v>
      </c>
      <c r="J1050" s="2" t="s">
        <v>13250</v>
      </c>
      <c r="K1050" s="2" t="s">
        <v>183</v>
      </c>
      <c r="L1050" s="2" t="s">
        <v>1198</v>
      </c>
      <c r="M1050" s="2" t="s">
        <v>3267</v>
      </c>
      <c r="N1050" s="2" t="s">
        <v>4414</v>
      </c>
      <c r="O1050">
        <v>1</v>
      </c>
      <c r="P1050" s="2" t="s">
        <v>53</v>
      </c>
      <c r="Q1050">
        <v>100</v>
      </c>
      <c r="R1050">
        <v>0</v>
      </c>
      <c r="S1050" s="2" t="s">
        <v>54</v>
      </c>
      <c r="T1050" s="2" t="s">
        <v>55</v>
      </c>
      <c r="U1050" s="2" t="s">
        <v>396</v>
      </c>
      <c r="V1050" s="2"/>
      <c r="W1050">
        <v>91000</v>
      </c>
      <c r="X1050">
        <v>0</v>
      </c>
      <c r="Y1050">
        <v>0</v>
      </c>
      <c r="Z1050">
        <v>91000</v>
      </c>
      <c r="AB1050" s="2" t="s">
        <v>57</v>
      </c>
      <c r="AC1050">
        <v>36400</v>
      </c>
      <c r="AD1050">
        <v>54600</v>
      </c>
      <c r="AE1050">
        <v>195000</v>
      </c>
      <c r="AF1050">
        <v>2925</v>
      </c>
      <c r="AG1050" s="2" t="s">
        <v>4413</v>
      </c>
      <c r="AH1050" s="2"/>
      <c r="AI1050" s="1">
        <v>46193</v>
      </c>
      <c r="AJ1050" s="2" t="s">
        <v>87</v>
      </c>
      <c r="AK1050" s="2" t="s">
        <v>58</v>
      </c>
      <c r="AM1050" s="2" t="s">
        <v>59</v>
      </c>
      <c r="AP1050" s="2" t="s">
        <v>60</v>
      </c>
      <c r="AQ1050" s="2" t="s">
        <v>41</v>
      </c>
      <c r="AR1050">
        <v>104000</v>
      </c>
      <c r="AS1050" s="2" t="str">
        <f>_xlfn.IFNA(IF(VLOOKUP(all_resi[[#This Row],[No. Waybill]],settle_reconcile[No. Waybill],1,0)="","Recon","Recon"),"-")</f>
        <v>Recon</v>
      </c>
      <c r="AT1050" s="2">
        <f>all_resi[[#This Row],[Nilai COD]]-all_resi[[#This Row],[COD Fee]]-all_resi[[#This Row],[Total Biaya Setelah Diskon]]</f>
        <v>137475</v>
      </c>
      <c r="AU1050" s="2">
        <f>IF(all_resi[[#This Row],[Waktu Terima]]="","",_xlfn.DAYS(all_resi[[#This Row],[Waktu Terima]],all_resi[[#This Row],[Tanggal Pengiriman]]))</f>
        <v>9</v>
      </c>
    </row>
    <row r="1051" spans="1:47" x14ac:dyDescent="0.25">
      <c r="A1051" s="2" t="s">
        <v>7395</v>
      </c>
      <c r="B1051" s="1">
        <v>46184</v>
      </c>
      <c r="C1051" s="2" t="s">
        <v>42</v>
      </c>
      <c r="D1051" s="2" t="s">
        <v>43</v>
      </c>
      <c r="E1051" s="2" t="s">
        <v>44</v>
      </c>
      <c r="F1051" s="2" t="s">
        <v>45</v>
      </c>
      <c r="G1051" s="2" t="s">
        <v>46</v>
      </c>
      <c r="H1051" s="2" t="s">
        <v>80</v>
      </c>
      <c r="I1051" s="2" t="s">
        <v>4828</v>
      </c>
      <c r="J1051" s="2" t="s">
        <v>13359</v>
      </c>
      <c r="K1051" s="2" t="s">
        <v>49</v>
      </c>
      <c r="L1051" s="2" t="s">
        <v>151</v>
      </c>
      <c r="M1051" s="2" t="s">
        <v>152</v>
      </c>
      <c r="N1051" s="2" t="s">
        <v>4829</v>
      </c>
      <c r="O1051">
        <v>1</v>
      </c>
      <c r="P1051" s="2" t="s">
        <v>53</v>
      </c>
      <c r="Q1051">
        <v>100</v>
      </c>
      <c r="R1051">
        <v>0</v>
      </c>
      <c r="S1051" s="2" t="s">
        <v>54</v>
      </c>
      <c r="T1051" s="2" t="s">
        <v>55</v>
      </c>
      <c r="U1051" s="2" t="s">
        <v>86</v>
      </c>
      <c r="V1051" s="2"/>
      <c r="W1051">
        <v>44000</v>
      </c>
      <c r="X1051">
        <v>0</v>
      </c>
      <c r="Y1051">
        <v>0</v>
      </c>
      <c r="Z1051">
        <v>44000</v>
      </c>
      <c r="AB1051" s="2" t="s">
        <v>57</v>
      </c>
      <c r="AC1051">
        <v>17600</v>
      </c>
      <c r="AD1051">
        <v>26400</v>
      </c>
      <c r="AE1051">
        <v>110000</v>
      </c>
      <c r="AF1051">
        <v>1650</v>
      </c>
      <c r="AG1051" s="2" t="s">
        <v>517</v>
      </c>
      <c r="AH1051" s="2" t="s">
        <v>149</v>
      </c>
      <c r="AI1051" s="1">
        <v>46201</v>
      </c>
      <c r="AJ1051" s="2" t="s">
        <v>87</v>
      </c>
      <c r="AK1051" s="2" t="s">
        <v>67</v>
      </c>
      <c r="AM1051" s="2" t="s">
        <v>59</v>
      </c>
      <c r="AP1051" s="2" t="s">
        <v>60</v>
      </c>
      <c r="AQ1051" s="2" t="s">
        <v>41</v>
      </c>
      <c r="AR1051">
        <v>66000</v>
      </c>
      <c r="AS1051" s="2" t="str">
        <f>_xlfn.IFNA(IF(VLOOKUP(all_resi[[#This Row],[No. Waybill]],settle_reconcile[No. Waybill],1,0)="","Recon","Recon"),"-")</f>
        <v>-</v>
      </c>
      <c r="AT1051" s="2">
        <f>all_resi[[#This Row],[Nilai COD]]-all_resi[[#This Row],[COD Fee]]-all_resi[[#This Row],[Total Biaya Setelah Diskon]]</f>
        <v>81950</v>
      </c>
      <c r="AU1051" s="2">
        <f>IF(all_resi[[#This Row],[Waktu Terima]]="","",_xlfn.DAYS(all_resi[[#This Row],[Waktu Terima]],all_resi[[#This Row],[Tanggal Pengiriman]]))</f>
        <v>17</v>
      </c>
    </row>
    <row r="1052" spans="1:47" x14ac:dyDescent="0.25">
      <c r="A1052" s="2" t="s">
        <v>7539</v>
      </c>
      <c r="B1052" s="1">
        <v>46184</v>
      </c>
      <c r="C1052" s="2" t="s">
        <v>42</v>
      </c>
      <c r="D1052" s="2" t="s">
        <v>43</v>
      </c>
      <c r="E1052" s="2" t="s">
        <v>44</v>
      </c>
      <c r="F1052" s="2" t="s">
        <v>45</v>
      </c>
      <c r="G1052" s="2" t="s">
        <v>46</v>
      </c>
      <c r="H1052" s="2" t="s">
        <v>47</v>
      </c>
      <c r="I1052" s="2" t="s">
        <v>5194</v>
      </c>
      <c r="J1052" s="2" t="s">
        <v>13227</v>
      </c>
      <c r="K1052" s="2" t="s">
        <v>156</v>
      </c>
      <c r="L1052" s="2" t="s">
        <v>3261</v>
      </c>
      <c r="M1052" s="2" t="s">
        <v>4255</v>
      </c>
      <c r="N1052" s="2" t="s">
        <v>5195</v>
      </c>
      <c r="O1052">
        <v>1</v>
      </c>
      <c r="P1052" s="2" t="s">
        <v>53</v>
      </c>
      <c r="Q1052">
        <v>100</v>
      </c>
      <c r="R1052">
        <v>0</v>
      </c>
      <c r="S1052" s="2" t="s">
        <v>54</v>
      </c>
      <c r="T1052" s="2" t="s">
        <v>55</v>
      </c>
      <c r="U1052" s="2" t="s">
        <v>207</v>
      </c>
      <c r="V1052" s="2"/>
      <c r="W1052">
        <v>80000</v>
      </c>
      <c r="X1052">
        <v>0</v>
      </c>
      <c r="Y1052">
        <v>0</v>
      </c>
      <c r="Z1052">
        <v>80000</v>
      </c>
      <c r="AB1052" s="2" t="s">
        <v>57</v>
      </c>
      <c r="AC1052">
        <v>32000</v>
      </c>
      <c r="AD1052">
        <v>48000</v>
      </c>
      <c r="AE1052">
        <v>150000</v>
      </c>
      <c r="AF1052">
        <v>2250</v>
      </c>
      <c r="AG1052" s="2" t="s">
        <v>17318</v>
      </c>
      <c r="AH1052" s="2" t="s">
        <v>149</v>
      </c>
      <c r="AI1052" s="1">
        <v>46203</v>
      </c>
      <c r="AJ1052" s="2"/>
      <c r="AK1052" s="2" t="s">
        <v>67</v>
      </c>
      <c r="AM1052" s="2" t="s">
        <v>59</v>
      </c>
      <c r="AP1052" s="2" t="s">
        <v>60</v>
      </c>
      <c r="AQ1052" s="2" t="s">
        <v>41</v>
      </c>
      <c r="AR1052">
        <v>70000</v>
      </c>
      <c r="AS1052" s="2" t="str">
        <f>_xlfn.IFNA(IF(VLOOKUP(all_resi[[#This Row],[No. Waybill]],settle_reconcile[No. Waybill],1,0)="","Recon","Recon"),"-")</f>
        <v>-</v>
      </c>
      <c r="AT1052" s="2">
        <f>all_resi[[#This Row],[Nilai COD]]-all_resi[[#This Row],[COD Fee]]-all_resi[[#This Row],[Total Biaya Setelah Diskon]]</f>
        <v>99750</v>
      </c>
      <c r="AU1052" s="2">
        <f>IF(all_resi[[#This Row],[Waktu Terima]]="","",_xlfn.DAYS(all_resi[[#This Row],[Waktu Terima]],all_resi[[#This Row],[Tanggal Pengiriman]]))</f>
        <v>19</v>
      </c>
    </row>
    <row r="1053" spans="1:47" x14ac:dyDescent="0.25">
      <c r="A1053" s="2" t="s">
        <v>7375</v>
      </c>
      <c r="B1053" s="1">
        <v>46184</v>
      </c>
      <c r="C1053" s="2" t="s">
        <v>42</v>
      </c>
      <c r="D1053" s="2" t="s">
        <v>43</v>
      </c>
      <c r="E1053" s="2" t="s">
        <v>44</v>
      </c>
      <c r="F1053" s="2" t="s">
        <v>45</v>
      </c>
      <c r="G1053" s="2" t="s">
        <v>46</v>
      </c>
      <c r="H1053" s="2" t="s">
        <v>47</v>
      </c>
      <c r="I1053" s="2" t="s">
        <v>4777</v>
      </c>
      <c r="J1053" s="2" t="s">
        <v>13369</v>
      </c>
      <c r="K1053" s="2" t="s">
        <v>177</v>
      </c>
      <c r="L1053" s="2" t="s">
        <v>807</v>
      </c>
      <c r="M1053" s="2" t="s">
        <v>1503</v>
      </c>
      <c r="N1053" s="2" t="s">
        <v>4778</v>
      </c>
      <c r="O1053">
        <v>1</v>
      </c>
      <c r="P1053" s="2" t="s">
        <v>53</v>
      </c>
      <c r="Q1053">
        <v>100</v>
      </c>
      <c r="R1053">
        <v>0</v>
      </c>
      <c r="S1053" s="2" t="s">
        <v>54</v>
      </c>
      <c r="T1053" s="2" t="s">
        <v>55</v>
      </c>
      <c r="U1053" s="2" t="s">
        <v>207</v>
      </c>
      <c r="V1053" s="2"/>
      <c r="W1053">
        <v>64000</v>
      </c>
      <c r="X1053">
        <v>0</v>
      </c>
      <c r="Y1053">
        <v>0</v>
      </c>
      <c r="Z1053">
        <v>64000</v>
      </c>
      <c r="AB1053" s="2" t="s">
        <v>57</v>
      </c>
      <c r="AC1053">
        <v>25600</v>
      </c>
      <c r="AD1053">
        <v>38400</v>
      </c>
      <c r="AE1053">
        <v>134000</v>
      </c>
      <c r="AF1053">
        <v>2010</v>
      </c>
      <c r="AG1053" s="2" t="s">
        <v>11423</v>
      </c>
      <c r="AH1053" s="2" t="s">
        <v>149</v>
      </c>
      <c r="AI1053" s="1">
        <v>46194</v>
      </c>
      <c r="AJ1053" s="2"/>
      <c r="AK1053" s="2" t="s">
        <v>67</v>
      </c>
      <c r="AM1053" s="2" t="s">
        <v>59</v>
      </c>
      <c r="AP1053" s="2" t="s">
        <v>60</v>
      </c>
      <c r="AQ1053" s="2" t="s">
        <v>41</v>
      </c>
      <c r="AR1053">
        <v>70000</v>
      </c>
      <c r="AS1053" s="2" t="str">
        <f>_xlfn.IFNA(IF(VLOOKUP(all_resi[[#This Row],[No. Waybill]],settle_reconcile[No. Waybill],1,0)="","Recon","Recon"),"-")</f>
        <v>-</v>
      </c>
      <c r="AT1053" s="2">
        <f>all_resi[[#This Row],[Nilai COD]]-all_resi[[#This Row],[COD Fee]]-all_resi[[#This Row],[Total Biaya Setelah Diskon]]</f>
        <v>93590</v>
      </c>
      <c r="AU1053" s="2">
        <f>IF(all_resi[[#This Row],[Waktu Terima]]="","",_xlfn.DAYS(all_resi[[#This Row],[Waktu Terima]],all_resi[[#This Row],[Tanggal Pengiriman]]))</f>
        <v>10</v>
      </c>
    </row>
    <row r="1054" spans="1:47" x14ac:dyDescent="0.25">
      <c r="A1054" s="2" t="s">
        <v>7369</v>
      </c>
      <c r="B1054" s="1">
        <v>46184</v>
      </c>
      <c r="C1054" s="2" t="s">
        <v>42</v>
      </c>
      <c r="D1054" s="2" t="s">
        <v>43</v>
      </c>
      <c r="E1054" s="2" t="s">
        <v>44</v>
      </c>
      <c r="F1054" s="2" t="s">
        <v>45</v>
      </c>
      <c r="G1054" s="2" t="s">
        <v>46</v>
      </c>
      <c r="H1054" s="2" t="s">
        <v>80</v>
      </c>
      <c r="I1054" s="2" t="s">
        <v>4761</v>
      </c>
      <c r="J1054" s="2" t="s">
        <v>13298</v>
      </c>
      <c r="K1054" s="2" t="s">
        <v>177</v>
      </c>
      <c r="L1054" s="2" t="s">
        <v>4762</v>
      </c>
      <c r="M1054" s="2" t="s">
        <v>4763</v>
      </c>
      <c r="N1054" s="2" t="s">
        <v>4764</v>
      </c>
      <c r="O1054">
        <v>1</v>
      </c>
      <c r="P1054" s="2" t="s">
        <v>53</v>
      </c>
      <c r="Q1054">
        <v>100</v>
      </c>
      <c r="R1054">
        <v>0</v>
      </c>
      <c r="S1054" s="2" t="s">
        <v>54</v>
      </c>
      <c r="T1054" s="2" t="s">
        <v>55</v>
      </c>
      <c r="U1054" s="2" t="s">
        <v>201</v>
      </c>
      <c r="V1054" s="2"/>
      <c r="W1054">
        <v>114000</v>
      </c>
      <c r="X1054">
        <v>0</v>
      </c>
      <c r="Y1054">
        <v>0</v>
      </c>
      <c r="Z1054">
        <v>114000</v>
      </c>
      <c r="AB1054" s="2" t="s">
        <v>57</v>
      </c>
      <c r="AC1054">
        <v>45600</v>
      </c>
      <c r="AD1054">
        <v>68400</v>
      </c>
      <c r="AE1054">
        <v>198000</v>
      </c>
      <c r="AF1054">
        <v>2970</v>
      </c>
      <c r="AG1054" s="2"/>
      <c r="AH1054" s="2"/>
      <c r="AI1054" s="1"/>
      <c r="AJ1054" s="2" t="s">
        <v>87</v>
      </c>
      <c r="AK1054" s="2" t="s">
        <v>67</v>
      </c>
      <c r="AM1054" s="2" t="s">
        <v>59</v>
      </c>
      <c r="AP1054" s="2" t="s">
        <v>3437</v>
      </c>
      <c r="AQ1054" s="2" t="s">
        <v>41</v>
      </c>
      <c r="AR1054">
        <v>84000</v>
      </c>
      <c r="AS1054" s="2" t="str">
        <f>_xlfn.IFNA(IF(VLOOKUP(all_resi[[#This Row],[No. Waybill]],settle_reconcile[No. Waybill],1,0)="","Recon","Recon"),"-")</f>
        <v>-</v>
      </c>
      <c r="AT1054" s="2">
        <f>all_resi[[#This Row],[Nilai COD]]-all_resi[[#This Row],[COD Fee]]-all_resi[[#This Row],[Total Biaya Setelah Diskon]]</f>
        <v>126630</v>
      </c>
      <c r="AU1054" s="2" t="str">
        <f>IF(all_resi[[#This Row],[Waktu Terima]]="","",_xlfn.DAYS(all_resi[[#This Row],[Waktu Terima]],all_resi[[#This Row],[Tanggal Pengiriman]]))</f>
        <v/>
      </c>
    </row>
    <row r="1055" spans="1:47" x14ac:dyDescent="0.25">
      <c r="A1055" s="2" t="s">
        <v>7376</v>
      </c>
      <c r="B1055" s="1">
        <v>46184</v>
      </c>
      <c r="C1055" s="2" t="s">
        <v>42</v>
      </c>
      <c r="D1055" s="2" t="s">
        <v>43</v>
      </c>
      <c r="E1055" s="2" t="s">
        <v>44</v>
      </c>
      <c r="F1055" s="2" t="s">
        <v>45</v>
      </c>
      <c r="G1055" s="2" t="s">
        <v>46</v>
      </c>
      <c r="H1055" s="2" t="s">
        <v>80</v>
      </c>
      <c r="I1055" s="2" t="s">
        <v>4779</v>
      </c>
      <c r="J1055" s="2" t="s">
        <v>13360</v>
      </c>
      <c r="K1055" s="2" t="s">
        <v>143</v>
      </c>
      <c r="L1055" s="2" t="s">
        <v>4780</v>
      </c>
      <c r="M1055" s="2" t="s">
        <v>4781</v>
      </c>
      <c r="N1055" s="2" t="s">
        <v>4782</v>
      </c>
      <c r="O1055">
        <v>1</v>
      </c>
      <c r="P1055" s="2" t="s">
        <v>53</v>
      </c>
      <c r="Q1055">
        <v>100</v>
      </c>
      <c r="R1055">
        <v>0</v>
      </c>
      <c r="S1055" s="2" t="s">
        <v>54</v>
      </c>
      <c r="T1055" s="2" t="s">
        <v>55</v>
      </c>
      <c r="U1055" s="2" t="s">
        <v>201</v>
      </c>
      <c r="V1055" s="2"/>
      <c r="W1055">
        <v>25000</v>
      </c>
      <c r="X1055">
        <v>0</v>
      </c>
      <c r="Y1055">
        <v>0</v>
      </c>
      <c r="Z1055">
        <v>25000</v>
      </c>
      <c r="AB1055" s="2" t="s">
        <v>57</v>
      </c>
      <c r="AC1055">
        <v>18000</v>
      </c>
      <c r="AD1055">
        <v>7000</v>
      </c>
      <c r="AE1055">
        <v>106000</v>
      </c>
      <c r="AF1055">
        <v>1590</v>
      </c>
      <c r="AG1055" s="2" t="s">
        <v>4779</v>
      </c>
      <c r="AH1055" s="2"/>
      <c r="AI1055" s="1">
        <v>46186</v>
      </c>
      <c r="AJ1055" s="2" t="s">
        <v>87</v>
      </c>
      <c r="AK1055" s="2" t="s">
        <v>58</v>
      </c>
      <c r="AM1055" s="2" t="s">
        <v>59</v>
      </c>
      <c r="AP1055" s="2" t="s">
        <v>60</v>
      </c>
      <c r="AQ1055" s="2" t="s">
        <v>41</v>
      </c>
      <c r="AR1055">
        <v>81000</v>
      </c>
      <c r="AS1055" s="2" t="str">
        <f>_xlfn.IFNA(IF(VLOOKUP(all_resi[[#This Row],[No. Waybill]],settle_reconcile[No. Waybill],1,0)="","Recon","Recon"),"-")</f>
        <v>Recon</v>
      </c>
      <c r="AT1055" s="2">
        <f>all_resi[[#This Row],[Nilai COD]]-all_resi[[#This Row],[COD Fee]]-all_resi[[#This Row],[Total Biaya Setelah Diskon]]</f>
        <v>97410</v>
      </c>
      <c r="AU1055" s="2">
        <f>IF(all_resi[[#This Row],[Waktu Terima]]="","",_xlfn.DAYS(all_resi[[#This Row],[Waktu Terima]],all_resi[[#This Row],[Tanggal Pengiriman]]))</f>
        <v>2</v>
      </c>
    </row>
    <row r="1056" spans="1:47" x14ac:dyDescent="0.25">
      <c r="A1056" s="2" t="s">
        <v>7377</v>
      </c>
      <c r="B1056" s="1">
        <v>46184</v>
      </c>
      <c r="C1056" s="2" t="s">
        <v>42</v>
      </c>
      <c r="D1056" s="2" t="s">
        <v>43</v>
      </c>
      <c r="E1056" s="2" t="s">
        <v>44</v>
      </c>
      <c r="F1056" s="2" t="s">
        <v>45</v>
      </c>
      <c r="G1056" s="2" t="s">
        <v>46</v>
      </c>
      <c r="H1056" s="2" t="s">
        <v>47</v>
      </c>
      <c r="I1056" s="2" t="s">
        <v>4783</v>
      </c>
      <c r="J1056" s="2" t="s">
        <v>13331</v>
      </c>
      <c r="K1056" s="2" t="s">
        <v>177</v>
      </c>
      <c r="L1056" s="2" t="s">
        <v>178</v>
      </c>
      <c r="M1056" s="2" t="s">
        <v>1068</v>
      </c>
      <c r="N1056" s="2" t="s">
        <v>4784</v>
      </c>
      <c r="O1056">
        <v>1</v>
      </c>
      <c r="P1056" s="2" t="s">
        <v>53</v>
      </c>
      <c r="Q1056">
        <v>100</v>
      </c>
      <c r="R1056">
        <v>0</v>
      </c>
      <c r="S1056" s="2" t="s">
        <v>54</v>
      </c>
      <c r="T1056" s="2" t="s">
        <v>55</v>
      </c>
      <c r="U1056" s="2" t="s">
        <v>412</v>
      </c>
      <c r="V1056" s="2"/>
      <c r="W1056">
        <v>72000</v>
      </c>
      <c r="X1056">
        <v>0</v>
      </c>
      <c r="Y1056">
        <v>0</v>
      </c>
      <c r="Z1056">
        <v>72000</v>
      </c>
      <c r="AB1056" s="2" t="s">
        <v>57</v>
      </c>
      <c r="AC1056">
        <v>28800</v>
      </c>
      <c r="AD1056">
        <v>43200</v>
      </c>
      <c r="AE1056">
        <v>126000</v>
      </c>
      <c r="AF1056">
        <v>1890</v>
      </c>
      <c r="AG1056" s="2" t="s">
        <v>353</v>
      </c>
      <c r="AH1056" s="2" t="s">
        <v>149</v>
      </c>
      <c r="AI1056" s="1">
        <v>46198</v>
      </c>
      <c r="AJ1056" s="2"/>
      <c r="AK1056" s="2" t="s">
        <v>67</v>
      </c>
      <c r="AM1056" s="2" t="s">
        <v>59</v>
      </c>
      <c r="AP1056" s="2" t="s">
        <v>60</v>
      </c>
      <c r="AQ1056" s="2" t="s">
        <v>41</v>
      </c>
      <c r="AR1056">
        <v>54000</v>
      </c>
      <c r="AS1056" s="2" t="str">
        <f>_xlfn.IFNA(IF(VLOOKUP(all_resi[[#This Row],[No. Waybill]],settle_reconcile[No. Waybill],1,0)="","Recon","Recon"),"-")</f>
        <v>-</v>
      </c>
      <c r="AT1056" s="2">
        <f>all_resi[[#This Row],[Nilai COD]]-all_resi[[#This Row],[COD Fee]]-all_resi[[#This Row],[Total Biaya Setelah Diskon]]</f>
        <v>80910</v>
      </c>
      <c r="AU1056" s="2">
        <f>IF(all_resi[[#This Row],[Waktu Terima]]="","",_xlfn.DAYS(all_resi[[#This Row],[Waktu Terima]],all_resi[[#This Row],[Tanggal Pengiriman]]))</f>
        <v>14</v>
      </c>
    </row>
    <row r="1057" spans="1:47" x14ac:dyDescent="0.25">
      <c r="A1057" s="2" t="s">
        <v>7261</v>
      </c>
      <c r="B1057" s="1">
        <v>46184</v>
      </c>
      <c r="C1057" s="2" t="s">
        <v>42</v>
      </c>
      <c r="D1057" s="2" t="s">
        <v>43</v>
      </c>
      <c r="E1057" s="2" t="s">
        <v>44</v>
      </c>
      <c r="F1057" s="2" t="s">
        <v>45</v>
      </c>
      <c r="G1057" s="2" t="s">
        <v>46</v>
      </c>
      <c r="H1057" s="2" t="s">
        <v>47</v>
      </c>
      <c r="I1057" s="2" t="s">
        <v>4480</v>
      </c>
      <c r="J1057" s="2" t="s">
        <v>13210</v>
      </c>
      <c r="K1057" s="2" t="s">
        <v>69</v>
      </c>
      <c r="L1057" s="2" t="s">
        <v>540</v>
      </c>
      <c r="M1057" s="2" t="s">
        <v>540</v>
      </c>
      <c r="N1057" s="2" t="s">
        <v>4481</v>
      </c>
      <c r="O1057">
        <v>1</v>
      </c>
      <c r="P1057" s="2" t="s">
        <v>53</v>
      </c>
      <c r="Q1057">
        <v>100</v>
      </c>
      <c r="R1057">
        <v>0</v>
      </c>
      <c r="S1057" s="2" t="s">
        <v>54</v>
      </c>
      <c r="T1057" s="2" t="s">
        <v>55</v>
      </c>
      <c r="U1057" s="2" t="s">
        <v>207</v>
      </c>
      <c r="V1057" s="2"/>
      <c r="W1057">
        <v>54000</v>
      </c>
      <c r="X1057">
        <v>0</v>
      </c>
      <c r="Y1057">
        <v>0</v>
      </c>
      <c r="Z1057">
        <v>54000</v>
      </c>
      <c r="AB1057" s="2" t="s">
        <v>57</v>
      </c>
      <c r="AC1057">
        <v>21600</v>
      </c>
      <c r="AD1057">
        <v>32400</v>
      </c>
      <c r="AE1057">
        <v>120000</v>
      </c>
      <c r="AF1057">
        <v>1800</v>
      </c>
      <c r="AG1057" s="2" t="s">
        <v>4480</v>
      </c>
      <c r="AH1057" s="2"/>
      <c r="AI1057" s="1">
        <v>46191</v>
      </c>
      <c r="AJ1057" s="2"/>
      <c r="AK1057" s="2" t="s">
        <v>58</v>
      </c>
      <c r="AM1057" s="2" t="s">
        <v>59</v>
      </c>
      <c r="AP1057" s="2" t="s">
        <v>60</v>
      </c>
      <c r="AQ1057" s="2" t="s">
        <v>41</v>
      </c>
      <c r="AR1057">
        <v>66000</v>
      </c>
      <c r="AS1057" s="2" t="str">
        <f>_xlfn.IFNA(IF(VLOOKUP(all_resi[[#This Row],[No. Waybill]],settle_reconcile[No. Waybill],1,0)="","Recon","Recon"),"-")</f>
        <v>Recon</v>
      </c>
      <c r="AT1057" s="2">
        <f>all_resi[[#This Row],[Nilai COD]]-all_resi[[#This Row],[COD Fee]]-all_resi[[#This Row],[Total Biaya Setelah Diskon]]</f>
        <v>85800</v>
      </c>
      <c r="AU1057" s="2">
        <f>IF(all_resi[[#This Row],[Waktu Terima]]="","",_xlfn.DAYS(all_resi[[#This Row],[Waktu Terima]],all_resi[[#This Row],[Tanggal Pengiriman]]))</f>
        <v>7</v>
      </c>
    </row>
    <row r="1058" spans="1:47" x14ac:dyDescent="0.25">
      <c r="A1058" s="2" t="s">
        <v>6950</v>
      </c>
      <c r="B1058" s="1">
        <v>46184</v>
      </c>
      <c r="C1058" s="2" t="s">
        <v>42</v>
      </c>
      <c r="D1058" s="2" t="s">
        <v>43</v>
      </c>
      <c r="E1058" s="2" t="s">
        <v>44</v>
      </c>
      <c r="F1058" s="2" t="s">
        <v>45</v>
      </c>
      <c r="G1058" s="2" t="s">
        <v>46</v>
      </c>
      <c r="H1058" s="2" t="s">
        <v>47</v>
      </c>
      <c r="I1058" s="2" t="s">
        <v>3633</v>
      </c>
      <c r="J1058" s="2" t="s">
        <v>13622</v>
      </c>
      <c r="K1058" s="2" t="s">
        <v>156</v>
      </c>
      <c r="L1058" s="2" t="s">
        <v>433</v>
      </c>
      <c r="M1058" s="2" t="s">
        <v>434</v>
      </c>
      <c r="N1058" s="2" t="s">
        <v>3634</v>
      </c>
      <c r="O1058">
        <v>1</v>
      </c>
      <c r="P1058" s="2" t="s">
        <v>53</v>
      </c>
      <c r="Q1058">
        <v>100</v>
      </c>
      <c r="R1058">
        <v>0</v>
      </c>
      <c r="S1058" s="2" t="s">
        <v>54</v>
      </c>
      <c r="T1058" s="2" t="s">
        <v>55</v>
      </c>
      <c r="U1058" s="2" t="s">
        <v>207</v>
      </c>
      <c r="V1058" s="2"/>
      <c r="W1058">
        <v>76000</v>
      </c>
      <c r="X1058">
        <v>0</v>
      </c>
      <c r="Y1058">
        <v>0</v>
      </c>
      <c r="Z1058">
        <v>76000</v>
      </c>
      <c r="AB1058" s="2" t="s">
        <v>57</v>
      </c>
      <c r="AC1058">
        <v>30400</v>
      </c>
      <c r="AD1058">
        <v>45600</v>
      </c>
      <c r="AE1058">
        <v>124000</v>
      </c>
      <c r="AF1058">
        <v>1860</v>
      </c>
      <c r="AG1058" s="2" t="s">
        <v>256</v>
      </c>
      <c r="AH1058" s="2"/>
      <c r="AI1058" s="1">
        <v>46205</v>
      </c>
      <c r="AJ1058" s="2"/>
      <c r="AK1058" s="2" t="s">
        <v>67</v>
      </c>
      <c r="AM1058" s="2" t="s">
        <v>59</v>
      </c>
      <c r="AP1058" s="2" t="s">
        <v>60</v>
      </c>
      <c r="AQ1058" s="2" t="s">
        <v>41</v>
      </c>
      <c r="AR1058">
        <v>48000</v>
      </c>
      <c r="AS1058" s="2" t="str">
        <f>_xlfn.IFNA(IF(VLOOKUP(all_resi[[#This Row],[No. Waybill]],settle_reconcile[No. Waybill],1,0)="","Recon","Recon"),"-")</f>
        <v>-</v>
      </c>
      <c r="AT1058" s="2">
        <f>all_resi[[#This Row],[Nilai COD]]-all_resi[[#This Row],[COD Fee]]-all_resi[[#This Row],[Total Biaya Setelah Diskon]]</f>
        <v>76540</v>
      </c>
      <c r="AU1058" s="2">
        <f>IF(all_resi[[#This Row],[Waktu Terima]]="","",_xlfn.DAYS(all_resi[[#This Row],[Waktu Terima]],all_resi[[#This Row],[Tanggal Pengiriman]]))</f>
        <v>21</v>
      </c>
    </row>
    <row r="1059" spans="1:47" x14ac:dyDescent="0.25">
      <c r="A1059" s="2" t="s">
        <v>7159</v>
      </c>
      <c r="B1059" s="1">
        <v>46184</v>
      </c>
      <c r="C1059" s="2" t="s">
        <v>42</v>
      </c>
      <c r="D1059" s="2" t="s">
        <v>43</v>
      </c>
      <c r="E1059" s="2" t="s">
        <v>44</v>
      </c>
      <c r="F1059" s="2" t="s">
        <v>45</v>
      </c>
      <c r="G1059" s="2" t="s">
        <v>46</v>
      </c>
      <c r="H1059" s="2" t="s">
        <v>47</v>
      </c>
      <c r="I1059" s="2" t="s">
        <v>4197</v>
      </c>
      <c r="J1059" s="2" t="s">
        <v>13353</v>
      </c>
      <c r="K1059" s="2" t="s">
        <v>156</v>
      </c>
      <c r="L1059" s="2" t="s">
        <v>1694</v>
      </c>
      <c r="M1059" s="2" t="s">
        <v>4198</v>
      </c>
      <c r="N1059" s="2" t="s">
        <v>4199</v>
      </c>
      <c r="O1059">
        <v>1</v>
      </c>
      <c r="P1059" s="2" t="s">
        <v>53</v>
      </c>
      <c r="Q1059">
        <v>100</v>
      </c>
      <c r="R1059">
        <v>0</v>
      </c>
      <c r="S1059" s="2" t="s">
        <v>54</v>
      </c>
      <c r="T1059" s="2" t="s">
        <v>55</v>
      </c>
      <c r="U1059" s="2" t="s">
        <v>97</v>
      </c>
      <c r="V1059" s="2"/>
      <c r="W1059">
        <v>100000</v>
      </c>
      <c r="X1059">
        <v>0</v>
      </c>
      <c r="Y1059">
        <v>0</v>
      </c>
      <c r="Z1059">
        <v>100000</v>
      </c>
      <c r="AB1059" s="2" t="s">
        <v>57</v>
      </c>
      <c r="AC1059">
        <v>40000</v>
      </c>
      <c r="AD1059">
        <v>60000</v>
      </c>
      <c r="AE1059">
        <v>170000</v>
      </c>
      <c r="AF1059">
        <v>2550</v>
      </c>
      <c r="AG1059" s="2" t="s">
        <v>12207</v>
      </c>
      <c r="AH1059" s="2" t="s">
        <v>149</v>
      </c>
      <c r="AI1059" s="1">
        <v>46197</v>
      </c>
      <c r="AJ1059" s="2"/>
      <c r="AK1059" s="2" t="s">
        <v>67</v>
      </c>
      <c r="AM1059" s="2" t="s">
        <v>59</v>
      </c>
      <c r="AP1059" s="2" t="s">
        <v>60</v>
      </c>
      <c r="AQ1059" s="2" t="s">
        <v>41</v>
      </c>
      <c r="AR1059">
        <v>70000</v>
      </c>
      <c r="AS1059" s="2" t="str">
        <f>_xlfn.IFNA(IF(VLOOKUP(all_resi[[#This Row],[No. Waybill]],settle_reconcile[No. Waybill],1,0)="","Recon","Recon"),"-")</f>
        <v>-</v>
      </c>
      <c r="AT1059" s="2">
        <f>all_resi[[#This Row],[Nilai COD]]-all_resi[[#This Row],[COD Fee]]-all_resi[[#This Row],[Total Biaya Setelah Diskon]]</f>
        <v>107450</v>
      </c>
      <c r="AU1059" s="2">
        <f>IF(all_resi[[#This Row],[Waktu Terima]]="","",_xlfn.DAYS(all_resi[[#This Row],[Waktu Terima]],all_resi[[#This Row],[Tanggal Pengiriman]]))</f>
        <v>13</v>
      </c>
    </row>
    <row r="1060" spans="1:47" x14ac:dyDescent="0.25">
      <c r="A1060" s="2" t="s">
        <v>7158</v>
      </c>
      <c r="B1060" s="1">
        <v>46184</v>
      </c>
      <c r="C1060" s="2" t="s">
        <v>42</v>
      </c>
      <c r="D1060" s="2" t="s">
        <v>43</v>
      </c>
      <c r="E1060" s="2" t="s">
        <v>44</v>
      </c>
      <c r="F1060" s="2" t="s">
        <v>45</v>
      </c>
      <c r="G1060" s="2" t="s">
        <v>46</v>
      </c>
      <c r="H1060" s="2" t="s">
        <v>47</v>
      </c>
      <c r="I1060" s="2" t="s">
        <v>4194</v>
      </c>
      <c r="J1060" s="2" t="s">
        <v>13351</v>
      </c>
      <c r="K1060" s="2" t="s">
        <v>177</v>
      </c>
      <c r="L1060" s="2" t="s">
        <v>862</v>
      </c>
      <c r="M1060" s="2" t="s">
        <v>4195</v>
      </c>
      <c r="N1060" s="2" t="s">
        <v>4196</v>
      </c>
      <c r="O1060">
        <v>1</v>
      </c>
      <c r="P1060" s="2" t="s">
        <v>53</v>
      </c>
      <c r="Q1060">
        <v>100</v>
      </c>
      <c r="R1060">
        <v>0</v>
      </c>
      <c r="S1060" s="2" t="s">
        <v>54</v>
      </c>
      <c r="T1060" s="2" t="s">
        <v>55</v>
      </c>
      <c r="U1060" s="2" t="s">
        <v>97</v>
      </c>
      <c r="V1060" s="2"/>
      <c r="W1060">
        <v>114000</v>
      </c>
      <c r="X1060">
        <v>0</v>
      </c>
      <c r="Y1060">
        <v>0</v>
      </c>
      <c r="Z1060">
        <v>114000</v>
      </c>
      <c r="AB1060" s="2" t="s">
        <v>57</v>
      </c>
      <c r="AC1060">
        <v>45600</v>
      </c>
      <c r="AD1060">
        <v>68400</v>
      </c>
      <c r="AE1060">
        <v>184000</v>
      </c>
      <c r="AF1060">
        <v>2760</v>
      </c>
      <c r="AG1060" s="2" t="s">
        <v>353</v>
      </c>
      <c r="AH1060" s="2" t="s">
        <v>615</v>
      </c>
      <c r="AI1060" s="1">
        <v>46197</v>
      </c>
      <c r="AJ1060" s="2"/>
      <c r="AK1060" s="2" t="s">
        <v>67</v>
      </c>
      <c r="AM1060" s="2" t="s">
        <v>59</v>
      </c>
      <c r="AP1060" s="2" t="s">
        <v>60</v>
      </c>
      <c r="AQ1060" s="2" t="s">
        <v>41</v>
      </c>
      <c r="AR1060">
        <v>70000</v>
      </c>
      <c r="AS1060" s="2" t="str">
        <f>_xlfn.IFNA(IF(VLOOKUP(all_resi[[#This Row],[No. Waybill]],settle_reconcile[No. Waybill],1,0)="","Recon","Recon"),"-")</f>
        <v>-</v>
      </c>
      <c r="AT1060" s="2">
        <f>all_resi[[#This Row],[Nilai COD]]-all_resi[[#This Row],[COD Fee]]-all_resi[[#This Row],[Total Biaya Setelah Diskon]]</f>
        <v>112840</v>
      </c>
      <c r="AU1060" s="2">
        <f>IF(all_resi[[#This Row],[Waktu Terima]]="","",_xlfn.DAYS(all_resi[[#This Row],[Waktu Terima]],all_resi[[#This Row],[Tanggal Pengiriman]]))</f>
        <v>13</v>
      </c>
    </row>
    <row r="1061" spans="1:47" x14ac:dyDescent="0.25">
      <c r="A1061" s="2" t="s">
        <v>7168</v>
      </c>
      <c r="B1061" s="1">
        <v>46184</v>
      </c>
      <c r="C1061" s="2" t="s">
        <v>42</v>
      </c>
      <c r="D1061" s="2" t="s">
        <v>43</v>
      </c>
      <c r="E1061" s="2" t="s">
        <v>44</v>
      </c>
      <c r="F1061" s="2" t="s">
        <v>45</v>
      </c>
      <c r="G1061" s="2" t="s">
        <v>46</v>
      </c>
      <c r="H1061" s="2" t="s">
        <v>80</v>
      </c>
      <c r="I1061" s="2" t="s">
        <v>4221</v>
      </c>
      <c r="J1061" s="2" t="s">
        <v>13420</v>
      </c>
      <c r="K1061" s="2" t="s">
        <v>177</v>
      </c>
      <c r="L1061" s="2" t="s">
        <v>247</v>
      </c>
      <c r="M1061" s="2" t="s">
        <v>4222</v>
      </c>
      <c r="N1061" s="2" t="s">
        <v>4223</v>
      </c>
      <c r="O1061">
        <v>1</v>
      </c>
      <c r="P1061" s="2" t="s">
        <v>53</v>
      </c>
      <c r="Q1061">
        <v>100</v>
      </c>
      <c r="R1061">
        <v>0</v>
      </c>
      <c r="S1061" s="2" t="s">
        <v>54</v>
      </c>
      <c r="T1061" s="2" t="s">
        <v>55</v>
      </c>
      <c r="U1061" s="2" t="s">
        <v>396</v>
      </c>
      <c r="V1061" s="2"/>
      <c r="W1061">
        <v>80000</v>
      </c>
      <c r="X1061">
        <v>0</v>
      </c>
      <c r="Y1061">
        <v>0</v>
      </c>
      <c r="Z1061">
        <v>80000</v>
      </c>
      <c r="AB1061" s="2" t="s">
        <v>57</v>
      </c>
      <c r="AC1061">
        <v>32000</v>
      </c>
      <c r="AD1061">
        <v>48000</v>
      </c>
      <c r="AE1061">
        <v>184000</v>
      </c>
      <c r="AF1061">
        <v>2760</v>
      </c>
      <c r="AG1061" s="2" t="s">
        <v>4221</v>
      </c>
      <c r="AH1061" s="2"/>
      <c r="AI1061" s="1">
        <v>46188</v>
      </c>
      <c r="AJ1061" s="2" t="s">
        <v>87</v>
      </c>
      <c r="AK1061" s="2" t="s">
        <v>58</v>
      </c>
      <c r="AM1061" s="2" t="s">
        <v>59</v>
      </c>
      <c r="AP1061" s="2" t="s">
        <v>60</v>
      </c>
      <c r="AQ1061" s="2" t="s">
        <v>41</v>
      </c>
      <c r="AR1061">
        <v>104000</v>
      </c>
      <c r="AS1061" s="2" t="str">
        <f>_xlfn.IFNA(IF(VLOOKUP(all_resi[[#This Row],[No. Waybill]],settle_reconcile[No. Waybill],1,0)="","Recon","Recon"),"-")</f>
        <v>Recon</v>
      </c>
      <c r="AT1061" s="2">
        <f>all_resi[[#This Row],[Nilai COD]]-all_resi[[#This Row],[COD Fee]]-all_resi[[#This Row],[Total Biaya Setelah Diskon]]</f>
        <v>133240</v>
      </c>
      <c r="AU1061" s="2">
        <f>IF(all_resi[[#This Row],[Waktu Terima]]="","",_xlfn.DAYS(all_resi[[#This Row],[Waktu Terima]],all_resi[[#This Row],[Tanggal Pengiriman]]))</f>
        <v>4</v>
      </c>
    </row>
    <row r="1062" spans="1:47" x14ac:dyDescent="0.25">
      <c r="A1062" s="2" t="s">
        <v>7374</v>
      </c>
      <c r="B1062" s="1">
        <v>46184</v>
      </c>
      <c r="C1062" s="2" t="s">
        <v>42</v>
      </c>
      <c r="D1062" s="2" t="s">
        <v>43</v>
      </c>
      <c r="E1062" s="2" t="s">
        <v>44</v>
      </c>
      <c r="F1062" s="2" t="s">
        <v>45</v>
      </c>
      <c r="G1062" s="2" t="s">
        <v>46</v>
      </c>
      <c r="H1062" s="2" t="s">
        <v>80</v>
      </c>
      <c r="I1062" s="2" t="s">
        <v>4775</v>
      </c>
      <c r="J1062" s="2" t="s">
        <v>13365</v>
      </c>
      <c r="K1062" s="2" t="s">
        <v>75</v>
      </c>
      <c r="L1062" s="2" t="s">
        <v>531</v>
      </c>
      <c r="M1062" s="2" t="s">
        <v>4617</v>
      </c>
      <c r="N1062" s="2" t="s">
        <v>4776</v>
      </c>
      <c r="O1062">
        <v>1</v>
      </c>
      <c r="P1062" s="2" t="s">
        <v>53</v>
      </c>
      <c r="Q1062">
        <v>100</v>
      </c>
      <c r="R1062">
        <v>0</v>
      </c>
      <c r="S1062" s="2" t="s">
        <v>54</v>
      </c>
      <c r="T1062" s="2" t="s">
        <v>55</v>
      </c>
      <c r="U1062" s="2" t="s">
        <v>201</v>
      </c>
      <c r="V1062" s="2"/>
      <c r="W1062">
        <v>61000</v>
      </c>
      <c r="X1062">
        <v>0</v>
      </c>
      <c r="Y1062">
        <v>0</v>
      </c>
      <c r="Z1062">
        <v>61000</v>
      </c>
      <c r="AB1062" s="2" t="s">
        <v>57</v>
      </c>
      <c r="AC1062">
        <v>24400</v>
      </c>
      <c r="AD1062">
        <v>36600</v>
      </c>
      <c r="AE1062">
        <v>145000</v>
      </c>
      <c r="AF1062">
        <v>2175</v>
      </c>
      <c r="AG1062" s="2" t="s">
        <v>4775</v>
      </c>
      <c r="AH1062" s="2"/>
      <c r="AI1062" s="1">
        <v>46190</v>
      </c>
      <c r="AJ1062" s="2" t="s">
        <v>87</v>
      </c>
      <c r="AK1062" s="2" t="s">
        <v>58</v>
      </c>
      <c r="AM1062" s="2" t="s">
        <v>59</v>
      </c>
      <c r="AP1062" s="2" t="s">
        <v>60</v>
      </c>
      <c r="AQ1062" s="2" t="s">
        <v>41</v>
      </c>
      <c r="AR1062">
        <v>84000</v>
      </c>
      <c r="AS1062" s="2" t="str">
        <f>_xlfn.IFNA(IF(VLOOKUP(all_resi[[#This Row],[No. Waybill]],settle_reconcile[No. Waybill],1,0)="","Recon","Recon"),"-")</f>
        <v>Recon</v>
      </c>
      <c r="AT1062" s="2">
        <f>all_resi[[#This Row],[Nilai COD]]-all_resi[[#This Row],[COD Fee]]-all_resi[[#This Row],[Total Biaya Setelah Diskon]]</f>
        <v>106225</v>
      </c>
      <c r="AU1062" s="2">
        <f>IF(all_resi[[#This Row],[Waktu Terima]]="","",_xlfn.DAYS(all_resi[[#This Row],[Waktu Terima]],all_resi[[#This Row],[Tanggal Pengiriman]]))</f>
        <v>6</v>
      </c>
    </row>
    <row r="1063" spans="1:47" x14ac:dyDescent="0.25">
      <c r="A1063" s="2" t="s">
        <v>7170</v>
      </c>
      <c r="B1063" s="1">
        <v>46184</v>
      </c>
      <c r="C1063" s="2" t="s">
        <v>42</v>
      </c>
      <c r="D1063" s="2" t="s">
        <v>43</v>
      </c>
      <c r="E1063" s="2" t="s">
        <v>44</v>
      </c>
      <c r="F1063" s="2" t="s">
        <v>45</v>
      </c>
      <c r="G1063" s="2" t="s">
        <v>46</v>
      </c>
      <c r="H1063" s="2" t="s">
        <v>47</v>
      </c>
      <c r="I1063" s="2" t="s">
        <v>4227</v>
      </c>
      <c r="J1063" s="2" t="s">
        <v>13425</v>
      </c>
      <c r="K1063" s="2" t="s">
        <v>116</v>
      </c>
      <c r="L1063" s="2" t="s">
        <v>317</v>
      </c>
      <c r="M1063" s="2" t="s">
        <v>4228</v>
      </c>
      <c r="N1063" s="2" t="s">
        <v>4229</v>
      </c>
      <c r="O1063">
        <v>1</v>
      </c>
      <c r="P1063" s="2" t="s">
        <v>53</v>
      </c>
      <c r="Q1063">
        <v>100</v>
      </c>
      <c r="R1063">
        <v>0</v>
      </c>
      <c r="S1063" s="2" t="s">
        <v>54</v>
      </c>
      <c r="T1063" s="2" t="s">
        <v>55</v>
      </c>
      <c r="U1063" s="2" t="s">
        <v>147</v>
      </c>
      <c r="V1063" s="2"/>
      <c r="W1063">
        <v>12000</v>
      </c>
      <c r="X1063">
        <v>0</v>
      </c>
      <c r="Y1063">
        <v>0</v>
      </c>
      <c r="Z1063">
        <v>12000</v>
      </c>
      <c r="AB1063" s="2" t="s">
        <v>57</v>
      </c>
      <c r="AC1063">
        <v>7000</v>
      </c>
      <c r="AD1063">
        <v>5000</v>
      </c>
      <c r="AE1063">
        <v>82000</v>
      </c>
      <c r="AF1063">
        <v>1230</v>
      </c>
      <c r="AG1063" s="2" t="s">
        <v>4227</v>
      </c>
      <c r="AH1063" s="2"/>
      <c r="AI1063" s="1">
        <v>46185</v>
      </c>
      <c r="AJ1063" s="2"/>
      <c r="AK1063" s="2" t="s">
        <v>58</v>
      </c>
      <c r="AM1063" s="2" t="s">
        <v>59</v>
      </c>
      <c r="AP1063" s="2" t="s">
        <v>60</v>
      </c>
      <c r="AQ1063" s="2" t="s">
        <v>41</v>
      </c>
      <c r="AR1063">
        <v>70000</v>
      </c>
      <c r="AS1063" s="2" t="str">
        <f>_xlfn.IFNA(IF(VLOOKUP(all_resi[[#This Row],[No. Waybill]],settle_reconcile[No. Waybill],1,0)="","Recon","Recon"),"-")</f>
        <v>Recon</v>
      </c>
      <c r="AT1063" s="2">
        <f>all_resi[[#This Row],[Nilai COD]]-all_resi[[#This Row],[COD Fee]]-all_resi[[#This Row],[Total Biaya Setelah Diskon]]</f>
        <v>75770</v>
      </c>
      <c r="AU1063" s="2">
        <f>IF(all_resi[[#This Row],[Waktu Terima]]="","",_xlfn.DAYS(all_resi[[#This Row],[Waktu Terima]],all_resi[[#This Row],[Tanggal Pengiriman]]))</f>
        <v>1</v>
      </c>
    </row>
    <row r="1064" spans="1:47" x14ac:dyDescent="0.25">
      <c r="A1064" s="2" t="s">
        <v>6963</v>
      </c>
      <c r="B1064" s="1">
        <v>46184</v>
      </c>
      <c r="C1064" s="2" t="s">
        <v>42</v>
      </c>
      <c r="D1064" s="2" t="s">
        <v>43</v>
      </c>
      <c r="E1064" s="2" t="s">
        <v>44</v>
      </c>
      <c r="F1064" s="2" t="s">
        <v>45</v>
      </c>
      <c r="G1064" s="2" t="s">
        <v>46</v>
      </c>
      <c r="H1064" s="2" t="s">
        <v>80</v>
      </c>
      <c r="I1064" s="2" t="s">
        <v>3666</v>
      </c>
      <c r="J1064" s="2" t="s">
        <v>13187</v>
      </c>
      <c r="K1064" s="2" t="s">
        <v>121</v>
      </c>
      <c r="L1064" s="2" t="s">
        <v>274</v>
      </c>
      <c r="M1064" s="2" t="s">
        <v>275</v>
      </c>
      <c r="N1064" s="2" t="s">
        <v>3667</v>
      </c>
      <c r="O1064">
        <v>1</v>
      </c>
      <c r="P1064" s="2" t="s">
        <v>53</v>
      </c>
      <c r="Q1064">
        <v>100</v>
      </c>
      <c r="R1064">
        <v>0</v>
      </c>
      <c r="S1064" s="2" t="s">
        <v>54</v>
      </c>
      <c r="T1064" s="2" t="s">
        <v>55</v>
      </c>
      <c r="U1064" s="2" t="s">
        <v>1790</v>
      </c>
      <c r="V1064" s="2"/>
      <c r="W1064">
        <v>68000</v>
      </c>
      <c r="X1064">
        <v>0</v>
      </c>
      <c r="Y1064">
        <v>0</v>
      </c>
      <c r="Z1064">
        <v>68000</v>
      </c>
      <c r="AB1064" s="2" t="s">
        <v>57</v>
      </c>
      <c r="AC1064">
        <v>27200</v>
      </c>
      <c r="AD1064">
        <v>40800</v>
      </c>
      <c r="AE1064">
        <v>193000</v>
      </c>
      <c r="AF1064">
        <v>2895</v>
      </c>
      <c r="AG1064" s="2" t="s">
        <v>43</v>
      </c>
      <c r="AH1064" s="2"/>
      <c r="AI1064" s="1">
        <v>46210</v>
      </c>
      <c r="AJ1064" s="2" t="s">
        <v>87</v>
      </c>
      <c r="AK1064" s="2" t="s">
        <v>67</v>
      </c>
      <c r="AM1064" s="2" t="s">
        <v>59</v>
      </c>
      <c r="AP1064" s="2" t="s">
        <v>60</v>
      </c>
      <c r="AQ1064" s="2" t="s">
        <v>41</v>
      </c>
      <c r="AR1064">
        <v>125000</v>
      </c>
      <c r="AS1064" s="2" t="str">
        <f>_xlfn.IFNA(IF(VLOOKUP(all_resi[[#This Row],[No. Waybill]],settle_reconcile[No. Waybill],1,0)="","Recon","Recon"),"-")</f>
        <v>-</v>
      </c>
      <c r="AT1064" s="2">
        <f>all_resi[[#This Row],[Nilai COD]]-all_resi[[#This Row],[COD Fee]]-all_resi[[#This Row],[Total Biaya Setelah Diskon]]</f>
        <v>149305</v>
      </c>
      <c r="AU1064" s="2">
        <f>IF(all_resi[[#This Row],[Waktu Terima]]="","",_xlfn.DAYS(all_resi[[#This Row],[Waktu Terima]],all_resi[[#This Row],[Tanggal Pengiriman]]))</f>
        <v>26</v>
      </c>
    </row>
    <row r="1065" spans="1:47" x14ac:dyDescent="0.25">
      <c r="A1065" s="2" t="s">
        <v>7256</v>
      </c>
      <c r="B1065" s="1">
        <v>46184</v>
      </c>
      <c r="C1065" s="2" t="s">
        <v>42</v>
      </c>
      <c r="D1065" s="2" t="s">
        <v>43</v>
      </c>
      <c r="E1065" s="2" t="s">
        <v>44</v>
      </c>
      <c r="F1065" s="2" t="s">
        <v>45</v>
      </c>
      <c r="G1065" s="2" t="s">
        <v>46</v>
      </c>
      <c r="H1065" s="2" t="s">
        <v>80</v>
      </c>
      <c r="I1065" s="2" t="s">
        <v>4466</v>
      </c>
      <c r="J1065" s="2" t="s">
        <v>13168</v>
      </c>
      <c r="K1065" s="2" t="s">
        <v>69</v>
      </c>
      <c r="L1065" s="2" t="s">
        <v>3356</v>
      </c>
      <c r="M1065" s="2" t="s">
        <v>4467</v>
      </c>
      <c r="N1065" s="2" t="s">
        <v>4468</v>
      </c>
      <c r="O1065">
        <v>1</v>
      </c>
      <c r="P1065" s="2" t="s">
        <v>53</v>
      </c>
      <c r="Q1065">
        <v>100</v>
      </c>
      <c r="R1065">
        <v>0</v>
      </c>
      <c r="S1065" s="2" t="s">
        <v>54</v>
      </c>
      <c r="T1065" s="2" t="s">
        <v>55</v>
      </c>
      <c r="U1065" s="2" t="s">
        <v>555</v>
      </c>
      <c r="V1065" s="2"/>
      <c r="W1065">
        <v>59000</v>
      </c>
      <c r="X1065">
        <v>0</v>
      </c>
      <c r="Y1065">
        <v>0</v>
      </c>
      <c r="Z1065">
        <v>59000</v>
      </c>
      <c r="AB1065" s="2" t="s">
        <v>57</v>
      </c>
      <c r="AC1065">
        <v>23600</v>
      </c>
      <c r="AD1065">
        <v>35400</v>
      </c>
      <c r="AE1065">
        <v>134000</v>
      </c>
      <c r="AF1065">
        <v>2010</v>
      </c>
      <c r="AG1065" s="2" t="s">
        <v>11769</v>
      </c>
      <c r="AH1065" s="2" t="s">
        <v>149</v>
      </c>
      <c r="AI1065" s="1">
        <v>46196</v>
      </c>
      <c r="AJ1065" s="2" t="s">
        <v>87</v>
      </c>
      <c r="AK1065" s="2" t="s">
        <v>67</v>
      </c>
      <c r="AM1065" s="2" t="s">
        <v>59</v>
      </c>
      <c r="AP1065" s="2" t="s">
        <v>60</v>
      </c>
      <c r="AQ1065" s="2" t="s">
        <v>41</v>
      </c>
      <c r="AR1065">
        <v>75000</v>
      </c>
      <c r="AS1065" s="2" t="str">
        <f>_xlfn.IFNA(IF(VLOOKUP(all_resi[[#This Row],[No. Waybill]],settle_reconcile[No. Waybill],1,0)="","Recon","Recon"),"-")</f>
        <v>-</v>
      </c>
      <c r="AT1065" s="2">
        <f>all_resi[[#This Row],[Nilai COD]]-all_resi[[#This Row],[COD Fee]]-all_resi[[#This Row],[Total Biaya Setelah Diskon]]</f>
        <v>96590</v>
      </c>
      <c r="AU1065" s="2">
        <f>IF(all_resi[[#This Row],[Waktu Terima]]="","",_xlfn.DAYS(all_resi[[#This Row],[Waktu Terima]],all_resi[[#This Row],[Tanggal Pengiriman]]))</f>
        <v>12</v>
      </c>
    </row>
    <row r="1066" spans="1:47" x14ac:dyDescent="0.25">
      <c r="A1066" s="2" t="s">
        <v>7279</v>
      </c>
      <c r="B1066" s="1">
        <v>46184</v>
      </c>
      <c r="C1066" s="2" t="s">
        <v>42</v>
      </c>
      <c r="D1066" s="2" t="s">
        <v>43</v>
      </c>
      <c r="E1066" s="2" t="s">
        <v>44</v>
      </c>
      <c r="F1066" s="2" t="s">
        <v>45</v>
      </c>
      <c r="G1066" s="2" t="s">
        <v>46</v>
      </c>
      <c r="H1066" s="2" t="s">
        <v>47</v>
      </c>
      <c r="I1066" s="2" t="s">
        <v>4526</v>
      </c>
      <c r="J1066" s="2" t="s">
        <v>13268</v>
      </c>
      <c r="K1066" s="2" t="s">
        <v>132</v>
      </c>
      <c r="L1066" s="2" t="s">
        <v>791</v>
      </c>
      <c r="M1066" s="2" t="s">
        <v>4527</v>
      </c>
      <c r="N1066" s="2" t="s">
        <v>4528</v>
      </c>
      <c r="O1066">
        <v>1</v>
      </c>
      <c r="P1066" s="2" t="s">
        <v>53</v>
      </c>
      <c r="Q1066">
        <v>100</v>
      </c>
      <c r="R1066">
        <v>0</v>
      </c>
      <c r="S1066" s="2" t="s">
        <v>54</v>
      </c>
      <c r="T1066" s="2" t="s">
        <v>55</v>
      </c>
      <c r="U1066" s="2" t="s">
        <v>534</v>
      </c>
      <c r="V1066" s="2"/>
      <c r="W1066">
        <v>29000</v>
      </c>
      <c r="X1066">
        <v>0</v>
      </c>
      <c r="Y1066">
        <v>0</v>
      </c>
      <c r="Z1066">
        <v>29000</v>
      </c>
      <c r="AB1066" s="2" t="s">
        <v>57</v>
      </c>
      <c r="AC1066">
        <v>11600</v>
      </c>
      <c r="AD1066">
        <v>17400</v>
      </c>
      <c r="AE1066">
        <v>84000</v>
      </c>
      <c r="AF1066">
        <v>1260</v>
      </c>
      <c r="AG1066" s="2" t="s">
        <v>4526</v>
      </c>
      <c r="AH1066" s="2"/>
      <c r="AI1066" s="1">
        <v>46186</v>
      </c>
      <c r="AJ1066" s="2"/>
      <c r="AK1066" s="2" t="s">
        <v>58</v>
      </c>
      <c r="AM1066" s="2" t="s">
        <v>59</v>
      </c>
      <c r="AP1066" s="2" t="s">
        <v>60</v>
      </c>
      <c r="AQ1066" s="2" t="s">
        <v>41</v>
      </c>
      <c r="AR1066">
        <v>55000</v>
      </c>
      <c r="AS1066" s="2" t="str">
        <f>_xlfn.IFNA(IF(VLOOKUP(all_resi[[#This Row],[No. Waybill]],settle_reconcile[No. Waybill],1,0)="","Recon","Recon"),"-")</f>
        <v>Recon</v>
      </c>
      <c r="AT1066" s="2">
        <f>all_resi[[#This Row],[Nilai COD]]-all_resi[[#This Row],[COD Fee]]-all_resi[[#This Row],[Total Biaya Setelah Diskon]]</f>
        <v>65340</v>
      </c>
      <c r="AU1066" s="2">
        <f>IF(all_resi[[#This Row],[Waktu Terima]]="","",_xlfn.DAYS(all_resi[[#This Row],[Waktu Terima]],all_resi[[#This Row],[Tanggal Pengiriman]]))</f>
        <v>2</v>
      </c>
    </row>
    <row r="1067" spans="1:47" x14ac:dyDescent="0.25">
      <c r="A1067" s="2" t="s">
        <v>7378</v>
      </c>
      <c r="B1067" s="1">
        <v>46184</v>
      </c>
      <c r="C1067" s="2" t="s">
        <v>42</v>
      </c>
      <c r="D1067" s="2" t="s">
        <v>43</v>
      </c>
      <c r="E1067" s="2" t="s">
        <v>44</v>
      </c>
      <c r="F1067" s="2" t="s">
        <v>45</v>
      </c>
      <c r="G1067" s="2" t="s">
        <v>46</v>
      </c>
      <c r="H1067" s="2" t="s">
        <v>80</v>
      </c>
      <c r="I1067" s="2" t="s">
        <v>4785</v>
      </c>
      <c r="J1067" s="2" t="s">
        <v>13334</v>
      </c>
      <c r="K1067" s="2" t="s">
        <v>177</v>
      </c>
      <c r="L1067" s="2" t="s">
        <v>222</v>
      </c>
      <c r="M1067" s="2" t="s">
        <v>3200</v>
      </c>
      <c r="N1067" s="2" t="s">
        <v>4786</v>
      </c>
      <c r="O1067">
        <v>1</v>
      </c>
      <c r="P1067" s="2" t="s">
        <v>53</v>
      </c>
      <c r="Q1067">
        <v>100</v>
      </c>
      <c r="R1067">
        <v>0</v>
      </c>
      <c r="S1067" s="2" t="s">
        <v>54</v>
      </c>
      <c r="T1067" s="2" t="s">
        <v>55</v>
      </c>
      <c r="U1067" s="2" t="s">
        <v>86</v>
      </c>
      <c r="V1067" s="2"/>
      <c r="W1067">
        <v>80000</v>
      </c>
      <c r="X1067">
        <v>0</v>
      </c>
      <c r="Y1067">
        <v>0</v>
      </c>
      <c r="Z1067">
        <v>80000</v>
      </c>
      <c r="AB1067" s="2" t="s">
        <v>57</v>
      </c>
      <c r="AC1067">
        <v>32000</v>
      </c>
      <c r="AD1067">
        <v>48000</v>
      </c>
      <c r="AE1067">
        <v>140000</v>
      </c>
      <c r="AF1067">
        <v>2100</v>
      </c>
      <c r="AG1067" s="2" t="s">
        <v>894</v>
      </c>
      <c r="AH1067" s="2" t="s">
        <v>149</v>
      </c>
      <c r="AI1067" s="1">
        <v>46195</v>
      </c>
      <c r="AJ1067" s="2" t="s">
        <v>87</v>
      </c>
      <c r="AK1067" s="2" t="s">
        <v>67</v>
      </c>
      <c r="AM1067" s="2" t="s">
        <v>59</v>
      </c>
      <c r="AP1067" s="2" t="s">
        <v>60</v>
      </c>
      <c r="AQ1067" s="2" t="s">
        <v>41</v>
      </c>
      <c r="AR1067">
        <v>60000</v>
      </c>
      <c r="AS1067" s="2" t="str">
        <f>_xlfn.IFNA(IF(VLOOKUP(all_resi[[#This Row],[No. Waybill]],settle_reconcile[No. Waybill],1,0)="","Recon","Recon"),"-")</f>
        <v>-</v>
      </c>
      <c r="AT1067" s="2">
        <f>all_resi[[#This Row],[Nilai COD]]-all_resi[[#This Row],[COD Fee]]-all_resi[[#This Row],[Total Biaya Setelah Diskon]]</f>
        <v>89900</v>
      </c>
      <c r="AU1067" s="2">
        <f>IF(all_resi[[#This Row],[Waktu Terima]]="","",_xlfn.DAYS(all_resi[[#This Row],[Waktu Terima]],all_resi[[#This Row],[Tanggal Pengiriman]]))</f>
        <v>11</v>
      </c>
    </row>
    <row r="1068" spans="1:47" x14ac:dyDescent="0.25">
      <c r="A1068" s="2" t="s">
        <v>6959</v>
      </c>
      <c r="B1068" s="1">
        <v>46184</v>
      </c>
      <c r="C1068" s="2" t="s">
        <v>42</v>
      </c>
      <c r="D1068" s="2" t="s">
        <v>43</v>
      </c>
      <c r="E1068" s="2" t="s">
        <v>44</v>
      </c>
      <c r="F1068" s="2" t="s">
        <v>45</v>
      </c>
      <c r="G1068" s="2" t="s">
        <v>46</v>
      </c>
      <c r="H1068" s="2" t="s">
        <v>47</v>
      </c>
      <c r="I1068" s="2" t="s">
        <v>3657</v>
      </c>
      <c r="J1068" s="2" t="s">
        <v>13182</v>
      </c>
      <c r="K1068" s="2" t="s">
        <v>156</v>
      </c>
      <c r="L1068" s="2" t="s">
        <v>625</v>
      </c>
      <c r="M1068" s="2" t="s">
        <v>3658</v>
      </c>
      <c r="N1068" s="2" t="s">
        <v>3659</v>
      </c>
      <c r="O1068">
        <v>1</v>
      </c>
      <c r="P1068" s="2" t="s">
        <v>53</v>
      </c>
      <c r="Q1068">
        <v>100</v>
      </c>
      <c r="R1068">
        <v>0</v>
      </c>
      <c r="S1068" s="2" t="s">
        <v>54</v>
      </c>
      <c r="T1068" s="2" t="s">
        <v>55</v>
      </c>
      <c r="U1068" s="2" t="s">
        <v>412</v>
      </c>
      <c r="V1068" s="2"/>
      <c r="W1068">
        <v>84000</v>
      </c>
      <c r="X1068">
        <v>0</v>
      </c>
      <c r="Y1068">
        <v>0</v>
      </c>
      <c r="Z1068">
        <v>84000</v>
      </c>
      <c r="AB1068" s="2" t="s">
        <v>57</v>
      </c>
      <c r="AC1068">
        <v>33600</v>
      </c>
      <c r="AD1068">
        <v>50400</v>
      </c>
      <c r="AE1068">
        <v>188000</v>
      </c>
      <c r="AF1068">
        <v>2820</v>
      </c>
      <c r="AG1068" s="2" t="s">
        <v>3657</v>
      </c>
      <c r="AH1068" s="2"/>
      <c r="AI1068" s="1">
        <v>46190</v>
      </c>
      <c r="AJ1068" s="2"/>
      <c r="AK1068" s="2" t="s">
        <v>58</v>
      </c>
      <c r="AM1068" s="2" t="s">
        <v>59</v>
      </c>
      <c r="AP1068" s="2" t="s">
        <v>60</v>
      </c>
      <c r="AQ1068" s="2" t="s">
        <v>41</v>
      </c>
      <c r="AR1068">
        <v>104000</v>
      </c>
      <c r="AS1068" s="2" t="str">
        <f>_xlfn.IFNA(IF(VLOOKUP(all_resi[[#This Row],[No. Waybill]],settle_reconcile[No. Waybill],1,0)="","Recon","Recon"),"-")</f>
        <v>Recon</v>
      </c>
      <c r="AT1068" s="2">
        <f>all_resi[[#This Row],[Nilai COD]]-all_resi[[#This Row],[COD Fee]]-all_resi[[#This Row],[Total Biaya Setelah Diskon]]</f>
        <v>134780</v>
      </c>
      <c r="AU1068" s="2">
        <f>IF(all_resi[[#This Row],[Waktu Terima]]="","",_xlfn.DAYS(all_resi[[#This Row],[Waktu Terima]],all_resi[[#This Row],[Tanggal Pengiriman]]))</f>
        <v>6</v>
      </c>
    </row>
    <row r="1069" spans="1:47" x14ac:dyDescent="0.25">
      <c r="A1069" s="2" t="s">
        <v>7259</v>
      </c>
      <c r="B1069" s="1">
        <v>46184</v>
      </c>
      <c r="C1069" s="2" t="s">
        <v>42</v>
      </c>
      <c r="D1069" s="2" t="s">
        <v>43</v>
      </c>
      <c r="E1069" s="2" t="s">
        <v>44</v>
      </c>
      <c r="F1069" s="2" t="s">
        <v>45</v>
      </c>
      <c r="G1069" s="2" t="s">
        <v>46</v>
      </c>
      <c r="H1069" s="2" t="s">
        <v>47</v>
      </c>
      <c r="I1069" s="2" t="s">
        <v>4475</v>
      </c>
      <c r="J1069" s="2" t="s">
        <v>13261</v>
      </c>
      <c r="K1069" s="2" t="s">
        <v>75</v>
      </c>
      <c r="L1069" s="2" t="s">
        <v>3728</v>
      </c>
      <c r="M1069" s="2" t="s">
        <v>4476</v>
      </c>
      <c r="N1069" s="2" t="s">
        <v>4477</v>
      </c>
      <c r="O1069">
        <v>1</v>
      </c>
      <c r="P1069" s="2" t="s">
        <v>53</v>
      </c>
      <c r="Q1069">
        <v>100</v>
      </c>
      <c r="R1069">
        <v>0</v>
      </c>
      <c r="S1069" s="2" t="s">
        <v>54</v>
      </c>
      <c r="T1069" s="2" t="s">
        <v>55</v>
      </c>
      <c r="U1069" s="2" t="s">
        <v>97</v>
      </c>
      <c r="V1069" s="2"/>
      <c r="W1069">
        <v>61000</v>
      </c>
      <c r="X1069">
        <v>0</v>
      </c>
      <c r="Y1069">
        <v>0</v>
      </c>
      <c r="Z1069">
        <v>61000</v>
      </c>
      <c r="AB1069" s="2" t="s">
        <v>57</v>
      </c>
      <c r="AC1069">
        <v>24400</v>
      </c>
      <c r="AD1069">
        <v>36600</v>
      </c>
      <c r="AE1069">
        <v>131000</v>
      </c>
      <c r="AF1069">
        <v>1965</v>
      </c>
      <c r="AG1069" s="2" t="s">
        <v>4475</v>
      </c>
      <c r="AH1069" s="2"/>
      <c r="AI1069" s="1">
        <v>46189</v>
      </c>
      <c r="AJ1069" s="2"/>
      <c r="AK1069" s="2" t="s">
        <v>58</v>
      </c>
      <c r="AM1069" s="2" t="s">
        <v>59</v>
      </c>
      <c r="AP1069" s="2" t="s">
        <v>60</v>
      </c>
      <c r="AQ1069" s="2" t="s">
        <v>41</v>
      </c>
      <c r="AR1069">
        <v>70000</v>
      </c>
      <c r="AS1069" s="2" t="str">
        <f>_xlfn.IFNA(IF(VLOOKUP(all_resi[[#This Row],[No. Waybill]],settle_reconcile[No. Waybill],1,0)="","Recon","Recon"),"-")</f>
        <v>Recon</v>
      </c>
      <c r="AT1069" s="2">
        <f>all_resi[[#This Row],[Nilai COD]]-all_resi[[#This Row],[COD Fee]]-all_resi[[#This Row],[Total Biaya Setelah Diskon]]</f>
        <v>92435</v>
      </c>
      <c r="AU1069" s="2">
        <f>IF(all_resi[[#This Row],[Waktu Terima]]="","",_xlfn.DAYS(all_resi[[#This Row],[Waktu Terima]],all_resi[[#This Row],[Tanggal Pengiriman]]))</f>
        <v>5</v>
      </c>
    </row>
    <row r="1070" spans="1:47" x14ac:dyDescent="0.25">
      <c r="A1070" s="2" t="s">
        <v>7368</v>
      </c>
      <c r="B1070" s="1">
        <v>46184</v>
      </c>
      <c r="C1070" s="2" t="s">
        <v>42</v>
      </c>
      <c r="D1070" s="2" t="s">
        <v>43</v>
      </c>
      <c r="E1070" s="2" t="s">
        <v>44</v>
      </c>
      <c r="F1070" s="2" t="s">
        <v>45</v>
      </c>
      <c r="G1070" s="2" t="s">
        <v>46</v>
      </c>
      <c r="H1070" s="2" t="s">
        <v>47</v>
      </c>
      <c r="I1070" s="2" t="s">
        <v>4759</v>
      </c>
      <c r="J1070" s="2" t="s">
        <v>13296</v>
      </c>
      <c r="K1070" s="2" t="s">
        <v>171</v>
      </c>
      <c r="L1070" s="2" t="s">
        <v>172</v>
      </c>
      <c r="M1070" s="2" t="s">
        <v>1493</v>
      </c>
      <c r="N1070" s="2" t="s">
        <v>4760</v>
      </c>
      <c r="O1070">
        <v>1</v>
      </c>
      <c r="P1070" s="2" t="s">
        <v>53</v>
      </c>
      <c r="Q1070">
        <v>100</v>
      </c>
      <c r="R1070">
        <v>0</v>
      </c>
      <c r="S1070" s="2" t="s">
        <v>54</v>
      </c>
      <c r="T1070" s="2" t="s">
        <v>55</v>
      </c>
      <c r="U1070" s="2" t="s">
        <v>97</v>
      </c>
      <c r="V1070" s="2"/>
      <c r="W1070">
        <v>30000</v>
      </c>
      <c r="X1070">
        <v>0</v>
      </c>
      <c r="Y1070">
        <v>0</v>
      </c>
      <c r="Z1070">
        <v>30000</v>
      </c>
      <c r="AB1070" s="2" t="s">
        <v>57</v>
      </c>
      <c r="AC1070">
        <v>12000</v>
      </c>
      <c r="AD1070">
        <v>18000</v>
      </c>
      <c r="AE1070">
        <v>100000</v>
      </c>
      <c r="AF1070">
        <v>1500</v>
      </c>
      <c r="AG1070" s="2" t="s">
        <v>4759</v>
      </c>
      <c r="AH1070" s="2"/>
      <c r="AI1070" s="1">
        <v>46188</v>
      </c>
      <c r="AJ1070" s="2"/>
      <c r="AK1070" s="2" t="s">
        <v>58</v>
      </c>
      <c r="AM1070" s="2" t="s">
        <v>59</v>
      </c>
      <c r="AP1070" s="2" t="s">
        <v>60</v>
      </c>
      <c r="AQ1070" s="2" t="s">
        <v>41</v>
      </c>
      <c r="AR1070">
        <v>70000</v>
      </c>
      <c r="AS1070" s="2" t="str">
        <f>_xlfn.IFNA(IF(VLOOKUP(all_resi[[#This Row],[No. Waybill]],settle_reconcile[No. Waybill],1,0)="","Recon","Recon"),"-")</f>
        <v>Recon</v>
      </c>
      <c r="AT1070" s="2">
        <f>all_resi[[#This Row],[Nilai COD]]-all_resi[[#This Row],[COD Fee]]-all_resi[[#This Row],[Total Biaya Setelah Diskon]]</f>
        <v>80500</v>
      </c>
      <c r="AU1070" s="2">
        <f>IF(all_resi[[#This Row],[Waktu Terima]]="","",_xlfn.DAYS(all_resi[[#This Row],[Waktu Terima]],all_resi[[#This Row],[Tanggal Pengiriman]]))</f>
        <v>4</v>
      </c>
    </row>
    <row r="1071" spans="1:47" x14ac:dyDescent="0.25">
      <c r="A1071" s="2" t="s">
        <v>6961</v>
      </c>
      <c r="B1071" s="1">
        <v>46184</v>
      </c>
      <c r="C1071" s="2" t="s">
        <v>42</v>
      </c>
      <c r="D1071" s="2" t="s">
        <v>43</v>
      </c>
      <c r="E1071" s="2" t="s">
        <v>44</v>
      </c>
      <c r="F1071" s="2" t="s">
        <v>45</v>
      </c>
      <c r="G1071" s="2" t="s">
        <v>46</v>
      </c>
      <c r="H1071" s="2" t="s">
        <v>80</v>
      </c>
      <c r="I1071" s="2" t="s">
        <v>3662</v>
      </c>
      <c r="J1071" s="2" t="s">
        <v>13200</v>
      </c>
      <c r="K1071" s="2" t="s">
        <v>116</v>
      </c>
      <c r="L1071" s="2" t="s">
        <v>617</v>
      </c>
      <c r="M1071" s="2" t="s">
        <v>1172</v>
      </c>
      <c r="N1071" s="2" t="s">
        <v>3663</v>
      </c>
      <c r="O1071">
        <v>1</v>
      </c>
      <c r="P1071" s="2" t="s">
        <v>53</v>
      </c>
      <c r="Q1071">
        <v>100</v>
      </c>
      <c r="R1071">
        <v>0</v>
      </c>
      <c r="S1071" s="2" t="s">
        <v>54</v>
      </c>
      <c r="T1071" s="2" t="s">
        <v>55</v>
      </c>
      <c r="U1071" s="2" t="s">
        <v>2488</v>
      </c>
      <c r="V1071" s="2"/>
      <c r="W1071">
        <v>15000</v>
      </c>
      <c r="X1071">
        <v>0</v>
      </c>
      <c r="Y1071">
        <v>0</v>
      </c>
      <c r="Z1071">
        <v>15000</v>
      </c>
      <c r="AB1071" s="2" t="s">
        <v>57</v>
      </c>
      <c r="AC1071">
        <v>9000</v>
      </c>
      <c r="AD1071">
        <v>6000</v>
      </c>
      <c r="AE1071">
        <v>169000</v>
      </c>
      <c r="AF1071">
        <v>2535</v>
      </c>
      <c r="AG1071" s="2" t="s">
        <v>11423</v>
      </c>
      <c r="AH1071" s="2" t="s">
        <v>149</v>
      </c>
      <c r="AI1071" s="1">
        <v>46194</v>
      </c>
      <c r="AJ1071" s="2" t="s">
        <v>87</v>
      </c>
      <c r="AK1071" s="2" t="s">
        <v>67</v>
      </c>
      <c r="AM1071" s="2" t="s">
        <v>59</v>
      </c>
      <c r="AP1071" s="2" t="s">
        <v>60</v>
      </c>
      <c r="AQ1071" s="2" t="s">
        <v>41</v>
      </c>
      <c r="AR1071">
        <v>154000</v>
      </c>
      <c r="AS1071" s="2" t="str">
        <f>_xlfn.IFNA(IF(VLOOKUP(all_resi[[#This Row],[No. Waybill]],settle_reconcile[No. Waybill],1,0)="","Recon","Recon"),"-")</f>
        <v>-</v>
      </c>
      <c r="AT1071" s="2">
        <f>all_resi[[#This Row],[Nilai COD]]-all_resi[[#This Row],[COD Fee]]-all_resi[[#This Row],[Total Biaya Setelah Diskon]]</f>
        <v>160465</v>
      </c>
      <c r="AU1071" s="2">
        <f>IF(all_resi[[#This Row],[Waktu Terima]]="","",_xlfn.DAYS(all_resi[[#This Row],[Waktu Terima]],all_resi[[#This Row],[Tanggal Pengiriman]]))</f>
        <v>10</v>
      </c>
    </row>
    <row r="1072" spans="1:47" x14ac:dyDescent="0.25">
      <c r="A1072" s="2" t="s">
        <v>6960</v>
      </c>
      <c r="B1072" s="1">
        <v>46184</v>
      </c>
      <c r="C1072" s="2" t="s">
        <v>42</v>
      </c>
      <c r="D1072" s="2" t="s">
        <v>43</v>
      </c>
      <c r="E1072" s="2" t="s">
        <v>44</v>
      </c>
      <c r="F1072" s="2" t="s">
        <v>45</v>
      </c>
      <c r="G1072" s="2" t="s">
        <v>46</v>
      </c>
      <c r="H1072" s="2" t="s">
        <v>47</v>
      </c>
      <c r="I1072" s="2" t="s">
        <v>3660</v>
      </c>
      <c r="J1072" s="2" t="s">
        <v>13196</v>
      </c>
      <c r="K1072" s="2" t="s">
        <v>62</v>
      </c>
      <c r="L1072" s="2" t="s">
        <v>63</v>
      </c>
      <c r="M1072" s="2" t="s">
        <v>64</v>
      </c>
      <c r="N1072" s="2" t="s">
        <v>3661</v>
      </c>
      <c r="O1072">
        <v>1</v>
      </c>
      <c r="P1072" s="2" t="s">
        <v>53</v>
      </c>
      <c r="Q1072">
        <v>100</v>
      </c>
      <c r="R1072">
        <v>0</v>
      </c>
      <c r="S1072" s="2" t="s">
        <v>54</v>
      </c>
      <c r="T1072" s="2" t="s">
        <v>55</v>
      </c>
      <c r="U1072" s="2" t="s">
        <v>386</v>
      </c>
      <c r="V1072" s="2"/>
      <c r="W1072">
        <v>133000</v>
      </c>
      <c r="X1072">
        <v>0</v>
      </c>
      <c r="Y1072">
        <v>0</v>
      </c>
      <c r="Z1072">
        <v>133000</v>
      </c>
      <c r="AB1072" s="2" t="s">
        <v>57</v>
      </c>
      <c r="AC1072">
        <v>53200</v>
      </c>
      <c r="AD1072">
        <v>79800</v>
      </c>
      <c r="AE1072">
        <v>237000</v>
      </c>
      <c r="AF1072">
        <v>3555</v>
      </c>
      <c r="AG1072" s="2" t="s">
        <v>353</v>
      </c>
      <c r="AH1072" s="2" t="s">
        <v>615</v>
      </c>
      <c r="AI1072" s="1">
        <v>46197</v>
      </c>
      <c r="AJ1072" s="2"/>
      <c r="AK1072" s="2" t="s">
        <v>67</v>
      </c>
      <c r="AM1072" s="2" t="s">
        <v>59</v>
      </c>
      <c r="AP1072" s="2" t="s">
        <v>60</v>
      </c>
      <c r="AQ1072" s="2" t="s">
        <v>41</v>
      </c>
      <c r="AR1072">
        <v>104000</v>
      </c>
      <c r="AS1072" s="2" t="str">
        <f>_xlfn.IFNA(IF(VLOOKUP(all_resi[[#This Row],[No. Waybill]],settle_reconcile[No. Waybill],1,0)="","Recon","Recon"),"-")</f>
        <v>-</v>
      </c>
      <c r="AT1072" s="2">
        <f>all_resi[[#This Row],[Nilai COD]]-all_resi[[#This Row],[COD Fee]]-all_resi[[#This Row],[Total Biaya Setelah Diskon]]</f>
        <v>153645</v>
      </c>
      <c r="AU1072" s="2">
        <f>IF(all_resi[[#This Row],[Waktu Terima]]="","",_xlfn.DAYS(all_resi[[#This Row],[Waktu Terima]],all_resi[[#This Row],[Tanggal Pengiriman]]))</f>
        <v>13</v>
      </c>
    </row>
    <row r="1073" spans="1:47" x14ac:dyDescent="0.25">
      <c r="A1073" s="2" t="s">
        <v>7161</v>
      </c>
      <c r="B1073" s="1">
        <v>46184</v>
      </c>
      <c r="C1073" s="2" t="s">
        <v>42</v>
      </c>
      <c r="D1073" s="2" t="s">
        <v>43</v>
      </c>
      <c r="E1073" s="2" t="s">
        <v>44</v>
      </c>
      <c r="F1073" s="2" t="s">
        <v>45</v>
      </c>
      <c r="G1073" s="2" t="s">
        <v>46</v>
      </c>
      <c r="H1073" s="2" t="s">
        <v>47</v>
      </c>
      <c r="I1073" s="2" t="s">
        <v>4203</v>
      </c>
      <c r="J1073" s="2" t="s">
        <v>13356</v>
      </c>
      <c r="K1073" s="2" t="s">
        <v>156</v>
      </c>
      <c r="L1073" s="2" t="s">
        <v>726</v>
      </c>
      <c r="M1073" s="2" t="s">
        <v>2483</v>
      </c>
      <c r="N1073" s="2" t="s">
        <v>4204</v>
      </c>
      <c r="O1073">
        <v>1</v>
      </c>
      <c r="P1073" s="2" t="s">
        <v>53</v>
      </c>
      <c r="Q1073">
        <v>100</v>
      </c>
      <c r="R1073">
        <v>0</v>
      </c>
      <c r="S1073" s="2" t="s">
        <v>54</v>
      </c>
      <c r="T1073" s="2" t="s">
        <v>55</v>
      </c>
      <c r="U1073" s="2" t="s">
        <v>147</v>
      </c>
      <c r="V1073" s="2"/>
      <c r="W1073">
        <v>84000</v>
      </c>
      <c r="X1073">
        <v>0</v>
      </c>
      <c r="Y1073">
        <v>0</v>
      </c>
      <c r="Z1073">
        <v>84000</v>
      </c>
      <c r="AB1073" s="2" t="s">
        <v>57</v>
      </c>
      <c r="AC1073">
        <v>33600</v>
      </c>
      <c r="AD1073">
        <v>50400</v>
      </c>
      <c r="AE1073">
        <v>154000</v>
      </c>
      <c r="AF1073">
        <v>2310</v>
      </c>
      <c r="AG1073" s="2" t="s">
        <v>4203</v>
      </c>
      <c r="AH1073" s="2"/>
      <c r="AI1073" s="1">
        <v>46191</v>
      </c>
      <c r="AJ1073" s="2"/>
      <c r="AK1073" s="2" t="s">
        <v>58</v>
      </c>
      <c r="AM1073" s="2" t="s">
        <v>59</v>
      </c>
      <c r="AP1073" s="2" t="s">
        <v>60</v>
      </c>
      <c r="AQ1073" s="2" t="s">
        <v>41</v>
      </c>
      <c r="AR1073">
        <v>70000</v>
      </c>
      <c r="AS1073" s="2" t="str">
        <f>_xlfn.IFNA(IF(VLOOKUP(all_resi[[#This Row],[No. Waybill]],settle_reconcile[No. Waybill],1,0)="","Recon","Recon"),"-")</f>
        <v>Recon</v>
      </c>
      <c r="AT1073" s="2">
        <f>all_resi[[#This Row],[Nilai COD]]-all_resi[[#This Row],[COD Fee]]-all_resi[[#This Row],[Total Biaya Setelah Diskon]]</f>
        <v>101290</v>
      </c>
      <c r="AU1073" s="2">
        <f>IF(all_resi[[#This Row],[Waktu Terima]]="","",_xlfn.DAYS(all_resi[[#This Row],[Waktu Terima]],all_resi[[#This Row],[Tanggal Pengiriman]]))</f>
        <v>7</v>
      </c>
    </row>
    <row r="1074" spans="1:47" x14ac:dyDescent="0.25">
      <c r="A1074" s="2" t="s">
        <v>7371</v>
      </c>
      <c r="B1074" s="1">
        <v>46184</v>
      </c>
      <c r="C1074" s="2" t="s">
        <v>42</v>
      </c>
      <c r="D1074" s="2" t="s">
        <v>43</v>
      </c>
      <c r="E1074" s="2" t="s">
        <v>44</v>
      </c>
      <c r="F1074" s="2" t="s">
        <v>45</v>
      </c>
      <c r="G1074" s="2" t="s">
        <v>46</v>
      </c>
      <c r="H1074" s="2" t="s">
        <v>47</v>
      </c>
      <c r="I1074" s="2" t="s">
        <v>4769</v>
      </c>
      <c r="J1074" s="2" t="s">
        <v>13292</v>
      </c>
      <c r="K1074" s="2" t="s">
        <v>177</v>
      </c>
      <c r="L1074" s="2" t="s">
        <v>807</v>
      </c>
      <c r="M1074" s="2" t="s">
        <v>2536</v>
      </c>
      <c r="N1074" s="2" t="s">
        <v>4770</v>
      </c>
      <c r="O1074">
        <v>1</v>
      </c>
      <c r="P1074" s="2" t="s">
        <v>53</v>
      </c>
      <c r="Q1074">
        <v>100</v>
      </c>
      <c r="R1074">
        <v>0</v>
      </c>
      <c r="S1074" s="2" t="s">
        <v>54</v>
      </c>
      <c r="T1074" s="2" t="s">
        <v>55</v>
      </c>
      <c r="U1074" s="2" t="s">
        <v>207</v>
      </c>
      <c r="V1074" s="2"/>
      <c r="W1074">
        <v>64000</v>
      </c>
      <c r="X1074">
        <v>0</v>
      </c>
      <c r="Y1074">
        <v>0</v>
      </c>
      <c r="Z1074">
        <v>64000</v>
      </c>
      <c r="AB1074" s="2" t="s">
        <v>57</v>
      </c>
      <c r="AC1074">
        <v>25600</v>
      </c>
      <c r="AD1074">
        <v>38400</v>
      </c>
      <c r="AE1074">
        <v>134000</v>
      </c>
      <c r="AF1074">
        <v>2010</v>
      </c>
      <c r="AG1074" s="2" t="s">
        <v>4769</v>
      </c>
      <c r="AH1074" s="2"/>
      <c r="AI1074" s="1">
        <v>46189</v>
      </c>
      <c r="AJ1074" s="2"/>
      <c r="AK1074" s="2" t="s">
        <v>58</v>
      </c>
      <c r="AM1074" s="2" t="s">
        <v>59</v>
      </c>
      <c r="AP1074" s="2" t="s">
        <v>60</v>
      </c>
      <c r="AQ1074" s="2" t="s">
        <v>41</v>
      </c>
      <c r="AR1074">
        <v>70000</v>
      </c>
      <c r="AS1074" s="2" t="str">
        <f>_xlfn.IFNA(IF(VLOOKUP(all_resi[[#This Row],[No. Waybill]],settle_reconcile[No. Waybill],1,0)="","Recon","Recon"),"-")</f>
        <v>Recon</v>
      </c>
      <c r="AT1074" s="2">
        <f>all_resi[[#This Row],[Nilai COD]]-all_resi[[#This Row],[COD Fee]]-all_resi[[#This Row],[Total Biaya Setelah Diskon]]</f>
        <v>93590</v>
      </c>
      <c r="AU1074" s="2">
        <f>IF(all_resi[[#This Row],[Waktu Terima]]="","",_xlfn.DAYS(all_resi[[#This Row],[Waktu Terima]],all_resi[[#This Row],[Tanggal Pengiriman]]))</f>
        <v>5</v>
      </c>
    </row>
    <row r="1075" spans="1:47" x14ac:dyDescent="0.25">
      <c r="A1075" s="2" t="s">
        <v>6937</v>
      </c>
      <c r="B1075" s="1">
        <v>46184</v>
      </c>
      <c r="C1075" s="2" t="s">
        <v>42</v>
      </c>
      <c r="D1075" s="2" t="s">
        <v>43</v>
      </c>
      <c r="E1075" s="2" t="s">
        <v>44</v>
      </c>
      <c r="F1075" s="2" t="s">
        <v>45</v>
      </c>
      <c r="G1075" s="2" t="s">
        <v>46</v>
      </c>
      <c r="H1075" s="2" t="s">
        <v>47</v>
      </c>
      <c r="I1075" s="2" t="s">
        <v>3597</v>
      </c>
      <c r="J1075" s="2" t="s">
        <v>13616</v>
      </c>
      <c r="K1075" s="2" t="s">
        <v>126</v>
      </c>
      <c r="L1075" s="2" t="s">
        <v>127</v>
      </c>
      <c r="M1075" s="2" t="s">
        <v>730</v>
      </c>
      <c r="N1075" s="2" t="s">
        <v>3598</v>
      </c>
      <c r="O1075">
        <v>1</v>
      </c>
      <c r="P1075" s="2" t="s">
        <v>53</v>
      </c>
      <c r="Q1075">
        <v>100</v>
      </c>
      <c r="R1075">
        <v>0</v>
      </c>
      <c r="S1075" s="2" t="s">
        <v>54</v>
      </c>
      <c r="T1075" s="2" t="s">
        <v>55</v>
      </c>
      <c r="U1075" s="2" t="s">
        <v>147</v>
      </c>
      <c r="V1075" s="2"/>
      <c r="W1075">
        <v>60000</v>
      </c>
      <c r="X1075">
        <v>0</v>
      </c>
      <c r="Y1075">
        <v>0</v>
      </c>
      <c r="Z1075">
        <v>60000</v>
      </c>
      <c r="AB1075" s="2" t="s">
        <v>57</v>
      </c>
      <c r="AC1075">
        <v>24000</v>
      </c>
      <c r="AD1075">
        <v>36000</v>
      </c>
      <c r="AE1075">
        <v>130000</v>
      </c>
      <c r="AF1075">
        <v>1950</v>
      </c>
      <c r="AG1075" s="2" t="s">
        <v>353</v>
      </c>
      <c r="AH1075" s="2" t="s">
        <v>149</v>
      </c>
      <c r="AI1075" s="1">
        <v>46196</v>
      </c>
      <c r="AJ1075" s="2"/>
      <c r="AK1075" s="2" t="s">
        <v>67</v>
      </c>
      <c r="AM1075" s="2" t="s">
        <v>59</v>
      </c>
      <c r="AP1075" s="2" t="s">
        <v>60</v>
      </c>
      <c r="AQ1075" s="2" t="s">
        <v>41</v>
      </c>
      <c r="AR1075">
        <v>70000</v>
      </c>
      <c r="AS1075" s="2" t="str">
        <f>_xlfn.IFNA(IF(VLOOKUP(all_resi[[#This Row],[No. Waybill]],settle_reconcile[No. Waybill],1,0)="","Recon","Recon"),"-")</f>
        <v>-</v>
      </c>
      <c r="AT1075" s="2">
        <f>all_resi[[#This Row],[Nilai COD]]-all_resi[[#This Row],[COD Fee]]-all_resi[[#This Row],[Total Biaya Setelah Diskon]]</f>
        <v>92050</v>
      </c>
      <c r="AU1075" s="2">
        <f>IF(all_resi[[#This Row],[Waktu Terima]]="","",_xlfn.DAYS(all_resi[[#This Row],[Waktu Terima]],all_resi[[#This Row],[Tanggal Pengiriman]]))</f>
        <v>12</v>
      </c>
    </row>
    <row r="1076" spans="1:47" x14ac:dyDescent="0.25">
      <c r="A1076" s="2" t="s">
        <v>7164</v>
      </c>
      <c r="B1076" s="1">
        <v>46184</v>
      </c>
      <c r="C1076" s="2" t="s">
        <v>42</v>
      </c>
      <c r="D1076" s="2" t="s">
        <v>43</v>
      </c>
      <c r="E1076" s="2" t="s">
        <v>44</v>
      </c>
      <c r="F1076" s="2" t="s">
        <v>45</v>
      </c>
      <c r="G1076" s="2" t="s">
        <v>46</v>
      </c>
      <c r="H1076" s="2" t="s">
        <v>80</v>
      </c>
      <c r="I1076" s="2" t="s">
        <v>4210</v>
      </c>
      <c r="J1076" s="2" t="s">
        <v>13318</v>
      </c>
      <c r="K1076" s="2" t="s">
        <v>49</v>
      </c>
      <c r="L1076" s="2" t="s">
        <v>1097</v>
      </c>
      <c r="M1076" s="2" t="s">
        <v>3747</v>
      </c>
      <c r="N1076" s="2" t="s">
        <v>4211</v>
      </c>
      <c r="O1076">
        <v>1</v>
      </c>
      <c r="P1076" s="2" t="s">
        <v>53</v>
      </c>
      <c r="Q1076">
        <v>100</v>
      </c>
      <c r="R1076">
        <v>0</v>
      </c>
      <c r="S1076" s="2" t="s">
        <v>54</v>
      </c>
      <c r="T1076" s="2" t="s">
        <v>55</v>
      </c>
      <c r="U1076" s="2" t="s">
        <v>164</v>
      </c>
      <c r="V1076" s="2"/>
      <c r="W1076">
        <v>63000</v>
      </c>
      <c r="X1076">
        <v>0</v>
      </c>
      <c r="Y1076">
        <v>0</v>
      </c>
      <c r="Z1076">
        <v>63000</v>
      </c>
      <c r="AB1076" s="2" t="s">
        <v>57</v>
      </c>
      <c r="AC1076">
        <v>25200</v>
      </c>
      <c r="AD1076">
        <v>37800</v>
      </c>
      <c r="AE1076">
        <v>147000</v>
      </c>
      <c r="AF1076">
        <v>2205</v>
      </c>
      <c r="AG1076" s="2" t="s">
        <v>11424</v>
      </c>
      <c r="AH1076" s="2" t="s">
        <v>4374</v>
      </c>
      <c r="AI1076" s="1">
        <v>46196</v>
      </c>
      <c r="AJ1076" s="2" t="s">
        <v>87</v>
      </c>
      <c r="AK1076" s="2" t="s">
        <v>67</v>
      </c>
      <c r="AM1076" s="2" t="s">
        <v>59</v>
      </c>
      <c r="AP1076" s="2" t="s">
        <v>60</v>
      </c>
      <c r="AQ1076" s="2" t="s">
        <v>41</v>
      </c>
      <c r="AR1076">
        <v>84000</v>
      </c>
      <c r="AS1076" s="2" t="str">
        <f>_xlfn.IFNA(IF(VLOOKUP(all_resi[[#This Row],[No. Waybill]],settle_reconcile[No. Waybill],1,0)="","Recon","Recon"),"-")</f>
        <v>-</v>
      </c>
      <c r="AT1076" s="2">
        <f>all_resi[[#This Row],[Nilai COD]]-all_resi[[#This Row],[COD Fee]]-all_resi[[#This Row],[Total Biaya Setelah Diskon]]</f>
        <v>106995</v>
      </c>
      <c r="AU1076" s="2">
        <f>IF(all_resi[[#This Row],[Waktu Terima]]="","",_xlfn.DAYS(all_resi[[#This Row],[Waktu Terima]],all_resi[[#This Row],[Tanggal Pengiriman]]))</f>
        <v>12</v>
      </c>
    </row>
    <row r="1077" spans="1:47" x14ac:dyDescent="0.25">
      <c r="A1077" s="2" t="s">
        <v>7372</v>
      </c>
      <c r="B1077" s="1">
        <v>46184</v>
      </c>
      <c r="C1077" s="2" t="s">
        <v>42</v>
      </c>
      <c r="D1077" s="2" t="s">
        <v>43</v>
      </c>
      <c r="E1077" s="2" t="s">
        <v>44</v>
      </c>
      <c r="F1077" s="2" t="s">
        <v>45</v>
      </c>
      <c r="G1077" s="2" t="s">
        <v>46</v>
      </c>
      <c r="H1077" s="2" t="s">
        <v>80</v>
      </c>
      <c r="I1077" s="2" t="s">
        <v>4771</v>
      </c>
      <c r="J1077" s="2" t="s">
        <v>13349</v>
      </c>
      <c r="K1077" s="2" t="s">
        <v>437</v>
      </c>
      <c r="L1077" s="2" t="s">
        <v>870</v>
      </c>
      <c r="M1077" s="2" t="s">
        <v>4650</v>
      </c>
      <c r="N1077" s="2" t="s">
        <v>4772</v>
      </c>
      <c r="O1077">
        <v>1</v>
      </c>
      <c r="P1077" s="2" t="s">
        <v>53</v>
      </c>
      <c r="Q1077">
        <v>100</v>
      </c>
      <c r="R1077">
        <v>0</v>
      </c>
      <c r="S1077" s="2" t="s">
        <v>54</v>
      </c>
      <c r="T1077" s="2" t="s">
        <v>55</v>
      </c>
      <c r="U1077" s="2" t="s">
        <v>141</v>
      </c>
      <c r="V1077" s="2"/>
      <c r="W1077">
        <v>45000</v>
      </c>
      <c r="X1077">
        <v>0</v>
      </c>
      <c r="Y1077">
        <v>0</v>
      </c>
      <c r="Z1077">
        <v>45000</v>
      </c>
      <c r="AB1077" s="2" t="s">
        <v>57</v>
      </c>
      <c r="AC1077">
        <v>18000</v>
      </c>
      <c r="AD1077">
        <v>27000</v>
      </c>
      <c r="AE1077">
        <v>80000</v>
      </c>
      <c r="AF1077">
        <v>1200</v>
      </c>
      <c r="AG1077" s="2" t="s">
        <v>517</v>
      </c>
      <c r="AH1077" s="2" t="s">
        <v>149</v>
      </c>
      <c r="AI1077" s="1">
        <v>46199</v>
      </c>
      <c r="AJ1077" s="2" t="s">
        <v>87</v>
      </c>
      <c r="AK1077" s="2" t="s">
        <v>67</v>
      </c>
      <c r="AM1077" s="2" t="s">
        <v>59</v>
      </c>
      <c r="AP1077" s="2" t="s">
        <v>60</v>
      </c>
      <c r="AQ1077" s="2" t="s">
        <v>41</v>
      </c>
      <c r="AR1077">
        <v>35000</v>
      </c>
      <c r="AS1077" s="2" t="str">
        <f>_xlfn.IFNA(IF(VLOOKUP(all_resi[[#This Row],[No. Waybill]],settle_reconcile[No. Waybill],1,0)="","Recon","Recon"),"-")</f>
        <v>-</v>
      </c>
      <c r="AT1077" s="2">
        <f>all_resi[[#This Row],[Nilai COD]]-all_resi[[#This Row],[COD Fee]]-all_resi[[#This Row],[Total Biaya Setelah Diskon]]</f>
        <v>51800</v>
      </c>
      <c r="AU1077" s="2">
        <f>IF(all_resi[[#This Row],[Waktu Terima]]="","",_xlfn.DAYS(all_resi[[#This Row],[Waktu Terima]],all_resi[[#This Row],[Tanggal Pengiriman]]))</f>
        <v>15</v>
      </c>
    </row>
    <row r="1078" spans="1:47" x14ac:dyDescent="0.25">
      <c r="A1078" s="2" t="s">
        <v>7165</v>
      </c>
      <c r="B1078" s="1">
        <v>46184</v>
      </c>
      <c r="C1078" s="2" t="s">
        <v>42</v>
      </c>
      <c r="D1078" s="2" t="s">
        <v>43</v>
      </c>
      <c r="E1078" s="2" t="s">
        <v>44</v>
      </c>
      <c r="F1078" s="2" t="s">
        <v>45</v>
      </c>
      <c r="G1078" s="2" t="s">
        <v>46</v>
      </c>
      <c r="H1078" s="2" t="s">
        <v>80</v>
      </c>
      <c r="I1078" s="2" t="s">
        <v>4212</v>
      </c>
      <c r="J1078" s="2" t="s">
        <v>13323</v>
      </c>
      <c r="K1078" s="2" t="s">
        <v>116</v>
      </c>
      <c r="L1078" s="2" t="s">
        <v>45</v>
      </c>
      <c r="M1078" s="2" t="s">
        <v>4213</v>
      </c>
      <c r="N1078" s="2" t="s">
        <v>4214</v>
      </c>
      <c r="O1078">
        <v>1</v>
      </c>
      <c r="P1078" s="2" t="s">
        <v>53</v>
      </c>
      <c r="Q1078">
        <v>100</v>
      </c>
      <c r="R1078">
        <v>0</v>
      </c>
      <c r="S1078" s="2" t="s">
        <v>54</v>
      </c>
      <c r="T1078" s="2" t="s">
        <v>55</v>
      </c>
      <c r="U1078" s="2" t="s">
        <v>305</v>
      </c>
      <c r="V1078" s="2"/>
      <c r="W1078">
        <v>7000</v>
      </c>
      <c r="X1078">
        <v>0</v>
      </c>
      <c r="Y1078">
        <v>0</v>
      </c>
      <c r="Z1078">
        <v>7000</v>
      </c>
      <c r="AB1078" s="2" t="s">
        <v>57</v>
      </c>
      <c r="AC1078">
        <v>2000</v>
      </c>
      <c r="AD1078">
        <v>5000</v>
      </c>
      <c r="AE1078">
        <v>72000</v>
      </c>
      <c r="AF1078">
        <v>1080</v>
      </c>
      <c r="AG1078" s="2" t="s">
        <v>4212</v>
      </c>
      <c r="AH1078" s="2"/>
      <c r="AI1078" s="1">
        <v>46185</v>
      </c>
      <c r="AJ1078" s="2" t="s">
        <v>87</v>
      </c>
      <c r="AK1078" s="2" t="s">
        <v>58</v>
      </c>
      <c r="AM1078" s="2" t="s">
        <v>59</v>
      </c>
      <c r="AP1078" s="2" t="s">
        <v>60</v>
      </c>
      <c r="AQ1078" s="2" t="s">
        <v>41</v>
      </c>
      <c r="AR1078">
        <v>65000</v>
      </c>
      <c r="AS1078" s="2" t="str">
        <f>_xlfn.IFNA(IF(VLOOKUP(all_resi[[#This Row],[No. Waybill]],settle_reconcile[No. Waybill],1,0)="","Recon","Recon"),"-")</f>
        <v>Recon</v>
      </c>
      <c r="AT1078" s="2">
        <f>all_resi[[#This Row],[Nilai COD]]-all_resi[[#This Row],[COD Fee]]-all_resi[[#This Row],[Total Biaya Setelah Diskon]]</f>
        <v>65920</v>
      </c>
      <c r="AU1078" s="2">
        <f>IF(all_resi[[#This Row],[Waktu Terima]]="","",_xlfn.DAYS(all_resi[[#This Row],[Waktu Terima]],all_resi[[#This Row],[Tanggal Pengiriman]]))</f>
        <v>1</v>
      </c>
    </row>
    <row r="1079" spans="1:47" x14ac:dyDescent="0.25">
      <c r="A1079" s="2" t="s">
        <v>6933</v>
      </c>
      <c r="B1079" s="1">
        <v>46184</v>
      </c>
      <c r="C1079" s="2" t="s">
        <v>42</v>
      </c>
      <c r="D1079" s="2" t="s">
        <v>43</v>
      </c>
      <c r="E1079" s="2" t="s">
        <v>44</v>
      </c>
      <c r="F1079" s="2" t="s">
        <v>45</v>
      </c>
      <c r="G1079" s="2" t="s">
        <v>46</v>
      </c>
      <c r="H1079" s="2" t="s">
        <v>80</v>
      </c>
      <c r="I1079" s="2" t="s">
        <v>3587</v>
      </c>
      <c r="J1079" s="2" t="s">
        <v>13614</v>
      </c>
      <c r="K1079" s="2" t="s">
        <v>177</v>
      </c>
      <c r="L1079" s="2" t="s">
        <v>807</v>
      </c>
      <c r="M1079" s="2" t="s">
        <v>1671</v>
      </c>
      <c r="N1079" s="2" t="s">
        <v>3588</v>
      </c>
      <c r="O1079">
        <v>1</v>
      </c>
      <c r="P1079" s="2" t="s">
        <v>53</v>
      </c>
      <c r="Q1079">
        <v>100</v>
      </c>
      <c r="R1079">
        <v>0</v>
      </c>
      <c r="S1079" s="2" t="s">
        <v>54</v>
      </c>
      <c r="T1079" s="2" t="s">
        <v>55</v>
      </c>
      <c r="U1079" s="2" t="s">
        <v>1020</v>
      </c>
      <c r="V1079" s="2"/>
      <c r="W1079">
        <v>64000</v>
      </c>
      <c r="X1079">
        <v>0</v>
      </c>
      <c r="Y1079">
        <v>0</v>
      </c>
      <c r="Z1079">
        <v>64000</v>
      </c>
      <c r="AB1079" s="2" t="s">
        <v>57</v>
      </c>
      <c r="AC1079">
        <v>25600</v>
      </c>
      <c r="AD1079">
        <v>38400</v>
      </c>
      <c r="AE1079">
        <v>144000</v>
      </c>
      <c r="AF1079">
        <v>2160</v>
      </c>
      <c r="AG1079" s="2" t="s">
        <v>3587</v>
      </c>
      <c r="AH1079" s="2"/>
      <c r="AI1079" s="1">
        <v>46188</v>
      </c>
      <c r="AJ1079" s="2" t="s">
        <v>87</v>
      </c>
      <c r="AK1079" s="2" t="s">
        <v>58</v>
      </c>
      <c r="AM1079" s="2" t="s">
        <v>59</v>
      </c>
      <c r="AP1079" s="2" t="s">
        <v>60</v>
      </c>
      <c r="AQ1079" s="2" t="s">
        <v>41</v>
      </c>
      <c r="AR1079">
        <v>80000</v>
      </c>
      <c r="AS1079" s="2" t="str">
        <f>_xlfn.IFNA(IF(VLOOKUP(all_resi[[#This Row],[No. Waybill]],settle_reconcile[No. Waybill],1,0)="","Recon","Recon"),"-")</f>
        <v>Recon</v>
      </c>
      <c r="AT1079" s="2">
        <f>all_resi[[#This Row],[Nilai COD]]-all_resi[[#This Row],[COD Fee]]-all_resi[[#This Row],[Total Biaya Setelah Diskon]]</f>
        <v>103440</v>
      </c>
      <c r="AU1079" s="2">
        <f>IF(all_resi[[#This Row],[Waktu Terima]]="","",_xlfn.DAYS(all_resi[[#This Row],[Waktu Terima]],all_resi[[#This Row],[Tanggal Pengiriman]]))</f>
        <v>4</v>
      </c>
    </row>
    <row r="1080" spans="1:47" x14ac:dyDescent="0.25">
      <c r="A1080" s="2" t="s">
        <v>7273</v>
      </c>
      <c r="B1080" s="1">
        <v>46184</v>
      </c>
      <c r="C1080" s="2" t="s">
        <v>42</v>
      </c>
      <c r="D1080" s="2" t="s">
        <v>43</v>
      </c>
      <c r="E1080" s="2" t="s">
        <v>44</v>
      </c>
      <c r="F1080" s="2" t="s">
        <v>45</v>
      </c>
      <c r="G1080" s="2" t="s">
        <v>46</v>
      </c>
      <c r="H1080" s="2" t="s">
        <v>47</v>
      </c>
      <c r="I1080" s="2" t="s">
        <v>4509</v>
      </c>
      <c r="J1080" s="2" t="s">
        <v>13204</v>
      </c>
      <c r="K1080" s="2" t="s">
        <v>100</v>
      </c>
      <c r="L1080" s="2" t="s">
        <v>405</v>
      </c>
      <c r="M1080" s="2" t="s">
        <v>405</v>
      </c>
      <c r="N1080" s="2" t="s">
        <v>4510</v>
      </c>
      <c r="O1080">
        <v>1</v>
      </c>
      <c r="P1080" s="2" t="s">
        <v>53</v>
      </c>
      <c r="Q1080">
        <v>100</v>
      </c>
      <c r="R1080">
        <v>0</v>
      </c>
      <c r="S1080" s="2" t="s">
        <v>54</v>
      </c>
      <c r="T1080" s="2" t="s">
        <v>55</v>
      </c>
      <c r="U1080" s="2" t="s">
        <v>534</v>
      </c>
      <c r="V1080" s="2"/>
      <c r="W1080">
        <v>15000</v>
      </c>
      <c r="X1080">
        <v>0</v>
      </c>
      <c r="Y1080">
        <v>0</v>
      </c>
      <c r="Z1080">
        <v>15000</v>
      </c>
      <c r="AB1080" s="2" t="s">
        <v>57</v>
      </c>
      <c r="AC1080">
        <v>9000</v>
      </c>
      <c r="AD1080">
        <v>6000</v>
      </c>
      <c r="AE1080">
        <v>69000</v>
      </c>
      <c r="AF1080">
        <v>1035</v>
      </c>
      <c r="AG1080" s="2" t="s">
        <v>11422</v>
      </c>
      <c r="AH1080" s="2" t="s">
        <v>149</v>
      </c>
      <c r="AI1080" s="1">
        <v>46193</v>
      </c>
      <c r="AJ1080" s="2"/>
      <c r="AK1080" s="2" t="s">
        <v>67</v>
      </c>
      <c r="AM1080" s="2" t="s">
        <v>59</v>
      </c>
      <c r="AP1080" s="2" t="s">
        <v>60</v>
      </c>
      <c r="AQ1080" s="2" t="s">
        <v>41</v>
      </c>
      <c r="AR1080">
        <v>54000</v>
      </c>
      <c r="AS1080" s="2" t="str">
        <f>_xlfn.IFNA(IF(VLOOKUP(all_resi[[#This Row],[No. Waybill]],settle_reconcile[No. Waybill],1,0)="","Recon","Recon"),"-")</f>
        <v>-</v>
      </c>
      <c r="AT1080" s="2">
        <f>all_resi[[#This Row],[Nilai COD]]-all_resi[[#This Row],[COD Fee]]-all_resi[[#This Row],[Total Biaya Setelah Diskon]]</f>
        <v>61965</v>
      </c>
      <c r="AU1080" s="2">
        <f>IF(all_resi[[#This Row],[Waktu Terima]]="","",_xlfn.DAYS(all_resi[[#This Row],[Waktu Terima]],all_resi[[#This Row],[Tanggal Pengiriman]]))</f>
        <v>9</v>
      </c>
    </row>
    <row r="1081" spans="1:47" x14ac:dyDescent="0.25">
      <c r="A1081" s="2" t="s">
        <v>6934</v>
      </c>
      <c r="B1081" s="1">
        <v>46184</v>
      </c>
      <c r="C1081" s="2" t="s">
        <v>42</v>
      </c>
      <c r="D1081" s="2" t="s">
        <v>43</v>
      </c>
      <c r="E1081" s="2" t="s">
        <v>44</v>
      </c>
      <c r="F1081" s="2" t="s">
        <v>45</v>
      </c>
      <c r="G1081" s="2" t="s">
        <v>46</v>
      </c>
      <c r="H1081" s="2" t="s">
        <v>80</v>
      </c>
      <c r="I1081" s="2" t="s">
        <v>3589</v>
      </c>
      <c r="J1081" s="2" t="s">
        <v>13615</v>
      </c>
      <c r="K1081" s="2" t="s">
        <v>126</v>
      </c>
      <c r="L1081" s="2" t="s">
        <v>161</v>
      </c>
      <c r="M1081" s="2" t="s">
        <v>3590</v>
      </c>
      <c r="N1081" s="2" t="s">
        <v>3591</v>
      </c>
      <c r="O1081">
        <v>1</v>
      </c>
      <c r="P1081" s="2" t="s">
        <v>53</v>
      </c>
      <c r="Q1081">
        <v>100</v>
      </c>
      <c r="R1081">
        <v>0</v>
      </c>
      <c r="S1081" s="2" t="s">
        <v>54</v>
      </c>
      <c r="T1081" s="2" t="s">
        <v>55</v>
      </c>
      <c r="U1081" s="2" t="s">
        <v>1020</v>
      </c>
      <c r="V1081" s="2"/>
      <c r="W1081">
        <v>74000</v>
      </c>
      <c r="X1081">
        <v>0</v>
      </c>
      <c r="Y1081">
        <v>0</v>
      </c>
      <c r="Z1081">
        <v>74000</v>
      </c>
      <c r="AB1081" s="2" t="s">
        <v>57</v>
      </c>
      <c r="AC1081">
        <v>29600</v>
      </c>
      <c r="AD1081">
        <v>44400</v>
      </c>
      <c r="AE1081">
        <v>154000</v>
      </c>
      <c r="AF1081">
        <v>2310</v>
      </c>
      <c r="AG1081" s="2" t="s">
        <v>3589</v>
      </c>
      <c r="AH1081" s="2"/>
      <c r="AI1081" s="1">
        <v>46189</v>
      </c>
      <c r="AJ1081" s="2" t="s">
        <v>87</v>
      </c>
      <c r="AK1081" s="2" t="s">
        <v>58</v>
      </c>
      <c r="AM1081" s="2" t="s">
        <v>59</v>
      </c>
      <c r="AP1081" s="2" t="s">
        <v>60</v>
      </c>
      <c r="AQ1081" s="2" t="s">
        <v>41</v>
      </c>
      <c r="AR1081">
        <v>80000</v>
      </c>
      <c r="AS1081" s="2" t="str">
        <f>_xlfn.IFNA(IF(VLOOKUP(all_resi[[#This Row],[No. Waybill]],settle_reconcile[No. Waybill],1,0)="","Recon","Recon"),"-")</f>
        <v>Recon</v>
      </c>
      <c r="AT1081" s="2">
        <f>all_resi[[#This Row],[Nilai COD]]-all_resi[[#This Row],[COD Fee]]-all_resi[[#This Row],[Total Biaya Setelah Diskon]]</f>
        <v>107290</v>
      </c>
      <c r="AU1081" s="2">
        <f>IF(all_resi[[#This Row],[Waktu Terima]]="","",_xlfn.DAYS(all_resi[[#This Row],[Waktu Terima]],all_resi[[#This Row],[Tanggal Pengiriman]]))</f>
        <v>5</v>
      </c>
    </row>
    <row r="1082" spans="1:47" x14ac:dyDescent="0.25">
      <c r="A1082" s="2" t="s">
        <v>7271</v>
      </c>
      <c r="B1082" s="1">
        <v>46184</v>
      </c>
      <c r="C1082" s="2" t="s">
        <v>42</v>
      </c>
      <c r="D1082" s="2" t="s">
        <v>43</v>
      </c>
      <c r="E1082" s="2" t="s">
        <v>44</v>
      </c>
      <c r="F1082" s="2" t="s">
        <v>45</v>
      </c>
      <c r="G1082" s="2" t="s">
        <v>46</v>
      </c>
      <c r="H1082" s="2" t="s">
        <v>80</v>
      </c>
      <c r="I1082" s="2" t="s">
        <v>4504</v>
      </c>
      <c r="J1082" s="2" t="s">
        <v>13206</v>
      </c>
      <c r="K1082" s="2" t="s">
        <v>183</v>
      </c>
      <c r="L1082" s="2" t="s">
        <v>325</v>
      </c>
      <c r="M1082" s="2" t="s">
        <v>3129</v>
      </c>
      <c r="N1082" s="2" t="s">
        <v>4505</v>
      </c>
      <c r="O1082">
        <v>1</v>
      </c>
      <c r="P1082" s="2" t="s">
        <v>53</v>
      </c>
      <c r="Q1082">
        <v>100</v>
      </c>
      <c r="R1082">
        <v>0</v>
      </c>
      <c r="S1082" s="2" t="s">
        <v>54</v>
      </c>
      <c r="T1082" s="2" t="s">
        <v>55</v>
      </c>
      <c r="U1082" s="2" t="s">
        <v>86</v>
      </c>
      <c r="V1082" s="2"/>
      <c r="W1082">
        <v>68000</v>
      </c>
      <c r="X1082">
        <v>0</v>
      </c>
      <c r="Y1082">
        <v>0</v>
      </c>
      <c r="Z1082">
        <v>68000</v>
      </c>
      <c r="AB1082" s="2" t="s">
        <v>57</v>
      </c>
      <c r="AC1082">
        <v>27200</v>
      </c>
      <c r="AD1082">
        <v>40800</v>
      </c>
      <c r="AE1082">
        <v>128000</v>
      </c>
      <c r="AF1082">
        <v>1920</v>
      </c>
      <c r="AG1082" s="2" t="s">
        <v>4504</v>
      </c>
      <c r="AH1082" s="2"/>
      <c r="AI1082" s="1">
        <v>46188</v>
      </c>
      <c r="AJ1082" s="2" t="s">
        <v>87</v>
      </c>
      <c r="AK1082" s="2" t="s">
        <v>58</v>
      </c>
      <c r="AM1082" s="2" t="s">
        <v>59</v>
      </c>
      <c r="AP1082" s="2" t="s">
        <v>60</v>
      </c>
      <c r="AQ1082" s="2" t="s">
        <v>41</v>
      </c>
      <c r="AR1082">
        <v>60000</v>
      </c>
      <c r="AS1082" s="2" t="str">
        <f>_xlfn.IFNA(IF(VLOOKUP(all_resi[[#This Row],[No. Waybill]],settle_reconcile[No. Waybill],1,0)="","Recon","Recon"),"-")</f>
        <v>Recon</v>
      </c>
      <c r="AT1082" s="2">
        <f>all_resi[[#This Row],[Nilai COD]]-all_resi[[#This Row],[COD Fee]]-all_resi[[#This Row],[Total Biaya Setelah Diskon]]</f>
        <v>85280</v>
      </c>
      <c r="AU1082" s="2">
        <f>IF(all_resi[[#This Row],[Waktu Terima]]="","",_xlfn.DAYS(all_resi[[#This Row],[Waktu Terima]],all_resi[[#This Row],[Tanggal Pengiriman]]))</f>
        <v>4</v>
      </c>
    </row>
    <row r="1083" spans="1:47" x14ac:dyDescent="0.25">
      <c r="A1083" s="2" t="s">
        <v>7272</v>
      </c>
      <c r="B1083" s="1">
        <v>46184</v>
      </c>
      <c r="C1083" s="2" t="s">
        <v>42</v>
      </c>
      <c r="D1083" s="2" t="s">
        <v>43</v>
      </c>
      <c r="E1083" s="2" t="s">
        <v>44</v>
      </c>
      <c r="F1083" s="2" t="s">
        <v>45</v>
      </c>
      <c r="G1083" s="2" t="s">
        <v>46</v>
      </c>
      <c r="H1083" s="2" t="s">
        <v>47</v>
      </c>
      <c r="I1083" s="2" t="s">
        <v>4506</v>
      </c>
      <c r="J1083" s="2" t="s">
        <v>13205</v>
      </c>
      <c r="K1083" s="2" t="s">
        <v>177</v>
      </c>
      <c r="L1083" s="2" t="s">
        <v>222</v>
      </c>
      <c r="M1083" s="2" t="s">
        <v>4507</v>
      </c>
      <c r="N1083" s="2" t="s">
        <v>4508</v>
      </c>
      <c r="O1083">
        <v>1</v>
      </c>
      <c r="P1083" s="2" t="s">
        <v>53</v>
      </c>
      <c r="Q1083">
        <v>100</v>
      </c>
      <c r="R1083">
        <v>0</v>
      </c>
      <c r="S1083" s="2" t="s">
        <v>54</v>
      </c>
      <c r="T1083" s="2" t="s">
        <v>55</v>
      </c>
      <c r="U1083" s="2" t="s">
        <v>1301</v>
      </c>
      <c r="V1083" s="2"/>
      <c r="W1083">
        <v>80000</v>
      </c>
      <c r="X1083">
        <v>0</v>
      </c>
      <c r="Y1083">
        <v>0</v>
      </c>
      <c r="Z1083">
        <v>80000</v>
      </c>
      <c r="AB1083" s="2" t="s">
        <v>57</v>
      </c>
      <c r="AC1083">
        <v>32000</v>
      </c>
      <c r="AD1083">
        <v>48000</v>
      </c>
      <c r="AE1083">
        <v>195000</v>
      </c>
      <c r="AF1083">
        <v>2925</v>
      </c>
      <c r="AG1083" s="2" t="s">
        <v>12207</v>
      </c>
      <c r="AH1083" s="2" t="s">
        <v>149</v>
      </c>
      <c r="AI1083" s="1">
        <v>46197</v>
      </c>
      <c r="AJ1083" s="2"/>
      <c r="AK1083" s="2" t="s">
        <v>67</v>
      </c>
      <c r="AM1083" s="2" t="s">
        <v>59</v>
      </c>
      <c r="AP1083" s="2" t="s">
        <v>60</v>
      </c>
      <c r="AQ1083" s="2" t="s">
        <v>41</v>
      </c>
      <c r="AR1083">
        <v>115000</v>
      </c>
      <c r="AS1083" s="2" t="str">
        <f>_xlfn.IFNA(IF(VLOOKUP(all_resi[[#This Row],[No. Waybill]],settle_reconcile[No. Waybill],1,0)="","Recon","Recon"),"-")</f>
        <v>-</v>
      </c>
      <c r="AT1083" s="2">
        <f>all_resi[[#This Row],[Nilai COD]]-all_resi[[#This Row],[COD Fee]]-all_resi[[#This Row],[Total Biaya Setelah Diskon]]</f>
        <v>144075</v>
      </c>
      <c r="AU1083" s="2">
        <f>IF(all_resi[[#This Row],[Waktu Terima]]="","",_xlfn.DAYS(all_resi[[#This Row],[Waktu Terima]],all_resi[[#This Row],[Tanggal Pengiriman]]))</f>
        <v>13</v>
      </c>
    </row>
    <row r="1084" spans="1:47" x14ac:dyDescent="0.25">
      <c r="A1084" s="2" t="s">
        <v>7265</v>
      </c>
      <c r="B1084" s="1">
        <v>46184</v>
      </c>
      <c r="C1084" s="2" t="s">
        <v>42</v>
      </c>
      <c r="D1084" s="2" t="s">
        <v>43</v>
      </c>
      <c r="E1084" s="2" t="s">
        <v>44</v>
      </c>
      <c r="F1084" s="2" t="s">
        <v>45</v>
      </c>
      <c r="G1084" s="2" t="s">
        <v>46</v>
      </c>
      <c r="H1084" s="2" t="s">
        <v>80</v>
      </c>
      <c r="I1084" s="2" t="s">
        <v>4489</v>
      </c>
      <c r="J1084" s="2" t="s">
        <v>13226</v>
      </c>
      <c r="K1084" s="2" t="s">
        <v>183</v>
      </c>
      <c r="L1084" s="2" t="s">
        <v>325</v>
      </c>
      <c r="M1084" s="2" t="s">
        <v>410</v>
      </c>
      <c r="N1084" s="2" t="s">
        <v>4490</v>
      </c>
      <c r="O1084">
        <v>1</v>
      </c>
      <c r="P1084" s="2" t="s">
        <v>53</v>
      </c>
      <c r="Q1084">
        <v>100</v>
      </c>
      <c r="R1084">
        <v>0</v>
      </c>
      <c r="S1084" s="2" t="s">
        <v>54</v>
      </c>
      <c r="T1084" s="2" t="s">
        <v>55</v>
      </c>
      <c r="U1084" s="2" t="s">
        <v>86</v>
      </c>
      <c r="V1084" s="2"/>
      <c r="W1084">
        <v>68000</v>
      </c>
      <c r="X1084">
        <v>0</v>
      </c>
      <c r="Y1084">
        <v>0</v>
      </c>
      <c r="Z1084">
        <v>68000</v>
      </c>
      <c r="AB1084" s="2" t="s">
        <v>57</v>
      </c>
      <c r="AC1084">
        <v>27200</v>
      </c>
      <c r="AD1084">
        <v>40800</v>
      </c>
      <c r="AE1084">
        <v>128000</v>
      </c>
      <c r="AF1084">
        <v>1920</v>
      </c>
      <c r="AG1084" s="2" t="s">
        <v>4489</v>
      </c>
      <c r="AH1084" s="2"/>
      <c r="AI1084" s="1">
        <v>46187</v>
      </c>
      <c r="AJ1084" s="2" t="s">
        <v>87</v>
      </c>
      <c r="AK1084" s="2" t="s">
        <v>58</v>
      </c>
      <c r="AM1084" s="2" t="s">
        <v>59</v>
      </c>
      <c r="AP1084" s="2" t="s">
        <v>60</v>
      </c>
      <c r="AQ1084" s="2" t="s">
        <v>41</v>
      </c>
      <c r="AR1084">
        <v>60000</v>
      </c>
      <c r="AS1084" s="2" t="str">
        <f>_xlfn.IFNA(IF(VLOOKUP(all_resi[[#This Row],[No. Waybill]],settle_reconcile[No. Waybill],1,0)="","Recon","Recon"),"-")</f>
        <v>Recon</v>
      </c>
      <c r="AT1084" s="2">
        <f>all_resi[[#This Row],[Nilai COD]]-all_resi[[#This Row],[COD Fee]]-all_resi[[#This Row],[Total Biaya Setelah Diskon]]</f>
        <v>85280</v>
      </c>
      <c r="AU1084" s="2">
        <f>IF(all_resi[[#This Row],[Waktu Terima]]="","",_xlfn.DAYS(all_resi[[#This Row],[Waktu Terima]],all_resi[[#This Row],[Tanggal Pengiriman]]))</f>
        <v>3</v>
      </c>
    </row>
    <row r="1085" spans="1:47" x14ac:dyDescent="0.25">
      <c r="A1085" s="2" t="s">
        <v>6945</v>
      </c>
      <c r="B1085" s="1">
        <v>46184</v>
      </c>
      <c r="C1085" s="2" t="s">
        <v>42</v>
      </c>
      <c r="D1085" s="2" t="s">
        <v>43</v>
      </c>
      <c r="E1085" s="2" t="s">
        <v>44</v>
      </c>
      <c r="F1085" s="2" t="s">
        <v>45</v>
      </c>
      <c r="G1085" s="2" t="s">
        <v>46</v>
      </c>
      <c r="H1085" s="2" t="s">
        <v>47</v>
      </c>
      <c r="I1085" s="2" t="s">
        <v>3619</v>
      </c>
      <c r="J1085" s="2" t="s">
        <v>13626</v>
      </c>
      <c r="K1085" s="2" t="s">
        <v>2959</v>
      </c>
      <c r="L1085" s="2" t="s">
        <v>3496</v>
      </c>
      <c r="M1085" s="2" t="s">
        <v>3620</v>
      </c>
      <c r="N1085" s="2" t="s">
        <v>3621</v>
      </c>
      <c r="O1085">
        <v>1</v>
      </c>
      <c r="P1085" s="2" t="s">
        <v>53</v>
      </c>
      <c r="Q1085">
        <v>100</v>
      </c>
      <c r="R1085">
        <v>0</v>
      </c>
      <c r="S1085" s="2" t="s">
        <v>54</v>
      </c>
      <c r="T1085" s="2" t="s">
        <v>55</v>
      </c>
      <c r="U1085" s="2" t="s">
        <v>207</v>
      </c>
      <c r="V1085" s="2"/>
      <c r="W1085">
        <v>64000</v>
      </c>
      <c r="X1085">
        <v>0</v>
      </c>
      <c r="Y1085">
        <v>0</v>
      </c>
      <c r="Z1085">
        <v>64000</v>
      </c>
      <c r="AB1085" s="2" t="s">
        <v>57</v>
      </c>
      <c r="AC1085">
        <v>25600</v>
      </c>
      <c r="AD1085">
        <v>38400</v>
      </c>
      <c r="AE1085">
        <v>134000</v>
      </c>
      <c r="AF1085">
        <v>2010</v>
      </c>
      <c r="AG1085" s="2" t="s">
        <v>3619</v>
      </c>
      <c r="AH1085" s="2"/>
      <c r="AI1085" s="1">
        <v>46189</v>
      </c>
      <c r="AJ1085" s="2"/>
      <c r="AK1085" s="2" t="s">
        <v>58</v>
      </c>
      <c r="AM1085" s="2" t="s">
        <v>59</v>
      </c>
      <c r="AP1085" s="2" t="s">
        <v>60</v>
      </c>
      <c r="AQ1085" s="2" t="s">
        <v>41</v>
      </c>
      <c r="AR1085">
        <v>70000</v>
      </c>
      <c r="AS1085" s="2" t="str">
        <f>_xlfn.IFNA(IF(VLOOKUP(all_resi[[#This Row],[No. Waybill]],settle_reconcile[No. Waybill],1,0)="","Recon","Recon"),"-")</f>
        <v>Recon</v>
      </c>
      <c r="AT1085" s="2">
        <f>all_resi[[#This Row],[Nilai COD]]-all_resi[[#This Row],[COD Fee]]-all_resi[[#This Row],[Total Biaya Setelah Diskon]]</f>
        <v>93590</v>
      </c>
      <c r="AU1085" s="2">
        <f>IF(all_resi[[#This Row],[Waktu Terima]]="","",_xlfn.DAYS(all_resi[[#This Row],[Waktu Terima]],all_resi[[#This Row],[Tanggal Pengiriman]]))</f>
        <v>5</v>
      </c>
    </row>
    <row r="1086" spans="1:47" x14ac:dyDescent="0.25">
      <c r="A1086" s="2" t="s">
        <v>6947</v>
      </c>
      <c r="B1086" s="1">
        <v>46184</v>
      </c>
      <c r="C1086" s="2" t="s">
        <v>42</v>
      </c>
      <c r="D1086" s="2" t="s">
        <v>43</v>
      </c>
      <c r="E1086" s="2" t="s">
        <v>44</v>
      </c>
      <c r="F1086" s="2" t="s">
        <v>45</v>
      </c>
      <c r="G1086" s="2" t="s">
        <v>46</v>
      </c>
      <c r="H1086" s="2" t="s">
        <v>47</v>
      </c>
      <c r="I1086" s="2" t="s">
        <v>3625</v>
      </c>
      <c r="J1086" s="2" t="s">
        <v>13621</v>
      </c>
      <c r="K1086" s="2" t="s">
        <v>359</v>
      </c>
      <c r="L1086" s="2" t="s">
        <v>1157</v>
      </c>
      <c r="M1086" s="2" t="s">
        <v>3626</v>
      </c>
      <c r="N1086" s="2" t="s">
        <v>3627</v>
      </c>
      <c r="O1086">
        <v>1</v>
      </c>
      <c r="P1086" s="2" t="s">
        <v>53</v>
      </c>
      <c r="Q1086">
        <v>100</v>
      </c>
      <c r="R1086">
        <v>0</v>
      </c>
      <c r="S1086" s="2" t="s">
        <v>54</v>
      </c>
      <c r="T1086" s="2" t="s">
        <v>55</v>
      </c>
      <c r="U1086" s="2" t="s">
        <v>250</v>
      </c>
      <c r="V1086" s="2"/>
      <c r="W1086">
        <v>54000</v>
      </c>
      <c r="X1086">
        <v>0</v>
      </c>
      <c r="Y1086">
        <v>0</v>
      </c>
      <c r="Z1086">
        <v>54000</v>
      </c>
      <c r="AB1086" s="2" t="s">
        <v>57</v>
      </c>
      <c r="AC1086">
        <v>21600</v>
      </c>
      <c r="AD1086">
        <v>32400</v>
      </c>
      <c r="AE1086">
        <v>108000</v>
      </c>
      <c r="AF1086">
        <v>1620</v>
      </c>
      <c r="AG1086" s="2" t="s">
        <v>3625</v>
      </c>
      <c r="AH1086" s="2"/>
      <c r="AI1086" s="1">
        <v>46190</v>
      </c>
      <c r="AJ1086" s="2"/>
      <c r="AK1086" s="2" t="s">
        <v>58</v>
      </c>
      <c r="AM1086" s="2" t="s">
        <v>59</v>
      </c>
      <c r="AP1086" s="2" t="s">
        <v>60</v>
      </c>
      <c r="AQ1086" s="2" t="s">
        <v>41</v>
      </c>
      <c r="AR1086">
        <v>54000</v>
      </c>
      <c r="AS1086" s="2" t="str">
        <f>_xlfn.IFNA(IF(VLOOKUP(all_resi[[#This Row],[No. Waybill]],settle_reconcile[No. Waybill],1,0)="","Recon","Recon"),"-")</f>
        <v>Recon</v>
      </c>
      <c r="AT1086" s="2">
        <f>all_resi[[#This Row],[Nilai COD]]-all_resi[[#This Row],[COD Fee]]-all_resi[[#This Row],[Total Biaya Setelah Diskon]]</f>
        <v>73980</v>
      </c>
      <c r="AU1086" s="2">
        <f>IF(all_resi[[#This Row],[Waktu Terima]]="","",_xlfn.DAYS(all_resi[[#This Row],[Waktu Terima]],all_resi[[#This Row],[Tanggal Pengiriman]]))</f>
        <v>6</v>
      </c>
    </row>
    <row r="1087" spans="1:47" x14ac:dyDescent="0.25">
      <c r="A1087" s="2" t="s">
        <v>7166</v>
      </c>
      <c r="B1087" s="1">
        <v>46184</v>
      </c>
      <c r="C1087" s="2" t="s">
        <v>42</v>
      </c>
      <c r="D1087" s="2" t="s">
        <v>43</v>
      </c>
      <c r="E1087" s="2" t="s">
        <v>44</v>
      </c>
      <c r="F1087" s="2" t="s">
        <v>45</v>
      </c>
      <c r="G1087" s="2" t="s">
        <v>46</v>
      </c>
      <c r="H1087" s="2" t="s">
        <v>47</v>
      </c>
      <c r="I1087" s="2" t="s">
        <v>4215</v>
      </c>
      <c r="J1087" s="2" t="s">
        <v>13312</v>
      </c>
      <c r="K1087" s="2" t="s">
        <v>177</v>
      </c>
      <c r="L1087" s="2" t="s">
        <v>669</v>
      </c>
      <c r="M1087" s="2" t="s">
        <v>4216</v>
      </c>
      <c r="N1087" s="2" t="s">
        <v>4217</v>
      </c>
      <c r="O1087">
        <v>1</v>
      </c>
      <c r="P1087" s="2" t="s">
        <v>53</v>
      </c>
      <c r="Q1087">
        <v>100</v>
      </c>
      <c r="R1087">
        <v>0</v>
      </c>
      <c r="S1087" s="2" t="s">
        <v>54</v>
      </c>
      <c r="T1087" s="2" t="s">
        <v>55</v>
      </c>
      <c r="U1087" s="2" t="s">
        <v>250</v>
      </c>
      <c r="V1087" s="2"/>
      <c r="W1087">
        <v>102000</v>
      </c>
      <c r="X1087">
        <v>0</v>
      </c>
      <c r="Y1087">
        <v>0</v>
      </c>
      <c r="Z1087">
        <v>102000</v>
      </c>
      <c r="AB1087" s="2" t="s">
        <v>57</v>
      </c>
      <c r="AC1087">
        <v>40800</v>
      </c>
      <c r="AD1087">
        <v>61200</v>
      </c>
      <c r="AE1087">
        <v>157000</v>
      </c>
      <c r="AF1087">
        <v>2355</v>
      </c>
      <c r="AG1087" s="2" t="s">
        <v>11423</v>
      </c>
      <c r="AH1087" s="2" t="s">
        <v>149</v>
      </c>
      <c r="AI1087" s="1">
        <v>46194</v>
      </c>
      <c r="AJ1087" s="2"/>
      <c r="AK1087" s="2" t="s">
        <v>67</v>
      </c>
      <c r="AM1087" s="2" t="s">
        <v>59</v>
      </c>
      <c r="AP1087" s="2" t="s">
        <v>60</v>
      </c>
      <c r="AQ1087" s="2" t="s">
        <v>41</v>
      </c>
      <c r="AR1087">
        <v>55000</v>
      </c>
      <c r="AS1087" s="2" t="str">
        <f>_xlfn.IFNA(IF(VLOOKUP(all_resi[[#This Row],[No. Waybill]],settle_reconcile[No. Waybill],1,0)="","Recon","Recon"),"-")</f>
        <v>-</v>
      </c>
      <c r="AT1087" s="2">
        <f>all_resi[[#This Row],[Nilai COD]]-all_resi[[#This Row],[COD Fee]]-all_resi[[#This Row],[Total Biaya Setelah Diskon]]</f>
        <v>93445</v>
      </c>
      <c r="AU1087" s="2">
        <f>IF(all_resi[[#This Row],[Waktu Terima]]="","",_xlfn.DAYS(all_resi[[#This Row],[Waktu Terima]],all_resi[[#This Row],[Tanggal Pengiriman]]))</f>
        <v>10</v>
      </c>
    </row>
    <row r="1088" spans="1:47" x14ac:dyDescent="0.25">
      <c r="A1088" s="2" t="s">
        <v>7274</v>
      </c>
      <c r="B1088" s="1">
        <v>46184</v>
      </c>
      <c r="C1088" s="2" t="s">
        <v>42</v>
      </c>
      <c r="D1088" s="2" t="s">
        <v>43</v>
      </c>
      <c r="E1088" s="2" t="s">
        <v>44</v>
      </c>
      <c r="F1088" s="2" t="s">
        <v>45</v>
      </c>
      <c r="G1088" s="2" t="s">
        <v>46</v>
      </c>
      <c r="H1088" s="2" t="s">
        <v>80</v>
      </c>
      <c r="I1088" s="2" t="s">
        <v>4511</v>
      </c>
      <c r="J1088" s="2" t="s">
        <v>13216</v>
      </c>
      <c r="K1088" s="2" t="s">
        <v>203</v>
      </c>
      <c r="L1088" s="2" t="s">
        <v>1548</v>
      </c>
      <c r="M1088" s="2" t="s">
        <v>2200</v>
      </c>
      <c r="N1088" s="2" t="s">
        <v>4512</v>
      </c>
      <c r="O1088">
        <v>1</v>
      </c>
      <c r="P1088" s="2" t="s">
        <v>53</v>
      </c>
      <c r="Q1088">
        <v>100</v>
      </c>
      <c r="R1088">
        <v>0</v>
      </c>
      <c r="S1088" s="2" t="s">
        <v>54</v>
      </c>
      <c r="T1088" s="2" t="s">
        <v>55</v>
      </c>
      <c r="U1088" s="2" t="s">
        <v>86</v>
      </c>
      <c r="V1088" s="2"/>
      <c r="W1088">
        <v>14000</v>
      </c>
      <c r="X1088">
        <v>0</v>
      </c>
      <c r="Y1088">
        <v>0</v>
      </c>
      <c r="Z1088">
        <v>14000</v>
      </c>
      <c r="AB1088" s="2" t="s">
        <v>57</v>
      </c>
      <c r="AC1088">
        <v>8000</v>
      </c>
      <c r="AD1088">
        <v>6000</v>
      </c>
      <c r="AE1088">
        <v>72000</v>
      </c>
      <c r="AF1088">
        <v>1080</v>
      </c>
      <c r="AG1088" s="2" t="s">
        <v>517</v>
      </c>
      <c r="AH1088" s="2" t="s">
        <v>149</v>
      </c>
      <c r="AI1088" s="1">
        <v>46188</v>
      </c>
      <c r="AJ1088" s="2" t="s">
        <v>87</v>
      </c>
      <c r="AK1088" s="2" t="s">
        <v>67</v>
      </c>
      <c r="AM1088" s="2" t="s">
        <v>59</v>
      </c>
      <c r="AP1088" s="2" t="s">
        <v>60</v>
      </c>
      <c r="AQ1088" s="2" t="s">
        <v>41</v>
      </c>
      <c r="AR1088">
        <v>58000</v>
      </c>
      <c r="AS1088" s="2" t="str">
        <f>_xlfn.IFNA(IF(VLOOKUP(all_resi[[#This Row],[No. Waybill]],settle_reconcile[No. Waybill],1,0)="","Recon","Recon"),"-")</f>
        <v>-</v>
      </c>
      <c r="AT1088" s="2">
        <f>all_resi[[#This Row],[Nilai COD]]-all_resi[[#This Row],[COD Fee]]-all_resi[[#This Row],[Total Biaya Setelah Diskon]]</f>
        <v>64920</v>
      </c>
      <c r="AU1088" s="2">
        <f>IF(all_resi[[#This Row],[Waktu Terima]]="","",_xlfn.DAYS(all_resi[[#This Row],[Waktu Terima]],all_resi[[#This Row],[Tanggal Pengiriman]]))</f>
        <v>4</v>
      </c>
    </row>
    <row r="1089" spans="1:47" x14ac:dyDescent="0.25">
      <c r="A1089" s="2" t="s">
        <v>7373</v>
      </c>
      <c r="B1089" s="1">
        <v>46184</v>
      </c>
      <c r="C1089" s="2" t="s">
        <v>42</v>
      </c>
      <c r="D1089" s="2" t="s">
        <v>43</v>
      </c>
      <c r="E1089" s="2" t="s">
        <v>44</v>
      </c>
      <c r="F1089" s="2" t="s">
        <v>45</v>
      </c>
      <c r="G1089" s="2" t="s">
        <v>46</v>
      </c>
      <c r="H1089" s="2" t="s">
        <v>47</v>
      </c>
      <c r="I1089" s="2" t="s">
        <v>4773</v>
      </c>
      <c r="J1089" s="2" t="s">
        <v>13352</v>
      </c>
      <c r="K1089" s="2" t="s">
        <v>121</v>
      </c>
      <c r="L1089" s="2" t="s">
        <v>274</v>
      </c>
      <c r="M1089" s="2" t="s">
        <v>2072</v>
      </c>
      <c r="N1089" s="2" t="s">
        <v>4774</v>
      </c>
      <c r="O1089">
        <v>1</v>
      </c>
      <c r="P1089" s="2" t="s">
        <v>53</v>
      </c>
      <c r="Q1089">
        <v>100</v>
      </c>
      <c r="R1089">
        <v>0</v>
      </c>
      <c r="S1089" s="2" t="s">
        <v>54</v>
      </c>
      <c r="T1089" s="2" t="s">
        <v>55</v>
      </c>
      <c r="U1089" s="2" t="s">
        <v>207</v>
      </c>
      <c r="V1089" s="2"/>
      <c r="W1089">
        <v>68000</v>
      </c>
      <c r="X1089">
        <v>0</v>
      </c>
      <c r="Y1089">
        <v>0</v>
      </c>
      <c r="Z1089">
        <v>68000</v>
      </c>
      <c r="AB1089" s="2" t="s">
        <v>57</v>
      </c>
      <c r="AC1089">
        <v>27200</v>
      </c>
      <c r="AD1089">
        <v>40800</v>
      </c>
      <c r="AE1089">
        <v>138000</v>
      </c>
      <c r="AF1089">
        <v>2070</v>
      </c>
      <c r="AG1089" s="2" t="s">
        <v>4773</v>
      </c>
      <c r="AH1089" s="2"/>
      <c r="AI1089" s="1">
        <v>46189</v>
      </c>
      <c r="AJ1089" s="2"/>
      <c r="AK1089" s="2" t="s">
        <v>58</v>
      </c>
      <c r="AM1089" s="2" t="s">
        <v>59</v>
      </c>
      <c r="AP1089" s="2" t="s">
        <v>60</v>
      </c>
      <c r="AQ1089" s="2" t="s">
        <v>41</v>
      </c>
      <c r="AR1089">
        <v>70000</v>
      </c>
      <c r="AS1089" s="2" t="str">
        <f>_xlfn.IFNA(IF(VLOOKUP(all_resi[[#This Row],[No. Waybill]],settle_reconcile[No. Waybill],1,0)="","Recon","Recon"),"-")</f>
        <v>Recon</v>
      </c>
      <c r="AT1089" s="2">
        <f>all_resi[[#This Row],[Nilai COD]]-all_resi[[#This Row],[COD Fee]]-all_resi[[#This Row],[Total Biaya Setelah Diskon]]</f>
        <v>95130</v>
      </c>
      <c r="AU1089" s="2">
        <f>IF(all_resi[[#This Row],[Waktu Terima]]="","",_xlfn.DAYS(all_resi[[#This Row],[Waktu Terima]],all_resi[[#This Row],[Tanggal Pengiriman]]))</f>
        <v>5</v>
      </c>
    </row>
    <row r="1090" spans="1:47" x14ac:dyDescent="0.25">
      <c r="A1090" s="2" t="s">
        <v>7268</v>
      </c>
      <c r="B1090" s="1">
        <v>46184</v>
      </c>
      <c r="C1090" s="2" t="s">
        <v>42</v>
      </c>
      <c r="D1090" s="2" t="s">
        <v>43</v>
      </c>
      <c r="E1090" s="2" t="s">
        <v>44</v>
      </c>
      <c r="F1090" s="2" t="s">
        <v>45</v>
      </c>
      <c r="G1090" s="2" t="s">
        <v>46</v>
      </c>
      <c r="H1090" s="2" t="s">
        <v>47</v>
      </c>
      <c r="I1090" s="2" t="s">
        <v>4496</v>
      </c>
      <c r="J1090" s="2" t="s">
        <v>13230</v>
      </c>
      <c r="K1090" s="2" t="s">
        <v>156</v>
      </c>
      <c r="L1090" s="2" t="s">
        <v>433</v>
      </c>
      <c r="M1090" s="2" t="s">
        <v>4497</v>
      </c>
      <c r="N1090" s="2" t="s">
        <v>4498</v>
      </c>
      <c r="O1090">
        <v>1</v>
      </c>
      <c r="P1090" s="2" t="s">
        <v>53</v>
      </c>
      <c r="Q1090">
        <v>100</v>
      </c>
      <c r="R1090">
        <v>0</v>
      </c>
      <c r="S1090" s="2" t="s">
        <v>54</v>
      </c>
      <c r="T1090" s="2" t="s">
        <v>55</v>
      </c>
      <c r="U1090" s="2" t="s">
        <v>97</v>
      </c>
      <c r="V1090" s="2"/>
      <c r="W1090">
        <v>85000</v>
      </c>
      <c r="X1090">
        <v>0</v>
      </c>
      <c r="Y1090">
        <v>0</v>
      </c>
      <c r="Z1090">
        <v>85000</v>
      </c>
      <c r="AB1090" s="2" t="s">
        <v>57</v>
      </c>
      <c r="AC1090">
        <v>34000</v>
      </c>
      <c r="AD1090">
        <v>51000</v>
      </c>
      <c r="AE1090">
        <v>155000</v>
      </c>
      <c r="AF1090">
        <v>2325</v>
      </c>
      <c r="AG1090" s="2" t="s">
        <v>256</v>
      </c>
      <c r="AH1090" s="2"/>
      <c r="AI1090" s="1">
        <v>46205</v>
      </c>
      <c r="AJ1090" s="2"/>
      <c r="AK1090" s="2" t="s">
        <v>67</v>
      </c>
      <c r="AM1090" s="2" t="s">
        <v>59</v>
      </c>
      <c r="AP1090" s="2" t="s">
        <v>60</v>
      </c>
      <c r="AQ1090" s="2" t="s">
        <v>41</v>
      </c>
      <c r="AR1090">
        <v>70000</v>
      </c>
      <c r="AS1090" s="2" t="str">
        <f>_xlfn.IFNA(IF(VLOOKUP(all_resi[[#This Row],[No. Waybill]],settle_reconcile[No. Waybill],1,0)="","Recon","Recon"),"-")</f>
        <v>-</v>
      </c>
      <c r="AT1090" s="2">
        <f>all_resi[[#This Row],[Nilai COD]]-all_resi[[#This Row],[COD Fee]]-all_resi[[#This Row],[Total Biaya Setelah Diskon]]</f>
        <v>101675</v>
      </c>
      <c r="AU1090" s="2">
        <f>IF(all_resi[[#This Row],[Waktu Terima]]="","",_xlfn.DAYS(all_resi[[#This Row],[Waktu Terima]],all_resi[[#This Row],[Tanggal Pengiriman]]))</f>
        <v>21</v>
      </c>
    </row>
    <row r="1091" spans="1:47" x14ac:dyDescent="0.25">
      <c r="A1091" s="2" t="s">
        <v>7370</v>
      </c>
      <c r="B1091" s="1">
        <v>46184</v>
      </c>
      <c r="C1091" s="2" t="s">
        <v>42</v>
      </c>
      <c r="D1091" s="2" t="s">
        <v>43</v>
      </c>
      <c r="E1091" s="2" t="s">
        <v>44</v>
      </c>
      <c r="F1091" s="2" t="s">
        <v>45</v>
      </c>
      <c r="G1091" s="2" t="s">
        <v>46</v>
      </c>
      <c r="H1091" s="2" t="s">
        <v>47</v>
      </c>
      <c r="I1091" s="2" t="s">
        <v>4765</v>
      </c>
      <c r="J1091" s="2" t="s">
        <v>13300</v>
      </c>
      <c r="K1091" s="2" t="s">
        <v>69</v>
      </c>
      <c r="L1091" s="2" t="s">
        <v>4766</v>
      </c>
      <c r="M1091" s="2" t="s">
        <v>4767</v>
      </c>
      <c r="N1091" s="2" t="s">
        <v>4768</v>
      </c>
      <c r="O1091">
        <v>1</v>
      </c>
      <c r="P1091" s="2" t="s">
        <v>53</v>
      </c>
      <c r="Q1091">
        <v>100</v>
      </c>
      <c r="R1091">
        <v>0</v>
      </c>
      <c r="S1091" s="2" t="s">
        <v>54</v>
      </c>
      <c r="T1091" s="2" t="s">
        <v>55</v>
      </c>
      <c r="U1091" s="2" t="s">
        <v>207</v>
      </c>
      <c r="V1091" s="2"/>
      <c r="W1091">
        <v>62000</v>
      </c>
      <c r="X1091">
        <v>0</v>
      </c>
      <c r="Y1091">
        <v>0</v>
      </c>
      <c r="Z1091">
        <v>62000</v>
      </c>
      <c r="AB1091" s="2" t="s">
        <v>57</v>
      </c>
      <c r="AC1091">
        <v>24800</v>
      </c>
      <c r="AD1091">
        <v>37200</v>
      </c>
      <c r="AE1091">
        <v>132000</v>
      </c>
      <c r="AF1091">
        <v>1980</v>
      </c>
      <c r="AG1091" s="2" t="s">
        <v>148</v>
      </c>
      <c r="AH1091" s="2" t="s">
        <v>149</v>
      </c>
      <c r="AI1091" s="1">
        <v>46201</v>
      </c>
      <c r="AJ1091" s="2"/>
      <c r="AK1091" s="2" t="s">
        <v>67</v>
      </c>
      <c r="AM1091" s="2" t="s">
        <v>59</v>
      </c>
      <c r="AP1091" s="2" t="s">
        <v>60</v>
      </c>
      <c r="AQ1091" s="2" t="s">
        <v>41</v>
      </c>
      <c r="AR1091">
        <v>70000</v>
      </c>
      <c r="AS1091" s="2" t="str">
        <f>_xlfn.IFNA(IF(VLOOKUP(all_resi[[#This Row],[No. Waybill]],settle_reconcile[No. Waybill],1,0)="","Recon","Recon"),"-")</f>
        <v>-</v>
      </c>
      <c r="AT1091" s="2">
        <f>all_resi[[#This Row],[Nilai COD]]-all_resi[[#This Row],[COD Fee]]-all_resi[[#This Row],[Total Biaya Setelah Diskon]]</f>
        <v>92820</v>
      </c>
      <c r="AU1091" s="2">
        <f>IF(all_resi[[#This Row],[Waktu Terima]]="","",_xlfn.DAYS(all_resi[[#This Row],[Waktu Terima]],all_resi[[#This Row],[Tanggal Pengiriman]]))</f>
        <v>17</v>
      </c>
    </row>
    <row r="1092" spans="1:47" x14ac:dyDescent="0.25">
      <c r="A1092" s="2" t="s">
        <v>7266</v>
      </c>
      <c r="B1092" s="1">
        <v>46184</v>
      </c>
      <c r="C1092" s="2" t="s">
        <v>42</v>
      </c>
      <c r="D1092" s="2" t="s">
        <v>43</v>
      </c>
      <c r="E1092" s="2" t="s">
        <v>44</v>
      </c>
      <c r="F1092" s="2" t="s">
        <v>45</v>
      </c>
      <c r="G1092" s="2" t="s">
        <v>46</v>
      </c>
      <c r="H1092" s="2" t="s">
        <v>47</v>
      </c>
      <c r="I1092" s="2" t="s">
        <v>4491</v>
      </c>
      <c r="J1092" s="2" t="s">
        <v>13222</v>
      </c>
      <c r="K1092" s="2" t="s">
        <v>126</v>
      </c>
      <c r="L1092" s="2" t="s">
        <v>1468</v>
      </c>
      <c r="M1092" s="2" t="s">
        <v>4492</v>
      </c>
      <c r="N1092" s="2" t="s">
        <v>4493</v>
      </c>
      <c r="O1092">
        <v>1</v>
      </c>
      <c r="P1092" s="2" t="s">
        <v>53</v>
      </c>
      <c r="Q1092">
        <v>100</v>
      </c>
      <c r="R1092">
        <v>0</v>
      </c>
      <c r="S1092" s="2" t="s">
        <v>54</v>
      </c>
      <c r="T1092" s="2" t="s">
        <v>55</v>
      </c>
      <c r="U1092" s="2" t="s">
        <v>207</v>
      </c>
      <c r="V1092" s="2"/>
      <c r="W1092">
        <v>74000</v>
      </c>
      <c r="X1092">
        <v>0</v>
      </c>
      <c r="Y1092">
        <v>0</v>
      </c>
      <c r="Z1092">
        <v>74000</v>
      </c>
      <c r="AB1092" s="2" t="s">
        <v>57</v>
      </c>
      <c r="AC1092">
        <v>29600</v>
      </c>
      <c r="AD1092">
        <v>44400</v>
      </c>
      <c r="AE1092">
        <v>142000</v>
      </c>
      <c r="AF1092">
        <v>2130</v>
      </c>
      <c r="AG1092" s="2" t="s">
        <v>4491</v>
      </c>
      <c r="AH1092" s="2"/>
      <c r="AI1092" s="1">
        <v>46190</v>
      </c>
      <c r="AJ1092" s="2"/>
      <c r="AK1092" s="2" t="s">
        <v>58</v>
      </c>
      <c r="AM1092" s="2" t="s">
        <v>59</v>
      </c>
      <c r="AP1092" s="2" t="s">
        <v>60</v>
      </c>
      <c r="AQ1092" s="2" t="s">
        <v>41</v>
      </c>
      <c r="AR1092">
        <v>68000</v>
      </c>
      <c r="AS1092" s="2" t="str">
        <f>_xlfn.IFNA(IF(VLOOKUP(all_resi[[#This Row],[No. Waybill]],settle_reconcile[No. Waybill],1,0)="","Recon","Recon"),"-")</f>
        <v>Recon</v>
      </c>
      <c r="AT1092" s="2">
        <f>all_resi[[#This Row],[Nilai COD]]-all_resi[[#This Row],[COD Fee]]-all_resi[[#This Row],[Total Biaya Setelah Diskon]]</f>
        <v>95470</v>
      </c>
      <c r="AU1092" s="2">
        <f>IF(all_resi[[#This Row],[Waktu Terima]]="","",_xlfn.DAYS(all_resi[[#This Row],[Waktu Terima]],all_resi[[#This Row],[Tanggal Pengiriman]]))</f>
        <v>6</v>
      </c>
    </row>
    <row r="1093" spans="1:47" x14ac:dyDescent="0.25">
      <c r="A1093" s="2" t="s">
        <v>7267</v>
      </c>
      <c r="B1093" s="1">
        <v>46184</v>
      </c>
      <c r="C1093" s="2" t="s">
        <v>42</v>
      </c>
      <c r="D1093" s="2" t="s">
        <v>43</v>
      </c>
      <c r="E1093" s="2" t="s">
        <v>44</v>
      </c>
      <c r="F1093" s="2" t="s">
        <v>45</v>
      </c>
      <c r="G1093" s="2" t="s">
        <v>46</v>
      </c>
      <c r="H1093" s="2" t="s">
        <v>47</v>
      </c>
      <c r="I1093" s="2" t="s">
        <v>4494</v>
      </c>
      <c r="J1093" s="2" t="s">
        <v>13221</v>
      </c>
      <c r="K1093" s="2" t="s">
        <v>177</v>
      </c>
      <c r="L1093" s="2" t="s">
        <v>807</v>
      </c>
      <c r="M1093" s="2" t="s">
        <v>1836</v>
      </c>
      <c r="N1093" s="2" t="s">
        <v>4495</v>
      </c>
      <c r="O1093">
        <v>1</v>
      </c>
      <c r="P1093" s="2" t="s">
        <v>53</v>
      </c>
      <c r="Q1093">
        <v>100</v>
      </c>
      <c r="R1093">
        <v>0</v>
      </c>
      <c r="S1093" s="2" t="s">
        <v>54</v>
      </c>
      <c r="T1093" s="2" t="s">
        <v>55</v>
      </c>
      <c r="U1093" s="2" t="s">
        <v>207</v>
      </c>
      <c r="V1093" s="2"/>
      <c r="W1093">
        <v>64000</v>
      </c>
      <c r="X1093">
        <v>0</v>
      </c>
      <c r="Y1093">
        <v>0</v>
      </c>
      <c r="Z1093">
        <v>64000</v>
      </c>
      <c r="AB1093" s="2" t="s">
        <v>57</v>
      </c>
      <c r="AC1093">
        <v>25600</v>
      </c>
      <c r="AD1093">
        <v>38400</v>
      </c>
      <c r="AE1093">
        <v>134000</v>
      </c>
      <c r="AF1093">
        <v>2010</v>
      </c>
      <c r="AG1093" s="2" t="s">
        <v>4494</v>
      </c>
      <c r="AH1093" s="2"/>
      <c r="AI1093" s="1">
        <v>46189</v>
      </c>
      <c r="AJ1093" s="2"/>
      <c r="AK1093" s="2" t="s">
        <v>58</v>
      </c>
      <c r="AM1093" s="2" t="s">
        <v>59</v>
      </c>
      <c r="AP1093" s="2" t="s">
        <v>60</v>
      </c>
      <c r="AQ1093" s="2" t="s">
        <v>41</v>
      </c>
      <c r="AR1093">
        <v>70000</v>
      </c>
      <c r="AS1093" s="2" t="str">
        <f>_xlfn.IFNA(IF(VLOOKUP(all_resi[[#This Row],[No. Waybill]],settle_reconcile[No. Waybill],1,0)="","Recon","Recon"),"-")</f>
        <v>Recon</v>
      </c>
      <c r="AT1093" s="2">
        <f>all_resi[[#This Row],[Nilai COD]]-all_resi[[#This Row],[COD Fee]]-all_resi[[#This Row],[Total Biaya Setelah Diskon]]</f>
        <v>93590</v>
      </c>
      <c r="AU1093" s="2">
        <f>IF(all_resi[[#This Row],[Waktu Terima]]="","",_xlfn.DAYS(all_resi[[#This Row],[Waktu Terima]],all_resi[[#This Row],[Tanggal Pengiriman]]))</f>
        <v>5</v>
      </c>
    </row>
    <row r="1094" spans="1:47" x14ac:dyDescent="0.25">
      <c r="A1094" s="2" t="s">
        <v>7280</v>
      </c>
      <c r="B1094" s="1">
        <v>46184</v>
      </c>
      <c r="C1094" s="2" t="s">
        <v>42</v>
      </c>
      <c r="D1094" s="2" t="s">
        <v>43</v>
      </c>
      <c r="E1094" s="2" t="s">
        <v>44</v>
      </c>
      <c r="F1094" s="2" t="s">
        <v>45</v>
      </c>
      <c r="G1094" s="2" t="s">
        <v>46</v>
      </c>
      <c r="H1094" s="2" t="s">
        <v>47</v>
      </c>
      <c r="I1094" s="2" t="s">
        <v>4529</v>
      </c>
      <c r="J1094" s="2" t="s">
        <v>13275</v>
      </c>
      <c r="K1094" s="2" t="s">
        <v>388</v>
      </c>
      <c r="L1094" s="2" t="s">
        <v>389</v>
      </c>
      <c r="M1094" s="2" t="s">
        <v>4530</v>
      </c>
      <c r="N1094" s="2" t="s">
        <v>4531</v>
      </c>
      <c r="O1094">
        <v>1</v>
      </c>
      <c r="P1094" s="2" t="s">
        <v>53</v>
      </c>
      <c r="Q1094">
        <v>100</v>
      </c>
      <c r="R1094">
        <v>0</v>
      </c>
      <c r="S1094" s="2" t="s">
        <v>54</v>
      </c>
      <c r="T1094" s="2" t="s">
        <v>55</v>
      </c>
      <c r="U1094" s="2" t="s">
        <v>207</v>
      </c>
      <c r="V1094" s="2"/>
      <c r="W1094">
        <v>85000</v>
      </c>
      <c r="X1094">
        <v>0</v>
      </c>
      <c r="Y1094">
        <v>0</v>
      </c>
      <c r="Z1094">
        <v>85000</v>
      </c>
      <c r="AB1094" s="2" t="s">
        <v>57</v>
      </c>
      <c r="AC1094">
        <v>34000</v>
      </c>
      <c r="AD1094">
        <v>51000</v>
      </c>
      <c r="AE1094">
        <v>155000</v>
      </c>
      <c r="AF1094">
        <v>2325</v>
      </c>
      <c r="AG1094" s="2" t="s">
        <v>12207</v>
      </c>
      <c r="AH1094" s="2" t="s">
        <v>149</v>
      </c>
      <c r="AI1094" s="1">
        <v>46197</v>
      </c>
      <c r="AJ1094" s="2"/>
      <c r="AK1094" s="2" t="s">
        <v>67</v>
      </c>
      <c r="AM1094" s="2" t="s">
        <v>59</v>
      </c>
      <c r="AP1094" s="2" t="s">
        <v>60</v>
      </c>
      <c r="AQ1094" s="2" t="s">
        <v>41</v>
      </c>
      <c r="AR1094">
        <v>70000</v>
      </c>
      <c r="AS1094" s="2" t="str">
        <f>_xlfn.IFNA(IF(VLOOKUP(all_resi[[#This Row],[No. Waybill]],settle_reconcile[No. Waybill],1,0)="","Recon","Recon"),"-")</f>
        <v>-</v>
      </c>
      <c r="AT1094" s="2">
        <f>all_resi[[#This Row],[Nilai COD]]-all_resi[[#This Row],[COD Fee]]-all_resi[[#This Row],[Total Biaya Setelah Diskon]]</f>
        <v>101675</v>
      </c>
      <c r="AU1094" s="2">
        <f>IF(all_resi[[#This Row],[Waktu Terima]]="","",_xlfn.DAYS(all_resi[[#This Row],[Waktu Terima]],all_resi[[#This Row],[Tanggal Pengiriman]]))</f>
        <v>13</v>
      </c>
    </row>
    <row r="1095" spans="1:47" x14ac:dyDescent="0.25">
      <c r="A1095" s="2" t="s">
        <v>7383</v>
      </c>
      <c r="B1095" s="1">
        <v>46184</v>
      </c>
      <c r="C1095" s="2" t="s">
        <v>42</v>
      </c>
      <c r="D1095" s="2" t="s">
        <v>43</v>
      </c>
      <c r="E1095" s="2" t="s">
        <v>44</v>
      </c>
      <c r="F1095" s="2" t="s">
        <v>45</v>
      </c>
      <c r="G1095" s="2" t="s">
        <v>46</v>
      </c>
      <c r="H1095" s="2" t="s">
        <v>47</v>
      </c>
      <c r="I1095" s="2" t="s">
        <v>4797</v>
      </c>
      <c r="J1095" s="2" t="s">
        <v>13340</v>
      </c>
      <c r="K1095" s="2" t="s">
        <v>171</v>
      </c>
      <c r="L1095" s="2" t="s">
        <v>172</v>
      </c>
      <c r="M1095" s="2" t="s">
        <v>3080</v>
      </c>
      <c r="N1095" s="2" t="s">
        <v>4798</v>
      </c>
      <c r="O1095">
        <v>1</v>
      </c>
      <c r="P1095" s="2" t="s">
        <v>53</v>
      </c>
      <c r="Q1095">
        <v>100</v>
      </c>
      <c r="R1095">
        <v>0</v>
      </c>
      <c r="S1095" s="2" t="s">
        <v>54</v>
      </c>
      <c r="T1095" s="2" t="s">
        <v>55</v>
      </c>
      <c r="U1095" s="2" t="s">
        <v>207</v>
      </c>
      <c r="V1095" s="2"/>
      <c r="W1095">
        <v>30000</v>
      </c>
      <c r="X1095">
        <v>0</v>
      </c>
      <c r="Y1095">
        <v>0</v>
      </c>
      <c r="Z1095">
        <v>30000</v>
      </c>
      <c r="AB1095" s="2" t="s">
        <v>57</v>
      </c>
      <c r="AC1095">
        <v>12000</v>
      </c>
      <c r="AD1095">
        <v>18000</v>
      </c>
      <c r="AE1095">
        <v>97000</v>
      </c>
      <c r="AF1095">
        <v>1455</v>
      </c>
      <c r="AG1095" s="2" t="s">
        <v>4797</v>
      </c>
      <c r="AH1095" s="2"/>
      <c r="AI1095" s="1">
        <v>46188</v>
      </c>
      <c r="AJ1095" s="2"/>
      <c r="AK1095" s="2" t="s">
        <v>58</v>
      </c>
      <c r="AM1095" s="2" t="s">
        <v>59</v>
      </c>
      <c r="AP1095" s="2" t="s">
        <v>60</v>
      </c>
      <c r="AQ1095" s="2" t="s">
        <v>41</v>
      </c>
      <c r="AR1095">
        <v>67000</v>
      </c>
      <c r="AS1095" s="2" t="str">
        <f>_xlfn.IFNA(IF(VLOOKUP(all_resi[[#This Row],[No. Waybill]],settle_reconcile[No. Waybill],1,0)="","Recon","Recon"),"-")</f>
        <v>Recon</v>
      </c>
      <c r="AT1095" s="2">
        <f>all_resi[[#This Row],[Nilai COD]]-all_resi[[#This Row],[COD Fee]]-all_resi[[#This Row],[Total Biaya Setelah Diskon]]</f>
        <v>77545</v>
      </c>
      <c r="AU1095" s="2">
        <f>IF(all_resi[[#This Row],[Waktu Terima]]="","",_xlfn.DAYS(all_resi[[#This Row],[Waktu Terima]],all_resi[[#This Row],[Tanggal Pengiriman]]))</f>
        <v>4</v>
      </c>
    </row>
    <row r="1096" spans="1:47" x14ac:dyDescent="0.25">
      <c r="A1096" s="2" t="s">
        <v>7250</v>
      </c>
      <c r="B1096" s="1">
        <v>46184</v>
      </c>
      <c r="C1096" s="2" t="s">
        <v>42</v>
      </c>
      <c r="D1096" s="2" t="s">
        <v>43</v>
      </c>
      <c r="E1096" s="2" t="s">
        <v>44</v>
      </c>
      <c r="F1096" s="2" t="s">
        <v>45</v>
      </c>
      <c r="G1096" s="2" t="s">
        <v>46</v>
      </c>
      <c r="H1096" s="2" t="s">
        <v>47</v>
      </c>
      <c r="I1096" s="2" t="s">
        <v>4448</v>
      </c>
      <c r="J1096" s="2" t="s">
        <v>13184</v>
      </c>
      <c r="K1096" s="2" t="s">
        <v>156</v>
      </c>
      <c r="L1096" s="2" t="s">
        <v>2296</v>
      </c>
      <c r="M1096" s="2" t="s">
        <v>2297</v>
      </c>
      <c r="N1096" s="2" t="s">
        <v>4449</v>
      </c>
      <c r="O1096">
        <v>1</v>
      </c>
      <c r="P1096" s="2" t="s">
        <v>53</v>
      </c>
      <c r="Q1096">
        <v>100</v>
      </c>
      <c r="R1096">
        <v>0</v>
      </c>
      <c r="S1096" s="2" t="s">
        <v>54</v>
      </c>
      <c r="T1096" s="2" t="s">
        <v>55</v>
      </c>
      <c r="U1096" s="2" t="s">
        <v>147</v>
      </c>
      <c r="V1096" s="2"/>
      <c r="W1096">
        <v>85000</v>
      </c>
      <c r="X1096">
        <v>0</v>
      </c>
      <c r="Y1096">
        <v>0</v>
      </c>
      <c r="Z1096">
        <v>85000</v>
      </c>
      <c r="AB1096" s="2" t="s">
        <v>57</v>
      </c>
      <c r="AC1096">
        <v>34000</v>
      </c>
      <c r="AD1096">
        <v>51000</v>
      </c>
      <c r="AE1096">
        <v>155000</v>
      </c>
      <c r="AF1096">
        <v>2325</v>
      </c>
      <c r="AG1096" s="2"/>
      <c r="AH1096" s="2"/>
      <c r="AI1096" s="1"/>
      <c r="AJ1096" s="2"/>
      <c r="AK1096" s="2" t="s">
        <v>67</v>
      </c>
      <c r="AM1096" s="2" t="s">
        <v>59</v>
      </c>
      <c r="AP1096" s="2" t="s">
        <v>60</v>
      </c>
      <c r="AQ1096" s="2" t="s">
        <v>41</v>
      </c>
      <c r="AR1096">
        <v>70000</v>
      </c>
      <c r="AS1096" s="2" t="str">
        <f>_xlfn.IFNA(IF(VLOOKUP(all_resi[[#This Row],[No. Waybill]],settle_reconcile[No. Waybill],1,0)="","Recon","Recon"),"-")</f>
        <v>-</v>
      </c>
      <c r="AT1096" s="2">
        <f>all_resi[[#This Row],[Nilai COD]]-all_resi[[#This Row],[COD Fee]]-all_resi[[#This Row],[Total Biaya Setelah Diskon]]</f>
        <v>101675</v>
      </c>
      <c r="AU1096" s="2" t="str">
        <f>IF(all_resi[[#This Row],[Waktu Terima]]="","",_xlfn.DAYS(all_resi[[#This Row],[Waktu Terima]],all_resi[[#This Row],[Tanggal Pengiriman]]))</f>
        <v/>
      </c>
    </row>
    <row r="1097" spans="1:47" x14ac:dyDescent="0.25">
      <c r="A1097" s="2" t="s">
        <v>7557</v>
      </c>
      <c r="B1097" s="1">
        <v>46184</v>
      </c>
      <c r="C1097" s="2" t="s">
        <v>42</v>
      </c>
      <c r="D1097" s="2" t="s">
        <v>43</v>
      </c>
      <c r="E1097" s="2" t="s">
        <v>44</v>
      </c>
      <c r="F1097" s="2" t="s">
        <v>45</v>
      </c>
      <c r="G1097" s="2" t="s">
        <v>46</v>
      </c>
      <c r="H1097" s="2" t="s">
        <v>47</v>
      </c>
      <c r="I1097" s="2" t="s">
        <v>5241</v>
      </c>
      <c r="J1097" s="2" t="s">
        <v>13259</v>
      </c>
      <c r="K1097" s="2" t="s">
        <v>177</v>
      </c>
      <c r="L1097" s="2" t="s">
        <v>896</v>
      </c>
      <c r="M1097" s="2" t="s">
        <v>3239</v>
      </c>
      <c r="N1097" s="2" t="s">
        <v>5242</v>
      </c>
      <c r="O1097">
        <v>1</v>
      </c>
      <c r="P1097" s="2" t="s">
        <v>53</v>
      </c>
      <c r="Q1097">
        <v>100</v>
      </c>
      <c r="R1097">
        <v>0</v>
      </c>
      <c r="S1097" s="2" t="s">
        <v>54</v>
      </c>
      <c r="T1097" s="2" t="s">
        <v>55</v>
      </c>
      <c r="U1097" s="2" t="s">
        <v>207</v>
      </c>
      <c r="V1097" s="2"/>
      <c r="W1097">
        <v>87000</v>
      </c>
      <c r="X1097">
        <v>0</v>
      </c>
      <c r="Y1097">
        <v>0</v>
      </c>
      <c r="Z1097">
        <v>87000</v>
      </c>
      <c r="AB1097" s="2" t="s">
        <v>57</v>
      </c>
      <c r="AC1097">
        <v>34800</v>
      </c>
      <c r="AD1097">
        <v>52200</v>
      </c>
      <c r="AE1097">
        <v>157000</v>
      </c>
      <c r="AF1097">
        <v>2355</v>
      </c>
      <c r="AG1097" s="2" t="s">
        <v>5241</v>
      </c>
      <c r="AH1097" s="2"/>
      <c r="AI1097" s="1">
        <v>46189</v>
      </c>
      <c r="AJ1097" s="2"/>
      <c r="AK1097" s="2" t="s">
        <v>58</v>
      </c>
      <c r="AM1097" s="2" t="s">
        <v>59</v>
      </c>
      <c r="AP1097" s="2" t="s">
        <v>60</v>
      </c>
      <c r="AQ1097" s="2" t="s">
        <v>41</v>
      </c>
      <c r="AR1097">
        <v>70000</v>
      </c>
      <c r="AS1097" s="2" t="str">
        <f>_xlfn.IFNA(IF(VLOOKUP(all_resi[[#This Row],[No. Waybill]],settle_reconcile[No. Waybill],1,0)="","Recon","Recon"),"-")</f>
        <v>Recon</v>
      </c>
      <c r="AT1097" s="2">
        <f>all_resi[[#This Row],[Nilai COD]]-all_resi[[#This Row],[COD Fee]]-all_resi[[#This Row],[Total Biaya Setelah Diskon]]</f>
        <v>102445</v>
      </c>
      <c r="AU1097" s="2">
        <f>IF(all_resi[[#This Row],[Waktu Terima]]="","",_xlfn.DAYS(all_resi[[#This Row],[Waktu Terima]],all_resi[[#This Row],[Tanggal Pengiriman]]))</f>
        <v>5</v>
      </c>
    </row>
    <row r="1098" spans="1:47" x14ac:dyDescent="0.25">
      <c r="A1098" s="2" t="s">
        <v>7288</v>
      </c>
      <c r="B1098" s="1">
        <v>46184</v>
      </c>
      <c r="C1098" s="2" t="s">
        <v>42</v>
      </c>
      <c r="D1098" s="2" t="s">
        <v>43</v>
      </c>
      <c r="E1098" s="2" t="s">
        <v>44</v>
      </c>
      <c r="F1098" s="2" t="s">
        <v>45</v>
      </c>
      <c r="G1098" s="2" t="s">
        <v>46</v>
      </c>
      <c r="H1098" s="2" t="s">
        <v>80</v>
      </c>
      <c r="I1098" s="2" t="s">
        <v>4553</v>
      </c>
      <c r="J1098" s="2" t="s">
        <v>13252</v>
      </c>
      <c r="K1098" s="2" t="s">
        <v>183</v>
      </c>
      <c r="L1098" s="2" t="s">
        <v>3212</v>
      </c>
      <c r="M1098" s="2" t="s">
        <v>4305</v>
      </c>
      <c r="N1098" s="2" t="s">
        <v>4554</v>
      </c>
      <c r="O1098">
        <v>1</v>
      </c>
      <c r="P1098" s="2" t="s">
        <v>53</v>
      </c>
      <c r="Q1098">
        <v>100</v>
      </c>
      <c r="R1098">
        <v>0</v>
      </c>
      <c r="S1098" s="2" t="s">
        <v>54</v>
      </c>
      <c r="T1098" s="2" t="s">
        <v>55</v>
      </c>
      <c r="U1098" s="2" t="s">
        <v>141</v>
      </c>
      <c r="V1098" s="2"/>
      <c r="W1098">
        <v>98000</v>
      </c>
      <c r="X1098">
        <v>0</v>
      </c>
      <c r="Y1098">
        <v>0</v>
      </c>
      <c r="Z1098">
        <v>98000</v>
      </c>
      <c r="AB1098" s="2" t="s">
        <v>57</v>
      </c>
      <c r="AC1098">
        <v>39200</v>
      </c>
      <c r="AD1098">
        <v>58800</v>
      </c>
      <c r="AE1098">
        <v>138000</v>
      </c>
      <c r="AF1098">
        <v>2070</v>
      </c>
      <c r="AG1098" s="2" t="s">
        <v>4553</v>
      </c>
      <c r="AH1098" s="2"/>
      <c r="AI1098" s="1">
        <v>46192</v>
      </c>
      <c r="AJ1098" s="2" t="s">
        <v>87</v>
      </c>
      <c r="AK1098" s="2" t="s">
        <v>58</v>
      </c>
      <c r="AM1098" s="2" t="s">
        <v>59</v>
      </c>
      <c r="AP1098" s="2" t="s">
        <v>60</v>
      </c>
      <c r="AQ1098" s="2" t="s">
        <v>41</v>
      </c>
      <c r="AR1098">
        <v>40000</v>
      </c>
      <c r="AS1098" s="2" t="str">
        <f>_xlfn.IFNA(IF(VLOOKUP(all_resi[[#This Row],[No. Waybill]],settle_reconcile[No. Waybill],1,0)="","Recon","Recon"),"-")</f>
        <v>Recon</v>
      </c>
      <c r="AT1098" s="2">
        <f>all_resi[[#This Row],[Nilai COD]]-all_resi[[#This Row],[COD Fee]]-all_resi[[#This Row],[Total Biaya Setelah Diskon]]</f>
        <v>77130</v>
      </c>
      <c r="AU1098" s="2">
        <f>IF(all_resi[[#This Row],[Waktu Terima]]="","",_xlfn.DAYS(all_resi[[#This Row],[Waktu Terima]],all_resi[[#This Row],[Tanggal Pengiriman]]))</f>
        <v>8</v>
      </c>
    </row>
    <row r="1099" spans="1:47" x14ac:dyDescent="0.25">
      <c r="A1099" s="2" t="s">
        <v>6981</v>
      </c>
      <c r="B1099" s="1">
        <v>46184</v>
      </c>
      <c r="C1099" s="2" t="s">
        <v>42</v>
      </c>
      <c r="D1099" s="2" t="s">
        <v>43</v>
      </c>
      <c r="E1099" s="2" t="s">
        <v>44</v>
      </c>
      <c r="F1099" s="2" t="s">
        <v>45</v>
      </c>
      <c r="G1099" s="2" t="s">
        <v>46</v>
      </c>
      <c r="H1099" s="2" t="s">
        <v>47</v>
      </c>
      <c r="I1099" s="2" t="s">
        <v>3711</v>
      </c>
      <c r="J1099" s="2" t="s">
        <v>13254</v>
      </c>
      <c r="K1099" s="2" t="s">
        <v>82</v>
      </c>
      <c r="L1099" s="2" t="s">
        <v>1029</v>
      </c>
      <c r="M1099" s="2" t="s">
        <v>3712</v>
      </c>
      <c r="N1099" s="2" t="s">
        <v>3713</v>
      </c>
      <c r="O1099">
        <v>1</v>
      </c>
      <c r="P1099" s="2" t="s">
        <v>53</v>
      </c>
      <c r="Q1099">
        <v>100</v>
      </c>
      <c r="R1099">
        <v>0</v>
      </c>
      <c r="S1099" s="2" t="s">
        <v>54</v>
      </c>
      <c r="T1099" s="2" t="s">
        <v>55</v>
      </c>
      <c r="U1099" s="2" t="s">
        <v>66</v>
      </c>
      <c r="V1099" s="2"/>
      <c r="W1099">
        <v>71000</v>
      </c>
      <c r="X1099">
        <v>0</v>
      </c>
      <c r="Y1099">
        <v>0</v>
      </c>
      <c r="Z1099">
        <v>71000</v>
      </c>
      <c r="AB1099" s="2" t="s">
        <v>57</v>
      </c>
      <c r="AC1099">
        <v>28400</v>
      </c>
      <c r="AD1099">
        <v>42600</v>
      </c>
      <c r="AE1099">
        <v>155000</v>
      </c>
      <c r="AF1099">
        <v>2325</v>
      </c>
      <c r="AG1099" s="2" t="s">
        <v>3711</v>
      </c>
      <c r="AH1099" s="2"/>
      <c r="AI1099" s="1">
        <v>46188</v>
      </c>
      <c r="AJ1099" s="2"/>
      <c r="AK1099" s="2" t="s">
        <v>58</v>
      </c>
      <c r="AM1099" s="2" t="s">
        <v>59</v>
      </c>
      <c r="AP1099" s="2" t="s">
        <v>60</v>
      </c>
      <c r="AQ1099" s="2" t="s">
        <v>41</v>
      </c>
      <c r="AR1099">
        <v>84000</v>
      </c>
      <c r="AS1099" s="2" t="str">
        <f>_xlfn.IFNA(IF(VLOOKUP(all_resi[[#This Row],[No. Waybill]],settle_reconcile[No. Waybill],1,0)="","Recon","Recon"),"-")</f>
        <v>Recon</v>
      </c>
      <c r="AT1099" s="2">
        <f>all_resi[[#This Row],[Nilai COD]]-all_resi[[#This Row],[COD Fee]]-all_resi[[#This Row],[Total Biaya Setelah Diskon]]</f>
        <v>110075</v>
      </c>
      <c r="AU1099" s="2">
        <f>IF(all_resi[[#This Row],[Waktu Terima]]="","",_xlfn.DAYS(all_resi[[#This Row],[Waktu Terima]],all_resi[[#This Row],[Tanggal Pengiriman]]))</f>
        <v>4</v>
      </c>
    </row>
    <row r="1100" spans="1:47" x14ac:dyDescent="0.25">
      <c r="A1100" s="2" t="s">
        <v>7382</v>
      </c>
      <c r="B1100" s="1">
        <v>46184</v>
      </c>
      <c r="C1100" s="2" t="s">
        <v>42</v>
      </c>
      <c r="D1100" s="2" t="s">
        <v>43</v>
      </c>
      <c r="E1100" s="2" t="s">
        <v>44</v>
      </c>
      <c r="F1100" s="2" t="s">
        <v>45</v>
      </c>
      <c r="G1100" s="2" t="s">
        <v>46</v>
      </c>
      <c r="H1100" s="2" t="s">
        <v>80</v>
      </c>
      <c r="I1100" s="2" t="s">
        <v>4794</v>
      </c>
      <c r="J1100" s="2" t="s">
        <v>13338</v>
      </c>
      <c r="K1100" s="2" t="s">
        <v>121</v>
      </c>
      <c r="L1100" s="2" t="s">
        <v>680</v>
      </c>
      <c r="M1100" s="2" t="s">
        <v>4795</v>
      </c>
      <c r="N1100" s="2" t="s">
        <v>4796</v>
      </c>
      <c r="O1100">
        <v>1</v>
      </c>
      <c r="P1100" s="2" t="s">
        <v>53</v>
      </c>
      <c r="Q1100">
        <v>100</v>
      </c>
      <c r="R1100">
        <v>0</v>
      </c>
      <c r="S1100" s="2" t="s">
        <v>54</v>
      </c>
      <c r="T1100" s="2" t="s">
        <v>55</v>
      </c>
      <c r="U1100" s="2" t="s">
        <v>1020</v>
      </c>
      <c r="V1100" s="2"/>
      <c r="W1100">
        <v>85000</v>
      </c>
      <c r="X1100">
        <v>0</v>
      </c>
      <c r="Y1100">
        <v>0</v>
      </c>
      <c r="Z1100">
        <v>85000</v>
      </c>
      <c r="AB1100" s="2" t="s">
        <v>57</v>
      </c>
      <c r="AC1100">
        <v>34000</v>
      </c>
      <c r="AD1100">
        <v>51000</v>
      </c>
      <c r="AE1100">
        <v>165000</v>
      </c>
      <c r="AF1100">
        <v>2475</v>
      </c>
      <c r="AG1100" s="2" t="s">
        <v>4794</v>
      </c>
      <c r="AH1100" s="2"/>
      <c r="AI1100" s="1">
        <v>46193</v>
      </c>
      <c r="AJ1100" s="2" t="s">
        <v>87</v>
      </c>
      <c r="AK1100" s="2" t="s">
        <v>58</v>
      </c>
      <c r="AM1100" s="2" t="s">
        <v>59</v>
      </c>
      <c r="AP1100" s="2" t="s">
        <v>60</v>
      </c>
      <c r="AQ1100" s="2" t="s">
        <v>41</v>
      </c>
      <c r="AR1100">
        <v>80000</v>
      </c>
      <c r="AS1100" s="2" t="str">
        <f>_xlfn.IFNA(IF(VLOOKUP(all_resi[[#This Row],[No. Waybill]],settle_reconcile[No. Waybill],1,0)="","Recon","Recon"),"-")</f>
        <v>Recon</v>
      </c>
      <c r="AT1100" s="2">
        <f>all_resi[[#This Row],[Nilai COD]]-all_resi[[#This Row],[COD Fee]]-all_resi[[#This Row],[Total Biaya Setelah Diskon]]</f>
        <v>111525</v>
      </c>
      <c r="AU1100" s="2">
        <f>IF(all_resi[[#This Row],[Waktu Terima]]="","",_xlfn.DAYS(all_resi[[#This Row],[Waktu Terima]],all_resi[[#This Row],[Tanggal Pengiriman]]))</f>
        <v>9</v>
      </c>
    </row>
    <row r="1101" spans="1:47" x14ac:dyDescent="0.25">
      <c r="A1101" s="2" t="s">
        <v>6977</v>
      </c>
      <c r="B1101" s="1">
        <v>46184</v>
      </c>
      <c r="C1101" s="2" t="s">
        <v>42</v>
      </c>
      <c r="D1101" s="2" t="s">
        <v>43</v>
      </c>
      <c r="E1101" s="2" t="s">
        <v>44</v>
      </c>
      <c r="F1101" s="2" t="s">
        <v>45</v>
      </c>
      <c r="G1101" s="2" t="s">
        <v>46</v>
      </c>
      <c r="H1101" s="2" t="s">
        <v>47</v>
      </c>
      <c r="I1101" s="2" t="s">
        <v>3702</v>
      </c>
      <c r="J1101" s="2" t="s">
        <v>13212</v>
      </c>
      <c r="K1101" s="2" t="s">
        <v>100</v>
      </c>
      <c r="L1101" s="2" t="s">
        <v>2514</v>
      </c>
      <c r="M1101" s="2" t="s">
        <v>2515</v>
      </c>
      <c r="N1101" s="2" t="s">
        <v>3703</v>
      </c>
      <c r="O1101">
        <v>1</v>
      </c>
      <c r="P1101" s="2" t="s">
        <v>53</v>
      </c>
      <c r="Q1101">
        <v>100</v>
      </c>
      <c r="R1101">
        <v>0</v>
      </c>
      <c r="S1101" s="2" t="s">
        <v>54</v>
      </c>
      <c r="T1101" s="2" t="s">
        <v>55</v>
      </c>
      <c r="U1101" s="2" t="s">
        <v>73</v>
      </c>
      <c r="V1101" s="2"/>
      <c r="W1101">
        <v>15000</v>
      </c>
      <c r="X1101">
        <v>0</v>
      </c>
      <c r="Y1101">
        <v>0</v>
      </c>
      <c r="Z1101">
        <v>15000</v>
      </c>
      <c r="AB1101" s="2" t="s">
        <v>57</v>
      </c>
      <c r="AC1101">
        <v>9000</v>
      </c>
      <c r="AD1101">
        <v>6000</v>
      </c>
      <c r="AE1101">
        <v>95000</v>
      </c>
      <c r="AF1101">
        <v>1425</v>
      </c>
      <c r="AG1101" s="2" t="s">
        <v>3702</v>
      </c>
      <c r="AH1101" s="2"/>
      <c r="AI1101" s="1">
        <v>46186</v>
      </c>
      <c r="AJ1101" s="2"/>
      <c r="AK1101" s="2" t="s">
        <v>58</v>
      </c>
      <c r="AM1101" s="2" t="s">
        <v>59</v>
      </c>
      <c r="AP1101" s="2" t="s">
        <v>60</v>
      </c>
      <c r="AQ1101" s="2" t="s">
        <v>41</v>
      </c>
      <c r="AR1101">
        <v>80000</v>
      </c>
      <c r="AS1101" s="2" t="str">
        <f>_xlfn.IFNA(IF(VLOOKUP(all_resi[[#This Row],[No. Waybill]],settle_reconcile[No. Waybill],1,0)="","Recon","Recon"),"-")</f>
        <v>Recon</v>
      </c>
      <c r="AT1101" s="2">
        <f>all_resi[[#This Row],[Nilai COD]]-all_resi[[#This Row],[COD Fee]]-all_resi[[#This Row],[Total Biaya Setelah Diskon]]</f>
        <v>87575</v>
      </c>
      <c r="AU1101" s="2">
        <f>IF(all_resi[[#This Row],[Waktu Terima]]="","",_xlfn.DAYS(all_resi[[#This Row],[Waktu Terima]],all_resi[[#This Row],[Tanggal Pengiriman]]))</f>
        <v>2</v>
      </c>
    </row>
    <row r="1102" spans="1:47" x14ac:dyDescent="0.25">
      <c r="A1102" s="2" t="s">
        <v>6979</v>
      </c>
      <c r="B1102" s="1">
        <v>46184</v>
      </c>
      <c r="C1102" s="2" t="s">
        <v>42</v>
      </c>
      <c r="D1102" s="2" t="s">
        <v>43</v>
      </c>
      <c r="E1102" s="2" t="s">
        <v>44</v>
      </c>
      <c r="F1102" s="2" t="s">
        <v>45</v>
      </c>
      <c r="G1102" s="2" t="s">
        <v>46</v>
      </c>
      <c r="H1102" s="2" t="s">
        <v>47</v>
      </c>
      <c r="I1102" s="2" t="s">
        <v>3706</v>
      </c>
      <c r="J1102" s="2" t="s">
        <v>13213</v>
      </c>
      <c r="K1102" s="2" t="s">
        <v>209</v>
      </c>
      <c r="L1102" s="2" t="s">
        <v>278</v>
      </c>
      <c r="M1102" s="2" t="s">
        <v>2142</v>
      </c>
      <c r="N1102" s="2" t="s">
        <v>3707</v>
      </c>
      <c r="O1102">
        <v>1</v>
      </c>
      <c r="P1102" s="2" t="s">
        <v>53</v>
      </c>
      <c r="Q1102">
        <v>100</v>
      </c>
      <c r="R1102">
        <v>0</v>
      </c>
      <c r="S1102" s="2" t="s">
        <v>54</v>
      </c>
      <c r="T1102" s="2" t="s">
        <v>55</v>
      </c>
      <c r="U1102" s="2" t="s">
        <v>97</v>
      </c>
      <c r="V1102" s="2"/>
      <c r="W1102">
        <v>58000</v>
      </c>
      <c r="X1102">
        <v>0</v>
      </c>
      <c r="Y1102">
        <v>0</v>
      </c>
      <c r="Z1102">
        <v>58000</v>
      </c>
      <c r="AB1102" s="2" t="s">
        <v>57</v>
      </c>
      <c r="AC1102">
        <v>23200</v>
      </c>
      <c r="AD1102">
        <v>34800</v>
      </c>
      <c r="AE1102">
        <v>128000</v>
      </c>
      <c r="AF1102">
        <v>1920</v>
      </c>
      <c r="AG1102" s="2" t="s">
        <v>3706</v>
      </c>
      <c r="AH1102" s="2"/>
      <c r="AI1102" s="1">
        <v>46189</v>
      </c>
      <c r="AJ1102" s="2"/>
      <c r="AK1102" s="2" t="s">
        <v>58</v>
      </c>
      <c r="AM1102" s="2" t="s">
        <v>59</v>
      </c>
      <c r="AP1102" s="2" t="s">
        <v>60</v>
      </c>
      <c r="AQ1102" s="2" t="s">
        <v>41</v>
      </c>
      <c r="AR1102">
        <v>70000</v>
      </c>
      <c r="AS1102" s="2" t="str">
        <f>_xlfn.IFNA(IF(VLOOKUP(all_resi[[#This Row],[No. Waybill]],settle_reconcile[No. Waybill],1,0)="","Recon","Recon"),"-")</f>
        <v>Recon</v>
      </c>
      <c r="AT1102" s="2">
        <f>all_resi[[#This Row],[Nilai COD]]-all_resi[[#This Row],[COD Fee]]-all_resi[[#This Row],[Total Biaya Setelah Diskon]]</f>
        <v>91280</v>
      </c>
      <c r="AU1102" s="2">
        <f>IF(all_resi[[#This Row],[Waktu Terima]]="","",_xlfn.DAYS(all_resi[[#This Row],[Waktu Terima]],all_resi[[#This Row],[Tanggal Pengiriman]]))</f>
        <v>5</v>
      </c>
    </row>
    <row r="1103" spans="1:47" x14ac:dyDescent="0.25">
      <c r="A1103" s="2" t="s">
        <v>6980</v>
      </c>
      <c r="B1103" s="1">
        <v>46184</v>
      </c>
      <c r="C1103" s="2" t="s">
        <v>42</v>
      </c>
      <c r="D1103" s="2" t="s">
        <v>43</v>
      </c>
      <c r="E1103" s="2" t="s">
        <v>44</v>
      </c>
      <c r="F1103" s="2" t="s">
        <v>45</v>
      </c>
      <c r="G1103" s="2" t="s">
        <v>46</v>
      </c>
      <c r="H1103" s="2" t="s">
        <v>47</v>
      </c>
      <c r="I1103" s="2" t="s">
        <v>3708</v>
      </c>
      <c r="J1103" s="2" t="s">
        <v>13233</v>
      </c>
      <c r="K1103" s="2" t="s">
        <v>82</v>
      </c>
      <c r="L1103" s="2" t="s">
        <v>3140</v>
      </c>
      <c r="M1103" s="2" t="s">
        <v>3709</v>
      </c>
      <c r="N1103" s="2" t="s">
        <v>3710</v>
      </c>
      <c r="O1103">
        <v>1</v>
      </c>
      <c r="P1103" s="2" t="s">
        <v>53</v>
      </c>
      <c r="Q1103">
        <v>100</v>
      </c>
      <c r="R1103">
        <v>0</v>
      </c>
      <c r="S1103" s="2" t="s">
        <v>54</v>
      </c>
      <c r="T1103" s="2" t="s">
        <v>55</v>
      </c>
      <c r="U1103" s="2" t="s">
        <v>56</v>
      </c>
      <c r="V1103" s="2"/>
      <c r="W1103">
        <v>85000</v>
      </c>
      <c r="X1103">
        <v>0</v>
      </c>
      <c r="Y1103">
        <v>0</v>
      </c>
      <c r="Z1103">
        <v>85000</v>
      </c>
      <c r="AB1103" s="2" t="s">
        <v>57</v>
      </c>
      <c r="AC1103">
        <v>34000</v>
      </c>
      <c r="AD1103">
        <v>51000</v>
      </c>
      <c r="AE1103">
        <v>189000</v>
      </c>
      <c r="AF1103">
        <v>2835</v>
      </c>
      <c r="AG1103" s="2" t="s">
        <v>11425</v>
      </c>
      <c r="AH1103" s="2"/>
      <c r="AI1103" s="1">
        <v>46192</v>
      </c>
      <c r="AJ1103" s="2"/>
      <c r="AK1103" s="2" t="s">
        <v>58</v>
      </c>
      <c r="AM1103" s="2" t="s">
        <v>59</v>
      </c>
      <c r="AP1103" s="2" t="s">
        <v>60</v>
      </c>
      <c r="AQ1103" s="2" t="s">
        <v>41</v>
      </c>
      <c r="AR1103">
        <v>104000</v>
      </c>
      <c r="AS1103" s="2" t="str">
        <f>_xlfn.IFNA(IF(VLOOKUP(all_resi[[#This Row],[No. Waybill]],settle_reconcile[No. Waybill],1,0)="","Recon","Recon"),"-")</f>
        <v>Recon</v>
      </c>
      <c r="AT1103" s="2">
        <f>all_resi[[#This Row],[Nilai COD]]-all_resi[[#This Row],[COD Fee]]-all_resi[[#This Row],[Total Biaya Setelah Diskon]]</f>
        <v>135165</v>
      </c>
      <c r="AU1103" s="2">
        <f>IF(all_resi[[#This Row],[Waktu Terima]]="","",_xlfn.DAYS(all_resi[[#This Row],[Waktu Terima]],all_resi[[#This Row],[Tanggal Pengiriman]]))</f>
        <v>8</v>
      </c>
    </row>
    <row r="1104" spans="1:47" x14ac:dyDescent="0.25">
      <c r="A1104" s="2" t="s">
        <v>7561</v>
      </c>
      <c r="B1104" s="1">
        <v>46184</v>
      </c>
      <c r="C1104" s="2" t="s">
        <v>42</v>
      </c>
      <c r="D1104" s="2" t="s">
        <v>43</v>
      </c>
      <c r="E1104" s="2" t="s">
        <v>44</v>
      </c>
      <c r="F1104" s="2" t="s">
        <v>45</v>
      </c>
      <c r="G1104" s="2" t="s">
        <v>46</v>
      </c>
      <c r="H1104" s="2" t="s">
        <v>47</v>
      </c>
      <c r="I1104" s="2" t="s">
        <v>5251</v>
      </c>
      <c r="J1104" s="2" t="s">
        <v>13271</v>
      </c>
      <c r="K1104" s="2" t="s">
        <v>203</v>
      </c>
      <c r="L1104" s="2" t="s">
        <v>204</v>
      </c>
      <c r="M1104" s="2" t="s">
        <v>205</v>
      </c>
      <c r="N1104" s="2" t="s">
        <v>5252</v>
      </c>
      <c r="O1104">
        <v>1</v>
      </c>
      <c r="P1104" s="2" t="s">
        <v>53</v>
      </c>
      <c r="Q1104">
        <v>100</v>
      </c>
      <c r="R1104">
        <v>0</v>
      </c>
      <c r="S1104" s="2" t="s">
        <v>54</v>
      </c>
      <c r="T1104" s="2" t="s">
        <v>55</v>
      </c>
      <c r="U1104" s="2" t="s">
        <v>56</v>
      </c>
      <c r="V1104" s="2"/>
      <c r="W1104">
        <v>14000</v>
      </c>
      <c r="X1104">
        <v>0</v>
      </c>
      <c r="Y1104">
        <v>0</v>
      </c>
      <c r="Z1104">
        <v>14000</v>
      </c>
      <c r="AB1104" s="2" t="s">
        <v>57</v>
      </c>
      <c r="AC1104">
        <v>8000</v>
      </c>
      <c r="AD1104">
        <v>6000</v>
      </c>
      <c r="AE1104">
        <v>118000</v>
      </c>
      <c r="AF1104">
        <v>1770</v>
      </c>
      <c r="AG1104" s="2" t="s">
        <v>5251</v>
      </c>
      <c r="AH1104" s="2"/>
      <c r="AI1104" s="1">
        <v>46186</v>
      </c>
      <c r="AJ1104" s="2"/>
      <c r="AK1104" s="2" t="s">
        <v>58</v>
      </c>
      <c r="AM1104" s="2" t="s">
        <v>59</v>
      </c>
      <c r="AP1104" s="2" t="s">
        <v>60</v>
      </c>
      <c r="AQ1104" s="2" t="s">
        <v>41</v>
      </c>
      <c r="AR1104">
        <v>104000</v>
      </c>
      <c r="AS1104" s="2" t="str">
        <f>_xlfn.IFNA(IF(VLOOKUP(all_resi[[#This Row],[No. Waybill]],settle_reconcile[No. Waybill],1,0)="","Recon","Recon"),"-")</f>
        <v>Recon</v>
      </c>
      <c r="AT1104" s="2">
        <f>all_resi[[#This Row],[Nilai COD]]-all_resi[[#This Row],[COD Fee]]-all_resi[[#This Row],[Total Biaya Setelah Diskon]]</f>
        <v>110230</v>
      </c>
      <c r="AU1104" s="2">
        <f>IF(all_resi[[#This Row],[Waktu Terima]]="","",_xlfn.DAYS(all_resi[[#This Row],[Waktu Terima]],all_resi[[#This Row],[Tanggal Pengiriman]]))</f>
        <v>2</v>
      </c>
    </row>
    <row r="1105" spans="1:47" x14ac:dyDescent="0.25">
      <c r="A1105" s="2" t="s">
        <v>6990</v>
      </c>
      <c r="B1105" s="1">
        <v>46184</v>
      </c>
      <c r="C1105" s="2" t="s">
        <v>42</v>
      </c>
      <c r="D1105" s="2" t="s">
        <v>43</v>
      </c>
      <c r="E1105" s="2" t="s">
        <v>44</v>
      </c>
      <c r="F1105" s="2" t="s">
        <v>45</v>
      </c>
      <c r="G1105" s="2" t="s">
        <v>46</v>
      </c>
      <c r="H1105" s="2" t="s">
        <v>47</v>
      </c>
      <c r="I1105" s="2" t="s">
        <v>3736</v>
      </c>
      <c r="J1105" s="2" t="s">
        <v>13236</v>
      </c>
      <c r="K1105" s="2" t="s">
        <v>177</v>
      </c>
      <c r="L1105" s="2" t="s">
        <v>807</v>
      </c>
      <c r="M1105" s="2" t="s">
        <v>939</v>
      </c>
      <c r="N1105" s="2" t="s">
        <v>3737</v>
      </c>
      <c r="O1105">
        <v>1</v>
      </c>
      <c r="P1105" s="2" t="s">
        <v>53</v>
      </c>
      <c r="Q1105">
        <v>100</v>
      </c>
      <c r="R1105">
        <v>0</v>
      </c>
      <c r="S1105" s="2" t="s">
        <v>54</v>
      </c>
      <c r="T1105" s="2" t="s">
        <v>55</v>
      </c>
      <c r="U1105" s="2" t="s">
        <v>207</v>
      </c>
      <c r="V1105" s="2"/>
      <c r="W1105">
        <v>64000</v>
      </c>
      <c r="X1105">
        <v>0</v>
      </c>
      <c r="Y1105">
        <v>0</v>
      </c>
      <c r="Z1105">
        <v>64000</v>
      </c>
      <c r="AB1105" s="2" t="s">
        <v>57</v>
      </c>
      <c r="AC1105">
        <v>25600</v>
      </c>
      <c r="AD1105">
        <v>38400</v>
      </c>
      <c r="AE1105">
        <v>134000</v>
      </c>
      <c r="AF1105">
        <v>2010</v>
      </c>
      <c r="AG1105" s="2" t="s">
        <v>3736</v>
      </c>
      <c r="AH1105" s="2"/>
      <c r="AI1105" s="1">
        <v>46189</v>
      </c>
      <c r="AJ1105" s="2"/>
      <c r="AK1105" s="2" t="s">
        <v>58</v>
      </c>
      <c r="AM1105" s="2" t="s">
        <v>59</v>
      </c>
      <c r="AP1105" s="2" t="s">
        <v>60</v>
      </c>
      <c r="AQ1105" s="2" t="s">
        <v>41</v>
      </c>
      <c r="AR1105">
        <v>70000</v>
      </c>
      <c r="AS1105" s="2" t="str">
        <f>_xlfn.IFNA(IF(VLOOKUP(all_resi[[#This Row],[No. Waybill]],settle_reconcile[No. Waybill],1,0)="","Recon","Recon"),"-")</f>
        <v>Recon</v>
      </c>
      <c r="AT1105" s="2">
        <f>all_resi[[#This Row],[Nilai COD]]-all_resi[[#This Row],[COD Fee]]-all_resi[[#This Row],[Total Biaya Setelah Diskon]]</f>
        <v>93590</v>
      </c>
      <c r="AU1105" s="2">
        <f>IF(all_resi[[#This Row],[Waktu Terima]]="","",_xlfn.DAYS(all_resi[[#This Row],[Waktu Terima]],all_resi[[#This Row],[Tanggal Pengiriman]]))</f>
        <v>5</v>
      </c>
    </row>
    <row r="1106" spans="1:47" x14ac:dyDescent="0.25">
      <c r="A1106" s="2" t="s">
        <v>7174</v>
      </c>
      <c r="B1106" s="1">
        <v>46184</v>
      </c>
      <c r="C1106" s="2" t="s">
        <v>42</v>
      </c>
      <c r="D1106" s="2" t="s">
        <v>43</v>
      </c>
      <c r="E1106" s="2" t="s">
        <v>44</v>
      </c>
      <c r="F1106" s="2" t="s">
        <v>45</v>
      </c>
      <c r="G1106" s="2" t="s">
        <v>46</v>
      </c>
      <c r="H1106" s="2" t="s">
        <v>47</v>
      </c>
      <c r="I1106" s="2" t="s">
        <v>4236</v>
      </c>
      <c r="J1106" s="2" t="s">
        <v>13450</v>
      </c>
      <c r="K1106" s="2" t="s">
        <v>82</v>
      </c>
      <c r="L1106" s="2" t="s">
        <v>552</v>
      </c>
      <c r="M1106" s="2" t="s">
        <v>4237</v>
      </c>
      <c r="N1106" s="2" t="s">
        <v>4238</v>
      </c>
      <c r="O1106">
        <v>1</v>
      </c>
      <c r="P1106" s="2" t="s">
        <v>53</v>
      </c>
      <c r="Q1106">
        <v>100</v>
      </c>
      <c r="R1106">
        <v>0</v>
      </c>
      <c r="S1106" s="2" t="s">
        <v>54</v>
      </c>
      <c r="T1106" s="2" t="s">
        <v>55</v>
      </c>
      <c r="U1106" s="2" t="s">
        <v>97</v>
      </c>
      <c r="V1106" s="2"/>
      <c r="W1106">
        <v>85000</v>
      </c>
      <c r="X1106">
        <v>0</v>
      </c>
      <c r="Y1106">
        <v>0</v>
      </c>
      <c r="Z1106">
        <v>85000</v>
      </c>
      <c r="AB1106" s="2" t="s">
        <v>57</v>
      </c>
      <c r="AC1106">
        <v>34000</v>
      </c>
      <c r="AD1106">
        <v>51000</v>
      </c>
      <c r="AE1106">
        <v>155000</v>
      </c>
      <c r="AF1106">
        <v>2325</v>
      </c>
      <c r="AG1106" s="2" t="s">
        <v>4236</v>
      </c>
      <c r="AH1106" s="2"/>
      <c r="AI1106" s="1">
        <v>46192</v>
      </c>
      <c r="AJ1106" s="2"/>
      <c r="AK1106" s="2" t="s">
        <v>58</v>
      </c>
      <c r="AM1106" s="2" t="s">
        <v>59</v>
      </c>
      <c r="AP1106" s="2" t="s">
        <v>60</v>
      </c>
      <c r="AQ1106" s="2" t="s">
        <v>41</v>
      </c>
      <c r="AR1106">
        <v>70000</v>
      </c>
      <c r="AS1106" s="2" t="str">
        <f>_xlfn.IFNA(IF(VLOOKUP(all_resi[[#This Row],[No. Waybill]],settle_reconcile[No. Waybill],1,0)="","Recon","Recon"),"-")</f>
        <v>Recon</v>
      </c>
      <c r="AT1106" s="2">
        <f>all_resi[[#This Row],[Nilai COD]]-all_resi[[#This Row],[COD Fee]]-all_resi[[#This Row],[Total Biaya Setelah Diskon]]</f>
        <v>101675</v>
      </c>
      <c r="AU1106" s="2">
        <f>IF(all_resi[[#This Row],[Waktu Terima]]="","",_xlfn.DAYS(all_resi[[#This Row],[Waktu Terima]],all_resi[[#This Row],[Tanggal Pengiriman]]))</f>
        <v>8</v>
      </c>
    </row>
    <row r="1107" spans="1:47" x14ac:dyDescent="0.25">
      <c r="A1107" s="2" t="s">
        <v>7385</v>
      </c>
      <c r="B1107" s="1">
        <v>46184</v>
      </c>
      <c r="C1107" s="2" t="s">
        <v>42</v>
      </c>
      <c r="D1107" s="2" t="s">
        <v>43</v>
      </c>
      <c r="E1107" s="2" t="s">
        <v>44</v>
      </c>
      <c r="F1107" s="2" t="s">
        <v>45</v>
      </c>
      <c r="G1107" s="2" t="s">
        <v>46</v>
      </c>
      <c r="H1107" s="2" t="s">
        <v>47</v>
      </c>
      <c r="I1107" s="2" t="s">
        <v>4802</v>
      </c>
      <c r="J1107" s="2" t="s">
        <v>13344</v>
      </c>
      <c r="K1107" s="2" t="s">
        <v>595</v>
      </c>
      <c r="L1107" s="2" t="s">
        <v>596</v>
      </c>
      <c r="M1107" s="2" t="s">
        <v>1035</v>
      </c>
      <c r="N1107" s="2" t="s">
        <v>4803</v>
      </c>
      <c r="O1107">
        <v>1</v>
      </c>
      <c r="P1107" s="2" t="s">
        <v>53</v>
      </c>
      <c r="Q1107">
        <v>100</v>
      </c>
      <c r="R1107">
        <v>0</v>
      </c>
      <c r="S1107" s="2" t="s">
        <v>54</v>
      </c>
      <c r="T1107" s="2" t="s">
        <v>55</v>
      </c>
      <c r="U1107" s="2" t="s">
        <v>66</v>
      </c>
      <c r="V1107" s="2"/>
      <c r="W1107">
        <v>126000</v>
      </c>
      <c r="X1107">
        <v>0</v>
      </c>
      <c r="Y1107">
        <v>0</v>
      </c>
      <c r="Z1107">
        <v>126000</v>
      </c>
      <c r="AB1107" s="2" t="s">
        <v>57</v>
      </c>
      <c r="AC1107">
        <v>50400</v>
      </c>
      <c r="AD1107">
        <v>75600</v>
      </c>
      <c r="AE1107">
        <v>210000</v>
      </c>
      <c r="AF1107">
        <v>3150</v>
      </c>
      <c r="AG1107" s="2" t="s">
        <v>4802</v>
      </c>
      <c r="AH1107" s="2"/>
      <c r="AI1107" s="1">
        <v>46191</v>
      </c>
      <c r="AJ1107" s="2"/>
      <c r="AK1107" s="2" t="s">
        <v>58</v>
      </c>
      <c r="AM1107" s="2" t="s">
        <v>59</v>
      </c>
      <c r="AP1107" s="2" t="s">
        <v>60</v>
      </c>
      <c r="AQ1107" s="2" t="s">
        <v>41</v>
      </c>
      <c r="AR1107">
        <v>84000</v>
      </c>
      <c r="AS1107" s="2" t="str">
        <f>_xlfn.IFNA(IF(VLOOKUP(all_resi[[#This Row],[No. Waybill]],settle_reconcile[No. Waybill],1,0)="","Recon","Recon"),"-")</f>
        <v>Recon</v>
      </c>
      <c r="AT1107" s="2">
        <f>all_resi[[#This Row],[Nilai COD]]-all_resi[[#This Row],[COD Fee]]-all_resi[[#This Row],[Total Biaya Setelah Diskon]]</f>
        <v>131250</v>
      </c>
      <c r="AU1107" s="2">
        <f>IF(all_resi[[#This Row],[Waktu Terima]]="","",_xlfn.DAYS(all_resi[[#This Row],[Waktu Terima]],all_resi[[#This Row],[Tanggal Pengiriman]]))</f>
        <v>7</v>
      </c>
    </row>
    <row r="1108" spans="1:47" x14ac:dyDescent="0.25">
      <c r="A1108" s="2" t="s">
        <v>7386</v>
      </c>
      <c r="B1108" s="1">
        <v>46184</v>
      </c>
      <c r="C1108" s="2" t="s">
        <v>42</v>
      </c>
      <c r="D1108" s="2" t="s">
        <v>43</v>
      </c>
      <c r="E1108" s="2" t="s">
        <v>44</v>
      </c>
      <c r="F1108" s="2" t="s">
        <v>45</v>
      </c>
      <c r="G1108" s="2" t="s">
        <v>46</v>
      </c>
      <c r="H1108" s="2" t="s">
        <v>47</v>
      </c>
      <c r="I1108" s="2" t="s">
        <v>4804</v>
      </c>
      <c r="J1108" s="2" t="s">
        <v>13325</v>
      </c>
      <c r="K1108" s="2" t="s">
        <v>75</v>
      </c>
      <c r="L1108" s="2" t="s">
        <v>393</v>
      </c>
      <c r="M1108" s="2" t="s">
        <v>1327</v>
      </c>
      <c r="N1108" s="2" t="s">
        <v>4805</v>
      </c>
      <c r="O1108">
        <v>1</v>
      </c>
      <c r="P1108" s="2" t="s">
        <v>53</v>
      </c>
      <c r="Q1108">
        <v>100</v>
      </c>
      <c r="R1108">
        <v>0</v>
      </c>
      <c r="S1108" s="2" t="s">
        <v>54</v>
      </c>
      <c r="T1108" s="2" t="s">
        <v>55</v>
      </c>
      <c r="U1108" s="2" t="s">
        <v>207</v>
      </c>
      <c r="V1108" s="2"/>
      <c r="W1108">
        <v>60000</v>
      </c>
      <c r="X1108">
        <v>0</v>
      </c>
      <c r="Y1108">
        <v>0</v>
      </c>
      <c r="Z1108">
        <v>60000</v>
      </c>
      <c r="AB1108" s="2" t="s">
        <v>57</v>
      </c>
      <c r="AC1108">
        <v>24000</v>
      </c>
      <c r="AD1108">
        <v>36000</v>
      </c>
      <c r="AE1108">
        <v>130000</v>
      </c>
      <c r="AF1108">
        <v>1950</v>
      </c>
      <c r="AG1108" s="2" t="s">
        <v>4804</v>
      </c>
      <c r="AH1108" s="2"/>
      <c r="AI1108" s="1">
        <v>46188</v>
      </c>
      <c r="AJ1108" s="2"/>
      <c r="AK1108" s="2" t="s">
        <v>58</v>
      </c>
      <c r="AM1108" s="2" t="s">
        <v>59</v>
      </c>
      <c r="AP1108" s="2" t="s">
        <v>60</v>
      </c>
      <c r="AQ1108" s="2" t="s">
        <v>41</v>
      </c>
      <c r="AR1108">
        <v>70000</v>
      </c>
      <c r="AS1108" s="2" t="str">
        <f>_xlfn.IFNA(IF(VLOOKUP(all_resi[[#This Row],[No. Waybill]],settle_reconcile[No. Waybill],1,0)="","Recon","Recon"),"-")</f>
        <v>Recon</v>
      </c>
      <c r="AT1108" s="2">
        <f>all_resi[[#This Row],[Nilai COD]]-all_resi[[#This Row],[COD Fee]]-all_resi[[#This Row],[Total Biaya Setelah Diskon]]</f>
        <v>92050</v>
      </c>
      <c r="AU1108" s="2">
        <f>IF(all_resi[[#This Row],[Waktu Terima]]="","",_xlfn.DAYS(all_resi[[#This Row],[Waktu Terima]],all_resi[[#This Row],[Tanggal Pengiriman]]))</f>
        <v>4</v>
      </c>
    </row>
    <row r="1109" spans="1:47" x14ac:dyDescent="0.25">
      <c r="A1109" s="2" t="s">
        <v>7289</v>
      </c>
      <c r="B1109" s="1">
        <v>46184</v>
      </c>
      <c r="C1109" s="2" t="s">
        <v>42</v>
      </c>
      <c r="D1109" s="2" t="s">
        <v>43</v>
      </c>
      <c r="E1109" s="2" t="s">
        <v>44</v>
      </c>
      <c r="F1109" s="2" t="s">
        <v>45</v>
      </c>
      <c r="G1109" s="2" t="s">
        <v>46</v>
      </c>
      <c r="H1109" s="2" t="s">
        <v>80</v>
      </c>
      <c r="I1109" s="2" t="s">
        <v>4555</v>
      </c>
      <c r="J1109" s="2" t="s">
        <v>13201</v>
      </c>
      <c r="K1109" s="2" t="s">
        <v>143</v>
      </c>
      <c r="L1109" s="2" t="s">
        <v>1489</v>
      </c>
      <c r="M1109" s="2" t="s">
        <v>4556</v>
      </c>
      <c r="N1109" s="2" t="s">
        <v>4557</v>
      </c>
      <c r="O1109">
        <v>1</v>
      </c>
      <c r="P1109" s="2" t="s">
        <v>53</v>
      </c>
      <c r="Q1109">
        <v>100</v>
      </c>
      <c r="R1109">
        <v>0</v>
      </c>
      <c r="S1109" s="2" t="s">
        <v>54</v>
      </c>
      <c r="T1109" s="2" t="s">
        <v>55</v>
      </c>
      <c r="U1109" s="2" t="s">
        <v>305</v>
      </c>
      <c r="V1109" s="2"/>
      <c r="W1109">
        <v>20000</v>
      </c>
      <c r="X1109">
        <v>0</v>
      </c>
      <c r="Y1109">
        <v>0</v>
      </c>
      <c r="Z1109">
        <v>20000</v>
      </c>
      <c r="AB1109" s="2" t="s">
        <v>57</v>
      </c>
      <c r="AC1109">
        <v>13000</v>
      </c>
      <c r="AD1109">
        <v>7000</v>
      </c>
      <c r="AE1109">
        <v>90000</v>
      </c>
      <c r="AF1109">
        <v>1350</v>
      </c>
      <c r="AG1109" s="2" t="s">
        <v>894</v>
      </c>
      <c r="AH1109" s="2" t="s">
        <v>149</v>
      </c>
      <c r="AI1109" s="1">
        <v>46191</v>
      </c>
      <c r="AJ1109" s="2" t="s">
        <v>87</v>
      </c>
      <c r="AK1109" s="2" t="s">
        <v>67</v>
      </c>
      <c r="AM1109" s="2" t="s">
        <v>59</v>
      </c>
      <c r="AP1109" s="2" t="s">
        <v>60</v>
      </c>
      <c r="AQ1109" s="2" t="s">
        <v>41</v>
      </c>
      <c r="AR1109">
        <v>70000</v>
      </c>
      <c r="AS1109" s="2" t="str">
        <f>_xlfn.IFNA(IF(VLOOKUP(all_resi[[#This Row],[No. Waybill]],settle_reconcile[No. Waybill],1,0)="","Recon","Recon"),"-")</f>
        <v>-</v>
      </c>
      <c r="AT1109" s="2">
        <f>all_resi[[#This Row],[Nilai COD]]-all_resi[[#This Row],[COD Fee]]-all_resi[[#This Row],[Total Biaya Setelah Diskon]]</f>
        <v>81650</v>
      </c>
      <c r="AU1109" s="2">
        <f>IF(all_resi[[#This Row],[Waktu Terima]]="","",_xlfn.DAYS(all_resi[[#This Row],[Waktu Terima]],all_resi[[#This Row],[Tanggal Pengiriman]]))</f>
        <v>7</v>
      </c>
    </row>
    <row r="1110" spans="1:47" x14ac:dyDescent="0.25">
      <c r="A1110" s="2" t="s">
        <v>7384</v>
      </c>
      <c r="B1110" s="1">
        <v>46184</v>
      </c>
      <c r="C1110" s="2" t="s">
        <v>42</v>
      </c>
      <c r="D1110" s="2" t="s">
        <v>43</v>
      </c>
      <c r="E1110" s="2" t="s">
        <v>44</v>
      </c>
      <c r="F1110" s="2" t="s">
        <v>45</v>
      </c>
      <c r="G1110" s="2" t="s">
        <v>46</v>
      </c>
      <c r="H1110" s="2" t="s">
        <v>80</v>
      </c>
      <c r="I1110" s="2" t="s">
        <v>4799</v>
      </c>
      <c r="J1110" s="2" t="s">
        <v>13337</v>
      </c>
      <c r="K1110" s="2" t="s">
        <v>49</v>
      </c>
      <c r="L1110" s="2" t="s">
        <v>491</v>
      </c>
      <c r="M1110" s="2" t="s">
        <v>4800</v>
      </c>
      <c r="N1110" s="2" t="s">
        <v>4801</v>
      </c>
      <c r="O1110">
        <v>1</v>
      </c>
      <c r="P1110" s="2" t="s">
        <v>53</v>
      </c>
      <c r="Q1110">
        <v>100</v>
      </c>
      <c r="R1110">
        <v>0</v>
      </c>
      <c r="S1110" s="2" t="s">
        <v>54</v>
      </c>
      <c r="T1110" s="2" t="s">
        <v>55</v>
      </c>
      <c r="U1110" s="2" t="s">
        <v>1020</v>
      </c>
      <c r="V1110" s="2"/>
      <c r="W1110">
        <v>59000</v>
      </c>
      <c r="X1110">
        <v>0</v>
      </c>
      <c r="Y1110">
        <v>0</v>
      </c>
      <c r="Z1110">
        <v>59000</v>
      </c>
      <c r="AB1110" s="2" t="s">
        <v>57</v>
      </c>
      <c r="AC1110">
        <v>23600</v>
      </c>
      <c r="AD1110">
        <v>35400</v>
      </c>
      <c r="AE1110">
        <v>157000</v>
      </c>
      <c r="AF1110">
        <v>2355</v>
      </c>
      <c r="AG1110" s="2" t="s">
        <v>517</v>
      </c>
      <c r="AH1110" s="2" t="s">
        <v>149</v>
      </c>
      <c r="AI1110" s="1">
        <v>46199</v>
      </c>
      <c r="AJ1110" s="2" t="s">
        <v>87</v>
      </c>
      <c r="AK1110" s="2" t="s">
        <v>67</v>
      </c>
      <c r="AM1110" s="2" t="s">
        <v>59</v>
      </c>
      <c r="AP1110" s="2" t="s">
        <v>60</v>
      </c>
      <c r="AQ1110" s="2" t="s">
        <v>41</v>
      </c>
      <c r="AR1110">
        <v>98000</v>
      </c>
      <c r="AS1110" s="2" t="str">
        <f>_xlfn.IFNA(IF(VLOOKUP(all_resi[[#This Row],[No. Waybill]],settle_reconcile[No. Waybill],1,0)="","Recon","Recon"),"-")</f>
        <v>-</v>
      </c>
      <c r="AT1110" s="2">
        <f>all_resi[[#This Row],[Nilai COD]]-all_resi[[#This Row],[COD Fee]]-all_resi[[#This Row],[Total Biaya Setelah Diskon]]</f>
        <v>119245</v>
      </c>
      <c r="AU1110" s="2">
        <f>IF(all_resi[[#This Row],[Waktu Terima]]="","",_xlfn.DAYS(all_resi[[#This Row],[Waktu Terima]],all_resi[[#This Row],[Tanggal Pengiriman]]))</f>
        <v>15</v>
      </c>
    </row>
    <row r="1111" spans="1:47" x14ac:dyDescent="0.25">
      <c r="A1111" s="2" t="s">
        <v>6984</v>
      </c>
      <c r="B1111" s="1">
        <v>46184</v>
      </c>
      <c r="C1111" s="2" t="s">
        <v>42</v>
      </c>
      <c r="D1111" s="2" t="s">
        <v>43</v>
      </c>
      <c r="E1111" s="2" t="s">
        <v>44</v>
      </c>
      <c r="F1111" s="2" t="s">
        <v>45</v>
      </c>
      <c r="G1111" s="2" t="s">
        <v>46</v>
      </c>
      <c r="H1111" s="2" t="s">
        <v>47</v>
      </c>
      <c r="I1111" s="2" t="s">
        <v>1449</v>
      </c>
      <c r="J1111" s="2" t="s">
        <v>13228</v>
      </c>
      <c r="K1111" s="2" t="s">
        <v>75</v>
      </c>
      <c r="L1111" s="2" t="s">
        <v>355</v>
      </c>
      <c r="M1111" s="2" t="s">
        <v>3720</v>
      </c>
      <c r="N1111" s="2" t="s">
        <v>3721</v>
      </c>
      <c r="O1111">
        <v>1</v>
      </c>
      <c r="P1111" s="2" t="s">
        <v>53</v>
      </c>
      <c r="Q1111">
        <v>100</v>
      </c>
      <c r="R1111">
        <v>0</v>
      </c>
      <c r="S1111" s="2" t="s">
        <v>54</v>
      </c>
      <c r="T1111" s="2" t="s">
        <v>55</v>
      </c>
      <c r="U1111" s="2" t="s">
        <v>147</v>
      </c>
      <c r="V1111" s="2"/>
      <c r="W1111">
        <v>60000</v>
      </c>
      <c r="X1111">
        <v>0</v>
      </c>
      <c r="Y1111">
        <v>0</v>
      </c>
      <c r="Z1111">
        <v>60000</v>
      </c>
      <c r="AB1111" s="2" t="s">
        <v>57</v>
      </c>
      <c r="AC1111">
        <v>24000</v>
      </c>
      <c r="AD1111">
        <v>36000</v>
      </c>
      <c r="AE1111">
        <v>122000</v>
      </c>
      <c r="AF1111">
        <v>1830</v>
      </c>
      <c r="AG1111" s="2" t="s">
        <v>11422</v>
      </c>
      <c r="AH1111" s="2" t="s">
        <v>149</v>
      </c>
      <c r="AI1111" s="1">
        <v>46193</v>
      </c>
      <c r="AJ1111" s="2"/>
      <c r="AK1111" s="2" t="s">
        <v>67</v>
      </c>
      <c r="AM1111" s="2" t="s">
        <v>59</v>
      </c>
      <c r="AP1111" s="2" t="s">
        <v>60</v>
      </c>
      <c r="AQ1111" s="2" t="s">
        <v>41</v>
      </c>
      <c r="AR1111">
        <v>62000</v>
      </c>
      <c r="AS1111" s="2" t="str">
        <f>_xlfn.IFNA(IF(VLOOKUP(all_resi[[#This Row],[No. Waybill]],settle_reconcile[No. Waybill],1,0)="","Recon","Recon"),"-")</f>
        <v>-</v>
      </c>
      <c r="AT1111" s="2">
        <f>all_resi[[#This Row],[Nilai COD]]-all_resi[[#This Row],[COD Fee]]-all_resi[[#This Row],[Total Biaya Setelah Diskon]]</f>
        <v>84170</v>
      </c>
      <c r="AU1111" s="2">
        <f>IF(all_resi[[#This Row],[Waktu Terima]]="","",_xlfn.DAYS(all_resi[[#This Row],[Waktu Terima]],all_resi[[#This Row],[Tanggal Pengiriman]]))</f>
        <v>9</v>
      </c>
    </row>
    <row r="1112" spans="1:47" x14ac:dyDescent="0.25">
      <c r="A1112" s="2" t="s">
        <v>7542</v>
      </c>
      <c r="B1112" s="1">
        <v>46184</v>
      </c>
      <c r="C1112" s="2" t="s">
        <v>42</v>
      </c>
      <c r="D1112" s="2" t="s">
        <v>43</v>
      </c>
      <c r="E1112" s="2" t="s">
        <v>44</v>
      </c>
      <c r="F1112" s="2" t="s">
        <v>45</v>
      </c>
      <c r="G1112" s="2" t="s">
        <v>46</v>
      </c>
      <c r="H1112" s="2" t="s">
        <v>47</v>
      </c>
      <c r="I1112" s="2" t="s">
        <v>5203</v>
      </c>
      <c r="J1112" s="2" t="s">
        <v>13229</v>
      </c>
      <c r="K1112" s="2" t="s">
        <v>49</v>
      </c>
      <c r="L1112" s="2" t="s">
        <v>151</v>
      </c>
      <c r="M1112" s="2" t="s">
        <v>422</v>
      </c>
      <c r="N1112" s="2" t="s">
        <v>5204</v>
      </c>
      <c r="O1112">
        <v>1</v>
      </c>
      <c r="P1112" s="2" t="s">
        <v>53</v>
      </c>
      <c r="Q1112">
        <v>100</v>
      </c>
      <c r="R1112">
        <v>0</v>
      </c>
      <c r="S1112" s="2" t="s">
        <v>54</v>
      </c>
      <c r="T1112" s="2" t="s">
        <v>55</v>
      </c>
      <c r="U1112" s="2" t="s">
        <v>147</v>
      </c>
      <c r="V1112" s="2"/>
      <c r="W1112">
        <v>44000</v>
      </c>
      <c r="X1112">
        <v>0</v>
      </c>
      <c r="Y1112">
        <v>0</v>
      </c>
      <c r="Z1112">
        <v>44000</v>
      </c>
      <c r="AB1112" s="2" t="s">
        <v>57</v>
      </c>
      <c r="AC1112">
        <v>17600</v>
      </c>
      <c r="AD1112">
        <v>26400</v>
      </c>
      <c r="AE1112">
        <v>115000</v>
      </c>
      <c r="AF1112">
        <v>1725</v>
      </c>
      <c r="AG1112" s="2" t="s">
        <v>5203</v>
      </c>
      <c r="AH1112" s="2"/>
      <c r="AI1112" s="1">
        <v>46188</v>
      </c>
      <c r="AJ1112" s="2"/>
      <c r="AK1112" s="2" t="s">
        <v>58</v>
      </c>
      <c r="AM1112" s="2" t="s">
        <v>59</v>
      </c>
      <c r="AP1112" s="2" t="s">
        <v>60</v>
      </c>
      <c r="AQ1112" s="2" t="s">
        <v>41</v>
      </c>
      <c r="AR1112">
        <v>71000</v>
      </c>
      <c r="AS1112" s="2" t="str">
        <f>_xlfn.IFNA(IF(VLOOKUP(all_resi[[#This Row],[No. Waybill]],settle_reconcile[No. Waybill],1,0)="","Recon","Recon"),"-")</f>
        <v>Recon</v>
      </c>
      <c r="AT1112" s="2">
        <f>all_resi[[#This Row],[Nilai COD]]-all_resi[[#This Row],[COD Fee]]-all_resi[[#This Row],[Total Biaya Setelah Diskon]]</f>
        <v>86875</v>
      </c>
      <c r="AU1112" s="2">
        <f>IF(all_resi[[#This Row],[Waktu Terima]]="","",_xlfn.DAYS(all_resi[[#This Row],[Waktu Terima]],all_resi[[#This Row],[Tanggal Pengiriman]]))</f>
        <v>4</v>
      </c>
    </row>
    <row r="1113" spans="1:47" x14ac:dyDescent="0.25">
      <c r="A1113" s="2" t="s">
        <v>6986</v>
      </c>
      <c r="B1113" s="1">
        <v>46184</v>
      </c>
      <c r="C1113" s="2" t="s">
        <v>42</v>
      </c>
      <c r="D1113" s="2" t="s">
        <v>43</v>
      </c>
      <c r="E1113" s="2" t="s">
        <v>44</v>
      </c>
      <c r="F1113" s="2" t="s">
        <v>45</v>
      </c>
      <c r="G1113" s="2" t="s">
        <v>46</v>
      </c>
      <c r="H1113" s="2" t="s">
        <v>47</v>
      </c>
      <c r="I1113" s="2" t="s">
        <v>3725</v>
      </c>
      <c r="J1113" s="2" t="s">
        <v>13223</v>
      </c>
      <c r="K1113" s="2" t="s">
        <v>75</v>
      </c>
      <c r="L1113" s="2" t="s">
        <v>355</v>
      </c>
      <c r="M1113" s="2" t="s">
        <v>2188</v>
      </c>
      <c r="N1113" s="2" t="s">
        <v>3726</v>
      </c>
      <c r="O1113">
        <v>1</v>
      </c>
      <c r="P1113" s="2" t="s">
        <v>53</v>
      </c>
      <c r="Q1113">
        <v>100</v>
      </c>
      <c r="R1113">
        <v>0</v>
      </c>
      <c r="S1113" s="2" t="s">
        <v>54</v>
      </c>
      <c r="T1113" s="2" t="s">
        <v>55</v>
      </c>
      <c r="U1113" s="2" t="s">
        <v>97</v>
      </c>
      <c r="V1113" s="2"/>
      <c r="W1113">
        <v>45000</v>
      </c>
      <c r="X1113">
        <v>0</v>
      </c>
      <c r="Y1113">
        <v>0</v>
      </c>
      <c r="Z1113">
        <v>45000</v>
      </c>
      <c r="AB1113" s="2" t="s">
        <v>57</v>
      </c>
      <c r="AC1113">
        <v>18000</v>
      </c>
      <c r="AD1113">
        <v>27000</v>
      </c>
      <c r="AE1113">
        <v>115000</v>
      </c>
      <c r="AF1113">
        <v>1725</v>
      </c>
      <c r="AG1113" s="2" t="s">
        <v>3725</v>
      </c>
      <c r="AH1113" s="2"/>
      <c r="AI1113" s="1">
        <v>46188</v>
      </c>
      <c r="AJ1113" s="2"/>
      <c r="AK1113" s="2" t="s">
        <v>58</v>
      </c>
      <c r="AM1113" s="2" t="s">
        <v>59</v>
      </c>
      <c r="AP1113" s="2" t="s">
        <v>60</v>
      </c>
      <c r="AQ1113" s="2" t="s">
        <v>41</v>
      </c>
      <c r="AR1113">
        <v>70000</v>
      </c>
      <c r="AS1113" s="2" t="str">
        <f>_xlfn.IFNA(IF(VLOOKUP(all_resi[[#This Row],[No. Waybill]],settle_reconcile[No. Waybill],1,0)="","Recon","Recon"),"-")</f>
        <v>Recon</v>
      </c>
      <c r="AT1113" s="2">
        <f>all_resi[[#This Row],[Nilai COD]]-all_resi[[#This Row],[COD Fee]]-all_resi[[#This Row],[Total Biaya Setelah Diskon]]</f>
        <v>86275</v>
      </c>
      <c r="AU1113" s="2">
        <f>IF(all_resi[[#This Row],[Waktu Terima]]="","",_xlfn.DAYS(all_resi[[#This Row],[Waktu Terima]],all_resi[[#This Row],[Tanggal Pengiriman]]))</f>
        <v>4</v>
      </c>
    </row>
    <row r="1114" spans="1:47" x14ac:dyDescent="0.25">
      <c r="A1114" s="2" t="s">
        <v>6985</v>
      </c>
      <c r="B1114" s="1">
        <v>46184</v>
      </c>
      <c r="C1114" s="2" t="s">
        <v>42</v>
      </c>
      <c r="D1114" s="2" t="s">
        <v>43</v>
      </c>
      <c r="E1114" s="2" t="s">
        <v>44</v>
      </c>
      <c r="F1114" s="2" t="s">
        <v>45</v>
      </c>
      <c r="G1114" s="2" t="s">
        <v>46</v>
      </c>
      <c r="H1114" s="2" t="s">
        <v>80</v>
      </c>
      <c r="I1114" s="2" t="s">
        <v>3722</v>
      </c>
      <c r="J1114" s="2" t="s">
        <v>13225</v>
      </c>
      <c r="K1114" s="2" t="s">
        <v>209</v>
      </c>
      <c r="L1114" s="2" t="s">
        <v>2573</v>
      </c>
      <c r="M1114" s="2" t="s">
        <v>3723</v>
      </c>
      <c r="N1114" s="2" t="s">
        <v>3724</v>
      </c>
      <c r="O1114">
        <v>1</v>
      </c>
      <c r="P1114" s="2" t="s">
        <v>53</v>
      </c>
      <c r="Q1114">
        <v>100</v>
      </c>
      <c r="R1114">
        <v>0</v>
      </c>
      <c r="S1114" s="2" t="s">
        <v>54</v>
      </c>
      <c r="T1114" s="2" t="s">
        <v>55</v>
      </c>
      <c r="U1114" s="2" t="s">
        <v>305</v>
      </c>
      <c r="V1114" s="2"/>
      <c r="W1114">
        <v>46000</v>
      </c>
      <c r="X1114">
        <v>0</v>
      </c>
      <c r="Y1114">
        <v>0</v>
      </c>
      <c r="Z1114">
        <v>46000</v>
      </c>
      <c r="AB1114" s="2" t="s">
        <v>57</v>
      </c>
      <c r="AC1114">
        <v>18400</v>
      </c>
      <c r="AD1114">
        <v>27600</v>
      </c>
      <c r="AE1114">
        <v>111000</v>
      </c>
      <c r="AF1114">
        <v>1665</v>
      </c>
      <c r="AG1114" s="2" t="s">
        <v>43</v>
      </c>
      <c r="AH1114" s="2"/>
      <c r="AI1114" s="1">
        <v>46212</v>
      </c>
      <c r="AJ1114" s="2" t="s">
        <v>87</v>
      </c>
      <c r="AK1114" s="2" t="s">
        <v>67</v>
      </c>
      <c r="AM1114" s="2" t="s">
        <v>59</v>
      </c>
      <c r="AP1114" s="2" t="s">
        <v>60</v>
      </c>
      <c r="AQ1114" s="2" t="s">
        <v>41</v>
      </c>
      <c r="AR1114">
        <v>65000</v>
      </c>
      <c r="AS1114" s="2" t="str">
        <f>_xlfn.IFNA(IF(VLOOKUP(all_resi[[#This Row],[No. Waybill]],settle_reconcile[No. Waybill],1,0)="","Recon","Recon"),"-")</f>
        <v>-</v>
      </c>
      <c r="AT1114" s="2">
        <f>all_resi[[#This Row],[Nilai COD]]-all_resi[[#This Row],[COD Fee]]-all_resi[[#This Row],[Total Biaya Setelah Diskon]]</f>
        <v>81735</v>
      </c>
      <c r="AU1114" s="2">
        <f>IF(all_resi[[#This Row],[Waktu Terima]]="","",_xlfn.DAYS(all_resi[[#This Row],[Waktu Terima]],all_resi[[#This Row],[Tanggal Pengiriman]]))</f>
        <v>28</v>
      </c>
    </row>
    <row r="1115" spans="1:47" x14ac:dyDescent="0.25">
      <c r="A1115" s="2" t="s">
        <v>7286</v>
      </c>
      <c r="B1115" s="1">
        <v>46184</v>
      </c>
      <c r="C1115" s="2" t="s">
        <v>42</v>
      </c>
      <c r="D1115" s="2" t="s">
        <v>43</v>
      </c>
      <c r="E1115" s="2" t="s">
        <v>44</v>
      </c>
      <c r="F1115" s="2" t="s">
        <v>45</v>
      </c>
      <c r="G1115" s="2" t="s">
        <v>46</v>
      </c>
      <c r="H1115" s="2" t="s">
        <v>47</v>
      </c>
      <c r="I1115" s="2" t="s">
        <v>4547</v>
      </c>
      <c r="J1115" s="2" t="s">
        <v>13258</v>
      </c>
      <c r="K1115" s="2" t="s">
        <v>116</v>
      </c>
      <c r="L1115" s="2" t="s">
        <v>2779</v>
      </c>
      <c r="M1115" s="2" t="s">
        <v>4548</v>
      </c>
      <c r="N1115" s="2" t="s">
        <v>4549</v>
      </c>
      <c r="O1115">
        <v>1</v>
      </c>
      <c r="P1115" s="2" t="s">
        <v>53</v>
      </c>
      <c r="Q1115">
        <v>100</v>
      </c>
      <c r="R1115">
        <v>0</v>
      </c>
      <c r="S1115" s="2" t="s">
        <v>54</v>
      </c>
      <c r="T1115" s="2" t="s">
        <v>55</v>
      </c>
      <c r="U1115" s="2" t="s">
        <v>147</v>
      </c>
      <c r="V1115" s="2"/>
      <c r="W1115">
        <v>12000</v>
      </c>
      <c r="X1115">
        <v>0</v>
      </c>
      <c r="Y1115">
        <v>0</v>
      </c>
      <c r="Z1115">
        <v>12000</v>
      </c>
      <c r="AB1115" s="2" t="s">
        <v>57</v>
      </c>
      <c r="AC1115">
        <v>7000</v>
      </c>
      <c r="AD1115">
        <v>5000</v>
      </c>
      <c r="AE1115">
        <v>83500</v>
      </c>
      <c r="AF1115">
        <v>1252.5</v>
      </c>
      <c r="AG1115" s="2" t="s">
        <v>4547</v>
      </c>
      <c r="AH1115" s="2"/>
      <c r="AI1115" s="1">
        <v>46185</v>
      </c>
      <c r="AJ1115" s="2"/>
      <c r="AK1115" s="2" t="s">
        <v>58</v>
      </c>
      <c r="AM1115" s="2" t="s">
        <v>59</v>
      </c>
      <c r="AP1115" s="2" t="s">
        <v>60</v>
      </c>
      <c r="AQ1115" s="2" t="s">
        <v>41</v>
      </c>
      <c r="AR1115">
        <v>71500</v>
      </c>
      <c r="AS1115" s="2" t="str">
        <f>_xlfn.IFNA(IF(VLOOKUP(all_resi[[#This Row],[No. Waybill]],settle_reconcile[No. Waybill],1,0)="","Recon","Recon"),"-")</f>
        <v>Recon</v>
      </c>
      <c r="AT1115" s="2">
        <f>all_resi[[#This Row],[Nilai COD]]-all_resi[[#This Row],[COD Fee]]-all_resi[[#This Row],[Total Biaya Setelah Diskon]]</f>
        <v>77247.5</v>
      </c>
      <c r="AU1115" s="2">
        <f>IF(all_resi[[#This Row],[Waktu Terima]]="","",_xlfn.DAYS(all_resi[[#This Row],[Waktu Terima]],all_resi[[#This Row],[Tanggal Pengiriman]]))</f>
        <v>1</v>
      </c>
    </row>
    <row r="1116" spans="1:47" x14ac:dyDescent="0.25">
      <c r="A1116" s="2" t="s">
        <v>7154</v>
      </c>
      <c r="B1116" s="1">
        <v>46184</v>
      </c>
      <c r="C1116" s="2" t="s">
        <v>42</v>
      </c>
      <c r="D1116" s="2" t="s">
        <v>43</v>
      </c>
      <c r="E1116" s="2" t="s">
        <v>44</v>
      </c>
      <c r="F1116" s="2" t="s">
        <v>45</v>
      </c>
      <c r="G1116" s="2" t="s">
        <v>46</v>
      </c>
      <c r="H1116" s="2" t="s">
        <v>47</v>
      </c>
      <c r="I1116" s="2" t="s">
        <v>4182</v>
      </c>
      <c r="J1116" s="2" t="s">
        <v>13361</v>
      </c>
      <c r="K1116" s="2" t="s">
        <v>177</v>
      </c>
      <c r="L1116" s="2" t="s">
        <v>669</v>
      </c>
      <c r="M1116" s="2" t="s">
        <v>4183</v>
      </c>
      <c r="N1116" s="2" t="s">
        <v>4184</v>
      </c>
      <c r="O1116">
        <v>1</v>
      </c>
      <c r="P1116" s="2" t="s">
        <v>53</v>
      </c>
      <c r="Q1116">
        <v>100</v>
      </c>
      <c r="R1116">
        <v>0</v>
      </c>
      <c r="S1116" s="2" t="s">
        <v>54</v>
      </c>
      <c r="T1116" s="2" t="s">
        <v>55</v>
      </c>
      <c r="U1116" s="2" t="s">
        <v>207</v>
      </c>
      <c r="V1116" s="2"/>
      <c r="W1116">
        <v>102000</v>
      </c>
      <c r="X1116">
        <v>0</v>
      </c>
      <c r="Y1116">
        <v>0</v>
      </c>
      <c r="Z1116">
        <v>102000</v>
      </c>
      <c r="AB1116" s="2" t="s">
        <v>57</v>
      </c>
      <c r="AC1116">
        <v>40800</v>
      </c>
      <c r="AD1116">
        <v>61200</v>
      </c>
      <c r="AE1116">
        <v>175070</v>
      </c>
      <c r="AF1116">
        <v>2626.0499999999997</v>
      </c>
      <c r="AG1116" s="2" t="s">
        <v>894</v>
      </c>
      <c r="AH1116" s="2" t="s">
        <v>149</v>
      </c>
      <c r="AI1116" s="1">
        <v>46195</v>
      </c>
      <c r="AJ1116" s="2"/>
      <c r="AK1116" s="2" t="s">
        <v>67</v>
      </c>
      <c r="AM1116" s="2" t="s">
        <v>59</v>
      </c>
      <c r="AP1116" s="2" t="s">
        <v>60</v>
      </c>
      <c r="AQ1116" s="2" t="s">
        <v>41</v>
      </c>
      <c r="AR1116">
        <v>73070</v>
      </c>
      <c r="AS1116" s="2" t="str">
        <f>_xlfn.IFNA(IF(VLOOKUP(all_resi[[#This Row],[No. Waybill]],settle_reconcile[No. Waybill],1,0)="","Recon","Recon"),"-")</f>
        <v>-</v>
      </c>
      <c r="AT1116" s="2">
        <f>all_resi[[#This Row],[Nilai COD]]-all_resi[[#This Row],[COD Fee]]-all_resi[[#This Row],[Total Biaya Setelah Diskon]]</f>
        <v>111243.95000000001</v>
      </c>
      <c r="AU1116" s="2">
        <f>IF(all_resi[[#This Row],[Waktu Terima]]="","",_xlfn.DAYS(all_resi[[#This Row],[Waktu Terima]],all_resi[[#This Row],[Tanggal Pengiriman]]))</f>
        <v>11</v>
      </c>
    </row>
    <row r="1117" spans="1:47" x14ac:dyDescent="0.25">
      <c r="A1117" s="2" t="s">
        <v>7282</v>
      </c>
      <c r="B1117" s="1">
        <v>46184</v>
      </c>
      <c r="C1117" s="2" t="s">
        <v>42</v>
      </c>
      <c r="D1117" s="2" t="s">
        <v>43</v>
      </c>
      <c r="E1117" s="2" t="s">
        <v>44</v>
      </c>
      <c r="F1117" s="2" t="s">
        <v>45</v>
      </c>
      <c r="G1117" s="2" t="s">
        <v>46</v>
      </c>
      <c r="H1117" s="2" t="s">
        <v>80</v>
      </c>
      <c r="I1117" s="2" t="s">
        <v>4534</v>
      </c>
      <c r="J1117" s="2" t="s">
        <v>13270</v>
      </c>
      <c r="K1117" s="2" t="s">
        <v>183</v>
      </c>
      <c r="L1117" s="2" t="s">
        <v>1198</v>
      </c>
      <c r="M1117" s="2" t="s">
        <v>4535</v>
      </c>
      <c r="N1117" s="2" t="s">
        <v>4536</v>
      </c>
      <c r="O1117">
        <v>1</v>
      </c>
      <c r="P1117" s="2" t="s">
        <v>53</v>
      </c>
      <c r="Q1117">
        <v>100</v>
      </c>
      <c r="R1117">
        <v>0</v>
      </c>
      <c r="S1117" s="2" t="s">
        <v>54</v>
      </c>
      <c r="T1117" s="2" t="s">
        <v>55</v>
      </c>
      <c r="U1117" s="2" t="s">
        <v>1062</v>
      </c>
      <c r="V1117" s="2"/>
      <c r="W1117">
        <v>91000</v>
      </c>
      <c r="X1117">
        <v>0</v>
      </c>
      <c r="Y1117">
        <v>0</v>
      </c>
      <c r="Z1117">
        <v>91000</v>
      </c>
      <c r="AB1117" s="2" t="s">
        <v>57</v>
      </c>
      <c r="AC1117">
        <v>36400</v>
      </c>
      <c r="AD1117">
        <v>54600</v>
      </c>
      <c r="AE1117">
        <v>175000</v>
      </c>
      <c r="AF1117">
        <v>2625</v>
      </c>
      <c r="AG1117" s="2" t="s">
        <v>4534</v>
      </c>
      <c r="AH1117" s="2"/>
      <c r="AI1117" s="1">
        <v>46188</v>
      </c>
      <c r="AJ1117" s="2" t="s">
        <v>87</v>
      </c>
      <c r="AK1117" s="2" t="s">
        <v>58</v>
      </c>
      <c r="AM1117" s="2" t="s">
        <v>59</v>
      </c>
      <c r="AP1117" s="2" t="s">
        <v>60</v>
      </c>
      <c r="AQ1117" s="2" t="s">
        <v>41</v>
      </c>
      <c r="AR1117">
        <v>84000</v>
      </c>
      <c r="AS1117" s="2" t="str">
        <f>_xlfn.IFNA(IF(VLOOKUP(all_resi[[#This Row],[No. Waybill]],settle_reconcile[No. Waybill],1,0)="","Recon","Recon"),"-")</f>
        <v>Recon</v>
      </c>
      <c r="AT1117" s="2">
        <f>all_resi[[#This Row],[Nilai COD]]-all_resi[[#This Row],[COD Fee]]-all_resi[[#This Row],[Total Biaya Setelah Diskon]]</f>
        <v>117775</v>
      </c>
      <c r="AU1117" s="2">
        <f>IF(all_resi[[#This Row],[Waktu Terima]]="","",_xlfn.DAYS(all_resi[[#This Row],[Waktu Terima]],all_resi[[#This Row],[Tanggal Pengiriman]]))</f>
        <v>4</v>
      </c>
    </row>
    <row r="1118" spans="1:47" x14ac:dyDescent="0.25">
      <c r="A1118" s="2" t="s">
        <v>7569</v>
      </c>
      <c r="B1118" s="1">
        <v>46184</v>
      </c>
      <c r="C1118" s="2" t="s">
        <v>42</v>
      </c>
      <c r="D1118" s="2" t="s">
        <v>43</v>
      </c>
      <c r="E1118" s="2" t="s">
        <v>44</v>
      </c>
      <c r="F1118" s="2" t="s">
        <v>45</v>
      </c>
      <c r="G1118" s="2" t="s">
        <v>46</v>
      </c>
      <c r="H1118" s="2" t="s">
        <v>47</v>
      </c>
      <c r="I1118" s="2" t="s">
        <v>5273</v>
      </c>
      <c r="J1118" s="2" t="s">
        <v>13194</v>
      </c>
      <c r="K1118" s="2" t="s">
        <v>359</v>
      </c>
      <c r="L1118" s="2" t="s">
        <v>360</v>
      </c>
      <c r="M1118" s="2" t="s">
        <v>5274</v>
      </c>
      <c r="N1118" s="2" t="s">
        <v>5275</v>
      </c>
      <c r="O1118">
        <v>1</v>
      </c>
      <c r="P1118" s="2" t="s">
        <v>53</v>
      </c>
      <c r="Q1118">
        <v>100</v>
      </c>
      <c r="R1118">
        <v>0</v>
      </c>
      <c r="S1118" s="2" t="s">
        <v>54</v>
      </c>
      <c r="T1118" s="2" t="s">
        <v>55</v>
      </c>
      <c r="U1118" s="2" t="s">
        <v>534</v>
      </c>
      <c r="V1118" s="2"/>
      <c r="W1118">
        <v>58000</v>
      </c>
      <c r="X1118">
        <v>0</v>
      </c>
      <c r="Y1118">
        <v>0</v>
      </c>
      <c r="Z1118">
        <v>58000</v>
      </c>
      <c r="AB1118" s="2" t="s">
        <v>57</v>
      </c>
      <c r="AC1118">
        <v>23200</v>
      </c>
      <c r="AD1118">
        <v>34800</v>
      </c>
      <c r="AE1118">
        <v>113000</v>
      </c>
      <c r="AF1118">
        <v>1695</v>
      </c>
      <c r="AG1118" s="2" t="s">
        <v>5273</v>
      </c>
      <c r="AH1118" s="2"/>
      <c r="AI1118" s="1">
        <v>46189</v>
      </c>
      <c r="AJ1118" s="2"/>
      <c r="AK1118" s="2" t="s">
        <v>58</v>
      </c>
      <c r="AM1118" s="2" t="s">
        <v>59</v>
      </c>
      <c r="AP1118" s="2" t="s">
        <v>60</v>
      </c>
      <c r="AQ1118" s="2" t="s">
        <v>41</v>
      </c>
      <c r="AR1118">
        <v>55000</v>
      </c>
      <c r="AS1118" s="2" t="str">
        <f>_xlfn.IFNA(IF(VLOOKUP(all_resi[[#This Row],[No. Waybill]],settle_reconcile[No. Waybill],1,0)="","Recon","Recon"),"-")</f>
        <v>Recon</v>
      </c>
      <c r="AT1118" s="2">
        <f>all_resi[[#This Row],[Nilai COD]]-all_resi[[#This Row],[COD Fee]]-all_resi[[#This Row],[Total Biaya Setelah Diskon]]</f>
        <v>76505</v>
      </c>
      <c r="AU1118" s="2">
        <f>IF(all_resi[[#This Row],[Waktu Terima]]="","",_xlfn.DAYS(all_resi[[#This Row],[Waktu Terima]],all_resi[[#This Row],[Tanggal Pengiriman]]))</f>
        <v>5</v>
      </c>
    </row>
    <row r="1119" spans="1:47" x14ac:dyDescent="0.25">
      <c r="A1119" s="2" t="s">
        <v>7283</v>
      </c>
      <c r="B1119" s="1">
        <v>46184</v>
      </c>
      <c r="C1119" s="2" t="s">
        <v>42</v>
      </c>
      <c r="D1119" s="2" t="s">
        <v>43</v>
      </c>
      <c r="E1119" s="2" t="s">
        <v>44</v>
      </c>
      <c r="F1119" s="2" t="s">
        <v>45</v>
      </c>
      <c r="G1119" s="2" t="s">
        <v>46</v>
      </c>
      <c r="H1119" s="2" t="s">
        <v>80</v>
      </c>
      <c r="I1119" s="2" t="s">
        <v>4537</v>
      </c>
      <c r="J1119" s="2" t="s">
        <v>13241</v>
      </c>
      <c r="K1119" s="2" t="s">
        <v>2959</v>
      </c>
      <c r="L1119" s="2" t="s">
        <v>4538</v>
      </c>
      <c r="M1119" s="2" t="s">
        <v>4539</v>
      </c>
      <c r="N1119" s="2" t="s">
        <v>4540</v>
      </c>
      <c r="O1119">
        <v>1</v>
      </c>
      <c r="P1119" s="2" t="s">
        <v>53</v>
      </c>
      <c r="Q1119">
        <v>100</v>
      </c>
      <c r="R1119">
        <v>0</v>
      </c>
      <c r="S1119" s="2" t="s">
        <v>54</v>
      </c>
      <c r="T1119" s="2" t="s">
        <v>55</v>
      </c>
      <c r="U1119" s="2" t="s">
        <v>141</v>
      </c>
      <c r="V1119" s="2"/>
      <c r="W1119">
        <v>64000</v>
      </c>
      <c r="X1119">
        <v>0</v>
      </c>
      <c r="Y1119">
        <v>0</v>
      </c>
      <c r="Z1119">
        <v>64000</v>
      </c>
      <c r="AB1119" s="2" t="s">
        <v>57</v>
      </c>
      <c r="AC1119">
        <v>25600</v>
      </c>
      <c r="AD1119">
        <v>38400</v>
      </c>
      <c r="AE1119">
        <v>104000</v>
      </c>
      <c r="AF1119">
        <v>1560</v>
      </c>
      <c r="AG1119" s="2" t="s">
        <v>4537</v>
      </c>
      <c r="AH1119" s="2"/>
      <c r="AI1119" s="1">
        <v>46190</v>
      </c>
      <c r="AJ1119" s="2" t="s">
        <v>87</v>
      </c>
      <c r="AK1119" s="2" t="s">
        <v>58</v>
      </c>
      <c r="AM1119" s="2" t="s">
        <v>59</v>
      </c>
      <c r="AP1119" s="2" t="s">
        <v>60</v>
      </c>
      <c r="AQ1119" s="2" t="s">
        <v>41</v>
      </c>
      <c r="AR1119">
        <v>40000</v>
      </c>
      <c r="AS1119" s="2" t="str">
        <f>_xlfn.IFNA(IF(VLOOKUP(all_resi[[#This Row],[No. Waybill]],settle_reconcile[No. Waybill],1,0)="","Recon","Recon"),"-")</f>
        <v>Recon</v>
      </c>
      <c r="AT1119" s="2">
        <f>all_resi[[#This Row],[Nilai COD]]-all_resi[[#This Row],[COD Fee]]-all_resi[[#This Row],[Total Biaya Setelah Diskon]]</f>
        <v>64040</v>
      </c>
      <c r="AU1119" s="2">
        <f>IF(all_resi[[#This Row],[Waktu Terima]]="","",_xlfn.DAYS(all_resi[[#This Row],[Waktu Terima]],all_resi[[#This Row],[Tanggal Pengiriman]]))</f>
        <v>6</v>
      </c>
    </row>
    <row r="1120" spans="1:47" s="37" customFormat="1" x14ac:dyDescent="0.25">
      <c r="A1120" s="35" t="s">
        <v>7365</v>
      </c>
      <c r="B1120" s="36">
        <v>46184</v>
      </c>
      <c r="C1120" s="35" t="s">
        <v>42</v>
      </c>
      <c r="D1120" s="35" t="s">
        <v>43</v>
      </c>
      <c r="E1120" s="35" t="s">
        <v>44</v>
      </c>
      <c r="F1120" s="35" t="s">
        <v>45</v>
      </c>
      <c r="G1120" s="35" t="s">
        <v>46</v>
      </c>
      <c r="H1120" s="35" t="s">
        <v>80</v>
      </c>
      <c r="I1120" s="35" t="s">
        <v>4751</v>
      </c>
      <c r="J1120" s="35" t="s">
        <v>13281</v>
      </c>
      <c r="K1120" s="35" t="s">
        <v>237</v>
      </c>
      <c r="L1120" s="35" t="s">
        <v>238</v>
      </c>
      <c r="M1120" s="35" t="s">
        <v>239</v>
      </c>
      <c r="N1120" s="35" t="s">
        <v>4752</v>
      </c>
      <c r="O1120" s="37">
        <v>1</v>
      </c>
      <c r="P1120" s="35" t="s">
        <v>53</v>
      </c>
      <c r="Q1120" s="37">
        <v>100</v>
      </c>
      <c r="R1120" s="37">
        <v>7900000</v>
      </c>
      <c r="S1120" s="35" t="s">
        <v>54</v>
      </c>
      <c r="T1120" s="35" t="s">
        <v>55</v>
      </c>
      <c r="U1120" s="35" t="s">
        <v>201</v>
      </c>
      <c r="V1120" s="35" t="s">
        <v>3603</v>
      </c>
      <c r="W1120" s="37">
        <v>37000</v>
      </c>
      <c r="X1120" s="37">
        <v>0</v>
      </c>
      <c r="Y1120" s="37">
        <v>0</v>
      </c>
      <c r="Z1120" s="37">
        <v>37000</v>
      </c>
      <c r="AB1120" s="35" t="s">
        <v>57</v>
      </c>
      <c r="AC1120" s="37">
        <v>14800</v>
      </c>
      <c r="AD1120" s="37">
        <v>22200</v>
      </c>
      <c r="AE1120" s="37">
        <v>120000</v>
      </c>
      <c r="AF1120" s="37">
        <v>1800</v>
      </c>
      <c r="AG1120" s="35"/>
      <c r="AH1120" s="35"/>
      <c r="AI1120" s="36"/>
      <c r="AJ1120" s="35" t="s">
        <v>87</v>
      </c>
      <c r="AK1120" s="35" t="s">
        <v>67</v>
      </c>
      <c r="AM1120" s="35" t="s">
        <v>59</v>
      </c>
      <c r="AP1120" s="35" t="s">
        <v>3437</v>
      </c>
      <c r="AQ1120" s="35" t="s">
        <v>41</v>
      </c>
      <c r="AR1120" s="37">
        <v>83000</v>
      </c>
      <c r="AS1120" s="35" t="str">
        <f>_xlfn.IFNA(IF(VLOOKUP(all_resi[[#This Row],[No. Waybill]],settle_reconcile[No. Waybill],1,0)="","Recon","Recon"),"-")</f>
        <v>-</v>
      </c>
      <c r="AT1120" s="35">
        <f>all_resi[[#This Row],[Nilai COD]]-all_resi[[#This Row],[COD Fee]]-all_resi[[#This Row],[Total Biaya Setelah Diskon]]</f>
        <v>96000</v>
      </c>
      <c r="AU1120" s="35" t="str">
        <f>IF(all_resi[[#This Row],[Waktu Terima]]="","",_xlfn.DAYS(all_resi[[#This Row],[Waktu Terima]],all_resi[[#This Row],[Tanggal Pengiriman]]))</f>
        <v/>
      </c>
    </row>
    <row r="1121" spans="1:47" x14ac:dyDescent="0.25">
      <c r="A1121" s="2" t="s">
        <v>7379</v>
      </c>
      <c r="B1121" s="1">
        <v>46184</v>
      </c>
      <c r="C1121" s="2" t="s">
        <v>42</v>
      </c>
      <c r="D1121" s="2" t="s">
        <v>43</v>
      </c>
      <c r="E1121" s="2" t="s">
        <v>44</v>
      </c>
      <c r="F1121" s="2" t="s">
        <v>45</v>
      </c>
      <c r="G1121" s="2" t="s">
        <v>46</v>
      </c>
      <c r="H1121" s="2" t="s">
        <v>47</v>
      </c>
      <c r="I1121" s="2" t="s">
        <v>4787</v>
      </c>
      <c r="J1121" s="2" t="s">
        <v>13327</v>
      </c>
      <c r="K1121" s="2" t="s">
        <v>177</v>
      </c>
      <c r="L1121" s="2" t="s">
        <v>1333</v>
      </c>
      <c r="M1121" s="2" t="s">
        <v>2060</v>
      </c>
      <c r="N1121" s="2" t="s">
        <v>4788</v>
      </c>
      <c r="O1121">
        <v>1</v>
      </c>
      <c r="P1121" s="2" t="s">
        <v>53</v>
      </c>
      <c r="Q1121">
        <v>100</v>
      </c>
      <c r="R1121">
        <v>0</v>
      </c>
      <c r="S1121" s="2" t="s">
        <v>54</v>
      </c>
      <c r="T1121" s="2" t="s">
        <v>55</v>
      </c>
      <c r="U1121" s="2" t="s">
        <v>250</v>
      </c>
      <c r="V1121" s="2"/>
      <c r="W1121">
        <v>87000</v>
      </c>
      <c r="X1121">
        <v>0</v>
      </c>
      <c r="Y1121">
        <v>0</v>
      </c>
      <c r="Z1121">
        <v>87000</v>
      </c>
      <c r="AB1121" s="2" t="s">
        <v>57</v>
      </c>
      <c r="AC1121">
        <v>34800</v>
      </c>
      <c r="AD1121">
        <v>52200</v>
      </c>
      <c r="AE1121">
        <v>142000</v>
      </c>
      <c r="AF1121">
        <v>2130</v>
      </c>
      <c r="AG1121" s="2" t="s">
        <v>4787</v>
      </c>
      <c r="AH1121" s="2"/>
      <c r="AI1121" s="1">
        <v>46190</v>
      </c>
      <c r="AJ1121" s="2"/>
      <c r="AK1121" s="2" t="s">
        <v>58</v>
      </c>
      <c r="AM1121" s="2" t="s">
        <v>59</v>
      </c>
      <c r="AP1121" s="2" t="s">
        <v>60</v>
      </c>
      <c r="AQ1121" s="2" t="s">
        <v>41</v>
      </c>
      <c r="AR1121">
        <v>55000</v>
      </c>
      <c r="AS1121" s="2" t="str">
        <f>_xlfn.IFNA(IF(VLOOKUP(all_resi[[#This Row],[No. Waybill]],settle_reconcile[No. Waybill],1,0)="","Recon","Recon"),"-")</f>
        <v>Recon</v>
      </c>
      <c r="AT1121" s="2">
        <f>all_resi[[#This Row],[Nilai COD]]-all_resi[[#This Row],[COD Fee]]-all_resi[[#This Row],[Total Biaya Setelah Diskon]]</f>
        <v>87670</v>
      </c>
      <c r="AU1121" s="2">
        <f>IF(all_resi[[#This Row],[Waktu Terima]]="","",_xlfn.DAYS(all_resi[[#This Row],[Waktu Terima]],all_resi[[#This Row],[Tanggal Pengiriman]]))</f>
        <v>6</v>
      </c>
    </row>
    <row r="1122" spans="1:47" x14ac:dyDescent="0.25">
      <c r="A1122" s="2" t="s">
        <v>6967</v>
      </c>
      <c r="B1122" s="1">
        <v>46184</v>
      </c>
      <c r="C1122" s="2" t="s">
        <v>42</v>
      </c>
      <c r="D1122" s="2" t="s">
        <v>43</v>
      </c>
      <c r="E1122" s="2" t="s">
        <v>44</v>
      </c>
      <c r="F1122" s="2" t="s">
        <v>45</v>
      </c>
      <c r="G1122" s="2" t="s">
        <v>46</v>
      </c>
      <c r="H1122" s="2" t="s">
        <v>80</v>
      </c>
      <c r="I1122" s="2" t="s">
        <v>3674</v>
      </c>
      <c r="J1122" s="2" t="s">
        <v>13160</v>
      </c>
      <c r="K1122" s="2" t="s">
        <v>116</v>
      </c>
      <c r="L1122" s="2" t="s">
        <v>1133</v>
      </c>
      <c r="M1122" s="2" t="s">
        <v>1134</v>
      </c>
      <c r="N1122" s="2" t="s">
        <v>3675</v>
      </c>
      <c r="O1122">
        <v>1</v>
      </c>
      <c r="P1122" s="2" t="s">
        <v>53</v>
      </c>
      <c r="Q1122">
        <v>100</v>
      </c>
      <c r="R1122">
        <v>0</v>
      </c>
      <c r="S1122" s="2" t="s">
        <v>54</v>
      </c>
      <c r="T1122" s="2" t="s">
        <v>55</v>
      </c>
      <c r="U1122" s="2" t="s">
        <v>3676</v>
      </c>
      <c r="V1122" s="2"/>
      <c r="W1122">
        <v>12000</v>
      </c>
      <c r="X1122">
        <v>0</v>
      </c>
      <c r="Y1122">
        <v>0</v>
      </c>
      <c r="Z1122">
        <v>12000</v>
      </c>
      <c r="AB1122" s="2" t="s">
        <v>57</v>
      </c>
      <c r="AC1122">
        <v>7000</v>
      </c>
      <c r="AD1122">
        <v>5000</v>
      </c>
      <c r="AE1122">
        <v>50000</v>
      </c>
      <c r="AF1122">
        <v>750</v>
      </c>
      <c r="AG1122" s="2" t="s">
        <v>3674</v>
      </c>
      <c r="AH1122" s="2"/>
      <c r="AI1122" s="1">
        <v>46187</v>
      </c>
      <c r="AJ1122" s="2" t="s">
        <v>87</v>
      </c>
      <c r="AK1122" s="2" t="s">
        <v>58</v>
      </c>
      <c r="AM1122" s="2" t="s">
        <v>59</v>
      </c>
      <c r="AP1122" s="2" t="s">
        <v>60</v>
      </c>
      <c r="AQ1122" s="2" t="s">
        <v>41</v>
      </c>
      <c r="AR1122">
        <v>38000</v>
      </c>
      <c r="AS1122" s="2" t="str">
        <f>_xlfn.IFNA(IF(VLOOKUP(all_resi[[#This Row],[No. Waybill]],settle_reconcile[No. Waybill],1,0)="","Recon","Recon"),"-")</f>
        <v>Recon</v>
      </c>
      <c r="AT1122" s="2">
        <f>all_resi[[#This Row],[Nilai COD]]-all_resi[[#This Row],[COD Fee]]-all_resi[[#This Row],[Total Biaya Setelah Diskon]]</f>
        <v>44250</v>
      </c>
      <c r="AU1122" s="2">
        <f>IF(all_resi[[#This Row],[Waktu Terima]]="","",_xlfn.DAYS(all_resi[[#This Row],[Waktu Terima]],all_resi[[#This Row],[Tanggal Pengiriman]]))</f>
        <v>3</v>
      </c>
    </row>
    <row r="1123" spans="1:47" x14ac:dyDescent="0.25">
      <c r="A1123" s="2" t="s">
        <v>7281</v>
      </c>
      <c r="B1123" s="1">
        <v>46184</v>
      </c>
      <c r="C1123" s="2" t="s">
        <v>42</v>
      </c>
      <c r="D1123" s="2" t="s">
        <v>43</v>
      </c>
      <c r="E1123" s="2" t="s">
        <v>44</v>
      </c>
      <c r="F1123" s="2" t="s">
        <v>45</v>
      </c>
      <c r="G1123" s="2" t="s">
        <v>46</v>
      </c>
      <c r="H1123" s="2" t="s">
        <v>80</v>
      </c>
      <c r="I1123" s="2" t="s">
        <v>4532</v>
      </c>
      <c r="J1123" s="2" t="s">
        <v>13274</v>
      </c>
      <c r="K1123" s="2" t="s">
        <v>126</v>
      </c>
      <c r="L1123" s="2" t="s">
        <v>1743</v>
      </c>
      <c r="M1123" s="2" t="s">
        <v>2365</v>
      </c>
      <c r="N1123" s="2" t="s">
        <v>4533</v>
      </c>
      <c r="O1123">
        <v>1</v>
      </c>
      <c r="P1123" s="2" t="s">
        <v>53</v>
      </c>
      <c r="Q1123">
        <v>100</v>
      </c>
      <c r="R1123">
        <v>0</v>
      </c>
      <c r="S1123" s="2" t="s">
        <v>54</v>
      </c>
      <c r="T1123" s="2" t="s">
        <v>55</v>
      </c>
      <c r="U1123" s="2" t="s">
        <v>3108</v>
      </c>
      <c r="V1123" s="2"/>
      <c r="W1123">
        <v>44000</v>
      </c>
      <c r="X1123">
        <v>0</v>
      </c>
      <c r="Y1123">
        <v>0</v>
      </c>
      <c r="Z1123">
        <v>44000</v>
      </c>
      <c r="AB1123" s="2" t="s">
        <v>57</v>
      </c>
      <c r="AC1123">
        <v>17600</v>
      </c>
      <c r="AD1123">
        <v>26400</v>
      </c>
      <c r="AE1123">
        <v>130000</v>
      </c>
      <c r="AF1123">
        <v>1950</v>
      </c>
      <c r="AG1123" s="2" t="s">
        <v>4532</v>
      </c>
      <c r="AH1123" s="2"/>
      <c r="AI1123" s="1">
        <v>46188</v>
      </c>
      <c r="AJ1123" s="2" t="s">
        <v>87</v>
      </c>
      <c r="AK1123" s="2" t="s">
        <v>58</v>
      </c>
      <c r="AM1123" s="2" t="s">
        <v>59</v>
      </c>
      <c r="AP1123" s="2" t="s">
        <v>60</v>
      </c>
      <c r="AQ1123" s="2" t="s">
        <v>41</v>
      </c>
      <c r="AR1123">
        <v>86000</v>
      </c>
      <c r="AS1123" s="2" t="str">
        <f>_xlfn.IFNA(IF(VLOOKUP(all_resi[[#This Row],[No. Waybill]],settle_reconcile[No. Waybill],1,0)="","Recon","Recon"),"-")</f>
        <v>Recon</v>
      </c>
      <c r="AT1123" s="2">
        <f>all_resi[[#This Row],[Nilai COD]]-all_resi[[#This Row],[COD Fee]]-all_resi[[#This Row],[Total Biaya Setelah Diskon]]</f>
        <v>101650</v>
      </c>
      <c r="AU1123" s="2">
        <f>IF(all_resi[[#This Row],[Waktu Terima]]="","",_xlfn.DAYS(all_resi[[#This Row],[Waktu Terima]],all_resi[[#This Row],[Tanggal Pengiriman]]))</f>
        <v>4</v>
      </c>
    </row>
    <row r="1124" spans="1:47" x14ac:dyDescent="0.25">
      <c r="A1124" s="2" t="s">
        <v>7366</v>
      </c>
      <c r="B1124" s="1">
        <v>46184</v>
      </c>
      <c r="C1124" s="2" t="s">
        <v>42</v>
      </c>
      <c r="D1124" s="2" t="s">
        <v>43</v>
      </c>
      <c r="E1124" s="2" t="s">
        <v>44</v>
      </c>
      <c r="F1124" s="2" t="s">
        <v>45</v>
      </c>
      <c r="G1124" s="2" t="s">
        <v>46</v>
      </c>
      <c r="H1124" s="2" t="s">
        <v>80</v>
      </c>
      <c r="I1124" s="2" t="s">
        <v>4753</v>
      </c>
      <c r="J1124" s="2" t="s">
        <v>13283</v>
      </c>
      <c r="K1124" s="2" t="s">
        <v>116</v>
      </c>
      <c r="L1124" s="2" t="s">
        <v>2433</v>
      </c>
      <c r="M1124" s="2" t="s">
        <v>4754</v>
      </c>
      <c r="N1124" s="2" t="s">
        <v>4755</v>
      </c>
      <c r="O1124">
        <v>1</v>
      </c>
      <c r="P1124" s="2" t="s">
        <v>53</v>
      </c>
      <c r="Q1124">
        <v>100</v>
      </c>
      <c r="R1124">
        <v>0</v>
      </c>
      <c r="S1124" s="2" t="s">
        <v>54</v>
      </c>
      <c r="T1124" s="2" t="s">
        <v>55</v>
      </c>
      <c r="U1124" s="2" t="s">
        <v>169</v>
      </c>
      <c r="V1124" s="2"/>
      <c r="W1124">
        <v>8000</v>
      </c>
      <c r="X1124">
        <v>0</v>
      </c>
      <c r="Y1124">
        <v>0</v>
      </c>
      <c r="Z1124">
        <v>8000</v>
      </c>
      <c r="AB1124" s="2" t="s">
        <v>57</v>
      </c>
      <c r="AC1124">
        <v>3000</v>
      </c>
      <c r="AD1124">
        <v>5000</v>
      </c>
      <c r="AE1124">
        <v>102000</v>
      </c>
      <c r="AF1124">
        <v>1530</v>
      </c>
      <c r="AG1124" s="2" t="s">
        <v>4753</v>
      </c>
      <c r="AH1124" s="2"/>
      <c r="AI1124" s="1">
        <v>46185</v>
      </c>
      <c r="AJ1124" s="2" t="s">
        <v>87</v>
      </c>
      <c r="AK1124" s="2" t="s">
        <v>58</v>
      </c>
      <c r="AM1124" s="2" t="s">
        <v>59</v>
      </c>
      <c r="AP1124" s="2" t="s">
        <v>60</v>
      </c>
      <c r="AQ1124" s="2" t="s">
        <v>41</v>
      </c>
      <c r="AR1124">
        <v>94000</v>
      </c>
      <c r="AS1124" s="2" t="str">
        <f>_xlfn.IFNA(IF(VLOOKUP(all_resi[[#This Row],[No. Waybill]],settle_reconcile[No. Waybill],1,0)="","Recon","Recon"),"-")</f>
        <v>Recon</v>
      </c>
      <c r="AT1124" s="2">
        <f>all_resi[[#This Row],[Nilai COD]]-all_resi[[#This Row],[COD Fee]]-all_resi[[#This Row],[Total Biaya Setelah Diskon]]</f>
        <v>95470</v>
      </c>
      <c r="AU1124" s="2">
        <f>IF(all_resi[[#This Row],[Waktu Terima]]="","",_xlfn.DAYS(all_resi[[#This Row],[Waktu Terima]],all_resi[[#This Row],[Tanggal Pengiriman]]))</f>
        <v>1</v>
      </c>
    </row>
    <row r="1125" spans="1:47" x14ac:dyDescent="0.25">
      <c r="A1125" s="2" t="s">
        <v>6970</v>
      </c>
      <c r="B1125" s="1">
        <v>46184</v>
      </c>
      <c r="C1125" s="2" t="s">
        <v>42</v>
      </c>
      <c r="D1125" s="2" t="s">
        <v>43</v>
      </c>
      <c r="E1125" s="2" t="s">
        <v>44</v>
      </c>
      <c r="F1125" s="2" t="s">
        <v>45</v>
      </c>
      <c r="G1125" s="2" t="s">
        <v>46</v>
      </c>
      <c r="H1125" s="2" t="s">
        <v>80</v>
      </c>
      <c r="I1125" s="2" t="s">
        <v>3683</v>
      </c>
      <c r="J1125" s="2" t="s">
        <v>13245</v>
      </c>
      <c r="K1125" s="2" t="s">
        <v>377</v>
      </c>
      <c r="L1125" s="2" t="s">
        <v>2984</v>
      </c>
      <c r="M1125" s="2" t="s">
        <v>3684</v>
      </c>
      <c r="N1125" s="2" t="s">
        <v>3685</v>
      </c>
      <c r="O1125">
        <v>1</v>
      </c>
      <c r="P1125" s="2" t="s">
        <v>53</v>
      </c>
      <c r="Q1125">
        <v>100</v>
      </c>
      <c r="R1125">
        <v>0</v>
      </c>
      <c r="S1125" s="2" t="s">
        <v>54</v>
      </c>
      <c r="T1125" s="2" t="s">
        <v>55</v>
      </c>
      <c r="U1125" s="2" t="s">
        <v>555</v>
      </c>
      <c r="V1125" s="2"/>
      <c r="W1125">
        <v>61000</v>
      </c>
      <c r="X1125">
        <v>0</v>
      </c>
      <c r="Y1125">
        <v>0</v>
      </c>
      <c r="Z1125">
        <v>61000</v>
      </c>
      <c r="AB1125" s="2" t="s">
        <v>57</v>
      </c>
      <c r="AC1125">
        <v>24400</v>
      </c>
      <c r="AD1125">
        <v>36600</v>
      </c>
      <c r="AE1125">
        <v>100000</v>
      </c>
      <c r="AF1125">
        <v>1500</v>
      </c>
      <c r="AG1125" s="2" t="s">
        <v>3683</v>
      </c>
      <c r="AH1125" s="2"/>
      <c r="AI1125" s="1">
        <v>46192</v>
      </c>
      <c r="AJ1125" s="2" t="s">
        <v>87</v>
      </c>
      <c r="AK1125" s="2" t="s">
        <v>58</v>
      </c>
      <c r="AM1125" s="2" t="s">
        <v>59</v>
      </c>
      <c r="AP1125" s="2" t="s">
        <v>60</v>
      </c>
      <c r="AQ1125" s="2" t="s">
        <v>41</v>
      </c>
      <c r="AR1125">
        <v>39000</v>
      </c>
      <c r="AS1125" s="2" t="str">
        <f>_xlfn.IFNA(IF(VLOOKUP(all_resi[[#This Row],[No. Waybill]],settle_reconcile[No. Waybill],1,0)="","Recon","Recon"),"-")</f>
        <v>Recon</v>
      </c>
      <c r="AT1125" s="2">
        <f>all_resi[[#This Row],[Nilai COD]]-all_resi[[#This Row],[COD Fee]]-all_resi[[#This Row],[Total Biaya Setelah Diskon]]</f>
        <v>61900</v>
      </c>
      <c r="AU1125" s="2">
        <f>IF(all_resi[[#This Row],[Waktu Terima]]="","",_xlfn.DAYS(all_resi[[#This Row],[Waktu Terima]],all_resi[[#This Row],[Tanggal Pengiriman]]))</f>
        <v>8</v>
      </c>
    </row>
    <row r="1126" spans="1:47" x14ac:dyDescent="0.25">
      <c r="A1126" s="2" t="s">
        <v>7153</v>
      </c>
      <c r="B1126" s="1">
        <v>46184</v>
      </c>
      <c r="C1126" s="2" t="s">
        <v>42</v>
      </c>
      <c r="D1126" s="2" t="s">
        <v>43</v>
      </c>
      <c r="E1126" s="2" t="s">
        <v>44</v>
      </c>
      <c r="F1126" s="2" t="s">
        <v>45</v>
      </c>
      <c r="G1126" s="2" t="s">
        <v>46</v>
      </c>
      <c r="H1126" s="2" t="s">
        <v>80</v>
      </c>
      <c r="I1126" s="2" t="s">
        <v>4179</v>
      </c>
      <c r="J1126" s="2" t="s">
        <v>13363</v>
      </c>
      <c r="K1126" s="2" t="s">
        <v>75</v>
      </c>
      <c r="L1126" s="2" t="s">
        <v>112</v>
      </c>
      <c r="M1126" s="2" t="s">
        <v>4180</v>
      </c>
      <c r="N1126" s="2" t="s">
        <v>4181</v>
      </c>
      <c r="O1126">
        <v>1</v>
      </c>
      <c r="P1126" s="2" t="s">
        <v>53</v>
      </c>
      <c r="Q1126">
        <v>100</v>
      </c>
      <c r="R1126">
        <v>0</v>
      </c>
      <c r="S1126" s="2" t="s">
        <v>54</v>
      </c>
      <c r="T1126" s="2" t="s">
        <v>55</v>
      </c>
      <c r="U1126" s="2" t="s">
        <v>1790</v>
      </c>
      <c r="V1126" s="2"/>
      <c r="W1126">
        <v>64000</v>
      </c>
      <c r="X1126">
        <v>0</v>
      </c>
      <c r="Y1126">
        <v>0</v>
      </c>
      <c r="Z1126">
        <v>64000</v>
      </c>
      <c r="AB1126" s="2" t="s">
        <v>57</v>
      </c>
      <c r="AC1126">
        <v>25600</v>
      </c>
      <c r="AD1126">
        <v>38400</v>
      </c>
      <c r="AE1126">
        <v>189000</v>
      </c>
      <c r="AF1126">
        <v>2835</v>
      </c>
      <c r="AG1126" s="2" t="s">
        <v>4179</v>
      </c>
      <c r="AH1126" s="2"/>
      <c r="AI1126" s="1">
        <v>46190</v>
      </c>
      <c r="AJ1126" s="2" t="s">
        <v>87</v>
      </c>
      <c r="AK1126" s="2" t="s">
        <v>58</v>
      </c>
      <c r="AM1126" s="2" t="s">
        <v>59</v>
      </c>
      <c r="AP1126" s="2" t="s">
        <v>60</v>
      </c>
      <c r="AQ1126" s="2" t="s">
        <v>41</v>
      </c>
      <c r="AR1126">
        <v>125000</v>
      </c>
      <c r="AS1126" s="2" t="str">
        <f>_xlfn.IFNA(IF(VLOOKUP(all_resi[[#This Row],[No. Waybill]],settle_reconcile[No. Waybill],1,0)="","Recon","Recon"),"-")</f>
        <v>Recon</v>
      </c>
      <c r="AT1126" s="2">
        <f>all_resi[[#This Row],[Nilai COD]]-all_resi[[#This Row],[COD Fee]]-all_resi[[#This Row],[Total Biaya Setelah Diskon]]</f>
        <v>147765</v>
      </c>
      <c r="AU1126" s="2">
        <f>IF(all_resi[[#This Row],[Waktu Terima]]="","",_xlfn.DAYS(all_resi[[#This Row],[Waktu Terima]],all_resi[[#This Row],[Tanggal Pengiriman]]))</f>
        <v>6</v>
      </c>
    </row>
    <row r="1127" spans="1:47" x14ac:dyDescent="0.25">
      <c r="A1127" s="2" t="s">
        <v>6973</v>
      </c>
      <c r="B1127" s="1">
        <v>46184</v>
      </c>
      <c r="C1127" s="2" t="s">
        <v>42</v>
      </c>
      <c r="D1127" s="2" t="s">
        <v>43</v>
      </c>
      <c r="E1127" s="2" t="s">
        <v>44</v>
      </c>
      <c r="F1127" s="2" t="s">
        <v>45</v>
      </c>
      <c r="G1127" s="2" t="s">
        <v>46</v>
      </c>
      <c r="H1127" s="2" t="s">
        <v>80</v>
      </c>
      <c r="I1127" s="2" t="s">
        <v>3693</v>
      </c>
      <c r="J1127" s="2" t="s">
        <v>13277</v>
      </c>
      <c r="K1127" s="2" t="s">
        <v>700</v>
      </c>
      <c r="L1127" s="2" t="s">
        <v>2103</v>
      </c>
      <c r="M1127" s="2" t="s">
        <v>3694</v>
      </c>
      <c r="N1127" s="2" t="s">
        <v>3695</v>
      </c>
      <c r="O1127">
        <v>1</v>
      </c>
      <c r="P1127" s="2" t="s">
        <v>53</v>
      </c>
      <c r="Q1127">
        <v>100</v>
      </c>
      <c r="R1127">
        <v>0</v>
      </c>
      <c r="S1127" s="2" t="s">
        <v>54</v>
      </c>
      <c r="T1127" s="2" t="s">
        <v>55</v>
      </c>
      <c r="U1127" s="2" t="s">
        <v>305</v>
      </c>
      <c r="V1127" s="2"/>
      <c r="W1127">
        <v>73000</v>
      </c>
      <c r="X1127">
        <v>0</v>
      </c>
      <c r="Y1127">
        <v>0</v>
      </c>
      <c r="Z1127">
        <v>73000</v>
      </c>
      <c r="AB1127" s="2" t="s">
        <v>57</v>
      </c>
      <c r="AC1127">
        <v>29200</v>
      </c>
      <c r="AD1127">
        <v>43800</v>
      </c>
      <c r="AE1127">
        <v>143000</v>
      </c>
      <c r="AF1127">
        <v>2145</v>
      </c>
      <c r="AG1127" s="2" t="s">
        <v>517</v>
      </c>
      <c r="AH1127" s="2" t="s">
        <v>149</v>
      </c>
      <c r="AI1127" s="1">
        <v>46199</v>
      </c>
      <c r="AJ1127" s="2" t="s">
        <v>87</v>
      </c>
      <c r="AK1127" s="2" t="s">
        <v>67</v>
      </c>
      <c r="AM1127" s="2" t="s">
        <v>59</v>
      </c>
      <c r="AP1127" s="2" t="s">
        <v>60</v>
      </c>
      <c r="AQ1127" s="2" t="s">
        <v>41</v>
      </c>
      <c r="AR1127">
        <v>70000</v>
      </c>
      <c r="AS1127" s="2" t="str">
        <f>_xlfn.IFNA(IF(VLOOKUP(all_resi[[#This Row],[No. Waybill]],settle_reconcile[No. Waybill],1,0)="","Recon","Recon"),"-")</f>
        <v>-</v>
      </c>
      <c r="AT1127" s="2">
        <f>all_resi[[#This Row],[Nilai COD]]-all_resi[[#This Row],[COD Fee]]-all_resi[[#This Row],[Total Biaya Setelah Diskon]]</f>
        <v>97055</v>
      </c>
      <c r="AU1127" s="2">
        <f>IF(all_resi[[#This Row],[Waktu Terima]]="","",_xlfn.DAYS(all_resi[[#This Row],[Waktu Terima]],all_resi[[#This Row],[Tanggal Pengiriman]]))</f>
        <v>15</v>
      </c>
    </row>
    <row r="1128" spans="1:47" x14ac:dyDescent="0.25">
      <c r="A1128" s="2" t="s">
        <v>7380</v>
      </c>
      <c r="B1128" s="1">
        <v>46184</v>
      </c>
      <c r="C1128" s="2" t="s">
        <v>42</v>
      </c>
      <c r="D1128" s="2" t="s">
        <v>43</v>
      </c>
      <c r="E1128" s="2" t="s">
        <v>44</v>
      </c>
      <c r="F1128" s="2" t="s">
        <v>45</v>
      </c>
      <c r="G1128" s="2" t="s">
        <v>46</v>
      </c>
      <c r="H1128" s="2" t="s">
        <v>80</v>
      </c>
      <c r="I1128" s="2" t="s">
        <v>4789</v>
      </c>
      <c r="J1128" s="2" t="s">
        <v>13328</v>
      </c>
      <c r="K1128" s="2" t="s">
        <v>69</v>
      </c>
      <c r="L1128" s="2" t="s">
        <v>3356</v>
      </c>
      <c r="M1128" s="2" t="s">
        <v>4790</v>
      </c>
      <c r="N1128" s="2" t="s">
        <v>4791</v>
      </c>
      <c r="O1128">
        <v>1</v>
      </c>
      <c r="P1128" s="2" t="s">
        <v>53</v>
      </c>
      <c r="Q1128">
        <v>100</v>
      </c>
      <c r="R1128">
        <v>0</v>
      </c>
      <c r="S1128" s="2" t="s">
        <v>54</v>
      </c>
      <c r="T1128" s="2" t="s">
        <v>55</v>
      </c>
      <c r="U1128" s="2" t="s">
        <v>1368</v>
      </c>
      <c r="V1128" s="2"/>
      <c r="W1128">
        <v>59000</v>
      </c>
      <c r="X1128">
        <v>0</v>
      </c>
      <c r="Y1128">
        <v>0</v>
      </c>
      <c r="Z1128">
        <v>59000</v>
      </c>
      <c r="AB1128" s="2" t="s">
        <v>57</v>
      </c>
      <c r="AC1128">
        <v>23600</v>
      </c>
      <c r="AD1128">
        <v>35400</v>
      </c>
      <c r="AE1128">
        <v>143000</v>
      </c>
      <c r="AF1128">
        <v>2145</v>
      </c>
      <c r="AG1128" s="2" t="s">
        <v>353</v>
      </c>
      <c r="AH1128" s="2" t="s">
        <v>149</v>
      </c>
      <c r="AI1128" s="1">
        <v>46196</v>
      </c>
      <c r="AJ1128" s="2" t="s">
        <v>87</v>
      </c>
      <c r="AK1128" s="2" t="s">
        <v>67</v>
      </c>
      <c r="AM1128" s="2" t="s">
        <v>59</v>
      </c>
      <c r="AP1128" s="2" t="s">
        <v>60</v>
      </c>
      <c r="AQ1128" s="2" t="s">
        <v>41</v>
      </c>
      <c r="AR1128">
        <v>84000</v>
      </c>
      <c r="AS1128" s="2" t="str">
        <f>_xlfn.IFNA(IF(VLOOKUP(all_resi[[#This Row],[No. Waybill]],settle_reconcile[No. Waybill],1,0)="","Recon","Recon"),"-")</f>
        <v>-</v>
      </c>
      <c r="AT1128" s="2">
        <f>all_resi[[#This Row],[Nilai COD]]-all_resi[[#This Row],[COD Fee]]-all_resi[[#This Row],[Total Biaya Setelah Diskon]]</f>
        <v>105455</v>
      </c>
      <c r="AU1128" s="2">
        <f>IF(all_resi[[#This Row],[Waktu Terima]]="","",_xlfn.DAYS(all_resi[[#This Row],[Waktu Terima]],all_resi[[#This Row],[Tanggal Pengiriman]]))</f>
        <v>12</v>
      </c>
    </row>
    <row r="1129" spans="1:47" x14ac:dyDescent="0.25">
      <c r="A1129" s="2" t="s">
        <v>7381</v>
      </c>
      <c r="B1129" s="1">
        <v>46184</v>
      </c>
      <c r="C1129" s="2" t="s">
        <v>42</v>
      </c>
      <c r="D1129" s="2" t="s">
        <v>43</v>
      </c>
      <c r="E1129" s="2" t="s">
        <v>44</v>
      </c>
      <c r="F1129" s="2" t="s">
        <v>45</v>
      </c>
      <c r="G1129" s="2" t="s">
        <v>46</v>
      </c>
      <c r="H1129" s="2" t="s">
        <v>47</v>
      </c>
      <c r="I1129" s="2" t="s">
        <v>4792</v>
      </c>
      <c r="J1129" s="2" t="s">
        <v>13345</v>
      </c>
      <c r="K1129" s="2" t="s">
        <v>121</v>
      </c>
      <c r="L1129" s="2" t="s">
        <v>680</v>
      </c>
      <c r="M1129" s="2" t="s">
        <v>3345</v>
      </c>
      <c r="N1129" s="2" t="s">
        <v>4793</v>
      </c>
      <c r="O1129">
        <v>1</v>
      </c>
      <c r="P1129" s="2" t="s">
        <v>53</v>
      </c>
      <c r="Q1129">
        <v>100</v>
      </c>
      <c r="R1129">
        <v>0</v>
      </c>
      <c r="S1129" s="2" t="s">
        <v>54</v>
      </c>
      <c r="T1129" s="2" t="s">
        <v>55</v>
      </c>
      <c r="U1129" s="2" t="s">
        <v>147</v>
      </c>
      <c r="V1129" s="2"/>
      <c r="W1129">
        <v>85000</v>
      </c>
      <c r="X1129">
        <v>0</v>
      </c>
      <c r="Y1129">
        <v>0</v>
      </c>
      <c r="Z1129">
        <v>85000</v>
      </c>
      <c r="AB1129" s="2" t="s">
        <v>57</v>
      </c>
      <c r="AC1129">
        <v>34000</v>
      </c>
      <c r="AD1129">
        <v>51000</v>
      </c>
      <c r="AE1129">
        <v>155000</v>
      </c>
      <c r="AF1129">
        <v>2325</v>
      </c>
      <c r="AG1129" s="2" t="s">
        <v>4792</v>
      </c>
      <c r="AH1129" s="2"/>
      <c r="AI1129" s="1">
        <v>46190</v>
      </c>
      <c r="AJ1129" s="2"/>
      <c r="AK1129" s="2" t="s">
        <v>58</v>
      </c>
      <c r="AM1129" s="2" t="s">
        <v>59</v>
      </c>
      <c r="AP1129" s="2" t="s">
        <v>60</v>
      </c>
      <c r="AQ1129" s="2" t="s">
        <v>41</v>
      </c>
      <c r="AR1129">
        <v>70000</v>
      </c>
      <c r="AS1129" s="2" t="str">
        <f>_xlfn.IFNA(IF(VLOOKUP(all_resi[[#This Row],[No. Waybill]],settle_reconcile[No. Waybill],1,0)="","Recon","Recon"),"-")</f>
        <v>Recon</v>
      </c>
      <c r="AT1129" s="2">
        <f>all_resi[[#This Row],[Nilai COD]]-all_resi[[#This Row],[COD Fee]]-all_resi[[#This Row],[Total Biaya Setelah Diskon]]</f>
        <v>101675</v>
      </c>
      <c r="AU1129" s="2">
        <f>IF(all_resi[[#This Row],[Waktu Terima]]="","",_xlfn.DAYS(all_resi[[#This Row],[Waktu Terima]],all_resi[[#This Row],[Tanggal Pengiriman]]))</f>
        <v>6</v>
      </c>
    </row>
    <row r="1130" spans="1:47" x14ac:dyDescent="0.25">
      <c r="A1130" s="2" t="s">
        <v>6975</v>
      </c>
      <c r="B1130" s="1">
        <v>46184</v>
      </c>
      <c r="C1130" s="2" t="s">
        <v>42</v>
      </c>
      <c r="D1130" s="2" t="s">
        <v>43</v>
      </c>
      <c r="E1130" s="2" t="s">
        <v>44</v>
      </c>
      <c r="F1130" s="2" t="s">
        <v>45</v>
      </c>
      <c r="G1130" s="2" t="s">
        <v>46</v>
      </c>
      <c r="H1130" s="2" t="s">
        <v>47</v>
      </c>
      <c r="I1130" s="2" t="s">
        <v>3698</v>
      </c>
      <c r="J1130" s="2" t="s">
        <v>13264</v>
      </c>
      <c r="K1130" s="2" t="s">
        <v>121</v>
      </c>
      <c r="L1130" s="2" t="s">
        <v>232</v>
      </c>
      <c r="M1130" s="2" t="s">
        <v>291</v>
      </c>
      <c r="N1130" s="2" t="s">
        <v>3699</v>
      </c>
      <c r="O1130">
        <v>1</v>
      </c>
      <c r="P1130" s="2" t="s">
        <v>53</v>
      </c>
      <c r="Q1130">
        <v>100</v>
      </c>
      <c r="R1130">
        <v>0</v>
      </c>
      <c r="S1130" s="2" t="s">
        <v>54</v>
      </c>
      <c r="T1130" s="2" t="s">
        <v>55</v>
      </c>
      <c r="U1130" s="2" t="s">
        <v>534</v>
      </c>
      <c r="V1130" s="2"/>
      <c r="W1130">
        <v>108000</v>
      </c>
      <c r="X1130">
        <v>0</v>
      </c>
      <c r="Y1130">
        <v>0</v>
      </c>
      <c r="Z1130">
        <v>108000</v>
      </c>
      <c r="AB1130" s="2" t="s">
        <v>57</v>
      </c>
      <c r="AC1130">
        <v>43200</v>
      </c>
      <c r="AD1130">
        <v>64800</v>
      </c>
      <c r="AE1130">
        <v>162000</v>
      </c>
      <c r="AF1130">
        <v>2430</v>
      </c>
      <c r="AG1130" s="2" t="s">
        <v>3698</v>
      </c>
      <c r="AH1130" s="2"/>
      <c r="AI1130" s="1">
        <v>46193</v>
      </c>
      <c r="AJ1130" s="2"/>
      <c r="AK1130" s="2" t="s">
        <v>58</v>
      </c>
      <c r="AM1130" s="2" t="s">
        <v>59</v>
      </c>
      <c r="AP1130" s="2" t="s">
        <v>60</v>
      </c>
      <c r="AQ1130" s="2" t="s">
        <v>41</v>
      </c>
      <c r="AR1130">
        <v>54000</v>
      </c>
      <c r="AS1130" s="2" t="str">
        <f>_xlfn.IFNA(IF(VLOOKUP(all_resi[[#This Row],[No. Waybill]],settle_reconcile[No. Waybill],1,0)="","Recon","Recon"),"-")</f>
        <v>Recon</v>
      </c>
      <c r="AT1130" s="2">
        <f>all_resi[[#This Row],[Nilai COD]]-all_resi[[#This Row],[COD Fee]]-all_resi[[#This Row],[Total Biaya Setelah Diskon]]</f>
        <v>94770</v>
      </c>
      <c r="AU1130" s="2">
        <f>IF(all_resi[[#This Row],[Waktu Terima]]="","",_xlfn.DAYS(all_resi[[#This Row],[Waktu Terima]],all_resi[[#This Row],[Tanggal Pengiriman]]))</f>
        <v>9</v>
      </c>
    </row>
    <row r="1131" spans="1:47" x14ac:dyDescent="0.25">
      <c r="A1131" s="2" t="s">
        <v>7565</v>
      </c>
      <c r="B1131" s="1">
        <v>46184</v>
      </c>
      <c r="C1131" s="2" t="s">
        <v>42</v>
      </c>
      <c r="D1131" s="2" t="s">
        <v>43</v>
      </c>
      <c r="E1131" s="2" t="s">
        <v>44</v>
      </c>
      <c r="F1131" s="2" t="s">
        <v>45</v>
      </c>
      <c r="G1131" s="2" t="s">
        <v>46</v>
      </c>
      <c r="H1131" s="2" t="s">
        <v>80</v>
      </c>
      <c r="I1131" s="2" t="s">
        <v>5261</v>
      </c>
      <c r="J1131" s="2" t="s">
        <v>13257</v>
      </c>
      <c r="K1131" s="2" t="s">
        <v>197</v>
      </c>
      <c r="L1131" s="2" t="s">
        <v>1527</v>
      </c>
      <c r="M1131" s="2" t="s">
        <v>5262</v>
      </c>
      <c r="N1131" s="2" t="s">
        <v>5263</v>
      </c>
      <c r="O1131">
        <v>1</v>
      </c>
      <c r="P1131" s="2" t="s">
        <v>53</v>
      </c>
      <c r="Q1131">
        <v>100</v>
      </c>
      <c r="R1131">
        <v>0</v>
      </c>
      <c r="S1131" s="2" t="s">
        <v>54</v>
      </c>
      <c r="T1131" s="2" t="s">
        <v>55</v>
      </c>
      <c r="U1131" s="2" t="s">
        <v>86</v>
      </c>
      <c r="V1131" s="2"/>
      <c r="W1131">
        <v>78000</v>
      </c>
      <c r="X1131">
        <v>0</v>
      </c>
      <c r="Y1131">
        <v>0</v>
      </c>
      <c r="Z1131">
        <v>78000</v>
      </c>
      <c r="AB1131" s="2" t="s">
        <v>57</v>
      </c>
      <c r="AC1131">
        <v>31200</v>
      </c>
      <c r="AD1131">
        <v>46800</v>
      </c>
      <c r="AE1131">
        <v>138000</v>
      </c>
      <c r="AF1131">
        <v>2070</v>
      </c>
      <c r="AG1131" s="2" t="s">
        <v>5261</v>
      </c>
      <c r="AH1131" s="2"/>
      <c r="AI1131" s="1">
        <v>46192</v>
      </c>
      <c r="AJ1131" s="2" t="s">
        <v>87</v>
      </c>
      <c r="AK1131" s="2" t="s">
        <v>58</v>
      </c>
      <c r="AM1131" s="2" t="s">
        <v>59</v>
      </c>
      <c r="AP1131" s="2" t="s">
        <v>60</v>
      </c>
      <c r="AQ1131" s="2" t="s">
        <v>41</v>
      </c>
      <c r="AR1131">
        <v>60000</v>
      </c>
      <c r="AS1131" s="2" t="str">
        <f>_xlfn.IFNA(IF(VLOOKUP(all_resi[[#This Row],[No. Waybill]],settle_reconcile[No. Waybill],1,0)="","Recon","Recon"),"-")</f>
        <v>Recon</v>
      </c>
      <c r="AT1131" s="2">
        <f>all_resi[[#This Row],[Nilai COD]]-all_resi[[#This Row],[COD Fee]]-all_resi[[#This Row],[Total Biaya Setelah Diskon]]</f>
        <v>89130</v>
      </c>
      <c r="AU1131" s="2">
        <f>IF(all_resi[[#This Row],[Waktu Terima]]="","",_xlfn.DAYS(all_resi[[#This Row],[Waktu Terima]],all_resi[[#This Row],[Tanggal Pengiriman]]))</f>
        <v>8</v>
      </c>
    </row>
    <row r="1132" spans="1:47" x14ac:dyDescent="0.25">
      <c r="A1132" s="2" t="s">
        <v>7567</v>
      </c>
      <c r="B1132" s="1">
        <v>46184</v>
      </c>
      <c r="C1132" s="2" t="s">
        <v>42</v>
      </c>
      <c r="D1132" s="2" t="s">
        <v>43</v>
      </c>
      <c r="E1132" s="2" t="s">
        <v>44</v>
      </c>
      <c r="F1132" s="2" t="s">
        <v>45</v>
      </c>
      <c r="G1132" s="2" t="s">
        <v>46</v>
      </c>
      <c r="H1132" s="2" t="s">
        <v>47</v>
      </c>
      <c r="I1132" s="2" t="s">
        <v>5267</v>
      </c>
      <c r="J1132" s="2" t="s">
        <v>13251</v>
      </c>
      <c r="K1132" s="2" t="s">
        <v>156</v>
      </c>
      <c r="L1132" s="2" t="s">
        <v>536</v>
      </c>
      <c r="M1132" s="2" t="s">
        <v>5268</v>
      </c>
      <c r="N1132" s="2" t="s">
        <v>5269</v>
      </c>
      <c r="O1132">
        <v>1</v>
      </c>
      <c r="P1132" s="2" t="s">
        <v>53</v>
      </c>
      <c r="Q1132">
        <v>100</v>
      </c>
      <c r="R1132">
        <v>0</v>
      </c>
      <c r="S1132" s="2" t="s">
        <v>54</v>
      </c>
      <c r="T1132" s="2" t="s">
        <v>55</v>
      </c>
      <c r="U1132" s="2" t="s">
        <v>97</v>
      </c>
      <c r="V1132" s="2"/>
      <c r="W1132">
        <v>80000</v>
      </c>
      <c r="X1132">
        <v>0</v>
      </c>
      <c r="Y1132">
        <v>0</v>
      </c>
      <c r="Z1132">
        <v>80000</v>
      </c>
      <c r="AB1132" s="2" t="s">
        <v>57</v>
      </c>
      <c r="AC1132">
        <v>32000</v>
      </c>
      <c r="AD1132">
        <v>48000</v>
      </c>
      <c r="AE1132">
        <v>140000</v>
      </c>
      <c r="AF1132">
        <v>2100</v>
      </c>
      <c r="AG1132" s="2" t="s">
        <v>5267</v>
      </c>
      <c r="AH1132" s="2"/>
      <c r="AI1132" s="1">
        <v>46191</v>
      </c>
      <c r="AJ1132" s="2"/>
      <c r="AK1132" s="2" t="s">
        <v>58</v>
      </c>
      <c r="AM1132" s="2" t="s">
        <v>59</v>
      </c>
      <c r="AP1132" s="2" t="s">
        <v>60</v>
      </c>
      <c r="AQ1132" s="2" t="s">
        <v>41</v>
      </c>
      <c r="AR1132">
        <v>60000</v>
      </c>
      <c r="AS1132" s="2" t="str">
        <f>_xlfn.IFNA(IF(VLOOKUP(all_resi[[#This Row],[No. Waybill]],settle_reconcile[No. Waybill],1,0)="","Recon","Recon"),"-")</f>
        <v>Recon</v>
      </c>
      <c r="AT1132" s="2">
        <f>all_resi[[#This Row],[Nilai COD]]-all_resi[[#This Row],[COD Fee]]-all_resi[[#This Row],[Total Biaya Setelah Diskon]]</f>
        <v>89900</v>
      </c>
      <c r="AU1132" s="2">
        <f>IF(all_resi[[#This Row],[Waktu Terima]]="","",_xlfn.DAYS(all_resi[[#This Row],[Waktu Terima]],all_resi[[#This Row],[Tanggal Pengiriman]]))</f>
        <v>7</v>
      </c>
    </row>
    <row r="1133" spans="1:47" x14ac:dyDescent="0.25">
      <c r="A1133" s="2" t="s">
        <v>7564</v>
      </c>
      <c r="B1133" s="1">
        <v>46184</v>
      </c>
      <c r="C1133" s="2" t="s">
        <v>42</v>
      </c>
      <c r="D1133" s="2" t="s">
        <v>43</v>
      </c>
      <c r="E1133" s="2" t="s">
        <v>44</v>
      </c>
      <c r="F1133" s="2" t="s">
        <v>45</v>
      </c>
      <c r="G1133" s="2" t="s">
        <v>46</v>
      </c>
      <c r="H1133" s="2" t="s">
        <v>80</v>
      </c>
      <c r="I1133" s="2" t="s">
        <v>5258</v>
      </c>
      <c r="J1133" s="2" t="s">
        <v>13243</v>
      </c>
      <c r="K1133" s="2" t="s">
        <v>177</v>
      </c>
      <c r="L1133" s="2" t="s">
        <v>866</v>
      </c>
      <c r="M1133" s="2" t="s">
        <v>5259</v>
      </c>
      <c r="N1133" s="2" t="s">
        <v>5260</v>
      </c>
      <c r="O1133">
        <v>1</v>
      </c>
      <c r="P1133" s="2" t="s">
        <v>53</v>
      </c>
      <c r="Q1133">
        <v>100</v>
      </c>
      <c r="R1133">
        <v>0</v>
      </c>
      <c r="S1133" s="2" t="s">
        <v>54</v>
      </c>
      <c r="T1133" s="2" t="s">
        <v>55</v>
      </c>
      <c r="U1133" s="2" t="s">
        <v>881</v>
      </c>
      <c r="V1133" s="2"/>
      <c r="W1133">
        <v>102000</v>
      </c>
      <c r="X1133">
        <v>0</v>
      </c>
      <c r="Y1133">
        <v>0</v>
      </c>
      <c r="Z1133">
        <v>102000</v>
      </c>
      <c r="AB1133" s="2" t="s">
        <v>57</v>
      </c>
      <c r="AC1133">
        <v>40800</v>
      </c>
      <c r="AD1133">
        <v>61200</v>
      </c>
      <c r="AE1133">
        <v>196000</v>
      </c>
      <c r="AF1133">
        <v>2940</v>
      </c>
      <c r="AG1133" s="2" t="s">
        <v>5258</v>
      </c>
      <c r="AH1133" s="2"/>
      <c r="AI1133" s="1">
        <v>46194</v>
      </c>
      <c r="AJ1133" s="2" t="s">
        <v>87</v>
      </c>
      <c r="AK1133" s="2" t="s">
        <v>58</v>
      </c>
      <c r="AM1133" s="2" t="s">
        <v>59</v>
      </c>
      <c r="AP1133" s="2" t="s">
        <v>60</v>
      </c>
      <c r="AQ1133" s="2" t="s">
        <v>41</v>
      </c>
      <c r="AR1133">
        <v>94000</v>
      </c>
      <c r="AS1133" s="2" t="str">
        <f>_xlfn.IFNA(IF(VLOOKUP(all_resi[[#This Row],[No. Waybill]],settle_reconcile[No. Waybill],1,0)="","Recon","Recon"),"-")</f>
        <v>Recon</v>
      </c>
      <c r="AT1133" s="2">
        <f>all_resi[[#This Row],[Nilai COD]]-all_resi[[#This Row],[COD Fee]]-all_resi[[#This Row],[Total Biaya Setelah Diskon]]</f>
        <v>131860</v>
      </c>
      <c r="AU1133" s="2">
        <f>IF(all_resi[[#This Row],[Waktu Terima]]="","",_xlfn.DAYS(all_resi[[#This Row],[Waktu Terima]],all_resi[[#This Row],[Tanggal Pengiriman]]))</f>
        <v>10</v>
      </c>
    </row>
    <row r="1134" spans="1:47" x14ac:dyDescent="0.25">
      <c r="A1134" s="2" t="s">
        <v>7284</v>
      </c>
      <c r="B1134" s="1">
        <v>46184</v>
      </c>
      <c r="C1134" s="2" t="s">
        <v>42</v>
      </c>
      <c r="D1134" s="2" t="s">
        <v>43</v>
      </c>
      <c r="E1134" s="2" t="s">
        <v>44</v>
      </c>
      <c r="F1134" s="2" t="s">
        <v>45</v>
      </c>
      <c r="G1134" s="2" t="s">
        <v>46</v>
      </c>
      <c r="H1134" s="2" t="s">
        <v>80</v>
      </c>
      <c r="I1134" s="2" t="s">
        <v>4541</v>
      </c>
      <c r="J1134" s="2" t="s">
        <v>13242</v>
      </c>
      <c r="K1134" s="2" t="s">
        <v>286</v>
      </c>
      <c r="L1134" s="2" t="s">
        <v>2138</v>
      </c>
      <c r="M1134" s="2" t="s">
        <v>2139</v>
      </c>
      <c r="N1134" s="2" t="s">
        <v>4542</v>
      </c>
      <c r="O1134">
        <v>1</v>
      </c>
      <c r="P1134" s="2" t="s">
        <v>53</v>
      </c>
      <c r="Q1134">
        <v>100</v>
      </c>
      <c r="R1134">
        <v>0</v>
      </c>
      <c r="S1134" s="2" t="s">
        <v>54</v>
      </c>
      <c r="T1134" s="2" t="s">
        <v>55</v>
      </c>
      <c r="U1134" s="2" t="s">
        <v>86</v>
      </c>
      <c r="V1134" s="2"/>
      <c r="W1134">
        <v>112000</v>
      </c>
      <c r="X1134">
        <v>0</v>
      </c>
      <c r="Y1134">
        <v>0</v>
      </c>
      <c r="Z1134">
        <v>112000</v>
      </c>
      <c r="AB1134" s="2" t="s">
        <v>57</v>
      </c>
      <c r="AC1134">
        <v>44800</v>
      </c>
      <c r="AD1134">
        <v>67200</v>
      </c>
      <c r="AE1134">
        <v>172000</v>
      </c>
      <c r="AF1134">
        <v>2580</v>
      </c>
      <c r="AG1134" s="2" t="s">
        <v>353</v>
      </c>
      <c r="AH1134" s="2" t="s">
        <v>149</v>
      </c>
      <c r="AI1134" s="1">
        <v>46207</v>
      </c>
      <c r="AJ1134" s="2" t="s">
        <v>87</v>
      </c>
      <c r="AK1134" s="2" t="s">
        <v>67</v>
      </c>
      <c r="AM1134" s="2" t="s">
        <v>59</v>
      </c>
      <c r="AP1134" s="2" t="s">
        <v>60</v>
      </c>
      <c r="AQ1134" s="2" t="s">
        <v>41</v>
      </c>
      <c r="AR1134">
        <v>60000</v>
      </c>
      <c r="AS1134" s="2" t="str">
        <f>_xlfn.IFNA(IF(VLOOKUP(all_resi[[#This Row],[No. Waybill]],settle_reconcile[No. Waybill],1,0)="","Recon","Recon"),"-")</f>
        <v>-</v>
      </c>
      <c r="AT1134" s="2">
        <f>all_resi[[#This Row],[Nilai COD]]-all_resi[[#This Row],[COD Fee]]-all_resi[[#This Row],[Total Biaya Setelah Diskon]]</f>
        <v>102220</v>
      </c>
      <c r="AU1134" s="2">
        <f>IF(all_resi[[#This Row],[Waktu Terima]]="","",_xlfn.DAYS(all_resi[[#This Row],[Waktu Terima]],all_resi[[#This Row],[Tanggal Pengiriman]]))</f>
        <v>23</v>
      </c>
    </row>
    <row r="1135" spans="1:47" x14ac:dyDescent="0.25">
      <c r="A1135" s="2" t="s">
        <v>7562</v>
      </c>
      <c r="B1135" s="1">
        <v>46184</v>
      </c>
      <c r="C1135" s="2" t="s">
        <v>42</v>
      </c>
      <c r="D1135" s="2" t="s">
        <v>43</v>
      </c>
      <c r="E1135" s="2" t="s">
        <v>44</v>
      </c>
      <c r="F1135" s="2" t="s">
        <v>45</v>
      </c>
      <c r="G1135" s="2" t="s">
        <v>46</v>
      </c>
      <c r="H1135" s="2" t="s">
        <v>80</v>
      </c>
      <c r="I1135" s="2" t="s">
        <v>5253</v>
      </c>
      <c r="J1135" s="2" t="s">
        <v>13246</v>
      </c>
      <c r="K1135" s="2" t="s">
        <v>75</v>
      </c>
      <c r="L1135" s="2" t="s">
        <v>2063</v>
      </c>
      <c r="M1135" s="2" t="s">
        <v>4695</v>
      </c>
      <c r="N1135" s="2" t="s">
        <v>5254</v>
      </c>
      <c r="O1135">
        <v>1</v>
      </c>
      <c r="P1135" s="2" t="s">
        <v>53</v>
      </c>
      <c r="Q1135">
        <v>100</v>
      </c>
      <c r="R1135">
        <v>0</v>
      </c>
      <c r="S1135" s="2" t="s">
        <v>54</v>
      </c>
      <c r="T1135" s="2" t="s">
        <v>55</v>
      </c>
      <c r="U1135" s="2" t="s">
        <v>141</v>
      </c>
      <c r="V1135" s="2"/>
      <c r="W1135">
        <v>65000</v>
      </c>
      <c r="X1135">
        <v>0</v>
      </c>
      <c r="Y1135">
        <v>0</v>
      </c>
      <c r="Z1135">
        <v>65000</v>
      </c>
      <c r="AB1135" s="2" t="s">
        <v>57</v>
      </c>
      <c r="AC1135">
        <v>26000</v>
      </c>
      <c r="AD1135">
        <v>39000</v>
      </c>
      <c r="AE1135">
        <v>105000</v>
      </c>
      <c r="AF1135">
        <v>1575</v>
      </c>
      <c r="AG1135" s="2" t="s">
        <v>11423</v>
      </c>
      <c r="AH1135" s="2" t="s">
        <v>149</v>
      </c>
      <c r="AI1135" s="1">
        <v>46200</v>
      </c>
      <c r="AJ1135" s="2" t="s">
        <v>87</v>
      </c>
      <c r="AK1135" s="2" t="s">
        <v>67</v>
      </c>
      <c r="AM1135" s="2" t="s">
        <v>59</v>
      </c>
      <c r="AP1135" s="2" t="s">
        <v>60</v>
      </c>
      <c r="AQ1135" s="2" t="s">
        <v>41</v>
      </c>
      <c r="AR1135">
        <v>40000</v>
      </c>
      <c r="AS1135" s="2" t="str">
        <f>_xlfn.IFNA(IF(VLOOKUP(all_resi[[#This Row],[No. Waybill]],settle_reconcile[No. Waybill],1,0)="","Recon","Recon"),"-")</f>
        <v>-</v>
      </c>
      <c r="AT1135" s="2">
        <f>all_resi[[#This Row],[Nilai COD]]-all_resi[[#This Row],[COD Fee]]-all_resi[[#This Row],[Total Biaya Setelah Diskon]]</f>
        <v>64425</v>
      </c>
      <c r="AU1135" s="2">
        <f>IF(all_resi[[#This Row],[Waktu Terima]]="","",_xlfn.DAYS(all_resi[[#This Row],[Waktu Terima]],all_resi[[#This Row],[Tanggal Pengiriman]]))</f>
        <v>16</v>
      </c>
    </row>
    <row r="1136" spans="1:47" x14ac:dyDescent="0.25">
      <c r="A1136" s="2" t="s">
        <v>7454</v>
      </c>
      <c r="B1136" s="1">
        <v>46184</v>
      </c>
      <c r="C1136" s="2" t="s">
        <v>42</v>
      </c>
      <c r="D1136" s="2" t="s">
        <v>43</v>
      </c>
      <c r="E1136" s="2" t="s">
        <v>44</v>
      </c>
      <c r="F1136" s="2" t="s">
        <v>45</v>
      </c>
      <c r="G1136" s="2" t="s">
        <v>46</v>
      </c>
      <c r="H1136" s="2" t="s">
        <v>47</v>
      </c>
      <c r="I1136" s="2" t="s">
        <v>4983</v>
      </c>
      <c r="J1136" s="2" t="s">
        <v>13414</v>
      </c>
      <c r="K1136" s="2" t="s">
        <v>121</v>
      </c>
      <c r="L1136" s="2" t="s">
        <v>650</v>
      </c>
      <c r="M1136" s="2" t="s">
        <v>4984</v>
      </c>
      <c r="N1136" s="2" t="s">
        <v>4985</v>
      </c>
      <c r="O1136">
        <v>1</v>
      </c>
      <c r="P1136" s="2" t="s">
        <v>53</v>
      </c>
      <c r="Q1136">
        <v>100</v>
      </c>
      <c r="R1136">
        <v>0</v>
      </c>
      <c r="S1136" s="2" t="s">
        <v>54</v>
      </c>
      <c r="T1136" s="2" t="s">
        <v>55</v>
      </c>
      <c r="U1136" s="2" t="s">
        <v>719</v>
      </c>
      <c r="V1136" s="2"/>
      <c r="W1136">
        <v>122000</v>
      </c>
      <c r="X1136">
        <v>0</v>
      </c>
      <c r="Y1136">
        <v>0</v>
      </c>
      <c r="Z1136">
        <v>122000</v>
      </c>
      <c r="AB1136" s="2" t="s">
        <v>57</v>
      </c>
      <c r="AC1136">
        <v>48800</v>
      </c>
      <c r="AD1136">
        <v>73200</v>
      </c>
      <c r="AE1136">
        <v>186000</v>
      </c>
      <c r="AF1136">
        <v>2790</v>
      </c>
      <c r="AG1136" s="2" t="s">
        <v>517</v>
      </c>
      <c r="AH1136" s="2" t="s">
        <v>149</v>
      </c>
      <c r="AI1136" s="1">
        <v>46199</v>
      </c>
      <c r="AJ1136" s="2"/>
      <c r="AK1136" s="2" t="s">
        <v>67</v>
      </c>
      <c r="AM1136" s="2" t="s">
        <v>59</v>
      </c>
      <c r="AP1136" s="2" t="s">
        <v>60</v>
      </c>
      <c r="AQ1136" s="2" t="s">
        <v>41</v>
      </c>
      <c r="AR1136">
        <v>64000</v>
      </c>
      <c r="AS1136" s="2" t="str">
        <f>_xlfn.IFNA(IF(VLOOKUP(all_resi[[#This Row],[No. Waybill]],settle_reconcile[No. Waybill],1,0)="","Recon","Recon"),"-")</f>
        <v>-</v>
      </c>
      <c r="AT1136" s="2">
        <f>all_resi[[#This Row],[Nilai COD]]-all_resi[[#This Row],[COD Fee]]-all_resi[[#This Row],[Total Biaya Setelah Diskon]]</f>
        <v>110010</v>
      </c>
      <c r="AU1136" s="2">
        <f>IF(all_resi[[#This Row],[Waktu Terima]]="","",_xlfn.DAYS(all_resi[[#This Row],[Waktu Terima]],all_resi[[#This Row],[Tanggal Pengiriman]]))</f>
        <v>15</v>
      </c>
    </row>
    <row r="1137" spans="1:47" x14ac:dyDescent="0.25">
      <c r="A1137" s="2" t="s">
        <v>7455</v>
      </c>
      <c r="B1137" s="1">
        <v>46184</v>
      </c>
      <c r="C1137" s="2" t="s">
        <v>42</v>
      </c>
      <c r="D1137" s="2" t="s">
        <v>43</v>
      </c>
      <c r="E1137" s="2" t="s">
        <v>44</v>
      </c>
      <c r="F1137" s="2" t="s">
        <v>45</v>
      </c>
      <c r="G1137" s="2" t="s">
        <v>46</v>
      </c>
      <c r="H1137" s="2" t="s">
        <v>47</v>
      </c>
      <c r="I1137" s="2" t="s">
        <v>4986</v>
      </c>
      <c r="J1137" s="2" t="s">
        <v>13412</v>
      </c>
      <c r="K1137" s="2" t="s">
        <v>183</v>
      </c>
      <c r="L1137" s="2" t="s">
        <v>325</v>
      </c>
      <c r="M1137" s="2" t="s">
        <v>329</v>
      </c>
      <c r="N1137" s="2" t="s">
        <v>4987</v>
      </c>
      <c r="O1137">
        <v>1</v>
      </c>
      <c r="P1137" s="2" t="s">
        <v>53</v>
      </c>
      <c r="Q1137">
        <v>100</v>
      </c>
      <c r="R1137">
        <v>0</v>
      </c>
      <c r="S1137" s="2" t="s">
        <v>54</v>
      </c>
      <c r="T1137" s="2" t="s">
        <v>55</v>
      </c>
      <c r="U1137" s="2" t="s">
        <v>97</v>
      </c>
      <c r="V1137" s="2"/>
      <c r="W1137">
        <v>68000</v>
      </c>
      <c r="X1137">
        <v>0</v>
      </c>
      <c r="Y1137">
        <v>0</v>
      </c>
      <c r="Z1137">
        <v>68000</v>
      </c>
      <c r="AB1137" s="2" t="s">
        <v>57</v>
      </c>
      <c r="AC1137">
        <v>27200</v>
      </c>
      <c r="AD1137">
        <v>40800</v>
      </c>
      <c r="AE1137">
        <v>133000</v>
      </c>
      <c r="AF1137">
        <v>1995</v>
      </c>
      <c r="AG1137" s="2" t="s">
        <v>4986</v>
      </c>
      <c r="AH1137" s="2"/>
      <c r="AI1137" s="1">
        <v>46188</v>
      </c>
      <c r="AJ1137" s="2"/>
      <c r="AK1137" s="2" t="s">
        <v>58</v>
      </c>
      <c r="AM1137" s="2" t="s">
        <v>59</v>
      </c>
      <c r="AP1137" s="2" t="s">
        <v>60</v>
      </c>
      <c r="AQ1137" s="2" t="s">
        <v>41</v>
      </c>
      <c r="AR1137">
        <v>65000</v>
      </c>
      <c r="AS1137" s="2" t="str">
        <f>_xlfn.IFNA(IF(VLOOKUP(all_resi[[#This Row],[No. Waybill]],settle_reconcile[No. Waybill],1,0)="","Recon","Recon"),"-")</f>
        <v>Recon</v>
      </c>
      <c r="AT1137" s="2">
        <f>all_resi[[#This Row],[Nilai COD]]-all_resi[[#This Row],[COD Fee]]-all_resi[[#This Row],[Total Biaya Setelah Diskon]]</f>
        <v>90205</v>
      </c>
      <c r="AU1137" s="2">
        <f>IF(all_resi[[#This Row],[Waktu Terima]]="","",_xlfn.DAYS(all_resi[[#This Row],[Waktu Terima]],all_resi[[#This Row],[Tanggal Pengiriman]]))</f>
        <v>4</v>
      </c>
    </row>
    <row r="1138" spans="1:47" x14ac:dyDescent="0.25">
      <c r="A1138" s="2" t="s">
        <v>7085</v>
      </c>
      <c r="B1138" s="1">
        <v>46184</v>
      </c>
      <c r="C1138" s="2" t="s">
        <v>42</v>
      </c>
      <c r="D1138" s="2" t="s">
        <v>43</v>
      </c>
      <c r="E1138" s="2" t="s">
        <v>44</v>
      </c>
      <c r="F1138" s="2" t="s">
        <v>45</v>
      </c>
      <c r="G1138" s="2" t="s">
        <v>46</v>
      </c>
      <c r="H1138" s="2" t="s">
        <v>80</v>
      </c>
      <c r="I1138" s="2" t="s">
        <v>4000</v>
      </c>
      <c r="J1138" s="2" t="s">
        <v>13452</v>
      </c>
      <c r="K1138" s="2" t="s">
        <v>359</v>
      </c>
      <c r="L1138" s="2" t="s">
        <v>4001</v>
      </c>
      <c r="M1138" s="2" t="s">
        <v>4002</v>
      </c>
      <c r="N1138" s="2" t="s">
        <v>4003</v>
      </c>
      <c r="O1138">
        <v>1</v>
      </c>
      <c r="P1138" s="2" t="s">
        <v>53</v>
      </c>
      <c r="Q1138">
        <v>100</v>
      </c>
      <c r="R1138">
        <v>0</v>
      </c>
      <c r="S1138" s="2" t="s">
        <v>54</v>
      </c>
      <c r="T1138" s="2" t="s">
        <v>55</v>
      </c>
      <c r="U1138" s="2" t="s">
        <v>201</v>
      </c>
      <c r="V1138" s="2"/>
      <c r="W1138">
        <v>49000</v>
      </c>
      <c r="X1138">
        <v>0</v>
      </c>
      <c r="Y1138">
        <v>0</v>
      </c>
      <c r="Z1138">
        <v>49000</v>
      </c>
      <c r="AB1138" s="2" t="s">
        <v>57</v>
      </c>
      <c r="AC1138">
        <v>19600</v>
      </c>
      <c r="AD1138">
        <v>29400</v>
      </c>
      <c r="AE1138">
        <v>133000</v>
      </c>
      <c r="AF1138">
        <v>1995</v>
      </c>
      <c r="AG1138" s="2" t="s">
        <v>4000</v>
      </c>
      <c r="AH1138" s="2"/>
      <c r="AI1138" s="1">
        <v>46189</v>
      </c>
      <c r="AJ1138" s="2" t="s">
        <v>87</v>
      </c>
      <c r="AK1138" s="2" t="s">
        <v>58</v>
      </c>
      <c r="AM1138" s="2" t="s">
        <v>59</v>
      </c>
      <c r="AP1138" s="2" t="s">
        <v>60</v>
      </c>
      <c r="AQ1138" s="2" t="s">
        <v>41</v>
      </c>
      <c r="AR1138">
        <v>84000</v>
      </c>
      <c r="AS1138" s="2" t="str">
        <f>_xlfn.IFNA(IF(VLOOKUP(all_resi[[#This Row],[No. Waybill]],settle_reconcile[No. Waybill],1,0)="","Recon","Recon"),"-")</f>
        <v>Recon</v>
      </c>
      <c r="AT1138" s="2">
        <f>all_resi[[#This Row],[Nilai COD]]-all_resi[[#This Row],[COD Fee]]-all_resi[[#This Row],[Total Biaya Setelah Diskon]]</f>
        <v>101605</v>
      </c>
      <c r="AU1138" s="2">
        <f>IF(all_resi[[#This Row],[Waktu Terima]]="","",_xlfn.DAYS(all_resi[[#This Row],[Waktu Terima]],all_resi[[#This Row],[Tanggal Pengiriman]]))</f>
        <v>5</v>
      </c>
    </row>
    <row r="1139" spans="1:47" x14ac:dyDescent="0.25">
      <c r="A1139" s="2" t="s">
        <v>7126</v>
      </c>
      <c r="B1139" s="1">
        <v>46184</v>
      </c>
      <c r="C1139" s="2" t="s">
        <v>42</v>
      </c>
      <c r="D1139" s="2" t="s">
        <v>43</v>
      </c>
      <c r="E1139" s="2" t="s">
        <v>44</v>
      </c>
      <c r="F1139" s="2" t="s">
        <v>45</v>
      </c>
      <c r="G1139" s="2" t="s">
        <v>46</v>
      </c>
      <c r="H1139" s="2" t="s">
        <v>47</v>
      </c>
      <c r="I1139" s="2" t="s">
        <v>4105</v>
      </c>
      <c r="J1139" s="2" t="s">
        <v>13355</v>
      </c>
      <c r="K1139" s="2" t="s">
        <v>106</v>
      </c>
      <c r="L1139" s="2" t="s">
        <v>2523</v>
      </c>
      <c r="M1139" s="2" t="s">
        <v>2524</v>
      </c>
      <c r="N1139" s="2" t="s">
        <v>4106</v>
      </c>
      <c r="O1139">
        <v>1</v>
      </c>
      <c r="P1139" s="2" t="s">
        <v>53</v>
      </c>
      <c r="Q1139">
        <v>100</v>
      </c>
      <c r="R1139">
        <v>0</v>
      </c>
      <c r="S1139" s="2" t="s">
        <v>54</v>
      </c>
      <c r="T1139" s="2" t="s">
        <v>55</v>
      </c>
      <c r="U1139" s="2" t="s">
        <v>56</v>
      </c>
      <c r="V1139" s="2"/>
      <c r="W1139">
        <v>59000</v>
      </c>
      <c r="X1139">
        <v>0</v>
      </c>
      <c r="Y1139">
        <v>0</v>
      </c>
      <c r="Z1139">
        <v>59000</v>
      </c>
      <c r="AB1139" s="2" t="s">
        <v>57</v>
      </c>
      <c r="AC1139">
        <v>23600</v>
      </c>
      <c r="AD1139">
        <v>35400</v>
      </c>
      <c r="AE1139">
        <v>163000</v>
      </c>
      <c r="AF1139">
        <v>2445</v>
      </c>
      <c r="AG1139" s="2" t="s">
        <v>4105</v>
      </c>
      <c r="AH1139" s="2"/>
      <c r="AI1139" s="1">
        <v>46190</v>
      </c>
      <c r="AJ1139" s="2"/>
      <c r="AK1139" s="2" t="s">
        <v>58</v>
      </c>
      <c r="AM1139" s="2" t="s">
        <v>59</v>
      </c>
      <c r="AP1139" s="2" t="s">
        <v>60</v>
      </c>
      <c r="AQ1139" s="2" t="s">
        <v>41</v>
      </c>
      <c r="AR1139">
        <v>104000</v>
      </c>
      <c r="AS1139" s="2" t="str">
        <f>_xlfn.IFNA(IF(VLOOKUP(all_resi[[#This Row],[No. Waybill]],settle_reconcile[No. Waybill],1,0)="","Recon","Recon"),"-")</f>
        <v>Recon</v>
      </c>
      <c r="AT1139" s="2">
        <f>all_resi[[#This Row],[Nilai COD]]-all_resi[[#This Row],[COD Fee]]-all_resi[[#This Row],[Total Biaya Setelah Diskon]]</f>
        <v>125155</v>
      </c>
      <c r="AU1139" s="2">
        <f>IF(all_resi[[#This Row],[Waktu Terima]]="","",_xlfn.DAYS(all_resi[[#This Row],[Waktu Terima]],all_resi[[#This Row],[Tanggal Pengiriman]]))</f>
        <v>6</v>
      </c>
    </row>
    <row r="1140" spans="1:47" x14ac:dyDescent="0.25">
      <c r="A1140" s="2" t="s">
        <v>7086</v>
      </c>
      <c r="B1140" s="1">
        <v>46184</v>
      </c>
      <c r="C1140" s="2" t="s">
        <v>42</v>
      </c>
      <c r="D1140" s="2" t="s">
        <v>43</v>
      </c>
      <c r="E1140" s="2" t="s">
        <v>44</v>
      </c>
      <c r="F1140" s="2" t="s">
        <v>45</v>
      </c>
      <c r="G1140" s="2" t="s">
        <v>46</v>
      </c>
      <c r="H1140" s="2" t="s">
        <v>47</v>
      </c>
      <c r="I1140" s="2" t="s">
        <v>4004</v>
      </c>
      <c r="J1140" s="2" t="s">
        <v>13422</v>
      </c>
      <c r="K1140" s="2" t="s">
        <v>203</v>
      </c>
      <c r="L1140" s="2" t="s">
        <v>1548</v>
      </c>
      <c r="M1140" s="2" t="s">
        <v>3798</v>
      </c>
      <c r="N1140" s="2" t="s">
        <v>4005</v>
      </c>
      <c r="O1140">
        <v>1</v>
      </c>
      <c r="P1140" s="2" t="s">
        <v>53</v>
      </c>
      <c r="Q1140">
        <v>100</v>
      </c>
      <c r="R1140">
        <v>0</v>
      </c>
      <c r="S1140" s="2" t="s">
        <v>54</v>
      </c>
      <c r="T1140" s="2" t="s">
        <v>55</v>
      </c>
      <c r="U1140" s="2" t="s">
        <v>230</v>
      </c>
      <c r="V1140" s="2"/>
      <c r="W1140">
        <v>14000</v>
      </c>
      <c r="X1140">
        <v>0</v>
      </c>
      <c r="Y1140">
        <v>0</v>
      </c>
      <c r="Z1140">
        <v>14000</v>
      </c>
      <c r="AB1140" s="2" t="s">
        <v>57</v>
      </c>
      <c r="AC1140">
        <v>8000</v>
      </c>
      <c r="AD1140">
        <v>6000</v>
      </c>
      <c r="AE1140">
        <v>118000</v>
      </c>
      <c r="AF1140">
        <v>1770</v>
      </c>
      <c r="AG1140" s="2" t="s">
        <v>4004</v>
      </c>
      <c r="AH1140" s="2"/>
      <c r="AI1140" s="1">
        <v>46186</v>
      </c>
      <c r="AJ1140" s="2"/>
      <c r="AK1140" s="2" t="s">
        <v>58</v>
      </c>
      <c r="AM1140" s="2" t="s">
        <v>59</v>
      </c>
      <c r="AP1140" s="2" t="s">
        <v>60</v>
      </c>
      <c r="AQ1140" s="2" t="s">
        <v>41</v>
      </c>
      <c r="AR1140">
        <v>104000</v>
      </c>
      <c r="AS1140" s="2" t="str">
        <f>_xlfn.IFNA(IF(VLOOKUP(all_resi[[#This Row],[No. Waybill]],settle_reconcile[No. Waybill],1,0)="","Recon","Recon"),"-")</f>
        <v>Recon</v>
      </c>
      <c r="AT1140" s="2">
        <f>all_resi[[#This Row],[Nilai COD]]-all_resi[[#This Row],[COD Fee]]-all_resi[[#This Row],[Total Biaya Setelah Diskon]]</f>
        <v>110230</v>
      </c>
      <c r="AU1140" s="2">
        <f>IF(all_resi[[#This Row],[Waktu Terima]]="","",_xlfn.DAYS(all_resi[[#This Row],[Waktu Terima]],all_resi[[#This Row],[Tanggal Pengiriman]]))</f>
        <v>2</v>
      </c>
    </row>
    <row r="1141" spans="1:47" x14ac:dyDescent="0.25">
      <c r="A1141" s="2" t="s">
        <v>7456</v>
      </c>
      <c r="B1141" s="1">
        <v>46184</v>
      </c>
      <c r="C1141" s="2" t="s">
        <v>42</v>
      </c>
      <c r="D1141" s="2" t="s">
        <v>43</v>
      </c>
      <c r="E1141" s="2" t="s">
        <v>44</v>
      </c>
      <c r="F1141" s="2" t="s">
        <v>45</v>
      </c>
      <c r="G1141" s="2" t="s">
        <v>46</v>
      </c>
      <c r="H1141" s="2" t="s">
        <v>80</v>
      </c>
      <c r="I1141" s="2" t="s">
        <v>4988</v>
      </c>
      <c r="J1141" s="2" t="s">
        <v>13398</v>
      </c>
      <c r="K1141" s="2" t="s">
        <v>82</v>
      </c>
      <c r="L1141" s="2" t="s">
        <v>552</v>
      </c>
      <c r="M1141" s="2" t="s">
        <v>1840</v>
      </c>
      <c r="N1141" s="2" t="s">
        <v>4989</v>
      </c>
      <c r="O1141">
        <v>1</v>
      </c>
      <c r="P1141" s="2" t="s">
        <v>53</v>
      </c>
      <c r="Q1141">
        <v>100</v>
      </c>
      <c r="R1141">
        <v>0</v>
      </c>
      <c r="S1141" s="2" t="s">
        <v>54</v>
      </c>
      <c r="T1141" s="2" t="s">
        <v>55</v>
      </c>
      <c r="U1141" s="2" t="s">
        <v>1020</v>
      </c>
      <c r="V1141" s="2"/>
      <c r="W1141">
        <v>65000</v>
      </c>
      <c r="X1141">
        <v>0</v>
      </c>
      <c r="Y1141">
        <v>0</v>
      </c>
      <c r="Z1141">
        <v>65000</v>
      </c>
      <c r="AB1141" s="2" t="s">
        <v>57</v>
      </c>
      <c r="AC1141">
        <v>26000</v>
      </c>
      <c r="AD1141">
        <v>39000</v>
      </c>
      <c r="AE1141">
        <v>145000</v>
      </c>
      <c r="AF1141">
        <v>2175</v>
      </c>
      <c r="AG1141" s="2" t="s">
        <v>4988</v>
      </c>
      <c r="AH1141" s="2"/>
      <c r="AI1141" s="1">
        <v>46191</v>
      </c>
      <c r="AJ1141" s="2" t="s">
        <v>87</v>
      </c>
      <c r="AK1141" s="2" t="s">
        <v>58</v>
      </c>
      <c r="AM1141" s="2" t="s">
        <v>59</v>
      </c>
      <c r="AP1141" s="2" t="s">
        <v>60</v>
      </c>
      <c r="AQ1141" s="2" t="s">
        <v>41</v>
      </c>
      <c r="AR1141">
        <v>80000</v>
      </c>
      <c r="AS1141" s="2" t="str">
        <f>_xlfn.IFNA(IF(VLOOKUP(all_resi[[#This Row],[No. Waybill]],settle_reconcile[No. Waybill],1,0)="","Recon","Recon"),"-")</f>
        <v>Recon</v>
      </c>
      <c r="AT1141" s="2">
        <f>all_resi[[#This Row],[Nilai COD]]-all_resi[[#This Row],[COD Fee]]-all_resi[[#This Row],[Total Biaya Setelah Diskon]]</f>
        <v>103825</v>
      </c>
      <c r="AU1141" s="2">
        <f>IF(all_resi[[#This Row],[Waktu Terima]]="","",_xlfn.DAYS(all_resi[[#This Row],[Waktu Terima]],all_resi[[#This Row],[Tanggal Pengiriman]]))</f>
        <v>7</v>
      </c>
    </row>
    <row r="1142" spans="1:47" x14ac:dyDescent="0.25">
      <c r="A1142" s="2" t="s">
        <v>7458</v>
      </c>
      <c r="B1142" s="1">
        <v>46184</v>
      </c>
      <c r="C1142" s="2" t="s">
        <v>42</v>
      </c>
      <c r="D1142" s="2" t="s">
        <v>43</v>
      </c>
      <c r="E1142" s="2" t="s">
        <v>44</v>
      </c>
      <c r="F1142" s="2" t="s">
        <v>45</v>
      </c>
      <c r="G1142" s="2" t="s">
        <v>46</v>
      </c>
      <c r="H1142" s="2" t="s">
        <v>80</v>
      </c>
      <c r="I1142" s="2" t="s">
        <v>4992</v>
      </c>
      <c r="J1142" s="2" t="s">
        <v>13395</v>
      </c>
      <c r="K1142" s="2" t="s">
        <v>75</v>
      </c>
      <c r="L1142" s="2" t="s">
        <v>2759</v>
      </c>
      <c r="M1142" s="2" t="s">
        <v>4993</v>
      </c>
      <c r="N1142" s="2" t="s">
        <v>4994</v>
      </c>
      <c r="O1142">
        <v>1</v>
      </c>
      <c r="P1142" s="2" t="s">
        <v>53</v>
      </c>
      <c r="Q1142">
        <v>100</v>
      </c>
      <c r="R1142">
        <v>0</v>
      </c>
      <c r="S1142" s="2" t="s">
        <v>54</v>
      </c>
      <c r="T1142" s="2" t="s">
        <v>55</v>
      </c>
      <c r="U1142" s="2" t="s">
        <v>201</v>
      </c>
      <c r="V1142" s="2"/>
      <c r="W1142">
        <v>65000</v>
      </c>
      <c r="X1142">
        <v>0</v>
      </c>
      <c r="Y1142">
        <v>0</v>
      </c>
      <c r="Z1142">
        <v>65000</v>
      </c>
      <c r="AB1142" s="2" t="s">
        <v>57</v>
      </c>
      <c r="AC1142">
        <v>26000</v>
      </c>
      <c r="AD1142">
        <v>39000</v>
      </c>
      <c r="AE1142">
        <v>145000</v>
      </c>
      <c r="AF1142">
        <v>2175</v>
      </c>
      <c r="AG1142" s="2" t="s">
        <v>517</v>
      </c>
      <c r="AH1142" s="2" t="s">
        <v>149</v>
      </c>
      <c r="AI1142" s="1">
        <v>46201</v>
      </c>
      <c r="AJ1142" s="2" t="s">
        <v>87</v>
      </c>
      <c r="AK1142" s="2" t="s">
        <v>67</v>
      </c>
      <c r="AM1142" s="2" t="s">
        <v>59</v>
      </c>
      <c r="AP1142" s="2" t="s">
        <v>60</v>
      </c>
      <c r="AQ1142" s="2" t="s">
        <v>41</v>
      </c>
      <c r="AR1142">
        <v>80000</v>
      </c>
      <c r="AS1142" s="2" t="str">
        <f>_xlfn.IFNA(IF(VLOOKUP(all_resi[[#This Row],[No. Waybill]],settle_reconcile[No. Waybill],1,0)="","Recon","Recon"),"-")</f>
        <v>-</v>
      </c>
      <c r="AT1142" s="2">
        <f>all_resi[[#This Row],[Nilai COD]]-all_resi[[#This Row],[COD Fee]]-all_resi[[#This Row],[Total Biaya Setelah Diskon]]</f>
        <v>103825</v>
      </c>
      <c r="AU1142" s="2">
        <f>IF(all_resi[[#This Row],[Waktu Terima]]="","",_xlfn.DAYS(all_resi[[#This Row],[Waktu Terima]],all_resi[[#This Row],[Tanggal Pengiriman]]))</f>
        <v>17</v>
      </c>
    </row>
    <row r="1143" spans="1:47" x14ac:dyDescent="0.25">
      <c r="A1143" s="2" t="s">
        <v>7329</v>
      </c>
      <c r="B1143" s="1">
        <v>46184</v>
      </c>
      <c r="C1143" s="2" t="s">
        <v>42</v>
      </c>
      <c r="D1143" s="2" t="s">
        <v>43</v>
      </c>
      <c r="E1143" s="2" t="s">
        <v>44</v>
      </c>
      <c r="F1143" s="2" t="s">
        <v>45</v>
      </c>
      <c r="G1143" s="2" t="s">
        <v>46</v>
      </c>
      <c r="H1143" s="2" t="s">
        <v>47</v>
      </c>
      <c r="I1143" s="2" t="s">
        <v>2599</v>
      </c>
      <c r="J1143" s="2" t="s">
        <v>13386</v>
      </c>
      <c r="K1143" s="2" t="s">
        <v>359</v>
      </c>
      <c r="L1143" s="2" t="s">
        <v>4001</v>
      </c>
      <c r="M1143" s="2" t="s">
        <v>4659</v>
      </c>
      <c r="N1143" s="2" t="s">
        <v>4660</v>
      </c>
      <c r="O1143">
        <v>1</v>
      </c>
      <c r="P1143" s="2" t="s">
        <v>53</v>
      </c>
      <c r="Q1143">
        <v>100</v>
      </c>
      <c r="R1143">
        <v>0</v>
      </c>
      <c r="S1143" s="2" t="s">
        <v>54</v>
      </c>
      <c r="T1143" s="2" t="s">
        <v>55</v>
      </c>
      <c r="U1143" s="2" t="s">
        <v>104</v>
      </c>
      <c r="V1143" s="2"/>
      <c r="W1143">
        <v>54000</v>
      </c>
      <c r="X1143">
        <v>0</v>
      </c>
      <c r="Y1143">
        <v>0</v>
      </c>
      <c r="Z1143">
        <v>54000</v>
      </c>
      <c r="AB1143" s="2" t="s">
        <v>57</v>
      </c>
      <c r="AC1143">
        <v>21600</v>
      </c>
      <c r="AD1143">
        <v>32400</v>
      </c>
      <c r="AE1143">
        <v>100000</v>
      </c>
      <c r="AF1143">
        <v>1500</v>
      </c>
      <c r="AG1143" s="2" t="s">
        <v>11769</v>
      </c>
      <c r="AH1143" s="2" t="s">
        <v>149</v>
      </c>
      <c r="AI1143" s="1">
        <v>46196</v>
      </c>
      <c r="AJ1143" s="2"/>
      <c r="AK1143" s="2" t="s">
        <v>67</v>
      </c>
      <c r="AM1143" s="2" t="s">
        <v>59</v>
      </c>
      <c r="AP1143" s="2" t="s">
        <v>60</v>
      </c>
      <c r="AQ1143" s="2" t="s">
        <v>41</v>
      </c>
      <c r="AR1143">
        <v>46000</v>
      </c>
      <c r="AS1143" s="2" t="str">
        <f>_xlfn.IFNA(IF(VLOOKUP(all_resi[[#This Row],[No. Waybill]],settle_reconcile[No. Waybill],1,0)="","Recon","Recon"),"-")</f>
        <v>-</v>
      </c>
      <c r="AT1143" s="2">
        <f>all_resi[[#This Row],[Nilai COD]]-all_resi[[#This Row],[COD Fee]]-all_resi[[#This Row],[Total Biaya Setelah Diskon]]</f>
        <v>66100</v>
      </c>
      <c r="AU1143" s="2">
        <f>IF(all_resi[[#This Row],[Waktu Terima]]="","",_xlfn.DAYS(all_resi[[#This Row],[Waktu Terima]],all_resi[[#This Row],[Tanggal Pengiriman]]))</f>
        <v>12</v>
      </c>
    </row>
    <row r="1144" spans="1:47" x14ac:dyDescent="0.25">
      <c r="A1144" s="2" t="s">
        <v>7188</v>
      </c>
      <c r="B1144" s="1">
        <v>46184</v>
      </c>
      <c r="C1144" s="2" t="s">
        <v>42</v>
      </c>
      <c r="D1144" s="2" t="s">
        <v>43</v>
      </c>
      <c r="E1144" s="2" t="s">
        <v>44</v>
      </c>
      <c r="F1144" s="2" t="s">
        <v>45</v>
      </c>
      <c r="G1144" s="2" t="s">
        <v>46</v>
      </c>
      <c r="H1144" s="2" t="s">
        <v>80</v>
      </c>
      <c r="I1144" s="2" t="s">
        <v>4279</v>
      </c>
      <c r="J1144" s="2" t="s">
        <v>13403</v>
      </c>
      <c r="K1144" s="2" t="s">
        <v>137</v>
      </c>
      <c r="L1144" s="2" t="s">
        <v>1059</v>
      </c>
      <c r="M1144" s="2" t="s">
        <v>4280</v>
      </c>
      <c r="N1144" s="2" t="s">
        <v>4281</v>
      </c>
      <c r="O1144">
        <v>1</v>
      </c>
      <c r="P1144" s="2" t="s">
        <v>53</v>
      </c>
      <c r="Q1144">
        <v>100</v>
      </c>
      <c r="R1144">
        <v>0</v>
      </c>
      <c r="S1144" s="2" t="s">
        <v>54</v>
      </c>
      <c r="T1144" s="2" t="s">
        <v>55</v>
      </c>
      <c r="U1144" s="2" t="s">
        <v>86</v>
      </c>
      <c r="V1144" s="2"/>
      <c r="W1144">
        <v>29000</v>
      </c>
      <c r="X1144">
        <v>0</v>
      </c>
      <c r="Y1144">
        <v>0</v>
      </c>
      <c r="Z1144">
        <v>29000</v>
      </c>
      <c r="AB1144" s="2" t="s">
        <v>57</v>
      </c>
      <c r="AC1144">
        <v>20000</v>
      </c>
      <c r="AD1144">
        <v>9000</v>
      </c>
      <c r="AE1144">
        <v>89000</v>
      </c>
      <c r="AF1144">
        <v>1335</v>
      </c>
      <c r="AG1144" s="2" t="s">
        <v>4279</v>
      </c>
      <c r="AH1144" s="2"/>
      <c r="AI1144" s="1">
        <v>46186</v>
      </c>
      <c r="AJ1144" s="2" t="s">
        <v>87</v>
      </c>
      <c r="AK1144" s="2" t="s">
        <v>58</v>
      </c>
      <c r="AM1144" s="2" t="s">
        <v>59</v>
      </c>
      <c r="AP1144" s="2" t="s">
        <v>60</v>
      </c>
      <c r="AQ1144" s="2" t="s">
        <v>41</v>
      </c>
      <c r="AR1144">
        <v>60000</v>
      </c>
      <c r="AS1144" s="2" t="str">
        <f>_xlfn.IFNA(IF(VLOOKUP(all_resi[[#This Row],[No. Waybill]],settle_reconcile[No. Waybill],1,0)="","Recon","Recon"),"-")</f>
        <v>Recon</v>
      </c>
      <c r="AT1144" s="2">
        <f>all_resi[[#This Row],[Nilai COD]]-all_resi[[#This Row],[COD Fee]]-all_resi[[#This Row],[Total Biaya Setelah Diskon]]</f>
        <v>78665</v>
      </c>
      <c r="AU1144" s="2">
        <f>IF(all_resi[[#This Row],[Waktu Terima]]="","",_xlfn.DAYS(all_resi[[#This Row],[Waktu Terima]],all_resi[[#This Row],[Tanggal Pengiriman]]))</f>
        <v>2</v>
      </c>
    </row>
    <row r="1145" spans="1:47" x14ac:dyDescent="0.25">
      <c r="A1145" s="2" t="s">
        <v>7330</v>
      </c>
      <c r="B1145" s="1">
        <v>46184</v>
      </c>
      <c r="C1145" s="2" t="s">
        <v>42</v>
      </c>
      <c r="D1145" s="2" t="s">
        <v>43</v>
      </c>
      <c r="E1145" s="2" t="s">
        <v>44</v>
      </c>
      <c r="F1145" s="2" t="s">
        <v>45</v>
      </c>
      <c r="G1145" s="2" t="s">
        <v>46</v>
      </c>
      <c r="H1145" s="2" t="s">
        <v>47</v>
      </c>
      <c r="I1145" s="2" t="s">
        <v>4661</v>
      </c>
      <c r="J1145" s="2" t="s">
        <v>13385</v>
      </c>
      <c r="K1145" s="2" t="s">
        <v>69</v>
      </c>
      <c r="L1145" s="2" t="s">
        <v>294</v>
      </c>
      <c r="M1145" s="2" t="s">
        <v>295</v>
      </c>
      <c r="N1145" s="2" t="s">
        <v>4662</v>
      </c>
      <c r="O1145">
        <v>1</v>
      </c>
      <c r="P1145" s="2" t="s">
        <v>53</v>
      </c>
      <c r="Q1145">
        <v>100</v>
      </c>
      <c r="R1145">
        <v>0</v>
      </c>
      <c r="S1145" s="2" t="s">
        <v>54</v>
      </c>
      <c r="T1145" s="2" t="s">
        <v>55</v>
      </c>
      <c r="U1145" s="2" t="s">
        <v>56</v>
      </c>
      <c r="V1145" s="2"/>
      <c r="W1145">
        <v>54000</v>
      </c>
      <c r="X1145">
        <v>0</v>
      </c>
      <c r="Y1145">
        <v>0</v>
      </c>
      <c r="Z1145">
        <v>54000</v>
      </c>
      <c r="AB1145" s="2" t="s">
        <v>57</v>
      </c>
      <c r="AC1145">
        <v>21600</v>
      </c>
      <c r="AD1145">
        <v>32400</v>
      </c>
      <c r="AE1145">
        <v>158000</v>
      </c>
      <c r="AF1145">
        <v>2370</v>
      </c>
      <c r="AG1145" s="2" t="s">
        <v>4661</v>
      </c>
      <c r="AH1145" s="2"/>
      <c r="AI1145" s="1">
        <v>46187</v>
      </c>
      <c r="AJ1145" s="2"/>
      <c r="AK1145" s="2" t="s">
        <v>58</v>
      </c>
      <c r="AM1145" s="2" t="s">
        <v>59</v>
      </c>
      <c r="AP1145" s="2" t="s">
        <v>60</v>
      </c>
      <c r="AQ1145" s="2" t="s">
        <v>41</v>
      </c>
      <c r="AR1145">
        <v>104000</v>
      </c>
      <c r="AS1145" s="2" t="str">
        <f>_xlfn.IFNA(IF(VLOOKUP(all_resi[[#This Row],[No. Waybill]],settle_reconcile[No. Waybill],1,0)="","Recon","Recon"),"-")</f>
        <v>Recon</v>
      </c>
      <c r="AT1145" s="2">
        <f>all_resi[[#This Row],[Nilai COD]]-all_resi[[#This Row],[COD Fee]]-all_resi[[#This Row],[Total Biaya Setelah Diskon]]</f>
        <v>123230</v>
      </c>
      <c r="AU1145" s="2">
        <f>IF(all_resi[[#This Row],[Waktu Terima]]="","",_xlfn.DAYS(all_resi[[#This Row],[Waktu Terima]],all_resi[[#This Row],[Tanggal Pengiriman]]))</f>
        <v>3</v>
      </c>
    </row>
    <row r="1146" spans="1:47" x14ac:dyDescent="0.25">
      <c r="A1146" s="2" t="s">
        <v>7083</v>
      </c>
      <c r="B1146" s="1">
        <v>46184</v>
      </c>
      <c r="C1146" s="2" t="s">
        <v>42</v>
      </c>
      <c r="D1146" s="2" t="s">
        <v>43</v>
      </c>
      <c r="E1146" s="2" t="s">
        <v>44</v>
      </c>
      <c r="F1146" s="2" t="s">
        <v>45</v>
      </c>
      <c r="G1146" s="2" t="s">
        <v>46</v>
      </c>
      <c r="H1146" s="2" t="s">
        <v>80</v>
      </c>
      <c r="I1146" s="2" t="s">
        <v>3995</v>
      </c>
      <c r="J1146" s="2" t="s">
        <v>13455</v>
      </c>
      <c r="K1146" s="2" t="s">
        <v>116</v>
      </c>
      <c r="L1146" s="2" t="s">
        <v>830</v>
      </c>
      <c r="M1146" s="2" t="s">
        <v>3996</v>
      </c>
      <c r="N1146" s="2" t="s">
        <v>3997</v>
      </c>
      <c r="O1146">
        <v>1</v>
      </c>
      <c r="P1146" s="2" t="s">
        <v>53</v>
      </c>
      <c r="Q1146">
        <v>100</v>
      </c>
      <c r="R1146">
        <v>0</v>
      </c>
      <c r="S1146" s="2" t="s">
        <v>54</v>
      </c>
      <c r="T1146" s="2" t="s">
        <v>55</v>
      </c>
      <c r="U1146" s="2" t="s">
        <v>164</v>
      </c>
      <c r="V1146" s="2"/>
      <c r="W1146">
        <v>15000</v>
      </c>
      <c r="X1146">
        <v>0</v>
      </c>
      <c r="Y1146">
        <v>0</v>
      </c>
      <c r="Z1146">
        <v>15000</v>
      </c>
      <c r="AB1146" s="2" t="s">
        <v>57</v>
      </c>
      <c r="AC1146">
        <v>9000</v>
      </c>
      <c r="AD1146">
        <v>6000</v>
      </c>
      <c r="AE1146">
        <v>98000</v>
      </c>
      <c r="AF1146">
        <v>1470</v>
      </c>
      <c r="AG1146" s="2" t="s">
        <v>3995</v>
      </c>
      <c r="AH1146" s="2"/>
      <c r="AI1146" s="1">
        <v>46186</v>
      </c>
      <c r="AJ1146" s="2" t="s">
        <v>87</v>
      </c>
      <c r="AK1146" s="2" t="s">
        <v>58</v>
      </c>
      <c r="AM1146" s="2" t="s">
        <v>59</v>
      </c>
      <c r="AP1146" s="2" t="s">
        <v>60</v>
      </c>
      <c r="AQ1146" s="2" t="s">
        <v>41</v>
      </c>
      <c r="AR1146">
        <v>83000</v>
      </c>
      <c r="AS1146" s="2" t="str">
        <f>_xlfn.IFNA(IF(VLOOKUP(all_resi[[#This Row],[No. Waybill]],settle_reconcile[No. Waybill],1,0)="","Recon","Recon"),"-")</f>
        <v>Recon</v>
      </c>
      <c r="AT1146" s="2">
        <f>all_resi[[#This Row],[Nilai COD]]-all_resi[[#This Row],[COD Fee]]-all_resi[[#This Row],[Total Biaya Setelah Diskon]]</f>
        <v>90530</v>
      </c>
      <c r="AU1146" s="2">
        <f>IF(all_resi[[#This Row],[Waktu Terima]]="","",_xlfn.DAYS(all_resi[[#This Row],[Waktu Terima]],all_resi[[#This Row],[Tanggal Pengiriman]]))</f>
        <v>2</v>
      </c>
    </row>
    <row r="1147" spans="1:47" x14ac:dyDescent="0.25">
      <c r="A1147" s="2" t="s">
        <v>7091</v>
      </c>
      <c r="B1147" s="1">
        <v>46184</v>
      </c>
      <c r="C1147" s="2" t="s">
        <v>42</v>
      </c>
      <c r="D1147" s="2" t="s">
        <v>43</v>
      </c>
      <c r="E1147" s="2" t="s">
        <v>44</v>
      </c>
      <c r="F1147" s="2" t="s">
        <v>45</v>
      </c>
      <c r="G1147" s="2" t="s">
        <v>46</v>
      </c>
      <c r="H1147" s="2" t="s">
        <v>47</v>
      </c>
      <c r="I1147" s="2" t="s">
        <v>4016</v>
      </c>
      <c r="J1147" s="2" t="s">
        <v>13437</v>
      </c>
      <c r="K1147" s="2" t="s">
        <v>116</v>
      </c>
      <c r="L1147" s="2" t="s">
        <v>1184</v>
      </c>
      <c r="M1147" s="2" t="s">
        <v>4017</v>
      </c>
      <c r="N1147" s="2" t="s">
        <v>4018</v>
      </c>
      <c r="O1147">
        <v>1</v>
      </c>
      <c r="P1147" s="2" t="s">
        <v>53</v>
      </c>
      <c r="Q1147">
        <v>100</v>
      </c>
      <c r="R1147">
        <v>0</v>
      </c>
      <c r="S1147" s="2" t="s">
        <v>54</v>
      </c>
      <c r="T1147" s="2" t="s">
        <v>55</v>
      </c>
      <c r="U1147" s="2" t="s">
        <v>97</v>
      </c>
      <c r="V1147" s="2"/>
      <c r="W1147">
        <v>12000</v>
      </c>
      <c r="X1147">
        <v>0</v>
      </c>
      <c r="Y1147">
        <v>0</v>
      </c>
      <c r="Z1147">
        <v>12000</v>
      </c>
      <c r="AB1147" s="2" t="s">
        <v>57</v>
      </c>
      <c r="AC1147">
        <v>7000</v>
      </c>
      <c r="AD1147">
        <v>5000</v>
      </c>
      <c r="AE1147">
        <v>82000</v>
      </c>
      <c r="AF1147">
        <v>1230</v>
      </c>
      <c r="AG1147" s="2" t="s">
        <v>4016</v>
      </c>
      <c r="AH1147" s="2"/>
      <c r="AI1147" s="1">
        <v>46186</v>
      </c>
      <c r="AJ1147" s="2"/>
      <c r="AK1147" s="2" t="s">
        <v>58</v>
      </c>
      <c r="AM1147" s="2" t="s">
        <v>59</v>
      </c>
      <c r="AP1147" s="2" t="s">
        <v>60</v>
      </c>
      <c r="AQ1147" s="2" t="s">
        <v>41</v>
      </c>
      <c r="AR1147">
        <v>70000</v>
      </c>
      <c r="AS1147" s="2" t="str">
        <f>_xlfn.IFNA(IF(VLOOKUP(all_resi[[#This Row],[No. Waybill]],settle_reconcile[No. Waybill],1,0)="","Recon","Recon"),"-")</f>
        <v>Recon</v>
      </c>
      <c r="AT1147" s="2">
        <f>all_resi[[#This Row],[Nilai COD]]-all_resi[[#This Row],[COD Fee]]-all_resi[[#This Row],[Total Biaya Setelah Diskon]]</f>
        <v>75770</v>
      </c>
      <c r="AU1147" s="2">
        <f>IF(all_resi[[#This Row],[Waktu Terima]]="","",_xlfn.DAYS(all_resi[[#This Row],[Waktu Terima]],all_resi[[#This Row],[Tanggal Pengiriman]]))</f>
        <v>2</v>
      </c>
    </row>
    <row r="1148" spans="1:47" x14ac:dyDescent="0.25">
      <c r="A1148" s="2" t="s">
        <v>7447</v>
      </c>
      <c r="B1148" s="1">
        <v>46184</v>
      </c>
      <c r="C1148" s="2" t="s">
        <v>42</v>
      </c>
      <c r="D1148" s="2" t="s">
        <v>43</v>
      </c>
      <c r="E1148" s="2" t="s">
        <v>44</v>
      </c>
      <c r="F1148" s="2" t="s">
        <v>45</v>
      </c>
      <c r="G1148" s="2" t="s">
        <v>46</v>
      </c>
      <c r="H1148" s="2" t="s">
        <v>47</v>
      </c>
      <c r="I1148" s="2" t="s">
        <v>4966</v>
      </c>
      <c r="J1148" s="2" t="s">
        <v>13371</v>
      </c>
      <c r="K1148" s="2" t="s">
        <v>600</v>
      </c>
      <c r="L1148" s="2" t="s">
        <v>1089</v>
      </c>
      <c r="M1148" s="2" t="s">
        <v>1090</v>
      </c>
      <c r="N1148" s="2" t="s">
        <v>4967</v>
      </c>
      <c r="O1148">
        <v>1</v>
      </c>
      <c r="P1148" s="2" t="s">
        <v>53</v>
      </c>
      <c r="Q1148">
        <v>100</v>
      </c>
      <c r="R1148">
        <v>0</v>
      </c>
      <c r="S1148" s="2" t="s">
        <v>54</v>
      </c>
      <c r="T1148" s="2" t="s">
        <v>55</v>
      </c>
      <c r="U1148" s="2" t="s">
        <v>66</v>
      </c>
      <c r="V1148" s="2"/>
      <c r="W1148">
        <v>172000</v>
      </c>
      <c r="X1148">
        <v>0</v>
      </c>
      <c r="Y1148">
        <v>0</v>
      </c>
      <c r="Z1148">
        <v>172000</v>
      </c>
      <c r="AB1148" s="2" t="s">
        <v>57</v>
      </c>
      <c r="AC1148">
        <v>68800</v>
      </c>
      <c r="AD1148">
        <v>103200</v>
      </c>
      <c r="AE1148">
        <v>256000</v>
      </c>
      <c r="AF1148">
        <v>3840</v>
      </c>
      <c r="AG1148" s="2" t="s">
        <v>4966</v>
      </c>
      <c r="AH1148" s="2"/>
      <c r="AI1148" s="1">
        <v>46197</v>
      </c>
      <c r="AJ1148" s="2"/>
      <c r="AK1148" s="2" t="s">
        <v>58</v>
      </c>
      <c r="AM1148" s="2" t="s">
        <v>59</v>
      </c>
      <c r="AP1148" s="2" t="s">
        <v>60</v>
      </c>
      <c r="AQ1148" s="2" t="s">
        <v>41</v>
      </c>
      <c r="AR1148">
        <v>84000</v>
      </c>
      <c r="AS1148" s="2" t="str">
        <f>_xlfn.IFNA(IF(VLOOKUP(all_resi[[#This Row],[No. Waybill]],settle_reconcile[No. Waybill],1,0)="","Recon","Recon"),"-")</f>
        <v>Recon</v>
      </c>
      <c r="AT1148" s="2">
        <f>all_resi[[#This Row],[Nilai COD]]-all_resi[[#This Row],[COD Fee]]-all_resi[[#This Row],[Total Biaya Setelah Diskon]]</f>
        <v>148960</v>
      </c>
      <c r="AU1148" s="2">
        <f>IF(all_resi[[#This Row],[Waktu Terima]]="","",_xlfn.DAYS(all_resi[[#This Row],[Waktu Terima]],all_resi[[#This Row],[Tanggal Pengiriman]]))</f>
        <v>13</v>
      </c>
    </row>
    <row r="1149" spans="1:47" x14ac:dyDescent="0.25">
      <c r="A1149" s="2" t="s">
        <v>7199</v>
      </c>
      <c r="B1149" s="1">
        <v>46184</v>
      </c>
      <c r="C1149" s="2" t="s">
        <v>42</v>
      </c>
      <c r="D1149" s="2" t="s">
        <v>43</v>
      </c>
      <c r="E1149" s="2" t="s">
        <v>44</v>
      </c>
      <c r="F1149" s="2" t="s">
        <v>45</v>
      </c>
      <c r="G1149" s="2" t="s">
        <v>46</v>
      </c>
      <c r="H1149" s="2" t="s">
        <v>80</v>
      </c>
      <c r="I1149" s="2" t="s">
        <v>4309</v>
      </c>
      <c r="J1149" s="2" t="s">
        <v>13171</v>
      </c>
      <c r="K1149" s="2" t="s">
        <v>106</v>
      </c>
      <c r="L1149" s="2" t="s">
        <v>842</v>
      </c>
      <c r="M1149" s="2" t="s">
        <v>4310</v>
      </c>
      <c r="N1149" s="2" t="s">
        <v>4311</v>
      </c>
      <c r="O1149">
        <v>1</v>
      </c>
      <c r="P1149" s="2" t="s">
        <v>53</v>
      </c>
      <c r="Q1149">
        <v>100</v>
      </c>
      <c r="R1149">
        <v>0</v>
      </c>
      <c r="S1149" s="2" t="s">
        <v>54</v>
      </c>
      <c r="T1149" s="2" t="s">
        <v>55</v>
      </c>
      <c r="U1149" s="2" t="s">
        <v>3821</v>
      </c>
      <c r="V1149" s="2"/>
      <c r="W1149">
        <v>53000</v>
      </c>
      <c r="X1149">
        <v>0</v>
      </c>
      <c r="Y1149">
        <v>0</v>
      </c>
      <c r="Z1149">
        <v>53000</v>
      </c>
      <c r="AB1149" s="2" t="s">
        <v>57</v>
      </c>
      <c r="AC1149">
        <v>21200</v>
      </c>
      <c r="AD1149">
        <v>31800</v>
      </c>
      <c r="AE1149">
        <v>207000</v>
      </c>
      <c r="AF1149">
        <v>3105</v>
      </c>
      <c r="AG1149" s="2" t="s">
        <v>4309</v>
      </c>
      <c r="AH1149" s="2"/>
      <c r="AI1149" s="1">
        <v>46192</v>
      </c>
      <c r="AJ1149" s="2" t="s">
        <v>87</v>
      </c>
      <c r="AK1149" s="2" t="s">
        <v>58</v>
      </c>
      <c r="AM1149" s="2" t="s">
        <v>59</v>
      </c>
      <c r="AP1149" s="2" t="s">
        <v>60</v>
      </c>
      <c r="AQ1149" s="2" t="s">
        <v>41</v>
      </c>
      <c r="AR1149">
        <v>154000</v>
      </c>
      <c r="AS1149" s="2" t="str">
        <f>_xlfn.IFNA(IF(VLOOKUP(all_resi[[#This Row],[No. Waybill]],settle_reconcile[No. Waybill],1,0)="","Recon","Recon"),"-")</f>
        <v>Recon</v>
      </c>
      <c r="AT1149" s="2">
        <f>all_resi[[#This Row],[Nilai COD]]-all_resi[[#This Row],[COD Fee]]-all_resi[[#This Row],[Total Biaya Setelah Diskon]]</f>
        <v>172095</v>
      </c>
      <c r="AU1149" s="2">
        <f>IF(all_resi[[#This Row],[Waktu Terima]]="","",_xlfn.DAYS(all_resi[[#This Row],[Waktu Terima]],all_resi[[#This Row],[Tanggal Pengiriman]]))</f>
        <v>8</v>
      </c>
    </row>
    <row r="1150" spans="1:47" x14ac:dyDescent="0.25">
      <c r="A1150" s="2" t="s">
        <v>7093</v>
      </c>
      <c r="B1150" s="1">
        <v>46184</v>
      </c>
      <c r="C1150" s="2" t="s">
        <v>42</v>
      </c>
      <c r="D1150" s="2" t="s">
        <v>43</v>
      </c>
      <c r="E1150" s="2" t="s">
        <v>44</v>
      </c>
      <c r="F1150" s="2" t="s">
        <v>45</v>
      </c>
      <c r="G1150" s="2" t="s">
        <v>46</v>
      </c>
      <c r="H1150" s="2" t="s">
        <v>80</v>
      </c>
      <c r="I1150" s="2" t="s">
        <v>4021</v>
      </c>
      <c r="J1150" s="2" t="s">
        <v>13432</v>
      </c>
      <c r="K1150" s="2" t="s">
        <v>116</v>
      </c>
      <c r="L1150" s="2" t="s">
        <v>1184</v>
      </c>
      <c r="M1150" s="2" t="s">
        <v>4022</v>
      </c>
      <c r="N1150" s="2" t="s">
        <v>4023</v>
      </c>
      <c r="O1150">
        <v>1</v>
      </c>
      <c r="P1150" s="2" t="s">
        <v>53</v>
      </c>
      <c r="Q1150">
        <v>100</v>
      </c>
      <c r="R1150">
        <v>0</v>
      </c>
      <c r="S1150" s="2" t="s">
        <v>54</v>
      </c>
      <c r="T1150" s="2" t="s">
        <v>55</v>
      </c>
      <c r="U1150" s="2" t="s">
        <v>86</v>
      </c>
      <c r="V1150" s="2"/>
      <c r="W1150">
        <v>12000</v>
      </c>
      <c r="X1150">
        <v>0</v>
      </c>
      <c r="Y1150">
        <v>0</v>
      </c>
      <c r="Z1150">
        <v>12000</v>
      </c>
      <c r="AB1150" s="2" t="s">
        <v>57</v>
      </c>
      <c r="AC1150">
        <v>7000</v>
      </c>
      <c r="AD1150">
        <v>5000</v>
      </c>
      <c r="AE1150">
        <v>72000</v>
      </c>
      <c r="AF1150">
        <v>1080</v>
      </c>
      <c r="AG1150" s="2" t="s">
        <v>4021</v>
      </c>
      <c r="AH1150" s="2"/>
      <c r="AI1150" s="1">
        <v>46186</v>
      </c>
      <c r="AJ1150" s="2" t="s">
        <v>87</v>
      </c>
      <c r="AK1150" s="2" t="s">
        <v>58</v>
      </c>
      <c r="AM1150" s="2" t="s">
        <v>59</v>
      </c>
      <c r="AP1150" s="2" t="s">
        <v>60</v>
      </c>
      <c r="AQ1150" s="2" t="s">
        <v>41</v>
      </c>
      <c r="AR1150">
        <v>60000</v>
      </c>
      <c r="AS1150" s="2" t="str">
        <f>_xlfn.IFNA(IF(VLOOKUP(all_resi[[#This Row],[No. Waybill]],settle_reconcile[No. Waybill],1,0)="","Recon","Recon"),"-")</f>
        <v>Recon</v>
      </c>
      <c r="AT1150" s="2">
        <f>all_resi[[#This Row],[Nilai COD]]-all_resi[[#This Row],[COD Fee]]-all_resi[[#This Row],[Total Biaya Setelah Diskon]]</f>
        <v>65920</v>
      </c>
      <c r="AU1150" s="2">
        <f>IF(all_resi[[#This Row],[Waktu Terima]]="","",_xlfn.DAYS(all_resi[[#This Row],[Waktu Terima]],all_resi[[#This Row],[Tanggal Pengiriman]]))</f>
        <v>2</v>
      </c>
    </row>
    <row r="1151" spans="1:47" x14ac:dyDescent="0.25">
      <c r="A1151" s="2" t="s">
        <v>7351</v>
      </c>
      <c r="B1151" s="1">
        <v>46184</v>
      </c>
      <c r="C1151" s="2" t="s">
        <v>42</v>
      </c>
      <c r="D1151" s="2" t="s">
        <v>43</v>
      </c>
      <c r="E1151" s="2" t="s">
        <v>44</v>
      </c>
      <c r="F1151" s="2" t="s">
        <v>45</v>
      </c>
      <c r="G1151" s="2" t="s">
        <v>46</v>
      </c>
      <c r="H1151" s="2" t="s">
        <v>47</v>
      </c>
      <c r="I1151" s="2" t="s">
        <v>4716</v>
      </c>
      <c r="J1151" s="2" t="s">
        <v>13427</v>
      </c>
      <c r="K1151" s="2" t="s">
        <v>156</v>
      </c>
      <c r="L1151" s="2" t="s">
        <v>606</v>
      </c>
      <c r="M1151" s="2" t="s">
        <v>2111</v>
      </c>
      <c r="N1151" s="2" t="s">
        <v>4717</v>
      </c>
      <c r="O1151">
        <v>1</v>
      </c>
      <c r="P1151" s="2" t="s">
        <v>53</v>
      </c>
      <c r="Q1151">
        <v>100</v>
      </c>
      <c r="R1151">
        <v>0</v>
      </c>
      <c r="S1151" s="2" t="s">
        <v>54</v>
      </c>
      <c r="T1151" s="2" t="s">
        <v>55</v>
      </c>
      <c r="U1151" s="2" t="s">
        <v>207</v>
      </c>
      <c r="V1151" s="2"/>
      <c r="W1151">
        <v>64000</v>
      </c>
      <c r="X1151">
        <v>0</v>
      </c>
      <c r="Y1151">
        <v>0</v>
      </c>
      <c r="Z1151">
        <v>64000</v>
      </c>
      <c r="AB1151" s="2" t="s">
        <v>57</v>
      </c>
      <c r="AC1151">
        <v>25600</v>
      </c>
      <c r="AD1151">
        <v>38400</v>
      </c>
      <c r="AE1151">
        <v>134000</v>
      </c>
      <c r="AF1151">
        <v>2010</v>
      </c>
      <c r="AG1151" s="2" t="s">
        <v>4716</v>
      </c>
      <c r="AH1151" s="2"/>
      <c r="AI1151" s="1">
        <v>46188</v>
      </c>
      <c r="AJ1151" s="2"/>
      <c r="AK1151" s="2" t="s">
        <v>58</v>
      </c>
      <c r="AM1151" s="2" t="s">
        <v>59</v>
      </c>
      <c r="AP1151" s="2" t="s">
        <v>60</v>
      </c>
      <c r="AQ1151" s="2" t="s">
        <v>41</v>
      </c>
      <c r="AR1151">
        <v>70000</v>
      </c>
      <c r="AS1151" s="2" t="str">
        <f>_xlfn.IFNA(IF(VLOOKUP(all_resi[[#This Row],[No. Waybill]],settle_reconcile[No. Waybill],1,0)="","Recon","Recon"),"-")</f>
        <v>Recon</v>
      </c>
      <c r="AT1151" s="2">
        <f>all_resi[[#This Row],[Nilai COD]]-all_resi[[#This Row],[COD Fee]]-all_resi[[#This Row],[Total Biaya Setelah Diskon]]</f>
        <v>93590</v>
      </c>
      <c r="AU1151" s="2">
        <f>IF(all_resi[[#This Row],[Waktu Terima]]="","",_xlfn.DAYS(all_resi[[#This Row],[Waktu Terima]],all_resi[[#This Row],[Tanggal Pengiriman]]))</f>
        <v>4</v>
      </c>
    </row>
    <row r="1152" spans="1:47" x14ac:dyDescent="0.25">
      <c r="A1152" s="2" t="s">
        <v>7332</v>
      </c>
      <c r="B1152" s="1">
        <v>46184</v>
      </c>
      <c r="C1152" s="2" t="s">
        <v>42</v>
      </c>
      <c r="D1152" s="2" t="s">
        <v>43</v>
      </c>
      <c r="E1152" s="2" t="s">
        <v>44</v>
      </c>
      <c r="F1152" s="2" t="s">
        <v>45</v>
      </c>
      <c r="G1152" s="2" t="s">
        <v>46</v>
      </c>
      <c r="H1152" s="2" t="s">
        <v>80</v>
      </c>
      <c r="I1152" s="2" t="s">
        <v>4665</v>
      </c>
      <c r="J1152" s="2" t="s">
        <v>13445</v>
      </c>
      <c r="K1152" s="2" t="s">
        <v>126</v>
      </c>
      <c r="L1152" s="2" t="s">
        <v>583</v>
      </c>
      <c r="M1152" s="2" t="s">
        <v>4666</v>
      </c>
      <c r="N1152" s="2" t="s">
        <v>4667</v>
      </c>
      <c r="O1152">
        <v>1</v>
      </c>
      <c r="P1152" s="2" t="s">
        <v>53</v>
      </c>
      <c r="Q1152">
        <v>100</v>
      </c>
      <c r="R1152">
        <v>0</v>
      </c>
      <c r="S1152" s="2" t="s">
        <v>54</v>
      </c>
      <c r="T1152" s="2" t="s">
        <v>55</v>
      </c>
      <c r="U1152" s="2" t="s">
        <v>581</v>
      </c>
      <c r="V1152" s="2"/>
      <c r="W1152">
        <v>74000</v>
      </c>
      <c r="X1152">
        <v>0</v>
      </c>
      <c r="Y1152">
        <v>0</v>
      </c>
      <c r="Z1152">
        <v>74000</v>
      </c>
      <c r="AB1152" s="2" t="s">
        <v>57</v>
      </c>
      <c r="AC1152">
        <v>29600</v>
      </c>
      <c r="AD1152">
        <v>44400</v>
      </c>
      <c r="AE1152">
        <v>154000</v>
      </c>
      <c r="AF1152">
        <v>2310</v>
      </c>
      <c r="AG1152" s="2" t="s">
        <v>4665</v>
      </c>
      <c r="AH1152" s="2"/>
      <c r="AI1152" s="1">
        <v>46189</v>
      </c>
      <c r="AJ1152" s="2" t="s">
        <v>87</v>
      </c>
      <c r="AK1152" s="2" t="s">
        <v>58</v>
      </c>
      <c r="AM1152" s="2" t="s">
        <v>59</v>
      </c>
      <c r="AP1152" s="2" t="s">
        <v>60</v>
      </c>
      <c r="AQ1152" s="2" t="s">
        <v>41</v>
      </c>
      <c r="AR1152">
        <v>80000</v>
      </c>
      <c r="AS1152" s="2" t="str">
        <f>_xlfn.IFNA(IF(VLOOKUP(all_resi[[#This Row],[No. Waybill]],settle_reconcile[No. Waybill],1,0)="","Recon","Recon"),"-")</f>
        <v>Recon</v>
      </c>
      <c r="AT1152" s="2">
        <f>all_resi[[#This Row],[Nilai COD]]-all_resi[[#This Row],[COD Fee]]-all_resi[[#This Row],[Total Biaya Setelah Diskon]]</f>
        <v>107290</v>
      </c>
      <c r="AU1152" s="2">
        <f>IF(all_resi[[#This Row],[Waktu Terima]]="","",_xlfn.DAYS(all_resi[[#This Row],[Waktu Terima]],all_resi[[#This Row],[Tanggal Pengiriman]]))</f>
        <v>5</v>
      </c>
    </row>
    <row r="1153" spans="1:47" x14ac:dyDescent="0.25">
      <c r="A1153" s="2" t="s">
        <v>7331</v>
      </c>
      <c r="B1153" s="1">
        <v>46184</v>
      </c>
      <c r="C1153" s="2" t="s">
        <v>42</v>
      </c>
      <c r="D1153" s="2" t="s">
        <v>43</v>
      </c>
      <c r="E1153" s="2" t="s">
        <v>44</v>
      </c>
      <c r="F1153" s="2" t="s">
        <v>45</v>
      </c>
      <c r="G1153" s="2" t="s">
        <v>46</v>
      </c>
      <c r="H1153" s="2" t="s">
        <v>47</v>
      </c>
      <c r="I1153" s="2" t="s">
        <v>4663</v>
      </c>
      <c r="J1153" s="2" t="s">
        <v>13446</v>
      </c>
      <c r="K1153" s="2" t="s">
        <v>359</v>
      </c>
      <c r="L1153" s="2" t="s">
        <v>360</v>
      </c>
      <c r="M1153" s="2" t="s">
        <v>4081</v>
      </c>
      <c r="N1153" s="2" t="s">
        <v>4664</v>
      </c>
      <c r="O1153">
        <v>1</v>
      </c>
      <c r="P1153" s="2" t="s">
        <v>53</v>
      </c>
      <c r="Q1153">
        <v>100</v>
      </c>
      <c r="R1153">
        <v>0</v>
      </c>
      <c r="S1153" s="2" t="s">
        <v>54</v>
      </c>
      <c r="T1153" s="2" t="s">
        <v>55</v>
      </c>
      <c r="U1153" s="2" t="s">
        <v>250</v>
      </c>
      <c r="V1153" s="2"/>
      <c r="W1153">
        <v>58000</v>
      </c>
      <c r="X1153">
        <v>0</v>
      </c>
      <c r="Y1153">
        <v>0</v>
      </c>
      <c r="Z1153">
        <v>58000</v>
      </c>
      <c r="AB1153" s="2" t="s">
        <v>57</v>
      </c>
      <c r="AC1153">
        <v>23200</v>
      </c>
      <c r="AD1153">
        <v>34800</v>
      </c>
      <c r="AE1153">
        <v>112000</v>
      </c>
      <c r="AF1153">
        <v>1680</v>
      </c>
      <c r="AG1153" s="2" t="s">
        <v>4663</v>
      </c>
      <c r="AH1153" s="2"/>
      <c r="AI1153" s="1">
        <v>46188</v>
      </c>
      <c r="AJ1153" s="2"/>
      <c r="AK1153" s="2" t="s">
        <v>58</v>
      </c>
      <c r="AM1153" s="2" t="s">
        <v>59</v>
      </c>
      <c r="AP1153" s="2" t="s">
        <v>60</v>
      </c>
      <c r="AQ1153" s="2" t="s">
        <v>41</v>
      </c>
      <c r="AR1153">
        <v>54000</v>
      </c>
      <c r="AS1153" s="2" t="str">
        <f>_xlfn.IFNA(IF(VLOOKUP(all_resi[[#This Row],[No. Waybill]],settle_reconcile[No. Waybill],1,0)="","Recon","Recon"),"-")</f>
        <v>Recon</v>
      </c>
      <c r="AT1153" s="2">
        <f>all_resi[[#This Row],[Nilai COD]]-all_resi[[#This Row],[COD Fee]]-all_resi[[#This Row],[Total Biaya Setelah Diskon]]</f>
        <v>75520</v>
      </c>
      <c r="AU1153" s="2">
        <f>IF(all_resi[[#This Row],[Waktu Terima]]="","",_xlfn.DAYS(all_resi[[#This Row],[Waktu Terima]],all_resi[[#This Row],[Tanggal Pengiriman]]))</f>
        <v>4</v>
      </c>
    </row>
    <row r="1154" spans="1:47" x14ac:dyDescent="0.25">
      <c r="A1154" s="2" t="s">
        <v>7451</v>
      </c>
      <c r="B1154" s="1">
        <v>46184</v>
      </c>
      <c r="C1154" s="2" t="s">
        <v>42</v>
      </c>
      <c r="D1154" s="2" t="s">
        <v>43</v>
      </c>
      <c r="E1154" s="2" t="s">
        <v>44</v>
      </c>
      <c r="F1154" s="2" t="s">
        <v>45</v>
      </c>
      <c r="G1154" s="2" t="s">
        <v>46</v>
      </c>
      <c r="H1154" s="2" t="s">
        <v>80</v>
      </c>
      <c r="I1154" s="2" t="s">
        <v>4976</v>
      </c>
      <c r="J1154" s="2" t="s">
        <v>13410</v>
      </c>
      <c r="K1154" s="2" t="s">
        <v>75</v>
      </c>
      <c r="L1154" s="2" t="s">
        <v>355</v>
      </c>
      <c r="M1154" s="2" t="s">
        <v>2197</v>
      </c>
      <c r="N1154" s="2" t="s">
        <v>4977</v>
      </c>
      <c r="O1154">
        <v>1</v>
      </c>
      <c r="P1154" s="2" t="s">
        <v>53</v>
      </c>
      <c r="Q1154">
        <v>100</v>
      </c>
      <c r="R1154">
        <v>0</v>
      </c>
      <c r="S1154" s="2" t="s">
        <v>54</v>
      </c>
      <c r="T1154" s="2" t="s">
        <v>55</v>
      </c>
      <c r="U1154" s="2" t="s">
        <v>396</v>
      </c>
      <c r="V1154" s="2"/>
      <c r="W1154">
        <v>60000</v>
      </c>
      <c r="X1154">
        <v>0</v>
      </c>
      <c r="Y1154">
        <v>0</v>
      </c>
      <c r="Z1154">
        <v>60000</v>
      </c>
      <c r="AB1154" s="2" t="s">
        <v>57</v>
      </c>
      <c r="AC1154">
        <v>24000</v>
      </c>
      <c r="AD1154">
        <v>36000</v>
      </c>
      <c r="AE1154">
        <v>164000</v>
      </c>
      <c r="AF1154">
        <v>2460</v>
      </c>
      <c r="AG1154" s="2" t="s">
        <v>4976</v>
      </c>
      <c r="AH1154" s="2"/>
      <c r="AI1154" s="1">
        <v>46189</v>
      </c>
      <c r="AJ1154" s="2" t="s">
        <v>87</v>
      </c>
      <c r="AK1154" s="2" t="s">
        <v>58</v>
      </c>
      <c r="AM1154" s="2" t="s">
        <v>59</v>
      </c>
      <c r="AP1154" s="2" t="s">
        <v>60</v>
      </c>
      <c r="AQ1154" s="2" t="s">
        <v>41</v>
      </c>
      <c r="AR1154">
        <v>104000</v>
      </c>
      <c r="AS1154" s="2" t="str">
        <f>_xlfn.IFNA(IF(VLOOKUP(all_resi[[#This Row],[No. Waybill]],settle_reconcile[No. Waybill],1,0)="","Recon","Recon"),"-")</f>
        <v>Recon</v>
      </c>
      <c r="AT1154" s="2">
        <f>all_resi[[#This Row],[Nilai COD]]-all_resi[[#This Row],[COD Fee]]-all_resi[[#This Row],[Total Biaya Setelah Diskon]]</f>
        <v>125540</v>
      </c>
      <c r="AU1154" s="2">
        <f>IF(all_resi[[#This Row],[Waktu Terima]]="","",_xlfn.DAYS(all_resi[[#This Row],[Waktu Terima]],all_resi[[#This Row],[Tanggal Pengiriman]]))</f>
        <v>5</v>
      </c>
    </row>
    <row r="1155" spans="1:47" x14ac:dyDescent="0.25">
      <c r="A1155" s="2" t="s">
        <v>7448</v>
      </c>
      <c r="B1155" s="1">
        <v>46184</v>
      </c>
      <c r="C1155" s="2" t="s">
        <v>42</v>
      </c>
      <c r="D1155" s="2" t="s">
        <v>43</v>
      </c>
      <c r="E1155" s="2" t="s">
        <v>44</v>
      </c>
      <c r="F1155" s="2" t="s">
        <v>45</v>
      </c>
      <c r="G1155" s="2" t="s">
        <v>46</v>
      </c>
      <c r="H1155" s="2" t="s">
        <v>47</v>
      </c>
      <c r="I1155" s="2" t="s">
        <v>4968</v>
      </c>
      <c r="J1155" s="2" t="s">
        <v>13407</v>
      </c>
      <c r="K1155" s="2" t="s">
        <v>100</v>
      </c>
      <c r="L1155" s="2" t="s">
        <v>4969</v>
      </c>
      <c r="M1155" s="2" t="s">
        <v>4969</v>
      </c>
      <c r="N1155" s="2" t="s">
        <v>4970</v>
      </c>
      <c r="O1155">
        <v>1</v>
      </c>
      <c r="P1155" s="2" t="s">
        <v>53</v>
      </c>
      <c r="Q1155">
        <v>100</v>
      </c>
      <c r="R1155">
        <v>0</v>
      </c>
      <c r="S1155" s="2" t="s">
        <v>54</v>
      </c>
      <c r="T1155" s="2" t="s">
        <v>55</v>
      </c>
      <c r="U1155" s="2" t="s">
        <v>97</v>
      </c>
      <c r="V1155" s="2"/>
      <c r="W1155">
        <v>18000</v>
      </c>
      <c r="X1155">
        <v>0</v>
      </c>
      <c r="Y1155">
        <v>0</v>
      </c>
      <c r="Z1155">
        <v>18000</v>
      </c>
      <c r="AB1155" s="2" t="s">
        <v>57</v>
      </c>
      <c r="AC1155">
        <v>12000</v>
      </c>
      <c r="AD1155">
        <v>6000</v>
      </c>
      <c r="AE1155">
        <v>88000</v>
      </c>
      <c r="AF1155">
        <v>1320</v>
      </c>
      <c r="AG1155" s="2" t="s">
        <v>4968</v>
      </c>
      <c r="AH1155" s="2"/>
      <c r="AI1155" s="1">
        <v>46187</v>
      </c>
      <c r="AJ1155" s="2"/>
      <c r="AK1155" s="2" t="s">
        <v>58</v>
      </c>
      <c r="AM1155" s="2" t="s">
        <v>59</v>
      </c>
      <c r="AP1155" s="2" t="s">
        <v>60</v>
      </c>
      <c r="AQ1155" s="2" t="s">
        <v>41</v>
      </c>
      <c r="AR1155">
        <v>70000</v>
      </c>
      <c r="AS1155" s="2" t="str">
        <f>_xlfn.IFNA(IF(VLOOKUP(all_resi[[#This Row],[No. Waybill]],settle_reconcile[No. Waybill],1,0)="","Recon","Recon"),"-")</f>
        <v>Recon</v>
      </c>
      <c r="AT1155" s="2">
        <f>all_resi[[#This Row],[Nilai COD]]-all_resi[[#This Row],[COD Fee]]-all_resi[[#This Row],[Total Biaya Setelah Diskon]]</f>
        <v>80680</v>
      </c>
      <c r="AU1155" s="2">
        <f>IF(all_resi[[#This Row],[Waktu Terima]]="","",_xlfn.DAYS(all_resi[[#This Row],[Waktu Terima]],all_resi[[#This Row],[Tanggal Pengiriman]]))</f>
        <v>3</v>
      </c>
    </row>
    <row r="1156" spans="1:47" x14ac:dyDescent="0.25">
      <c r="A1156" s="2" t="s">
        <v>7090</v>
      </c>
      <c r="B1156" s="1">
        <v>46184</v>
      </c>
      <c r="C1156" s="2" t="s">
        <v>42</v>
      </c>
      <c r="D1156" s="2" t="s">
        <v>43</v>
      </c>
      <c r="E1156" s="2" t="s">
        <v>44</v>
      </c>
      <c r="F1156" s="2" t="s">
        <v>45</v>
      </c>
      <c r="G1156" s="2" t="s">
        <v>46</v>
      </c>
      <c r="H1156" s="2" t="s">
        <v>80</v>
      </c>
      <c r="I1156" s="2" t="s">
        <v>4013</v>
      </c>
      <c r="J1156" s="2" t="s">
        <v>13433</v>
      </c>
      <c r="K1156" s="2" t="s">
        <v>69</v>
      </c>
      <c r="L1156" s="2" t="s">
        <v>467</v>
      </c>
      <c r="M1156" s="2" t="s">
        <v>4014</v>
      </c>
      <c r="N1156" s="2" t="s">
        <v>4015</v>
      </c>
      <c r="O1156">
        <v>1</v>
      </c>
      <c r="P1156" s="2" t="s">
        <v>53</v>
      </c>
      <c r="Q1156">
        <v>100</v>
      </c>
      <c r="R1156">
        <v>0</v>
      </c>
      <c r="S1156" s="2" t="s">
        <v>54</v>
      </c>
      <c r="T1156" s="2" t="s">
        <v>55</v>
      </c>
      <c r="U1156" s="2" t="s">
        <v>154</v>
      </c>
      <c r="V1156" s="2"/>
      <c r="W1156">
        <v>38000</v>
      </c>
      <c r="X1156">
        <v>0</v>
      </c>
      <c r="Y1156">
        <v>0</v>
      </c>
      <c r="Z1156">
        <v>38000</v>
      </c>
      <c r="AB1156" s="2" t="s">
        <v>57</v>
      </c>
      <c r="AC1156">
        <v>15200</v>
      </c>
      <c r="AD1156">
        <v>22800</v>
      </c>
      <c r="AE1156">
        <v>138000</v>
      </c>
      <c r="AF1156">
        <v>2070</v>
      </c>
      <c r="AG1156" s="2" t="s">
        <v>4013</v>
      </c>
      <c r="AH1156" s="2"/>
      <c r="AI1156" s="1">
        <v>46187</v>
      </c>
      <c r="AJ1156" s="2" t="s">
        <v>87</v>
      </c>
      <c r="AK1156" s="2" t="s">
        <v>58</v>
      </c>
      <c r="AM1156" s="2" t="s">
        <v>59</v>
      </c>
      <c r="AP1156" s="2" t="s">
        <v>60</v>
      </c>
      <c r="AQ1156" s="2" t="s">
        <v>41</v>
      </c>
      <c r="AR1156">
        <v>100000</v>
      </c>
      <c r="AS1156" s="2" t="str">
        <f>_xlfn.IFNA(IF(VLOOKUP(all_resi[[#This Row],[No. Waybill]],settle_reconcile[No. Waybill],1,0)="","Recon","Recon"),"-")</f>
        <v>Recon</v>
      </c>
      <c r="AT1156" s="2">
        <f>all_resi[[#This Row],[Nilai COD]]-all_resi[[#This Row],[COD Fee]]-all_resi[[#This Row],[Total Biaya Setelah Diskon]]</f>
        <v>113130</v>
      </c>
      <c r="AU1156" s="2">
        <f>IF(all_resi[[#This Row],[Waktu Terima]]="","",_xlfn.DAYS(all_resi[[#This Row],[Waktu Terima]],all_resi[[#This Row],[Tanggal Pengiriman]]))</f>
        <v>3</v>
      </c>
    </row>
    <row r="1157" spans="1:47" x14ac:dyDescent="0.25">
      <c r="A1157" s="2" t="s">
        <v>7352</v>
      </c>
      <c r="B1157" s="1">
        <v>46184</v>
      </c>
      <c r="C1157" s="2" t="s">
        <v>42</v>
      </c>
      <c r="D1157" s="2" t="s">
        <v>43</v>
      </c>
      <c r="E1157" s="2" t="s">
        <v>44</v>
      </c>
      <c r="F1157" s="2" t="s">
        <v>45</v>
      </c>
      <c r="G1157" s="2" t="s">
        <v>46</v>
      </c>
      <c r="H1157" s="2" t="s">
        <v>47</v>
      </c>
      <c r="I1157" s="2" t="s">
        <v>4718</v>
      </c>
      <c r="J1157" s="2" t="s">
        <v>13370</v>
      </c>
      <c r="K1157" s="2" t="s">
        <v>82</v>
      </c>
      <c r="L1157" s="2" t="s">
        <v>552</v>
      </c>
      <c r="M1157" s="2" t="s">
        <v>4719</v>
      </c>
      <c r="N1157" s="2" t="s">
        <v>4720</v>
      </c>
      <c r="O1157">
        <v>1</v>
      </c>
      <c r="P1157" s="2" t="s">
        <v>53</v>
      </c>
      <c r="Q1157">
        <v>100</v>
      </c>
      <c r="R1157">
        <v>0</v>
      </c>
      <c r="S1157" s="2" t="s">
        <v>54</v>
      </c>
      <c r="T1157" s="2" t="s">
        <v>55</v>
      </c>
      <c r="U1157" s="2" t="s">
        <v>386</v>
      </c>
      <c r="V1157" s="2"/>
      <c r="W1157">
        <v>85000</v>
      </c>
      <c r="X1157">
        <v>0</v>
      </c>
      <c r="Y1157">
        <v>0</v>
      </c>
      <c r="Z1157">
        <v>85000</v>
      </c>
      <c r="AB1157" s="2" t="s">
        <v>57</v>
      </c>
      <c r="AC1157">
        <v>34000</v>
      </c>
      <c r="AD1157">
        <v>51000</v>
      </c>
      <c r="AE1157">
        <v>189000</v>
      </c>
      <c r="AF1157">
        <v>2835</v>
      </c>
      <c r="AG1157" s="2" t="s">
        <v>4718</v>
      </c>
      <c r="AH1157" s="2"/>
      <c r="AI1157" s="1">
        <v>46191</v>
      </c>
      <c r="AJ1157" s="2"/>
      <c r="AK1157" s="2" t="s">
        <v>58</v>
      </c>
      <c r="AM1157" s="2" t="s">
        <v>59</v>
      </c>
      <c r="AP1157" s="2" t="s">
        <v>60</v>
      </c>
      <c r="AQ1157" s="2" t="s">
        <v>41</v>
      </c>
      <c r="AR1157">
        <v>104000</v>
      </c>
      <c r="AS1157" s="2" t="str">
        <f>_xlfn.IFNA(IF(VLOOKUP(all_resi[[#This Row],[No. Waybill]],settle_reconcile[No. Waybill],1,0)="","Recon","Recon"),"-")</f>
        <v>Recon</v>
      </c>
      <c r="AT1157" s="2">
        <f>all_resi[[#This Row],[Nilai COD]]-all_resi[[#This Row],[COD Fee]]-all_resi[[#This Row],[Total Biaya Setelah Diskon]]</f>
        <v>135165</v>
      </c>
      <c r="AU1157" s="2">
        <f>IF(all_resi[[#This Row],[Waktu Terima]]="","",_xlfn.DAYS(all_resi[[#This Row],[Waktu Terima]],all_resi[[#This Row],[Tanggal Pengiriman]]))</f>
        <v>7</v>
      </c>
    </row>
    <row r="1158" spans="1:47" x14ac:dyDescent="0.25">
      <c r="A1158" s="2" t="s">
        <v>7355</v>
      </c>
      <c r="B1158" s="1">
        <v>46184</v>
      </c>
      <c r="C1158" s="2" t="s">
        <v>42</v>
      </c>
      <c r="D1158" s="2" t="s">
        <v>43</v>
      </c>
      <c r="E1158" s="2" t="s">
        <v>44</v>
      </c>
      <c r="F1158" s="2" t="s">
        <v>45</v>
      </c>
      <c r="G1158" s="2" t="s">
        <v>46</v>
      </c>
      <c r="H1158" s="2" t="s">
        <v>80</v>
      </c>
      <c r="I1158" s="2" t="s">
        <v>4727</v>
      </c>
      <c r="J1158" s="2" t="s">
        <v>13311</v>
      </c>
      <c r="K1158" s="2" t="s">
        <v>82</v>
      </c>
      <c r="L1158" s="2" t="s">
        <v>552</v>
      </c>
      <c r="M1158" s="2" t="s">
        <v>705</v>
      </c>
      <c r="N1158" s="2" t="s">
        <v>4728</v>
      </c>
      <c r="O1158">
        <v>1</v>
      </c>
      <c r="P1158" s="2" t="s">
        <v>53</v>
      </c>
      <c r="Q1158">
        <v>100</v>
      </c>
      <c r="R1158">
        <v>0</v>
      </c>
      <c r="S1158" s="2" t="s">
        <v>54</v>
      </c>
      <c r="T1158" s="2" t="s">
        <v>55</v>
      </c>
      <c r="U1158" s="2" t="s">
        <v>86</v>
      </c>
      <c r="V1158" s="2"/>
      <c r="W1158">
        <v>85000</v>
      </c>
      <c r="X1158">
        <v>0</v>
      </c>
      <c r="Y1158">
        <v>0</v>
      </c>
      <c r="Z1158">
        <v>85000</v>
      </c>
      <c r="AB1158" s="2" t="s">
        <v>57</v>
      </c>
      <c r="AC1158">
        <v>34000</v>
      </c>
      <c r="AD1158">
        <v>51000</v>
      </c>
      <c r="AE1158">
        <v>145000</v>
      </c>
      <c r="AF1158">
        <v>2175</v>
      </c>
      <c r="AG1158" s="2" t="s">
        <v>353</v>
      </c>
      <c r="AH1158" s="2" t="s">
        <v>149</v>
      </c>
      <c r="AI1158" s="1">
        <v>46198</v>
      </c>
      <c r="AJ1158" s="2" t="s">
        <v>87</v>
      </c>
      <c r="AK1158" s="2" t="s">
        <v>67</v>
      </c>
      <c r="AM1158" s="2" t="s">
        <v>59</v>
      </c>
      <c r="AP1158" s="2" t="s">
        <v>60</v>
      </c>
      <c r="AQ1158" s="2" t="s">
        <v>41</v>
      </c>
      <c r="AR1158">
        <v>60000</v>
      </c>
      <c r="AS1158" s="2" t="str">
        <f>_xlfn.IFNA(IF(VLOOKUP(all_resi[[#This Row],[No. Waybill]],settle_reconcile[No. Waybill],1,0)="","Recon","Recon"),"-")</f>
        <v>-</v>
      </c>
      <c r="AT1158" s="2">
        <f>all_resi[[#This Row],[Nilai COD]]-all_resi[[#This Row],[COD Fee]]-all_resi[[#This Row],[Total Biaya Setelah Diskon]]</f>
        <v>91825</v>
      </c>
      <c r="AU1158" s="2">
        <f>IF(all_resi[[#This Row],[Waktu Terima]]="","",_xlfn.DAYS(all_resi[[#This Row],[Waktu Terima]],all_resi[[#This Row],[Tanggal Pengiriman]]))</f>
        <v>14</v>
      </c>
    </row>
    <row r="1159" spans="1:47" x14ac:dyDescent="0.25">
      <c r="A1159" s="2" t="s">
        <v>7187</v>
      </c>
      <c r="B1159" s="1">
        <v>46184</v>
      </c>
      <c r="C1159" s="2" t="s">
        <v>42</v>
      </c>
      <c r="D1159" s="2" t="s">
        <v>43</v>
      </c>
      <c r="E1159" s="2" t="s">
        <v>44</v>
      </c>
      <c r="F1159" s="2" t="s">
        <v>45</v>
      </c>
      <c r="G1159" s="2" t="s">
        <v>46</v>
      </c>
      <c r="H1159" s="2" t="s">
        <v>80</v>
      </c>
      <c r="I1159" s="2" t="s">
        <v>4277</v>
      </c>
      <c r="J1159" s="2" t="s">
        <v>13394</v>
      </c>
      <c r="K1159" s="2" t="s">
        <v>49</v>
      </c>
      <c r="L1159" s="2" t="s">
        <v>1097</v>
      </c>
      <c r="M1159" s="2" t="s">
        <v>1098</v>
      </c>
      <c r="N1159" s="2" t="s">
        <v>4278</v>
      </c>
      <c r="O1159">
        <v>1</v>
      </c>
      <c r="P1159" s="2" t="s">
        <v>53</v>
      </c>
      <c r="Q1159">
        <v>100</v>
      </c>
      <c r="R1159">
        <v>0</v>
      </c>
      <c r="S1159" s="2" t="s">
        <v>54</v>
      </c>
      <c r="T1159" s="2" t="s">
        <v>55</v>
      </c>
      <c r="U1159" s="2" t="s">
        <v>408</v>
      </c>
      <c r="V1159" s="2"/>
      <c r="W1159">
        <v>63000</v>
      </c>
      <c r="X1159">
        <v>0</v>
      </c>
      <c r="Y1159">
        <v>0</v>
      </c>
      <c r="Z1159">
        <v>63000</v>
      </c>
      <c r="AB1159" s="2" t="s">
        <v>57</v>
      </c>
      <c r="AC1159">
        <v>25200</v>
      </c>
      <c r="AD1159">
        <v>37800</v>
      </c>
      <c r="AE1159">
        <v>147000</v>
      </c>
      <c r="AF1159">
        <v>2205</v>
      </c>
      <c r="AG1159" s="2" t="s">
        <v>4277</v>
      </c>
      <c r="AH1159" s="2"/>
      <c r="AI1159" s="1">
        <v>46188</v>
      </c>
      <c r="AJ1159" s="2" t="s">
        <v>87</v>
      </c>
      <c r="AK1159" s="2" t="s">
        <v>58</v>
      </c>
      <c r="AM1159" s="2" t="s">
        <v>59</v>
      </c>
      <c r="AP1159" s="2" t="s">
        <v>60</v>
      </c>
      <c r="AQ1159" s="2" t="s">
        <v>41</v>
      </c>
      <c r="AR1159">
        <v>84000</v>
      </c>
      <c r="AS1159" s="2" t="str">
        <f>_xlfn.IFNA(IF(VLOOKUP(all_resi[[#This Row],[No. Waybill]],settle_reconcile[No. Waybill],1,0)="","Recon","Recon"),"-")</f>
        <v>Recon</v>
      </c>
      <c r="AT1159" s="2">
        <f>all_resi[[#This Row],[Nilai COD]]-all_resi[[#This Row],[COD Fee]]-all_resi[[#This Row],[Total Biaya Setelah Diskon]]</f>
        <v>106995</v>
      </c>
      <c r="AU1159" s="2">
        <f>IF(all_resi[[#This Row],[Waktu Terima]]="","",_xlfn.DAYS(all_resi[[#This Row],[Waktu Terima]],all_resi[[#This Row],[Tanggal Pengiriman]]))</f>
        <v>4</v>
      </c>
    </row>
    <row r="1160" spans="1:47" x14ac:dyDescent="0.25">
      <c r="A1160" s="2" t="s">
        <v>7354</v>
      </c>
      <c r="B1160" s="1">
        <v>46184</v>
      </c>
      <c r="C1160" s="2" t="s">
        <v>42</v>
      </c>
      <c r="D1160" s="2" t="s">
        <v>43</v>
      </c>
      <c r="E1160" s="2" t="s">
        <v>44</v>
      </c>
      <c r="F1160" s="2" t="s">
        <v>45</v>
      </c>
      <c r="G1160" s="2" t="s">
        <v>46</v>
      </c>
      <c r="H1160" s="2" t="s">
        <v>47</v>
      </c>
      <c r="I1160" s="2" t="s">
        <v>4724</v>
      </c>
      <c r="J1160" s="2" t="s">
        <v>13309</v>
      </c>
      <c r="K1160" s="2" t="s">
        <v>177</v>
      </c>
      <c r="L1160" s="2" t="s">
        <v>896</v>
      </c>
      <c r="M1160" s="2" t="s">
        <v>4725</v>
      </c>
      <c r="N1160" s="2" t="s">
        <v>4726</v>
      </c>
      <c r="O1160">
        <v>1</v>
      </c>
      <c r="P1160" s="2" t="s">
        <v>53</v>
      </c>
      <c r="Q1160">
        <v>100</v>
      </c>
      <c r="R1160">
        <v>0</v>
      </c>
      <c r="S1160" s="2" t="s">
        <v>54</v>
      </c>
      <c r="T1160" s="2" t="s">
        <v>55</v>
      </c>
      <c r="U1160" s="2" t="s">
        <v>250</v>
      </c>
      <c r="V1160" s="2"/>
      <c r="W1160">
        <v>87000</v>
      </c>
      <c r="X1160">
        <v>0</v>
      </c>
      <c r="Y1160">
        <v>0</v>
      </c>
      <c r="Z1160">
        <v>87000</v>
      </c>
      <c r="AB1160" s="2" t="s">
        <v>57</v>
      </c>
      <c r="AC1160">
        <v>34800</v>
      </c>
      <c r="AD1160">
        <v>52200</v>
      </c>
      <c r="AE1160">
        <v>141900</v>
      </c>
      <c r="AF1160">
        <v>2128.5</v>
      </c>
      <c r="AG1160" s="2" t="s">
        <v>894</v>
      </c>
      <c r="AH1160" s="2" t="s">
        <v>149</v>
      </c>
      <c r="AI1160" s="1">
        <v>46195</v>
      </c>
      <c r="AJ1160" s="2"/>
      <c r="AK1160" s="2" t="s">
        <v>67</v>
      </c>
      <c r="AM1160" s="2" t="s">
        <v>59</v>
      </c>
      <c r="AP1160" s="2" t="s">
        <v>60</v>
      </c>
      <c r="AQ1160" s="2" t="s">
        <v>41</v>
      </c>
      <c r="AR1160">
        <v>54900</v>
      </c>
      <c r="AS1160" s="2" t="str">
        <f>_xlfn.IFNA(IF(VLOOKUP(all_resi[[#This Row],[No. Waybill]],settle_reconcile[No. Waybill],1,0)="","Recon","Recon"),"-")</f>
        <v>-</v>
      </c>
      <c r="AT1160" s="2">
        <f>all_resi[[#This Row],[Nilai COD]]-all_resi[[#This Row],[COD Fee]]-all_resi[[#This Row],[Total Biaya Setelah Diskon]]</f>
        <v>87571.5</v>
      </c>
      <c r="AU1160" s="2">
        <f>IF(all_resi[[#This Row],[Waktu Terima]]="","",_xlfn.DAYS(all_resi[[#This Row],[Waktu Terima]],all_resi[[#This Row],[Tanggal Pengiriman]]))</f>
        <v>11</v>
      </c>
    </row>
    <row r="1161" spans="1:47" x14ac:dyDescent="0.25">
      <c r="A1161" s="2" t="s">
        <v>7077</v>
      </c>
      <c r="B1161" s="1">
        <v>46184</v>
      </c>
      <c r="C1161" s="2" t="s">
        <v>42</v>
      </c>
      <c r="D1161" s="2" t="s">
        <v>43</v>
      </c>
      <c r="E1161" s="2" t="s">
        <v>44</v>
      </c>
      <c r="F1161" s="2" t="s">
        <v>45</v>
      </c>
      <c r="G1161" s="2" t="s">
        <v>46</v>
      </c>
      <c r="H1161" s="2" t="s">
        <v>80</v>
      </c>
      <c r="I1161" s="2" t="s">
        <v>3978</v>
      </c>
      <c r="J1161" s="2" t="s">
        <v>13439</v>
      </c>
      <c r="K1161" s="2" t="s">
        <v>49</v>
      </c>
      <c r="L1161" s="2" t="s">
        <v>1909</v>
      </c>
      <c r="M1161" s="2" t="s">
        <v>1910</v>
      </c>
      <c r="N1161" s="2" t="s">
        <v>3979</v>
      </c>
      <c r="O1161">
        <v>1</v>
      </c>
      <c r="P1161" s="2" t="s">
        <v>53</v>
      </c>
      <c r="Q1161">
        <v>100</v>
      </c>
      <c r="R1161">
        <v>0</v>
      </c>
      <c r="S1161" s="2" t="s">
        <v>54</v>
      </c>
      <c r="T1161" s="2" t="s">
        <v>55</v>
      </c>
      <c r="U1161" s="2" t="s">
        <v>305</v>
      </c>
      <c r="V1161" s="2"/>
      <c r="W1161">
        <v>63000</v>
      </c>
      <c r="X1161">
        <v>0</v>
      </c>
      <c r="Y1161">
        <v>0</v>
      </c>
      <c r="Z1161">
        <v>63000</v>
      </c>
      <c r="AB1161" s="2" t="s">
        <v>57</v>
      </c>
      <c r="AC1161">
        <v>25200</v>
      </c>
      <c r="AD1161">
        <v>37800</v>
      </c>
      <c r="AE1161">
        <v>133000</v>
      </c>
      <c r="AF1161">
        <v>1995</v>
      </c>
      <c r="AG1161" s="2" t="s">
        <v>3978</v>
      </c>
      <c r="AH1161" s="2"/>
      <c r="AI1161" s="1">
        <v>46189</v>
      </c>
      <c r="AJ1161" s="2" t="s">
        <v>87</v>
      </c>
      <c r="AK1161" s="2" t="s">
        <v>58</v>
      </c>
      <c r="AM1161" s="2" t="s">
        <v>59</v>
      </c>
      <c r="AP1161" s="2" t="s">
        <v>60</v>
      </c>
      <c r="AQ1161" s="2" t="s">
        <v>41</v>
      </c>
      <c r="AR1161">
        <v>70000</v>
      </c>
      <c r="AS1161" s="2" t="str">
        <f>_xlfn.IFNA(IF(VLOOKUP(all_resi[[#This Row],[No. Waybill]],settle_reconcile[No. Waybill],1,0)="","Recon","Recon"),"-")</f>
        <v>Recon</v>
      </c>
      <c r="AT1161" s="2">
        <f>all_resi[[#This Row],[Nilai COD]]-all_resi[[#This Row],[COD Fee]]-all_resi[[#This Row],[Total Biaya Setelah Diskon]]</f>
        <v>93205</v>
      </c>
      <c r="AU1161" s="2">
        <f>IF(all_resi[[#This Row],[Waktu Terima]]="","",_xlfn.DAYS(all_resi[[#This Row],[Waktu Terima]],all_resi[[#This Row],[Tanggal Pengiriman]]))</f>
        <v>5</v>
      </c>
    </row>
    <row r="1162" spans="1:47" x14ac:dyDescent="0.25">
      <c r="A1162" s="2" t="s">
        <v>7076</v>
      </c>
      <c r="B1162" s="1">
        <v>46184</v>
      </c>
      <c r="C1162" s="2" t="s">
        <v>42</v>
      </c>
      <c r="D1162" s="2" t="s">
        <v>43</v>
      </c>
      <c r="E1162" s="2" t="s">
        <v>44</v>
      </c>
      <c r="F1162" s="2" t="s">
        <v>45</v>
      </c>
      <c r="G1162" s="2" t="s">
        <v>46</v>
      </c>
      <c r="H1162" s="2" t="s">
        <v>80</v>
      </c>
      <c r="I1162" s="2" t="s">
        <v>3976</v>
      </c>
      <c r="J1162" s="2" t="s">
        <v>13440</v>
      </c>
      <c r="K1162" s="2" t="s">
        <v>177</v>
      </c>
      <c r="L1162" s="2" t="s">
        <v>807</v>
      </c>
      <c r="M1162" s="2" t="s">
        <v>2160</v>
      </c>
      <c r="N1162" s="2" t="s">
        <v>3977</v>
      </c>
      <c r="O1162">
        <v>1</v>
      </c>
      <c r="P1162" s="2" t="s">
        <v>53</v>
      </c>
      <c r="Q1162">
        <v>100</v>
      </c>
      <c r="R1162">
        <v>0</v>
      </c>
      <c r="S1162" s="2" t="s">
        <v>54</v>
      </c>
      <c r="T1162" s="2" t="s">
        <v>55</v>
      </c>
      <c r="U1162" s="2" t="s">
        <v>3108</v>
      </c>
      <c r="V1162" s="2"/>
      <c r="W1162">
        <v>64000</v>
      </c>
      <c r="X1162">
        <v>0</v>
      </c>
      <c r="Y1162">
        <v>0</v>
      </c>
      <c r="Z1162">
        <v>64000</v>
      </c>
      <c r="AB1162" s="2" t="s">
        <v>57</v>
      </c>
      <c r="AC1162">
        <v>25600</v>
      </c>
      <c r="AD1162">
        <v>38400</v>
      </c>
      <c r="AE1162">
        <v>158000</v>
      </c>
      <c r="AF1162">
        <v>2370</v>
      </c>
      <c r="AG1162" s="2" t="s">
        <v>3976</v>
      </c>
      <c r="AH1162" s="2"/>
      <c r="AI1162" s="1">
        <v>46188</v>
      </c>
      <c r="AJ1162" s="2" t="s">
        <v>87</v>
      </c>
      <c r="AK1162" s="2" t="s">
        <v>58</v>
      </c>
      <c r="AM1162" s="2" t="s">
        <v>59</v>
      </c>
      <c r="AP1162" s="2" t="s">
        <v>60</v>
      </c>
      <c r="AQ1162" s="2" t="s">
        <v>41</v>
      </c>
      <c r="AR1162">
        <v>94000</v>
      </c>
      <c r="AS1162" s="2" t="str">
        <f>_xlfn.IFNA(IF(VLOOKUP(all_resi[[#This Row],[No. Waybill]],settle_reconcile[No. Waybill],1,0)="","Recon","Recon"),"-")</f>
        <v>Recon</v>
      </c>
      <c r="AT1162" s="2">
        <f>all_resi[[#This Row],[Nilai COD]]-all_resi[[#This Row],[COD Fee]]-all_resi[[#This Row],[Total Biaya Setelah Diskon]]</f>
        <v>117230</v>
      </c>
      <c r="AU1162" s="2">
        <f>IF(all_resi[[#This Row],[Waktu Terima]]="","",_xlfn.DAYS(all_resi[[#This Row],[Waktu Terima]],all_resi[[#This Row],[Tanggal Pengiriman]]))</f>
        <v>4</v>
      </c>
    </row>
    <row r="1163" spans="1:47" x14ac:dyDescent="0.25">
      <c r="A1163" s="2" t="s">
        <v>7209</v>
      </c>
      <c r="B1163" s="1">
        <v>46184</v>
      </c>
      <c r="C1163" s="2" t="s">
        <v>42</v>
      </c>
      <c r="D1163" s="2" t="s">
        <v>43</v>
      </c>
      <c r="E1163" s="2" t="s">
        <v>44</v>
      </c>
      <c r="F1163" s="2" t="s">
        <v>45</v>
      </c>
      <c r="G1163" s="2" t="s">
        <v>46</v>
      </c>
      <c r="H1163" s="2" t="s">
        <v>80</v>
      </c>
      <c r="I1163" s="2" t="s">
        <v>4336</v>
      </c>
      <c r="J1163" s="2" t="s">
        <v>13170</v>
      </c>
      <c r="K1163" s="2" t="s">
        <v>203</v>
      </c>
      <c r="L1163" s="2" t="s">
        <v>1548</v>
      </c>
      <c r="M1163" s="2" t="s">
        <v>4272</v>
      </c>
      <c r="N1163" s="2" t="s">
        <v>4337</v>
      </c>
      <c r="O1163">
        <v>1</v>
      </c>
      <c r="P1163" s="2" t="s">
        <v>53</v>
      </c>
      <c r="Q1163">
        <v>100</v>
      </c>
      <c r="R1163">
        <v>0</v>
      </c>
      <c r="S1163" s="2" t="s">
        <v>54</v>
      </c>
      <c r="T1163" s="2" t="s">
        <v>55</v>
      </c>
      <c r="U1163" s="2" t="s">
        <v>164</v>
      </c>
      <c r="V1163" s="2"/>
      <c r="W1163">
        <v>14000</v>
      </c>
      <c r="X1163">
        <v>0</v>
      </c>
      <c r="Y1163">
        <v>0</v>
      </c>
      <c r="Z1163">
        <v>14000</v>
      </c>
      <c r="AB1163" s="2" t="s">
        <v>57</v>
      </c>
      <c r="AC1163">
        <v>8000</v>
      </c>
      <c r="AD1163">
        <v>6000</v>
      </c>
      <c r="AE1163">
        <v>96500</v>
      </c>
      <c r="AF1163">
        <v>1447.5</v>
      </c>
      <c r="AG1163" s="2" t="s">
        <v>4336</v>
      </c>
      <c r="AH1163" s="2"/>
      <c r="AI1163" s="1">
        <v>46186</v>
      </c>
      <c r="AJ1163" s="2" t="s">
        <v>87</v>
      </c>
      <c r="AK1163" s="2" t="s">
        <v>58</v>
      </c>
      <c r="AM1163" s="2" t="s">
        <v>59</v>
      </c>
      <c r="AP1163" s="2" t="s">
        <v>60</v>
      </c>
      <c r="AQ1163" s="2" t="s">
        <v>41</v>
      </c>
      <c r="AR1163">
        <v>82500</v>
      </c>
      <c r="AS1163" s="2" t="str">
        <f>_xlfn.IFNA(IF(VLOOKUP(all_resi[[#This Row],[No. Waybill]],settle_reconcile[No. Waybill],1,0)="","Recon","Recon"),"-")</f>
        <v>Recon</v>
      </c>
      <c r="AT1163" s="2">
        <f>all_resi[[#This Row],[Nilai COD]]-all_resi[[#This Row],[COD Fee]]-all_resi[[#This Row],[Total Biaya Setelah Diskon]]</f>
        <v>89052.5</v>
      </c>
      <c r="AU1163" s="2">
        <f>IF(all_resi[[#This Row],[Waktu Terima]]="","",_xlfn.DAYS(all_resi[[#This Row],[Waktu Terima]],all_resi[[#This Row],[Tanggal Pengiriman]]))</f>
        <v>2</v>
      </c>
    </row>
    <row r="1164" spans="1:47" x14ac:dyDescent="0.25">
      <c r="A1164" s="2" t="s">
        <v>7211</v>
      </c>
      <c r="B1164" s="1">
        <v>46184</v>
      </c>
      <c r="C1164" s="2" t="s">
        <v>42</v>
      </c>
      <c r="D1164" s="2" t="s">
        <v>43</v>
      </c>
      <c r="E1164" s="2" t="s">
        <v>44</v>
      </c>
      <c r="F1164" s="2" t="s">
        <v>45</v>
      </c>
      <c r="G1164" s="2" t="s">
        <v>46</v>
      </c>
      <c r="H1164" s="2" t="s">
        <v>47</v>
      </c>
      <c r="I1164" s="2" t="s">
        <v>4340</v>
      </c>
      <c r="J1164" s="2" t="s">
        <v>13169</v>
      </c>
      <c r="K1164" s="2" t="s">
        <v>143</v>
      </c>
      <c r="L1164" s="2" t="s">
        <v>2896</v>
      </c>
      <c r="M1164" s="2" t="s">
        <v>4341</v>
      </c>
      <c r="N1164" s="2" t="s">
        <v>4342</v>
      </c>
      <c r="O1164">
        <v>1</v>
      </c>
      <c r="P1164" s="2" t="s">
        <v>53</v>
      </c>
      <c r="Q1164">
        <v>100</v>
      </c>
      <c r="R1164">
        <v>0</v>
      </c>
      <c r="S1164" s="2" t="s">
        <v>54</v>
      </c>
      <c r="T1164" s="2" t="s">
        <v>55</v>
      </c>
      <c r="U1164" s="2" t="s">
        <v>104</v>
      </c>
      <c r="V1164" s="2"/>
      <c r="W1164">
        <v>25000</v>
      </c>
      <c r="X1164">
        <v>0</v>
      </c>
      <c r="Y1164">
        <v>0</v>
      </c>
      <c r="Z1164">
        <v>25000</v>
      </c>
      <c r="AB1164" s="2" t="s">
        <v>57</v>
      </c>
      <c r="AC1164">
        <v>18000</v>
      </c>
      <c r="AD1164">
        <v>7000</v>
      </c>
      <c r="AE1164">
        <v>79000</v>
      </c>
      <c r="AF1164">
        <v>1185</v>
      </c>
      <c r="AG1164" s="2" t="s">
        <v>11422</v>
      </c>
      <c r="AH1164" s="2" t="s">
        <v>149</v>
      </c>
      <c r="AI1164" s="1">
        <v>46193</v>
      </c>
      <c r="AJ1164" s="2"/>
      <c r="AK1164" s="2" t="s">
        <v>67</v>
      </c>
      <c r="AM1164" s="2" t="s">
        <v>59</v>
      </c>
      <c r="AP1164" s="2" t="s">
        <v>60</v>
      </c>
      <c r="AQ1164" s="2" t="s">
        <v>41</v>
      </c>
      <c r="AR1164">
        <v>54000</v>
      </c>
      <c r="AS1164" s="2" t="str">
        <f>_xlfn.IFNA(IF(VLOOKUP(all_resi[[#This Row],[No. Waybill]],settle_reconcile[No. Waybill],1,0)="","Recon","Recon"),"-")</f>
        <v>-</v>
      </c>
      <c r="AT1164" s="2">
        <f>all_resi[[#This Row],[Nilai COD]]-all_resi[[#This Row],[COD Fee]]-all_resi[[#This Row],[Total Biaya Setelah Diskon]]</f>
        <v>70815</v>
      </c>
      <c r="AU1164" s="2">
        <f>IF(all_resi[[#This Row],[Waktu Terima]]="","",_xlfn.DAYS(all_resi[[#This Row],[Waktu Terima]],all_resi[[#This Row],[Tanggal Pengiriman]]))</f>
        <v>9</v>
      </c>
    </row>
    <row r="1165" spans="1:47" x14ac:dyDescent="0.25">
      <c r="A1165" s="2" t="s">
        <v>7421</v>
      </c>
      <c r="B1165" s="1">
        <v>46184</v>
      </c>
      <c r="C1165" s="2" t="s">
        <v>42</v>
      </c>
      <c r="D1165" s="2" t="s">
        <v>43</v>
      </c>
      <c r="E1165" s="2" t="s">
        <v>44</v>
      </c>
      <c r="F1165" s="2" t="s">
        <v>45</v>
      </c>
      <c r="G1165" s="2" t="s">
        <v>46</v>
      </c>
      <c r="H1165" s="2" t="s">
        <v>47</v>
      </c>
      <c r="I1165" s="2" t="s">
        <v>4896</v>
      </c>
      <c r="J1165" s="2" t="s">
        <v>13310</v>
      </c>
      <c r="K1165" s="2" t="s">
        <v>137</v>
      </c>
      <c r="L1165" s="2" t="s">
        <v>1142</v>
      </c>
      <c r="M1165" s="2" t="s">
        <v>4897</v>
      </c>
      <c r="N1165" s="2" t="s">
        <v>4898</v>
      </c>
      <c r="O1165">
        <v>1</v>
      </c>
      <c r="P1165" s="2" t="s">
        <v>53</v>
      </c>
      <c r="Q1165">
        <v>100</v>
      </c>
      <c r="R1165">
        <v>0</v>
      </c>
      <c r="S1165" s="2" t="s">
        <v>54</v>
      </c>
      <c r="T1165" s="2" t="s">
        <v>55</v>
      </c>
      <c r="U1165" s="2" t="s">
        <v>534</v>
      </c>
      <c r="V1165" s="2"/>
      <c r="W1165">
        <v>31000</v>
      </c>
      <c r="X1165">
        <v>0</v>
      </c>
      <c r="Y1165">
        <v>0</v>
      </c>
      <c r="Z1165">
        <v>31000</v>
      </c>
      <c r="AB1165" s="2" t="s">
        <v>57</v>
      </c>
      <c r="AC1165">
        <v>22000</v>
      </c>
      <c r="AD1165">
        <v>9000</v>
      </c>
      <c r="AE1165">
        <v>77000</v>
      </c>
      <c r="AF1165">
        <v>1155</v>
      </c>
      <c r="AG1165" s="2" t="s">
        <v>4896</v>
      </c>
      <c r="AH1165" s="2"/>
      <c r="AI1165" s="1">
        <v>46186</v>
      </c>
      <c r="AJ1165" s="2"/>
      <c r="AK1165" s="2" t="s">
        <v>58</v>
      </c>
      <c r="AM1165" s="2" t="s">
        <v>59</v>
      </c>
      <c r="AP1165" s="2" t="s">
        <v>60</v>
      </c>
      <c r="AQ1165" s="2" t="s">
        <v>41</v>
      </c>
      <c r="AR1165">
        <v>46000</v>
      </c>
      <c r="AS1165" s="2" t="str">
        <f>_xlfn.IFNA(IF(VLOOKUP(all_resi[[#This Row],[No. Waybill]],settle_reconcile[No. Waybill],1,0)="","Recon","Recon"),"-")</f>
        <v>Recon</v>
      </c>
      <c r="AT1165" s="2">
        <f>all_resi[[#This Row],[Nilai COD]]-all_resi[[#This Row],[COD Fee]]-all_resi[[#This Row],[Total Biaya Setelah Diskon]]</f>
        <v>66845</v>
      </c>
      <c r="AU1165" s="2">
        <f>IF(all_resi[[#This Row],[Waktu Terima]]="","",_xlfn.DAYS(all_resi[[#This Row],[Waktu Terima]],all_resi[[#This Row],[Tanggal Pengiriman]]))</f>
        <v>2</v>
      </c>
    </row>
    <row r="1166" spans="1:47" x14ac:dyDescent="0.25">
      <c r="A1166" s="2" t="s">
        <v>7422</v>
      </c>
      <c r="B1166" s="1">
        <v>46184</v>
      </c>
      <c r="C1166" s="2" t="s">
        <v>42</v>
      </c>
      <c r="D1166" s="2" t="s">
        <v>43</v>
      </c>
      <c r="E1166" s="2" t="s">
        <v>44</v>
      </c>
      <c r="F1166" s="2" t="s">
        <v>45</v>
      </c>
      <c r="G1166" s="2" t="s">
        <v>46</v>
      </c>
      <c r="H1166" s="2" t="s">
        <v>47</v>
      </c>
      <c r="I1166" s="2" t="s">
        <v>4899</v>
      </c>
      <c r="J1166" s="2" t="s">
        <v>13308</v>
      </c>
      <c r="K1166" s="2" t="s">
        <v>156</v>
      </c>
      <c r="L1166" s="2" t="s">
        <v>606</v>
      </c>
      <c r="M1166" s="2" t="s">
        <v>1590</v>
      </c>
      <c r="N1166" s="2" t="s">
        <v>4900</v>
      </c>
      <c r="O1166">
        <v>1</v>
      </c>
      <c r="P1166" s="2" t="s">
        <v>53</v>
      </c>
      <c r="Q1166">
        <v>100</v>
      </c>
      <c r="R1166">
        <v>0</v>
      </c>
      <c r="S1166" s="2" t="s">
        <v>54</v>
      </c>
      <c r="T1166" s="2" t="s">
        <v>55</v>
      </c>
      <c r="U1166" s="2" t="s">
        <v>207</v>
      </c>
      <c r="V1166" s="2"/>
      <c r="W1166">
        <v>64000</v>
      </c>
      <c r="X1166">
        <v>0</v>
      </c>
      <c r="Y1166">
        <v>0</v>
      </c>
      <c r="Z1166">
        <v>64000</v>
      </c>
      <c r="AB1166" s="2" t="s">
        <v>57</v>
      </c>
      <c r="AC1166">
        <v>25600</v>
      </c>
      <c r="AD1166">
        <v>38400</v>
      </c>
      <c r="AE1166">
        <v>134000</v>
      </c>
      <c r="AF1166">
        <v>2010</v>
      </c>
      <c r="AG1166" s="2" t="s">
        <v>4899</v>
      </c>
      <c r="AH1166" s="2"/>
      <c r="AI1166" s="1">
        <v>46187</v>
      </c>
      <c r="AJ1166" s="2"/>
      <c r="AK1166" s="2" t="s">
        <v>58</v>
      </c>
      <c r="AM1166" s="2" t="s">
        <v>59</v>
      </c>
      <c r="AP1166" s="2" t="s">
        <v>60</v>
      </c>
      <c r="AQ1166" s="2" t="s">
        <v>41</v>
      </c>
      <c r="AR1166">
        <v>70000</v>
      </c>
      <c r="AS1166" s="2" t="str">
        <f>_xlfn.IFNA(IF(VLOOKUP(all_resi[[#This Row],[No. Waybill]],settle_reconcile[No. Waybill],1,0)="","Recon","Recon"),"-")</f>
        <v>Recon</v>
      </c>
      <c r="AT1166" s="2">
        <f>all_resi[[#This Row],[Nilai COD]]-all_resi[[#This Row],[COD Fee]]-all_resi[[#This Row],[Total Biaya Setelah Diskon]]</f>
        <v>93590</v>
      </c>
      <c r="AU1166" s="2">
        <f>IF(all_resi[[#This Row],[Waktu Terima]]="","",_xlfn.DAYS(all_resi[[#This Row],[Waktu Terima]],all_resi[[#This Row],[Tanggal Pengiriman]]))</f>
        <v>3</v>
      </c>
    </row>
    <row r="1167" spans="1:47" x14ac:dyDescent="0.25">
      <c r="A1167" s="2" t="s">
        <v>7210</v>
      </c>
      <c r="B1167" s="1">
        <v>46184</v>
      </c>
      <c r="C1167" s="2" t="s">
        <v>42</v>
      </c>
      <c r="D1167" s="2" t="s">
        <v>43</v>
      </c>
      <c r="E1167" s="2" t="s">
        <v>44</v>
      </c>
      <c r="F1167" s="2" t="s">
        <v>45</v>
      </c>
      <c r="G1167" s="2" t="s">
        <v>46</v>
      </c>
      <c r="H1167" s="2" t="s">
        <v>47</v>
      </c>
      <c r="I1167" s="2" t="s">
        <v>4338</v>
      </c>
      <c r="J1167" s="2" t="s">
        <v>13152</v>
      </c>
      <c r="K1167" s="2" t="s">
        <v>156</v>
      </c>
      <c r="L1167" s="2" t="s">
        <v>606</v>
      </c>
      <c r="M1167" s="2" t="s">
        <v>2861</v>
      </c>
      <c r="N1167" s="2" t="s">
        <v>4339</v>
      </c>
      <c r="O1167">
        <v>1</v>
      </c>
      <c r="P1167" s="2" t="s">
        <v>53</v>
      </c>
      <c r="Q1167">
        <v>100</v>
      </c>
      <c r="R1167">
        <v>0</v>
      </c>
      <c r="S1167" s="2" t="s">
        <v>54</v>
      </c>
      <c r="T1167" s="2" t="s">
        <v>55</v>
      </c>
      <c r="U1167" s="2" t="s">
        <v>207</v>
      </c>
      <c r="V1167" s="2"/>
      <c r="W1167">
        <v>64000</v>
      </c>
      <c r="X1167">
        <v>0</v>
      </c>
      <c r="Y1167">
        <v>0</v>
      </c>
      <c r="Z1167">
        <v>64000</v>
      </c>
      <c r="AB1167" s="2" t="s">
        <v>57</v>
      </c>
      <c r="AC1167">
        <v>25600</v>
      </c>
      <c r="AD1167">
        <v>38400</v>
      </c>
      <c r="AE1167">
        <v>135000</v>
      </c>
      <c r="AF1167">
        <v>2025</v>
      </c>
      <c r="AG1167" s="2" t="s">
        <v>4338</v>
      </c>
      <c r="AH1167" s="2"/>
      <c r="AI1167" s="1">
        <v>46189</v>
      </c>
      <c r="AJ1167" s="2"/>
      <c r="AK1167" s="2" t="s">
        <v>58</v>
      </c>
      <c r="AM1167" s="2" t="s">
        <v>59</v>
      </c>
      <c r="AP1167" s="2" t="s">
        <v>60</v>
      </c>
      <c r="AQ1167" s="2" t="s">
        <v>41</v>
      </c>
      <c r="AR1167">
        <v>71000</v>
      </c>
      <c r="AS1167" s="2" t="str">
        <f>_xlfn.IFNA(IF(VLOOKUP(all_resi[[#This Row],[No. Waybill]],settle_reconcile[No. Waybill],1,0)="","Recon","Recon"),"-")</f>
        <v>Recon</v>
      </c>
      <c r="AT1167" s="2">
        <f>all_resi[[#This Row],[Nilai COD]]-all_resi[[#This Row],[COD Fee]]-all_resi[[#This Row],[Total Biaya Setelah Diskon]]</f>
        <v>94575</v>
      </c>
      <c r="AU1167" s="2">
        <f>IF(all_resi[[#This Row],[Waktu Terima]]="","",_xlfn.DAYS(all_resi[[#This Row],[Waktu Terima]],all_resi[[#This Row],[Tanggal Pengiriman]]))</f>
        <v>5</v>
      </c>
    </row>
    <row r="1168" spans="1:47" x14ac:dyDescent="0.25">
      <c r="A1168" s="2" t="s">
        <v>7327</v>
      </c>
      <c r="B1168" s="1">
        <v>46184</v>
      </c>
      <c r="C1168" s="2" t="s">
        <v>42</v>
      </c>
      <c r="D1168" s="2" t="s">
        <v>43</v>
      </c>
      <c r="E1168" s="2" t="s">
        <v>44</v>
      </c>
      <c r="F1168" s="2" t="s">
        <v>45</v>
      </c>
      <c r="G1168" s="2" t="s">
        <v>46</v>
      </c>
      <c r="H1168" s="2" t="s">
        <v>80</v>
      </c>
      <c r="I1168" s="2" t="s">
        <v>4654</v>
      </c>
      <c r="J1168" s="2" t="s">
        <v>13382</v>
      </c>
      <c r="K1168" s="2" t="s">
        <v>116</v>
      </c>
      <c r="L1168" s="2" t="s">
        <v>45</v>
      </c>
      <c r="M1168" s="2" t="s">
        <v>642</v>
      </c>
      <c r="N1168" s="2" t="s">
        <v>4655</v>
      </c>
      <c r="O1168">
        <v>1</v>
      </c>
      <c r="P1168" s="2" t="s">
        <v>53</v>
      </c>
      <c r="Q1168">
        <v>100</v>
      </c>
      <c r="R1168">
        <v>0</v>
      </c>
      <c r="S1168" s="2" t="s">
        <v>54</v>
      </c>
      <c r="T1168" s="2" t="s">
        <v>55</v>
      </c>
      <c r="U1168" s="2" t="s">
        <v>86</v>
      </c>
      <c r="V1168" s="2"/>
      <c r="W1168">
        <v>7000</v>
      </c>
      <c r="X1168">
        <v>0</v>
      </c>
      <c r="Y1168">
        <v>0</v>
      </c>
      <c r="Z1168">
        <v>7000</v>
      </c>
      <c r="AB1168" s="2" t="s">
        <v>57</v>
      </c>
      <c r="AC1168">
        <v>2000</v>
      </c>
      <c r="AD1168">
        <v>5000</v>
      </c>
      <c r="AE1168">
        <v>67000</v>
      </c>
      <c r="AF1168">
        <v>1005</v>
      </c>
      <c r="AG1168" s="2" t="s">
        <v>10708</v>
      </c>
      <c r="AH1168" s="2" t="s">
        <v>149</v>
      </c>
      <c r="AI1168" s="1">
        <v>46192</v>
      </c>
      <c r="AJ1168" s="2" t="s">
        <v>87</v>
      </c>
      <c r="AK1168" s="2" t="s">
        <v>67</v>
      </c>
      <c r="AM1168" s="2" t="s">
        <v>59</v>
      </c>
      <c r="AP1168" s="2" t="s">
        <v>60</v>
      </c>
      <c r="AQ1168" s="2" t="s">
        <v>41</v>
      </c>
      <c r="AR1168">
        <v>60000</v>
      </c>
      <c r="AS1168" s="2" t="str">
        <f>_xlfn.IFNA(IF(VLOOKUP(all_resi[[#This Row],[No. Waybill]],settle_reconcile[No. Waybill],1,0)="","Recon","Recon"),"-")</f>
        <v>-</v>
      </c>
      <c r="AT1168" s="2">
        <f>all_resi[[#This Row],[Nilai COD]]-all_resi[[#This Row],[COD Fee]]-all_resi[[#This Row],[Total Biaya Setelah Diskon]]</f>
        <v>60995</v>
      </c>
      <c r="AU1168" s="2">
        <f>IF(all_resi[[#This Row],[Waktu Terima]]="","",_xlfn.DAYS(all_resi[[#This Row],[Waktu Terima]],all_resi[[#This Row],[Tanggal Pengiriman]]))</f>
        <v>8</v>
      </c>
    </row>
    <row r="1169" spans="1:47" x14ac:dyDescent="0.25">
      <c r="A1169" s="2" t="s">
        <v>7079</v>
      </c>
      <c r="B1169" s="1">
        <v>46184</v>
      </c>
      <c r="C1169" s="2" t="s">
        <v>42</v>
      </c>
      <c r="D1169" s="2" t="s">
        <v>43</v>
      </c>
      <c r="E1169" s="2" t="s">
        <v>44</v>
      </c>
      <c r="F1169" s="2" t="s">
        <v>45</v>
      </c>
      <c r="G1169" s="2" t="s">
        <v>46</v>
      </c>
      <c r="H1169" s="2" t="s">
        <v>47</v>
      </c>
      <c r="I1169" s="2" t="s">
        <v>3983</v>
      </c>
      <c r="J1169" s="2" t="s">
        <v>13442</v>
      </c>
      <c r="K1169" s="2" t="s">
        <v>197</v>
      </c>
      <c r="L1169" s="2" t="s">
        <v>198</v>
      </c>
      <c r="M1169" s="2" t="s">
        <v>3984</v>
      </c>
      <c r="N1169" s="2" t="s">
        <v>3985</v>
      </c>
      <c r="O1169">
        <v>1</v>
      </c>
      <c r="P1169" s="2" t="s">
        <v>53</v>
      </c>
      <c r="Q1169">
        <v>100</v>
      </c>
      <c r="R1169">
        <v>0</v>
      </c>
      <c r="S1169" s="2" t="s">
        <v>54</v>
      </c>
      <c r="T1169" s="2" t="s">
        <v>55</v>
      </c>
      <c r="U1169" s="2" t="s">
        <v>230</v>
      </c>
      <c r="V1169" s="2"/>
      <c r="W1169">
        <v>96000</v>
      </c>
      <c r="X1169">
        <v>0</v>
      </c>
      <c r="Y1169">
        <v>0</v>
      </c>
      <c r="Z1169">
        <v>96000</v>
      </c>
      <c r="AB1169" s="2" t="s">
        <v>57</v>
      </c>
      <c r="AC1169">
        <v>38400</v>
      </c>
      <c r="AD1169">
        <v>57600</v>
      </c>
      <c r="AE1169">
        <v>200000</v>
      </c>
      <c r="AF1169">
        <v>3000</v>
      </c>
      <c r="AG1169" s="2" t="s">
        <v>3983</v>
      </c>
      <c r="AH1169" s="2"/>
      <c r="AI1169" s="1">
        <v>46189</v>
      </c>
      <c r="AJ1169" s="2"/>
      <c r="AK1169" s="2" t="s">
        <v>58</v>
      </c>
      <c r="AM1169" s="2" t="s">
        <v>59</v>
      </c>
      <c r="AP1169" s="2" t="s">
        <v>60</v>
      </c>
      <c r="AQ1169" s="2" t="s">
        <v>41</v>
      </c>
      <c r="AR1169">
        <v>104000</v>
      </c>
      <c r="AS1169" s="2" t="str">
        <f>_xlfn.IFNA(IF(VLOOKUP(all_resi[[#This Row],[No. Waybill]],settle_reconcile[No. Waybill],1,0)="","Recon","Recon"),"-")</f>
        <v>Recon</v>
      </c>
      <c r="AT1169" s="2">
        <f>all_resi[[#This Row],[Nilai COD]]-all_resi[[#This Row],[COD Fee]]-all_resi[[#This Row],[Total Biaya Setelah Diskon]]</f>
        <v>139400</v>
      </c>
      <c r="AU1169" s="2">
        <f>IF(all_resi[[#This Row],[Waktu Terima]]="","",_xlfn.DAYS(all_resi[[#This Row],[Waktu Terima]],all_resi[[#This Row],[Tanggal Pengiriman]]))</f>
        <v>5</v>
      </c>
    </row>
    <row r="1170" spans="1:47" x14ac:dyDescent="0.25">
      <c r="A1170" s="2" t="s">
        <v>7206</v>
      </c>
      <c r="B1170" s="1">
        <v>46184</v>
      </c>
      <c r="C1170" s="2" t="s">
        <v>42</v>
      </c>
      <c r="D1170" s="2" t="s">
        <v>43</v>
      </c>
      <c r="E1170" s="2" t="s">
        <v>44</v>
      </c>
      <c r="F1170" s="2" t="s">
        <v>45</v>
      </c>
      <c r="G1170" s="2" t="s">
        <v>46</v>
      </c>
      <c r="H1170" s="2" t="s">
        <v>80</v>
      </c>
      <c r="I1170" s="2" t="s">
        <v>4329</v>
      </c>
      <c r="J1170" s="2" t="s">
        <v>13192</v>
      </c>
      <c r="K1170" s="2" t="s">
        <v>82</v>
      </c>
      <c r="L1170" s="2" t="s">
        <v>83</v>
      </c>
      <c r="M1170" s="2" t="s">
        <v>4330</v>
      </c>
      <c r="N1170" s="2" t="s">
        <v>4331</v>
      </c>
      <c r="O1170">
        <v>1</v>
      </c>
      <c r="P1170" s="2" t="s">
        <v>53</v>
      </c>
      <c r="Q1170">
        <v>100</v>
      </c>
      <c r="R1170">
        <v>0</v>
      </c>
      <c r="S1170" s="2" t="s">
        <v>54</v>
      </c>
      <c r="T1170" s="2" t="s">
        <v>55</v>
      </c>
      <c r="U1170" s="2" t="s">
        <v>86</v>
      </c>
      <c r="V1170" s="2"/>
      <c r="W1170">
        <v>47000</v>
      </c>
      <c r="X1170">
        <v>0</v>
      </c>
      <c r="Y1170">
        <v>0</v>
      </c>
      <c r="Z1170">
        <v>47000</v>
      </c>
      <c r="AB1170" s="2" t="s">
        <v>57</v>
      </c>
      <c r="AC1170">
        <v>18800</v>
      </c>
      <c r="AD1170">
        <v>28200</v>
      </c>
      <c r="AE1170">
        <v>102000</v>
      </c>
      <c r="AF1170">
        <v>1530</v>
      </c>
      <c r="AG1170" s="2" t="s">
        <v>517</v>
      </c>
      <c r="AH1170" s="2" t="s">
        <v>149</v>
      </c>
      <c r="AI1170" s="1">
        <v>46192</v>
      </c>
      <c r="AJ1170" s="2" t="s">
        <v>87</v>
      </c>
      <c r="AK1170" s="2" t="s">
        <v>67</v>
      </c>
      <c r="AM1170" s="2" t="s">
        <v>59</v>
      </c>
      <c r="AP1170" s="2" t="s">
        <v>60</v>
      </c>
      <c r="AQ1170" s="2" t="s">
        <v>41</v>
      </c>
      <c r="AR1170">
        <v>55000</v>
      </c>
      <c r="AS1170" s="2" t="str">
        <f>_xlfn.IFNA(IF(VLOOKUP(all_resi[[#This Row],[No. Waybill]],settle_reconcile[No. Waybill],1,0)="","Recon","Recon"),"-")</f>
        <v>-</v>
      </c>
      <c r="AT1170" s="2">
        <f>all_resi[[#This Row],[Nilai COD]]-all_resi[[#This Row],[COD Fee]]-all_resi[[#This Row],[Total Biaya Setelah Diskon]]</f>
        <v>72270</v>
      </c>
      <c r="AU1170" s="2">
        <f>IF(all_resi[[#This Row],[Waktu Terima]]="","",_xlfn.DAYS(all_resi[[#This Row],[Waktu Terima]],all_resi[[#This Row],[Tanggal Pengiriman]]))</f>
        <v>8</v>
      </c>
    </row>
    <row r="1171" spans="1:47" x14ac:dyDescent="0.25">
      <c r="A1171" s="2" t="s">
        <v>7080</v>
      </c>
      <c r="B1171" s="1">
        <v>46184</v>
      </c>
      <c r="C1171" s="2" t="s">
        <v>42</v>
      </c>
      <c r="D1171" s="2" t="s">
        <v>43</v>
      </c>
      <c r="E1171" s="2" t="s">
        <v>44</v>
      </c>
      <c r="F1171" s="2" t="s">
        <v>45</v>
      </c>
      <c r="G1171" s="2" t="s">
        <v>46</v>
      </c>
      <c r="H1171" s="2" t="s">
        <v>47</v>
      </c>
      <c r="I1171" s="2" t="s">
        <v>3986</v>
      </c>
      <c r="J1171" s="2" t="s">
        <v>13457</v>
      </c>
      <c r="K1171" s="2" t="s">
        <v>82</v>
      </c>
      <c r="L1171" s="2" t="s">
        <v>270</v>
      </c>
      <c r="M1171" s="2" t="s">
        <v>3987</v>
      </c>
      <c r="N1171" s="2" t="s">
        <v>3988</v>
      </c>
      <c r="O1171">
        <v>1</v>
      </c>
      <c r="P1171" s="2" t="s">
        <v>53</v>
      </c>
      <c r="Q1171">
        <v>100</v>
      </c>
      <c r="R1171">
        <v>0</v>
      </c>
      <c r="S1171" s="2" t="s">
        <v>54</v>
      </c>
      <c r="T1171" s="2" t="s">
        <v>55</v>
      </c>
      <c r="U1171" s="2" t="s">
        <v>97</v>
      </c>
      <c r="V1171" s="2"/>
      <c r="W1171">
        <v>93000</v>
      </c>
      <c r="X1171">
        <v>0</v>
      </c>
      <c r="Y1171">
        <v>0</v>
      </c>
      <c r="Z1171">
        <v>93000</v>
      </c>
      <c r="AB1171" s="2" t="s">
        <v>57</v>
      </c>
      <c r="AC1171">
        <v>37200</v>
      </c>
      <c r="AD1171">
        <v>55800</v>
      </c>
      <c r="AE1171">
        <v>154000</v>
      </c>
      <c r="AF1171">
        <v>2310</v>
      </c>
      <c r="AG1171" s="2" t="s">
        <v>353</v>
      </c>
      <c r="AH1171" s="2" t="s">
        <v>615</v>
      </c>
      <c r="AI1171" s="1">
        <v>46197</v>
      </c>
      <c r="AJ1171" s="2"/>
      <c r="AK1171" s="2" t="s">
        <v>67</v>
      </c>
      <c r="AM1171" s="2" t="s">
        <v>59</v>
      </c>
      <c r="AP1171" s="2" t="s">
        <v>60</v>
      </c>
      <c r="AQ1171" s="2" t="s">
        <v>41</v>
      </c>
      <c r="AR1171">
        <v>61000</v>
      </c>
      <c r="AS1171" s="2" t="str">
        <f>_xlfn.IFNA(IF(VLOOKUP(all_resi[[#This Row],[No. Waybill]],settle_reconcile[No. Waybill],1,0)="","Recon","Recon"),"-")</f>
        <v>-</v>
      </c>
      <c r="AT1171" s="2">
        <f>all_resi[[#This Row],[Nilai COD]]-all_resi[[#This Row],[COD Fee]]-all_resi[[#This Row],[Total Biaya Setelah Diskon]]</f>
        <v>95890</v>
      </c>
      <c r="AU1171" s="2">
        <f>IF(all_resi[[#This Row],[Waktu Terima]]="","",_xlfn.DAYS(all_resi[[#This Row],[Waktu Terima]],all_resi[[#This Row],[Tanggal Pengiriman]]))</f>
        <v>13</v>
      </c>
    </row>
    <row r="1172" spans="1:47" x14ac:dyDescent="0.25">
      <c r="A1172" s="2" t="s">
        <v>7424</v>
      </c>
      <c r="B1172" s="1">
        <v>46184</v>
      </c>
      <c r="C1172" s="2" t="s">
        <v>42</v>
      </c>
      <c r="D1172" s="2" t="s">
        <v>43</v>
      </c>
      <c r="E1172" s="2" t="s">
        <v>44</v>
      </c>
      <c r="F1172" s="2" t="s">
        <v>45</v>
      </c>
      <c r="G1172" s="2" t="s">
        <v>46</v>
      </c>
      <c r="H1172" s="2" t="s">
        <v>47</v>
      </c>
      <c r="I1172" s="2" t="s">
        <v>4905</v>
      </c>
      <c r="J1172" s="2" t="s">
        <v>13431</v>
      </c>
      <c r="K1172" s="2" t="s">
        <v>437</v>
      </c>
      <c r="L1172" s="2" t="s">
        <v>4869</v>
      </c>
      <c r="M1172" s="2" t="s">
        <v>4906</v>
      </c>
      <c r="N1172" s="2" t="s">
        <v>4907</v>
      </c>
      <c r="O1172">
        <v>1</v>
      </c>
      <c r="P1172" s="2" t="s">
        <v>53</v>
      </c>
      <c r="Q1172">
        <v>100</v>
      </c>
      <c r="R1172">
        <v>0</v>
      </c>
      <c r="S1172" s="2" t="s">
        <v>54</v>
      </c>
      <c r="T1172" s="2" t="s">
        <v>55</v>
      </c>
      <c r="U1172" s="2" t="s">
        <v>66</v>
      </c>
      <c r="V1172" s="2"/>
      <c r="W1172">
        <v>52000</v>
      </c>
      <c r="X1172">
        <v>0</v>
      </c>
      <c r="Y1172">
        <v>0</v>
      </c>
      <c r="Z1172">
        <v>52000</v>
      </c>
      <c r="AB1172" s="2" t="s">
        <v>57</v>
      </c>
      <c r="AC1172">
        <v>20800</v>
      </c>
      <c r="AD1172">
        <v>31200</v>
      </c>
      <c r="AE1172">
        <v>136000</v>
      </c>
      <c r="AF1172">
        <v>2040</v>
      </c>
      <c r="AG1172" s="2" t="s">
        <v>4905</v>
      </c>
      <c r="AH1172" s="2"/>
      <c r="AI1172" s="1">
        <v>46190</v>
      </c>
      <c r="AJ1172" s="2"/>
      <c r="AK1172" s="2" t="s">
        <v>58</v>
      </c>
      <c r="AM1172" s="2" t="s">
        <v>59</v>
      </c>
      <c r="AP1172" s="2" t="s">
        <v>60</v>
      </c>
      <c r="AQ1172" s="2" t="s">
        <v>41</v>
      </c>
      <c r="AR1172">
        <v>84000</v>
      </c>
      <c r="AS1172" s="2" t="str">
        <f>_xlfn.IFNA(IF(VLOOKUP(all_resi[[#This Row],[No. Waybill]],settle_reconcile[No. Waybill],1,0)="","Recon","Recon"),"-")</f>
        <v>Recon</v>
      </c>
      <c r="AT1172" s="2">
        <f>all_resi[[#This Row],[Nilai COD]]-all_resi[[#This Row],[COD Fee]]-all_resi[[#This Row],[Total Biaya Setelah Diskon]]</f>
        <v>102760</v>
      </c>
      <c r="AU1172" s="2">
        <f>IF(all_resi[[#This Row],[Waktu Terima]]="","",_xlfn.DAYS(all_resi[[#This Row],[Waktu Terima]],all_resi[[#This Row],[Tanggal Pengiriman]]))</f>
        <v>6</v>
      </c>
    </row>
    <row r="1173" spans="1:47" x14ac:dyDescent="0.25">
      <c r="A1173" s="2" t="s">
        <v>7460</v>
      </c>
      <c r="B1173" s="1">
        <v>46184</v>
      </c>
      <c r="C1173" s="2" t="s">
        <v>42</v>
      </c>
      <c r="D1173" s="2" t="s">
        <v>43</v>
      </c>
      <c r="E1173" s="2" t="s">
        <v>44</v>
      </c>
      <c r="F1173" s="2" t="s">
        <v>45</v>
      </c>
      <c r="G1173" s="2" t="s">
        <v>46</v>
      </c>
      <c r="H1173" s="2" t="s">
        <v>80</v>
      </c>
      <c r="I1173" s="2" t="s">
        <v>4997</v>
      </c>
      <c r="J1173" s="2" t="s">
        <v>13400</v>
      </c>
      <c r="K1173" s="2" t="s">
        <v>561</v>
      </c>
      <c r="L1173" s="2" t="s">
        <v>4998</v>
      </c>
      <c r="M1173" s="2" t="s">
        <v>4999</v>
      </c>
      <c r="N1173" s="2" t="s">
        <v>5000</v>
      </c>
      <c r="O1173">
        <v>1</v>
      </c>
      <c r="P1173" s="2" t="s">
        <v>53</v>
      </c>
      <c r="Q1173">
        <v>100</v>
      </c>
      <c r="R1173">
        <v>0</v>
      </c>
      <c r="S1173" s="2" t="s">
        <v>54</v>
      </c>
      <c r="T1173" s="2" t="s">
        <v>55</v>
      </c>
      <c r="U1173" s="2" t="s">
        <v>881</v>
      </c>
      <c r="V1173" s="2"/>
      <c r="W1173">
        <v>40000</v>
      </c>
      <c r="X1173">
        <v>0</v>
      </c>
      <c r="Y1173">
        <v>0</v>
      </c>
      <c r="Z1173">
        <v>40000</v>
      </c>
      <c r="AB1173" s="2" t="s">
        <v>57</v>
      </c>
      <c r="AC1173">
        <v>16000</v>
      </c>
      <c r="AD1173">
        <v>24000</v>
      </c>
      <c r="AE1173">
        <v>134000</v>
      </c>
      <c r="AF1173">
        <v>2010</v>
      </c>
      <c r="AG1173" s="2" t="s">
        <v>11421</v>
      </c>
      <c r="AH1173" s="2" t="s">
        <v>149</v>
      </c>
      <c r="AI1173" s="1">
        <v>46193</v>
      </c>
      <c r="AJ1173" s="2" t="s">
        <v>87</v>
      </c>
      <c r="AK1173" s="2" t="s">
        <v>67</v>
      </c>
      <c r="AM1173" s="2" t="s">
        <v>59</v>
      </c>
      <c r="AP1173" s="2" t="s">
        <v>60</v>
      </c>
      <c r="AQ1173" s="2" t="s">
        <v>41</v>
      </c>
      <c r="AR1173">
        <v>94000</v>
      </c>
      <c r="AS1173" s="2" t="str">
        <f>_xlfn.IFNA(IF(VLOOKUP(all_resi[[#This Row],[No. Waybill]],settle_reconcile[No. Waybill],1,0)="","Recon","Recon"),"-")</f>
        <v>-</v>
      </c>
      <c r="AT1173" s="2">
        <f>all_resi[[#This Row],[Nilai COD]]-all_resi[[#This Row],[COD Fee]]-all_resi[[#This Row],[Total Biaya Setelah Diskon]]</f>
        <v>107990</v>
      </c>
      <c r="AU1173" s="2">
        <f>IF(all_resi[[#This Row],[Waktu Terima]]="","",_xlfn.DAYS(all_resi[[#This Row],[Waktu Terima]],all_resi[[#This Row],[Tanggal Pengiriman]]))</f>
        <v>9</v>
      </c>
    </row>
    <row r="1174" spans="1:47" x14ac:dyDescent="0.25">
      <c r="A1174" s="2" t="s">
        <v>7462</v>
      </c>
      <c r="B1174" s="1">
        <v>46184</v>
      </c>
      <c r="C1174" s="2" t="s">
        <v>42</v>
      </c>
      <c r="D1174" s="2" t="s">
        <v>43</v>
      </c>
      <c r="E1174" s="2" t="s">
        <v>44</v>
      </c>
      <c r="F1174" s="2" t="s">
        <v>45</v>
      </c>
      <c r="G1174" s="2" t="s">
        <v>46</v>
      </c>
      <c r="H1174" s="2" t="s">
        <v>47</v>
      </c>
      <c r="I1174" s="2" t="s">
        <v>5003</v>
      </c>
      <c r="J1174" s="2" t="s">
        <v>13144</v>
      </c>
      <c r="K1174" s="2" t="s">
        <v>156</v>
      </c>
      <c r="L1174" s="2" t="s">
        <v>606</v>
      </c>
      <c r="M1174" s="2" t="s">
        <v>2111</v>
      </c>
      <c r="N1174" s="2" t="s">
        <v>5004</v>
      </c>
      <c r="O1174">
        <v>1</v>
      </c>
      <c r="P1174" s="2" t="s">
        <v>53</v>
      </c>
      <c r="Q1174">
        <v>100</v>
      </c>
      <c r="R1174">
        <v>0</v>
      </c>
      <c r="S1174" s="2" t="s">
        <v>54</v>
      </c>
      <c r="T1174" s="2" t="s">
        <v>55</v>
      </c>
      <c r="U1174" s="2" t="s">
        <v>207</v>
      </c>
      <c r="V1174" s="2"/>
      <c r="W1174">
        <v>64000</v>
      </c>
      <c r="X1174">
        <v>0</v>
      </c>
      <c r="Y1174">
        <v>0</v>
      </c>
      <c r="Z1174">
        <v>64000</v>
      </c>
      <c r="AB1174" s="2" t="s">
        <v>57</v>
      </c>
      <c r="AC1174">
        <v>25600</v>
      </c>
      <c r="AD1174">
        <v>38400</v>
      </c>
      <c r="AE1174">
        <v>134000</v>
      </c>
      <c r="AF1174">
        <v>2010</v>
      </c>
      <c r="AG1174" s="2" t="s">
        <v>5003</v>
      </c>
      <c r="AH1174" s="2"/>
      <c r="AI1174" s="1">
        <v>46188</v>
      </c>
      <c r="AJ1174" s="2"/>
      <c r="AK1174" s="2" t="s">
        <v>58</v>
      </c>
      <c r="AM1174" s="2" t="s">
        <v>59</v>
      </c>
      <c r="AP1174" s="2" t="s">
        <v>60</v>
      </c>
      <c r="AQ1174" s="2" t="s">
        <v>41</v>
      </c>
      <c r="AR1174">
        <v>70000</v>
      </c>
      <c r="AS1174" s="2" t="str">
        <f>_xlfn.IFNA(IF(VLOOKUP(all_resi[[#This Row],[No. Waybill]],settle_reconcile[No. Waybill],1,0)="","Recon","Recon"),"-")</f>
        <v>Recon</v>
      </c>
      <c r="AT1174" s="2">
        <f>all_resi[[#This Row],[Nilai COD]]-all_resi[[#This Row],[COD Fee]]-all_resi[[#This Row],[Total Biaya Setelah Diskon]]</f>
        <v>93590</v>
      </c>
      <c r="AU1174" s="2">
        <f>IF(all_resi[[#This Row],[Waktu Terima]]="","",_xlfn.DAYS(all_resi[[#This Row],[Waktu Terima]],all_resi[[#This Row],[Tanggal Pengiriman]]))</f>
        <v>4</v>
      </c>
    </row>
    <row r="1175" spans="1:47" x14ac:dyDescent="0.25">
      <c r="A1175" s="2" t="s">
        <v>7423</v>
      </c>
      <c r="B1175" s="1">
        <v>46184</v>
      </c>
      <c r="C1175" s="2" t="s">
        <v>42</v>
      </c>
      <c r="D1175" s="2" t="s">
        <v>43</v>
      </c>
      <c r="E1175" s="2" t="s">
        <v>44</v>
      </c>
      <c r="F1175" s="2" t="s">
        <v>45</v>
      </c>
      <c r="G1175" s="2" t="s">
        <v>46</v>
      </c>
      <c r="H1175" s="2" t="s">
        <v>47</v>
      </c>
      <c r="I1175" s="2" t="s">
        <v>4901</v>
      </c>
      <c r="J1175" s="2" t="s">
        <v>13430</v>
      </c>
      <c r="K1175" s="2" t="s">
        <v>171</v>
      </c>
      <c r="L1175" s="2" t="s">
        <v>4902</v>
      </c>
      <c r="M1175" s="2" t="s">
        <v>4903</v>
      </c>
      <c r="N1175" s="2" t="s">
        <v>4904</v>
      </c>
      <c r="O1175">
        <v>1</v>
      </c>
      <c r="P1175" s="2" t="s">
        <v>53</v>
      </c>
      <c r="Q1175">
        <v>100</v>
      </c>
      <c r="R1175">
        <v>0</v>
      </c>
      <c r="S1175" s="2" t="s">
        <v>54</v>
      </c>
      <c r="T1175" s="2" t="s">
        <v>55</v>
      </c>
      <c r="U1175" s="2" t="s">
        <v>207</v>
      </c>
      <c r="V1175" s="2"/>
      <c r="W1175">
        <v>38000</v>
      </c>
      <c r="X1175">
        <v>0</v>
      </c>
      <c r="Y1175">
        <v>0</v>
      </c>
      <c r="Z1175">
        <v>38000</v>
      </c>
      <c r="AB1175" s="2" t="s">
        <v>57</v>
      </c>
      <c r="AC1175">
        <v>15200</v>
      </c>
      <c r="AD1175">
        <v>22800</v>
      </c>
      <c r="AE1175">
        <v>107000</v>
      </c>
      <c r="AF1175">
        <v>1605</v>
      </c>
      <c r="AG1175" s="2" t="s">
        <v>353</v>
      </c>
      <c r="AH1175" s="2" t="s">
        <v>149</v>
      </c>
      <c r="AI1175" s="1">
        <v>46196</v>
      </c>
      <c r="AJ1175" s="2"/>
      <c r="AK1175" s="2" t="s">
        <v>67</v>
      </c>
      <c r="AM1175" s="2" t="s">
        <v>59</v>
      </c>
      <c r="AP1175" s="2" t="s">
        <v>60</v>
      </c>
      <c r="AQ1175" s="2" t="s">
        <v>41</v>
      </c>
      <c r="AR1175">
        <v>69000</v>
      </c>
      <c r="AS1175" s="2" t="str">
        <f>_xlfn.IFNA(IF(VLOOKUP(all_resi[[#This Row],[No. Waybill]],settle_reconcile[No. Waybill],1,0)="","Recon","Recon"),"-")</f>
        <v>-</v>
      </c>
      <c r="AT1175" s="2">
        <f>all_resi[[#This Row],[Nilai COD]]-all_resi[[#This Row],[COD Fee]]-all_resi[[#This Row],[Total Biaya Setelah Diskon]]</f>
        <v>82595</v>
      </c>
      <c r="AU1175" s="2">
        <f>IF(all_resi[[#This Row],[Waktu Terima]]="","",_xlfn.DAYS(all_resi[[#This Row],[Waktu Terima]],all_resi[[#This Row],[Tanggal Pengiriman]]))</f>
        <v>12</v>
      </c>
    </row>
    <row r="1176" spans="1:47" x14ac:dyDescent="0.25">
      <c r="A1176" s="2" t="s">
        <v>7463</v>
      </c>
      <c r="B1176" s="1">
        <v>46184</v>
      </c>
      <c r="C1176" s="2" t="s">
        <v>42</v>
      </c>
      <c r="D1176" s="2" t="s">
        <v>43</v>
      </c>
      <c r="E1176" s="2" t="s">
        <v>44</v>
      </c>
      <c r="F1176" s="2" t="s">
        <v>45</v>
      </c>
      <c r="G1176" s="2" t="s">
        <v>46</v>
      </c>
      <c r="H1176" s="2" t="s">
        <v>80</v>
      </c>
      <c r="I1176" s="2" t="s">
        <v>5005</v>
      </c>
      <c r="J1176" s="2" t="s">
        <v>13190</v>
      </c>
      <c r="K1176" s="2" t="s">
        <v>177</v>
      </c>
      <c r="L1176" s="2" t="s">
        <v>807</v>
      </c>
      <c r="M1176" s="2" t="s">
        <v>3809</v>
      </c>
      <c r="N1176" s="2" t="s">
        <v>5006</v>
      </c>
      <c r="O1176">
        <v>1</v>
      </c>
      <c r="P1176" s="2" t="s">
        <v>53</v>
      </c>
      <c r="Q1176">
        <v>100</v>
      </c>
      <c r="R1176">
        <v>0</v>
      </c>
      <c r="S1176" s="2" t="s">
        <v>54</v>
      </c>
      <c r="T1176" s="2" t="s">
        <v>55</v>
      </c>
      <c r="U1176" s="2" t="s">
        <v>86</v>
      </c>
      <c r="V1176" s="2"/>
      <c r="W1176">
        <v>64000</v>
      </c>
      <c r="X1176">
        <v>0</v>
      </c>
      <c r="Y1176">
        <v>0</v>
      </c>
      <c r="Z1176">
        <v>64000</v>
      </c>
      <c r="AB1176" s="2" t="s">
        <v>57</v>
      </c>
      <c r="AC1176">
        <v>25600</v>
      </c>
      <c r="AD1176">
        <v>38400</v>
      </c>
      <c r="AE1176">
        <v>119000</v>
      </c>
      <c r="AF1176">
        <v>1785</v>
      </c>
      <c r="AG1176" s="2" t="s">
        <v>894</v>
      </c>
      <c r="AH1176" s="2" t="s">
        <v>149</v>
      </c>
      <c r="AI1176" s="1">
        <v>46195</v>
      </c>
      <c r="AJ1176" s="2" t="s">
        <v>87</v>
      </c>
      <c r="AK1176" s="2" t="s">
        <v>67</v>
      </c>
      <c r="AM1176" s="2" t="s">
        <v>59</v>
      </c>
      <c r="AP1176" s="2" t="s">
        <v>60</v>
      </c>
      <c r="AQ1176" s="2" t="s">
        <v>41</v>
      </c>
      <c r="AR1176">
        <v>55000</v>
      </c>
      <c r="AS1176" s="2" t="str">
        <f>_xlfn.IFNA(IF(VLOOKUP(all_resi[[#This Row],[No. Waybill]],settle_reconcile[No. Waybill],1,0)="","Recon","Recon"),"-")</f>
        <v>-</v>
      </c>
      <c r="AT1176" s="2">
        <f>all_resi[[#This Row],[Nilai COD]]-all_resi[[#This Row],[COD Fee]]-all_resi[[#This Row],[Total Biaya Setelah Diskon]]</f>
        <v>78815</v>
      </c>
      <c r="AU1176" s="2">
        <f>IF(all_resi[[#This Row],[Waktu Terima]]="","",_xlfn.DAYS(all_resi[[#This Row],[Waktu Terima]],all_resi[[#This Row],[Tanggal Pengiriman]]))</f>
        <v>11</v>
      </c>
    </row>
    <row r="1177" spans="1:47" x14ac:dyDescent="0.25">
      <c r="A1177" s="2" t="s">
        <v>7328</v>
      </c>
      <c r="B1177" s="1">
        <v>46184</v>
      </c>
      <c r="C1177" s="2" t="s">
        <v>42</v>
      </c>
      <c r="D1177" s="2" t="s">
        <v>43</v>
      </c>
      <c r="E1177" s="2" t="s">
        <v>44</v>
      </c>
      <c r="F1177" s="2" t="s">
        <v>45</v>
      </c>
      <c r="G1177" s="2" t="s">
        <v>46</v>
      </c>
      <c r="H1177" s="2" t="s">
        <v>80</v>
      </c>
      <c r="I1177" s="2" t="s">
        <v>4656</v>
      </c>
      <c r="J1177" s="2" t="s">
        <v>13384</v>
      </c>
      <c r="K1177" s="2" t="s">
        <v>75</v>
      </c>
      <c r="L1177" s="2" t="s">
        <v>393</v>
      </c>
      <c r="M1177" s="2" t="s">
        <v>4657</v>
      </c>
      <c r="N1177" s="2" t="s">
        <v>4658</v>
      </c>
      <c r="O1177">
        <v>1</v>
      </c>
      <c r="P1177" s="2" t="s">
        <v>53</v>
      </c>
      <c r="Q1177">
        <v>100</v>
      </c>
      <c r="R1177">
        <v>0</v>
      </c>
      <c r="S1177" s="2" t="s">
        <v>54</v>
      </c>
      <c r="T1177" s="2" t="s">
        <v>55</v>
      </c>
      <c r="U1177" s="2" t="s">
        <v>201</v>
      </c>
      <c r="V1177" s="2"/>
      <c r="W1177">
        <v>54000</v>
      </c>
      <c r="X1177">
        <v>0</v>
      </c>
      <c r="Y1177">
        <v>0</v>
      </c>
      <c r="Z1177">
        <v>54000</v>
      </c>
      <c r="AB1177" s="2" t="s">
        <v>57</v>
      </c>
      <c r="AC1177">
        <v>21600</v>
      </c>
      <c r="AD1177">
        <v>32400</v>
      </c>
      <c r="AE1177">
        <v>138000</v>
      </c>
      <c r="AF1177">
        <v>2070</v>
      </c>
      <c r="AG1177" s="2" t="s">
        <v>11423</v>
      </c>
      <c r="AH1177" s="2" t="s">
        <v>149</v>
      </c>
      <c r="AI1177" s="1">
        <v>46194</v>
      </c>
      <c r="AJ1177" s="2" t="s">
        <v>87</v>
      </c>
      <c r="AK1177" s="2" t="s">
        <v>67</v>
      </c>
      <c r="AM1177" s="2" t="s">
        <v>59</v>
      </c>
      <c r="AP1177" s="2" t="s">
        <v>60</v>
      </c>
      <c r="AQ1177" s="2" t="s">
        <v>41</v>
      </c>
      <c r="AR1177">
        <v>84000</v>
      </c>
      <c r="AS1177" s="2" t="str">
        <f>_xlfn.IFNA(IF(VLOOKUP(all_resi[[#This Row],[No. Waybill]],settle_reconcile[No. Waybill],1,0)="","Recon","Recon"),"-")</f>
        <v>-</v>
      </c>
      <c r="AT1177" s="2">
        <f>all_resi[[#This Row],[Nilai COD]]-all_resi[[#This Row],[COD Fee]]-all_resi[[#This Row],[Total Biaya Setelah Diskon]]</f>
        <v>103530</v>
      </c>
      <c r="AU1177" s="2">
        <f>IF(all_resi[[#This Row],[Waktu Terima]]="","",_xlfn.DAYS(all_resi[[#This Row],[Waktu Terima]],all_resi[[#This Row],[Tanggal Pengiriman]]))</f>
        <v>10</v>
      </c>
    </row>
    <row r="1178" spans="1:47" x14ac:dyDescent="0.25">
      <c r="A1178" s="2" t="s">
        <v>7128</v>
      </c>
      <c r="B1178" s="1">
        <v>46184</v>
      </c>
      <c r="C1178" s="2" t="s">
        <v>42</v>
      </c>
      <c r="D1178" s="2" t="s">
        <v>43</v>
      </c>
      <c r="E1178" s="2" t="s">
        <v>44</v>
      </c>
      <c r="F1178" s="2" t="s">
        <v>45</v>
      </c>
      <c r="G1178" s="2" t="s">
        <v>46</v>
      </c>
      <c r="H1178" s="2" t="s">
        <v>80</v>
      </c>
      <c r="I1178" s="2" t="s">
        <v>4109</v>
      </c>
      <c r="J1178" s="2" t="s">
        <v>13354</v>
      </c>
      <c r="K1178" s="2" t="s">
        <v>116</v>
      </c>
      <c r="L1178" s="2" t="s">
        <v>2163</v>
      </c>
      <c r="M1178" s="2" t="s">
        <v>4110</v>
      </c>
      <c r="N1178" s="2" t="s">
        <v>4111</v>
      </c>
      <c r="O1178">
        <v>1</v>
      </c>
      <c r="P1178" s="2" t="s">
        <v>53</v>
      </c>
      <c r="Q1178">
        <v>100</v>
      </c>
      <c r="R1178">
        <v>0</v>
      </c>
      <c r="S1178" s="2" t="s">
        <v>54</v>
      </c>
      <c r="T1178" s="2" t="s">
        <v>55</v>
      </c>
      <c r="U1178" s="2" t="s">
        <v>305</v>
      </c>
      <c r="V1178" s="2"/>
      <c r="W1178">
        <v>15000</v>
      </c>
      <c r="X1178">
        <v>0</v>
      </c>
      <c r="Y1178">
        <v>0</v>
      </c>
      <c r="Z1178">
        <v>15000</v>
      </c>
      <c r="AB1178" s="2" t="s">
        <v>57</v>
      </c>
      <c r="AC1178">
        <v>9000</v>
      </c>
      <c r="AD1178">
        <v>6000</v>
      </c>
      <c r="AE1178">
        <v>83000</v>
      </c>
      <c r="AF1178">
        <v>1245</v>
      </c>
      <c r="AG1178" s="2" t="s">
        <v>4109</v>
      </c>
      <c r="AH1178" s="2"/>
      <c r="AI1178" s="1">
        <v>46186</v>
      </c>
      <c r="AJ1178" s="2" t="s">
        <v>87</v>
      </c>
      <c r="AK1178" s="2" t="s">
        <v>58</v>
      </c>
      <c r="AM1178" s="2" t="s">
        <v>59</v>
      </c>
      <c r="AP1178" s="2" t="s">
        <v>60</v>
      </c>
      <c r="AQ1178" s="2" t="s">
        <v>41</v>
      </c>
      <c r="AR1178">
        <v>68000</v>
      </c>
      <c r="AS1178" s="2" t="str">
        <f>_xlfn.IFNA(IF(VLOOKUP(all_resi[[#This Row],[No. Waybill]],settle_reconcile[No. Waybill],1,0)="","Recon","Recon"),"-")</f>
        <v>Recon</v>
      </c>
      <c r="AT1178" s="2">
        <f>all_resi[[#This Row],[Nilai COD]]-all_resi[[#This Row],[COD Fee]]-all_resi[[#This Row],[Total Biaya Setelah Diskon]]</f>
        <v>75755</v>
      </c>
      <c r="AU1178" s="2">
        <f>IF(all_resi[[#This Row],[Waktu Terima]]="","",_xlfn.DAYS(all_resi[[#This Row],[Waktu Terima]],all_resi[[#This Row],[Tanggal Pengiriman]]))</f>
        <v>2</v>
      </c>
    </row>
    <row r="1179" spans="1:47" x14ac:dyDescent="0.25">
      <c r="A1179" s="2" t="s">
        <v>7129</v>
      </c>
      <c r="B1179" s="1">
        <v>46184</v>
      </c>
      <c r="C1179" s="2" t="s">
        <v>42</v>
      </c>
      <c r="D1179" s="2" t="s">
        <v>43</v>
      </c>
      <c r="E1179" s="2" t="s">
        <v>44</v>
      </c>
      <c r="F1179" s="2" t="s">
        <v>45</v>
      </c>
      <c r="G1179" s="2" t="s">
        <v>46</v>
      </c>
      <c r="H1179" s="2" t="s">
        <v>47</v>
      </c>
      <c r="I1179" s="2" t="s">
        <v>4112</v>
      </c>
      <c r="J1179" s="2" t="s">
        <v>13358</v>
      </c>
      <c r="K1179" s="2" t="s">
        <v>69</v>
      </c>
      <c r="L1179" s="2" t="s">
        <v>4113</v>
      </c>
      <c r="M1179" s="2" t="s">
        <v>4114</v>
      </c>
      <c r="N1179" s="2" t="s">
        <v>4115</v>
      </c>
      <c r="O1179">
        <v>1</v>
      </c>
      <c r="P1179" s="2" t="s">
        <v>53</v>
      </c>
      <c r="Q1179">
        <v>100</v>
      </c>
      <c r="R1179">
        <v>0</v>
      </c>
      <c r="S1179" s="2" t="s">
        <v>54</v>
      </c>
      <c r="T1179" s="2" t="s">
        <v>55</v>
      </c>
      <c r="U1179" s="2" t="s">
        <v>207</v>
      </c>
      <c r="V1179" s="2"/>
      <c r="W1179">
        <v>54000</v>
      </c>
      <c r="X1179">
        <v>0</v>
      </c>
      <c r="Y1179">
        <v>0</v>
      </c>
      <c r="Z1179">
        <v>54000</v>
      </c>
      <c r="AB1179" s="2" t="s">
        <v>57</v>
      </c>
      <c r="AC1179">
        <v>21600</v>
      </c>
      <c r="AD1179">
        <v>32400</v>
      </c>
      <c r="AE1179">
        <v>124000</v>
      </c>
      <c r="AF1179">
        <v>1860</v>
      </c>
      <c r="AG1179" s="2" t="s">
        <v>11423</v>
      </c>
      <c r="AH1179" s="2" t="s">
        <v>149</v>
      </c>
      <c r="AI1179" s="1">
        <v>46200</v>
      </c>
      <c r="AJ1179" s="2"/>
      <c r="AK1179" s="2" t="s">
        <v>67</v>
      </c>
      <c r="AM1179" s="2" t="s">
        <v>59</v>
      </c>
      <c r="AP1179" s="2" t="s">
        <v>60</v>
      </c>
      <c r="AQ1179" s="2" t="s">
        <v>41</v>
      </c>
      <c r="AR1179">
        <v>70000</v>
      </c>
      <c r="AS1179" s="2" t="str">
        <f>_xlfn.IFNA(IF(VLOOKUP(all_resi[[#This Row],[No. Waybill]],settle_reconcile[No. Waybill],1,0)="","Recon","Recon"),"-")</f>
        <v>-</v>
      </c>
      <c r="AT1179" s="2">
        <f>all_resi[[#This Row],[Nilai COD]]-all_resi[[#This Row],[COD Fee]]-all_resi[[#This Row],[Total Biaya Setelah Diskon]]</f>
        <v>89740</v>
      </c>
      <c r="AU1179" s="2">
        <f>IF(all_resi[[#This Row],[Waktu Terima]]="","",_xlfn.DAYS(all_resi[[#This Row],[Waktu Terima]],all_resi[[#This Row],[Tanggal Pengiriman]]))</f>
        <v>16</v>
      </c>
    </row>
    <row r="1180" spans="1:47" x14ac:dyDescent="0.25">
      <c r="A1180" s="2" t="s">
        <v>7107</v>
      </c>
      <c r="B1180" s="1">
        <v>46184</v>
      </c>
      <c r="C1180" s="2" t="s">
        <v>42</v>
      </c>
      <c r="D1180" s="2" t="s">
        <v>43</v>
      </c>
      <c r="E1180" s="2" t="s">
        <v>44</v>
      </c>
      <c r="F1180" s="2" t="s">
        <v>45</v>
      </c>
      <c r="G1180" s="2" t="s">
        <v>46</v>
      </c>
      <c r="H1180" s="2" t="s">
        <v>47</v>
      </c>
      <c r="I1180" s="2" t="s">
        <v>4059</v>
      </c>
      <c r="J1180" s="2" t="s">
        <v>13313</v>
      </c>
      <c r="K1180" s="2" t="s">
        <v>116</v>
      </c>
      <c r="L1180" s="2" t="s">
        <v>830</v>
      </c>
      <c r="M1180" s="2" t="s">
        <v>1799</v>
      </c>
      <c r="N1180" s="2" t="s">
        <v>4060</v>
      </c>
      <c r="O1180">
        <v>1</v>
      </c>
      <c r="P1180" s="2" t="s">
        <v>53</v>
      </c>
      <c r="Q1180">
        <v>100</v>
      </c>
      <c r="R1180">
        <v>0</v>
      </c>
      <c r="S1180" s="2" t="s">
        <v>54</v>
      </c>
      <c r="T1180" s="2" t="s">
        <v>55</v>
      </c>
      <c r="U1180" s="2" t="s">
        <v>250</v>
      </c>
      <c r="V1180" s="2"/>
      <c r="W1180">
        <v>15000</v>
      </c>
      <c r="X1180">
        <v>0</v>
      </c>
      <c r="Y1180">
        <v>0</v>
      </c>
      <c r="Z1180">
        <v>15000</v>
      </c>
      <c r="AB1180" s="2" t="s">
        <v>57</v>
      </c>
      <c r="AC1180">
        <v>9000</v>
      </c>
      <c r="AD1180">
        <v>6000</v>
      </c>
      <c r="AE1180">
        <v>67500</v>
      </c>
      <c r="AF1180">
        <v>1012.5</v>
      </c>
      <c r="AG1180" s="2" t="s">
        <v>894</v>
      </c>
      <c r="AH1180" s="2" t="s">
        <v>149</v>
      </c>
      <c r="AI1180" s="1">
        <v>46195</v>
      </c>
      <c r="AJ1180" s="2"/>
      <c r="AK1180" s="2" t="s">
        <v>67</v>
      </c>
      <c r="AM1180" s="2" t="s">
        <v>59</v>
      </c>
      <c r="AP1180" s="2" t="s">
        <v>60</v>
      </c>
      <c r="AQ1180" s="2" t="s">
        <v>41</v>
      </c>
      <c r="AR1180">
        <v>52500</v>
      </c>
      <c r="AS1180" s="2" t="str">
        <f>_xlfn.IFNA(IF(VLOOKUP(all_resi[[#This Row],[No. Waybill]],settle_reconcile[No. Waybill],1,0)="","Recon","Recon"),"-")</f>
        <v>-</v>
      </c>
      <c r="AT1180" s="2">
        <f>all_resi[[#This Row],[Nilai COD]]-all_resi[[#This Row],[COD Fee]]-all_resi[[#This Row],[Total Biaya Setelah Diskon]]</f>
        <v>60487.5</v>
      </c>
      <c r="AU1180" s="2">
        <f>IF(all_resi[[#This Row],[Waktu Terima]]="","",_xlfn.DAYS(all_resi[[#This Row],[Waktu Terima]],all_resi[[#This Row],[Tanggal Pengiriman]]))</f>
        <v>11</v>
      </c>
    </row>
    <row r="1181" spans="1:47" x14ac:dyDescent="0.25">
      <c r="A1181" s="2" t="s">
        <v>7106</v>
      </c>
      <c r="B1181" s="1">
        <v>46184</v>
      </c>
      <c r="C1181" s="2" t="s">
        <v>42</v>
      </c>
      <c r="D1181" s="2" t="s">
        <v>43</v>
      </c>
      <c r="E1181" s="2" t="s">
        <v>44</v>
      </c>
      <c r="F1181" s="2" t="s">
        <v>45</v>
      </c>
      <c r="G1181" s="2" t="s">
        <v>46</v>
      </c>
      <c r="H1181" s="2" t="s">
        <v>80</v>
      </c>
      <c r="I1181" s="2" t="s">
        <v>4056</v>
      </c>
      <c r="J1181" s="2" t="s">
        <v>13314</v>
      </c>
      <c r="K1181" s="2" t="s">
        <v>116</v>
      </c>
      <c r="L1181" s="2" t="s">
        <v>117</v>
      </c>
      <c r="M1181" s="2" t="s">
        <v>4057</v>
      </c>
      <c r="N1181" s="2" t="s">
        <v>4058</v>
      </c>
      <c r="O1181">
        <v>1</v>
      </c>
      <c r="P1181" s="2" t="s">
        <v>53</v>
      </c>
      <c r="Q1181">
        <v>100</v>
      </c>
      <c r="R1181">
        <v>0</v>
      </c>
      <c r="S1181" s="2" t="s">
        <v>54</v>
      </c>
      <c r="T1181" s="2" t="s">
        <v>55</v>
      </c>
      <c r="U1181" s="2" t="s">
        <v>141</v>
      </c>
      <c r="V1181" s="2"/>
      <c r="W1181">
        <v>12000</v>
      </c>
      <c r="X1181">
        <v>0</v>
      </c>
      <c r="Y1181">
        <v>0</v>
      </c>
      <c r="Z1181">
        <v>12000</v>
      </c>
      <c r="AB1181" s="2" t="s">
        <v>57</v>
      </c>
      <c r="AC1181">
        <v>7000</v>
      </c>
      <c r="AD1181">
        <v>5000</v>
      </c>
      <c r="AE1181">
        <v>52000</v>
      </c>
      <c r="AF1181">
        <v>780</v>
      </c>
      <c r="AG1181" s="2" t="s">
        <v>353</v>
      </c>
      <c r="AH1181" s="2" t="s">
        <v>149</v>
      </c>
      <c r="AI1181" s="1">
        <v>46196</v>
      </c>
      <c r="AJ1181" s="2" t="s">
        <v>87</v>
      </c>
      <c r="AK1181" s="2" t="s">
        <v>67</v>
      </c>
      <c r="AM1181" s="2" t="s">
        <v>59</v>
      </c>
      <c r="AP1181" s="2" t="s">
        <v>60</v>
      </c>
      <c r="AQ1181" s="2" t="s">
        <v>41</v>
      </c>
      <c r="AR1181">
        <v>40000</v>
      </c>
      <c r="AS1181" s="2" t="str">
        <f>_xlfn.IFNA(IF(VLOOKUP(all_resi[[#This Row],[No. Waybill]],settle_reconcile[No. Waybill],1,0)="","Recon","Recon"),"-")</f>
        <v>-</v>
      </c>
      <c r="AT1181" s="2">
        <f>all_resi[[#This Row],[Nilai COD]]-all_resi[[#This Row],[COD Fee]]-all_resi[[#This Row],[Total Biaya Setelah Diskon]]</f>
        <v>46220</v>
      </c>
      <c r="AU1181" s="2">
        <f>IF(all_resi[[#This Row],[Waktu Terima]]="","",_xlfn.DAYS(all_resi[[#This Row],[Waktu Terima]],all_resi[[#This Row],[Tanggal Pengiriman]]))</f>
        <v>12</v>
      </c>
    </row>
    <row r="1182" spans="1:47" x14ac:dyDescent="0.25">
      <c r="A1182" s="2" t="s">
        <v>7436</v>
      </c>
      <c r="B1182" s="1">
        <v>46184</v>
      </c>
      <c r="C1182" s="2" t="s">
        <v>42</v>
      </c>
      <c r="D1182" s="2" t="s">
        <v>43</v>
      </c>
      <c r="E1182" s="2" t="s">
        <v>44</v>
      </c>
      <c r="F1182" s="2" t="s">
        <v>45</v>
      </c>
      <c r="G1182" s="2" t="s">
        <v>46</v>
      </c>
      <c r="H1182" s="2" t="s">
        <v>47</v>
      </c>
      <c r="I1182" s="2" t="s">
        <v>4934</v>
      </c>
      <c r="J1182" s="2" t="s">
        <v>13438</v>
      </c>
      <c r="K1182" s="2" t="s">
        <v>156</v>
      </c>
      <c r="L1182" s="2" t="s">
        <v>726</v>
      </c>
      <c r="M1182" s="2" t="s">
        <v>4935</v>
      </c>
      <c r="N1182" s="2" t="s">
        <v>4936</v>
      </c>
      <c r="O1182">
        <v>1</v>
      </c>
      <c r="P1182" s="2" t="s">
        <v>53</v>
      </c>
      <c r="Q1182">
        <v>100</v>
      </c>
      <c r="R1182">
        <v>0</v>
      </c>
      <c r="S1182" s="2" t="s">
        <v>54</v>
      </c>
      <c r="T1182" s="2" t="s">
        <v>55</v>
      </c>
      <c r="U1182" s="2" t="s">
        <v>97</v>
      </c>
      <c r="V1182" s="2"/>
      <c r="W1182">
        <v>84000</v>
      </c>
      <c r="X1182">
        <v>0</v>
      </c>
      <c r="Y1182">
        <v>0</v>
      </c>
      <c r="Z1182">
        <v>84000</v>
      </c>
      <c r="AB1182" s="2" t="s">
        <v>57</v>
      </c>
      <c r="AC1182">
        <v>33600</v>
      </c>
      <c r="AD1182">
        <v>50400</v>
      </c>
      <c r="AE1182">
        <v>154000</v>
      </c>
      <c r="AF1182">
        <v>2310</v>
      </c>
      <c r="AG1182" s="2" t="s">
        <v>4934</v>
      </c>
      <c r="AH1182" s="2"/>
      <c r="AI1182" s="1">
        <v>46191</v>
      </c>
      <c r="AJ1182" s="2"/>
      <c r="AK1182" s="2" t="s">
        <v>58</v>
      </c>
      <c r="AM1182" s="2" t="s">
        <v>59</v>
      </c>
      <c r="AP1182" s="2" t="s">
        <v>60</v>
      </c>
      <c r="AQ1182" s="2" t="s">
        <v>41</v>
      </c>
      <c r="AR1182">
        <v>70000</v>
      </c>
      <c r="AS1182" s="2" t="str">
        <f>_xlfn.IFNA(IF(VLOOKUP(all_resi[[#This Row],[No. Waybill]],settle_reconcile[No. Waybill],1,0)="","Recon","Recon"),"-")</f>
        <v>Recon</v>
      </c>
      <c r="AT1182" s="2">
        <f>all_resi[[#This Row],[Nilai COD]]-all_resi[[#This Row],[COD Fee]]-all_resi[[#This Row],[Total Biaya Setelah Diskon]]</f>
        <v>101290</v>
      </c>
      <c r="AU1182" s="2">
        <f>IF(all_resi[[#This Row],[Waktu Terima]]="","",_xlfn.DAYS(all_resi[[#This Row],[Waktu Terima]],all_resi[[#This Row],[Tanggal Pengiriman]]))</f>
        <v>7</v>
      </c>
    </row>
    <row r="1183" spans="1:47" x14ac:dyDescent="0.25">
      <c r="A1183" s="2" t="s">
        <v>7435</v>
      </c>
      <c r="B1183" s="1">
        <v>46184</v>
      </c>
      <c r="C1183" s="2" t="s">
        <v>42</v>
      </c>
      <c r="D1183" s="2" t="s">
        <v>43</v>
      </c>
      <c r="E1183" s="2" t="s">
        <v>44</v>
      </c>
      <c r="F1183" s="2" t="s">
        <v>45</v>
      </c>
      <c r="G1183" s="2" t="s">
        <v>46</v>
      </c>
      <c r="H1183" s="2" t="s">
        <v>47</v>
      </c>
      <c r="I1183" s="2" t="s">
        <v>4932</v>
      </c>
      <c r="J1183" s="2" t="s">
        <v>13421</v>
      </c>
      <c r="K1183" s="2" t="s">
        <v>203</v>
      </c>
      <c r="L1183" s="2" t="s">
        <v>204</v>
      </c>
      <c r="M1183" s="2" t="s">
        <v>4620</v>
      </c>
      <c r="N1183" s="2" t="s">
        <v>4933</v>
      </c>
      <c r="O1183">
        <v>1</v>
      </c>
      <c r="P1183" s="2" t="s">
        <v>53</v>
      </c>
      <c r="Q1183">
        <v>100</v>
      </c>
      <c r="R1183">
        <v>0</v>
      </c>
      <c r="S1183" s="2" t="s">
        <v>54</v>
      </c>
      <c r="T1183" s="2" t="s">
        <v>55</v>
      </c>
      <c r="U1183" s="2" t="s">
        <v>147</v>
      </c>
      <c r="V1183" s="2"/>
      <c r="W1183">
        <v>14000</v>
      </c>
      <c r="X1183">
        <v>0</v>
      </c>
      <c r="Y1183">
        <v>0</v>
      </c>
      <c r="Z1183">
        <v>14000</v>
      </c>
      <c r="AB1183" s="2" t="s">
        <v>57</v>
      </c>
      <c r="AC1183">
        <v>8000</v>
      </c>
      <c r="AD1183">
        <v>6000</v>
      </c>
      <c r="AE1183">
        <v>84000</v>
      </c>
      <c r="AF1183">
        <v>1260</v>
      </c>
      <c r="AG1183" s="2" t="s">
        <v>4932</v>
      </c>
      <c r="AH1183" s="2"/>
      <c r="AI1183" s="1">
        <v>46186</v>
      </c>
      <c r="AJ1183" s="2"/>
      <c r="AK1183" s="2" t="s">
        <v>58</v>
      </c>
      <c r="AM1183" s="2" t="s">
        <v>59</v>
      </c>
      <c r="AP1183" s="2" t="s">
        <v>60</v>
      </c>
      <c r="AQ1183" s="2" t="s">
        <v>41</v>
      </c>
      <c r="AR1183">
        <v>70000</v>
      </c>
      <c r="AS1183" s="2" t="str">
        <f>_xlfn.IFNA(IF(VLOOKUP(all_resi[[#This Row],[No. Waybill]],settle_reconcile[No. Waybill],1,0)="","Recon","Recon"),"-")</f>
        <v>Recon</v>
      </c>
      <c r="AT1183" s="2">
        <f>all_resi[[#This Row],[Nilai COD]]-all_resi[[#This Row],[COD Fee]]-all_resi[[#This Row],[Total Biaya Setelah Diskon]]</f>
        <v>76740</v>
      </c>
      <c r="AU1183" s="2">
        <f>IF(all_resi[[#This Row],[Waktu Terima]]="","",_xlfn.DAYS(all_resi[[#This Row],[Waktu Terima]],all_resi[[#This Row],[Tanggal Pengiriman]]))</f>
        <v>2</v>
      </c>
    </row>
    <row r="1184" spans="1:47" x14ac:dyDescent="0.25">
      <c r="A1184" s="2" t="s">
        <v>7193</v>
      </c>
      <c r="B1184" s="1">
        <v>46184</v>
      </c>
      <c r="C1184" s="2" t="s">
        <v>42</v>
      </c>
      <c r="D1184" s="2" t="s">
        <v>43</v>
      </c>
      <c r="E1184" s="2" t="s">
        <v>44</v>
      </c>
      <c r="F1184" s="2" t="s">
        <v>45</v>
      </c>
      <c r="G1184" s="2" t="s">
        <v>46</v>
      </c>
      <c r="H1184" s="2" t="s">
        <v>47</v>
      </c>
      <c r="I1184" s="2" t="s">
        <v>4293</v>
      </c>
      <c r="J1184" s="2" t="s">
        <v>13197</v>
      </c>
      <c r="K1184" s="2" t="s">
        <v>126</v>
      </c>
      <c r="L1184" s="2" t="s">
        <v>1743</v>
      </c>
      <c r="M1184" s="2" t="s">
        <v>1744</v>
      </c>
      <c r="N1184" s="2" t="s">
        <v>4294</v>
      </c>
      <c r="O1184">
        <v>1</v>
      </c>
      <c r="P1184" s="2" t="s">
        <v>53</v>
      </c>
      <c r="Q1184">
        <v>100</v>
      </c>
      <c r="R1184">
        <v>0</v>
      </c>
      <c r="S1184" s="2" t="s">
        <v>54</v>
      </c>
      <c r="T1184" s="2" t="s">
        <v>55</v>
      </c>
      <c r="U1184" s="2" t="s">
        <v>147</v>
      </c>
      <c r="V1184" s="2"/>
      <c r="W1184">
        <v>53000</v>
      </c>
      <c r="X1184">
        <v>0</v>
      </c>
      <c r="Y1184">
        <v>0</v>
      </c>
      <c r="Z1184">
        <v>53000</v>
      </c>
      <c r="AB1184" s="2" t="s">
        <v>57</v>
      </c>
      <c r="AC1184">
        <v>21200</v>
      </c>
      <c r="AD1184">
        <v>31800</v>
      </c>
      <c r="AE1184">
        <v>123000</v>
      </c>
      <c r="AF1184">
        <v>1845</v>
      </c>
      <c r="AG1184" s="2" t="s">
        <v>4293</v>
      </c>
      <c r="AH1184" s="2"/>
      <c r="AI1184" s="1">
        <v>46188</v>
      </c>
      <c r="AJ1184" s="2"/>
      <c r="AK1184" s="2" t="s">
        <v>58</v>
      </c>
      <c r="AM1184" s="2" t="s">
        <v>59</v>
      </c>
      <c r="AP1184" s="2" t="s">
        <v>60</v>
      </c>
      <c r="AQ1184" s="2" t="s">
        <v>41</v>
      </c>
      <c r="AR1184">
        <v>70000</v>
      </c>
      <c r="AS1184" s="2" t="str">
        <f>_xlfn.IFNA(IF(VLOOKUP(all_resi[[#This Row],[No. Waybill]],settle_reconcile[No. Waybill],1,0)="","Recon","Recon"),"-")</f>
        <v>Recon</v>
      </c>
      <c r="AT1184" s="2">
        <f>all_resi[[#This Row],[Nilai COD]]-all_resi[[#This Row],[COD Fee]]-all_resi[[#This Row],[Total Biaya Setelah Diskon]]</f>
        <v>89355</v>
      </c>
      <c r="AU1184" s="2">
        <f>IF(all_resi[[#This Row],[Waktu Terima]]="","",_xlfn.DAYS(all_resi[[#This Row],[Waktu Terima]],all_resi[[#This Row],[Tanggal Pengiriman]]))</f>
        <v>4</v>
      </c>
    </row>
    <row r="1185" spans="1:47" x14ac:dyDescent="0.25">
      <c r="A1185" s="2" t="s">
        <v>7117</v>
      </c>
      <c r="B1185" s="1">
        <v>46184</v>
      </c>
      <c r="C1185" s="2" t="s">
        <v>42</v>
      </c>
      <c r="D1185" s="2" t="s">
        <v>43</v>
      </c>
      <c r="E1185" s="2" t="s">
        <v>44</v>
      </c>
      <c r="F1185" s="2" t="s">
        <v>45</v>
      </c>
      <c r="G1185" s="2" t="s">
        <v>46</v>
      </c>
      <c r="H1185" s="2" t="s">
        <v>80</v>
      </c>
      <c r="I1185" s="2" t="s">
        <v>4083</v>
      </c>
      <c r="J1185" s="2" t="s">
        <v>13297</v>
      </c>
      <c r="K1185" s="2" t="s">
        <v>82</v>
      </c>
      <c r="L1185" s="2" t="s">
        <v>83</v>
      </c>
      <c r="M1185" s="2" t="s">
        <v>84</v>
      </c>
      <c r="N1185" s="2" t="s">
        <v>4084</v>
      </c>
      <c r="O1185">
        <v>1</v>
      </c>
      <c r="P1185" s="2" t="s">
        <v>53</v>
      </c>
      <c r="Q1185">
        <v>100</v>
      </c>
      <c r="R1185">
        <v>0</v>
      </c>
      <c r="S1185" s="2" t="s">
        <v>54</v>
      </c>
      <c r="T1185" s="2" t="s">
        <v>55</v>
      </c>
      <c r="U1185" s="2" t="s">
        <v>1436</v>
      </c>
      <c r="V1185" s="2"/>
      <c r="W1185">
        <v>47000</v>
      </c>
      <c r="X1185">
        <v>0</v>
      </c>
      <c r="Y1185">
        <v>0</v>
      </c>
      <c r="Z1185">
        <v>47000</v>
      </c>
      <c r="AB1185" s="2" t="s">
        <v>57</v>
      </c>
      <c r="AC1185">
        <v>18800</v>
      </c>
      <c r="AD1185">
        <v>28200</v>
      </c>
      <c r="AE1185">
        <v>201000</v>
      </c>
      <c r="AF1185">
        <v>3015</v>
      </c>
      <c r="AG1185" s="2" t="s">
        <v>4083</v>
      </c>
      <c r="AH1185" s="2"/>
      <c r="AI1185" s="1">
        <v>46188</v>
      </c>
      <c r="AJ1185" s="2" t="s">
        <v>87</v>
      </c>
      <c r="AK1185" s="2" t="s">
        <v>58</v>
      </c>
      <c r="AM1185" s="2" t="s">
        <v>59</v>
      </c>
      <c r="AP1185" s="2" t="s">
        <v>60</v>
      </c>
      <c r="AQ1185" s="2" t="s">
        <v>41</v>
      </c>
      <c r="AR1185">
        <v>154000</v>
      </c>
      <c r="AS1185" s="2" t="str">
        <f>_xlfn.IFNA(IF(VLOOKUP(all_resi[[#This Row],[No. Waybill]],settle_reconcile[No. Waybill],1,0)="","Recon","Recon"),"-")</f>
        <v>Recon</v>
      </c>
      <c r="AT1185" s="2">
        <f>all_resi[[#This Row],[Nilai COD]]-all_resi[[#This Row],[COD Fee]]-all_resi[[#This Row],[Total Biaya Setelah Diskon]]</f>
        <v>169785</v>
      </c>
      <c r="AU1185" s="2">
        <f>IF(all_resi[[#This Row],[Waktu Terima]]="","",_xlfn.DAYS(all_resi[[#This Row],[Waktu Terima]],all_resi[[#This Row],[Tanggal Pengiriman]]))</f>
        <v>4</v>
      </c>
    </row>
    <row r="1186" spans="1:47" x14ac:dyDescent="0.25">
      <c r="A1186" s="2" t="s">
        <v>7440</v>
      </c>
      <c r="B1186" s="1">
        <v>46184</v>
      </c>
      <c r="C1186" s="2" t="s">
        <v>42</v>
      </c>
      <c r="D1186" s="2" t="s">
        <v>43</v>
      </c>
      <c r="E1186" s="2" t="s">
        <v>44</v>
      </c>
      <c r="F1186" s="2" t="s">
        <v>45</v>
      </c>
      <c r="G1186" s="2" t="s">
        <v>46</v>
      </c>
      <c r="H1186" s="2" t="s">
        <v>80</v>
      </c>
      <c r="I1186" s="2" t="s">
        <v>4946</v>
      </c>
      <c r="J1186" s="2" t="s">
        <v>13458</v>
      </c>
      <c r="K1186" s="2" t="s">
        <v>359</v>
      </c>
      <c r="L1186" s="2" t="s">
        <v>4585</v>
      </c>
      <c r="M1186" s="2" t="s">
        <v>4947</v>
      </c>
      <c r="N1186" s="2" t="s">
        <v>4948</v>
      </c>
      <c r="O1186">
        <v>1</v>
      </c>
      <c r="P1186" s="2" t="s">
        <v>53</v>
      </c>
      <c r="Q1186">
        <v>100</v>
      </c>
      <c r="R1186">
        <v>0</v>
      </c>
      <c r="S1186" s="2" t="s">
        <v>54</v>
      </c>
      <c r="T1186" s="2" t="s">
        <v>55</v>
      </c>
      <c r="U1186" s="2" t="s">
        <v>396</v>
      </c>
      <c r="V1186" s="2"/>
      <c r="W1186">
        <v>63000</v>
      </c>
      <c r="X1186">
        <v>0</v>
      </c>
      <c r="Y1186">
        <v>0</v>
      </c>
      <c r="Z1186">
        <v>63000</v>
      </c>
      <c r="AB1186" s="2" t="s">
        <v>57</v>
      </c>
      <c r="AC1186">
        <v>25200</v>
      </c>
      <c r="AD1186">
        <v>37800</v>
      </c>
      <c r="AE1186">
        <v>167000</v>
      </c>
      <c r="AF1186">
        <v>2505</v>
      </c>
      <c r="AG1186" s="2" t="s">
        <v>353</v>
      </c>
      <c r="AH1186" s="2" t="s">
        <v>615</v>
      </c>
      <c r="AI1186" s="1">
        <v>46197</v>
      </c>
      <c r="AJ1186" s="2" t="s">
        <v>87</v>
      </c>
      <c r="AK1186" s="2" t="s">
        <v>67</v>
      </c>
      <c r="AM1186" s="2" t="s">
        <v>59</v>
      </c>
      <c r="AP1186" s="2" t="s">
        <v>60</v>
      </c>
      <c r="AQ1186" s="2" t="s">
        <v>41</v>
      </c>
      <c r="AR1186">
        <v>104000</v>
      </c>
      <c r="AS1186" s="2" t="str">
        <f>_xlfn.IFNA(IF(VLOOKUP(all_resi[[#This Row],[No. Waybill]],settle_reconcile[No. Waybill],1,0)="","Recon","Recon"),"-")</f>
        <v>-</v>
      </c>
      <c r="AT1186" s="2">
        <f>all_resi[[#This Row],[Nilai COD]]-all_resi[[#This Row],[COD Fee]]-all_resi[[#This Row],[Total Biaya Setelah Diskon]]</f>
        <v>126695</v>
      </c>
      <c r="AU1186" s="2">
        <f>IF(all_resi[[#This Row],[Waktu Terima]]="","",_xlfn.DAYS(all_resi[[#This Row],[Waktu Terima]],all_resi[[#This Row],[Tanggal Pengiriman]]))</f>
        <v>13</v>
      </c>
    </row>
    <row r="1187" spans="1:47" x14ac:dyDescent="0.25">
      <c r="A1187" s="2" t="s">
        <v>7105</v>
      </c>
      <c r="B1187" s="1">
        <v>46184</v>
      </c>
      <c r="C1187" s="2" t="s">
        <v>42</v>
      </c>
      <c r="D1187" s="2" t="s">
        <v>43</v>
      </c>
      <c r="E1187" s="2" t="s">
        <v>44</v>
      </c>
      <c r="F1187" s="2" t="s">
        <v>45</v>
      </c>
      <c r="G1187" s="2" t="s">
        <v>46</v>
      </c>
      <c r="H1187" s="2" t="s">
        <v>47</v>
      </c>
      <c r="I1187" s="2" t="s">
        <v>4053</v>
      </c>
      <c r="J1187" s="2" t="s">
        <v>13320</v>
      </c>
      <c r="K1187" s="2" t="s">
        <v>100</v>
      </c>
      <c r="L1187" s="2" t="s">
        <v>2514</v>
      </c>
      <c r="M1187" s="2" t="s">
        <v>4054</v>
      </c>
      <c r="N1187" s="2" t="s">
        <v>4055</v>
      </c>
      <c r="O1187">
        <v>1</v>
      </c>
      <c r="P1187" s="2" t="s">
        <v>53</v>
      </c>
      <c r="Q1187">
        <v>100</v>
      </c>
      <c r="R1187">
        <v>0</v>
      </c>
      <c r="S1187" s="2" t="s">
        <v>54</v>
      </c>
      <c r="T1187" s="2" t="s">
        <v>55</v>
      </c>
      <c r="U1187" s="2" t="s">
        <v>207</v>
      </c>
      <c r="V1187" s="2"/>
      <c r="W1187">
        <v>15000</v>
      </c>
      <c r="X1187">
        <v>0</v>
      </c>
      <c r="Y1187">
        <v>0</v>
      </c>
      <c r="Z1187">
        <v>15000</v>
      </c>
      <c r="AB1187" s="2" t="s">
        <v>57</v>
      </c>
      <c r="AC1187">
        <v>6000</v>
      </c>
      <c r="AD1187">
        <v>9000</v>
      </c>
      <c r="AE1187">
        <v>0</v>
      </c>
      <c r="AF1187">
        <v>0</v>
      </c>
      <c r="AG1187" s="2" t="s">
        <v>4053</v>
      </c>
      <c r="AH1187" s="2"/>
      <c r="AI1187" s="1">
        <v>46186</v>
      </c>
      <c r="AJ1187" s="2"/>
      <c r="AK1187" s="2" t="s">
        <v>58</v>
      </c>
      <c r="AM1187" s="2" t="s">
        <v>59</v>
      </c>
      <c r="AP1187" s="2" t="s">
        <v>60</v>
      </c>
      <c r="AQ1187" s="2" t="s">
        <v>98</v>
      </c>
      <c r="AR1187">
        <v>-15000</v>
      </c>
      <c r="AS1187" s="2" t="str">
        <f>_xlfn.IFNA(IF(VLOOKUP(all_resi[[#This Row],[No. Waybill]],settle_reconcile[No. Waybill],1,0)="","Recon","Recon"),"-")</f>
        <v>-</v>
      </c>
      <c r="AT1187" s="2">
        <f>all_resi[[#This Row],[Nilai COD]]-all_resi[[#This Row],[COD Fee]]-all_resi[[#This Row],[Total Biaya Setelah Diskon]]</f>
        <v>-9000</v>
      </c>
      <c r="AU1187" s="2">
        <f>IF(all_resi[[#This Row],[Waktu Terima]]="","",_xlfn.DAYS(all_resi[[#This Row],[Waktu Terima]],all_resi[[#This Row],[Tanggal Pengiriman]]))</f>
        <v>2</v>
      </c>
    </row>
    <row r="1188" spans="1:47" x14ac:dyDescent="0.25">
      <c r="A1188" s="2" t="s">
        <v>7438</v>
      </c>
      <c r="B1188" s="1">
        <v>46184</v>
      </c>
      <c r="C1188" s="2" t="s">
        <v>42</v>
      </c>
      <c r="D1188" s="2" t="s">
        <v>43</v>
      </c>
      <c r="E1188" s="2" t="s">
        <v>44</v>
      </c>
      <c r="F1188" s="2" t="s">
        <v>45</v>
      </c>
      <c r="G1188" s="2" t="s">
        <v>46</v>
      </c>
      <c r="H1188" s="2" t="s">
        <v>47</v>
      </c>
      <c r="I1188" s="2" t="s">
        <v>4941</v>
      </c>
      <c r="J1188" s="2" t="s">
        <v>12703</v>
      </c>
      <c r="K1188" s="2" t="s">
        <v>75</v>
      </c>
      <c r="L1188" s="2" t="s">
        <v>2340</v>
      </c>
      <c r="M1188" s="2" t="s">
        <v>2341</v>
      </c>
      <c r="N1188" s="2" t="s">
        <v>4942</v>
      </c>
      <c r="O1188">
        <v>1</v>
      </c>
      <c r="P1188" s="2" t="s">
        <v>53</v>
      </c>
      <c r="Q1188">
        <v>100</v>
      </c>
      <c r="R1188">
        <v>0</v>
      </c>
      <c r="S1188" s="2" t="s">
        <v>54</v>
      </c>
      <c r="T1188" s="2" t="s">
        <v>55</v>
      </c>
      <c r="U1188" s="2" t="s">
        <v>207</v>
      </c>
      <c r="V1188" s="2"/>
      <c r="W1188">
        <v>56000</v>
      </c>
      <c r="X1188">
        <v>0</v>
      </c>
      <c r="Y1188">
        <v>0</v>
      </c>
      <c r="Z1188">
        <v>56000</v>
      </c>
      <c r="AB1188" s="2" t="s">
        <v>57</v>
      </c>
      <c r="AC1188">
        <v>22400</v>
      </c>
      <c r="AD1188">
        <v>33600</v>
      </c>
      <c r="AE1188">
        <v>126000</v>
      </c>
      <c r="AF1188">
        <v>1890</v>
      </c>
      <c r="AG1188" s="2" t="s">
        <v>4941</v>
      </c>
      <c r="AH1188" s="2"/>
      <c r="AI1188" s="1">
        <v>46189</v>
      </c>
      <c r="AJ1188" s="2"/>
      <c r="AK1188" s="2" t="s">
        <v>58</v>
      </c>
      <c r="AM1188" s="2" t="s">
        <v>59</v>
      </c>
      <c r="AP1188" s="2" t="s">
        <v>60</v>
      </c>
      <c r="AQ1188" s="2" t="s">
        <v>41</v>
      </c>
      <c r="AR1188">
        <v>70000</v>
      </c>
      <c r="AS1188" s="2" t="str">
        <f>_xlfn.IFNA(IF(VLOOKUP(all_resi[[#This Row],[No. Waybill]],settle_reconcile[No. Waybill],1,0)="","Recon","Recon"),"-")</f>
        <v>Recon</v>
      </c>
      <c r="AT1188" s="2">
        <f>all_resi[[#This Row],[Nilai COD]]-all_resi[[#This Row],[COD Fee]]-all_resi[[#This Row],[Total Biaya Setelah Diskon]]</f>
        <v>90510</v>
      </c>
      <c r="AU1188" s="2">
        <f>IF(all_resi[[#This Row],[Waktu Terima]]="","",_xlfn.DAYS(all_resi[[#This Row],[Waktu Terima]],all_resi[[#This Row],[Tanggal Pengiriman]]))</f>
        <v>5</v>
      </c>
    </row>
    <row r="1189" spans="1:47" x14ac:dyDescent="0.25">
      <c r="A1189" s="2" t="s">
        <v>7429</v>
      </c>
      <c r="B1189" s="1">
        <v>46184</v>
      </c>
      <c r="C1189" s="2" t="s">
        <v>42</v>
      </c>
      <c r="D1189" s="2" t="s">
        <v>43</v>
      </c>
      <c r="E1189" s="2" t="s">
        <v>44</v>
      </c>
      <c r="F1189" s="2" t="s">
        <v>45</v>
      </c>
      <c r="G1189" s="2" t="s">
        <v>46</v>
      </c>
      <c r="H1189" s="2" t="s">
        <v>80</v>
      </c>
      <c r="I1189" s="2" t="s">
        <v>4917</v>
      </c>
      <c r="J1189" s="2" t="s">
        <v>13435</v>
      </c>
      <c r="K1189" s="2" t="s">
        <v>137</v>
      </c>
      <c r="L1189" s="2" t="s">
        <v>1002</v>
      </c>
      <c r="M1189" s="2" t="s">
        <v>1003</v>
      </c>
      <c r="N1189" s="2" t="s">
        <v>4918</v>
      </c>
      <c r="O1189">
        <v>1</v>
      </c>
      <c r="P1189" s="2" t="s">
        <v>53</v>
      </c>
      <c r="Q1189">
        <v>100</v>
      </c>
      <c r="R1189">
        <v>0</v>
      </c>
      <c r="S1189" s="2" t="s">
        <v>54</v>
      </c>
      <c r="T1189" s="2" t="s">
        <v>55</v>
      </c>
      <c r="U1189" s="2" t="s">
        <v>86</v>
      </c>
      <c r="V1189" s="2"/>
      <c r="W1189">
        <v>25000</v>
      </c>
      <c r="X1189">
        <v>0</v>
      </c>
      <c r="Y1189">
        <v>0</v>
      </c>
      <c r="Z1189">
        <v>25000</v>
      </c>
      <c r="AB1189" s="2" t="s">
        <v>57</v>
      </c>
      <c r="AC1189">
        <v>16000</v>
      </c>
      <c r="AD1189">
        <v>9000</v>
      </c>
      <c r="AE1189">
        <v>84000</v>
      </c>
      <c r="AF1189">
        <v>1260</v>
      </c>
      <c r="AG1189" s="2" t="s">
        <v>4917</v>
      </c>
      <c r="AH1189" s="2"/>
      <c r="AI1189" s="1">
        <v>46186</v>
      </c>
      <c r="AJ1189" s="2" t="s">
        <v>87</v>
      </c>
      <c r="AK1189" s="2" t="s">
        <v>58</v>
      </c>
      <c r="AM1189" s="2" t="s">
        <v>59</v>
      </c>
      <c r="AP1189" s="2" t="s">
        <v>60</v>
      </c>
      <c r="AQ1189" s="2" t="s">
        <v>41</v>
      </c>
      <c r="AR1189">
        <v>59000</v>
      </c>
      <c r="AS1189" s="2" t="str">
        <f>_xlfn.IFNA(IF(VLOOKUP(all_resi[[#This Row],[No. Waybill]],settle_reconcile[No. Waybill],1,0)="","Recon","Recon"),"-")</f>
        <v>Recon</v>
      </c>
      <c r="AT1189" s="2">
        <f>all_resi[[#This Row],[Nilai COD]]-all_resi[[#This Row],[COD Fee]]-all_resi[[#This Row],[Total Biaya Setelah Diskon]]</f>
        <v>73740</v>
      </c>
      <c r="AU1189" s="2">
        <f>IF(all_resi[[#This Row],[Waktu Terima]]="","",_xlfn.DAYS(all_resi[[#This Row],[Waktu Terima]],all_resi[[#This Row],[Tanggal Pengiriman]]))</f>
        <v>2</v>
      </c>
    </row>
    <row r="1190" spans="1:47" x14ac:dyDescent="0.25">
      <c r="A1190" s="2" t="s">
        <v>7437</v>
      </c>
      <c r="B1190" s="1">
        <v>46184</v>
      </c>
      <c r="C1190" s="2" t="s">
        <v>42</v>
      </c>
      <c r="D1190" s="2" t="s">
        <v>43</v>
      </c>
      <c r="E1190" s="2" t="s">
        <v>44</v>
      </c>
      <c r="F1190" s="2" t="s">
        <v>45</v>
      </c>
      <c r="G1190" s="2" t="s">
        <v>46</v>
      </c>
      <c r="H1190" s="2" t="s">
        <v>80</v>
      </c>
      <c r="I1190" s="2" t="s">
        <v>4937</v>
      </c>
      <c r="J1190" s="2" t="s">
        <v>13453</v>
      </c>
      <c r="K1190" s="2" t="s">
        <v>252</v>
      </c>
      <c r="L1190" s="2" t="s">
        <v>4938</v>
      </c>
      <c r="M1190" s="2" t="s">
        <v>4939</v>
      </c>
      <c r="N1190" s="2" t="s">
        <v>4940</v>
      </c>
      <c r="O1190">
        <v>1</v>
      </c>
      <c r="P1190" s="2" t="s">
        <v>53</v>
      </c>
      <c r="Q1190">
        <v>100</v>
      </c>
      <c r="R1190">
        <v>0</v>
      </c>
      <c r="S1190" s="2" t="s">
        <v>54</v>
      </c>
      <c r="T1190" s="2" t="s">
        <v>55</v>
      </c>
      <c r="U1190" s="2" t="s">
        <v>201</v>
      </c>
      <c r="V1190" s="2"/>
      <c r="W1190">
        <v>20000</v>
      </c>
      <c r="X1190">
        <v>0</v>
      </c>
      <c r="Y1190">
        <v>0</v>
      </c>
      <c r="Z1190">
        <v>20000</v>
      </c>
      <c r="AB1190" s="2" t="s">
        <v>57</v>
      </c>
      <c r="AC1190">
        <v>13000</v>
      </c>
      <c r="AD1190">
        <v>7000</v>
      </c>
      <c r="AE1190">
        <v>208000</v>
      </c>
      <c r="AF1190">
        <v>3120</v>
      </c>
      <c r="AG1190" s="2" t="s">
        <v>4937</v>
      </c>
      <c r="AH1190" s="2"/>
      <c r="AI1190" s="1">
        <v>46186</v>
      </c>
      <c r="AJ1190" s="2" t="s">
        <v>87</v>
      </c>
      <c r="AK1190" s="2" t="s">
        <v>58</v>
      </c>
      <c r="AM1190" s="2" t="s">
        <v>59</v>
      </c>
      <c r="AP1190" s="2" t="s">
        <v>60</v>
      </c>
      <c r="AQ1190" s="2" t="s">
        <v>41</v>
      </c>
      <c r="AR1190">
        <v>188000</v>
      </c>
      <c r="AS1190" s="2" t="str">
        <f>_xlfn.IFNA(IF(VLOOKUP(all_resi[[#This Row],[No. Waybill]],settle_reconcile[No. Waybill],1,0)="","Recon","Recon"),"-")</f>
        <v>Recon</v>
      </c>
      <c r="AT1190" s="2">
        <f>all_resi[[#This Row],[Nilai COD]]-all_resi[[#This Row],[COD Fee]]-all_resi[[#This Row],[Total Biaya Setelah Diskon]]</f>
        <v>197880</v>
      </c>
      <c r="AU1190" s="2">
        <f>IF(all_resi[[#This Row],[Waktu Terima]]="","",_xlfn.DAYS(all_resi[[#This Row],[Waktu Terima]],all_resi[[#This Row],[Tanggal Pengiriman]]))</f>
        <v>2</v>
      </c>
    </row>
    <row r="1191" spans="1:47" x14ac:dyDescent="0.25">
      <c r="A1191" s="2" t="s">
        <v>7433</v>
      </c>
      <c r="B1191" s="1">
        <v>46184</v>
      </c>
      <c r="C1191" s="2" t="s">
        <v>42</v>
      </c>
      <c r="D1191" s="2" t="s">
        <v>43</v>
      </c>
      <c r="E1191" s="2" t="s">
        <v>44</v>
      </c>
      <c r="F1191" s="2" t="s">
        <v>45</v>
      </c>
      <c r="G1191" s="2" t="s">
        <v>46</v>
      </c>
      <c r="H1191" s="2" t="s">
        <v>47</v>
      </c>
      <c r="I1191" s="2" t="s">
        <v>4927</v>
      </c>
      <c r="J1191" s="2" t="s">
        <v>13418</v>
      </c>
      <c r="K1191" s="2" t="s">
        <v>75</v>
      </c>
      <c r="L1191" s="2" t="s">
        <v>1943</v>
      </c>
      <c r="M1191" s="2" t="s">
        <v>4928</v>
      </c>
      <c r="N1191" s="2" t="s">
        <v>4929</v>
      </c>
      <c r="O1191">
        <v>1</v>
      </c>
      <c r="P1191" s="2" t="s">
        <v>53</v>
      </c>
      <c r="Q1191">
        <v>100</v>
      </c>
      <c r="R1191">
        <v>0</v>
      </c>
      <c r="S1191" s="2" t="s">
        <v>54</v>
      </c>
      <c r="T1191" s="2" t="s">
        <v>55</v>
      </c>
      <c r="U1191" s="2" t="s">
        <v>207</v>
      </c>
      <c r="V1191" s="2"/>
      <c r="W1191">
        <v>61000</v>
      </c>
      <c r="X1191">
        <v>0</v>
      </c>
      <c r="Y1191">
        <v>0</v>
      </c>
      <c r="Z1191">
        <v>61000</v>
      </c>
      <c r="AB1191" s="2" t="s">
        <v>57</v>
      </c>
      <c r="AC1191">
        <v>24400</v>
      </c>
      <c r="AD1191">
        <v>36600</v>
      </c>
      <c r="AE1191">
        <v>131000</v>
      </c>
      <c r="AF1191">
        <v>1965</v>
      </c>
      <c r="AG1191" s="2" t="s">
        <v>4927</v>
      </c>
      <c r="AH1191" s="2"/>
      <c r="AI1191" s="1">
        <v>46192</v>
      </c>
      <c r="AJ1191" s="2"/>
      <c r="AK1191" s="2" t="s">
        <v>58</v>
      </c>
      <c r="AM1191" s="2" t="s">
        <v>59</v>
      </c>
      <c r="AP1191" s="2" t="s">
        <v>60</v>
      </c>
      <c r="AQ1191" s="2" t="s">
        <v>41</v>
      </c>
      <c r="AR1191">
        <v>70000</v>
      </c>
      <c r="AS1191" s="2" t="str">
        <f>_xlfn.IFNA(IF(VLOOKUP(all_resi[[#This Row],[No. Waybill]],settle_reconcile[No. Waybill],1,0)="","Recon","Recon"),"-")</f>
        <v>Recon</v>
      </c>
      <c r="AT1191" s="2">
        <f>all_resi[[#This Row],[Nilai COD]]-all_resi[[#This Row],[COD Fee]]-all_resi[[#This Row],[Total Biaya Setelah Diskon]]</f>
        <v>92435</v>
      </c>
      <c r="AU1191" s="2">
        <f>IF(all_resi[[#This Row],[Waktu Terima]]="","",_xlfn.DAYS(all_resi[[#This Row],[Waktu Terima]],all_resi[[#This Row],[Tanggal Pengiriman]]))</f>
        <v>8</v>
      </c>
    </row>
    <row r="1192" spans="1:47" x14ac:dyDescent="0.25">
      <c r="A1192" s="2" t="s">
        <v>7434</v>
      </c>
      <c r="B1192" s="1">
        <v>46184</v>
      </c>
      <c r="C1192" s="2" t="s">
        <v>42</v>
      </c>
      <c r="D1192" s="2" t="s">
        <v>43</v>
      </c>
      <c r="E1192" s="2" t="s">
        <v>44</v>
      </c>
      <c r="F1192" s="2" t="s">
        <v>45</v>
      </c>
      <c r="G1192" s="2" t="s">
        <v>46</v>
      </c>
      <c r="H1192" s="2" t="s">
        <v>80</v>
      </c>
      <c r="I1192" s="2" t="s">
        <v>4930</v>
      </c>
      <c r="J1192" s="2" t="s">
        <v>13417</v>
      </c>
      <c r="K1192" s="2" t="s">
        <v>100</v>
      </c>
      <c r="L1192" s="2" t="s">
        <v>2514</v>
      </c>
      <c r="M1192" s="2" t="s">
        <v>4054</v>
      </c>
      <c r="N1192" s="2" t="s">
        <v>4931</v>
      </c>
      <c r="O1192">
        <v>1</v>
      </c>
      <c r="P1192" s="2" t="s">
        <v>53</v>
      </c>
      <c r="Q1192">
        <v>100</v>
      </c>
      <c r="R1192">
        <v>0</v>
      </c>
      <c r="S1192" s="2" t="s">
        <v>54</v>
      </c>
      <c r="T1192" s="2" t="s">
        <v>55</v>
      </c>
      <c r="U1192" s="2" t="s">
        <v>86</v>
      </c>
      <c r="V1192" s="2"/>
      <c r="W1192">
        <v>15000</v>
      </c>
      <c r="X1192">
        <v>0</v>
      </c>
      <c r="Y1192">
        <v>0</v>
      </c>
      <c r="Z1192">
        <v>15000</v>
      </c>
      <c r="AB1192" s="2" t="s">
        <v>57</v>
      </c>
      <c r="AC1192">
        <v>9000</v>
      </c>
      <c r="AD1192">
        <v>6000</v>
      </c>
      <c r="AE1192">
        <v>73000</v>
      </c>
      <c r="AF1192">
        <v>1095</v>
      </c>
      <c r="AG1192" s="2" t="s">
        <v>4930</v>
      </c>
      <c r="AH1192" s="2"/>
      <c r="AI1192" s="1">
        <v>46185</v>
      </c>
      <c r="AJ1192" s="2" t="s">
        <v>87</v>
      </c>
      <c r="AK1192" s="2" t="s">
        <v>58</v>
      </c>
      <c r="AM1192" s="2" t="s">
        <v>59</v>
      </c>
      <c r="AP1192" s="2" t="s">
        <v>60</v>
      </c>
      <c r="AQ1192" s="2" t="s">
        <v>41</v>
      </c>
      <c r="AR1192">
        <v>58000</v>
      </c>
      <c r="AS1192" s="2" t="str">
        <f>_xlfn.IFNA(IF(VLOOKUP(all_resi[[#This Row],[No. Waybill]],settle_reconcile[No. Waybill],1,0)="","Recon","Recon"),"-")</f>
        <v>Recon</v>
      </c>
      <c r="AT1192" s="2">
        <f>all_resi[[#This Row],[Nilai COD]]-all_resi[[#This Row],[COD Fee]]-all_resi[[#This Row],[Total Biaya Setelah Diskon]]</f>
        <v>65905</v>
      </c>
      <c r="AU1192" s="2">
        <f>IF(all_resi[[#This Row],[Waktu Terima]]="","",_xlfn.DAYS(all_resi[[#This Row],[Waktu Terima]],all_resi[[#This Row],[Tanggal Pengiriman]]))</f>
        <v>1</v>
      </c>
    </row>
    <row r="1193" spans="1:47" x14ac:dyDescent="0.25">
      <c r="A1193" s="2" t="s">
        <v>7111</v>
      </c>
      <c r="B1193" s="1">
        <v>46184</v>
      </c>
      <c r="C1193" s="2" t="s">
        <v>42</v>
      </c>
      <c r="D1193" s="2" t="s">
        <v>43</v>
      </c>
      <c r="E1193" s="2" t="s">
        <v>44</v>
      </c>
      <c r="F1193" s="2" t="s">
        <v>45</v>
      </c>
      <c r="G1193" s="2" t="s">
        <v>46</v>
      </c>
      <c r="H1193" s="2" t="s">
        <v>80</v>
      </c>
      <c r="I1193" s="2" t="s">
        <v>4068</v>
      </c>
      <c r="J1193" s="2" t="s">
        <v>13286</v>
      </c>
      <c r="K1193" s="2" t="s">
        <v>203</v>
      </c>
      <c r="L1193" s="2" t="s">
        <v>1548</v>
      </c>
      <c r="M1193" s="2" t="s">
        <v>3798</v>
      </c>
      <c r="N1193" s="2" t="s">
        <v>4069</v>
      </c>
      <c r="O1193">
        <v>1</v>
      </c>
      <c r="P1193" s="2" t="s">
        <v>53</v>
      </c>
      <c r="Q1193">
        <v>100</v>
      </c>
      <c r="R1193">
        <v>0</v>
      </c>
      <c r="S1193" s="2" t="s">
        <v>54</v>
      </c>
      <c r="T1193" s="2" t="s">
        <v>55</v>
      </c>
      <c r="U1193" s="2" t="s">
        <v>141</v>
      </c>
      <c r="V1193" s="2"/>
      <c r="W1193">
        <v>14000</v>
      </c>
      <c r="X1193">
        <v>0</v>
      </c>
      <c r="Y1193">
        <v>0</v>
      </c>
      <c r="Z1193">
        <v>14000</v>
      </c>
      <c r="AB1193" s="2" t="s">
        <v>57</v>
      </c>
      <c r="AC1193">
        <v>8000</v>
      </c>
      <c r="AD1193">
        <v>6000</v>
      </c>
      <c r="AE1193">
        <v>54000</v>
      </c>
      <c r="AF1193">
        <v>810</v>
      </c>
      <c r="AG1193" s="2" t="s">
        <v>4068</v>
      </c>
      <c r="AH1193" s="2"/>
      <c r="AI1193" s="1">
        <v>46190</v>
      </c>
      <c r="AJ1193" s="2" t="s">
        <v>87</v>
      </c>
      <c r="AK1193" s="2" t="s">
        <v>58</v>
      </c>
      <c r="AM1193" s="2" t="s">
        <v>59</v>
      </c>
      <c r="AP1193" s="2" t="s">
        <v>60</v>
      </c>
      <c r="AQ1193" s="2" t="s">
        <v>41</v>
      </c>
      <c r="AR1193">
        <v>40000</v>
      </c>
      <c r="AS1193" s="2" t="str">
        <f>_xlfn.IFNA(IF(VLOOKUP(all_resi[[#This Row],[No. Waybill]],settle_reconcile[No. Waybill],1,0)="","Recon","Recon"),"-")</f>
        <v>Recon</v>
      </c>
      <c r="AT1193" s="2">
        <f>all_resi[[#This Row],[Nilai COD]]-all_resi[[#This Row],[COD Fee]]-all_resi[[#This Row],[Total Biaya Setelah Diskon]]</f>
        <v>47190</v>
      </c>
      <c r="AU1193" s="2">
        <f>IF(all_resi[[#This Row],[Waktu Terima]]="","",_xlfn.DAYS(all_resi[[#This Row],[Waktu Terima]],all_resi[[#This Row],[Tanggal Pengiriman]]))</f>
        <v>6</v>
      </c>
    </row>
    <row r="1194" spans="1:47" x14ac:dyDescent="0.25">
      <c r="A1194" s="2" t="s">
        <v>7346</v>
      </c>
      <c r="B1194" s="1">
        <v>46184</v>
      </c>
      <c r="C1194" s="2" t="s">
        <v>42</v>
      </c>
      <c r="D1194" s="2" t="s">
        <v>43</v>
      </c>
      <c r="E1194" s="2" t="s">
        <v>44</v>
      </c>
      <c r="F1194" s="2" t="s">
        <v>45</v>
      </c>
      <c r="G1194" s="2" t="s">
        <v>46</v>
      </c>
      <c r="H1194" s="2" t="s">
        <v>47</v>
      </c>
      <c r="I1194" s="2" t="s">
        <v>4702</v>
      </c>
      <c r="J1194" s="2" t="s">
        <v>13426</v>
      </c>
      <c r="K1194" s="2" t="s">
        <v>156</v>
      </c>
      <c r="L1194" s="2" t="s">
        <v>3261</v>
      </c>
      <c r="M1194" s="2" t="s">
        <v>4703</v>
      </c>
      <c r="N1194" s="2" t="s">
        <v>4704</v>
      </c>
      <c r="O1194">
        <v>1</v>
      </c>
      <c r="P1194" s="2" t="s">
        <v>53</v>
      </c>
      <c r="Q1194">
        <v>100</v>
      </c>
      <c r="R1194">
        <v>0</v>
      </c>
      <c r="S1194" s="2" t="s">
        <v>54</v>
      </c>
      <c r="T1194" s="2" t="s">
        <v>55</v>
      </c>
      <c r="U1194" s="2" t="s">
        <v>534</v>
      </c>
      <c r="V1194" s="2"/>
      <c r="W1194">
        <v>80000</v>
      </c>
      <c r="X1194">
        <v>0</v>
      </c>
      <c r="Y1194">
        <v>0</v>
      </c>
      <c r="Z1194">
        <v>80000</v>
      </c>
      <c r="AB1194" s="2" t="s">
        <v>57</v>
      </c>
      <c r="AC1194">
        <v>32000</v>
      </c>
      <c r="AD1194">
        <v>48000</v>
      </c>
      <c r="AE1194">
        <v>134000</v>
      </c>
      <c r="AF1194">
        <v>2010</v>
      </c>
      <c r="AG1194" s="2" t="s">
        <v>256</v>
      </c>
      <c r="AH1194" s="2"/>
      <c r="AI1194" s="1">
        <v>46205</v>
      </c>
      <c r="AJ1194" s="2"/>
      <c r="AK1194" s="2" t="s">
        <v>67</v>
      </c>
      <c r="AM1194" s="2" t="s">
        <v>59</v>
      </c>
      <c r="AP1194" s="2" t="s">
        <v>60</v>
      </c>
      <c r="AQ1194" s="2" t="s">
        <v>41</v>
      </c>
      <c r="AR1194">
        <v>54000</v>
      </c>
      <c r="AS1194" s="2" t="str">
        <f>_xlfn.IFNA(IF(VLOOKUP(all_resi[[#This Row],[No. Waybill]],settle_reconcile[No. Waybill],1,0)="","Recon","Recon"),"-")</f>
        <v>-</v>
      </c>
      <c r="AT1194" s="2">
        <f>all_resi[[#This Row],[Nilai COD]]-all_resi[[#This Row],[COD Fee]]-all_resi[[#This Row],[Total Biaya Setelah Diskon]]</f>
        <v>83990</v>
      </c>
      <c r="AU1194" s="2">
        <f>IF(all_resi[[#This Row],[Waktu Terima]]="","",_xlfn.DAYS(all_resi[[#This Row],[Waktu Terima]],all_resi[[#This Row],[Tanggal Pengiriman]]))</f>
        <v>21</v>
      </c>
    </row>
    <row r="1195" spans="1:47" x14ac:dyDescent="0.25">
      <c r="A1195" s="2" t="s">
        <v>7431</v>
      </c>
      <c r="B1195" s="1">
        <v>46184</v>
      </c>
      <c r="C1195" s="2" t="s">
        <v>42</v>
      </c>
      <c r="D1195" s="2" t="s">
        <v>43</v>
      </c>
      <c r="E1195" s="2" t="s">
        <v>44</v>
      </c>
      <c r="F1195" s="2" t="s">
        <v>45</v>
      </c>
      <c r="G1195" s="2" t="s">
        <v>46</v>
      </c>
      <c r="H1195" s="2" t="s">
        <v>47</v>
      </c>
      <c r="I1195" s="2" t="s">
        <v>4922</v>
      </c>
      <c r="J1195" s="2" t="s">
        <v>13419</v>
      </c>
      <c r="K1195" s="2" t="s">
        <v>82</v>
      </c>
      <c r="L1195" s="2" t="s">
        <v>83</v>
      </c>
      <c r="M1195" s="2" t="s">
        <v>4866</v>
      </c>
      <c r="N1195" s="2" t="s">
        <v>4923</v>
      </c>
      <c r="O1195">
        <v>1</v>
      </c>
      <c r="P1195" s="2" t="s">
        <v>53</v>
      </c>
      <c r="Q1195">
        <v>100</v>
      </c>
      <c r="R1195">
        <v>0</v>
      </c>
      <c r="S1195" s="2" t="s">
        <v>54</v>
      </c>
      <c r="T1195" s="2" t="s">
        <v>55</v>
      </c>
      <c r="U1195" s="2" t="s">
        <v>534</v>
      </c>
      <c r="V1195" s="2"/>
      <c r="W1195">
        <v>47000</v>
      </c>
      <c r="X1195">
        <v>0</v>
      </c>
      <c r="Y1195">
        <v>0</v>
      </c>
      <c r="Z1195">
        <v>47000</v>
      </c>
      <c r="AB1195" s="2" t="s">
        <v>57</v>
      </c>
      <c r="AC1195">
        <v>18800</v>
      </c>
      <c r="AD1195">
        <v>28200</v>
      </c>
      <c r="AE1195">
        <v>101000</v>
      </c>
      <c r="AF1195">
        <v>1515</v>
      </c>
      <c r="AG1195" s="2" t="s">
        <v>4922</v>
      </c>
      <c r="AH1195" s="2"/>
      <c r="AI1195" s="1">
        <v>46190</v>
      </c>
      <c r="AJ1195" s="2"/>
      <c r="AK1195" s="2" t="s">
        <v>58</v>
      </c>
      <c r="AM1195" s="2" t="s">
        <v>59</v>
      </c>
      <c r="AP1195" s="2" t="s">
        <v>60</v>
      </c>
      <c r="AQ1195" s="2" t="s">
        <v>41</v>
      </c>
      <c r="AR1195">
        <v>54000</v>
      </c>
      <c r="AS1195" s="2" t="str">
        <f>_xlfn.IFNA(IF(VLOOKUP(all_resi[[#This Row],[No. Waybill]],settle_reconcile[No. Waybill],1,0)="","Recon","Recon"),"-")</f>
        <v>Recon</v>
      </c>
      <c r="AT1195" s="2">
        <f>all_resi[[#This Row],[Nilai COD]]-all_resi[[#This Row],[COD Fee]]-all_resi[[#This Row],[Total Biaya Setelah Diskon]]</f>
        <v>71285</v>
      </c>
      <c r="AU1195" s="2">
        <f>IF(all_resi[[#This Row],[Waktu Terima]]="","",_xlfn.DAYS(all_resi[[#This Row],[Waktu Terima]],all_resi[[#This Row],[Tanggal Pengiriman]]))</f>
        <v>6</v>
      </c>
    </row>
    <row r="1196" spans="1:47" x14ac:dyDescent="0.25">
      <c r="A1196" s="2" t="s">
        <v>7348</v>
      </c>
      <c r="B1196" s="1">
        <v>46184</v>
      </c>
      <c r="C1196" s="2" t="s">
        <v>42</v>
      </c>
      <c r="D1196" s="2" t="s">
        <v>43</v>
      </c>
      <c r="E1196" s="2" t="s">
        <v>44</v>
      </c>
      <c r="F1196" s="2" t="s">
        <v>45</v>
      </c>
      <c r="G1196" s="2" t="s">
        <v>46</v>
      </c>
      <c r="H1196" s="2" t="s">
        <v>47</v>
      </c>
      <c r="I1196" s="2" t="s">
        <v>4708</v>
      </c>
      <c r="J1196" s="2" t="s">
        <v>13416</v>
      </c>
      <c r="K1196" s="2" t="s">
        <v>177</v>
      </c>
      <c r="L1196" s="2" t="s">
        <v>247</v>
      </c>
      <c r="M1196" s="2" t="s">
        <v>471</v>
      </c>
      <c r="N1196" s="2" t="s">
        <v>4709</v>
      </c>
      <c r="O1196">
        <v>1</v>
      </c>
      <c r="P1196" s="2" t="s">
        <v>53</v>
      </c>
      <c r="Q1196">
        <v>100</v>
      </c>
      <c r="R1196">
        <v>0</v>
      </c>
      <c r="S1196" s="2" t="s">
        <v>54</v>
      </c>
      <c r="T1196" s="2" t="s">
        <v>55</v>
      </c>
      <c r="U1196" s="2" t="s">
        <v>207</v>
      </c>
      <c r="V1196" s="2"/>
      <c r="W1196">
        <v>80000</v>
      </c>
      <c r="X1196">
        <v>0</v>
      </c>
      <c r="Y1196">
        <v>0</v>
      </c>
      <c r="Z1196">
        <v>80000</v>
      </c>
      <c r="AB1196" s="2" t="s">
        <v>57</v>
      </c>
      <c r="AC1196">
        <v>32000</v>
      </c>
      <c r="AD1196">
        <v>48000</v>
      </c>
      <c r="AE1196">
        <v>150000</v>
      </c>
      <c r="AF1196">
        <v>2250</v>
      </c>
      <c r="AG1196" s="2" t="s">
        <v>4708</v>
      </c>
      <c r="AH1196" s="2"/>
      <c r="AI1196" s="1">
        <v>46189</v>
      </c>
      <c r="AJ1196" s="2"/>
      <c r="AK1196" s="2" t="s">
        <v>58</v>
      </c>
      <c r="AM1196" s="2" t="s">
        <v>59</v>
      </c>
      <c r="AP1196" s="2" t="s">
        <v>60</v>
      </c>
      <c r="AQ1196" s="2" t="s">
        <v>41</v>
      </c>
      <c r="AR1196">
        <v>70000</v>
      </c>
      <c r="AS1196" s="2" t="str">
        <f>_xlfn.IFNA(IF(VLOOKUP(all_resi[[#This Row],[No. Waybill]],settle_reconcile[No. Waybill],1,0)="","Recon","Recon"),"-")</f>
        <v>Recon</v>
      </c>
      <c r="AT1196" s="2">
        <f>all_resi[[#This Row],[Nilai COD]]-all_resi[[#This Row],[COD Fee]]-all_resi[[#This Row],[Total Biaya Setelah Diskon]]</f>
        <v>99750</v>
      </c>
      <c r="AU1196" s="2">
        <f>IF(all_resi[[#This Row],[Waktu Terima]]="","",_xlfn.DAYS(all_resi[[#This Row],[Waktu Terima]],all_resi[[#This Row],[Tanggal Pengiriman]]))</f>
        <v>5</v>
      </c>
    </row>
    <row r="1197" spans="1:47" x14ac:dyDescent="0.25">
      <c r="A1197" s="2" t="s">
        <v>7109</v>
      </c>
      <c r="B1197" s="1">
        <v>46184</v>
      </c>
      <c r="C1197" s="2" t="s">
        <v>42</v>
      </c>
      <c r="D1197" s="2" t="s">
        <v>43</v>
      </c>
      <c r="E1197" s="2" t="s">
        <v>44</v>
      </c>
      <c r="F1197" s="2" t="s">
        <v>45</v>
      </c>
      <c r="G1197" s="2" t="s">
        <v>46</v>
      </c>
      <c r="H1197" s="2" t="s">
        <v>47</v>
      </c>
      <c r="I1197" s="2" t="s">
        <v>4063</v>
      </c>
      <c r="J1197" s="2" t="s">
        <v>13315</v>
      </c>
      <c r="K1197" s="2" t="s">
        <v>203</v>
      </c>
      <c r="L1197" s="2" t="s">
        <v>1548</v>
      </c>
      <c r="M1197" s="2" t="s">
        <v>2878</v>
      </c>
      <c r="N1197" s="2" t="s">
        <v>4064</v>
      </c>
      <c r="O1197">
        <v>1</v>
      </c>
      <c r="P1197" s="2" t="s">
        <v>53</v>
      </c>
      <c r="Q1197">
        <v>100</v>
      </c>
      <c r="R1197">
        <v>0</v>
      </c>
      <c r="S1197" s="2" t="s">
        <v>54</v>
      </c>
      <c r="T1197" s="2" t="s">
        <v>55</v>
      </c>
      <c r="U1197" s="2" t="s">
        <v>207</v>
      </c>
      <c r="V1197" s="2"/>
      <c r="W1197">
        <v>14000</v>
      </c>
      <c r="X1197">
        <v>0</v>
      </c>
      <c r="Y1197">
        <v>0</v>
      </c>
      <c r="Z1197">
        <v>14000</v>
      </c>
      <c r="AB1197" s="2" t="s">
        <v>57</v>
      </c>
      <c r="AC1197">
        <v>8000</v>
      </c>
      <c r="AD1197">
        <v>6000</v>
      </c>
      <c r="AE1197">
        <v>84000</v>
      </c>
      <c r="AF1197">
        <v>1260</v>
      </c>
      <c r="AG1197" s="2" t="s">
        <v>4063</v>
      </c>
      <c r="AH1197" s="2"/>
      <c r="AI1197" s="1">
        <v>46186</v>
      </c>
      <c r="AJ1197" s="2"/>
      <c r="AK1197" s="2" t="s">
        <v>58</v>
      </c>
      <c r="AM1197" s="2" t="s">
        <v>59</v>
      </c>
      <c r="AP1197" s="2" t="s">
        <v>60</v>
      </c>
      <c r="AQ1197" s="2" t="s">
        <v>41</v>
      </c>
      <c r="AR1197">
        <v>70000</v>
      </c>
      <c r="AS1197" s="2" t="str">
        <f>_xlfn.IFNA(IF(VLOOKUP(all_resi[[#This Row],[No. Waybill]],settle_reconcile[No. Waybill],1,0)="","Recon","Recon"),"-")</f>
        <v>Recon</v>
      </c>
      <c r="AT1197" s="2">
        <f>all_resi[[#This Row],[Nilai COD]]-all_resi[[#This Row],[COD Fee]]-all_resi[[#This Row],[Total Biaya Setelah Diskon]]</f>
        <v>76740</v>
      </c>
      <c r="AU1197" s="2">
        <f>IF(all_resi[[#This Row],[Waktu Terima]]="","",_xlfn.DAYS(all_resi[[#This Row],[Waktu Terima]],all_resi[[#This Row],[Tanggal Pengiriman]]))</f>
        <v>2</v>
      </c>
    </row>
    <row r="1198" spans="1:47" x14ac:dyDescent="0.25">
      <c r="A1198" s="2" t="s">
        <v>7343</v>
      </c>
      <c r="B1198" s="1">
        <v>46184</v>
      </c>
      <c r="C1198" s="2" t="s">
        <v>42</v>
      </c>
      <c r="D1198" s="2" t="s">
        <v>43</v>
      </c>
      <c r="E1198" s="2" t="s">
        <v>44</v>
      </c>
      <c r="F1198" s="2" t="s">
        <v>45</v>
      </c>
      <c r="G1198" s="2" t="s">
        <v>46</v>
      </c>
      <c r="H1198" s="2" t="s">
        <v>80</v>
      </c>
      <c r="I1198" s="2" t="s">
        <v>4694</v>
      </c>
      <c r="J1198" s="2" t="s">
        <v>13454</v>
      </c>
      <c r="K1198" s="2" t="s">
        <v>75</v>
      </c>
      <c r="L1198" s="2" t="s">
        <v>2063</v>
      </c>
      <c r="M1198" s="2" t="s">
        <v>4695</v>
      </c>
      <c r="N1198" s="2" t="s">
        <v>4696</v>
      </c>
      <c r="O1198">
        <v>1</v>
      </c>
      <c r="P1198" s="2" t="s">
        <v>53</v>
      </c>
      <c r="Q1198">
        <v>100</v>
      </c>
      <c r="R1198">
        <v>0</v>
      </c>
      <c r="S1198" s="2" t="s">
        <v>54</v>
      </c>
      <c r="T1198" s="2" t="s">
        <v>55</v>
      </c>
      <c r="U1198" s="2" t="s">
        <v>164</v>
      </c>
      <c r="V1198" s="2"/>
      <c r="W1198">
        <v>65000</v>
      </c>
      <c r="X1198">
        <v>0</v>
      </c>
      <c r="Y1198">
        <v>0</v>
      </c>
      <c r="Z1198">
        <v>65000</v>
      </c>
      <c r="AB1198" s="2" t="s">
        <v>57</v>
      </c>
      <c r="AC1198">
        <v>26000</v>
      </c>
      <c r="AD1198">
        <v>39000</v>
      </c>
      <c r="AE1198">
        <v>149000</v>
      </c>
      <c r="AF1198">
        <v>2235</v>
      </c>
      <c r="AG1198" s="2" t="s">
        <v>256</v>
      </c>
      <c r="AH1198" s="2"/>
      <c r="AI1198" s="1">
        <v>46205</v>
      </c>
      <c r="AJ1198" s="2" t="s">
        <v>87</v>
      </c>
      <c r="AK1198" s="2" t="s">
        <v>67</v>
      </c>
      <c r="AM1198" s="2" t="s">
        <v>59</v>
      </c>
      <c r="AP1198" s="2" t="s">
        <v>60</v>
      </c>
      <c r="AQ1198" s="2" t="s">
        <v>41</v>
      </c>
      <c r="AR1198">
        <v>84000</v>
      </c>
      <c r="AS1198" s="2" t="str">
        <f>_xlfn.IFNA(IF(VLOOKUP(all_resi[[#This Row],[No. Waybill]],settle_reconcile[No. Waybill],1,0)="","Recon","Recon"),"-")</f>
        <v>-</v>
      </c>
      <c r="AT1198" s="2">
        <f>all_resi[[#This Row],[Nilai COD]]-all_resi[[#This Row],[COD Fee]]-all_resi[[#This Row],[Total Biaya Setelah Diskon]]</f>
        <v>107765</v>
      </c>
      <c r="AU1198" s="2">
        <f>IF(all_resi[[#This Row],[Waktu Terima]]="","",_xlfn.DAYS(all_resi[[#This Row],[Waktu Terima]],all_resi[[#This Row],[Tanggal Pengiriman]]))</f>
        <v>21</v>
      </c>
    </row>
    <row r="1199" spans="1:47" x14ac:dyDescent="0.25">
      <c r="A1199" s="2" t="s">
        <v>7344</v>
      </c>
      <c r="B1199" s="1">
        <v>46184</v>
      </c>
      <c r="C1199" s="2" t="s">
        <v>42</v>
      </c>
      <c r="D1199" s="2" t="s">
        <v>43</v>
      </c>
      <c r="E1199" s="2" t="s">
        <v>44</v>
      </c>
      <c r="F1199" s="2" t="s">
        <v>45</v>
      </c>
      <c r="G1199" s="2" t="s">
        <v>46</v>
      </c>
      <c r="H1199" s="2" t="s">
        <v>47</v>
      </c>
      <c r="I1199" s="2" t="s">
        <v>4697</v>
      </c>
      <c r="J1199" s="2" t="s">
        <v>13423</v>
      </c>
      <c r="K1199" s="2" t="s">
        <v>209</v>
      </c>
      <c r="L1199" s="2" t="s">
        <v>214</v>
      </c>
      <c r="M1199" s="2" t="s">
        <v>4698</v>
      </c>
      <c r="N1199" s="2" t="s">
        <v>4699</v>
      </c>
      <c r="O1199">
        <v>1</v>
      </c>
      <c r="P1199" s="2" t="s">
        <v>53</v>
      </c>
      <c r="Q1199">
        <v>100</v>
      </c>
      <c r="R1199">
        <v>0</v>
      </c>
      <c r="S1199" s="2" t="s">
        <v>54</v>
      </c>
      <c r="T1199" s="2" t="s">
        <v>55</v>
      </c>
      <c r="U1199" s="2" t="s">
        <v>66</v>
      </c>
      <c r="V1199" s="2"/>
      <c r="W1199">
        <v>52000</v>
      </c>
      <c r="X1199">
        <v>0</v>
      </c>
      <c r="Y1199">
        <v>0</v>
      </c>
      <c r="Z1199">
        <v>52000</v>
      </c>
      <c r="AB1199" s="2" t="s">
        <v>57</v>
      </c>
      <c r="AC1199">
        <v>20800</v>
      </c>
      <c r="AD1199">
        <v>31200</v>
      </c>
      <c r="AE1199">
        <v>137000</v>
      </c>
      <c r="AF1199">
        <v>2055</v>
      </c>
      <c r="AG1199" s="2" t="s">
        <v>517</v>
      </c>
      <c r="AH1199" s="2" t="s">
        <v>149</v>
      </c>
      <c r="AI1199" s="1">
        <v>46199</v>
      </c>
      <c r="AJ1199" s="2"/>
      <c r="AK1199" s="2" t="s">
        <v>67</v>
      </c>
      <c r="AM1199" s="2" t="s">
        <v>59</v>
      </c>
      <c r="AP1199" s="2" t="s">
        <v>60</v>
      </c>
      <c r="AQ1199" s="2" t="s">
        <v>41</v>
      </c>
      <c r="AR1199">
        <v>85000</v>
      </c>
      <c r="AS1199" s="2" t="str">
        <f>_xlfn.IFNA(IF(VLOOKUP(all_resi[[#This Row],[No. Waybill]],settle_reconcile[No. Waybill],1,0)="","Recon","Recon"),"-")</f>
        <v>-</v>
      </c>
      <c r="AT1199" s="2">
        <f>all_resi[[#This Row],[Nilai COD]]-all_resi[[#This Row],[COD Fee]]-all_resi[[#This Row],[Total Biaya Setelah Diskon]]</f>
        <v>103745</v>
      </c>
      <c r="AU1199" s="2">
        <f>IF(all_resi[[#This Row],[Waktu Terima]]="","",_xlfn.DAYS(all_resi[[#This Row],[Waktu Terima]],all_resi[[#This Row],[Tanggal Pengiriman]]))</f>
        <v>15</v>
      </c>
    </row>
    <row r="1200" spans="1:47" x14ac:dyDescent="0.25">
      <c r="A1200" s="2" t="s">
        <v>7345</v>
      </c>
      <c r="B1200" s="1">
        <v>46184</v>
      </c>
      <c r="C1200" s="2" t="s">
        <v>42</v>
      </c>
      <c r="D1200" s="2" t="s">
        <v>43</v>
      </c>
      <c r="E1200" s="2" t="s">
        <v>44</v>
      </c>
      <c r="F1200" s="2" t="s">
        <v>45</v>
      </c>
      <c r="G1200" s="2" t="s">
        <v>46</v>
      </c>
      <c r="H1200" s="2" t="s">
        <v>47</v>
      </c>
      <c r="I1200" s="2" t="s">
        <v>4700</v>
      </c>
      <c r="J1200" s="2" t="s">
        <v>13424</v>
      </c>
      <c r="K1200" s="2" t="s">
        <v>82</v>
      </c>
      <c r="L1200" s="2" t="s">
        <v>1843</v>
      </c>
      <c r="M1200" s="2" t="s">
        <v>3373</v>
      </c>
      <c r="N1200" s="2" t="s">
        <v>4701</v>
      </c>
      <c r="O1200">
        <v>1</v>
      </c>
      <c r="P1200" s="2" t="s">
        <v>53</v>
      </c>
      <c r="Q1200">
        <v>100</v>
      </c>
      <c r="R1200">
        <v>0</v>
      </c>
      <c r="S1200" s="2" t="s">
        <v>54</v>
      </c>
      <c r="T1200" s="2" t="s">
        <v>55</v>
      </c>
      <c r="U1200" s="2" t="s">
        <v>207</v>
      </c>
      <c r="V1200" s="2"/>
      <c r="W1200">
        <v>57000</v>
      </c>
      <c r="X1200">
        <v>0</v>
      </c>
      <c r="Y1200">
        <v>0</v>
      </c>
      <c r="Z1200">
        <v>57000</v>
      </c>
      <c r="AB1200" s="2" t="s">
        <v>57</v>
      </c>
      <c r="AC1200">
        <v>22800</v>
      </c>
      <c r="AD1200">
        <v>34200</v>
      </c>
      <c r="AE1200">
        <v>127000</v>
      </c>
      <c r="AF1200">
        <v>1905</v>
      </c>
      <c r="AG1200" s="2" t="s">
        <v>4700</v>
      </c>
      <c r="AH1200" s="2"/>
      <c r="AI1200" s="1">
        <v>46188</v>
      </c>
      <c r="AJ1200" s="2"/>
      <c r="AK1200" s="2" t="s">
        <v>58</v>
      </c>
      <c r="AM1200" s="2" t="s">
        <v>59</v>
      </c>
      <c r="AP1200" s="2" t="s">
        <v>60</v>
      </c>
      <c r="AQ1200" s="2" t="s">
        <v>41</v>
      </c>
      <c r="AR1200">
        <v>70000</v>
      </c>
      <c r="AS1200" s="2" t="str">
        <f>_xlfn.IFNA(IF(VLOOKUP(all_resi[[#This Row],[No. Waybill]],settle_reconcile[No. Waybill],1,0)="","Recon","Recon"),"-")</f>
        <v>Recon</v>
      </c>
      <c r="AT1200" s="2">
        <f>all_resi[[#This Row],[Nilai COD]]-all_resi[[#This Row],[COD Fee]]-all_resi[[#This Row],[Total Biaya Setelah Diskon]]</f>
        <v>90895</v>
      </c>
      <c r="AU1200" s="2">
        <f>IF(all_resi[[#This Row],[Waktu Terima]]="","",_xlfn.DAYS(all_resi[[#This Row],[Waktu Terima]],all_resi[[#This Row],[Tanggal Pengiriman]]))</f>
        <v>4</v>
      </c>
    </row>
    <row r="1201" spans="1:47" x14ac:dyDescent="0.25">
      <c r="A1201" s="2" t="s">
        <v>7430</v>
      </c>
      <c r="B1201" s="1">
        <v>46184</v>
      </c>
      <c r="C1201" s="2" t="s">
        <v>42</v>
      </c>
      <c r="D1201" s="2" t="s">
        <v>43</v>
      </c>
      <c r="E1201" s="2" t="s">
        <v>44</v>
      </c>
      <c r="F1201" s="2" t="s">
        <v>45</v>
      </c>
      <c r="G1201" s="2" t="s">
        <v>46</v>
      </c>
      <c r="H1201" s="2" t="s">
        <v>47</v>
      </c>
      <c r="I1201" s="2" t="s">
        <v>4919</v>
      </c>
      <c r="J1201" s="2" t="s">
        <v>13434</v>
      </c>
      <c r="K1201" s="2" t="s">
        <v>75</v>
      </c>
      <c r="L1201" s="2" t="s">
        <v>2063</v>
      </c>
      <c r="M1201" s="2" t="s">
        <v>3209</v>
      </c>
      <c r="N1201" s="2" t="s">
        <v>4920</v>
      </c>
      <c r="O1201">
        <v>1</v>
      </c>
      <c r="P1201" s="2" t="s">
        <v>53</v>
      </c>
      <c r="Q1201">
        <v>100</v>
      </c>
      <c r="R1201">
        <v>0</v>
      </c>
      <c r="S1201" s="2" t="s">
        <v>54</v>
      </c>
      <c r="T1201" s="2" t="s">
        <v>55</v>
      </c>
      <c r="U1201" s="2" t="s">
        <v>4921</v>
      </c>
      <c r="V1201" s="2"/>
      <c r="W1201">
        <v>65000</v>
      </c>
      <c r="X1201">
        <v>0</v>
      </c>
      <c r="Y1201">
        <v>0</v>
      </c>
      <c r="Z1201">
        <v>65000</v>
      </c>
      <c r="AB1201" s="2" t="s">
        <v>57</v>
      </c>
      <c r="AC1201">
        <v>26000</v>
      </c>
      <c r="AD1201">
        <v>39000</v>
      </c>
      <c r="AE1201">
        <v>135000</v>
      </c>
      <c r="AF1201">
        <v>2025</v>
      </c>
      <c r="AG1201" s="2" t="s">
        <v>353</v>
      </c>
      <c r="AH1201" s="2" t="s">
        <v>149</v>
      </c>
      <c r="AI1201" s="1">
        <v>46198</v>
      </c>
      <c r="AJ1201" s="2"/>
      <c r="AK1201" s="2" t="s">
        <v>67</v>
      </c>
      <c r="AM1201" s="2" t="s">
        <v>59</v>
      </c>
      <c r="AP1201" s="2" t="s">
        <v>60</v>
      </c>
      <c r="AQ1201" s="2" t="s">
        <v>41</v>
      </c>
      <c r="AR1201">
        <v>70000</v>
      </c>
      <c r="AS1201" s="2" t="str">
        <f>_xlfn.IFNA(IF(VLOOKUP(all_resi[[#This Row],[No. Waybill]],settle_reconcile[No. Waybill],1,0)="","Recon","Recon"),"-")</f>
        <v>-</v>
      </c>
      <c r="AT1201" s="2">
        <f>all_resi[[#This Row],[Nilai COD]]-all_resi[[#This Row],[COD Fee]]-all_resi[[#This Row],[Total Biaya Setelah Diskon]]</f>
        <v>93975</v>
      </c>
      <c r="AU1201" s="2">
        <f>IF(all_resi[[#This Row],[Waktu Terima]]="","",_xlfn.DAYS(all_resi[[#This Row],[Waktu Terima]],all_resi[[#This Row],[Tanggal Pengiriman]]))</f>
        <v>14</v>
      </c>
    </row>
    <row r="1202" spans="1:47" x14ac:dyDescent="0.25">
      <c r="A1202" s="2" t="s">
        <v>7120</v>
      </c>
      <c r="B1202" s="1">
        <v>46184</v>
      </c>
      <c r="C1202" s="2" t="s">
        <v>42</v>
      </c>
      <c r="D1202" s="2" t="s">
        <v>43</v>
      </c>
      <c r="E1202" s="2" t="s">
        <v>44</v>
      </c>
      <c r="F1202" s="2" t="s">
        <v>45</v>
      </c>
      <c r="G1202" s="2" t="s">
        <v>46</v>
      </c>
      <c r="H1202" s="2" t="s">
        <v>80</v>
      </c>
      <c r="I1202" s="2" t="s">
        <v>4090</v>
      </c>
      <c r="J1202" s="2" t="s">
        <v>13295</v>
      </c>
      <c r="K1202" s="2" t="s">
        <v>116</v>
      </c>
      <c r="L1202" s="2" t="s">
        <v>2163</v>
      </c>
      <c r="M1202" s="2" t="s">
        <v>3167</v>
      </c>
      <c r="N1202" s="2" t="s">
        <v>4091</v>
      </c>
      <c r="O1202">
        <v>1</v>
      </c>
      <c r="P1202" s="2" t="s">
        <v>53</v>
      </c>
      <c r="Q1202">
        <v>100</v>
      </c>
      <c r="R1202">
        <v>0</v>
      </c>
      <c r="S1202" s="2" t="s">
        <v>54</v>
      </c>
      <c r="T1202" s="2" t="s">
        <v>55</v>
      </c>
      <c r="U1202" s="2" t="s">
        <v>2939</v>
      </c>
      <c r="V1202" s="2"/>
      <c r="W1202">
        <v>15000</v>
      </c>
      <c r="X1202">
        <v>0</v>
      </c>
      <c r="Y1202">
        <v>0</v>
      </c>
      <c r="Z1202">
        <v>15000</v>
      </c>
      <c r="AB1202" s="2" t="s">
        <v>57</v>
      </c>
      <c r="AC1202">
        <v>9000</v>
      </c>
      <c r="AD1202">
        <v>6000</v>
      </c>
      <c r="AE1202">
        <v>50000</v>
      </c>
      <c r="AF1202">
        <v>750</v>
      </c>
      <c r="AG1202" s="2" t="s">
        <v>4090</v>
      </c>
      <c r="AH1202" s="2"/>
      <c r="AI1202" s="1">
        <v>46186</v>
      </c>
      <c r="AJ1202" s="2" t="s">
        <v>87</v>
      </c>
      <c r="AK1202" s="2" t="s">
        <v>58</v>
      </c>
      <c r="AM1202" s="2" t="s">
        <v>59</v>
      </c>
      <c r="AP1202" s="2" t="s">
        <v>60</v>
      </c>
      <c r="AQ1202" s="2" t="s">
        <v>41</v>
      </c>
      <c r="AR1202">
        <v>35000</v>
      </c>
      <c r="AS1202" s="2" t="str">
        <f>_xlfn.IFNA(IF(VLOOKUP(all_resi[[#This Row],[No. Waybill]],settle_reconcile[No. Waybill],1,0)="","Recon","Recon"),"-")</f>
        <v>Recon</v>
      </c>
      <c r="AT1202" s="2">
        <f>all_resi[[#This Row],[Nilai COD]]-all_resi[[#This Row],[COD Fee]]-all_resi[[#This Row],[Total Biaya Setelah Diskon]]</f>
        <v>43250</v>
      </c>
      <c r="AU1202" s="2">
        <f>IF(all_resi[[#This Row],[Waktu Terima]]="","",_xlfn.DAYS(all_resi[[#This Row],[Waktu Terima]],all_resi[[#This Row],[Tanggal Pengiriman]]))</f>
        <v>2</v>
      </c>
    </row>
    <row r="1203" spans="1:47" x14ac:dyDescent="0.25">
      <c r="A1203" s="2" t="s">
        <v>7123</v>
      </c>
      <c r="B1203" s="1">
        <v>46184</v>
      </c>
      <c r="C1203" s="2" t="s">
        <v>42</v>
      </c>
      <c r="D1203" s="2" t="s">
        <v>43</v>
      </c>
      <c r="E1203" s="2" t="s">
        <v>44</v>
      </c>
      <c r="F1203" s="2" t="s">
        <v>45</v>
      </c>
      <c r="G1203" s="2" t="s">
        <v>46</v>
      </c>
      <c r="H1203" s="2" t="s">
        <v>47</v>
      </c>
      <c r="I1203" s="2" t="s">
        <v>4098</v>
      </c>
      <c r="J1203" s="2" t="s">
        <v>13291</v>
      </c>
      <c r="K1203" s="2" t="s">
        <v>156</v>
      </c>
      <c r="L1203" s="2" t="s">
        <v>3261</v>
      </c>
      <c r="M1203" s="2" t="s">
        <v>3262</v>
      </c>
      <c r="N1203" s="2" t="s">
        <v>4099</v>
      </c>
      <c r="O1203">
        <v>1</v>
      </c>
      <c r="P1203" s="2" t="s">
        <v>53</v>
      </c>
      <c r="Q1203">
        <v>100</v>
      </c>
      <c r="R1203">
        <v>0</v>
      </c>
      <c r="S1203" s="2" t="s">
        <v>54</v>
      </c>
      <c r="T1203" s="2" t="s">
        <v>55</v>
      </c>
      <c r="U1203" s="2" t="s">
        <v>207</v>
      </c>
      <c r="V1203" s="2"/>
      <c r="W1203">
        <v>80000</v>
      </c>
      <c r="X1203">
        <v>0</v>
      </c>
      <c r="Y1203">
        <v>0</v>
      </c>
      <c r="Z1203">
        <v>80000</v>
      </c>
      <c r="AB1203" s="2" t="s">
        <v>57</v>
      </c>
      <c r="AC1203">
        <v>32000</v>
      </c>
      <c r="AD1203">
        <v>48000</v>
      </c>
      <c r="AE1203">
        <v>150000</v>
      </c>
      <c r="AF1203">
        <v>2250</v>
      </c>
      <c r="AG1203" s="2" t="s">
        <v>256</v>
      </c>
      <c r="AH1203" s="2"/>
      <c r="AI1203" s="1">
        <v>46205</v>
      </c>
      <c r="AJ1203" s="2"/>
      <c r="AK1203" s="2" t="s">
        <v>67</v>
      </c>
      <c r="AM1203" s="2" t="s">
        <v>59</v>
      </c>
      <c r="AP1203" s="2" t="s">
        <v>60</v>
      </c>
      <c r="AQ1203" s="2" t="s">
        <v>41</v>
      </c>
      <c r="AR1203">
        <v>70000</v>
      </c>
      <c r="AS1203" s="2" t="str">
        <f>_xlfn.IFNA(IF(VLOOKUP(all_resi[[#This Row],[No. Waybill]],settle_reconcile[No. Waybill],1,0)="","Recon","Recon"),"-")</f>
        <v>-</v>
      </c>
      <c r="AT1203" s="2">
        <f>all_resi[[#This Row],[Nilai COD]]-all_resi[[#This Row],[COD Fee]]-all_resi[[#This Row],[Total Biaya Setelah Diskon]]</f>
        <v>99750</v>
      </c>
      <c r="AU1203" s="2">
        <f>IF(all_resi[[#This Row],[Waktu Terima]]="","",_xlfn.DAYS(all_resi[[#This Row],[Waktu Terima]],all_resi[[#This Row],[Tanggal Pengiriman]]))</f>
        <v>21</v>
      </c>
    </row>
    <row r="1204" spans="1:47" x14ac:dyDescent="0.25">
      <c r="A1204" s="2" t="s">
        <v>7340</v>
      </c>
      <c r="B1204" s="1">
        <v>46184</v>
      </c>
      <c r="C1204" s="2" t="s">
        <v>42</v>
      </c>
      <c r="D1204" s="2" t="s">
        <v>43</v>
      </c>
      <c r="E1204" s="2" t="s">
        <v>44</v>
      </c>
      <c r="F1204" s="2" t="s">
        <v>45</v>
      </c>
      <c r="G1204" s="2" t="s">
        <v>46</v>
      </c>
      <c r="H1204" s="2" t="s">
        <v>47</v>
      </c>
      <c r="I1204" s="2" t="s">
        <v>4685</v>
      </c>
      <c r="J1204" s="2" t="s">
        <v>13443</v>
      </c>
      <c r="K1204" s="2" t="s">
        <v>177</v>
      </c>
      <c r="L1204" s="2" t="s">
        <v>807</v>
      </c>
      <c r="M1204" s="2" t="s">
        <v>2160</v>
      </c>
      <c r="N1204" s="2" t="s">
        <v>4686</v>
      </c>
      <c r="O1204">
        <v>1</v>
      </c>
      <c r="P1204" s="2" t="s">
        <v>53</v>
      </c>
      <c r="Q1204">
        <v>100</v>
      </c>
      <c r="R1204">
        <v>0</v>
      </c>
      <c r="S1204" s="2" t="s">
        <v>54</v>
      </c>
      <c r="T1204" s="2" t="s">
        <v>55</v>
      </c>
      <c r="U1204" s="2" t="s">
        <v>97</v>
      </c>
      <c r="V1204" s="2"/>
      <c r="W1204">
        <v>64000</v>
      </c>
      <c r="X1204">
        <v>0</v>
      </c>
      <c r="Y1204">
        <v>0</v>
      </c>
      <c r="Z1204">
        <v>64000</v>
      </c>
      <c r="AB1204" s="2" t="s">
        <v>57</v>
      </c>
      <c r="AC1204">
        <v>25600</v>
      </c>
      <c r="AD1204">
        <v>38400</v>
      </c>
      <c r="AE1204">
        <v>134000</v>
      </c>
      <c r="AF1204">
        <v>2010</v>
      </c>
      <c r="AG1204" s="2" t="s">
        <v>4685</v>
      </c>
      <c r="AH1204" s="2"/>
      <c r="AI1204" s="1">
        <v>46190</v>
      </c>
      <c r="AJ1204" s="2"/>
      <c r="AK1204" s="2" t="s">
        <v>58</v>
      </c>
      <c r="AM1204" s="2" t="s">
        <v>59</v>
      </c>
      <c r="AP1204" s="2" t="s">
        <v>60</v>
      </c>
      <c r="AQ1204" s="2" t="s">
        <v>41</v>
      </c>
      <c r="AR1204">
        <v>70000</v>
      </c>
      <c r="AS1204" s="2" t="str">
        <f>_xlfn.IFNA(IF(VLOOKUP(all_resi[[#This Row],[No. Waybill]],settle_reconcile[No. Waybill],1,0)="","Recon","Recon"),"-")</f>
        <v>Recon</v>
      </c>
      <c r="AT1204" s="2">
        <f>all_resi[[#This Row],[Nilai COD]]-all_resi[[#This Row],[COD Fee]]-all_resi[[#This Row],[Total Biaya Setelah Diskon]]</f>
        <v>93590</v>
      </c>
      <c r="AU1204" s="2">
        <f>IF(all_resi[[#This Row],[Waktu Terima]]="","",_xlfn.DAYS(all_resi[[#This Row],[Waktu Terima]],all_resi[[#This Row],[Tanggal Pengiriman]]))</f>
        <v>6</v>
      </c>
    </row>
    <row r="1205" spans="1:47" x14ac:dyDescent="0.25">
      <c r="A1205" s="2" t="s">
        <v>7341</v>
      </c>
      <c r="B1205" s="1">
        <v>46184</v>
      </c>
      <c r="C1205" s="2" t="s">
        <v>42</v>
      </c>
      <c r="D1205" s="2" t="s">
        <v>43</v>
      </c>
      <c r="E1205" s="2" t="s">
        <v>44</v>
      </c>
      <c r="F1205" s="2" t="s">
        <v>45</v>
      </c>
      <c r="G1205" s="2" t="s">
        <v>46</v>
      </c>
      <c r="H1205" s="2" t="s">
        <v>80</v>
      </c>
      <c r="I1205" s="2" t="s">
        <v>4687</v>
      </c>
      <c r="J1205" s="2" t="s">
        <v>13459</v>
      </c>
      <c r="K1205" s="2" t="s">
        <v>100</v>
      </c>
      <c r="L1205" s="2" t="s">
        <v>1496</v>
      </c>
      <c r="M1205" s="2" t="s">
        <v>4688</v>
      </c>
      <c r="N1205" s="2" t="s">
        <v>4689</v>
      </c>
      <c r="O1205">
        <v>1</v>
      </c>
      <c r="P1205" s="2" t="s">
        <v>53</v>
      </c>
      <c r="Q1205">
        <v>100</v>
      </c>
      <c r="R1205">
        <v>0</v>
      </c>
      <c r="S1205" s="2" t="s">
        <v>54</v>
      </c>
      <c r="T1205" s="2" t="s">
        <v>55</v>
      </c>
      <c r="U1205" s="2" t="s">
        <v>164</v>
      </c>
      <c r="V1205" s="2"/>
      <c r="W1205">
        <v>23000</v>
      </c>
      <c r="X1205">
        <v>0</v>
      </c>
      <c r="Y1205">
        <v>0</v>
      </c>
      <c r="Z1205">
        <v>23000</v>
      </c>
      <c r="AB1205" s="2" t="s">
        <v>57</v>
      </c>
      <c r="AC1205">
        <v>17000</v>
      </c>
      <c r="AD1205">
        <v>6000</v>
      </c>
      <c r="AE1205">
        <v>110000</v>
      </c>
      <c r="AF1205">
        <v>1650</v>
      </c>
      <c r="AG1205" s="2" t="s">
        <v>4690</v>
      </c>
      <c r="AH1205" s="2"/>
      <c r="AI1205" s="1">
        <v>46186</v>
      </c>
      <c r="AJ1205" s="2" t="s">
        <v>87</v>
      </c>
      <c r="AK1205" s="2" t="s">
        <v>58</v>
      </c>
      <c r="AM1205" s="2" t="s">
        <v>59</v>
      </c>
      <c r="AP1205" s="2" t="s">
        <v>60</v>
      </c>
      <c r="AQ1205" s="2" t="s">
        <v>41</v>
      </c>
      <c r="AR1205">
        <v>87000</v>
      </c>
      <c r="AS1205" s="2" t="str">
        <f>_xlfn.IFNA(IF(VLOOKUP(all_resi[[#This Row],[No. Waybill]],settle_reconcile[No. Waybill],1,0)="","Recon","Recon"),"-")</f>
        <v>Recon</v>
      </c>
      <c r="AT1205" s="2">
        <f>all_resi[[#This Row],[Nilai COD]]-all_resi[[#This Row],[COD Fee]]-all_resi[[#This Row],[Total Biaya Setelah Diskon]]</f>
        <v>102350</v>
      </c>
      <c r="AU1205" s="2">
        <f>IF(all_resi[[#This Row],[Waktu Terima]]="","",_xlfn.DAYS(all_resi[[#This Row],[Waktu Terima]],all_resi[[#This Row],[Tanggal Pengiriman]]))</f>
        <v>2</v>
      </c>
    </row>
    <row r="1206" spans="1:47" x14ac:dyDescent="0.25">
      <c r="A1206" s="2" t="s">
        <v>7100</v>
      </c>
      <c r="B1206" s="1">
        <v>46184</v>
      </c>
      <c r="C1206" s="2" t="s">
        <v>42</v>
      </c>
      <c r="D1206" s="2" t="s">
        <v>43</v>
      </c>
      <c r="E1206" s="2" t="s">
        <v>44</v>
      </c>
      <c r="F1206" s="2" t="s">
        <v>45</v>
      </c>
      <c r="G1206" s="2" t="s">
        <v>46</v>
      </c>
      <c r="H1206" s="2" t="s">
        <v>47</v>
      </c>
      <c r="I1206" s="2" t="s">
        <v>4041</v>
      </c>
      <c r="J1206" s="2" t="s">
        <v>13303</v>
      </c>
      <c r="K1206" s="2" t="s">
        <v>156</v>
      </c>
      <c r="L1206" s="2" t="s">
        <v>737</v>
      </c>
      <c r="M1206" s="2" t="s">
        <v>3177</v>
      </c>
      <c r="N1206" s="2" t="s">
        <v>4042</v>
      </c>
      <c r="O1206">
        <v>1</v>
      </c>
      <c r="P1206" s="2" t="s">
        <v>53</v>
      </c>
      <c r="Q1206">
        <v>100</v>
      </c>
      <c r="R1206">
        <v>0</v>
      </c>
      <c r="S1206" s="2" t="s">
        <v>54</v>
      </c>
      <c r="T1206" s="2" t="s">
        <v>55</v>
      </c>
      <c r="U1206" s="2" t="s">
        <v>56</v>
      </c>
      <c r="V1206" s="2"/>
      <c r="W1206">
        <v>81000</v>
      </c>
      <c r="X1206">
        <v>0</v>
      </c>
      <c r="Y1206">
        <v>0</v>
      </c>
      <c r="Z1206">
        <v>81000</v>
      </c>
      <c r="AB1206" s="2" t="s">
        <v>57</v>
      </c>
      <c r="AC1206">
        <v>32400</v>
      </c>
      <c r="AD1206">
        <v>48600</v>
      </c>
      <c r="AE1206">
        <v>185000</v>
      </c>
      <c r="AF1206">
        <v>2775</v>
      </c>
      <c r="AG1206" s="2" t="s">
        <v>4041</v>
      </c>
      <c r="AH1206" s="2"/>
      <c r="AI1206" s="1">
        <v>46193</v>
      </c>
      <c r="AJ1206" s="2"/>
      <c r="AK1206" s="2" t="s">
        <v>58</v>
      </c>
      <c r="AM1206" s="2" t="s">
        <v>59</v>
      </c>
      <c r="AP1206" s="2" t="s">
        <v>60</v>
      </c>
      <c r="AQ1206" s="2" t="s">
        <v>41</v>
      </c>
      <c r="AR1206">
        <v>104000</v>
      </c>
      <c r="AS1206" s="2" t="str">
        <f>_xlfn.IFNA(IF(VLOOKUP(all_resi[[#This Row],[No. Waybill]],settle_reconcile[No. Waybill],1,0)="","Recon","Recon"),"-")</f>
        <v>Recon</v>
      </c>
      <c r="AT1206" s="2">
        <f>all_resi[[#This Row],[Nilai COD]]-all_resi[[#This Row],[COD Fee]]-all_resi[[#This Row],[Total Biaya Setelah Diskon]]</f>
        <v>133625</v>
      </c>
      <c r="AU1206" s="2">
        <f>IF(all_resi[[#This Row],[Waktu Terima]]="","",_xlfn.DAYS(all_resi[[#This Row],[Waktu Terima]],all_resi[[#This Row],[Tanggal Pengiriman]]))</f>
        <v>9</v>
      </c>
    </row>
    <row r="1207" spans="1:47" x14ac:dyDescent="0.25">
      <c r="A1207" s="2" t="s">
        <v>7339</v>
      </c>
      <c r="B1207" s="1">
        <v>46184</v>
      </c>
      <c r="C1207" s="2" t="s">
        <v>42</v>
      </c>
      <c r="D1207" s="2" t="s">
        <v>43</v>
      </c>
      <c r="E1207" s="2" t="s">
        <v>44</v>
      </c>
      <c r="F1207" s="2" t="s">
        <v>45</v>
      </c>
      <c r="G1207" s="2" t="s">
        <v>46</v>
      </c>
      <c r="H1207" s="2" t="s">
        <v>80</v>
      </c>
      <c r="I1207" s="2" t="s">
        <v>4683</v>
      </c>
      <c r="J1207" s="2" t="s">
        <v>13448</v>
      </c>
      <c r="K1207" s="2" t="s">
        <v>116</v>
      </c>
      <c r="L1207" s="2" t="s">
        <v>617</v>
      </c>
      <c r="M1207" s="2" t="s">
        <v>4160</v>
      </c>
      <c r="N1207" s="2" t="s">
        <v>4684</v>
      </c>
      <c r="O1207">
        <v>1</v>
      </c>
      <c r="P1207" s="2" t="s">
        <v>53</v>
      </c>
      <c r="Q1207">
        <v>100</v>
      </c>
      <c r="R1207">
        <v>0</v>
      </c>
      <c r="S1207" s="2" t="s">
        <v>54</v>
      </c>
      <c r="T1207" s="2" t="s">
        <v>55</v>
      </c>
      <c r="U1207" s="2" t="s">
        <v>86</v>
      </c>
      <c r="V1207" s="2"/>
      <c r="W1207">
        <v>15000</v>
      </c>
      <c r="X1207">
        <v>0</v>
      </c>
      <c r="Y1207">
        <v>0</v>
      </c>
      <c r="Z1207">
        <v>15000</v>
      </c>
      <c r="AB1207" s="2" t="s">
        <v>57</v>
      </c>
      <c r="AC1207">
        <v>9000</v>
      </c>
      <c r="AD1207">
        <v>6000</v>
      </c>
      <c r="AE1207">
        <v>67000</v>
      </c>
      <c r="AF1207">
        <v>1005</v>
      </c>
      <c r="AG1207" s="2" t="s">
        <v>4683</v>
      </c>
      <c r="AH1207" s="2"/>
      <c r="AI1207" s="1">
        <v>46187</v>
      </c>
      <c r="AJ1207" s="2" t="s">
        <v>87</v>
      </c>
      <c r="AK1207" s="2" t="s">
        <v>58</v>
      </c>
      <c r="AM1207" s="2" t="s">
        <v>59</v>
      </c>
      <c r="AP1207" s="2" t="s">
        <v>60</v>
      </c>
      <c r="AQ1207" s="2" t="s">
        <v>41</v>
      </c>
      <c r="AR1207">
        <v>52000</v>
      </c>
      <c r="AS1207" s="2" t="str">
        <f>_xlfn.IFNA(IF(VLOOKUP(all_resi[[#This Row],[No. Waybill]],settle_reconcile[No. Waybill],1,0)="","Recon","Recon"),"-")</f>
        <v>Recon</v>
      </c>
      <c r="AT1207" s="2">
        <f>all_resi[[#This Row],[Nilai COD]]-all_resi[[#This Row],[COD Fee]]-all_resi[[#This Row],[Total Biaya Setelah Diskon]]</f>
        <v>59995</v>
      </c>
      <c r="AU1207" s="2">
        <f>IF(all_resi[[#This Row],[Waktu Terima]]="","",_xlfn.DAYS(all_resi[[#This Row],[Waktu Terima]],all_resi[[#This Row],[Tanggal Pengiriman]]))</f>
        <v>3</v>
      </c>
    </row>
    <row r="1208" spans="1:47" x14ac:dyDescent="0.25">
      <c r="A1208" s="2" t="s">
        <v>7125</v>
      </c>
      <c r="B1208" s="1">
        <v>46184</v>
      </c>
      <c r="C1208" s="2" t="s">
        <v>42</v>
      </c>
      <c r="D1208" s="2" t="s">
        <v>43</v>
      </c>
      <c r="E1208" s="2" t="s">
        <v>44</v>
      </c>
      <c r="F1208" s="2" t="s">
        <v>45</v>
      </c>
      <c r="G1208" s="2" t="s">
        <v>46</v>
      </c>
      <c r="H1208" s="2" t="s">
        <v>80</v>
      </c>
      <c r="I1208" s="2" t="s">
        <v>4103</v>
      </c>
      <c r="J1208" s="2" t="s">
        <v>13294</v>
      </c>
      <c r="K1208" s="2" t="s">
        <v>75</v>
      </c>
      <c r="L1208" s="2" t="s">
        <v>3750</v>
      </c>
      <c r="M1208" s="2" t="s">
        <v>3751</v>
      </c>
      <c r="N1208" s="2" t="s">
        <v>4104</v>
      </c>
      <c r="O1208">
        <v>1</v>
      </c>
      <c r="P1208" s="2" t="s">
        <v>53</v>
      </c>
      <c r="Q1208">
        <v>100</v>
      </c>
      <c r="R1208">
        <v>0</v>
      </c>
      <c r="S1208" s="2" t="s">
        <v>54</v>
      </c>
      <c r="T1208" s="2" t="s">
        <v>55</v>
      </c>
      <c r="U1208" s="2" t="s">
        <v>86</v>
      </c>
      <c r="V1208" s="2"/>
      <c r="W1208">
        <v>61000</v>
      </c>
      <c r="X1208">
        <v>0</v>
      </c>
      <c r="Y1208">
        <v>0</v>
      </c>
      <c r="Z1208">
        <v>61000</v>
      </c>
      <c r="AB1208" s="2" t="s">
        <v>57</v>
      </c>
      <c r="AC1208">
        <v>24400</v>
      </c>
      <c r="AD1208">
        <v>36600</v>
      </c>
      <c r="AE1208">
        <v>133000</v>
      </c>
      <c r="AF1208">
        <v>1995</v>
      </c>
      <c r="AG1208" s="2" t="s">
        <v>11423</v>
      </c>
      <c r="AH1208" s="2" t="s">
        <v>149</v>
      </c>
      <c r="AI1208" s="1">
        <v>46194</v>
      </c>
      <c r="AJ1208" s="2" t="s">
        <v>87</v>
      </c>
      <c r="AK1208" s="2" t="s">
        <v>67</v>
      </c>
      <c r="AM1208" s="2" t="s">
        <v>59</v>
      </c>
      <c r="AP1208" s="2" t="s">
        <v>60</v>
      </c>
      <c r="AQ1208" s="2" t="s">
        <v>41</v>
      </c>
      <c r="AR1208">
        <v>72000</v>
      </c>
      <c r="AS1208" s="2" t="str">
        <f>_xlfn.IFNA(IF(VLOOKUP(all_resi[[#This Row],[No. Waybill]],settle_reconcile[No. Waybill],1,0)="","Recon","Recon"),"-")</f>
        <v>-</v>
      </c>
      <c r="AT1208" s="2">
        <f>all_resi[[#This Row],[Nilai COD]]-all_resi[[#This Row],[COD Fee]]-all_resi[[#This Row],[Total Biaya Setelah Diskon]]</f>
        <v>94405</v>
      </c>
      <c r="AU1208" s="2">
        <f>IF(all_resi[[#This Row],[Waktu Terima]]="","",_xlfn.DAYS(all_resi[[#This Row],[Waktu Terima]],all_resi[[#This Row],[Tanggal Pengiriman]]))</f>
        <v>10</v>
      </c>
    </row>
    <row r="1209" spans="1:47" x14ac:dyDescent="0.25">
      <c r="A1209" s="2" t="s">
        <v>7445</v>
      </c>
      <c r="B1209" s="1">
        <v>46184</v>
      </c>
      <c r="C1209" s="2" t="s">
        <v>42</v>
      </c>
      <c r="D1209" s="2" t="s">
        <v>43</v>
      </c>
      <c r="E1209" s="2" t="s">
        <v>44</v>
      </c>
      <c r="F1209" s="2" t="s">
        <v>45</v>
      </c>
      <c r="G1209" s="2" t="s">
        <v>46</v>
      </c>
      <c r="H1209" s="2" t="s">
        <v>80</v>
      </c>
      <c r="I1209" s="2" t="s">
        <v>4960</v>
      </c>
      <c r="J1209" s="2" t="s">
        <v>13375</v>
      </c>
      <c r="K1209" s="2" t="s">
        <v>143</v>
      </c>
      <c r="L1209" s="2" t="s">
        <v>3328</v>
      </c>
      <c r="M1209" s="2" t="s">
        <v>4961</v>
      </c>
      <c r="N1209" s="2" t="s">
        <v>4962</v>
      </c>
      <c r="O1209">
        <v>1</v>
      </c>
      <c r="P1209" s="2" t="s">
        <v>53</v>
      </c>
      <c r="Q1209">
        <v>100</v>
      </c>
      <c r="R1209">
        <v>0</v>
      </c>
      <c r="S1209" s="2" t="s">
        <v>54</v>
      </c>
      <c r="T1209" s="2" t="s">
        <v>55</v>
      </c>
      <c r="U1209" s="2" t="s">
        <v>201</v>
      </c>
      <c r="V1209" s="2"/>
      <c r="W1209">
        <v>25000</v>
      </c>
      <c r="X1209">
        <v>0</v>
      </c>
      <c r="Y1209">
        <v>0</v>
      </c>
      <c r="Z1209">
        <v>25000</v>
      </c>
      <c r="AB1209" s="2" t="s">
        <v>57</v>
      </c>
      <c r="AC1209">
        <v>10000</v>
      </c>
      <c r="AD1209">
        <v>15000</v>
      </c>
      <c r="AE1209">
        <v>0</v>
      </c>
      <c r="AF1209">
        <v>0</v>
      </c>
      <c r="AG1209" s="2" t="s">
        <v>4960</v>
      </c>
      <c r="AH1209" s="2"/>
      <c r="AI1209" s="1">
        <v>46186</v>
      </c>
      <c r="AJ1209" s="2" t="s">
        <v>87</v>
      </c>
      <c r="AK1209" s="2" t="s">
        <v>58</v>
      </c>
      <c r="AM1209" s="2" t="s">
        <v>59</v>
      </c>
      <c r="AP1209" s="2" t="s">
        <v>60</v>
      </c>
      <c r="AQ1209" s="2" t="s">
        <v>98</v>
      </c>
      <c r="AR1209">
        <v>-25000</v>
      </c>
      <c r="AS1209" s="2" t="str">
        <f>_xlfn.IFNA(IF(VLOOKUP(all_resi[[#This Row],[No. Waybill]],settle_reconcile[No. Waybill],1,0)="","Recon","Recon"),"-")</f>
        <v>-</v>
      </c>
      <c r="AT1209" s="2">
        <f>all_resi[[#This Row],[Nilai COD]]-all_resi[[#This Row],[COD Fee]]-all_resi[[#This Row],[Total Biaya Setelah Diskon]]</f>
        <v>-15000</v>
      </c>
      <c r="AU1209" s="2">
        <f>IF(all_resi[[#This Row],[Waktu Terima]]="","",_xlfn.DAYS(all_resi[[#This Row],[Waktu Terima]],all_resi[[#This Row],[Tanggal Pengiriman]]))</f>
        <v>2</v>
      </c>
    </row>
    <row r="1210" spans="1:47" x14ac:dyDescent="0.25">
      <c r="A1210" s="2" t="s">
        <v>7334</v>
      </c>
      <c r="B1210" s="1">
        <v>46184</v>
      </c>
      <c r="C1210" s="2" t="s">
        <v>42</v>
      </c>
      <c r="D1210" s="2" t="s">
        <v>43</v>
      </c>
      <c r="E1210" s="2" t="s">
        <v>44</v>
      </c>
      <c r="F1210" s="2" t="s">
        <v>45</v>
      </c>
      <c r="G1210" s="2" t="s">
        <v>46</v>
      </c>
      <c r="H1210" s="2" t="s">
        <v>47</v>
      </c>
      <c r="I1210" s="2" t="s">
        <v>4670</v>
      </c>
      <c r="J1210" s="2" t="s">
        <v>13447</v>
      </c>
      <c r="K1210" s="2" t="s">
        <v>82</v>
      </c>
      <c r="L1210" s="2" t="s">
        <v>1843</v>
      </c>
      <c r="M1210" s="2" t="s">
        <v>3373</v>
      </c>
      <c r="N1210" s="2" t="s">
        <v>4671</v>
      </c>
      <c r="O1210">
        <v>1</v>
      </c>
      <c r="P1210" s="2" t="s">
        <v>53</v>
      </c>
      <c r="Q1210">
        <v>100</v>
      </c>
      <c r="R1210">
        <v>0</v>
      </c>
      <c r="S1210" s="2" t="s">
        <v>54</v>
      </c>
      <c r="T1210" s="2" t="s">
        <v>55</v>
      </c>
      <c r="U1210" s="2" t="s">
        <v>534</v>
      </c>
      <c r="V1210" s="2"/>
      <c r="W1210">
        <v>57000</v>
      </c>
      <c r="X1210">
        <v>0</v>
      </c>
      <c r="Y1210">
        <v>0</v>
      </c>
      <c r="Z1210">
        <v>57000</v>
      </c>
      <c r="AB1210" s="2" t="s">
        <v>57</v>
      </c>
      <c r="AC1210">
        <v>22800</v>
      </c>
      <c r="AD1210">
        <v>34200</v>
      </c>
      <c r="AE1210">
        <v>111000</v>
      </c>
      <c r="AF1210">
        <v>1665</v>
      </c>
      <c r="AG1210" s="2" t="s">
        <v>4670</v>
      </c>
      <c r="AH1210" s="2"/>
      <c r="AI1210" s="1">
        <v>46187</v>
      </c>
      <c r="AJ1210" s="2"/>
      <c r="AK1210" s="2" t="s">
        <v>58</v>
      </c>
      <c r="AM1210" s="2" t="s">
        <v>59</v>
      </c>
      <c r="AP1210" s="2" t="s">
        <v>60</v>
      </c>
      <c r="AQ1210" s="2" t="s">
        <v>41</v>
      </c>
      <c r="AR1210">
        <v>54000</v>
      </c>
      <c r="AS1210" s="2" t="str">
        <f>_xlfn.IFNA(IF(VLOOKUP(all_resi[[#This Row],[No. Waybill]],settle_reconcile[No. Waybill],1,0)="","Recon","Recon"),"-")</f>
        <v>Recon</v>
      </c>
      <c r="AT1210" s="2">
        <f>all_resi[[#This Row],[Nilai COD]]-all_resi[[#This Row],[COD Fee]]-all_resi[[#This Row],[Total Biaya Setelah Diskon]]</f>
        <v>75135</v>
      </c>
      <c r="AU1210" s="2">
        <f>IF(all_resi[[#This Row],[Waktu Terima]]="","",_xlfn.DAYS(all_resi[[#This Row],[Waktu Terima]],all_resi[[#This Row],[Tanggal Pengiriman]]))</f>
        <v>3</v>
      </c>
    </row>
    <row r="1211" spans="1:47" x14ac:dyDescent="0.25">
      <c r="A1211" s="2" t="s">
        <v>7336</v>
      </c>
      <c r="B1211" s="1">
        <v>46184</v>
      </c>
      <c r="C1211" s="2" t="s">
        <v>42</v>
      </c>
      <c r="D1211" s="2" t="s">
        <v>43</v>
      </c>
      <c r="E1211" s="2" t="s">
        <v>44</v>
      </c>
      <c r="F1211" s="2" t="s">
        <v>45</v>
      </c>
      <c r="G1211" s="2" t="s">
        <v>46</v>
      </c>
      <c r="H1211" s="2" t="s">
        <v>80</v>
      </c>
      <c r="I1211" s="2" t="s">
        <v>4675</v>
      </c>
      <c r="J1211" s="2" t="s">
        <v>13449</v>
      </c>
      <c r="K1211" s="2" t="s">
        <v>561</v>
      </c>
      <c r="L1211" s="2" t="s">
        <v>3556</v>
      </c>
      <c r="M1211" s="2" t="s">
        <v>4676</v>
      </c>
      <c r="N1211" s="2" t="s">
        <v>4677</v>
      </c>
      <c r="O1211">
        <v>1</v>
      </c>
      <c r="P1211" s="2" t="s">
        <v>53</v>
      </c>
      <c r="Q1211">
        <v>100</v>
      </c>
      <c r="R1211">
        <v>0</v>
      </c>
      <c r="S1211" s="2" t="s">
        <v>54</v>
      </c>
      <c r="T1211" s="2" t="s">
        <v>55</v>
      </c>
      <c r="U1211" s="2" t="s">
        <v>3821</v>
      </c>
      <c r="V1211" s="2"/>
      <c r="W1211">
        <v>32000</v>
      </c>
      <c r="X1211">
        <v>0</v>
      </c>
      <c r="Y1211">
        <v>0</v>
      </c>
      <c r="Z1211">
        <v>32000</v>
      </c>
      <c r="AB1211" s="2" t="s">
        <v>57</v>
      </c>
      <c r="AC1211">
        <v>12800</v>
      </c>
      <c r="AD1211">
        <v>19200</v>
      </c>
      <c r="AE1211">
        <v>186000</v>
      </c>
      <c r="AF1211">
        <v>2790</v>
      </c>
      <c r="AG1211" s="2" t="s">
        <v>4675</v>
      </c>
      <c r="AH1211" s="2"/>
      <c r="AI1211" s="1">
        <v>46188</v>
      </c>
      <c r="AJ1211" s="2" t="s">
        <v>87</v>
      </c>
      <c r="AK1211" s="2" t="s">
        <v>58</v>
      </c>
      <c r="AM1211" s="2" t="s">
        <v>59</v>
      </c>
      <c r="AP1211" s="2" t="s">
        <v>60</v>
      </c>
      <c r="AQ1211" s="2" t="s">
        <v>41</v>
      </c>
      <c r="AR1211">
        <v>154000</v>
      </c>
      <c r="AS1211" s="2" t="str">
        <f>_xlfn.IFNA(IF(VLOOKUP(all_resi[[#This Row],[No. Waybill]],settle_reconcile[No. Waybill],1,0)="","Recon","Recon"),"-")</f>
        <v>Recon</v>
      </c>
      <c r="AT1211" s="2">
        <f>all_resi[[#This Row],[Nilai COD]]-all_resi[[#This Row],[COD Fee]]-all_resi[[#This Row],[Total Biaya Setelah Diskon]]</f>
        <v>164010</v>
      </c>
      <c r="AU1211" s="2">
        <f>IF(all_resi[[#This Row],[Waktu Terima]]="","",_xlfn.DAYS(all_resi[[#This Row],[Waktu Terima]],all_resi[[#This Row],[Tanggal Pengiriman]]))</f>
        <v>4</v>
      </c>
    </row>
    <row r="1212" spans="1:47" x14ac:dyDescent="0.25">
      <c r="A1212" s="2" t="s">
        <v>7444</v>
      </c>
      <c r="B1212" s="1">
        <v>46184</v>
      </c>
      <c r="C1212" s="2" t="s">
        <v>42</v>
      </c>
      <c r="D1212" s="2" t="s">
        <v>43</v>
      </c>
      <c r="E1212" s="2" t="s">
        <v>44</v>
      </c>
      <c r="F1212" s="2" t="s">
        <v>45</v>
      </c>
      <c r="G1212" s="2" t="s">
        <v>46</v>
      </c>
      <c r="H1212" s="2" t="s">
        <v>80</v>
      </c>
      <c r="I1212" s="2" t="s">
        <v>4958</v>
      </c>
      <c r="J1212" s="2" t="s">
        <v>13387</v>
      </c>
      <c r="K1212" s="2" t="s">
        <v>75</v>
      </c>
      <c r="L1212" s="2" t="s">
        <v>355</v>
      </c>
      <c r="M1212" s="2" t="s">
        <v>1756</v>
      </c>
      <c r="N1212" s="2" t="s">
        <v>4959</v>
      </c>
      <c r="O1212">
        <v>1</v>
      </c>
      <c r="P1212" s="2" t="s">
        <v>53</v>
      </c>
      <c r="Q1212">
        <v>100</v>
      </c>
      <c r="R1212">
        <v>0</v>
      </c>
      <c r="S1212" s="2" t="s">
        <v>54</v>
      </c>
      <c r="T1212" s="2" t="s">
        <v>55</v>
      </c>
      <c r="U1212" s="2" t="s">
        <v>141</v>
      </c>
      <c r="V1212" s="2"/>
      <c r="W1212">
        <v>60000</v>
      </c>
      <c r="X1212">
        <v>0</v>
      </c>
      <c r="Y1212">
        <v>0</v>
      </c>
      <c r="Z1212">
        <v>60000</v>
      </c>
      <c r="AB1212" s="2" t="s">
        <v>57</v>
      </c>
      <c r="AC1212">
        <v>24000</v>
      </c>
      <c r="AD1212">
        <v>36000</v>
      </c>
      <c r="AE1212">
        <v>100000</v>
      </c>
      <c r="AF1212">
        <v>1500</v>
      </c>
      <c r="AG1212" s="2" t="s">
        <v>517</v>
      </c>
      <c r="AH1212" s="2" t="s">
        <v>149</v>
      </c>
      <c r="AI1212" s="1">
        <v>46199</v>
      </c>
      <c r="AJ1212" s="2" t="s">
        <v>87</v>
      </c>
      <c r="AK1212" s="2" t="s">
        <v>67</v>
      </c>
      <c r="AM1212" s="2" t="s">
        <v>59</v>
      </c>
      <c r="AP1212" s="2" t="s">
        <v>60</v>
      </c>
      <c r="AQ1212" s="2" t="s">
        <v>41</v>
      </c>
      <c r="AR1212">
        <v>40000</v>
      </c>
      <c r="AS1212" s="2" t="str">
        <f>_xlfn.IFNA(IF(VLOOKUP(all_resi[[#This Row],[No. Waybill]],settle_reconcile[No. Waybill],1,0)="","Recon","Recon"),"-")</f>
        <v>-</v>
      </c>
      <c r="AT1212" s="2">
        <f>all_resi[[#This Row],[Nilai COD]]-all_resi[[#This Row],[COD Fee]]-all_resi[[#This Row],[Total Biaya Setelah Diskon]]</f>
        <v>62500</v>
      </c>
      <c r="AU1212" s="2">
        <f>IF(all_resi[[#This Row],[Waktu Terima]]="","",_xlfn.DAYS(all_resi[[#This Row],[Waktu Terima]],all_resi[[#This Row],[Tanggal Pengiriman]]))</f>
        <v>15</v>
      </c>
    </row>
    <row r="1213" spans="1:47" x14ac:dyDescent="0.25">
      <c r="A1213" s="2" t="s">
        <v>7342</v>
      </c>
      <c r="B1213" s="1">
        <v>46184</v>
      </c>
      <c r="C1213" s="2" t="s">
        <v>42</v>
      </c>
      <c r="D1213" s="2" t="s">
        <v>43</v>
      </c>
      <c r="E1213" s="2" t="s">
        <v>44</v>
      </c>
      <c r="F1213" s="2" t="s">
        <v>45</v>
      </c>
      <c r="G1213" s="2" t="s">
        <v>46</v>
      </c>
      <c r="H1213" s="2" t="s">
        <v>80</v>
      </c>
      <c r="I1213" s="2" t="s">
        <v>4691</v>
      </c>
      <c r="J1213" s="2" t="s">
        <v>13451</v>
      </c>
      <c r="K1213" s="2" t="s">
        <v>75</v>
      </c>
      <c r="L1213" s="2" t="s">
        <v>1055</v>
      </c>
      <c r="M1213" s="2" t="s">
        <v>4692</v>
      </c>
      <c r="N1213" s="2" t="s">
        <v>4693</v>
      </c>
      <c r="O1213">
        <v>1</v>
      </c>
      <c r="P1213" s="2" t="s">
        <v>53</v>
      </c>
      <c r="Q1213">
        <v>100</v>
      </c>
      <c r="R1213">
        <v>0</v>
      </c>
      <c r="S1213" s="2" t="s">
        <v>54</v>
      </c>
      <c r="T1213" s="2" t="s">
        <v>55</v>
      </c>
      <c r="U1213" s="2" t="s">
        <v>1790</v>
      </c>
      <c r="V1213" s="2"/>
      <c r="W1213">
        <v>61000</v>
      </c>
      <c r="X1213">
        <v>0</v>
      </c>
      <c r="Y1213">
        <v>0</v>
      </c>
      <c r="Z1213">
        <v>61000</v>
      </c>
      <c r="AB1213" s="2" t="s">
        <v>57</v>
      </c>
      <c r="AC1213">
        <v>24400</v>
      </c>
      <c r="AD1213">
        <v>36600</v>
      </c>
      <c r="AE1213">
        <v>186000</v>
      </c>
      <c r="AF1213">
        <v>2790</v>
      </c>
      <c r="AG1213" s="2" t="s">
        <v>4691</v>
      </c>
      <c r="AH1213" s="2"/>
      <c r="AI1213" s="1">
        <v>46188</v>
      </c>
      <c r="AJ1213" s="2" t="s">
        <v>87</v>
      </c>
      <c r="AK1213" s="2" t="s">
        <v>58</v>
      </c>
      <c r="AM1213" s="2" t="s">
        <v>59</v>
      </c>
      <c r="AP1213" s="2" t="s">
        <v>60</v>
      </c>
      <c r="AQ1213" s="2" t="s">
        <v>41</v>
      </c>
      <c r="AR1213">
        <v>125000</v>
      </c>
      <c r="AS1213" s="2" t="str">
        <f>_xlfn.IFNA(IF(VLOOKUP(all_resi[[#This Row],[No. Waybill]],settle_reconcile[No. Waybill],1,0)="","Recon","Recon"),"-")</f>
        <v>Recon</v>
      </c>
      <c r="AT1213" s="2">
        <f>all_resi[[#This Row],[Nilai COD]]-all_resi[[#This Row],[COD Fee]]-all_resi[[#This Row],[Total Biaya Setelah Diskon]]</f>
        <v>146610</v>
      </c>
      <c r="AU1213" s="2">
        <f>IF(all_resi[[#This Row],[Waktu Terima]]="","",_xlfn.DAYS(all_resi[[#This Row],[Waktu Terima]],all_resi[[#This Row],[Tanggal Pengiriman]]))</f>
        <v>4</v>
      </c>
    </row>
    <row r="1214" spans="1:47" x14ac:dyDescent="0.25">
      <c r="A1214" s="2" t="s">
        <v>7427</v>
      </c>
      <c r="B1214" s="1">
        <v>46184</v>
      </c>
      <c r="C1214" s="2" t="s">
        <v>42</v>
      </c>
      <c r="D1214" s="2" t="s">
        <v>43</v>
      </c>
      <c r="E1214" s="2" t="s">
        <v>44</v>
      </c>
      <c r="F1214" s="2" t="s">
        <v>45</v>
      </c>
      <c r="G1214" s="2" t="s">
        <v>46</v>
      </c>
      <c r="H1214" s="2" t="s">
        <v>80</v>
      </c>
      <c r="I1214" s="2" t="s">
        <v>4913</v>
      </c>
      <c r="J1214" s="2" t="s">
        <v>13428</v>
      </c>
      <c r="K1214" s="2" t="s">
        <v>237</v>
      </c>
      <c r="L1214" s="2" t="s">
        <v>3313</v>
      </c>
      <c r="M1214" s="2" t="s">
        <v>3314</v>
      </c>
      <c r="N1214" s="2" t="s">
        <v>4914</v>
      </c>
      <c r="O1214">
        <v>1</v>
      </c>
      <c r="P1214" s="2" t="s">
        <v>53</v>
      </c>
      <c r="Q1214">
        <v>100</v>
      </c>
      <c r="R1214">
        <v>0</v>
      </c>
      <c r="S1214" s="2" t="s">
        <v>54</v>
      </c>
      <c r="T1214" s="2" t="s">
        <v>55</v>
      </c>
      <c r="U1214" s="2" t="s">
        <v>86</v>
      </c>
      <c r="V1214" s="2"/>
      <c r="W1214">
        <v>43000</v>
      </c>
      <c r="X1214">
        <v>0</v>
      </c>
      <c r="Y1214">
        <v>0</v>
      </c>
      <c r="Z1214">
        <v>43000</v>
      </c>
      <c r="AB1214" s="2" t="s">
        <v>57</v>
      </c>
      <c r="AC1214">
        <v>17200</v>
      </c>
      <c r="AD1214">
        <v>25800</v>
      </c>
      <c r="AE1214">
        <v>107000</v>
      </c>
      <c r="AF1214">
        <v>1605</v>
      </c>
      <c r="AG1214" s="2" t="s">
        <v>4913</v>
      </c>
      <c r="AH1214" s="2"/>
      <c r="AI1214" s="1">
        <v>46189</v>
      </c>
      <c r="AJ1214" s="2" t="s">
        <v>87</v>
      </c>
      <c r="AK1214" s="2" t="s">
        <v>58</v>
      </c>
      <c r="AM1214" s="2" t="s">
        <v>59</v>
      </c>
      <c r="AP1214" s="2" t="s">
        <v>60</v>
      </c>
      <c r="AQ1214" s="2" t="s">
        <v>41</v>
      </c>
      <c r="AR1214">
        <v>64000</v>
      </c>
      <c r="AS1214" s="2" t="str">
        <f>_xlfn.IFNA(IF(VLOOKUP(all_resi[[#This Row],[No. Waybill]],settle_reconcile[No. Waybill],1,0)="","Recon","Recon"),"-")</f>
        <v>Recon</v>
      </c>
      <c r="AT1214" s="2">
        <f>all_resi[[#This Row],[Nilai COD]]-all_resi[[#This Row],[COD Fee]]-all_resi[[#This Row],[Total Biaya Setelah Diskon]]</f>
        <v>79595</v>
      </c>
      <c r="AU1214" s="2">
        <f>IF(all_resi[[#This Row],[Waktu Terima]]="","",_xlfn.DAYS(all_resi[[#This Row],[Waktu Terima]],all_resi[[#This Row],[Tanggal Pengiriman]]))</f>
        <v>5</v>
      </c>
    </row>
    <row r="1215" spans="1:47" x14ac:dyDescent="0.25">
      <c r="A1215" s="2" t="s">
        <v>7442</v>
      </c>
      <c r="B1215" s="1">
        <v>46184</v>
      </c>
      <c r="C1215" s="2" t="s">
        <v>42</v>
      </c>
      <c r="D1215" s="2" t="s">
        <v>43</v>
      </c>
      <c r="E1215" s="2" t="s">
        <v>44</v>
      </c>
      <c r="F1215" s="2" t="s">
        <v>45</v>
      </c>
      <c r="G1215" s="2" t="s">
        <v>46</v>
      </c>
      <c r="H1215" s="2" t="s">
        <v>80</v>
      </c>
      <c r="I1215" s="2" t="s">
        <v>4952</v>
      </c>
      <c r="J1215" s="2" t="s">
        <v>13441</v>
      </c>
      <c r="K1215" s="2" t="s">
        <v>75</v>
      </c>
      <c r="L1215" s="2" t="s">
        <v>4953</v>
      </c>
      <c r="M1215" s="2" t="s">
        <v>4954</v>
      </c>
      <c r="N1215" s="2" t="s">
        <v>4955</v>
      </c>
      <c r="O1215">
        <v>1</v>
      </c>
      <c r="P1215" s="2" t="s">
        <v>53</v>
      </c>
      <c r="Q1215">
        <v>100</v>
      </c>
      <c r="R1215">
        <v>0</v>
      </c>
      <c r="S1215" s="2" t="s">
        <v>54</v>
      </c>
      <c r="T1215" s="2" t="s">
        <v>55</v>
      </c>
      <c r="U1215" s="2" t="s">
        <v>86</v>
      </c>
      <c r="V1215" s="2"/>
      <c r="W1215">
        <v>65000</v>
      </c>
      <c r="X1215">
        <v>0</v>
      </c>
      <c r="Y1215">
        <v>0</v>
      </c>
      <c r="Z1215">
        <v>65000</v>
      </c>
      <c r="AB1215" s="2" t="s">
        <v>57</v>
      </c>
      <c r="AC1215">
        <v>26000</v>
      </c>
      <c r="AD1215">
        <v>39000</v>
      </c>
      <c r="AE1215">
        <v>125000</v>
      </c>
      <c r="AF1215">
        <v>1875</v>
      </c>
      <c r="AG1215" s="2" t="s">
        <v>4952</v>
      </c>
      <c r="AH1215" s="2"/>
      <c r="AI1215" s="1">
        <v>46188</v>
      </c>
      <c r="AJ1215" s="2" t="s">
        <v>87</v>
      </c>
      <c r="AK1215" s="2" t="s">
        <v>58</v>
      </c>
      <c r="AM1215" s="2" t="s">
        <v>59</v>
      </c>
      <c r="AP1215" s="2" t="s">
        <v>60</v>
      </c>
      <c r="AQ1215" s="2" t="s">
        <v>41</v>
      </c>
      <c r="AR1215">
        <v>60000</v>
      </c>
      <c r="AS1215" s="2" t="str">
        <f>_xlfn.IFNA(IF(VLOOKUP(all_resi[[#This Row],[No. Waybill]],settle_reconcile[No. Waybill],1,0)="","Recon","Recon"),"-")</f>
        <v>Recon</v>
      </c>
      <c r="AT1215" s="2">
        <f>all_resi[[#This Row],[Nilai COD]]-all_resi[[#This Row],[COD Fee]]-all_resi[[#This Row],[Total Biaya Setelah Diskon]]</f>
        <v>84125</v>
      </c>
      <c r="AU1215" s="2">
        <f>IF(all_resi[[#This Row],[Waktu Terima]]="","",_xlfn.DAYS(all_resi[[#This Row],[Waktu Terima]],all_resi[[#This Row],[Tanggal Pengiriman]]))</f>
        <v>4</v>
      </c>
    </row>
    <row r="1216" spans="1:47" x14ac:dyDescent="0.25">
      <c r="A1216" s="2" t="s">
        <v>7194</v>
      </c>
      <c r="B1216" s="1">
        <v>46184</v>
      </c>
      <c r="C1216" s="2" t="s">
        <v>42</v>
      </c>
      <c r="D1216" s="2" t="s">
        <v>43</v>
      </c>
      <c r="E1216" s="2" t="s">
        <v>44</v>
      </c>
      <c r="F1216" s="2" t="s">
        <v>45</v>
      </c>
      <c r="G1216" s="2" t="s">
        <v>46</v>
      </c>
      <c r="H1216" s="2" t="s">
        <v>80</v>
      </c>
      <c r="I1216" s="2" t="s">
        <v>4295</v>
      </c>
      <c r="J1216" s="2" t="s">
        <v>13185</v>
      </c>
      <c r="K1216" s="2" t="s">
        <v>116</v>
      </c>
      <c r="L1216" s="2" t="s">
        <v>4296</v>
      </c>
      <c r="M1216" s="2" t="s">
        <v>4297</v>
      </c>
      <c r="N1216" s="2" t="s">
        <v>4298</v>
      </c>
      <c r="O1216">
        <v>1</v>
      </c>
      <c r="P1216" s="2" t="s">
        <v>53</v>
      </c>
      <c r="Q1216">
        <v>100</v>
      </c>
      <c r="R1216">
        <v>0</v>
      </c>
      <c r="S1216" s="2" t="s">
        <v>54</v>
      </c>
      <c r="T1216" s="2" t="s">
        <v>55</v>
      </c>
      <c r="U1216" s="2" t="s">
        <v>86</v>
      </c>
      <c r="V1216" s="2"/>
      <c r="W1216">
        <v>16000</v>
      </c>
      <c r="X1216">
        <v>0</v>
      </c>
      <c r="Y1216">
        <v>0</v>
      </c>
      <c r="Z1216">
        <v>16000</v>
      </c>
      <c r="AB1216" s="2" t="s">
        <v>57</v>
      </c>
      <c r="AC1216">
        <v>11000</v>
      </c>
      <c r="AD1216">
        <v>5000</v>
      </c>
      <c r="AE1216">
        <v>76000</v>
      </c>
      <c r="AF1216">
        <v>1140</v>
      </c>
      <c r="AG1216" s="2" t="s">
        <v>4295</v>
      </c>
      <c r="AH1216" s="2"/>
      <c r="AI1216" s="1">
        <v>46185</v>
      </c>
      <c r="AJ1216" s="2" t="s">
        <v>87</v>
      </c>
      <c r="AK1216" s="2" t="s">
        <v>58</v>
      </c>
      <c r="AM1216" s="2" t="s">
        <v>59</v>
      </c>
      <c r="AP1216" s="2" t="s">
        <v>60</v>
      </c>
      <c r="AQ1216" s="2" t="s">
        <v>41</v>
      </c>
      <c r="AR1216">
        <v>60000</v>
      </c>
      <c r="AS1216" s="2" t="str">
        <f>_xlfn.IFNA(IF(VLOOKUP(all_resi[[#This Row],[No. Waybill]],settle_reconcile[No. Waybill],1,0)="","Recon","Recon"),"-")</f>
        <v>Recon</v>
      </c>
      <c r="AT1216" s="2">
        <f>all_resi[[#This Row],[Nilai COD]]-all_resi[[#This Row],[COD Fee]]-all_resi[[#This Row],[Total Biaya Setelah Diskon]]</f>
        <v>69860</v>
      </c>
      <c r="AU1216" s="2">
        <f>IF(all_resi[[#This Row],[Waktu Terima]]="","",_xlfn.DAYS(all_resi[[#This Row],[Waktu Terima]],all_resi[[#This Row],[Tanggal Pengiriman]]))</f>
        <v>1</v>
      </c>
    </row>
    <row r="1217" spans="1:47" x14ac:dyDescent="0.25">
      <c r="A1217" s="2" t="s">
        <v>7441</v>
      </c>
      <c r="B1217" s="1">
        <v>46184</v>
      </c>
      <c r="C1217" s="2" t="s">
        <v>42</v>
      </c>
      <c r="D1217" s="2" t="s">
        <v>43</v>
      </c>
      <c r="E1217" s="2" t="s">
        <v>44</v>
      </c>
      <c r="F1217" s="2" t="s">
        <v>45</v>
      </c>
      <c r="G1217" s="2" t="s">
        <v>46</v>
      </c>
      <c r="H1217" s="2" t="s">
        <v>47</v>
      </c>
      <c r="I1217" s="2" t="s">
        <v>4949</v>
      </c>
      <c r="J1217" s="2" t="s">
        <v>13456</v>
      </c>
      <c r="K1217" s="2" t="s">
        <v>177</v>
      </c>
      <c r="L1217" s="2" t="s">
        <v>222</v>
      </c>
      <c r="M1217" s="2" t="s">
        <v>4950</v>
      </c>
      <c r="N1217" s="2" t="s">
        <v>4951</v>
      </c>
      <c r="O1217">
        <v>1</v>
      </c>
      <c r="P1217" s="2" t="s">
        <v>53</v>
      </c>
      <c r="Q1217">
        <v>100</v>
      </c>
      <c r="R1217">
        <v>0</v>
      </c>
      <c r="S1217" s="2" t="s">
        <v>54</v>
      </c>
      <c r="T1217" s="2" t="s">
        <v>55</v>
      </c>
      <c r="U1217" s="2" t="s">
        <v>207</v>
      </c>
      <c r="V1217" s="2"/>
      <c r="W1217">
        <v>80000</v>
      </c>
      <c r="X1217">
        <v>0</v>
      </c>
      <c r="Y1217">
        <v>0</v>
      </c>
      <c r="Z1217">
        <v>80000</v>
      </c>
      <c r="AB1217" s="2" t="s">
        <v>57</v>
      </c>
      <c r="AC1217">
        <v>32000</v>
      </c>
      <c r="AD1217">
        <v>48000</v>
      </c>
      <c r="AE1217">
        <v>150000</v>
      </c>
      <c r="AF1217">
        <v>2250</v>
      </c>
      <c r="AG1217" s="2" t="s">
        <v>894</v>
      </c>
      <c r="AH1217" s="2" t="s">
        <v>149</v>
      </c>
      <c r="AI1217" s="1">
        <v>46195</v>
      </c>
      <c r="AJ1217" s="2"/>
      <c r="AK1217" s="2" t="s">
        <v>67</v>
      </c>
      <c r="AM1217" s="2" t="s">
        <v>59</v>
      </c>
      <c r="AP1217" s="2" t="s">
        <v>60</v>
      </c>
      <c r="AQ1217" s="2" t="s">
        <v>41</v>
      </c>
      <c r="AR1217">
        <v>70000</v>
      </c>
      <c r="AS1217" s="2" t="str">
        <f>_xlfn.IFNA(IF(VLOOKUP(all_resi[[#This Row],[No. Waybill]],settle_reconcile[No. Waybill],1,0)="","Recon","Recon"),"-")</f>
        <v>-</v>
      </c>
      <c r="AT1217" s="2">
        <f>all_resi[[#This Row],[Nilai COD]]-all_resi[[#This Row],[COD Fee]]-all_resi[[#This Row],[Total Biaya Setelah Diskon]]</f>
        <v>99750</v>
      </c>
      <c r="AU1217" s="2">
        <f>IF(all_resi[[#This Row],[Waktu Terima]]="","",_xlfn.DAYS(all_resi[[#This Row],[Waktu Terima]],all_resi[[#This Row],[Tanggal Pengiriman]]))</f>
        <v>11</v>
      </c>
    </row>
    <row r="1218" spans="1:47" x14ac:dyDescent="0.25">
      <c r="A1218" s="2" t="s">
        <v>7104</v>
      </c>
      <c r="B1218" s="1">
        <v>46184</v>
      </c>
      <c r="C1218" s="2" t="s">
        <v>42</v>
      </c>
      <c r="D1218" s="2" t="s">
        <v>43</v>
      </c>
      <c r="E1218" s="2" t="s">
        <v>44</v>
      </c>
      <c r="F1218" s="2" t="s">
        <v>45</v>
      </c>
      <c r="G1218" s="2" t="s">
        <v>46</v>
      </c>
      <c r="H1218" s="2" t="s">
        <v>47</v>
      </c>
      <c r="I1218" s="2" t="s">
        <v>4051</v>
      </c>
      <c r="J1218" s="2" t="s">
        <v>13306</v>
      </c>
      <c r="K1218" s="2" t="s">
        <v>156</v>
      </c>
      <c r="L1218" s="2" t="s">
        <v>433</v>
      </c>
      <c r="M1218" s="2" t="s">
        <v>434</v>
      </c>
      <c r="N1218" s="2" t="s">
        <v>4052</v>
      </c>
      <c r="O1218">
        <v>1</v>
      </c>
      <c r="P1218" s="2" t="s">
        <v>53</v>
      </c>
      <c r="Q1218">
        <v>100</v>
      </c>
      <c r="R1218">
        <v>0</v>
      </c>
      <c r="S1218" s="2" t="s">
        <v>54</v>
      </c>
      <c r="T1218" s="2" t="s">
        <v>55</v>
      </c>
      <c r="U1218" s="2" t="s">
        <v>97</v>
      </c>
      <c r="V1218" s="2"/>
      <c r="W1218">
        <v>76000</v>
      </c>
      <c r="X1218">
        <v>0</v>
      </c>
      <c r="Y1218">
        <v>0</v>
      </c>
      <c r="Z1218">
        <v>76000</v>
      </c>
      <c r="AB1218" s="2" t="s">
        <v>57</v>
      </c>
      <c r="AC1218">
        <v>30400</v>
      </c>
      <c r="AD1218">
        <v>45600</v>
      </c>
      <c r="AE1218">
        <v>148000</v>
      </c>
      <c r="AF1218">
        <v>2220</v>
      </c>
      <c r="AG1218" s="2" t="s">
        <v>4051</v>
      </c>
      <c r="AH1218" s="2"/>
      <c r="AI1218" s="1">
        <v>46194</v>
      </c>
      <c r="AJ1218" s="2"/>
      <c r="AK1218" s="2" t="s">
        <v>58</v>
      </c>
      <c r="AM1218" s="2" t="s">
        <v>59</v>
      </c>
      <c r="AP1218" s="2" t="s">
        <v>60</v>
      </c>
      <c r="AQ1218" s="2" t="s">
        <v>41</v>
      </c>
      <c r="AR1218">
        <v>72000</v>
      </c>
      <c r="AS1218" s="2" t="str">
        <f>_xlfn.IFNA(IF(VLOOKUP(all_resi[[#This Row],[No. Waybill]],settle_reconcile[No. Waybill],1,0)="","Recon","Recon"),"-")</f>
        <v>Recon</v>
      </c>
      <c r="AT1218" s="2">
        <f>all_resi[[#This Row],[Nilai COD]]-all_resi[[#This Row],[COD Fee]]-all_resi[[#This Row],[Total Biaya Setelah Diskon]]</f>
        <v>100180</v>
      </c>
      <c r="AU1218" s="2">
        <f>IF(all_resi[[#This Row],[Waktu Terima]]="","",_xlfn.DAYS(all_resi[[#This Row],[Waktu Terima]],all_resi[[#This Row],[Tanggal Pengiriman]]))</f>
        <v>10</v>
      </c>
    </row>
    <row r="1219" spans="1:47" x14ac:dyDescent="0.25">
      <c r="A1219" s="2" t="s">
        <v>7102</v>
      </c>
      <c r="B1219" s="1">
        <v>46184</v>
      </c>
      <c r="C1219" s="2" t="s">
        <v>42</v>
      </c>
      <c r="D1219" s="2" t="s">
        <v>43</v>
      </c>
      <c r="E1219" s="2" t="s">
        <v>44</v>
      </c>
      <c r="F1219" s="2" t="s">
        <v>45</v>
      </c>
      <c r="G1219" s="2" t="s">
        <v>46</v>
      </c>
      <c r="H1219" s="2" t="s">
        <v>80</v>
      </c>
      <c r="I1219" s="2" t="s">
        <v>4046</v>
      </c>
      <c r="J1219" s="2" t="s">
        <v>13302</v>
      </c>
      <c r="K1219" s="2" t="s">
        <v>116</v>
      </c>
      <c r="L1219" s="2" t="s">
        <v>1133</v>
      </c>
      <c r="M1219" s="2" t="s">
        <v>4047</v>
      </c>
      <c r="N1219" s="2" t="s">
        <v>4048</v>
      </c>
      <c r="O1219">
        <v>1</v>
      </c>
      <c r="P1219" s="2" t="s">
        <v>53</v>
      </c>
      <c r="Q1219">
        <v>100</v>
      </c>
      <c r="R1219">
        <v>0</v>
      </c>
      <c r="S1219" s="2" t="s">
        <v>54</v>
      </c>
      <c r="T1219" s="2" t="s">
        <v>55</v>
      </c>
      <c r="U1219" s="2" t="s">
        <v>2939</v>
      </c>
      <c r="V1219" s="2"/>
      <c r="W1219">
        <v>12000</v>
      </c>
      <c r="X1219">
        <v>0</v>
      </c>
      <c r="Y1219">
        <v>0</v>
      </c>
      <c r="Z1219">
        <v>12000</v>
      </c>
      <c r="AB1219" s="2" t="s">
        <v>57</v>
      </c>
      <c r="AC1219">
        <v>7000</v>
      </c>
      <c r="AD1219">
        <v>5000</v>
      </c>
      <c r="AE1219">
        <v>53000</v>
      </c>
      <c r="AF1219">
        <v>795</v>
      </c>
      <c r="AG1219" s="2" t="s">
        <v>4046</v>
      </c>
      <c r="AH1219" s="2"/>
      <c r="AI1219" s="1">
        <v>46186</v>
      </c>
      <c r="AJ1219" s="2" t="s">
        <v>87</v>
      </c>
      <c r="AK1219" s="2" t="s">
        <v>58</v>
      </c>
      <c r="AM1219" s="2" t="s">
        <v>59</v>
      </c>
      <c r="AP1219" s="2" t="s">
        <v>60</v>
      </c>
      <c r="AQ1219" s="2" t="s">
        <v>41</v>
      </c>
      <c r="AR1219">
        <v>41000</v>
      </c>
      <c r="AS1219" s="2" t="str">
        <f>_xlfn.IFNA(IF(VLOOKUP(all_resi[[#This Row],[No. Waybill]],settle_reconcile[No. Waybill],1,0)="","Recon","Recon"),"-")</f>
        <v>Recon</v>
      </c>
      <c r="AT1219" s="2">
        <f>all_resi[[#This Row],[Nilai COD]]-all_resi[[#This Row],[COD Fee]]-all_resi[[#This Row],[Total Biaya Setelah Diskon]]</f>
        <v>47205</v>
      </c>
      <c r="AU1219" s="2">
        <f>IF(all_resi[[#This Row],[Waktu Terima]]="","",_xlfn.DAYS(all_resi[[#This Row],[Waktu Terima]],all_resi[[#This Row],[Tanggal Pengiriman]]))</f>
        <v>2</v>
      </c>
    </row>
    <row r="1220" spans="1:47" x14ac:dyDescent="0.25">
      <c r="A1220" s="2" t="s">
        <v>7443</v>
      </c>
      <c r="B1220" s="1">
        <v>46184</v>
      </c>
      <c r="C1220" s="2" t="s">
        <v>42</v>
      </c>
      <c r="D1220" s="2" t="s">
        <v>43</v>
      </c>
      <c r="E1220" s="2" t="s">
        <v>44</v>
      </c>
      <c r="F1220" s="2" t="s">
        <v>45</v>
      </c>
      <c r="G1220" s="2" t="s">
        <v>46</v>
      </c>
      <c r="H1220" s="2" t="s">
        <v>47</v>
      </c>
      <c r="I1220" s="2" t="s">
        <v>4956</v>
      </c>
      <c r="J1220" s="2" t="s">
        <v>13444</v>
      </c>
      <c r="K1220" s="2" t="s">
        <v>121</v>
      </c>
      <c r="L1220" s="2" t="s">
        <v>232</v>
      </c>
      <c r="M1220" s="2" t="s">
        <v>233</v>
      </c>
      <c r="N1220" s="2" t="s">
        <v>4957</v>
      </c>
      <c r="O1220">
        <v>1</v>
      </c>
      <c r="P1220" s="2" t="s">
        <v>53</v>
      </c>
      <c r="Q1220">
        <v>100</v>
      </c>
      <c r="R1220">
        <v>0</v>
      </c>
      <c r="S1220" s="2" t="s">
        <v>54</v>
      </c>
      <c r="T1220" s="2" t="s">
        <v>55</v>
      </c>
      <c r="U1220" s="2" t="s">
        <v>1838</v>
      </c>
      <c r="V1220" s="2"/>
      <c r="W1220">
        <v>108000</v>
      </c>
      <c r="X1220">
        <v>0</v>
      </c>
      <c r="Y1220">
        <v>0</v>
      </c>
      <c r="Z1220">
        <v>108000</v>
      </c>
      <c r="AB1220" s="2" t="s">
        <v>57</v>
      </c>
      <c r="AC1220">
        <v>43200</v>
      </c>
      <c r="AD1220">
        <v>64800</v>
      </c>
      <c r="AE1220">
        <v>206000</v>
      </c>
      <c r="AF1220">
        <v>3090</v>
      </c>
      <c r="AG1220" s="2" t="s">
        <v>4956</v>
      </c>
      <c r="AH1220" s="2"/>
      <c r="AI1220" s="1">
        <v>46190</v>
      </c>
      <c r="AJ1220" s="2"/>
      <c r="AK1220" s="2" t="s">
        <v>58</v>
      </c>
      <c r="AM1220" s="2" t="s">
        <v>59</v>
      </c>
      <c r="AP1220" s="2" t="s">
        <v>60</v>
      </c>
      <c r="AQ1220" s="2" t="s">
        <v>41</v>
      </c>
      <c r="AR1220">
        <v>98000</v>
      </c>
      <c r="AS1220" s="2" t="str">
        <f>_xlfn.IFNA(IF(VLOOKUP(all_resi[[#This Row],[No. Waybill]],settle_reconcile[No. Waybill],1,0)="","Recon","Recon"),"-")</f>
        <v>Recon</v>
      </c>
      <c r="AT1220" s="2">
        <f>all_resi[[#This Row],[Nilai COD]]-all_resi[[#This Row],[COD Fee]]-all_resi[[#This Row],[Total Biaya Setelah Diskon]]</f>
        <v>138110</v>
      </c>
      <c r="AU1220" s="2">
        <f>IF(all_resi[[#This Row],[Waktu Terima]]="","",_xlfn.DAYS(all_resi[[#This Row],[Waktu Terima]],all_resi[[#This Row],[Tanggal Pengiriman]]))</f>
        <v>6</v>
      </c>
    </row>
    <row r="1221" spans="1:47" x14ac:dyDescent="0.25">
      <c r="A1221" s="2" t="s">
        <v>7350</v>
      </c>
      <c r="B1221" s="1">
        <v>46184</v>
      </c>
      <c r="C1221" s="2" t="s">
        <v>42</v>
      </c>
      <c r="D1221" s="2" t="s">
        <v>43</v>
      </c>
      <c r="E1221" s="2" t="s">
        <v>44</v>
      </c>
      <c r="F1221" s="2" t="s">
        <v>45</v>
      </c>
      <c r="G1221" s="2" t="s">
        <v>46</v>
      </c>
      <c r="H1221" s="2" t="s">
        <v>80</v>
      </c>
      <c r="I1221" s="2" t="s">
        <v>4713</v>
      </c>
      <c r="J1221" s="2" t="s">
        <v>13436</v>
      </c>
      <c r="K1221" s="2" t="s">
        <v>75</v>
      </c>
      <c r="L1221" s="2" t="s">
        <v>3728</v>
      </c>
      <c r="M1221" s="2" t="s">
        <v>4714</v>
      </c>
      <c r="N1221" s="2" t="s">
        <v>4715</v>
      </c>
      <c r="O1221">
        <v>1</v>
      </c>
      <c r="P1221" s="2" t="s">
        <v>53</v>
      </c>
      <c r="Q1221">
        <v>100</v>
      </c>
      <c r="R1221">
        <v>0</v>
      </c>
      <c r="S1221" s="2" t="s">
        <v>54</v>
      </c>
      <c r="T1221" s="2" t="s">
        <v>55</v>
      </c>
      <c r="U1221" s="2" t="s">
        <v>2488</v>
      </c>
      <c r="V1221" s="2"/>
      <c r="W1221">
        <v>61000</v>
      </c>
      <c r="X1221">
        <v>0</v>
      </c>
      <c r="Y1221">
        <v>0</v>
      </c>
      <c r="Z1221">
        <v>61000</v>
      </c>
      <c r="AB1221" s="2" t="s">
        <v>57</v>
      </c>
      <c r="AC1221">
        <v>24400</v>
      </c>
      <c r="AD1221">
        <v>36600</v>
      </c>
      <c r="AE1221">
        <v>217450</v>
      </c>
      <c r="AF1221">
        <v>3261.75</v>
      </c>
      <c r="AG1221" s="2" t="s">
        <v>517</v>
      </c>
      <c r="AH1221" s="2" t="s">
        <v>149</v>
      </c>
      <c r="AI1221" s="1">
        <v>46198</v>
      </c>
      <c r="AJ1221" s="2" t="s">
        <v>87</v>
      </c>
      <c r="AK1221" s="2" t="s">
        <v>67</v>
      </c>
      <c r="AM1221" s="2" t="s">
        <v>59</v>
      </c>
      <c r="AP1221" s="2" t="s">
        <v>60</v>
      </c>
      <c r="AQ1221" s="2" t="s">
        <v>41</v>
      </c>
      <c r="AR1221">
        <v>156450</v>
      </c>
      <c r="AS1221" s="2" t="str">
        <f>_xlfn.IFNA(IF(VLOOKUP(all_resi[[#This Row],[No. Waybill]],settle_reconcile[No. Waybill],1,0)="","Recon","Recon"),"-")</f>
        <v>-</v>
      </c>
      <c r="AT1221" s="2">
        <f>all_resi[[#This Row],[Nilai COD]]-all_resi[[#This Row],[COD Fee]]-all_resi[[#This Row],[Total Biaya Setelah Diskon]]</f>
        <v>177588.25</v>
      </c>
      <c r="AU1221" s="2">
        <f>IF(all_resi[[#This Row],[Waktu Terima]]="","",_xlfn.DAYS(all_resi[[#This Row],[Waktu Terima]],all_resi[[#This Row],[Tanggal Pengiriman]]))</f>
        <v>14</v>
      </c>
    </row>
    <row r="1222" spans="1:47" x14ac:dyDescent="0.25">
      <c r="A1222" s="2" t="s">
        <v>7426</v>
      </c>
      <c r="B1222" s="1">
        <v>46184</v>
      </c>
      <c r="C1222" s="2" t="s">
        <v>42</v>
      </c>
      <c r="D1222" s="2" t="s">
        <v>43</v>
      </c>
      <c r="E1222" s="2" t="s">
        <v>44</v>
      </c>
      <c r="F1222" s="2" t="s">
        <v>45</v>
      </c>
      <c r="G1222" s="2" t="s">
        <v>46</v>
      </c>
      <c r="H1222" s="2" t="s">
        <v>47</v>
      </c>
      <c r="I1222" s="2" t="s">
        <v>4911</v>
      </c>
      <c r="J1222" s="2" t="s">
        <v>13429</v>
      </c>
      <c r="K1222" s="2" t="s">
        <v>177</v>
      </c>
      <c r="L1222" s="2" t="s">
        <v>807</v>
      </c>
      <c r="M1222" s="2" t="s">
        <v>1671</v>
      </c>
      <c r="N1222" s="2" t="s">
        <v>4912</v>
      </c>
      <c r="O1222">
        <v>1</v>
      </c>
      <c r="P1222" s="2" t="s">
        <v>53</v>
      </c>
      <c r="Q1222">
        <v>100</v>
      </c>
      <c r="R1222">
        <v>0</v>
      </c>
      <c r="S1222" s="2" t="s">
        <v>54</v>
      </c>
      <c r="T1222" s="2" t="s">
        <v>55</v>
      </c>
      <c r="U1222" s="2" t="s">
        <v>323</v>
      </c>
      <c r="V1222" s="2"/>
      <c r="W1222">
        <v>64000</v>
      </c>
      <c r="X1222">
        <v>0</v>
      </c>
      <c r="Y1222">
        <v>0</v>
      </c>
      <c r="Z1222">
        <v>64000</v>
      </c>
      <c r="AB1222" s="2" t="s">
        <v>57</v>
      </c>
      <c r="AC1222">
        <v>25600</v>
      </c>
      <c r="AD1222">
        <v>38400</v>
      </c>
      <c r="AE1222">
        <v>138000</v>
      </c>
      <c r="AF1222">
        <v>2070</v>
      </c>
      <c r="AG1222" s="2" t="s">
        <v>4911</v>
      </c>
      <c r="AH1222" s="2"/>
      <c r="AI1222" s="1">
        <v>46189</v>
      </c>
      <c r="AJ1222" s="2"/>
      <c r="AK1222" s="2" t="s">
        <v>58</v>
      </c>
      <c r="AM1222" s="2" t="s">
        <v>59</v>
      </c>
      <c r="AP1222" s="2" t="s">
        <v>60</v>
      </c>
      <c r="AQ1222" s="2" t="s">
        <v>41</v>
      </c>
      <c r="AR1222">
        <v>74000</v>
      </c>
      <c r="AS1222" s="2" t="str">
        <f>_xlfn.IFNA(IF(VLOOKUP(all_resi[[#This Row],[No. Waybill]],settle_reconcile[No. Waybill],1,0)="","Recon","Recon"),"-")</f>
        <v>Recon</v>
      </c>
      <c r="AT1222" s="2">
        <f>all_resi[[#This Row],[Nilai COD]]-all_resi[[#This Row],[COD Fee]]-all_resi[[#This Row],[Total Biaya Setelah Diskon]]</f>
        <v>97530</v>
      </c>
      <c r="AU1222" s="2">
        <f>IF(all_resi[[#This Row],[Waktu Terima]]="","",_xlfn.DAYS(all_resi[[#This Row],[Waktu Terima]],all_resi[[#This Row],[Tanggal Pengiriman]]))</f>
        <v>5</v>
      </c>
    </row>
    <row r="1223" spans="1:47" x14ac:dyDescent="0.25">
      <c r="A1223" s="2" t="s">
        <v>7119</v>
      </c>
      <c r="B1223" s="1">
        <v>46184</v>
      </c>
      <c r="C1223" s="2" t="s">
        <v>42</v>
      </c>
      <c r="D1223" s="2" t="s">
        <v>43</v>
      </c>
      <c r="E1223" s="2" t="s">
        <v>44</v>
      </c>
      <c r="F1223" s="2" t="s">
        <v>45</v>
      </c>
      <c r="G1223" s="2" t="s">
        <v>46</v>
      </c>
      <c r="H1223" s="2" t="s">
        <v>80</v>
      </c>
      <c r="I1223" s="2" t="s">
        <v>4088</v>
      </c>
      <c r="J1223" s="2" t="s">
        <v>13299</v>
      </c>
      <c r="K1223" s="2" t="s">
        <v>49</v>
      </c>
      <c r="L1223" s="2" t="s">
        <v>1097</v>
      </c>
      <c r="M1223" s="2" t="s">
        <v>3607</v>
      </c>
      <c r="N1223" s="2" t="s">
        <v>4089</v>
      </c>
      <c r="O1223">
        <v>1</v>
      </c>
      <c r="P1223" s="2" t="s">
        <v>53</v>
      </c>
      <c r="Q1223">
        <v>100</v>
      </c>
      <c r="R1223">
        <v>0</v>
      </c>
      <c r="S1223" s="2" t="s">
        <v>54</v>
      </c>
      <c r="T1223" s="2" t="s">
        <v>55</v>
      </c>
      <c r="U1223" s="2" t="s">
        <v>1714</v>
      </c>
      <c r="V1223" s="2"/>
      <c r="W1223">
        <v>63000</v>
      </c>
      <c r="X1223">
        <v>0</v>
      </c>
      <c r="Y1223">
        <v>0</v>
      </c>
      <c r="Z1223">
        <v>63000</v>
      </c>
      <c r="AB1223" s="2" t="s">
        <v>57</v>
      </c>
      <c r="AC1223">
        <v>25200</v>
      </c>
      <c r="AD1223">
        <v>37800</v>
      </c>
      <c r="AE1223">
        <v>147000</v>
      </c>
      <c r="AF1223">
        <v>2205</v>
      </c>
      <c r="AG1223" s="2" t="s">
        <v>4088</v>
      </c>
      <c r="AH1223" s="2"/>
      <c r="AI1223" s="1">
        <v>46192</v>
      </c>
      <c r="AJ1223" s="2" t="s">
        <v>87</v>
      </c>
      <c r="AK1223" s="2" t="s">
        <v>58</v>
      </c>
      <c r="AM1223" s="2" t="s">
        <v>59</v>
      </c>
      <c r="AP1223" s="2" t="s">
        <v>60</v>
      </c>
      <c r="AQ1223" s="2" t="s">
        <v>41</v>
      </c>
      <c r="AR1223">
        <v>84000</v>
      </c>
      <c r="AS1223" s="2" t="str">
        <f>_xlfn.IFNA(IF(VLOOKUP(all_resi[[#This Row],[No. Waybill]],settle_reconcile[No. Waybill],1,0)="","Recon","Recon"),"-")</f>
        <v>Recon</v>
      </c>
      <c r="AT1223" s="2">
        <f>all_resi[[#This Row],[Nilai COD]]-all_resi[[#This Row],[COD Fee]]-all_resi[[#This Row],[Total Biaya Setelah Diskon]]</f>
        <v>106995</v>
      </c>
      <c r="AU1223" s="2">
        <f>IF(all_resi[[#This Row],[Waktu Terima]]="","",_xlfn.DAYS(all_resi[[#This Row],[Waktu Terima]],all_resi[[#This Row],[Tanggal Pengiriman]]))</f>
        <v>8</v>
      </c>
    </row>
    <row r="1224" spans="1:47" x14ac:dyDescent="0.25">
      <c r="A1224" s="2" t="s">
        <v>7464</v>
      </c>
      <c r="B1224" s="1">
        <v>46184</v>
      </c>
      <c r="C1224" s="2" t="s">
        <v>42</v>
      </c>
      <c r="D1224" s="2" t="s">
        <v>43</v>
      </c>
      <c r="E1224" s="2" t="s">
        <v>44</v>
      </c>
      <c r="F1224" s="2" t="s">
        <v>45</v>
      </c>
      <c r="G1224" s="2" t="s">
        <v>46</v>
      </c>
      <c r="H1224" s="2" t="s">
        <v>80</v>
      </c>
      <c r="I1224" s="2" t="s">
        <v>5007</v>
      </c>
      <c r="J1224" s="2" t="s">
        <v>13188</v>
      </c>
      <c r="K1224" s="2" t="s">
        <v>265</v>
      </c>
      <c r="L1224" s="2" t="s">
        <v>822</v>
      </c>
      <c r="M1224" s="2" t="s">
        <v>5008</v>
      </c>
      <c r="N1224" s="2" t="s">
        <v>5009</v>
      </c>
      <c r="O1224">
        <v>1</v>
      </c>
      <c r="P1224" s="2" t="s">
        <v>53</v>
      </c>
      <c r="Q1224">
        <v>100</v>
      </c>
      <c r="R1224">
        <v>0</v>
      </c>
      <c r="S1224" s="2" t="s">
        <v>54</v>
      </c>
      <c r="T1224" s="2" t="s">
        <v>55</v>
      </c>
      <c r="U1224" s="2" t="s">
        <v>2303</v>
      </c>
      <c r="V1224" s="2"/>
      <c r="W1224">
        <v>50000</v>
      </c>
      <c r="X1224">
        <v>0</v>
      </c>
      <c r="Y1224">
        <v>0</v>
      </c>
      <c r="Z1224">
        <v>50000</v>
      </c>
      <c r="AB1224" s="2" t="s">
        <v>57</v>
      </c>
      <c r="AC1224">
        <v>20000</v>
      </c>
      <c r="AD1224">
        <v>30000</v>
      </c>
      <c r="AE1224">
        <v>142800</v>
      </c>
      <c r="AF1224">
        <v>2142</v>
      </c>
      <c r="AG1224" s="2" t="s">
        <v>5007</v>
      </c>
      <c r="AH1224" s="2"/>
      <c r="AI1224" s="1">
        <v>46189</v>
      </c>
      <c r="AJ1224" s="2" t="s">
        <v>87</v>
      </c>
      <c r="AK1224" s="2" t="s">
        <v>58</v>
      </c>
      <c r="AM1224" s="2" t="s">
        <v>59</v>
      </c>
      <c r="AP1224" s="2" t="s">
        <v>60</v>
      </c>
      <c r="AQ1224" s="2" t="s">
        <v>41</v>
      </c>
      <c r="AR1224">
        <v>92800</v>
      </c>
      <c r="AS1224" s="2" t="str">
        <f>_xlfn.IFNA(IF(VLOOKUP(all_resi[[#This Row],[No. Waybill]],settle_reconcile[No. Waybill],1,0)="","Recon","Recon"),"-")</f>
        <v>Recon</v>
      </c>
      <c r="AT1224" s="2">
        <f>all_resi[[#This Row],[Nilai COD]]-all_resi[[#This Row],[COD Fee]]-all_resi[[#This Row],[Total Biaya Setelah Diskon]]</f>
        <v>110658</v>
      </c>
      <c r="AU1224" s="2">
        <f>IF(all_resi[[#This Row],[Waktu Terima]]="","",_xlfn.DAYS(all_resi[[#This Row],[Waktu Terima]],all_resi[[#This Row],[Tanggal Pengiriman]]))</f>
        <v>5</v>
      </c>
    </row>
    <row r="1225" spans="1:47" x14ac:dyDescent="0.25">
      <c r="A1225" s="2" t="s">
        <v>7410</v>
      </c>
      <c r="B1225" s="1">
        <v>46184</v>
      </c>
      <c r="C1225" s="2" t="s">
        <v>42</v>
      </c>
      <c r="D1225" s="2" t="s">
        <v>43</v>
      </c>
      <c r="E1225" s="2" t="s">
        <v>44</v>
      </c>
      <c r="F1225" s="2" t="s">
        <v>45</v>
      </c>
      <c r="G1225" s="2" t="s">
        <v>46</v>
      </c>
      <c r="H1225" s="2" t="s">
        <v>47</v>
      </c>
      <c r="I1225" s="2" t="s">
        <v>4868</v>
      </c>
      <c r="J1225" s="2" t="s">
        <v>13282</v>
      </c>
      <c r="K1225" s="2" t="s">
        <v>437</v>
      </c>
      <c r="L1225" s="2" t="s">
        <v>4869</v>
      </c>
      <c r="M1225" s="2" t="s">
        <v>4870</v>
      </c>
      <c r="N1225" s="2" t="s">
        <v>4871</v>
      </c>
      <c r="O1225">
        <v>1</v>
      </c>
      <c r="P1225" s="2" t="s">
        <v>53</v>
      </c>
      <c r="Q1225">
        <v>100</v>
      </c>
      <c r="R1225">
        <v>0</v>
      </c>
      <c r="S1225" s="2" t="s">
        <v>54</v>
      </c>
      <c r="T1225" s="2" t="s">
        <v>55</v>
      </c>
      <c r="U1225" s="2" t="s">
        <v>386</v>
      </c>
      <c r="V1225" s="2"/>
      <c r="W1225">
        <v>52000</v>
      </c>
      <c r="X1225">
        <v>0</v>
      </c>
      <c r="Y1225">
        <v>0</v>
      </c>
      <c r="Z1225">
        <v>52000</v>
      </c>
      <c r="AB1225" s="2" t="s">
        <v>57</v>
      </c>
      <c r="AC1225">
        <v>20800</v>
      </c>
      <c r="AD1225">
        <v>31200</v>
      </c>
      <c r="AE1225">
        <v>0</v>
      </c>
      <c r="AF1225">
        <v>0</v>
      </c>
      <c r="AG1225" s="2" t="s">
        <v>4868</v>
      </c>
      <c r="AH1225" s="2"/>
      <c r="AI1225" s="1">
        <v>46188</v>
      </c>
      <c r="AJ1225" s="2"/>
      <c r="AK1225" s="2" t="s">
        <v>58</v>
      </c>
      <c r="AM1225" s="2" t="s">
        <v>59</v>
      </c>
      <c r="AP1225" s="2" t="s">
        <v>60</v>
      </c>
      <c r="AQ1225" s="2" t="s">
        <v>98</v>
      </c>
      <c r="AR1225">
        <v>-52000</v>
      </c>
      <c r="AS1225" s="2" t="str">
        <f>_xlfn.IFNA(IF(VLOOKUP(all_resi[[#This Row],[No. Waybill]],settle_reconcile[No. Waybill],1,0)="","Recon","Recon"),"-")</f>
        <v>-</v>
      </c>
      <c r="AT1225" s="2">
        <f>all_resi[[#This Row],[Nilai COD]]-all_resi[[#This Row],[COD Fee]]-all_resi[[#This Row],[Total Biaya Setelah Diskon]]</f>
        <v>-31200</v>
      </c>
      <c r="AU1225" s="2">
        <f>IF(all_resi[[#This Row],[Waktu Terima]]="","",_xlfn.DAYS(all_resi[[#This Row],[Waktu Terima]],all_resi[[#This Row],[Tanggal Pengiriman]]))</f>
        <v>4</v>
      </c>
    </row>
    <row r="1226" spans="1:47" x14ac:dyDescent="0.25">
      <c r="A1226" s="2" t="s">
        <v>7312</v>
      </c>
      <c r="B1226" s="1">
        <v>46184</v>
      </c>
      <c r="C1226" s="2" t="s">
        <v>42</v>
      </c>
      <c r="D1226" s="2" t="s">
        <v>43</v>
      </c>
      <c r="E1226" s="2" t="s">
        <v>44</v>
      </c>
      <c r="F1226" s="2" t="s">
        <v>45</v>
      </c>
      <c r="G1226" s="2" t="s">
        <v>46</v>
      </c>
      <c r="H1226" s="2" t="s">
        <v>47</v>
      </c>
      <c r="I1226" s="2" t="s">
        <v>4616</v>
      </c>
      <c r="J1226" s="2" t="s">
        <v>13404</v>
      </c>
      <c r="K1226" s="2" t="s">
        <v>75</v>
      </c>
      <c r="L1226" s="2" t="s">
        <v>531</v>
      </c>
      <c r="M1226" s="2" t="s">
        <v>4617</v>
      </c>
      <c r="N1226" s="2" t="s">
        <v>4618</v>
      </c>
      <c r="O1226">
        <v>1</v>
      </c>
      <c r="P1226" s="2" t="s">
        <v>53</v>
      </c>
      <c r="Q1226">
        <v>100</v>
      </c>
      <c r="R1226">
        <v>0</v>
      </c>
      <c r="S1226" s="2" t="s">
        <v>54</v>
      </c>
      <c r="T1226" s="2" t="s">
        <v>55</v>
      </c>
      <c r="U1226" s="2" t="s">
        <v>66</v>
      </c>
      <c r="V1226" s="2"/>
      <c r="W1226">
        <v>61000</v>
      </c>
      <c r="X1226">
        <v>0</v>
      </c>
      <c r="Y1226">
        <v>0</v>
      </c>
      <c r="Z1226">
        <v>61000</v>
      </c>
      <c r="AB1226" s="2" t="s">
        <v>57</v>
      </c>
      <c r="AC1226">
        <v>24400</v>
      </c>
      <c r="AD1226">
        <v>36600</v>
      </c>
      <c r="AE1226">
        <v>145000</v>
      </c>
      <c r="AF1226">
        <v>2175</v>
      </c>
      <c r="AG1226" s="2" t="s">
        <v>4616</v>
      </c>
      <c r="AH1226" s="2"/>
      <c r="AI1226" s="1">
        <v>46189</v>
      </c>
      <c r="AJ1226" s="2"/>
      <c r="AK1226" s="2" t="s">
        <v>58</v>
      </c>
      <c r="AM1226" s="2" t="s">
        <v>59</v>
      </c>
      <c r="AP1226" s="2" t="s">
        <v>60</v>
      </c>
      <c r="AQ1226" s="2" t="s">
        <v>41</v>
      </c>
      <c r="AR1226">
        <v>84000</v>
      </c>
      <c r="AS1226" s="2" t="str">
        <f>_xlfn.IFNA(IF(VLOOKUP(all_resi[[#This Row],[No. Waybill]],settle_reconcile[No. Waybill],1,0)="","Recon","Recon"),"-")</f>
        <v>Recon</v>
      </c>
      <c r="AT1226" s="2">
        <f>all_resi[[#This Row],[Nilai COD]]-all_resi[[#This Row],[COD Fee]]-all_resi[[#This Row],[Total Biaya Setelah Diskon]]</f>
        <v>106225</v>
      </c>
      <c r="AU1226" s="2">
        <f>IF(all_resi[[#This Row],[Waktu Terima]]="","",_xlfn.DAYS(all_resi[[#This Row],[Waktu Terima]],all_resi[[#This Row],[Tanggal Pengiriman]]))</f>
        <v>5</v>
      </c>
    </row>
    <row r="1227" spans="1:47" x14ac:dyDescent="0.25">
      <c r="A1227" s="2" t="s">
        <v>7476</v>
      </c>
      <c r="B1227" s="1">
        <v>46184</v>
      </c>
      <c r="C1227" s="2" t="s">
        <v>42</v>
      </c>
      <c r="D1227" s="2" t="s">
        <v>43</v>
      </c>
      <c r="E1227" s="2" t="s">
        <v>44</v>
      </c>
      <c r="F1227" s="2" t="s">
        <v>45</v>
      </c>
      <c r="G1227" s="2" t="s">
        <v>46</v>
      </c>
      <c r="H1227" s="2" t="s">
        <v>80</v>
      </c>
      <c r="I1227" s="2" t="s">
        <v>5035</v>
      </c>
      <c r="J1227" s="2" t="s">
        <v>13165</v>
      </c>
      <c r="K1227" s="2" t="s">
        <v>177</v>
      </c>
      <c r="L1227" s="2" t="s">
        <v>896</v>
      </c>
      <c r="M1227" s="2" t="s">
        <v>4725</v>
      </c>
      <c r="N1227" s="2" t="s">
        <v>5036</v>
      </c>
      <c r="O1227">
        <v>1</v>
      </c>
      <c r="P1227" s="2" t="s">
        <v>53</v>
      </c>
      <c r="Q1227">
        <v>100</v>
      </c>
      <c r="R1227">
        <v>0</v>
      </c>
      <c r="S1227" s="2" t="s">
        <v>54</v>
      </c>
      <c r="T1227" s="2" t="s">
        <v>55</v>
      </c>
      <c r="U1227" s="2" t="s">
        <v>86</v>
      </c>
      <c r="V1227" s="2"/>
      <c r="W1227">
        <v>87000</v>
      </c>
      <c r="X1227">
        <v>0</v>
      </c>
      <c r="Y1227">
        <v>0</v>
      </c>
      <c r="Z1227">
        <v>87000</v>
      </c>
      <c r="AB1227" s="2" t="s">
        <v>57</v>
      </c>
      <c r="AC1227">
        <v>34800</v>
      </c>
      <c r="AD1227">
        <v>52200</v>
      </c>
      <c r="AE1227">
        <v>147000</v>
      </c>
      <c r="AF1227">
        <v>2205</v>
      </c>
      <c r="AG1227" s="2" t="s">
        <v>5035</v>
      </c>
      <c r="AH1227" s="2"/>
      <c r="AI1227" s="1">
        <v>46188</v>
      </c>
      <c r="AJ1227" s="2" t="s">
        <v>87</v>
      </c>
      <c r="AK1227" s="2" t="s">
        <v>58</v>
      </c>
      <c r="AM1227" s="2" t="s">
        <v>59</v>
      </c>
      <c r="AP1227" s="2" t="s">
        <v>60</v>
      </c>
      <c r="AQ1227" s="2" t="s">
        <v>41</v>
      </c>
      <c r="AR1227">
        <v>60000</v>
      </c>
      <c r="AS1227" s="2" t="str">
        <f>_xlfn.IFNA(IF(VLOOKUP(all_resi[[#This Row],[No. Waybill]],settle_reconcile[No. Waybill],1,0)="","Recon","Recon"),"-")</f>
        <v>Recon</v>
      </c>
      <c r="AT1227" s="2">
        <f>all_resi[[#This Row],[Nilai COD]]-all_resi[[#This Row],[COD Fee]]-all_resi[[#This Row],[Total Biaya Setelah Diskon]]</f>
        <v>92595</v>
      </c>
      <c r="AU1227" s="2">
        <f>IF(all_resi[[#This Row],[Waktu Terima]]="","",_xlfn.DAYS(all_resi[[#This Row],[Waktu Terima]],all_resi[[#This Row],[Tanggal Pengiriman]]))</f>
        <v>4</v>
      </c>
    </row>
    <row r="1228" spans="1:47" x14ac:dyDescent="0.25">
      <c r="A1228" s="2" t="s">
        <v>7040</v>
      </c>
      <c r="B1228" s="1">
        <v>46184</v>
      </c>
      <c r="C1228" s="2" t="s">
        <v>42</v>
      </c>
      <c r="D1228" s="2" t="s">
        <v>43</v>
      </c>
      <c r="E1228" s="2" t="s">
        <v>44</v>
      </c>
      <c r="F1228" s="2" t="s">
        <v>45</v>
      </c>
      <c r="G1228" s="2" t="s">
        <v>46</v>
      </c>
      <c r="H1228" s="2" t="s">
        <v>80</v>
      </c>
      <c r="I1228" s="2" t="s">
        <v>3879</v>
      </c>
      <c r="J1228" s="2" t="s">
        <v>13186</v>
      </c>
      <c r="K1228" s="2" t="s">
        <v>183</v>
      </c>
      <c r="L1228" s="2" t="s">
        <v>660</v>
      </c>
      <c r="M1228" s="2" t="s">
        <v>3880</v>
      </c>
      <c r="N1228" s="2" t="s">
        <v>3881</v>
      </c>
      <c r="O1228">
        <v>1</v>
      </c>
      <c r="P1228" s="2" t="s">
        <v>53</v>
      </c>
      <c r="Q1228">
        <v>100</v>
      </c>
      <c r="R1228">
        <v>0</v>
      </c>
      <c r="S1228" s="2" t="s">
        <v>54</v>
      </c>
      <c r="T1228" s="2" t="s">
        <v>55</v>
      </c>
      <c r="U1228" s="2" t="s">
        <v>581</v>
      </c>
      <c r="V1228" s="2"/>
      <c r="W1228">
        <v>82000</v>
      </c>
      <c r="X1228">
        <v>0</v>
      </c>
      <c r="Y1228">
        <v>0</v>
      </c>
      <c r="Z1228">
        <v>82000</v>
      </c>
      <c r="AB1228" s="2" t="s">
        <v>57</v>
      </c>
      <c r="AC1228">
        <v>32800</v>
      </c>
      <c r="AD1228">
        <v>49200</v>
      </c>
      <c r="AE1228">
        <v>162000</v>
      </c>
      <c r="AF1228">
        <v>2430</v>
      </c>
      <c r="AG1228" s="2" t="s">
        <v>517</v>
      </c>
      <c r="AH1228" s="2" t="s">
        <v>149</v>
      </c>
      <c r="AI1228" s="1">
        <v>46198</v>
      </c>
      <c r="AJ1228" s="2" t="s">
        <v>87</v>
      </c>
      <c r="AK1228" s="2" t="s">
        <v>67</v>
      </c>
      <c r="AM1228" s="2" t="s">
        <v>59</v>
      </c>
      <c r="AP1228" s="2" t="s">
        <v>60</v>
      </c>
      <c r="AQ1228" s="2" t="s">
        <v>41</v>
      </c>
      <c r="AR1228">
        <v>80000</v>
      </c>
      <c r="AS1228" s="2" t="str">
        <f>_xlfn.IFNA(IF(VLOOKUP(all_resi[[#This Row],[No. Waybill]],settle_reconcile[No. Waybill],1,0)="","Recon","Recon"),"-")</f>
        <v>-</v>
      </c>
      <c r="AT1228" s="2">
        <f>all_resi[[#This Row],[Nilai COD]]-all_resi[[#This Row],[COD Fee]]-all_resi[[#This Row],[Total Biaya Setelah Diskon]]</f>
        <v>110370</v>
      </c>
      <c r="AU1228" s="2">
        <f>IF(all_resi[[#This Row],[Waktu Terima]]="","",_xlfn.DAYS(all_resi[[#This Row],[Waktu Terima]],all_resi[[#This Row],[Tanggal Pengiriman]]))</f>
        <v>14</v>
      </c>
    </row>
    <row r="1229" spans="1:47" x14ac:dyDescent="0.25">
      <c r="A1229" s="2" t="s">
        <v>7411</v>
      </c>
      <c r="B1229" s="1">
        <v>46184</v>
      </c>
      <c r="C1229" s="2" t="s">
        <v>42</v>
      </c>
      <c r="D1229" s="2" t="s">
        <v>43</v>
      </c>
      <c r="E1229" s="2" t="s">
        <v>44</v>
      </c>
      <c r="F1229" s="2" t="s">
        <v>45</v>
      </c>
      <c r="G1229" s="2" t="s">
        <v>46</v>
      </c>
      <c r="H1229" s="2" t="s">
        <v>47</v>
      </c>
      <c r="I1229" s="2" t="s">
        <v>4872</v>
      </c>
      <c r="J1229" s="2" t="s">
        <v>13279</v>
      </c>
      <c r="K1229" s="2" t="s">
        <v>143</v>
      </c>
      <c r="L1229" s="2" t="s">
        <v>4873</v>
      </c>
      <c r="M1229" s="2" t="s">
        <v>4874</v>
      </c>
      <c r="N1229" s="2" t="s">
        <v>4875</v>
      </c>
      <c r="O1229">
        <v>1</v>
      </c>
      <c r="P1229" s="2" t="s">
        <v>53</v>
      </c>
      <c r="Q1229">
        <v>100</v>
      </c>
      <c r="R1229">
        <v>0</v>
      </c>
      <c r="S1229" s="2" t="s">
        <v>54</v>
      </c>
      <c r="T1229" s="2" t="s">
        <v>55</v>
      </c>
      <c r="U1229" s="2" t="s">
        <v>207</v>
      </c>
      <c r="V1229" s="2"/>
      <c r="W1229">
        <v>23000</v>
      </c>
      <c r="X1229">
        <v>0</v>
      </c>
      <c r="Y1229">
        <v>0</v>
      </c>
      <c r="Z1229">
        <v>23000</v>
      </c>
      <c r="AB1229" s="2" t="s">
        <v>57</v>
      </c>
      <c r="AC1229">
        <v>16000</v>
      </c>
      <c r="AD1229">
        <v>7000</v>
      </c>
      <c r="AE1229">
        <v>93000</v>
      </c>
      <c r="AF1229">
        <v>1395</v>
      </c>
      <c r="AG1229" s="2" t="s">
        <v>4872</v>
      </c>
      <c r="AH1229" s="2"/>
      <c r="AI1229" s="1">
        <v>46186</v>
      </c>
      <c r="AJ1229" s="2"/>
      <c r="AK1229" s="2" t="s">
        <v>58</v>
      </c>
      <c r="AM1229" s="2" t="s">
        <v>59</v>
      </c>
      <c r="AP1229" s="2" t="s">
        <v>60</v>
      </c>
      <c r="AQ1229" s="2" t="s">
        <v>41</v>
      </c>
      <c r="AR1229">
        <v>70000</v>
      </c>
      <c r="AS1229" s="2" t="str">
        <f>_xlfn.IFNA(IF(VLOOKUP(all_resi[[#This Row],[No. Waybill]],settle_reconcile[No. Waybill],1,0)="","Recon","Recon"),"-")</f>
        <v>Recon</v>
      </c>
      <c r="AT1229" s="2">
        <f>all_resi[[#This Row],[Nilai COD]]-all_resi[[#This Row],[COD Fee]]-all_resi[[#This Row],[Total Biaya Setelah Diskon]]</f>
        <v>84605</v>
      </c>
      <c r="AU1229" s="2">
        <f>IF(all_resi[[#This Row],[Waktu Terima]]="","",_xlfn.DAYS(all_resi[[#This Row],[Waktu Terima]],all_resi[[#This Row],[Tanggal Pengiriman]]))</f>
        <v>2</v>
      </c>
    </row>
    <row r="1230" spans="1:47" x14ac:dyDescent="0.25">
      <c r="A1230" s="2" t="s">
        <v>7183</v>
      </c>
      <c r="B1230" s="1">
        <v>46184</v>
      </c>
      <c r="C1230" s="2" t="s">
        <v>42</v>
      </c>
      <c r="D1230" s="2" t="s">
        <v>43</v>
      </c>
      <c r="E1230" s="2" t="s">
        <v>44</v>
      </c>
      <c r="F1230" s="2" t="s">
        <v>45</v>
      </c>
      <c r="G1230" s="2" t="s">
        <v>46</v>
      </c>
      <c r="H1230" s="2" t="s">
        <v>47</v>
      </c>
      <c r="I1230" s="2" t="s">
        <v>4264</v>
      </c>
      <c r="J1230" s="2" t="s">
        <v>13381</v>
      </c>
      <c r="K1230" s="2" t="s">
        <v>286</v>
      </c>
      <c r="L1230" s="2" t="s">
        <v>4265</v>
      </c>
      <c r="M1230" s="2" t="s">
        <v>4266</v>
      </c>
      <c r="N1230" s="2" t="s">
        <v>4267</v>
      </c>
      <c r="O1230">
        <v>1</v>
      </c>
      <c r="P1230" s="2" t="s">
        <v>53</v>
      </c>
      <c r="Q1230">
        <v>100</v>
      </c>
      <c r="R1230">
        <v>0</v>
      </c>
      <c r="S1230" s="2" t="s">
        <v>54</v>
      </c>
      <c r="T1230" s="2" t="s">
        <v>55</v>
      </c>
      <c r="U1230" s="2" t="s">
        <v>386</v>
      </c>
      <c r="V1230" s="2"/>
      <c r="W1230">
        <v>116000</v>
      </c>
      <c r="X1230">
        <v>0</v>
      </c>
      <c r="Y1230">
        <v>0</v>
      </c>
      <c r="Z1230">
        <v>116000</v>
      </c>
      <c r="AB1230" s="2" t="s">
        <v>57</v>
      </c>
      <c r="AC1230">
        <v>46400</v>
      </c>
      <c r="AD1230">
        <v>69600</v>
      </c>
      <c r="AE1230">
        <v>220000</v>
      </c>
      <c r="AF1230">
        <v>3300</v>
      </c>
      <c r="AG1230" s="2" t="s">
        <v>7592</v>
      </c>
      <c r="AH1230" s="2" t="s">
        <v>4374</v>
      </c>
      <c r="AI1230" s="1">
        <v>46198</v>
      </c>
      <c r="AJ1230" s="2"/>
      <c r="AK1230" s="2" t="s">
        <v>67</v>
      </c>
      <c r="AM1230" s="2" t="s">
        <v>59</v>
      </c>
      <c r="AP1230" s="2" t="s">
        <v>60</v>
      </c>
      <c r="AQ1230" s="2" t="s">
        <v>41</v>
      </c>
      <c r="AR1230">
        <v>104000</v>
      </c>
      <c r="AS1230" s="2" t="str">
        <f>_xlfn.IFNA(IF(VLOOKUP(all_resi[[#This Row],[No. Waybill]],settle_reconcile[No. Waybill],1,0)="","Recon","Recon"),"-")</f>
        <v>-</v>
      </c>
      <c r="AT1230" s="2">
        <f>all_resi[[#This Row],[Nilai COD]]-all_resi[[#This Row],[COD Fee]]-all_resi[[#This Row],[Total Biaya Setelah Diskon]]</f>
        <v>147100</v>
      </c>
      <c r="AU1230" s="2">
        <f>IF(all_resi[[#This Row],[Waktu Terima]]="","",_xlfn.DAYS(all_resi[[#This Row],[Waktu Terima]],all_resi[[#This Row],[Tanggal Pengiriman]]))</f>
        <v>14</v>
      </c>
    </row>
    <row r="1231" spans="1:47" x14ac:dyDescent="0.25">
      <c r="A1231" s="2" t="s">
        <v>7478</v>
      </c>
      <c r="B1231" s="1">
        <v>46184</v>
      </c>
      <c r="C1231" s="2" t="s">
        <v>42</v>
      </c>
      <c r="D1231" s="2" t="s">
        <v>43</v>
      </c>
      <c r="E1231" s="2" t="s">
        <v>44</v>
      </c>
      <c r="F1231" s="2" t="s">
        <v>45</v>
      </c>
      <c r="G1231" s="2" t="s">
        <v>46</v>
      </c>
      <c r="H1231" s="2" t="s">
        <v>80</v>
      </c>
      <c r="I1231" s="2" t="s">
        <v>5039</v>
      </c>
      <c r="J1231" s="2" t="s">
        <v>13163</v>
      </c>
      <c r="K1231" s="2" t="s">
        <v>126</v>
      </c>
      <c r="L1231" s="2" t="s">
        <v>741</v>
      </c>
      <c r="M1231" s="2" t="s">
        <v>5040</v>
      </c>
      <c r="N1231" s="2" t="s">
        <v>5041</v>
      </c>
      <c r="O1231">
        <v>1</v>
      </c>
      <c r="P1231" s="2" t="s">
        <v>53</v>
      </c>
      <c r="Q1231">
        <v>100</v>
      </c>
      <c r="R1231">
        <v>0</v>
      </c>
      <c r="S1231" s="2" t="s">
        <v>54</v>
      </c>
      <c r="T1231" s="2" t="s">
        <v>55</v>
      </c>
      <c r="U1231" s="2" t="s">
        <v>1790</v>
      </c>
      <c r="V1231" s="2"/>
      <c r="W1231">
        <v>74000</v>
      </c>
      <c r="X1231">
        <v>0</v>
      </c>
      <c r="Y1231">
        <v>0</v>
      </c>
      <c r="Z1231">
        <v>74000</v>
      </c>
      <c r="AB1231" s="2" t="s">
        <v>57</v>
      </c>
      <c r="AC1231">
        <v>29600</v>
      </c>
      <c r="AD1231">
        <v>44400</v>
      </c>
      <c r="AE1231">
        <v>193000</v>
      </c>
      <c r="AF1231">
        <v>2895</v>
      </c>
      <c r="AG1231" s="2"/>
      <c r="AH1231" s="2"/>
      <c r="AI1231" s="1"/>
      <c r="AJ1231" s="2" t="s">
        <v>87</v>
      </c>
      <c r="AK1231" s="2" t="s">
        <v>67</v>
      </c>
      <c r="AM1231" s="2" t="s">
        <v>59</v>
      </c>
      <c r="AP1231" s="2" t="s">
        <v>3437</v>
      </c>
      <c r="AQ1231" s="2" t="s">
        <v>41</v>
      </c>
      <c r="AR1231">
        <v>119000</v>
      </c>
      <c r="AS1231" s="2" t="str">
        <f>_xlfn.IFNA(IF(VLOOKUP(all_resi[[#This Row],[No. Waybill]],settle_reconcile[No. Waybill],1,0)="","Recon","Recon"),"-")</f>
        <v>-</v>
      </c>
      <c r="AT1231" s="2">
        <f>all_resi[[#This Row],[Nilai COD]]-all_resi[[#This Row],[COD Fee]]-all_resi[[#This Row],[Total Biaya Setelah Diskon]]</f>
        <v>145705</v>
      </c>
      <c r="AU1231" s="2" t="str">
        <f>IF(all_resi[[#This Row],[Waktu Terima]]="","",_xlfn.DAYS(all_resi[[#This Row],[Waktu Terima]],all_resi[[#This Row],[Tanggal Pengiriman]]))</f>
        <v/>
      </c>
    </row>
    <row r="1232" spans="1:47" x14ac:dyDescent="0.25">
      <c r="A1232" s="2" t="s">
        <v>7482</v>
      </c>
      <c r="B1232" s="1">
        <v>46184</v>
      </c>
      <c r="C1232" s="2" t="s">
        <v>42</v>
      </c>
      <c r="D1232" s="2" t="s">
        <v>43</v>
      </c>
      <c r="E1232" s="2" t="s">
        <v>44</v>
      </c>
      <c r="F1232" s="2" t="s">
        <v>45</v>
      </c>
      <c r="G1232" s="2" t="s">
        <v>46</v>
      </c>
      <c r="H1232" s="2" t="s">
        <v>80</v>
      </c>
      <c r="I1232" s="2" t="s">
        <v>5051</v>
      </c>
      <c r="J1232" s="2" t="s">
        <v>13159</v>
      </c>
      <c r="K1232" s="2" t="s">
        <v>359</v>
      </c>
      <c r="L1232" s="2" t="s">
        <v>360</v>
      </c>
      <c r="M1232" s="2" t="s">
        <v>5052</v>
      </c>
      <c r="N1232" s="2" t="s">
        <v>5053</v>
      </c>
      <c r="O1232">
        <v>1</v>
      </c>
      <c r="P1232" s="2" t="s">
        <v>53</v>
      </c>
      <c r="Q1232">
        <v>100</v>
      </c>
      <c r="R1232">
        <v>0</v>
      </c>
      <c r="S1232" s="2" t="s">
        <v>54</v>
      </c>
      <c r="T1232" s="2" t="s">
        <v>55</v>
      </c>
      <c r="U1232" s="2" t="s">
        <v>1997</v>
      </c>
      <c r="V1232" s="2"/>
      <c r="W1232">
        <v>58000</v>
      </c>
      <c r="X1232">
        <v>0</v>
      </c>
      <c r="Y1232">
        <v>0</v>
      </c>
      <c r="Z1232">
        <v>58000</v>
      </c>
      <c r="AB1232" s="2" t="s">
        <v>57</v>
      </c>
      <c r="AC1232">
        <v>23200</v>
      </c>
      <c r="AD1232">
        <v>34800</v>
      </c>
      <c r="AE1232">
        <v>142000</v>
      </c>
      <c r="AF1232">
        <v>2130</v>
      </c>
      <c r="AG1232" s="2" t="s">
        <v>5051</v>
      </c>
      <c r="AH1232" s="2"/>
      <c r="AI1232" s="1">
        <v>46190</v>
      </c>
      <c r="AJ1232" s="2" t="s">
        <v>87</v>
      </c>
      <c r="AK1232" s="2" t="s">
        <v>58</v>
      </c>
      <c r="AM1232" s="2" t="s">
        <v>59</v>
      </c>
      <c r="AP1232" s="2" t="s">
        <v>60</v>
      </c>
      <c r="AQ1232" s="2" t="s">
        <v>41</v>
      </c>
      <c r="AR1232">
        <v>84000</v>
      </c>
      <c r="AS1232" s="2" t="str">
        <f>_xlfn.IFNA(IF(VLOOKUP(all_resi[[#This Row],[No. Waybill]],settle_reconcile[No. Waybill],1,0)="","Recon","Recon"),"-")</f>
        <v>Recon</v>
      </c>
      <c r="AT1232" s="2">
        <f>all_resi[[#This Row],[Nilai COD]]-all_resi[[#This Row],[COD Fee]]-all_resi[[#This Row],[Total Biaya Setelah Diskon]]</f>
        <v>105070</v>
      </c>
      <c r="AU1232" s="2">
        <f>IF(all_resi[[#This Row],[Waktu Terima]]="","",_xlfn.DAYS(all_resi[[#This Row],[Waktu Terima]],all_resi[[#This Row],[Tanggal Pengiriman]]))</f>
        <v>6</v>
      </c>
    </row>
    <row r="1233" spans="1:47" x14ac:dyDescent="0.25">
      <c r="A1233" s="2" t="s">
        <v>7359</v>
      </c>
      <c r="B1233" s="1">
        <v>46184</v>
      </c>
      <c r="C1233" s="2" t="s">
        <v>42</v>
      </c>
      <c r="D1233" s="2" t="s">
        <v>43</v>
      </c>
      <c r="E1233" s="2" t="s">
        <v>44</v>
      </c>
      <c r="F1233" s="2" t="s">
        <v>45</v>
      </c>
      <c r="G1233" s="2" t="s">
        <v>46</v>
      </c>
      <c r="H1233" s="2" t="s">
        <v>47</v>
      </c>
      <c r="I1233" s="2" t="s">
        <v>4736</v>
      </c>
      <c r="J1233" s="2" t="s">
        <v>13321</v>
      </c>
      <c r="K1233" s="2" t="s">
        <v>121</v>
      </c>
      <c r="L1233" s="2" t="s">
        <v>745</v>
      </c>
      <c r="M1233" s="2" t="s">
        <v>4737</v>
      </c>
      <c r="N1233" s="2" t="s">
        <v>4738</v>
      </c>
      <c r="O1233">
        <v>1</v>
      </c>
      <c r="P1233" s="2" t="s">
        <v>53</v>
      </c>
      <c r="Q1233">
        <v>100</v>
      </c>
      <c r="R1233">
        <v>0</v>
      </c>
      <c r="S1233" s="2" t="s">
        <v>54</v>
      </c>
      <c r="T1233" s="2" t="s">
        <v>55</v>
      </c>
      <c r="U1233" s="2" t="s">
        <v>207</v>
      </c>
      <c r="V1233" s="2"/>
      <c r="W1233">
        <v>85000</v>
      </c>
      <c r="X1233">
        <v>0</v>
      </c>
      <c r="Y1233">
        <v>0</v>
      </c>
      <c r="Z1233">
        <v>85000</v>
      </c>
      <c r="AB1233" s="2" t="s">
        <v>57</v>
      </c>
      <c r="AC1233">
        <v>34000</v>
      </c>
      <c r="AD1233">
        <v>51000</v>
      </c>
      <c r="AE1233">
        <v>155000</v>
      </c>
      <c r="AF1233">
        <v>2325</v>
      </c>
      <c r="AG1233" s="2" t="s">
        <v>11423</v>
      </c>
      <c r="AH1233" s="2" t="s">
        <v>149</v>
      </c>
      <c r="AI1233" s="1">
        <v>46200</v>
      </c>
      <c r="AJ1233" s="2"/>
      <c r="AK1233" s="2" t="s">
        <v>67</v>
      </c>
      <c r="AM1233" s="2" t="s">
        <v>59</v>
      </c>
      <c r="AP1233" s="2" t="s">
        <v>60</v>
      </c>
      <c r="AQ1233" s="2" t="s">
        <v>41</v>
      </c>
      <c r="AR1233">
        <v>70000</v>
      </c>
      <c r="AS1233" s="2" t="str">
        <f>_xlfn.IFNA(IF(VLOOKUP(all_resi[[#This Row],[No. Waybill]],settle_reconcile[No. Waybill],1,0)="","Recon","Recon"),"-")</f>
        <v>-</v>
      </c>
      <c r="AT1233" s="2">
        <f>all_resi[[#This Row],[Nilai COD]]-all_resi[[#This Row],[COD Fee]]-all_resi[[#This Row],[Total Biaya Setelah Diskon]]</f>
        <v>101675</v>
      </c>
      <c r="AU1233" s="2">
        <f>IF(all_resi[[#This Row],[Waktu Terima]]="","",_xlfn.DAYS(all_resi[[#This Row],[Waktu Terima]],all_resi[[#This Row],[Tanggal Pengiriman]]))</f>
        <v>16</v>
      </c>
    </row>
    <row r="1234" spans="1:47" x14ac:dyDescent="0.25">
      <c r="A1234" s="2" t="s">
        <v>7311</v>
      </c>
      <c r="B1234" s="1">
        <v>46184</v>
      </c>
      <c r="C1234" s="2" t="s">
        <v>42</v>
      </c>
      <c r="D1234" s="2" t="s">
        <v>43</v>
      </c>
      <c r="E1234" s="2" t="s">
        <v>44</v>
      </c>
      <c r="F1234" s="2" t="s">
        <v>45</v>
      </c>
      <c r="G1234" s="2" t="s">
        <v>46</v>
      </c>
      <c r="H1234" s="2" t="s">
        <v>47</v>
      </c>
      <c r="I1234" s="2" t="s">
        <v>4614</v>
      </c>
      <c r="J1234" s="2" t="s">
        <v>13401</v>
      </c>
      <c r="K1234" s="2" t="s">
        <v>156</v>
      </c>
      <c r="L1234" s="2" t="s">
        <v>509</v>
      </c>
      <c r="M1234" s="2" t="s">
        <v>835</v>
      </c>
      <c r="N1234" s="2" t="s">
        <v>4615</v>
      </c>
      <c r="O1234">
        <v>1</v>
      </c>
      <c r="P1234" s="2" t="s">
        <v>53</v>
      </c>
      <c r="Q1234">
        <v>100</v>
      </c>
      <c r="R1234">
        <v>0</v>
      </c>
      <c r="S1234" s="2" t="s">
        <v>54</v>
      </c>
      <c r="T1234" s="2" t="s">
        <v>55</v>
      </c>
      <c r="U1234" s="2" t="s">
        <v>207</v>
      </c>
      <c r="V1234" s="2"/>
      <c r="W1234">
        <v>80000</v>
      </c>
      <c r="X1234">
        <v>0</v>
      </c>
      <c r="Y1234">
        <v>0</v>
      </c>
      <c r="Z1234">
        <v>80000</v>
      </c>
      <c r="AB1234" s="2" t="s">
        <v>57</v>
      </c>
      <c r="AC1234">
        <v>32000</v>
      </c>
      <c r="AD1234">
        <v>48000</v>
      </c>
      <c r="AE1234">
        <v>150000</v>
      </c>
      <c r="AF1234">
        <v>2250</v>
      </c>
      <c r="AG1234" s="2" t="s">
        <v>17318</v>
      </c>
      <c r="AH1234" s="2" t="s">
        <v>149</v>
      </c>
      <c r="AI1234" s="1">
        <v>46203</v>
      </c>
      <c r="AJ1234" s="2"/>
      <c r="AK1234" s="2" t="s">
        <v>67</v>
      </c>
      <c r="AM1234" s="2" t="s">
        <v>59</v>
      </c>
      <c r="AP1234" s="2" t="s">
        <v>60</v>
      </c>
      <c r="AQ1234" s="2" t="s">
        <v>41</v>
      </c>
      <c r="AR1234">
        <v>70000</v>
      </c>
      <c r="AS1234" s="2" t="str">
        <f>_xlfn.IFNA(IF(VLOOKUP(all_resi[[#This Row],[No. Waybill]],settle_reconcile[No. Waybill],1,0)="","Recon","Recon"),"-")</f>
        <v>-</v>
      </c>
      <c r="AT1234" s="2">
        <f>all_resi[[#This Row],[Nilai COD]]-all_resi[[#This Row],[COD Fee]]-all_resi[[#This Row],[Total Biaya Setelah Diskon]]</f>
        <v>99750</v>
      </c>
      <c r="AU1234" s="2">
        <f>IF(all_resi[[#This Row],[Waktu Terima]]="","",_xlfn.DAYS(all_resi[[#This Row],[Waktu Terima]],all_resi[[#This Row],[Tanggal Pengiriman]]))</f>
        <v>19</v>
      </c>
    </row>
    <row r="1235" spans="1:47" x14ac:dyDescent="0.25">
      <c r="A1235" s="2" t="s">
        <v>7477</v>
      </c>
      <c r="B1235" s="1">
        <v>46184</v>
      </c>
      <c r="C1235" s="2" t="s">
        <v>42</v>
      </c>
      <c r="D1235" s="2" t="s">
        <v>43</v>
      </c>
      <c r="E1235" s="2" t="s">
        <v>44</v>
      </c>
      <c r="F1235" s="2" t="s">
        <v>45</v>
      </c>
      <c r="G1235" s="2" t="s">
        <v>46</v>
      </c>
      <c r="H1235" s="2" t="s">
        <v>47</v>
      </c>
      <c r="I1235" s="2" t="s">
        <v>5037</v>
      </c>
      <c r="J1235" s="2" t="s">
        <v>13164</v>
      </c>
      <c r="K1235" s="2" t="s">
        <v>49</v>
      </c>
      <c r="L1235" s="2" t="s">
        <v>151</v>
      </c>
      <c r="M1235" s="2" t="s">
        <v>422</v>
      </c>
      <c r="N1235" s="2" t="s">
        <v>5038</v>
      </c>
      <c r="O1235">
        <v>1</v>
      </c>
      <c r="P1235" s="2" t="s">
        <v>53</v>
      </c>
      <c r="Q1235">
        <v>100</v>
      </c>
      <c r="R1235">
        <v>0</v>
      </c>
      <c r="S1235" s="2" t="s">
        <v>54</v>
      </c>
      <c r="T1235" s="2" t="s">
        <v>55</v>
      </c>
      <c r="U1235" s="2" t="s">
        <v>207</v>
      </c>
      <c r="V1235" s="2"/>
      <c r="W1235">
        <v>44000</v>
      </c>
      <c r="X1235">
        <v>0</v>
      </c>
      <c r="Y1235">
        <v>0</v>
      </c>
      <c r="Z1235">
        <v>44000</v>
      </c>
      <c r="AB1235" s="2" t="s">
        <v>57</v>
      </c>
      <c r="AC1235">
        <v>17600</v>
      </c>
      <c r="AD1235">
        <v>26400</v>
      </c>
      <c r="AE1235">
        <v>114000</v>
      </c>
      <c r="AF1235">
        <v>1710</v>
      </c>
      <c r="AG1235" s="2" t="s">
        <v>5037</v>
      </c>
      <c r="AH1235" s="2"/>
      <c r="AI1235" s="1">
        <v>46188</v>
      </c>
      <c r="AJ1235" s="2"/>
      <c r="AK1235" s="2" t="s">
        <v>58</v>
      </c>
      <c r="AM1235" s="2" t="s">
        <v>59</v>
      </c>
      <c r="AP1235" s="2" t="s">
        <v>60</v>
      </c>
      <c r="AQ1235" s="2" t="s">
        <v>41</v>
      </c>
      <c r="AR1235">
        <v>70000</v>
      </c>
      <c r="AS1235" s="2" t="str">
        <f>_xlfn.IFNA(IF(VLOOKUP(all_resi[[#This Row],[No. Waybill]],settle_reconcile[No. Waybill],1,0)="","Recon","Recon"),"-")</f>
        <v>Recon</v>
      </c>
      <c r="AT1235" s="2">
        <f>all_resi[[#This Row],[Nilai COD]]-all_resi[[#This Row],[COD Fee]]-all_resi[[#This Row],[Total Biaya Setelah Diskon]]</f>
        <v>85890</v>
      </c>
      <c r="AU1235" s="2">
        <f>IF(all_resi[[#This Row],[Waktu Terima]]="","",_xlfn.DAYS(all_resi[[#This Row],[Waktu Terima]],all_resi[[#This Row],[Tanggal Pengiriman]]))</f>
        <v>4</v>
      </c>
    </row>
    <row r="1236" spans="1:47" x14ac:dyDescent="0.25">
      <c r="A1236" s="2" t="s">
        <v>7315</v>
      </c>
      <c r="B1236" s="1">
        <v>46184</v>
      </c>
      <c r="C1236" s="2" t="s">
        <v>42</v>
      </c>
      <c r="D1236" s="2" t="s">
        <v>43</v>
      </c>
      <c r="E1236" s="2" t="s">
        <v>44</v>
      </c>
      <c r="F1236" s="2" t="s">
        <v>45</v>
      </c>
      <c r="G1236" s="2" t="s">
        <v>46</v>
      </c>
      <c r="H1236" s="2" t="s">
        <v>80</v>
      </c>
      <c r="I1236" s="2" t="s">
        <v>4625</v>
      </c>
      <c r="J1236" s="2" t="s">
        <v>13382</v>
      </c>
      <c r="K1236" s="2" t="s">
        <v>116</v>
      </c>
      <c r="L1236" s="2" t="s">
        <v>45</v>
      </c>
      <c r="M1236" s="2" t="s">
        <v>642</v>
      </c>
      <c r="N1236" s="2" t="s">
        <v>4626</v>
      </c>
      <c r="O1236">
        <v>1</v>
      </c>
      <c r="P1236" s="2" t="s">
        <v>53</v>
      </c>
      <c r="Q1236">
        <v>100</v>
      </c>
      <c r="R1236">
        <v>0</v>
      </c>
      <c r="S1236" s="2" t="s">
        <v>54</v>
      </c>
      <c r="T1236" s="2" t="s">
        <v>55</v>
      </c>
      <c r="U1236" s="2" t="s">
        <v>86</v>
      </c>
      <c r="V1236" s="2"/>
      <c r="W1236">
        <v>7000</v>
      </c>
      <c r="X1236">
        <v>0</v>
      </c>
      <c r="Y1236">
        <v>0</v>
      </c>
      <c r="Z1236">
        <v>7000</v>
      </c>
      <c r="AB1236" s="2" t="s">
        <v>57</v>
      </c>
      <c r="AC1236">
        <v>2000</v>
      </c>
      <c r="AD1236">
        <v>5000</v>
      </c>
      <c r="AE1236">
        <v>67000</v>
      </c>
      <c r="AF1236">
        <v>1005</v>
      </c>
      <c r="AG1236" s="2" t="s">
        <v>4625</v>
      </c>
      <c r="AH1236" s="2"/>
      <c r="AI1236" s="1">
        <v>46186</v>
      </c>
      <c r="AJ1236" s="2" t="s">
        <v>87</v>
      </c>
      <c r="AK1236" s="2" t="s">
        <v>58</v>
      </c>
      <c r="AM1236" s="2" t="s">
        <v>59</v>
      </c>
      <c r="AP1236" s="2" t="s">
        <v>60</v>
      </c>
      <c r="AQ1236" s="2" t="s">
        <v>41</v>
      </c>
      <c r="AR1236">
        <v>60000</v>
      </c>
      <c r="AS1236" s="2" t="str">
        <f>_xlfn.IFNA(IF(VLOOKUP(all_resi[[#This Row],[No. Waybill]],settle_reconcile[No. Waybill],1,0)="","Recon","Recon"),"-")</f>
        <v>Recon</v>
      </c>
      <c r="AT1236" s="2">
        <f>all_resi[[#This Row],[Nilai COD]]-all_resi[[#This Row],[COD Fee]]-all_resi[[#This Row],[Total Biaya Setelah Diskon]]</f>
        <v>60995</v>
      </c>
      <c r="AU1236" s="2">
        <f>IF(all_resi[[#This Row],[Waktu Terima]]="","",_xlfn.DAYS(all_resi[[#This Row],[Waktu Terima]],all_resi[[#This Row],[Tanggal Pengiriman]]))</f>
        <v>2</v>
      </c>
    </row>
    <row r="1237" spans="1:47" x14ac:dyDescent="0.25">
      <c r="A1237" s="2" t="s">
        <v>7413</v>
      </c>
      <c r="B1237" s="1">
        <v>46184</v>
      </c>
      <c r="C1237" s="2" t="s">
        <v>42</v>
      </c>
      <c r="D1237" s="2" t="s">
        <v>43</v>
      </c>
      <c r="E1237" s="2" t="s">
        <v>44</v>
      </c>
      <c r="F1237" s="2" t="s">
        <v>45</v>
      </c>
      <c r="G1237" s="2" t="s">
        <v>46</v>
      </c>
      <c r="H1237" s="2" t="s">
        <v>47</v>
      </c>
      <c r="I1237" s="2" t="s">
        <v>4878</v>
      </c>
      <c r="J1237" s="2" t="s">
        <v>13289</v>
      </c>
      <c r="K1237" s="2" t="s">
        <v>156</v>
      </c>
      <c r="L1237" s="2" t="s">
        <v>3261</v>
      </c>
      <c r="M1237" s="2" t="s">
        <v>3262</v>
      </c>
      <c r="N1237" s="2" t="s">
        <v>4879</v>
      </c>
      <c r="O1237">
        <v>1</v>
      </c>
      <c r="P1237" s="2" t="s">
        <v>53</v>
      </c>
      <c r="Q1237">
        <v>100</v>
      </c>
      <c r="R1237">
        <v>0</v>
      </c>
      <c r="S1237" s="2" t="s">
        <v>54</v>
      </c>
      <c r="T1237" s="2" t="s">
        <v>55</v>
      </c>
      <c r="U1237" s="2" t="s">
        <v>412</v>
      </c>
      <c r="V1237" s="2"/>
      <c r="W1237">
        <v>80000</v>
      </c>
      <c r="X1237">
        <v>0</v>
      </c>
      <c r="Y1237">
        <v>0</v>
      </c>
      <c r="Z1237">
        <v>80000</v>
      </c>
      <c r="AB1237" s="2" t="s">
        <v>57</v>
      </c>
      <c r="AC1237">
        <v>32000</v>
      </c>
      <c r="AD1237">
        <v>48000</v>
      </c>
      <c r="AE1237">
        <v>174300</v>
      </c>
      <c r="AF1237">
        <v>2614.5</v>
      </c>
      <c r="AG1237" s="2" t="s">
        <v>4878</v>
      </c>
      <c r="AH1237" s="2"/>
      <c r="AI1237" s="1">
        <v>46189</v>
      </c>
      <c r="AJ1237" s="2"/>
      <c r="AK1237" s="2" t="s">
        <v>58</v>
      </c>
      <c r="AM1237" s="2" t="s">
        <v>59</v>
      </c>
      <c r="AP1237" s="2" t="s">
        <v>60</v>
      </c>
      <c r="AQ1237" s="2" t="s">
        <v>41</v>
      </c>
      <c r="AR1237">
        <v>94300</v>
      </c>
      <c r="AS1237" s="2" t="str">
        <f>_xlfn.IFNA(IF(VLOOKUP(all_resi[[#This Row],[No. Waybill]],settle_reconcile[No. Waybill],1,0)="","Recon","Recon"),"-")</f>
        <v>Recon</v>
      </c>
      <c r="AT1237" s="2">
        <f>all_resi[[#This Row],[Nilai COD]]-all_resi[[#This Row],[COD Fee]]-all_resi[[#This Row],[Total Biaya Setelah Diskon]]</f>
        <v>123685.5</v>
      </c>
      <c r="AU1237" s="2">
        <f>IF(all_resi[[#This Row],[Waktu Terima]]="","",_xlfn.DAYS(all_resi[[#This Row],[Waktu Terima]],all_resi[[#This Row],[Tanggal Pengiriman]]))</f>
        <v>5</v>
      </c>
    </row>
    <row r="1238" spans="1:47" x14ac:dyDescent="0.25">
      <c r="A1238" s="2" t="s">
        <v>7044</v>
      </c>
      <c r="B1238" s="1">
        <v>46184</v>
      </c>
      <c r="C1238" s="2" t="s">
        <v>42</v>
      </c>
      <c r="D1238" s="2" t="s">
        <v>43</v>
      </c>
      <c r="E1238" s="2" t="s">
        <v>44</v>
      </c>
      <c r="F1238" s="2" t="s">
        <v>45</v>
      </c>
      <c r="G1238" s="2" t="s">
        <v>46</v>
      </c>
      <c r="H1238" s="2" t="s">
        <v>80</v>
      </c>
      <c r="I1238" s="2" t="s">
        <v>3888</v>
      </c>
      <c r="J1238" s="2" t="s">
        <v>13173</v>
      </c>
      <c r="K1238" s="2" t="s">
        <v>137</v>
      </c>
      <c r="L1238" s="2" t="s">
        <v>3889</v>
      </c>
      <c r="M1238" s="2" t="s">
        <v>3890</v>
      </c>
      <c r="N1238" s="2" t="s">
        <v>3891</v>
      </c>
      <c r="O1238">
        <v>1</v>
      </c>
      <c r="P1238" s="2" t="s">
        <v>53</v>
      </c>
      <c r="Q1238">
        <v>100</v>
      </c>
      <c r="R1238">
        <v>0</v>
      </c>
      <c r="S1238" s="2" t="s">
        <v>54</v>
      </c>
      <c r="T1238" s="2" t="s">
        <v>55</v>
      </c>
      <c r="U1238" s="2" t="s">
        <v>86</v>
      </c>
      <c r="V1238" s="2"/>
      <c r="W1238">
        <v>31000</v>
      </c>
      <c r="X1238">
        <v>0</v>
      </c>
      <c r="Y1238">
        <v>0</v>
      </c>
      <c r="Z1238">
        <v>31000</v>
      </c>
      <c r="AB1238" s="2" t="s">
        <v>57</v>
      </c>
      <c r="AC1238">
        <v>22000</v>
      </c>
      <c r="AD1238">
        <v>9000</v>
      </c>
      <c r="AE1238">
        <v>88000</v>
      </c>
      <c r="AF1238">
        <v>1320</v>
      </c>
      <c r="AG1238" s="2" t="s">
        <v>3888</v>
      </c>
      <c r="AH1238" s="2"/>
      <c r="AI1238" s="1">
        <v>46186</v>
      </c>
      <c r="AJ1238" s="2" t="s">
        <v>87</v>
      </c>
      <c r="AK1238" s="2" t="s">
        <v>58</v>
      </c>
      <c r="AM1238" s="2" t="s">
        <v>59</v>
      </c>
      <c r="AP1238" s="2" t="s">
        <v>60</v>
      </c>
      <c r="AQ1238" s="2" t="s">
        <v>41</v>
      </c>
      <c r="AR1238">
        <v>57000</v>
      </c>
      <c r="AS1238" s="2" t="str">
        <f>_xlfn.IFNA(IF(VLOOKUP(all_resi[[#This Row],[No. Waybill]],settle_reconcile[No. Waybill],1,0)="","Recon","Recon"),"-")</f>
        <v>Recon</v>
      </c>
      <c r="AT1238" s="2">
        <f>all_resi[[#This Row],[Nilai COD]]-all_resi[[#This Row],[COD Fee]]-all_resi[[#This Row],[Total Biaya Setelah Diskon]]</f>
        <v>77680</v>
      </c>
      <c r="AU1238" s="2">
        <f>IF(all_resi[[#This Row],[Waktu Terima]]="","",_xlfn.DAYS(all_resi[[#This Row],[Waktu Terima]],all_resi[[#This Row],[Tanggal Pengiriman]]))</f>
        <v>2</v>
      </c>
    </row>
    <row r="1239" spans="1:47" x14ac:dyDescent="0.25">
      <c r="A1239" s="2" t="s">
        <v>7046</v>
      </c>
      <c r="B1239" s="1">
        <v>46184</v>
      </c>
      <c r="C1239" s="2" t="s">
        <v>42</v>
      </c>
      <c r="D1239" s="2" t="s">
        <v>43</v>
      </c>
      <c r="E1239" s="2" t="s">
        <v>44</v>
      </c>
      <c r="F1239" s="2" t="s">
        <v>45</v>
      </c>
      <c r="G1239" s="2" t="s">
        <v>46</v>
      </c>
      <c r="H1239" s="2" t="s">
        <v>47</v>
      </c>
      <c r="I1239" s="2" t="s">
        <v>3895</v>
      </c>
      <c r="J1239" s="2" t="s">
        <v>13195</v>
      </c>
      <c r="K1239" s="2" t="s">
        <v>106</v>
      </c>
      <c r="L1239" s="2" t="s">
        <v>987</v>
      </c>
      <c r="M1239" s="2" t="s">
        <v>3850</v>
      </c>
      <c r="N1239" s="2" t="s">
        <v>3896</v>
      </c>
      <c r="O1239">
        <v>1</v>
      </c>
      <c r="P1239" s="2" t="s">
        <v>53</v>
      </c>
      <c r="Q1239">
        <v>100</v>
      </c>
      <c r="R1239">
        <v>0</v>
      </c>
      <c r="S1239" s="2" t="s">
        <v>54</v>
      </c>
      <c r="T1239" s="2" t="s">
        <v>55</v>
      </c>
      <c r="U1239" s="2" t="s">
        <v>56</v>
      </c>
      <c r="V1239" s="2"/>
      <c r="W1239">
        <v>51000</v>
      </c>
      <c r="X1239">
        <v>0</v>
      </c>
      <c r="Y1239">
        <v>0</v>
      </c>
      <c r="Z1239">
        <v>51000</v>
      </c>
      <c r="AB1239" s="2" t="s">
        <v>57</v>
      </c>
      <c r="AC1239">
        <v>20400</v>
      </c>
      <c r="AD1239">
        <v>30600</v>
      </c>
      <c r="AE1239">
        <v>155000</v>
      </c>
      <c r="AF1239">
        <v>2325</v>
      </c>
      <c r="AG1239" s="2" t="s">
        <v>3895</v>
      </c>
      <c r="AH1239" s="2"/>
      <c r="AI1239" s="1">
        <v>46188</v>
      </c>
      <c r="AJ1239" s="2"/>
      <c r="AK1239" s="2" t="s">
        <v>58</v>
      </c>
      <c r="AM1239" s="2" t="s">
        <v>59</v>
      </c>
      <c r="AP1239" s="2" t="s">
        <v>60</v>
      </c>
      <c r="AQ1239" s="2" t="s">
        <v>41</v>
      </c>
      <c r="AR1239">
        <v>104000</v>
      </c>
      <c r="AS1239" s="2" t="str">
        <f>_xlfn.IFNA(IF(VLOOKUP(all_resi[[#This Row],[No. Waybill]],settle_reconcile[No. Waybill],1,0)="","Recon","Recon"),"-")</f>
        <v>Recon</v>
      </c>
      <c r="AT1239" s="2">
        <f>all_resi[[#This Row],[Nilai COD]]-all_resi[[#This Row],[COD Fee]]-all_resi[[#This Row],[Total Biaya Setelah Diskon]]</f>
        <v>122075</v>
      </c>
      <c r="AU1239" s="2">
        <f>IF(all_resi[[#This Row],[Waktu Terima]]="","",_xlfn.DAYS(all_resi[[#This Row],[Waktu Terima]],all_resi[[#This Row],[Tanggal Pengiriman]]))</f>
        <v>4</v>
      </c>
    </row>
    <row r="1240" spans="1:47" x14ac:dyDescent="0.25">
      <c r="A1240" s="2" t="s">
        <v>7415</v>
      </c>
      <c r="B1240" s="1">
        <v>46184</v>
      </c>
      <c r="C1240" s="2" t="s">
        <v>42</v>
      </c>
      <c r="D1240" s="2" t="s">
        <v>43</v>
      </c>
      <c r="E1240" s="2" t="s">
        <v>44</v>
      </c>
      <c r="F1240" s="2" t="s">
        <v>45</v>
      </c>
      <c r="G1240" s="2" t="s">
        <v>46</v>
      </c>
      <c r="H1240" s="2" t="s">
        <v>80</v>
      </c>
      <c r="I1240" s="2" t="s">
        <v>4882</v>
      </c>
      <c r="J1240" s="2" t="s">
        <v>13287</v>
      </c>
      <c r="K1240" s="2" t="s">
        <v>177</v>
      </c>
      <c r="L1240" s="2" t="s">
        <v>178</v>
      </c>
      <c r="M1240" s="2" t="s">
        <v>1074</v>
      </c>
      <c r="N1240" s="2" t="s">
        <v>4883</v>
      </c>
      <c r="O1240">
        <v>1</v>
      </c>
      <c r="P1240" s="2" t="s">
        <v>53</v>
      </c>
      <c r="Q1240">
        <v>100</v>
      </c>
      <c r="R1240">
        <v>0</v>
      </c>
      <c r="S1240" s="2" t="s">
        <v>54</v>
      </c>
      <c r="T1240" s="2" t="s">
        <v>55</v>
      </c>
      <c r="U1240" s="2" t="s">
        <v>396</v>
      </c>
      <c r="V1240" s="2"/>
      <c r="W1240">
        <v>72000</v>
      </c>
      <c r="X1240">
        <v>0</v>
      </c>
      <c r="Y1240">
        <v>0</v>
      </c>
      <c r="Z1240">
        <v>72000</v>
      </c>
      <c r="AB1240" s="2" t="s">
        <v>57</v>
      </c>
      <c r="AC1240">
        <v>28800</v>
      </c>
      <c r="AD1240">
        <v>43200</v>
      </c>
      <c r="AE1240">
        <v>171000</v>
      </c>
      <c r="AF1240">
        <v>2565</v>
      </c>
      <c r="AG1240" s="2" t="s">
        <v>11423</v>
      </c>
      <c r="AH1240" s="2" t="s">
        <v>149</v>
      </c>
      <c r="AI1240" s="1">
        <v>46194</v>
      </c>
      <c r="AJ1240" s="2" t="s">
        <v>87</v>
      </c>
      <c r="AK1240" s="2" t="s">
        <v>67</v>
      </c>
      <c r="AM1240" s="2" t="s">
        <v>59</v>
      </c>
      <c r="AP1240" s="2" t="s">
        <v>60</v>
      </c>
      <c r="AQ1240" s="2" t="s">
        <v>41</v>
      </c>
      <c r="AR1240">
        <v>99000</v>
      </c>
      <c r="AS1240" s="2" t="str">
        <f>_xlfn.IFNA(IF(VLOOKUP(all_resi[[#This Row],[No. Waybill]],settle_reconcile[No. Waybill],1,0)="","Recon","Recon"),"-")</f>
        <v>-</v>
      </c>
      <c r="AT1240" s="2">
        <f>all_resi[[#This Row],[Nilai COD]]-all_resi[[#This Row],[COD Fee]]-all_resi[[#This Row],[Total Biaya Setelah Diskon]]</f>
        <v>125235</v>
      </c>
      <c r="AU1240" s="2">
        <f>IF(all_resi[[#This Row],[Waktu Terima]]="","",_xlfn.DAYS(all_resi[[#This Row],[Waktu Terima]],all_resi[[#This Row],[Tanggal Pengiriman]]))</f>
        <v>10</v>
      </c>
    </row>
    <row r="1241" spans="1:47" x14ac:dyDescent="0.25">
      <c r="A1241" s="2" t="s">
        <v>7043</v>
      </c>
      <c r="B1241" s="1">
        <v>46184</v>
      </c>
      <c r="C1241" s="2" t="s">
        <v>42</v>
      </c>
      <c r="D1241" s="2" t="s">
        <v>43</v>
      </c>
      <c r="E1241" s="2" t="s">
        <v>44</v>
      </c>
      <c r="F1241" s="2" t="s">
        <v>45</v>
      </c>
      <c r="G1241" s="2" t="s">
        <v>46</v>
      </c>
      <c r="H1241" s="2" t="s">
        <v>47</v>
      </c>
      <c r="I1241" s="2" t="s">
        <v>3886</v>
      </c>
      <c r="J1241" s="2" t="s">
        <v>13183</v>
      </c>
      <c r="K1241" s="2" t="s">
        <v>156</v>
      </c>
      <c r="L1241" s="2" t="s">
        <v>1694</v>
      </c>
      <c r="M1241" s="2" t="s">
        <v>1816</v>
      </c>
      <c r="N1241" s="2" t="s">
        <v>3887</v>
      </c>
      <c r="O1241">
        <v>1</v>
      </c>
      <c r="P1241" s="2" t="s">
        <v>53</v>
      </c>
      <c r="Q1241">
        <v>100</v>
      </c>
      <c r="R1241">
        <v>0</v>
      </c>
      <c r="S1241" s="2" t="s">
        <v>54</v>
      </c>
      <c r="T1241" s="2" t="s">
        <v>55</v>
      </c>
      <c r="U1241" s="2" t="s">
        <v>207</v>
      </c>
      <c r="V1241" s="2"/>
      <c r="W1241">
        <v>83000</v>
      </c>
      <c r="X1241">
        <v>0</v>
      </c>
      <c r="Y1241">
        <v>0</v>
      </c>
      <c r="Z1241">
        <v>83000</v>
      </c>
      <c r="AB1241" s="2" t="s">
        <v>57</v>
      </c>
      <c r="AC1241">
        <v>33200</v>
      </c>
      <c r="AD1241">
        <v>49800</v>
      </c>
      <c r="AE1241">
        <v>153000</v>
      </c>
      <c r="AF1241">
        <v>2295</v>
      </c>
      <c r="AG1241" s="2" t="s">
        <v>517</v>
      </c>
      <c r="AH1241" s="2" t="s">
        <v>149</v>
      </c>
      <c r="AI1241" s="1">
        <v>46198</v>
      </c>
      <c r="AJ1241" s="2"/>
      <c r="AK1241" s="2" t="s">
        <v>67</v>
      </c>
      <c r="AM1241" s="2" t="s">
        <v>59</v>
      </c>
      <c r="AP1241" s="2" t="s">
        <v>60</v>
      </c>
      <c r="AQ1241" s="2" t="s">
        <v>41</v>
      </c>
      <c r="AR1241">
        <v>70000</v>
      </c>
      <c r="AS1241" s="2" t="str">
        <f>_xlfn.IFNA(IF(VLOOKUP(all_resi[[#This Row],[No. Waybill]],settle_reconcile[No. Waybill],1,0)="","Recon","Recon"),"-")</f>
        <v>-</v>
      </c>
      <c r="AT1241" s="2">
        <f>all_resi[[#This Row],[Nilai COD]]-all_resi[[#This Row],[COD Fee]]-all_resi[[#This Row],[Total Biaya Setelah Diskon]]</f>
        <v>100905</v>
      </c>
      <c r="AU1241" s="2">
        <f>IF(all_resi[[#This Row],[Waktu Terima]]="","",_xlfn.DAYS(all_resi[[#This Row],[Waktu Terima]],all_resi[[#This Row],[Tanggal Pengiriman]]))</f>
        <v>14</v>
      </c>
    </row>
    <row r="1242" spans="1:47" x14ac:dyDescent="0.25">
      <c r="A1242" s="2" t="s">
        <v>7042</v>
      </c>
      <c r="B1242" s="1">
        <v>46184</v>
      </c>
      <c r="C1242" s="2" t="s">
        <v>42</v>
      </c>
      <c r="D1242" s="2" t="s">
        <v>43</v>
      </c>
      <c r="E1242" s="2" t="s">
        <v>44</v>
      </c>
      <c r="F1242" s="2" t="s">
        <v>45</v>
      </c>
      <c r="G1242" s="2" t="s">
        <v>46</v>
      </c>
      <c r="H1242" s="2" t="s">
        <v>47</v>
      </c>
      <c r="I1242" s="2" t="s">
        <v>3884</v>
      </c>
      <c r="J1242" s="2" t="s">
        <v>13174</v>
      </c>
      <c r="K1242" s="2" t="s">
        <v>177</v>
      </c>
      <c r="L1242" s="2" t="s">
        <v>178</v>
      </c>
      <c r="M1242" s="2" t="s">
        <v>321</v>
      </c>
      <c r="N1242" s="2" t="s">
        <v>3885</v>
      </c>
      <c r="O1242">
        <v>1</v>
      </c>
      <c r="P1242" s="2" t="s">
        <v>53</v>
      </c>
      <c r="Q1242">
        <v>100</v>
      </c>
      <c r="R1242">
        <v>0</v>
      </c>
      <c r="S1242" s="2" t="s">
        <v>54</v>
      </c>
      <c r="T1242" s="2" t="s">
        <v>55</v>
      </c>
      <c r="U1242" s="2" t="s">
        <v>147</v>
      </c>
      <c r="V1242" s="2"/>
      <c r="W1242">
        <v>102000</v>
      </c>
      <c r="X1242">
        <v>0</v>
      </c>
      <c r="Y1242">
        <v>0</v>
      </c>
      <c r="Z1242">
        <v>102000</v>
      </c>
      <c r="AB1242" s="2" t="s">
        <v>57</v>
      </c>
      <c r="AC1242">
        <v>40800</v>
      </c>
      <c r="AD1242">
        <v>61200</v>
      </c>
      <c r="AE1242">
        <v>172000</v>
      </c>
      <c r="AF1242">
        <v>2580</v>
      </c>
      <c r="AG1242" s="2" t="s">
        <v>3884</v>
      </c>
      <c r="AH1242" s="2"/>
      <c r="AI1242" s="1">
        <v>46189</v>
      </c>
      <c r="AJ1242" s="2"/>
      <c r="AK1242" s="2" t="s">
        <v>58</v>
      </c>
      <c r="AM1242" s="2" t="s">
        <v>59</v>
      </c>
      <c r="AP1242" s="2" t="s">
        <v>60</v>
      </c>
      <c r="AQ1242" s="2" t="s">
        <v>41</v>
      </c>
      <c r="AR1242">
        <v>70000</v>
      </c>
      <c r="AS1242" s="2" t="str">
        <f>_xlfn.IFNA(IF(VLOOKUP(all_resi[[#This Row],[No. Waybill]],settle_reconcile[No. Waybill],1,0)="","Recon","Recon"),"-")</f>
        <v>Recon</v>
      </c>
      <c r="AT1242" s="2">
        <f>all_resi[[#This Row],[Nilai COD]]-all_resi[[#This Row],[COD Fee]]-all_resi[[#This Row],[Total Biaya Setelah Diskon]]</f>
        <v>108220</v>
      </c>
      <c r="AU1242" s="2">
        <f>IF(all_resi[[#This Row],[Waktu Terima]]="","",_xlfn.DAYS(all_resi[[#This Row],[Waktu Terima]],all_resi[[#This Row],[Tanggal Pengiriman]]))</f>
        <v>5</v>
      </c>
    </row>
    <row r="1243" spans="1:47" x14ac:dyDescent="0.25">
      <c r="A1243" s="2" t="s">
        <v>7313</v>
      </c>
      <c r="B1243" s="1">
        <v>46184</v>
      </c>
      <c r="C1243" s="2" t="s">
        <v>42</v>
      </c>
      <c r="D1243" s="2" t="s">
        <v>43</v>
      </c>
      <c r="E1243" s="2" t="s">
        <v>44</v>
      </c>
      <c r="F1243" s="2" t="s">
        <v>45</v>
      </c>
      <c r="G1243" s="2" t="s">
        <v>46</v>
      </c>
      <c r="H1243" s="2" t="s">
        <v>80</v>
      </c>
      <c r="I1243" s="2" t="s">
        <v>4619</v>
      </c>
      <c r="J1243" s="2" t="s">
        <v>13399</v>
      </c>
      <c r="K1243" s="2" t="s">
        <v>203</v>
      </c>
      <c r="L1243" s="2" t="s">
        <v>204</v>
      </c>
      <c r="M1243" s="2" t="s">
        <v>4620</v>
      </c>
      <c r="N1243" s="2" t="s">
        <v>4621</v>
      </c>
      <c r="O1243">
        <v>1</v>
      </c>
      <c r="P1243" s="2" t="s">
        <v>53</v>
      </c>
      <c r="Q1243">
        <v>100</v>
      </c>
      <c r="R1243">
        <v>0</v>
      </c>
      <c r="S1243" s="2" t="s">
        <v>54</v>
      </c>
      <c r="T1243" s="2" t="s">
        <v>55</v>
      </c>
      <c r="U1243" s="2" t="s">
        <v>396</v>
      </c>
      <c r="V1243" s="2"/>
      <c r="W1243">
        <v>14000</v>
      </c>
      <c r="X1243">
        <v>0</v>
      </c>
      <c r="Y1243">
        <v>0</v>
      </c>
      <c r="Z1243">
        <v>14000</v>
      </c>
      <c r="AB1243" s="2" t="s">
        <v>57</v>
      </c>
      <c r="AC1243">
        <v>8000</v>
      </c>
      <c r="AD1243">
        <v>6000</v>
      </c>
      <c r="AE1243">
        <v>116500</v>
      </c>
      <c r="AF1243">
        <v>1747.5</v>
      </c>
      <c r="AG1243" s="2" t="s">
        <v>4619</v>
      </c>
      <c r="AH1243" s="2"/>
      <c r="AI1243" s="1">
        <v>46188</v>
      </c>
      <c r="AJ1243" s="2" t="s">
        <v>87</v>
      </c>
      <c r="AK1243" s="2" t="s">
        <v>58</v>
      </c>
      <c r="AM1243" s="2" t="s">
        <v>59</v>
      </c>
      <c r="AP1243" s="2" t="s">
        <v>60</v>
      </c>
      <c r="AQ1243" s="2" t="s">
        <v>41</v>
      </c>
      <c r="AR1243">
        <v>102500</v>
      </c>
      <c r="AS1243" s="2" t="str">
        <f>_xlfn.IFNA(IF(VLOOKUP(all_resi[[#This Row],[No. Waybill]],settle_reconcile[No. Waybill],1,0)="","Recon","Recon"),"-")</f>
        <v>Recon</v>
      </c>
      <c r="AT1243" s="2">
        <f>all_resi[[#This Row],[Nilai COD]]-all_resi[[#This Row],[COD Fee]]-all_resi[[#This Row],[Total Biaya Setelah Diskon]]</f>
        <v>108752.5</v>
      </c>
      <c r="AU1243" s="2">
        <f>IF(all_resi[[#This Row],[Waktu Terima]]="","",_xlfn.DAYS(all_resi[[#This Row],[Waktu Terima]],all_resi[[#This Row],[Tanggal Pengiriman]]))</f>
        <v>4</v>
      </c>
    </row>
    <row r="1244" spans="1:47" x14ac:dyDescent="0.25">
      <c r="A1244" s="2" t="s">
        <v>7314</v>
      </c>
      <c r="B1244" s="1">
        <v>46184</v>
      </c>
      <c r="C1244" s="2" t="s">
        <v>42</v>
      </c>
      <c r="D1244" s="2" t="s">
        <v>43</v>
      </c>
      <c r="E1244" s="2" t="s">
        <v>44</v>
      </c>
      <c r="F1244" s="2" t="s">
        <v>45</v>
      </c>
      <c r="G1244" s="2" t="s">
        <v>46</v>
      </c>
      <c r="H1244" s="2" t="s">
        <v>47</v>
      </c>
      <c r="I1244" s="2" t="s">
        <v>4622</v>
      </c>
      <c r="J1244" s="2" t="s">
        <v>13411</v>
      </c>
      <c r="K1244" s="2" t="s">
        <v>132</v>
      </c>
      <c r="L1244" s="2" t="s">
        <v>3788</v>
      </c>
      <c r="M1244" s="2" t="s">
        <v>4623</v>
      </c>
      <c r="N1244" s="2" t="s">
        <v>4624</v>
      </c>
      <c r="O1244">
        <v>1</v>
      </c>
      <c r="P1244" s="2" t="s">
        <v>53</v>
      </c>
      <c r="Q1244">
        <v>100</v>
      </c>
      <c r="R1244">
        <v>0</v>
      </c>
      <c r="S1244" s="2" t="s">
        <v>54</v>
      </c>
      <c r="T1244" s="2" t="s">
        <v>55</v>
      </c>
      <c r="U1244" s="2" t="s">
        <v>147</v>
      </c>
      <c r="V1244" s="2"/>
      <c r="W1244">
        <v>37000</v>
      </c>
      <c r="X1244">
        <v>0</v>
      </c>
      <c r="Y1244">
        <v>0</v>
      </c>
      <c r="Z1244">
        <v>37000</v>
      </c>
      <c r="AB1244" s="2" t="s">
        <v>57</v>
      </c>
      <c r="AC1244">
        <v>14800</v>
      </c>
      <c r="AD1244">
        <v>22200</v>
      </c>
      <c r="AE1244">
        <v>107000</v>
      </c>
      <c r="AF1244">
        <v>1605</v>
      </c>
      <c r="AG1244" s="2" t="s">
        <v>4622</v>
      </c>
      <c r="AH1244" s="2"/>
      <c r="AI1244" s="1">
        <v>46189</v>
      </c>
      <c r="AJ1244" s="2"/>
      <c r="AK1244" s="2" t="s">
        <v>58</v>
      </c>
      <c r="AM1244" s="2" t="s">
        <v>59</v>
      </c>
      <c r="AP1244" s="2" t="s">
        <v>60</v>
      </c>
      <c r="AQ1244" s="2" t="s">
        <v>41</v>
      </c>
      <c r="AR1244">
        <v>70000</v>
      </c>
      <c r="AS1244" s="2" t="str">
        <f>_xlfn.IFNA(IF(VLOOKUP(all_resi[[#This Row],[No. Waybill]],settle_reconcile[No. Waybill],1,0)="","Recon","Recon"),"-")</f>
        <v>Recon</v>
      </c>
      <c r="AT1244" s="2">
        <f>all_resi[[#This Row],[Nilai COD]]-all_resi[[#This Row],[COD Fee]]-all_resi[[#This Row],[Total Biaya Setelah Diskon]]</f>
        <v>83195</v>
      </c>
      <c r="AU1244" s="2">
        <f>IF(all_resi[[#This Row],[Waktu Terima]]="","",_xlfn.DAYS(all_resi[[#This Row],[Waktu Terima]],all_resi[[#This Row],[Tanggal Pengiriman]]))</f>
        <v>5</v>
      </c>
    </row>
    <row r="1245" spans="1:47" x14ac:dyDescent="0.25">
      <c r="A1245" s="2" t="s">
        <v>7412</v>
      </c>
      <c r="B1245" s="1">
        <v>46184</v>
      </c>
      <c r="C1245" s="2" t="s">
        <v>42</v>
      </c>
      <c r="D1245" s="2" t="s">
        <v>43</v>
      </c>
      <c r="E1245" s="2" t="s">
        <v>44</v>
      </c>
      <c r="F1245" s="2" t="s">
        <v>45</v>
      </c>
      <c r="G1245" s="2" t="s">
        <v>46</v>
      </c>
      <c r="H1245" s="2" t="s">
        <v>47</v>
      </c>
      <c r="I1245" s="2" t="s">
        <v>4876</v>
      </c>
      <c r="J1245" s="2" t="s">
        <v>13280</v>
      </c>
      <c r="K1245" s="2" t="s">
        <v>121</v>
      </c>
      <c r="L1245" s="2" t="s">
        <v>3949</v>
      </c>
      <c r="M1245" s="2" t="s">
        <v>3950</v>
      </c>
      <c r="N1245" s="2" t="s">
        <v>4877</v>
      </c>
      <c r="O1245">
        <v>1</v>
      </c>
      <c r="P1245" s="2" t="s">
        <v>53</v>
      </c>
      <c r="Q1245">
        <v>100</v>
      </c>
      <c r="R1245">
        <v>0</v>
      </c>
      <c r="S1245" s="2" t="s">
        <v>54</v>
      </c>
      <c r="T1245" s="2" t="s">
        <v>55</v>
      </c>
      <c r="U1245" s="2" t="s">
        <v>207</v>
      </c>
      <c r="V1245" s="2"/>
      <c r="W1245">
        <v>85000</v>
      </c>
      <c r="X1245">
        <v>0</v>
      </c>
      <c r="Y1245">
        <v>0</v>
      </c>
      <c r="Z1245">
        <v>85000</v>
      </c>
      <c r="AB1245" s="2" t="s">
        <v>57</v>
      </c>
      <c r="AC1245">
        <v>34000</v>
      </c>
      <c r="AD1245">
        <v>51000</v>
      </c>
      <c r="AE1245">
        <v>155000</v>
      </c>
      <c r="AF1245">
        <v>2325</v>
      </c>
      <c r="AG1245" s="2" t="s">
        <v>4876</v>
      </c>
      <c r="AH1245" s="2"/>
      <c r="AI1245" s="1">
        <v>46191</v>
      </c>
      <c r="AJ1245" s="2"/>
      <c r="AK1245" s="2" t="s">
        <v>58</v>
      </c>
      <c r="AM1245" s="2" t="s">
        <v>59</v>
      </c>
      <c r="AP1245" s="2" t="s">
        <v>60</v>
      </c>
      <c r="AQ1245" s="2" t="s">
        <v>41</v>
      </c>
      <c r="AR1245">
        <v>70000</v>
      </c>
      <c r="AS1245" s="2" t="str">
        <f>_xlfn.IFNA(IF(VLOOKUP(all_resi[[#This Row],[No. Waybill]],settle_reconcile[No. Waybill],1,0)="","Recon","Recon"),"-")</f>
        <v>Recon</v>
      </c>
      <c r="AT1245" s="2">
        <f>all_resi[[#This Row],[Nilai COD]]-all_resi[[#This Row],[COD Fee]]-all_resi[[#This Row],[Total Biaya Setelah Diskon]]</f>
        <v>101675</v>
      </c>
      <c r="AU1245" s="2">
        <f>IF(all_resi[[#This Row],[Waktu Terima]]="","",_xlfn.DAYS(all_resi[[#This Row],[Waktu Terima]],all_resi[[#This Row],[Tanggal Pengiriman]]))</f>
        <v>7</v>
      </c>
    </row>
    <row r="1246" spans="1:47" x14ac:dyDescent="0.25">
      <c r="A1246" s="2" t="s">
        <v>7358</v>
      </c>
      <c r="B1246" s="1">
        <v>46184</v>
      </c>
      <c r="C1246" s="2" t="s">
        <v>42</v>
      </c>
      <c r="D1246" s="2" t="s">
        <v>43</v>
      </c>
      <c r="E1246" s="2" t="s">
        <v>44</v>
      </c>
      <c r="F1246" s="2" t="s">
        <v>45</v>
      </c>
      <c r="G1246" s="2" t="s">
        <v>46</v>
      </c>
      <c r="H1246" s="2" t="s">
        <v>47</v>
      </c>
      <c r="I1246" s="2" t="s">
        <v>4734</v>
      </c>
      <c r="J1246" s="2" t="s">
        <v>13319</v>
      </c>
      <c r="K1246" s="2" t="s">
        <v>156</v>
      </c>
      <c r="L1246" s="2" t="s">
        <v>487</v>
      </c>
      <c r="M1246" s="2" t="s">
        <v>1086</v>
      </c>
      <c r="N1246" s="2" t="s">
        <v>4735</v>
      </c>
      <c r="O1246">
        <v>1</v>
      </c>
      <c r="P1246" s="2" t="s">
        <v>53</v>
      </c>
      <c r="Q1246">
        <v>100</v>
      </c>
      <c r="R1246">
        <v>0</v>
      </c>
      <c r="S1246" s="2" t="s">
        <v>54</v>
      </c>
      <c r="T1246" s="2" t="s">
        <v>55</v>
      </c>
      <c r="U1246" s="2" t="s">
        <v>207</v>
      </c>
      <c r="V1246" s="2"/>
      <c r="W1246">
        <v>81000</v>
      </c>
      <c r="X1246">
        <v>0</v>
      </c>
      <c r="Y1246">
        <v>0</v>
      </c>
      <c r="Z1246">
        <v>81000</v>
      </c>
      <c r="AB1246" s="2" t="s">
        <v>57</v>
      </c>
      <c r="AC1246">
        <v>32400</v>
      </c>
      <c r="AD1246">
        <v>48600</v>
      </c>
      <c r="AE1246">
        <v>150000</v>
      </c>
      <c r="AF1246">
        <v>2250</v>
      </c>
      <c r="AG1246" s="2" t="s">
        <v>256</v>
      </c>
      <c r="AH1246" s="2"/>
      <c r="AI1246" s="1">
        <v>46205</v>
      </c>
      <c r="AJ1246" s="2"/>
      <c r="AK1246" s="2" t="s">
        <v>67</v>
      </c>
      <c r="AM1246" s="2" t="s">
        <v>59</v>
      </c>
      <c r="AP1246" s="2" t="s">
        <v>60</v>
      </c>
      <c r="AQ1246" s="2" t="s">
        <v>41</v>
      </c>
      <c r="AR1246">
        <v>69000</v>
      </c>
      <c r="AS1246" s="2" t="str">
        <f>_xlfn.IFNA(IF(VLOOKUP(all_resi[[#This Row],[No. Waybill]],settle_reconcile[No. Waybill],1,0)="","Recon","Recon"),"-")</f>
        <v>-</v>
      </c>
      <c r="AT1246" s="2">
        <f>all_resi[[#This Row],[Nilai COD]]-all_resi[[#This Row],[COD Fee]]-all_resi[[#This Row],[Total Biaya Setelah Diskon]]</f>
        <v>99150</v>
      </c>
      <c r="AU1246" s="2">
        <f>IF(all_resi[[#This Row],[Waktu Terima]]="","",_xlfn.DAYS(all_resi[[#This Row],[Waktu Terima]],all_resi[[#This Row],[Tanggal Pengiriman]]))</f>
        <v>21</v>
      </c>
    </row>
    <row r="1247" spans="1:47" x14ac:dyDescent="0.25">
      <c r="A1247" s="2" t="s">
        <v>7306</v>
      </c>
      <c r="B1247" s="1">
        <v>46184</v>
      </c>
      <c r="C1247" s="2" t="s">
        <v>42</v>
      </c>
      <c r="D1247" s="2" t="s">
        <v>43</v>
      </c>
      <c r="E1247" s="2" t="s">
        <v>44</v>
      </c>
      <c r="F1247" s="2" t="s">
        <v>45</v>
      </c>
      <c r="G1247" s="2" t="s">
        <v>46</v>
      </c>
      <c r="H1247" s="2" t="s">
        <v>47</v>
      </c>
      <c r="I1247" s="2" t="s">
        <v>4598</v>
      </c>
      <c r="J1247" s="2" t="s">
        <v>13179</v>
      </c>
      <c r="K1247" s="2" t="s">
        <v>75</v>
      </c>
      <c r="L1247" s="2" t="s">
        <v>2759</v>
      </c>
      <c r="M1247" s="2" t="s">
        <v>4599</v>
      </c>
      <c r="N1247" s="2" t="s">
        <v>4600</v>
      </c>
      <c r="O1247">
        <v>1</v>
      </c>
      <c r="P1247" s="2" t="s">
        <v>53</v>
      </c>
      <c r="Q1247">
        <v>100</v>
      </c>
      <c r="R1247">
        <v>0</v>
      </c>
      <c r="S1247" s="2" t="s">
        <v>54</v>
      </c>
      <c r="T1247" s="2" t="s">
        <v>55</v>
      </c>
      <c r="U1247" s="2" t="s">
        <v>250</v>
      </c>
      <c r="V1247" s="2"/>
      <c r="W1247">
        <v>65000</v>
      </c>
      <c r="X1247">
        <v>0</v>
      </c>
      <c r="Y1247">
        <v>0</v>
      </c>
      <c r="Z1247">
        <v>65000</v>
      </c>
      <c r="AB1247" s="2" t="s">
        <v>57</v>
      </c>
      <c r="AC1247">
        <v>26000</v>
      </c>
      <c r="AD1247">
        <v>39000</v>
      </c>
      <c r="AE1247">
        <v>135000</v>
      </c>
      <c r="AF1247">
        <v>2025</v>
      </c>
      <c r="AG1247" s="2" t="s">
        <v>4598</v>
      </c>
      <c r="AH1247" s="2"/>
      <c r="AI1247" s="1">
        <v>46189</v>
      </c>
      <c r="AJ1247" s="2"/>
      <c r="AK1247" s="2" t="s">
        <v>58</v>
      </c>
      <c r="AM1247" s="2" t="s">
        <v>59</v>
      </c>
      <c r="AP1247" s="2" t="s">
        <v>60</v>
      </c>
      <c r="AQ1247" s="2" t="s">
        <v>41</v>
      </c>
      <c r="AR1247">
        <v>70000</v>
      </c>
      <c r="AS1247" s="2" t="str">
        <f>_xlfn.IFNA(IF(VLOOKUP(all_resi[[#This Row],[No. Waybill]],settle_reconcile[No. Waybill],1,0)="","Recon","Recon"),"-")</f>
        <v>Recon</v>
      </c>
      <c r="AT1247" s="2">
        <f>all_resi[[#This Row],[Nilai COD]]-all_resi[[#This Row],[COD Fee]]-all_resi[[#This Row],[Total Biaya Setelah Diskon]]</f>
        <v>93975</v>
      </c>
      <c r="AU1247" s="2">
        <f>IF(all_resi[[#This Row],[Waktu Terima]]="","",_xlfn.DAYS(all_resi[[#This Row],[Waktu Terima]],all_resi[[#This Row],[Tanggal Pengiriman]]))</f>
        <v>5</v>
      </c>
    </row>
    <row r="1248" spans="1:47" x14ac:dyDescent="0.25">
      <c r="A1248" s="2" t="s">
        <v>7179</v>
      </c>
      <c r="B1248" s="1">
        <v>46184</v>
      </c>
      <c r="C1248" s="2" t="s">
        <v>42</v>
      </c>
      <c r="D1248" s="2" t="s">
        <v>43</v>
      </c>
      <c r="E1248" s="2" t="s">
        <v>44</v>
      </c>
      <c r="F1248" s="2" t="s">
        <v>45</v>
      </c>
      <c r="G1248" s="2" t="s">
        <v>46</v>
      </c>
      <c r="H1248" s="2" t="s">
        <v>47</v>
      </c>
      <c r="I1248" s="2" t="s">
        <v>4251</v>
      </c>
      <c r="J1248" s="2" t="s">
        <v>13389</v>
      </c>
      <c r="K1248" s="2" t="s">
        <v>265</v>
      </c>
      <c r="L1248" s="2" t="s">
        <v>1025</v>
      </c>
      <c r="M1248" s="2" t="s">
        <v>4252</v>
      </c>
      <c r="N1248" s="2" t="s">
        <v>4253</v>
      </c>
      <c r="O1248">
        <v>1</v>
      </c>
      <c r="P1248" s="2" t="s">
        <v>53</v>
      </c>
      <c r="Q1248">
        <v>100</v>
      </c>
      <c r="R1248">
        <v>0</v>
      </c>
      <c r="S1248" s="2" t="s">
        <v>54</v>
      </c>
      <c r="T1248" s="2" t="s">
        <v>55</v>
      </c>
      <c r="U1248" s="2" t="s">
        <v>2785</v>
      </c>
      <c r="V1248" s="2"/>
      <c r="W1248">
        <v>38000</v>
      </c>
      <c r="X1248">
        <v>0</v>
      </c>
      <c r="Y1248">
        <v>0</v>
      </c>
      <c r="Z1248">
        <v>38000</v>
      </c>
      <c r="AB1248" s="2" t="s">
        <v>57</v>
      </c>
      <c r="AC1248">
        <v>15200</v>
      </c>
      <c r="AD1248">
        <v>22800</v>
      </c>
      <c r="AE1248">
        <v>132000</v>
      </c>
      <c r="AF1248">
        <v>1980</v>
      </c>
      <c r="AG1248" s="2" t="s">
        <v>4251</v>
      </c>
      <c r="AH1248" s="2"/>
      <c r="AI1248" s="1">
        <v>46187</v>
      </c>
      <c r="AJ1248" s="2"/>
      <c r="AK1248" s="2" t="s">
        <v>58</v>
      </c>
      <c r="AM1248" s="2" t="s">
        <v>59</v>
      </c>
      <c r="AP1248" s="2" t="s">
        <v>60</v>
      </c>
      <c r="AQ1248" s="2" t="s">
        <v>41</v>
      </c>
      <c r="AR1248">
        <v>94000</v>
      </c>
      <c r="AS1248" s="2" t="str">
        <f>_xlfn.IFNA(IF(VLOOKUP(all_resi[[#This Row],[No. Waybill]],settle_reconcile[No. Waybill],1,0)="","Recon","Recon"),"-")</f>
        <v>Recon</v>
      </c>
      <c r="AT1248" s="2">
        <f>all_resi[[#This Row],[Nilai COD]]-all_resi[[#This Row],[COD Fee]]-all_resi[[#This Row],[Total Biaya Setelah Diskon]]</f>
        <v>107220</v>
      </c>
      <c r="AU1248" s="2">
        <f>IF(all_resi[[#This Row],[Waktu Terima]]="","",_xlfn.DAYS(all_resi[[#This Row],[Waktu Terima]],all_resi[[#This Row],[Tanggal Pengiriman]]))</f>
        <v>3</v>
      </c>
    </row>
    <row r="1249" spans="1:47" x14ac:dyDescent="0.25">
      <c r="A1249" s="2" t="s">
        <v>7485</v>
      </c>
      <c r="B1249" s="1">
        <v>46184</v>
      </c>
      <c r="C1249" s="2" t="s">
        <v>42</v>
      </c>
      <c r="D1249" s="2" t="s">
        <v>43</v>
      </c>
      <c r="E1249" s="2" t="s">
        <v>44</v>
      </c>
      <c r="F1249" s="2" t="s">
        <v>45</v>
      </c>
      <c r="G1249" s="2" t="s">
        <v>46</v>
      </c>
      <c r="H1249" s="2" t="s">
        <v>47</v>
      </c>
      <c r="I1249" s="2" t="s">
        <v>5058</v>
      </c>
      <c r="J1249" s="2" t="s">
        <v>13249</v>
      </c>
      <c r="K1249" s="2" t="s">
        <v>177</v>
      </c>
      <c r="L1249" s="2" t="s">
        <v>807</v>
      </c>
      <c r="M1249" s="2" t="s">
        <v>5059</v>
      </c>
      <c r="N1249" s="2" t="s">
        <v>5060</v>
      </c>
      <c r="O1249">
        <v>1</v>
      </c>
      <c r="P1249" s="2" t="s">
        <v>53</v>
      </c>
      <c r="Q1249">
        <v>100</v>
      </c>
      <c r="R1249">
        <v>0</v>
      </c>
      <c r="S1249" s="2" t="s">
        <v>54</v>
      </c>
      <c r="T1249" s="2" t="s">
        <v>55</v>
      </c>
      <c r="U1249" s="2" t="s">
        <v>1301</v>
      </c>
      <c r="V1249" s="2"/>
      <c r="W1249">
        <v>64000</v>
      </c>
      <c r="X1249">
        <v>0</v>
      </c>
      <c r="Y1249">
        <v>0</v>
      </c>
      <c r="Z1249">
        <v>64000</v>
      </c>
      <c r="AB1249" s="2" t="s">
        <v>57</v>
      </c>
      <c r="AC1249">
        <v>25600</v>
      </c>
      <c r="AD1249">
        <v>38400</v>
      </c>
      <c r="AE1249">
        <v>175000</v>
      </c>
      <c r="AF1249">
        <v>2625</v>
      </c>
      <c r="AG1249" s="2" t="s">
        <v>148</v>
      </c>
      <c r="AH1249" s="2" t="s">
        <v>149</v>
      </c>
      <c r="AI1249" s="1">
        <v>46201</v>
      </c>
      <c r="AJ1249" s="2"/>
      <c r="AK1249" s="2" t="s">
        <v>67</v>
      </c>
      <c r="AM1249" s="2" t="s">
        <v>59</v>
      </c>
      <c r="AP1249" s="2" t="s">
        <v>60</v>
      </c>
      <c r="AQ1249" s="2" t="s">
        <v>41</v>
      </c>
      <c r="AR1249">
        <v>111000</v>
      </c>
      <c r="AS1249" s="2" t="str">
        <f>_xlfn.IFNA(IF(VLOOKUP(all_resi[[#This Row],[No. Waybill]],settle_reconcile[No. Waybill],1,0)="","Recon","Recon"),"-")</f>
        <v>-</v>
      </c>
      <c r="AT1249" s="2">
        <f>all_resi[[#This Row],[Nilai COD]]-all_resi[[#This Row],[COD Fee]]-all_resi[[#This Row],[Total Biaya Setelah Diskon]]</f>
        <v>133975</v>
      </c>
      <c r="AU1249" s="2">
        <f>IF(all_resi[[#This Row],[Waktu Terima]]="","",_xlfn.DAYS(all_resi[[#This Row],[Waktu Terima]],all_resi[[#This Row],[Tanggal Pengiriman]]))</f>
        <v>17</v>
      </c>
    </row>
    <row r="1250" spans="1:47" x14ac:dyDescent="0.25">
      <c r="A1250" s="2" t="s">
        <v>7030</v>
      </c>
      <c r="B1250" s="1">
        <v>46184</v>
      </c>
      <c r="C1250" s="2" t="s">
        <v>42</v>
      </c>
      <c r="D1250" s="2" t="s">
        <v>43</v>
      </c>
      <c r="E1250" s="2" t="s">
        <v>44</v>
      </c>
      <c r="F1250" s="2" t="s">
        <v>45</v>
      </c>
      <c r="G1250" s="2" t="s">
        <v>46</v>
      </c>
      <c r="H1250" s="2" t="s">
        <v>47</v>
      </c>
      <c r="I1250" s="2" t="s">
        <v>3852</v>
      </c>
      <c r="J1250" s="2" t="s">
        <v>13155</v>
      </c>
      <c r="K1250" s="2" t="s">
        <v>132</v>
      </c>
      <c r="L1250" s="2" t="s">
        <v>513</v>
      </c>
      <c r="M1250" s="2" t="s">
        <v>3853</v>
      </c>
      <c r="N1250" s="2" t="s">
        <v>3854</v>
      </c>
      <c r="O1250">
        <v>1</v>
      </c>
      <c r="P1250" s="2" t="s">
        <v>53</v>
      </c>
      <c r="Q1250">
        <v>100</v>
      </c>
      <c r="R1250">
        <v>0</v>
      </c>
      <c r="S1250" s="2" t="s">
        <v>54</v>
      </c>
      <c r="T1250" s="2" t="s">
        <v>55</v>
      </c>
      <c r="U1250" s="2" t="s">
        <v>250</v>
      </c>
      <c r="V1250" s="2"/>
      <c r="W1250">
        <v>37000</v>
      </c>
      <c r="X1250">
        <v>0</v>
      </c>
      <c r="Y1250">
        <v>0</v>
      </c>
      <c r="Z1250">
        <v>37000</v>
      </c>
      <c r="AB1250" s="2" t="s">
        <v>57</v>
      </c>
      <c r="AC1250">
        <v>14800</v>
      </c>
      <c r="AD1250">
        <v>22200</v>
      </c>
      <c r="AE1250">
        <v>91000</v>
      </c>
      <c r="AF1250">
        <v>1365</v>
      </c>
      <c r="AG1250" s="2" t="s">
        <v>3852</v>
      </c>
      <c r="AH1250" s="2"/>
      <c r="AI1250" s="1">
        <v>46187</v>
      </c>
      <c r="AJ1250" s="2"/>
      <c r="AK1250" s="2" t="s">
        <v>58</v>
      </c>
      <c r="AM1250" s="2" t="s">
        <v>59</v>
      </c>
      <c r="AP1250" s="2" t="s">
        <v>60</v>
      </c>
      <c r="AQ1250" s="2" t="s">
        <v>41</v>
      </c>
      <c r="AR1250">
        <v>54000</v>
      </c>
      <c r="AS1250" s="2" t="str">
        <f>_xlfn.IFNA(IF(VLOOKUP(all_resi[[#This Row],[No. Waybill]],settle_reconcile[No. Waybill],1,0)="","Recon","Recon"),"-")</f>
        <v>Recon</v>
      </c>
      <c r="AT1250" s="2">
        <f>all_resi[[#This Row],[Nilai COD]]-all_resi[[#This Row],[COD Fee]]-all_resi[[#This Row],[Total Biaya Setelah Diskon]]</f>
        <v>67435</v>
      </c>
      <c r="AU1250" s="2">
        <f>IF(all_resi[[#This Row],[Waktu Terima]]="","",_xlfn.DAYS(all_resi[[#This Row],[Waktu Terima]],all_resi[[#This Row],[Tanggal Pengiriman]]))</f>
        <v>3</v>
      </c>
    </row>
    <row r="1251" spans="1:47" x14ac:dyDescent="0.25">
      <c r="A1251" s="2" t="s">
        <v>7406</v>
      </c>
      <c r="B1251" s="1">
        <v>46184</v>
      </c>
      <c r="C1251" s="2" t="s">
        <v>42</v>
      </c>
      <c r="D1251" s="2" t="s">
        <v>43</v>
      </c>
      <c r="E1251" s="2" t="s">
        <v>44</v>
      </c>
      <c r="F1251" s="2" t="s">
        <v>45</v>
      </c>
      <c r="G1251" s="2" t="s">
        <v>46</v>
      </c>
      <c r="H1251" s="2" t="s">
        <v>80</v>
      </c>
      <c r="I1251" s="2" t="s">
        <v>4859</v>
      </c>
      <c r="J1251" s="2" t="s">
        <v>13324</v>
      </c>
      <c r="K1251" s="2" t="s">
        <v>237</v>
      </c>
      <c r="L1251" s="2" t="s">
        <v>238</v>
      </c>
      <c r="M1251" s="2" t="s">
        <v>239</v>
      </c>
      <c r="N1251" s="2" t="s">
        <v>4860</v>
      </c>
      <c r="O1251">
        <v>1</v>
      </c>
      <c r="P1251" s="2" t="s">
        <v>53</v>
      </c>
      <c r="Q1251">
        <v>100</v>
      </c>
      <c r="R1251">
        <v>7900000</v>
      </c>
      <c r="S1251" s="2" t="s">
        <v>54</v>
      </c>
      <c r="T1251" s="2" t="s">
        <v>55</v>
      </c>
      <c r="U1251" s="2" t="s">
        <v>201</v>
      </c>
      <c r="V1251" s="2" t="s">
        <v>3603</v>
      </c>
      <c r="W1251">
        <v>37000</v>
      </c>
      <c r="X1251">
        <v>0</v>
      </c>
      <c r="Y1251">
        <v>0</v>
      </c>
      <c r="Z1251">
        <v>37000</v>
      </c>
      <c r="AB1251" s="2" t="s">
        <v>57</v>
      </c>
      <c r="AC1251">
        <v>14800</v>
      </c>
      <c r="AD1251">
        <v>22200</v>
      </c>
      <c r="AE1251">
        <v>121000</v>
      </c>
      <c r="AF1251">
        <v>1815</v>
      </c>
      <c r="AG1251" s="2"/>
      <c r="AH1251" s="2"/>
      <c r="AI1251" s="1"/>
      <c r="AJ1251" s="2" t="s">
        <v>87</v>
      </c>
      <c r="AK1251" s="2" t="s">
        <v>67</v>
      </c>
      <c r="AM1251" s="2" t="s">
        <v>59</v>
      </c>
      <c r="AP1251" s="2" t="s">
        <v>3437</v>
      </c>
      <c r="AQ1251" s="2" t="s">
        <v>41</v>
      </c>
      <c r="AR1251">
        <v>84000</v>
      </c>
      <c r="AS1251" s="2" t="str">
        <f>_xlfn.IFNA(IF(VLOOKUP(all_resi[[#This Row],[No. Waybill]],settle_reconcile[No. Waybill],1,0)="","Recon","Recon"),"-")</f>
        <v>-</v>
      </c>
      <c r="AT1251" s="2">
        <f>all_resi[[#This Row],[Nilai COD]]-all_resi[[#This Row],[COD Fee]]-all_resi[[#This Row],[Total Biaya Setelah Diskon]]</f>
        <v>96985</v>
      </c>
      <c r="AU1251" s="2" t="str">
        <f>IF(all_resi[[#This Row],[Waktu Terima]]="","",_xlfn.DAYS(all_resi[[#This Row],[Waktu Terima]],all_resi[[#This Row],[Tanggal Pengiriman]]))</f>
        <v/>
      </c>
    </row>
    <row r="1252" spans="1:47" x14ac:dyDescent="0.25">
      <c r="A1252" s="2" t="s">
        <v>7027</v>
      </c>
      <c r="B1252" s="1">
        <v>46184</v>
      </c>
      <c r="C1252" s="2" t="s">
        <v>42</v>
      </c>
      <c r="D1252" s="2" t="s">
        <v>43</v>
      </c>
      <c r="E1252" s="2" t="s">
        <v>44</v>
      </c>
      <c r="F1252" s="2" t="s">
        <v>45</v>
      </c>
      <c r="G1252" s="2" t="s">
        <v>46</v>
      </c>
      <c r="H1252" s="2" t="s">
        <v>47</v>
      </c>
      <c r="I1252" s="2" t="s">
        <v>3844</v>
      </c>
      <c r="J1252" s="2" t="s">
        <v>13167</v>
      </c>
      <c r="K1252" s="2" t="s">
        <v>106</v>
      </c>
      <c r="L1252" s="2" t="s">
        <v>2911</v>
      </c>
      <c r="M1252" s="2" t="s">
        <v>3845</v>
      </c>
      <c r="N1252" s="2" t="s">
        <v>3846</v>
      </c>
      <c r="O1252">
        <v>1</v>
      </c>
      <c r="P1252" s="2" t="s">
        <v>53</v>
      </c>
      <c r="Q1252">
        <v>100</v>
      </c>
      <c r="R1252">
        <v>0</v>
      </c>
      <c r="S1252" s="2" t="s">
        <v>54</v>
      </c>
      <c r="T1252" s="2" t="s">
        <v>55</v>
      </c>
      <c r="U1252" s="2" t="s">
        <v>412</v>
      </c>
      <c r="V1252" s="2"/>
      <c r="W1252">
        <v>53000</v>
      </c>
      <c r="X1252">
        <v>0</v>
      </c>
      <c r="Y1252">
        <v>0</v>
      </c>
      <c r="Z1252">
        <v>53000</v>
      </c>
      <c r="AB1252" s="2" t="s">
        <v>57</v>
      </c>
      <c r="AC1252">
        <v>21200</v>
      </c>
      <c r="AD1252">
        <v>31800</v>
      </c>
      <c r="AE1252">
        <v>156000</v>
      </c>
      <c r="AF1252">
        <v>2340</v>
      </c>
      <c r="AG1252" s="2" t="s">
        <v>517</v>
      </c>
      <c r="AH1252" s="2" t="s">
        <v>149</v>
      </c>
      <c r="AI1252" s="1">
        <v>46199</v>
      </c>
      <c r="AJ1252" s="2"/>
      <c r="AK1252" s="2" t="s">
        <v>67</v>
      </c>
      <c r="AM1252" s="2" t="s">
        <v>59</v>
      </c>
      <c r="AP1252" s="2" t="s">
        <v>60</v>
      </c>
      <c r="AQ1252" s="2" t="s">
        <v>41</v>
      </c>
      <c r="AR1252">
        <v>103000</v>
      </c>
      <c r="AS1252" s="2" t="str">
        <f>_xlfn.IFNA(IF(VLOOKUP(all_resi[[#This Row],[No. Waybill]],settle_reconcile[No. Waybill],1,0)="","Recon","Recon"),"-")</f>
        <v>-</v>
      </c>
      <c r="AT1252" s="2">
        <f>all_resi[[#This Row],[Nilai COD]]-all_resi[[#This Row],[COD Fee]]-all_resi[[#This Row],[Total Biaya Setelah Diskon]]</f>
        <v>121860</v>
      </c>
      <c r="AU1252" s="2">
        <f>IF(all_resi[[#This Row],[Waktu Terima]]="","",_xlfn.DAYS(all_resi[[#This Row],[Waktu Terima]],all_resi[[#This Row],[Tanggal Pengiriman]]))</f>
        <v>15</v>
      </c>
    </row>
    <row r="1253" spans="1:47" x14ac:dyDescent="0.25">
      <c r="A1253" s="2" t="s">
        <v>7304</v>
      </c>
      <c r="B1253" s="1">
        <v>46184</v>
      </c>
      <c r="C1253" s="2" t="s">
        <v>42</v>
      </c>
      <c r="D1253" s="2" t="s">
        <v>43</v>
      </c>
      <c r="E1253" s="2" t="s">
        <v>44</v>
      </c>
      <c r="F1253" s="2" t="s">
        <v>45</v>
      </c>
      <c r="G1253" s="2" t="s">
        <v>46</v>
      </c>
      <c r="H1253" s="2" t="s">
        <v>47</v>
      </c>
      <c r="I1253" s="2" t="s">
        <v>4594</v>
      </c>
      <c r="J1253" s="2" t="s">
        <v>13177</v>
      </c>
      <c r="K1253" s="2" t="s">
        <v>388</v>
      </c>
      <c r="L1253" s="2" t="s">
        <v>463</v>
      </c>
      <c r="M1253" s="2" t="s">
        <v>1119</v>
      </c>
      <c r="N1253" s="2" t="s">
        <v>4595</v>
      </c>
      <c r="O1253">
        <v>1</v>
      </c>
      <c r="P1253" s="2" t="s">
        <v>53</v>
      </c>
      <c r="Q1253">
        <v>100</v>
      </c>
      <c r="R1253">
        <v>0</v>
      </c>
      <c r="S1253" s="2" t="s">
        <v>54</v>
      </c>
      <c r="T1253" s="2" t="s">
        <v>55</v>
      </c>
      <c r="U1253" s="2" t="s">
        <v>207</v>
      </c>
      <c r="V1253" s="2"/>
      <c r="W1253">
        <v>77000</v>
      </c>
      <c r="X1253">
        <v>0</v>
      </c>
      <c r="Y1253">
        <v>0</v>
      </c>
      <c r="Z1253">
        <v>77000</v>
      </c>
      <c r="AB1253" s="2" t="s">
        <v>57</v>
      </c>
      <c r="AC1253">
        <v>30800</v>
      </c>
      <c r="AD1253">
        <v>46200</v>
      </c>
      <c r="AE1253">
        <v>147000</v>
      </c>
      <c r="AF1253">
        <v>2205</v>
      </c>
      <c r="AG1253" s="2" t="s">
        <v>4594</v>
      </c>
      <c r="AH1253" s="2"/>
      <c r="AI1253" s="1">
        <v>46189</v>
      </c>
      <c r="AJ1253" s="2"/>
      <c r="AK1253" s="2" t="s">
        <v>58</v>
      </c>
      <c r="AM1253" s="2" t="s">
        <v>59</v>
      </c>
      <c r="AP1253" s="2" t="s">
        <v>60</v>
      </c>
      <c r="AQ1253" s="2" t="s">
        <v>41</v>
      </c>
      <c r="AR1253">
        <v>70000</v>
      </c>
      <c r="AS1253" s="2" t="str">
        <f>_xlfn.IFNA(IF(VLOOKUP(all_resi[[#This Row],[No. Waybill]],settle_reconcile[No. Waybill],1,0)="","Recon","Recon"),"-")</f>
        <v>Recon</v>
      </c>
      <c r="AT1253" s="2">
        <f>all_resi[[#This Row],[Nilai COD]]-all_resi[[#This Row],[COD Fee]]-all_resi[[#This Row],[Total Biaya Setelah Diskon]]</f>
        <v>98595</v>
      </c>
      <c r="AU1253" s="2">
        <f>IF(all_resi[[#This Row],[Waktu Terima]]="","",_xlfn.DAYS(all_resi[[#This Row],[Waktu Terima]],all_resi[[#This Row],[Tanggal Pengiriman]]))</f>
        <v>5</v>
      </c>
    </row>
    <row r="1254" spans="1:47" x14ac:dyDescent="0.25">
      <c r="A1254" s="2" t="s">
        <v>7303</v>
      </c>
      <c r="B1254" s="1">
        <v>46184</v>
      </c>
      <c r="C1254" s="2" t="s">
        <v>42</v>
      </c>
      <c r="D1254" s="2" t="s">
        <v>43</v>
      </c>
      <c r="E1254" s="2" t="s">
        <v>44</v>
      </c>
      <c r="F1254" s="2" t="s">
        <v>45</v>
      </c>
      <c r="G1254" s="2" t="s">
        <v>46</v>
      </c>
      <c r="H1254" s="2" t="s">
        <v>80</v>
      </c>
      <c r="I1254" s="2" t="s">
        <v>4591</v>
      </c>
      <c r="J1254" s="2" t="s">
        <v>13175</v>
      </c>
      <c r="K1254" s="2" t="s">
        <v>116</v>
      </c>
      <c r="L1254" s="2" t="s">
        <v>117</v>
      </c>
      <c r="M1254" s="2" t="s">
        <v>4592</v>
      </c>
      <c r="N1254" s="2" t="s">
        <v>4593</v>
      </c>
      <c r="O1254">
        <v>1</v>
      </c>
      <c r="P1254" s="2" t="s">
        <v>53</v>
      </c>
      <c r="Q1254">
        <v>100</v>
      </c>
      <c r="R1254">
        <v>0</v>
      </c>
      <c r="S1254" s="2" t="s">
        <v>54</v>
      </c>
      <c r="T1254" s="2" t="s">
        <v>55</v>
      </c>
      <c r="U1254" s="2" t="s">
        <v>408</v>
      </c>
      <c r="V1254" s="2"/>
      <c r="W1254">
        <v>12000</v>
      </c>
      <c r="X1254">
        <v>0</v>
      </c>
      <c r="Y1254">
        <v>0</v>
      </c>
      <c r="Z1254">
        <v>12000</v>
      </c>
      <c r="AB1254" s="2" t="s">
        <v>57</v>
      </c>
      <c r="AC1254">
        <v>4800</v>
      </c>
      <c r="AD1254">
        <v>7200</v>
      </c>
      <c r="AE1254">
        <v>0</v>
      </c>
      <c r="AF1254">
        <v>0</v>
      </c>
      <c r="AG1254" s="2" t="s">
        <v>4591</v>
      </c>
      <c r="AH1254" s="2"/>
      <c r="AI1254" s="1">
        <v>46185</v>
      </c>
      <c r="AJ1254" s="2" t="s">
        <v>87</v>
      </c>
      <c r="AK1254" s="2" t="s">
        <v>58</v>
      </c>
      <c r="AM1254" s="2" t="s">
        <v>59</v>
      </c>
      <c r="AP1254" s="2" t="s">
        <v>60</v>
      </c>
      <c r="AQ1254" s="2" t="s">
        <v>98</v>
      </c>
      <c r="AR1254">
        <v>-12000</v>
      </c>
      <c r="AS1254" s="2" t="str">
        <f>_xlfn.IFNA(IF(VLOOKUP(all_resi[[#This Row],[No. Waybill]],settle_reconcile[No. Waybill],1,0)="","Recon","Recon"),"-")</f>
        <v>-</v>
      </c>
      <c r="AT1254" s="2">
        <f>all_resi[[#This Row],[Nilai COD]]-all_resi[[#This Row],[COD Fee]]-all_resi[[#This Row],[Total Biaya Setelah Diskon]]</f>
        <v>-7200</v>
      </c>
      <c r="AU1254" s="2">
        <f>IF(all_resi[[#This Row],[Waktu Terima]]="","",_xlfn.DAYS(all_resi[[#This Row],[Waktu Terima]],all_resi[[#This Row],[Tanggal Pengiriman]]))</f>
        <v>1</v>
      </c>
    </row>
    <row r="1255" spans="1:47" x14ac:dyDescent="0.25">
      <c r="A1255" s="2" t="s">
        <v>7025</v>
      </c>
      <c r="B1255" s="1">
        <v>46184</v>
      </c>
      <c r="C1255" s="2" t="s">
        <v>42</v>
      </c>
      <c r="D1255" s="2" t="s">
        <v>43</v>
      </c>
      <c r="E1255" s="2" t="s">
        <v>44</v>
      </c>
      <c r="F1255" s="2" t="s">
        <v>45</v>
      </c>
      <c r="G1255" s="2" t="s">
        <v>46</v>
      </c>
      <c r="H1255" s="2" t="s">
        <v>47</v>
      </c>
      <c r="I1255" s="2" t="s">
        <v>3839</v>
      </c>
      <c r="J1255" s="2" t="s">
        <v>13157</v>
      </c>
      <c r="K1255" s="2" t="s">
        <v>183</v>
      </c>
      <c r="L1255" s="2" t="s">
        <v>446</v>
      </c>
      <c r="M1255" s="2" t="s">
        <v>3840</v>
      </c>
      <c r="N1255" s="2" t="s">
        <v>3841</v>
      </c>
      <c r="O1255">
        <v>1</v>
      </c>
      <c r="P1255" s="2" t="s">
        <v>53</v>
      </c>
      <c r="Q1255">
        <v>100</v>
      </c>
      <c r="R1255">
        <v>0</v>
      </c>
      <c r="S1255" s="2" t="s">
        <v>54</v>
      </c>
      <c r="T1255" s="2" t="s">
        <v>55</v>
      </c>
      <c r="U1255" s="2" t="s">
        <v>97</v>
      </c>
      <c r="V1255" s="2"/>
      <c r="W1255">
        <v>82000</v>
      </c>
      <c r="X1255">
        <v>0</v>
      </c>
      <c r="Y1255">
        <v>0</v>
      </c>
      <c r="Z1255">
        <v>82000</v>
      </c>
      <c r="AB1255" s="2" t="s">
        <v>57</v>
      </c>
      <c r="AC1255">
        <v>32800</v>
      </c>
      <c r="AD1255">
        <v>49200</v>
      </c>
      <c r="AE1255">
        <v>152000</v>
      </c>
      <c r="AF1255">
        <v>2280</v>
      </c>
      <c r="AG1255" s="2" t="s">
        <v>3839</v>
      </c>
      <c r="AH1255" s="2"/>
      <c r="AI1255" s="1">
        <v>46189</v>
      </c>
      <c r="AJ1255" s="2"/>
      <c r="AK1255" s="2" t="s">
        <v>58</v>
      </c>
      <c r="AM1255" s="2" t="s">
        <v>59</v>
      </c>
      <c r="AP1255" s="2" t="s">
        <v>60</v>
      </c>
      <c r="AQ1255" s="2" t="s">
        <v>41</v>
      </c>
      <c r="AR1255">
        <v>70000</v>
      </c>
      <c r="AS1255" s="2" t="str">
        <f>_xlfn.IFNA(IF(VLOOKUP(all_resi[[#This Row],[No. Waybill]],settle_reconcile[No. Waybill],1,0)="","Recon","Recon"),"-")</f>
        <v>Recon</v>
      </c>
      <c r="AT1255" s="2">
        <f>all_resi[[#This Row],[Nilai COD]]-all_resi[[#This Row],[COD Fee]]-all_resi[[#This Row],[Total Biaya Setelah Diskon]]</f>
        <v>100520</v>
      </c>
      <c r="AU1255" s="2">
        <f>IF(all_resi[[#This Row],[Waktu Terima]]="","",_xlfn.DAYS(all_resi[[#This Row],[Waktu Terima]],all_resi[[#This Row],[Tanggal Pengiriman]]))</f>
        <v>5</v>
      </c>
    </row>
    <row r="1256" spans="1:47" x14ac:dyDescent="0.25">
      <c r="A1256" s="2" t="s">
        <v>7026</v>
      </c>
      <c r="B1256" s="1">
        <v>46184</v>
      </c>
      <c r="C1256" s="2" t="s">
        <v>42</v>
      </c>
      <c r="D1256" s="2" t="s">
        <v>43</v>
      </c>
      <c r="E1256" s="2" t="s">
        <v>44</v>
      </c>
      <c r="F1256" s="2" t="s">
        <v>45</v>
      </c>
      <c r="G1256" s="2" t="s">
        <v>46</v>
      </c>
      <c r="H1256" s="2" t="s">
        <v>47</v>
      </c>
      <c r="I1256" s="2" t="s">
        <v>3842</v>
      </c>
      <c r="J1256" s="2" t="s">
        <v>13158</v>
      </c>
      <c r="K1256" s="2" t="s">
        <v>156</v>
      </c>
      <c r="L1256" s="2" t="s">
        <v>509</v>
      </c>
      <c r="M1256" s="2" t="s">
        <v>2501</v>
      </c>
      <c r="N1256" s="2" t="s">
        <v>3843</v>
      </c>
      <c r="O1256">
        <v>1</v>
      </c>
      <c r="P1256" s="2" t="s">
        <v>53</v>
      </c>
      <c r="Q1256">
        <v>100</v>
      </c>
      <c r="R1256">
        <v>0</v>
      </c>
      <c r="S1256" s="2" t="s">
        <v>54</v>
      </c>
      <c r="T1256" s="2" t="s">
        <v>55</v>
      </c>
      <c r="U1256" s="2" t="s">
        <v>386</v>
      </c>
      <c r="V1256" s="2"/>
      <c r="W1256">
        <v>80000</v>
      </c>
      <c r="X1256">
        <v>0</v>
      </c>
      <c r="Y1256">
        <v>0</v>
      </c>
      <c r="Z1256">
        <v>80000</v>
      </c>
      <c r="AB1256" s="2" t="s">
        <v>57</v>
      </c>
      <c r="AC1256">
        <v>32000</v>
      </c>
      <c r="AD1256">
        <v>48000</v>
      </c>
      <c r="AE1256">
        <v>184000</v>
      </c>
      <c r="AF1256">
        <v>2760</v>
      </c>
      <c r="AG1256" s="2" t="s">
        <v>17318</v>
      </c>
      <c r="AH1256" s="2" t="s">
        <v>149</v>
      </c>
      <c r="AI1256" s="1">
        <v>46203</v>
      </c>
      <c r="AJ1256" s="2"/>
      <c r="AK1256" s="2" t="s">
        <v>67</v>
      </c>
      <c r="AM1256" s="2" t="s">
        <v>59</v>
      </c>
      <c r="AP1256" s="2" t="s">
        <v>60</v>
      </c>
      <c r="AQ1256" s="2" t="s">
        <v>41</v>
      </c>
      <c r="AR1256">
        <v>104000</v>
      </c>
      <c r="AS1256" s="2" t="str">
        <f>_xlfn.IFNA(IF(VLOOKUP(all_resi[[#This Row],[No. Waybill]],settle_reconcile[No. Waybill],1,0)="","Recon","Recon"),"-")</f>
        <v>-</v>
      </c>
      <c r="AT1256" s="2">
        <f>all_resi[[#This Row],[Nilai COD]]-all_resi[[#This Row],[COD Fee]]-all_resi[[#This Row],[Total Biaya Setelah Diskon]]</f>
        <v>133240</v>
      </c>
      <c r="AU1256" s="2">
        <f>IF(all_resi[[#This Row],[Waktu Terima]]="","",_xlfn.DAYS(all_resi[[#This Row],[Waktu Terima]],all_resi[[#This Row],[Tanggal Pengiriman]]))</f>
        <v>19</v>
      </c>
    </row>
    <row r="1257" spans="1:47" x14ac:dyDescent="0.25">
      <c r="A1257" s="2" t="s">
        <v>7486</v>
      </c>
      <c r="B1257" s="1">
        <v>46184</v>
      </c>
      <c r="C1257" s="2" t="s">
        <v>42</v>
      </c>
      <c r="D1257" s="2" t="s">
        <v>43</v>
      </c>
      <c r="E1257" s="2" t="s">
        <v>44</v>
      </c>
      <c r="F1257" s="2" t="s">
        <v>45</v>
      </c>
      <c r="G1257" s="2" t="s">
        <v>46</v>
      </c>
      <c r="H1257" s="2" t="s">
        <v>47</v>
      </c>
      <c r="I1257" s="2" t="s">
        <v>5061</v>
      </c>
      <c r="J1257" s="2" t="s">
        <v>13240</v>
      </c>
      <c r="K1257" s="2" t="s">
        <v>156</v>
      </c>
      <c r="L1257" s="2" t="s">
        <v>480</v>
      </c>
      <c r="M1257" s="2" t="s">
        <v>3364</v>
      </c>
      <c r="N1257" s="2" t="s">
        <v>5062</v>
      </c>
      <c r="O1257">
        <v>1</v>
      </c>
      <c r="P1257" s="2" t="s">
        <v>53</v>
      </c>
      <c r="Q1257">
        <v>100</v>
      </c>
      <c r="R1257">
        <v>0</v>
      </c>
      <c r="S1257" s="2" t="s">
        <v>54</v>
      </c>
      <c r="T1257" s="2" t="s">
        <v>55</v>
      </c>
      <c r="U1257" s="2" t="s">
        <v>1301</v>
      </c>
      <c r="V1257" s="2"/>
      <c r="W1257">
        <v>82000</v>
      </c>
      <c r="X1257">
        <v>0</v>
      </c>
      <c r="Y1257">
        <v>0</v>
      </c>
      <c r="Z1257">
        <v>82000</v>
      </c>
      <c r="AB1257" s="2" t="s">
        <v>57</v>
      </c>
      <c r="AC1257">
        <v>32800</v>
      </c>
      <c r="AD1257">
        <v>49200</v>
      </c>
      <c r="AE1257">
        <v>197000</v>
      </c>
      <c r="AF1257">
        <v>2955</v>
      </c>
      <c r="AG1257" s="2" t="s">
        <v>17318</v>
      </c>
      <c r="AH1257" s="2" t="s">
        <v>149</v>
      </c>
      <c r="AI1257" s="1">
        <v>46203</v>
      </c>
      <c r="AJ1257" s="2"/>
      <c r="AK1257" s="2" t="s">
        <v>67</v>
      </c>
      <c r="AM1257" s="2" t="s">
        <v>59</v>
      </c>
      <c r="AP1257" s="2" t="s">
        <v>60</v>
      </c>
      <c r="AQ1257" s="2" t="s">
        <v>41</v>
      </c>
      <c r="AR1257">
        <v>115000</v>
      </c>
      <c r="AS1257" s="2" t="str">
        <f>_xlfn.IFNA(IF(VLOOKUP(all_resi[[#This Row],[No. Waybill]],settle_reconcile[No. Waybill],1,0)="","Recon","Recon"),"-")</f>
        <v>-</v>
      </c>
      <c r="AT1257" s="2">
        <f>all_resi[[#This Row],[Nilai COD]]-all_resi[[#This Row],[COD Fee]]-all_resi[[#This Row],[Total Biaya Setelah Diskon]]</f>
        <v>144845</v>
      </c>
      <c r="AU1257" s="2">
        <f>IF(all_resi[[#This Row],[Waktu Terima]]="","",_xlfn.DAYS(all_resi[[#This Row],[Waktu Terima]],all_resi[[#This Row],[Tanggal Pengiriman]]))</f>
        <v>19</v>
      </c>
    </row>
    <row r="1258" spans="1:47" x14ac:dyDescent="0.25">
      <c r="A1258" s="2" t="s">
        <v>7408</v>
      </c>
      <c r="B1258" s="1">
        <v>46184</v>
      </c>
      <c r="C1258" s="2" t="s">
        <v>42</v>
      </c>
      <c r="D1258" s="2" t="s">
        <v>43</v>
      </c>
      <c r="E1258" s="2" t="s">
        <v>44</v>
      </c>
      <c r="F1258" s="2" t="s">
        <v>45</v>
      </c>
      <c r="G1258" s="2" t="s">
        <v>46</v>
      </c>
      <c r="H1258" s="2" t="s">
        <v>47</v>
      </c>
      <c r="I1258" s="2" t="s">
        <v>4863</v>
      </c>
      <c r="J1258" s="2" t="s">
        <v>13290</v>
      </c>
      <c r="K1258" s="2" t="s">
        <v>121</v>
      </c>
      <c r="L1258" s="2" t="s">
        <v>274</v>
      </c>
      <c r="M1258" s="2" t="s">
        <v>1216</v>
      </c>
      <c r="N1258" s="2" t="s">
        <v>4864</v>
      </c>
      <c r="O1258">
        <v>1</v>
      </c>
      <c r="P1258" s="2" t="s">
        <v>53</v>
      </c>
      <c r="Q1258">
        <v>100</v>
      </c>
      <c r="R1258">
        <v>0</v>
      </c>
      <c r="S1258" s="2" t="s">
        <v>54</v>
      </c>
      <c r="T1258" s="2" t="s">
        <v>55</v>
      </c>
      <c r="U1258" s="2" t="s">
        <v>97</v>
      </c>
      <c r="V1258" s="2"/>
      <c r="W1258">
        <v>68000</v>
      </c>
      <c r="X1258">
        <v>0</v>
      </c>
      <c r="Y1258">
        <v>0</v>
      </c>
      <c r="Z1258">
        <v>68000</v>
      </c>
      <c r="AB1258" s="2" t="s">
        <v>57</v>
      </c>
      <c r="AC1258">
        <v>27200</v>
      </c>
      <c r="AD1258">
        <v>40800</v>
      </c>
      <c r="AE1258">
        <v>138000</v>
      </c>
      <c r="AF1258">
        <v>2070</v>
      </c>
      <c r="AG1258" s="2" t="s">
        <v>4863</v>
      </c>
      <c r="AH1258" s="2"/>
      <c r="AI1258" s="1">
        <v>46191</v>
      </c>
      <c r="AJ1258" s="2"/>
      <c r="AK1258" s="2" t="s">
        <v>58</v>
      </c>
      <c r="AM1258" s="2" t="s">
        <v>59</v>
      </c>
      <c r="AP1258" s="2" t="s">
        <v>60</v>
      </c>
      <c r="AQ1258" s="2" t="s">
        <v>41</v>
      </c>
      <c r="AR1258">
        <v>70000</v>
      </c>
      <c r="AS1258" s="2" t="str">
        <f>_xlfn.IFNA(IF(VLOOKUP(all_resi[[#This Row],[No. Waybill]],settle_reconcile[No. Waybill],1,0)="","Recon","Recon"),"-")</f>
        <v>Recon</v>
      </c>
      <c r="AT1258" s="2">
        <f>all_resi[[#This Row],[Nilai COD]]-all_resi[[#This Row],[COD Fee]]-all_resi[[#This Row],[Total Biaya Setelah Diskon]]</f>
        <v>95130</v>
      </c>
      <c r="AU1258" s="2">
        <f>IF(all_resi[[#This Row],[Waktu Terima]]="","",_xlfn.DAYS(all_resi[[#This Row],[Waktu Terima]],all_resi[[#This Row],[Tanggal Pengiriman]]))</f>
        <v>7</v>
      </c>
    </row>
    <row r="1259" spans="1:47" x14ac:dyDescent="0.25">
      <c r="A1259" s="2" t="s">
        <v>7309</v>
      </c>
      <c r="B1259" s="1">
        <v>46184</v>
      </c>
      <c r="C1259" s="2" t="s">
        <v>42</v>
      </c>
      <c r="D1259" s="2" t="s">
        <v>43</v>
      </c>
      <c r="E1259" s="2" t="s">
        <v>44</v>
      </c>
      <c r="F1259" s="2" t="s">
        <v>45</v>
      </c>
      <c r="G1259" s="2" t="s">
        <v>46</v>
      </c>
      <c r="H1259" s="2" t="s">
        <v>47</v>
      </c>
      <c r="I1259" s="2" t="s">
        <v>4608</v>
      </c>
      <c r="J1259" s="2" t="s">
        <v>13191</v>
      </c>
      <c r="K1259" s="2" t="s">
        <v>156</v>
      </c>
      <c r="L1259" s="2" t="s">
        <v>2296</v>
      </c>
      <c r="M1259" s="2" t="s">
        <v>4609</v>
      </c>
      <c r="N1259" s="2" t="s">
        <v>4610</v>
      </c>
      <c r="O1259">
        <v>1</v>
      </c>
      <c r="P1259" s="2" t="s">
        <v>53</v>
      </c>
      <c r="Q1259">
        <v>100</v>
      </c>
      <c r="R1259">
        <v>0</v>
      </c>
      <c r="S1259" s="2" t="s">
        <v>54</v>
      </c>
      <c r="T1259" s="2" t="s">
        <v>55</v>
      </c>
      <c r="U1259" s="2" t="s">
        <v>386</v>
      </c>
      <c r="V1259" s="2"/>
      <c r="W1259">
        <v>100000</v>
      </c>
      <c r="X1259">
        <v>0</v>
      </c>
      <c r="Y1259">
        <v>0</v>
      </c>
      <c r="Z1259">
        <v>100000</v>
      </c>
      <c r="AB1259" s="2" t="s">
        <v>57</v>
      </c>
      <c r="AC1259">
        <v>40000</v>
      </c>
      <c r="AD1259">
        <v>60000</v>
      </c>
      <c r="AE1259">
        <v>222000</v>
      </c>
      <c r="AF1259">
        <v>3330</v>
      </c>
      <c r="AG1259" s="2" t="s">
        <v>517</v>
      </c>
      <c r="AH1259" s="2" t="s">
        <v>149</v>
      </c>
      <c r="AI1259" s="1">
        <v>46198</v>
      </c>
      <c r="AJ1259" s="2"/>
      <c r="AK1259" s="2" t="s">
        <v>67</v>
      </c>
      <c r="AM1259" s="2" t="s">
        <v>59</v>
      </c>
      <c r="AP1259" s="2" t="s">
        <v>60</v>
      </c>
      <c r="AQ1259" s="2" t="s">
        <v>41</v>
      </c>
      <c r="AR1259">
        <v>122000</v>
      </c>
      <c r="AS1259" s="2" t="str">
        <f>_xlfn.IFNA(IF(VLOOKUP(all_resi[[#This Row],[No. Waybill]],settle_reconcile[No. Waybill],1,0)="","Recon","Recon"),"-")</f>
        <v>-</v>
      </c>
      <c r="AT1259" s="2">
        <f>all_resi[[#This Row],[Nilai COD]]-all_resi[[#This Row],[COD Fee]]-all_resi[[#This Row],[Total Biaya Setelah Diskon]]</f>
        <v>158670</v>
      </c>
      <c r="AU1259" s="2">
        <f>IF(all_resi[[#This Row],[Waktu Terima]]="","",_xlfn.DAYS(all_resi[[#This Row],[Waktu Terima]],all_resi[[#This Row],[Tanggal Pengiriman]]))</f>
        <v>14</v>
      </c>
    </row>
    <row r="1260" spans="1:47" x14ac:dyDescent="0.25">
      <c r="A1260" s="2" t="s">
        <v>7310</v>
      </c>
      <c r="B1260" s="1">
        <v>46184</v>
      </c>
      <c r="C1260" s="2" t="s">
        <v>42</v>
      </c>
      <c r="D1260" s="2" t="s">
        <v>43</v>
      </c>
      <c r="E1260" s="2" t="s">
        <v>44</v>
      </c>
      <c r="F1260" s="2" t="s">
        <v>45</v>
      </c>
      <c r="G1260" s="2" t="s">
        <v>46</v>
      </c>
      <c r="H1260" s="2" t="s">
        <v>47</v>
      </c>
      <c r="I1260" s="2" t="s">
        <v>4611</v>
      </c>
      <c r="J1260" s="2" t="s">
        <v>13149</v>
      </c>
      <c r="K1260" s="2" t="s">
        <v>171</v>
      </c>
      <c r="L1260" s="2" t="s">
        <v>349</v>
      </c>
      <c r="M1260" s="2" t="s">
        <v>4612</v>
      </c>
      <c r="N1260" s="2" t="s">
        <v>4613</v>
      </c>
      <c r="O1260">
        <v>1</v>
      </c>
      <c r="P1260" s="2" t="s">
        <v>53</v>
      </c>
      <c r="Q1260">
        <v>100</v>
      </c>
      <c r="R1260">
        <v>0</v>
      </c>
      <c r="S1260" s="2" t="s">
        <v>54</v>
      </c>
      <c r="T1260" s="2" t="s">
        <v>55</v>
      </c>
      <c r="U1260" s="2" t="s">
        <v>207</v>
      </c>
      <c r="V1260" s="2"/>
      <c r="W1260">
        <v>38000</v>
      </c>
      <c r="X1260">
        <v>0</v>
      </c>
      <c r="Y1260">
        <v>0</v>
      </c>
      <c r="Z1260">
        <v>38000</v>
      </c>
      <c r="AB1260" s="2" t="s">
        <v>57</v>
      </c>
      <c r="AC1260">
        <v>15200</v>
      </c>
      <c r="AD1260">
        <v>22800</v>
      </c>
      <c r="AE1260">
        <v>108000</v>
      </c>
      <c r="AF1260">
        <v>1620</v>
      </c>
      <c r="AG1260" s="2" t="s">
        <v>4611</v>
      </c>
      <c r="AH1260" s="2"/>
      <c r="AI1260" s="1">
        <v>46191</v>
      </c>
      <c r="AJ1260" s="2"/>
      <c r="AK1260" s="2" t="s">
        <v>58</v>
      </c>
      <c r="AM1260" s="2" t="s">
        <v>59</v>
      </c>
      <c r="AP1260" s="2" t="s">
        <v>60</v>
      </c>
      <c r="AQ1260" s="2" t="s">
        <v>41</v>
      </c>
      <c r="AR1260">
        <v>70000</v>
      </c>
      <c r="AS1260" s="2" t="str">
        <f>_xlfn.IFNA(IF(VLOOKUP(all_resi[[#This Row],[No. Waybill]],settle_reconcile[No. Waybill],1,0)="","Recon","Recon"),"-")</f>
        <v>Recon</v>
      </c>
      <c r="AT1260" s="2">
        <f>all_resi[[#This Row],[Nilai COD]]-all_resi[[#This Row],[COD Fee]]-all_resi[[#This Row],[Total Biaya Setelah Diskon]]</f>
        <v>83580</v>
      </c>
      <c r="AU1260" s="2">
        <f>IF(all_resi[[#This Row],[Waktu Terima]]="","",_xlfn.DAYS(all_resi[[#This Row],[Waktu Terima]],all_resi[[#This Row],[Tanggal Pengiriman]]))</f>
        <v>7</v>
      </c>
    </row>
    <row r="1261" spans="1:47" x14ac:dyDescent="0.25">
      <c r="A1261" s="2" t="s">
        <v>7484</v>
      </c>
      <c r="B1261" s="1">
        <v>46184</v>
      </c>
      <c r="C1261" s="2" t="s">
        <v>42</v>
      </c>
      <c r="D1261" s="2" t="s">
        <v>43</v>
      </c>
      <c r="E1261" s="2" t="s">
        <v>44</v>
      </c>
      <c r="F1261" s="2" t="s">
        <v>45</v>
      </c>
      <c r="G1261" s="2" t="s">
        <v>46</v>
      </c>
      <c r="H1261" s="2" t="s">
        <v>80</v>
      </c>
      <c r="I1261" s="2" t="s">
        <v>5056</v>
      </c>
      <c r="J1261" s="2" t="s">
        <v>13253</v>
      </c>
      <c r="K1261" s="2" t="s">
        <v>177</v>
      </c>
      <c r="L1261" s="2" t="s">
        <v>775</v>
      </c>
      <c r="M1261" s="2" t="s">
        <v>1643</v>
      </c>
      <c r="N1261" s="2" t="s">
        <v>5057</v>
      </c>
      <c r="O1261">
        <v>1</v>
      </c>
      <c r="P1261" s="2" t="s">
        <v>53</v>
      </c>
      <c r="Q1261">
        <v>100</v>
      </c>
      <c r="R1261">
        <v>0</v>
      </c>
      <c r="S1261" s="2" t="s">
        <v>54</v>
      </c>
      <c r="T1261" s="2" t="s">
        <v>55</v>
      </c>
      <c r="U1261" s="2" t="s">
        <v>86</v>
      </c>
      <c r="V1261" s="2"/>
      <c r="W1261">
        <v>114000</v>
      </c>
      <c r="X1261">
        <v>0</v>
      </c>
      <c r="Y1261">
        <v>0</v>
      </c>
      <c r="Z1261">
        <v>114000</v>
      </c>
      <c r="AB1261" s="2" t="s">
        <v>57</v>
      </c>
      <c r="AC1261">
        <v>45600</v>
      </c>
      <c r="AD1261">
        <v>68400</v>
      </c>
      <c r="AE1261">
        <v>161000</v>
      </c>
      <c r="AF1261">
        <v>2415</v>
      </c>
      <c r="AG1261" s="2" t="s">
        <v>353</v>
      </c>
      <c r="AH1261" s="2" t="s">
        <v>149</v>
      </c>
      <c r="AI1261" s="1">
        <v>46198</v>
      </c>
      <c r="AJ1261" s="2" t="s">
        <v>87</v>
      </c>
      <c r="AK1261" s="2" t="s">
        <v>67</v>
      </c>
      <c r="AM1261" s="2" t="s">
        <v>59</v>
      </c>
      <c r="AP1261" s="2" t="s">
        <v>60</v>
      </c>
      <c r="AQ1261" s="2" t="s">
        <v>41</v>
      </c>
      <c r="AR1261">
        <v>47000</v>
      </c>
      <c r="AS1261" s="2" t="str">
        <f>_xlfn.IFNA(IF(VLOOKUP(all_resi[[#This Row],[No. Waybill]],settle_reconcile[No. Waybill],1,0)="","Recon","Recon"),"-")</f>
        <v>-</v>
      </c>
      <c r="AT1261" s="2">
        <f>all_resi[[#This Row],[Nilai COD]]-all_resi[[#This Row],[COD Fee]]-all_resi[[#This Row],[Total Biaya Setelah Diskon]]</f>
        <v>90185</v>
      </c>
      <c r="AU1261" s="2">
        <f>IF(all_resi[[#This Row],[Waktu Terima]]="","",_xlfn.DAYS(all_resi[[#This Row],[Waktu Terima]],all_resi[[#This Row],[Tanggal Pengiriman]]))</f>
        <v>14</v>
      </c>
    </row>
    <row r="1262" spans="1:47" x14ac:dyDescent="0.25">
      <c r="A1262" s="2" t="s">
        <v>7360</v>
      </c>
      <c r="B1262" s="1">
        <v>46184</v>
      </c>
      <c r="C1262" s="2" t="s">
        <v>42</v>
      </c>
      <c r="D1262" s="2" t="s">
        <v>43</v>
      </c>
      <c r="E1262" s="2" t="s">
        <v>44</v>
      </c>
      <c r="F1262" s="2" t="s">
        <v>45</v>
      </c>
      <c r="G1262" s="2" t="s">
        <v>46</v>
      </c>
      <c r="H1262" s="2" t="s">
        <v>47</v>
      </c>
      <c r="I1262" s="2" t="s">
        <v>4739</v>
      </c>
      <c r="J1262" s="2" t="s">
        <v>13317</v>
      </c>
      <c r="K1262" s="2" t="s">
        <v>177</v>
      </c>
      <c r="L1262" s="2" t="s">
        <v>247</v>
      </c>
      <c r="M1262" s="2" t="s">
        <v>471</v>
      </c>
      <c r="N1262" s="2" t="s">
        <v>4740</v>
      </c>
      <c r="O1262">
        <v>1</v>
      </c>
      <c r="P1262" s="2" t="s">
        <v>53</v>
      </c>
      <c r="Q1262">
        <v>100</v>
      </c>
      <c r="R1262">
        <v>0</v>
      </c>
      <c r="S1262" s="2" t="s">
        <v>54</v>
      </c>
      <c r="T1262" s="2" t="s">
        <v>55</v>
      </c>
      <c r="U1262" s="2" t="s">
        <v>147</v>
      </c>
      <c r="V1262" s="2"/>
      <c r="W1262">
        <v>80000</v>
      </c>
      <c r="X1262">
        <v>0</v>
      </c>
      <c r="Y1262">
        <v>0</v>
      </c>
      <c r="Z1262">
        <v>80000</v>
      </c>
      <c r="AB1262" s="2" t="s">
        <v>57</v>
      </c>
      <c r="AC1262">
        <v>32000</v>
      </c>
      <c r="AD1262">
        <v>48000</v>
      </c>
      <c r="AE1262">
        <v>150000</v>
      </c>
      <c r="AF1262">
        <v>2250</v>
      </c>
      <c r="AG1262" s="2" t="s">
        <v>4739</v>
      </c>
      <c r="AH1262" s="2"/>
      <c r="AI1262" s="1">
        <v>46189</v>
      </c>
      <c r="AJ1262" s="2"/>
      <c r="AK1262" s="2" t="s">
        <v>58</v>
      </c>
      <c r="AM1262" s="2" t="s">
        <v>59</v>
      </c>
      <c r="AP1262" s="2" t="s">
        <v>60</v>
      </c>
      <c r="AQ1262" s="2" t="s">
        <v>41</v>
      </c>
      <c r="AR1262">
        <v>70000</v>
      </c>
      <c r="AS1262" s="2" t="str">
        <f>_xlfn.IFNA(IF(VLOOKUP(all_resi[[#This Row],[No. Waybill]],settle_reconcile[No. Waybill],1,0)="","Recon","Recon"),"-")</f>
        <v>Recon</v>
      </c>
      <c r="AT1262" s="2">
        <f>all_resi[[#This Row],[Nilai COD]]-all_resi[[#This Row],[COD Fee]]-all_resi[[#This Row],[Total Biaya Setelah Diskon]]</f>
        <v>99750</v>
      </c>
      <c r="AU1262" s="2">
        <f>IF(all_resi[[#This Row],[Waktu Terima]]="","",_xlfn.DAYS(all_resi[[#This Row],[Waktu Terima]],all_resi[[#This Row],[Tanggal Pengiriman]]))</f>
        <v>5</v>
      </c>
    </row>
    <row r="1263" spans="1:47" x14ac:dyDescent="0.25">
      <c r="A1263" s="2" t="s">
        <v>7407</v>
      </c>
      <c r="B1263" s="1">
        <v>46184</v>
      </c>
      <c r="C1263" s="2" t="s">
        <v>42</v>
      </c>
      <c r="D1263" s="2" t="s">
        <v>43</v>
      </c>
      <c r="E1263" s="2" t="s">
        <v>44</v>
      </c>
      <c r="F1263" s="2" t="s">
        <v>45</v>
      </c>
      <c r="G1263" s="2" t="s">
        <v>46</v>
      </c>
      <c r="H1263" s="2" t="s">
        <v>47</v>
      </c>
      <c r="I1263" s="2" t="s">
        <v>4861</v>
      </c>
      <c r="J1263" s="2" t="s">
        <v>13293</v>
      </c>
      <c r="K1263" s="2" t="s">
        <v>49</v>
      </c>
      <c r="L1263" s="2" t="s">
        <v>151</v>
      </c>
      <c r="M1263" s="2" t="s">
        <v>152</v>
      </c>
      <c r="N1263" s="2" t="s">
        <v>4862</v>
      </c>
      <c r="O1263">
        <v>1</v>
      </c>
      <c r="P1263" s="2" t="s">
        <v>53</v>
      </c>
      <c r="Q1263">
        <v>100</v>
      </c>
      <c r="R1263">
        <v>0</v>
      </c>
      <c r="S1263" s="2" t="s">
        <v>54</v>
      </c>
      <c r="T1263" s="2" t="s">
        <v>55</v>
      </c>
      <c r="U1263" s="2" t="s">
        <v>1301</v>
      </c>
      <c r="V1263" s="2"/>
      <c r="W1263">
        <v>44000</v>
      </c>
      <c r="X1263">
        <v>0</v>
      </c>
      <c r="Y1263">
        <v>0</v>
      </c>
      <c r="Z1263">
        <v>44000</v>
      </c>
      <c r="AB1263" s="2" t="s">
        <v>57</v>
      </c>
      <c r="AC1263">
        <v>17600</v>
      </c>
      <c r="AD1263">
        <v>26400</v>
      </c>
      <c r="AE1263">
        <v>160000</v>
      </c>
      <c r="AF1263">
        <v>2400</v>
      </c>
      <c r="AG1263" s="2" t="s">
        <v>4861</v>
      </c>
      <c r="AH1263" s="2"/>
      <c r="AI1263" s="1">
        <v>46189</v>
      </c>
      <c r="AJ1263" s="2"/>
      <c r="AK1263" s="2" t="s">
        <v>58</v>
      </c>
      <c r="AM1263" s="2" t="s">
        <v>59</v>
      </c>
      <c r="AP1263" s="2" t="s">
        <v>60</v>
      </c>
      <c r="AQ1263" s="2" t="s">
        <v>41</v>
      </c>
      <c r="AR1263">
        <v>116000</v>
      </c>
      <c r="AS1263" s="2" t="str">
        <f>_xlfn.IFNA(IF(VLOOKUP(all_resi[[#This Row],[No. Waybill]],settle_reconcile[No. Waybill],1,0)="","Recon","Recon"),"-")</f>
        <v>Recon</v>
      </c>
      <c r="AT1263" s="2">
        <f>all_resi[[#This Row],[Nilai COD]]-all_resi[[#This Row],[COD Fee]]-all_resi[[#This Row],[Total Biaya Setelah Diskon]]</f>
        <v>131200</v>
      </c>
      <c r="AU1263" s="2">
        <f>IF(all_resi[[#This Row],[Waktu Terima]]="","",_xlfn.DAYS(all_resi[[#This Row],[Waktu Terima]],all_resi[[#This Row],[Tanggal Pengiriman]]))</f>
        <v>5</v>
      </c>
    </row>
    <row r="1264" spans="1:47" x14ac:dyDescent="0.25">
      <c r="A1264" s="2" t="s">
        <v>7142</v>
      </c>
      <c r="B1264" s="1">
        <v>46184</v>
      </c>
      <c r="C1264" s="2" t="s">
        <v>42</v>
      </c>
      <c r="D1264" s="2" t="s">
        <v>43</v>
      </c>
      <c r="E1264" s="2" t="s">
        <v>44</v>
      </c>
      <c r="F1264" s="2" t="s">
        <v>45</v>
      </c>
      <c r="G1264" s="2" t="s">
        <v>46</v>
      </c>
      <c r="H1264" s="2" t="s">
        <v>47</v>
      </c>
      <c r="I1264" s="2" t="s">
        <v>4150</v>
      </c>
      <c r="J1264" s="2" t="s">
        <v>13343</v>
      </c>
      <c r="K1264" s="2" t="s">
        <v>121</v>
      </c>
      <c r="L1264" s="2" t="s">
        <v>166</v>
      </c>
      <c r="M1264" s="2" t="s">
        <v>4151</v>
      </c>
      <c r="N1264" s="2" t="s">
        <v>4152</v>
      </c>
      <c r="O1264">
        <v>1</v>
      </c>
      <c r="P1264" s="2" t="s">
        <v>53</v>
      </c>
      <c r="Q1264">
        <v>100</v>
      </c>
      <c r="R1264">
        <v>0</v>
      </c>
      <c r="S1264" s="2" t="s">
        <v>54</v>
      </c>
      <c r="T1264" s="2" t="s">
        <v>55</v>
      </c>
      <c r="U1264" s="2" t="s">
        <v>230</v>
      </c>
      <c r="V1264" s="2"/>
      <c r="W1264">
        <v>85000</v>
      </c>
      <c r="X1264">
        <v>0</v>
      </c>
      <c r="Y1264">
        <v>0</v>
      </c>
      <c r="Z1264">
        <v>85000</v>
      </c>
      <c r="AB1264" s="2" t="s">
        <v>57</v>
      </c>
      <c r="AC1264">
        <v>34000</v>
      </c>
      <c r="AD1264">
        <v>51000</v>
      </c>
      <c r="AE1264">
        <v>184000</v>
      </c>
      <c r="AF1264">
        <v>2760</v>
      </c>
      <c r="AG1264" s="2" t="s">
        <v>517</v>
      </c>
      <c r="AH1264" s="2" t="s">
        <v>149</v>
      </c>
      <c r="AI1264" s="1">
        <v>46199</v>
      </c>
      <c r="AJ1264" s="2"/>
      <c r="AK1264" s="2" t="s">
        <v>67</v>
      </c>
      <c r="AM1264" s="2" t="s">
        <v>59</v>
      </c>
      <c r="AP1264" s="2" t="s">
        <v>60</v>
      </c>
      <c r="AQ1264" s="2" t="s">
        <v>41</v>
      </c>
      <c r="AR1264">
        <v>99000</v>
      </c>
      <c r="AS1264" s="2" t="str">
        <f>_xlfn.IFNA(IF(VLOOKUP(all_resi[[#This Row],[No. Waybill]],settle_reconcile[No. Waybill],1,0)="","Recon","Recon"),"-")</f>
        <v>-</v>
      </c>
      <c r="AT1264" s="2">
        <f>all_resi[[#This Row],[Nilai COD]]-all_resi[[#This Row],[COD Fee]]-all_resi[[#This Row],[Total Biaya Setelah Diskon]]</f>
        <v>130240</v>
      </c>
      <c r="AU1264" s="2">
        <f>IF(all_resi[[#This Row],[Waktu Terima]]="","",_xlfn.DAYS(all_resi[[#This Row],[Waktu Terima]],all_resi[[#This Row],[Tanggal Pengiriman]]))</f>
        <v>15</v>
      </c>
    </row>
    <row r="1265" spans="1:47" x14ac:dyDescent="0.25">
      <c r="A1265" s="2" t="s">
        <v>7180</v>
      </c>
      <c r="B1265" s="1">
        <v>46184</v>
      </c>
      <c r="C1265" s="2" t="s">
        <v>42</v>
      </c>
      <c r="D1265" s="2" t="s">
        <v>43</v>
      </c>
      <c r="E1265" s="2" t="s">
        <v>44</v>
      </c>
      <c r="F1265" s="2" t="s">
        <v>45</v>
      </c>
      <c r="G1265" s="2" t="s">
        <v>46</v>
      </c>
      <c r="H1265" s="2" t="s">
        <v>47</v>
      </c>
      <c r="I1265" s="2" t="s">
        <v>4254</v>
      </c>
      <c r="J1265" s="2" t="s">
        <v>13372</v>
      </c>
      <c r="K1265" s="2" t="s">
        <v>156</v>
      </c>
      <c r="L1265" s="2" t="s">
        <v>3261</v>
      </c>
      <c r="M1265" s="2" t="s">
        <v>4255</v>
      </c>
      <c r="N1265" s="2" t="s">
        <v>4256</v>
      </c>
      <c r="O1265">
        <v>1</v>
      </c>
      <c r="P1265" s="2" t="s">
        <v>53</v>
      </c>
      <c r="Q1265">
        <v>100</v>
      </c>
      <c r="R1265">
        <v>0</v>
      </c>
      <c r="S1265" s="2" t="s">
        <v>54</v>
      </c>
      <c r="T1265" s="2" t="s">
        <v>55</v>
      </c>
      <c r="U1265" s="2" t="s">
        <v>386</v>
      </c>
      <c r="V1265" s="2"/>
      <c r="W1265">
        <v>80000</v>
      </c>
      <c r="X1265">
        <v>0</v>
      </c>
      <c r="Y1265">
        <v>0</v>
      </c>
      <c r="Z1265">
        <v>80000</v>
      </c>
      <c r="AB1265" s="2" t="s">
        <v>57</v>
      </c>
      <c r="AC1265">
        <v>32000</v>
      </c>
      <c r="AD1265">
        <v>48000</v>
      </c>
      <c r="AE1265">
        <v>184000</v>
      </c>
      <c r="AF1265">
        <v>2760</v>
      </c>
      <c r="AG1265" s="2" t="s">
        <v>4254</v>
      </c>
      <c r="AH1265" s="2"/>
      <c r="AI1265" s="1">
        <v>46190</v>
      </c>
      <c r="AJ1265" s="2"/>
      <c r="AK1265" s="2" t="s">
        <v>58</v>
      </c>
      <c r="AM1265" s="2" t="s">
        <v>59</v>
      </c>
      <c r="AP1265" s="2" t="s">
        <v>60</v>
      </c>
      <c r="AQ1265" s="2" t="s">
        <v>41</v>
      </c>
      <c r="AR1265">
        <v>104000</v>
      </c>
      <c r="AS1265" s="2" t="str">
        <f>_xlfn.IFNA(IF(VLOOKUP(all_resi[[#This Row],[No. Waybill]],settle_reconcile[No. Waybill],1,0)="","Recon","Recon"),"-")</f>
        <v>Recon</v>
      </c>
      <c r="AT1265" s="2">
        <f>all_resi[[#This Row],[Nilai COD]]-all_resi[[#This Row],[COD Fee]]-all_resi[[#This Row],[Total Biaya Setelah Diskon]]</f>
        <v>133240</v>
      </c>
      <c r="AU1265" s="2">
        <f>IF(all_resi[[#This Row],[Waktu Terima]]="","",_xlfn.DAYS(all_resi[[#This Row],[Waktu Terima]],all_resi[[#This Row],[Tanggal Pengiriman]]))</f>
        <v>6</v>
      </c>
    </row>
    <row r="1266" spans="1:47" x14ac:dyDescent="0.25">
      <c r="A1266" s="2" t="s">
        <v>7140</v>
      </c>
      <c r="B1266" s="1">
        <v>46184</v>
      </c>
      <c r="C1266" s="2" t="s">
        <v>42</v>
      </c>
      <c r="D1266" s="2" t="s">
        <v>43</v>
      </c>
      <c r="E1266" s="2" t="s">
        <v>44</v>
      </c>
      <c r="F1266" s="2" t="s">
        <v>45</v>
      </c>
      <c r="G1266" s="2" t="s">
        <v>46</v>
      </c>
      <c r="H1266" s="2" t="s">
        <v>47</v>
      </c>
      <c r="I1266" s="2" t="s">
        <v>4144</v>
      </c>
      <c r="J1266" s="2" t="s">
        <v>13329</v>
      </c>
      <c r="K1266" s="2" t="s">
        <v>116</v>
      </c>
      <c r="L1266" s="2" t="s">
        <v>617</v>
      </c>
      <c r="M1266" s="2" t="s">
        <v>1172</v>
      </c>
      <c r="N1266" s="2" t="s">
        <v>4145</v>
      </c>
      <c r="O1266">
        <v>1</v>
      </c>
      <c r="P1266" s="2" t="s">
        <v>53</v>
      </c>
      <c r="Q1266">
        <v>100</v>
      </c>
      <c r="R1266">
        <v>0</v>
      </c>
      <c r="S1266" s="2" t="s">
        <v>54</v>
      </c>
      <c r="T1266" s="2" t="s">
        <v>55</v>
      </c>
      <c r="U1266" s="2" t="s">
        <v>207</v>
      </c>
      <c r="V1266" s="2"/>
      <c r="W1266">
        <v>15000</v>
      </c>
      <c r="X1266">
        <v>0</v>
      </c>
      <c r="Y1266">
        <v>0</v>
      </c>
      <c r="Z1266">
        <v>15000</v>
      </c>
      <c r="AB1266" s="2" t="s">
        <v>57</v>
      </c>
      <c r="AC1266">
        <v>9000</v>
      </c>
      <c r="AD1266">
        <v>6000</v>
      </c>
      <c r="AE1266">
        <v>83500</v>
      </c>
      <c r="AF1266">
        <v>1252.5</v>
      </c>
      <c r="AG1266" s="2" t="s">
        <v>4144</v>
      </c>
      <c r="AH1266" s="2"/>
      <c r="AI1266" s="1">
        <v>46186</v>
      </c>
      <c r="AJ1266" s="2"/>
      <c r="AK1266" s="2" t="s">
        <v>58</v>
      </c>
      <c r="AM1266" s="2" t="s">
        <v>59</v>
      </c>
      <c r="AP1266" s="2" t="s">
        <v>60</v>
      </c>
      <c r="AQ1266" s="2" t="s">
        <v>41</v>
      </c>
      <c r="AR1266">
        <v>68500</v>
      </c>
      <c r="AS1266" s="2" t="str">
        <f>_xlfn.IFNA(IF(VLOOKUP(all_resi[[#This Row],[No. Waybill]],settle_reconcile[No. Waybill],1,0)="","Recon","Recon"),"-")</f>
        <v>Recon</v>
      </c>
      <c r="AT1266" s="2">
        <f>all_resi[[#This Row],[Nilai COD]]-all_resi[[#This Row],[COD Fee]]-all_resi[[#This Row],[Total Biaya Setelah Diskon]]</f>
        <v>76247.5</v>
      </c>
      <c r="AU1266" s="2">
        <f>IF(all_resi[[#This Row],[Waktu Terima]]="","",_xlfn.DAYS(all_resi[[#This Row],[Waktu Terima]],all_resi[[#This Row],[Tanggal Pengiriman]]))</f>
        <v>2</v>
      </c>
    </row>
    <row r="1267" spans="1:47" x14ac:dyDescent="0.25">
      <c r="A1267" s="2" t="s">
        <v>7034</v>
      </c>
      <c r="B1267" s="1">
        <v>46184</v>
      </c>
      <c r="C1267" s="2" t="s">
        <v>42</v>
      </c>
      <c r="D1267" s="2" t="s">
        <v>43</v>
      </c>
      <c r="E1267" s="2" t="s">
        <v>44</v>
      </c>
      <c r="F1267" s="2" t="s">
        <v>45</v>
      </c>
      <c r="G1267" s="2" t="s">
        <v>46</v>
      </c>
      <c r="H1267" s="2" t="s">
        <v>80</v>
      </c>
      <c r="I1267" s="2" t="s">
        <v>3863</v>
      </c>
      <c r="J1267" s="2" t="s">
        <v>13156</v>
      </c>
      <c r="K1267" s="2" t="s">
        <v>137</v>
      </c>
      <c r="L1267" s="2" t="s">
        <v>578</v>
      </c>
      <c r="M1267" s="2" t="s">
        <v>3864</v>
      </c>
      <c r="N1267" s="2" t="s">
        <v>3865</v>
      </c>
      <c r="O1267">
        <v>1</v>
      </c>
      <c r="P1267" s="2" t="s">
        <v>53</v>
      </c>
      <c r="Q1267">
        <v>100</v>
      </c>
      <c r="R1267">
        <v>0</v>
      </c>
      <c r="S1267" s="2" t="s">
        <v>54</v>
      </c>
      <c r="T1267" s="2" t="s">
        <v>55</v>
      </c>
      <c r="U1267" s="2" t="s">
        <v>408</v>
      </c>
      <c r="V1267" s="2"/>
      <c r="W1267">
        <v>25000</v>
      </c>
      <c r="X1267">
        <v>0</v>
      </c>
      <c r="Y1267">
        <v>0</v>
      </c>
      <c r="Z1267">
        <v>25000</v>
      </c>
      <c r="AB1267" s="2" t="s">
        <v>57</v>
      </c>
      <c r="AC1267">
        <v>16000</v>
      </c>
      <c r="AD1267">
        <v>9000</v>
      </c>
      <c r="AE1267">
        <v>109000</v>
      </c>
      <c r="AF1267">
        <v>1635</v>
      </c>
      <c r="AG1267" s="2" t="s">
        <v>3863</v>
      </c>
      <c r="AH1267" s="2"/>
      <c r="AI1267" s="1">
        <v>46186</v>
      </c>
      <c r="AJ1267" s="2" t="s">
        <v>87</v>
      </c>
      <c r="AK1267" s="2" t="s">
        <v>58</v>
      </c>
      <c r="AM1267" s="2" t="s">
        <v>59</v>
      </c>
      <c r="AP1267" s="2" t="s">
        <v>60</v>
      </c>
      <c r="AQ1267" s="2" t="s">
        <v>41</v>
      </c>
      <c r="AR1267">
        <v>84000</v>
      </c>
      <c r="AS1267" s="2" t="str">
        <f>_xlfn.IFNA(IF(VLOOKUP(all_resi[[#This Row],[No. Waybill]],settle_reconcile[No. Waybill],1,0)="","Recon","Recon"),"-")</f>
        <v>Recon</v>
      </c>
      <c r="AT1267" s="2">
        <f>all_resi[[#This Row],[Nilai COD]]-all_resi[[#This Row],[COD Fee]]-all_resi[[#This Row],[Total Biaya Setelah Diskon]]</f>
        <v>98365</v>
      </c>
      <c r="AU1267" s="2">
        <f>IF(all_resi[[#This Row],[Waktu Terima]]="","",_xlfn.DAYS(all_resi[[#This Row],[Waktu Terima]],all_resi[[#This Row],[Tanggal Pengiriman]]))</f>
        <v>2</v>
      </c>
    </row>
    <row r="1268" spans="1:47" x14ac:dyDescent="0.25">
      <c r="A1268" s="2" t="s">
        <v>7181</v>
      </c>
      <c r="B1268" s="1">
        <v>46184</v>
      </c>
      <c r="C1268" s="2" t="s">
        <v>42</v>
      </c>
      <c r="D1268" s="2" t="s">
        <v>43</v>
      </c>
      <c r="E1268" s="2" t="s">
        <v>44</v>
      </c>
      <c r="F1268" s="2" t="s">
        <v>45</v>
      </c>
      <c r="G1268" s="2" t="s">
        <v>46</v>
      </c>
      <c r="H1268" s="2" t="s">
        <v>47</v>
      </c>
      <c r="I1268" s="2" t="s">
        <v>4257</v>
      </c>
      <c r="J1268" s="2" t="s">
        <v>13380</v>
      </c>
      <c r="K1268" s="2" t="s">
        <v>209</v>
      </c>
      <c r="L1268" s="2" t="s">
        <v>3231</v>
      </c>
      <c r="M1268" s="2" t="s">
        <v>4258</v>
      </c>
      <c r="N1268" s="2" t="s">
        <v>4259</v>
      </c>
      <c r="O1268">
        <v>1</v>
      </c>
      <c r="P1268" s="2" t="s">
        <v>53</v>
      </c>
      <c r="Q1268">
        <v>100</v>
      </c>
      <c r="R1268">
        <v>0</v>
      </c>
      <c r="S1268" s="2" t="s">
        <v>54</v>
      </c>
      <c r="T1268" s="2" t="s">
        <v>55</v>
      </c>
      <c r="U1268" s="2" t="s">
        <v>386</v>
      </c>
      <c r="V1268" s="2"/>
      <c r="W1268">
        <v>52000</v>
      </c>
      <c r="X1268">
        <v>0</v>
      </c>
      <c r="Y1268">
        <v>0</v>
      </c>
      <c r="Z1268">
        <v>52000</v>
      </c>
      <c r="AB1268" s="2" t="s">
        <v>57</v>
      </c>
      <c r="AC1268">
        <v>20800</v>
      </c>
      <c r="AD1268">
        <v>31200</v>
      </c>
      <c r="AE1268">
        <v>156000</v>
      </c>
      <c r="AF1268">
        <v>2340</v>
      </c>
      <c r="AG1268" s="2" t="s">
        <v>11423</v>
      </c>
      <c r="AH1268" s="2" t="s">
        <v>149</v>
      </c>
      <c r="AI1268" s="1">
        <v>46200</v>
      </c>
      <c r="AJ1268" s="2"/>
      <c r="AK1268" s="2" t="s">
        <v>67</v>
      </c>
      <c r="AM1268" s="2" t="s">
        <v>59</v>
      </c>
      <c r="AP1268" s="2" t="s">
        <v>60</v>
      </c>
      <c r="AQ1268" s="2" t="s">
        <v>41</v>
      </c>
      <c r="AR1268">
        <v>104000</v>
      </c>
      <c r="AS1268" s="2" t="str">
        <f>_xlfn.IFNA(IF(VLOOKUP(all_resi[[#This Row],[No. Waybill]],settle_reconcile[No. Waybill],1,0)="","Recon","Recon"),"-")</f>
        <v>-</v>
      </c>
      <c r="AT1268" s="2">
        <f>all_resi[[#This Row],[Nilai COD]]-all_resi[[#This Row],[COD Fee]]-all_resi[[#This Row],[Total Biaya Setelah Diskon]]</f>
        <v>122460</v>
      </c>
      <c r="AU1268" s="2">
        <f>IF(all_resi[[#This Row],[Waktu Terima]]="","",_xlfn.DAYS(all_resi[[#This Row],[Waktu Terima]],all_resi[[#This Row],[Tanggal Pengiriman]]))</f>
        <v>16</v>
      </c>
    </row>
    <row r="1269" spans="1:47" x14ac:dyDescent="0.25">
      <c r="A1269" s="2" t="s">
        <v>7324</v>
      </c>
      <c r="B1269" s="1">
        <v>46184</v>
      </c>
      <c r="C1269" s="2" t="s">
        <v>42</v>
      </c>
      <c r="D1269" s="2" t="s">
        <v>43</v>
      </c>
      <c r="E1269" s="2" t="s">
        <v>44</v>
      </c>
      <c r="F1269" s="2" t="s">
        <v>45</v>
      </c>
      <c r="G1269" s="2" t="s">
        <v>46</v>
      </c>
      <c r="H1269" s="2" t="s">
        <v>80</v>
      </c>
      <c r="I1269" s="2" t="s">
        <v>4647</v>
      </c>
      <c r="J1269" s="2" t="s">
        <v>13374</v>
      </c>
      <c r="K1269" s="2" t="s">
        <v>177</v>
      </c>
      <c r="L1269" s="2" t="s">
        <v>1333</v>
      </c>
      <c r="M1269" s="2" t="s">
        <v>2060</v>
      </c>
      <c r="N1269" s="2" t="s">
        <v>4648</v>
      </c>
      <c r="O1269">
        <v>1</v>
      </c>
      <c r="P1269" s="2" t="s">
        <v>53</v>
      </c>
      <c r="Q1269">
        <v>100</v>
      </c>
      <c r="R1269">
        <v>0</v>
      </c>
      <c r="S1269" s="2" t="s">
        <v>54</v>
      </c>
      <c r="T1269" s="2" t="s">
        <v>55</v>
      </c>
      <c r="U1269" s="2" t="s">
        <v>86</v>
      </c>
      <c r="V1269" s="2"/>
      <c r="W1269">
        <v>87000</v>
      </c>
      <c r="X1269">
        <v>0</v>
      </c>
      <c r="Y1269">
        <v>0</v>
      </c>
      <c r="Z1269">
        <v>87000</v>
      </c>
      <c r="AB1269" s="2" t="s">
        <v>57</v>
      </c>
      <c r="AC1269">
        <v>34800</v>
      </c>
      <c r="AD1269">
        <v>52200</v>
      </c>
      <c r="AE1269">
        <v>154000</v>
      </c>
      <c r="AF1269">
        <v>2310</v>
      </c>
      <c r="AG1269" s="2" t="s">
        <v>894</v>
      </c>
      <c r="AH1269" s="2" t="s">
        <v>149</v>
      </c>
      <c r="AI1269" s="1">
        <v>46195</v>
      </c>
      <c r="AJ1269" s="2" t="s">
        <v>87</v>
      </c>
      <c r="AK1269" s="2" t="s">
        <v>67</v>
      </c>
      <c r="AM1269" s="2" t="s">
        <v>59</v>
      </c>
      <c r="AP1269" s="2" t="s">
        <v>60</v>
      </c>
      <c r="AQ1269" s="2" t="s">
        <v>41</v>
      </c>
      <c r="AR1269">
        <v>67000</v>
      </c>
      <c r="AS1269" s="2" t="str">
        <f>_xlfn.IFNA(IF(VLOOKUP(all_resi[[#This Row],[No. Waybill]],settle_reconcile[No. Waybill],1,0)="","Recon","Recon"),"-")</f>
        <v>-</v>
      </c>
      <c r="AT1269" s="2">
        <f>all_resi[[#This Row],[Nilai COD]]-all_resi[[#This Row],[COD Fee]]-all_resi[[#This Row],[Total Biaya Setelah Diskon]]</f>
        <v>99490</v>
      </c>
      <c r="AU1269" s="2">
        <f>IF(all_resi[[#This Row],[Waktu Terima]]="","",_xlfn.DAYS(all_resi[[#This Row],[Waktu Terima]],all_resi[[#This Row],[Tanggal Pengiriman]]))</f>
        <v>11</v>
      </c>
    </row>
    <row r="1270" spans="1:47" x14ac:dyDescent="0.25">
      <c r="A1270" s="2" t="s">
        <v>7061</v>
      </c>
      <c r="B1270" s="1">
        <v>46184</v>
      </c>
      <c r="C1270" s="2" t="s">
        <v>42</v>
      </c>
      <c r="D1270" s="2" t="s">
        <v>43</v>
      </c>
      <c r="E1270" s="2" t="s">
        <v>44</v>
      </c>
      <c r="F1270" s="2" t="s">
        <v>45</v>
      </c>
      <c r="G1270" s="2" t="s">
        <v>46</v>
      </c>
      <c r="H1270" s="2" t="s">
        <v>80</v>
      </c>
      <c r="I1270" s="2" t="s">
        <v>3938</v>
      </c>
      <c r="J1270" s="2" t="s">
        <v>13377</v>
      </c>
      <c r="K1270" s="2" t="s">
        <v>126</v>
      </c>
      <c r="L1270" s="2" t="s">
        <v>713</v>
      </c>
      <c r="M1270" s="2" t="s">
        <v>2290</v>
      </c>
      <c r="N1270" s="2" t="s">
        <v>3939</v>
      </c>
      <c r="O1270">
        <v>1</v>
      </c>
      <c r="P1270" s="2" t="s">
        <v>53</v>
      </c>
      <c r="Q1270">
        <v>100</v>
      </c>
      <c r="R1270">
        <v>0</v>
      </c>
      <c r="S1270" s="2" t="s">
        <v>54</v>
      </c>
      <c r="T1270" s="2" t="s">
        <v>55</v>
      </c>
      <c r="U1270" s="2" t="s">
        <v>581</v>
      </c>
      <c r="V1270" s="2"/>
      <c r="W1270">
        <v>75000</v>
      </c>
      <c r="X1270">
        <v>0</v>
      </c>
      <c r="Y1270">
        <v>0</v>
      </c>
      <c r="Z1270">
        <v>75000</v>
      </c>
      <c r="AB1270" s="2" t="s">
        <v>57</v>
      </c>
      <c r="AC1270">
        <v>30000</v>
      </c>
      <c r="AD1270">
        <v>45000</v>
      </c>
      <c r="AE1270">
        <v>155000</v>
      </c>
      <c r="AF1270">
        <v>2325</v>
      </c>
      <c r="AG1270" s="2" t="s">
        <v>517</v>
      </c>
      <c r="AH1270" s="2" t="s">
        <v>149</v>
      </c>
      <c r="AI1270" s="1">
        <v>46199</v>
      </c>
      <c r="AJ1270" s="2" t="s">
        <v>87</v>
      </c>
      <c r="AK1270" s="2" t="s">
        <v>67</v>
      </c>
      <c r="AM1270" s="2" t="s">
        <v>59</v>
      </c>
      <c r="AP1270" s="2" t="s">
        <v>60</v>
      </c>
      <c r="AQ1270" s="2" t="s">
        <v>41</v>
      </c>
      <c r="AR1270">
        <v>80000</v>
      </c>
      <c r="AS1270" s="2" t="str">
        <f>_xlfn.IFNA(IF(VLOOKUP(all_resi[[#This Row],[No. Waybill]],settle_reconcile[No. Waybill],1,0)="","Recon","Recon"),"-")</f>
        <v>-</v>
      </c>
      <c r="AT1270" s="2">
        <f>all_resi[[#This Row],[Nilai COD]]-all_resi[[#This Row],[COD Fee]]-all_resi[[#This Row],[Total Biaya Setelah Diskon]]</f>
        <v>107675</v>
      </c>
      <c r="AU1270" s="2">
        <f>IF(all_resi[[#This Row],[Waktu Terima]]="","",_xlfn.DAYS(all_resi[[#This Row],[Waktu Terima]],all_resi[[#This Row],[Tanggal Pengiriman]]))</f>
        <v>15</v>
      </c>
    </row>
    <row r="1271" spans="1:47" x14ac:dyDescent="0.25">
      <c r="A1271" s="2" t="s">
        <v>7469</v>
      </c>
      <c r="B1271" s="1">
        <v>46184</v>
      </c>
      <c r="C1271" s="2" t="s">
        <v>42</v>
      </c>
      <c r="D1271" s="2" t="s">
        <v>43</v>
      </c>
      <c r="E1271" s="2" t="s">
        <v>44</v>
      </c>
      <c r="F1271" s="2" t="s">
        <v>45</v>
      </c>
      <c r="G1271" s="2" t="s">
        <v>46</v>
      </c>
      <c r="H1271" s="2" t="s">
        <v>47</v>
      </c>
      <c r="I1271" s="2" t="s">
        <v>5020</v>
      </c>
      <c r="J1271" s="2" t="s">
        <v>13172</v>
      </c>
      <c r="K1271" s="2" t="s">
        <v>156</v>
      </c>
      <c r="L1271" s="2" t="s">
        <v>726</v>
      </c>
      <c r="M1271" s="2" t="s">
        <v>3348</v>
      </c>
      <c r="N1271" s="2" t="s">
        <v>5021</v>
      </c>
      <c r="O1271">
        <v>1</v>
      </c>
      <c r="P1271" s="2" t="s">
        <v>53</v>
      </c>
      <c r="Q1271">
        <v>100</v>
      </c>
      <c r="R1271">
        <v>0</v>
      </c>
      <c r="S1271" s="2" t="s">
        <v>54</v>
      </c>
      <c r="T1271" s="2" t="s">
        <v>55</v>
      </c>
      <c r="U1271" s="2" t="s">
        <v>97</v>
      </c>
      <c r="V1271" s="2"/>
      <c r="W1271">
        <v>84000</v>
      </c>
      <c r="X1271">
        <v>0</v>
      </c>
      <c r="Y1271">
        <v>0</v>
      </c>
      <c r="Z1271">
        <v>84000</v>
      </c>
      <c r="AB1271" s="2" t="s">
        <v>57</v>
      </c>
      <c r="AC1271">
        <v>33600</v>
      </c>
      <c r="AD1271">
        <v>50400</v>
      </c>
      <c r="AE1271">
        <v>154000</v>
      </c>
      <c r="AF1271">
        <v>2310</v>
      </c>
      <c r="AG1271" s="2" t="s">
        <v>5020</v>
      </c>
      <c r="AH1271" s="2"/>
      <c r="AI1271" s="1">
        <v>46191</v>
      </c>
      <c r="AJ1271" s="2"/>
      <c r="AK1271" s="2" t="s">
        <v>58</v>
      </c>
      <c r="AM1271" s="2" t="s">
        <v>59</v>
      </c>
      <c r="AP1271" s="2" t="s">
        <v>60</v>
      </c>
      <c r="AQ1271" s="2" t="s">
        <v>41</v>
      </c>
      <c r="AR1271">
        <v>70000</v>
      </c>
      <c r="AS1271" s="2" t="str">
        <f>_xlfn.IFNA(IF(VLOOKUP(all_resi[[#This Row],[No. Waybill]],settle_reconcile[No. Waybill],1,0)="","Recon","Recon"),"-")</f>
        <v>Recon</v>
      </c>
      <c r="AT1271" s="2">
        <f>all_resi[[#This Row],[Nilai COD]]-all_resi[[#This Row],[COD Fee]]-all_resi[[#This Row],[Total Biaya Setelah Diskon]]</f>
        <v>101290</v>
      </c>
      <c r="AU1271" s="2">
        <f>IF(all_resi[[#This Row],[Waktu Terima]]="","",_xlfn.DAYS(all_resi[[#This Row],[Waktu Terima]],all_resi[[#This Row],[Tanggal Pengiriman]]))</f>
        <v>7</v>
      </c>
    </row>
    <row r="1272" spans="1:47" x14ac:dyDescent="0.25">
      <c r="A1272" s="2" t="s">
        <v>7468</v>
      </c>
      <c r="B1272" s="1">
        <v>46184</v>
      </c>
      <c r="C1272" s="2" t="s">
        <v>42</v>
      </c>
      <c r="D1272" s="2" t="s">
        <v>43</v>
      </c>
      <c r="E1272" s="2" t="s">
        <v>44</v>
      </c>
      <c r="F1272" s="2" t="s">
        <v>45</v>
      </c>
      <c r="G1272" s="2" t="s">
        <v>46</v>
      </c>
      <c r="H1272" s="2" t="s">
        <v>47</v>
      </c>
      <c r="I1272" s="2" t="s">
        <v>5016</v>
      </c>
      <c r="J1272" s="2" t="s">
        <v>13178</v>
      </c>
      <c r="K1272" s="2" t="s">
        <v>957</v>
      </c>
      <c r="L1272" s="2" t="s">
        <v>5017</v>
      </c>
      <c r="M1272" s="2" t="s">
        <v>5018</v>
      </c>
      <c r="N1272" s="2" t="s">
        <v>5019</v>
      </c>
      <c r="O1272">
        <v>1</v>
      </c>
      <c r="P1272" s="2" t="s">
        <v>53</v>
      </c>
      <c r="Q1272">
        <v>100</v>
      </c>
      <c r="R1272">
        <v>0</v>
      </c>
      <c r="S1272" s="2" t="s">
        <v>54</v>
      </c>
      <c r="T1272" s="2" t="s">
        <v>55</v>
      </c>
      <c r="U1272" s="2" t="s">
        <v>207</v>
      </c>
      <c r="V1272" s="2"/>
      <c r="W1272">
        <v>44000</v>
      </c>
      <c r="X1272">
        <v>0</v>
      </c>
      <c r="Y1272">
        <v>0</v>
      </c>
      <c r="Z1272">
        <v>44000</v>
      </c>
      <c r="AB1272" s="2" t="s">
        <v>57</v>
      </c>
      <c r="AC1272">
        <v>17600</v>
      </c>
      <c r="AD1272">
        <v>26400</v>
      </c>
      <c r="AE1272">
        <v>104000</v>
      </c>
      <c r="AF1272">
        <v>1560</v>
      </c>
      <c r="AG1272" s="2" t="s">
        <v>517</v>
      </c>
      <c r="AH1272" s="2" t="s">
        <v>149</v>
      </c>
      <c r="AI1272" s="1">
        <v>46195</v>
      </c>
      <c r="AJ1272" s="2"/>
      <c r="AK1272" s="2" t="s">
        <v>67</v>
      </c>
      <c r="AM1272" s="2" t="s">
        <v>59</v>
      </c>
      <c r="AP1272" s="2" t="s">
        <v>60</v>
      </c>
      <c r="AQ1272" s="2" t="s">
        <v>41</v>
      </c>
      <c r="AR1272">
        <v>60000</v>
      </c>
      <c r="AS1272" s="2" t="str">
        <f>_xlfn.IFNA(IF(VLOOKUP(all_resi[[#This Row],[No. Waybill]],settle_reconcile[No. Waybill],1,0)="","Recon","Recon"),"-")</f>
        <v>-</v>
      </c>
      <c r="AT1272" s="2">
        <f>all_resi[[#This Row],[Nilai COD]]-all_resi[[#This Row],[COD Fee]]-all_resi[[#This Row],[Total Biaya Setelah Diskon]]</f>
        <v>76040</v>
      </c>
      <c r="AU1272" s="2">
        <f>IF(all_resi[[#This Row],[Waktu Terima]]="","",_xlfn.DAYS(all_resi[[#This Row],[Waktu Terima]],all_resi[[#This Row],[Tanggal Pengiriman]]))</f>
        <v>11</v>
      </c>
    </row>
    <row r="1273" spans="1:47" x14ac:dyDescent="0.25">
      <c r="A1273" s="2" t="s">
        <v>7063</v>
      </c>
      <c r="B1273" s="1">
        <v>46184</v>
      </c>
      <c r="C1273" s="2" t="s">
        <v>42</v>
      </c>
      <c r="D1273" s="2" t="s">
        <v>43</v>
      </c>
      <c r="E1273" s="2" t="s">
        <v>44</v>
      </c>
      <c r="F1273" s="2" t="s">
        <v>45</v>
      </c>
      <c r="G1273" s="2" t="s">
        <v>46</v>
      </c>
      <c r="H1273" s="2" t="s">
        <v>80</v>
      </c>
      <c r="I1273" s="2" t="s">
        <v>3943</v>
      </c>
      <c r="J1273" s="2" t="s">
        <v>13379</v>
      </c>
      <c r="K1273" s="2" t="s">
        <v>82</v>
      </c>
      <c r="L1273" s="2" t="s">
        <v>270</v>
      </c>
      <c r="M1273" s="2" t="s">
        <v>1122</v>
      </c>
      <c r="N1273" s="2" t="s">
        <v>3944</v>
      </c>
      <c r="O1273">
        <v>1</v>
      </c>
      <c r="P1273" s="2" t="s">
        <v>53</v>
      </c>
      <c r="Q1273">
        <v>100</v>
      </c>
      <c r="R1273">
        <v>0</v>
      </c>
      <c r="S1273" s="2" t="s">
        <v>54</v>
      </c>
      <c r="T1273" s="2" t="s">
        <v>55</v>
      </c>
      <c r="U1273" s="2" t="s">
        <v>169</v>
      </c>
      <c r="V1273" s="2"/>
      <c r="W1273">
        <v>93000</v>
      </c>
      <c r="X1273">
        <v>0</v>
      </c>
      <c r="Y1273">
        <v>0</v>
      </c>
      <c r="Z1273">
        <v>93000</v>
      </c>
      <c r="AB1273" s="2" t="s">
        <v>57</v>
      </c>
      <c r="AC1273">
        <v>37200</v>
      </c>
      <c r="AD1273">
        <v>55800</v>
      </c>
      <c r="AE1273">
        <v>187000</v>
      </c>
      <c r="AF1273">
        <v>2805</v>
      </c>
      <c r="AG1273" s="2" t="s">
        <v>3943</v>
      </c>
      <c r="AH1273" s="2"/>
      <c r="AI1273" s="1">
        <v>46202</v>
      </c>
      <c r="AJ1273" s="2" t="s">
        <v>87</v>
      </c>
      <c r="AK1273" s="2" t="s">
        <v>58</v>
      </c>
      <c r="AM1273" s="2" t="s">
        <v>59</v>
      </c>
      <c r="AP1273" s="2" t="s">
        <v>60</v>
      </c>
      <c r="AQ1273" s="2" t="s">
        <v>41</v>
      </c>
      <c r="AR1273">
        <v>94000</v>
      </c>
      <c r="AS1273" s="2" t="str">
        <f>_xlfn.IFNA(IF(VLOOKUP(all_resi[[#This Row],[No. Waybill]],settle_reconcile[No. Waybill],1,0)="","Recon","Recon"),"-")</f>
        <v>Recon</v>
      </c>
      <c r="AT1273" s="2">
        <f>all_resi[[#This Row],[Nilai COD]]-all_resi[[#This Row],[COD Fee]]-all_resi[[#This Row],[Total Biaya Setelah Diskon]]</f>
        <v>128395</v>
      </c>
      <c r="AU1273" s="2">
        <f>IF(all_resi[[#This Row],[Waktu Terima]]="","",_xlfn.DAYS(all_resi[[#This Row],[Waktu Terima]],all_resi[[#This Row],[Tanggal Pengiriman]]))</f>
        <v>18</v>
      </c>
    </row>
    <row r="1274" spans="1:47" x14ac:dyDescent="0.25">
      <c r="A1274" s="2" t="s">
        <v>7470</v>
      </c>
      <c r="B1274" s="1">
        <v>46184</v>
      </c>
      <c r="C1274" s="2" t="s">
        <v>42</v>
      </c>
      <c r="D1274" s="2" t="s">
        <v>43</v>
      </c>
      <c r="E1274" s="2" t="s">
        <v>44</v>
      </c>
      <c r="F1274" s="2" t="s">
        <v>45</v>
      </c>
      <c r="G1274" s="2" t="s">
        <v>46</v>
      </c>
      <c r="H1274" s="2" t="s">
        <v>47</v>
      </c>
      <c r="I1274" s="2" t="s">
        <v>5022</v>
      </c>
      <c r="J1274" s="2" t="s">
        <v>13198</v>
      </c>
      <c r="K1274" s="2" t="s">
        <v>121</v>
      </c>
      <c r="L1274" s="2" t="s">
        <v>274</v>
      </c>
      <c r="M1274" s="2" t="s">
        <v>1093</v>
      </c>
      <c r="N1274" s="2" t="s">
        <v>5023</v>
      </c>
      <c r="O1274">
        <v>1</v>
      </c>
      <c r="P1274" s="2" t="s">
        <v>53</v>
      </c>
      <c r="Q1274">
        <v>100</v>
      </c>
      <c r="R1274">
        <v>0</v>
      </c>
      <c r="S1274" s="2" t="s">
        <v>54</v>
      </c>
      <c r="T1274" s="2" t="s">
        <v>55</v>
      </c>
      <c r="U1274" s="2" t="s">
        <v>97</v>
      </c>
      <c r="V1274" s="2"/>
      <c r="W1274">
        <v>68000</v>
      </c>
      <c r="X1274">
        <v>0</v>
      </c>
      <c r="Y1274">
        <v>0</v>
      </c>
      <c r="Z1274">
        <v>68000</v>
      </c>
      <c r="AB1274" s="2" t="s">
        <v>57</v>
      </c>
      <c r="AC1274">
        <v>27200</v>
      </c>
      <c r="AD1274">
        <v>40800</v>
      </c>
      <c r="AE1274">
        <v>138000</v>
      </c>
      <c r="AF1274">
        <v>2070</v>
      </c>
      <c r="AG1274" s="2" t="s">
        <v>5022</v>
      </c>
      <c r="AH1274" s="2"/>
      <c r="AI1274" s="1">
        <v>46189</v>
      </c>
      <c r="AJ1274" s="2"/>
      <c r="AK1274" s="2" t="s">
        <v>58</v>
      </c>
      <c r="AM1274" s="2" t="s">
        <v>59</v>
      </c>
      <c r="AP1274" s="2" t="s">
        <v>60</v>
      </c>
      <c r="AQ1274" s="2" t="s">
        <v>41</v>
      </c>
      <c r="AR1274">
        <v>70000</v>
      </c>
      <c r="AS1274" s="2" t="str">
        <f>_xlfn.IFNA(IF(VLOOKUP(all_resi[[#This Row],[No. Waybill]],settle_reconcile[No. Waybill],1,0)="","Recon","Recon"),"-")</f>
        <v>Recon</v>
      </c>
      <c r="AT1274" s="2">
        <f>all_resi[[#This Row],[Nilai COD]]-all_resi[[#This Row],[COD Fee]]-all_resi[[#This Row],[Total Biaya Setelah Diskon]]</f>
        <v>95130</v>
      </c>
      <c r="AU1274" s="2">
        <f>IF(all_resi[[#This Row],[Waktu Terima]]="","",_xlfn.DAYS(all_resi[[#This Row],[Waktu Terima]],all_resi[[#This Row],[Tanggal Pengiriman]]))</f>
        <v>5</v>
      </c>
    </row>
    <row r="1275" spans="1:47" x14ac:dyDescent="0.25">
      <c r="A1275" s="2" t="s">
        <v>7059</v>
      </c>
      <c r="B1275" s="1">
        <v>46184</v>
      </c>
      <c r="C1275" s="2" t="s">
        <v>42</v>
      </c>
      <c r="D1275" s="2" t="s">
        <v>43</v>
      </c>
      <c r="E1275" s="2" t="s">
        <v>44</v>
      </c>
      <c r="F1275" s="2" t="s">
        <v>45</v>
      </c>
      <c r="G1275" s="2" t="s">
        <v>46</v>
      </c>
      <c r="H1275" s="2" t="s">
        <v>47</v>
      </c>
      <c r="I1275" s="2" t="s">
        <v>3933</v>
      </c>
      <c r="J1275" s="2" t="s">
        <v>13405</v>
      </c>
      <c r="K1275" s="2" t="s">
        <v>156</v>
      </c>
      <c r="L1275" s="2" t="s">
        <v>1694</v>
      </c>
      <c r="M1275" s="2" t="s">
        <v>1695</v>
      </c>
      <c r="N1275" s="2" t="s">
        <v>3934</v>
      </c>
      <c r="O1275">
        <v>1</v>
      </c>
      <c r="P1275" s="2" t="s">
        <v>53</v>
      </c>
      <c r="Q1275">
        <v>100</v>
      </c>
      <c r="R1275">
        <v>0</v>
      </c>
      <c r="S1275" s="2" t="s">
        <v>54</v>
      </c>
      <c r="T1275" s="2" t="s">
        <v>55</v>
      </c>
      <c r="U1275" s="2" t="s">
        <v>1301</v>
      </c>
      <c r="V1275" s="2"/>
      <c r="W1275">
        <v>83000</v>
      </c>
      <c r="X1275">
        <v>0</v>
      </c>
      <c r="Y1275">
        <v>0</v>
      </c>
      <c r="Z1275">
        <v>83000</v>
      </c>
      <c r="AB1275" s="2" t="s">
        <v>57</v>
      </c>
      <c r="AC1275">
        <v>33200</v>
      </c>
      <c r="AD1275">
        <v>49800</v>
      </c>
      <c r="AE1275">
        <v>198000</v>
      </c>
      <c r="AF1275">
        <v>2970</v>
      </c>
      <c r="AG1275" s="2" t="s">
        <v>3933</v>
      </c>
      <c r="AH1275" s="2"/>
      <c r="AI1275" s="1">
        <v>46192</v>
      </c>
      <c r="AJ1275" s="2"/>
      <c r="AK1275" s="2" t="s">
        <v>58</v>
      </c>
      <c r="AM1275" s="2" t="s">
        <v>59</v>
      </c>
      <c r="AP1275" s="2" t="s">
        <v>60</v>
      </c>
      <c r="AQ1275" s="2" t="s">
        <v>41</v>
      </c>
      <c r="AR1275">
        <v>115000</v>
      </c>
      <c r="AS1275" s="2" t="str">
        <f>_xlfn.IFNA(IF(VLOOKUP(all_resi[[#This Row],[No. Waybill]],settle_reconcile[No. Waybill],1,0)="","Recon","Recon"),"-")</f>
        <v>Recon</v>
      </c>
      <c r="AT1275" s="2">
        <f>all_resi[[#This Row],[Nilai COD]]-all_resi[[#This Row],[COD Fee]]-all_resi[[#This Row],[Total Biaya Setelah Diskon]]</f>
        <v>145230</v>
      </c>
      <c r="AU1275" s="2">
        <f>IF(all_resi[[#This Row],[Waktu Terima]]="","",_xlfn.DAYS(all_resi[[#This Row],[Waktu Terima]],all_resi[[#This Row],[Tanggal Pengiriman]]))</f>
        <v>8</v>
      </c>
    </row>
    <row r="1276" spans="1:47" x14ac:dyDescent="0.25">
      <c r="A1276" s="2" t="s">
        <v>7212</v>
      </c>
      <c r="B1276" s="1">
        <v>46184</v>
      </c>
      <c r="C1276" s="2" t="s">
        <v>42</v>
      </c>
      <c r="D1276" s="2" t="s">
        <v>43</v>
      </c>
      <c r="E1276" s="2" t="s">
        <v>44</v>
      </c>
      <c r="F1276" s="2" t="s">
        <v>45</v>
      </c>
      <c r="G1276" s="2" t="s">
        <v>46</v>
      </c>
      <c r="H1276" s="2" t="s">
        <v>80</v>
      </c>
      <c r="I1276" s="2" t="s">
        <v>4343</v>
      </c>
      <c r="J1276" s="2" t="s">
        <v>12382</v>
      </c>
      <c r="K1276" s="2" t="s">
        <v>183</v>
      </c>
      <c r="L1276" s="2" t="s">
        <v>325</v>
      </c>
      <c r="M1276" s="2" t="s">
        <v>329</v>
      </c>
      <c r="N1276" s="2" t="s">
        <v>4344</v>
      </c>
      <c r="O1276">
        <v>1</v>
      </c>
      <c r="P1276" s="2" t="s">
        <v>53</v>
      </c>
      <c r="Q1276">
        <v>100</v>
      </c>
      <c r="R1276">
        <v>0</v>
      </c>
      <c r="S1276" s="2" t="s">
        <v>54</v>
      </c>
      <c r="T1276" s="2" t="s">
        <v>55</v>
      </c>
      <c r="U1276" s="2" t="s">
        <v>164</v>
      </c>
      <c r="V1276" s="2"/>
      <c r="W1276">
        <v>68000</v>
      </c>
      <c r="X1276">
        <v>0</v>
      </c>
      <c r="Y1276">
        <v>0</v>
      </c>
      <c r="Z1276">
        <v>68000</v>
      </c>
      <c r="AB1276" s="2" t="s">
        <v>57</v>
      </c>
      <c r="AC1276">
        <v>27200</v>
      </c>
      <c r="AD1276">
        <v>40800</v>
      </c>
      <c r="AE1276">
        <v>152000</v>
      </c>
      <c r="AF1276">
        <v>2280</v>
      </c>
      <c r="AG1276" s="2" t="s">
        <v>894</v>
      </c>
      <c r="AH1276" s="2" t="s">
        <v>149</v>
      </c>
      <c r="AI1276" s="1">
        <v>46197</v>
      </c>
      <c r="AJ1276" s="2" t="s">
        <v>87</v>
      </c>
      <c r="AK1276" s="2" t="s">
        <v>67</v>
      </c>
      <c r="AM1276" s="2" t="s">
        <v>59</v>
      </c>
      <c r="AP1276" s="2" t="s">
        <v>60</v>
      </c>
      <c r="AQ1276" s="2" t="s">
        <v>41</v>
      </c>
      <c r="AR1276">
        <v>84000</v>
      </c>
      <c r="AS1276" s="2" t="str">
        <f>_xlfn.IFNA(IF(VLOOKUP(all_resi[[#This Row],[No. Waybill]],settle_reconcile[No. Waybill],1,0)="","Recon","Recon"),"-")</f>
        <v>-</v>
      </c>
      <c r="AT1276" s="2">
        <f>all_resi[[#This Row],[Nilai COD]]-all_resi[[#This Row],[COD Fee]]-all_resi[[#This Row],[Total Biaya Setelah Diskon]]</f>
        <v>108920</v>
      </c>
      <c r="AU1276" s="2">
        <f>IF(all_resi[[#This Row],[Waktu Terima]]="","",_xlfn.DAYS(all_resi[[#This Row],[Waktu Terima]],all_resi[[#This Row],[Tanggal Pengiriman]]))</f>
        <v>13</v>
      </c>
    </row>
    <row r="1277" spans="1:47" x14ac:dyDescent="0.25">
      <c r="A1277" s="2" t="s">
        <v>7323</v>
      </c>
      <c r="B1277" s="1">
        <v>46184</v>
      </c>
      <c r="C1277" s="2" t="s">
        <v>42</v>
      </c>
      <c r="D1277" s="2" t="s">
        <v>43</v>
      </c>
      <c r="E1277" s="2" t="s">
        <v>44</v>
      </c>
      <c r="F1277" s="2" t="s">
        <v>45</v>
      </c>
      <c r="G1277" s="2" t="s">
        <v>46</v>
      </c>
      <c r="H1277" s="2" t="s">
        <v>47</v>
      </c>
      <c r="I1277" s="2" t="s">
        <v>4645</v>
      </c>
      <c r="J1277" s="2" t="s">
        <v>13373</v>
      </c>
      <c r="K1277" s="2" t="s">
        <v>177</v>
      </c>
      <c r="L1277" s="2" t="s">
        <v>896</v>
      </c>
      <c r="M1277" s="2" t="s">
        <v>897</v>
      </c>
      <c r="N1277" s="2" t="s">
        <v>4646</v>
      </c>
      <c r="O1277">
        <v>1</v>
      </c>
      <c r="P1277" s="2" t="s">
        <v>53</v>
      </c>
      <c r="Q1277">
        <v>100</v>
      </c>
      <c r="R1277">
        <v>0</v>
      </c>
      <c r="S1277" s="2" t="s">
        <v>54</v>
      </c>
      <c r="T1277" s="2" t="s">
        <v>55</v>
      </c>
      <c r="U1277" s="2" t="s">
        <v>73</v>
      </c>
      <c r="V1277" s="2"/>
      <c r="W1277">
        <v>87000</v>
      </c>
      <c r="X1277">
        <v>0</v>
      </c>
      <c r="Y1277">
        <v>0</v>
      </c>
      <c r="Z1277">
        <v>87000</v>
      </c>
      <c r="AB1277" s="2" t="s">
        <v>57</v>
      </c>
      <c r="AC1277">
        <v>34800</v>
      </c>
      <c r="AD1277">
        <v>52200</v>
      </c>
      <c r="AE1277">
        <v>167000</v>
      </c>
      <c r="AF1277">
        <v>2505</v>
      </c>
      <c r="AG1277" s="2"/>
      <c r="AH1277" s="2"/>
      <c r="AI1277" s="1"/>
      <c r="AJ1277" s="2"/>
      <c r="AK1277" s="2" t="s">
        <v>67</v>
      </c>
      <c r="AM1277" s="2" t="s">
        <v>59</v>
      </c>
      <c r="AP1277" s="2" t="s">
        <v>3437</v>
      </c>
      <c r="AQ1277" s="2" t="s">
        <v>41</v>
      </c>
      <c r="AR1277">
        <v>80000</v>
      </c>
      <c r="AS1277" s="2" t="str">
        <f>_xlfn.IFNA(IF(VLOOKUP(all_resi[[#This Row],[No. Waybill]],settle_reconcile[No. Waybill],1,0)="","Recon","Recon"),"-")</f>
        <v>-</v>
      </c>
      <c r="AT1277" s="2">
        <f>all_resi[[#This Row],[Nilai COD]]-all_resi[[#This Row],[COD Fee]]-all_resi[[#This Row],[Total Biaya Setelah Diskon]]</f>
        <v>112295</v>
      </c>
      <c r="AU1277" s="2" t="str">
        <f>IF(all_resi[[#This Row],[Waktu Terima]]="","",_xlfn.DAYS(all_resi[[#This Row],[Waktu Terima]],all_resi[[#This Row],[Tanggal Pengiriman]]))</f>
        <v/>
      </c>
    </row>
    <row r="1278" spans="1:47" x14ac:dyDescent="0.25">
      <c r="A1278" s="2" t="s">
        <v>7471</v>
      </c>
      <c r="B1278" s="1">
        <v>46184</v>
      </c>
      <c r="C1278" s="2" t="s">
        <v>42</v>
      </c>
      <c r="D1278" s="2" t="s">
        <v>43</v>
      </c>
      <c r="E1278" s="2" t="s">
        <v>44</v>
      </c>
      <c r="F1278" s="2" t="s">
        <v>45</v>
      </c>
      <c r="G1278" s="2" t="s">
        <v>46</v>
      </c>
      <c r="H1278" s="2" t="s">
        <v>47</v>
      </c>
      <c r="I1278" s="2" t="s">
        <v>5024</v>
      </c>
      <c r="J1278" s="2" t="s">
        <v>13199</v>
      </c>
      <c r="K1278" s="2" t="s">
        <v>197</v>
      </c>
      <c r="L1278" s="2" t="s">
        <v>198</v>
      </c>
      <c r="M1278" s="2" t="s">
        <v>4066</v>
      </c>
      <c r="N1278" s="2" t="s">
        <v>5025</v>
      </c>
      <c r="O1278">
        <v>1</v>
      </c>
      <c r="P1278" s="2" t="s">
        <v>53</v>
      </c>
      <c r="Q1278">
        <v>100</v>
      </c>
      <c r="R1278">
        <v>0</v>
      </c>
      <c r="S1278" s="2" t="s">
        <v>54</v>
      </c>
      <c r="T1278" s="2" t="s">
        <v>55</v>
      </c>
      <c r="U1278" s="2" t="s">
        <v>97</v>
      </c>
      <c r="V1278" s="2"/>
      <c r="W1278">
        <v>75000</v>
      </c>
      <c r="X1278">
        <v>0</v>
      </c>
      <c r="Y1278">
        <v>0</v>
      </c>
      <c r="Z1278">
        <v>75000</v>
      </c>
      <c r="AB1278" s="2" t="s">
        <v>57</v>
      </c>
      <c r="AC1278">
        <v>30000</v>
      </c>
      <c r="AD1278">
        <v>45000</v>
      </c>
      <c r="AE1278">
        <v>145000</v>
      </c>
      <c r="AF1278">
        <v>2175</v>
      </c>
      <c r="AG1278" s="2" t="s">
        <v>5024</v>
      </c>
      <c r="AH1278" s="2"/>
      <c r="AI1278" s="1">
        <v>46190</v>
      </c>
      <c r="AJ1278" s="2"/>
      <c r="AK1278" s="2" t="s">
        <v>58</v>
      </c>
      <c r="AM1278" s="2" t="s">
        <v>59</v>
      </c>
      <c r="AP1278" s="2" t="s">
        <v>60</v>
      </c>
      <c r="AQ1278" s="2" t="s">
        <v>41</v>
      </c>
      <c r="AR1278">
        <v>70000</v>
      </c>
      <c r="AS1278" s="2" t="str">
        <f>_xlfn.IFNA(IF(VLOOKUP(all_resi[[#This Row],[No. Waybill]],settle_reconcile[No. Waybill],1,0)="","Recon","Recon"),"-")</f>
        <v>Recon</v>
      </c>
      <c r="AT1278" s="2">
        <f>all_resi[[#This Row],[Nilai COD]]-all_resi[[#This Row],[COD Fee]]-all_resi[[#This Row],[Total Biaya Setelah Diskon]]</f>
        <v>97825</v>
      </c>
      <c r="AU1278" s="2">
        <f>IF(all_resi[[#This Row],[Waktu Terima]]="","",_xlfn.DAYS(all_resi[[#This Row],[Waktu Terima]],all_resi[[#This Row],[Tanggal Pengiriman]]))</f>
        <v>6</v>
      </c>
    </row>
    <row r="1279" spans="1:47" x14ac:dyDescent="0.25">
      <c r="A1279" s="2" t="s">
        <v>7060</v>
      </c>
      <c r="B1279" s="1">
        <v>46184</v>
      </c>
      <c r="C1279" s="2" t="s">
        <v>42</v>
      </c>
      <c r="D1279" s="2" t="s">
        <v>43</v>
      </c>
      <c r="E1279" s="2" t="s">
        <v>44</v>
      </c>
      <c r="F1279" s="2" t="s">
        <v>45</v>
      </c>
      <c r="G1279" s="2" t="s">
        <v>46</v>
      </c>
      <c r="H1279" s="2" t="s">
        <v>80</v>
      </c>
      <c r="I1279" s="2" t="s">
        <v>3935</v>
      </c>
      <c r="J1279" s="2" t="s">
        <v>13408</v>
      </c>
      <c r="K1279" s="2" t="s">
        <v>252</v>
      </c>
      <c r="L1279" s="2" t="s">
        <v>332</v>
      </c>
      <c r="M1279" s="2" t="s">
        <v>3936</v>
      </c>
      <c r="N1279" s="2" t="s">
        <v>3937</v>
      </c>
      <c r="O1279">
        <v>1</v>
      </c>
      <c r="P1279" s="2" t="s">
        <v>53</v>
      </c>
      <c r="Q1279">
        <v>100</v>
      </c>
      <c r="R1279">
        <v>0</v>
      </c>
      <c r="S1279" s="2" t="s">
        <v>54</v>
      </c>
      <c r="T1279" s="2" t="s">
        <v>55</v>
      </c>
      <c r="U1279" s="2" t="s">
        <v>1020</v>
      </c>
      <c r="V1279" s="2"/>
      <c r="W1279">
        <v>20000</v>
      </c>
      <c r="X1279">
        <v>0</v>
      </c>
      <c r="Y1279">
        <v>0</v>
      </c>
      <c r="Z1279">
        <v>20000</v>
      </c>
      <c r="AB1279" s="2" t="s">
        <v>57</v>
      </c>
      <c r="AC1279">
        <v>13000</v>
      </c>
      <c r="AD1279">
        <v>7000</v>
      </c>
      <c r="AE1279">
        <v>100000</v>
      </c>
      <c r="AF1279">
        <v>1500</v>
      </c>
      <c r="AG1279" s="2" t="s">
        <v>3935</v>
      </c>
      <c r="AH1279" s="2"/>
      <c r="AI1279" s="1">
        <v>46186</v>
      </c>
      <c r="AJ1279" s="2" t="s">
        <v>87</v>
      </c>
      <c r="AK1279" s="2" t="s">
        <v>58</v>
      </c>
      <c r="AM1279" s="2" t="s">
        <v>59</v>
      </c>
      <c r="AP1279" s="2" t="s">
        <v>60</v>
      </c>
      <c r="AQ1279" s="2" t="s">
        <v>41</v>
      </c>
      <c r="AR1279">
        <v>80000</v>
      </c>
      <c r="AS1279" s="2" t="str">
        <f>_xlfn.IFNA(IF(VLOOKUP(all_resi[[#This Row],[No. Waybill]],settle_reconcile[No. Waybill],1,0)="","Recon","Recon"),"-")</f>
        <v>Recon</v>
      </c>
      <c r="AT1279" s="2">
        <f>all_resi[[#This Row],[Nilai COD]]-all_resi[[#This Row],[COD Fee]]-all_resi[[#This Row],[Total Biaya Setelah Diskon]]</f>
        <v>91500</v>
      </c>
      <c r="AU1279" s="2">
        <f>IF(all_resi[[#This Row],[Waktu Terima]]="","",_xlfn.DAYS(all_resi[[#This Row],[Waktu Terima]],all_resi[[#This Row],[Tanggal Pengiriman]]))</f>
        <v>2</v>
      </c>
    </row>
    <row r="1280" spans="1:47" x14ac:dyDescent="0.25">
      <c r="A1280" s="2" t="s">
        <v>7132</v>
      </c>
      <c r="B1280" s="1">
        <v>46184</v>
      </c>
      <c r="C1280" s="2" t="s">
        <v>42</v>
      </c>
      <c r="D1280" s="2" t="s">
        <v>43</v>
      </c>
      <c r="E1280" s="2" t="s">
        <v>44</v>
      </c>
      <c r="F1280" s="2" t="s">
        <v>45</v>
      </c>
      <c r="G1280" s="2" t="s">
        <v>46</v>
      </c>
      <c r="H1280" s="2" t="s">
        <v>47</v>
      </c>
      <c r="I1280" s="2" t="s">
        <v>4122</v>
      </c>
      <c r="J1280" s="2" t="s">
        <v>13350</v>
      </c>
      <c r="K1280" s="2" t="s">
        <v>132</v>
      </c>
      <c r="L1280" s="2" t="s">
        <v>791</v>
      </c>
      <c r="M1280" s="2" t="s">
        <v>2783</v>
      </c>
      <c r="N1280" s="2" t="s">
        <v>4123</v>
      </c>
      <c r="O1280">
        <v>1</v>
      </c>
      <c r="P1280" s="2" t="s">
        <v>53</v>
      </c>
      <c r="Q1280">
        <v>100</v>
      </c>
      <c r="R1280">
        <v>0</v>
      </c>
      <c r="S1280" s="2" t="s">
        <v>54</v>
      </c>
      <c r="T1280" s="2" t="s">
        <v>55</v>
      </c>
      <c r="U1280" s="2" t="s">
        <v>147</v>
      </c>
      <c r="V1280" s="2"/>
      <c r="W1280">
        <v>29000</v>
      </c>
      <c r="X1280">
        <v>0</v>
      </c>
      <c r="Y1280">
        <v>0</v>
      </c>
      <c r="Z1280">
        <v>29000</v>
      </c>
      <c r="AB1280" s="2" t="s">
        <v>57</v>
      </c>
      <c r="AC1280">
        <v>11600</v>
      </c>
      <c r="AD1280">
        <v>17400</v>
      </c>
      <c r="AE1280">
        <v>99000</v>
      </c>
      <c r="AF1280">
        <v>1485</v>
      </c>
      <c r="AG1280" s="2" t="s">
        <v>4122</v>
      </c>
      <c r="AH1280" s="2"/>
      <c r="AI1280" s="1">
        <v>46188</v>
      </c>
      <c r="AJ1280" s="2"/>
      <c r="AK1280" s="2" t="s">
        <v>58</v>
      </c>
      <c r="AM1280" s="2" t="s">
        <v>59</v>
      </c>
      <c r="AP1280" s="2" t="s">
        <v>60</v>
      </c>
      <c r="AQ1280" s="2" t="s">
        <v>41</v>
      </c>
      <c r="AR1280">
        <v>70000</v>
      </c>
      <c r="AS1280" s="2" t="str">
        <f>_xlfn.IFNA(IF(VLOOKUP(all_resi[[#This Row],[No. Waybill]],settle_reconcile[No. Waybill],1,0)="","Recon","Recon"),"-")</f>
        <v>Recon</v>
      </c>
      <c r="AT1280" s="2">
        <f>all_resi[[#This Row],[Nilai COD]]-all_resi[[#This Row],[COD Fee]]-all_resi[[#This Row],[Total Biaya Setelah Diskon]]</f>
        <v>80115</v>
      </c>
      <c r="AU1280" s="2">
        <f>IF(all_resi[[#This Row],[Waktu Terima]]="","",_xlfn.DAYS(all_resi[[#This Row],[Waktu Terima]],all_resi[[#This Row],[Tanggal Pengiriman]]))</f>
        <v>4</v>
      </c>
    </row>
    <row r="1281" spans="1:47" x14ac:dyDescent="0.25">
      <c r="A1281" s="2" t="s">
        <v>7186</v>
      </c>
      <c r="B1281" s="1">
        <v>46184</v>
      </c>
      <c r="C1281" s="2" t="s">
        <v>42</v>
      </c>
      <c r="D1281" s="2" t="s">
        <v>43</v>
      </c>
      <c r="E1281" s="2" t="s">
        <v>44</v>
      </c>
      <c r="F1281" s="2" t="s">
        <v>45</v>
      </c>
      <c r="G1281" s="2" t="s">
        <v>46</v>
      </c>
      <c r="H1281" s="2" t="s">
        <v>47</v>
      </c>
      <c r="I1281" s="2" t="s">
        <v>4274</v>
      </c>
      <c r="J1281" s="2" t="s">
        <v>13396</v>
      </c>
      <c r="K1281" s="2" t="s">
        <v>132</v>
      </c>
      <c r="L1281" s="2" t="s">
        <v>1767</v>
      </c>
      <c r="M1281" s="2" t="s">
        <v>4275</v>
      </c>
      <c r="N1281" s="2" t="s">
        <v>4276</v>
      </c>
      <c r="O1281">
        <v>1</v>
      </c>
      <c r="P1281" s="2" t="s">
        <v>53</v>
      </c>
      <c r="Q1281">
        <v>100</v>
      </c>
      <c r="R1281">
        <v>0</v>
      </c>
      <c r="S1281" s="2" t="s">
        <v>54</v>
      </c>
      <c r="T1281" s="2" t="s">
        <v>55</v>
      </c>
      <c r="U1281" s="2" t="s">
        <v>56</v>
      </c>
      <c r="V1281" s="2"/>
      <c r="W1281">
        <v>41000</v>
      </c>
      <c r="X1281">
        <v>0</v>
      </c>
      <c r="Y1281">
        <v>0</v>
      </c>
      <c r="Z1281">
        <v>41000</v>
      </c>
      <c r="AB1281" s="2" t="s">
        <v>57</v>
      </c>
      <c r="AC1281">
        <v>16400</v>
      </c>
      <c r="AD1281">
        <v>24600</v>
      </c>
      <c r="AE1281">
        <v>145600</v>
      </c>
      <c r="AF1281">
        <v>2184</v>
      </c>
      <c r="AG1281" s="2" t="s">
        <v>4274</v>
      </c>
      <c r="AH1281" s="2"/>
      <c r="AI1281" s="1">
        <v>46186</v>
      </c>
      <c r="AJ1281" s="2"/>
      <c r="AK1281" s="2" t="s">
        <v>58</v>
      </c>
      <c r="AM1281" s="2" t="s">
        <v>59</v>
      </c>
      <c r="AP1281" s="2" t="s">
        <v>60</v>
      </c>
      <c r="AQ1281" s="2" t="s">
        <v>41</v>
      </c>
      <c r="AR1281">
        <v>104600</v>
      </c>
      <c r="AS1281" s="2" t="str">
        <f>_xlfn.IFNA(IF(VLOOKUP(all_resi[[#This Row],[No. Waybill]],settle_reconcile[No. Waybill],1,0)="","Recon","Recon"),"-")</f>
        <v>Recon</v>
      </c>
      <c r="AT1281" s="2">
        <f>all_resi[[#This Row],[Nilai COD]]-all_resi[[#This Row],[COD Fee]]-all_resi[[#This Row],[Total Biaya Setelah Diskon]]</f>
        <v>118816</v>
      </c>
      <c r="AU1281" s="2">
        <f>IF(all_resi[[#This Row],[Waktu Terima]]="","",_xlfn.DAYS(all_resi[[#This Row],[Waktu Terima]],all_resi[[#This Row],[Tanggal Pengiriman]]))</f>
        <v>2</v>
      </c>
    </row>
    <row r="1282" spans="1:47" x14ac:dyDescent="0.25">
      <c r="A1282" s="2" t="s">
        <v>7068</v>
      </c>
      <c r="B1282" s="1">
        <v>46184</v>
      </c>
      <c r="C1282" s="2" t="s">
        <v>42</v>
      </c>
      <c r="D1282" s="2" t="s">
        <v>43</v>
      </c>
      <c r="E1282" s="2" t="s">
        <v>44</v>
      </c>
      <c r="F1282" s="2" t="s">
        <v>45</v>
      </c>
      <c r="G1282" s="2" t="s">
        <v>46</v>
      </c>
      <c r="H1282" s="2" t="s">
        <v>80</v>
      </c>
      <c r="I1282" s="2" t="s">
        <v>3956</v>
      </c>
      <c r="J1282" s="2" t="s">
        <v>13391</v>
      </c>
      <c r="K1282" s="2" t="s">
        <v>137</v>
      </c>
      <c r="L1282" s="2" t="s">
        <v>1064</v>
      </c>
      <c r="M1282" s="2" t="s">
        <v>2822</v>
      </c>
      <c r="N1282" s="2" t="s">
        <v>3957</v>
      </c>
      <c r="O1282">
        <v>1</v>
      </c>
      <c r="P1282" s="2" t="s">
        <v>53</v>
      </c>
      <c r="Q1282">
        <v>100</v>
      </c>
      <c r="R1282">
        <v>0</v>
      </c>
      <c r="S1282" s="2" t="s">
        <v>54</v>
      </c>
      <c r="T1282" s="2" t="s">
        <v>55</v>
      </c>
      <c r="U1282" s="2" t="s">
        <v>86</v>
      </c>
      <c r="V1282" s="2"/>
      <c r="W1282">
        <v>21000</v>
      </c>
      <c r="X1282">
        <v>0</v>
      </c>
      <c r="Y1282">
        <v>0</v>
      </c>
      <c r="Z1282">
        <v>21000</v>
      </c>
      <c r="AB1282" s="2" t="s">
        <v>57</v>
      </c>
      <c r="AC1282">
        <v>12000</v>
      </c>
      <c r="AD1282">
        <v>9000</v>
      </c>
      <c r="AE1282">
        <v>81000</v>
      </c>
      <c r="AF1282">
        <v>1215</v>
      </c>
      <c r="AG1282" s="2" t="s">
        <v>3003</v>
      </c>
      <c r="AH1282" s="2" t="s">
        <v>3004</v>
      </c>
      <c r="AI1282" s="1">
        <v>46186</v>
      </c>
      <c r="AJ1282" s="2" t="s">
        <v>87</v>
      </c>
      <c r="AK1282" s="2" t="s">
        <v>58</v>
      </c>
      <c r="AM1282" s="2" t="s">
        <v>59</v>
      </c>
      <c r="AP1282" s="2" t="s">
        <v>60</v>
      </c>
      <c r="AQ1282" s="2" t="s">
        <v>41</v>
      </c>
      <c r="AR1282">
        <v>60000</v>
      </c>
      <c r="AS1282" s="2" t="str">
        <f>_xlfn.IFNA(IF(VLOOKUP(all_resi[[#This Row],[No. Waybill]],settle_reconcile[No. Waybill],1,0)="","Recon","Recon"),"-")</f>
        <v>Recon</v>
      </c>
      <c r="AT1282" s="2">
        <f>all_resi[[#This Row],[Nilai COD]]-all_resi[[#This Row],[COD Fee]]-all_resi[[#This Row],[Total Biaya Setelah Diskon]]</f>
        <v>70785</v>
      </c>
      <c r="AU1282" s="2">
        <f>IF(all_resi[[#This Row],[Waktu Terima]]="","",_xlfn.DAYS(all_resi[[#This Row],[Waktu Terima]],all_resi[[#This Row],[Tanggal Pengiriman]]))</f>
        <v>2</v>
      </c>
    </row>
    <row r="1283" spans="1:47" x14ac:dyDescent="0.25">
      <c r="A1283" s="2" t="s">
        <v>7465</v>
      </c>
      <c r="B1283" s="1">
        <v>46184</v>
      </c>
      <c r="C1283" s="2" t="s">
        <v>42</v>
      </c>
      <c r="D1283" s="2" t="s">
        <v>43</v>
      </c>
      <c r="E1283" s="2" t="s">
        <v>44</v>
      </c>
      <c r="F1283" s="2" t="s">
        <v>45</v>
      </c>
      <c r="G1283" s="2" t="s">
        <v>46</v>
      </c>
      <c r="H1283" s="2" t="s">
        <v>47</v>
      </c>
      <c r="I1283" s="2" t="s">
        <v>5010</v>
      </c>
      <c r="J1283" s="2" t="s">
        <v>12984</v>
      </c>
      <c r="K1283" s="2" t="s">
        <v>177</v>
      </c>
      <c r="L1283" s="2" t="s">
        <v>222</v>
      </c>
      <c r="M1283" s="2" t="s">
        <v>3367</v>
      </c>
      <c r="N1283" s="2" t="s">
        <v>5011</v>
      </c>
      <c r="O1283">
        <v>1</v>
      </c>
      <c r="P1283" s="2" t="s">
        <v>53</v>
      </c>
      <c r="Q1283">
        <v>100</v>
      </c>
      <c r="R1283">
        <v>0</v>
      </c>
      <c r="S1283" s="2" t="s">
        <v>54</v>
      </c>
      <c r="T1283" s="2" t="s">
        <v>55</v>
      </c>
      <c r="U1283" s="2" t="s">
        <v>207</v>
      </c>
      <c r="V1283" s="2"/>
      <c r="W1283">
        <v>80000</v>
      </c>
      <c r="X1283">
        <v>0</v>
      </c>
      <c r="Y1283">
        <v>0</v>
      </c>
      <c r="Z1283">
        <v>80000</v>
      </c>
      <c r="AB1283" s="2" t="s">
        <v>57</v>
      </c>
      <c r="AC1283">
        <v>32000</v>
      </c>
      <c r="AD1283">
        <v>48000</v>
      </c>
      <c r="AE1283">
        <v>150000</v>
      </c>
      <c r="AF1283">
        <v>2250</v>
      </c>
      <c r="AG1283" s="2" t="s">
        <v>5010</v>
      </c>
      <c r="AH1283" s="2"/>
      <c r="AI1283" s="1">
        <v>46190</v>
      </c>
      <c r="AJ1283" s="2"/>
      <c r="AK1283" s="2" t="s">
        <v>58</v>
      </c>
      <c r="AM1283" s="2" t="s">
        <v>59</v>
      </c>
      <c r="AP1283" s="2" t="s">
        <v>60</v>
      </c>
      <c r="AQ1283" s="2" t="s">
        <v>41</v>
      </c>
      <c r="AR1283">
        <v>70000</v>
      </c>
      <c r="AS1283" s="2" t="str">
        <f>_xlfn.IFNA(IF(VLOOKUP(all_resi[[#This Row],[No. Waybill]],settle_reconcile[No. Waybill],1,0)="","Recon","Recon"),"-")</f>
        <v>Recon</v>
      </c>
      <c r="AT1283" s="2">
        <f>all_resi[[#This Row],[Nilai COD]]-all_resi[[#This Row],[COD Fee]]-all_resi[[#This Row],[Total Biaya Setelah Diskon]]</f>
        <v>99750</v>
      </c>
      <c r="AU1283" s="2">
        <f>IF(all_resi[[#This Row],[Waktu Terima]]="","",_xlfn.DAYS(all_resi[[#This Row],[Waktu Terima]],all_resi[[#This Row],[Tanggal Pengiriman]]))</f>
        <v>6</v>
      </c>
    </row>
    <row r="1284" spans="1:47" x14ac:dyDescent="0.25">
      <c r="A1284" s="2" t="s">
        <v>7466</v>
      </c>
      <c r="B1284" s="1">
        <v>46184</v>
      </c>
      <c r="C1284" s="2" t="s">
        <v>42</v>
      </c>
      <c r="D1284" s="2" t="s">
        <v>43</v>
      </c>
      <c r="E1284" s="2" t="s">
        <v>44</v>
      </c>
      <c r="F1284" s="2" t="s">
        <v>45</v>
      </c>
      <c r="G1284" s="2" t="s">
        <v>46</v>
      </c>
      <c r="H1284" s="2" t="s">
        <v>80</v>
      </c>
      <c r="I1284" s="2" t="s">
        <v>5012</v>
      </c>
      <c r="J1284" s="2" t="s">
        <v>13176</v>
      </c>
      <c r="K1284" s="2" t="s">
        <v>126</v>
      </c>
      <c r="L1284" s="2" t="s">
        <v>583</v>
      </c>
      <c r="M1284" s="2" t="s">
        <v>4666</v>
      </c>
      <c r="N1284" s="2" t="s">
        <v>5013</v>
      </c>
      <c r="O1284">
        <v>1</v>
      </c>
      <c r="P1284" s="2" t="s">
        <v>53</v>
      </c>
      <c r="Q1284">
        <v>100</v>
      </c>
      <c r="R1284">
        <v>0</v>
      </c>
      <c r="S1284" s="2" t="s">
        <v>54</v>
      </c>
      <c r="T1284" s="2" t="s">
        <v>55</v>
      </c>
      <c r="U1284" s="2" t="s">
        <v>201</v>
      </c>
      <c r="V1284" s="2"/>
      <c r="W1284">
        <v>74000</v>
      </c>
      <c r="X1284">
        <v>0</v>
      </c>
      <c r="Y1284">
        <v>0</v>
      </c>
      <c r="Z1284">
        <v>74000</v>
      </c>
      <c r="AB1284" s="2" t="s">
        <v>57</v>
      </c>
      <c r="AC1284">
        <v>29600</v>
      </c>
      <c r="AD1284">
        <v>44400</v>
      </c>
      <c r="AE1284">
        <v>158000</v>
      </c>
      <c r="AF1284">
        <v>2370</v>
      </c>
      <c r="AG1284" s="2"/>
      <c r="AH1284" s="2"/>
      <c r="AI1284" s="1"/>
      <c r="AJ1284" s="2" t="s">
        <v>87</v>
      </c>
      <c r="AK1284" s="2" t="s">
        <v>67</v>
      </c>
      <c r="AM1284" s="2" t="s">
        <v>59</v>
      </c>
      <c r="AP1284" s="2" t="s">
        <v>60</v>
      </c>
      <c r="AQ1284" s="2" t="s">
        <v>41</v>
      </c>
      <c r="AR1284">
        <v>84000</v>
      </c>
      <c r="AS1284" s="2" t="str">
        <f>_xlfn.IFNA(IF(VLOOKUP(all_resi[[#This Row],[No. Waybill]],settle_reconcile[No. Waybill],1,0)="","Recon","Recon"),"-")</f>
        <v>-</v>
      </c>
      <c r="AT1284" s="2">
        <f>all_resi[[#This Row],[Nilai COD]]-all_resi[[#This Row],[COD Fee]]-all_resi[[#This Row],[Total Biaya Setelah Diskon]]</f>
        <v>111230</v>
      </c>
      <c r="AU1284" s="2" t="str">
        <f>IF(all_resi[[#This Row],[Waktu Terima]]="","",_xlfn.DAYS(all_resi[[#This Row],[Waktu Terima]],all_resi[[#This Row],[Tanggal Pengiriman]]))</f>
        <v/>
      </c>
    </row>
    <row r="1285" spans="1:47" x14ac:dyDescent="0.25">
      <c r="A1285" s="2" t="s">
        <v>7067</v>
      </c>
      <c r="B1285" s="1">
        <v>46184</v>
      </c>
      <c r="C1285" s="2" t="s">
        <v>42</v>
      </c>
      <c r="D1285" s="2" t="s">
        <v>43</v>
      </c>
      <c r="E1285" s="2" t="s">
        <v>44</v>
      </c>
      <c r="F1285" s="2" t="s">
        <v>45</v>
      </c>
      <c r="G1285" s="2" t="s">
        <v>46</v>
      </c>
      <c r="H1285" s="2" t="s">
        <v>47</v>
      </c>
      <c r="I1285" s="2" t="s">
        <v>3954</v>
      </c>
      <c r="J1285" s="2" t="s">
        <v>13388</v>
      </c>
      <c r="K1285" s="2" t="s">
        <v>177</v>
      </c>
      <c r="L1285" s="2" t="s">
        <v>807</v>
      </c>
      <c r="M1285" s="2" t="s">
        <v>1503</v>
      </c>
      <c r="N1285" s="2" t="s">
        <v>3955</v>
      </c>
      <c r="O1285">
        <v>1</v>
      </c>
      <c r="P1285" s="2" t="s">
        <v>53</v>
      </c>
      <c r="Q1285">
        <v>100</v>
      </c>
      <c r="R1285">
        <v>0</v>
      </c>
      <c r="S1285" s="2" t="s">
        <v>54</v>
      </c>
      <c r="T1285" s="2" t="s">
        <v>55</v>
      </c>
      <c r="U1285" s="2" t="s">
        <v>207</v>
      </c>
      <c r="V1285" s="2"/>
      <c r="W1285">
        <v>64000</v>
      </c>
      <c r="X1285">
        <v>0</v>
      </c>
      <c r="Y1285">
        <v>0</v>
      </c>
      <c r="Z1285">
        <v>64000</v>
      </c>
      <c r="AB1285" s="2" t="s">
        <v>57</v>
      </c>
      <c r="AC1285">
        <v>25600</v>
      </c>
      <c r="AD1285">
        <v>38400</v>
      </c>
      <c r="AE1285">
        <v>134000</v>
      </c>
      <c r="AF1285">
        <v>2010</v>
      </c>
      <c r="AG1285" s="2" t="s">
        <v>3954</v>
      </c>
      <c r="AH1285" s="2"/>
      <c r="AI1285" s="1">
        <v>46190</v>
      </c>
      <c r="AJ1285" s="2"/>
      <c r="AK1285" s="2" t="s">
        <v>58</v>
      </c>
      <c r="AM1285" s="2" t="s">
        <v>59</v>
      </c>
      <c r="AP1285" s="2" t="s">
        <v>60</v>
      </c>
      <c r="AQ1285" s="2" t="s">
        <v>41</v>
      </c>
      <c r="AR1285">
        <v>70000</v>
      </c>
      <c r="AS1285" s="2" t="str">
        <f>_xlfn.IFNA(IF(VLOOKUP(all_resi[[#This Row],[No. Waybill]],settle_reconcile[No. Waybill],1,0)="","Recon","Recon"),"-")</f>
        <v>Recon</v>
      </c>
      <c r="AT1285" s="2">
        <f>all_resi[[#This Row],[Nilai COD]]-all_resi[[#This Row],[COD Fee]]-all_resi[[#This Row],[Total Biaya Setelah Diskon]]</f>
        <v>93590</v>
      </c>
      <c r="AU1285" s="2">
        <f>IF(all_resi[[#This Row],[Waktu Terima]]="","",_xlfn.DAYS(all_resi[[#This Row],[Waktu Terima]],all_resi[[#This Row],[Tanggal Pengiriman]]))</f>
        <v>6</v>
      </c>
    </row>
    <row r="1286" spans="1:47" x14ac:dyDescent="0.25">
      <c r="A1286" s="2" t="s">
        <v>7325</v>
      </c>
      <c r="B1286" s="1">
        <v>46184</v>
      </c>
      <c r="C1286" s="2" t="s">
        <v>42</v>
      </c>
      <c r="D1286" s="2" t="s">
        <v>43</v>
      </c>
      <c r="E1286" s="2" t="s">
        <v>44</v>
      </c>
      <c r="F1286" s="2" t="s">
        <v>45</v>
      </c>
      <c r="G1286" s="2" t="s">
        <v>46</v>
      </c>
      <c r="H1286" s="2" t="s">
        <v>80</v>
      </c>
      <c r="I1286" s="2" t="s">
        <v>4649</v>
      </c>
      <c r="J1286" s="2" t="s">
        <v>13390</v>
      </c>
      <c r="K1286" s="2" t="s">
        <v>437</v>
      </c>
      <c r="L1286" s="2" t="s">
        <v>870</v>
      </c>
      <c r="M1286" s="2" t="s">
        <v>4650</v>
      </c>
      <c r="N1286" s="2" t="s">
        <v>4651</v>
      </c>
      <c r="O1286">
        <v>1</v>
      </c>
      <c r="P1286" s="2" t="s">
        <v>53</v>
      </c>
      <c r="Q1286">
        <v>100</v>
      </c>
      <c r="R1286">
        <v>0</v>
      </c>
      <c r="S1286" s="2" t="s">
        <v>54</v>
      </c>
      <c r="T1286" s="2" t="s">
        <v>55</v>
      </c>
      <c r="U1286" s="2" t="s">
        <v>1062</v>
      </c>
      <c r="V1286" s="2"/>
      <c r="W1286">
        <v>45000</v>
      </c>
      <c r="X1286">
        <v>0</v>
      </c>
      <c r="Y1286">
        <v>0</v>
      </c>
      <c r="Z1286">
        <v>45000</v>
      </c>
      <c r="AB1286" s="2" t="s">
        <v>57</v>
      </c>
      <c r="AC1286">
        <v>18000</v>
      </c>
      <c r="AD1286">
        <v>27000</v>
      </c>
      <c r="AE1286">
        <v>129000</v>
      </c>
      <c r="AF1286">
        <v>1935</v>
      </c>
      <c r="AG1286" s="2" t="s">
        <v>4649</v>
      </c>
      <c r="AH1286" s="2"/>
      <c r="AI1286" s="1">
        <v>46189</v>
      </c>
      <c r="AJ1286" s="2" t="s">
        <v>87</v>
      </c>
      <c r="AK1286" s="2" t="s">
        <v>58</v>
      </c>
      <c r="AM1286" s="2" t="s">
        <v>59</v>
      </c>
      <c r="AP1286" s="2" t="s">
        <v>60</v>
      </c>
      <c r="AQ1286" s="2" t="s">
        <v>41</v>
      </c>
      <c r="AR1286">
        <v>84000</v>
      </c>
      <c r="AS1286" s="2" t="str">
        <f>_xlfn.IFNA(IF(VLOOKUP(all_resi[[#This Row],[No. Waybill]],settle_reconcile[No. Waybill],1,0)="","Recon","Recon"),"-")</f>
        <v>Recon</v>
      </c>
      <c r="AT1286" s="2">
        <f>all_resi[[#This Row],[Nilai COD]]-all_resi[[#This Row],[COD Fee]]-all_resi[[#This Row],[Total Biaya Setelah Diskon]]</f>
        <v>100065</v>
      </c>
      <c r="AU1286" s="2">
        <f>IF(all_resi[[#This Row],[Waktu Terima]]="","",_xlfn.DAYS(all_resi[[#This Row],[Waktu Terima]],all_resi[[#This Row],[Tanggal Pengiriman]]))</f>
        <v>5</v>
      </c>
    </row>
    <row r="1287" spans="1:47" x14ac:dyDescent="0.25">
      <c r="A1287" s="2" t="s">
        <v>7467</v>
      </c>
      <c r="B1287" s="1">
        <v>46184</v>
      </c>
      <c r="C1287" s="2" t="s">
        <v>42</v>
      </c>
      <c r="D1287" s="2" t="s">
        <v>43</v>
      </c>
      <c r="E1287" s="2" t="s">
        <v>44</v>
      </c>
      <c r="F1287" s="2" t="s">
        <v>45</v>
      </c>
      <c r="G1287" s="2" t="s">
        <v>46</v>
      </c>
      <c r="H1287" s="2" t="s">
        <v>47</v>
      </c>
      <c r="I1287" s="2" t="s">
        <v>5014</v>
      </c>
      <c r="J1287" s="2" t="s">
        <v>13180</v>
      </c>
      <c r="K1287" s="2" t="s">
        <v>156</v>
      </c>
      <c r="L1287" s="2" t="s">
        <v>509</v>
      </c>
      <c r="M1287" s="2" t="s">
        <v>835</v>
      </c>
      <c r="N1287" s="2" t="s">
        <v>5015</v>
      </c>
      <c r="O1287">
        <v>1</v>
      </c>
      <c r="P1287" s="2" t="s">
        <v>53</v>
      </c>
      <c r="Q1287">
        <v>100</v>
      </c>
      <c r="R1287">
        <v>0</v>
      </c>
      <c r="S1287" s="2" t="s">
        <v>54</v>
      </c>
      <c r="T1287" s="2" t="s">
        <v>55</v>
      </c>
      <c r="U1287" s="2" t="s">
        <v>1301</v>
      </c>
      <c r="V1287" s="2"/>
      <c r="W1287">
        <v>80000</v>
      </c>
      <c r="X1287">
        <v>0</v>
      </c>
      <c r="Y1287">
        <v>0</v>
      </c>
      <c r="Z1287">
        <v>80000</v>
      </c>
      <c r="AB1287" s="2" t="s">
        <v>57</v>
      </c>
      <c r="AC1287">
        <v>32000</v>
      </c>
      <c r="AD1287">
        <v>48000</v>
      </c>
      <c r="AE1287">
        <v>195000</v>
      </c>
      <c r="AF1287">
        <v>2925</v>
      </c>
      <c r="AG1287" s="2" t="s">
        <v>17318</v>
      </c>
      <c r="AH1287" s="2" t="s">
        <v>149</v>
      </c>
      <c r="AI1287" s="1">
        <v>46203</v>
      </c>
      <c r="AJ1287" s="2"/>
      <c r="AK1287" s="2" t="s">
        <v>67</v>
      </c>
      <c r="AM1287" s="2" t="s">
        <v>59</v>
      </c>
      <c r="AP1287" s="2" t="s">
        <v>60</v>
      </c>
      <c r="AQ1287" s="2" t="s">
        <v>41</v>
      </c>
      <c r="AR1287">
        <v>115000</v>
      </c>
      <c r="AS1287" s="2" t="str">
        <f>_xlfn.IFNA(IF(VLOOKUP(all_resi[[#This Row],[No. Waybill]],settle_reconcile[No. Waybill],1,0)="","Recon","Recon"),"-")</f>
        <v>-</v>
      </c>
      <c r="AT1287" s="2">
        <f>all_resi[[#This Row],[Nilai COD]]-all_resi[[#This Row],[COD Fee]]-all_resi[[#This Row],[Total Biaya Setelah Diskon]]</f>
        <v>144075</v>
      </c>
      <c r="AU1287" s="2">
        <f>IF(all_resi[[#This Row],[Waktu Terima]]="","",_xlfn.DAYS(all_resi[[#This Row],[Waktu Terima]],all_resi[[#This Row],[Tanggal Pengiriman]]))</f>
        <v>19</v>
      </c>
    </row>
    <row r="1288" spans="1:47" x14ac:dyDescent="0.25">
      <c r="A1288" s="2" t="s">
        <v>7420</v>
      </c>
      <c r="B1288" s="1">
        <v>46184</v>
      </c>
      <c r="C1288" s="2" t="s">
        <v>42</v>
      </c>
      <c r="D1288" s="2" t="s">
        <v>43</v>
      </c>
      <c r="E1288" s="2" t="s">
        <v>44</v>
      </c>
      <c r="F1288" s="2" t="s">
        <v>45</v>
      </c>
      <c r="G1288" s="2" t="s">
        <v>46</v>
      </c>
      <c r="H1288" s="2" t="s">
        <v>47</v>
      </c>
      <c r="I1288" s="2" t="s">
        <v>4894</v>
      </c>
      <c r="J1288" s="2" t="s">
        <v>13304</v>
      </c>
      <c r="K1288" s="2" t="s">
        <v>388</v>
      </c>
      <c r="L1288" s="2" t="s">
        <v>463</v>
      </c>
      <c r="M1288" s="2" t="s">
        <v>2224</v>
      </c>
      <c r="N1288" s="2" t="s">
        <v>4895</v>
      </c>
      <c r="O1288">
        <v>1</v>
      </c>
      <c r="P1288" s="2" t="s">
        <v>53</v>
      </c>
      <c r="Q1288">
        <v>100</v>
      </c>
      <c r="R1288">
        <v>0</v>
      </c>
      <c r="S1288" s="2" t="s">
        <v>54</v>
      </c>
      <c r="T1288" s="2" t="s">
        <v>55</v>
      </c>
      <c r="U1288" s="2" t="s">
        <v>97</v>
      </c>
      <c r="V1288" s="2"/>
      <c r="W1288">
        <v>85000</v>
      </c>
      <c r="X1288">
        <v>0</v>
      </c>
      <c r="Y1288">
        <v>0</v>
      </c>
      <c r="Z1288">
        <v>85000</v>
      </c>
      <c r="AB1288" s="2" t="s">
        <v>57</v>
      </c>
      <c r="AC1288">
        <v>34000</v>
      </c>
      <c r="AD1288">
        <v>51000</v>
      </c>
      <c r="AE1288">
        <v>155000</v>
      </c>
      <c r="AF1288">
        <v>2325</v>
      </c>
      <c r="AG1288" s="2" t="s">
        <v>4894</v>
      </c>
      <c r="AH1288" s="2"/>
      <c r="AI1288" s="1">
        <v>46190</v>
      </c>
      <c r="AJ1288" s="2"/>
      <c r="AK1288" s="2" t="s">
        <v>58</v>
      </c>
      <c r="AM1288" s="2" t="s">
        <v>59</v>
      </c>
      <c r="AP1288" s="2" t="s">
        <v>60</v>
      </c>
      <c r="AQ1288" s="2" t="s">
        <v>41</v>
      </c>
      <c r="AR1288">
        <v>70000</v>
      </c>
      <c r="AS1288" s="2" t="str">
        <f>_xlfn.IFNA(IF(VLOOKUP(all_resi[[#This Row],[No. Waybill]],settle_reconcile[No. Waybill],1,0)="","Recon","Recon"),"-")</f>
        <v>Recon</v>
      </c>
      <c r="AT1288" s="2">
        <f>all_resi[[#This Row],[Nilai COD]]-all_resi[[#This Row],[COD Fee]]-all_resi[[#This Row],[Total Biaya Setelah Diskon]]</f>
        <v>101675</v>
      </c>
      <c r="AU1288" s="2">
        <f>IF(all_resi[[#This Row],[Waktu Terima]]="","",_xlfn.DAYS(all_resi[[#This Row],[Waktu Terima]],all_resi[[#This Row],[Tanggal Pengiriman]]))</f>
        <v>6</v>
      </c>
    </row>
    <row r="1289" spans="1:47" x14ac:dyDescent="0.25">
      <c r="A1289" s="2" t="s">
        <v>7133</v>
      </c>
      <c r="B1289" s="1">
        <v>46184</v>
      </c>
      <c r="C1289" s="2" t="s">
        <v>42</v>
      </c>
      <c r="D1289" s="2" t="s">
        <v>43</v>
      </c>
      <c r="E1289" s="2" t="s">
        <v>44</v>
      </c>
      <c r="F1289" s="2" t="s">
        <v>45</v>
      </c>
      <c r="G1289" s="2" t="s">
        <v>46</v>
      </c>
      <c r="H1289" s="2" t="s">
        <v>47</v>
      </c>
      <c r="I1289" s="2" t="s">
        <v>4124</v>
      </c>
      <c r="J1289" s="2" t="s">
        <v>13368</v>
      </c>
      <c r="K1289" s="2" t="s">
        <v>62</v>
      </c>
      <c r="L1289" s="2" t="s">
        <v>890</v>
      </c>
      <c r="M1289" s="2" t="s">
        <v>891</v>
      </c>
      <c r="N1289" s="2" t="s">
        <v>4125</v>
      </c>
      <c r="O1289">
        <v>1</v>
      </c>
      <c r="P1289" s="2" t="s">
        <v>53</v>
      </c>
      <c r="Q1289">
        <v>100</v>
      </c>
      <c r="R1289">
        <v>0</v>
      </c>
      <c r="S1289" s="2" t="s">
        <v>54</v>
      </c>
      <c r="T1289" s="2" t="s">
        <v>55</v>
      </c>
      <c r="U1289" s="2" t="s">
        <v>386</v>
      </c>
      <c r="V1289" s="2"/>
      <c r="W1289">
        <v>84000</v>
      </c>
      <c r="X1289">
        <v>0</v>
      </c>
      <c r="Y1289">
        <v>0</v>
      </c>
      <c r="Z1289">
        <v>84000</v>
      </c>
      <c r="AB1289" s="2" t="s">
        <v>57</v>
      </c>
      <c r="AC1289">
        <v>33600</v>
      </c>
      <c r="AD1289">
        <v>50400</v>
      </c>
      <c r="AE1289">
        <v>188000</v>
      </c>
      <c r="AF1289">
        <v>2820</v>
      </c>
      <c r="AG1289" s="2" t="s">
        <v>4124</v>
      </c>
      <c r="AH1289" s="2"/>
      <c r="AI1289" s="1">
        <v>46188</v>
      </c>
      <c r="AJ1289" s="2"/>
      <c r="AK1289" s="2" t="s">
        <v>58</v>
      </c>
      <c r="AM1289" s="2" t="s">
        <v>59</v>
      </c>
      <c r="AP1289" s="2" t="s">
        <v>60</v>
      </c>
      <c r="AQ1289" s="2" t="s">
        <v>41</v>
      </c>
      <c r="AR1289">
        <v>104000</v>
      </c>
      <c r="AS1289" s="2" t="str">
        <f>_xlfn.IFNA(IF(VLOOKUP(all_resi[[#This Row],[No. Waybill]],settle_reconcile[No. Waybill],1,0)="","Recon","Recon"),"-")</f>
        <v>Recon</v>
      </c>
      <c r="AT1289" s="2">
        <f>all_resi[[#This Row],[Nilai COD]]-all_resi[[#This Row],[COD Fee]]-all_resi[[#This Row],[Total Biaya Setelah Diskon]]</f>
        <v>134780</v>
      </c>
      <c r="AU1289" s="2">
        <f>IF(all_resi[[#This Row],[Waktu Terima]]="","",_xlfn.DAYS(all_resi[[#This Row],[Waktu Terima]],all_resi[[#This Row],[Tanggal Pengiriman]]))</f>
        <v>4</v>
      </c>
    </row>
    <row r="1290" spans="1:47" x14ac:dyDescent="0.25">
      <c r="A1290" s="2" t="s">
        <v>7326</v>
      </c>
      <c r="B1290" s="1">
        <v>46184</v>
      </c>
      <c r="C1290" s="2" t="s">
        <v>42</v>
      </c>
      <c r="D1290" s="2" t="s">
        <v>43</v>
      </c>
      <c r="E1290" s="2" t="s">
        <v>44</v>
      </c>
      <c r="F1290" s="2" t="s">
        <v>45</v>
      </c>
      <c r="G1290" s="2" t="s">
        <v>46</v>
      </c>
      <c r="H1290" s="2" t="s">
        <v>80</v>
      </c>
      <c r="I1290" s="2" t="s">
        <v>4652</v>
      </c>
      <c r="J1290" s="2" t="s">
        <v>13383</v>
      </c>
      <c r="K1290" s="2" t="s">
        <v>116</v>
      </c>
      <c r="L1290" s="2" t="s">
        <v>811</v>
      </c>
      <c r="M1290" s="2" t="s">
        <v>812</v>
      </c>
      <c r="N1290" s="2" t="s">
        <v>4653</v>
      </c>
      <c r="O1290">
        <v>1</v>
      </c>
      <c r="P1290" s="2" t="s">
        <v>53</v>
      </c>
      <c r="Q1290">
        <v>100</v>
      </c>
      <c r="R1290">
        <v>0</v>
      </c>
      <c r="S1290" s="2" t="s">
        <v>54</v>
      </c>
      <c r="T1290" s="2" t="s">
        <v>55</v>
      </c>
      <c r="U1290" s="2" t="s">
        <v>1179</v>
      </c>
      <c r="V1290" s="2"/>
      <c r="W1290">
        <v>16000</v>
      </c>
      <c r="X1290">
        <v>0</v>
      </c>
      <c r="Y1290">
        <v>0</v>
      </c>
      <c r="Z1290">
        <v>16000</v>
      </c>
      <c r="AB1290" s="2" t="s">
        <v>57</v>
      </c>
      <c r="AC1290">
        <v>11000</v>
      </c>
      <c r="AD1290">
        <v>5000</v>
      </c>
      <c r="AE1290">
        <v>189000</v>
      </c>
      <c r="AF1290">
        <v>2835</v>
      </c>
      <c r="AG1290" s="2" t="s">
        <v>517</v>
      </c>
      <c r="AH1290" s="2" t="s">
        <v>149</v>
      </c>
      <c r="AI1290" s="1">
        <v>46192</v>
      </c>
      <c r="AJ1290" s="2" t="s">
        <v>87</v>
      </c>
      <c r="AK1290" s="2" t="s">
        <v>67</v>
      </c>
      <c r="AM1290" s="2" t="s">
        <v>59</v>
      </c>
      <c r="AP1290" s="2" t="s">
        <v>60</v>
      </c>
      <c r="AQ1290" s="2" t="s">
        <v>41</v>
      </c>
      <c r="AR1290">
        <v>173000</v>
      </c>
      <c r="AS1290" s="2" t="str">
        <f>_xlfn.IFNA(IF(VLOOKUP(all_resi[[#This Row],[No. Waybill]],settle_reconcile[No. Waybill],1,0)="","Recon","Recon"),"-")</f>
        <v>-</v>
      </c>
      <c r="AT1290" s="2">
        <f>all_resi[[#This Row],[Nilai COD]]-all_resi[[#This Row],[COD Fee]]-all_resi[[#This Row],[Total Biaya Setelah Diskon]]</f>
        <v>181165</v>
      </c>
      <c r="AU1290" s="2">
        <f>IF(all_resi[[#This Row],[Waktu Terima]]="","",_xlfn.DAYS(all_resi[[#This Row],[Waktu Terima]],all_resi[[#This Row],[Tanggal Pengiriman]]))</f>
        <v>8</v>
      </c>
    </row>
    <row r="1291" spans="1:47" x14ac:dyDescent="0.25">
      <c r="A1291" s="2" t="s">
        <v>7053</v>
      </c>
      <c r="B1291" s="1">
        <v>46184</v>
      </c>
      <c r="C1291" s="2" t="s">
        <v>42</v>
      </c>
      <c r="D1291" s="2" t="s">
        <v>43</v>
      </c>
      <c r="E1291" s="2" t="s">
        <v>44</v>
      </c>
      <c r="F1291" s="2" t="s">
        <v>45</v>
      </c>
      <c r="G1291" s="2" t="s">
        <v>46</v>
      </c>
      <c r="H1291" s="2" t="s">
        <v>80</v>
      </c>
      <c r="I1291" s="2" t="s">
        <v>3915</v>
      </c>
      <c r="J1291" s="2" t="s">
        <v>13397</v>
      </c>
      <c r="K1291" s="2" t="s">
        <v>197</v>
      </c>
      <c r="L1291" s="2" t="s">
        <v>1527</v>
      </c>
      <c r="M1291" s="2" t="s">
        <v>2708</v>
      </c>
      <c r="N1291" s="2" t="s">
        <v>3916</v>
      </c>
      <c r="O1291">
        <v>1</v>
      </c>
      <c r="P1291" s="2" t="s">
        <v>53</v>
      </c>
      <c r="Q1291">
        <v>100</v>
      </c>
      <c r="R1291">
        <v>0</v>
      </c>
      <c r="S1291" s="2" t="s">
        <v>54</v>
      </c>
      <c r="T1291" s="2" t="s">
        <v>55</v>
      </c>
      <c r="U1291" s="2" t="s">
        <v>3917</v>
      </c>
      <c r="V1291" s="2"/>
      <c r="W1291">
        <v>72000</v>
      </c>
      <c r="X1291">
        <v>0</v>
      </c>
      <c r="Y1291">
        <v>0</v>
      </c>
      <c r="Z1291">
        <v>72000</v>
      </c>
      <c r="AB1291" s="2" t="s">
        <v>57</v>
      </c>
      <c r="AC1291">
        <v>28800</v>
      </c>
      <c r="AD1291">
        <v>43200</v>
      </c>
      <c r="AE1291">
        <v>226000</v>
      </c>
      <c r="AF1291">
        <v>3390</v>
      </c>
      <c r="AG1291" s="2" t="s">
        <v>353</v>
      </c>
      <c r="AH1291" s="2" t="s">
        <v>149</v>
      </c>
      <c r="AI1291" s="1">
        <v>46202</v>
      </c>
      <c r="AJ1291" s="2" t="s">
        <v>87</v>
      </c>
      <c r="AK1291" s="2" t="s">
        <v>67</v>
      </c>
      <c r="AM1291" s="2" t="s">
        <v>59</v>
      </c>
      <c r="AP1291" s="2" t="s">
        <v>60</v>
      </c>
      <c r="AQ1291" s="2" t="s">
        <v>41</v>
      </c>
      <c r="AR1291">
        <v>154000</v>
      </c>
      <c r="AS1291" s="2" t="str">
        <f>_xlfn.IFNA(IF(VLOOKUP(all_resi[[#This Row],[No. Waybill]],settle_reconcile[No. Waybill],1,0)="","Recon","Recon"),"-")</f>
        <v>-</v>
      </c>
      <c r="AT1291" s="2">
        <f>all_resi[[#This Row],[Nilai COD]]-all_resi[[#This Row],[COD Fee]]-all_resi[[#This Row],[Total Biaya Setelah Diskon]]</f>
        <v>179410</v>
      </c>
      <c r="AU1291" s="2">
        <f>IF(all_resi[[#This Row],[Waktu Terima]]="","",_xlfn.DAYS(all_resi[[#This Row],[Waktu Terima]],all_resi[[#This Row],[Tanggal Pengiriman]]))</f>
        <v>18</v>
      </c>
    </row>
    <row r="1292" spans="1:47" x14ac:dyDescent="0.25">
      <c r="A1292" s="2" t="s">
        <v>7318</v>
      </c>
      <c r="B1292" s="1">
        <v>46184</v>
      </c>
      <c r="C1292" s="2" t="s">
        <v>42</v>
      </c>
      <c r="D1292" s="2" t="s">
        <v>43</v>
      </c>
      <c r="E1292" s="2" t="s">
        <v>44</v>
      </c>
      <c r="F1292" s="2" t="s">
        <v>45</v>
      </c>
      <c r="G1292" s="2" t="s">
        <v>46</v>
      </c>
      <c r="H1292" s="2" t="s">
        <v>47</v>
      </c>
      <c r="I1292" s="2" t="s">
        <v>4632</v>
      </c>
      <c r="J1292" s="2" t="s">
        <v>13406</v>
      </c>
      <c r="K1292" s="2" t="s">
        <v>203</v>
      </c>
      <c r="L1292" s="2" t="s">
        <v>2826</v>
      </c>
      <c r="M1292" s="2" t="s">
        <v>4633</v>
      </c>
      <c r="N1292" s="2" t="s">
        <v>4634</v>
      </c>
      <c r="O1292">
        <v>1</v>
      </c>
      <c r="P1292" s="2" t="s">
        <v>53</v>
      </c>
      <c r="Q1292">
        <v>100</v>
      </c>
      <c r="R1292">
        <v>0</v>
      </c>
      <c r="S1292" s="2" t="s">
        <v>54</v>
      </c>
      <c r="T1292" s="2" t="s">
        <v>55</v>
      </c>
      <c r="U1292" s="2" t="s">
        <v>73</v>
      </c>
      <c r="V1292" s="2"/>
      <c r="W1292">
        <v>14000</v>
      </c>
      <c r="X1292">
        <v>0</v>
      </c>
      <c r="Y1292">
        <v>0</v>
      </c>
      <c r="Z1292">
        <v>14000</v>
      </c>
      <c r="AB1292" s="2" t="s">
        <v>57</v>
      </c>
      <c r="AC1292">
        <v>8000</v>
      </c>
      <c r="AD1292">
        <v>6000</v>
      </c>
      <c r="AE1292">
        <v>94000</v>
      </c>
      <c r="AF1292">
        <v>1410</v>
      </c>
      <c r="AG1292" s="2" t="s">
        <v>4632</v>
      </c>
      <c r="AH1292" s="2"/>
      <c r="AI1292" s="1">
        <v>46186</v>
      </c>
      <c r="AJ1292" s="2"/>
      <c r="AK1292" s="2" t="s">
        <v>58</v>
      </c>
      <c r="AM1292" s="2" t="s">
        <v>59</v>
      </c>
      <c r="AP1292" s="2" t="s">
        <v>60</v>
      </c>
      <c r="AQ1292" s="2" t="s">
        <v>41</v>
      </c>
      <c r="AR1292">
        <v>80000</v>
      </c>
      <c r="AS1292" s="2" t="str">
        <f>_xlfn.IFNA(IF(VLOOKUP(all_resi[[#This Row],[No. Waybill]],settle_reconcile[No. Waybill],1,0)="","Recon","Recon"),"-")</f>
        <v>Recon</v>
      </c>
      <c r="AT1292" s="2">
        <f>all_resi[[#This Row],[Nilai COD]]-all_resi[[#This Row],[COD Fee]]-all_resi[[#This Row],[Total Biaya Setelah Diskon]]</f>
        <v>86590</v>
      </c>
      <c r="AU1292" s="2">
        <f>IF(all_resi[[#This Row],[Waktu Terima]]="","",_xlfn.DAYS(all_resi[[#This Row],[Waktu Terima]],all_resi[[#This Row],[Tanggal Pengiriman]]))</f>
        <v>2</v>
      </c>
    </row>
    <row r="1293" spans="1:47" x14ac:dyDescent="0.25">
      <c r="A1293" s="2" t="s">
        <v>7417</v>
      </c>
      <c r="B1293" s="1">
        <v>46184</v>
      </c>
      <c r="C1293" s="2" t="s">
        <v>42</v>
      </c>
      <c r="D1293" s="2" t="s">
        <v>43</v>
      </c>
      <c r="E1293" s="2" t="s">
        <v>44</v>
      </c>
      <c r="F1293" s="2" t="s">
        <v>45</v>
      </c>
      <c r="G1293" s="2" t="s">
        <v>46</v>
      </c>
      <c r="H1293" s="2" t="s">
        <v>47</v>
      </c>
      <c r="I1293" s="2" t="s">
        <v>4886</v>
      </c>
      <c r="J1293" s="2" t="s">
        <v>13301</v>
      </c>
      <c r="K1293" s="2" t="s">
        <v>183</v>
      </c>
      <c r="L1293" s="2" t="s">
        <v>446</v>
      </c>
      <c r="M1293" s="2" t="s">
        <v>4887</v>
      </c>
      <c r="N1293" s="2" t="s">
        <v>4888</v>
      </c>
      <c r="O1293">
        <v>1</v>
      </c>
      <c r="P1293" s="2" t="s">
        <v>53</v>
      </c>
      <c r="Q1293">
        <v>100</v>
      </c>
      <c r="R1293">
        <v>0</v>
      </c>
      <c r="S1293" s="2" t="s">
        <v>54</v>
      </c>
      <c r="T1293" s="2" t="s">
        <v>55</v>
      </c>
      <c r="U1293" s="2" t="s">
        <v>207</v>
      </c>
      <c r="V1293" s="2"/>
      <c r="W1293">
        <v>85000</v>
      </c>
      <c r="X1293">
        <v>0</v>
      </c>
      <c r="Y1293">
        <v>0</v>
      </c>
      <c r="Z1293">
        <v>85000</v>
      </c>
      <c r="AB1293" s="2" t="s">
        <v>57</v>
      </c>
      <c r="AC1293">
        <v>34000</v>
      </c>
      <c r="AD1293">
        <v>51000</v>
      </c>
      <c r="AE1293">
        <v>155000</v>
      </c>
      <c r="AF1293">
        <v>2325</v>
      </c>
      <c r="AG1293" s="2" t="s">
        <v>4886</v>
      </c>
      <c r="AH1293" s="2"/>
      <c r="AI1293" s="1">
        <v>46189</v>
      </c>
      <c r="AJ1293" s="2"/>
      <c r="AK1293" s="2" t="s">
        <v>58</v>
      </c>
      <c r="AM1293" s="2" t="s">
        <v>59</v>
      </c>
      <c r="AP1293" s="2" t="s">
        <v>60</v>
      </c>
      <c r="AQ1293" s="2" t="s">
        <v>41</v>
      </c>
      <c r="AR1293">
        <v>70000</v>
      </c>
      <c r="AS1293" s="2" t="str">
        <f>_xlfn.IFNA(IF(VLOOKUP(all_resi[[#This Row],[No. Waybill]],settle_reconcile[No. Waybill],1,0)="","Recon","Recon"),"-")</f>
        <v>Recon</v>
      </c>
      <c r="AT1293" s="2">
        <f>all_resi[[#This Row],[Nilai COD]]-all_resi[[#This Row],[COD Fee]]-all_resi[[#This Row],[Total Biaya Setelah Diskon]]</f>
        <v>101675</v>
      </c>
      <c r="AU1293" s="2">
        <f>IF(all_resi[[#This Row],[Waktu Terima]]="","",_xlfn.DAYS(all_resi[[#This Row],[Waktu Terima]],all_resi[[#This Row],[Tanggal Pengiriman]]))</f>
        <v>5</v>
      </c>
    </row>
    <row r="1294" spans="1:47" x14ac:dyDescent="0.25">
      <c r="A1294" s="2" t="s">
        <v>7319</v>
      </c>
      <c r="B1294" s="1">
        <v>46184</v>
      </c>
      <c r="C1294" s="2" t="s">
        <v>42</v>
      </c>
      <c r="D1294" s="2" t="s">
        <v>43</v>
      </c>
      <c r="E1294" s="2" t="s">
        <v>44</v>
      </c>
      <c r="F1294" s="2" t="s">
        <v>45</v>
      </c>
      <c r="G1294" s="2" t="s">
        <v>46</v>
      </c>
      <c r="H1294" s="2" t="s">
        <v>47</v>
      </c>
      <c r="I1294" s="2" t="s">
        <v>4635</v>
      </c>
      <c r="J1294" s="2" t="s">
        <v>13409</v>
      </c>
      <c r="K1294" s="2" t="s">
        <v>156</v>
      </c>
      <c r="L1294" s="2" t="s">
        <v>487</v>
      </c>
      <c r="M1294" s="2" t="s">
        <v>488</v>
      </c>
      <c r="N1294" s="2" t="s">
        <v>4636</v>
      </c>
      <c r="O1294">
        <v>1</v>
      </c>
      <c r="P1294" s="2" t="s">
        <v>53</v>
      </c>
      <c r="Q1294">
        <v>100</v>
      </c>
      <c r="R1294">
        <v>0</v>
      </c>
      <c r="S1294" s="2" t="s">
        <v>54</v>
      </c>
      <c r="T1294" s="2" t="s">
        <v>55</v>
      </c>
      <c r="U1294" s="2" t="s">
        <v>386</v>
      </c>
      <c r="V1294" s="2"/>
      <c r="W1294">
        <v>81000</v>
      </c>
      <c r="X1294">
        <v>0</v>
      </c>
      <c r="Y1294">
        <v>0</v>
      </c>
      <c r="Z1294">
        <v>81000</v>
      </c>
      <c r="AB1294" s="2" t="s">
        <v>57</v>
      </c>
      <c r="AC1294">
        <v>32400</v>
      </c>
      <c r="AD1294">
        <v>48600</v>
      </c>
      <c r="AE1294">
        <v>184000</v>
      </c>
      <c r="AF1294">
        <v>2760</v>
      </c>
      <c r="AG1294" s="2" t="s">
        <v>17318</v>
      </c>
      <c r="AH1294" s="2" t="s">
        <v>149</v>
      </c>
      <c r="AI1294" s="1">
        <v>46203</v>
      </c>
      <c r="AJ1294" s="2"/>
      <c r="AK1294" s="2" t="s">
        <v>67</v>
      </c>
      <c r="AM1294" s="2" t="s">
        <v>59</v>
      </c>
      <c r="AP1294" s="2" t="s">
        <v>60</v>
      </c>
      <c r="AQ1294" s="2" t="s">
        <v>41</v>
      </c>
      <c r="AR1294">
        <v>103000</v>
      </c>
      <c r="AS1294" s="2" t="str">
        <f>_xlfn.IFNA(IF(VLOOKUP(all_resi[[#This Row],[No. Waybill]],settle_reconcile[No. Waybill],1,0)="","Recon","Recon"),"-")</f>
        <v>-</v>
      </c>
      <c r="AT1294" s="2">
        <f>all_resi[[#This Row],[Nilai COD]]-all_resi[[#This Row],[COD Fee]]-all_resi[[#This Row],[Total Biaya Setelah Diskon]]</f>
        <v>132640</v>
      </c>
      <c r="AU1294" s="2">
        <f>IF(all_resi[[#This Row],[Waktu Terima]]="","",_xlfn.DAYS(all_resi[[#This Row],[Waktu Terima]],all_resi[[#This Row],[Tanggal Pengiriman]]))</f>
        <v>19</v>
      </c>
    </row>
    <row r="1295" spans="1:47" x14ac:dyDescent="0.25">
      <c r="A1295" s="2" t="s">
        <v>7475</v>
      </c>
      <c r="B1295" s="1">
        <v>46184</v>
      </c>
      <c r="C1295" s="2" t="s">
        <v>42</v>
      </c>
      <c r="D1295" s="2" t="s">
        <v>43</v>
      </c>
      <c r="E1295" s="2" t="s">
        <v>44</v>
      </c>
      <c r="F1295" s="2" t="s">
        <v>45</v>
      </c>
      <c r="G1295" s="2" t="s">
        <v>46</v>
      </c>
      <c r="H1295" s="2" t="s">
        <v>80</v>
      </c>
      <c r="I1295" s="2" t="s">
        <v>5033</v>
      </c>
      <c r="J1295" s="2" t="s">
        <v>13154</v>
      </c>
      <c r="K1295" s="2" t="s">
        <v>171</v>
      </c>
      <c r="L1295" s="2" t="s">
        <v>401</v>
      </c>
      <c r="M1295" s="2" t="s">
        <v>1657</v>
      </c>
      <c r="N1295" s="2" t="s">
        <v>5034</v>
      </c>
      <c r="O1295">
        <v>1</v>
      </c>
      <c r="P1295" s="2" t="s">
        <v>53</v>
      </c>
      <c r="Q1295">
        <v>100</v>
      </c>
      <c r="R1295">
        <v>0</v>
      </c>
      <c r="S1295" s="2" t="s">
        <v>54</v>
      </c>
      <c r="T1295" s="2" t="s">
        <v>55</v>
      </c>
      <c r="U1295" s="2" t="s">
        <v>1790</v>
      </c>
      <c r="V1295" s="2"/>
      <c r="W1295">
        <v>30000</v>
      </c>
      <c r="X1295">
        <v>0</v>
      </c>
      <c r="Y1295">
        <v>0</v>
      </c>
      <c r="Z1295">
        <v>30000</v>
      </c>
      <c r="AB1295" s="2" t="s">
        <v>57</v>
      </c>
      <c r="AC1295">
        <v>12000</v>
      </c>
      <c r="AD1295">
        <v>18000</v>
      </c>
      <c r="AE1295">
        <v>155000</v>
      </c>
      <c r="AF1295">
        <v>2325</v>
      </c>
      <c r="AG1295" s="2" t="s">
        <v>5033</v>
      </c>
      <c r="AH1295" s="2"/>
      <c r="AI1295" s="1">
        <v>46188</v>
      </c>
      <c r="AJ1295" s="2" t="s">
        <v>87</v>
      </c>
      <c r="AK1295" s="2" t="s">
        <v>58</v>
      </c>
      <c r="AM1295" s="2" t="s">
        <v>59</v>
      </c>
      <c r="AP1295" s="2" t="s">
        <v>60</v>
      </c>
      <c r="AQ1295" s="2" t="s">
        <v>41</v>
      </c>
      <c r="AR1295">
        <v>125000</v>
      </c>
      <c r="AS1295" s="2" t="str">
        <f>_xlfn.IFNA(IF(VLOOKUP(all_resi[[#This Row],[No. Waybill]],settle_reconcile[No. Waybill],1,0)="","Recon","Recon"),"-")</f>
        <v>Recon</v>
      </c>
      <c r="AT1295" s="2">
        <f>all_resi[[#This Row],[Nilai COD]]-all_resi[[#This Row],[COD Fee]]-all_resi[[#This Row],[Total Biaya Setelah Diskon]]</f>
        <v>134675</v>
      </c>
      <c r="AU1295" s="2">
        <f>IF(all_resi[[#This Row],[Waktu Terima]]="","",_xlfn.DAYS(all_resi[[#This Row],[Waktu Terima]],all_resi[[#This Row],[Tanggal Pengiriman]]))</f>
        <v>4</v>
      </c>
    </row>
    <row r="1296" spans="1:47" x14ac:dyDescent="0.25">
      <c r="A1296" s="2" t="s">
        <v>7051</v>
      </c>
      <c r="B1296" s="1">
        <v>46184</v>
      </c>
      <c r="C1296" s="2" t="s">
        <v>42</v>
      </c>
      <c r="D1296" s="2" t="s">
        <v>43</v>
      </c>
      <c r="E1296" s="2" t="s">
        <v>44</v>
      </c>
      <c r="F1296" s="2" t="s">
        <v>45</v>
      </c>
      <c r="G1296" s="2" t="s">
        <v>46</v>
      </c>
      <c r="H1296" s="2" t="s">
        <v>47</v>
      </c>
      <c r="I1296" s="2" t="s">
        <v>3910</v>
      </c>
      <c r="J1296" s="2" t="s">
        <v>13402</v>
      </c>
      <c r="K1296" s="2" t="s">
        <v>69</v>
      </c>
      <c r="L1296" s="2" t="s">
        <v>540</v>
      </c>
      <c r="M1296" s="2" t="s">
        <v>541</v>
      </c>
      <c r="N1296" s="2" t="s">
        <v>3911</v>
      </c>
      <c r="O1296">
        <v>1</v>
      </c>
      <c r="P1296" s="2" t="s">
        <v>53</v>
      </c>
      <c r="Q1296">
        <v>100</v>
      </c>
      <c r="R1296">
        <v>0</v>
      </c>
      <c r="S1296" s="2" t="s">
        <v>54</v>
      </c>
      <c r="T1296" s="2" t="s">
        <v>55</v>
      </c>
      <c r="U1296" s="2" t="s">
        <v>207</v>
      </c>
      <c r="V1296" s="2"/>
      <c r="W1296">
        <v>54000</v>
      </c>
      <c r="X1296">
        <v>0</v>
      </c>
      <c r="Y1296">
        <v>0</v>
      </c>
      <c r="Z1296">
        <v>54000</v>
      </c>
      <c r="AB1296" s="2" t="s">
        <v>57</v>
      </c>
      <c r="AC1296">
        <v>21600</v>
      </c>
      <c r="AD1296">
        <v>32400</v>
      </c>
      <c r="AE1296">
        <v>124000</v>
      </c>
      <c r="AF1296">
        <v>1860</v>
      </c>
      <c r="AG1296" s="2" t="s">
        <v>3910</v>
      </c>
      <c r="AH1296" s="2"/>
      <c r="AI1296" s="1">
        <v>46191</v>
      </c>
      <c r="AJ1296" s="2"/>
      <c r="AK1296" s="2" t="s">
        <v>58</v>
      </c>
      <c r="AM1296" s="2" t="s">
        <v>59</v>
      </c>
      <c r="AP1296" s="2" t="s">
        <v>60</v>
      </c>
      <c r="AQ1296" s="2" t="s">
        <v>41</v>
      </c>
      <c r="AR1296">
        <v>70000</v>
      </c>
      <c r="AS1296" s="2" t="str">
        <f>_xlfn.IFNA(IF(VLOOKUP(all_resi[[#This Row],[No. Waybill]],settle_reconcile[No. Waybill],1,0)="","Recon","Recon"),"-")</f>
        <v>Recon</v>
      </c>
      <c r="AT1296" s="2">
        <f>all_resi[[#This Row],[Nilai COD]]-all_resi[[#This Row],[COD Fee]]-all_resi[[#This Row],[Total Biaya Setelah Diskon]]</f>
        <v>89740</v>
      </c>
      <c r="AU1296" s="2">
        <f>IF(all_resi[[#This Row],[Waktu Terima]]="","",_xlfn.DAYS(all_resi[[#This Row],[Waktu Terima]],all_resi[[#This Row],[Tanggal Pengiriman]]))</f>
        <v>7</v>
      </c>
    </row>
    <row r="1297" spans="1:47" x14ac:dyDescent="0.25">
      <c r="A1297" s="2" t="s">
        <v>7049</v>
      </c>
      <c r="B1297" s="1">
        <v>46184</v>
      </c>
      <c r="C1297" s="2" t="s">
        <v>42</v>
      </c>
      <c r="D1297" s="2" t="s">
        <v>43</v>
      </c>
      <c r="E1297" s="2" t="s">
        <v>44</v>
      </c>
      <c r="F1297" s="2" t="s">
        <v>45</v>
      </c>
      <c r="G1297" s="2" t="s">
        <v>46</v>
      </c>
      <c r="H1297" s="2" t="s">
        <v>47</v>
      </c>
      <c r="I1297" s="2" t="s">
        <v>3904</v>
      </c>
      <c r="J1297" s="2" t="s">
        <v>13278</v>
      </c>
      <c r="K1297" s="2" t="s">
        <v>156</v>
      </c>
      <c r="L1297" s="2" t="s">
        <v>3261</v>
      </c>
      <c r="M1297" s="2" t="s">
        <v>3905</v>
      </c>
      <c r="N1297" s="2" t="s">
        <v>3906</v>
      </c>
      <c r="O1297">
        <v>1</v>
      </c>
      <c r="P1297" s="2" t="s">
        <v>53</v>
      </c>
      <c r="Q1297">
        <v>100</v>
      </c>
      <c r="R1297">
        <v>0</v>
      </c>
      <c r="S1297" s="2" t="s">
        <v>54</v>
      </c>
      <c r="T1297" s="2" t="s">
        <v>55</v>
      </c>
      <c r="U1297" s="2" t="s">
        <v>534</v>
      </c>
      <c r="V1297" s="2"/>
      <c r="W1297">
        <v>80000</v>
      </c>
      <c r="X1297">
        <v>0</v>
      </c>
      <c r="Y1297">
        <v>0</v>
      </c>
      <c r="Z1297">
        <v>80000</v>
      </c>
      <c r="AB1297" s="2" t="s">
        <v>57</v>
      </c>
      <c r="AC1297">
        <v>32000</v>
      </c>
      <c r="AD1297">
        <v>48000</v>
      </c>
      <c r="AE1297">
        <v>134000</v>
      </c>
      <c r="AF1297">
        <v>2010</v>
      </c>
      <c r="AG1297" s="2"/>
      <c r="AH1297" s="2"/>
      <c r="AI1297" s="1"/>
      <c r="AJ1297" s="2"/>
      <c r="AK1297" s="2" t="s">
        <v>67</v>
      </c>
      <c r="AM1297" s="2" t="s">
        <v>59</v>
      </c>
      <c r="AP1297" s="2" t="s">
        <v>60</v>
      </c>
      <c r="AQ1297" s="2" t="s">
        <v>41</v>
      </c>
      <c r="AR1297">
        <v>54000</v>
      </c>
      <c r="AS1297" s="2" t="str">
        <f>_xlfn.IFNA(IF(VLOOKUP(all_resi[[#This Row],[No. Waybill]],settle_reconcile[No. Waybill],1,0)="","Recon","Recon"),"-")</f>
        <v>-</v>
      </c>
      <c r="AT1297" s="2">
        <f>all_resi[[#This Row],[Nilai COD]]-all_resi[[#This Row],[COD Fee]]-all_resi[[#This Row],[Total Biaya Setelah Diskon]]</f>
        <v>83990</v>
      </c>
      <c r="AU1297" s="2" t="str">
        <f>IF(all_resi[[#This Row],[Waktu Terima]]="","",_xlfn.DAYS(all_resi[[#This Row],[Waktu Terima]],all_resi[[#This Row],[Tanggal Pengiriman]]))</f>
        <v/>
      </c>
    </row>
    <row r="1298" spans="1:47" x14ac:dyDescent="0.25">
      <c r="A1298" s="2" t="s">
        <v>7220</v>
      </c>
      <c r="B1298" s="1">
        <v>46184</v>
      </c>
      <c r="C1298" s="2" t="s">
        <v>42</v>
      </c>
      <c r="D1298" s="2" t="s">
        <v>43</v>
      </c>
      <c r="E1298" s="2" t="s">
        <v>44</v>
      </c>
      <c r="F1298" s="2" t="s">
        <v>45</v>
      </c>
      <c r="G1298" s="2" t="s">
        <v>46</v>
      </c>
      <c r="H1298" s="2" t="s">
        <v>47</v>
      </c>
      <c r="I1298" s="2" t="s">
        <v>4364</v>
      </c>
      <c r="J1298" s="2" t="s">
        <v>13161</v>
      </c>
      <c r="K1298" s="2" t="s">
        <v>197</v>
      </c>
      <c r="L1298" s="2" t="s">
        <v>3083</v>
      </c>
      <c r="M1298" s="2" t="s">
        <v>4365</v>
      </c>
      <c r="N1298" s="2" t="s">
        <v>4366</v>
      </c>
      <c r="O1298">
        <v>1</v>
      </c>
      <c r="P1298" s="2" t="s">
        <v>53</v>
      </c>
      <c r="Q1298">
        <v>100</v>
      </c>
      <c r="R1298">
        <v>0</v>
      </c>
      <c r="S1298" s="2" t="s">
        <v>54</v>
      </c>
      <c r="T1298" s="2" t="s">
        <v>55</v>
      </c>
      <c r="U1298" s="2" t="s">
        <v>1411</v>
      </c>
      <c r="V1298" s="2"/>
      <c r="W1298">
        <v>75000</v>
      </c>
      <c r="X1298">
        <v>0</v>
      </c>
      <c r="Y1298">
        <v>0</v>
      </c>
      <c r="Z1298">
        <v>75000</v>
      </c>
      <c r="AB1298" s="2" t="s">
        <v>57</v>
      </c>
      <c r="AC1298">
        <v>30000</v>
      </c>
      <c r="AD1298">
        <v>45000</v>
      </c>
      <c r="AE1298">
        <v>200000</v>
      </c>
      <c r="AF1298">
        <v>3000</v>
      </c>
      <c r="AG1298" s="2" t="s">
        <v>517</v>
      </c>
      <c r="AH1298" s="2" t="s">
        <v>149</v>
      </c>
      <c r="AI1298" s="1">
        <v>46195</v>
      </c>
      <c r="AJ1298" s="2"/>
      <c r="AK1298" s="2" t="s">
        <v>67</v>
      </c>
      <c r="AM1298" s="2" t="s">
        <v>59</v>
      </c>
      <c r="AP1298" s="2" t="s">
        <v>60</v>
      </c>
      <c r="AQ1298" s="2" t="s">
        <v>41</v>
      </c>
      <c r="AR1298">
        <v>125000</v>
      </c>
      <c r="AS1298" s="2" t="str">
        <f>_xlfn.IFNA(IF(VLOOKUP(all_resi[[#This Row],[No. Waybill]],settle_reconcile[No. Waybill],1,0)="","Recon","Recon"),"-")</f>
        <v>-</v>
      </c>
      <c r="AT1298" s="2">
        <f>all_resi[[#This Row],[Nilai COD]]-all_resi[[#This Row],[COD Fee]]-all_resi[[#This Row],[Total Biaya Setelah Diskon]]</f>
        <v>152000</v>
      </c>
      <c r="AU1298" s="2">
        <f>IF(all_resi[[#This Row],[Waktu Terima]]="","",_xlfn.DAYS(all_resi[[#This Row],[Waktu Terima]],all_resi[[#This Row],[Tanggal Pengiriman]]))</f>
        <v>11</v>
      </c>
    </row>
    <row r="1299" spans="1:47" x14ac:dyDescent="0.25">
      <c r="A1299" s="2" t="s">
        <v>7416</v>
      </c>
      <c r="B1299" s="1">
        <v>46184</v>
      </c>
      <c r="C1299" s="2" t="s">
        <v>42</v>
      </c>
      <c r="D1299" s="2" t="s">
        <v>43</v>
      </c>
      <c r="E1299" s="2" t="s">
        <v>44</v>
      </c>
      <c r="F1299" s="2" t="s">
        <v>45</v>
      </c>
      <c r="G1299" s="2" t="s">
        <v>46</v>
      </c>
      <c r="H1299" s="2" t="s">
        <v>47</v>
      </c>
      <c r="I1299" s="2" t="s">
        <v>4884</v>
      </c>
      <c r="J1299" s="2" t="s">
        <v>13285</v>
      </c>
      <c r="K1299" s="2" t="s">
        <v>156</v>
      </c>
      <c r="L1299" s="2" t="s">
        <v>606</v>
      </c>
      <c r="M1299" s="2" t="s">
        <v>607</v>
      </c>
      <c r="N1299" s="2" t="s">
        <v>4885</v>
      </c>
      <c r="O1299">
        <v>1</v>
      </c>
      <c r="P1299" s="2" t="s">
        <v>53</v>
      </c>
      <c r="Q1299">
        <v>100</v>
      </c>
      <c r="R1299">
        <v>0</v>
      </c>
      <c r="S1299" s="2" t="s">
        <v>54</v>
      </c>
      <c r="T1299" s="2" t="s">
        <v>55</v>
      </c>
      <c r="U1299" s="2" t="s">
        <v>207</v>
      </c>
      <c r="V1299" s="2"/>
      <c r="W1299">
        <v>64000</v>
      </c>
      <c r="X1299">
        <v>0</v>
      </c>
      <c r="Y1299">
        <v>0</v>
      </c>
      <c r="Z1299">
        <v>64000</v>
      </c>
      <c r="AB1299" s="2" t="s">
        <v>57</v>
      </c>
      <c r="AC1299">
        <v>25600</v>
      </c>
      <c r="AD1299">
        <v>38400</v>
      </c>
      <c r="AE1299">
        <v>134000</v>
      </c>
      <c r="AF1299">
        <v>2010</v>
      </c>
      <c r="AG1299" s="2" t="s">
        <v>43</v>
      </c>
      <c r="AH1299" s="2"/>
      <c r="AI1299" s="1">
        <v>46211</v>
      </c>
      <c r="AJ1299" s="2"/>
      <c r="AK1299" s="2" t="s">
        <v>67</v>
      </c>
      <c r="AM1299" s="2" t="s">
        <v>59</v>
      </c>
      <c r="AP1299" s="2" t="s">
        <v>60</v>
      </c>
      <c r="AQ1299" s="2" t="s">
        <v>41</v>
      </c>
      <c r="AR1299">
        <v>70000</v>
      </c>
      <c r="AS1299" s="2" t="str">
        <f>_xlfn.IFNA(IF(VLOOKUP(all_resi[[#This Row],[No. Waybill]],settle_reconcile[No. Waybill],1,0)="","Recon","Recon"),"-")</f>
        <v>-</v>
      </c>
      <c r="AT1299" s="2">
        <f>all_resi[[#This Row],[Nilai COD]]-all_resi[[#This Row],[COD Fee]]-all_resi[[#This Row],[Total Biaya Setelah Diskon]]</f>
        <v>93590</v>
      </c>
      <c r="AU1299" s="2">
        <f>IF(all_resi[[#This Row],[Waktu Terima]]="","",_xlfn.DAYS(all_resi[[#This Row],[Waktu Terima]],all_resi[[#This Row],[Tanggal Pengiriman]]))</f>
        <v>27</v>
      </c>
    </row>
    <row r="1300" spans="1:47" x14ac:dyDescent="0.25">
      <c r="A1300" s="2" t="s">
        <v>7316</v>
      </c>
      <c r="B1300" s="1">
        <v>46184</v>
      </c>
      <c r="C1300" s="2" t="s">
        <v>42</v>
      </c>
      <c r="D1300" s="2" t="s">
        <v>43</v>
      </c>
      <c r="E1300" s="2" t="s">
        <v>44</v>
      </c>
      <c r="F1300" s="2" t="s">
        <v>45</v>
      </c>
      <c r="G1300" s="2" t="s">
        <v>46</v>
      </c>
      <c r="H1300" s="2" t="s">
        <v>80</v>
      </c>
      <c r="I1300" s="2" t="s">
        <v>4627</v>
      </c>
      <c r="J1300" s="2" t="s">
        <v>13413</v>
      </c>
      <c r="K1300" s="2" t="s">
        <v>126</v>
      </c>
      <c r="L1300" s="2" t="s">
        <v>1109</v>
      </c>
      <c r="M1300" s="2" t="s">
        <v>3734</v>
      </c>
      <c r="N1300" s="2" t="s">
        <v>4628</v>
      </c>
      <c r="O1300">
        <v>1</v>
      </c>
      <c r="P1300" s="2" t="s">
        <v>53</v>
      </c>
      <c r="Q1300">
        <v>100</v>
      </c>
      <c r="R1300">
        <v>0</v>
      </c>
      <c r="S1300" s="2" t="s">
        <v>54</v>
      </c>
      <c r="T1300" s="2" t="s">
        <v>55</v>
      </c>
      <c r="U1300" s="2" t="s">
        <v>525</v>
      </c>
      <c r="V1300" s="2"/>
      <c r="W1300">
        <v>74000</v>
      </c>
      <c r="X1300">
        <v>0</v>
      </c>
      <c r="Y1300">
        <v>0</v>
      </c>
      <c r="Z1300">
        <v>74000</v>
      </c>
      <c r="AB1300" s="2" t="s">
        <v>57</v>
      </c>
      <c r="AC1300">
        <v>29600</v>
      </c>
      <c r="AD1300">
        <v>44400</v>
      </c>
      <c r="AE1300">
        <v>144000</v>
      </c>
      <c r="AF1300">
        <v>2160</v>
      </c>
      <c r="AG1300" s="2" t="s">
        <v>12207</v>
      </c>
      <c r="AH1300" s="2" t="s">
        <v>149</v>
      </c>
      <c r="AI1300" s="1">
        <v>46197</v>
      </c>
      <c r="AJ1300" s="2" t="s">
        <v>87</v>
      </c>
      <c r="AK1300" s="2" t="s">
        <v>67</v>
      </c>
      <c r="AM1300" s="2" t="s">
        <v>59</v>
      </c>
      <c r="AP1300" s="2" t="s">
        <v>60</v>
      </c>
      <c r="AQ1300" s="2" t="s">
        <v>41</v>
      </c>
      <c r="AR1300">
        <v>70000</v>
      </c>
      <c r="AS1300" s="2" t="str">
        <f>_xlfn.IFNA(IF(VLOOKUP(all_resi[[#This Row],[No. Waybill]],settle_reconcile[No. Waybill],1,0)="","Recon","Recon"),"-")</f>
        <v>-</v>
      </c>
      <c r="AT1300" s="2">
        <f>all_resi[[#This Row],[Nilai COD]]-all_resi[[#This Row],[COD Fee]]-all_resi[[#This Row],[Total Biaya Setelah Diskon]]</f>
        <v>97440</v>
      </c>
      <c r="AU1300" s="2">
        <f>IF(all_resi[[#This Row],[Waktu Terima]]="","",_xlfn.DAYS(all_resi[[#This Row],[Waktu Terima]],all_resi[[#This Row],[Tanggal Pengiriman]]))</f>
        <v>13</v>
      </c>
    </row>
    <row r="1301" spans="1:47" x14ac:dyDescent="0.25">
      <c r="A1301" s="2" t="s">
        <v>7218</v>
      </c>
      <c r="B1301" s="1">
        <v>46184</v>
      </c>
      <c r="C1301" s="2" t="s">
        <v>42</v>
      </c>
      <c r="D1301" s="2" t="s">
        <v>43</v>
      </c>
      <c r="E1301" s="2" t="s">
        <v>44</v>
      </c>
      <c r="F1301" s="2" t="s">
        <v>45</v>
      </c>
      <c r="G1301" s="2" t="s">
        <v>46</v>
      </c>
      <c r="H1301" s="2" t="s">
        <v>47</v>
      </c>
      <c r="I1301" s="2" t="s">
        <v>4359</v>
      </c>
      <c r="J1301" s="2" t="s">
        <v>13272</v>
      </c>
      <c r="K1301" s="2" t="s">
        <v>126</v>
      </c>
      <c r="L1301" s="2" t="s">
        <v>583</v>
      </c>
      <c r="M1301" s="2" t="s">
        <v>584</v>
      </c>
      <c r="N1301" s="2" t="s">
        <v>4360</v>
      </c>
      <c r="O1301">
        <v>1</v>
      </c>
      <c r="P1301" s="2" t="s">
        <v>53</v>
      </c>
      <c r="Q1301">
        <v>100</v>
      </c>
      <c r="R1301">
        <v>0</v>
      </c>
      <c r="S1301" s="2" t="s">
        <v>54</v>
      </c>
      <c r="T1301" s="2" t="s">
        <v>55</v>
      </c>
      <c r="U1301" s="2" t="s">
        <v>207</v>
      </c>
      <c r="V1301" s="2"/>
      <c r="W1301">
        <v>74000</v>
      </c>
      <c r="X1301">
        <v>0</v>
      </c>
      <c r="Y1301">
        <v>0</v>
      </c>
      <c r="Z1301">
        <v>74000</v>
      </c>
      <c r="AB1301" s="2" t="s">
        <v>57</v>
      </c>
      <c r="AC1301">
        <v>29600</v>
      </c>
      <c r="AD1301">
        <v>44400</v>
      </c>
      <c r="AE1301">
        <v>144000</v>
      </c>
      <c r="AF1301">
        <v>2160</v>
      </c>
      <c r="AG1301" s="2" t="s">
        <v>517</v>
      </c>
      <c r="AH1301" s="2" t="s">
        <v>149</v>
      </c>
      <c r="AI1301" s="1">
        <v>46198</v>
      </c>
      <c r="AJ1301" s="2"/>
      <c r="AK1301" s="2" t="s">
        <v>67</v>
      </c>
      <c r="AM1301" s="2" t="s">
        <v>59</v>
      </c>
      <c r="AP1301" s="2" t="s">
        <v>60</v>
      </c>
      <c r="AQ1301" s="2" t="s">
        <v>41</v>
      </c>
      <c r="AR1301">
        <v>70000</v>
      </c>
      <c r="AS1301" s="2" t="str">
        <f>_xlfn.IFNA(IF(VLOOKUP(all_resi[[#This Row],[No. Waybill]],settle_reconcile[No. Waybill],1,0)="","Recon","Recon"),"-")</f>
        <v>-</v>
      </c>
      <c r="AT1301" s="2">
        <f>all_resi[[#This Row],[Nilai COD]]-all_resi[[#This Row],[COD Fee]]-all_resi[[#This Row],[Total Biaya Setelah Diskon]]</f>
        <v>97440</v>
      </c>
      <c r="AU1301" s="2">
        <f>IF(all_resi[[#This Row],[Waktu Terima]]="","",_xlfn.DAYS(all_resi[[#This Row],[Waktu Terima]],all_resi[[#This Row],[Tanggal Pengiriman]]))</f>
        <v>14</v>
      </c>
    </row>
    <row r="1302" spans="1:47" x14ac:dyDescent="0.25">
      <c r="A1302" s="2" t="s">
        <v>7419</v>
      </c>
      <c r="B1302" s="1">
        <v>46184</v>
      </c>
      <c r="C1302" s="2" t="s">
        <v>42</v>
      </c>
      <c r="D1302" s="2" t="s">
        <v>43</v>
      </c>
      <c r="E1302" s="2" t="s">
        <v>44</v>
      </c>
      <c r="F1302" s="2" t="s">
        <v>45</v>
      </c>
      <c r="G1302" s="2" t="s">
        <v>46</v>
      </c>
      <c r="H1302" s="2" t="s">
        <v>47</v>
      </c>
      <c r="I1302" s="2" t="s">
        <v>4892</v>
      </c>
      <c r="J1302" s="2" t="s">
        <v>13305</v>
      </c>
      <c r="K1302" s="2" t="s">
        <v>75</v>
      </c>
      <c r="L1302" s="2" t="s">
        <v>3728</v>
      </c>
      <c r="M1302" s="2" t="s">
        <v>4714</v>
      </c>
      <c r="N1302" s="2" t="s">
        <v>4893</v>
      </c>
      <c r="O1302">
        <v>1</v>
      </c>
      <c r="P1302" s="2" t="s">
        <v>53</v>
      </c>
      <c r="Q1302">
        <v>100</v>
      </c>
      <c r="R1302">
        <v>0</v>
      </c>
      <c r="S1302" s="2" t="s">
        <v>54</v>
      </c>
      <c r="T1302" s="2" t="s">
        <v>55</v>
      </c>
      <c r="U1302" s="2" t="s">
        <v>97</v>
      </c>
      <c r="V1302" s="2"/>
      <c r="W1302">
        <v>61000</v>
      </c>
      <c r="X1302">
        <v>0</v>
      </c>
      <c r="Y1302">
        <v>0</v>
      </c>
      <c r="Z1302">
        <v>61000</v>
      </c>
      <c r="AB1302" s="2" t="s">
        <v>57</v>
      </c>
      <c r="AC1302">
        <v>24400</v>
      </c>
      <c r="AD1302">
        <v>36600</v>
      </c>
      <c r="AE1302">
        <v>125000</v>
      </c>
      <c r="AF1302">
        <v>1875</v>
      </c>
      <c r="AG1302" s="2" t="s">
        <v>4892</v>
      </c>
      <c r="AH1302" s="2"/>
      <c r="AI1302" s="1">
        <v>46188</v>
      </c>
      <c r="AJ1302" s="2"/>
      <c r="AK1302" s="2" t="s">
        <v>58</v>
      </c>
      <c r="AM1302" s="2" t="s">
        <v>59</v>
      </c>
      <c r="AP1302" s="2" t="s">
        <v>60</v>
      </c>
      <c r="AQ1302" s="2" t="s">
        <v>41</v>
      </c>
      <c r="AR1302">
        <v>64000</v>
      </c>
      <c r="AS1302" s="2" t="str">
        <f>_xlfn.IFNA(IF(VLOOKUP(all_resi[[#This Row],[No. Waybill]],settle_reconcile[No. Waybill],1,0)="","Recon","Recon"),"-")</f>
        <v>Recon</v>
      </c>
      <c r="AT1302" s="2">
        <f>all_resi[[#This Row],[Nilai COD]]-all_resi[[#This Row],[COD Fee]]-all_resi[[#This Row],[Total Biaya Setelah Diskon]]</f>
        <v>86525</v>
      </c>
      <c r="AU1302" s="2">
        <f>IF(all_resi[[#This Row],[Waktu Terima]]="","",_xlfn.DAYS(all_resi[[#This Row],[Waktu Terima]],all_resi[[#This Row],[Tanggal Pengiriman]]))</f>
        <v>4</v>
      </c>
    </row>
    <row r="1303" spans="1:47" x14ac:dyDescent="0.25">
      <c r="A1303" s="2" t="s">
        <v>7322</v>
      </c>
      <c r="B1303" s="1">
        <v>46184</v>
      </c>
      <c r="C1303" s="2" t="s">
        <v>42</v>
      </c>
      <c r="D1303" s="2" t="s">
        <v>43</v>
      </c>
      <c r="E1303" s="2" t="s">
        <v>44</v>
      </c>
      <c r="F1303" s="2" t="s">
        <v>45</v>
      </c>
      <c r="G1303" s="2" t="s">
        <v>46</v>
      </c>
      <c r="H1303" s="2" t="s">
        <v>80</v>
      </c>
      <c r="I1303" s="2" t="s">
        <v>4643</v>
      </c>
      <c r="J1303" s="2" t="s">
        <v>13376</v>
      </c>
      <c r="K1303" s="2" t="s">
        <v>183</v>
      </c>
      <c r="L1303" s="2" t="s">
        <v>325</v>
      </c>
      <c r="M1303" s="2" t="s">
        <v>329</v>
      </c>
      <c r="N1303" s="2" t="s">
        <v>4644</v>
      </c>
      <c r="O1303">
        <v>1</v>
      </c>
      <c r="P1303" s="2" t="s">
        <v>53</v>
      </c>
      <c r="Q1303">
        <v>100</v>
      </c>
      <c r="R1303">
        <v>0</v>
      </c>
      <c r="S1303" s="2" t="s">
        <v>54</v>
      </c>
      <c r="T1303" s="2" t="s">
        <v>55</v>
      </c>
      <c r="U1303" s="2" t="s">
        <v>86</v>
      </c>
      <c r="V1303" s="2"/>
      <c r="W1303">
        <v>68000</v>
      </c>
      <c r="X1303">
        <v>0</v>
      </c>
      <c r="Y1303">
        <v>0</v>
      </c>
      <c r="Z1303">
        <v>68000</v>
      </c>
      <c r="AB1303" s="2" t="s">
        <v>57</v>
      </c>
      <c r="AC1303">
        <v>27200</v>
      </c>
      <c r="AD1303">
        <v>40800</v>
      </c>
      <c r="AE1303">
        <v>128000</v>
      </c>
      <c r="AF1303">
        <v>1920</v>
      </c>
      <c r="AG1303" s="2" t="s">
        <v>4643</v>
      </c>
      <c r="AH1303" s="2"/>
      <c r="AI1303" s="1">
        <v>46187</v>
      </c>
      <c r="AJ1303" s="2" t="s">
        <v>87</v>
      </c>
      <c r="AK1303" s="2" t="s">
        <v>58</v>
      </c>
      <c r="AM1303" s="2" t="s">
        <v>59</v>
      </c>
      <c r="AP1303" s="2" t="s">
        <v>60</v>
      </c>
      <c r="AQ1303" s="2" t="s">
        <v>41</v>
      </c>
      <c r="AR1303">
        <v>60000</v>
      </c>
      <c r="AS1303" s="2" t="str">
        <f>_xlfn.IFNA(IF(VLOOKUP(all_resi[[#This Row],[No. Waybill]],settle_reconcile[No. Waybill],1,0)="","Recon","Recon"),"-")</f>
        <v>Recon</v>
      </c>
      <c r="AT1303" s="2">
        <f>all_resi[[#This Row],[Nilai COD]]-all_resi[[#This Row],[COD Fee]]-all_resi[[#This Row],[Total Biaya Setelah Diskon]]</f>
        <v>85280</v>
      </c>
      <c r="AU1303" s="2">
        <f>IF(all_resi[[#This Row],[Waktu Terima]]="","",_xlfn.DAYS(all_resi[[#This Row],[Waktu Terima]],all_resi[[#This Row],[Tanggal Pengiriman]]))</f>
        <v>3</v>
      </c>
    </row>
    <row r="1304" spans="1:47" x14ac:dyDescent="0.25">
      <c r="A1304" s="2" t="s">
        <v>7473</v>
      </c>
      <c r="B1304" s="1">
        <v>46184</v>
      </c>
      <c r="C1304" s="2" t="s">
        <v>42</v>
      </c>
      <c r="D1304" s="2" t="s">
        <v>43</v>
      </c>
      <c r="E1304" s="2" t="s">
        <v>44</v>
      </c>
      <c r="F1304" s="2" t="s">
        <v>45</v>
      </c>
      <c r="G1304" s="2" t="s">
        <v>46</v>
      </c>
      <c r="H1304" s="2" t="s">
        <v>80</v>
      </c>
      <c r="I1304" s="2" t="s">
        <v>5029</v>
      </c>
      <c r="J1304" s="2" t="s">
        <v>13151</v>
      </c>
      <c r="K1304" s="2" t="s">
        <v>126</v>
      </c>
      <c r="L1304" s="2" t="s">
        <v>1468</v>
      </c>
      <c r="M1304" s="2" t="s">
        <v>2566</v>
      </c>
      <c r="N1304" s="2" t="s">
        <v>5030</v>
      </c>
      <c r="O1304">
        <v>1</v>
      </c>
      <c r="P1304" s="2" t="s">
        <v>53</v>
      </c>
      <c r="Q1304">
        <v>100</v>
      </c>
      <c r="R1304">
        <v>0</v>
      </c>
      <c r="S1304" s="2" t="s">
        <v>54</v>
      </c>
      <c r="T1304" s="2" t="s">
        <v>55</v>
      </c>
      <c r="U1304" s="2" t="s">
        <v>201</v>
      </c>
      <c r="V1304" s="2"/>
      <c r="W1304">
        <v>74000</v>
      </c>
      <c r="X1304">
        <v>0</v>
      </c>
      <c r="Y1304">
        <v>0</v>
      </c>
      <c r="Z1304">
        <v>74000</v>
      </c>
      <c r="AB1304" s="2" t="s">
        <v>57</v>
      </c>
      <c r="AC1304">
        <v>29600</v>
      </c>
      <c r="AD1304">
        <v>44400</v>
      </c>
      <c r="AE1304">
        <v>158000</v>
      </c>
      <c r="AF1304">
        <v>2370</v>
      </c>
      <c r="AG1304" s="2" t="s">
        <v>11424</v>
      </c>
      <c r="AH1304" s="2" t="s">
        <v>4374</v>
      </c>
      <c r="AI1304" s="1">
        <v>46196</v>
      </c>
      <c r="AJ1304" s="2" t="s">
        <v>87</v>
      </c>
      <c r="AK1304" s="2" t="s">
        <v>67</v>
      </c>
      <c r="AM1304" s="2" t="s">
        <v>59</v>
      </c>
      <c r="AP1304" s="2" t="s">
        <v>60</v>
      </c>
      <c r="AQ1304" s="2" t="s">
        <v>41</v>
      </c>
      <c r="AR1304">
        <v>84000</v>
      </c>
      <c r="AS1304" s="2" t="str">
        <f>_xlfn.IFNA(IF(VLOOKUP(all_resi[[#This Row],[No. Waybill]],settle_reconcile[No. Waybill],1,0)="","Recon","Recon"),"-")</f>
        <v>-</v>
      </c>
      <c r="AT1304" s="2">
        <f>all_resi[[#This Row],[Nilai COD]]-all_resi[[#This Row],[COD Fee]]-all_resi[[#This Row],[Total Biaya Setelah Diskon]]</f>
        <v>111230</v>
      </c>
      <c r="AU1304" s="2">
        <f>IF(all_resi[[#This Row],[Waktu Terima]]="","",_xlfn.DAYS(all_resi[[#This Row],[Waktu Terima]],all_resi[[#This Row],[Tanggal Pengiriman]]))</f>
        <v>12</v>
      </c>
    </row>
    <row r="1305" spans="1:47" x14ac:dyDescent="0.25">
      <c r="A1305" s="2" t="s">
        <v>7472</v>
      </c>
      <c r="B1305" s="1">
        <v>46184</v>
      </c>
      <c r="C1305" s="2" t="s">
        <v>42</v>
      </c>
      <c r="D1305" s="2" t="s">
        <v>43</v>
      </c>
      <c r="E1305" s="2" t="s">
        <v>44</v>
      </c>
      <c r="F1305" s="2" t="s">
        <v>45</v>
      </c>
      <c r="G1305" s="2" t="s">
        <v>46</v>
      </c>
      <c r="H1305" s="2" t="s">
        <v>80</v>
      </c>
      <c r="I1305" s="2" t="s">
        <v>5026</v>
      </c>
      <c r="J1305" s="2" t="s">
        <v>13145</v>
      </c>
      <c r="K1305" s="2" t="s">
        <v>106</v>
      </c>
      <c r="L1305" s="2" t="s">
        <v>987</v>
      </c>
      <c r="M1305" s="2" t="s">
        <v>5027</v>
      </c>
      <c r="N1305" s="2" t="s">
        <v>5028</v>
      </c>
      <c r="O1305">
        <v>1</v>
      </c>
      <c r="P1305" s="2" t="s">
        <v>53</v>
      </c>
      <c r="Q1305">
        <v>100</v>
      </c>
      <c r="R1305">
        <v>0</v>
      </c>
      <c r="S1305" s="2" t="s">
        <v>54</v>
      </c>
      <c r="T1305" s="2" t="s">
        <v>55</v>
      </c>
      <c r="U1305" s="2" t="s">
        <v>86</v>
      </c>
      <c r="V1305" s="2"/>
      <c r="W1305">
        <v>64000</v>
      </c>
      <c r="X1305">
        <v>0</v>
      </c>
      <c r="Y1305">
        <v>0</v>
      </c>
      <c r="Z1305">
        <v>64000</v>
      </c>
      <c r="AB1305" s="2" t="s">
        <v>57</v>
      </c>
      <c r="AC1305">
        <v>25600</v>
      </c>
      <c r="AD1305">
        <v>38400</v>
      </c>
      <c r="AE1305">
        <v>124000</v>
      </c>
      <c r="AF1305">
        <v>1860</v>
      </c>
      <c r="AG1305" s="2" t="s">
        <v>12207</v>
      </c>
      <c r="AH1305" s="2" t="s">
        <v>149</v>
      </c>
      <c r="AI1305" s="1">
        <v>46197</v>
      </c>
      <c r="AJ1305" s="2" t="s">
        <v>87</v>
      </c>
      <c r="AK1305" s="2" t="s">
        <v>67</v>
      </c>
      <c r="AM1305" s="2" t="s">
        <v>59</v>
      </c>
      <c r="AP1305" s="2" t="s">
        <v>60</v>
      </c>
      <c r="AQ1305" s="2" t="s">
        <v>41</v>
      </c>
      <c r="AR1305">
        <v>60000</v>
      </c>
      <c r="AS1305" s="2" t="str">
        <f>_xlfn.IFNA(IF(VLOOKUP(all_resi[[#This Row],[No. Waybill]],settle_reconcile[No. Waybill],1,0)="","Recon","Recon"),"-")</f>
        <v>-</v>
      </c>
      <c r="AT1305" s="2">
        <f>all_resi[[#This Row],[Nilai COD]]-all_resi[[#This Row],[COD Fee]]-all_resi[[#This Row],[Total Biaya Setelah Diskon]]</f>
        <v>83740</v>
      </c>
      <c r="AU1305" s="2">
        <f>IF(all_resi[[#This Row],[Waktu Terima]]="","",_xlfn.DAYS(all_resi[[#This Row],[Waktu Terima]],all_resi[[#This Row],[Tanggal Pengiriman]]))</f>
        <v>13</v>
      </c>
    </row>
    <row r="1306" spans="1:47" x14ac:dyDescent="0.25">
      <c r="A1306" s="2" t="s">
        <v>7136</v>
      </c>
      <c r="B1306" s="1">
        <v>46184</v>
      </c>
      <c r="C1306" s="2" t="s">
        <v>42</v>
      </c>
      <c r="D1306" s="2" t="s">
        <v>43</v>
      </c>
      <c r="E1306" s="2" t="s">
        <v>44</v>
      </c>
      <c r="F1306" s="2" t="s">
        <v>45</v>
      </c>
      <c r="G1306" s="2" t="s">
        <v>46</v>
      </c>
      <c r="H1306" s="2" t="s">
        <v>47</v>
      </c>
      <c r="I1306" s="2" t="s">
        <v>4133</v>
      </c>
      <c r="J1306" s="2" t="s">
        <v>13332</v>
      </c>
      <c r="K1306" s="2" t="s">
        <v>265</v>
      </c>
      <c r="L1306" s="2" t="s">
        <v>1726</v>
      </c>
      <c r="M1306" s="2" t="s">
        <v>4134</v>
      </c>
      <c r="N1306" s="2" t="s">
        <v>4135</v>
      </c>
      <c r="O1306">
        <v>1</v>
      </c>
      <c r="P1306" s="2" t="s">
        <v>53</v>
      </c>
      <c r="Q1306">
        <v>100</v>
      </c>
      <c r="R1306">
        <v>0</v>
      </c>
      <c r="S1306" s="2" t="s">
        <v>54</v>
      </c>
      <c r="T1306" s="2" t="s">
        <v>55</v>
      </c>
      <c r="U1306" s="2" t="s">
        <v>250</v>
      </c>
      <c r="V1306" s="2"/>
      <c r="W1306">
        <v>50000</v>
      </c>
      <c r="X1306">
        <v>0</v>
      </c>
      <c r="Y1306">
        <v>0</v>
      </c>
      <c r="Z1306">
        <v>50000</v>
      </c>
      <c r="AB1306" s="2" t="s">
        <v>57</v>
      </c>
      <c r="AC1306">
        <v>20000</v>
      </c>
      <c r="AD1306">
        <v>30000</v>
      </c>
      <c r="AE1306">
        <v>105000</v>
      </c>
      <c r="AF1306">
        <v>1575</v>
      </c>
      <c r="AG1306" s="2" t="s">
        <v>4133</v>
      </c>
      <c r="AH1306" s="2"/>
      <c r="AI1306" s="1">
        <v>46188</v>
      </c>
      <c r="AJ1306" s="2"/>
      <c r="AK1306" s="2" t="s">
        <v>58</v>
      </c>
      <c r="AM1306" s="2" t="s">
        <v>59</v>
      </c>
      <c r="AP1306" s="2" t="s">
        <v>60</v>
      </c>
      <c r="AQ1306" s="2" t="s">
        <v>41</v>
      </c>
      <c r="AR1306">
        <v>55000</v>
      </c>
      <c r="AS1306" s="2" t="str">
        <f>_xlfn.IFNA(IF(VLOOKUP(all_resi[[#This Row],[No. Waybill]],settle_reconcile[No. Waybill],1,0)="","Recon","Recon"),"-")</f>
        <v>Recon</v>
      </c>
      <c r="AT1306" s="2">
        <f>all_resi[[#This Row],[Nilai COD]]-all_resi[[#This Row],[COD Fee]]-all_resi[[#This Row],[Total Biaya Setelah Diskon]]</f>
        <v>73425</v>
      </c>
      <c r="AU1306" s="2">
        <f>IF(all_resi[[#This Row],[Waktu Terima]]="","",_xlfn.DAYS(all_resi[[#This Row],[Waktu Terima]],all_resi[[#This Row],[Tanggal Pengiriman]]))</f>
        <v>4</v>
      </c>
    </row>
    <row r="1307" spans="1:47" x14ac:dyDescent="0.25">
      <c r="A1307" s="2" t="s">
        <v>7321</v>
      </c>
      <c r="B1307" s="1">
        <v>46184</v>
      </c>
      <c r="C1307" s="2" t="s">
        <v>42</v>
      </c>
      <c r="D1307" s="2" t="s">
        <v>43</v>
      </c>
      <c r="E1307" s="2" t="s">
        <v>44</v>
      </c>
      <c r="F1307" s="2" t="s">
        <v>45</v>
      </c>
      <c r="G1307" s="2" t="s">
        <v>46</v>
      </c>
      <c r="H1307" s="2" t="s">
        <v>47</v>
      </c>
      <c r="I1307" s="2" t="s">
        <v>4640</v>
      </c>
      <c r="J1307" s="2" t="s">
        <v>13378</v>
      </c>
      <c r="K1307" s="2" t="s">
        <v>75</v>
      </c>
      <c r="L1307" s="2" t="s">
        <v>1747</v>
      </c>
      <c r="M1307" s="2" t="s">
        <v>4641</v>
      </c>
      <c r="N1307" s="2" t="s">
        <v>4642</v>
      </c>
      <c r="O1307">
        <v>1</v>
      </c>
      <c r="P1307" s="2" t="s">
        <v>53</v>
      </c>
      <c r="Q1307">
        <v>100</v>
      </c>
      <c r="R1307">
        <v>0</v>
      </c>
      <c r="S1307" s="2" t="s">
        <v>54</v>
      </c>
      <c r="T1307" s="2" t="s">
        <v>55</v>
      </c>
      <c r="U1307" s="2" t="s">
        <v>250</v>
      </c>
      <c r="V1307" s="2"/>
      <c r="W1307">
        <v>61000</v>
      </c>
      <c r="X1307">
        <v>0</v>
      </c>
      <c r="Y1307">
        <v>0</v>
      </c>
      <c r="Z1307">
        <v>61000</v>
      </c>
      <c r="AB1307" s="2" t="s">
        <v>57</v>
      </c>
      <c r="AC1307">
        <v>24400</v>
      </c>
      <c r="AD1307">
        <v>36600</v>
      </c>
      <c r="AE1307">
        <v>115000</v>
      </c>
      <c r="AF1307">
        <v>1725</v>
      </c>
      <c r="AG1307" s="2" t="s">
        <v>4640</v>
      </c>
      <c r="AH1307" s="2"/>
      <c r="AI1307" s="1">
        <v>46189</v>
      </c>
      <c r="AJ1307" s="2"/>
      <c r="AK1307" s="2" t="s">
        <v>58</v>
      </c>
      <c r="AM1307" s="2" t="s">
        <v>59</v>
      </c>
      <c r="AP1307" s="2" t="s">
        <v>60</v>
      </c>
      <c r="AQ1307" s="2" t="s">
        <v>41</v>
      </c>
      <c r="AR1307">
        <v>54000</v>
      </c>
      <c r="AS1307" s="2" t="str">
        <f>_xlfn.IFNA(IF(VLOOKUP(all_resi[[#This Row],[No. Waybill]],settle_reconcile[No. Waybill],1,0)="","Recon","Recon"),"-")</f>
        <v>Recon</v>
      </c>
      <c r="AT1307" s="2">
        <f>all_resi[[#This Row],[Nilai COD]]-all_resi[[#This Row],[COD Fee]]-all_resi[[#This Row],[Total Biaya Setelah Diskon]]</f>
        <v>76675</v>
      </c>
      <c r="AU1307" s="2">
        <f>IF(all_resi[[#This Row],[Waktu Terima]]="","",_xlfn.DAYS(all_resi[[#This Row],[Waktu Terima]],all_resi[[#This Row],[Tanggal Pengiriman]]))</f>
        <v>5</v>
      </c>
    </row>
    <row r="1308" spans="1:47" x14ac:dyDescent="0.25">
      <c r="A1308" s="2" t="s">
        <v>7418</v>
      </c>
      <c r="B1308" s="1">
        <v>46184</v>
      </c>
      <c r="C1308" s="2" t="s">
        <v>42</v>
      </c>
      <c r="D1308" s="2" t="s">
        <v>43</v>
      </c>
      <c r="E1308" s="2" t="s">
        <v>44</v>
      </c>
      <c r="F1308" s="2" t="s">
        <v>45</v>
      </c>
      <c r="G1308" s="2" t="s">
        <v>46</v>
      </c>
      <c r="H1308" s="2" t="s">
        <v>47</v>
      </c>
      <c r="I1308" s="2" t="s">
        <v>4889</v>
      </c>
      <c r="J1308" s="2" t="s">
        <v>13322</v>
      </c>
      <c r="K1308" s="2" t="s">
        <v>377</v>
      </c>
      <c r="L1308" s="2" t="s">
        <v>2232</v>
      </c>
      <c r="M1308" s="2" t="s">
        <v>4890</v>
      </c>
      <c r="N1308" s="2" t="s">
        <v>4891</v>
      </c>
      <c r="O1308">
        <v>1</v>
      </c>
      <c r="P1308" s="2" t="s">
        <v>53</v>
      </c>
      <c r="Q1308">
        <v>100</v>
      </c>
      <c r="R1308">
        <v>0</v>
      </c>
      <c r="S1308" s="2" t="s">
        <v>54</v>
      </c>
      <c r="T1308" s="2" t="s">
        <v>55</v>
      </c>
      <c r="U1308" s="2" t="s">
        <v>207</v>
      </c>
      <c r="V1308" s="2"/>
      <c r="W1308">
        <v>65000</v>
      </c>
      <c r="X1308">
        <v>0</v>
      </c>
      <c r="Y1308">
        <v>0</v>
      </c>
      <c r="Z1308">
        <v>65000</v>
      </c>
      <c r="AB1308" s="2" t="s">
        <v>57</v>
      </c>
      <c r="AC1308">
        <v>26000</v>
      </c>
      <c r="AD1308">
        <v>39000</v>
      </c>
      <c r="AE1308">
        <v>131000</v>
      </c>
      <c r="AF1308">
        <v>1965</v>
      </c>
      <c r="AG1308" s="2" t="s">
        <v>517</v>
      </c>
      <c r="AH1308" s="2" t="s">
        <v>149</v>
      </c>
      <c r="AI1308" s="1">
        <v>46198</v>
      </c>
      <c r="AJ1308" s="2"/>
      <c r="AK1308" s="2" t="s">
        <v>67</v>
      </c>
      <c r="AM1308" s="2" t="s">
        <v>59</v>
      </c>
      <c r="AP1308" s="2" t="s">
        <v>60</v>
      </c>
      <c r="AQ1308" s="2" t="s">
        <v>41</v>
      </c>
      <c r="AR1308">
        <v>66000</v>
      </c>
      <c r="AS1308" s="2" t="str">
        <f>_xlfn.IFNA(IF(VLOOKUP(all_resi[[#This Row],[No. Waybill]],settle_reconcile[No. Waybill],1,0)="","Recon","Recon"),"-")</f>
        <v>-</v>
      </c>
      <c r="AT1308" s="2">
        <f>all_resi[[#This Row],[Nilai COD]]-all_resi[[#This Row],[COD Fee]]-all_resi[[#This Row],[Total Biaya Setelah Diskon]]</f>
        <v>90035</v>
      </c>
      <c r="AU1308" s="2">
        <f>IF(all_resi[[#This Row],[Waktu Terima]]="","",_xlfn.DAYS(all_resi[[#This Row],[Waktu Terima]],all_resi[[#This Row],[Tanggal Pengiriman]]))</f>
        <v>14</v>
      </c>
    </row>
    <row r="1309" spans="1:47" x14ac:dyDescent="0.25">
      <c r="A1309" s="2" t="s">
        <v>7320</v>
      </c>
      <c r="B1309" s="1">
        <v>46184</v>
      </c>
      <c r="C1309" s="2" t="s">
        <v>42</v>
      </c>
      <c r="D1309" s="2" t="s">
        <v>43</v>
      </c>
      <c r="E1309" s="2" t="s">
        <v>44</v>
      </c>
      <c r="F1309" s="2" t="s">
        <v>45</v>
      </c>
      <c r="G1309" s="2" t="s">
        <v>46</v>
      </c>
      <c r="H1309" s="2" t="s">
        <v>47</v>
      </c>
      <c r="I1309" s="2" t="s">
        <v>4637</v>
      </c>
      <c r="J1309" s="2" t="s">
        <v>13393</v>
      </c>
      <c r="K1309" s="2" t="s">
        <v>156</v>
      </c>
      <c r="L1309" s="2" t="s">
        <v>157</v>
      </c>
      <c r="M1309" s="2" t="s">
        <v>4638</v>
      </c>
      <c r="N1309" s="2" t="s">
        <v>4639</v>
      </c>
      <c r="O1309">
        <v>1</v>
      </c>
      <c r="P1309" s="2" t="s">
        <v>53</v>
      </c>
      <c r="Q1309">
        <v>100</v>
      </c>
      <c r="R1309">
        <v>0</v>
      </c>
      <c r="S1309" s="2" t="s">
        <v>54</v>
      </c>
      <c r="T1309" s="2" t="s">
        <v>55</v>
      </c>
      <c r="U1309" s="2" t="s">
        <v>207</v>
      </c>
      <c r="V1309" s="2"/>
      <c r="W1309">
        <v>80000</v>
      </c>
      <c r="X1309">
        <v>0</v>
      </c>
      <c r="Y1309">
        <v>0</v>
      </c>
      <c r="Z1309">
        <v>80000</v>
      </c>
      <c r="AB1309" s="2" t="s">
        <v>57</v>
      </c>
      <c r="AC1309">
        <v>32000</v>
      </c>
      <c r="AD1309">
        <v>48000</v>
      </c>
      <c r="AE1309">
        <v>150000</v>
      </c>
      <c r="AF1309">
        <v>2250</v>
      </c>
      <c r="AG1309" s="2" t="s">
        <v>4637</v>
      </c>
      <c r="AH1309" s="2"/>
      <c r="AI1309" s="1">
        <v>46192</v>
      </c>
      <c r="AJ1309" s="2"/>
      <c r="AK1309" s="2" t="s">
        <v>58</v>
      </c>
      <c r="AM1309" s="2" t="s">
        <v>59</v>
      </c>
      <c r="AP1309" s="2" t="s">
        <v>60</v>
      </c>
      <c r="AQ1309" s="2" t="s">
        <v>41</v>
      </c>
      <c r="AR1309">
        <v>70000</v>
      </c>
      <c r="AS1309" s="2" t="str">
        <f>_xlfn.IFNA(IF(VLOOKUP(all_resi[[#This Row],[No. Waybill]],settle_reconcile[No. Waybill],1,0)="","Recon","Recon"),"-")</f>
        <v>Recon</v>
      </c>
      <c r="AT1309" s="2">
        <f>all_resi[[#This Row],[Nilai COD]]-all_resi[[#This Row],[COD Fee]]-all_resi[[#This Row],[Total Biaya Setelah Diskon]]</f>
        <v>99750</v>
      </c>
      <c r="AU1309" s="2">
        <f>IF(all_resi[[#This Row],[Waktu Terima]]="","",_xlfn.DAYS(all_resi[[#This Row],[Waktu Terima]],all_resi[[#This Row],[Tanggal Pengiriman]]))</f>
        <v>8</v>
      </c>
    </row>
    <row r="1310" spans="1:47" x14ac:dyDescent="0.25">
      <c r="A1310" s="2" t="s">
        <v>7137</v>
      </c>
      <c r="B1310" s="1">
        <v>46184</v>
      </c>
      <c r="C1310" s="2" t="s">
        <v>42</v>
      </c>
      <c r="D1310" s="2" t="s">
        <v>43</v>
      </c>
      <c r="E1310" s="2" t="s">
        <v>44</v>
      </c>
      <c r="F1310" s="2" t="s">
        <v>45</v>
      </c>
      <c r="G1310" s="2" t="s">
        <v>46</v>
      </c>
      <c r="H1310" s="2" t="s">
        <v>80</v>
      </c>
      <c r="I1310" s="2" t="s">
        <v>4136</v>
      </c>
      <c r="J1310" s="2" t="s">
        <v>13330</v>
      </c>
      <c r="K1310" s="2" t="s">
        <v>121</v>
      </c>
      <c r="L1310" s="2" t="s">
        <v>274</v>
      </c>
      <c r="M1310" s="2" t="s">
        <v>1216</v>
      </c>
      <c r="N1310" s="2" t="s">
        <v>4137</v>
      </c>
      <c r="O1310">
        <v>1</v>
      </c>
      <c r="P1310" s="2" t="s">
        <v>53</v>
      </c>
      <c r="Q1310">
        <v>100</v>
      </c>
      <c r="R1310">
        <v>0</v>
      </c>
      <c r="S1310" s="2" t="s">
        <v>54</v>
      </c>
      <c r="T1310" s="2" t="s">
        <v>55</v>
      </c>
      <c r="U1310" s="2" t="s">
        <v>3108</v>
      </c>
      <c r="V1310" s="2"/>
      <c r="W1310">
        <v>68000</v>
      </c>
      <c r="X1310">
        <v>0</v>
      </c>
      <c r="Y1310">
        <v>0</v>
      </c>
      <c r="Z1310">
        <v>68000</v>
      </c>
      <c r="AB1310" s="2" t="s">
        <v>57</v>
      </c>
      <c r="AC1310">
        <v>27200</v>
      </c>
      <c r="AD1310">
        <v>40800</v>
      </c>
      <c r="AE1310">
        <v>162000</v>
      </c>
      <c r="AF1310">
        <v>2430</v>
      </c>
      <c r="AG1310" s="2" t="s">
        <v>4136</v>
      </c>
      <c r="AH1310" s="2"/>
      <c r="AI1310" s="1">
        <v>46189</v>
      </c>
      <c r="AJ1310" s="2" t="s">
        <v>87</v>
      </c>
      <c r="AK1310" s="2" t="s">
        <v>58</v>
      </c>
      <c r="AM1310" s="2" t="s">
        <v>59</v>
      </c>
      <c r="AP1310" s="2" t="s">
        <v>60</v>
      </c>
      <c r="AQ1310" s="2" t="s">
        <v>41</v>
      </c>
      <c r="AR1310">
        <v>94000</v>
      </c>
      <c r="AS1310" s="2" t="str">
        <f>_xlfn.IFNA(IF(VLOOKUP(all_resi[[#This Row],[No. Waybill]],settle_reconcile[No. Waybill],1,0)="","Recon","Recon"),"-")</f>
        <v>Recon</v>
      </c>
      <c r="AT1310" s="2">
        <f>all_resi[[#This Row],[Nilai COD]]-all_resi[[#This Row],[COD Fee]]-all_resi[[#This Row],[Total Biaya Setelah Diskon]]</f>
        <v>118770</v>
      </c>
      <c r="AU1310" s="2">
        <f>IF(all_resi[[#This Row],[Waktu Terima]]="","",_xlfn.DAYS(all_resi[[#This Row],[Waktu Terima]],all_resi[[#This Row],[Tanggal Pengiriman]]))</f>
        <v>5</v>
      </c>
    </row>
    <row r="1311" spans="1:47" x14ac:dyDescent="0.25">
      <c r="A1311" s="2" t="s">
        <v>7356</v>
      </c>
      <c r="B1311" s="1">
        <v>46184</v>
      </c>
      <c r="C1311" s="2" t="s">
        <v>42</v>
      </c>
      <c r="D1311" s="2" t="s">
        <v>43</v>
      </c>
      <c r="E1311" s="2" t="s">
        <v>44</v>
      </c>
      <c r="F1311" s="2" t="s">
        <v>45</v>
      </c>
      <c r="G1311" s="2" t="s">
        <v>46</v>
      </c>
      <c r="H1311" s="2" t="s">
        <v>80</v>
      </c>
      <c r="I1311" s="2" t="s">
        <v>4729</v>
      </c>
      <c r="J1311" s="2" t="s">
        <v>13307</v>
      </c>
      <c r="K1311" s="2" t="s">
        <v>106</v>
      </c>
      <c r="L1311" s="2" t="s">
        <v>842</v>
      </c>
      <c r="M1311" s="2" t="s">
        <v>4730</v>
      </c>
      <c r="N1311" s="2" t="s">
        <v>4731</v>
      </c>
      <c r="O1311">
        <v>1</v>
      </c>
      <c r="P1311" s="2" t="s">
        <v>53</v>
      </c>
      <c r="Q1311">
        <v>100</v>
      </c>
      <c r="R1311">
        <v>0</v>
      </c>
      <c r="S1311" s="2" t="s">
        <v>54</v>
      </c>
      <c r="T1311" s="2" t="s">
        <v>55</v>
      </c>
      <c r="U1311" s="2" t="s">
        <v>1062</v>
      </c>
      <c r="V1311" s="2"/>
      <c r="W1311">
        <v>53000</v>
      </c>
      <c r="X1311">
        <v>0</v>
      </c>
      <c r="Y1311">
        <v>0</v>
      </c>
      <c r="Z1311">
        <v>53000</v>
      </c>
      <c r="AB1311" s="2" t="s">
        <v>57</v>
      </c>
      <c r="AC1311">
        <v>21200</v>
      </c>
      <c r="AD1311">
        <v>31800</v>
      </c>
      <c r="AE1311">
        <v>137000</v>
      </c>
      <c r="AF1311">
        <v>2055</v>
      </c>
      <c r="AG1311" s="2" t="s">
        <v>353</v>
      </c>
      <c r="AH1311" s="2" t="s">
        <v>149</v>
      </c>
      <c r="AI1311" s="1">
        <v>46196</v>
      </c>
      <c r="AJ1311" s="2" t="s">
        <v>87</v>
      </c>
      <c r="AK1311" s="2" t="s">
        <v>67</v>
      </c>
      <c r="AM1311" s="2" t="s">
        <v>59</v>
      </c>
      <c r="AP1311" s="2" t="s">
        <v>60</v>
      </c>
      <c r="AQ1311" s="2" t="s">
        <v>41</v>
      </c>
      <c r="AR1311">
        <v>84000</v>
      </c>
      <c r="AS1311" s="2" t="str">
        <f>_xlfn.IFNA(IF(VLOOKUP(all_resi[[#This Row],[No. Waybill]],settle_reconcile[No. Waybill],1,0)="","Recon","Recon"),"-")</f>
        <v>-</v>
      </c>
      <c r="AT1311" s="2">
        <f>all_resi[[#This Row],[Nilai COD]]-all_resi[[#This Row],[COD Fee]]-all_resi[[#This Row],[Total Biaya Setelah Diskon]]</f>
        <v>103145</v>
      </c>
      <c r="AU1311" s="2">
        <f>IF(all_resi[[#This Row],[Waktu Terima]]="","",_xlfn.DAYS(all_resi[[#This Row],[Waktu Terima]],all_resi[[#This Row],[Tanggal Pengiriman]]))</f>
        <v>12</v>
      </c>
    </row>
    <row r="1312" spans="1:47" x14ac:dyDescent="0.25">
      <c r="A1312" s="2" t="s">
        <v>7216</v>
      </c>
      <c r="B1312" s="1">
        <v>46184</v>
      </c>
      <c r="C1312" s="2" t="s">
        <v>42</v>
      </c>
      <c r="D1312" s="2" t="s">
        <v>43</v>
      </c>
      <c r="E1312" s="2" t="s">
        <v>44</v>
      </c>
      <c r="F1312" s="2" t="s">
        <v>45</v>
      </c>
      <c r="G1312" s="2" t="s">
        <v>46</v>
      </c>
      <c r="H1312" s="2" t="s">
        <v>47</v>
      </c>
      <c r="I1312" s="2" t="s">
        <v>4353</v>
      </c>
      <c r="J1312" s="2" t="s">
        <v>13244</v>
      </c>
      <c r="K1312" s="2" t="s">
        <v>116</v>
      </c>
      <c r="L1312" s="2" t="s">
        <v>4296</v>
      </c>
      <c r="M1312" s="2" t="s">
        <v>4354</v>
      </c>
      <c r="N1312" s="2" t="s">
        <v>4355</v>
      </c>
      <c r="O1312">
        <v>1</v>
      </c>
      <c r="P1312" s="2" t="s">
        <v>53</v>
      </c>
      <c r="Q1312">
        <v>100</v>
      </c>
      <c r="R1312">
        <v>0</v>
      </c>
      <c r="S1312" s="2" t="s">
        <v>54</v>
      </c>
      <c r="T1312" s="2" t="s">
        <v>55</v>
      </c>
      <c r="U1312" s="2" t="s">
        <v>147</v>
      </c>
      <c r="V1312" s="2"/>
      <c r="W1312">
        <v>16000</v>
      </c>
      <c r="X1312">
        <v>0</v>
      </c>
      <c r="Y1312">
        <v>0</v>
      </c>
      <c r="Z1312">
        <v>16000</v>
      </c>
      <c r="AB1312" s="2" t="s">
        <v>57</v>
      </c>
      <c r="AC1312">
        <v>11000</v>
      </c>
      <c r="AD1312">
        <v>5000</v>
      </c>
      <c r="AE1312">
        <v>84000</v>
      </c>
      <c r="AF1312">
        <v>1260</v>
      </c>
      <c r="AG1312" s="2" t="s">
        <v>10685</v>
      </c>
      <c r="AH1312" s="2"/>
      <c r="AI1312" s="1">
        <v>46191</v>
      </c>
      <c r="AJ1312" s="2"/>
      <c r="AK1312" s="2" t="s">
        <v>58</v>
      </c>
      <c r="AM1312" s="2" t="s">
        <v>59</v>
      </c>
      <c r="AP1312" s="2" t="s">
        <v>60</v>
      </c>
      <c r="AQ1312" s="2" t="s">
        <v>41</v>
      </c>
      <c r="AR1312">
        <v>68000</v>
      </c>
      <c r="AS1312" s="2" t="str">
        <f>_xlfn.IFNA(IF(VLOOKUP(all_resi[[#This Row],[No. Waybill]],settle_reconcile[No. Waybill],1,0)="","Recon","Recon"),"-")</f>
        <v>Recon</v>
      </c>
      <c r="AT1312" s="2">
        <f>all_resi[[#This Row],[Nilai COD]]-all_resi[[#This Row],[COD Fee]]-all_resi[[#This Row],[Total Biaya Setelah Diskon]]</f>
        <v>77740</v>
      </c>
      <c r="AU1312" s="2">
        <f>IF(all_resi[[#This Row],[Waktu Terima]]="","",_xlfn.DAYS(all_resi[[#This Row],[Waktu Terima]],all_resi[[#This Row],[Tanggal Pengiriman]]))</f>
        <v>7</v>
      </c>
    </row>
    <row r="1313" spans="1:47" x14ac:dyDescent="0.25">
      <c r="A1313" s="2" t="s">
        <v>6093</v>
      </c>
      <c r="B1313" s="1">
        <v>46184</v>
      </c>
      <c r="C1313" s="2" t="s">
        <v>42</v>
      </c>
      <c r="D1313" s="2" t="s">
        <v>43</v>
      </c>
      <c r="E1313" s="2" t="s">
        <v>44</v>
      </c>
      <c r="F1313" s="2" t="s">
        <v>45</v>
      </c>
      <c r="G1313" s="2" t="s">
        <v>46</v>
      </c>
      <c r="H1313" s="2" t="s">
        <v>80</v>
      </c>
      <c r="I1313" s="2" t="s">
        <v>1005</v>
      </c>
      <c r="J1313" s="2" t="s">
        <v>13630</v>
      </c>
      <c r="K1313" s="2" t="s">
        <v>177</v>
      </c>
      <c r="L1313" s="2" t="s">
        <v>1006</v>
      </c>
      <c r="M1313" s="2" t="s">
        <v>1007</v>
      </c>
      <c r="N1313" s="2" t="s">
        <v>1008</v>
      </c>
      <c r="O1313">
        <v>1</v>
      </c>
      <c r="P1313" s="2" t="s">
        <v>53</v>
      </c>
      <c r="Q1313">
        <v>100</v>
      </c>
      <c r="R1313">
        <v>0</v>
      </c>
      <c r="S1313" s="2" t="s">
        <v>54</v>
      </c>
      <c r="T1313" s="2" t="s">
        <v>55</v>
      </c>
      <c r="U1313" s="2" t="s">
        <v>1009</v>
      </c>
      <c r="V1313" s="2"/>
      <c r="W1313">
        <v>114000</v>
      </c>
      <c r="X1313">
        <v>0</v>
      </c>
      <c r="Y1313">
        <v>0</v>
      </c>
      <c r="Z1313">
        <v>114000</v>
      </c>
      <c r="AB1313" s="2" t="s">
        <v>57</v>
      </c>
      <c r="AC1313">
        <v>45600</v>
      </c>
      <c r="AD1313">
        <v>68400</v>
      </c>
      <c r="AE1313">
        <v>245000</v>
      </c>
      <c r="AF1313">
        <v>3675</v>
      </c>
      <c r="AG1313" s="2" t="s">
        <v>11423</v>
      </c>
      <c r="AH1313" s="2" t="s">
        <v>149</v>
      </c>
      <c r="AI1313" s="1">
        <v>46200</v>
      </c>
      <c r="AJ1313" s="2" t="s">
        <v>87</v>
      </c>
      <c r="AK1313" s="2" t="s">
        <v>67</v>
      </c>
      <c r="AM1313" s="2" t="s">
        <v>59</v>
      </c>
      <c r="AP1313" s="2" t="s">
        <v>60</v>
      </c>
      <c r="AQ1313" s="2" t="s">
        <v>41</v>
      </c>
      <c r="AR1313">
        <v>131000</v>
      </c>
      <c r="AS1313" s="2" t="str">
        <f>_xlfn.IFNA(IF(VLOOKUP(all_resi[[#This Row],[No. Waybill]],settle_reconcile[No. Waybill],1,0)="","Recon","Recon"),"-")</f>
        <v>-</v>
      </c>
      <c r="AT1313" s="2">
        <f>all_resi[[#This Row],[Nilai COD]]-all_resi[[#This Row],[COD Fee]]-all_resi[[#This Row],[Total Biaya Setelah Diskon]]</f>
        <v>172925</v>
      </c>
      <c r="AU1313" s="2">
        <f>IF(all_resi[[#This Row],[Waktu Terima]]="","",_xlfn.DAYS(all_resi[[#This Row],[Waktu Terima]],all_resi[[#This Row],[Tanggal Pengiriman]]))</f>
        <v>16</v>
      </c>
    </row>
    <row r="1314" spans="1:47" x14ac:dyDescent="0.25">
      <c r="A1314" s="2" t="s">
        <v>6094</v>
      </c>
      <c r="B1314" s="1">
        <v>46184</v>
      </c>
      <c r="C1314" s="2" t="s">
        <v>42</v>
      </c>
      <c r="D1314" s="2" t="s">
        <v>43</v>
      </c>
      <c r="E1314" s="2" t="s">
        <v>44</v>
      </c>
      <c r="F1314" s="2" t="s">
        <v>45</v>
      </c>
      <c r="G1314" s="2" t="s">
        <v>46</v>
      </c>
      <c r="H1314" s="2" t="s">
        <v>47</v>
      </c>
      <c r="I1314" s="2" t="s">
        <v>1010</v>
      </c>
      <c r="J1314" s="2" t="s">
        <v>13629</v>
      </c>
      <c r="K1314" s="2" t="s">
        <v>121</v>
      </c>
      <c r="L1314" s="2" t="s">
        <v>650</v>
      </c>
      <c r="M1314" s="2" t="s">
        <v>1011</v>
      </c>
      <c r="N1314" s="2" t="s">
        <v>1012</v>
      </c>
      <c r="O1314">
        <v>1</v>
      </c>
      <c r="P1314" s="2" t="s">
        <v>53</v>
      </c>
      <c r="Q1314">
        <v>100</v>
      </c>
      <c r="R1314">
        <v>0</v>
      </c>
      <c r="S1314" s="2" t="s">
        <v>54</v>
      </c>
      <c r="T1314" s="2" t="s">
        <v>55</v>
      </c>
      <c r="U1314" s="2" t="s">
        <v>97</v>
      </c>
      <c r="V1314" s="2"/>
      <c r="W1314">
        <v>122000</v>
      </c>
      <c r="X1314">
        <v>0</v>
      </c>
      <c r="Y1314">
        <v>0</v>
      </c>
      <c r="Z1314">
        <v>122000</v>
      </c>
      <c r="AB1314" s="2" t="s">
        <v>57</v>
      </c>
      <c r="AC1314">
        <v>48800</v>
      </c>
      <c r="AD1314">
        <v>73200</v>
      </c>
      <c r="AE1314">
        <v>192610</v>
      </c>
      <c r="AF1314">
        <v>2889.15</v>
      </c>
      <c r="AG1314" s="2" t="s">
        <v>1010</v>
      </c>
      <c r="AH1314" s="2"/>
      <c r="AI1314" s="1">
        <v>46191</v>
      </c>
      <c r="AJ1314" s="2"/>
      <c r="AK1314" s="2" t="s">
        <v>58</v>
      </c>
      <c r="AM1314" s="2" t="s">
        <v>59</v>
      </c>
      <c r="AP1314" s="2" t="s">
        <v>60</v>
      </c>
      <c r="AQ1314" s="2" t="s">
        <v>41</v>
      </c>
      <c r="AR1314">
        <v>70610</v>
      </c>
      <c r="AS1314" s="2" t="str">
        <f>_xlfn.IFNA(IF(VLOOKUP(all_resi[[#This Row],[No. Waybill]],settle_reconcile[No. Waybill],1,0)="","Recon","Recon"),"-")</f>
        <v>Recon</v>
      </c>
      <c r="AT1314" s="2">
        <f>all_resi[[#This Row],[Nilai COD]]-all_resi[[#This Row],[COD Fee]]-all_resi[[#This Row],[Total Biaya Setelah Diskon]]</f>
        <v>116520.85</v>
      </c>
      <c r="AU1314" s="2">
        <f>IF(all_resi[[#This Row],[Waktu Terima]]="","",_xlfn.DAYS(all_resi[[#This Row],[Waktu Terima]],all_resi[[#This Row],[Tanggal Pengiriman]]))</f>
        <v>7</v>
      </c>
    </row>
    <row r="1315" spans="1:47" x14ac:dyDescent="0.25">
      <c r="A1315" s="2" t="s">
        <v>6673</v>
      </c>
      <c r="B1315" s="1">
        <v>46184</v>
      </c>
      <c r="C1315" s="2" t="s">
        <v>42</v>
      </c>
      <c r="D1315" s="2" t="s">
        <v>43</v>
      </c>
      <c r="E1315" s="2" t="s">
        <v>44</v>
      </c>
      <c r="F1315" s="2" t="s">
        <v>45</v>
      </c>
      <c r="G1315" s="2" t="s">
        <v>46</v>
      </c>
      <c r="H1315" s="2" t="s">
        <v>80</v>
      </c>
      <c r="I1315" s="2" t="s">
        <v>2839</v>
      </c>
      <c r="J1315" s="2" t="s">
        <v>13568</v>
      </c>
      <c r="K1315" s="2" t="s">
        <v>177</v>
      </c>
      <c r="L1315" s="2" t="s">
        <v>222</v>
      </c>
      <c r="M1315" s="2" t="s">
        <v>2840</v>
      </c>
      <c r="N1315" s="2" t="s">
        <v>2841</v>
      </c>
      <c r="O1315">
        <v>1</v>
      </c>
      <c r="P1315" s="2" t="s">
        <v>53</v>
      </c>
      <c r="Q1315">
        <v>100</v>
      </c>
      <c r="R1315">
        <v>0</v>
      </c>
      <c r="S1315" s="2" t="s">
        <v>54</v>
      </c>
      <c r="T1315" s="2" t="s">
        <v>55</v>
      </c>
      <c r="U1315" s="2" t="s">
        <v>201</v>
      </c>
      <c r="V1315" s="2"/>
      <c r="W1315">
        <v>80000</v>
      </c>
      <c r="X1315">
        <v>0</v>
      </c>
      <c r="Y1315">
        <v>0</v>
      </c>
      <c r="Z1315">
        <v>80000</v>
      </c>
      <c r="AB1315" s="2" t="s">
        <v>57</v>
      </c>
      <c r="AC1315">
        <v>32000</v>
      </c>
      <c r="AD1315">
        <v>48000</v>
      </c>
      <c r="AE1315">
        <v>164000</v>
      </c>
      <c r="AF1315">
        <v>2460</v>
      </c>
      <c r="AG1315" s="2"/>
      <c r="AH1315" s="2"/>
      <c r="AI1315" s="1"/>
      <c r="AJ1315" s="2" t="s">
        <v>87</v>
      </c>
      <c r="AK1315" s="2" t="s">
        <v>67</v>
      </c>
      <c r="AM1315" s="2" t="s">
        <v>59</v>
      </c>
      <c r="AP1315" s="2" t="s">
        <v>3437</v>
      </c>
      <c r="AQ1315" s="2" t="s">
        <v>41</v>
      </c>
      <c r="AR1315">
        <v>84000</v>
      </c>
      <c r="AS1315" s="2" t="str">
        <f>_xlfn.IFNA(IF(VLOOKUP(all_resi[[#This Row],[No. Waybill]],settle_reconcile[No. Waybill],1,0)="","Recon","Recon"),"-")</f>
        <v>-</v>
      </c>
      <c r="AT1315" s="2">
        <f>all_resi[[#This Row],[Nilai COD]]-all_resi[[#This Row],[COD Fee]]-all_resi[[#This Row],[Total Biaya Setelah Diskon]]</f>
        <v>113540</v>
      </c>
      <c r="AU1315" s="2" t="str">
        <f>IF(all_resi[[#This Row],[Waktu Terima]]="","",_xlfn.DAYS(all_resi[[#This Row],[Waktu Terima]],all_resi[[#This Row],[Tanggal Pengiriman]]))</f>
        <v/>
      </c>
    </row>
    <row r="1316" spans="1:47" x14ac:dyDescent="0.25">
      <c r="A1316" s="2" t="s">
        <v>6084</v>
      </c>
      <c r="B1316" s="1">
        <v>46184</v>
      </c>
      <c r="C1316" s="2" t="s">
        <v>42</v>
      </c>
      <c r="D1316" s="2" t="s">
        <v>43</v>
      </c>
      <c r="E1316" s="2" t="s">
        <v>44</v>
      </c>
      <c r="F1316" s="2" t="s">
        <v>45</v>
      </c>
      <c r="G1316" s="2" t="s">
        <v>46</v>
      </c>
      <c r="H1316" s="2" t="s">
        <v>47</v>
      </c>
      <c r="I1316" s="2" t="s">
        <v>972</v>
      </c>
      <c r="J1316" s="2" t="s">
        <v>13642</v>
      </c>
      <c r="K1316" s="2" t="s">
        <v>156</v>
      </c>
      <c r="L1316" s="2" t="s">
        <v>433</v>
      </c>
      <c r="M1316" s="2" t="s">
        <v>973</v>
      </c>
      <c r="N1316" s="2" t="s">
        <v>974</v>
      </c>
      <c r="O1316">
        <v>1</v>
      </c>
      <c r="P1316" s="2" t="s">
        <v>53</v>
      </c>
      <c r="Q1316">
        <v>100</v>
      </c>
      <c r="R1316">
        <v>0</v>
      </c>
      <c r="S1316" s="2" t="s">
        <v>54</v>
      </c>
      <c r="T1316" s="2" t="s">
        <v>55</v>
      </c>
      <c r="U1316" s="2" t="s">
        <v>975</v>
      </c>
      <c r="V1316" s="2"/>
      <c r="W1316">
        <v>85000</v>
      </c>
      <c r="X1316">
        <v>0</v>
      </c>
      <c r="Y1316">
        <v>0</v>
      </c>
      <c r="Z1316">
        <v>85000</v>
      </c>
      <c r="AB1316" s="2" t="s">
        <v>57</v>
      </c>
      <c r="AC1316">
        <v>34000</v>
      </c>
      <c r="AD1316">
        <v>51000</v>
      </c>
      <c r="AE1316">
        <v>232000</v>
      </c>
      <c r="AF1316">
        <v>3480</v>
      </c>
      <c r="AG1316" s="2" t="s">
        <v>256</v>
      </c>
      <c r="AH1316" s="2"/>
      <c r="AI1316" s="1">
        <v>46205</v>
      </c>
      <c r="AJ1316" s="2"/>
      <c r="AK1316" s="2" t="s">
        <v>67</v>
      </c>
      <c r="AM1316" s="2" t="s">
        <v>59</v>
      </c>
      <c r="AP1316" s="2" t="s">
        <v>60</v>
      </c>
      <c r="AQ1316" s="2" t="s">
        <v>41</v>
      </c>
      <c r="AR1316">
        <v>147000</v>
      </c>
      <c r="AS1316" s="2" t="str">
        <f>_xlfn.IFNA(IF(VLOOKUP(all_resi[[#This Row],[No. Waybill]],settle_reconcile[No. Waybill],1,0)="","Recon","Recon"),"-")</f>
        <v>-</v>
      </c>
      <c r="AT1316" s="2">
        <f>all_resi[[#This Row],[Nilai COD]]-all_resi[[#This Row],[COD Fee]]-all_resi[[#This Row],[Total Biaya Setelah Diskon]]</f>
        <v>177520</v>
      </c>
      <c r="AU1316" s="2">
        <f>IF(all_resi[[#This Row],[Waktu Terima]]="","",_xlfn.DAYS(all_resi[[#This Row],[Waktu Terima]],all_resi[[#This Row],[Tanggal Pengiriman]]))</f>
        <v>21</v>
      </c>
    </row>
    <row r="1317" spans="1:47" x14ac:dyDescent="0.25">
      <c r="A1317" s="2" t="s">
        <v>6095</v>
      </c>
      <c r="B1317" s="1">
        <v>46184</v>
      </c>
      <c r="C1317" s="2" t="s">
        <v>42</v>
      </c>
      <c r="D1317" s="2" t="s">
        <v>43</v>
      </c>
      <c r="E1317" s="2" t="s">
        <v>44</v>
      </c>
      <c r="F1317" s="2" t="s">
        <v>45</v>
      </c>
      <c r="G1317" s="2" t="s">
        <v>46</v>
      </c>
      <c r="H1317" s="2" t="s">
        <v>80</v>
      </c>
      <c r="I1317" s="2" t="s">
        <v>1013</v>
      </c>
      <c r="J1317" s="2" t="s">
        <v>13633</v>
      </c>
      <c r="K1317" s="2" t="s">
        <v>69</v>
      </c>
      <c r="L1317" s="2" t="s">
        <v>467</v>
      </c>
      <c r="M1317" s="2" t="s">
        <v>1014</v>
      </c>
      <c r="N1317" s="2" t="s">
        <v>1015</v>
      </c>
      <c r="O1317">
        <v>1</v>
      </c>
      <c r="P1317" s="2" t="s">
        <v>53</v>
      </c>
      <c r="Q1317">
        <v>100</v>
      </c>
      <c r="R1317">
        <v>0</v>
      </c>
      <c r="S1317" s="2" t="s">
        <v>54</v>
      </c>
      <c r="T1317" s="2" t="s">
        <v>55</v>
      </c>
      <c r="U1317" s="2" t="s">
        <v>86</v>
      </c>
      <c r="V1317" s="2"/>
      <c r="W1317">
        <v>38000</v>
      </c>
      <c r="X1317">
        <v>0</v>
      </c>
      <c r="Y1317">
        <v>0</v>
      </c>
      <c r="Z1317">
        <v>38000</v>
      </c>
      <c r="AB1317" s="2" t="s">
        <v>57</v>
      </c>
      <c r="AC1317">
        <v>15200</v>
      </c>
      <c r="AD1317">
        <v>22800</v>
      </c>
      <c r="AE1317">
        <v>95000</v>
      </c>
      <c r="AF1317">
        <v>1425</v>
      </c>
      <c r="AG1317" s="2" t="s">
        <v>1013</v>
      </c>
      <c r="AH1317" s="2"/>
      <c r="AI1317" s="1">
        <v>46188</v>
      </c>
      <c r="AJ1317" s="2" t="s">
        <v>87</v>
      </c>
      <c r="AK1317" s="2" t="s">
        <v>58</v>
      </c>
      <c r="AM1317" s="2" t="s">
        <v>59</v>
      </c>
      <c r="AP1317" s="2" t="s">
        <v>60</v>
      </c>
      <c r="AQ1317" s="2" t="s">
        <v>41</v>
      </c>
      <c r="AR1317">
        <v>57000</v>
      </c>
      <c r="AS1317" s="2" t="str">
        <f>_xlfn.IFNA(IF(VLOOKUP(all_resi[[#This Row],[No. Waybill]],settle_reconcile[No. Waybill],1,0)="","Recon","Recon"),"-")</f>
        <v>Recon</v>
      </c>
      <c r="AT1317" s="2">
        <f>all_resi[[#This Row],[Nilai COD]]-all_resi[[#This Row],[COD Fee]]-all_resi[[#This Row],[Total Biaya Setelah Diskon]]</f>
        <v>70775</v>
      </c>
      <c r="AU1317" s="2">
        <f>IF(all_resi[[#This Row],[Waktu Terima]]="","",_xlfn.DAYS(all_resi[[#This Row],[Waktu Terima]],all_resi[[#This Row],[Tanggal Pengiriman]]))</f>
        <v>4</v>
      </c>
    </row>
    <row r="1318" spans="1:47" x14ac:dyDescent="0.25">
      <c r="A1318" s="2" t="s">
        <v>6112</v>
      </c>
      <c r="B1318" s="1">
        <v>46184</v>
      </c>
      <c r="C1318" s="2" t="s">
        <v>42</v>
      </c>
      <c r="D1318" s="2" t="s">
        <v>43</v>
      </c>
      <c r="E1318" s="2" t="s">
        <v>44</v>
      </c>
      <c r="F1318" s="2" t="s">
        <v>45</v>
      </c>
      <c r="G1318" s="2" t="s">
        <v>46</v>
      </c>
      <c r="H1318" s="2" t="s">
        <v>80</v>
      </c>
      <c r="I1318" s="2" t="s">
        <v>1073</v>
      </c>
      <c r="J1318" s="2" t="s">
        <v>13594</v>
      </c>
      <c r="K1318" s="2" t="s">
        <v>177</v>
      </c>
      <c r="L1318" s="2" t="s">
        <v>178</v>
      </c>
      <c r="M1318" s="2" t="s">
        <v>1074</v>
      </c>
      <c r="N1318" s="2" t="s">
        <v>1075</v>
      </c>
      <c r="O1318">
        <v>1</v>
      </c>
      <c r="P1318" s="2" t="s">
        <v>53</v>
      </c>
      <c r="Q1318">
        <v>100</v>
      </c>
      <c r="R1318">
        <v>0</v>
      </c>
      <c r="S1318" s="2" t="s">
        <v>54</v>
      </c>
      <c r="T1318" s="2" t="s">
        <v>55</v>
      </c>
      <c r="U1318" s="2" t="s">
        <v>141</v>
      </c>
      <c r="V1318" s="2"/>
      <c r="W1318">
        <v>72000</v>
      </c>
      <c r="X1318">
        <v>0</v>
      </c>
      <c r="Y1318">
        <v>0</v>
      </c>
      <c r="Z1318">
        <v>72000</v>
      </c>
      <c r="AB1318" s="2" t="s">
        <v>57</v>
      </c>
      <c r="AC1318">
        <v>28800</v>
      </c>
      <c r="AD1318">
        <v>43200</v>
      </c>
      <c r="AE1318">
        <v>112000</v>
      </c>
      <c r="AF1318">
        <v>1680</v>
      </c>
      <c r="AG1318" s="2" t="s">
        <v>1073</v>
      </c>
      <c r="AH1318" s="2"/>
      <c r="AI1318" s="1">
        <v>46189</v>
      </c>
      <c r="AJ1318" s="2" t="s">
        <v>87</v>
      </c>
      <c r="AK1318" s="2" t="s">
        <v>58</v>
      </c>
      <c r="AM1318" s="2" t="s">
        <v>59</v>
      </c>
      <c r="AP1318" s="2" t="s">
        <v>60</v>
      </c>
      <c r="AQ1318" s="2" t="s">
        <v>41</v>
      </c>
      <c r="AR1318">
        <v>40000</v>
      </c>
      <c r="AS1318" s="2" t="str">
        <f>_xlfn.IFNA(IF(VLOOKUP(all_resi[[#This Row],[No. Waybill]],settle_reconcile[No. Waybill],1,0)="","Recon","Recon"),"-")</f>
        <v>Recon</v>
      </c>
      <c r="AT1318" s="2">
        <f>all_resi[[#This Row],[Nilai COD]]-all_resi[[#This Row],[COD Fee]]-all_resi[[#This Row],[Total Biaya Setelah Diskon]]</f>
        <v>67120</v>
      </c>
      <c r="AU1318" s="2">
        <f>IF(all_resi[[#This Row],[Waktu Terima]]="","",_xlfn.DAYS(all_resi[[#This Row],[Waktu Terima]],all_resi[[#This Row],[Tanggal Pengiriman]]))</f>
        <v>5</v>
      </c>
    </row>
    <row r="1319" spans="1:47" x14ac:dyDescent="0.25">
      <c r="A1319" s="2" t="s">
        <v>6648</v>
      </c>
      <c r="B1319" s="1">
        <v>46184</v>
      </c>
      <c r="C1319" s="2" t="s">
        <v>42</v>
      </c>
      <c r="D1319" s="2" t="s">
        <v>43</v>
      </c>
      <c r="E1319" s="2" t="s">
        <v>44</v>
      </c>
      <c r="F1319" s="2" t="s">
        <v>45</v>
      </c>
      <c r="G1319" s="2" t="s">
        <v>46</v>
      </c>
      <c r="H1319" s="2" t="s">
        <v>47</v>
      </c>
      <c r="I1319" s="2" t="s">
        <v>2769</v>
      </c>
      <c r="J1319" s="2" t="s">
        <v>13557</v>
      </c>
      <c r="K1319" s="2" t="s">
        <v>156</v>
      </c>
      <c r="L1319" s="2" t="s">
        <v>2296</v>
      </c>
      <c r="M1319" s="2" t="s">
        <v>2297</v>
      </c>
      <c r="N1319" s="2" t="s">
        <v>2770</v>
      </c>
      <c r="O1319">
        <v>1</v>
      </c>
      <c r="P1319" s="2" t="s">
        <v>53</v>
      </c>
      <c r="Q1319">
        <v>100</v>
      </c>
      <c r="R1319">
        <v>0</v>
      </c>
      <c r="S1319" s="2" t="s">
        <v>54</v>
      </c>
      <c r="T1319" s="2" t="s">
        <v>55</v>
      </c>
      <c r="U1319" s="2" t="s">
        <v>1301</v>
      </c>
      <c r="V1319" s="2"/>
      <c r="W1319">
        <v>85000</v>
      </c>
      <c r="X1319">
        <v>0</v>
      </c>
      <c r="Y1319">
        <v>0</v>
      </c>
      <c r="Z1319">
        <v>85000</v>
      </c>
      <c r="AB1319" s="2" t="s">
        <v>57</v>
      </c>
      <c r="AC1319">
        <v>34000</v>
      </c>
      <c r="AD1319">
        <v>51000</v>
      </c>
      <c r="AE1319">
        <v>200000</v>
      </c>
      <c r="AF1319">
        <v>3000</v>
      </c>
      <c r="AG1319" s="2" t="s">
        <v>2769</v>
      </c>
      <c r="AH1319" s="2"/>
      <c r="AI1319" s="1">
        <v>46189</v>
      </c>
      <c r="AJ1319" s="2"/>
      <c r="AK1319" s="2" t="s">
        <v>58</v>
      </c>
      <c r="AM1319" s="2" t="s">
        <v>59</v>
      </c>
      <c r="AP1319" s="2" t="s">
        <v>60</v>
      </c>
      <c r="AQ1319" s="2" t="s">
        <v>41</v>
      </c>
      <c r="AR1319">
        <v>115000</v>
      </c>
      <c r="AS1319" s="2" t="str">
        <f>_xlfn.IFNA(IF(VLOOKUP(all_resi[[#This Row],[No. Waybill]],settle_reconcile[No. Waybill],1,0)="","Recon","Recon"),"-")</f>
        <v>Recon</v>
      </c>
      <c r="AT1319" s="2">
        <f>all_resi[[#This Row],[Nilai COD]]-all_resi[[#This Row],[COD Fee]]-all_resi[[#This Row],[Total Biaya Setelah Diskon]]</f>
        <v>146000</v>
      </c>
      <c r="AU1319" s="2">
        <f>IF(all_resi[[#This Row],[Waktu Terima]]="","",_xlfn.DAYS(all_resi[[#This Row],[Waktu Terima]],all_resi[[#This Row],[Tanggal Pengiriman]]))</f>
        <v>5</v>
      </c>
    </row>
    <row r="1320" spans="1:47" x14ac:dyDescent="0.25">
      <c r="A1320" s="2" t="s">
        <v>6107</v>
      </c>
      <c r="B1320" s="1">
        <v>46184</v>
      </c>
      <c r="C1320" s="2" t="s">
        <v>42</v>
      </c>
      <c r="D1320" s="2" t="s">
        <v>43</v>
      </c>
      <c r="E1320" s="2" t="s">
        <v>44</v>
      </c>
      <c r="F1320" s="2" t="s">
        <v>45</v>
      </c>
      <c r="G1320" s="2" t="s">
        <v>46</v>
      </c>
      <c r="H1320" s="2" t="s">
        <v>80</v>
      </c>
      <c r="I1320" s="2" t="s">
        <v>1054</v>
      </c>
      <c r="J1320" s="2" t="s">
        <v>13593</v>
      </c>
      <c r="K1320" s="2" t="s">
        <v>75</v>
      </c>
      <c r="L1320" s="2" t="s">
        <v>1055</v>
      </c>
      <c r="M1320" s="2" t="s">
        <v>1056</v>
      </c>
      <c r="N1320" s="2" t="s">
        <v>1057</v>
      </c>
      <c r="O1320">
        <v>1</v>
      </c>
      <c r="P1320" s="2" t="s">
        <v>53</v>
      </c>
      <c r="Q1320">
        <v>100</v>
      </c>
      <c r="R1320">
        <v>0</v>
      </c>
      <c r="S1320" s="2" t="s">
        <v>54</v>
      </c>
      <c r="T1320" s="2" t="s">
        <v>55</v>
      </c>
      <c r="U1320" s="2" t="s">
        <v>396</v>
      </c>
      <c r="V1320" s="2"/>
      <c r="W1320">
        <v>61000</v>
      </c>
      <c r="X1320">
        <v>0</v>
      </c>
      <c r="Y1320">
        <v>0</v>
      </c>
      <c r="Z1320">
        <v>61000</v>
      </c>
      <c r="AB1320" s="2" t="s">
        <v>57</v>
      </c>
      <c r="AC1320">
        <v>24400</v>
      </c>
      <c r="AD1320">
        <v>36600</v>
      </c>
      <c r="AE1320">
        <v>179000</v>
      </c>
      <c r="AF1320">
        <v>2685</v>
      </c>
      <c r="AG1320" s="2" t="s">
        <v>1054</v>
      </c>
      <c r="AH1320" s="2"/>
      <c r="AI1320" s="1">
        <v>46188</v>
      </c>
      <c r="AJ1320" s="2" t="s">
        <v>87</v>
      </c>
      <c r="AK1320" s="2" t="s">
        <v>58</v>
      </c>
      <c r="AM1320" s="2" t="s">
        <v>59</v>
      </c>
      <c r="AP1320" s="2" t="s">
        <v>60</v>
      </c>
      <c r="AQ1320" s="2" t="s">
        <v>41</v>
      </c>
      <c r="AR1320">
        <v>118000</v>
      </c>
      <c r="AS1320" s="2" t="str">
        <f>_xlfn.IFNA(IF(VLOOKUP(all_resi[[#This Row],[No. Waybill]],settle_reconcile[No. Waybill],1,0)="","Recon","Recon"),"-")</f>
        <v>Recon</v>
      </c>
      <c r="AT1320" s="2">
        <f>all_resi[[#This Row],[Nilai COD]]-all_resi[[#This Row],[COD Fee]]-all_resi[[#This Row],[Total Biaya Setelah Diskon]]</f>
        <v>139715</v>
      </c>
      <c r="AU1320" s="2">
        <f>IF(all_resi[[#This Row],[Waktu Terima]]="","",_xlfn.DAYS(all_resi[[#This Row],[Waktu Terima]],all_resi[[#This Row],[Tanggal Pengiriman]]))</f>
        <v>4</v>
      </c>
    </row>
    <row r="1321" spans="1:47" x14ac:dyDescent="0.25">
      <c r="A1321" s="2" t="s">
        <v>6108</v>
      </c>
      <c r="B1321" s="1">
        <v>46184</v>
      </c>
      <c r="C1321" s="2" t="s">
        <v>42</v>
      </c>
      <c r="D1321" s="2" t="s">
        <v>43</v>
      </c>
      <c r="E1321" s="2" t="s">
        <v>44</v>
      </c>
      <c r="F1321" s="2" t="s">
        <v>45</v>
      </c>
      <c r="G1321" s="2" t="s">
        <v>46</v>
      </c>
      <c r="H1321" s="2" t="s">
        <v>80</v>
      </c>
      <c r="I1321" s="2" t="s">
        <v>1058</v>
      </c>
      <c r="J1321" s="2" t="s">
        <v>13592</v>
      </c>
      <c r="K1321" s="2" t="s">
        <v>137</v>
      </c>
      <c r="L1321" s="2" t="s">
        <v>1059</v>
      </c>
      <c r="M1321" s="2" t="s">
        <v>1060</v>
      </c>
      <c r="N1321" s="2" t="s">
        <v>1061</v>
      </c>
      <c r="O1321">
        <v>1</v>
      </c>
      <c r="P1321" s="2" t="s">
        <v>53</v>
      </c>
      <c r="Q1321">
        <v>100</v>
      </c>
      <c r="R1321">
        <v>0</v>
      </c>
      <c r="S1321" s="2" t="s">
        <v>54</v>
      </c>
      <c r="T1321" s="2" t="s">
        <v>55</v>
      </c>
      <c r="U1321" s="2" t="s">
        <v>1062</v>
      </c>
      <c r="V1321" s="2"/>
      <c r="W1321">
        <v>29000</v>
      </c>
      <c r="X1321">
        <v>0</v>
      </c>
      <c r="Y1321">
        <v>0</v>
      </c>
      <c r="Z1321">
        <v>29000</v>
      </c>
      <c r="AB1321" s="2" t="s">
        <v>57</v>
      </c>
      <c r="AC1321">
        <v>20000</v>
      </c>
      <c r="AD1321">
        <v>9000</v>
      </c>
      <c r="AE1321">
        <v>115000</v>
      </c>
      <c r="AF1321">
        <v>1725</v>
      </c>
      <c r="AG1321" s="2" t="s">
        <v>1058</v>
      </c>
      <c r="AH1321" s="2"/>
      <c r="AI1321" s="1">
        <v>46186</v>
      </c>
      <c r="AJ1321" s="2" t="s">
        <v>87</v>
      </c>
      <c r="AK1321" s="2" t="s">
        <v>58</v>
      </c>
      <c r="AM1321" s="2" t="s">
        <v>59</v>
      </c>
      <c r="AP1321" s="2" t="s">
        <v>60</v>
      </c>
      <c r="AQ1321" s="2" t="s">
        <v>41</v>
      </c>
      <c r="AR1321">
        <v>86000</v>
      </c>
      <c r="AS1321" s="2" t="str">
        <f>_xlfn.IFNA(IF(VLOOKUP(all_resi[[#This Row],[No. Waybill]],settle_reconcile[No. Waybill],1,0)="","Recon","Recon"),"-")</f>
        <v>Recon</v>
      </c>
      <c r="AT1321" s="2">
        <f>all_resi[[#This Row],[Nilai COD]]-all_resi[[#This Row],[COD Fee]]-all_resi[[#This Row],[Total Biaya Setelah Diskon]]</f>
        <v>104275</v>
      </c>
      <c r="AU1321" s="2">
        <f>IF(all_resi[[#This Row],[Waktu Terima]]="","",_xlfn.DAYS(all_resi[[#This Row],[Waktu Terima]],all_resi[[#This Row],[Tanggal Pengiriman]]))</f>
        <v>2</v>
      </c>
    </row>
    <row r="1322" spans="1:47" x14ac:dyDescent="0.25">
      <c r="A1322" s="2" t="s">
        <v>6044</v>
      </c>
      <c r="B1322" s="1">
        <v>46184</v>
      </c>
      <c r="C1322" s="2" t="s">
        <v>42</v>
      </c>
      <c r="D1322" s="2" t="s">
        <v>43</v>
      </c>
      <c r="E1322" s="2" t="s">
        <v>44</v>
      </c>
      <c r="F1322" s="2" t="s">
        <v>45</v>
      </c>
      <c r="G1322" s="2" t="s">
        <v>46</v>
      </c>
      <c r="H1322" s="2" t="s">
        <v>47</v>
      </c>
      <c r="I1322" s="2" t="s">
        <v>825</v>
      </c>
      <c r="J1322" s="2" t="s">
        <v>13627</v>
      </c>
      <c r="K1322" s="2" t="s">
        <v>69</v>
      </c>
      <c r="L1322" s="2" t="s">
        <v>826</v>
      </c>
      <c r="M1322" s="2" t="s">
        <v>827</v>
      </c>
      <c r="N1322" s="2" t="s">
        <v>828</v>
      </c>
      <c r="O1322">
        <v>1</v>
      </c>
      <c r="P1322" s="2" t="s">
        <v>53</v>
      </c>
      <c r="Q1322">
        <v>100</v>
      </c>
      <c r="R1322">
        <v>0</v>
      </c>
      <c r="S1322" s="2" t="s">
        <v>54</v>
      </c>
      <c r="T1322" s="2" t="s">
        <v>55</v>
      </c>
      <c r="U1322" s="2" t="s">
        <v>207</v>
      </c>
      <c r="V1322" s="2"/>
      <c r="W1322">
        <v>51000</v>
      </c>
      <c r="X1322">
        <v>0</v>
      </c>
      <c r="Y1322">
        <v>0</v>
      </c>
      <c r="Z1322">
        <v>51000</v>
      </c>
      <c r="AB1322" s="2" t="s">
        <v>57</v>
      </c>
      <c r="AC1322">
        <v>20400</v>
      </c>
      <c r="AD1322">
        <v>30600</v>
      </c>
      <c r="AE1322">
        <v>111000</v>
      </c>
      <c r="AF1322">
        <v>1665</v>
      </c>
      <c r="AG1322" s="2" t="s">
        <v>825</v>
      </c>
      <c r="AH1322" s="2"/>
      <c r="AI1322" s="1">
        <v>46193</v>
      </c>
      <c r="AJ1322" s="2"/>
      <c r="AK1322" s="2" t="s">
        <v>58</v>
      </c>
      <c r="AM1322" s="2" t="s">
        <v>59</v>
      </c>
      <c r="AP1322" s="2" t="s">
        <v>60</v>
      </c>
      <c r="AQ1322" s="2" t="s">
        <v>41</v>
      </c>
      <c r="AR1322">
        <v>60000</v>
      </c>
      <c r="AS1322" s="2" t="str">
        <f>_xlfn.IFNA(IF(VLOOKUP(all_resi[[#This Row],[No. Waybill]],settle_reconcile[No. Waybill],1,0)="","Recon","Recon"),"-")</f>
        <v>Recon</v>
      </c>
      <c r="AT1322" s="2">
        <f>all_resi[[#This Row],[Nilai COD]]-all_resi[[#This Row],[COD Fee]]-all_resi[[#This Row],[Total Biaya Setelah Diskon]]</f>
        <v>78735</v>
      </c>
      <c r="AU1322" s="2">
        <f>IF(all_resi[[#This Row],[Waktu Terima]]="","",_xlfn.DAYS(all_resi[[#This Row],[Waktu Terima]],all_resi[[#This Row],[Tanggal Pengiriman]]))</f>
        <v>9</v>
      </c>
    </row>
    <row r="1323" spans="1:47" x14ac:dyDescent="0.25">
      <c r="A1323" s="2" t="s">
        <v>6047</v>
      </c>
      <c r="B1323" s="1">
        <v>46184</v>
      </c>
      <c r="C1323" s="2" t="s">
        <v>42</v>
      </c>
      <c r="D1323" s="2" t="s">
        <v>43</v>
      </c>
      <c r="E1323" s="2" t="s">
        <v>44</v>
      </c>
      <c r="F1323" s="2" t="s">
        <v>45</v>
      </c>
      <c r="G1323" s="2" t="s">
        <v>46</v>
      </c>
      <c r="H1323" s="2" t="s">
        <v>80</v>
      </c>
      <c r="I1323" s="2" t="s">
        <v>837</v>
      </c>
      <c r="J1323" s="2" t="s">
        <v>13623</v>
      </c>
      <c r="K1323" s="2" t="s">
        <v>183</v>
      </c>
      <c r="L1323" s="2" t="s">
        <v>838</v>
      </c>
      <c r="M1323" s="2" t="s">
        <v>839</v>
      </c>
      <c r="N1323" s="2" t="s">
        <v>840</v>
      </c>
      <c r="O1323">
        <v>1</v>
      </c>
      <c r="P1323" s="2" t="s">
        <v>53</v>
      </c>
      <c r="Q1323">
        <v>100</v>
      </c>
      <c r="R1323">
        <v>0</v>
      </c>
      <c r="S1323" s="2" t="s">
        <v>54</v>
      </c>
      <c r="T1323" s="2" t="s">
        <v>55</v>
      </c>
      <c r="U1323" s="2" t="s">
        <v>86</v>
      </c>
      <c r="V1323" s="2"/>
      <c r="W1323">
        <v>91000</v>
      </c>
      <c r="X1323">
        <v>0</v>
      </c>
      <c r="Y1323">
        <v>0</v>
      </c>
      <c r="Z1323">
        <v>91000</v>
      </c>
      <c r="AB1323" s="2" t="s">
        <v>57</v>
      </c>
      <c r="AC1323">
        <v>36400</v>
      </c>
      <c r="AD1323">
        <v>54600</v>
      </c>
      <c r="AE1323">
        <v>150000</v>
      </c>
      <c r="AF1323">
        <v>2250</v>
      </c>
      <c r="AG1323" s="2" t="s">
        <v>11423</v>
      </c>
      <c r="AH1323" s="2" t="s">
        <v>149</v>
      </c>
      <c r="AI1323" s="1">
        <v>46200</v>
      </c>
      <c r="AJ1323" s="2" t="s">
        <v>87</v>
      </c>
      <c r="AK1323" s="2" t="s">
        <v>67</v>
      </c>
      <c r="AM1323" s="2" t="s">
        <v>59</v>
      </c>
      <c r="AP1323" s="2" t="s">
        <v>60</v>
      </c>
      <c r="AQ1323" s="2" t="s">
        <v>41</v>
      </c>
      <c r="AR1323">
        <v>59000</v>
      </c>
      <c r="AS1323" s="2" t="str">
        <f>_xlfn.IFNA(IF(VLOOKUP(all_resi[[#This Row],[No. Waybill]],settle_reconcile[No. Waybill],1,0)="","Recon","Recon"),"-")</f>
        <v>-</v>
      </c>
      <c r="AT1323" s="2">
        <f>all_resi[[#This Row],[Nilai COD]]-all_resi[[#This Row],[COD Fee]]-all_resi[[#This Row],[Total Biaya Setelah Diskon]]</f>
        <v>93150</v>
      </c>
      <c r="AU1323" s="2">
        <f>IF(all_resi[[#This Row],[Waktu Terima]]="","",_xlfn.DAYS(all_resi[[#This Row],[Waktu Terima]],all_resi[[#This Row],[Tanggal Pengiriman]]))</f>
        <v>16</v>
      </c>
    </row>
    <row r="1324" spans="1:47" x14ac:dyDescent="0.25">
      <c r="A1324" s="2" t="s">
        <v>6690</v>
      </c>
      <c r="B1324" s="1">
        <v>46184</v>
      </c>
      <c r="C1324" s="2" t="s">
        <v>42</v>
      </c>
      <c r="D1324" s="2" t="s">
        <v>43</v>
      </c>
      <c r="E1324" s="2" t="s">
        <v>44</v>
      </c>
      <c r="F1324" s="2" t="s">
        <v>45</v>
      </c>
      <c r="G1324" s="2" t="s">
        <v>46</v>
      </c>
      <c r="H1324" s="2" t="s">
        <v>47</v>
      </c>
      <c r="I1324" s="2" t="s">
        <v>2890</v>
      </c>
      <c r="J1324" s="2" t="s">
        <v>13477</v>
      </c>
      <c r="K1324" s="2" t="s">
        <v>116</v>
      </c>
      <c r="L1324" s="2" t="s">
        <v>2504</v>
      </c>
      <c r="M1324" s="2" t="s">
        <v>2891</v>
      </c>
      <c r="N1324" s="2" t="s">
        <v>2892</v>
      </c>
      <c r="O1324">
        <v>1</v>
      </c>
      <c r="P1324" s="2" t="s">
        <v>53</v>
      </c>
      <c r="Q1324">
        <v>100</v>
      </c>
      <c r="R1324">
        <v>0</v>
      </c>
      <c r="S1324" s="2" t="s">
        <v>54</v>
      </c>
      <c r="T1324" s="2" t="s">
        <v>55</v>
      </c>
      <c r="U1324" s="2" t="s">
        <v>250</v>
      </c>
      <c r="V1324" s="2"/>
      <c r="W1324">
        <v>15000</v>
      </c>
      <c r="X1324">
        <v>0</v>
      </c>
      <c r="Y1324">
        <v>0</v>
      </c>
      <c r="Z1324">
        <v>15000</v>
      </c>
      <c r="AB1324" s="2" t="s">
        <v>57</v>
      </c>
      <c r="AC1324">
        <v>10000</v>
      </c>
      <c r="AD1324">
        <v>5000</v>
      </c>
      <c r="AE1324">
        <v>65000</v>
      </c>
      <c r="AF1324">
        <v>975</v>
      </c>
      <c r="AG1324" s="2" t="s">
        <v>353</v>
      </c>
      <c r="AH1324" s="2" t="s">
        <v>149</v>
      </c>
      <c r="AI1324" s="1">
        <v>46188</v>
      </c>
      <c r="AJ1324" s="2"/>
      <c r="AK1324" s="2" t="s">
        <v>67</v>
      </c>
      <c r="AM1324" s="2" t="s">
        <v>59</v>
      </c>
      <c r="AP1324" s="2" t="s">
        <v>60</v>
      </c>
      <c r="AQ1324" s="2" t="s">
        <v>41</v>
      </c>
      <c r="AR1324">
        <v>50000</v>
      </c>
      <c r="AS1324" s="2" t="str">
        <f>_xlfn.IFNA(IF(VLOOKUP(all_resi[[#This Row],[No. Waybill]],settle_reconcile[No. Waybill],1,0)="","Recon","Recon"),"-")</f>
        <v>-</v>
      </c>
      <c r="AT1324" s="2">
        <f>all_resi[[#This Row],[Nilai COD]]-all_resi[[#This Row],[COD Fee]]-all_resi[[#This Row],[Total Biaya Setelah Diskon]]</f>
        <v>59025</v>
      </c>
      <c r="AU1324" s="2">
        <f>IF(all_resi[[#This Row],[Waktu Terima]]="","",_xlfn.DAYS(all_resi[[#This Row],[Waktu Terima]],all_resi[[#This Row],[Tanggal Pengiriman]]))</f>
        <v>4</v>
      </c>
    </row>
    <row r="1325" spans="1:47" x14ac:dyDescent="0.25">
      <c r="A1325" s="2" t="s">
        <v>6687</v>
      </c>
      <c r="B1325" s="1">
        <v>46184</v>
      </c>
      <c r="C1325" s="2" t="s">
        <v>42</v>
      </c>
      <c r="D1325" s="2" t="s">
        <v>43</v>
      </c>
      <c r="E1325" s="2" t="s">
        <v>44</v>
      </c>
      <c r="F1325" s="2" t="s">
        <v>45</v>
      </c>
      <c r="G1325" s="2" t="s">
        <v>46</v>
      </c>
      <c r="H1325" s="2" t="s">
        <v>80</v>
      </c>
      <c r="I1325" s="2" t="s">
        <v>2880</v>
      </c>
      <c r="J1325" s="2" t="s">
        <v>13476</v>
      </c>
      <c r="K1325" s="2" t="s">
        <v>116</v>
      </c>
      <c r="L1325" s="2" t="s">
        <v>2881</v>
      </c>
      <c r="M1325" s="2" t="s">
        <v>2882</v>
      </c>
      <c r="N1325" s="2" t="s">
        <v>2883</v>
      </c>
      <c r="O1325">
        <v>1</v>
      </c>
      <c r="P1325" s="2" t="s">
        <v>53</v>
      </c>
      <c r="Q1325">
        <v>100</v>
      </c>
      <c r="R1325">
        <v>0</v>
      </c>
      <c r="S1325" s="2" t="s">
        <v>54</v>
      </c>
      <c r="T1325" s="2" t="s">
        <v>55</v>
      </c>
      <c r="U1325" s="2" t="s">
        <v>86</v>
      </c>
      <c r="V1325" s="2"/>
      <c r="W1325">
        <v>16000</v>
      </c>
      <c r="X1325">
        <v>0</v>
      </c>
      <c r="Y1325">
        <v>0</v>
      </c>
      <c r="Z1325">
        <v>16000</v>
      </c>
      <c r="AB1325" s="2" t="s">
        <v>57</v>
      </c>
      <c r="AC1325">
        <v>11000</v>
      </c>
      <c r="AD1325">
        <v>5000</v>
      </c>
      <c r="AE1325">
        <v>75000</v>
      </c>
      <c r="AF1325">
        <v>1125</v>
      </c>
      <c r="AG1325" s="2" t="s">
        <v>2880</v>
      </c>
      <c r="AH1325" s="2"/>
      <c r="AI1325" s="1">
        <v>46186</v>
      </c>
      <c r="AJ1325" s="2" t="s">
        <v>87</v>
      </c>
      <c r="AK1325" s="2" t="s">
        <v>58</v>
      </c>
      <c r="AM1325" s="2" t="s">
        <v>59</v>
      </c>
      <c r="AP1325" s="2" t="s">
        <v>60</v>
      </c>
      <c r="AQ1325" s="2" t="s">
        <v>41</v>
      </c>
      <c r="AR1325">
        <v>59000</v>
      </c>
      <c r="AS1325" s="2" t="str">
        <f>_xlfn.IFNA(IF(VLOOKUP(all_resi[[#This Row],[No. Waybill]],settle_reconcile[No. Waybill],1,0)="","Recon","Recon"),"-")</f>
        <v>Recon</v>
      </c>
      <c r="AT1325" s="2">
        <f>all_resi[[#This Row],[Nilai COD]]-all_resi[[#This Row],[COD Fee]]-all_resi[[#This Row],[Total Biaya Setelah Diskon]]</f>
        <v>68875</v>
      </c>
      <c r="AU1325" s="2">
        <f>IF(all_resi[[#This Row],[Waktu Terima]]="","",_xlfn.DAYS(all_resi[[#This Row],[Waktu Terima]],all_resi[[#This Row],[Tanggal Pengiriman]]))</f>
        <v>2</v>
      </c>
    </row>
    <row r="1326" spans="1:47" x14ac:dyDescent="0.25">
      <c r="A1326" s="2" t="s">
        <v>6052</v>
      </c>
      <c r="B1326" s="1">
        <v>46184</v>
      </c>
      <c r="C1326" s="2" t="s">
        <v>42</v>
      </c>
      <c r="D1326" s="2" t="s">
        <v>43</v>
      </c>
      <c r="E1326" s="2" t="s">
        <v>44</v>
      </c>
      <c r="F1326" s="2" t="s">
        <v>45</v>
      </c>
      <c r="G1326" s="2" t="s">
        <v>46</v>
      </c>
      <c r="H1326" s="2" t="s">
        <v>47</v>
      </c>
      <c r="I1326" s="2" t="s">
        <v>855</v>
      </c>
      <c r="J1326" s="2" t="s">
        <v>13590</v>
      </c>
      <c r="K1326" s="2" t="s">
        <v>156</v>
      </c>
      <c r="L1326" s="2" t="s">
        <v>429</v>
      </c>
      <c r="M1326" s="2" t="s">
        <v>856</v>
      </c>
      <c r="N1326" s="2" t="s">
        <v>857</v>
      </c>
      <c r="O1326">
        <v>1</v>
      </c>
      <c r="P1326" s="2" t="s">
        <v>53</v>
      </c>
      <c r="Q1326">
        <v>100</v>
      </c>
      <c r="R1326">
        <v>0</v>
      </c>
      <c r="S1326" s="2" t="s">
        <v>54</v>
      </c>
      <c r="T1326" s="2" t="s">
        <v>55</v>
      </c>
      <c r="U1326" s="2" t="s">
        <v>323</v>
      </c>
      <c r="V1326" s="2"/>
      <c r="W1326">
        <v>80000</v>
      </c>
      <c r="X1326">
        <v>0</v>
      </c>
      <c r="Y1326">
        <v>0</v>
      </c>
      <c r="Z1326">
        <v>80000</v>
      </c>
      <c r="AB1326" s="2" t="s">
        <v>57</v>
      </c>
      <c r="AC1326">
        <v>32000</v>
      </c>
      <c r="AD1326">
        <v>48000</v>
      </c>
      <c r="AE1326">
        <v>154000</v>
      </c>
      <c r="AF1326">
        <v>2310</v>
      </c>
      <c r="AG1326" s="2"/>
      <c r="AH1326" s="2"/>
      <c r="AI1326" s="1"/>
      <c r="AJ1326" s="2"/>
      <c r="AK1326" s="2" t="s">
        <v>67</v>
      </c>
      <c r="AM1326" s="2" t="s">
        <v>59</v>
      </c>
      <c r="AP1326" s="2" t="s">
        <v>60</v>
      </c>
      <c r="AQ1326" s="2" t="s">
        <v>41</v>
      </c>
      <c r="AR1326">
        <v>74000</v>
      </c>
      <c r="AS1326" s="2" t="str">
        <f>_xlfn.IFNA(IF(VLOOKUP(all_resi[[#This Row],[No. Waybill]],settle_reconcile[No. Waybill],1,0)="","Recon","Recon"),"-")</f>
        <v>-</v>
      </c>
      <c r="AT1326" s="2">
        <f>all_resi[[#This Row],[Nilai COD]]-all_resi[[#This Row],[COD Fee]]-all_resi[[#This Row],[Total Biaya Setelah Diskon]]</f>
        <v>103690</v>
      </c>
      <c r="AU1326" s="2" t="str">
        <f>IF(all_resi[[#This Row],[Waktu Terima]]="","",_xlfn.DAYS(all_resi[[#This Row],[Waktu Terima]],all_resi[[#This Row],[Tanggal Pengiriman]]))</f>
        <v/>
      </c>
    </row>
    <row r="1327" spans="1:47" x14ac:dyDescent="0.25">
      <c r="A1327" s="2" t="s">
        <v>6079</v>
      </c>
      <c r="B1327" s="1">
        <v>46184</v>
      </c>
      <c r="C1327" s="2" t="s">
        <v>42</v>
      </c>
      <c r="D1327" s="2" t="s">
        <v>43</v>
      </c>
      <c r="E1327" s="2" t="s">
        <v>44</v>
      </c>
      <c r="F1327" s="2" t="s">
        <v>45</v>
      </c>
      <c r="G1327" s="2" t="s">
        <v>46</v>
      </c>
      <c r="H1327" s="2" t="s">
        <v>80</v>
      </c>
      <c r="I1327" s="2" t="s">
        <v>956</v>
      </c>
      <c r="J1327" s="2" t="s">
        <v>13619</v>
      </c>
      <c r="K1327" s="2" t="s">
        <v>957</v>
      </c>
      <c r="L1327" s="2" t="s">
        <v>958</v>
      </c>
      <c r="M1327" s="2" t="s">
        <v>959</v>
      </c>
      <c r="N1327" s="2" t="s">
        <v>960</v>
      </c>
      <c r="O1327">
        <v>1</v>
      </c>
      <c r="P1327" s="2" t="s">
        <v>53</v>
      </c>
      <c r="Q1327">
        <v>100</v>
      </c>
      <c r="R1327">
        <v>0</v>
      </c>
      <c r="S1327" s="2" t="s">
        <v>54</v>
      </c>
      <c r="T1327" s="2" t="s">
        <v>55</v>
      </c>
      <c r="U1327" s="2" t="s">
        <v>164</v>
      </c>
      <c r="V1327" s="2"/>
      <c r="W1327">
        <v>53000</v>
      </c>
      <c r="X1327">
        <v>0</v>
      </c>
      <c r="Y1327">
        <v>0</v>
      </c>
      <c r="Z1327">
        <v>53000</v>
      </c>
      <c r="AB1327" s="2" t="s">
        <v>57</v>
      </c>
      <c r="AC1327">
        <v>21200</v>
      </c>
      <c r="AD1327">
        <v>31800</v>
      </c>
      <c r="AE1327">
        <v>137000</v>
      </c>
      <c r="AF1327">
        <v>2055</v>
      </c>
      <c r="AG1327" s="2" t="s">
        <v>11424</v>
      </c>
      <c r="AH1327" s="2" t="s">
        <v>4374</v>
      </c>
      <c r="AI1327" s="1">
        <v>46196</v>
      </c>
      <c r="AJ1327" s="2" t="s">
        <v>87</v>
      </c>
      <c r="AK1327" s="2" t="s">
        <v>67</v>
      </c>
      <c r="AM1327" s="2" t="s">
        <v>59</v>
      </c>
      <c r="AP1327" s="2" t="s">
        <v>60</v>
      </c>
      <c r="AQ1327" s="2" t="s">
        <v>41</v>
      </c>
      <c r="AR1327">
        <v>84000</v>
      </c>
      <c r="AS1327" s="2" t="str">
        <f>_xlfn.IFNA(IF(VLOOKUP(all_resi[[#This Row],[No. Waybill]],settle_reconcile[No. Waybill],1,0)="","Recon","Recon"),"-")</f>
        <v>-</v>
      </c>
      <c r="AT1327" s="2">
        <f>all_resi[[#This Row],[Nilai COD]]-all_resi[[#This Row],[COD Fee]]-all_resi[[#This Row],[Total Biaya Setelah Diskon]]</f>
        <v>103145</v>
      </c>
      <c r="AU1327" s="2">
        <f>IF(all_resi[[#This Row],[Waktu Terima]]="","",_xlfn.DAYS(all_resi[[#This Row],[Waktu Terima]],all_resi[[#This Row],[Tanggal Pengiriman]]))</f>
        <v>12</v>
      </c>
    </row>
    <row r="1328" spans="1:47" x14ac:dyDescent="0.25">
      <c r="A1328" s="2" t="s">
        <v>6675</v>
      </c>
      <c r="B1328" s="1">
        <v>46184</v>
      </c>
      <c r="C1328" s="2" t="s">
        <v>42</v>
      </c>
      <c r="D1328" s="2" t="s">
        <v>43</v>
      </c>
      <c r="E1328" s="2" t="s">
        <v>44</v>
      </c>
      <c r="F1328" s="2" t="s">
        <v>45</v>
      </c>
      <c r="G1328" s="2" t="s">
        <v>46</v>
      </c>
      <c r="H1328" s="2" t="s">
        <v>80</v>
      </c>
      <c r="I1328" s="2" t="s">
        <v>2845</v>
      </c>
      <c r="J1328" s="2" t="s">
        <v>13565</v>
      </c>
      <c r="K1328" s="2" t="s">
        <v>177</v>
      </c>
      <c r="L1328" s="2" t="s">
        <v>1333</v>
      </c>
      <c r="M1328" s="2" t="s">
        <v>1654</v>
      </c>
      <c r="N1328" s="2" t="s">
        <v>2846</v>
      </c>
      <c r="O1328">
        <v>1</v>
      </c>
      <c r="P1328" s="2" t="s">
        <v>53</v>
      </c>
      <c r="Q1328">
        <v>100</v>
      </c>
      <c r="R1328">
        <v>0</v>
      </c>
      <c r="S1328" s="2" t="s">
        <v>54</v>
      </c>
      <c r="T1328" s="2" t="s">
        <v>55</v>
      </c>
      <c r="U1328" s="2" t="s">
        <v>86</v>
      </c>
      <c r="V1328" s="2"/>
      <c r="W1328">
        <v>87000</v>
      </c>
      <c r="X1328">
        <v>0</v>
      </c>
      <c r="Y1328">
        <v>0</v>
      </c>
      <c r="Z1328">
        <v>87000</v>
      </c>
      <c r="AB1328" s="2" t="s">
        <v>57</v>
      </c>
      <c r="AC1328">
        <v>34800</v>
      </c>
      <c r="AD1328">
        <v>52200</v>
      </c>
      <c r="AE1328">
        <v>147000</v>
      </c>
      <c r="AF1328">
        <v>2205</v>
      </c>
      <c r="AG1328" s="2" t="s">
        <v>517</v>
      </c>
      <c r="AH1328" s="2" t="s">
        <v>149</v>
      </c>
      <c r="AI1328" s="1">
        <v>46198</v>
      </c>
      <c r="AJ1328" s="2" t="s">
        <v>87</v>
      </c>
      <c r="AK1328" s="2" t="s">
        <v>67</v>
      </c>
      <c r="AM1328" s="2" t="s">
        <v>59</v>
      </c>
      <c r="AP1328" s="2" t="s">
        <v>60</v>
      </c>
      <c r="AQ1328" s="2" t="s">
        <v>41</v>
      </c>
      <c r="AR1328">
        <v>60000</v>
      </c>
      <c r="AS1328" s="2" t="str">
        <f>_xlfn.IFNA(IF(VLOOKUP(all_resi[[#This Row],[No. Waybill]],settle_reconcile[No. Waybill],1,0)="","Recon","Recon"),"-")</f>
        <v>-</v>
      </c>
      <c r="AT1328" s="2">
        <f>all_resi[[#This Row],[Nilai COD]]-all_resi[[#This Row],[COD Fee]]-all_resi[[#This Row],[Total Biaya Setelah Diskon]]</f>
        <v>92595</v>
      </c>
      <c r="AU1328" s="2">
        <f>IF(all_resi[[#This Row],[Waktu Terima]]="","",_xlfn.DAYS(all_resi[[#This Row],[Waktu Terima]],all_resi[[#This Row],[Tanggal Pengiriman]]))</f>
        <v>14</v>
      </c>
    </row>
    <row r="1329" spans="1:47" x14ac:dyDescent="0.25">
      <c r="A1329" s="2" t="s">
        <v>6062</v>
      </c>
      <c r="B1329" s="1">
        <v>46184</v>
      </c>
      <c r="C1329" s="2" t="s">
        <v>42</v>
      </c>
      <c r="D1329" s="2" t="s">
        <v>43</v>
      </c>
      <c r="E1329" s="2" t="s">
        <v>44</v>
      </c>
      <c r="F1329" s="2" t="s">
        <v>45</v>
      </c>
      <c r="G1329" s="2" t="s">
        <v>46</v>
      </c>
      <c r="H1329" s="2" t="s">
        <v>47</v>
      </c>
      <c r="I1329" s="2" t="s">
        <v>895</v>
      </c>
      <c r="J1329" s="2" t="s">
        <v>13624</v>
      </c>
      <c r="K1329" s="2" t="s">
        <v>177</v>
      </c>
      <c r="L1329" s="2" t="s">
        <v>896</v>
      </c>
      <c r="M1329" s="2" t="s">
        <v>897</v>
      </c>
      <c r="N1329" s="2" t="s">
        <v>898</v>
      </c>
      <c r="O1329">
        <v>1</v>
      </c>
      <c r="P1329" s="2" t="s">
        <v>53</v>
      </c>
      <c r="Q1329">
        <v>100</v>
      </c>
      <c r="R1329">
        <v>0</v>
      </c>
      <c r="S1329" s="2" t="s">
        <v>54</v>
      </c>
      <c r="T1329" s="2" t="s">
        <v>55</v>
      </c>
      <c r="U1329" s="2" t="s">
        <v>97</v>
      </c>
      <c r="V1329" s="2"/>
      <c r="W1329">
        <v>87000</v>
      </c>
      <c r="X1329">
        <v>0</v>
      </c>
      <c r="Y1329">
        <v>0</v>
      </c>
      <c r="Z1329">
        <v>87000</v>
      </c>
      <c r="AB1329" s="2" t="s">
        <v>57</v>
      </c>
      <c r="AC1329">
        <v>34800</v>
      </c>
      <c r="AD1329">
        <v>52200</v>
      </c>
      <c r="AE1329">
        <v>157000</v>
      </c>
      <c r="AF1329">
        <v>2355</v>
      </c>
      <c r="AG1329" s="2" t="s">
        <v>895</v>
      </c>
      <c r="AH1329" s="2"/>
      <c r="AI1329" s="1">
        <v>46191</v>
      </c>
      <c r="AJ1329" s="2"/>
      <c r="AK1329" s="2" t="s">
        <v>58</v>
      </c>
      <c r="AM1329" s="2" t="s">
        <v>59</v>
      </c>
      <c r="AP1329" s="2" t="s">
        <v>60</v>
      </c>
      <c r="AQ1329" s="2" t="s">
        <v>41</v>
      </c>
      <c r="AR1329">
        <v>70000</v>
      </c>
      <c r="AS1329" s="2" t="str">
        <f>_xlfn.IFNA(IF(VLOOKUP(all_resi[[#This Row],[No. Waybill]],settle_reconcile[No. Waybill],1,0)="","Recon","Recon"),"-")</f>
        <v>Recon</v>
      </c>
      <c r="AT1329" s="2">
        <f>all_resi[[#This Row],[Nilai COD]]-all_resi[[#This Row],[COD Fee]]-all_resi[[#This Row],[Total Biaya Setelah Diskon]]</f>
        <v>102445</v>
      </c>
      <c r="AU1329" s="2">
        <f>IF(all_resi[[#This Row],[Waktu Terima]]="","",_xlfn.DAYS(all_resi[[#This Row],[Waktu Terima]],all_resi[[#This Row],[Tanggal Pengiriman]]))</f>
        <v>7</v>
      </c>
    </row>
    <row r="1330" spans="1:47" x14ac:dyDescent="0.25">
      <c r="A1330" s="2" t="s">
        <v>6066</v>
      </c>
      <c r="B1330" s="1">
        <v>46184</v>
      </c>
      <c r="C1330" s="2" t="s">
        <v>42</v>
      </c>
      <c r="D1330" s="2" t="s">
        <v>43</v>
      </c>
      <c r="E1330" s="2" t="s">
        <v>44</v>
      </c>
      <c r="F1330" s="2" t="s">
        <v>45</v>
      </c>
      <c r="G1330" s="2" t="s">
        <v>46</v>
      </c>
      <c r="H1330" s="2" t="s">
        <v>47</v>
      </c>
      <c r="I1330" s="2" t="s">
        <v>907</v>
      </c>
      <c r="J1330" s="2" t="s">
        <v>13625</v>
      </c>
      <c r="K1330" s="2" t="s">
        <v>156</v>
      </c>
      <c r="L1330" s="2" t="s">
        <v>908</v>
      </c>
      <c r="M1330" s="2" t="s">
        <v>909</v>
      </c>
      <c r="N1330" s="2" t="s">
        <v>910</v>
      </c>
      <c r="O1330">
        <v>1</v>
      </c>
      <c r="P1330" s="2" t="s">
        <v>53</v>
      </c>
      <c r="Q1330">
        <v>100</v>
      </c>
      <c r="R1330">
        <v>0</v>
      </c>
      <c r="S1330" s="2" t="s">
        <v>54</v>
      </c>
      <c r="T1330" s="2" t="s">
        <v>55</v>
      </c>
      <c r="U1330" s="2" t="s">
        <v>56</v>
      </c>
      <c r="V1330" s="2"/>
      <c r="W1330">
        <v>85000</v>
      </c>
      <c r="X1330">
        <v>0</v>
      </c>
      <c r="Y1330">
        <v>0</v>
      </c>
      <c r="Z1330">
        <v>85000</v>
      </c>
      <c r="AB1330" s="2" t="s">
        <v>57</v>
      </c>
      <c r="AC1330">
        <v>34000</v>
      </c>
      <c r="AD1330">
        <v>51000</v>
      </c>
      <c r="AE1330">
        <v>189000</v>
      </c>
      <c r="AF1330">
        <v>2835</v>
      </c>
      <c r="AG1330" s="2" t="s">
        <v>517</v>
      </c>
      <c r="AH1330" s="2" t="s">
        <v>149</v>
      </c>
      <c r="AI1330" s="1">
        <v>46201</v>
      </c>
      <c r="AJ1330" s="2"/>
      <c r="AK1330" s="2" t="s">
        <v>67</v>
      </c>
      <c r="AM1330" s="2" t="s">
        <v>59</v>
      </c>
      <c r="AP1330" s="2" t="s">
        <v>60</v>
      </c>
      <c r="AQ1330" s="2" t="s">
        <v>41</v>
      </c>
      <c r="AR1330">
        <v>104000</v>
      </c>
      <c r="AS1330" s="2" t="str">
        <f>_xlfn.IFNA(IF(VLOOKUP(all_resi[[#This Row],[No. Waybill]],settle_reconcile[No. Waybill],1,0)="","Recon","Recon"),"-")</f>
        <v>-</v>
      </c>
      <c r="AT1330" s="2">
        <f>all_resi[[#This Row],[Nilai COD]]-all_resi[[#This Row],[COD Fee]]-all_resi[[#This Row],[Total Biaya Setelah Diskon]]</f>
        <v>135165</v>
      </c>
      <c r="AU1330" s="2">
        <f>IF(all_resi[[#This Row],[Waktu Terima]]="","",_xlfn.DAYS(all_resi[[#This Row],[Waktu Terima]],all_resi[[#This Row],[Tanggal Pengiriman]]))</f>
        <v>17</v>
      </c>
    </row>
    <row r="1331" spans="1:47" x14ac:dyDescent="0.25">
      <c r="A1331" s="2" t="s">
        <v>6647</v>
      </c>
      <c r="B1331" s="1">
        <v>46184</v>
      </c>
      <c r="C1331" s="2" t="s">
        <v>42</v>
      </c>
      <c r="D1331" s="2" t="s">
        <v>43</v>
      </c>
      <c r="E1331" s="2" t="s">
        <v>44</v>
      </c>
      <c r="F1331" s="2" t="s">
        <v>45</v>
      </c>
      <c r="G1331" s="2" t="s">
        <v>46</v>
      </c>
      <c r="H1331" s="2" t="s">
        <v>47</v>
      </c>
      <c r="I1331" s="2" t="s">
        <v>2767</v>
      </c>
      <c r="J1331" s="2" t="s">
        <v>13559</v>
      </c>
      <c r="K1331" s="2" t="s">
        <v>75</v>
      </c>
      <c r="L1331" s="2" t="s">
        <v>112</v>
      </c>
      <c r="M1331" s="2" t="s">
        <v>1850</v>
      </c>
      <c r="N1331" s="2" t="s">
        <v>2768</v>
      </c>
      <c r="O1331">
        <v>1</v>
      </c>
      <c r="P1331" s="2" t="s">
        <v>53</v>
      </c>
      <c r="Q1331">
        <v>100</v>
      </c>
      <c r="R1331">
        <v>0</v>
      </c>
      <c r="S1331" s="2" t="s">
        <v>54</v>
      </c>
      <c r="T1331" s="2" t="s">
        <v>55</v>
      </c>
      <c r="U1331" s="2" t="s">
        <v>207</v>
      </c>
      <c r="V1331" s="2"/>
      <c r="W1331">
        <v>64000</v>
      </c>
      <c r="X1331">
        <v>0</v>
      </c>
      <c r="Y1331">
        <v>0</v>
      </c>
      <c r="Z1331">
        <v>64000</v>
      </c>
      <c r="AB1331" s="2" t="s">
        <v>57</v>
      </c>
      <c r="AC1331">
        <v>25600</v>
      </c>
      <c r="AD1331">
        <v>38400</v>
      </c>
      <c r="AE1331">
        <v>134000</v>
      </c>
      <c r="AF1331">
        <v>2010</v>
      </c>
      <c r="AG1331" s="2" t="s">
        <v>256</v>
      </c>
      <c r="AH1331" s="2"/>
      <c r="AI1331" s="1">
        <v>46205</v>
      </c>
      <c r="AJ1331" s="2"/>
      <c r="AK1331" s="2" t="s">
        <v>67</v>
      </c>
      <c r="AM1331" s="2" t="s">
        <v>59</v>
      </c>
      <c r="AP1331" s="2" t="s">
        <v>60</v>
      </c>
      <c r="AQ1331" s="2" t="s">
        <v>41</v>
      </c>
      <c r="AR1331">
        <v>70000</v>
      </c>
      <c r="AS1331" s="2" t="str">
        <f>_xlfn.IFNA(IF(VLOOKUP(all_resi[[#This Row],[No. Waybill]],settle_reconcile[No. Waybill],1,0)="","Recon","Recon"),"-")</f>
        <v>-</v>
      </c>
      <c r="AT1331" s="2">
        <f>all_resi[[#This Row],[Nilai COD]]-all_resi[[#This Row],[COD Fee]]-all_resi[[#This Row],[Total Biaya Setelah Diskon]]</f>
        <v>93590</v>
      </c>
      <c r="AU1331" s="2">
        <f>IF(all_resi[[#This Row],[Waktu Terima]]="","",_xlfn.DAYS(all_resi[[#This Row],[Waktu Terima]],all_resi[[#This Row],[Tanggal Pengiriman]]))</f>
        <v>21</v>
      </c>
    </row>
    <row r="1332" spans="1:47" x14ac:dyDescent="0.25">
      <c r="A1332" s="2" t="s">
        <v>6160</v>
      </c>
      <c r="B1332" s="1">
        <v>46184</v>
      </c>
      <c r="C1332" s="2" t="s">
        <v>42</v>
      </c>
      <c r="D1332" s="2" t="s">
        <v>43</v>
      </c>
      <c r="E1332" s="2" t="s">
        <v>44</v>
      </c>
      <c r="F1332" s="2" t="s">
        <v>45</v>
      </c>
      <c r="G1332" s="2" t="s">
        <v>46</v>
      </c>
      <c r="H1332" s="2" t="s">
        <v>47</v>
      </c>
      <c r="I1332" s="2" t="s">
        <v>1233</v>
      </c>
      <c r="J1332" s="2" t="s">
        <v>13661</v>
      </c>
      <c r="K1332" s="2" t="s">
        <v>177</v>
      </c>
      <c r="L1332" s="2" t="s">
        <v>222</v>
      </c>
      <c r="M1332" s="2" t="s">
        <v>1234</v>
      </c>
      <c r="N1332" s="2" t="s">
        <v>1235</v>
      </c>
      <c r="O1332">
        <v>1</v>
      </c>
      <c r="P1332" s="2" t="s">
        <v>53</v>
      </c>
      <c r="Q1332">
        <v>100</v>
      </c>
      <c r="R1332">
        <v>0</v>
      </c>
      <c r="S1332" s="2" t="s">
        <v>54</v>
      </c>
      <c r="T1332" s="2" t="s">
        <v>55</v>
      </c>
      <c r="U1332" s="2" t="s">
        <v>147</v>
      </c>
      <c r="V1332" s="2"/>
      <c r="W1332">
        <v>80000</v>
      </c>
      <c r="X1332">
        <v>0</v>
      </c>
      <c r="Y1332">
        <v>0</v>
      </c>
      <c r="Z1332">
        <v>80000</v>
      </c>
      <c r="AB1332" s="2" t="s">
        <v>57</v>
      </c>
      <c r="AC1332">
        <v>32000</v>
      </c>
      <c r="AD1332">
        <v>48000</v>
      </c>
      <c r="AE1332">
        <v>150000</v>
      </c>
      <c r="AF1332">
        <v>2250</v>
      </c>
      <c r="AG1332" s="2" t="s">
        <v>11423</v>
      </c>
      <c r="AH1332" s="2" t="s">
        <v>149</v>
      </c>
      <c r="AI1332" s="1">
        <v>46194</v>
      </c>
      <c r="AJ1332" s="2"/>
      <c r="AK1332" s="2" t="s">
        <v>67</v>
      </c>
      <c r="AM1332" s="2" t="s">
        <v>59</v>
      </c>
      <c r="AP1332" s="2" t="s">
        <v>60</v>
      </c>
      <c r="AQ1332" s="2" t="s">
        <v>41</v>
      </c>
      <c r="AR1332">
        <v>70000</v>
      </c>
      <c r="AS1332" s="2" t="str">
        <f>_xlfn.IFNA(IF(VLOOKUP(all_resi[[#This Row],[No. Waybill]],settle_reconcile[No. Waybill],1,0)="","Recon","Recon"),"-")</f>
        <v>-</v>
      </c>
      <c r="AT1332" s="2">
        <f>all_resi[[#This Row],[Nilai COD]]-all_resi[[#This Row],[COD Fee]]-all_resi[[#This Row],[Total Biaya Setelah Diskon]]</f>
        <v>99750</v>
      </c>
      <c r="AU1332" s="2">
        <f>IF(all_resi[[#This Row],[Waktu Terima]]="","",_xlfn.DAYS(all_resi[[#This Row],[Waktu Terima]],all_resi[[#This Row],[Tanggal Pengiriman]]))</f>
        <v>10</v>
      </c>
    </row>
    <row r="1333" spans="1:47" x14ac:dyDescent="0.25">
      <c r="A1333" s="2" t="s">
        <v>6621</v>
      </c>
      <c r="B1333" s="1">
        <v>46184</v>
      </c>
      <c r="C1333" s="2" t="s">
        <v>42</v>
      </c>
      <c r="D1333" s="2" t="s">
        <v>43</v>
      </c>
      <c r="E1333" s="2" t="s">
        <v>44</v>
      </c>
      <c r="F1333" s="2" t="s">
        <v>45</v>
      </c>
      <c r="G1333" s="2" t="s">
        <v>46</v>
      </c>
      <c r="H1333" s="2" t="s">
        <v>47</v>
      </c>
      <c r="I1333" s="2" t="s">
        <v>2694</v>
      </c>
      <c r="J1333" s="2" t="s">
        <v>13582</v>
      </c>
      <c r="K1333" s="2" t="s">
        <v>177</v>
      </c>
      <c r="L1333" s="2" t="s">
        <v>1245</v>
      </c>
      <c r="M1333" s="2" t="s">
        <v>2695</v>
      </c>
      <c r="N1333" s="2" t="s">
        <v>2696</v>
      </c>
      <c r="O1333">
        <v>1</v>
      </c>
      <c r="P1333" s="2" t="s">
        <v>53</v>
      </c>
      <c r="Q1333">
        <v>100</v>
      </c>
      <c r="R1333">
        <v>0</v>
      </c>
      <c r="S1333" s="2" t="s">
        <v>54</v>
      </c>
      <c r="T1333" s="2" t="s">
        <v>55</v>
      </c>
      <c r="U1333" s="2" t="s">
        <v>534</v>
      </c>
      <c r="V1333" s="2"/>
      <c r="W1333">
        <v>80000</v>
      </c>
      <c r="X1333">
        <v>0</v>
      </c>
      <c r="Y1333">
        <v>0</v>
      </c>
      <c r="Z1333">
        <v>80000</v>
      </c>
      <c r="AB1333" s="2" t="s">
        <v>57</v>
      </c>
      <c r="AC1333">
        <v>32000</v>
      </c>
      <c r="AD1333">
        <v>48000</v>
      </c>
      <c r="AE1333">
        <v>129150</v>
      </c>
      <c r="AF1333">
        <v>1937.25</v>
      </c>
      <c r="AG1333" s="2" t="s">
        <v>148</v>
      </c>
      <c r="AH1333" s="2" t="s">
        <v>149</v>
      </c>
      <c r="AI1333" s="1">
        <v>46201</v>
      </c>
      <c r="AJ1333" s="2"/>
      <c r="AK1333" s="2" t="s">
        <v>67</v>
      </c>
      <c r="AM1333" s="2" t="s">
        <v>59</v>
      </c>
      <c r="AP1333" s="2" t="s">
        <v>60</v>
      </c>
      <c r="AQ1333" s="2" t="s">
        <v>41</v>
      </c>
      <c r="AR1333">
        <v>49150</v>
      </c>
      <c r="AS1333" s="2" t="str">
        <f>_xlfn.IFNA(IF(VLOOKUP(all_resi[[#This Row],[No. Waybill]],settle_reconcile[No. Waybill],1,0)="","Recon","Recon"),"-")</f>
        <v>-</v>
      </c>
      <c r="AT1333" s="2">
        <f>all_resi[[#This Row],[Nilai COD]]-all_resi[[#This Row],[COD Fee]]-all_resi[[#This Row],[Total Biaya Setelah Diskon]]</f>
        <v>79212.75</v>
      </c>
      <c r="AU1333" s="2">
        <f>IF(all_resi[[#This Row],[Waktu Terima]]="","",_xlfn.DAYS(all_resi[[#This Row],[Waktu Terima]],all_resi[[#This Row],[Tanggal Pengiriman]]))</f>
        <v>17</v>
      </c>
    </row>
    <row r="1334" spans="1:47" x14ac:dyDescent="0.25">
      <c r="A1334" s="2" t="s">
        <v>6148</v>
      </c>
      <c r="B1334" s="1">
        <v>46184</v>
      </c>
      <c r="C1334" s="2" t="s">
        <v>42</v>
      </c>
      <c r="D1334" s="2" t="s">
        <v>43</v>
      </c>
      <c r="E1334" s="2" t="s">
        <v>44</v>
      </c>
      <c r="F1334" s="2" t="s">
        <v>45</v>
      </c>
      <c r="G1334" s="2" t="s">
        <v>46</v>
      </c>
      <c r="H1334" s="2" t="s">
        <v>80</v>
      </c>
      <c r="I1334" s="2" t="s">
        <v>1195</v>
      </c>
      <c r="J1334" s="2" t="s">
        <v>13603</v>
      </c>
      <c r="K1334" s="2" t="s">
        <v>121</v>
      </c>
      <c r="L1334" s="2" t="s">
        <v>745</v>
      </c>
      <c r="M1334" s="2" t="s">
        <v>746</v>
      </c>
      <c r="N1334" s="2" t="s">
        <v>1196</v>
      </c>
      <c r="O1334">
        <v>1</v>
      </c>
      <c r="P1334" s="2" t="s">
        <v>53</v>
      </c>
      <c r="Q1334">
        <v>100</v>
      </c>
      <c r="R1334">
        <v>0</v>
      </c>
      <c r="S1334" s="2" t="s">
        <v>54</v>
      </c>
      <c r="T1334" s="2" t="s">
        <v>55</v>
      </c>
      <c r="U1334" s="2" t="s">
        <v>86</v>
      </c>
      <c r="V1334" s="2"/>
      <c r="W1334">
        <v>85000</v>
      </c>
      <c r="X1334">
        <v>0</v>
      </c>
      <c r="Y1334">
        <v>0</v>
      </c>
      <c r="Z1334">
        <v>85000</v>
      </c>
      <c r="AB1334" s="2" t="s">
        <v>57</v>
      </c>
      <c r="AC1334">
        <v>34000</v>
      </c>
      <c r="AD1334">
        <v>51000</v>
      </c>
      <c r="AE1334">
        <v>145000</v>
      </c>
      <c r="AF1334">
        <v>2175</v>
      </c>
      <c r="AG1334" s="2" t="s">
        <v>1195</v>
      </c>
      <c r="AH1334" s="2"/>
      <c r="AI1334" s="1">
        <v>46192</v>
      </c>
      <c r="AJ1334" s="2" t="s">
        <v>87</v>
      </c>
      <c r="AK1334" s="2" t="s">
        <v>58</v>
      </c>
      <c r="AM1334" s="2" t="s">
        <v>59</v>
      </c>
      <c r="AP1334" s="2" t="s">
        <v>60</v>
      </c>
      <c r="AQ1334" s="2" t="s">
        <v>41</v>
      </c>
      <c r="AR1334">
        <v>60000</v>
      </c>
      <c r="AS1334" s="2" t="str">
        <f>_xlfn.IFNA(IF(VLOOKUP(all_resi[[#This Row],[No. Waybill]],settle_reconcile[No. Waybill],1,0)="","Recon","Recon"),"-")</f>
        <v>Recon</v>
      </c>
      <c r="AT1334" s="2">
        <f>all_resi[[#This Row],[Nilai COD]]-all_resi[[#This Row],[COD Fee]]-all_resi[[#This Row],[Total Biaya Setelah Diskon]]</f>
        <v>91825</v>
      </c>
      <c r="AU1334" s="2">
        <f>IF(all_resi[[#This Row],[Waktu Terima]]="","",_xlfn.DAYS(all_resi[[#This Row],[Waktu Terima]],all_resi[[#This Row],[Tanggal Pengiriman]]))</f>
        <v>8</v>
      </c>
    </row>
    <row r="1335" spans="1:47" x14ac:dyDescent="0.25">
      <c r="A1335" s="2" t="s">
        <v>6151</v>
      </c>
      <c r="B1335" s="1">
        <v>46184</v>
      </c>
      <c r="C1335" s="2" t="s">
        <v>42</v>
      </c>
      <c r="D1335" s="2" t="s">
        <v>43</v>
      </c>
      <c r="E1335" s="2" t="s">
        <v>44</v>
      </c>
      <c r="F1335" s="2" t="s">
        <v>45</v>
      </c>
      <c r="G1335" s="2" t="s">
        <v>46</v>
      </c>
      <c r="H1335" s="2" t="s">
        <v>47</v>
      </c>
      <c r="I1335" s="2" t="s">
        <v>1203</v>
      </c>
      <c r="J1335" s="2" t="s">
        <v>13668</v>
      </c>
      <c r="K1335" s="2" t="s">
        <v>69</v>
      </c>
      <c r="L1335" s="2" t="s">
        <v>1204</v>
      </c>
      <c r="M1335" s="2" t="s">
        <v>1205</v>
      </c>
      <c r="N1335" s="2" t="s">
        <v>1206</v>
      </c>
      <c r="O1335">
        <v>1</v>
      </c>
      <c r="P1335" s="2" t="s">
        <v>53</v>
      </c>
      <c r="Q1335">
        <v>100</v>
      </c>
      <c r="R1335">
        <v>0</v>
      </c>
      <c r="S1335" s="2" t="s">
        <v>54</v>
      </c>
      <c r="T1335" s="2" t="s">
        <v>55</v>
      </c>
      <c r="U1335" s="2" t="s">
        <v>97</v>
      </c>
      <c r="V1335" s="2"/>
      <c r="W1335">
        <v>47000</v>
      </c>
      <c r="X1335">
        <v>0</v>
      </c>
      <c r="Y1335">
        <v>0</v>
      </c>
      <c r="Z1335">
        <v>47000</v>
      </c>
      <c r="AB1335" s="2" t="s">
        <v>57</v>
      </c>
      <c r="AC1335">
        <v>18800</v>
      </c>
      <c r="AD1335">
        <v>28200</v>
      </c>
      <c r="AE1335">
        <v>117000</v>
      </c>
      <c r="AF1335">
        <v>1755</v>
      </c>
      <c r="AG1335" s="2" t="s">
        <v>11423</v>
      </c>
      <c r="AH1335" s="2" t="s">
        <v>149</v>
      </c>
      <c r="AI1335" s="1">
        <v>46200</v>
      </c>
      <c r="AJ1335" s="2"/>
      <c r="AK1335" s="2" t="s">
        <v>67</v>
      </c>
      <c r="AM1335" s="2" t="s">
        <v>59</v>
      </c>
      <c r="AP1335" s="2" t="s">
        <v>60</v>
      </c>
      <c r="AQ1335" s="2" t="s">
        <v>41</v>
      </c>
      <c r="AR1335">
        <v>70000</v>
      </c>
      <c r="AS1335" s="2" t="str">
        <f>_xlfn.IFNA(IF(VLOOKUP(all_resi[[#This Row],[No. Waybill]],settle_reconcile[No. Waybill],1,0)="","Recon","Recon"),"-")</f>
        <v>-</v>
      </c>
      <c r="AT1335" s="2">
        <f>all_resi[[#This Row],[Nilai COD]]-all_resi[[#This Row],[COD Fee]]-all_resi[[#This Row],[Total Biaya Setelah Diskon]]</f>
        <v>87045</v>
      </c>
      <c r="AU1335" s="2">
        <f>IF(all_resi[[#This Row],[Waktu Terima]]="","",_xlfn.DAYS(all_resi[[#This Row],[Waktu Terima]],all_resi[[#This Row],[Tanggal Pengiriman]]))</f>
        <v>16</v>
      </c>
    </row>
    <row r="1336" spans="1:47" x14ac:dyDescent="0.25">
      <c r="A1336" s="2" t="s">
        <v>6163</v>
      </c>
      <c r="B1336" s="1">
        <v>46184</v>
      </c>
      <c r="C1336" s="2" t="s">
        <v>42</v>
      </c>
      <c r="D1336" s="2" t="s">
        <v>43</v>
      </c>
      <c r="E1336" s="2" t="s">
        <v>44</v>
      </c>
      <c r="F1336" s="2" t="s">
        <v>45</v>
      </c>
      <c r="G1336" s="2" t="s">
        <v>46</v>
      </c>
      <c r="H1336" s="2" t="s">
        <v>47</v>
      </c>
      <c r="I1336" s="2" t="s">
        <v>1244</v>
      </c>
      <c r="J1336" s="2" t="s">
        <v>13653</v>
      </c>
      <c r="K1336" s="2" t="s">
        <v>177</v>
      </c>
      <c r="L1336" s="2" t="s">
        <v>1245</v>
      </c>
      <c r="M1336" s="2" t="s">
        <v>1246</v>
      </c>
      <c r="N1336" s="2" t="s">
        <v>1247</v>
      </c>
      <c r="O1336">
        <v>1</v>
      </c>
      <c r="P1336" s="2" t="s">
        <v>53</v>
      </c>
      <c r="Q1336">
        <v>100</v>
      </c>
      <c r="R1336">
        <v>0</v>
      </c>
      <c r="S1336" s="2" t="s">
        <v>54</v>
      </c>
      <c r="T1336" s="2" t="s">
        <v>55</v>
      </c>
      <c r="U1336" s="2" t="s">
        <v>207</v>
      </c>
      <c r="V1336" s="2"/>
      <c r="W1336">
        <v>80000</v>
      </c>
      <c r="X1336">
        <v>0</v>
      </c>
      <c r="Y1336">
        <v>0</v>
      </c>
      <c r="Z1336">
        <v>80000</v>
      </c>
      <c r="AB1336" s="2" t="s">
        <v>57</v>
      </c>
      <c r="AC1336">
        <v>32000</v>
      </c>
      <c r="AD1336">
        <v>48000</v>
      </c>
      <c r="AE1336">
        <v>150000</v>
      </c>
      <c r="AF1336">
        <v>2250</v>
      </c>
      <c r="AG1336" s="2" t="s">
        <v>1244</v>
      </c>
      <c r="AH1336" s="2"/>
      <c r="AI1336" s="1">
        <v>46188</v>
      </c>
      <c r="AJ1336" s="2"/>
      <c r="AK1336" s="2" t="s">
        <v>58</v>
      </c>
      <c r="AM1336" s="2" t="s">
        <v>59</v>
      </c>
      <c r="AP1336" s="2" t="s">
        <v>60</v>
      </c>
      <c r="AQ1336" s="2" t="s">
        <v>41</v>
      </c>
      <c r="AR1336">
        <v>70000</v>
      </c>
      <c r="AS1336" s="2" t="str">
        <f>_xlfn.IFNA(IF(VLOOKUP(all_resi[[#This Row],[No. Waybill]],settle_reconcile[No. Waybill],1,0)="","Recon","Recon"),"-")</f>
        <v>Recon</v>
      </c>
      <c r="AT1336" s="2">
        <f>all_resi[[#This Row],[Nilai COD]]-all_resi[[#This Row],[COD Fee]]-all_resi[[#This Row],[Total Biaya Setelah Diskon]]</f>
        <v>99750</v>
      </c>
      <c r="AU1336" s="2">
        <f>IF(all_resi[[#This Row],[Waktu Terima]]="","",_xlfn.DAYS(all_resi[[#This Row],[Waktu Terima]],all_resi[[#This Row],[Tanggal Pengiriman]]))</f>
        <v>4</v>
      </c>
    </row>
    <row r="1337" spans="1:47" x14ac:dyDescent="0.25">
      <c r="A1337" s="2" t="s">
        <v>6166</v>
      </c>
      <c r="B1337" s="1">
        <v>46184</v>
      </c>
      <c r="C1337" s="2" t="s">
        <v>42</v>
      </c>
      <c r="D1337" s="2" t="s">
        <v>43</v>
      </c>
      <c r="E1337" s="2" t="s">
        <v>44</v>
      </c>
      <c r="F1337" s="2" t="s">
        <v>45</v>
      </c>
      <c r="G1337" s="2" t="s">
        <v>46</v>
      </c>
      <c r="H1337" s="2" t="s">
        <v>47</v>
      </c>
      <c r="I1337" s="2" t="s">
        <v>1254</v>
      </c>
      <c r="J1337" s="2" t="s">
        <v>13656</v>
      </c>
      <c r="K1337" s="2" t="s">
        <v>126</v>
      </c>
      <c r="L1337" s="2" t="s">
        <v>583</v>
      </c>
      <c r="M1337" s="2" t="s">
        <v>1255</v>
      </c>
      <c r="N1337" s="2" t="s">
        <v>1256</v>
      </c>
      <c r="O1337">
        <v>1</v>
      </c>
      <c r="P1337" s="2" t="s">
        <v>53</v>
      </c>
      <c r="Q1337">
        <v>100</v>
      </c>
      <c r="R1337">
        <v>0</v>
      </c>
      <c r="S1337" s="2" t="s">
        <v>54</v>
      </c>
      <c r="T1337" s="2" t="s">
        <v>55</v>
      </c>
      <c r="U1337" s="2" t="s">
        <v>147</v>
      </c>
      <c r="V1337" s="2"/>
      <c r="W1337">
        <v>74000</v>
      </c>
      <c r="X1337">
        <v>0</v>
      </c>
      <c r="Y1337">
        <v>0</v>
      </c>
      <c r="Z1337">
        <v>74000</v>
      </c>
      <c r="AB1337" s="2" t="s">
        <v>57</v>
      </c>
      <c r="AC1337">
        <v>29600</v>
      </c>
      <c r="AD1337">
        <v>44400</v>
      </c>
      <c r="AE1337">
        <v>144000</v>
      </c>
      <c r="AF1337">
        <v>2160</v>
      </c>
      <c r="AG1337" s="2" t="s">
        <v>517</v>
      </c>
      <c r="AH1337" s="2" t="s">
        <v>149</v>
      </c>
      <c r="AI1337" s="1">
        <v>46198</v>
      </c>
      <c r="AJ1337" s="2"/>
      <c r="AK1337" s="2" t="s">
        <v>67</v>
      </c>
      <c r="AM1337" s="2" t="s">
        <v>59</v>
      </c>
      <c r="AP1337" s="2" t="s">
        <v>60</v>
      </c>
      <c r="AQ1337" s="2" t="s">
        <v>41</v>
      </c>
      <c r="AR1337">
        <v>70000</v>
      </c>
      <c r="AS1337" s="2" t="str">
        <f>_xlfn.IFNA(IF(VLOOKUP(all_resi[[#This Row],[No. Waybill]],settle_reconcile[No. Waybill],1,0)="","Recon","Recon"),"-")</f>
        <v>-</v>
      </c>
      <c r="AT1337" s="2">
        <f>all_resi[[#This Row],[Nilai COD]]-all_resi[[#This Row],[COD Fee]]-all_resi[[#This Row],[Total Biaya Setelah Diskon]]</f>
        <v>97440</v>
      </c>
      <c r="AU1337" s="2">
        <f>IF(all_resi[[#This Row],[Waktu Terima]]="","",_xlfn.DAYS(all_resi[[#This Row],[Waktu Terima]],all_resi[[#This Row],[Tanggal Pengiriman]]))</f>
        <v>14</v>
      </c>
    </row>
    <row r="1338" spans="1:47" x14ac:dyDescent="0.25">
      <c r="A1338" s="2" t="s">
        <v>6175</v>
      </c>
      <c r="B1338" s="1">
        <v>46184</v>
      </c>
      <c r="C1338" s="2" t="s">
        <v>42</v>
      </c>
      <c r="D1338" s="2" t="s">
        <v>43</v>
      </c>
      <c r="E1338" s="2" t="s">
        <v>44</v>
      </c>
      <c r="F1338" s="2" t="s">
        <v>45</v>
      </c>
      <c r="G1338" s="2" t="s">
        <v>46</v>
      </c>
      <c r="H1338" s="2" t="s">
        <v>80</v>
      </c>
      <c r="I1338" s="2" t="s">
        <v>1286</v>
      </c>
      <c r="J1338" s="2" t="s">
        <v>13664</v>
      </c>
      <c r="K1338" s="2" t="s">
        <v>143</v>
      </c>
      <c r="L1338" s="2" t="s">
        <v>1287</v>
      </c>
      <c r="M1338" s="2" t="s">
        <v>1288</v>
      </c>
      <c r="N1338" s="2" t="s">
        <v>1289</v>
      </c>
      <c r="O1338">
        <v>1</v>
      </c>
      <c r="P1338" s="2" t="s">
        <v>53</v>
      </c>
      <c r="Q1338">
        <v>100</v>
      </c>
      <c r="R1338">
        <v>0</v>
      </c>
      <c r="S1338" s="2" t="s">
        <v>54</v>
      </c>
      <c r="T1338" s="2" t="s">
        <v>55</v>
      </c>
      <c r="U1338" s="2" t="s">
        <v>408</v>
      </c>
      <c r="V1338" s="2"/>
      <c r="W1338">
        <v>25000</v>
      </c>
      <c r="X1338">
        <v>0</v>
      </c>
      <c r="Y1338">
        <v>0</v>
      </c>
      <c r="Z1338">
        <v>25000</v>
      </c>
      <c r="AB1338" s="2" t="s">
        <v>57</v>
      </c>
      <c r="AC1338">
        <v>18000</v>
      </c>
      <c r="AD1338">
        <v>7000</v>
      </c>
      <c r="AE1338">
        <v>106000</v>
      </c>
      <c r="AF1338">
        <v>1590</v>
      </c>
      <c r="AG1338" s="2" t="s">
        <v>1286</v>
      </c>
      <c r="AH1338" s="2"/>
      <c r="AI1338" s="1">
        <v>46186</v>
      </c>
      <c r="AJ1338" s="2" t="s">
        <v>87</v>
      </c>
      <c r="AK1338" s="2" t="s">
        <v>58</v>
      </c>
      <c r="AM1338" s="2" t="s">
        <v>59</v>
      </c>
      <c r="AP1338" s="2" t="s">
        <v>60</v>
      </c>
      <c r="AQ1338" s="2" t="s">
        <v>41</v>
      </c>
      <c r="AR1338">
        <v>81000</v>
      </c>
      <c r="AS1338" s="2" t="str">
        <f>_xlfn.IFNA(IF(VLOOKUP(all_resi[[#This Row],[No. Waybill]],settle_reconcile[No. Waybill],1,0)="","Recon","Recon"),"-")</f>
        <v>Recon</v>
      </c>
      <c r="AT1338" s="2">
        <f>all_resi[[#This Row],[Nilai COD]]-all_resi[[#This Row],[COD Fee]]-all_resi[[#This Row],[Total Biaya Setelah Diskon]]</f>
        <v>97410</v>
      </c>
      <c r="AU1338" s="2">
        <f>IF(all_resi[[#This Row],[Waktu Terima]]="","",_xlfn.DAYS(all_resi[[#This Row],[Waktu Terima]],all_resi[[#This Row],[Tanggal Pengiriman]]))</f>
        <v>2</v>
      </c>
    </row>
    <row r="1339" spans="1:47" x14ac:dyDescent="0.25">
      <c r="A1339" s="2" t="s">
        <v>6619</v>
      </c>
      <c r="B1339" s="1">
        <v>46184</v>
      </c>
      <c r="C1339" s="2" t="s">
        <v>42</v>
      </c>
      <c r="D1339" s="2" t="s">
        <v>43</v>
      </c>
      <c r="E1339" s="2" t="s">
        <v>44</v>
      </c>
      <c r="F1339" s="2" t="s">
        <v>45</v>
      </c>
      <c r="G1339" s="2" t="s">
        <v>46</v>
      </c>
      <c r="H1339" s="2" t="s">
        <v>80</v>
      </c>
      <c r="I1339" s="2" t="s">
        <v>2686</v>
      </c>
      <c r="J1339" s="2" t="s">
        <v>13572</v>
      </c>
      <c r="K1339" s="2" t="s">
        <v>62</v>
      </c>
      <c r="L1339" s="2" t="s">
        <v>2687</v>
      </c>
      <c r="M1339" s="2" t="s">
        <v>2688</v>
      </c>
      <c r="N1339" s="2" t="s">
        <v>2689</v>
      </c>
      <c r="O1339">
        <v>1</v>
      </c>
      <c r="P1339" s="2" t="s">
        <v>53</v>
      </c>
      <c r="Q1339">
        <v>100</v>
      </c>
      <c r="R1339">
        <v>0</v>
      </c>
      <c r="S1339" s="2" t="s">
        <v>54</v>
      </c>
      <c r="T1339" s="2" t="s">
        <v>55</v>
      </c>
      <c r="U1339" s="2" t="s">
        <v>1062</v>
      </c>
      <c r="V1339" s="2"/>
      <c r="W1339">
        <v>118000</v>
      </c>
      <c r="X1339">
        <v>0</v>
      </c>
      <c r="Y1339">
        <v>0</v>
      </c>
      <c r="Z1339">
        <v>118000</v>
      </c>
      <c r="AB1339" s="2" t="s">
        <v>57</v>
      </c>
      <c r="AC1339">
        <v>47200</v>
      </c>
      <c r="AD1339">
        <v>70800</v>
      </c>
      <c r="AE1339">
        <v>202000</v>
      </c>
      <c r="AF1339">
        <v>3030</v>
      </c>
      <c r="AG1339" s="2"/>
      <c r="AH1339" s="2"/>
      <c r="AI1339" s="1"/>
      <c r="AJ1339" s="2" t="s">
        <v>87</v>
      </c>
      <c r="AK1339" s="2" t="s">
        <v>67</v>
      </c>
      <c r="AM1339" s="2" t="s">
        <v>59</v>
      </c>
      <c r="AP1339" s="2" t="s">
        <v>60</v>
      </c>
      <c r="AQ1339" s="2" t="s">
        <v>41</v>
      </c>
      <c r="AR1339">
        <v>84000</v>
      </c>
      <c r="AS1339" s="2" t="str">
        <f>_xlfn.IFNA(IF(VLOOKUP(all_resi[[#This Row],[No. Waybill]],settle_reconcile[No. Waybill],1,0)="","Recon","Recon"),"-")</f>
        <v>-</v>
      </c>
      <c r="AT1339" s="2">
        <f>all_resi[[#This Row],[Nilai COD]]-all_resi[[#This Row],[COD Fee]]-all_resi[[#This Row],[Total Biaya Setelah Diskon]]</f>
        <v>128170</v>
      </c>
      <c r="AU1339" s="2" t="str">
        <f>IF(all_resi[[#This Row],[Waktu Terima]]="","",_xlfn.DAYS(all_resi[[#This Row],[Waktu Terima]],all_resi[[#This Row],[Tanggal Pengiriman]]))</f>
        <v/>
      </c>
    </row>
    <row r="1340" spans="1:47" x14ac:dyDescent="0.25">
      <c r="A1340" s="2" t="s">
        <v>6617</v>
      </c>
      <c r="B1340" s="1">
        <v>46184</v>
      </c>
      <c r="C1340" s="2" t="s">
        <v>42</v>
      </c>
      <c r="D1340" s="2" t="s">
        <v>43</v>
      </c>
      <c r="E1340" s="2" t="s">
        <v>44</v>
      </c>
      <c r="F1340" s="2" t="s">
        <v>45</v>
      </c>
      <c r="G1340" s="2" t="s">
        <v>46</v>
      </c>
      <c r="H1340" s="2" t="s">
        <v>80</v>
      </c>
      <c r="I1340" s="2" t="s">
        <v>2680</v>
      </c>
      <c r="J1340" s="2" t="s">
        <v>13570</v>
      </c>
      <c r="K1340" s="2" t="s">
        <v>177</v>
      </c>
      <c r="L1340" s="2" t="s">
        <v>178</v>
      </c>
      <c r="M1340" s="2" t="s">
        <v>1314</v>
      </c>
      <c r="N1340" s="2" t="s">
        <v>2681</v>
      </c>
      <c r="O1340">
        <v>1</v>
      </c>
      <c r="P1340" s="2" t="s">
        <v>53</v>
      </c>
      <c r="Q1340">
        <v>100</v>
      </c>
      <c r="R1340">
        <v>0</v>
      </c>
      <c r="S1340" s="2" t="s">
        <v>54</v>
      </c>
      <c r="T1340" s="2" t="s">
        <v>55</v>
      </c>
      <c r="U1340" s="2" t="s">
        <v>1020</v>
      </c>
      <c r="V1340" s="2"/>
      <c r="W1340">
        <v>72000</v>
      </c>
      <c r="X1340">
        <v>0</v>
      </c>
      <c r="Y1340">
        <v>0</v>
      </c>
      <c r="Z1340">
        <v>72000</v>
      </c>
      <c r="AB1340" s="2" t="s">
        <v>57</v>
      </c>
      <c r="AC1340">
        <v>28800</v>
      </c>
      <c r="AD1340">
        <v>43200</v>
      </c>
      <c r="AE1340">
        <v>152000</v>
      </c>
      <c r="AF1340">
        <v>2280</v>
      </c>
      <c r="AG1340" s="2" t="s">
        <v>2680</v>
      </c>
      <c r="AH1340" s="2"/>
      <c r="AI1340" s="1">
        <v>46190</v>
      </c>
      <c r="AJ1340" s="2" t="s">
        <v>87</v>
      </c>
      <c r="AK1340" s="2" t="s">
        <v>58</v>
      </c>
      <c r="AM1340" s="2" t="s">
        <v>59</v>
      </c>
      <c r="AP1340" s="2" t="s">
        <v>60</v>
      </c>
      <c r="AQ1340" s="2" t="s">
        <v>41</v>
      </c>
      <c r="AR1340">
        <v>80000</v>
      </c>
      <c r="AS1340" s="2" t="str">
        <f>_xlfn.IFNA(IF(VLOOKUP(all_resi[[#This Row],[No. Waybill]],settle_reconcile[No. Waybill],1,0)="","Recon","Recon"),"-")</f>
        <v>Recon</v>
      </c>
      <c r="AT1340" s="2">
        <f>all_resi[[#This Row],[Nilai COD]]-all_resi[[#This Row],[COD Fee]]-all_resi[[#This Row],[Total Biaya Setelah Diskon]]</f>
        <v>106520</v>
      </c>
      <c r="AU1340" s="2">
        <f>IF(all_resi[[#This Row],[Waktu Terima]]="","",_xlfn.DAYS(all_resi[[#This Row],[Waktu Terima]],all_resi[[#This Row],[Tanggal Pengiriman]]))</f>
        <v>6</v>
      </c>
    </row>
    <row r="1341" spans="1:47" x14ac:dyDescent="0.25">
      <c r="A1341" s="2" t="s">
        <v>6118</v>
      </c>
      <c r="B1341" s="1">
        <v>46184</v>
      </c>
      <c r="C1341" s="2" t="s">
        <v>42</v>
      </c>
      <c r="D1341" s="2" t="s">
        <v>43</v>
      </c>
      <c r="E1341" s="2" t="s">
        <v>44</v>
      </c>
      <c r="F1341" s="2" t="s">
        <v>45</v>
      </c>
      <c r="G1341" s="2" t="s">
        <v>46</v>
      </c>
      <c r="H1341" s="2" t="s">
        <v>80</v>
      </c>
      <c r="I1341" s="2" t="s">
        <v>1092</v>
      </c>
      <c r="J1341" s="2" t="s">
        <v>13587</v>
      </c>
      <c r="K1341" s="2" t="s">
        <v>121</v>
      </c>
      <c r="L1341" s="2" t="s">
        <v>274</v>
      </c>
      <c r="M1341" s="2" t="s">
        <v>1093</v>
      </c>
      <c r="N1341" s="2" t="s">
        <v>1094</v>
      </c>
      <c r="O1341">
        <v>1</v>
      </c>
      <c r="P1341" s="2" t="s">
        <v>53</v>
      </c>
      <c r="Q1341">
        <v>100</v>
      </c>
      <c r="R1341">
        <v>0</v>
      </c>
      <c r="S1341" s="2" t="s">
        <v>54</v>
      </c>
      <c r="T1341" s="2" t="s">
        <v>55</v>
      </c>
      <c r="U1341" s="2" t="s">
        <v>1095</v>
      </c>
      <c r="V1341" s="2"/>
      <c r="W1341">
        <v>68000</v>
      </c>
      <c r="X1341">
        <v>0</v>
      </c>
      <c r="Y1341">
        <v>0</v>
      </c>
      <c r="Z1341">
        <v>68000</v>
      </c>
      <c r="AB1341" s="2" t="s">
        <v>57</v>
      </c>
      <c r="AC1341">
        <v>27200</v>
      </c>
      <c r="AD1341">
        <v>40800</v>
      </c>
      <c r="AE1341">
        <v>198000</v>
      </c>
      <c r="AF1341">
        <v>2970</v>
      </c>
      <c r="AG1341" s="2" t="s">
        <v>1092</v>
      </c>
      <c r="AH1341" s="2"/>
      <c r="AI1341" s="1">
        <v>46191</v>
      </c>
      <c r="AJ1341" s="2" t="s">
        <v>87</v>
      </c>
      <c r="AK1341" s="2" t="s">
        <v>58</v>
      </c>
      <c r="AM1341" s="2" t="s">
        <v>59</v>
      </c>
      <c r="AP1341" s="2" t="s">
        <v>60</v>
      </c>
      <c r="AQ1341" s="2" t="s">
        <v>41</v>
      </c>
      <c r="AR1341">
        <v>130000</v>
      </c>
      <c r="AS1341" s="2" t="str">
        <f>_xlfn.IFNA(IF(VLOOKUP(all_resi[[#This Row],[No. Waybill]],settle_reconcile[No. Waybill],1,0)="","Recon","Recon"),"-")</f>
        <v>Recon</v>
      </c>
      <c r="AT1341" s="2">
        <f>all_resi[[#This Row],[Nilai COD]]-all_resi[[#This Row],[COD Fee]]-all_resi[[#This Row],[Total Biaya Setelah Diskon]]</f>
        <v>154230</v>
      </c>
      <c r="AU1341" s="2">
        <f>IF(all_resi[[#This Row],[Waktu Terima]]="","",_xlfn.DAYS(all_resi[[#This Row],[Waktu Terima]],all_resi[[#This Row],[Tanggal Pengiriman]]))</f>
        <v>7</v>
      </c>
    </row>
    <row r="1342" spans="1:47" x14ac:dyDescent="0.25">
      <c r="A1342" s="2" t="s">
        <v>6642</v>
      </c>
      <c r="B1342" s="1">
        <v>46184</v>
      </c>
      <c r="C1342" s="2" t="s">
        <v>42</v>
      </c>
      <c r="D1342" s="2" t="s">
        <v>43</v>
      </c>
      <c r="E1342" s="2" t="s">
        <v>44</v>
      </c>
      <c r="F1342" s="2" t="s">
        <v>45</v>
      </c>
      <c r="G1342" s="2" t="s">
        <v>46</v>
      </c>
      <c r="H1342" s="2" t="s">
        <v>80</v>
      </c>
      <c r="I1342" s="2" t="s">
        <v>2754</v>
      </c>
      <c r="J1342" s="2" t="s">
        <v>13579</v>
      </c>
      <c r="K1342" s="2" t="s">
        <v>121</v>
      </c>
      <c r="L1342" s="2" t="s">
        <v>274</v>
      </c>
      <c r="M1342" s="2" t="s">
        <v>2072</v>
      </c>
      <c r="N1342" s="2" t="s">
        <v>2755</v>
      </c>
      <c r="O1342">
        <v>1</v>
      </c>
      <c r="P1342" s="2" t="s">
        <v>53</v>
      </c>
      <c r="Q1342">
        <v>100</v>
      </c>
      <c r="R1342">
        <v>0</v>
      </c>
      <c r="S1342" s="2" t="s">
        <v>54</v>
      </c>
      <c r="T1342" s="2" t="s">
        <v>55</v>
      </c>
      <c r="U1342" s="2" t="s">
        <v>86</v>
      </c>
      <c r="V1342" s="2"/>
      <c r="W1342">
        <v>68000</v>
      </c>
      <c r="X1342">
        <v>0</v>
      </c>
      <c r="Y1342">
        <v>0</v>
      </c>
      <c r="Z1342">
        <v>68000</v>
      </c>
      <c r="AB1342" s="2" t="s">
        <v>57</v>
      </c>
      <c r="AC1342">
        <v>27200</v>
      </c>
      <c r="AD1342">
        <v>40800</v>
      </c>
      <c r="AE1342">
        <v>138000</v>
      </c>
      <c r="AF1342">
        <v>2070</v>
      </c>
      <c r="AG1342" s="2" t="s">
        <v>11769</v>
      </c>
      <c r="AH1342" s="2" t="s">
        <v>149</v>
      </c>
      <c r="AI1342" s="1">
        <v>46196</v>
      </c>
      <c r="AJ1342" s="2" t="s">
        <v>87</v>
      </c>
      <c r="AK1342" s="2" t="s">
        <v>67</v>
      </c>
      <c r="AM1342" s="2" t="s">
        <v>59</v>
      </c>
      <c r="AP1342" s="2" t="s">
        <v>60</v>
      </c>
      <c r="AQ1342" s="2" t="s">
        <v>41</v>
      </c>
      <c r="AR1342">
        <v>70000</v>
      </c>
      <c r="AS1342" s="2" t="str">
        <f>_xlfn.IFNA(IF(VLOOKUP(all_resi[[#This Row],[No. Waybill]],settle_reconcile[No. Waybill],1,0)="","Recon","Recon"),"-")</f>
        <v>-</v>
      </c>
      <c r="AT1342" s="2">
        <f>all_resi[[#This Row],[Nilai COD]]-all_resi[[#This Row],[COD Fee]]-all_resi[[#This Row],[Total Biaya Setelah Diskon]]</f>
        <v>95130</v>
      </c>
      <c r="AU1342" s="2">
        <f>IF(all_resi[[#This Row],[Waktu Terima]]="","",_xlfn.DAYS(all_resi[[#This Row],[Waktu Terima]],all_resi[[#This Row],[Tanggal Pengiriman]]))</f>
        <v>12</v>
      </c>
    </row>
    <row r="1343" spans="1:47" x14ac:dyDescent="0.25">
      <c r="A1343" s="2" t="s">
        <v>6114</v>
      </c>
      <c r="B1343" s="1">
        <v>46184</v>
      </c>
      <c r="C1343" s="2" t="s">
        <v>42</v>
      </c>
      <c r="D1343" s="2" t="s">
        <v>43</v>
      </c>
      <c r="E1343" s="2" t="s">
        <v>44</v>
      </c>
      <c r="F1343" s="2" t="s">
        <v>45</v>
      </c>
      <c r="G1343" s="2" t="s">
        <v>46</v>
      </c>
      <c r="H1343" s="2" t="s">
        <v>47</v>
      </c>
      <c r="I1343" s="2" t="s">
        <v>1079</v>
      </c>
      <c r="J1343" s="2" t="s">
        <v>13596</v>
      </c>
      <c r="K1343" s="2" t="s">
        <v>156</v>
      </c>
      <c r="L1343" s="2" t="s">
        <v>509</v>
      </c>
      <c r="M1343" s="2" t="s">
        <v>510</v>
      </c>
      <c r="N1343" s="2" t="s">
        <v>1080</v>
      </c>
      <c r="O1343">
        <v>1</v>
      </c>
      <c r="P1343" s="2" t="s">
        <v>53</v>
      </c>
      <c r="Q1343">
        <v>100</v>
      </c>
      <c r="R1343">
        <v>0</v>
      </c>
      <c r="S1343" s="2" t="s">
        <v>54</v>
      </c>
      <c r="T1343" s="2" t="s">
        <v>55</v>
      </c>
      <c r="U1343" s="2" t="s">
        <v>207</v>
      </c>
      <c r="V1343" s="2"/>
      <c r="W1343">
        <v>80000</v>
      </c>
      <c r="X1343">
        <v>0</v>
      </c>
      <c r="Y1343">
        <v>0</v>
      </c>
      <c r="Z1343">
        <v>80000</v>
      </c>
      <c r="AB1343" s="2" t="s">
        <v>57</v>
      </c>
      <c r="AC1343">
        <v>32000</v>
      </c>
      <c r="AD1343">
        <v>48000</v>
      </c>
      <c r="AE1343">
        <v>150000</v>
      </c>
      <c r="AF1343">
        <v>2250</v>
      </c>
      <c r="AG1343" s="2" t="s">
        <v>43</v>
      </c>
      <c r="AH1343" s="2"/>
      <c r="AI1343" s="1">
        <v>46212</v>
      </c>
      <c r="AJ1343" s="2"/>
      <c r="AK1343" s="2" t="s">
        <v>67</v>
      </c>
      <c r="AM1343" s="2" t="s">
        <v>59</v>
      </c>
      <c r="AP1343" s="2" t="s">
        <v>60</v>
      </c>
      <c r="AQ1343" s="2" t="s">
        <v>41</v>
      </c>
      <c r="AR1343">
        <v>70000</v>
      </c>
      <c r="AS1343" s="2" t="str">
        <f>_xlfn.IFNA(IF(VLOOKUP(all_resi[[#This Row],[No. Waybill]],settle_reconcile[No. Waybill],1,0)="","Recon","Recon"),"-")</f>
        <v>-</v>
      </c>
      <c r="AT1343" s="2">
        <f>all_resi[[#This Row],[Nilai COD]]-all_resi[[#This Row],[COD Fee]]-all_resi[[#This Row],[Total Biaya Setelah Diskon]]</f>
        <v>99750</v>
      </c>
      <c r="AU1343" s="2">
        <f>IF(all_resi[[#This Row],[Waktu Terima]]="","",_xlfn.DAYS(all_resi[[#This Row],[Waktu Terima]],all_resi[[#This Row],[Tanggal Pengiriman]]))</f>
        <v>28</v>
      </c>
    </row>
    <row r="1344" spans="1:47" x14ac:dyDescent="0.25">
      <c r="A1344" s="2" t="s">
        <v>6116</v>
      </c>
      <c r="B1344" s="1">
        <v>46184</v>
      </c>
      <c r="C1344" s="2" t="s">
        <v>42</v>
      </c>
      <c r="D1344" s="2" t="s">
        <v>43</v>
      </c>
      <c r="E1344" s="2" t="s">
        <v>44</v>
      </c>
      <c r="F1344" s="2" t="s">
        <v>45</v>
      </c>
      <c r="G1344" s="2" t="s">
        <v>46</v>
      </c>
      <c r="H1344" s="2" t="s">
        <v>47</v>
      </c>
      <c r="I1344" s="2" t="s">
        <v>1085</v>
      </c>
      <c r="J1344" s="2" t="s">
        <v>13595</v>
      </c>
      <c r="K1344" s="2" t="s">
        <v>156</v>
      </c>
      <c r="L1344" s="2" t="s">
        <v>487</v>
      </c>
      <c r="M1344" s="2" t="s">
        <v>1086</v>
      </c>
      <c r="N1344" s="2" t="s">
        <v>1087</v>
      </c>
      <c r="O1344">
        <v>1</v>
      </c>
      <c r="P1344" s="2" t="s">
        <v>53</v>
      </c>
      <c r="Q1344">
        <v>100</v>
      </c>
      <c r="R1344">
        <v>0</v>
      </c>
      <c r="S1344" s="2" t="s">
        <v>54</v>
      </c>
      <c r="T1344" s="2" t="s">
        <v>55</v>
      </c>
      <c r="U1344" s="2" t="s">
        <v>56</v>
      </c>
      <c r="V1344" s="2"/>
      <c r="W1344">
        <v>81000</v>
      </c>
      <c r="X1344">
        <v>0</v>
      </c>
      <c r="Y1344">
        <v>0</v>
      </c>
      <c r="Z1344">
        <v>81000</v>
      </c>
      <c r="AB1344" s="2" t="s">
        <v>57</v>
      </c>
      <c r="AC1344">
        <v>32400</v>
      </c>
      <c r="AD1344">
        <v>48600</v>
      </c>
      <c r="AE1344">
        <v>184000</v>
      </c>
      <c r="AF1344">
        <v>2760</v>
      </c>
      <c r="AG1344" s="2" t="s">
        <v>1085</v>
      </c>
      <c r="AH1344" s="2"/>
      <c r="AI1344" s="1">
        <v>46191</v>
      </c>
      <c r="AJ1344" s="2"/>
      <c r="AK1344" s="2" t="s">
        <v>58</v>
      </c>
      <c r="AM1344" s="2" t="s">
        <v>59</v>
      </c>
      <c r="AP1344" s="2" t="s">
        <v>60</v>
      </c>
      <c r="AQ1344" s="2" t="s">
        <v>41</v>
      </c>
      <c r="AR1344">
        <v>103000</v>
      </c>
      <c r="AS1344" s="2" t="str">
        <f>_xlfn.IFNA(IF(VLOOKUP(all_resi[[#This Row],[No. Waybill]],settle_reconcile[No. Waybill],1,0)="","Recon","Recon"),"-")</f>
        <v>Recon</v>
      </c>
      <c r="AT1344" s="2">
        <f>all_resi[[#This Row],[Nilai COD]]-all_resi[[#This Row],[COD Fee]]-all_resi[[#This Row],[Total Biaya Setelah Diskon]]</f>
        <v>132640</v>
      </c>
      <c r="AU1344" s="2">
        <f>IF(all_resi[[#This Row],[Waktu Terima]]="","",_xlfn.DAYS(all_resi[[#This Row],[Waktu Terima]],all_resi[[#This Row],[Tanggal Pengiriman]]))</f>
        <v>7</v>
      </c>
    </row>
    <row r="1345" spans="1:47" x14ac:dyDescent="0.25">
      <c r="A1345" s="2" t="s">
        <v>6120</v>
      </c>
      <c r="B1345" s="1">
        <v>46184</v>
      </c>
      <c r="C1345" s="2" t="s">
        <v>42</v>
      </c>
      <c r="D1345" s="2" t="s">
        <v>43</v>
      </c>
      <c r="E1345" s="2" t="s">
        <v>44</v>
      </c>
      <c r="F1345" s="2" t="s">
        <v>45</v>
      </c>
      <c r="G1345" s="2" t="s">
        <v>46</v>
      </c>
      <c r="H1345" s="2" t="s">
        <v>47</v>
      </c>
      <c r="I1345" s="2" t="s">
        <v>1100</v>
      </c>
      <c r="J1345" s="2" t="s">
        <v>13586</v>
      </c>
      <c r="K1345" s="2" t="s">
        <v>171</v>
      </c>
      <c r="L1345" s="2" t="s">
        <v>401</v>
      </c>
      <c r="M1345" s="2" t="s">
        <v>592</v>
      </c>
      <c r="N1345" s="2" t="s">
        <v>1101</v>
      </c>
      <c r="O1345">
        <v>1</v>
      </c>
      <c r="P1345" s="2" t="s">
        <v>53</v>
      </c>
      <c r="Q1345">
        <v>100</v>
      </c>
      <c r="R1345">
        <v>0</v>
      </c>
      <c r="S1345" s="2" t="s">
        <v>54</v>
      </c>
      <c r="T1345" s="2" t="s">
        <v>55</v>
      </c>
      <c r="U1345" s="2" t="s">
        <v>412</v>
      </c>
      <c r="V1345" s="2"/>
      <c r="W1345">
        <v>30000</v>
      </c>
      <c r="X1345">
        <v>0</v>
      </c>
      <c r="Y1345">
        <v>0</v>
      </c>
      <c r="Z1345">
        <v>30000</v>
      </c>
      <c r="AB1345" s="2" t="s">
        <v>57</v>
      </c>
      <c r="AC1345">
        <v>12000</v>
      </c>
      <c r="AD1345">
        <v>18000</v>
      </c>
      <c r="AE1345">
        <v>133000</v>
      </c>
      <c r="AF1345">
        <v>1995</v>
      </c>
      <c r="AG1345" s="2" t="s">
        <v>1100</v>
      </c>
      <c r="AH1345" s="2"/>
      <c r="AI1345" s="1">
        <v>46188</v>
      </c>
      <c r="AJ1345" s="2"/>
      <c r="AK1345" s="2" t="s">
        <v>58</v>
      </c>
      <c r="AM1345" s="2" t="s">
        <v>59</v>
      </c>
      <c r="AP1345" s="2" t="s">
        <v>60</v>
      </c>
      <c r="AQ1345" s="2" t="s">
        <v>41</v>
      </c>
      <c r="AR1345">
        <v>103000</v>
      </c>
      <c r="AS1345" s="2" t="str">
        <f>_xlfn.IFNA(IF(VLOOKUP(all_resi[[#This Row],[No. Waybill]],settle_reconcile[No. Waybill],1,0)="","Recon","Recon"),"-")</f>
        <v>Recon</v>
      </c>
      <c r="AT1345" s="2">
        <f>all_resi[[#This Row],[Nilai COD]]-all_resi[[#This Row],[COD Fee]]-all_resi[[#This Row],[Total Biaya Setelah Diskon]]</f>
        <v>113005</v>
      </c>
      <c r="AU1345" s="2">
        <f>IF(all_resi[[#This Row],[Waktu Terima]]="","",_xlfn.DAYS(all_resi[[#This Row],[Waktu Terima]],all_resi[[#This Row],[Tanggal Pengiriman]]))</f>
        <v>4</v>
      </c>
    </row>
    <row r="1346" spans="1:47" x14ac:dyDescent="0.25">
      <c r="A1346" s="2" t="s">
        <v>6144</v>
      </c>
      <c r="B1346" s="1">
        <v>46184</v>
      </c>
      <c r="C1346" s="2" t="s">
        <v>42</v>
      </c>
      <c r="D1346" s="2" t="s">
        <v>43</v>
      </c>
      <c r="E1346" s="2" t="s">
        <v>44</v>
      </c>
      <c r="F1346" s="2" t="s">
        <v>45</v>
      </c>
      <c r="G1346" s="2" t="s">
        <v>46</v>
      </c>
      <c r="H1346" s="2" t="s">
        <v>47</v>
      </c>
      <c r="I1346" s="2" t="s">
        <v>1183</v>
      </c>
      <c r="J1346" s="2" t="s">
        <v>13602</v>
      </c>
      <c r="K1346" s="2" t="s">
        <v>116</v>
      </c>
      <c r="L1346" s="2" t="s">
        <v>1184</v>
      </c>
      <c r="M1346" s="2" t="s">
        <v>1185</v>
      </c>
      <c r="N1346" s="2" t="s">
        <v>1186</v>
      </c>
      <c r="O1346">
        <v>1</v>
      </c>
      <c r="P1346" s="2" t="s">
        <v>53</v>
      </c>
      <c r="Q1346">
        <v>100</v>
      </c>
      <c r="R1346">
        <v>0</v>
      </c>
      <c r="S1346" s="2" t="s">
        <v>54</v>
      </c>
      <c r="T1346" s="2" t="s">
        <v>55</v>
      </c>
      <c r="U1346" s="2" t="s">
        <v>250</v>
      </c>
      <c r="V1346" s="2"/>
      <c r="W1346">
        <v>12000</v>
      </c>
      <c r="X1346">
        <v>0</v>
      </c>
      <c r="Y1346">
        <v>0</v>
      </c>
      <c r="Z1346">
        <v>12000</v>
      </c>
      <c r="AB1346" s="2" t="s">
        <v>57</v>
      </c>
      <c r="AC1346">
        <v>7000</v>
      </c>
      <c r="AD1346">
        <v>5000</v>
      </c>
      <c r="AE1346">
        <v>70300</v>
      </c>
      <c r="AF1346">
        <v>1054.5</v>
      </c>
      <c r="AG1346" s="2" t="s">
        <v>1183</v>
      </c>
      <c r="AH1346" s="2"/>
      <c r="AI1346" s="1">
        <v>46186</v>
      </c>
      <c r="AJ1346" s="2"/>
      <c r="AK1346" s="2" t="s">
        <v>58</v>
      </c>
      <c r="AM1346" s="2" t="s">
        <v>59</v>
      </c>
      <c r="AP1346" s="2" t="s">
        <v>60</v>
      </c>
      <c r="AQ1346" s="2" t="s">
        <v>41</v>
      </c>
      <c r="AR1346">
        <v>58300</v>
      </c>
      <c r="AS1346" s="2" t="str">
        <f>_xlfn.IFNA(IF(VLOOKUP(all_resi[[#This Row],[No. Waybill]],settle_reconcile[No. Waybill],1,0)="","Recon","Recon"),"-")</f>
        <v>Recon</v>
      </c>
      <c r="AT1346" s="2">
        <f>all_resi[[#This Row],[Nilai COD]]-all_resi[[#This Row],[COD Fee]]-all_resi[[#This Row],[Total Biaya Setelah Diskon]]</f>
        <v>64245.5</v>
      </c>
      <c r="AU1346" s="2">
        <f>IF(all_resi[[#This Row],[Waktu Terima]]="","",_xlfn.DAYS(all_resi[[#This Row],[Waktu Terima]],all_resi[[#This Row],[Tanggal Pengiriman]]))</f>
        <v>2</v>
      </c>
    </row>
    <row r="1347" spans="1:47" x14ac:dyDescent="0.25">
      <c r="A1347" s="2" t="s">
        <v>6145</v>
      </c>
      <c r="B1347" s="1">
        <v>46184</v>
      </c>
      <c r="C1347" s="2" t="s">
        <v>42</v>
      </c>
      <c r="D1347" s="2" t="s">
        <v>43</v>
      </c>
      <c r="E1347" s="2" t="s">
        <v>44</v>
      </c>
      <c r="F1347" s="2" t="s">
        <v>45</v>
      </c>
      <c r="G1347" s="2" t="s">
        <v>46</v>
      </c>
      <c r="H1347" s="2" t="s">
        <v>80</v>
      </c>
      <c r="I1347" s="2" t="s">
        <v>1187</v>
      </c>
      <c r="J1347" s="2" t="s">
        <v>13605</v>
      </c>
      <c r="K1347" s="2" t="s">
        <v>100</v>
      </c>
      <c r="L1347" s="2" t="s">
        <v>101</v>
      </c>
      <c r="M1347" s="2" t="s">
        <v>1188</v>
      </c>
      <c r="N1347" s="2" t="s">
        <v>1189</v>
      </c>
      <c r="O1347">
        <v>1</v>
      </c>
      <c r="P1347" s="2" t="s">
        <v>53</v>
      </c>
      <c r="Q1347">
        <v>100</v>
      </c>
      <c r="R1347">
        <v>0</v>
      </c>
      <c r="S1347" s="2" t="s">
        <v>54</v>
      </c>
      <c r="T1347" s="2" t="s">
        <v>55</v>
      </c>
      <c r="U1347" s="2" t="s">
        <v>86</v>
      </c>
      <c r="V1347" s="2"/>
      <c r="W1347">
        <v>15000</v>
      </c>
      <c r="X1347">
        <v>0</v>
      </c>
      <c r="Y1347">
        <v>0</v>
      </c>
      <c r="Z1347">
        <v>15000</v>
      </c>
      <c r="AB1347" s="2" t="s">
        <v>57</v>
      </c>
      <c r="AC1347">
        <v>9000</v>
      </c>
      <c r="AD1347">
        <v>6000</v>
      </c>
      <c r="AE1347">
        <v>70000</v>
      </c>
      <c r="AF1347">
        <v>1050</v>
      </c>
      <c r="AG1347" s="2" t="s">
        <v>1187</v>
      </c>
      <c r="AH1347" s="2"/>
      <c r="AI1347" s="1">
        <v>46186</v>
      </c>
      <c r="AJ1347" s="2" t="s">
        <v>87</v>
      </c>
      <c r="AK1347" s="2" t="s">
        <v>58</v>
      </c>
      <c r="AM1347" s="2" t="s">
        <v>59</v>
      </c>
      <c r="AP1347" s="2" t="s">
        <v>60</v>
      </c>
      <c r="AQ1347" s="2" t="s">
        <v>41</v>
      </c>
      <c r="AR1347">
        <v>55000</v>
      </c>
      <c r="AS1347" s="2" t="str">
        <f>_xlfn.IFNA(IF(VLOOKUP(all_resi[[#This Row],[No. Waybill]],settle_reconcile[No. Waybill],1,0)="","Recon","Recon"),"-")</f>
        <v>Recon</v>
      </c>
      <c r="AT1347" s="2">
        <f>all_resi[[#This Row],[Nilai COD]]-all_resi[[#This Row],[COD Fee]]-all_resi[[#This Row],[Total Biaya Setelah Diskon]]</f>
        <v>62950</v>
      </c>
      <c r="AU1347" s="2">
        <f>IF(all_resi[[#This Row],[Waktu Terima]]="","",_xlfn.DAYS(all_resi[[#This Row],[Waktu Terima]],all_resi[[#This Row],[Tanggal Pengiriman]]))</f>
        <v>2</v>
      </c>
    </row>
    <row r="1348" spans="1:47" x14ac:dyDescent="0.25">
      <c r="A1348" s="2" t="s">
        <v>6137</v>
      </c>
      <c r="B1348" s="1">
        <v>46184</v>
      </c>
      <c r="C1348" s="2" t="s">
        <v>42</v>
      </c>
      <c r="D1348" s="2" t="s">
        <v>43</v>
      </c>
      <c r="E1348" s="2" t="s">
        <v>44</v>
      </c>
      <c r="F1348" s="2" t="s">
        <v>45</v>
      </c>
      <c r="G1348" s="2" t="s">
        <v>46</v>
      </c>
      <c r="H1348" s="2" t="s">
        <v>80</v>
      </c>
      <c r="I1348" s="2" t="s">
        <v>1161</v>
      </c>
      <c r="J1348" s="2" t="s">
        <v>13606</v>
      </c>
      <c r="K1348" s="2" t="s">
        <v>49</v>
      </c>
      <c r="L1348" s="2" t="s">
        <v>1097</v>
      </c>
      <c r="M1348" s="2" t="s">
        <v>1162</v>
      </c>
      <c r="N1348" s="2" t="s">
        <v>1163</v>
      </c>
      <c r="O1348">
        <v>1</v>
      </c>
      <c r="P1348" s="2" t="s">
        <v>53</v>
      </c>
      <c r="Q1348">
        <v>100</v>
      </c>
      <c r="R1348">
        <v>0</v>
      </c>
      <c r="S1348" s="2" t="s">
        <v>54</v>
      </c>
      <c r="T1348" s="2" t="s">
        <v>55</v>
      </c>
      <c r="U1348" s="2" t="s">
        <v>201</v>
      </c>
      <c r="V1348" s="2"/>
      <c r="W1348">
        <v>63000</v>
      </c>
      <c r="X1348">
        <v>0</v>
      </c>
      <c r="Y1348">
        <v>0</v>
      </c>
      <c r="Z1348">
        <v>63000</v>
      </c>
      <c r="AB1348" s="2" t="s">
        <v>57</v>
      </c>
      <c r="AC1348">
        <v>25200</v>
      </c>
      <c r="AD1348">
        <v>37800</v>
      </c>
      <c r="AE1348">
        <v>147000</v>
      </c>
      <c r="AF1348">
        <v>2205</v>
      </c>
      <c r="AG1348" s="2" t="s">
        <v>1161</v>
      </c>
      <c r="AH1348" s="2"/>
      <c r="AI1348" s="1">
        <v>46191</v>
      </c>
      <c r="AJ1348" s="2" t="s">
        <v>87</v>
      </c>
      <c r="AK1348" s="2" t="s">
        <v>58</v>
      </c>
      <c r="AM1348" s="2" t="s">
        <v>59</v>
      </c>
      <c r="AP1348" s="2" t="s">
        <v>60</v>
      </c>
      <c r="AQ1348" s="2" t="s">
        <v>41</v>
      </c>
      <c r="AR1348">
        <v>84000</v>
      </c>
      <c r="AS1348" s="2" t="str">
        <f>_xlfn.IFNA(IF(VLOOKUP(all_resi[[#This Row],[No. Waybill]],settle_reconcile[No. Waybill],1,0)="","Recon","Recon"),"-")</f>
        <v>Recon</v>
      </c>
      <c r="AT1348" s="2">
        <f>all_resi[[#This Row],[Nilai COD]]-all_resi[[#This Row],[COD Fee]]-all_resi[[#This Row],[Total Biaya Setelah Diskon]]</f>
        <v>106995</v>
      </c>
      <c r="AU1348" s="2">
        <f>IF(all_resi[[#This Row],[Waktu Terima]]="","",_xlfn.DAYS(all_resi[[#This Row],[Waktu Terima]],all_resi[[#This Row],[Tanggal Pengiriman]]))</f>
        <v>7</v>
      </c>
    </row>
    <row r="1349" spans="1:47" x14ac:dyDescent="0.25">
      <c r="A1349" s="2" t="s">
        <v>6142</v>
      </c>
      <c r="B1349" s="1">
        <v>46184</v>
      </c>
      <c r="C1349" s="2" t="s">
        <v>42</v>
      </c>
      <c r="D1349" s="2" t="s">
        <v>43</v>
      </c>
      <c r="E1349" s="2" t="s">
        <v>44</v>
      </c>
      <c r="F1349" s="2" t="s">
        <v>45</v>
      </c>
      <c r="G1349" s="2" t="s">
        <v>46</v>
      </c>
      <c r="H1349" s="2" t="s">
        <v>80</v>
      </c>
      <c r="I1349" s="2" t="s">
        <v>1177</v>
      </c>
      <c r="J1349" s="2" t="s">
        <v>13601</v>
      </c>
      <c r="K1349" s="2" t="s">
        <v>177</v>
      </c>
      <c r="L1349" s="2" t="s">
        <v>896</v>
      </c>
      <c r="M1349" s="2" t="s">
        <v>912</v>
      </c>
      <c r="N1349" s="2" t="s">
        <v>1178</v>
      </c>
      <c r="O1349">
        <v>1</v>
      </c>
      <c r="P1349" s="2" t="s">
        <v>53</v>
      </c>
      <c r="Q1349">
        <v>100</v>
      </c>
      <c r="R1349">
        <v>0</v>
      </c>
      <c r="S1349" s="2" t="s">
        <v>54</v>
      </c>
      <c r="T1349" s="2" t="s">
        <v>55</v>
      </c>
      <c r="U1349" s="2" t="s">
        <v>1179</v>
      </c>
      <c r="V1349" s="2"/>
      <c r="W1349">
        <v>87000</v>
      </c>
      <c r="X1349">
        <v>0</v>
      </c>
      <c r="Y1349">
        <v>0</v>
      </c>
      <c r="Z1349">
        <v>87000</v>
      </c>
      <c r="AB1349" s="2" t="s">
        <v>57</v>
      </c>
      <c r="AC1349">
        <v>34800</v>
      </c>
      <c r="AD1349">
        <v>52200</v>
      </c>
      <c r="AE1349">
        <v>200000</v>
      </c>
      <c r="AF1349">
        <v>3000</v>
      </c>
      <c r="AG1349" s="2" t="s">
        <v>1177</v>
      </c>
      <c r="AH1349" s="2"/>
      <c r="AI1349" s="1">
        <v>46190</v>
      </c>
      <c r="AJ1349" s="2" t="s">
        <v>87</v>
      </c>
      <c r="AK1349" s="2" t="s">
        <v>58</v>
      </c>
      <c r="AM1349" s="2" t="s">
        <v>59</v>
      </c>
      <c r="AP1349" s="2" t="s">
        <v>60</v>
      </c>
      <c r="AQ1349" s="2" t="s">
        <v>41</v>
      </c>
      <c r="AR1349">
        <v>113000</v>
      </c>
      <c r="AS1349" s="2" t="str">
        <f>_xlfn.IFNA(IF(VLOOKUP(all_resi[[#This Row],[No. Waybill]],settle_reconcile[No. Waybill],1,0)="","Recon","Recon"),"-")</f>
        <v>Recon</v>
      </c>
      <c r="AT1349" s="2">
        <f>all_resi[[#This Row],[Nilai COD]]-all_resi[[#This Row],[COD Fee]]-all_resi[[#This Row],[Total Biaya Setelah Diskon]]</f>
        <v>144800</v>
      </c>
      <c r="AU1349" s="2">
        <f>IF(all_resi[[#This Row],[Waktu Terima]]="","",_xlfn.DAYS(all_resi[[#This Row],[Waktu Terima]],all_resi[[#This Row],[Tanggal Pengiriman]]))</f>
        <v>6</v>
      </c>
    </row>
    <row r="1350" spans="1:47" x14ac:dyDescent="0.25">
      <c r="A1350" s="2" t="s">
        <v>5980</v>
      </c>
      <c r="B1350" s="1">
        <v>46184</v>
      </c>
      <c r="C1350" s="2" t="s">
        <v>42</v>
      </c>
      <c r="D1350" s="2" t="s">
        <v>43</v>
      </c>
      <c r="E1350" s="2" t="s">
        <v>44</v>
      </c>
      <c r="F1350" s="2" t="s">
        <v>45</v>
      </c>
      <c r="G1350" s="2" t="s">
        <v>46</v>
      </c>
      <c r="H1350" s="2" t="s">
        <v>80</v>
      </c>
      <c r="I1350" s="2" t="s">
        <v>582</v>
      </c>
      <c r="J1350" s="2" t="s">
        <v>13611</v>
      </c>
      <c r="K1350" s="2" t="s">
        <v>126</v>
      </c>
      <c r="L1350" s="2" t="s">
        <v>583</v>
      </c>
      <c r="M1350" s="2" t="s">
        <v>584</v>
      </c>
      <c r="N1350" s="2" t="s">
        <v>585</v>
      </c>
      <c r="O1350">
        <v>1</v>
      </c>
      <c r="P1350" s="2" t="s">
        <v>53</v>
      </c>
      <c r="Q1350">
        <v>100</v>
      </c>
      <c r="R1350">
        <v>0</v>
      </c>
      <c r="S1350" s="2" t="s">
        <v>54</v>
      </c>
      <c r="T1350" s="2" t="s">
        <v>55</v>
      </c>
      <c r="U1350" s="2" t="s">
        <v>141</v>
      </c>
      <c r="V1350" s="2"/>
      <c r="W1350">
        <v>74000</v>
      </c>
      <c r="X1350">
        <v>0</v>
      </c>
      <c r="Y1350">
        <v>0</v>
      </c>
      <c r="Z1350">
        <v>74000</v>
      </c>
      <c r="AB1350" s="2" t="s">
        <v>57</v>
      </c>
      <c r="AC1350">
        <v>29600</v>
      </c>
      <c r="AD1350">
        <v>44400</v>
      </c>
      <c r="AE1350">
        <v>144000</v>
      </c>
      <c r="AF1350">
        <v>2160</v>
      </c>
      <c r="AG1350" s="2" t="s">
        <v>582</v>
      </c>
      <c r="AH1350" s="2"/>
      <c r="AI1350" s="1">
        <v>46188</v>
      </c>
      <c r="AJ1350" s="2" t="s">
        <v>87</v>
      </c>
      <c r="AK1350" s="2" t="s">
        <v>58</v>
      </c>
      <c r="AM1350" s="2" t="s">
        <v>59</v>
      </c>
      <c r="AP1350" s="2" t="s">
        <v>60</v>
      </c>
      <c r="AQ1350" s="2" t="s">
        <v>41</v>
      </c>
      <c r="AR1350">
        <v>70000</v>
      </c>
      <c r="AS1350" s="2" t="str">
        <f>_xlfn.IFNA(IF(VLOOKUP(all_resi[[#This Row],[No. Waybill]],settle_reconcile[No. Waybill],1,0)="","Recon","Recon"),"-")</f>
        <v>Recon</v>
      </c>
      <c r="AT1350" s="2">
        <f>all_resi[[#This Row],[Nilai COD]]-all_resi[[#This Row],[COD Fee]]-all_resi[[#This Row],[Total Biaya Setelah Diskon]]</f>
        <v>97440</v>
      </c>
      <c r="AU1350" s="2">
        <f>IF(all_resi[[#This Row],[Waktu Terima]]="","",_xlfn.DAYS(all_resi[[#This Row],[Waktu Terima]],all_resi[[#This Row],[Tanggal Pengiriman]]))</f>
        <v>4</v>
      </c>
    </row>
    <row r="1351" spans="1:47" x14ac:dyDescent="0.25">
      <c r="A1351" s="2" t="s">
        <v>5983</v>
      </c>
      <c r="B1351" s="1">
        <v>46184</v>
      </c>
      <c r="C1351" s="2" t="s">
        <v>42</v>
      </c>
      <c r="D1351" s="2" t="s">
        <v>43</v>
      </c>
      <c r="E1351" s="2" t="s">
        <v>44</v>
      </c>
      <c r="F1351" s="2" t="s">
        <v>45</v>
      </c>
      <c r="G1351" s="2" t="s">
        <v>46</v>
      </c>
      <c r="H1351" s="2" t="s">
        <v>47</v>
      </c>
      <c r="I1351" s="2" t="s">
        <v>594</v>
      </c>
      <c r="J1351" s="2" t="s">
        <v>13612</v>
      </c>
      <c r="K1351" s="2" t="s">
        <v>595</v>
      </c>
      <c r="L1351" s="2" t="s">
        <v>596</v>
      </c>
      <c r="M1351" s="2" t="s">
        <v>597</v>
      </c>
      <c r="N1351" s="2" t="s">
        <v>598</v>
      </c>
      <c r="O1351">
        <v>1</v>
      </c>
      <c r="P1351" s="2" t="s">
        <v>53</v>
      </c>
      <c r="Q1351">
        <v>100</v>
      </c>
      <c r="R1351">
        <v>0</v>
      </c>
      <c r="S1351" s="2" t="s">
        <v>54</v>
      </c>
      <c r="T1351" s="2" t="s">
        <v>55</v>
      </c>
      <c r="U1351" s="2" t="s">
        <v>386</v>
      </c>
      <c r="V1351" s="2"/>
      <c r="W1351">
        <v>126000</v>
      </c>
      <c r="X1351">
        <v>0</v>
      </c>
      <c r="Y1351">
        <v>0</v>
      </c>
      <c r="Z1351">
        <v>126000</v>
      </c>
      <c r="AB1351" s="2" t="s">
        <v>57</v>
      </c>
      <c r="AC1351">
        <v>50400</v>
      </c>
      <c r="AD1351">
        <v>75600</v>
      </c>
      <c r="AE1351">
        <v>225000</v>
      </c>
      <c r="AF1351">
        <v>3375</v>
      </c>
      <c r="AG1351" s="2" t="s">
        <v>11423</v>
      </c>
      <c r="AH1351" s="2" t="s">
        <v>149</v>
      </c>
      <c r="AI1351" s="1">
        <v>46200</v>
      </c>
      <c r="AJ1351" s="2"/>
      <c r="AK1351" s="2" t="s">
        <v>67</v>
      </c>
      <c r="AM1351" s="2" t="s">
        <v>59</v>
      </c>
      <c r="AP1351" s="2" t="s">
        <v>60</v>
      </c>
      <c r="AQ1351" s="2" t="s">
        <v>41</v>
      </c>
      <c r="AR1351">
        <v>99000</v>
      </c>
      <c r="AS1351" s="2" t="str">
        <f>_xlfn.IFNA(IF(VLOOKUP(all_resi[[#This Row],[No. Waybill]],settle_reconcile[No. Waybill],1,0)="","Recon","Recon"),"-")</f>
        <v>-</v>
      </c>
      <c r="AT1351" s="2">
        <f>all_resi[[#This Row],[Nilai COD]]-all_resi[[#This Row],[COD Fee]]-all_resi[[#This Row],[Total Biaya Setelah Diskon]]</f>
        <v>146025</v>
      </c>
      <c r="AU1351" s="2">
        <f>IF(all_resi[[#This Row],[Waktu Terima]]="","",_xlfn.DAYS(all_resi[[#This Row],[Waktu Terima]],all_resi[[#This Row],[Tanggal Pengiriman]]))</f>
        <v>16</v>
      </c>
    </row>
    <row r="1352" spans="1:47" x14ac:dyDescent="0.25">
      <c r="A1352" s="2" t="s">
        <v>5970</v>
      </c>
      <c r="B1352" s="1">
        <v>46184</v>
      </c>
      <c r="C1352" s="2" t="s">
        <v>42</v>
      </c>
      <c r="D1352" s="2" t="s">
        <v>43</v>
      </c>
      <c r="E1352" s="2" t="s">
        <v>44</v>
      </c>
      <c r="F1352" s="2" t="s">
        <v>45</v>
      </c>
      <c r="G1352" s="2" t="s">
        <v>46</v>
      </c>
      <c r="H1352" s="2" t="s">
        <v>47</v>
      </c>
      <c r="I1352" s="2" t="s">
        <v>539</v>
      </c>
      <c r="J1352" s="2" t="s">
        <v>13670</v>
      </c>
      <c r="K1352" s="2" t="s">
        <v>69</v>
      </c>
      <c r="L1352" s="2" t="s">
        <v>540</v>
      </c>
      <c r="M1352" s="2" t="s">
        <v>541</v>
      </c>
      <c r="N1352" s="2" t="s">
        <v>542</v>
      </c>
      <c r="O1352">
        <v>1</v>
      </c>
      <c r="P1352" s="2" t="s">
        <v>53</v>
      </c>
      <c r="Q1352">
        <v>100</v>
      </c>
      <c r="R1352">
        <v>0</v>
      </c>
      <c r="S1352" s="2" t="s">
        <v>54</v>
      </c>
      <c r="T1352" s="2" t="s">
        <v>55</v>
      </c>
      <c r="U1352" s="2" t="s">
        <v>56</v>
      </c>
      <c r="V1352" s="2"/>
      <c r="W1352">
        <v>54000</v>
      </c>
      <c r="X1352">
        <v>0</v>
      </c>
      <c r="Y1352">
        <v>0</v>
      </c>
      <c r="Z1352">
        <v>54000</v>
      </c>
      <c r="AB1352" s="2" t="s">
        <v>57</v>
      </c>
      <c r="AC1352">
        <v>21600</v>
      </c>
      <c r="AD1352">
        <v>32400</v>
      </c>
      <c r="AE1352">
        <v>158000</v>
      </c>
      <c r="AF1352">
        <v>2370</v>
      </c>
      <c r="AG1352" s="2" t="s">
        <v>353</v>
      </c>
      <c r="AH1352" s="2" t="s">
        <v>149</v>
      </c>
      <c r="AI1352" s="1">
        <v>46202</v>
      </c>
      <c r="AJ1352" s="2"/>
      <c r="AK1352" s="2" t="s">
        <v>67</v>
      </c>
      <c r="AM1352" s="2" t="s">
        <v>59</v>
      </c>
      <c r="AP1352" s="2" t="s">
        <v>60</v>
      </c>
      <c r="AQ1352" s="2" t="s">
        <v>41</v>
      </c>
      <c r="AR1352">
        <v>104000</v>
      </c>
      <c r="AS1352" s="2" t="str">
        <f>_xlfn.IFNA(IF(VLOOKUP(all_resi[[#This Row],[No. Waybill]],settle_reconcile[No. Waybill],1,0)="","Recon","Recon"),"-")</f>
        <v>-</v>
      </c>
      <c r="AT1352" s="2">
        <f>all_resi[[#This Row],[Nilai COD]]-all_resi[[#This Row],[COD Fee]]-all_resi[[#This Row],[Total Biaya Setelah Diskon]]</f>
        <v>123230</v>
      </c>
      <c r="AU1352" s="2">
        <f>IF(all_resi[[#This Row],[Waktu Terima]]="","",_xlfn.DAYS(all_resi[[#This Row],[Waktu Terima]],all_resi[[#This Row],[Tanggal Pengiriman]]))</f>
        <v>18</v>
      </c>
    </row>
    <row r="1353" spans="1:47" x14ac:dyDescent="0.25">
      <c r="A1353" s="2" t="s">
        <v>5973</v>
      </c>
      <c r="B1353" s="1">
        <v>46184</v>
      </c>
      <c r="C1353" s="2" t="s">
        <v>42</v>
      </c>
      <c r="D1353" s="2" t="s">
        <v>43</v>
      </c>
      <c r="E1353" s="2" t="s">
        <v>44</v>
      </c>
      <c r="F1353" s="2" t="s">
        <v>45</v>
      </c>
      <c r="G1353" s="2" t="s">
        <v>46</v>
      </c>
      <c r="H1353" s="2" t="s">
        <v>80</v>
      </c>
      <c r="I1353" s="2" t="s">
        <v>551</v>
      </c>
      <c r="J1353" s="2" t="s">
        <v>13599</v>
      </c>
      <c r="K1353" s="2" t="s">
        <v>82</v>
      </c>
      <c r="L1353" s="2" t="s">
        <v>552</v>
      </c>
      <c r="M1353" s="2" t="s">
        <v>553</v>
      </c>
      <c r="N1353" s="2" t="s">
        <v>554</v>
      </c>
      <c r="O1353">
        <v>1</v>
      </c>
      <c r="P1353" s="2" t="s">
        <v>53</v>
      </c>
      <c r="Q1353">
        <v>100</v>
      </c>
      <c r="R1353">
        <v>0</v>
      </c>
      <c r="S1353" s="2" t="s">
        <v>54</v>
      </c>
      <c r="T1353" s="2" t="s">
        <v>55</v>
      </c>
      <c r="U1353" s="2" t="s">
        <v>555</v>
      </c>
      <c r="V1353" s="2"/>
      <c r="W1353">
        <v>85000</v>
      </c>
      <c r="X1353">
        <v>0</v>
      </c>
      <c r="Y1353">
        <v>0</v>
      </c>
      <c r="Z1353">
        <v>85000</v>
      </c>
      <c r="AB1353" s="2" t="s">
        <v>57</v>
      </c>
      <c r="AC1353">
        <v>34000</v>
      </c>
      <c r="AD1353">
        <v>51000</v>
      </c>
      <c r="AE1353">
        <v>165000</v>
      </c>
      <c r="AF1353">
        <v>2475</v>
      </c>
      <c r="AG1353" s="2" t="s">
        <v>353</v>
      </c>
      <c r="AH1353" s="2" t="s">
        <v>149</v>
      </c>
      <c r="AI1353" s="1">
        <v>46202</v>
      </c>
      <c r="AJ1353" s="2" t="s">
        <v>87</v>
      </c>
      <c r="AK1353" s="2" t="s">
        <v>67</v>
      </c>
      <c r="AM1353" s="2" t="s">
        <v>59</v>
      </c>
      <c r="AP1353" s="2" t="s">
        <v>60</v>
      </c>
      <c r="AQ1353" s="2" t="s">
        <v>41</v>
      </c>
      <c r="AR1353">
        <v>80000</v>
      </c>
      <c r="AS1353" s="2" t="str">
        <f>_xlfn.IFNA(IF(VLOOKUP(all_resi[[#This Row],[No. Waybill]],settle_reconcile[No. Waybill],1,0)="","Recon","Recon"),"-")</f>
        <v>-</v>
      </c>
      <c r="AT1353" s="2">
        <f>all_resi[[#This Row],[Nilai COD]]-all_resi[[#This Row],[COD Fee]]-all_resi[[#This Row],[Total Biaya Setelah Diskon]]</f>
        <v>111525</v>
      </c>
      <c r="AU1353" s="2">
        <f>IF(all_resi[[#This Row],[Waktu Terima]]="","",_xlfn.DAYS(all_resi[[#This Row],[Waktu Terima]],all_resi[[#This Row],[Tanggal Pengiriman]]))</f>
        <v>18</v>
      </c>
    </row>
    <row r="1354" spans="1:47" x14ac:dyDescent="0.25">
      <c r="A1354" s="2" t="s">
        <v>5989</v>
      </c>
      <c r="B1354" s="1">
        <v>46184</v>
      </c>
      <c r="C1354" s="2" t="s">
        <v>42</v>
      </c>
      <c r="D1354" s="2" t="s">
        <v>43</v>
      </c>
      <c r="E1354" s="2" t="s">
        <v>44</v>
      </c>
      <c r="F1354" s="2" t="s">
        <v>45</v>
      </c>
      <c r="G1354" s="2" t="s">
        <v>46</v>
      </c>
      <c r="H1354" s="2" t="s">
        <v>47</v>
      </c>
      <c r="I1354" s="2" t="s">
        <v>624</v>
      </c>
      <c r="J1354" s="2" t="s">
        <v>13598</v>
      </c>
      <c r="K1354" s="2" t="s">
        <v>156</v>
      </c>
      <c r="L1354" s="2" t="s">
        <v>625</v>
      </c>
      <c r="M1354" s="2" t="s">
        <v>626</v>
      </c>
      <c r="N1354" s="2" t="s">
        <v>627</v>
      </c>
      <c r="O1354">
        <v>1</v>
      </c>
      <c r="P1354" s="2" t="s">
        <v>53</v>
      </c>
      <c r="Q1354">
        <v>100</v>
      </c>
      <c r="R1354">
        <v>0</v>
      </c>
      <c r="S1354" s="2" t="s">
        <v>54</v>
      </c>
      <c r="T1354" s="2" t="s">
        <v>55</v>
      </c>
      <c r="U1354" s="2" t="s">
        <v>250</v>
      </c>
      <c r="V1354" s="2"/>
      <c r="W1354">
        <v>84000</v>
      </c>
      <c r="X1354">
        <v>0</v>
      </c>
      <c r="Y1354">
        <v>0</v>
      </c>
      <c r="Z1354">
        <v>84000</v>
      </c>
      <c r="AB1354" s="2" t="s">
        <v>57</v>
      </c>
      <c r="AC1354">
        <v>33600</v>
      </c>
      <c r="AD1354">
        <v>50400</v>
      </c>
      <c r="AE1354">
        <v>139256</v>
      </c>
      <c r="AF1354">
        <v>2088.84</v>
      </c>
      <c r="AG1354" s="2" t="s">
        <v>17318</v>
      </c>
      <c r="AH1354" s="2" t="s">
        <v>149</v>
      </c>
      <c r="AI1354" s="1">
        <v>46203</v>
      </c>
      <c r="AJ1354" s="2"/>
      <c r="AK1354" s="2" t="s">
        <v>67</v>
      </c>
      <c r="AM1354" s="2" t="s">
        <v>59</v>
      </c>
      <c r="AP1354" s="2" t="s">
        <v>60</v>
      </c>
      <c r="AQ1354" s="2" t="s">
        <v>41</v>
      </c>
      <c r="AR1354">
        <v>55256</v>
      </c>
      <c r="AS1354" s="2" t="str">
        <f>_xlfn.IFNA(IF(VLOOKUP(all_resi[[#This Row],[No. Waybill]],settle_reconcile[No. Waybill],1,0)="","Recon","Recon"),"-")</f>
        <v>-</v>
      </c>
      <c r="AT1354" s="2">
        <f>all_resi[[#This Row],[Nilai COD]]-all_resi[[#This Row],[COD Fee]]-all_resi[[#This Row],[Total Biaya Setelah Diskon]]</f>
        <v>86767.16</v>
      </c>
      <c r="AU1354" s="2">
        <f>IF(all_resi[[#This Row],[Waktu Terima]]="","",_xlfn.DAYS(all_resi[[#This Row],[Waktu Terima]],all_resi[[#This Row],[Tanggal Pengiriman]]))</f>
        <v>19</v>
      </c>
    </row>
    <row r="1355" spans="1:47" x14ac:dyDescent="0.25">
      <c r="A1355" s="2" t="s">
        <v>6737</v>
      </c>
      <c r="B1355" s="1">
        <v>46184</v>
      </c>
      <c r="C1355" s="2" t="s">
        <v>42</v>
      </c>
      <c r="D1355" s="2" t="s">
        <v>43</v>
      </c>
      <c r="E1355" s="2" t="s">
        <v>44</v>
      </c>
      <c r="F1355" s="2" t="s">
        <v>45</v>
      </c>
      <c r="G1355" s="2" t="s">
        <v>46</v>
      </c>
      <c r="H1355" s="2" t="s">
        <v>80</v>
      </c>
      <c r="I1355" s="2" t="s">
        <v>3032</v>
      </c>
      <c r="J1355" s="2" t="s">
        <v>13512</v>
      </c>
      <c r="K1355" s="2" t="s">
        <v>957</v>
      </c>
      <c r="L1355" s="2" t="s">
        <v>958</v>
      </c>
      <c r="M1355" s="2" t="s">
        <v>3033</v>
      </c>
      <c r="N1355" s="2" t="s">
        <v>3034</v>
      </c>
      <c r="O1355">
        <v>1</v>
      </c>
      <c r="P1355" s="2" t="s">
        <v>53</v>
      </c>
      <c r="Q1355">
        <v>100</v>
      </c>
      <c r="R1355">
        <v>0</v>
      </c>
      <c r="S1355" s="2" t="s">
        <v>54</v>
      </c>
      <c r="T1355" s="2" t="s">
        <v>55</v>
      </c>
      <c r="U1355" s="2" t="s">
        <v>201</v>
      </c>
      <c r="V1355" s="2"/>
      <c r="W1355">
        <v>53000</v>
      </c>
      <c r="X1355">
        <v>0</v>
      </c>
      <c r="Y1355">
        <v>0</v>
      </c>
      <c r="Z1355">
        <v>53000</v>
      </c>
      <c r="AB1355" s="2" t="s">
        <v>57</v>
      </c>
      <c r="AC1355">
        <v>21200</v>
      </c>
      <c r="AD1355">
        <v>31800</v>
      </c>
      <c r="AE1355">
        <v>135500</v>
      </c>
      <c r="AF1355">
        <v>2032.5</v>
      </c>
      <c r="AG1355" s="2" t="s">
        <v>11424</v>
      </c>
      <c r="AH1355" s="2" t="s">
        <v>4374</v>
      </c>
      <c r="AI1355" s="1">
        <v>46196</v>
      </c>
      <c r="AJ1355" s="2" t="s">
        <v>87</v>
      </c>
      <c r="AK1355" s="2" t="s">
        <v>67</v>
      </c>
      <c r="AM1355" s="2" t="s">
        <v>59</v>
      </c>
      <c r="AP1355" s="2" t="s">
        <v>60</v>
      </c>
      <c r="AQ1355" s="2" t="s">
        <v>41</v>
      </c>
      <c r="AR1355">
        <v>82500</v>
      </c>
      <c r="AS1355" s="2" t="str">
        <f>_xlfn.IFNA(IF(VLOOKUP(all_resi[[#This Row],[No. Waybill]],settle_reconcile[No. Waybill],1,0)="","Recon","Recon"),"-")</f>
        <v>-</v>
      </c>
      <c r="AT1355" s="2">
        <f>all_resi[[#This Row],[Nilai COD]]-all_resi[[#This Row],[COD Fee]]-all_resi[[#This Row],[Total Biaya Setelah Diskon]]</f>
        <v>101667.5</v>
      </c>
      <c r="AU1355" s="2">
        <f>IF(all_resi[[#This Row],[Waktu Terima]]="","",_xlfn.DAYS(all_resi[[#This Row],[Waktu Terima]],all_resi[[#This Row],[Tanggal Pengiriman]]))</f>
        <v>12</v>
      </c>
    </row>
    <row r="1356" spans="1:47" x14ac:dyDescent="0.25">
      <c r="A1356" s="2" t="s">
        <v>5994</v>
      </c>
      <c r="B1356" s="1">
        <v>46184</v>
      </c>
      <c r="C1356" s="2" t="s">
        <v>42</v>
      </c>
      <c r="D1356" s="2" t="s">
        <v>43</v>
      </c>
      <c r="E1356" s="2" t="s">
        <v>44</v>
      </c>
      <c r="F1356" s="2" t="s">
        <v>45</v>
      </c>
      <c r="G1356" s="2" t="s">
        <v>46</v>
      </c>
      <c r="H1356" s="2" t="s">
        <v>47</v>
      </c>
      <c r="I1356" s="2" t="s">
        <v>641</v>
      </c>
      <c r="J1356" s="2" t="s">
        <v>13589</v>
      </c>
      <c r="K1356" s="2" t="s">
        <v>116</v>
      </c>
      <c r="L1356" s="2" t="s">
        <v>642</v>
      </c>
      <c r="M1356" s="2" t="s">
        <v>643</v>
      </c>
      <c r="N1356" s="2" t="s">
        <v>644</v>
      </c>
      <c r="O1356">
        <v>1</v>
      </c>
      <c r="P1356" s="2" t="s">
        <v>53</v>
      </c>
      <c r="Q1356">
        <v>100</v>
      </c>
      <c r="R1356">
        <v>0</v>
      </c>
      <c r="S1356" s="2" t="s">
        <v>54</v>
      </c>
      <c r="T1356" s="2" t="s">
        <v>55</v>
      </c>
      <c r="U1356" s="2" t="s">
        <v>225</v>
      </c>
      <c r="V1356" s="2"/>
      <c r="W1356">
        <v>12000</v>
      </c>
      <c r="X1356">
        <v>0</v>
      </c>
      <c r="Y1356">
        <v>0</v>
      </c>
      <c r="Z1356">
        <v>12000</v>
      </c>
      <c r="AB1356" s="2" t="s">
        <v>57</v>
      </c>
      <c r="AC1356">
        <v>7000</v>
      </c>
      <c r="AD1356">
        <v>5000</v>
      </c>
      <c r="AE1356">
        <v>116000</v>
      </c>
      <c r="AF1356">
        <v>1740</v>
      </c>
      <c r="AG1356" s="2" t="s">
        <v>641</v>
      </c>
      <c r="AH1356" s="2"/>
      <c r="AI1356" s="1">
        <v>46185</v>
      </c>
      <c r="AJ1356" s="2"/>
      <c r="AK1356" s="2" t="s">
        <v>58</v>
      </c>
      <c r="AM1356" s="2" t="s">
        <v>59</v>
      </c>
      <c r="AP1356" s="2" t="s">
        <v>60</v>
      </c>
      <c r="AQ1356" s="2" t="s">
        <v>41</v>
      </c>
      <c r="AR1356">
        <v>104000</v>
      </c>
      <c r="AS1356" s="2" t="str">
        <f>_xlfn.IFNA(IF(VLOOKUP(all_resi[[#This Row],[No. Waybill]],settle_reconcile[No. Waybill],1,0)="","Recon","Recon"),"-")</f>
        <v>Recon</v>
      </c>
      <c r="AT1356" s="2">
        <f>all_resi[[#This Row],[Nilai COD]]-all_resi[[#This Row],[COD Fee]]-all_resi[[#This Row],[Total Biaya Setelah Diskon]]</f>
        <v>109260</v>
      </c>
      <c r="AU1356" s="2">
        <f>IF(all_resi[[#This Row],[Waktu Terima]]="","",_xlfn.DAYS(all_resi[[#This Row],[Waktu Terima]],all_resi[[#This Row],[Tanggal Pengiriman]]))</f>
        <v>1</v>
      </c>
    </row>
    <row r="1357" spans="1:47" x14ac:dyDescent="0.25">
      <c r="A1357" s="2" t="s">
        <v>6743</v>
      </c>
      <c r="B1357" s="1">
        <v>46184</v>
      </c>
      <c r="C1357" s="2" t="s">
        <v>42</v>
      </c>
      <c r="D1357" s="2" t="s">
        <v>43</v>
      </c>
      <c r="E1357" s="2" t="s">
        <v>44</v>
      </c>
      <c r="F1357" s="2" t="s">
        <v>45</v>
      </c>
      <c r="G1357" s="2" t="s">
        <v>46</v>
      </c>
      <c r="H1357" s="2" t="s">
        <v>47</v>
      </c>
      <c r="I1357" s="2" t="s">
        <v>3049</v>
      </c>
      <c r="J1357" s="2" t="s">
        <v>13511</v>
      </c>
      <c r="K1357" s="2" t="s">
        <v>156</v>
      </c>
      <c r="L1357" s="2" t="s">
        <v>433</v>
      </c>
      <c r="M1357" s="2" t="s">
        <v>2372</v>
      </c>
      <c r="N1357" s="2" t="s">
        <v>3050</v>
      </c>
      <c r="O1357">
        <v>1</v>
      </c>
      <c r="P1357" s="2" t="s">
        <v>53</v>
      </c>
      <c r="Q1357">
        <v>100</v>
      </c>
      <c r="R1357">
        <v>0</v>
      </c>
      <c r="S1357" s="2" t="s">
        <v>54</v>
      </c>
      <c r="T1357" s="2" t="s">
        <v>55</v>
      </c>
      <c r="U1357" s="2" t="s">
        <v>534</v>
      </c>
      <c r="V1357" s="2"/>
      <c r="W1357">
        <v>81000</v>
      </c>
      <c r="X1357">
        <v>0</v>
      </c>
      <c r="Y1357">
        <v>0</v>
      </c>
      <c r="Z1357">
        <v>81000</v>
      </c>
      <c r="AB1357" s="2" t="s">
        <v>57</v>
      </c>
      <c r="AC1357">
        <v>32400</v>
      </c>
      <c r="AD1357">
        <v>48600</v>
      </c>
      <c r="AE1357">
        <v>126000</v>
      </c>
      <c r="AF1357">
        <v>1890</v>
      </c>
      <c r="AG1357" s="2" t="s">
        <v>353</v>
      </c>
      <c r="AH1357" s="2" t="s">
        <v>615</v>
      </c>
      <c r="AI1357" s="1">
        <v>46197</v>
      </c>
      <c r="AJ1357" s="2"/>
      <c r="AK1357" s="2" t="s">
        <v>67</v>
      </c>
      <c r="AM1357" s="2" t="s">
        <v>59</v>
      </c>
      <c r="AP1357" s="2" t="s">
        <v>60</v>
      </c>
      <c r="AQ1357" s="2" t="s">
        <v>41</v>
      </c>
      <c r="AR1357">
        <v>45000</v>
      </c>
      <c r="AS1357" s="2" t="str">
        <f>_xlfn.IFNA(IF(VLOOKUP(all_resi[[#This Row],[No. Waybill]],settle_reconcile[No. Waybill],1,0)="","Recon","Recon"),"-")</f>
        <v>-</v>
      </c>
      <c r="AT1357" s="2">
        <f>all_resi[[#This Row],[Nilai COD]]-all_resi[[#This Row],[COD Fee]]-all_resi[[#This Row],[Total Biaya Setelah Diskon]]</f>
        <v>75510</v>
      </c>
      <c r="AU1357" s="2">
        <f>IF(all_resi[[#This Row],[Waktu Terima]]="","",_xlfn.DAYS(all_resi[[#This Row],[Waktu Terima]],all_resi[[#This Row],[Tanggal Pengiriman]]))</f>
        <v>13</v>
      </c>
    </row>
    <row r="1358" spans="1:47" x14ac:dyDescent="0.25">
      <c r="A1358" s="2" t="s">
        <v>6740</v>
      </c>
      <c r="B1358" s="1">
        <v>46184</v>
      </c>
      <c r="C1358" s="2" t="s">
        <v>42</v>
      </c>
      <c r="D1358" s="2" t="s">
        <v>43</v>
      </c>
      <c r="E1358" s="2" t="s">
        <v>44</v>
      </c>
      <c r="F1358" s="2" t="s">
        <v>45</v>
      </c>
      <c r="G1358" s="2" t="s">
        <v>46</v>
      </c>
      <c r="H1358" s="2" t="s">
        <v>80</v>
      </c>
      <c r="I1358" s="2" t="s">
        <v>3039</v>
      </c>
      <c r="J1358" s="2" t="s">
        <v>13514</v>
      </c>
      <c r="K1358" s="2" t="s">
        <v>203</v>
      </c>
      <c r="L1358" s="2" t="s">
        <v>733</v>
      </c>
      <c r="M1358" s="2" t="s">
        <v>3040</v>
      </c>
      <c r="N1358" s="2" t="s">
        <v>3041</v>
      </c>
      <c r="O1358">
        <v>1</v>
      </c>
      <c r="P1358" s="2" t="s">
        <v>53</v>
      </c>
      <c r="Q1358">
        <v>100</v>
      </c>
      <c r="R1358">
        <v>0</v>
      </c>
      <c r="S1358" s="2" t="s">
        <v>54</v>
      </c>
      <c r="T1358" s="2" t="s">
        <v>55</v>
      </c>
      <c r="U1358" s="2" t="s">
        <v>86</v>
      </c>
      <c r="V1358" s="2"/>
      <c r="W1358">
        <v>14000</v>
      </c>
      <c r="X1358">
        <v>0</v>
      </c>
      <c r="Y1358">
        <v>0</v>
      </c>
      <c r="Z1358">
        <v>14000</v>
      </c>
      <c r="AB1358" s="2" t="s">
        <v>57</v>
      </c>
      <c r="AC1358">
        <v>8000</v>
      </c>
      <c r="AD1358">
        <v>6000</v>
      </c>
      <c r="AE1358">
        <v>72000</v>
      </c>
      <c r="AF1358">
        <v>1080</v>
      </c>
      <c r="AG1358" s="2" t="s">
        <v>3039</v>
      </c>
      <c r="AH1358" s="2"/>
      <c r="AI1358" s="1">
        <v>46187</v>
      </c>
      <c r="AJ1358" s="2" t="s">
        <v>87</v>
      </c>
      <c r="AK1358" s="2" t="s">
        <v>58</v>
      </c>
      <c r="AM1358" s="2" t="s">
        <v>59</v>
      </c>
      <c r="AP1358" s="2" t="s">
        <v>60</v>
      </c>
      <c r="AQ1358" s="2" t="s">
        <v>41</v>
      </c>
      <c r="AR1358">
        <v>58000</v>
      </c>
      <c r="AS1358" s="2" t="str">
        <f>_xlfn.IFNA(IF(VLOOKUP(all_resi[[#This Row],[No. Waybill]],settle_reconcile[No. Waybill],1,0)="","Recon","Recon"),"-")</f>
        <v>Recon</v>
      </c>
      <c r="AT1358" s="2">
        <f>all_resi[[#This Row],[Nilai COD]]-all_resi[[#This Row],[COD Fee]]-all_resi[[#This Row],[Total Biaya Setelah Diskon]]</f>
        <v>64920</v>
      </c>
      <c r="AU1358" s="2">
        <f>IF(all_resi[[#This Row],[Waktu Terima]]="","",_xlfn.DAYS(all_resi[[#This Row],[Waktu Terima]],all_resi[[#This Row],[Tanggal Pengiriman]]))</f>
        <v>3</v>
      </c>
    </row>
    <row r="1359" spans="1:47" x14ac:dyDescent="0.25">
      <c r="A1359" s="2" t="s">
        <v>6762</v>
      </c>
      <c r="B1359" s="1">
        <v>46184</v>
      </c>
      <c r="C1359" s="2" t="s">
        <v>42</v>
      </c>
      <c r="D1359" s="2" t="s">
        <v>43</v>
      </c>
      <c r="E1359" s="2" t="s">
        <v>44</v>
      </c>
      <c r="F1359" s="2" t="s">
        <v>45</v>
      </c>
      <c r="G1359" s="2" t="s">
        <v>46</v>
      </c>
      <c r="H1359" s="2" t="s">
        <v>47</v>
      </c>
      <c r="I1359" s="2" t="s">
        <v>3104</v>
      </c>
      <c r="J1359" s="2" t="s">
        <v>13519</v>
      </c>
      <c r="K1359" s="2" t="s">
        <v>183</v>
      </c>
      <c r="L1359" s="2" t="s">
        <v>325</v>
      </c>
      <c r="M1359" s="2" t="s">
        <v>329</v>
      </c>
      <c r="N1359" s="2" t="s">
        <v>3105</v>
      </c>
      <c r="O1359">
        <v>1</v>
      </c>
      <c r="P1359" s="2" t="s">
        <v>53</v>
      </c>
      <c r="Q1359">
        <v>100</v>
      </c>
      <c r="R1359">
        <v>0</v>
      </c>
      <c r="S1359" s="2" t="s">
        <v>54</v>
      </c>
      <c r="T1359" s="2" t="s">
        <v>55</v>
      </c>
      <c r="U1359" s="2" t="s">
        <v>97</v>
      </c>
      <c r="V1359" s="2"/>
      <c r="W1359">
        <v>68000</v>
      </c>
      <c r="X1359">
        <v>0</v>
      </c>
      <c r="Y1359">
        <v>0</v>
      </c>
      <c r="Z1359">
        <v>68000</v>
      </c>
      <c r="AB1359" s="2" t="s">
        <v>57</v>
      </c>
      <c r="AC1359">
        <v>27200</v>
      </c>
      <c r="AD1359">
        <v>40800</v>
      </c>
      <c r="AE1359">
        <v>138000</v>
      </c>
      <c r="AF1359">
        <v>2070</v>
      </c>
      <c r="AG1359" s="2" t="s">
        <v>256</v>
      </c>
      <c r="AH1359" s="2"/>
      <c r="AI1359" s="1">
        <v>46205</v>
      </c>
      <c r="AJ1359" s="2"/>
      <c r="AK1359" s="2" t="s">
        <v>67</v>
      </c>
      <c r="AM1359" s="2" t="s">
        <v>59</v>
      </c>
      <c r="AP1359" s="2" t="s">
        <v>60</v>
      </c>
      <c r="AQ1359" s="2" t="s">
        <v>41</v>
      </c>
      <c r="AR1359">
        <v>70000</v>
      </c>
      <c r="AS1359" s="2" t="str">
        <f>_xlfn.IFNA(IF(VLOOKUP(all_resi[[#This Row],[No. Waybill]],settle_reconcile[No. Waybill],1,0)="","Recon","Recon"),"-")</f>
        <v>-</v>
      </c>
      <c r="AT1359" s="2">
        <f>all_resi[[#This Row],[Nilai COD]]-all_resi[[#This Row],[COD Fee]]-all_resi[[#This Row],[Total Biaya Setelah Diskon]]</f>
        <v>95130</v>
      </c>
      <c r="AU1359" s="2">
        <f>IF(all_resi[[#This Row],[Waktu Terima]]="","",_xlfn.DAYS(all_resi[[#This Row],[Waktu Terima]],all_resi[[#This Row],[Tanggal Pengiriman]]))</f>
        <v>21</v>
      </c>
    </row>
    <row r="1360" spans="1:47" x14ac:dyDescent="0.25">
      <c r="A1360" s="2" t="s">
        <v>5945</v>
      </c>
      <c r="B1360" s="1">
        <v>46184</v>
      </c>
      <c r="C1360" s="2" t="s">
        <v>42</v>
      </c>
      <c r="D1360" s="2" t="s">
        <v>43</v>
      </c>
      <c r="E1360" s="2" t="s">
        <v>44</v>
      </c>
      <c r="F1360" s="2" t="s">
        <v>45</v>
      </c>
      <c r="G1360" s="2" t="s">
        <v>46</v>
      </c>
      <c r="H1360" s="2" t="s">
        <v>47</v>
      </c>
      <c r="I1360" s="2" t="s">
        <v>432</v>
      </c>
      <c r="J1360" s="2" t="s">
        <v>13651</v>
      </c>
      <c r="K1360" s="2" t="s">
        <v>156</v>
      </c>
      <c r="L1360" s="2" t="s">
        <v>433</v>
      </c>
      <c r="M1360" s="2" t="s">
        <v>434</v>
      </c>
      <c r="N1360" s="2" t="s">
        <v>435</v>
      </c>
      <c r="O1360">
        <v>1</v>
      </c>
      <c r="P1360" s="2" t="s">
        <v>53</v>
      </c>
      <c r="Q1360">
        <v>100</v>
      </c>
      <c r="R1360">
        <v>0</v>
      </c>
      <c r="S1360" s="2" t="s">
        <v>54</v>
      </c>
      <c r="T1360" s="2" t="s">
        <v>55</v>
      </c>
      <c r="U1360" s="2" t="s">
        <v>386</v>
      </c>
      <c r="V1360" s="2"/>
      <c r="W1360">
        <v>76000</v>
      </c>
      <c r="X1360">
        <v>0</v>
      </c>
      <c r="Y1360">
        <v>0</v>
      </c>
      <c r="Z1360">
        <v>76000</v>
      </c>
      <c r="AB1360" s="2" t="s">
        <v>57</v>
      </c>
      <c r="AC1360">
        <v>30400</v>
      </c>
      <c r="AD1360">
        <v>45600</v>
      </c>
      <c r="AE1360">
        <v>180000</v>
      </c>
      <c r="AF1360">
        <v>2700</v>
      </c>
      <c r="AG1360" s="2" t="s">
        <v>432</v>
      </c>
      <c r="AH1360" s="2"/>
      <c r="AI1360" s="1">
        <v>46190</v>
      </c>
      <c r="AJ1360" s="2"/>
      <c r="AK1360" s="2" t="s">
        <v>58</v>
      </c>
      <c r="AM1360" s="2" t="s">
        <v>59</v>
      </c>
      <c r="AP1360" s="2" t="s">
        <v>60</v>
      </c>
      <c r="AQ1360" s="2" t="s">
        <v>41</v>
      </c>
      <c r="AR1360">
        <v>104000</v>
      </c>
      <c r="AS1360" s="2" t="str">
        <f>_xlfn.IFNA(IF(VLOOKUP(all_resi[[#This Row],[No. Waybill]],settle_reconcile[No. Waybill],1,0)="","Recon","Recon"),"-")</f>
        <v>Recon</v>
      </c>
      <c r="AT1360" s="2">
        <f>all_resi[[#This Row],[Nilai COD]]-all_resi[[#This Row],[COD Fee]]-all_resi[[#This Row],[Total Biaya Setelah Diskon]]</f>
        <v>131700</v>
      </c>
      <c r="AU1360" s="2">
        <f>IF(all_resi[[#This Row],[Waktu Terima]]="","",_xlfn.DAYS(all_resi[[#This Row],[Waktu Terima]],all_resi[[#This Row],[Tanggal Pengiriman]]))</f>
        <v>6</v>
      </c>
    </row>
    <row r="1361" spans="1:47" x14ac:dyDescent="0.25">
      <c r="A1361" s="2" t="s">
        <v>6764</v>
      </c>
      <c r="B1361" s="1">
        <v>46184</v>
      </c>
      <c r="C1361" s="2" t="s">
        <v>42</v>
      </c>
      <c r="D1361" s="2" t="s">
        <v>43</v>
      </c>
      <c r="E1361" s="2" t="s">
        <v>44</v>
      </c>
      <c r="F1361" s="2" t="s">
        <v>45</v>
      </c>
      <c r="G1361" s="2" t="s">
        <v>46</v>
      </c>
      <c r="H1361" s="2" t="s">
        <v>47</v>
      </c>
      <c r="I1361" s="2" t="s">
        <v>3109</v>
      </c>
      <c r="J1361" s="2" t="s">
        <v>13518</v>
      </c>
      <c r="K1361" s="2" t="s">
        <v>82</v>
      </c>
      <c r="L1361" s="2" t="s">
        <v>3110</v>
      </c>
      <c r="M1361" s="2" t="s">
        <v>3111</v>
      </c>
      <c r="N1361" s="2" t="s">
        <v>3112</v>
      </c>
      <c r="O1361">
        <v>1</v>
      </c>
      <c r="P1361" s="2" t="s">
        <v>53</v>
      </c>
      <c r="Q1361">
        <v>100</v>
      </c>
      <c r="R1361">
        <v>0</v>
      </c>
      <c r="S1361" s="2" t="s">
        <v>54</v>
      </c>
      <c r="T1361" s="2" t="s">
        <v>55</v>
      </c>
      <c r="U1361" s="2" t="s">
        <v>207</v>
      </c>
      <c r="V1361" s="2"/>
      <c r="W1361">
        <v>59000</v>
      </c>
      <c r="X1361">
        <v>0</v>
      </c>
      <c r="Y1361">
        <v>0</v>
      </c>
      <c r="Z1361">
        <v>59000</v>
      </c>
      <c r="AB1361" s="2" t="s">
        <v>57</v>
      </c>
      <c r="AC1361">
        <v>23600</v>
      </c>
      <c r="AD1361">
        <v>35400</v>
      </c>
      <c r="AE1361">
        <v>129000</v>
      </c>
      <c r="AF1361">
        <v>1935</v>
      </c>
      <c r="AG1361" s="2" t="s">
        <v>3109</v>
      </c>
      <c r="AH1361" s="2"/>
      <c r="AI1361" s="1">
        <v>46188</v>
      </c>
      <c r="AJ1361" s="2"/>
      <c r="AK1361" s="2" t="s">
        <v>58</v>
      </c>
      <c r="AM1361" s="2" t="s">
        <v>59</v>
      </c>
      <c r="AP1361" s="2" t="s">
        <v>60</v>
      </c>
      <c r="AQ1361" s="2" t="s">
        <v>41</v>
      </c>
      <c r="AR1361">
        <v>70000</v>
      </c>
      <c r="AS1361" s="2" t="str">
        <f>_xlfn.IFNA(IF(VLOOKUP(all_resi[[#This Row],[No. Waybill]],settle_reconcile[No. Waybill],1,0)="","Recon","Recon"),"-")</f>
        <v>Recon</v>
      </c>
      <c r="AT1361" s="2">
        <f>all_resi[[#This Row],[Nilai COD]]-all_resi[[#This Row],[COD Fee]]-all_resi[[#This Row],[Total Biaya Setelah Diskon]]</f>
        <v>91665</v>
      </c>
      <c r="AU1361" s="2">
        <f>IF(all_resi[[#This Row],[Waktu Terima]]="","",_xlfn.DAYS(all_resi[[#This Row],[Waktu Terima]],all_resi[[#This Row],[Tanggal Pengiriman]]))</f>
        <v>4</v>
      </c>
    </row>
    <row r="1362" spans="1:47" x14ac:dyDescent="0.25">
      <c r="A1362" s="2" t="s">
        <v>6763</v>
      </c>
      <c r="B1362" s="1">
        <v>46184</v>
      </c>
      <c r="C1362" s="2" t="s">
        <v>42</v>
      </c>
      <c r="D1362" s="2" t="s">
        <v>43</v>
      </c>
      <c r="E1362" s="2" t="s">
        <v>44</v>
      </c>
      <c r="F1362" s="2" t="s">
        <v>45</v>
      </c>
      <c r="G1362" s="2" t="s">
        <v>46</v>
      </c>
      <c r="H1362" s="2" t="s">
        <v>80</v>
      </c>
      <c r="I1362" s="2" t="s">
        <v>3106</v>
      </c>
      <c r="J1362" s="2" t="s">
        <v>13516</v>
      </c>
      <c r="K1362" s="2" t="s">
        <v>69</v>
      </c>
      <c r="L1362" s="2" t="s">
        <v>467</v>
      </c>
      <c r="M1362" s="2" t="s">
        <v>2927</v>
      </c>
      <c r="N1362" s="2" t="s">
        <v>3107</v>
      </c>
      <c r="O1362">
        <v>1</v>
      </c>
      <c r="P1362" s="2" t="s">
        <v>53</v>
      </c>
      <c r="Q1362">
        <v>100</v>
      </c>
      <c r="R1362">
        <v>0</v>
      </c>
      <c r="S1362" s="2" t="s">
        <v>54</v>
      </c>
      <c r="T1362" s="2" t="s">
        <v>55</v>
      </c>
      <c r="U1362" s="2" t="s">
        <v>3108</v>
      </c>
      <c r="V1362" s="2"/>
      <c r="W1362">
        <v>38000</v>
      </c>
      <c r="X1362">
        <v>0</v>
      </c>
      <c r="Y1362">
        <v>0</v>
      </c>
      <c r="Z1362">
        <v>38000</v>
      </c>
      <c r="AB1362" s="2" t="s">
        <v>57</v>
      </c>
      <c r="AC1362">
        <v>15200</v>
      </c>
      <c r="AD1362">
        <v>22800</v>
      </c>
      <c r="AE1362">
        <v>133000</v>
      </c>
      <c r="AF1362">
        <v>1995</v>
      </c>
      <c r="AG1362" s="2" t="s">
        <v>3106</v>
      </c>
      <c r="AH1362" s="2"/>
      <c r="AI1362" s="1">
        <v>46187</v>
      </c>
      <c r="AJ1362" s="2" t="s">
        <v>87</v>
      </c>
      <c r="AK1362" s="2" t="s">
        <v>58</v>
      </c>
      <c r="AM1362" s="2" t="s">
        <v>59</v>
      </c>
      <c r="AP1362" s="2" t="s">
        <v>60</v>
      </c>
      <c r="AQ1362" s="2" t="s">
        <v>41</v>
      </c>
      <c r="AR1362">
        <v>95000</v>
      </c>
      <c r="AS1362" s="2" t="str">
        <f>_xlfn.IFNA(IF(VLOOKUP(all_resi[[#This Row],[No. Waybill]],settle_reconcile[No. Waybill],1,0)="","Recon","Recon"),"-")</f>
        <v>Recon</v>
      </c>
      <c r="AT1362" s="2">
        <f>all_resi[[#This Row],[Nilai COD]]-all_resi[[#This Row],[COD Fee]]-all_resi[[#This Row],[Total Biaya Setelah Diskon]]</f>
        <v>108205</v>
      </c>
      <c r="AU1362" s="2">
        <f>IF(all_resi[[#This Row],[Waktu Terima]]="","",_xlfn.DAYS(all_resi[[#This Row],[Waktu Terima]],all_resi[[#This Row],[Tanggal Pengiriman]]))</f>
        <v>3</v>
      </c>
    </row>
    <row r="1363" spans="1:47" x14ac:dyDescent="0.25">
      <c r="A1363" s="2" t="s">
        <v>5946</v>
      </c>
      <c r="B1363" s="1">
        <v>46184</v>
      </c>
      <c r="C1363" s="2" t="s">
        <v>42</v>
      </c>
      <c r="D1363" s="2" t="s">
        <v>43</v>
      </c>
      <c r="E1363" s="2" t="s">
        <v>44</v>
      </c>
      <c r="F1363" s="2" t="s">
        <v>45</v>
      </c>
      <c r="G1363" s="2" t="s">
        <v>46</v>
      </c>
      <c r="H1363" s="2" t="s">
        <v>80</v>
      </c>
      <c r="I1363" s="2" t="s">
        <v>436</v>
      </c>
      <c r="J1363" s="2" t="s">
        <v>13658</v>
      </c>
      <c r="K1363" s="2" t="s">
        <v>437</v>
      </c>
      <c r="L1363" s="2" t="s">
        <v>438</v>
      </c>
      <c r="M1363" s="2" t="s">
        <v>439</v>
      </c>
      <c r="N1363" s="2" t="s">
        <v>440</v>
      </c>
      <c r="O1363">
        <v>1</v>
      </c>
      <c r="P1363" s="2" t="s">
        <v>53</v>
      </c>
      <c r="Q1363">
        <v>100</v>
      </c>
      <c r="R1363">
        <v>0</v>
      </c>
      <c r="S1363" s="2" t="s">
        <v>54</v>
      </c>
      <c r="T1363" s="2" t="s">
        <v>55</v>
      </c>
      <c r="U1363" s="2" t="s">
        <v>441</v>
      </c>
      <c r="V1363" s="2"/>
      <c r="W1363">
        <v>52000</v>
      </c>
      <c r="X1363">
        <v>0</v>
      </c>
      <c r="Y1363">
        <v>0</v>
      </c>
      <c r="Z1363">
        <v>52000</v>
      </c>
      <c r="AB1363" s="2" t="s">
        <v>57</v>
      </c>
      <c r="AC1363">
        <v>20800</v>
      </c>
      <c r="AD1363">
        <v>31200</v>
      </c>
      <c r="AE1363">
        <v>126000</v>
      </c>
      <c r="AF1363">
        <v>1890</v>
      </c>
      <c r="AG1363" s="2" t="s">
        <v>517</v>
      </c>
      <c r="AH1363" s="2" t="s">
        <v>149</v>
      </c>
      <c r="AI1363" s="1">
        <v>46199</v>
      </c>
      <c r="AJ1363" s="2" t="s">
        <v>87</v>
      </c>
      <c r="AK1363" s="2" t="s">
        <v>67</v>
      </c>
      <c r="AM1363" s="2" t="s">
        <v>59</v>
      </c>
      <c r="AP1363" s="2" t="s">
        <v>60</v>
      </c>
      <c r="AQ1363" s="2" t="s">
        <v>41</v>
      </c>
      <c r="AR1363">
        <v>74000</v>
      </c>
      <c r="AS1363" s="2" t="str">
        <f>_xlfn.IFNA(IF(VLOOKUP(all_resi[[#This Row],[No. Waybill]],settle_reconcile[No. Waybill],1,0)="","Recon","Recon"),"-")</f>
        <v>-</v>
      </c>
      <c r="AT1363" s="2">
        <f>all_resi[[#This Row],[Nilai COD]]-all_resi[[#This Row],[COD Fee]]-all_resi[[#This Row],[Total Biaya Setelah Diskon]]</f>
        <v>92910</v>
      </c>
      <c r="AU1363" s="2">
        <f>IF(all_resi[[#This Row],[Waktu Terima]]="","",_xlfn.DAYS(all_resi[[#This Row],[Waktu Terima]],all_resi[[#This Row],[Tanggal Pengiriman]]))</f>
        <v>15</v>
      </c>
    </row>
    <row r="1364" spans="1:47" x14ac:dyDescent="0.25">
      <c r="A1364" s="2" t="s">
        <v>6755</v>
      </c>
      <c r="B1364" s="1">
        <v>46184</v>
      </c>
      <c r="C1364" s="2" t="s">
        <v>42</v>
      </c>
      <c r="D1364" s="2" t="s">
        <v>43</v>
      </c>
      <c r="E1364" s="2" t="s">
        <v>44</v>
      </c>
      <c r="F1364" s="2" t="s">
        <v>45</v>
      </c>
      <c r="G1364" s="2" t="s">
        <v>46</v>
      </c>
      <c r="H1364" s="2" t="s">
        <v>80</v>
      </c>
      <c r="I1364" s="2" t="s">
        <v>3082</v>
      </c>
      <c r="J1364" s="2" t="s">
        <v>13510</v>
      </c>
      <c r="K1364" s="2" t="s">
        <v>197</v>
      </c>
      <c r="L1364" s="2" t="s">
        <v>3083</v>
      </c>
      <c r="M1364" s="2" t="s">
        <v>3084</v>
      </c>
      <c r="N1364" s="2" t="s">
        <v>3085</v>
      </c>
      <c r="O1364">
        <v>1</v>
      </c>
      <c r="P1364" s="2" t="s">
        <v>53</v>
      </c>
      <c r="Q1364">
        <v>100</v>
      </c>
      <c r="R1364">
        <v>0</v>
      </c>
      <c r="S1364" s="2" t="s">
        <v>54</v>
      </c>
      <c r="T1364" s="2" t="s">
        <v>55</v>
      </c>
      <c r="U1364" s="2" t="s">
        <v>86</v>
      </c>
      <c r="V1364" s="2"/>
      <c r="W1364">
        <v>75000</v>
      </c>
      <c r="X1364">
        <v>0</v>
      </c>
      <c r="Y1364">
        <v>0</v>
      </c>
      <c r="Z1364">
        <v>75000</v>
      </c>
      <c r="AB1364" s="2" t="s">
        <v>57</v>
      </c>
      <c r="AC1364">
        <v>30000</v>
      </c>
      <c r="AD1364">
        <v>45000</v>
      </c>
      <c r="AE1364">
        <v>164000</v>
      </c>
      <c r="AF1364">
        <v>2460</v>
      </c>
      <c r="AG1364" s="2" t="s">
        <v>3082</v>
      </c>
      <c r="AH1364" s="2"/>
      <c r="AI1364" s="1">
        <v>46191</v>
      </c>
      <c r="AJ1364" s="2" t="s">
        <v>87</v>
      </c>
      <c r="AK1364" s="2" t="s">
        <v>58</v>
      </c>
      <c r="AM1364" s="2" t="s">
        <v>59</v>
      </c>
      <c r="AP1364" s="2" t="s">
        <v>60</v>
      </c>
      <c r="AQ1364" s="2" t="s">
        <v>41</v>
      </c>
      <c r="AR1364">
        <v>89000</v>
      </c>
      <c r="AS1364" s="2" t="str">
        <f>_xlfn.IFNA(IF(VLOOKUP(all_resi[[#This Row],[No. Waybill]],settle_reconcile[No. Waybill],1,0)="","Recon","Recon"),"-")</f>
        <v>Recon</v>
      </c>
      <c r="AT1364" s="2">
        <f>all_resi[[#This Row],[Nilai COD]]-all_resi[[#This Row],[COD Fee]]-all_resi[[#This Row],[Total Biaya Setelah Diskon]]</f>
        <v>116540</v>
      </c>
      <c r="AU1364" s="2">
        <f>IF(all_resi[[#This Row],[Waktu Terima]]="","",_xlfn.DAYS(all_resi[[#This Row],[Waktu Terima]],all_resi[[#This Row],[Tanggal Pengiriman]]))</f>
        <v>7</v>
      </c>
    </row>
    <row r="1365" spans="1:47" x14ac:dyDescent="0.25">
      <c r="A1365" s="2" t="s">
        <v>5968</v>
      </c>
      <c r="B1365" s="1">
        <v>46184</v>
      </c>
      <c r="C1365" s="2" t="s">
        <v>42</v>
      </c>
      <c r="D1365" s="2" t="s">
        <v>43</v>
      </c>
      <c r="E1365" s="2" t="s">
        <v>44</v>
      </c>
      <c r="F1365" s="2" t="s">
        <v>45</v>
      </c>
      <c r="G1365" s="2" t="s">
        <v>46</v>
      </c>
      <c r="H1365" s="2" t="s">
        <v>47</v>
      </c>
      <c r="I1365" s="2" t="s">
        <v>530</v>
      </c>
      <c r="J1365" s="2" t="s">
        <v>13673</v>
      </c>
      <c r="K1365" s="2" t="s">
        <v>75</v>
      </c>
      <c r="L1365" s="2" t="s">
        <v>531</v>
      </c>
      <c r="M1365" s="2" t="s">
        <v>532</v>
      </c>
      <c r="N1365" s="2" t="s">
        <v>533</v>
      </c>
      <c r="O1365">
        <v>1</v>
      </c>
      <c r="P1365" s="2" t="s">
        <v>53</v>
      </c>
      <c r="Q1365">
        <v>100</v>
      </c>
      <c r="R1365">
        <v>0</v>
      </c>
      <c r="S1365" s="2" t="s">
        <v>54</v>
      </c>
      <c r="T1365" s="2" t="s">
        <v>55</v>
      </c>
      <c r="U1365" s="2" t="s">
        <v>534</v>
      </c>
      <c r="V1365" s="2"/>
      <c r="W1365">
        <v>61000</v>
      </c>
      <c r="X1365">
        <v>0</v>
      </c>
      <c r="Y1365">
        <v>0</v>
      </c>
      <c r="Z1365">
        <v>61000</v>
      </c>
      <c r="AB1365" s="2" t="s">
        <v>57</v>
      </c>
      <c r="AC1365">
        <v>24400</v>
      </c>
      <c r="AD1365">
        <v>36600</v>
      </c>
      <c r="AE1365">
        <v>106000</v>
      </c>
      <c r="AF1365">
        <v>1590</v>
      </c>
      <c r="AG1365" s="2" t="s">
        <v>517</v>
      </c>
      <c r="AH1365" s="2" t="s">
        <v>149</v>
      </c>
      <c r="AI1365" s="1">
        <v>46198</v>
      </c>
      <c r="AJ1365" s="2"/>
      <c r="AK1365" s="2" t="s">
        <v>67</v>
      </c>
      <c r="AM1365" s="2" t="s">
        <v>59</v>
      </c>
      <c r="AP1365" s="2" t="s">
        <v>60</v>
      </c>
      <c r="AQ1365" s="2" t="s">
        <v>41</v>
      </c>
      <c r="AR1365">
        <v>45000</v>
      </c>
      <c r="AS1365" s="2" t="str">
        <f>_xlfn.IFNA(IF(VLOOKUP(all_resi[[#This Row],[No. Waybill]],settle_reconcile[No. Waybill],1,0)="","Recon","Recon"),"-")</f>
        <v>-</v>
      </c>
      <c r="AT1365" s="2">
        <f>all_resi[[#This Row],[Nilai COD]]-all_resi[[#This Row],[COD Fee]]-all_resi[[#This Row],[Total Biaya Setelah Diskon]]</f>
        <v>67810</v>
      </c>
      <c r="AU1365" s="2">
        <f>IF(all_resi[[#This Row],[Waktu Terima]]="","",_xlfn.DAYS(all_resi[[#This Row],[Waktu Terima]],all_resi[[#This Row],[Tanggal Pengiriman]]))</f>
        <v>14</v>
      </c>
    </row>
    <row r="1366" spans="1:47" x14ac:dyDescent="0.25">
      <c r="A1366" s="2" t="s">
        <v>6758</v>
      </c>
      <c r="B1366" s="1">
        <v>46184</v>
      </c>
      <c r="C1366" s="2" t="s">
        <v>42</v>
      </c>
      <c r="D1366" s="2" t="s">
        <v>43</v>
      </c>
      <c r="E1366" s="2" t="s">
        <v>44</v>
      </c>
      <c r="F1366" s="2" t="s">
        <v>45</v>
      </c>
      <c r="G1366" s="2" t="s">
        <v>46</v>
      </c>
      <c r="H1366" s="2" t="s">
        <v>47</v>
      </c>
      <c r="I1366" s="2" t="s">
        <v>3093</v>
      </c>
      <c r="J1366" s="2" t="s">
        <v>13521</v>
      </c>
      <c r="K1366" s="2" t="s">
        <v>156</v>
      </c>
      <c r="L1366" s="2" t="s">
        <v>908</v>
      </c>
      <c r="M1366" s="2" t="s">
        <v>909</v>
      </c>
      <c r="N1366" s="2" t="s">
        <v>3094</v>
      </c>
      <c r="O1366">
        <v>1</v>
      </c>
      <c r="P1366" s="2" t="s">
        <v>53</v>
      </c>
      <c r="Q1366">
        <v>100</v>
      </c>
      <c r="R1366">
        <v>0</v>
      </c>
      <c r="S1366" s="2" t="s">
        <v>54</v>
      </c>
      <c r="T1366" s="2" t="s">
        <v>55</v>
      </c>
      <c r="U1366" s="2" t="s">
        <v>250</v>
      </c>
      <c r="V1366" s="2"/>
      <c r="W1366">
        <v>85000</v>
      </c>
      <c r="X1366">
        <v>0</v>
      </c>
      <c r="Y1366">
        <v>0</v>
      </c>
      <c r="Z1366">
        <v>85000</v>
      </c>
      <c r="AB1366" s="2" t="s">
        <v>57</v>
      </c>
      <c r="AC1366">
        <v>34000</v>
      </c>
      <c r="AD1366">
        <v>51000</v>
      </c>
      <c r="AE1366">
        <v>135000</v>
      </c>
      <c r="AF1366">
        <v>2025</v>
      </c>
      <c r="AG1366" s="2" t="s">
        <v>12207</v>
      </c>
      <c r="AH1366" s="2" t="s">
        <v>149</v>
      </c>
      <c r="AI1366" s="1">
        <v>46197</v>
      </c>
      <c r="AJ1366" s="2"/>
      <c r="AK1366" s="2" t="s">
        <v>67</v>
      </c>
      <c r="AM1366" s="2" t="s">
        <v>59</v>
      </c>
      <c r="AP1366" s="2" t="s">
        <v>60</v>
      </c>
      <c r="AQ1366" s="2" t="s">
        <v>41</v>
      </c>
      <c r="AR1366">
        <v>50000</v>
      </c>
      <c r="AS1366" s="2" t="str">
        <f>_xlfn.IFNA(IF(VLOOKUP(all_resi[[#This Row],[No. Waybill]],settle_reconcile[No. Waybill],1,0)="","Recon","Recon"),"-")</f>
        <v>-</v>
      </c>
      <c r="AT1366" s="2">
        <f>all_resi[[#This Row],[Nilai COD]]-all_resi[[#This Row],[COD Fee]]-all_resi[[#This Row],[Total Biaya Setelah Diskon]]</f>
        <v>81975</v>
      </c>
      <c r="AU1366" s="2">
        <f>IF(all_resi[[#This Row],[Waktu Terima]]="","",_xlfn.DAYS(all_resi[[#This Row],[Waktu Terima]],all_resi[[#This Row],[Tanggal Pengiriman]]))</f>
        <v>13</v>
      </c>
    </row>
    <row r="1367" spans="1:47" x14ac:dyDescent="0.25">
      <c r="A1367" s="2" t="s">
        <v>5961</v>
      </c>
      <c r="B1367" s="1">
        <v>46184</v>
      </c>
      <c r="C1367" s="2" t="s">
        <v>42</v>
      </c>
      <c r="D1367" s="2" t="s">
        <v>43</v>
      </c>
      <c r="E1367" s="2" t="s">
        <v>44</v>
      </c>
      <c r="F1367" s="2" t="s">
        <v>45</v>
      </c>
      <c r="G1367" s="2" t="s">
        <v>46</v>
      </c>
      <c r="H1367" s="2" t="s">
        <v>80</v>
      </c>
      <c r="I1367" s="2" t="s">
        <v>498</v>
      </c>
      <c r="J1367" s="2" t="s">
        <v>13650</v>
      </c>
      <c r="K1367" s="2" t="s">
        <v>183</v>
      </c>
      <c r="L1367" s="2" t="s">
        <v>499</v>
      </c>
      <c r="M1367" s="2" t="s">
        <v>500</v>
      </c>
      <c r="N1367" s="2" t="s">
        <v>501</v>
      </c>
      <c r="O1367">
        <v>1</v>
      </c>
      <c r="P1367" s="2" t="s">
        <v>53</v>
      </c>
      <c r="Q1367">
        <v>100</v>
      </c>
      <c r="R1367">
        <v>0</v>
      </c>
      <c r="S1367" s="2" t="s">
        <v>54</v>
      </c>
      <c r="T1367" s="2" t="s">
        <v>55</v>
      </c>
      <c r="U1367" s="2" t="s">
        <v>502</v>
      </c>
      <c r="V1367" s="2"/>
      <c r="W1367">
        <v>85000</v>
      </c>
      <c r="X1367">
        <v>0</v>
      </c>
      <c r="Y1367">
        <v>0</v>
      </c>
      <c r="Z1367">
        <v>85000</v>
      </c>
      <c r="AB1367" s="2" t="s">
        <v>57</v>
      </c>
      <c r="AC1367">
        <v>34000</v>
      </c>
      <c r="AD1367">
        <v>51000</v>
      </c>
      <c r="AE1367">
        <v>415000</v>
      </c>
      <c r="AF1367">
        <v>6225</v>
      </c>
      <c r="AG1367" s="2" t="s">
        <v>498</v>
      </c>
      <c r="AH1367" s="2"/>
      <c r="AI1367" s="1">
        <v>46188</v>
      </c>
      <c r="AJ1367" s="2" t="s">
        <v>87</v>
      </c>
      <c r="AK1367" s="2" t="s">
        <v>58</v>
      </c>
      <c r="AM1367" s="2" t="s">
        <v>59</v>
      </c>
      <c r="AP1367" s="2" t="s">
        <v>60</v>
      </c>
      <c r="AQ1367" s="2" t="s">
        <v>41</v>
      </c>
      <c r="AR1367">
        <v>330000</v>
      </c>
      <c r="AS1367" s="2" t="str">
        <f>_xlfn.IFNA(IF(VLOOKUP(all_resi[[#This Row],[No. Waybill]],settle_reconcile[No. Waybill],1,0)="","Recon","Recon"),"-")</f>
        <v>Recon</v>
      </c>
      <c r="AT1367" s="2">
        <f>all_resi[[#This Row],[Nilai COD]]-all_resi[[#This Row],[COD Fee]]-all_resi[[#This Row],[Total Biaya Setelah Diskon]]</f>
        <v>357775</v>
      </c>
      <c r="AU1367" s="2">
        <f>IF(all_resi[[#This Row],[Waktu Terima]]="","",_xlfn.DAYS(all_resi[[#This Row],[Waktu Terima]],all_resi[[#This Row],[Tanggal Pengiriman]]))</f>
        <v>4</v>
      </c>
    </row>
    <row r="1368" spans="1:47" x14ac:dyDescent="0.25">
      <c r="A1368" s="2" t="s">
        <v>5996</v>
      </c>
      <c r="B1368" s="1">
        <v>46184</v>
      </c>
      <c r="C1368" s="2" t="s">
        <v>42</v>
      </c>
      <c r="D1368" s="2" t="s">
        <v>43</v>
      </c>
      <c r="E1368" s="2" t="s">
        <v>44</v>
      </c>
      <c r="F1368" s="2" t="s">
        <v>45</v>
      </c>
      <c r="G1368" s="2" t="s">
        <v>46</v>
      </c>
      <c r="H1368" s="2" t="s">
        <v>47</v>
      </c>
      <c r="I1368" s="2" t="s">
        <v>649</v>
      </c>
      <c r="J1368" s="2" t="s">
        <v>13662</v>
      </c>
      <c r="K1368" s="2" t="s">
        <v>121</v>
      </c>
      <c r="L1368" s="2" t="s">
        <v>650</v>
      </c>
      <c r="M1368" s="2" t="s">
        <v>651</v>
      </c>
      <c r="N1368" s="2" t="s">
        <v>652</v>
      </c>
      <c r="O1368">
        <v>1</v>
      </c>
      <c r="P1368" s="2" t="s">
        <v>53</v>
      </c>
      <c r="Q1368">
        <v>100</v>
      </c>
      <c r="R1368">
        <v>0</v>
      </c>
      <c r="S1368" s="2" t="s">
        <v>54</v>
      </c>
      <c r="T1368" s="2" t="s">
        <v>55</v>
      </c>
      <c r="U1368" s="2" t="s">
        <v>207</v>
      </c>
      <c r="V1368" s="2"/>
      <c r="W1368">
        <v>122000</v>
      </c>
      <c r="X1368">
        <v>0</v>
      </c>
      <c r="Y1368">
        <v>0</v>
      </c>
      <c r="Z1368">
        <v>122000</v>
      </c>
      <c r="AB1368" s="2" t="s">
        <v>57</v>
      </c>
      <c r="AC1368">
        <v>48800</v>
      </c>
      <c r="AD1368">
        <v>73200</v>
      </c>
      <c r="AE1368">
        <v>187000</v>
      </c>
      <c r="AF1368">
        <v>2805</v>
      </c>
      <c r="AG1368" s="2" t="s">
        <v>649</v>
      </c>
      <c r="AH1368" s="2"/>
      <c r="AI1368" s="1">
        <v>46191</v>
      </c>
      <c r="AJ1368" s="2"/>
      <c r="AK1368" s="2" t="s">
        <v>58</v>
      </c>
      <c r="AM1368" s="2" t="s">
        <v>59</v>
      </c>
      <c r="AP1368" s="2" t="s">
        <v>60</v>
      </c>
      <c r="AQ1368" s="2" t="s">
        <v>41</v>
      </c>
      <c r="AR1368">
        <v>65000</v>
      </c>
      <c r="AS1368" s="2" t="str">
        <f>_xlfn.IFNA(IF(VLOOKUP(all_resi[[#This Row],[No. Waybill]],settle_reconcile[No. Waybill],1,0)="","Recon","Recon"),"-")</f>
        <v>Recon</v>
      </c>
      <c r="AT1368" s="2">
        <f>all_resi[[#This Row],[Nilai COD]]-all_resi[[#This Row],[COD Fee]]-all_resi[[#This Row],[Total Biaya Setelah Diskon]]</f>
        <v>110995</v>
      </c>
      <c r="AU1368" s="2">
        <f>IF(all_resi[[#This Row],[Waktu Terima]]="","",_xlfn.DAYS(all_resi[[#This Row],[Waktu Terima]],all_resi[[#This Row],[Tanggal Pengiriman]]))</f>
        <v>7</v>
      </c>
    </row>
    <row r="1369" spans="1:47" x14ac:dyDescent="0.25">
      <c r="A1369" s="2" t="s">
        <v>6015</v>
      </c>
      <c r="B1369" s="1">
        <v>46184</v>
      </c>
      <c r="C1369" s="2" t="s">
        <v>42</v>
      </c>
      <c r="D1369" s="2" t="s">
        <v>43</v>
      </c>
      <c r="E1369" s="2" t="s">
        <v>44</v>
      </c>
      <c r="F1369" s="2" t="s">
        <v>45</v>
      </c>
      <c r="G1369" s="2" t="s">
        <v>46</v>
      </c>
      <c r="H1369" s="2" t="s">
        <v>47</v>
      </c>
      <c r="I1369" s="2" t="s">
        <v>720</v>
      </c>
      <c r="J1369" s="2" t="s">
        <v>13634</v>
      </c>
      <c r="K1369" s="2" t="s">
        <v>183</v>
      </c>
      <c r="L1369" s="2" t="s">
        <v>243</v>
      </c>
      <c r="M1369" s="2" t="s">
        <v>244</v>
      </c>
      <c r="N1369" s="2" t="s">
        <v>721</v>
      </c>
      <c r="O1369">
        <v>1</v>
      </c>
      <c r="P1369" s="2" t="s">
        <v>53</v>
      </c>
      <c r="Q1369">
        <v>100</v>
      </c>
      <c r="R1369">
        <v>0</v>
      </c>
      <c r="S1369" s="2" t="s">
        <v>54</v>
      </c>
      <c r="T1369" s="2" t="s">
        <v>55</v>
      </c>
      <c r="U1369" s="2" t="s">
        <v>225</v>
      </c>
      <c r="V1369" s="2"/>
      <c r="W1369">
        <v>91000</v>
      </c>
      <c r="X1369">
        <v>0</v>
      </c>
      <c r="Y1369">
        <v>0</v>
      </c>
      <c r="Z1369">
        <v>91000</v>
      </c>
      <c r="AB1369" s="2" t="s">
        <v>57</v>
      </c>
      <c r="AC1369">
        <v>36400</v>
      </c>
      <c r="AD1369">
        <v>54600</v>
      </c>
      <c r="AE1369">
        <v>195000</v>
      </c>
      <c r="AF1369">
        <v>2925</v>
      </c>
      <c r="AG1369" s="2" t="s">
        <v>720</v>
      </c>
      <c r="AH1369" s="2"/>
      <c r="AI1369" s="1">
        <v>46190</v>
      </c>
      <c r="AJ1369" s="2"/>
      <c r="AK1369" s="2" t="s">
        <v>58</v>
      </c>
      <c r="AM1369" s="2" t="s">
        <v>59</v>
      </c>
      <c r="AP1369" s="2" t="s">
        <v>60</v>
      </c>
      <c r="AQ1369" s="2" t="s">
        <v>41</v>
      </c>
      <c r="AR1369">
        <v>104000</v>
      </c>
      <c r="AS1369" s="2" t="str">
        <f>_xlfn.IFNA(IF(VLOOKUP(all_resi[[#This Row],[No. Waybill]],settle_reconcile[No. Waybill],1,0)="","Recon","Recon"),"-")</f>
        <v>Recon</v>
      </c>
      <c r="AT1369" s="2">
        <f>all_resi[[#This Row],[Nilai COD]]-all_resi[[#This Row],[COD Fee]]-all_resi[[#This Row],[Total Biaya Setelah Diskon]]</f>
        <v>137475</v>
      </c>
      <c r="AU1369" s="2">
        <f>IF(all_resi[[#This Row],[Waktu Terima]]="","",_xlfn.DAYS(all_resi[[#This Row],[Waktu Terima]],all_resi[[#This Row],[Tanggal Pengiriman]]))</f>
        <v>6</v>
      </c>
    </row>
    <row r="1370" spans="1:47" x14ac:dyDescent="0.25">
      <c r="A1370" s="2" t="s">
        <v>6016</v>
      </c>
      <c r="B1370" s="1">
        <v>46184</v>
      </c>
      <c r="C1370" s="2" t="s">
        <v>42</v>
      </c>
      <c r="D1370" s="2" t="s">
        <v>43</v>
      </c>
      <c r="E1370" s="2" t="s">
        <v>44</v>
      </c>
      <c r="F1370" s="2" t="s">
        <v>45</v>
      </c>
      <c r="G1370" s="2" t="s">
        <v>46</v>
      </c>
      <c r="H1370" s="2" t="s">
        <v>47</v>
      </c>
      <c r="I1370" s="2" t="s">
        <v>722</v>
      </c>
      <c r="J1370" s="2" t="s">
        <v>13635</v>
      </c>
      <c r="K1370" s="2" t="s">
        <v>156</v>
      </c>
      <c r="L1370" s="2" t="s">
        <v>429</v>
      </c>
      <c r="M1370" s="2" t="s">
        <v>723</v>
      </c>
      <c r="N1370" s="2" t="s">
        <v>724</v>
      </c>
      <c r="O1370">
        <v>1</v>
      </c>
      <c r="P1370" s="2" t="s">
        <v>53</v>
      </c>
      <c r="Q1370">
        <v>100</v>
      </c>
      <c r="R1370">
        <v>0</v>
      </c>
      <c r="S1370" s="2" t="s">
        <v>54</v>
      </c>
      <c r="T1370" s="2" t="s">
        <v>55</v>
      </c>
      <c r="U1370" s="2" t="s">
        <v>719</v>
      </c>
      <c r="V1370" s="2"/>
      <c r="W1370">
        <v>100000</v>
      </c>
      <c r="X1370">
        <v>0</v>
      </c>
      <c r="Y1370">
        <v>0</v>
      </c>
      <c r="Z1370">
        <v>100000</v>
      </c>
      <c r="AB1370" s="2" t="s">
        <v>57</v>
      </c>
      <c r="AC1370">
        <v>40000</v>
      </c>
      <c r="AD1370">
        <v>60000</v>
      </c>
      <c r="AE1370">
        <v>164000</v>
      </c>
      <c r="AF1370">
        <v>2460</v>
      </c>
      <c r="AG1370" s="2" t="s">
        <v>43</v>
      </c>
      <c r="AH1370" s="2"/>
      <c r="AI1370" s="1">
        <v>46212</v>
      </c>
      <c r="AJ1370" s="2"/>
      <c r="AK1370" s="2" t="s">
        <v>67</v>
      </c>
      <c r="AM1370" s="2" t="s">
        <v>59</v>
      </c>
      <c r="AP1370" s="2" t="s">
        <v>60</v>
      </c>
      <c r="AQ1370" s="2" t="s">
        <v>41</v>
      </c>
      <c r="AR1370">
        <v>64000</v>
      </c>
      <c r="AS1370" s="2" t="str">
        <f>_xlfn.IFNA(IF(VLOOKUP(all_resi[[#This Row],[No. Waybill]],settle_reconcile[No. Waybill],1,0)="","Recon","Recon"),"-")</f>
        <v>-</v>
      </c>
      <c r="AT1370" s="2">
        <f>all_resi[[#This Row],[Nilai COD]]-all_resi[[#This Row],[COD Fee]]-all_resi[[#This Row],[Total Biaya Setelah Diskon]]</f>
        <v>101540</v>
      </c>
      <c r="AU1370" s="2">
        <f>IF(all_resi[[#This Row],[Waktu Terima]]="","",_xlfn.DAYS(all_resi[[#This Row],[Waktu Terima]],all_resi[[#This Row],[Tanggal Pengiriman]]))</f>
        <v>28</v>
      </c>
    </row>
    <row r="1371" spans="1:47" x14ac:dyDescent="0.25">
      <c r="A1371" s="2" t="s">
        <v>6013</v>
      </c>
      <c r="B1371" s="1">
        <v>46184</v>
      </c>
      <c r="C1371" s="2" t="s">
        <v>42</v>
      </c>
      <c r="D1371" s="2" t="s">
        <v>43</v>
      </c>
      <c r="E1371" s="2" t="s">
        <v>44</v>
      </c>
      <c r="F1371" s="2" t="s">
        <v>45</v>
      </c>
      <c r="G1371" s="2" t="s">
        <v>46</v>
      </c>
      <c r="H1371" s="2" t="s">
        <v>47</v>
      </c>
      <c r="I1371" s="2" t="s">
        <v>712</v>
      </c>
      <c r="J1371" s="2" t="s">
        <v>13613</v>
      </c>
      <c r="K1371" s="2" t="s">
        <v>126</v>
      </c>
      <c r="L1371" s="2" t="s">
        <v>713</v>
      </c>
      <c r="M1371" s="2" t="s">
        <v>714</v>
      </c>
      <c r="N1371" s="2" t="s">
        <v>715</v>
      </c>
      <c r="O1371">
        <v>1</v>
      </c>
      <c r="P1371" s="2" t="s">
        <v>53</v>
      </c>
      <c r="Q1371">
        <v>100</v>
      </c>
      <c r="R1371">
        <v>0</v>
      </c>
      <c r="S1371" s="2" t="s">
        <v>54</v>
      </c>
      <c r="T1371" s="2" t="s">
        <v>55</v>
      </c>
      <c r="U1371" s="2" t="s">
        <v>323</v>
      </c>
      <c r="V1371" s="2"/>
      <c r="W1371">
        <v>75000</v>
      </c>
      <c r="X1371">
        <v>0</v>
      </c>
      <c r="Y1371">
        <v>0</v>
      </c>
      <c r="Z1371">
        <v>75000</v>
      </c>
      <c r="AB1371" s="2" t="s">
        <v>57</v>
      </c>
      <c r="AC1371">
        <v>30000</v>
      </c>
      <c r="AD1371">
        <v>45000</v>
      </c>
      <c r="AE1371">
        <v>149000</v>
      </c>
      <c r="AF1371">
        <v>2235</v>
      </c>
      <c r="AG1371" s="2" t="s">
        <v>517</v>
      </c>
      <c r="AH1371" s="2" t="s">
        <v>149</v>
      </c>
      <c r="AI1371" s="1">
        <v>46198</v>
      </c>
      <c r="AJ1371" s="2"/>
      <c r="AK1371" s="2" t="s">
        <v>67</v>
      </c>
      <c r="AM1371" s="2" t="s">
        <v>59</v>
      </c>
      <c r="AP1371" s="2" t="s">
        <v>60</v>
      </c>
      <c r="AQ1371" s="2" t="s">
        <v>41</v>
      </c>
      <c r="AR1371">
        <v>74000</v>
      </c>
      <c r="AS1371" s="2" t="str">
        <f>_xlfn.IFNA(IF(VLOOKUP(all_resi[[#This Row],[No. Waybill]],settle_reconcile[No. Waybill],1,0)="","Recon","Recon"),"-")</f>
        <v>-</v>
      </c>
      <c r="AT1371" s="2">
        <f>all_resi[[#This Row],[Nilai COD]]-all_resi[[#This Row],[COD Fee]]-all_resi[[#This Row],[Total Biaya Setelah Diskon]]</f>
        <v>101765</v>
      </c>
      <c r="AU1371" s="2">
        <f>IF(all_resi[[#This Row],[Waktu Terima]]="","",_xlfn.DAYS(all_resi[[#This Row],[Waktu Terima]],all_resi[[#This Row],[Tanggal Pengiriman]]))</f>
        <v>14</v>
      </c>
    </row>
    <row r="1372" spans="1:47" x14ac:dyDescent="0.25">
      <c r="A1372" s="2" t="s">
        <v>6706</v>
      </c>
      <c r="B1372" s="1">
        <v>46184</v>
      </c>
      <c r="C1372" s="2" t="s">
        <v>42</v>
      </c>
      <c r="D1372" s="2" t="s">
        <v>43</v>
      </c>
      <c r="E1372" s="2" t="s">
        <v>44</v>
      </c>
      <c r="F1372" s="2" t="s">
        <v>45</v>
      </c>
      <c r="G1372" s="2" t="s">
        <v>46</v>
      </c>
      <c r="H1372" s="2" t="s">
        <v>80</v>
      </c>
      <c r="I1372" s="2" t="s">
        <v>2936</v>
      </c>
      <c r="J1372" s="2" t="s">
        <v>13464</v>
      </c>
      <c r="K1372" s="2" t="s">
        <v>116</v>
      </c>
      <c r="L1372" s="2" t="s">
        <v>2504</v>
      </c>
      <c r="M1372" s="2" t="s">
        <v>2937</v>
      </c>
      <c r="N1372" s="2" t="s">
        <v>2938</v>
      </c>
      <c r="O1372">
        <v>1</v>
      </c>
      <c r="P1372" s="2" t="s">
        <v>53</v>
      </c>
      <c r="Q1372">
        <v>100</v>
      </c>
      <c r="R1372">
        <v>0</v>
      </c>
      <c r="S1372" s="2" t="s">
        <v>54</v>
      </c>
      <c r="T1372" s="2" t="s">
        <v>55</v>
      </c>
      <c r="U1372" s="2" t="s">
        <v>2939</v>
      </c>
      <c r="V1372" s="2"/>
      <c r="W1372">
        <v>15000</v>
      </c>
      <c r="X1372">
        <v>0</v>
      </c>
      <c r="Y1372">
        <v>0</v>
      </c>
      <c r="Z1372">
        <v>15000</v>
      </c>
      <c r="AB1372" s="2" t="s">
        <v>57</v>
      </c>
      <c r="AC1372">
        <v>10000</v>
      </c>
      <c r="AD1372">
        <v>5000</v>
      </c>
      <c r="AE1372">
        <v>50000</v>
      </c>
      <c r="AF1372">
        <v>750</v>
      </c>
      <c r="AG1372" s="2" t="s">
        <v>2940</v>
      </c>
      <c r="AH1372" s="2"/>
      <c r="AI1372" s="1">
        <v>46187</v>
      </c>
      <c r="AJ1372" s="2" t="s">
        <v>87</v>
      </c>
      <c r="AK1372" s="2" t="s">
        <v>58</v>
      </c>
      <c r="AM1372" s="2" t="s">
        <v>59</v>
      </c>
      <c r="AP1372" s="2" t="s">
        <v>60</v>
      </c>
      <c r="AQ1372" s="2" t="s">
        <v>41</v>
      </c>
      <c r="AR1372">
        <v>35000</v>
      </c>
      <c r="AS1372" s="2" t="str">
        <f>_xlfn.IFNA(IF(VLOOKUP(all_resi[[#This Row],[No. Waybill]],settle_reconcile[No. Waybill],1,0)="","Recon","Recon"),"-")</f>
        <v>Recon</v>
      </c>
      <c r="AT1372" s="2">
        <f>all_resi[[#This Row],[Nilai COD]]-all_resi[[#This Row],[COD Fee]]-all_resi[[#This Row],[Total Biaya Setelah Diskon]]</f>
        <v>44250</v>
      </c>
      <c r="AU1372" s="2">
        <f>IF(all_resi[[#This Row],[Waktu Terima]]="","",_xlfn.DAYS(all_resi[[#This Row],[Waktu Terima]],all_resi[[#This Row],[Tanggal Pengiriman]]))</f>
        <v>3</v>
      </c>
    </row>
    <row r="1373" spans="1:47" x14ac:dyDescent="0.25">
      <c r="A1373" s="2" t="s">
        <v>6020</v>
      </c>
      <c r="B1373" s="1">
        <v>46184</v>
      </c>
      <c r="C1373" s="2" t="s">
        <v>42</v>
      </c>
      <c r="D1373" s="2" t="s">
        <v>43</v>
      </c>
      <c r="E1373" s="2" t="s">
        <v>44</v>
      </c>
      <c r="F1373" s="2" t="s">
        <v>45</v>
      </c>
      <c r="G1373" s="2" t="s">
        <v>46</v>
      </c>
      <c r="H1373" s="2" t="s">
        <v>47</v>
      </c>
      <c r="I1373" s="2" t="s">
        <v>736</v>
      </c>
      <c r="J1373" s="2" t="s">
        <v>13637</v>
      </c>
      <c r="K1373" s="2" t="s">
        <v>156</v>
      </c>
      <c r="L1373" s="2" t="s">
        <v>737</v>
      </c>
      <c r="M1373" s="2" t="s">
        <v>738</v>
      </c>
      <c r="N1373" s="2" t="s">
        <v>739</v>
      </c>
      <c r="O1373">
        <v>1</v>
      </c>
      <c r="P1373" s="2" t="s">
        <v>53</v>
      </c>
      <c r="Q1373">
        <v>100</v>
      </c>
      <c r="R1373">
        <v>0</v>
      </c>
      <c r="S1373" s="2" t="s">
        <v>54</v>
      </c>
      <c r="T1373" s="2" t="s">
        <v>55</v>
      </c>
      <c r="U1373" s="2" t="s">
        <v>250</v>
      </c>
      <c r="V1373" s="2"/>
      <c r="W1373">
        <v>81000</v>
      </c>
      <c r="X1373">
        <v>0</v>
      </c>
      <c r="Y1373">
        <v>0</v>
      </c>
      <c r="Z1373">
        <v>81000</v>
      </c>
      <c r="AB1373" s="2" t="s">
        <v>57</v>
      </c>
      <c r="AC1373">
        <v>32400</v>
      </c>
      <c r="AD1373">
        <v>48600</v>
      </c>
      <c r="AE1373">
        <v>135900</v>
      </c>
      <c r="AF1373">
        <v>2038.5</v>
      </c>
      <c r="AG1373" s="2"/>
      <c r="AH1373" s="2"/>
      <c r="AI1373" s="1"/>
      <c r="AJ1373" s="2"/>
      <c r="AK1373" s="2" t="s">
        <v>67</v>
      </c>
      <c r="AM1373" s="2" t="s">
        <v>59</v>
      </c>
      <c r="AP1373" s="2" t="s">
        <v>60</v>
      </c>
      <c r="AQ1373" s="2" t="s">
        <v>41</v>
      </c>
      <c r="AR1373">
        <v>54900</v>
      </c>
      <c r="AS1373" s="2" t="str">
        <f>_xlfn.IFNA(IF(VLOOKUP(all_resi[[#This Row],[No. Waybill]],settle_reconcile[No. Waybill],1,0)="","Recon","Recon"),"-")</f>
        <v>-</v>
      </c>
      <c r="AT1373" s="2">
        <f>all_resi[[#This Row],[Nilai COD]]-all_resi[[#This Row],[COD Fee]]-all_resi[[#This Row],[Total Biaya Setelah Diskon]]</f>
        <v>85261.5</v>
      </c>
      <c r="AU1373" s="2" t="str">
        <f>IF(all_resi[[#This Row],[Waktu Terima]]="","",_xlfn.DAYS(all_resi[[#This Row],[Waktu Terima]],all_resi[[#This Row],[Tanggal Pengiriman]]))</f>
        <v/>
      </c>
    </row>
    <row r="1374" spans="1:47" x14ac:dyDescent="0.25">
      <c r="A1374" s="2" t="s">
        <v>6693</v>
      </c>
      <c r="B1374" s="1">
        <v>46184</v>
      </c>
      <c r="C1374" s="2" t="s">
        <v>42</v>
      </c>
      <c r="D1374" s="2" t="s">
        <v>43</v>
      </c>
      <c r="E1374" s="2" t="s">
        <v>44</v>
      </c>
      <c r="F1374" s="2" t="s">
        <v>45</v>
      </c>
      <c r="G1374" s="2" t="s">
        <v>46</v>
      </c>
      <c r="H1374" s="2" t="s">
        <v>47</v>
      </c>
      <c r="I1374" s="2" t="s">
        <v>2899</v>
      </c>
      <c r="J1374" s="2" t="s">
        <v>13483</v>
      </c>
      <c r="K1374" s="2" t="s">
        <v>156</v>
      </c>
      <c r="L1374" s="2" t="s">
        <v>282</v>
      </c>
      <c r="M1374" s="2" t="s">
        <v>1926</v>
      </c>
      <c r="N1374" s="2" t="s">
        <v>2900</v>
      </c>
      <c r="O1374">
        <v>1</v>
      </c>
      <c r="P1374" s="2" t="s">
        <v>53</v>
      </c>
      <c r="Q1374">
        <v>100</v>
      </c>
      <c r="R1374">
        <v>0</v>
      </c>
      <c r="S1374" s="2" t="s">
        <v>54</v>
      </c>
      <c r="T1374" s="2" t="s">
        <v>55</v>
      </c>
      <c r="U1374" s="2" t="s">
        <v>73</v>
      </c>
      <c r="V1374" s="2"/>
      <c r="W1374">
        <v>85000</v>
      </c>
      <c r="X1374">
        <v>0</v>
      </c>
      <c r="Y1374">
        <v>0</v>
      </c>
      <c r="Z1374">
        <v>85000</v>
      </c>
      <c r="AB1374" s="2" t="s">
        <v>57</v>
      </c>
      <c r="AC1374">
        <v>34000</v>
      </c>
      <c r="AD1374">
        <v>51000</v>
      </c>
      <c r="AE1374">
        <v>165000</v>
      </c>
      <c r="AF1374">
        <v>2475</v>
      </c>
      <c r="AG1374" s="2"/>
      <c r="AH1374" s="2"/>
      <c r="AI1374" s="1"/>
      <c r="AJ1374" s="2"/>
      <c r="AK1374" s="2" t="s">
        <v>67</v>
      </c>
      <c r="AM1374" s="2" t="s">
        <v>59</v>
      </c>
      <c r="AP1374" s="2" t="s">
        <v>3437</v>
      </c>
      <c r="AQ1374" s="2" t="s">
        <v>41</v>
      </c>
      <c r="AR1374">
        <v>80000</v>
      </c>
      <c r="AS1374" s="2" t="str">
        <f>_xlfn.IFNA(IF(VLOOKUP(all_resi[[#This Row],[No. Waybill]],settle_reconcile[No. Waybill],1,0)="","Recon","Recon"),"-")</f>
        <v>-</v>
      </c>
      <c r="AT1374" s="2">
        <f>all_resi[[#This Row],[Nilai COD]]-all_resi[[#This Row],[COD Fee]]-all_resi[[#This Row],[Total Biaya Setelah Diskon]]</f>
        <v>111525</v>
      </c>
      <c r="AU1374" s="2" t="str">
        <f>IF(all_resi[[#This Row],[Waktu Terima]]="","",_xlfn.DAYS(all_resi[[#This Row],[Waktu Terima]],all_resi[[#This Row],[Tanggal Pengiriman]]))</f>
        <v/>
      </c>
    </row>
    <row r="1375" spans="1:47" x14ac:dyDescent="0.25">
      <c r="A1375" s="2" t="s">
        <v>6691</v>
      </c>
      <c r="B1375" s="1">
        <v>46184</v>
      </c>
      <c r="C1375" s="2" t="s">
        <v>42</v>
      </c>
      <c r="D1375" s="2" t="s">
        <v>43</v>
      </c>
      <c r="E1375" s="2" t="s">
        <v>44</v>
      </c>
      <c r="F1375" s="2" t="s">
        <v>45</v>
      </c>
      <c r="G1375" s="2" t="s">
        <v>46</v>
      </c>
      <c r="H1375" s="2" t="s">
        <v>80</v>
      </c>
      <c r="I1375" s="2" t="s">
        <v>2893</v>
      </c>
      <c r="J1375" s="2" t="s">
        <v>13478</v>
      </c>
      <c r="K1375" s="2" t="s">
        <v>75</v>
      </c>
      <c r="L1375" s="2" t="s">
        <v>310</v>
      </c>
      <c r="M1375" s="2" t="s">
        <v>311</v>
      </c>
      <c r="N1375" s="2" t="s">
        <v>2894</v>
      </c>
      <c r="O1375">
        <v>1</v>
      </c>
      <c r="P1375" s="2" t="s">
        <v>53</v>
      </c>
      <c r="Q1375">
        <v>100</v>
      </c>
      <c r="R1375">
        <v>0</v>
      </c>
      <c r="S1375" s="2" t="s">
        <v>54</v>
      </c>
      <c r="T1375" s="2" t="s">
        <v>55</v>
      </c>
      <c r="U1375" s="2" t="s">
        <v>164</v>
      </c>
      <c r="V1375" s="2"/>
      <c r="W1375">
        <v>75000</v>
      </c>
      <c r="X1375">
        <v>0</v>
      </c>
      <c r="Y1375">
        <v>0</v>
      </c>
      <c r="Z1375">
        <v>75000</v>
      </c>
      <c r="AB1375" s="2" t="s">
        <v>57</v>
      </c>
      <c r="AC1375">
        <v>30000</v>
      </c>
      <c r="AD1375">
        <v>45000</v>
      </c>
      <c r="AE1375">
        <v>157000</v>
      </c>
      <c r="AF1375">
        <v>2355</v>
      </c>
      <c r="AG1375" s="2" t="s">
        <v>2893</v>
      </c>
      <c r="AH1375" s="2"/>
      <c r="AI1375" s="1">
        <v>46189</v>
      </c>
      <c r="AJ1375" s="2" t="s">
        <v>87</v>
      </c>
      <c r="AK1375" s="2" t="s">
        <v>58</v>
      </c>
      <c r="AM1375" s="2" t="s">
        <v>59</v>
      </c>
      <c r="AP1375" s="2" t="s">
        <v>60</v>
      </c>
      <c r="AQ1375" s="2" t="s">
        <v>41</v>
      </c>
      <c r="AR1375">
        <v>82000</v>
      </c>
      <c r="AS1375" s="2" t="str">
        <f>_xlfn.IFNA(IF(VLOOKUP(all_resi[[#This Row],[No. Waybill]],settle_reconcile[No. Waybill],1,0)="","Recon","Recon"),"-")</f>
        <v>Recon</v>
      </c>
      <c r="AT1375" s="2">
        <f>all_resi[[#This Row],[Nilai COD]]-all_resi[[#This Row],[COD Fee]]-all_resi[[#This Row],[Total Biaya Setelah Diskon]]</f>
        <v>109645</v>
      </c>
      <c r="AU1375" s="2">
        <f>IF(all_resi[[#This Row],[Waktu Terima]]="","",_xlfn.DAYS(all_resi[[#This Row],[Waktu Terima]],all_resi[[#This Row],[Tanggal Pengiriman]]))</f>
        <v>5</v>
      </c>
    </row>
    <row r="1376" spans="1:47" x14ac:dyDescent="0.25">
      <c r="A1376" s="2" t="s">
        <v>6024</v>
      </c>
      <c r="B1376" s="1">
        <v>46184</v>
      </c>
      <c r="C1376" s="2" t="s">
        <v>42</v>
      </c>
      <c r="D1376" s="2" t="s">
        <v>43</v>
      </c>
      <c r="E1376" s="2" t="s">
        <v>44</v>
      </c>
      <c r="F1376" s="2" t="s">
        <v>45</v>
      </c>
      <c r="G1376" s="2" t="s">
        <v>46</v>
      </c>
      <c r="H1376" s="2" t="s">
        <v>47</v>
      </c>
      <c r="I1376" s="2" t="s">
        <v>751</v>
      </c>
      <c r="J1376" s="2" t="s">
        <v>13628</v>
      </c>
      <c r="K1376" s="2" t="s">
        <v>75</v>
      </c>
      <c r="L1376" s="2" t="s">
        <v>341</v>
      </c>
      <c r="M1376" s="2" t="s">
        <v>752</v>
      </c>
      <c r="N1376" s="2" t="s">
        <v>753</v>
      </c>
      <c r="O1376">
        <v>1</v>
      </c>
      <c r="P1376" s="2" t="s">
        <v>53</v>
      </c>
      <c r="Q1376">
        <v>100</v>
      </c>
      <c r="R1376">
        <v>0</v>
      </c>
      <c r="S1376" s="2" t="s">
        <v>54</v>
      </c>
      <c r="T1376" s="2" t="s">
        <v>55</v>
      </c>
      <c r="U1376" s="2" t="s">
        <v>97</v>
      </c>
      <c r="V1376" s="2"/>
      <c r="W1376">
        <v>65000</v>
      </c>
      <c r="X1376">
        <v>0</v>
      </c>
      <c r="Y1376">
        <v>0</v>
      </c>
      <c r="Z1376">
        <v>65000</v>
      </c>
      <c r="AB1376" s="2" t="s">
        <v>57</v>
      </c>
      <c r="AC1376">
        <v>26000</v>
      </c>
      <c r="AD1376">
        <v>39000</v>
      </c>
      <c r="AE1376">
        <v>145000</v>
      </c>
      <c r="AF1376">
        <v>2175</v>
      </c>
      <c r="AG1376" s="2" t="s">
        <v>517</v>
      </c>
      <c r="AH1376" s="2" t="s">
        <v>149</v>
      </c>
      <c r="AI1376" s="1">
        <v>46199</v>
      </c>
      <c r="AJ1376" s="2"/>
      <c r="AK1376" s="2" t="s">
        <v>67</v>
      </c>
      <c r="AM1376" s="2" t="s">
        <v>59</v>
      </c>
      <c r="AP1376" s="2" t="s">
        <v>60</v>
      </c>
      <c r="AQ1376" s="2" t="s">
        <v>41</v>
      </c>
      <c r="AR1376">
        <v>80000</v>
      </c>
      <c r="AS1376" s="2" t="str">
        <f>_xlfn.IFNA(IF(VLOOKUP(all_resi[[#This Row],[No. Waybill]],settle_reconcile[No. Waybill],1,0)="","Recon","Recon"),"-")</f>
        <v>-</v>
      </c>
      <c r="AT1376" s="2">
        <f>all_resi[[#This Row],[Nilai COD]]-all_resi[[#This Row],[COD Fee]]-all_resi[[#This Row],[Total Biaya Setelah Diskon]]</f>
        <v>103825</v>
      </c>
      <c r="AU1376" s="2">
        <f>IF(all_resi[[#This Row],[Waktu Terima]]="","",_xlfn.DAYS(all_resi[[#This Row],[Waktu Terima]],all_resi[[#This Row],[Tanggal Pengiriman]]))</f>
        <v>15</v>
      </c>
    </row>
    <row r="1377" spans="1:47" x14ac:dyDescent="0.25">
      <c r="A1377" s="2" t="s">
        <v>6032</v>
      </c>
      <c r="B1377" s="1">
        <v>46184</v>
      </c>
      <c r="C1377" s="2" t="s">
        <v>42</v>
      </c>
      <c r="D1377" s="2" t="s">
        <v>43</v>
      </c>
      <c r="E1377" s="2" t="s">
        <v>44</v>
      </c>
      <c r="F1377" s="2" t="s">
        <v>45</v>
      </c>
      <c r="G1377" s="2" t="s">
        <v>46</v>
      </c>
      <c r="H1377" s="2" t="s">
        <v>47</v>
      </c>
      <c r="I1377" s="2" t="s">
        <v>783</v>
      </c>
      <c r="J1377" s="2" t="s">
        <v>13617</v>
      </c>
      <c r="K1377" s="2" t="s">
        <v>156</v>
      </c>
      <c r="L1377" s="2" t="s">
        <v>282</v>
      </c>
      <c r="M1377" s="2" t="s">
        <v>784</v>
      </c>
      <c r="N1377" s="2" t="s">
        <v>785</v>
      </c>
      <c r="O1377">
        <v>1</v>
      </c>
      <c r="P1377" s="2" t="s">
        <v>53</v>
      </c>
      <c r="Q1377">
        <v>100</v>
      </c>
      <c r="R1377">
        <v>0</v>
      </c>
      <c r="S1377" s="2" t="s">
        <v>54</v>
      </c>
      <c r="T1377" s="2" t="s">
        <v>55</v>
      </c>
      <c r="U1377" s="2" t="s">
        <v>250</v>
      </c>
      <c r="V1377" s="2"/>
      <c r="W1377">
        <v>85000</v>
      </c>
      <c r="X1377">
        <v>0</v>
      </c>
      <c r="Y1377">
        <v>0</v>
      </c>
      <c r="Z1377">
        <v>85000</v>
      </c>
      <c r="AB1377" s="2" t="s">
        <v>57</v>
      </c>
      <c r="AC1377">
        <v>34000</v>
      </c>
      <c r="AD1377">
        <v>51000</v>
      </c>
      <c r="AE1377">
        <v>139900</v>
      </c>
      <c r="AF1377">
        <v>2098.5</v>
      </c>
      <c r="AG1377" s="2"/>
      <c r="AH1377" s="2"/>
      <c r="AI1377" s="1"/>
      <c r="AJ1377" s="2"/>
      <c r="AK1377" s="2" t="s">
        <v>67</v>
      </c>
      <c r="AM1377" s="2" t="s">
        <v>59</v>
      </c>
      <c r="AP1377" s="2" t="s">
        <v>60</v>
      </c>
      <c r="AQ1377" s="2" t="s">
        <v>41</v>
      </c>
      <c r="AR1377">
        <v>54900</v>
      </c>
      <c r="AS1377" s="2" t="str">
        <f>_xlfn.IFNA(IF(VLOOKUP(all_resi[[#This Row],[No. Waybill]],settle_reconcile[No. Waybill],1,0)="","Recon","Recon"),"-")</f>
        <v>-</v>
      </c>
      <c r="AT1377" s="2">
        <f>all_resi[[#This Row],[Nilai COD]]-all_resi[[#This Row],[COD Fee]]-all_resi[[#This Row],[Total Biaya Setelah Diskon]]</f>
        <v>86801.5</v>
      </c>
      <c r="AU1377" s="2" t="str">
        <f>IF(all_resi[[#This Row],[Waktu Terima]]="","",_xlfn.DAYS(all_resi[[#This Row],[Waktu Terima]],all_resi[[#This Row],[Tanggal Pengiriman]]))</f>
        <v/>
      </c>
    </row>
    <row r="1378" spans="1:47" x14ac:dyDescent="0.25">
      <c r="A1378" s="2" t="s">
        <v>6721</v>
      </c>
      <c r="B1378" s="1">
        <v>46184</v>
      </c>
      <c r="C1378" s="2" t="s">
        <v>42</v>
      </c>
      <c r="D1378" s="2" t="s">
        <v>43</v>
      </c>
      <c r="E1378" s="2" t="s">
        <v>44</v>
      </c>
      <c r="F1378" s="2" t="s">
        <v>45</v>
      </c>
      <c r="G1378" s="2" t="s">
        <v>46</v>
      </c>
      <c r="H1378" s="2" t="s">
        <v>47</v>
      </c>
      <c r="I1378" s="2" t="s">
        <v>2983</v>
      </c>
      <c r="J1378" s="2" t="s">
        <v>13474</v>
      </c>
      <c r="K1378" s="2" t="s">
        <v>377</v>
      </c>
      <c r="L1378" s="2" t="s">
        <v>2984</v>
      </c>
      <c r="M1378" s="2" t="s">
        <v>2985</v>
      </c>
      <c r="N1378" s="2" t="s">
        <v>2986</v>
      </c>
      <c r="O1378">
        <v>1</v>
      </c>
      <c r="P1378" s="2" t="s">
        <v>53</v>
      </c>
      <c r="Q1378">
        <v>100</v>
      </c>
      <c r="R1378">
        <v>0</v>
      </c>
      <c r="S1378" s="2" t="s">
        <v>54</v>
      </c>
      <c r="T1378" s="2" t="s">
        <v>55</v>
      </c>
      <c r="U1378" s="2" t="s">
        <v>56</v>
      </c>
      <c r="V1378" s="2"/>
      <c r="W1378">
        <v>61000</v>
      </c>
      <c r="X1378">
        <v>0</v>
      </c>
      <c r="Y1378">
        <v>0</v>
      </c>
      <c r="Z1378">
        <v>61000</v>
      </c>
      <c r="AB1378" s="2" t="s">
        <v>57</v>
      </c>
      <c r="AC1378">
        <v>24400</v>
      </c>
      <c r="AD1378">
        <v>36600</v>
      </c>
      <c r="AE1378">
        <v>0</v>
      </c>
      <c r="AF1378">
        <v>0</v>
      </c>
      <c r="AG1378" s="2" t="s">
        <v>2983</v>
      </c>
      <c r="AH1378" s="2"/>
      <c r="AI1378" s="1">
        <v>46189</v>
      </c>
      <c r="AJ1378" s="2"/>
      <c r="AK1378" s="2" t="s">
        <v>58</v>
      </c>
      <c r="AM1378" s="2" t="s">
        <v>59</v>
      </c>
      <c r="AP1378" s="2" t="s">
        <v>60</v>
      </c>
      <c r="AQ1378" s="2" t="s">
        <v>98</v>
      </c>
      <c r="AR1378">
        <v>-61000</v>
      </c>
      <c r="AS1378" s="2" t="str">
        <f>_xlfn.IFNA(IF(VLOOKUP(all_resi[[#This Row],[No. Waybill]],settle_reconcile[No. Waybill],1,0)="","Recon","Recon"),"-")</f>
        <v>-</v>
      </c>
      <c r="AT1378" s="2">
        <f>all_resi[[#This Row],[Nilai COD]]-all_resi[[#This Row],[COD Fee]]-all_resi[[#This Row],[Total Biaya Setelah Diskon]]</f>
        <v>-36600</v>
      </c>
      <c r="AU1378" s="2">
        <f>IF(all_resi[[#This Row],[Waktu Terima]]="","",_xlfn.DAYS(all_resi[[#This Row],[Waktu Terima]],all_resi[[#This Row],[Tanggal Pengiriman]]))</f>
        <v>5</v>
      </c>
    </row>
    <row r="1379" spans="1:47" x14ac:dyDescent="0.25">
      <c r="A1379" s="2" t="s">
        <v>6009</v>
      </c>
      <c r="B1379" s="1">
        <v>46184</v>
      </c>
      <c r="C1379" s="2" t="s">
        <v>42</v>
      </c>
      <c r="D1379" s="2" t="s">
        <v>43</v>
      </c>
      <c r="E1379" s="2" t="s">
        <v>44</v>
      </c>
      <c r="F1379" s="2" t="s">
        <v>45</v>
      </c>
      <c r="G1379" s="2" t="s">
        <v>46</v>
      </c>
      <c r="H1379" s="2" t="s">
        <v>80</v>
      </c>
      <c r="I1379" s="2" t="s">
        <v>699</v>
      </c>
      <c r="J1379" s="2" t="s">
        <v>13591</v>
      </c>
      <c r="K1379" s="2" t="s">
        <v>700</v>
      </c>
      <c r="L1379" s="2" t="s">
        <v>701</v>
      </c>
      <c r="M1379" s="2" t="s">
        <v>702</v>
      </c>
      <c r="N1379" s="2" t="s">
        <v>703</v>
      </c>
      <c r="O1379">
        <v>1</v>
      </c>
      <c r="P1379" s="2" t="s">
        <v>53</v>
      </c>
      <c r="Q1379">
        <v>100</v>
      </c>
      <c r="R1379">
        <v>0</v>
      </c>
      <c r="S1379" s="2" t="s">
        <v>54</v>
      </c>
      <c r="T1379" s="2" t="s">
        <v>55</v>
      </c>
      <c r="U1379" s="2" t="s">
        <v>86</v>
      </c>
      <c r="V1379" s="2"/>
      <c r="W1379">
        <v>62000</v>
      </c>
      <c r="X1379">
        <v>0</v>
      </c>
      <c r="Y1379">
        <v>0</v>
      </c>
      <c r="Z1379">
        <v>62000</v>
      </c>
      <c r="AB1379" s="2" t="s">
        <v>57</v>
      </c>
      <c r="AC1379">
        <v>24800</v>
      </c>
      <c r="AD1379">
        <v>37200</v>
      </c>
      <c r="AE1379">
        <v>142000</v>
      </c>
      <c r="AF1379">
        <v>2130</v>
      </c>
      <c r="AG1379" s="2" t="s">
        <v>12207</v>
      </c>
      <c r="AH1379" s="2" t="s">
        <v>149</v>
      </c>
      <c r="AI1379" s="1">
        <v>46197</v>
      </c>
      <c r="AJ1379" s="2" t="s">
        <v>87</v>
      </c>
      <c r="AK1379" s="2" t="s">
        <v>67</v>
      </c>
      <c r="AM1379" s="2" t="s">
        <v>59</v>
      </c>
      <c r="AP1379" s="2" t="s">
        <v>60</v>
      </c>
      <c r="AQ1379" s="2" t="s">
        <v>41</v>
      </c>
      <c r="AR1379">
        <v>80000</v>
      </c>
      <c r="AS1379" s="2" t="str">
        <f>_xlfn.IFNA(IF(VLOOKUP(all_resi[[#This Row],[No. Waybill]],settle_reconcile[No. Waybill],1,0)="","Recon","Recon"),"-")</f>
        <v>-</v>
      </c>
      <c r="AT1379" s="2">
        <f>all_resi[[#This Row],[Nilai COD]]-all_resi[[#This Row],[COD Fee]]-all_resi[[#This Row],[Total Biaya Setelah Diskon]]</f>
        <v>102670</v>
      </c>
      <c r="AU1379" s="2">
        <f>IF(all_resi[[#This Row],[Waktu Terima]]="","",_xlfn.DAYS(all_resi[[#This Row],[Waktu Terima]],all_resi[[#This Row],[Tanggal Pengiriman]]))</f>
        <v>13</v>
      </c>
    </row>
    <row r="1380" spans="1:47" x14ac:dyDescent="0.25">
      <c r="A1380" s="2" t="s">
        <v>6730</v>
      </c>
      <c r="B1380" s="1">
        <v>46184</v>
      </c>
      <c r="C1380" s="2" t="s">
        <v>42</v>
      </c>
      <c r="D1380" s="2" t="s">
        <v>43</v>
      </c>
      <c r="E1380" s="2" t="s">
        <v>44</v>
      </c>
      <c r="F1380" s="2" t="s">
        <v>45</v>
      </c>
      <c r="G1380" s="2" t="s">
        <v>46</v>
      </c>
      <c r="H1380" s="2" t="s">
        <v>47</v>
      </c>
      <c r="I1380" s="2" t="s">
        <v>3011</v>
      </c>
      <c r="J1380" s="2" t="s">
        <v>13491</v>
      </c>
      <c r="K1380" s="2" t="s">
        <v>183</v>
      </c>
      <c r="L1380" s="2" t="s">
        <v>646</v>
      </c>
      <c r="M1380" s="2" t="s">
        <v>3012</v>
      </c>
      <c r="N1380" s="2" t="s">
        <v>3013</v>
      </c>
      <c r="O1380">
        <v>1</v>
      </c>
      <c r="P1380" s="2" t="s">
        <v>53</v>
      </c>
      <c r="Q1380">
        <v>100</v>
      </c>
      <c r="R1380">
        <v>0</v>
      </c>
      <c r="S1380" s="2" t="s">
        <v>54</v>
      </c>
      <c r="T1380" s="2" t="s">
        <v>55</v>
      </c>
      <c r="U1380" s="2" t="s">
        <v>250</v>
      </c>
      <c r="V1380" s="2"/>
      <c r="W1380">
        <v>77000</v>
      </c>
      <c r="X1380">
        <v>0</v>
      </c>
      <c r="Y1380">
        <v>0</v>
      </c>
      <c r="Z1380">
        <v>77000</v>
      </c>
      <c r="AB1380" s="2" t="s">
        <v>57</v>
      </c>
      <c r="AC1380">
        <v>30800</v>
      </c>
      <c r="AD1380">
        <v>46200</v>
      </c>
      <c r="AE1380">
        <v>132000</v>
      </c>
      <c r="AF1380">
        <v>1980</v>
      </c>
      <c r="AG1380" s="2" t="s">
        <v>3011</v>
      </c>
      <c r="AH1380" s="2"/>
      <c r="AI1380" s="1">
        <v>46190</v>
      </c>
      <c r="AJ1380" s="2"/>
      <c r="AK1380" s="2" t="s">
        <v>58</v>
      </c>
      <c r="AM1380" s="2" t="s">
        <v>59</v>
      </c>
      <c r="AP1380" s="2" t="s">
        <v>60</v>
      </c>
      <c r="AQ1380" s="2" t="s">
        <v>41</v>
      </c>
      <c r="AR1380">
        <v>55000</v>
      </c>
      <c r="AS1380" s="2" t="str">
        <f>_xlfn.IFNA(IF(VLOOKUP(all_resi[[#This Row],[No. Waybill]],settle_reconcile[No. Waybill],1,0)="","Recon","Recon"),"-")</f>
        <v>Recon</v>
      </c>
      <c r="AT1380" s="2">
        <f>all_resi[[#This Row],[Nilai COD]]-all_resi[[#This Row],[COD Fee]]-all_resi[[#This Row],[Total Biaya Setelah Diskon]]</f>
        <v>83820</v>
      </c>
      <c r="AU1380" s="2">
        <f>IF(all_resi[[#This Row],[Waktu Terima]]="","",_xlfn.DAYS(all_resi[[#This Row],[Waktu Terima]],all_resi[[#This Row],[Tanggal Pengiriman]]))</f>
        <v>6</v>
      </c>
    </row>
    <row r="1381" spans="1:47" x14ac:dyDescent="0.25">
      <c r="A1381" s="2" t="s">
        <v>6727</v>
      </c>
      <c r="B1381" s="1">
        <v>46184</v>
      </c>
      <c r="C1381" s="2" t="s">
        <v>42</v>
      </c>
      <c r="D1381" s="2" t="s">
        <v>43</v>
      </c>
      <c r="E1381" s="2" t="s">
        <v>44</v>
      </c>
      <c r="F1381" s="2" t="s">
        <v>45</v>
      </c>
      <c r="G1381" s="2" t="s">
        <v>46</v>
      </c>
      <c r="H1381" s="2" t="s">
        <v>80</v>
      </c>
      <c r="I1381" s="2" t="s">
        <v>3000</v>
      </c>
      <c r="J1381" s="2" t="s">
        <v>13470</v>
      </c>
      <c r="K1381" s="2" t="s">
        <v>203</v>
      </c>
      <c r="L1381" s="2" t="s">
        <v>733</v>
      </c>
      <c r="M1381" s="2" t="s">
        <v>3001</v>
      </c>
      <c r="N1381" s="2" t="s">
        <v>3002</v>
      </c>
      <c r="O1381">
        <v>1</v>
      </c>
      <c r="P1381" s="2" t="s">
        <v>53</v>
      </c>
      <c r="Q1381">
        <v>100</v>
      </c>
      <c r="R1381">
        <v>0</v>
      </c>
      <c r="S1381" s="2" t="s">
        <v>54</v>
      </c>
      <c r="T1381" s="2" t="s">
        <v>55</v>
      </c>
      <c r="U1381" s="2" t="s">
        <v>408</v>
      </c>
      <c r="V1381" s="2"/>
      <c r="W1381">
        <v>14000</v>
      </c>
      <c r="X1381">
        <v>0</v>
      </c>
      <c r="Y1381">
        <v>0</v>
      </c>
      <c r="Z1381">
        <v>14000</v>
      </c>
      <c r="AB1381" s="2" t="s">
        <v>57</v>
      </c>
      <c r="AC1381">
        <v>5600</v>
      </c>
      <c r="AD1381">
        <v>8400</v>
      </c>
      <c r="AE1381">
        <v>0</v>
      </c>
      <c r="AF1381">
        <v>0</v>
      </c>
      <c r="AG1381" s="2" t="s">
        <v>3003</v>
      </c>
      <c r="AH1381" s="2" t="s">
        <v>3004</v>
      </c>
      <c r="AI1381" s="1">
        <v>46185</v>
      </c>
      <c r="AJ1381" s="2" t="s">
        <v>87</v>
      </c>
      <c r="AK1381" s="2" t="s">
        <v>58</v>
      </c>
      <c r="AM1381" s="2" t="s">
        <v>59</v>
      </c>
      <c r="AP1381" s="2" t="s">
        <v>60</v>
      </c>
      <c r="AQ1381" s="2" t="s">
        <v>98</v>
      </c>
      <c r="AR1381">
        <v>-14000</v>
      </c>
      <c r="AS1381" s="2" t="str">
        <f>_xlfn.IFNA(IF(VLOOKUP(all_resi[[#This Row],[No. Waybill]],settle_reconcile[No. Waybill],1,0)="","Recon","Recon"),"-")</f>
        <v>-</v>
      </c>
      <c r="AT1381" s="2">
        <f>all_resi[[#This Row],[Nilai COD]]-all_resi[[#This Row],[COD Fee]]-all_resi[[#This Row],[Total Biaya Setelah Diskon]]</f>
        <v>-8400</v>
      </c>
      <c r="AU1381" s="2">
        <f>IF(all_resi[[#This Row],[Waktu Terima]]="","",_xlfn.DAYS(all_resi[[#This Row],[Waktu Terima]],all_resi[[#This Row],[Tanggal Pengiriman]]))</f>
        <v>1</v>
      </c>
    </row>
    <row r="1382" spans="1:47" x14ac:dyDescent="0.25">
      <c r="A1382" s="2" t="s">
        <v>6717</v>
      </c>
      <c r="B1382" s="1">
        <v>46184</v>
      </c>
      <c r="C1382" s="2" t="s">
        <v>42</v>
      </c>
      <c r="D1382" s="2" t="s">
        <v>43</v>
      </c>
      <c r="E1382" s="2" t="s">
        <v>44</v>
      </c>
      <c r="F1382" s="2" t="s">
        <v>45</v>
      </c>
      <c r="G1382" s="2" t="s">
        <v>46</v>
      </c>
      <c r="H1382" s="2" t="s">
        <v>80</v>
      </c>
      <c r="I1382" s="2" t="s">
        <v>2972</v>
      </c>
      <c r="J1382" s="2" t="s">
        <v>13472</v>
      </c>
      <c r="K1382" s="2" t="s">
        <v>100</v>
      </c>
      <c r="L1382" s="2" t="s">
        <v>1383</v>
      </c>
      <c r="M1382" s="2" t="s">
        <v>2973</v>
      </c>
      <c r="N1382" s="2" t="s">
        <v>2974</v>
      </c>
      <c r="O1382">
        <v>1</v>
      </c>
      <c r="P1382" s="2" t="s">
        <v>53</v>
      </c>
      <c r="Q1382">
        <v>100</v>
      </c>
      <c r="R1382">
        <v>0</v>
      </c>
      <c r="S1382" s="2" t="s">
        <v>54</v>
      </c>
      <c r="T1382" s="2" t="s">
        <v>55</v>
      </c>
      <c r="U1382" s="2" t="s">
        <v>141</v>
      </c>
      <c r="V1382" s="2"/>
      <c r="W1382">
        <v>18000</v>
      </c>
      <c r="X1382">
        <v>0</v>
      </c>
      <c r="Y1382">
        <v>0</v>
      </c>
      <c r="Z1382">
        <v>18000</v>
      </c>
      <c r="AB1382" s="2" t="s">
        <v>57</v>
      </c>
      <c r="AC1382">
        <v>12000</v>
      </c>
      <c r="AD1382">
        <v>6000</v>
      </c>
      <c r="AE1382">
        <v>57000</v>
      </c>
      <c r="AF1382">
        <v>855</v>
      </c>
      <c r="AG1382" s="2" t="s">
        <v>2972</v>
      </c>
      <c r="AH1382" s="2"/>
      <c r="AI1382" s="1">
        <v>46185</v>
      </c>
      <c r="AJ1382" s="2" t="s">
        <v>87</v>
      </c>
      <c r="AK1382" s="2" t="s">
        <v>58</v>
      </c>
      <c r="AM1382" s="2" t="s">
        <v>59</v>
      </c>
      <c r="AP1382" s="2" t="s">
        <v>60</v>
      </c>
      <c r="AQ1382" s="2" t="s">
        <v>41</v>
      </c>
      <c r="AR1382">
        <v>39000</v>
      </c>
      <c r="AS1382" s="2" t="str">
        <f>_xlfn.IFNA(IF(VLOOKUP(all_resi[[#This Row],[No. Waybill]],settle_reconcile[No. Waybill],1,0)="","Recon","Recon"),"-")</f>
        <v>Recon</v>
      </c>
      <c r="AT1382" s="2">
        <f>all_resi[[#This Row],[Nilai COD]]-all_resi[[#This Row],[COD Fee]]-all_resi[[#This Row],[Total Biaya Setelah Diskon]]</f>
        <v>50145</v>
      </c>
      <c r="AU1382" s="2">
        <f>IF(all_resi[[#This Row],[Waktu Terima]]="","",_xlfn.DAYS(all_resi[[#This Row],[Waktu Terima]],all_resi[[#This Row],[Tanggal Pengiriman]]))</f>
        <v>1</v>
      </c>
    </row>
    <row r="1383" spans="1:47" x14ac:dyDescent="0.25">
      <c r="A1383" s="2" t="s">
        <v>6715</v>
      </c>
      <c r="B1383" s="1">
        <v>46184</v>
      </c>
      <c r="C1383" s="2" t="s">
        <v>42</v>
      </c>
      <c r="D1383" s="2" t="s">
        <v>43</v>
      </c>
      <c r="E1383" s="2" t="s">
        <v>44</v>
      </c>
      <c r="F1383" s="2" t="s">
        <v>45</v>
      </c>
      <c r="G1383" s="2" t="s">
        <v>46</v>
      </c>
      <c r="H1383" s="2" t="s">
        <v>47</v>
      </c>
      <c r="I1383" s="2" t="s">
        <v>2965</v>
      </c>
      <c r="J1383" s="2" t="s">
        <v>13461</v>
      </c>
      <c r="K1383" s="2" t="s">
        <v>143</v>
      </c>
      <c r="L1383" s="2" t="s">
        <v>2966</v>
      </c>
      <c r="M1383" s="2" t="s">
        <v>2967</v>
      </c>
      <c r="N1383" s="2" t="s">
        <v>2968</v>
      </c>
      <c r="O1383">
        <v>1</v>
      </c>
      <c r="P1383" s="2" t="s">
        <v>53</v>
      </c>
      <c r="Q1383">
        <v>100</v>
      </c>
      <c r="R1383">
        <v>0</v>
      </c>
      <c r="S1383" s="2" t="s">
        <v>54</v>
      </c>
      <c r="T1383" s="2" t="s">
        <v>55</v>
      </c>
      <c r="U1383" s="2" t="s">
        <v>56</v>
      </c>
      <c r="V1383" s="2"/>
      <c r="W1383">
        <v>25000</v>
      </c>
      <c r="X1383">
        <v>0</v>
      </c>
      <c r="Y1383">
        <v>0</v>
      </c>
      <c r="Z1383">
        <v>25000</v>
      </c>
      <c r="AB1383" s="2" t="s">
        <v>57</v>
      </c>
      <c r="AC1383">
        <v>18000</v>
      </c>
      <c r="AD1383">
        <v>7000</v>
      </c>
      <c r="AE1383">
        <v>126000</v>
      </c>
      <c r="AF1383">
        <v>1890</v>
      </c>
      <c r="AG1383" s="2" t="s">
        <v>2965</v>
      </c>
      <c r="AH1383" s="2"/>
      <c r="AI1383" s="1">
        <v>46186</v>
      </c>
      <c r="AJ1383" s="2"/>
      <c r="AK1383" s="2" t="s">
        <v>58</v>
      </c>
      <c r="AM1383" s="2" t="s">
        <v>59</v>
      </c>
      <c r="AP1383" s="2" t="s">
        <v>60</v>
      </c>
      <c r="AQ1383" s="2" t="s">
        <v>41</v>
      </c>
      <c r="AR1383">
        <v>101000</v>
      </c>
      <c r="AS1383" s="2" t="str">
        <f>_xlfn.IFNA(IF(VLOOKUP(all_resi[[#This Row],[No. Waybill]],settle_reconcile[No. Waybill],1,0)="","Recon","Recon"),"-")</f>
        <v>Recon</v>
      </c>
      <c r="AT1383" s="2">
        <f>all_resi[[#This Row],[Nilai COD]]-all_resi[[#This Row],[COD Fee]]-all_resi[[#This Row],[Total Biaya Setelah Diskon]]</f>
        <v>117110</v>
      </c>
      <c r="AU1383" s="2">
        <f>IF(all_resi[[#This Row],[Waktu Terima]]="","",_xlfn.DAYS(all_resi[[#This Row],[Waktu Terima]],all_resi[[#This Row],[Tanggal Pengiriman]]))</f>
        <v>2</v>
      </c>
    </row>
    <row r="1384" spans="1:47" x14ac:dyDescent="0.25">
      <c r="A1384" s="2" t="s">
        <v>6714</v>
      </c>
      <c r="B1384" s="1">
        <v>46184</v>
      </c>
      <c r="C1384" s="2" t="s">
        <v>42</v>
      </c>
      <c r="D1384" s="2" t="s">
        <v>43</v>
      </c>
      <c r="E1384" s="2" t="s">
        <v>44</v>
      </c>
      <c r="F1384" s="2" t="s">
        <v>45</v>
      </c>
      <c r="G1384" s="2" t="s">
        <v>46</v>
      </c>
      <c r="H1384" s="2" t="s">
        <v>47</v>
      </c>
      <c r="I1384" s="2" t="s">
        <v>2963</v>
      </c>
      <c r="J1384" s="2" t="s">
        <v>13460</v>
      </c>
      <c r="K1384" s="2" t="s">
        <v>171</v>
      </c>
      <c r="L1384" s="2" t="s">
        <v>172</v>
      </c>
      <c r="M1384" s="2" t="s">
        <v>1493</v>
      </c>
      <c r="N1384" s="2" t="s">
        <v>2964</v>
      </c>
      <c r="O1384">
        <v>1</v>
      </c>
      <c r="P1384" s="2" t="s">
        <v>53</v>
      </c>
      <c r="Q1384">
        <v>100</v>
      </c>
      <c r="R1384">
        <v>0</v>
      </c>
      <c r="S1384" s="2" t="s">
        <v>54</v>
      </c>
      <c r="T1384" s="2" t="s">
        <v>55</v>
      </c>
      <c r="U1384" s="2" t="s">
        <v>230</v>
      </c>
      <c r="V1384" s="2"/>
      <c r="W1384">
        <v>30000</v>
      </c>
      <c r="X1384">
        <v>0</v>
      </c>
      <c r="Y1384">
        <v>0</v>
      </c>
      <c r="Z1384">
        <v>30000</v>
      </c>
      <c r="AB1384" s="2" t="s">
        <v>57</v>
      </c>
      <c r="AC1384">
        <v>12000</v>
      </c>
      <c r="AD1384">
        <v>18000</v>
      </c>
      <c r="AE1384">
        <v>134000</v>
      </c>
      <c r="AF1384">
        <v>2010</v>
      </c>
      <c r="AG1384" s="2" t="s">
        <v>2963</v>
      </c>
      <c r="AH1384" s="2"/>
      <c r="AI1384" s="1">
        <v>46188</v>
      </c>
      <c r="AJ1384" s="2"/>
      <c r="AK1384" s="2" t="s">
        <v>58</v>
      </c>
      <c r="AM1384" s="2" t="s">
        <v>59</v>
      </c>
      <c r="AP1384" s="2" t="s">
        <v>60</v>
      </c>
      <c r="AQ1384" s="2" t="s">
        <v>41</v>
      </c>
      <c r="AR1384">
        <v>104000</v>
      </c>
      <c r="AS1384" s="2" t="str">
        <f>_xlfn.IFNA(IF(VLOOKUP(all_resi[[#This Row],[No. Waybill]],settle_reconcile[No. Waybill],1,0)="","Recon","Recon"),"-")</f>
        <v>Recon</v>
      </c>
      <c r="AT1384" s="2">
        <f>all_resi[[#This Row],[Nilai COD]]-all_resi[[#This Row],[COD Fee]]-all_resi[[#This Row],[Total Biaya Setelah Diskon]]</f>
        <v>113990</v>
      </c>
      <c r="AU1384" s="2">
        <f>IF(all_resi[[#This Row],[Waktu Terima]]="","",_xlfn.DAYS(all_resi[[#This Row],[Waktu Terima]],all_resi[[#This Row],[Tanggal Pengiriman]]))</f>
        <v>4</v>
      </c>
    </row>
    <row r="1385" spans="1:47" x14ac:dyDescent="0.25">
      <c r="A1385" s="2" t="s">
        <v>6010</v>
      </c>
      <c r="B1385" s="1">
        <v>46184</v>
      </c>
      <c r="C1385" s="2" t="s">
        <v>42</v>
      </c>
      <c r="D1385" s="2" t="s">
        <v>43</v>
      </c>
      <c r="E1385" s="2" t="s">
        <v>44</v>
      </c>
      <c r="F1385" s="2" t="s">
        <v>45</v>
      </c>
      <c r="G1385" s="2" t="s">
        <v>46</v>
      </c>
      <c r="H1385" s="2" t="s">
        <v>80</v>
      </c>
      <c r="I1385" s="2" t="s">
        <v>704</v>
      </c>
      <c r="J1385" s="2" t="s">
        <v>13311</v>
      </c>
      <c r="K1385" s="2" t="s">
        <v>82</v>
      </c>
      <c r="L1385" s="2" t="s">
        <v>552</v>
      </c>
      <c r="M1385" s="2" t="s">
        <v>705</v>
      </c>
      <c r="N1385" s="2" t="s">
        <v>706</v>
      </c>
      <c r="O1385">
        <v>1</v>
      </c>
      <c r="P1385" s="2" t="s">
        <v>53</v>
      </c>
      <c r="Q1385">
        <v>100</v>
      </c>
      <c r="R1385">
        <v>0</v>
      </c>
      <c r="S1385" s="2" t="s">
        <v>54</v>
      </c>
      <c r="T1385" s="2" t="s">
        <v>55</v>
      </c>
      <c r="U1385" s="2" t="s">
        <v>86</v>
      </c>
      <c r="V1385" s="2"/>
      <c r="W1385">
        <v>85000</v>
      </c>
      <c r="X1385">
        <v>0</v>
      </c>
      <c r="Y1385">
        <v>0</v>
      </c>
      <c r="Z1385">
        <v>85000</v>
      </c>
      <c r="AB1385" s="2" t="s">
        <v>57</v>
      </c>
      <c r="AC1385">
        <v>34000</v>
      </c>
      <c r="AD1385">
        <v>51000</v>
      </c>
      <c r="AE1385">
        <v>145000</v>
      </c>
      <c r="AF1385">
        <v>2175</v>
      </c>
      <c r="AG1385" s="2" t="s">
        <v>11423</v>
      </c>
      <c r="AH1385" s="2" t="s">
        <v>149</v>
      </c>
      <c r="AI1385" s="1">
        <v>46200</v>
      </c>
      <c r="AJ1385" s="2" t="s">
        <v>87</v>
      </c>
      <c r="AK1385" s="2" t="s">
        <v>67</v>
      </c>
      <c r="AM1385" s="2" t="s">
        <v>59</v>
      </c>
      <c r="AP1385" s="2" t="s">
        <v>60</v>
      </c>
      <c r="AQ1385" s="2" t="s">
        <v>41</v>
      </c>
      <c r="AR1385">
        <v>60000</v>
      </c>
      <c r="AS1385" s="2" t="str">
        <f>_xlfn.IFNA(IF(VLOOKUP(all_resi[[#This Row],[No. Waybill]],settle_reconcile[No. Waybill],1,0)="","Recon","Recon"),"-")</f>
        <v>-</v>
      </c>
      <c r="AT1385" s="2">
        <f>all_resi[[#This Row],[Nilai COD]]-all_resi[[#This Row],[COD Fee]]-all_resi[[#This Row],[Total Biaya Setelah Diskon]]</f>
        <v>91825</v>
      </c>
      <c r="AU1385" s="2">
        <f>IF(all_resi[[#This Row],[Waktu Terima]]="","",_xlfn.DAYS(all_resi[[#This Row],[Waktu Terima]],all_resi[[#This Row],[Tanggal Pengiriman]]))</f>
        <v>16</v>
      </c>
    </row>
    <row r="1386" spans="1:47" x14ac:dyDescent="0.25">
      <c r="A1386" s="2" t="s">
        <v>6716</v>
      </c>
      <c r="B1386" s="1">
        <v>46184</v>
      </c>
      <c r="C1386" s="2" t="s">
        <v>42</v>
      </c>
      <c r="D1386" s="2" t="s">
        <v>43</v>
      </c>
      <c r="E1386" s="2" t="s">
        <v>44</v>
      </c>
      <c r="F1386" s="2" t="s">
        <v>45</v>
      </c>
      <c r="G1386" s="2" t="s">
        <v>46</v>
      </c>
      <c r="H1386" s="2" t="s">
        <v>47</v>
      </c>
      <c r="I1386" s="2" t="s">
        <v>2969</v>
      </c>
      <c r="J1386" s="2" t="s">
        <v>13462</v>
      </c>
      <c r="K1386" s="2" t="s">
        <v>106</v>
      </c>
      <c r="L1386" s="2" t="s">
        <v>1373</v>
      </c>
      <c r="M1386" s="2" t="s">
        <v>2970</v>
      </c>
      <c r="N1386" s="2" t="s">
        <v>2971</v>
      </c>
      <c r="O1386">
        <v>1</v>
      </c>
      <c r="P1386" s="2" t="s">
        <v>53</v>
      </c>
      <c r="Q1386">
        <v>100</v>
      </c>
      <c r="R1386">
        <v>0</v>
      </c>
      <c r="S1386" s="2" t="s">
        <v>54</v>
      </c>
      <c r="T1386" s="2" t="s">
        <v>55</v>
      </c>
      <c r="U1386" s="2" t="s">
        <v>97</v>
      </c>
      <c r="V1386" s="2"/>
      <c r="W1386">
        <v>59000</v>
      </c>
      <c r="X1386">
        <v>0</v>
      </c>
      <c r="Y1386">
        <v>0</v>
      </c>
      <c r="Z1386">
        <v>59000</v>
      </c>
      <c r="AB1386" s="2" t="s">
        <v>57</v>
      </c>
      <c r="AC1386">
        <v>23600</v>
      </c>
      <c r="AD1386">
        <v>35400</v>
      </c>
      <c r="AE1386">
        <v>129000</v>
      </c>
      <c r="AF1386">
        <v>1935</v>
      </c>
      <c r="AG1386" s="2" t="s">
        <v>2969</v>
      </c>
      <c r="AH1386" s="2"/>
      <c r="AI1386" s="1">
        <v>46189</v>
      </c>
      <c r="AJ1386" s="2"/>
      <c r="AK1386" s="2" t="s">
        <v>58</v>
      </c>
      <c r="AM1386" s="2" t="s">
        <v>59</v>
      </c>
      <c r="AP1386" s="2" t="s">
        <v>60</v>
      </c>
      <c r="AQ1386" s="2" t="s">
        <v>41</v>
      </c>
      <c r="AR1386">
        <v>70000</v>
      </c>
      <c r="AS1386" s="2" t="str">
        <f>_xlfn.IFNA(IF(VLOOKUP(all_resi[[#This Row],[No. Waybill]],settle_reconcile[No. Waybill],1,0)="","Recon","Recon"),"-")</f>
        <v>Recon</v>
      </c>
      <c r="AT1386" s="2">
        <f>all_resi[[#This Row],[Nilai COD]]-all_resi[[#This Row],[COD Fee]]-all_resi[[#This Row],[Total Biaya Setelah Diskon]]</f>
        <v>91665</v>
      </c>
      <c r="AU1386" s="2">
        <f>IF(all_resi[[#This Row],[Waktu Terima]]="","",_xlfn.DAYS(all_resi[[#This Row],[Waktu Terima]],all_resi[[#This Row],[Tanggal Pengiriman]]))</f>
        <v>5</v>
      </c>
    </row>
    <row r="1387" spans="1:47" x14ac:dyDescent="0.25">
      <c r="A1387" s="2" t="s">
        <v>6312</v>
      </c>
      <c r="B1387" s="1">
        <v>46184</v>
      </c>
      <c r="C1387" s="2" t="s">
        <v>42</v>
      </c>
      <c r="D1387" s="2" t="s">
        <v>43</v>
      </c>
      <c r="E1387" s="2" t="s">
        <v>44</v>
      </c>
      <c r="F1387" s="2" t="s">
        <v>45</v>
      </c>
      <c r="G1387" s="2" t="s">
        <v>46</v>
      </c>
      <c r="H1387" s="2" t="s">
        <v>47</v>
      </c>
      <c r="I1387" s="2" t="s">
        <v>1753</v>
      </c>
      <c r="J1387" s="2" t="s">
        <v>13561</v>
      </c>
      <c r="K1387" s="2" t="s">
        <v>156</v>
      </c>
      <c r="L1387" s="2" t="s">
        <v>606</v>
      </c>
      <c r="M1387" s="2" t="s">
        <v>607</v>
      </c>
      <c r="N1387" s="2" t="s">
        <v>1754</v>
      </c>
      <c r="O1387">
        <v>1</v>
      </c>
      <c r="P1387" s="2" t="s">
        <v>53</v>
      </c>
      <c r="Q1387">
        <v>100</v>
      </c>
      <c r="R1387">
        <v>0</v>
      </c>
      <c r="S1387" s="2" t="s">
        <v>54</v>
      </c>
      <c r="T1387" s="2" t="s">
        <v>55</v>
      </c>
      <c r="U1387" s="2" t="s">
        <v>73</v>
      </c>
      <c r="V1387" s="2"/>
      <c r="W1387">
        <v>64000</v>
      </c>
      <c r="X1387">
        <v>0</v>
      </c>
      <c r="Y1387">
        <v>0</v>
      </c>
      <c r="Z1387">
        <v>64000</v>
      </c>
      <c r="AB1387" s="2" t="s">
        <v>57</v>
      </c>
      <c r="AC1387">
        <v>25600</v>
      </c>
      <c r="AD1387">
        <v>38400</v>
      </c>
      <c r="AE1387">
        <v>148000</v>
      </c>
      <c r="AF1387">
        <v>2220</v>
      </c>
      <c r="AG1387" s="2" t="s">
        <v>1753</v>
      </c>
      <c r="AH1387" s="2"/>
      <c r="AI1387" s="1">
        <v>46189</v>
      </c>
      <c r="AJ1387" s="2"/>
      <c r="AK1387" s="2" t="s">
        <v>58</v>
      </c>
      <c r="AM1387" s="2" t="s">
        <v>59</v>
      </c>
      <c r="AP1387" s="2" t="s">
        <v>60</v>
      </c>
      <c r="AQ1387" s="2" t="s">
        <v>41</v>
      </c>
      <c r="AR1387">
        <v>84000</v>
      </c>
      <c r="AS1387" s="2" t="str">
        <f>_xlfn.IFNA(IF(VLOOKUP(all_resi[[#This Row],[No. Waybill]],settle_reconcile[No. Waybill],1,0)="","Recon","Recon"),"-")</f>
        <v>Recon</v>
      </c>
      <c r="AT1387" s="2">
        <f>all_resi[[#This Row],[Nilai COD]]-all_resi[[#This Row],[COD Fee]]-all_resi[[#This Row],[Total Biaya Setelah Diskon]]</f>
        <v>107380</v>
      </c>
      <c r="AU1387" s="2">
        <f>IF(all_resi[[#This Row],[Waktu Terima]]="","",_xlfn.DAYS(all_resi[[#This Row],[Waktu Terima]],all_resi[[#This Row],[Tanggal Pengiriman]]))</f>
        <v>5</v>
      </c>
    </row>
    <row r="1388" spans="1:47" x14ac:dyDescent="0.25">
      <c r="A1388" s="2" t="s">
        <v>6316</v>
      </c>
      <c r="B1388" s="1">
        <v>46184</v>
      </c>
      <c r="C1388" s="2" t="s">
        <v>42</v>
      </c>
      <c r="D1388" s="2" t="s">
        <v>43</v>
      </c>
      <c r="E1388" s="2" t="s">
        <v>44</v>
      </c>
      <c r="F1388" s="2" t="s">
        <v>45</v>
      </c>
      <c r="G1388" s="2" t="s">
        <v>46</v>
      </c>
      <c r="H1388" s="2" t="s">
        <v>47</v>
      </c>
      <c r="I1388" s="2" t="s">
        <v>1766</v>
      </c>
      <c r="J1388" s="2" t="s">
        <v>13555</v>
      </c>
      <c r="K1388" s="2" t="s">
        <v>132</v>
      </c>
      <c r="L1388" s="2" t="s">
        <v>1767</v>
      </c>
      <c r="M1388" s="2" t="s">
        <v>1768</v>
      </c>
      <c r="N1388" s="2" t="s">
        <v>1769</v>
      </c>
      <c r="O1388">
        <v>1</v>
      </c>
      <c r="P1388" s="2" t="s">
        <v>53</v>
      </c>
      <c r="Q1388">
        <v>100</v>
      </c>
      <c r="R1388">
        <v>0</v>
      </c>
      <c r="S1388" s="2" t="s">
        <v>54</v>
      </c>
      <c r="T1388" s="2" t="s">
        <v>55</v>
      </c>
      <c r="U1388" s="2" t="s">
        <v>534</v>
      </c>
      <c r="V1388" s="2"/>
      <c r="W1388">
        <v>47000</v>
      </c>
      <c r="X1388">
        <v>0</v>
      </c>
      <c r="Y1388">
        <v>0</v>
      </c>
      <c r="Z1388">
        <v>47000</v>
      </c>
      <c r="AB1388" s="2" t="s">
        <v>57</v>
      </c>
      <c r="AC1388">
        <v>18800</v>
      </c>
      <c r="AD1388">
        <v>28200</v>
      </c>
      <c r="AE1388">
        <v>101000</v>
      </c>
      <c r="AF1388">
        <v>1515</v>
      </c>
      <c r="AG1388" s="2" t="s">
        <v>1766</v>
      </c>
      <c r="AH1388" s="2"/>
      <c r="AI1388" s="1">
        <v>46187</v>
      </c>
      <c r="AJ1388" s="2"/>
      <c r="AK1388" s="2" t="s">
        <v>58</v>
      </c>
      <c r="AM1388" s="2" t="s">
        <v>59</v>
      </c>
      <c r="AP1388" s="2" t="s">
        <v>60</v>
      </c>
      <c r="AQ1388" s="2" t="s">
        <v>41</v>
      </c>
      <c r="AR1388">
        <v>54000</v>
      </c>
      <c r="AS1388" s="2" t="str">
        <f>_xlfn.IFNA(IF(VLOOKUP(all_resi[[#This Row],[No. Waybill]],settle_reconcile[No. Waybill],1,0)="","Recon","Recon"),"-")</f>
        <v>Recon</v>
      </c>
      <c r="AT1388" s="2">
        <f>all_resi[[#This Row],[Nilai COD]]-all_resi[[#This Row],[COD Fee]]-all_resi[[#This Row],[Total Biaya Setelah Diskon]]</f>
        <v>71285</v>
      </c>
      <c r="AU1388" s="2">
        <f>IF(all_resi[[#This Row],[Waktu Terima]]="","",_xlfn.DAYS(all_resi[[#This Row],[Waktu Terima]],all_resi[[#This Row],[Tanggal Pengiriman]]))</f>
        <v>3</v>
      </c>
    </row>
    <row r="1389" spans="1:47" x14ac:dyDescent="0.25">
      <c r="A1389" s="2" t="s">
        <v>6299</v>
      </c>
      <c r="B1389" s="1">
        <v>46184</v>
      </c>
      <c r="C1389" s="2" t="s">
        <v>42</v>
      </c>
      <c r="D1389" s="2" t="s">
        <v>43</v>
      </c>
      <c r="E1389" s="2" t="s">
        <v>44</v>
      </c>
      <c r="F1389" s="2" t="s">
        <v>45</v>
      </c>
      <c r="G1389" s="2" t="s">
        <v>46</v>
      </c>
      <c r="H1389" s="2" t="s">
        <v>80</v>
      </c>
      <c r="I1389" s="2" t="s">
        <v>1711</v>
      </c>
      <c r="J1389" s="2" t="s">
        <v>13480</v>
      </c>
      <c r="K1389" s="2" t="s">
        <v>177</v>
      </c>
      <c r="L1389" s="2" t="s">
        <v>1006</v>
      </c>
      <c r="M1389" s="2" t="s">
        <v>1712</v>
      </c>
      <c r="N1389" s="2" t="s">
        <v>1713</v>
      </c>
      <c r="O1389">
        <v>1</v>
      </c>
      <c r="P1389" s="2" t="s">
        <v>53</v>
      </c>
      <c r="Q1389">
        <v>100</v>
      </c>
      <c r="R1389">
        <v>0</v>
      </c>
      <c r="S1389" s="2" t="s">
        <v>54</v>
      </c>
      <c r="T1389" s="2" t="s">
        <v>55</v>
      </c>
      <c r="U1389" s="2" t="s">
        <v>1714</v>
      </c>
      <c r="V1389" s="2"/>
      <c r="W1389">
        <v>114000</v>
      </c>
      <c r="X1389">
        <v>0</v>
      </c>
      <c r="Y1389">
        <v>0</v>
      </c>
      <c r="Z1389">
        <v>114000</v>
      </c>
      <c r="AB1389" s="2" t="s">
        <v>57</v>
      </c>
      <c r="AC1389">
        <v>45600</v>
      </c>
      <c r="AD1389">
        <v>68400</v>
      </c>
      <c r="AE1389">
        <v>200000</v>
      </c>
      <c r="AF1389">
        <v>3000</v>
      </c>
      <c r="AG1389" s="2" t="s">
        <v>1711</v>
      </c>
      <c r="AH1389" s="2"/>
      <c r="AI1389" s="1">
        <v>46190</v>
      </c>
      <c r="AJ1389" s="2" t="s">
        <v>87</v>
      </c>
      <c r="AK1389" s="2" t="s">
        <v>58</v>
      </c>
      <c r="AM1389" s="2" t="s">
        <v>59</v>
      </c>
      <c r="AP1389" s="2" t="s">
        <v>60</v>
      </c>
      <c r="AQ1389" s="2" t="s">
        <v>41</v>
      </c>
      <c r="AR1389">
        <v>86000</v>
      </c>
      <c r="AS1389" s="2" t="str">
        <f>_xlfn.IFNA(IF(VLOOKUP(all_resi[[#This Row],[No. Waybill]],settle_reconcile[No. Waybill],1,0)="","Recon","Recon"),"-")</f>
        <v>Recon</v>
      </c>
      <c r="AT1389" s="2">
        <f>all_resi[[#This Row],[Nilai COD]]-all_resi[[#This Row],[COD Fee]]-all_resi[[#This Row],[Total Biaya Setelah Diskon]]</f>
        <v>128600</v>
      </c>
      <c r="AU1389" s="2">
        <f>IF(all_resi[[#This Row],[Waktu Terima]]="","",_xlfn.DAYS(all_resi[[#This Row],[Waktu Terima]],all_resi[[#This Row],[Tanggal Pengiriman]]))</f>
        <v>6</v>
      </c>
    </row>
    <row r="1390" spans="1:47" x14ac:dyDescent="0.25">
      <c r="A1390" s="2" t="s">
        <v>6302</v>
      </c>
      <c r="B1390" s="1">
        <v>46184</v>
      </c>
      <c r="C1390" s="2" t="s">
        <v>42</v>
      </c>
      <c r="D1390" s="2" t="s">
        <v>43</v>
      </c>
      <c r="E1390" s="2" t="s">
        <v>44</v>
      </c>
      <c r="F1390" s="2" t="s">
        <v>45</v>
      </c>
      <c r="G1390" s="2" t="s">
        <v>46</v>
      </c>
      <c r="H1390" s="2" t="s">
        <v>47</v>
      </c>
      <c r="I1390" s="2" t="s">
        <v>1721</v>
      </c>
      <c r="J1390" s="2" t="s">
        <v>13562</v>
      </c>
      <c r="K1390" s="2" t="s">
        <v>561</v>
      </c>
      <c r="L1390" s="2" t="s">
        <v>1219</v>
      </c>
      <c r="M1390" s="2" t="s">
        <v>1220</v>
      </c>
      <c r="N1390" s="2" t="s">
        <v>1722</v>
      </c>
      <c r="O1390">
        <v>1</v>
      </c>
      <c r="P1390" s="2" t="s">
        <v>53</v>
      </c>
      <c r="Q1390">
        <v>100</v>
      </c>
      <c r="R1390">
        <v>0</v>
      </c>
      <c r="S1390" s="2" t="s">
        <v>54</v>
      </c>
      <c r="T1390" s="2" t="s">
        <v>55</v>
      </c>
      <c r="U1390" s="2" t="s">
        <v>97</v>
      </c>
      <c r="V1390" s="2"/>
      <c r="W1390">
        <v>25000</v>
      </c>
      <c r="X1390">
        <v>0</v>
      </c>
      <c r="Y1390">
        <v>0</v>
      </c>
      <c r="Z1390">
        <v>25000</v>
      </c>
      <c r="AB1390" s="2" t="s">
        <v>57</v>
      </c>
      <c r="AC1390">
        <v>10000</v>
      </c>
      <c r="AD1390">
        <v>15000</v>
      </c>
      <c r="AE1390">
        <v>95000</v>
      </c>
      <c r="AF1390">
        <v>1425</v>
      </c>
      <c r="AG1390" s="2" t="s">
        <v>11769</v>
      </c>
      <c r="AH1390" s="2" t="s">
        <v>149</v>
      </c>
      <c r="AI1390" s="1">
        <v>46196</v>
      </c>
      <c r="AJ1390" s="2"/>
      <c r="AK1390" s="2" t="s">
        <v>67</v>
      </c>
      <c r="AM1390" s="2" t="s">
        <v>59</v>
      </c>
      <c r="AP1390" s="2" t="s">
        <v>60</v>
      </c>
      <c r="AQ1390" s="2" t="s">
        <v>41</v>
      </c>
      <c r="AR1390">
        <v>70000</v>
      </c>
      <c r="AS1390" s="2" t="str">
        <f>_xlfn.IFNA(IF(VLOOKUP(all_resi[[#This Row],[No. Waybill]],settle_reconcile[No. Waybill],1,0)="","Recon","Recon"),"-")</f>
        <v>-</v>
      </c>
      <c r="AT1390" s="2">
        <f>all_resi[[#This Row],[Nilai COD]]-all_resi[[#This Row],[COD Fee]]-all_resi[[#This Row],[Total Biaya Setelah Diskon]]</f>
        <v>78575</v>
      </c>
      <c r="AU1390" s="2">
        <f>IF(all_resi[[#This Row],[Waktu Terima]]="","",_xlfn.DAYS(all_resi[[#This Row],[Waktu Terima]],all_resi[[#This Row],[Tanggal Pengiriman]]))</f>
        <v>12</v>
      </c>
    </row>
    <row r="1391" spans="1:47" x14ac:dyDescent="0.25">
      <c r="A1391" s="2" t="s">
        <v>6317</v>
      </c>
      <c r="B1391" s="1">
        <v>46184</v>
      </c>
      <c r="C1391" s="2" t="s">
        <v>42</v>
      </c>
      <c r="D1391" s="2" t="s">
        <v>43</v>
      </c>
      <c r="E1391" s="2" t="s">
        <v>44</v>
      </c>
      <c r="F1391" s="2" t="s">
        <v>45</v>
      </c>
      <c r="G1391" s="2" t="s">
        <v>46</v>
      </c>
      <c r="H1391" s="2" t="s">
        <v>47</v>
      </c>
      <c r="I1391" s="2" t="s">
        <v>1770</v>
      </c>
      <c r="J1391" s="2" t="s">
        <v>13554</v>
      </c>
      <c r="K1391" s="2" t="s">
        <v>156</v>
      </c>
      <c r="L1391" s="2" t="s">
        <v>737</v>
      </c>
      <c r="M1391" s="2" t="s">
        <v>738</v>
      </c>
      <c r="N1391" s="2" t="s">
        <v>1771</v>
      </c>
      <c r="O1391">
        <v>1</v>
      </c>
      <c r="P1391" s="2" t="s">
        <v>53</v>
      </c>
      <c r="Q1391">
        <v>100</v>
      </c>
      <c r="R1391">
        <v>0</v>
      </c>
      <c r="S1391" s="2" t="s">
        <v>54</v>
      </c>
      <c r="T1391" s="2" t="s">
        <v>55</v>
      </c>
      <c r="U1391" s="2" t="s">
        <v>250</v>
      </c>
      <c r="V1391" s="2"/>
      <c r="W1391">
        <v>81000</v>
      </c>
      <c r="X1391">
        <v>0</v>
      </c>
      <c r="Y1391">
        <v>0</v>
      </c>
      <c r="Z1391">
        <v>81000</v>
      </c>
      <c r="AB1391" s="2" t="s">
        <v>57</v>
      </c>
      <c r="AC1391">
        <v>32400</v>
      </c>
      <c r="AD1391">
        <v>48600</v>
      </c>
      <c r="AE1391">
        <v>135000</v>
      </c>
      <c r="AF1391">
        <v>2025</v>
      </c>
      <c r="AG1391" s="2"/>
      <c r="AH1391" s="2"/>
      <c r="AI1391" s="1"/>
      <c r="AJ1391" s="2"/>
      <c r="AK1391" s="2" t="s">
        <v>67</v>
      </c>
      <c r="AM1391" s="2" t="s">
        <v>59</v>
      </c>
      <c r="AP1391" s="2" t="s">
        <v>60</v>
      </c>
      <c r="AQ1391" s="2" t="s">
        <v>41</v>
      </c>
      <c r="AR1391">
        <v>54000</v>
      </c>
      <c r="AS1391" s="2" t="str">
        <f>_xlfn.IFNA(IF(VLOOKUP(all_resi[[#This Row],[No. Waybill]],settle_reconcile[No. Waybill],1,0)="","Recon","Recon"),"-")</f>
        <v>-</v>
      </c>
      <c r="AT1391" s="2">
        <f>all_resi[[#This Row],[Nilai COD]]-all_resi[[#This Row],[COD Fee]]-all_resi[[#This Row],[Total Biaya Setelah Diskon]]</f>
        <v>84375</v>
      </c>
      <c r="AU1391" s="2" t="str">
        <f>IF(all_resi[[#This Row],[Waktu Terima]]="","",_xlfn.DAYS(all_resi[[#This Row],[Waktu Terima]],all_resi[[#This Row],[Tanggal Pengiriman]]))</f>
        <v/>
      </c>
    </row>
    <row r="1392" spans="1:47" x14ac:dyDescent="0.25">
      <c r="A1392" s="2" t="s">
        <v>6474</v>
      </c>
      <c r="B1392" s="1">
        <v>46184</v>
      </c>
      <c r="C1392" s="2" t="s">
        <v>42</v>
      </c>
      <c r="D1392" s="2" t="s">
        <v>43</v>
      </c>
      <c r="E1392" s="2" t="s">
        <v>44</v>
      </c>
      <c r="F1392" s="2" t="s">
        <v>45</v>
      </c>
      <c r="G1392" s="2" t="s">
        <v>46</v>
      </c>
      <c r="H1392" s="2" t="s">
        <v>47</v>
      </c>
      <c r="I1392" s="2" t="s">
        <v>2269</v>
      </c>
      <c r="J1392" s="2" t="s">
        <v>13544</v>
      </c>
      <c r="K1392" s="2" t="s">
        <v>75</v>
      </c>
      <c r="L1392" s="2" t="s">
        <v>345</v>
      </c>
      <c r="M1392" s="2" t="s">
        <v>629</v>
      </c>
      <c r="N1392" s="2" t="s">
        <v>2270</v>
      </c>
      <c r="O1392">
        <v>1</v>
      </c>
      <c r="P1392" s="2" t="s">
        <v>53</v>
      </c>
      <c r="Q1392">
        <v>100</v>
      </c>
      <c r="R1392">
        <v>0</v>
      </c>
      <c r="S1392" s="2" t="s">
        <v>54</v>
      </c>
      <c r="T1392" s="2" t="s">
        <v>55</v>
      </c>
      <c r="U1392" s="2" t="s">
        <v>2271</v>
      </c>
      <c r="V1392" s="2"/>
      <c r="W1392">
        <v>53000</v>
      </c>
      <c r="X1392">
        <v>0</v>
      </c>
      <c r="Y1392">
        <v>0</v>
      </c>
      <c r="Z1392">
        <v>53000</v>
      </c>
      <c r="AB1392" s="2" t="s">
        <v>57</v>
      </c>
      <c r="AC1392">
        <v>21200</v>
      </c>
      <c r="AD1392">
        <v>31800</v>
      </c>
      <c r="AE1392">
        <v>123000</v>
      </c>
      <c r="AF1392">
        <v>1845</v>
      </c>
      <c r="AG1392" s="2" t="s">
        <v>2269</v>
      </c>
      <c r="AH1392" s="2"/>
      <c r="AI1392" s="1">
        <v>46189</v>
      </c>
      <c r="AJ1392" s="2"/>
      <c r="AK1392" s="2" t="s">
        <v>58</v>
      </c>
      <c r="AM1392" s="2" t="s">
        <v>59</v>
      </c>
      <c r="AP1392" s="2" t="s">
        <v>60</v>
      </c>
      <c r="AQ1392" s="2" t="s">
        <v>41</v>
      </c>
      <c r="AR1392">
        <v>70000</v>
      </c>
      <c r="AS1392" s="2" t="str">
        <f>_xlfn.IFNA(IF(VLOOKUP(all_resi[[#This Row],[No. Waybill]],settle_reconcile[No. Waybill],1,0)="","Recon","Recon"),"-")</f>
        <v>Recon</v>
      </c>
      <c r="AT1392" s="2">
        <f>all_resi[[#This Row],[Nilai COD]]-all_resi[[#This Row],[COD Fee]]-all_resi[[#This Row],[Total Biaya Setelah Diskon]]</f>
        <v>89355</v>
      </c>
      <c r="AU1392" s="2">
        <f>IF(all_resi[[#This Row],[Waktu Terima]]="","",_xlfn.DAYS(all_resi[[#This Row],[Waktu Terima]],all_resi[[#This Row],[Tanggal Pengiriman]]))</f>
        <v>5</v>
      </c>
    </row>
    <row r="1393" spans="1:47" x14ac:dyDescent="0.25">
      <c r="A1393" s="2" t="s">
        <v>6337</v>
      </c>
      <c r="B1393" s="1">
        <v>46184</v>
      </c>
      <c r="C1393" s="2" t="s">
        <v>42</v>
      </c>
      <c r="D1393" s="2" t="s">
        <v>43</v>
      </c>
      <c r="E1393" s="2" t="s">
        <v>44</v>
      </c>
      <c r="F1393" s="2" t="s">
        <v>45</v>
      </c>
      <c r="G1393" s="2" t="s">
        <v>46</v>
      </c>
      <c r="H1393" s="2" t="s">
        <v>47</v>
      </c>
      <c r="I1393" s="2" t="s">
        <v>1835</v>
      </c>
      <c r="J1393" s="2" t="s">
        <v>13581</v>
      </c>
      <c r="K1393" s="2" t="s">
        <v>177</v>
      </c>
      <c r="L1393" s="2" t="s">
        <v>807</v>
      </c>
      <c r="M1393" s="2" t="s">
        <v>1836</v>
      </c>
      <c r="N1393" s="2" t="s">
        <v>1837</v>
      </c>
      <c r="O1393">
        <v>1</v>
      </c>
      <c r="P1393" s="2" t="s">
        <v>53</v>
      </c>
      <c r="Q1393">
        <v>100</v>
      </c>
      <c r="R1393">
        <v>0</v>
      </c>
      <c r="S1393" s="2" t="s">
        <v>54</v>
      </c>
      <c r="T1393" s="2" t="s">
        <v>55</v>
      </c>
      <c r="U1393" s="2" t="s">
        <v>1838</v>
      </c>
      <c r="V1393" s="2"/>
      <c r="W1393">
        <v>64000</v>
      </c>
      <c r="X1393">
        <v>0</v>
      </c>
      <c r="Y1393">
        <v>0</v>
      </c>
      <c r="Z1393">
        <v>64000</v>
      </c>
      <c r="AB1393" s="2" t="s">
        <v>57</v>
      </c>
      <c r="AC1393">
        <v>25600</v>
      </c>
      <c r="AD1393">
        <v>38400</v>
      </c>
      <c r="AE1393">
        <v>169000</v>
      </c>
      <c r="AF1393">
        <v>2535</v>
      </c>
      <c r="AG1393" s="2" t="s">
        <v>1835</v>
      </c>
      <c r="AH1393" s="2"/>
      <c r="AI1393" s="1">
        <v>46190</v>
      </c>
      <c r="AJ1393" s="2"/>
      <c r="AK1393" s="2" t="s">
        <v>58</v>
      </c>
      <c r="AM1393" s="2" t="s">
        <v>59</v>
      </c>
      <c r="AP1393" s="2" t="s">
        <v>60</v>
      </c>
      <c r="AQ1393" s="2" t="s">
        <v>41</v>
      </c>
      <c r="AR1393">
        <v>105000</v>
      </c>
      <c r="AS1393" s="2" t="str">
        <f>_xlfn.IFNA(IF(VLOOKUP(all_resi[[#This Row],[No. Waybill]],settle_reconcile[No. Waybill],1,0)="","Recon","Recon"),"-")</f>
        <v>Recon</v>
      </c>
      <c r="AT1393" s="2">
        <f>all_resi[[#This Row],[Nilai COD]]-all_resi[[#This Row],[COD Fee]]-all_resi[[#This Row],[Total Biaya Setelah Diskon]]</f>
        <v>128065</v>
      </c>
      <c r="AU1393" s="2">
        <f>IF(all_resi[[#This Row],[Waktu Terima]]="","",_xlfn.DAYS(all_resi[[#This Row],[Waktu Terima]],all_resi[[#This Row],[Tanggal Pengiriman]]))</f>
        <v>6</v>
      </c>
    </row>
    <row r="1394" spans="1:47" x14ac:dyDescent="0.25">
      <c r="A1394" s="2" t="s">
        <v>6332</v>
      </c>
      <c r="B1394" s="1">
        <v>46184</v>
      </c>
      <c r="C1394" s="2" t="s">
        <v>42</v>
      </c>
      <c r="D1394" s="2" t="s">
        <v>43</v>
      </c>
      <c r="E1394" s="2" t="s">
        <v>44</v>
      </c>
      <c r="F1394" s="2" t="s">
        <v>45</v>
      </c>
      <c r="G1394" s="2" t="s">
        <v>46</v>
      </c>
      <c r="H1394" s="2" t="s">
        <v>47</v>
      </c>
      <c r="I1394" s="2" t="s">
        <v>1818</v>
      </c>
      <c r="J1394" s="2" t="s">
        <v>13558</v>
      </c>
      <c r="K1394" s="2" t="s">
        <v>177</v>
      </c>
      <c r="L1394" s="2" t="s">
        <v>247</v>
      </c>
      <c r="M1394" s="2" t="s">
        <v>1819</v>
      </c>
      <c r="N1394" s="2" t="s">
        <v>1820</v>
      </c>
      <c r="O1394">
        <v>1</v>
      </c>
      <c r="P1394" s="2" t="s">
        <v>53</v>
      </c>
      <c r="Q1394">
        <v>100</v>
      </c>
      <c r="R1394">
        <v>0</v>
      </c>
      <c r="S1394" s="2" t="s">
        <v>54</v>
      </c>
      <c r="T1394" s="2" t="s">
        <v>55</v>
      </c>
      <c r="U1394" s="2" t="s">
        <v>97</v>
      </c>
      <c r="V1394" s="2"/>
      <c r="W1394">
        <v>80000</v>
      </c>
      <c r="X1394">
        <v>0</v>
      </c>
      <c r="Y1394">
        <v>0</v>
      </c>
      <c r="Z1394">
        <v>80000</v>
      </c>
      <c r="AB1394" s="2" t="s">
        <v>57</v>
      </c>
      <c r="AC1394">
        <v>32000</v>
      </c>
      <c r="AD1394">
        <v>48000</v>
      </c>
      <c r="AE1394">
        <v>150000</v>
      </c>
      <c r="AF1394">
        <v>2250</v>
      </c>
      <c r="AG1394" s="2" t="s">
        <v>12207</v>
      </c>
      <c r="AH1394" s="2" t="s">
        <v>149</v>
      </c>
      <c r="AI1394" s="1">
        <v>46197</v>
      </c>
      <c r="AJ1394" s="2"/>
      <c r="AK1394" s="2" t="s">
        <v>67</v>
      </c>
      <c r="AM1394" s="2" t="s">
        <v>59</v>
      </c>
      <c r="AP1394" s="2" t="s">
        <v>60</v>
      </c>
      <c r="AQ1394" s="2" t="s">
        <v>41</v>
      </c>
      <c r="AR1394">
        <v>70000</v>
      </c>
      <c r="AS1394" s="2" t="str">
        <f>_xlfn.IFNA(IF(VLOOKUP(all_resi[[#This Row],[No. Waybill]],settle_reconcile[No. Waybill],1,0)="","Recon","Recon"),"-")</f>
        <v>-</v>
      </c>
      <c r="AT1394" s="2">
        <f>all_resi[[#This Row],[Nilai COD]]-all_resi[[#This Row],[COD Fee]]-all_resi[[#This Row],[Total Biaya Setelah Diskon]]</f>
        <v>99750</v>
      </c>
      <c r="AU1394" s="2">
        <f>IF(all_resi[[#This Row],[Waktu Terima]]="","",_xlfn.DAYS(all_resi[[#This Row],[Waktu Terima]],all_resi[[#This Row],[Tanggal Pengiriman]]))</f>
        <v>13</v>
      </c>
    </row>
    <row r="1395" spans="1:47" x14ac:dyDescent="0.25">
      <c r="A1395" s="2" t="s">
        <v>6333</v>
      </c>
      <c r="B1395" s="1">
        <v>46184</v>
      </c>
      <c r="C1395" s="2" t="s">
        <v>42</v>
      </c>
      <c r="D1395" s="2" t="s">
        <v>43</v>
      </c>
      <c r="E1395" s="2" t="s">
        <v>44</v>
      </c>
      <c r="F1395" s="2" t="s">
        <v>45</v>
      </c>
      <c r="G1395" s="2" t="s">
        <v>46</v>
      </c>
      <c r="H1395" s="2" t="s">
        <v>80</v>
      </c>
      <c r="I1395" s="2" t="s">
        <v>1821</v>
      </c>
      <c r="J1395" s="2" t="s">
        <v>13578</v>
      </c>
      <c r="K1395" s="2" t="s">
        <v>265</v>
      </c>
      <c r="L1395" s="2" t="s">
        <v>1460</v>
      </c>
      <c r="M1395" s="2" t="s">
        <v>1822</v>
      </c>
      <c r="N1395" s="2" t="s">
        <v>1823</v>
      </c>
      <c r="O1395">
        <v>1</v>
      </c>
      <c r="P1395" s="2" t="s">
        <v>53</v>
      </c>
      <c r="Q1395">
        <v>100</v>
      </c>
      <c r="R1395">
        <v>0</v>
      </c>
      <c r="S1395" s="2" t="s">
        <v>54</v>
      </c>
      <c r="T1395" s="2" t="s">
        <v>55</v>
      </c>
      <c r="U1395" s="2" t="s">
        <v>1020</v>
      </c>
      <c r="V1395" s="2"/>
      <c r="W1395">
        <v>50000</v>
      </c>
      <c r="X1395">
        <v>0</v>
      </c>
      <c r="Y1395">
        <v>0</v>
      </c>
      <c r="Z1395">
        <v>50000</v>
      </c>
      <c r="AB1395" s="2" t="s">
        <v>57</v>
      </c>
      <c r="AC1395">
        <v>20000</v>
      </c>
      <c r="AD1395">
        <v>30000</v>
      </c>
      <c r="AE1395">
        <v>140000</v>
      </c>
      <c r="AF1395">
        <v>2100</v>
      </c>
      <c r="AG1395" s="2" t="s">
        <v>11423</v>
      </c>
      <c r="AH1395" s="2" t="s">
        <v>149</v>
      </c>
      <c r="AI1395" s="1">
        <v>46194</v>
      </c>
      <c r="AJ1395" s="2" t="s">
        <v>87</v>
      </c>
      <c r="AK1395" s="2" t="s">
        <v>67</v>
      </c>
      <c r="AM1395" s="2" t="s">
        <v>59</v>
      </c>
      <c r="AP1395" s="2" t="s">
        <v>60</v>
      </c>
      <c r="AQ1395" s="2" t="s">
        <v>41</v>
      </c>
      <c r="AR1395">
        <v>90000</v>
      </c>
      <c r="AS1395" s="2" t="str">
        <f>_xlfn.IFNA(IF(VLOOKUP(all_resi[[#This Row],[No. Waybill]],settle_reconcile[No. Waybill],1,0)="","Recon","Recon"),"-")</f>
        <v>-</v>
      </c>
      <c r="AT1395" s="2">
        <f>all_resi[[#This Row],[Nilai COD]]-all_resi[[#This Row],[COD Fee]]-all_resi[[#This Row],[Total Biaya Setelah Diskon]]</f>
        <v>107900</v>
      </c>
      <c r="AU1395" s="2">
        <f>IF(all_resi[[#This Row],[Waktu Terima]]="","",_xlfn.DAYS(all_resi[[#This Row],[Waktu Terima]],all_resi[[#This Row],[Tanggal Pengiriman]]))</f>
        <v>10</v>
      </c>
    </row>
    <row r="1396" spans="1:47" x14ac:dyDescent="0.25">
      <c r="A1396" s="2" t="s">
        <v>6268</v>
      </c>
      <c r="B1396" s="1">
        <v>46184</v>
      </c>
      <c r="C1396" s="2" t="s">
        <v>42</v>
      </c>
      <c r="D1396" s="2" t="s">
        <v>43</v>
      </c>
      <c r="E1396" s="2" t="s">
        <v>44</v>
      </c>
      <c r="F1396" s="2" t="s">
        <v>45</v>
      </c>
      <c r="G1396" s="2" t="s">
        <v>46</v>
      </c>
      <c r="H1396" s="2" t="s">
        <v>47</v>
      </c>
      <c r="I1396" s="2" t="s">
        <v>1606</v>
      </c>
      <c r="J1396" s="2" t="s">
        <v>13490</v>
      </c>
      <c r="K1396" s="2" t="s">
        <v>121</v>
      </c>
      <c r="L1396" s="2" t="s">
        <v>1607</v>
      </c>
      <c r="M1396" s="2" t="s">
        <v>1608</v>
      </c>
      <c r="N1396" s="2" t="s">
        <v>1609</v>
      </c>
      <c r="O1396">
        <v>1</v>
      </c>
      <c r="P1396" s="2" t="s">
        <v>53</v>
      </c>
      <c r="Q1396">
        <v>100</v>
      </c>
      <c r="R1396">
        <v>0</v>
      </c>
      <c r="S1396" s="2" t="s">
        <v>54</v>
      </c>
      <c r="T1396" s="2" t="s">
        <v>55</v>
      </c>
      <c r="U1396" s="2" t="s">
        <v>225</v>
      </c>
      <c r="V1396" s="2"/>
      <c r="W1396">
        <v>85000</v>
      </c>
      <c r="X1396">
        <v>0</v>
      </c>
      <c r="Y1396">
        <v>0</v>
      </c>
      <c r="Z1396">
        <v>85000</v>
      </c>
      <c r="AB1396" s="2" t="s">
        <v>57</v>
      </c>
      <c r="AC1396">
        <v>34000</v>
      </c>
      <c r="AD1396">
        <v>51000</v>
      </c>
      <c r="AE1396">
        <v>189000</v>
      </c>
      <c r="AF1396">
        <v>2835</v>
      </c>
      <c r="AG1396" s="2" t="s">
        <v>1606</v>
      </c>
      <c r="AH1396" s="2"/>
      <c r="AI1396" s="1">
        <v>46190</v>
      </c>
      <c r="AJ1396" s="2"/>
      <c r="AK1396" s="2" t="s">
        <v>58</v>
      </c>
      <c r="AM1396" s="2" t="s">
        <v>59</v>
      </c>
      <c r="AP1396" s="2" t="s">
        <v>60</v>
      </c>
      <c r="AQ1396" s="2" t="s">
        <v>41</v>
      </c>
      <c r="AR1396">
        <v>104000</v>
      </c>
      <c r="AS1396" s="2" t="str">
        <f>_xlfn.IFNA(IF(VLOOKUP(all_resi[[#This Row],[No. Waybill]],settle_reconcile[No. Waybill],1,0)="","Recon","Recon"),"-")</f>
        <v>Recon</v>
      </c>
      <c r="AT1396" s="2">
        <f>all_resi[[#This Row],[Nilai COD]]-all_resi[[#This Row],[COD Fee]]-all_resi[[#This Row],[Total Biaya Setelah Diskon]]</f>
        <v>135165</v>
      </c>
      <c r="AU1396" s="2">
        <f>IF(all_resi[[#This Row],[Waktu Terima]]="","",_xlfn.DAYS(all_resi[[#This Row],[Waktu Terima]],all_resi[[#This Row],[Tanggal Pengiriman]]))</f>
        <v>6</v>
      </c>
    </row>
    <row r="1397" spans="1:47" x14ac:dyDescent="0.25">
      <c r="A1397" s="2" t="s">
        <v>6271</v>
      </c>
      <c r="B1397" s="1">
        <v>46184</v>
      </c>
      <c r="C1397" s="2" t="s">
        <v>42</v>
      </c>
      <c r="D1397" s="2" t="s">
        <v>43</v>
      </c>
      <c r="E1397" s="2" t="s">
        <v>44</v>
      </c>
      <c r="F1397" s="2" t="s">
        <v>45</v>
      </c>
      <c r="G1397" s="2" t="s">
        <v>46</v>
      </c>
      <c r="H1397" s="2" t="s">
        <v>47</v>
      </c>
      <c r="I1397" s="2" t="s">
        <v>1616</v>
      </c>
      <c r="J1397" s="2" t="s">
        <v>13489</v>
      </c>
      <c r="K1397" s="2" t="s">
        <v>388</v>
      </c>
      <c r="L1397" s="2" t="s">
        <v>1617</v>
      </c>
      <c r="M1397" s="2" t="s">
        <v>1618</v>
      </c>
      <c r="N1397" s="2" t="s">
        <v>1619</v>
      </c>
      <c r="O1397">
        <v>1</v>
      </c>
      <c r="P1397" s="2" t="s">
        <v>53</v>
      </c>
      <c r="Q1397">
        <v>100</v>
      </c>
      <c r="R1397">
        <v>0</v>
      </c>
      <c r="S1397" s="2" t="s">
        <v>54</v>
      </c>
      <c r="T1397" s="2" t="s">
        <v>55</v>
      </c>
      <c r="U1397" s="2" t="s">
        <v>207</v>
      </c>
      <c r="V1397" s="2"/>
      <c r="W1397">
        <v>85000</v>
      </c>
      <c r="X1397">
        <v>0</v>
      </c>
      <c r="Y1397">
        <v>0</v>
      </c>
      <c r="Z1397">
        <v>85000</v>
      </c>
      <c r="AB1397" s="2" t="s">
        <v>57</v>
      </c>
      <c r="AC1397">
        <v>34000</v>
      </c>
      <c r="AD1397">
        <v>51000</v>
      </c>
      <c r="AE1397">
        <v>155000</v>
      </c>
      <c r="AF1397">
        <v>2325</v>
      </c>
      <c r="AG1397" s="2" t="s">
        <v>894</v>
      </c>
      <c r="AH1397" s="2" t="s">
        <v>149</v>
      </c>
      <c r="AI1397" s="1">
        <v>46195</v>
      </c>
      <c r="AJ1397" s="2"/>
      <c r="AK1397" s="2" t="s">
        <v>67</v>
      </c>
      <c r="AM1397" s="2" t="s">
        <v>59</v>
      </c>
      <c r="AP1397" s="2" t="s">
        <v>60</v>
      </c>
      <c r="AQ1397" s="2" t="s">
        <v>41</v>
      </c>
      <c r="AR1397">
        <v>70000</v>
      </c>
      <c r="AS1397" s="2" t="str">
        <f>_xlfn.IFNA(IF(VLOOKUP(all_resi[[#This Row],[No. Waybill]],settle_reconcile[No. Waybill],1,0)="","Recon","Recon"),"-")</f>
        <v>-</v>
      </c>
      <c r="AT1397" s="2">
        <f>all_resi[[#This Row],[Nilai COD]]-all_resi[[#This Row],[COD Fee]]-all_resi[[#This Row],[Total Biaya Setelah Diskon]]</f>
        <v>101675</v>
      </c>
      <c r="AU1397" s="2">
        <f>IF(all_resi[[#This Row],[Waktu Terima]]="","",_xlfn.DAYS(all_resi[[#This Row],[Waktu Terima]],all_resi[[#This Row],[Tanggal Pengiriman]]))</f>
        <v>11</v>
      </c>
    </row>
    <row r="1398" spans="1:47" x14ac:dyDescent="0.25">
      <c r="A1398" s="2" t="s">
        <v>6264</v>
      </c>
      <c r="B1398" s="1">
        <v>46184</v>
      </c>
      <c r="C1398" s="2" t="s">
        <v>42</v>
      </c>
      <c r="D1398" s="2" t="s">
        <v>43</v>
      </c>
      <c r="E1398" s="2" t="s">
        <v>44</v>
      </c>
      <c r="F1398" s="2" t="s">
        <v>45</v>
      </c>
      <c r="G1398" s="2" t="s">
        <v>46</v>
      </c>
      <c r="H1398" s="2" t="s">
        <v>80</v>
      </c>
      <c r="I1398" s="2" t="s">
        <v>1595</v>
      </c>
      <c r="J1398" s="2" t="s">
        <v>13487</v>
      </c>
      <c r="K1398" s="2" t="s">
        <v>203</v>
      </c>
      <c r="L1398" s="2" t="s">
        <v>733</v>
      </c>
      <c r="M1398" s="2" t="s">
        <v>879</v>
      </c>
      <c r="N1398" s="2" t="s">
        <v>1596</v>
      </c>
      <c r="O1398">
        <v>1</v>
      </c>
      <c r="P1398" s="2" t="s">
        <v>53</v>
      </c>
      <c r="Q1398">
        <v>100</v>
      </c>
      <c r="R1398">
        <v>0</v>
      </c>
      <c r="S1398" s="2" t="s">
        <v>54</v>
      </c>
      <c r="T1398" s="2" t="s">
        <v>55</v>
      </c>
      <c r="U1398" s="2" t="s">
        <v>408</v>
      </c>
      <c r="V1398" s="2"/>
      <c r="W1398">
        <v>14000</v>
      </c>
      <c r="X1398">
        <v>0</v>
      </c>
      <c r="Y1398">
        <v>0</v>
      </c>
      <c r="Z1398">
        <v>14000</v>
      </c>
      <c r="AB1398" s="2" t="s">
        <v>57</v>
      </c>
      <c r="AC1398">
        <v>8000</v>
      </c>
      <c r="AD1398">
        <v>6000</v>
      </c>
      <c r="AE1398">
        <v>96000</v>
      </c>
      <c r="AF1398">
        <v>1440</v>
      </c>
      <c r="AG1398" s="2" t="s">
        <v>1595</v>
      </c>
      <c r="AH1398" s="2"/>
      <c r="AI1398" s="1">
        <v>46186</v>
      </c>
      <c r="AJ1398" s="2" t="s">
        <v>87</v>
      </c>
      <c r="AK1398" s="2" t="s">
        <v>58</v>
      </c>
      <c r="AM1398" s="2" t="s">
        <v>59</v>
      </c>
      <c r="AP1398" s="2" t="s">
        <v>60</v>
      </c>
      <c r="AQ1398" s="2" t="s">
        <v>41</v>
      </c>
      <c r="AR1398">
        <v>82000</v>
      </c>
      <c r="AS1398" s="2" t="str">
        <f>_xlfn.IFNA(IF(VLOOKUP(all_resi[[#This Row],[No. Waybill]],settle_reconcile[No. Waybill],1,0)="","Recon","Recon"),"-")</f>
        <v>Recon</v>
      </c>
      <c r="AT1398" s="2">
        <f>all_resi[[#This Row],[Nilai COD]]-all_resi[[#This Row],[COD Fee]]-all_resi[[#This Row],[Total Biaya Setelah Diskon]]</f>
        <v>88560</v>
      </c>
      <c r="AU1398" s="2">
        <f>IF(all_resi[[#This Row],[Waktu Terima]]="","",_xlfn.DAYS(all_resi[[#This Row],[Waktu Terima]],all_resi[[#This Row],[Tanggal Pengiriman]]))</f>
        <v>2</v>
      </c>
    </row>
    <row r="1399" spans="1:47" x14ac:dyDescent="0.25">
      <c r="A1399" s="2" t="s">
        <v>6491</v>
      </c>
      <c r="B1399" s="1">
        <v>46184</v>
      </c>
      <c r="C1399" s="2" t="s">
        <v>42</v>
      </c>
      <c r="D1399" s="2" t="s">
        <v>43</v>
      </c>
      <c r="E1399" s="2" t="s">
        <v>44</v>
      </c>
      <c r="F1399" s="2" t="s">
        <v>45</v>
      </c>
      <c r="G1399" s="2" t="s">
        <v>46</v>
      </c>
      <c r="H1399" s="2" t="s">
        <v>47</v>
      </c>
      <c r="I1399" s="2" t="s">
        <v>2318</v>
      </c>
      <c r="J1399" s="2" t="s">
        <v>13539</v>
      </c>
      <c r="K1399" s="2" t="s">
        <v>177</v>
      </c>
      <c r="L1399" s="2" t="s">
        <v>2242</v>
      </c>
      <c r="M1399" s="2" t="s">
        <v>2319</v>
      </c>
      <c r="N1399" s="2" t="s">
        <v>2320</v>
      </c>
      <c r="O1399">
        <v>1</v>
      </c>
      <c r="P1399" s="2" t="s">
        <v>53</v>
      </c>
      <c r="Q1399">
        <v>100</v>
      </c>
      <c r="R1399">
        <v>0</v>
      </c>
      <c r="S1399" s="2" t="s">
        <v>54</v>
      </c>
      <c r="T1399" s="2" t="s">
        <v>55</v>
      </c>
      <c r="U1399" s="2" t="s">
        <v>97</v>
      </c>
      <c r="V1399" s="2"/>
      <c r="W1399">
        <v>114000</v>
      </c>
      <c r="X1399">
        <v>0</v>
      </c>
      <c r="Y1399">
        <v>0</v>
      </c>
      <c r="Z1399">
        <v>114000</v>
      </c>
      <c r="AB1399" s="2" t="s">
        <v>57</v>
      </c>
      <c r="AC1399">
        <v>45600</v>
      </c>
      <c r="AD1399">
        <v>68400</v>
      </c>
      <c r="AE1399">
        <v>184370</v>
      </c>
      <c r="AF1399">
        <v>2765.5499999999997</v>
      </c>
      <c r="AG1399" s="2" t="s">
        <v>148</v>
      </c>
      <c r="AH1399" s="2" t="s">
        <v>149</v>
      </c>
      <c r="AI1399" s="1">
        <v>46201</v>
      </c>
      <c r="AJ1399" s="2"/>
      <c r="AK1399" s="2" t="s">
        <v>67</v>
      </c>
      <c r="AM1399" s="2" t="s">
        <v>59</v>
      </c>
      <c r="AP1399" s="2" t="s">
        <v>60</v>
      </c>
      <c r="AQ1399" s="2" t="s">
        <v>41</v>
      </c>
      <c r="AR1399">
        <v>70370</v>
      </c>
      <c r="AS1399" s="2" t="str">
        <f>_xlfn.IFNA(IF(VLOOKUP(all_resi[[#This Row],[No. Waybill]],settle_reconcile[No. Waybill],1,0)="","Recon","Recon"),"-")</f>
        <v>-</v>
      </c>
      <c r="AT1399" s="2">
        <f>all_resi[[#This Row],[Nilai COD]]-all_resi[[#This Row],[COD Fee]]-all_resi[[#This Row],[Total Biaya Setelah Diskon]]</f>
        <v>113204.45000000001</v>
      </c>
      <c r="AU1399" s="2">
        <f>IF(all_resi[[#This Row],[Waktu Terima]]="","",_xlfn.DAYS(all_resi[[#This Row],[Waktu Terima]],all_resi[[#This Row],[Tanggal Pengiriman]]))</f>
        <v>17</v>
      </c>
    </row>
    <row r="1400" spans="1:47" x14ac:dyDescent="0.25">
      <c r="A1400" s="2" t="s">
        <v>6488</v>
      </c>
      <c r="B1400" s="1">
        <v>46184</v>
      </c>
      <c r="C1400" s="2" t="s">
        <v>42</v>
      </c>
      <c r="D1400" s="2" t="s">
        <v>43</v>
      </c>
      <c r="E1400" s="2" t="s">
        <v>44</v>
      </c>
      <c r="F1400" s="2" t="s">
        <v>45</v>
      </c>
      <c r="G1400" s="2" t="s">
        <v>46</v>
      </c>
      <c r="H1400" s="2" t="s">
        <v>47</v>
      </c>
      <c r="I1400" s="2" t="s">
        <v>2310</v>
      </c>
      <c r="J1400" s="2" t="s">
        <v>13542</v>
      </c>
      <c r="K1400" s="2" t="s">
        <v>177</v>
      </c>
      <c r="L1400" s="2" t="s">
        <v>807</v>
      </c>
      <c r="M1400" s="2" t="s">
        <v>1836</v>
      </c>
      <c r="N1400" s="2" t="s">
        <v>2311</v>
      </c>
      <c r="O1400">
        <v>1</v>
      </c>
      <c r="P1400" s="2" t="s">
        <v>53</v>
      </c>
      <c r="Q1400">
        <v>100</v>
      </c>
      <c r="R1400">
        <v>0</v>
      </c>
      <c r="S1400" s="2" t="s">
        <v>54</v>
      </c>
      <c r="T1400" s="2" t="s">
        <v>55</v>
      </c>
      <c r="U1400" s="2" t="s">
        <v>56</v>
      </c>
      <c r="V1400" s="2"/>
      <c r="W1400">
        <v>64000</v>
      </c>
      <c r="X1400">
        <v>0</v>
      </c>
      <c r="Y1400">
        <v>0</v>
      </c>
      <c r="Z1400">
        <v>64000</v>
      </c>
      <c r="AB1400" s="2" t="s">
        <v>57</v>
      </c>
      <c r="AC1400">
        <v>25600</v>
      </c>
      <c r="AD1400">
        <v>38400</v>
      </c>
      <c r="AE1400">
        <v>168000</v>
      </c>
      <c r="AF1400">
        <v>2520</v>
      </c>
      <c r="AG1400" s="2" t="s">
        <v>2310</v>
      </c>
      <c r="AH1400" s="2"/>
      <c r="AI1400" s="1">
        <v>46188</v>
      </c>
      <c r="AJ1400" s="2"/>
      <c r="AK1400" s="2" t="s">
        <v>58</v>
      </c>
      <c r="AM1400" s="2" t="s">
        <v>59</v>
      </c>
      <c r="AP1400" s="2" t="s">
        <v>60</v>
      </c>
      <c r="AQ1400" s="2" t="s">
        <v>41</v>
      </c>
      <c r="AR1400">
        <v>104000</v>
      </c>
      <c r="AS1400" s="2" t="str">
        <f>_xlfn.IFNA(IF(VLOOKUP(all_resi[[#This Row],[No. Waybill]],settle_reconcile[No. Waybill],1,0)="","Recon","Recon"),"-")</f>
        <v>Recon</v>
      </c>
      <c r="AT1400" s="2">
        <f>all_resi[[#This Row],[Nilai COD]]-all_resi[[#This Row],[COD Fee]]-all_resi[[#This Row],[Total Biaya Setelah Diskon]]</f>
        <v>127080</v>
      </c>
      <c r="AU1400" s="2">
        <f>IF(all_resi[[#This Row],[Waktu Terima]]="","",_xlfn.DAYS(all_resi[[#This Row],[Waktu Terima]],all_resi[[#This Row],[Tanggal Pengiriman]]))</f>
        <v>4</v>
      </c>
    </row>
    <row r="1401" spans="1:47" x14ac:dyDescent="0.25">
      <c r="A1401" s="2" t="s">
        <v>6285</v>
      </c>
      <c r="B1401" s="1">
        <v>46184</v>
      </c>
      <c r="C1401" s="2" t="s">
        <v>42</v>
      </c>
      <c r="D1401" s="2" t="s">
        <v>43</v>
      </c>
      <c r="E1401" s="2" t="s">
        <v>44</v>
      </c>
      <c r="F1401" s="2" t="s">
        <v>45</v>
      </c>
      <c r="G1401" s="2" t="s">
        <v>46</v>
      </c>
      <c r="H1401" s="2" t="s">
        <v>47</v>
      </c>
      <c r="I1401" s="2" t="s">
        <v>1664</v>
      </c>
      <c r="J1401" s="2" t="s">
        <v>13482</v>
      </c>
      <c r="K1401" s="2" t="s">
        <v>600</v>
      </c>
      <c r="L1401" s="2" t="s">
        <v>601</v>
      </c>
      <c r="M1401" s="2" t="s">
        <v>1665</v>
      </c>
      <c r="N1401" s="2" t="s">
        <v>1666</v>
      </c>
      <c r="O1401">
        <v>1</v>
      </c>
      <c r="P1401" s="2" t="s">
        <v>53</v>
      </c>
      <c r="Q1401">
        <v>100</v>
      </c>
      <c r="R1401">
        <v>0</v>
      </c>
      <c r="S1401" s="2" t="s">
        <v>54</v>
      </c>
      <c r="T1401" s="2" t="s">
        <v>55</v>
      </c>
      <c r="U1401" s="2" t="s">
        <v>66</v>
      </c>
      <c r="V1401" s="2"/>
      <c r="W1401">
        <v>115000</v>
      </c>
      <c r="X1401">
        <v>0</v>
      </c>
      <c r="Y1401">
        <v>0</v>
      </c>
      <c r="Z1401">
        <v>115000</v>
      </c>
      <c r="AB1401" s="2" t="s">
        <v>57</v>
      </c>
      <c r="AC1401">
        <v>46000</v>
      </c>
      <c r="AD1401">
        <v>69000</v>
      </c>
      <c r="AE1401">
        <v>199000</v>
      </c>
      <c r="AF1401">
        <v>2985</v>
      </c>
      <c r="AG1401" s="2" t="s">
        <v>1664</v>
      </c>
      <c r="AH1401" s="2"/>
      <c r="AI1401" s="1">
        <v>46191</v>
      </c>
      <c r="AJ1401" s="2"/>
      <c r="AK1401" s="2" t="s">
        <v>58</v>
      </c>
      <c r="AM1401" s="2" t="s">
        <v>59</v>
      </c>
      <c r="AP1401" s="2" t="s">
        <v>60</v>
      </c>
      <c r="AQ1401" s="2" t="s">
        <v>41</v>
      </c>
      <c r="AR1401">
        <v>84000</v>
      </c>
      <c r="AS1401" s="2" t="str">
        <f>_xlfn.IFNA(IF(VLOOKUP(all_resi[[#This Row],[No. Waybill]],settle_reconcile[No. Waybill],1,0)="","Recon","Recon"),"-")</f>
        <v>Recon</v>
      </c>
      <c r="AT1401" s="2">
        <f>all_resi[[#This Row],[Nilai COD]]-all_resi[[#This Row],[COD Fee]]-all_resi[[#This Row],[Total Biaya Setelah Diskon]]</f>
        <v>127015</v>
      </c>
      <c r="AU1401" s="2">
        <f>IF(all_resi[[#This Row],[Waktu Terima]]="","",_xlfn.DAYS(all_resi[[#This Row],[Waktu Terima]],all_resi[[#This Row],[Tanggal Pengiriman]]))</f>
        <v>7</v>
      </c>
    </row>
    <row r="1402" spans="1:47" x14ac:dyDescent="0.25">
      <c r="A1402" s="2" t="s">
        <v>6287</v>
      </c>
      <c r="B1402" s="1">
        <v>46184</v>
      </c>
      <c r="C1402" s="2" t="s">
        <v>42</v>
      </c>
      <c r="D1402" s="2" t="s">
        <v>43</v>
      </c>
      <c r="E1402" s="2" t="s">
        <v>44</v>
      </c>
      <c r="F1402" s="2" t="s">
        <v>45</v>
      </c>
      <c r="G1402" s="2" t="s">
        <v>46</v>
      </c>
      <c r="H1402" s="2" t="s">
        <v>47</v>
      </c>
      <c r="I1402" s="2" t="s">
        <v>1670</v>
      </c>
      <c r="J1402" s="2" t="s">
        <v>13481</v>
      </c>
      <c r="K1402" s="2" t="s">
        <v>177</v>
      </c>
      <c r="L1402" s="2" t="s">
        <v>807</v>
      </c>
      <c r="M1402" s="2" t="s">
        <v>1671</v>
      </c>
      <c r="N1402" s="2" t="s">
        <v>1672</v>
      </c>
      <c r="O1402">
        <v>1</v>
      </c>
      <c r="P1402" s="2" t="s">
        <v>53</v>
      </c>
      <c r="Q1402">
        <v>100</v>
      </c>
      <c r="R1402">
        <v>0</v>
      </c>
      <c r="S1402" s="2" t="s">
        <v>54</v>
      </c>
      <c r="T1402" s="2" t="s">
        <v>55</v>
      </c>
      <c r="U1402" s="2" t="s">
        <v>412</v>
      </c>
      <c r="V1402" s="2"/>
      <c r="W1402">
        <v>64000</v>
      </c>
      <c r="X1402">
        <v>0</v>
      </c>
      <c r="Y1402">
        <v>0</v>
      </c>
      <c r="Z1402">
        <v>64000</v>
      </c>
      <c r="AB1402" s="2" t="s">
        <v>57</v>
      </c>
      <c r="AC1402">
        <v>25600</v>
      </c>
      <c r="AD1402">
        <v>38400</v>
      </c>
      <c r="AE1402">
        <v>167000</v>
      </c>
      <c r="AF1402">
        <v>2505</v>
      </c>
      <c r="AG1402" s="2" t="s">
        <v>1670</v>
      </c>
      <c r="AH1402" s="2"/>
      <c r="AI1402" s="1">
        <v>46189</v>
      </c>
      <c r="AJ1402" s="2"/>
      <c r="AK1402" s="2" t="s">
        <v>58</v>
      </c>
      <c r="AM1402" s="2" t="s">
        <v>59</v>
      </c>
      <c r="AP1402" s="2" t="s">
        <v>60</v>
      </c>
      <c r="AQ1402" s="2" t="s">
        <v>41</v>
      </c>
      <c r="AR1402">
        <v>103000</v>
      </c>
      <c r="AS1402" s="2" t="str">
        <f>_xlfn.IFNA(IF(VLOOKUP(all_resi[[#This Row],[No. Waybill]],settle_reconcile[No. Waybill],1,0)="","Recon","Recon"),"-")</f>
        <v>Recon</v>
      </c>
      <c r="AT1402" s="2">
        <f>all_resi[[#This Row],[Nilai COD]]-all_resi[[#This Row],[COD Fee]]-all_resi[[#This Row],[Total Biaya Setelah Diskon]]</f>
        <v>126095</v>
      </c>
      <c r="AU1402" s="2">
        <f>IF(all_resi[[#This Row],[Waktu Terima]]="","",_xlfn.DAYS(all_resi[[#This Row],[Waktu Terima]],all_resi[[#This Row],[Tanggal Pengiriman]]))</f>
        <v>5</v>
      </c>
    </row>
    <row r="1403" spans="1:47" x14ac:dyDescent="0.25">
      <c r="A1403" s="2" t="s">
        <v>6284</v>
      </c>
      <c r="B1403" s="1">
        <v>46184</v>
      </c>
      <c r="C1403" s="2" t="s">
        <v>42</v>
      </c>
      <c r="D1403" s="2" t="s">
        <v>43</v>
      </c>
      <c r="E1403" s="2" t="s">
        <v>44</v>
      </c>
      <c r="F1403" s="2" t="s">
        <v>45</v>
      </c>
      <c r="G1403" s="2" t="s">
        <v>46</v>
      </c>
      <c r="H1403" s="2" t="s">
        <v>47</v>
      </c>
      <c r="I1403" s="2" t="s">
        <v>1662</v>
      </c>
      <c r="J1403" s="2" t="s">
        <v>13479</v>
      </c>
      <c r="K1403" s="2" t="s">
        <v>156</v>
      </c>
      <c r="L1403" s="2" t="s">
        <v>282</v>
      </c>
      <c r="M1403" s="2" t="s">
        <v>283</v>
      </c>
      <c r="N1403" s="2" t="s">
        <v>1663</v>
      </c>
      <c r="O1403">
        <v>1</v>
      </c>
      <c r="P1403" s="2" t="s">
        <v>53</v>
      </c>
      <c r="Q1403">
        <v>100</v>
      </c>
      <c r="R1403">
        <v>0</v>
      </c>
      <c r="S1403" s="2" t="s">
        <v>54</v>
      </c>
      <c r="T1403" s="2" t="s">
        <v>55</v>
      </c>
      <c r="U1403" s="2" t="s">
        <v>207</v>
      </c>
      <c r="V1403" s="2"/>
      <c r="W1403">
        <v>85000</v>
      </c>
      <c r="X1403">
        <v>0</v>
      </c>
      <c r="Y1403">
        <v>0</v>
      </c>
      <c r="Z1403">
        <v>85000</v>
      </c>
      <c r="AB1403" s="2" t="s">
        <v>57</v>
      </c>
      <c r="AC1403">
        <v>34000</v>
      </c>
      <c r="AD1403">
        <v>51000</v>
      </c>
      <c r="AE1403">
        <v>155000</v>
      </c>
      <c r="AF1403">
        <v>2325</v>
      </c>
      <c r="AG1403" s="2"/>
      <c r="AH1403" s="2"/>
      <c r="AI1403" s="1"/>
      <c r="AJ1403" s="2"/>
      <c r="AK1403" s="2" t="s">
        <v>67</v>
      </c>
      <c r="AM1403" s="2" t="s">
        <v>59</v>
      </c>
      <c r="AP1403" s="2" t="s">
        <v>60</v>
      </c>
      <c r="AQ1403" s="2" t="s">
        <v>41</v>
      </c>
      <c r="AR1403">
        <v>70000</v>
      </c>
      <c r="AS1403" s="2" t="str">
        <f>_xlfn.IFNA(IF(VLOOKUP(all_resi[[#This Row],[No. Waybill]],settle_reconcile[No. Waybill],1,0)="","Recon","Recon"),"-")</f>
        <v>-</v>
      </c>
      <c r="AT1403" s="2">
        <f>all_resi[[#This Row],[Nilai COD]]-all_resi[[#This Row],[COD Fee]]-all_resi[[#This Row],[Total Biaya Setelah Diskon]]</f>
        <v>101675</v>
      </c>
      <c r="AU1403" s="2" t="str">
        <f>IF(all_resi[[#This Row],[Waktu Terima]]="","",_xlfn.DAYS(all_resi[[#This Row],[Waktu Terima]],all_resi[[#This Row],[Tanggal Pengiriman]]))</f>
        <v/>
      </c>
    </row>
    <row r="1404" spans="1:47" x14ac:dyDescent="0.25">
      <c r="A1404" s="2" t="s">
        <v>6483</v>
      </c>
      <c r="B1404" s="1">
        <v>46184</v>
      </c>
      <c r="C1404" s="2" t="s">
        <v>42</v>
      </c>
      <c r="D1404" s="2" t="s">
        <v>43</v>
      </c>
      <c r="E1404" s="2" t="s">
        <v>44</v>
      </c>
      <c r="F1404" s="2" t="s">
        <v>45</v>
      </c>
      <c r="G1404" s="2" t="s">
        <v>46</v>
      </c>
      <c r="H1404" s="2" t="s">
        <v>47</v>
      </c>
      <c r="I1404" s="2" t="s">
        <v>2295</v>
      </c>
      <c r="J1404" s="2" t="s">
        <v>13545</v>
      </c>
      <c r="K1404" s="2" t="s">
        <v>156</v>
      </c>
      <c r="L1404" s="2" t="s">
        <v>2296</v>
      </c>
      <c r="M1404" s="2" t="s">
        <v>2297</v>
      </c>
      <c r="N1404" s="2" t="s">
        <v>2298</v>
      </c>
      <c r="O1404">
        <v>1</v>
      </c>
      <c r="P1404" s="2" t="s">
        <v>53</v>
      </c>
      <c r="Q1404">
        <v>100</v>
      </c>
      <c r="R1404">
        <v>0</v>
      </c>
      <c r="S1404" s="2" t="s">
        <v>54</v>
      </c>
      <c r="T1404" s="2" t="s">
        <v>55</v>
      </c>
      <c r="U1404" s="2" t="s">
        <v>1301</v>
      </c>
      <c r="V1404" s="2"/>
      <c r="W1404">
        <v>85000</v>
      </c>
      <c r="X1404">
        <v>0</v>
      </c>
      <c r="Y1404">
        <v>0</v>
      </c>
      <c r="Z1404">
        <v>85000</v>
      </c>
      <c r="AB1404" s="2" t="s">
        <v>57</v>
      </c>
      <c r="AC1404">
        <v>34000</v>
      </c>
      <c r="AD1404">
        <v>51000</v>
      </c>
      <c r="AE1404">
        <v>200000</v>
      </c>
      <c r="AF1404">
        <v>3000</v>
      </c>
      <c r="AG1404" s="2"/>
      <c r="AH1404" s="2"/>
      <c r="AI1404" s="1"/>
      <c r="AJ1404" s="2"/>
      <c r="AK1404" s="2" t="s">
        <v>67</v>
      </c>
      <c r="AM1404" s="2" t="s">
        <v>59</v>
      </c>
      <c r="AP1404" s="2" t="s">
        <v>60</v>
      </c>
      <c r="AQ1404" s="2" t="s">
        <v>41</v>
      </c>
      <c r="AR1404">
        <v>115000</v>
      </c>
      <c r="AS1404" s="2" t="str">
        <f>_xlfn.IFNA(IF(VLOOKUP(all_resi[[#This Row],[No. Waybill]],settle_reconcile[No. Waybill],1,0)="","Recon","Recon"),"-")</f>
        <v>-</v>
      </c>
      <c r="AT1404" s="2">
        <f>all_resi[[#This Row],[Nilai COD]]-all_resi[[#This Row],[COD Fee]]-all_resi[[#This Row],[Total Biaya Setelah Diskon]]</f>
        <v>146000</v>
      </c>
      <c r="AU1404" s="2" t="str">
        <f>IF(all_resi[[#This Row],[Waktu Terima]]="","",_xlfn.DAYS(all_resi[[#This Row],[Waktu Terima]],all_resi[[#This Row],[Tanggal Pengiriman]]))</f>
        <v/>
      </c>
    </row>
    <row r="1405" spans="1:47" x14ac:dyDescent="0.25">
      <c r="A1405" s="2" t="s">
        <v>6341</v>
      </c>
      <c r="B1405" s="1">
        <v>46184</v>
      </c>
      <c r="C1405" s="2" t="s">
        <v>42</v>
      </c>
      <c r="D1405" s="2" t="s">
        <v>43</v>
      </c>
      <c r="E1405" s="2" t="s">
        <v>44</v>
      </c>
      <c r="F1405" s="2" t="s">
        <v>45</v>
      </c>
      <c r="G1405" s="2" t="s">
        <v>46</v>
      </c>
      <c r="H1405" s="2" t="s">
        <v>80</v>
      </c>
      <c r="I1405" s="2" t="s">
        <v>1849</v>
      </c>
      <c r="J1405" s="2" t="s">
        <v>13584</v>
      </c>
      <c r="K1405" s="2" t="s">
        <v>75</v>
      </c>
      <c r="L1405" s="2" t="s">
        <v>112</v>
      </c>
      <c r="M1405" s="2" t="s">
        <v>1850</v>
      </c>
      <c r="N1405" s="2" t="s">
        <v>1851</v>
      </c>
      <c r="O1405">
        <v>1</v>
      </c>
      <c r="P1405" s="2" t="s">
        <v>53</v>
      </c>
      <c r="Q1405">
        <v>100</v>
      </c>
      <c r="R1405">
        <v>0</v>
      </c>
      <c r="S1405" s="2" t="s">
        <v>54</v>
      </c>
      <c r="T1405" s="2" t="s">
        <v>55</v>
      </c>
      <c r="U1405" s="2" t="s">
        <v>581</v>
      </c>
      <c r="V1405" s="2"/>
      <c r="W1405">
        <v>64000</v>
      </c>
      <c r="X1405">
        <v>0</v>
      </c>
      <c r="Y1405">
        <v>0</v>
      </c>
      <c r="Z1405">
        <v>64000</v>
      </c>
      <c r="AB1405" s="2" t="s">
        <v>57</v>
      </c>
      <c r="AC1405">
        <v>25600</v>
      </c>
      <c r="AD1405">
        <v>38400</v>
      </c>
      <c r="AE1405">
        <v>144000</v>
      </c>
      <c r="AF1405">
        <v>2160</v>
      </c>
      <c r="AG1405" s="2" t="s">
        <v>1849</v>
      </c>
      <c r="AH1405" s="2"/>
      <c r="AI1405" s="1">
        <v>46193</v>
      </c>
      <c r="AJ1405" s="2" t="s">
        <v>87</v>
      </c>
      <c r="AK1405" s="2" t="s">
        <v>58</v>
      </c>
      <c r="AM1405" s="2" t="s">
        <v>59</v>
      </c>
      <c r="AP1405" s="2" t="s">
        <v>60</v>
      </c>
      <c r="AQ1405" s="2" t="s">
        <v>41</v>
      </c>
      <c r="AR1405">
        <v>80000</v>
      </c>
      <c r="AS1405" s="2" t="str">
        <f>_xlfn.IFNA(IF(VLOOKUP(all_resi[[#This Row],[No. Waybill]],settle_reconcile[No. Waybill],1,0)="","Recon","Recon"),"-")</f>
        <v>Recon</v>
      </c>
      <c r="AT1405" s="2">
        <f>all_resi[[#This Row],[Nilai COD]]-all_resi[[#This Row],[COD Fee]]-all_resi[[#This Row],[Total Biaya Setelah Diskon]]</f>
        <v>103440</v>
      </c>
      <c r="AU1405" s="2">
        <f>IF(all_resi[[#This Row],[Waktu Terima]]="","",_xlfn.DAYS(all_resi[[#This Row],[Waktu Terima]],all_resi[[#This Row],[Tanggal Pengiriman]]))</f>
        <v>9</v>
      </c>
    </row>
    <row r="1406" spans="1:47" x14ac:dyDescent="0.25">
      <c r="A1406" s="2" t="s">
        <v>6399</v>
      </c>
      <c r="B1406" s="1">
        <v>46184</v>
      </c>
      <c r="C1406" s="2" t="s">
        <v>42</v>
      </c>
      <c r="D1406" s="2" t="s">
        <v>43</v>
      </c>
      <c r="E1406" s="2" t="s">
        <v>44</v>
      </c>
      <c r="F1406" s="2" t="s">
        <v>45</v>
      </c>
      <c r="G1406" s="2" t="s">
        <v>46</v>
      </c>
      <c r="H1406" s="2" t="s">
        <v>80</v>
      </c>
      <c r="I1406" s="2" t="s">
        <v>2027</v>
      </c>
      <c r="J1406" s="2" t="s">
        <v>13536</v>
      </c>
      <c r="K1406" s="2" t="s">
        <v>121</v>
      </c>
      <c r="L1406" s="2" t="s">
        <v>1309</v>
      </c>
      <c r="M1406" s="2" t="s">
        <v>2028</v>
      </c>
      <c r="N1406" s="2" t="s">
        <v>2029</v>
      </c>
      <c r="O1406">
        <v>1</v>
      </c>
      <c r="P1406" s="2" t="s">
        <v>53</v>
      </c>
      <c r="Q1406">
        <v>100</v>
      </c>
      <c r="R1406">
        <v>0</v>
      </c>
      <c r="S1406" s="2" t="s">
        <v>54</v>
      </c>
      <c r="T1406" s="2" t="s">
        <v>55</v>
      </c>
      <c r="U1406" s="2" t="s">
        <v>2030</v>
      </c>
      <c r="V1406" s="2"/>
      <c r="W1406">
        <v>83000</v>
      </c>
      <c r="X1406">
        <v>0</v>
      </c>
      <c r="Y1406">
        <v>0</v>
      </c>
      <c r="Z1406">
        <v>83000</v>
      </c>
      <c r="AB1406" s="2" t="s">
        <v>57</v>
      </c>
      <c r="AC1406">
        <v>33200</v>
      </c>
      <c r="AD1406">
        <v>49800</v>
      </c>
      <c r="AE1406">
        <v>193000</v>
      </c>
      <c r="AF1406">
        <v>2895</v>
      </c>
      <c r="AG1406" s="2" t="s">
        <v>2027</v>
      </c>
      <c r="AH1406" s="2"/>
      <c r="AI1406" s="1">
        <v>46191</v>
      </c>
      <c r="AJ1406" s="2" t="s">
        <v>87</v>
      </c>
      <c r="AK1406" s="2" t="s">
        <v>58</v>
      </c>
      <c r="AM1406" s="2" t="s">
        <v>59</v>
      </c>
      <c r="AP1406" s="2" t="s">
        <v>60</v>
      </c>
      <c r="AQ1406" s="2" t="s">
        <v>41</v>
      </c>
      <c r="AR1406">
        <v>110000</v>
      </c>
      <c r="AS1406" s="2" t="str">
        <f>_xlfn.IFNA(IF(VLOOKUP(all_resi[[#This Row],[No. Waybill]],settle_reconcile[No. Waybill],1,0)="","Recon","Recon"),"-")</f>
        <v>Recon</v>
      </c>
      <c r="AT1406" s="2">
        <f>all_resi[[#This Row],[Nilai COD]]-all_resi[[#This Row],[COD Fee]]-all_resi[[#This Row],[Total Biaya Setelah Diskon]]</f>
        <v>140305</v>
      </c>
      <c r="AU1406" s="2">
        <f>IF(all_resi[[#This Row],[Waktu Terima]]="","",_xlfn.DAYS(all_resi[[#This Row],[Waktu Terima]],all_resi[[#This Row],[Tanggal Pengiriman]]))</f>
        <v>7</v>
      </c>
    </row>
    <row r="1407" spans="1:47" x14ac:dyDescent="0.25">
      <c r="A1407" s="2" t="s">
        <v>6402</v>
      </c>
      <c r="B1407" s="1">
        <v>46184</v>
      </c>
      <c r="C1407" s="2" t="s">
        <v>42</v>
      </c>
      <c r="D1407" s="2" t="s">
        <v>43</v>
      </c>
      <c r="E1407" s="2" t="s">
        <v>44</v>
      </c>
      <c r="F1407" s="2" t="s">
        <v>45</v>
      </c>
      <c r="G1407" s="2" t="s">
        <v>46</v>
      </c>
      <c r="H1407" s="2" t="s">
        <v>80</v>
      </c>
      <c r="I1407" s="2" t="s">
        <v>2038</v>
      </c>
      <c r="J1407" s="2" t="s">
        <v>13535</v>
      </c>
      <c r="K1407" s="2" t="s">
        <v>126</v>
      </c>
      <c r="L1407" s="2" t="s">
        <v>741</v>
      </c>
      <c r="M1407" s="2" t="s">
        <v>2039</v>
      </c>
      <c r="N1407" s="2" t="s">
        <v>2040</v>
      </c>
      <c r="O1407">
        <v>1</v>
      </c>
      <c r="P1407" s="2" t="s">
        <v>53</v>
      </c>
      <c r="Q1407">
        <v>100</v>
      </c>
      <c r="R1407">
        <v>0</v>
      </c>
      <c r="S1407" s="2" t="s">
        <v>54</v>
      </c>
      <c r="T1407" s="2" t="s">
        <v>55</v>
      </c>
      <c r="U1407" s="2" t="s">
        <v>2041</v>
      </c>
      <c r="V1407" s="2"/>
      <c r="W1407">
        <v>74000</v>
      </c>
      <c r="X1407">
        <v>0</v>
      </c>
      <c r="Y1407">
        <v>0</v>
      </c>
      <c r="Z1407">
        <v>74000</v>
      </c>
      <c r="AB1407" s="2" t="s">
        <v>57</v>
      </c>
      <c r="AC1407">
        <v>29600</v>
      </c>
      <c r="AD1407">
        <v>44400</v>
      </c>
      <c r="AE1407">
        <v>218000</v>
      </c>
      <c r="AF1407">
        <v>3270</v>
      </c>
      <c r="AG1407" s="2" t="s">
        <v>2038</v>
      </c>
      <c r="AH1407" s="2"/>
      <c r="AI1407" s="1">
        <v>46188</v>
      </c>
      <c r="AJ1407" s="2" t="s">
        <v>87</v>
      </c>
      <c r="AK1407" s="2" t="s">
        <v>58</v>
      </c>
      <c r="AM1407" s="2" t="s">
        <v>59</v>
      </c>
      <c r="AP1407" s="2" t="s">
        <v>60</v>
      </c>
      <c r="AQ1407" s="2" t="s">
        <v>41</v>
      </c>
      <c r="AR1407">
        <v>144000</v>
      </c>
      <c r="AS1407" s="2" t="str">
        <f>_xlfn.IFNA(IF(VLOOKUP(all_resi[[#This Row],[No. Waybill]],settle_reconcile[No. Waybill],1,0)="","Recon","Recon"),"-")</f>
        <v>Recon</v>
      </c>
      <c r="AT1407" s="2">
        <f>all_resi[[#This Row],[Nilai COD]]-all_resi[[#This Row],[COD Fee]]-all_resi[[#This Row],[Total Biaya Setelah Diskon]]</f>
        <v>170330</v>
      </c>
      <c r="AU1407" s="2">
        <f>IF(all_resi[[#This Row],[Waktu Terima]]="","",_xlfn.DAYS(all_resi[[#This Row],[Waktu Terima]],all_resi[[#This Row],[Tanggal Pengiriman]]))</f>
        <v>4</v>
      </c>
    </row>
    <row r="1408" spans="1:47" x14ac:dyDescent="0.25">
      <c r="A1408" s="2" t="s">
        <v>6382</v>
      </c>
      <c r="B1408" s="1">
        <v>46184</v>
      </c>
      <c r="C1408" s="2" t="s">
        <v>42</v>
      </c>
      <c r="D1408" s="2" t="s">
        <v>43</v>
      </c>
      <c r="E1408" s="2" t="s">
        <v>44</v>
      </c>
      <c r="F1408" s="2" t="s">
        <v>45</v>
      </c>
      <c r="G1408" s="2" t="s">
        <v>46</v>
      </c>
      <c r="H1408" s="2" t="s">
        <v>80</v>
      </c>
      <c r="I1408" s="2" t="s">
        <v>1974</v>
      </c>
      <c r="J1408" s="2" t="s">
        <v>13534</v>
      </c>
      <c r="K1408" s="2" t="s">
        <v>143</v>
      </c>
      <c r="L1408" s="2" t="s">
        <v>1489</v>
      </c>
      <c r="M1408" s="2" t="s">
        <v>1975</v>
      </c>
      <c r="N1408" s="2" t="s">
        <v>1976</v>
      </c>
      <c r="O1408">
        <v>1</v>
      </c>
      <c r="P1408" s="2" t="s">
        <v>53</v>
      </c>
      <c r="Q1408">
        <v>100</v>
      </c>
      <c r="R1408">
        <v>0</v>
      </c>
      <c r="S1408" s="2" t="s">
        <v>54</v>
      </c>
      <c r="T1408" s="2" t="s">
        <v>55</v>
      </c>
      <c r="U1408" s="2" t="s">
        <v>86</v>
      </c>
      <c r="V1408" s="2"/>
      <c r="W1408">
        <v>20000</v>
      </c>
      <c r="X1408">
        <v>0</v>
      </c>
      <c r="Y1408">
        <v>0</v>
      </c>
      <c r="Z1408">
        <v>20000</v>
      </c>
      <c r="AB1408" s="2" t="s">
        <v>57</v>
      </c>
      <c r="AC1408">
        <v>13000</v>
      </c>
      <c r="AD1408">
        <v>7000</v>
      </c>
      <c r="AE1408">
        <v>87000</v>
      </c>
      <c r="AF1408">
        <v>1305</v>
      </c>
      <c r="AG1408" s="2" t="s">
        <v>1974</v>
      </c>
      <c r="AH1408" s="2"/>
      <c r="AI1408" s="1">
        <v>46187</v>
      </c>
      <c r="AJ1408" s="2" t="s">
        <v>87</v>
      </c>
      <c r="AK1408" s="2" t="s">
        <v>58</v>
      </c>
      <c r="AM1408" s="2" t="s">
        <v>59</v>
      </c>
      <c r="AP1408" s="2" t="s">
        <v>60</v>
      </c>
      <c r="AQ1408" s="2" t="s">
        <v>41</v>
      </c>
      <c r="AR1408">
        <v>67000</v>
      </c>
      <c r="AS1408" s="2" t="str">
        <f>_xlfn.IFNA(IF(VLOOKUP(all_resi[[#This Row],[No. Waybill]],settle_reconcile[No. Waybill],1,0)="","Recon","Recon"),"-")</f>
        <v>Recon</v>
      </c>
      <c r="AT1408" s="2">
        <f>all_resi[[#This Row],[Nilai COD]]-all_resi[[#This Row],[COD Fee]]-all_resi[[#This Row],[Total Biaya Setelah Diskon]]</f>
        <v>78695</v>
      </c>
      <c r="AU1408" s="2">
        <f>IF(all_resi[[#This Row],[Waktu Terima]]="","",_xlfn.DAYS(all_resi[[#This Row],[Waktu Terima]],all_resi[[#This Row],[Tanggal Pengiriman]]))</f>
        <v>3</v>
      </c>
    </row>
    <row r="1409" spans="1:47" x14ac:dyDescent="0.25">
      <c r="A1409" s="2" t="s">
        <v>6446</v>
      </c>
      <c r="B1409" s="1">
        <v>46184</v>
      </c>
      <c r="C1409" s="2" t="s">
        <v>42</v>
      </c>
      <c r="D1409" s="2" t="s">
        <v>43</v>
      </c>
      <c r="E1409" s="2" t="s">
        <v>44</v>
      </c>
      <c r="F1409" s="2" t="s">
        <v>45</v>
      </c>
      <c r="G1409" s="2" t="s">
        <v>46</v>
      </c>
      <c r="H1409" s="2" t="s">
        <v>80</v>
      </c>
      <c r="I1409" s="2" t="s">
        <v>2182</v>
      </c>
      <c r="J1409" s="2" t="s">
        <v>13550</v>
      </c>
      <c r="K1409" s="2" t="s">
        <v>116</v>
      </c>
      <c r="L1409" s="2" t="s">
        <v>1581</v>
      </c>
      <c r="M1409" s="2" t="s">
        <v>2183</v>
      </c>
      <c r="N1409" s="2" t="s">
        <v>2184</v>
      </c>
      <c r="O1409">
        <v>1</v>
      </c>
      <c r="P1409" s="2" t="s">
        <v>53</v>
      </c>
      <c r="Q1409">
        <v>100</v>
      </c>
      <c r="R1409">
        <v>0</v>
      </c>
      <c r="S1409" s="2" t="s">
        <v>54</v>
      </c>
      <c r="T1409" s="2" t="s">
        <v>55</v>
      </c>
      <c r="U1409" s="2" t="s">
        <v>141</v>
      </c>
      <c r="V1409" s="2"/>
      <c r="W1409">
        <v>8000</v>
      </c>
      <c r="X1409">
        <v>0</v>
      </c>
      <c r="Y1409">
        <v>0</v>
      </c>
      <c r="Z1409">
        <v>8000</v>
      </c>
      <c r="AB1409" s="2" t="s">
        <v>57</v>
      </c>
      <c r="AC1409">
        <v>3000</v>
      </c>
      <c r="AD1409">
        <v>5000</v>
      </c>
      <c r="AE1409">
        <v>49000</v>
      </c>
      <c r="AF1409">
        <v>735</v>
      </c>
      <c r="AG1409" s="2" t="s">
        <v>2182</v>
      </c>
      <c r="AH1409" s="2"/>
      <c r="AI1409" s="1">
        <v>46185</v>
      </c>
      <c r="AJ1409" s="2" t="s">
        <v>87</v>
      </c>
      <c r="AK1409" s="2" t="s">
        <v>58</v>
      </c>
      <c r="AM1409" s="2" t="s">
        <v>59</v>
      </c>
      <c r="AP1409" s="2" t="s">
        <v>60</v>
      </c>
      <c r="AQ1409" s="2" t="s">
        <v>41</v>
      </c>
      <c r="AR1409">
        <v>41000</v>
      </c>
      <c r="AS1409" s="2" t="str">
        <f>_xlfn.IFNA(IF(VLOOKUP(all_resi[[#This Row],[No. Waybill]],settle_reconcile[No. Waybill],1,0)="","Recon","Recon"),"-")</f>
        <v>Recon</v>
      </c>
      <c r="AT1409" s="2">
        <f>all_resi[[#This Row],[Nilai COD]]-all_resi[[#This Row],[COD Fee]]-all_resi[[#This Row],[Total Biaya Setelah Diskon]]</f>
        <v>43265</v>
      </c>
      <c r="AU1409" s="2">
        <f>IF(all_resi[[#This Row],[Waktu Terima]]="","",_xlfn.DAYS(all_resi[[#This Row],[Waktu Terima]],all_resi[[#This Row],[Tanggal Pengiriman]]))</f>
        <v>1</v>
      </c>
    </row>
    <row r="1410" spans="1:47" x14ac:dyDescent="0.25">
      <c r="A1410" s="2" t="s">
        <v>6430</v>
      </c>
      <c r="B1410" s="1">
        <v>46184</v>
      </c>
      <c r="C1410" s="2" t="s">
        <v>42</v>
      </c>
      <c r="D1410" s="2" t="s">
        <v>43</v>
      </c>
      <c r="E1410" s="2" t="s">
        <v>44</v>
      </c>
      <c r="F1410" s="2" t="s">
        <v>45</v>
      </c>
      <c r="G1410" s="2" t="s">
        <v>46</v>
      </c>
      <c r="H1410" s="2" t="s">
        <v>80</v>
      </c>
      <c r="I1410" s="2" t="s">
        <v>2131</v>
      </c>
      <c r="J1410" s="2" t="s">
        <v>13548</v>
      </c>
      <c r="K1410" s="2" t="s">
        <v>49</v>
      </c>
      <c r="L1410" s="2" t="s">
        <v>519</v>
      </c>
      <c r="M1410" s="2" t="s">
        <v>2132</v>
      </c>
      <c r="N1410" s="2" t="s">
        <v>2133</v>
      </c>
      <c r="O1410">
        <v>1</v>
      </c>
      <c r="P1410" s="2" t="s">
        <v>53</v>
      </c>
      <c r="Q1410">
        <v>100</v>
      </c>
      <c r="R1410">
        <v>0</v>
      </c>
      <c r="S1410" s="2" t="s">
        <v>54</v>
      </c>
      <c r="T1410" s="2" t="s">
        <v>55</v>
      </c>
      <c r="U1410" s="2" t="s">
        <v>1062</v>
      </c>
      <c r="V1410" s="2"/>
      <c r="W1410">
        <v>59000</v>
      </c>
      <c r="X1410">
        <v>0</v>
      </c>
      <c r="Y1410">
        <v>0</v>
      </c>
      <c r="Z1410">
        <v>59000</v>
      </c>
      <c r="AB1410" s="2" t="s">
        <v>57</v>
      </c>
      <c r="AC1410">
        <v>23600</v>
      </c>
      <c r="AD1410">
        <v>35400</v>
      </c>
      <c r="AE1410">
        <v>143000</v>
      </c>
      <c r="AF1410">
        <v>2145</v>
      </c>
      <c r="AG1410" s="2" t="s">
        <v>2131</v>
      </c>
      <c r="AH1410" s="2"/>
      <c r="AI1410" s="1">
        <v>46189</v>
      </c>
      <c r="AJ1410" s="2" t="s">
        <v>87</v>
      </c>
      <c r="AK1410" s="2" t="s">
        <v>58</v>
      </c>
      <c r="AM1410" s="2" t="s">
        <v>59</v>
      </c>
      <c r="AP1410" s="2" t="s">
        <v>60</v>
      </c>
      <c r="AQ1410" s="2" t="s">
        <v>41</v>
      </c>
      <c r="AR1410">
        <v>84000</v>
      </c>
      <c r="AS1410" s="2" t="str">
        <f>_xlfn.IFNA(IF(VLOOKUP(all_resi[[#This Row],[No. Waybill]],settle_reconcile[No. Waybill],1,0)="","Recon","Recon"),"-")</f>
        <v>Recon</v>
      </c>
      <c r="AT1410" s="2">
        <f>all_resi[[#This Row],[Nilai COD]]-all_resi[[#This Row],[COD Fee]]-all_resi[[#This Row],[Total Biaya Setelah Diskon]]</f>
        <v>105455</v>
      </c>
      <c r="AU1410" s="2">
        <f>IF(all_resi[[#This Row],[Waktu Terima]]="","",_xlfn.DAYS(all_resi[[#This Row],[Waktu Terima]],all_resi[[#This Row],[Tanggal Pengiriman]]))</f>
        <v>5</v>
      </c>
    </row>
    <row r="1411" spans="1:47" x14ac:dyDescent="0.25">
      <c r="A1411" s="2" t="s">
        <v>6423</v>
      </c>
      <c r="B1411" s="1">
        <v>46184</v>
      </c>
      <c r="C1411" s="2" t="s">
        <v>42</v>
      </c>
      <c r="D1411" s="2" t="s">
        <v>43</v>
      </c>
      <c r="E1411" s="2" t="s">
        <v>44</v>
      </c>
      <c r="F1411" s="2" t="s">
        <v>45</v>
      </c>
      <c r="G1411" s="2" t="s">
        <v>46</v>
      </c>
      <c r="H1411" s="2" t="s">
        <v>47</v>
      </c>
      <c r="I1411" s="2" t="s">
        <v>2110</v>
      </c>
      <c r="J1411" s="2" t="s">
        <v>13538</v>
      </c>
      <c r="K1411" s="2" t="s">
        <v>156</v>
      </c>
      <c r="L1411" s="2" t="s">
        <v>606</v>
      </c>
      <c r="M1411" s="2" t="s">
        <v>2111</v>
      </c>
      <c r="N1411" s="2" t="s">
        <v>2112</v>
      </c>
      <c r="O1411">
        <v>1</v>
      </c>
      <c r="P1411" s="2" t="s">
        <v>53</v>
      </c>
      <c r="Q1411">
        <v>100</v>
      </c>
      <c r="R1411">
        <v>0</v>
      </c>
      <c r="S1411" s="2" t="s">
        <v>54</v>
      </c>
      <c r="T1411" s="2" t="s">
        <v>55</v>
      </c>
      <c r="U1411" s="2" t="s">
        <v>207</v>
      </c>
      <c r="V1411" s="2"/>
      <c r="W1411">
        <v>64000</v>
      </c>
      <c r="X1411">
        <v>0</v>
      </c>
      <c r="Y1411">
        <v>0</v>
      </c>
      <c r="Z1411">
        <v>64000</v>
      </c>
      <c r="AB1411" s="2" t="s">
        <v>57</v>
      </c>
      <c r="AC1411">
        <v>25600</v>
      </c>
      <c r="AD1411">
        <v>38400</v>
      </c>
      <c r="AE1411">
        <v>135000</v>
      </c>
      <c r="AF1411">
        <v>2025</v>
      </c>
      <c r="AG1411" s="2" t="s">
        <v>2110</v>
      </c>
      <c r="AH1411" s="2"/>
      <c r="AI1411" s="1">
        <v>46188</v>
      </c>
      <c r="AJ1411" s="2"/>
      <c r="AK1411" s="2" t="s">
        <v>58</v>
      </c>
      <c r="AM1411" s="2" t="s">
        <v>59</v>
      </c>
      <c r="AP1411" s="2" t="s">
        <v>60</v>
      </c>
      <c r="AQ1411" s="2" t="s">
        <v>41</v>
      </c>
      <c r="AR1411">
        <v>71000</v>
      </c>
      <c r="AS1411" s="2" t="str">
        <f>_xlfn.IFNA(IF(VLOOKUP(all_resi[[#This Row],[No. Waybill]],settle_reconcile[No. Waybill],1,0)="","Recon","Recon"),"-")</f>
        <v>Recon</v>
      </c>
      <c r="AT1411" s="2">
        <f>all_resi[[#This Row],[Nilai COD]]-all_resi[[#This Row],[COD Fee]]-all_resi[[#This Row],[Total Biaya Setelah Diskon]]</f>
        <v>94575</v>
      </c>
      <c r="AU1411" s="2">
        <f>IF(all_resi[[#This Row],[Waktu Terima]]="","",_xlfn.DAYS(all_resi[[#This Row],[Waktu Terima]],all_resi[[#This Row],[Tanggal Pengiriman]]))</f>
        <v>4</v>
      </c>
    </row>
    <row r="1412" spans="1:47" x14ac:dyDescent="0.25">
      <c r="A1412" s="2" t="s">
        <v>6417</v>
      </c>
      <c r="B1412" s="1">
        <v>46184</v>
      </c>
      <c r="C1412" s="2" t="s">
        <v>42</v>
      </c>
      <c r="D1412" s="2" t="s">
        <v>43</v>
      </c>
      <c r="E1412" s="2" t="s">
        <v>44</v>
      </c>
      <c r="F1412" s="2" t="s">
        <v>45</v>
      </c>
      <c r="G1412" s="2" t="s">
        <v>46</v>
      </c>
      <c r="H1412" s="2" t="s">
        <v>80</v>
      </c>
      <c r="I1412" s="2" t="s">
        <v>2090</v>
      </c>
      <c r="J1412" s="2" t="s">
        <v>13528</v>
      </c>
      <c r="K1412" s="2" t="s">
        <v>132</v>
      </c>
      <c r="L1412" s="2" t="s">
        <v>791</v>
      </c>
      <c r="M1412" s="2" t="s">
        <v>2091</v>
      </c>
      <c r="N1412" s="2" t="s">
        <v>2092</v>
      </c>
      <c r="O1412">
        <v>1</v>
      </c>
      <c r="P1412" s="2" t="s">
        <v>53</v>
      </c>
      <c r="Q1412">
        <v>100</v>
      </c>
      <c r="R1412">
        <v>0</v>
      </c>
      <c r="S1412" s="2" t="s">
        <v>54</v>
      </c>
      <c r="T1412" s="2" t="s">
        <v>55</v>
      </c>
      <c r="U1412" s="2" t="s">
        <v>86</v>
      </c>
      <c r="V1412" s="2"/>
      <c r="W1412">
        <v>29000</v>
      </c>
      <c r="X1412">
        <v>0</v>
      </c>
      <c r="Y1412">
        <v>0</v>
      </c>
      <c r="Z1412">
        <v>29000</v>
      </c>
      <c r="AB1412" s="2" t="s">
        <v>57</v>
      </c>
      <c r="AC1412">
        <v>11600</v>
      </c>
      <c r="AD1412">
        <v>17400</v>
      </c>
      <c r="AE1412">
        <v>89000</v>
      </c>
      <c r="AF1412">
        <v>1335</v>
      </c>
      <c r="AG1412" s="2" t="s">
        <v>2090</v>
      </c>
      <c r="AH1412" s="2"/>
      <c r="AI1412" s="1">
        <v>46186</v>
      </c>
      <c r="AJ1412" s="2" t="s">
        <v>87</v>
      </c>
      <c r="AK1412" s="2" t="s">
        <v>58</v>
      </c>
      <c r="AM1412" s="2" t="s">
        <v>59</v>
      </c>
      <c r="AP1412" s="2" t="s">
        <v>60</v>
      </c>
      <c r="AQ1412" s="2" t="s">
        <v>41</v>
      </c>
      <c r="AR1412">
        <v>60000</v>
      </c>
      <c r="AS1412" s="2" t="str">
        <f>_xlfn.IFNA(IF(VLOOKUP(all_resi[[#This Row],[No. Waybill]],settle_reconcile[No. Waybill],1,0)="","Recon","Recon"),"-")</f>
        <v>Recon</v>
      </c>
      <c r="AT1412" s="2">
        <f>all_resi[[#This Row],[Nilai COD]]-all_resi[[#This Row],[COD Fee]]-all_resi[[#This Row],[Total Biaya Setelah Diskon]]</f>
        <v>70265</v>
      </c>
      <c r="AU1412" s="2">
        <f>IF(all_resi[[#This Row],[Waktu Terima]]="","",_xlfn.DAYS(all_resi[[#This Row],[Waktu Terima]],all_resi[[#This Row],[Tanggal Pengiriman]]))</f>
        <v>2</v>
      </c>
    </row>
    <row r="1413" spans="1:47" x14ac:dyDescent="0.25">
      <c r="A1413" s="2" t="s">
        <v>6409</v>
      </c>
      <c r="B1413" s="1">
        <v>46184</v>
      </c>
      <c r="C1413" s="2" t="s">
        <v>42</v>
      </c>
      <c r="D1413" s="2" t="s">
        <v>43</v>
      </c>
      <c r="E1413" s="2" t="s">
        <v>44</v>
      </c>
      <c r="F1413" s="2" t="s">
        <v>45</v>
      </c>
      <c r="G1413" s="2" t="s">
        <v>46</v>
      </c>
      <c r="H1413" s="2" t="s">
        <v>47</v>
      </c>
      <c r="I1413" s="2" t="s">
        <v>2062</v>
      </c>
      <c r="J1413" s="2" t="s">
        <v>13525</v>
      </c>
      <c r="K1413" s="2" t="s">
        <v>75</v>
      </c>
      <c r="L1413" s="2" t="s">
        <v>2063</v>
      </c>
      <c r="M1413" s="2" t="s">
        <v>2064</v>
      </c>
      <c r="N1413" s="2" t="s">
        <v>2065</v>
      </c>
      <c r="O1413">
        <v>1</v>
      </c>
      <c r="P1413" s="2" t="s">
        <v>53</v>
      </c>
      <c r="Q1413">
        <v>100</v>
      </c>
      <c r="R1413">
        <v>0</v>
      </c>
      <c r="S1413" s="2" t="s">
        <v>54</v>
      </c>
      <c r="T1413" s="2" t="s">
        <v>55</v>
      </c>
      <c r="U1413" s="2" t="s">
        <v>97</v>
      </c>
      <c r="V1413" s="2"/>
      <c r="W1413">
        <v>65000</v>
      </c>
      <c r="X1413">
        <v>0</v>
      </c>
      <c r="Y1413">
        <v>0</v>
      </c>
      <c r="Z1413">
        <v>65000</v>
      </c>
      <c r="AB1413" s="2" t="s">
        <v>57</v>
      </c>
      <c r="AC1413">
        <v>26000</v>
      </c>
      <c r="AD1413">
        <v>39000</v>
      </c>
      <c r="AE1413">
        <v>135000</v>
      </c>
      <c r="AF1413">
        <v>2025</v>
      </c>
      <c r="AG1413" s="2" t="s">
        <v>11423</v>
      </c>
      <c r="AH1413" s="2" t="s">
        <v>149</v>
      </c>
      <c r="AI1413" s="1">
        <v>46200</v>
      </c>
      <c r="AJ1413" s="2"/>
      <c r="AK1413" s="2" t="s">
        <v>67</v>
      </c>
      <c r="AM1413" s="2" t="s">
        <v>59</v>
      </c>
      <c r="AP1413" s="2" t="s">
        <v>60</v>
      </c>
      <c r="AQ1413" s="2" t="s">
        <v>41</v>
      </c>
      <c r="AR1413">
        <v>70000</v>
      </c>
      <c r="AS1413" s="2" t="str">
        <f>_xlfn.IFNA(IF(VLOOKUP(all_resi[[#This Row],[No. Waybill]],settle_reconcile[No. Waybill],1,0)="","Recon","Recon"),"-")</f>
        <v>-</v>
      </c>
      <c r="AT1413" s="2">
        <f>all_resi[[#This Row],[Nilai COD]]-all_resi[[#This Row],[COD Fee]]-all_resi[[#This Row],[Total Biaya Setelah Diskon]]</f>
        <v>93975</v>
      </c>
      <c r="AU1413" s="2">
        <f>IF(all_resi[[#This Row],[Waktu Terima]]="","",_xlfn.DAYS(all_resi[[#This Row],[Waktu Terima]],all_resi[[#This Row],[Tanggal Pengiriman]]))</f>
        <v>16</v>
      </c>
    </row>
    <row r="1414" spans="1:47" x14ac:dyDescent="0.25">
      <c r="A1414" s="2" t="s">
        <v>6411</v>
      </c>
      <c r="B1414" s="1">
        <v>46184</v>
      </c>
      <c r="C1414" s="2" t="s">
        <v>42</v>
      </c>
      <c r="D1414" s="2" t="s">
        <v>43</v>
      </c>
      <c r="E1414" s="2" t="s">
        <v>44</v>
      </c>
      <c r="F1414" s="2" t="s">
        <v>45</v>
      </c>
      <c r="G1414" s="2" t="s">
        <v>46</v>
      </c>
      <c r="H1414" s="2" t="s">
        <v>80</v>
      </c>
      <c r="I1414" s="2" t="s">
        <v>2069</v>
      </c>
      <c r="J1414" s="2" t="s">
        <v>13526</v>
      </c>
      <c r="K1414" s="2" t="s">
        <v>209</v>
      </c>
      <c r="L1414" s="2" t="s">
        <v>210</v>
      </c>
      <c r="M1414" s="2" t="s">
        <v>210</v>
      </c>
      <c r="N1414" s="2" t="s">
        <v>2070</v>
      </c>
      <c r="O1414">
        <v>1</v>
      </c>
      <c r="P1414" s="2" t="s">
        <v>53</v>
      </c>
      <c r="Q1414">
        <v>100</v>
      </c>
      <c r="R1414">
        <v>0</v>
      </c>
      <c r="S1414" s="2" t="s">
        <v>54</v>
      </c>
      <c r="T1414" s="2" t="s">
        <v>55</v>
      </c>
      <c r="U1414" s="2" t="s">
        <v>555</v>
      </c>
      <c r="V1414" s="2"/>
      <c r="W1414">
        <v>39000</v>
      </c>
      <c r="X1414">
        <v>0</v>
      </c>
      <c r="Y1414">
        <v>0</v>
      </c>
      <c r="Z1414">
        <v>39000</v>
      </c>
      <c r="AB1414" s="2" t="s">
        <v>57</v>
      </c>
      <c r="AC1414">
        <v>15600</v>
      </c>
      <c r="AD1414">
        <v>23400</v>
      </c>
      <c r="AE1414">
        <v>119000</v>
      </c>
      <c r="AF1414">
        <v>1785</v>
      </c>
      <c r="AG1414" s="2" t="s">
        <v>2069</v>
      </c>
      <c r="AH1414" s="2"/>
      <c r="AI1414" s="1">
        <v>46187</v>
      </c>
      <c r="AJ1414" s="2" t="s">
        <v>87</v>
      </c>
      <c r="AK1414" s="2" t="s">
        <v>58</v>
      </c>
      <c r="AM1414" s="2" t="s">
        <v>59</v>
      </c>
      <c r="AP1414" s="2" t="s">
        <v>60</v>
      </c>
      <c r="AQ1414" s="2" t="s">
        <v>41</v>
      </c>
      <c r="AR1414">
        <v>80000</v>
      </c>
      <c r="AS1414" s="2" t="str">
        <f>_xlfn.IFNA(IF(VLOOKUP(all_resi[[#This Row],[No. Waybill]],settle_reconcile[No. Waybill],1,0)="","Recon","Recon"),"-")</f>
        <v>Recon</v>
      </c>
      <c r="AT1414" s="2">
        <f>all_resi[[#This Row],[Nilai COD]]-all_resi[[#This Row],[COD Fee]]-all_resi[[#This Row],[Total Biaya Setelah Diskon]]</f>
        <v>93815</v>
      </c>
      <c r="AU1414" s="2">
        <f>IF(all_resi[[#This Row],[Waktu Terima]]="","",_xlfn.DAYS(all_resi[[#This Row],[Waktu Terima]],all_resi[[#This Row],[Tanggal Pengiriman]]))</f>
        <v>3</v>
      </c>
    </row>
    <row r="1415" spans="1:47" x14ac:dyDescent="0.25">
      <c r="A1415" s="2" t="s">
        <v>6364</v>
      </c>
      <c r="B1415" s="1">
        <v>46184</v>
      </c>
      <c r="C1415" s="2" t="s">
        <v>42</v>
      </c>
      <c r="D1415" s="2" t="s">
        <v>43</v>
      </c>
      <c r="E1415" s="2" t="s">
        <v>44</v>
      </c>
      <c r="F1415" s="2" t="s">
        <v>45</v>
      </c>
      <c r="G1415" s="2" t="s">
        <v>46</v>
      </c>
      <c r="H1415" s="2" t="s">
        <v>47</v>
      </c>
      <c r="I1415" s="2" t="s">
        <v>1919</v>
      </c>
      <c r="J1415" s="2" t="s">
        <v>13573</v>
      </c>
      <c r="K1415" s="2" t="s">
        <v>69</v>
      </c>
      <c r="L1415" s="2" t="s">
        <v>1920</v>
      </c>
      <c r="M1415" s="2" t="s">
        <v>1921</v>
      </c>
      <c r="N1415" s="2" t="s">
        <v>1922</v>
      </c>
      <c r="O1415">
        <v>1</v>
      </c>
      <c r="P1415" s="2" t="s">
        <v>53</v>
      </c>
      <c r="Q1415">
        <v>100</v>
      </c>
      <c r="R1415">
        <v>0</v>
      </c>
      <c r="S1415" s="2" t="s">
        <v>54</v>
      </c>
      <c r="T1415" s="2" t="s">
        <v>55</v>
      </c>
      <c r="U1415" s="2" t="s">
        <v>207</v>
      </c>
      <c r="V1415" s="2"/>
      <c r="W1415">
        <v>50000</v>
      </c>
      <c r="X1415">
        <v>0</v>
      </c>
      <c r="Y1415">
        <v>0</v>
      </c>
      <c r="Z1415">
        <v>50000</v>
      </c>
      <c r="AB1415" s="2" t="s">
        <v>57</v>
      </c>
      <c r="AC1415">
        <v>20000</v>
      </c>
      <c r="AD1415">
        <v>30000</v>
      </c>
      <c r="AE1415">
        <v>120000</v>
      </c>
      <c r="AF1415">
        <v>1800</v>
      </c>
      <c r="AG1415" s="2" t="s">
        <v>12207</v>
      </c>
      <c r="AH1415" s="2" t="s">
        <v>149</v>
      </c>
      <c r="AI1415" s="1">
        <v>46197</v>
      </c>
      <c r="AJ1415" s="2"/>
      <c r="AK1415" s="2" t="s">
        <v>67</v>
      </c>
      <c r="AM1415" s="2" t="s">
        <v>59</v>
      </c>
      <c r="AP1415" s="2" t="s">
        <v>60</v>
      </c>
      <c r="AQ1415" s="2" t="s">
        <v>41</v>
      </c>
      <c r="AR1415">
        <v>70000</v>
      </c>
      <c r="AS1415" s="2" t="str">
        <f>_xlfn.IFNA(IF(VLOOKUP(all_resi[[#This Row],[No. Waybill]],settle_reconcile[No. Waybill],1,0)="","Recon","Recon"),"-")</f>
        <v>-</v>
      </c>
      <c r="AT1415" s="2">
        <f>all_resi[[#This Row],[Nilai COD]]-all_resi[[#This Row],[COD Fee]]-all_resi[[#This Row],[Total Biaya Setelah Diskon]]</f>
        <v>88200</v>
      </c>
      <c r="AU1415" s="2">
        <f>IF(all_resi[[#This Row],[Waktu Terima]]="","",_xlfn.DAYS(all_resi[[#This Row],[Waktu Terima]],all_resi[[#This Row],[Tanggal Pengiriman]]))</f>
        <v>13</v>
      </c>
    </row>
    <row r="1416" spans="1:47" x14ac:dyDescent="0.25">
      <c r="A1416" s="2" t="s">
        <v>6367</v>
      </c>
      <c r="B1416" s="1">
        <v>46184</v>
      </c>
      <c r="C1416" s="2" t="s">
        <v>42</v>
      </c>
      <c r="D1416" s="2" t="s">
        <v>43</v>
      </c>
      <c r="E1416" s="2" t="s">
        <v>44</v>
      </c>
      <c r="F1416" s="2" t="s">
        <v>45</v>
      </c>
      <c r="G1416" s="2" t="s">
        <v>46</v>
      </c>
      <c r="H1416" s="2" t="s">
        <v>47</v>
      </c>
      <c r="I1416" s="2" t="s">
        <v>1928</v>
      </c>
      <c r="J1416" s="2" t="s">
        <v>13576</v>
      </c>
      <c r="K1416" s="2" t="s">
        <v>171</v>
      </c>
      <c r="L1416" s="2" t="s">
        <v>458</v>
      </c>
      <c r="M1416" s="2" t="s">
        <v>1929</v>
      </c>
      <c r="N1416" s="2" t="s">
        <v>1930</v>
      </c>
      <c r="O1416">
        <v>1</v>
      </c>
      <c r="P1416" s="2" t="s">
        <v>53</v>
      </c>
      <c r="Q1416">
        <v>100</v>
      </c>
      <c r="R1416">
        <v>0</v>
      </c>
      <c r="S1416" s="2" t="s">
        <v>54</v>
      </c>
      <c r="T1416" s="2" t="s">
        <v>55</v>
      </c>
      <c r="U1416" s="2" t="s">
        <v>147</v>
      </c>
      <c r="V1416" s="2"/>
      <c r="W1416">
        <v>38000</v>
      </c>
      <c r="X1416">
        <v>0</v>
      </c>
      <c r="Y1416">
        <v>0</v>
      </c>
      <c r="Z1416">
        <v>38000</v>
      </c>
      <c r="AB1416" s="2" t="s">
        <v>57</v>
      </c>
      <c r="AC1416">
        <v>15200</v>
      </c>
      <c r="AD1416">
        <v>22800</v>
      </c>
      <c r="AE1416">
        <v>108000</v>
      </c>
      <c r="AF1416">
        <v>1620</v>
      </c>
      <c r="AG1416" s="2" t="s">
        <v>1928</v>
      </c>
      <c r="AH1416" s="2"/>
      <c r="AI1416" s="1">
        <v>46189</v>
      </c>
      <c r="AJ1416" s="2"/>
      <c r="AK1416" s="2" t="s">
        <v>58</v>
      </c>
      <c r="AM1416" s="2" t="s">
        <v>59</v>
      </c>
      <c r="AP1416" s="2" t="s">
        <v>60</v>
      </c>
      <c r="AQ1416" s="2" t="s">
        <v>41</v>
      </c>
      <c r="AR1416">
        <v>70000</v>
      </c>
      <c r="AS1416" s="2" t="str">
        <f>_xlfn.IFNA(IF(VLOOKUP(all_resi[[#This Row],[No. Waybill]],settle_reconcile[No. Waybill],1,0)="","Recon","Recon"),"-")</f>
        <v>Recon</v>
      </c>
      <c r="AT1416" s="2">
        <f>all_resi[[#This Row],[Nilai COD]]-all_resi[[#This Row],[COD Fee]]-all_resi[[#This Row],[Total Biaya Setelah Diskon]]</f>
        <v>83580</v>
      </c>
      <c r="AU1416" s="2">
        <f>IF(all_resi[[#This Row],[Waktu Terima]]="","",_xlfn.DAYS(all_resi[[#This Row],[Waktu Terima]],all_resi[[#This Row],[Tanggal Pengiriman]]))</f>
        <v>5</v>
      </c>
    </row>
    <row r="1417" spans="1:47" x14ac:dyDescent="0.25">
      <c r="A1417" s="2" t="s">
        <v>6342</v>
      </c>
      <c r="B1417" s="1">
        <v>46184</v>
      </c>
      <c r="C1417" s="2" t="s">
        <v>42</v>
      </c>
      <c r="D1417" s="2" t="s">
        <v>43</v>
      </c>
      <c r="E1417" s="2" t="s">
        <v>44</v>
      </c>
      <c r="F1417" s="2" t="s">
        <v>45</v>
      </c>
      <c r="G1417" s="2" t="s">
        <v>46</v>
      </c>
      <c r="H1417" s="2" t="s">
        <v>80</v>
      </c>
      <c r="I1417" s="2" t="s">
        <v>1852</v>
      </c>
      <c r="J1417" s="2" t="s">
        <v>13583</v>
      </c>
      <c r="K1417" s="2" t="s">
        <v>116</v>
      </c>
      <c r="L1417" s="2" t="s">
        <v>830</v>
      </c>
      <c r="M1417" s="2" t="s">
        <v>1853</v>
      </c>
      <c r="N1417" s="2" t="s">
        <v>1854</v>
      </c>
      <c r="O1417">
        <v>1</v>
      </c>
      <c r="P1417" s="2" t="s">
        <v>53</v>
      </c>
      <c r="Q1417">
        <v>100</v>
      </c>
      <c r="R1417">
        <v>0</v>
      </c>
      <c r="S1417" s="2" t="s">
        <v>54</v>
      </c>
      <c r="T1417" s="2" t="s">
        <v>55</v>
      </c>
      <c r="U1417" s="2" t="s">
        <v>581</v>
      </c>
      <c r="V1417" s="2"/>
      <c r="W1417">
        <v>15000</v>
      </c>
      <c r="X1417">
        <v>0</v>
      </c>
      <c r="Y1417">
        <v>0</v>
      </c>
      <c r="Z1417">
        <v>15000</v>
      </c>
      <c r="AB1417" s="2" t="s">
        <v>57</v>
      </c>
      <c r="AC1417">
        <v>9000</v>
      </c>
      <c r="AD1417">
        <v>6000</v>
      </c>
      <c r="AE1417">
        <v>95000</v>
      </c>
      <c r="AF1417">
        <v>1425</v>
      </c>
      <c r="AG1417" s="2" t="s">
        <v>1852</v>
      </c>
      <c r="AH1417" s="2"/>
      <c r="AI1417" s="1">
        <v>46186</v>
      </c>
      <c r="AJ1417" s="2" t="s">
        <v>87</v>
      </c>
      <c r="AK1417" s="2" t="s">
        <v>58</v>
      </c>
      <c r="AM1417" s="2" t="s">
        <v>59</v>
      </c>
      <c r="AP1417" s="2" t="s">
        <v>60</v>
      </c>
      <c r="AQ1417" s="2" t="s">
        <v>41</v>
      </c>
      <c r="AR1417">
        <v>80000</v>
      </c>
      <c r="AS1417" s="2" t="str">
        <f>_xlfn.IFNA(IF(VLOOKUP(all_resi[[#This Row],[No. Waybill]],settle_reconcile[No. Waybill],1,0)="","Recon","Recon"),"-")</f>
        <v>Recon</v>
      </c>
      <c r="AT1417" s="2">
        <f>all_resi[[#This Row],[Nilai COD]]-all_resi[[#This Row],[COD Fee]]-all_resi[[#This Row],[Total Biaya Setelah Diskon]]</f>
        <v>87575</v>
      </c>
      <c r="AU1417" s="2">
        <f>IF(all_resi[[#This Row],[Waktu Terima]]="","",_xlfn.DAYS(all_resi[[#This Row],[Waktu Terima]],all_resi[[#This Row],[Tanggal Pengiriman]]))</f>
        <v>2</v>
      </c>
    </row>
    <row r="1418" spans="1:47" x14ac:dyDescent="0.25">
      <c r="A1418" s="2" t="s">
        <v>6362</v>
      </c>
      <c r="B1418" s="1">
        <v>46184</v>
      </c>
      <c r="C1418" s="2" t="s">
        <v>42</v>
      </c>
      <c r="D1418" s="2" t="s">
        <v>43</v>
      </c>
      <c r="E1418" s="2" t="s">
        <v>44</v>
      </c>
      <c r="F1418" s="2" t="s">
        <v>45</v>
      </c>
      <c r="G1418" s="2" t="s">
        <v>46</v>
      </c>
      <c r="H1418" s="2" t="s">
        <v>80</v>
      </c>
      <c r="I1418" s="2" t="s">
        <v>1914</v>
      </c>
      <c r="J1418" s="2" t="s">
        <v>13571</v>
      </c>
      <c r="K1418" s="2" t="s">
        <v>177</v>
      </c>
      <c r="L1418" s="2" t="s">
        <v>807</v>
      </c>
      <c r="M1418" s="2" t="s">
        <v>808</v>
      </c>
      <c r="N1418" s="2" t="s">
        <v>1915</v>
      </c>
      <c r="O1418">
        <v>1</v>
      </c>
      <c r="P1418" s="2" t="s">
        <v>53</v>
      </c>
      <c r="Q1418">
        <v>100</v>
      </c>
      <c r="R1418">
        <v>0</v>
      </c>
      <c r="S1418" s="2" t="s">
        <v>54</v>
      </c>
      <c r="T1418" s="2" t="s">
        <v>55</v>
      </c>
      <c r="U1418" s="2" t="s">
        <v>525</v>
      </c>
      <c r="V1418" s="2"/>
      <c r="W1418">
        <v>64000</v>
      </c>
      <c r="X1418">
        <v>0</v>
      </c>
      <c r="Y1418">
        <v>0</v>
      </c>
      <c r="Z1418">
        <v>64000</v>
      </c>
      <c r="AB1418" s="2" t="s">
        <v>57</v>
      </c>
      <c r="AC1418">
        <v>25600</v>
      </c>
      <c r="AD1418">
        <v>38400</v>
      </c>
      <c r="AE1418">
        <v>147000</v>
      </c>
      <c r="AF1418">
        <v>2205</v>
      </c>
      <c r="AG1418" s="2" t="s">
        <v>353</v>
      </c>
      <c r="AH1418" s="2" t="s">
        <v>149</v>
      </c>
      <c r="AI1418" s="1">
        <v>46198</v>
      </c>
      <c r="AJ1418" s="2" t="s">
        <v>87</v>
      </c>
      <c r="AK1418" s="2" t="s">
        <v>67</v>
      </c>
      <c r="AM1418" s="2" t="s">
        <v>59</v>
      </c>
      <c r="AP1418" s="2" t="s">
        <v>60</v>
      </c>
      <c r="AQ1418" s="2" t="s">
        <v>41</v>
      </c>
      <c r="AR1418">
        <v>83000</v>
      </c>
      <c r="AS1418" s="2" t="str">
        <f>_xlfn.IFNA(IF(VLOOKUP(all_resi[[#This Row],[No. Waybill]],settle_reconcile[No. Waybill],1,0)="","Recon","Recon"),"-")</f>
        <v>-</v>
      </c>
      <c r="AT1418" s="2">
        <f>all_resi[[#This Row],[Nilai COD]]-all_resi[[#This Row],[COD Fee]]-all_resi[[#This Row],[Total Biaya Setelah Diskon]]</f>
        <v>106395</v>
      </c>
      <c r="AU1418" s="2">
        <f>IF(all_resi[[#This Row],[Waktu Terima]]="","",_xlfn.DAYS(all_resi[[#This Row],[Waktu Terima]],all_resi[[#This Row],[Tanggal Pengiriman]]))</f>
        <v>14</v>
      </c>
    </row>
    <row r="1419" spans="1:47" x14ac:dyDescent="0.25">
      <c r="A1419" s="2" t="s">
        <v>6368</v>
      </c>
      <c r="B1419" s="1">
        <v>46184</v>
      </c>
      <c r="C1419" s="2" t="s">
        <v>42</v>
      </c>
      <c r="D1419" s="2" t="s">
        <v>43</v>
      </c>
      <c r="E1419" s="2" t="s">
        <v>44</v>
      </c>
      <c r="F1419" s="2" t="s">
        <v>45</v>
      </c>
      <c r="G1419" s="2" t="s">
        <v>46</v>
      </c>
      <c r="H1419" s="2" t="s">
        <v>80</v>
      </c>
      <c r="I1419" s="2" t="s">
        <v>1931</v>
      </c>
      <c r="J1419" s="2" t="s">
        <v>13574</v>
      </c>
      <c r="K1419" s="2" t="s">
        <v>265</v>
      </c>
      <c r="L1419" s="2" t="s">
        <v>1932</v>
      </c>
      <c r="M1419" s="2" t="s">
        <v>1933</v>
      </c>
      <c r="N1419" s="2" t="s">
        <v>1934</v>
      </c>
      <c r="O1419">
        <v>1</v>
      </c>
      <c r="P1419" s="2" t="s">
        <v>53</v>
      </c>
      <c r="Q1419">
        <v>100</v>
      </c>
      <c r="R1419">
        <v>0</v>
      </c>
      <c r="S1419" s="2" t="s">
        <v>54</v>
      </c>
      <c r="T1419" s="2" t="s">
        <v>55</v>
      </c>
      <c r="U1419" s="2" t="s">
        <v>141</v>
      </c>
      <c r="V1419" s="2"/>
      <c r="W1419">
        <v>50000</v>
      </c>
      <c r="X1419">
        <v>0</v>
      </c>
      <c r="Y1419">
        <v>0</v>
      </c>
      <c r="Z1419">
        <v>50000</v>
      </c>
      <c r="AB1419" s="2" t="s">
        <v>57</v>
      </c>
      <c r="AC1419">
        <v>20000</v>
      </c>
      <c r="AD1419">
        <v>30000</v>
      </c>
      <c r="AE1419">
        <v>80000</v>
      </c>
      <c r="AF1419">
        <v>1200</v>
      </c>
      <c r="AG1419" s="2" t="s">
        <v>517</v>
      </c>
      <c r="AH1419" s="2" t="s">
        <v>149</v>
      </c>
      <c r="AI1419" s="1">
        <v>46199</v>
      </c>
      <c r="AJ1419" s="2" t="s">
        <v>87</v>
      </c>
      <c r="AK1419" s="2" t="s">
        <v>67</v>
      </c>
      <c r="AM1419" s="2" t="s">
        <v>59</v>
      </c>
      <c r="AP1419" s="2" t="s">
        <v>60</v>
      </c>
      <c r="AQ1419" s="2" t="s">
        <v>41</v>
      </c>
      <c r="AR1419">
        <v>30000</v>
      </c>
      <c r="AS1419" s="2" t="str">
        <f>_xlfn.IFNA(IF(VLOOKUP(all_resi[[#This Row],[No. Waybill]],settle_reconcile[No. Waybill],1,0)="","Recon","Recon"),"-")</f>
        <v>-</v>
      </c>
      <c r="AT1419" s="2">
        <f>all_resi[[#This Row],[Nilai COD]]-all_resi[[#This Row],[COD Fee]]-all_resi[[#This Row],[Total Biaya Setelah Diskon]]</f>
        <v>48800</v>
      </c>
      <c r="AU1419" s="2">
        <f>IF(all_resi[[#This Row],[Waktu Terima]]="","",_xlfn.DAYS(all_resi[[#This Row],[Waktu Terima]],all_resi[[#This Row],[Tanggal Pengiriman]]))</f>
        <v>15</v>
      </c>
    </row>
    <row r="1420" spans="1:47" x14ac:dyDescent="0.25">
      <c r="A1420" s="2" t="s">
        <v>6459</v>
      </c>
      <c r="B1420" s="1">
        <v>46184</v>
      </c>
      <c r="C1420" s="2" t="s">
        <v>42</v>
      </c>
      <c r="D1420" s="2" t="s">
        <v>43</v>
      </c>
      <c r="E1420" s="2" t="s">
        <v>44</v>
      </c>
      <c r="F1420" s="2" t="s">
        <v>45</v>
      </c>
      <c r="G1420" s="2" t="s">
        <v>46</v>
      </c>
      <c r="H1420" s="2" t="s">
        <v>80</v>
      </c>
      <c r="I1420" s="2" t="s">
        <v>2220</v>
      </c>
      <c r="J1420" s="2" t="s">
        <v>13541</v>
      </c>
      <c r="K1420" s="2" t="s">
        <v>183</v>
      </c>
      <c r="L1420" s="2" t="s">
        <v>218</v>
      </c>
      <c r="M1420" s="2" t="s">
        <v>2221</v>
      </c>
      <c r="N1420" s="2" t="s">
        <v>2222</v>
      </c>
      <c r="O1420">
        <v>1</v>
      </c>
      <c r="P1420" s="2" t="s">
        <v>53</v>
      </c>
      <c r="Q1420">
        <v>100</v>
      </c>
      <c r="R1420">
        <v>0</v>
      </c>
      <c r="S1420" s="2" t="s">
        <v>54</v>
      </c>
      <c r="T1420" s="2" t="s">
        <v>55</v>
      </c>
      <c r="U1420" s="2" t="s">
        <v>86</v>
      </c>
      <c r="V1420" s="2"/>
      <c r="W1420">
        <v>91000</v>
      </c>
      <c r="X1420">
        <v>0</v>
      </c>
      <c r="Y1420">
        <v>0</v>
      </c>
      <c r="Z1420">
        <v>91000</v>
      </c>
      <c r="AB1420" s="2" t="s">
        <v>57</v>
      </c>
      <c r="AC1420">
        <v>36400</v>
      </c>
      <c r="AD1420">
        <v>54600</v>
      </c>
      <c r="AE1420">
        <v>182000</v>
      </c>
      <c r="AF1420">
        <v>2730</v>
      </c>
      <c r="AG1420" s="2" t="s">
        <v>2220</v>
      </c>
      <c r="AH1420" s="2"/>
      <c r="AI1420" s="1">
        <v>46191</v>
      </c>
      <c r="AJ1420" s="2" t="s">
        <v>87</v>
      </c>
      <c r="AK1420" s="2" t="s">
        <v>58</v>
      </c>
      <c r="AM1420" s="2" t="s">
        <v>59</v>
      </c>
      <c r="AP1420" s="2" t="s">
        <v>60</v>
      </c>
      <c r="AQ1420" s="2" t="s">
        <v>41</v>
      </c>
      <c r="AR1420">
        <v>91000</v>
      </c>
      <c r="AS1420" s="2" t="str">
        <f>_xlfn.IFNA(IF(VLOOKUP(all_resi[[#This Row],[No. Waybill]],settle_reconcile[No. Waybill],1,0)="","Recon","Recon"),"-")</f>
        <v>Recon</v>
      </c>
      <c r="AT1420" s="2">
        <f>all_resi[[#This Row],[Nilai COD]]-all_resi[[#This Row],[COD Fee]]-all_resi[[#This Row],[Total Biaya Setelah Diskon]]</f>
        <v>124670</v>
      </c>
      <c r="AU1420" s="2">
        <f>IF(all_resi[[#This Row],[Waktu Terima]]="","",_xlfn.DAYS(all_resi[[#This Row],[Waktu Terima]],all_resi[[#This Row],[Tanggal Pengiriman]]))</f>
        <v>7</v>
      </c>
    </row>
    <row r="1421" spans="1:47" x14ac:dyDescent="0.25">
      <c r="A1421" s="2" t="s">
        <v>6455</v>
      </c>
      <c r="B1421" s="1">
        <v>46184</v>
      </c>
      <c r="C1421" s="2" t="s">
        <v>42</v>
      </c>
      <c r="D1421" s="2" t="s">
        <v>43</v>
      </c>
      <c r="E1421" s="2" t="s">
        <v>44</v>
      </c>
      <c r="F1421" s="2" t="s">
        <v>45</v>
      </c>
      <c r="G1421" s="2" t="s">
        <v>46</v>
      </c>
      <c r="H1421" s="2" t="s">
        <v>47</v>
      </c>
      <c r="I1421" s="2" t="s">
        <v>2208</v>
      </c>
      <c r="J1421" s="2" t="s">
        <v>13546</v>
      </c>
      <c r="K1421" s="2" t="s">
        <v>156</v>
      </c>
      <c r="L1421" s="2" t="s">
        <v>606</v>
      </c>
      <c r="M1421" s="2" t="s">
        <v>1590</v>
      </c>
      <c r="N1421" s="2" t="s">
        <v>2209</v>
      </c>
      <c r="O1421">
        <v>1</v>
      </c>
      <c r="P1421" s="2" t="s">
        <v>53</v>
      </c>
      <c r="Q1421">
        <v>100</v>
      </c>
      <c r="R1421">
        <v>0</v>
      </c>
      <c r="S1421" s="2" t="s">
        <v>54</v>
      </c>
      <c r="T1421" s="2" t="s">
        <v>55</v>
      </c>
      <c r="U1421" s="2" t="s">
        <v>534</v>
      </c>
      <c r="V1421" s="2"/>
      <c r="W1421">
        <v>64000</v>
      </c>
      <c r="X1421">
        <v>0</v>
      </c>
      <c r="Y1421">
        <v>0</v>
      </c>
      <c r="Z1421">
        <v>64000</v>
      </c>
      <c r="AB1421" s="2" t="s">
        <v>57</v>
      </c>
      <c r="AC1421">
        <v>25600</v>
      </c>
      <c r="AD1421">
        <v>38400</v>
      </c>
      <c r="AE1421">
        <v>119000</v>
      </c>
      <c r="AF1421">
        <v>1785</v>
      </c>
      <c r="AG1421" s="2" t="s">
        <v>17318</v>
      </c>
      <c r="AH1421" s="2" t="s">
        <v>149</v>
      </c>
      <c r="AI1421" s="1">
        <v>46203</v>
      </c>
      <c r="AJ1421" s="2"/>
      <c r="AK1421" s="2" t="s">
        <v>67</v>
      </c>
      <c r="AM1421" s="2" t="s">
        <v>59</v>
      </c>
      <c r="AP1421" s="2" t="s">
        <v>60</v>
      </c>
      <c r="AQ1421" s="2" t="s">
        <v>41</v>
      </c>
      <c r="AR1421">
        <v>55000</v>
      </c>
      <c r="AS1421" s="2" t="str">
        <f>_xlfn.IFNA(IF(VLOOKUP(all_resi[[#This Row],[No. Waybill]],settle_reconcile[No. Waybill],1,0)="","Recon","Recon"),"-")</f>
        <v>-</v>
      </c>
      <c r="AT1421" s="2">
        <f>all_resi[[#This Row],[Nilai COD]]-all_resi[[#This Row],[COD Fee]]-all_resi[[#This Row],[Total Biaya Setelah Diskon]]</f>
        <v>78815</v>
      </c>
      <c r="AU1421" s="2">
        <f>IF(all_resi[[#This Row],[Waktu Terima]]="","",_xlfn.DAYS(all_resi[[#This Row],[Waktu Terima]],all_resi[[#This Row],[Tanggal Pengiriman]]))</f>
        <v>19</v>
      </c>
    </row>
    <row r="1422" spans="1:47" x14ac:dyDescent="0.25">
      <c r="A1422" s="2" t="s">
        <v>6375</v>
      </c>
      <c r="B1422" s="1">
        <v>46184</v>
      </c>
      <c r="C1422" s="2" t="s">
        <v>42</v>
      </c>
      <c r="D1422" s="2" t="s">
        <v>43</v>
      </c>
      <c r="E1422" s="2" t="s">
        <v>44</v>
      </c>
      <c r="F1422" s="2" t="s">
        <v>45</v>
      </c>
      <c r="G1422" s="2" t="s">
        <v>46</v>
      </c>
      <c r="H1422" s="2" t="s">
        <v>47</v>
      </c>
      <c r="I1422" s="2" t="s">
        <v>1954</v>
      </c>
      <c r="J1422" s="2" t="s">
        <v>13553</v>
      </c>
      <c r="K1422" s="2" t="s">
        <v>177</v>
      </c>
      <c r="L1422" s="2" t="s">
        <v>862</v>
      </c>
      <c r="M1422" s="2" t="s">
        <v>1955</v>
      </c>
      <c r="N1422" s="2" t="s">
        <v>1956</v>
      </c>
      <c r="O1422">
        <v>1</v>
      </c>
      <c r="P1422" s="2" t="s">
        <v>53</v>
      </c>
      <c r="Q1422">
        <v>100</v>
      </c>
      <c r="R1422">
        <v>0</v>
      </c>
      <c r="S1422" s="2" t="s">
        <v>54</v>
      </c>
      <c r="T1422" s="2" t="s">
        <v>55</v>
      </c>
      <c r="U1422" s="2" t="s">
        <v>207</v>
      </c>
      <c r="V1422" s="2"/>
      <c r="W1422">
        <v>114000</v>
      </c>
      <c r="X1422">
        <v>0</v>
      </c>
      <c r="Y1422">
        <v>0</v>
      </c>
      <c r="Z1422">
        <v>114000</v>
      </c>
      <c r="AB1422" s="2" t="s">
        <v>57</v>
      </c>
      <c r="AC1422">
        <v>45600</v>
      </c>
      <c r="AD1422">
        <v>68400</v>
      </c>
      <c r="AE1422">
        <v>184000</v>
      </c>
      <c r="AF1422">
        <v>2760</v>
      </c>
      <c r="AG1422" s="2" t="s">
        <v>12207</v>
      </c>
      <c r="AH1422" s="2" t="s">
        <v>149</v>
      </c>
      <c r="AI1422" s="1">
        <v>46197</v>
      </c>
      <c r="AJ1422" s="2"/>
      <c r="AK1422" s="2" t="s">
        <v>67</v>
      </c>
      <c r="AM1422" s="2" t="s">
        <v>59</v>
      </c>
      <c r="AP1422" s="2" t="s">
        <v>60</v>
      </c>
      <c r="AQ1422" s="2" t="s">
        <v>41</v>
      </c>
      <c r="AR1422">
        <v>70000</v>
      </c>
      <c r="AS1422" s="2" t="str">
        <f>_xlfn.IFNA(IF(VLOOKUP(all_resi[[#This Row],[No. Waybill]],settle_reconcile[No. Waybill],1,0)="","Recon","Recon"),"-")</f>
        <v>-</v>
      </c>
      <c r="AT1422" s="2">
        <f>all_resi[[#This Row],[Nilai COD]]-all_resi[[#This Row],[COD Fee]]-all_resi[[#This Row],[Total Biaya Setelah Diskon]]</f>
        <v>112840</v>
      </c>
      <c r="AU1422" s="2">
        <f>IF(all_resi[[#This Row],[Waktu Terima]]="","",_xlfn.DAYS(all_resi[[#This Row],[Waktu Terima]],all_resi[[#This Row],[Tanggal Pengiriman]]))</f>
        <v>13</v>
      </c>
    </row>
    <row r="1423" spans="1:47" x14ac:dyDescent="0.25">
      <c r="A1423" s="2" t="s">
        <v>6376</v>
      </c>
      <c r="B1423" s="1">
        <v>46184</v>
      </c>
      <c r="C1423" s="2" t="s">
        <v>42</v>
      </c>
      <c r="D1423" s="2" t="s">
        <v>43</v>
      </c>
      <c r="E1423" s="2" t="s">
        <v>44</v>
      </c>
      <c r="F1423" s="2" t="s">
        <v>45</v>
      </c>
      <c r="G1423" s="2" t="s">
        <v>46</v>
      </c>
      <c r="H1423" s="2" t="s">
        <v>47</v>
      </c>
      <c r="I1423" s="2" t="s">
        <v>1957</v>
      </c>
      <c r="J1423" s="2" t="s">
        <v>13531</v>
      </c>
      <c r="K1423" s="2" t="s">
        <v>265</v>
      </c>
      <c r="L1423" s="2" t="s">
        <v>1958</v>
      </c>
      <c r="M1423" s="2" t="s">
        <v>1959</v>
      </c>
      <c r="N1423" s="2" t="s">
        <v>1960</v>
      </c>
      <c r="O1423">
        <v>1</v>
      </c>
      <c r="P1423" s="2" t="s">
        <v>53</v>
      </c>
      <c r="Q1423">
        <v>100</v>
      </c>
      <c r="R1423">
        <v>0</v>
      </c>
      <c r="S1423" s="2" t="s">
        <v>54</v>
      </c>
      <c r="T1423" s="2" t="s">
        <v>55</v>
      </c>
      <c r="U1423" s="2" t="s">
        <v>534</v>
      </c>
      <c r="V1423" s="2"/>
      <c r="W1423">
        <v>50000</v>
      </c>
      <c r="X1423">
        <v>0</v>
      </c>
      <c r="Y1423">
        <v>0</v>
      </c>
      <c r="Z1423">
        <v>50000</v>
      </c>
      <c r="AB1423" s="2" t="s">
        <v>57</v>
      </c>
      <c r="AC1423">
        <v>20000</v>
      </c>
      <c r="AD1423">
        <v>30000</v>
      </c>
      <c r="AE1423">
        <v>104000</v>
      </c>
      <c r="AF1423">
        <v>1560</v>
      </c>
      <c r="AG1423" s="2" t="s">
        <v>517</v>
      </c>
      <c r="AH1423" s="2" t="s">
        <v>149</v>
      </c>
      <c r="AI1423" s="1">
        <v>46199</v>
      </c>
      <c r="AJ1423" s="2"/>
      <c r="AK1423" s="2" t="s">
        <v>67</v>
      </c>
      <c r="AM1423" s="2" t="s">
        <v>59</v>
      </c>
      <c r="AP1423" s="2" t="s">
        <v>60</v>
      </c>
      <c r="AQ1423" s="2" t="s">
        <v>41</v>
      </c>
      <c r="AR1423">
        <v>54000</v>
      </c>
      <c r="AS1423" s="2" t="str">
        <f>_xlfn.IFNA(IF(VLOOKUP(all_resi[[#This Row],[No. Waybill]],settle_reconcile[No. Waybill],1,0)="","Recon","Recon"),"-")</f>
        <v>-</v>
      </c>
      <c r="AT1423" s="2">
        <f>all_resi[[#This Row],[Nilai COD]]-all_resi[[#This Row],[COD Fee]]-all_resi[[#This Row],[Total Biaya Setelah Diskon]]</f>
        <v>72440</v>
      </c>
      <c r="AU1423" s="2">
        <f>IF(all_resi[[#This Row],[Waktu Terima]]="","",_xlfn.DAYS(all_resi[[#This Row],[Waktu Terima]],all_resi[[#This Row],[Tanggal Pengiriman]]))</f>
        <v>15</v>
      </c>
    </row>
    <row r="1424" spans="1:47" x14ac:dyDescent="0.25">
      <c r="A1424" s="2" t="s">
        <v>6206</v>
      </c>
      <c r="B1424" s="1">
        <v>46184</v>
      </c>
      <c r="C1424" s="2" t="s">
        <v>42</v>
      </c>
      <c r="D1424" s="2" t="s">
        <v>43</v>
      </c>
      <c r="E1424" s="2" t="s">
        <v>44</v>
      </c>
      <c r="F1424" s="2" t="s">
        <v>45</v>
      </c>
      <c r="G1424" s="2" t="s">
        <v>46</v>
      </c>
      <c r="H1424" s="2" t="s">
        <v>47</v>
      </c>
      <c r="I1424" s="2" t="s">
        <v>1400</v>
      </c>
      <c r="J1424" s="2" t="s">
        <v>13492</v>
      </c>
      <c r="K1424" s="2" t="s">
        <v>156</v>
      </c>
      <c r="L1424" s="2" t="s">
        <v>606</v>
      </c>
      <c r="M1424" s="2" t="s">
        <v>1191</v>
      </c>
      <c r="N1424" s="2" t="s">
        <v>1401</v>
      </c>
      <c r="O1424">
        <v>1</v>
      </c>
      <c r="P1424" s="2" t="s">
        <v>53</v>
      </c>
      <c r="Q1424">
        <v>100</v>
      </c>
      <c r="R1424">
        <v>0</v>
      </c>
      <c r="S1424" s="2" t="s">
        <v>54</v>
      </c>
      <c r="T1424" s="2" t="s">
        <v>55</v>
      </c>
      <c r="U1424" s="2" t="s">
        <v>207</v>
      </c>
      <c r="V1424" s="2"/>
      <c r="W1424">
        <v>64000</v>
      </c>
      <c r="X1424">
        <v>0</v>
      </c>
      <c r="Y1424">
        <v>0</v>
      </c>
      <c r="Z1424">
        <v>64000</v>
      </c>
      <c r="AB1424" s="2" t="s">
        <v>57</v>
      </c>
      <c r="AC1424">
        <v>25600</v>
      </c>
      <c r="AD1424">
        <v>38400</v>
      </c>
      <c r="AE1424">
        <v>134000</v>
      </c>
      <c r="AF1424">
        <v>2010</v>
      </c>
      <c r="AG1424" s="2" t="s">
        <v>1400</v>
      </c>
      <c r="AH1424" s="2"/>
      <c r="AI1424" s="1">
        <v>46189</v>
      </c>
      <c r="AJ1424" s="2"/>
      <c r="AK1424" s="2" t="s">
        <v>58</v>
      </c>
      <c r="AM1424" s="2" t="s">
        <v>59</v>
      </c>
      <c r="AP1424" s="2" t="s">
        <v>60</v>
      </c>
      <c r="AQ1424" s="2" t="s">
        <v>41</v>
      </c>
      <c r="AR1424">
        <v>70000</v>
      </c>
      <c r="AS1424" s="2" t="str">
        <f>_xlfn.IFNA(IF(VLOOKUP(all_resi[[#This Row],[No. Waybill]],settle_reconcile[No. Waybill],1,0)="","Recon","Recon"),"-")</f>
        <v>Recon</v>
      </c>
      <c r="AT1424" s="2">
        <f>all_resi[[#This Row],[Nilai COD]]-all_resi[[#This Row],[COD Fee]]-all_resi[[#This Row],[Total Biaya Setelah Diskon]]</f>
        <v>93590</v>
      </c>
      <c r="AU1424" s="2">
        <f>IF(all_resi[[#This Row],[Waktu Terima]]="","",_xlfn.DAYS(all_resi[[#This Row],[Waktu Terima]],all_resi[[#This Row],[Tanggal Pengiriman]]))</f>
        <v>5</v>
      </c>
    </row>
    <row r="1425" spans="1:47" x14ac:dyDescent="0.25">
      <c r="A1425" s="2" t="s">
        <v>6211</v>
      </c>
      <c r="B1425" s="1">
        <v>46184</v>
      </c>
      <c r="C1425" s="2" t="s">
        <v>42</v>
      </c>
      <c r="D1425" s="2" t="s">
        <v>43</v>
      </c>
      <c r="E1425" s="2" t="s">
        <v>44</v>
      </c>
      <c r="F1425" s="2" t="s">
        <v>45</v>
      </c>
      <c r="G1425" s="2" t="s">
        <v>46</v>
      </c>
      <c r="H1425" s="2" t="s">
        <v>47</v>
      </c>
      <c r="I1425" s="2" t="s">
        <v>1416</v>
      </c>
      <c r="J1425" s="2" t="s">
        <v>13498</v>
      </c>
      <c r="K1425" s="2" t="s">
        <v>121</v>
      </c>
      <c r="L1425" s="2" t="s">
        <v>761</v>
      </c>
      <c r="M1425" s="2" t="s">
        <v>812</v>
      </c>
      <c r="N1425" s="2" t="s">
        <v>1417</v>
      </c>
      <c r="O1425">
        <v>1</v>
      </c>
      <c r="P1425" s="2" t="s">
        <v>53</v>
      </c>
      <c r="Q1425">
        <v>100</v>
      </c>
      <c r="R1425">
        <v>0</v>
      </c>
      <c r="S1425" s="2" t="s">
        <v>54</v>
      </c>
      <c r="T1425" s="2" t="s">
        <v>55</v>
      </c>
      <c r="U1425" s="2" t="s">
        <v>97</v>
      </c>
      <c r="V1425" s="2"/>
      <c r="W1425">
        <v>85000</v>
      </c>
      <c r="X1425">
        <v>0</v>
      </c>
      <c r="Y1425">
        <v>0</v>
      </c>
      <c r="Z1425">
        <v>85000</v>
      </c>
      <c r="AB1425" s="2" t="s">
        <v>57</v>
      </c>
      <c r="AC1425">
        <v>34000</v>
      </c>
      <c r="AD1425">
        <v>51000</v>
      </c>
      <c r="AE1425">
        <v>155000</v>
      </c>
      <c r="AF1425">
        <v>2325</v>
      </c>
      <c r="AG1425" s="2" t="s">
        <v>517</v>
      </c>
      <c r="AH1425" s="2" t="s">
        <v>149</v>
      </c>
      <c r="AI1425" s="1">
        <v>46199</v>
      </c>
      <c r="AJ1425" s="2"/>
      <c r="AK1425" s="2" t="s">
        <v>67</v>
      </c>
      <c r="AM1425" s="2" t="s">
        <v>59</v>
      </c>
      <c r="AP1425" s="2" t="s">
        <v>60</v>
      </c>
      <c r="AQ1425" s="2" t="s">
        <v>41</v>
      </c>
      <c r="AR1425">
        <v>70000</v>
      </c>
      <c r="AS1425" s="2" t="str">
        <f>_xlfn.IFNA(IF(VLOOKUP(all_resi[[#This Row],[No. Waybill]],settle_reconcile[No. Waybill],1,0)="","Recon","Recon"),"-")</f>
        <v>-</v>
      </c>
      <c r="AT1425" s="2">
        <f>all_resi[[#This Row],[Nilai COD]]-all_resi[[#This Row],[COD Fee]]-all_resi[[#This Row],[Total Biaya Setelah Diskon]]</f>
        <v>101675</v>
      </c>
      <c r="AU1425" s="2">
        <f>IF(all_resi[[#This Row],[Waktu Terima]]="","",_xlfn.DAYS(all_resi[[#This Row],[Waktu Terima]],all_resi[[#This Row],[Tanggal Pengiriman]]))</f>
        <v>15</v>
      </c>
    </row>
    <row r="1426" spans="1:47" x14ac:dyDescent="0.25">
      <c r="A1426" s="2" t="s">
        <v>6202</v>
      </c>
      <c r="B1426" s="1">
        <v>46184</v>
      </c>
      <c r="C1426" s="2" t="s">
        <v>42</v>
      </c>
      <c r="D1426" s="2" t="s">
        <v>43</v>
      </c>
      <c r="E1426" s="2" t="s">
        <v>44</v>
      </c>
      <c r="F1426" s="2" t="s">
        <v>45</v>
      </c>
      <c r="G1426" s="2" t="s">
        <v>46</v>
      </c>
      <c r="H1426" s="2" t="s">
        <v>47</v>
      </c>
      <c r="I1426" s="2" t="s">
        <v>1386</v>
      </c>
      <c r="J1426" s="2" t="s">
        <v>13494</v>
      </c>
      <c r="K1426" s="2" t="s">
        <v>156</v>
      </c>
      <c r="L1426" s="2" t="s">
        <v>536</v>
      </c>
      <c r="M1426" s="2" t="s">
        <v>1387</v>
      </c>
      <c r="N1426" s="2" t="s">
        <v>1388</v>
      </c>
      <c r="O1426">
        <v>1</v>
      </c>
      <c r="P1426" s="2" t="s">
        <v>53</v>
      </c>
      <c r="Q1426">
        <v>100</v>
      </c>
      <c r="R1426">
        <v>0</v>
      </c>
      <c r="S1426" s="2" t="s">
        <v>54</v>
      </c>
      <c r="T1426" s="2" t="s">
        <v>55</v>
      </c>
      <c r="U1426" s="2" t="s">
        <v>250</v>
      </c>
      <c r="V1426" s="2"/>
      <c r="W1426">
        <v>100000</v>
      </c>
      <c r="X1426">
        <v>0</v>
      </c>
      <c r="Y1426">
        <v>0</v>
      </c>
      <c r="Z1426">
        <v>100000</v>
      </c>
      <c r="AB1426" s="2" t="s">
        <v>57</v>
      </c>
      <c r="AC1426">
        <v>40000</v>
      </c>
      <c r="AD1426">
        <v>60000</v>
      </c>
      <c r="AE1426">
        <v>155000</v>
      </c>
      <c r="AF1426">
        <v>2325</v>
      </c>
      <c r="AG1426" s="2"/>
      <c r="AH1426" s="2"/>
      <c r="AI1426" s="1"/>
      <c r="AJ1426" s="2"/>
      <c r="AK1426" s="2" t="s">
        <v>67</v>
      </c>
      <c r="AM1426" s="2" t="s">
        <v>59</v>
      </c>
      <c r="AP1426" s="2" t="s">
        <v>60</v>
      </c>
      <c r="AQ1426" s="2" t="s">
        <v>41</v>
      </c>
      <c r="AR1426">
        <v>55000</v>
      </c>
      <c r="AS1426" s="2" t="str">
        <f>_xlfn.IFNA(IF(VLOOKUP(all_resi[[#This Row],[No. Waybill]],settle_reconcile[No. Waybill],1,0)="","Recon","Recon"),"-")</f>
        <v>-</v>
      </c>
      <c r="AT1426" s="2">
        <f>all_resi[[#This Row],[Nilai COD]]-all_resi[[#This Row],[COD Fee]]-all_resi[[#This Row],[Total Biaya Setelah Diskon]]</f>
        <v>92675</v>
      </c>
      <c r="AU1426" s="2" t="str">
        <f>IF(all_resi[[#This Row],[Waktu Terima]]="","",_xlfn.DAYS(all_resi[[#This Row],[Waktu Terima]],all_resi[[#This Row],[Tanggal Pengiriman]]))</f>
        <v/>
      </c>
    </row>
    <row r="1427" spans="1:47" x14ac:dyDescent="0.25">
      <c r="A1427" s="2" t="s">
        <v>6562</v>
      </c>
      <c r="B1427" s="1">
        <v>46184</v>
      </c>
      <c r="C1427" s="2" t="s">
        <v>42</v>
      </c>
      <c r="D1427" s="2" t="s">
        <v>43</v>
      </c>
      <c r="E1427" s="2" t="s">
        <v>44</v>
      </c>
      <c r="F1427" s="2" t="s">
        <v>45</v>
      </c>
      <c r="G1427" s="2" t="s">
        <v>46</v>
      </c>
      <c r="H1427" s="2" t="s">
        <v>47</v>
      </c>
      <c r="I1427" s="2" t="s">
        <v>2522</v>
      </c>
      <c r="J1427" s="2" t="s">
        <v>13537</v>
      </c>
      <c r="K1427" s="2" t="s">
        <v>106</v>
      </c>
      <c r="L1427" s="2" t="s">
        <v>2523</v>
      </c>
      <c r="M1427" s="2" t="s">
        <v>2524</v>
      </c>
      <c r="N1427" s="2" t="s">
        <v>2525</v>
      </c>
      <c r="O1427">
        <v>1</v>
      </c>
      <c r="P1427" s="2" t="s">
        <v>53</v>
      </c>
      <c r="Q1427">
        <v>100</v>
      </c>
      <c r="R1427">
        <v>0</v>
      </c>
      <c r="S1427" s="2" t="s">
        <v>54</v>
      </c>
      <c r="T1427" s="2" t="s">
        <v>55</v>
      </c>
      <c r="U1427" s="2" t="s">
        <v>73</v>
      </c>
      <c r="V1427" s="2"/>
      <c r="W1427">
        <v>59000</v>
      </c>
      <c r="X1427">
        <v>0</v>
      </c>
      <c r="Y1427">
        <v>0</v>
      </c>
      <c r="Z1427">
        <v>59000</v>
      </c>
      <c r="AB1427" s="2" t="s">
        <v>57</v>
      </c>
      <c r="AC1427">
        <v>23600</v>
      </c>
      <c r="AD1427">
        <v>35400</v>
      </c>
      <c r="AE1427">
        <v>130000</v>
      </c>
      <c r="AF1427">
        <v>1950</v>
      </c>
      <c r="AG1427" s="2" t="s">
        <v>10473</v>
      </c>
      <c r="AH1427" s="2"/>
      <c r="AI1427" s="1">
        <v>46190</v>
      </c>
      <c r="AJ1427" s="2"/>
      <c r="AK1427" s="2" t="s">
        <v>58</v>
      </c>
      <c r="AM1427" s="2" t="s">
        <v>59</v>
      </c>
      <c r="AP1427" s="2" t="s">
        <v>60</v>
      </c>
      <c r="AQ1427" s="2" t="s">
        <v>41</v>
      </c>
      <c r="AR1427">
        <v>71000</v>
      </c>
      <c r="AS1427" s="2" t="str">
        <f>_xlfn.IFNA(IF(VLOOKUP(all_resi[[#This Row],[No. Waybill]],settle_reconcile[No. Waybill],1,0)="","Recon","Recon"),"-")</f>
        <v>Recon</v>
      </c>
      <c r="AT1427" s="2">
        <f>all_resi[[#This Row],[Nilai COD]]-all_resi[[#This Row],[COD Fee]]-all_resi[[#This Row],[Total Biaya Setelah Diskon]]</f>
        <v>92650</v>
      </c>
      <c r="AU1427" s="2">
        <f>IF(all_resi[[#This Row],[Waktu Terima]]="","",_xlfn.DAYS(all_resi[[#This Row],[Waktu Terima]],all_resi[[#This Row],[Tanggal Pengiriman]]))</f>
        <v>6</v>
      </c>
    </row>
    <row r="1428" spans="1:47" x14ac:dyDescent="0.25">
      <c r="A1428" s="2" t="s">
        <v>6213</v>
      </c>
      <c r="B1428" s="1">
        <v>46184</v>
      </c>
      <c r="C1428" s="2" t="s">
        <v>42</v>
      </c>
      <c r="D1428" s="2" t="s">
        <v>43</v>
      </c>
      <c r="E1428" s="2" t="s">
        <v>44</v>
      </c>
      <c r="F1428" s="2" t="s">
        <v>45</v>
      </c>
      <c r="G1428" s="2" t="s">
        <v>46</v>
      </c>
      <c r="H1428" s="2" t="s">
        <v>47</v>
      </c>
      <c r="I1428" s="2" t="s">
        <v>1422</v>
      </c>
      <c r="J1428" s="2" t="s">
        <v>13497</v>
      </c>
      <c r="K1428" s="2" t="s">
        <v>116</v>
      </c>
      <c r="L1428" s="2" t="s">
        <v>617</v>
      </c>
      <c r="M1428" s="2" t="s">
        <v>1423</v>
      </c>
      <c r="N1428" s="2" t="s">
        <v>1424</v>
      </c>
      <c r="O1428">
        <v>1</v>
      </c>
      <c r="P1428" s="2" t="s">
        <v>53</v>
      </c>
      <c r="Q1428">
        <v>100</v>
      </c>
      <c r="R1428">
        <v>0</v>
      </c>
      <c r="S1428" s="2" t="s">
        <v>54</v>
      </c>
      <c r="T1428" s="2" t="s">
        <v>55</v>
      </c>
      <c r="U1428" s="2" t="s">
        <v>250</v>
      </c>
      <c r="V1428" s="2"/>
      <c r="W1428">
        <v>15000</v>
      </c>
      <c r="X1428">
        <v>0</v>
      </c>
      <c r="Y1428">
        <v>0</v>
      </c>
      <c r="Z1428">
        <v>15000</v>
      </c>
      <c r="AB1428" s="2" t="s">
        <v>57</v>
      </c>
      <c r="AC1428">
        <v>6000</v>
      </c>
      <c r="AD1428">
        <v>9000</v>
      </c>
      <c r="AE1428">
        <v>0</v>
      </c>
      <c r="AF1428">
        <v>0</v>
      </c>
      <c r="AG1428" s="2" t="s">
        <v>1422</v>
      </c>
      <c r="AH1428" s="2"/>
      <c r="AI1428" s="1">
        <v>46186</v>
      </c>
      <c r="AJ1428" s="2"/>
      <c r="AK1428" s="2" t="s">
        <v>58</v>
      </c>
      <c r="AM1428" s="2" t="s">
        <v>59</v>
      </c>
      <c r="AP1428" s="2" t="s">
        <v>60</v>
      </c>
      <c r="AQ1428" s="2" t="s">
        <v>98</v>
      </c>
      <c r="AR1428">
        <v>-15000</v>
      </c>
      <c r="AS1428" s="2" t="str">
        <f>_xlfn.IFNA(IF(VLOOKUP(all_resi[[#This Row],[No. Waybill]],settle_reconcile[No. Waybill],1,0)="","Recon","Recon"),"-")</f>
        <v>-</v>
      </c>
      <c r="AT1428" s="2">
        <f>all_resi[[#This Row],[Nilai COD]]-all_resi[[#This Row],[COD Fee]]-all_resi[[#This Row],[Total Biaya Setelah Diskon]]</f>
        <v>-9000</v>
      </c>
      <c r="AU1428" s="2">
        <f>IF(all_resi[[#This Row],[Waktu Terima]]="","",_xlfn.DAYS(all_resi[[#This Row],[Waktu Terima]],all_resi[[#This Row],[Tanggal Pengiriman]]))</f>
        <v>2</v>
      </c>
    </row>
    <row r="1429" spans="1:47" x14ac:dyDescent="0.25">
      <c r="A1429" s="2" t="s">
        <v>6217</v>
      </c>
      <c r="B1429" s="1">
        <v>46184</v>
      </c>
      <c r="C1429" s="2" t="s">
        <v>42</v>
      </c>
      <c r="D1429" s="2" t="s">
        <v>43</v>
      </c>
      <c r="E1429" s="2" t="s">
        <v>44</v>
      </c>
      <c r="F1429" s="2" t="s">
        <v>45</v>
      </c>
      <c r="G1429" s="2" t="s">
        <v>46</v>
      </c>
      <c r="H1429" s="2" t="s">
        <v>80</v>
      </c>
      <c r="I1429" s="2" t="s">
        <v>1437</v>
      </c>
      <c r="J1429" s="2" t="s">
        <v>13522</v>
      </c>
      <c r="K1429" s="2" t="s">
        <v>49</v>
      </c>
      <c r="L1429" s="2" t="s">
        <v>151</v>
      </c>
      <c r="M1429" s="2" t="s">
        <v>422</v>
      </c>
      <c r="N1429" s="2" t="s">
        <v>1438</v>
      </c>
      <c r="O1429">
        <v>1</v>
      </c>
      <c r="P1429" s="2" t="s">
        <v>53</v>
      </c>
      <c r="Q1429">
        <v>100</v>
      </c>
      <c r="R1429">
        <v>0</v>
      </c>
      <c r="S1429" s="2" t="s">
        <v>54</v>
      </c>
      <c r="T1429" s="2" t="s">
        <v>55</v>
      </c>
      <c r="U1429" s="2" t="s">
        <v>141</v>
      </c>
      <c r="V1429" s="2"/>
      <c r="W1429">
        <v>44000</v>
      </c>
      <c r="X1429">
        <v>0</v>
      </c>
      <c r="Y1429">
        <v>0</v>
      </c>
      <c r="Z1429">
        <v>44000</v>
      </c>
      <c r="AB1429" s="2" t="s">
        <v>57</v>
      </c>
      <c r="AC1429">
        <v>17600</v>
      </c>
      <c r="AD1429">
        <v>26400</v>
      </c>
      <c r="AE1429">
        <v>84000</v>
      </c>
      <c r="AF1429">
        <v>1260</v>
      </c>
      <c r="AG1429" s="2" t="s">
        <v>1437</v>
      </c>
      <c r="AH1429" s="2"/>
      <c r="AI1429" s="1">
        <v>46189</v>
      </c>
      <c r="AJ1429" s="2" t="s">
        <v>87</v>
      </c>
      <c r="AK1429" s="2" t="s">
        <v>58</v>
      </c>
      <c r="AM1429" s="2" t="s">
        <v>59</v>
      </c>
      <c r="AP1429" s="2" t="s">
        <v>60</v>
      </c>
      <c r="AQ1429" s="2" t="s">
        <v>41</v>
      </c>
      <c r="AR1429">
        <v>40000</v>
      </c>
      <c r="AS1429" s="2" t="str">
        <f>_xlfn.IFNA(IF(VLOOKUP(all_resi[[#This Row],[No. Waybill]],settle_reconcile[No. Waybill],1,0)="","Recon","Recon"),"-")</f>
        <v>Recon</v>
      </c>
      <c r="AT1429" s="2">
        <f>all_resi[[#This Row],[Nilai COD]]-all_resi[[#This Row],[COD Fee]]-all_resi[[#This Row],[Total Biaya Setelah Diskon]]</f>
        <v>56340</v>
      </c>
      <c r="AU1429" s="2">
        <f>IF(all_resi[[#This Row],[Waktu Terima]]="","",_xlfn.DAYS(all_resi[[#This Row],[Waktu Terima]],all_resi[[#This Row],[Tanggal Pengiriman]]))</f>
        <v>5</v>
      </c>
    </row>
    <row r="1430" spans="1:47" x14ac:dyDescent="0.25">
      <c r="A1430" s="2" t="s">
        <v>6219</v>
      </c>
      <c r="B1430" s="1">
        <v>46184</v>
      </c>
      <c r="C1430" s="2" t="s">
        <v>42</v>
      </c>
      <c r="D1430" s="2" t="s">
        <v>43</v>
      </c>
      <c r="E1430" s="2" t="s">
        <v>44</v>
      </c>
      <c r="F1430" s="2" t="s">
        <v>45</v>
      </c>
      <c r="G1430" s="2" t="s">
        <v>46</v>
      </c>
      <c r="H1430" s="2" t="s">
        <v>47</v>
      </c>
      <c r="I1430" s="2" t="s">
        <v>1442</v>
      </c>
      <c r="J1430" s="2" t="s">
        <v>13515</v>
      </c>
      <c r="K1430" s="2" t="s">
        <v>143</v>
      </c>
      <c r="L1430" s="2" t="s">
        <v>883</v>
      </c>
      <c r="M1430" s="2" t="s">
        <v>1443</v>
      </c>
      <c r="N1430" s="2" t="s">
        <v>1444</v>
      </c>
      <c r="O1430">
        <v>1</v>
      </c>
      <c r="P1430" s="2" t="s">
        <v>53</v>
      </c>
      <c r="Q1430">
        <v>100</v>
      </c>
      <c r="R1430">
        <v>0</v>
      </c>
      <c r="S1430" s="2" t="s">
        <v>54</v>
      </c>
      <c r="T1430" s="2" t="s">
        <v>55</v>
      </c>
      <c r="U1430" s="2" t="s">
        <v>207</v>
      </c>
      <c r="V1430" s="2"/>
      <c r="W1430">
        <v>25000</v>
      </c>
      <c r="X1430">
        <v>0</v>
      </c>
      <c r="Y1430">
        <v>0</v>
      </c>
      <c r="Z1430">
        <v>25000</v>
      </c>
      <c r="AB1430" s="2" t="s">
        <v>57</v>
      </c>
      <c r="AC1430">
        <v>18000</v>
      </c>
      <c r="AD1430">
        <v>7000</v>
      </c>
      <c r="AE1430">
        <v>95000</v>
      </c>
      <c r="AF1430">
        <v>1425</v>
      </c>
      <c r="AG1430" s="2" t="s">
        <v>1442</v>
      </c>
      <c r="AH1430" s="2"/>
      <c r="AI1430" s="1">
        <v>46188</v>
      </c>
      <c r="AJ1430" s="2"/>
      <c r="AK1430" s="2" t="s">
        <v>58</v>
      </c>
      <c r="AM1430" s="2" t="s">
        <v>59</v>
      </c>
      <c r="AP1430" s="2" t="s">
        <v>60</v>
      </c>
      <c r="AQ1430" s="2" t="s">
        <v>41</v>
      </c>
      <c r="AR1430">
        <v>70000</v>
      </c>
      <c r="AS1430" s="2" t="str">
        <f>_xlfn.IFNA(IF(VLOOKUP(all_resi[[#This Row],[No. Waybill]],settle_reconcile[No. Waybill],1,0)="","Recon","Recon"),"-")</f>
        <v>Recon</v>
      </c>
      <c r="AT1430" s="2">
        <f>all_resi[[#This Row],[Nilai COD]]-all_resi[[#This Row],[COD Fee]]-all_resi[[#This Row],[Total Biaya Setelah Diskon]]</f>
        <v>86575</v>
      </c>
      <c r="AU1430" s="2">
        <f>IF(all_resi[[#This Row],[Waktu Terima]]="","",_xlfn.DAYS(all_resi[[#This Row],[Waktu Terima]],all_resi[[#This Row],[Tanggal Pengiriman]]))</f>
        <v>4</v>
      </c>
    </row>
    <row r="1431" spans="1:47" x14ac:dyDescent="0.25">
      <c r="A1431" s="2" t="s">
        <v>6557</v>
      </c>
      <c r="B1431" s="1">
        <v>46184</v>
      </c>
      <c r="C1431" s="2" t="s">
        <v>42</v>
      </c>
      <c r="D1431" s="2" t="s">
        <v>43</v>
      </c>
      <c r="E1431" s="2" t="s">
        <v>44</v>
      </c>
      <c r="F1431" s="2" t="s">
        <v>45</v>
      </c>
      <c r="G1431" s="2" t="s">
        <v>46</v>
      </c>
      <c r="H1431" s="2" t="s">
        <v>47</v>
      </c>
      <c r="I1431" s="2" t="s">
        <v>2507</v>
      </c>
      <c r="J1431" s="2" t="s">
        <v>13530</v>
      </c>
      <c r="K1431" s="2" t="s">
        <v>75</v>
      </c>
      <c r="L1431" s="2" t="s">
        <v>2063</v>
      </c>
      <c r="M1431" s="2" t="s">
        <v>2508</v>
      </c>
      <c r="N1431" s="2" t="s">
        <v>2509</v>
      </c>
      <c r="O1431">
        <v>1</v>
      </c>
      <c r="P1431" s="2" t="s">
        <v>53</v>
      </c>
      <c r="Q1431">
        <v>100</v>
      </c>
      <c r="R1431">
        <v>0</v>
      </c>
      <c r="S1431" s="2" t="s">
        <v>54</v>
      </c>
      <c r="T1431" s="2" t="s">
        <v>55</v>
      </c>
      <c r="U1431" s="2" t="s">
        <v>207</v>
      </c>
      <c r="V1431" s="2"/>
      <c r="W1431">
        <v>61000</v>
      </c>
      <c r="X1431">
        <v>0</v>
      </c>
      <c r="Y1431">
        <v>0</v>
      </c>
      <c r="Z1431">
        <v>61000</v>
      </c>
      <c r="AB1431" s="2" t="s">
        <v>57</v>
      </c>
      <c r="AC1431">
        <v>24400</v>
      </c>
      <c r="AD1431">
        <v>36600</v>
      </c>
      <c r="AE1431">
        <v>131000</v>
      </c>
      <c r="AF1431">
        <v>1965</v>
      </c>
      <c r="AG1431" s="2" t="s">
        <v>11769</v>
      </c>
      <c r="AH1431" s="2" t="s">
        <v>149</v>
      </c>
      <c r="AI1431" s="1">
        <v>46196</v>
      </c>
      <c r="AJ1431" s="2"/>
      <c r="AK1431" s="2" t="s">
        <v>67</v>
      </c>
      <c r="AM1431" s="2" t="s">
        <v>59</v>
      </c>
      <c r="AP1431" s="2" t="s">
        <v>60</v>
      </c>
      <c r="AQ1431" s="2" t="s">
        <v>41</v>
      </c>
      <c r="AR1431">
        <v>70000</v>
      </c>
      <c r="AS1431" s="2" t="str">
        <f>_xlfn.IFNA(IF(VLOOKUP(all_resi[[#This Row],[No. Waybill]],settle_reconcile[No. Waybill],1,0)="","Recon","Recon"),"-")</f>
        <v>-</v>
      </c>
      <c r="AT1431" s="2">
        <f>all_resi[[#This Row],[Nilai COD]]-all_resi[[#This Row],[COD Fee]]-all_resi[[#This Row],[Total Biaya Setelah Diskon]]</f>
        <v>92435</v>
      </c>
      <c r="AU1431" s="2">
        <f>IF(all_resi[[#This Row],[Waktu Terima]]="","",_xlfn.DAYS(all_resi[[#This Row],[Waktu Terima]],all_resi[[#This Row],[Tanggal Pengiriman]]))</f>
        <v>12</v>
      </c>
    </row>
    <row r="1432" spans="1:47" x14ac:dyDescent="0.25">
      <c r="A1432" s="2" t="s">
        <v>6215</v>
      </c>
      <c r="B1432" s="1">
        <v>46184</v>
      </c>
      <c r="C1432" s="2" t="s">
        <v>42</v>
      </c>
      <c r="D1432" s="2" t="s">
        <v>43</v>
      </c>
      <c r="E1432" s="2" t="s">
        <v>44</v>
      </c>
      <c r="F1432" s="2" t="s">
        <v>45</v>
      </c>
      <c r="G1432" s="2" t="s">
        <v>46</v>
      </c>
      <c r="H1432" s="2" t="s">
        <v>47</v>
      </c>
      <c r="I1432" s="2" t="s">
        <v>1429</v>
      </c>
      <c r="J1432" s="2" t="s">
        <v>13507</v>
      </c>
      <c r="K1432" s="2" t="s">
        <v>183</v>
      </c>
      <c r="L1432" s="2" t="s">
        <v>1430</v>
      </c>
      <c r="M1432" s="2" t="s">
        <v>1431</v>
      </c>
      <c r="N1432" s="2" t="s">
        <v>1432</v>
      </c>
      <c r="O1432">
        <v>1</v>
      </c>
      <c r="P1432" s="2" t="s">
        <v>53</v>
      </c>
      <c r="Q1432">
        <v>100</v>
      </c>
      <c r="R1432">
        <v>0</v>
      </c>
      <c r="S1432" s="2" t="s">
        <v>54</v>
      </c>
      <c r="T1432" s="2" t="s">
        <v>55</v>
      </c>
      <c r="U1432" s="2" t="s">
        <v>56</v>
      </c>
      <c r="V1432" s="2"/>
      <c r="W1432">
        <v>85000</v>
      </c>
      <c r="X1432">
        <v>0</v>
      </c>
      <c r="Y1432">
        <v>0</v>
      </c>
      <c r="Z1432">
        <v>85000</v>
      </c>
      <c r="AB1432" s="2" t="s">
        <v>57</v>
      </c>
      <c r="AC1432">
        <v>34000</v>
      </c>
      <c r="AD1432">
        <v>51000</v>
      </c>
      <c r="AE1432">
        <v>187000</v>
      </c>
      <c r="AF1432">
        <v>2805</v>
      </c>
      <c r="AG1432" s="2" t="s">
        <v>1429</v>
      </c>
      <c r="AH1432" s="2"/>
      <c r="AI1432" s="1">
        <v>46196</v>
      </c>
      <c r="AJ1432" s="2"/>
      <c r="AK1432" s="2" t="s">
        <v>58</v>
      </c>
      <c r="AM1432" s="2" t="s">
        <v>59</v>
      </c>
      <c r="AP1432" s="2" t="s">
        <v>60</v>
      </c>
      <c r="AQ1432" s="2" t="s">
        <v>41</v>
      </c>
      <c r="AR1432">
        <v>102000</v>
      </c>
      <c r="AS1432" s="2" t="str">
        <f>_xlfn.IFNA(IF(VLOOKUP(all_resi[[#This Row],[No. Waybill]],settle_reconcile[No. Waybill],1,0)="","Recon","Recon"),"-")</f>
        <v>Recon</v>
      </c>
      <c r="AT1432" s="2">
        <f>all_resi[[#This Row],[Nilai COD]]-all_resi[[#This Row],[COD Fee]]-all_resi[[#This Row],[Total Biaya Setelah Diskon]]</f>
        <v>133195</v>
      </c>
      <c r="AU1432" s="2">
        <f>IF(all_resi[[#This Row],[Waktu Terima]]="","",_xlfn.DAYS(all_resi[[#This Row],[Waktu Terima]],all_resi[[#This Row],[Tanggal Pengiriman]]))</f>
        <v>12</v>
      </c>
    </row>
    <row r="1433" spans="1:47" x14ac:dyDescent="0.25">
      <c r="A1433" s="2" t="s">
        <v>6606</v>
      </c>
      <c r="B1433" s="1">
        <v>46184</v>
      </c>
      <c r="C1433" s="2" t="s">
        <v>42</v>
      </c>
      <c r="D1433" s="2" t="s">
        <v>43</v>
      </c>
      <c r="E1433" s="2" t="s">
        <v>44</v>
      </c>
      <c r="F1433" s="2" t="s">
        <v>45</v>
      </c>
      <c r="G1433" s="2" t="s">
        <v>46</v>
      </c>
      <c r="H1433" s="2" t="s">
        <v>47</v>
      </c>
      <c r="I1433" s="2" t="s">
        <v>2650</v>
      </c>
      <c r="J1433" s="2" t="s">
        <v>13575</v>
      </c>
      <c r="K1433" s="2" t="s">
        <v>437</v>
      </c>
      <c r="L1433" s="2" t="s">
        <v>935</v>
      </c>
      <c r="M1433" s="2" t="s">
        <v>2623</v>
      </c>
      <c r="N1433" s="2" t="s">
        <v>2651</v>
      </c>
      <c r="O1433">
        <v>1</v>
      </c>
      <c r="P1433" s="2" t="s">
        <v>53</v>
      </c>
      <c r="Q1433">
        <v>100</v>
      </c>
      <c r="R1433">
        <v>0</v>
      </c>
      <c r="S1433" s="2" t="s">
        <v>54</v>
      </c>
      <c r="T1433" s="2" t="s">
        <v>55</v>
      </c>
      <c r="U1433" s="2" t="s">
        <v>250</v>
      </c>
      <c r="V1433" s="2"/>
      <c r="W1433">
        <v>52000</v>
      </c>
      <c r="X1433">
        <v>0</v>
      </c>
      <c r="Y1433">
        <v>0</v>
      </c>
      <c r="Z1433">
        <v>52000</v>
      </c>
      <c r="AB1433" s="2" t="s">
        <v>57</v>
      </c>
      <c r="AC1433">
        <v>20800</v>
      </c>
      <c r="AD1433">
        <v>31200</v>
      </c>
      <c r="AE1433">
        <v>106900</v>
      </c>
      <c r="AF1433">
        <v>1603.5</v>
      </c>
      <c r="AG1433" s="2" t="s">
        <v>2650</v>
      </c>
      <c r="AH1433" s="2"/>
      <c r="AI1433" s="1">
        <v>46189</v>
      </c>
      <c r="AJ1433" s="2"/>
      <c r="AK1433" s="2" t="s">
        <v>58</v>
      </c>
      <c r="AM1433" s="2" t="s">
        <v>59</v>
      </c>
      <c r="AP1433" s="2" t="s">
        <v>60</v>
      </c>
      <c r="AQ1433" s="2" t="s">
        <v>41</v>
      </c>
      <c r="AR1433">
        <v>54900</v>
      </c>
      <c r="AS1433" s="2" t="str">
        <f>_xlfn.IFNA(IF(VLOOKUP(all_resi[[#This Row],[No. Waybill]],settle_reconcile[No. Waybill],1,0)="","Recon","Recon"),"-")</f>
        <v>Recon</v>
      </c>
      <c r="AT1433" s="2">
        <f>all_resi[[#This Row],[Nilai COD]]-all_resi[[#This Row],[COD Fee]]-all_resi[[#This Row],[Total Biaya Setelah Diskon]]</f>
        <v>74096.5</v>
      </c>
      <c r="AU1433" s="2">
        <f>IF(all_resi[[#This Row],[Waktu Terima]]="","",_xlfn.DAYS(all_resi[[#This Row],[Waktu Terima]],all_resi[[#This Row],[Tanggal Pengiriman]]))</f>
        <v>5</v>
      </c>
    </row>
    <row r="1434" spans="1:47" x14ac:dyDescent="0.25">
      <c r="A1434" s="2" t="s">
        <v>6186</v>
      </c>
      <c r="B1434" s="1">
        <v>46184</v>
      </c>
      <c r="C1434" s="2" t="s">
        <v>42</v>
      </c>
      <c r="D1434" s="2" t="s">
        <v>43</v>
      </c>
      <c r="E1434" s="2" t="s">
        <v>44</v>
      </c>
      <c r="F1434" s="2" t="s">
        <v>45</v>
      </c>
      <c r="G1434" s="2" t="s">
        <v>46</v>
      </c>
      <c r="H1434" s="2" t="s">
        <v>47</v>
      </c>
      <c r="I1434" s="2" t="s">
        <v>1329</v>
      </c>
      <c r="J1434" s="2" t="s">
        <v>13501</v>
      </c>
      <c r="K1434" s="2" t="s">
        <v>121</v>
      </c>
      <c r="L1434" s="2" t="s">
        <v>298</v>
      </c>
      <c r="M1434" s="2" t="s">
        <v>1330</v>
      </c>
      <c r="N1434" s="2" t="s">
        <v>1331</v>
      </c>
      <c r="O1434">
        <v>1</v>
      </c>
      <c r="P1434" s="2" t="s">
        <v>53</v>
      </c>
      <c r="Q1434">
        <v>100</v>
      </c>
      <c r="R1434">
        <v>0</v>
      </c>
      <c r="S1434" s="2" t="s">
        <v>54</v>
      </c>
      <c r="T1434" s="2" t="s">
        <v>55</v>
      </c>
      <c r="U1434" s="2" t="s">
        <v>412</v>
      </c>
      <c r="V1434" s="2"/>
      <c r="W1434">
        <v>85000</v>
      </c>
      <c r="X1434">
        <v>0</v>
      </c>
      <c r="Y1434">
        <v>0</v>
      </c>
      <c r="Z1434">
        <v>85000</v>
      </c>
      <c r="AB1434" s="2" t="s">
        <v>57</v>
      </c>
      <c r="AC1434">
        <v>34000</v>
      </c>
      <c r="AD1434">
        <v>51000</v>
      </c>
      <c r="AE1434">
        <v>188000</v>
      </c>
      <c r="AF1434">
        <v>2820</v>
      </c>
      <c r="AG1434" s="2" t="s">
        <v>1329</v>
      </c>
      <c r="AH1434" s="2"/>
      <c r="AI1434" s="1">
        <v>46193</v>
      </c>
      <c r="AJ1434" s="2"/>
      <c r="AK1434" s="2" t="s">
        <v>58</v>
      </c>
      <c r="AM1434" s="2" t="s">
        <v>59</v>
      </c>
      <c r="AP1434" s="2" t="s">
        <v>60</v>
      </c>
      <c r="AQ1434" s="2" t="s">
        <v>41</v>
      </c>
      <c r="AR1434">
        <v>103000</v>
      </c>
      <c r="AS1434" s="2" t="str">
        <f>_xlfn.IFNA(IF(VLOOKUP(all_resi[[#This Row],[No. Waybill]],settle_reconcile[No. Waybill],1,0)="","Recon","Recon"),"-")</f>
        <v>Recon</v>
      </c>
      <c r="AT1434" s="2">
        <f>all_resi[[#This Row],[Nilai COD]]-all_resi[[#This Row],[COD Fee]]-all_resi[[#This Row],[Total Biaya Setelah Diskon]]</f>
        <v>134180</v>
      </c>
      <c r="AU1434" s="2">
        <f>IF(all_resi[[#This Row],[Waktu Terima]]="","",_xlfn.DAYS(all_resi[[#This Row],[Waktu Terima]],all_resi[[#This Row],[Tanggal Pengiriman]]))</f>
        <v>9</v>
      </c>
    </row>
    <row r="1435" spans="1:47" x14ac:dyDescent="0.25">
      <c r="A1435" s="2" t="s">
        <v>6176</v>
      </c>
      <c r="B1435" s="1">
        <v>46184</v>
      </c>
      <c r="C1435" s="2" t="s">
        <v>42</v>
      </c>
      <c r="D1435" s="2" t="s">
        <v>43</v>
      </c>
      <c r="E1435" s="2" t="s">
        <v>44</v>
      </c>
      <c r="F1435" s="2" t="s">
        <v>45</v>
      </c>
      <c r="G1435" s="2" t="s">
        <v>46</v>
      </c>
      <c r="H1435" s="2" t="s">
        <v>47</v>
      </c>
      <c r="I1435" s="2" t="s">
        <v>1290</v>
      </c>
      <c r="J1435" s="2" t="s">
        <v>13660</v>
      </c>
      <c r="K1435" s="2" t="s">
        <v>143</v>
      </c>
      <c r="L1435" s="2" t="s">
        <v>1291</v>
      </c>
      <c r="M1435" s="2" t="s">
        <v>1292</v>
      </c>
      <c r="N1435" s="2" t="s">
        <v>1293</v>
      </c>
      <c r="O1435">
        <v>1</v>
      </c>
      <c r="P1435" s="2" t="s">
        <v>53</v>
      </c>
      <c r="Q1435">
        <v>100</v>
      </c>
      <c r="R1435">
        <v>0</v>
      </c>
      <c r="S1435" s="2" t="s">
        <v>54</v>
      </c>
      <c r="T1435" s="2" t="s">
        <v>55</v>
      </c>
      <c r="U1435" s="2" t="s">
        <v>412</v>
      </c>
      <c r="V1435" s="2"/>
      <c r="W1435">
        <v>20000</v>
      </c>
      <c r="X1435">
        <v>0</v>
      </c>
      <c r="Y1435">
        <v>0</v>
      </c>
      <c r="Z1435">
        <v>20000</v>
      </c>
      <c r="AB1435" s="2" t="s">
        <v>57</v>
      </c>
      <c r="AC1435">
        <v>13000</v>
      </c>
      <c r="AD1435">
        <v>7000</v>
      </c>
      <c r="AE1435">
        <v>122000</v>
      </c>
      <c r="AF1435">
        <v>1830</v>
      </c>
      <c r="AG1435" s="2" t="s">
        <v>1290</v>
      </c>
      <c r="AH1435" s="2"/>
      <c r="AI1435" s="1">
        <v>46186</v>
      </c>
      <c r="AJ1435" s="2"/>
      <c r="AK1435" s="2" t="s">
        <v>58</v>
      </c>
      <c r="AM1435" s="2" t="s">
        <v>59</v>
      </c>
      <c r="AP1435" s="2" t="s">
        <v>60</v>
      </c>
      <c r="AQ1435" s="2" t="s">
        <v>41</v>
      </c>
      <c r="AR1435">
        <v>102000</v>
      </c>
      <c r="AS1435" s="2" t="str">
        <f>_xlfn.IFNA(IF(VLOOKUP(all_resi[[#This Row],[No. Waybill]],settle_reconcile[No. Waybill],1,0)="","Recon","Recon"),"-")</f>
        <v>Recon</v>
      </c>
      <c r="AT1435" s="2">
        <f>all_resi[[#This Row],[Nilai COD]]-all_resi[[#This Row],[COD Fee]]-all_resi[[#This Row],[Total Biaya Setelah Diskon]]</f>
        <v>113170</v>
      </c>
      <c r="AU1435" s="2">
        <f>IF(all_resi[[#This Row],[Waktu Terima]]="","",_xlfn.DAYS(all_resi[[#This Row],[Waktu Terima]],all_resi[[#This Row],[Tanggal Pengiriman]]))</f>
        <v>2</v>
      </c>
    </row>
    <row r="1436" spans="1:47" x14ac:dyDescent="0.25">
      <c r="A1436" s="2" t="s">
        <v>6178</v>
      </c>
      <c r="B1436" s="1">
        <v>46184</v>
      </c>
      <c r="C1436" s="2" t="s">
        <v>42</v>
      </c>
      <c r="D1436" s="2" t="s">
        <v>43</v>
      </c>
      <c r="E1436" s="2" t="s">
        <v>44</v>
      </c>
      <c r="F1436" s="2" t="s">
        <v>45</v>
      </c>
      <c r="G1436" s="2" t="s">
        <v>46</v>
      </c>
      <c r="H1436" s="2" t="s">
        <v>47</v>
      </c>
      <c r="I1436" s="2" t="s">
        <v>1298</v>
      </c>
      <c r="J1436" s="2" t="s">
        <v>13659</v>
      </c>
      <c r="K1436" s="2" t="s">
        <v>121</v>
      </c>
      <c r="L1436" s="2" t="s">
        <v>680</v>
      </c>
      <c r="M1436" s="2" t="s">
        <v>1299</v>
      </c>
      <c r="N1436" s="2" t="s">
        <v>1300</v>
      </c>
      <c r="O1436">
        <v>1</v>
      </c>
      <c r="P1436" s="2" t="s">
        <v>53</v>
      </c>
      <c r="Q1436">
        <v>100</v>
      </c>
      <c r="R1436">
        <v>0</v>
      </c>
      <c r="S1436" s="2" t="s">
        <v>54</v>
      </c>
      <c r="T1436" s="2" t="s">
        <v>55</v>
      </c>
      <c r="U1436" s="2" t="s">
        <v>1301</v>
      </c>
      <c r="V1436" s="2"/>
      <c r="W1436">
        <v>85000</v>
      </c>
      <c r="X1436">
        <v>0</v>
      </c>
      <c r="Y1436">
        <v>0</v>
      </c>
      <c r="Z1436">
        <v>85000</v>
      </c>
      <c r="AB1436" s="2" t="s">
        <v>57</v>
      </c>
      <c r="AC1436">
        <v>34000</v>
      </c>
      <c r="AD1436">
        <v>51000</v>
      </c>
      <c r="AE1436">
        <v>200000</v>
      </c>
      <c r="AF1436">
        <v>3000</v>
      </c>
      <c r="AG1436" s="2" t="s">
        <v>1298</v>
      </c>
      <c r="AH1436" s="2"/>
      <c r="AI1436" s="1">
        <v>46192</v>
      </c>
      <c r="AJ1436" s="2"/>
      <c r="AK1436" s="2" t="s">
        <v>58</v>
      </c>
      <c r="AM1436" s="2" t="s">
        <v>59</v>
      </c>
      <c r="AP1436" s="2" t="s">
        <v>60</v>
      </c>
      <c r="AQ1436" s="2" t="s">
        <v>41</v>
      </c>
      <c r="AR1436">
        <v>115000</v>
      </c>
      <c r="AS1436" s="2" t="str">
        <f>_xlfn.IFNA(IF(VLOOKUP(all_resi[[#This Row],[No. Waybill]],settle_reconcile[No. Waybill],1,0)="","Recon","Recon"),"-")</f>
        <v>Recon</v>
      </c>
      <c r="AT1436" s="2">
        <f>all_resi[[#This Row],[Nilai COD]]-all_resi[[#This Row],[COD Fee]]-all_resi[[#This Row],[Total Biaya Setelah Diskon]]</f>
        <v>146000</v>
      </c>
      <c r="AU1436" s="2">
        <f>IF(all_resi[[#This Row],[Waktu Terima]]="","",_xlfn.DAYS(all_resi[[#This Row],[Waktu Terima]],all_resi[[#This Row],[Tanggal Pengiriman]]))</f>
        <v>8</v>
      </c>
    </row>
    <row r="1437" spans="1:47" x14ac:dyDescent="0.25">
      <c r="A1437" s="2" t="s">
        <v>6195</v>
      </c>
      <c r="B1437" s="1">
        <v>46184</v>
      </c>
      <c r="C1437" s="2" t="s">
        <v>42</v>
      </c>
      <c r="D1437" s="2" t="s">
        <v>43</v>
      </c>
      <c r="E1437" s="2" t="s">
        <v>44</v>
      </c>
      <c r="F1437" s="2" t="s">
        <v>45</v>
      </c>
      <c r="G1437" s="2" t="s">
        <v>46</v>
      </c>
      <c r="H1437" s="2" t="s">
        <v>47</v>
      </c>
      <c r="I1437" s="2" t="s">
        <v>1362</v>
      </c>
      <c r="J1437" s="2" t="s">
        <v>13503</v>
      </c>
      <c r="K1437" s="2" t="s">
        <v>156</v>
      </c>
      <c r="L1437" s="2" t="s">
        <v>157</v>
      </c>
      <c r="M1437" s="2" t="s">
        <v>1363</v>
      </c>
      <c r="N1437" s="2" t="s">
        <v>1364</v>
      </c>
      <c r="O1437">
        <v>1</v>
      </c>
      <c r="P1437" s="2" t="s">
        <v>53</v>
      </c>
      <c r="Q1437">
        <v>100</v>
      </c>
      <c r="R1437">
        <v>0</v>
      </c>
      <c r="S1437" s="2" t="s">
        <v>54</v>
      </c>
      <c r="T1437" s="2" t="s">
        <v>55</v>
      </c>
      <c r="U1437" s="2" t="s">
        <v>56</v>
      </c>
      <c r="V1437" s="2"/>
      <c r="W1437">
        <v>80000</v>
      </c>
      <c r="X1437">
        <v>0</v>
      </c>
      <c r="Y1437">
        <v>0</v>
      </c>
      <c r="Z1437">
        <v>80000</v>
      </c>
      <c r="AB1437" s="2" t="s">
        <v>57</v>
      </c>
      <c r="AC1437">
        <v>32000</v>
      </c>
      <c r="AD1437">
        <v>48000</v>
      </c>
      <c r="AE1437">
        <v>184000</v>
      </c>
      <c r="AF1437">
        <v>2760</v>
      </c>
      <c r="AG1437" s="2" t="s">
        <v>1362</v>
      </c>
      <c r="AH1437" s="2"/>
      <c r="AI1437" s="1">
        <v>46195</v>
      </c>
      <c r="AJ1437" s="2"/>
      <c r="AK1437" s="2" t="s">
        <v>58</v>
      </c>
      <c r="AM1437" s="2" t="s">
        <v>59</v>
      </c>
      <c r="AP1437" s="2" t="s">
        <v>60</v>
      </c>
      <c r="AQ1437" s="2" t="s">
        <v>41</v>
      </c>
      <c r="AR1437">
        <v>104000</v>
      </c>
      <c r="AS1437" s="2" t="str">
        <f>_xlfn.IFNA(IF(VLOOKUP(all_resi[[#This Row],[No. Waybill]],settle_reconcile[No. Waybill],1,0)="","Recon","Recon"),"-")</f>
        <v>Recon</v>
      </c>
      <c r="AT1437" s="2">
        <f>all_resi[[#This Row],[Nilai COD]]-all_resi[[#This Row],[COD Fee]]-all_resi[[#This Row],[Total Biaya Setelah Diskon]]</f>
        <v>133240</v>
      </c>
      <c r="AU1437" s="2">
        <f>IF(all_resi[[#This Row],[Waktu Terima]]="","",_xlfn.DAYS(all_resi[[#This Row],[Waktu Terima]],all_resi[[#This Row],[Tanggal Pengiriman]]))</f>
        <v>11</v>
      </c>
    </row>
    <row r="1438" spans="1:47" x14ac:dyDescent="0.25">
      <c r="A1438" s="2" t="s">
        <v>6196</v>
      </c>
      <c r="B1438" s="1">
        <v>46184</v>
      </c>
      <c r="C1438" s="2" t="s">
        <v>42</v>
      </c>
      <c r="D1438" s="2" t="s">
        <v>43</v>
      </c>
      <c r="E1438" s="2" t="s">
        <v>44</v>
      </c>
      <c r="F1438" s="2" t="s">
        <v>45</v>
      </c>
      <c r="G1438" s="2" t="s">
        <v>46</v>
      </c>
      <c r="H1438" s="2" t="s">
        <v>80</v>
      </c>
      <c r="I1438" s="2" t="s">
        <v>1365</v>
      </c>
      <c r="J1438" s="2" t="s">
        <v>13506</v>
      </c>
      <c r="K1438" s="2" t="s">
        <v>116</v>
      </c>
      <c r="L1438" s="2" t="s">
        <v>642</v>
      </c>
      <c r="M1438" s="2" t="s">
        <v>1366</v>
      </c>
      <c r="N1438" s="2" t="s">
        <v>1367</v>
      </c>
      <c r="O1438">
        <v>1</v>
      </c>
      <c r="P1438" s="2" t="s">
        <v>53</v>
      </c>
      <c r="Q1438">
        <v>100</v>
      </c>
      <c r="R1438">
        <v>0</v>
      </c>
      <c r="S1438" s="2" t="s">
        <v>54</v>
      </c>
      <c r="T1438" s="2" t="s">
        <v>55</v>
      </c>
      <c r="U1438" s="2" t="s">
        <v>1368</v>
      </c>
      <c r="V1438" s="2"/>
      <c r="W1438">
        <v>12000</v>
      </c>
      <c r="X1438">
        <v>0</v>
      </c>
      <c r="Y1438">
        <v>0</v>
      </c>
      <c r="Z1438">
        <v>12000</v>
      </c>
      <c r="AB1438" s="2" t="s">
        <v>57</v>
      </c>
      <c r="AC1438">
        <v>7000</v>
      </c>
      <c r="AD1438">
        <v>5000</v>
      </c>
      <c r="AE1438">
        <v>98000</v>
      </c>
      <c r="AF1438">
        <v>1470</v>
      </c>
      <c r="AG1438" s="2" t="s">
        <v>10709</v>
      </c>
      <c r="AH1438" s="2" t="s">
        <v>10710</v>
      </c>
      <c r="AI1438" s="1">
        <v>46192</v>
      </c>
      <c r="AJ1438" s="2" t="s">
        <v>87</v>
      </c>
      <c r="AK1438" s="2" t="s">
        <v>67</v>
      </c>
      <c r="AM1438" s="2" t="s">
        <v>59</v>
      </c>
      <c r="AP1438" s="2" t="s">
        <v>60</v>
      </c>
      <c r="AQ1438" s="2" t="s">
        <v>41</v>
      </c>
      <c r="AR1438">
        <v>86000</v>
      </c>
      <c r="AS1438" s="2" t="str">
        <f>_xlfn.IFNA(IF(VLOOKUP(all_resi[[#This Row],[No. Waybill]],settle_reconcile[No. Waybill],1,0)="","Recon","Recon"),"-")</f>
        <v>-</v>
      </c>
      <c r="AT1438" s="2">
        <f>all_resi[[#This Row],[Nilai COD]]-all_resi[[#This Row],[COD Fee]]-all_resi[[#This Row],[Total Biaya Setelah Diskon]]</f>
        <v>91530</v>
      </c>
      <c r="AU1438" s="2">
        <f>IF(all_resi[[#This Row],[Waktu Terima]]="","",_xlfn.DAYS(all_resi[[#This Row],[Waktu Terima]],all_resi[[#This Row],[Tanggal Pengiriman]]))</f>
        <v>8</v>
      </c>
    </row>
    <row r="1439" spans="1:47" x14ac:dyDescent="0.25">
      <c r="A1439" s="2" t="s">
        <v>6201</v>
      </c>
      <c r="B1439" s="1">
        <v>46184</v>
      </c>
      <c r="C1439" s="2" t="s">
        <v>42</v>
      </c>
      <c r="D1439" s="2" t="s">
        <v>43</v>
      </c>
      <c r="E1439" s="2" t="s">
        <v>44</v>
      </c>
      <c r="F1439" s="2" t="s">
        <v>45</v>
      </c>
      <c r="G1439" s="2" t="s">
        <v>46</v>
      </c>
      <c r="H1439" s="2" t="s">
        <v>80</v>
      </c>
      <c r="I1439" s="2" t="s">
        <v>1382</v>
      </c>
      <c r="J1439" s="2" t="s">
        <v>13504</v>
      </c>
      <c r="K1439" s="2" t="s">
        <v>100</v>
      </c>
      <c r="L1439" s="2" t="s">
        <v>1383</v>
      </c>
      <c r="M1439" s="2" t="s">
        <v>1384</v>
      </c>
      <c r="N1439" s="2" t="s">
        <v>1385</v>
      </c>
      <c r="O1439">
        <v>1</v>
      </c>
      <c r="P1439" s="2" t="s">
        <v>53</v>
      </c>
      <c r="Q1439">
        <v>100</v>
      </c>
      <c r="R1439">
        <v>0</v>
      </c>
      <c r="S1439" s="2" t="s">
        <v>54</v>
      </c>
      <c r="T1439" s="2" t="s">
        <v>55</v>
      </c>
      <c r="U1439" s="2" t="s">
        <v>86</v>
      </c>
      <c r="V1439" s="2"/>
      <c r="W1439">
        <v>18000</v>
      </c>
      <c r="X1439">
        <v>0</v>
      </c>
      <c r="Y1439">
        <v>0</v>
      </c>
      <c r="Z1439">
        <v>18000</v>
      </c>
      <c r="AB1439" s="2" t="s">
        <v>57</v>
      </c>
      <c r="AC1439">
        <v>12000</v>
      </c>
      <c r="AD1439">
        <v>6000</v>
      </c>
      <c r="AE1439">
        <v>74000</v>
      </c>
      <c r="AF1439">
        <v>1110</v>
      </c>
      <c r="AG1439" s="2" t="s">
        <v>1382</v>
      </c>
      <c r="AH1439" s="2"/>
      <c r="AI1439" s="1">
        <v>46188</v>
      </c>
      <c r="AJ1439" s="2" t="s">
        <v>87</v>
      </c>
      <c r="AK1439" s="2" t="s">
        <v>58</v>
      </c>
      <c r="AM1439" s="2" t="s">
        <v>59</v>
      </c>
      <c r="AP1439" s="2" t="s">
        <v>60</v>
      </c>
      <c r="AQ1439" s="2" t="s">
        <v>41</v>
      </c>
      <c r="AR1439">
        <v>56000</v>
      </c>
      <c r="AS1439" s="2" t="str">
        <f>_xlfn.IFNA(IF(VLOOKUP(all_resi[[#This Row],[No. Waybill]],settle_reconcile[No. Waybill],1,0)="","Recon","Recon"),"-")</f>
        <v>Recon</v>
      </c>
      <c r="AT1439" s="2">
        <f>all_resi[[#This Row],[Nilai COD]]-all_resi[[#This Row],[COD Fee]]-all_resi[[#This Row],[Total Biaya Setelah Diskon]]</f>
        <v>66890</v>
      </c>
      <c r="AU1439" s="2">
        <f>IF(all_resi[[#This Row],[Waktu Terima]]="","",_xlfn.DAYS(all_resi[[#This Row],[Waktu Terima]],all_resi[[#This Row],[Tanggal Pengiriman]]))</f>
        <v>4</v>
      </c>
    </row>
    <row r="1440" spans="1:47" x14ac:dyDescent="0.25">
      <c r="A1440" s="2" t="s">
        <v>6596</v>
      </c>
      <c r="B1440" s="1">
        <v>46184</v>
      </c>
      <c r="C1440" s="2" t="s">
        <v>42</v>
      </c>
      <c r="D1440" s="2" t="s">
        <v>43</v>
      </c>
      <c r="E1440" s="2" t="s">
        <v>44</v>
      </c>
      <c r="F1440" s="2" t="s">
        <v>45</v>
      </c>
      <c r="G1440" s="2" t="s">
        <v>46</v>
      </c>
      <c r="H1440" s="2" t="s">
        <v>47</v>
      </c>
      <c r="I1440" s="2" t="s">
        <v>2622</v>
      </c>
      <c r="J1440" s="2" t="s">
        <v>13533</v>
      </c>
      <c r="K1440" s="2" t="s">
        <v>437</v>
      </c>
      <c r="L1440" s="2" t="s">
        <v>935</v>
      </c>
      <c r="M1440" s="2" t="s">
        <v>2623</v>
      </c>
      <c r="N1440" s="2" t="s">
        <v>2624</v>
      </c>
      <c r="O1440">
        <v>1</v>
      </c>
      <c r="P1440" s="2" t="s">
        <v>53</v>
      </c>
      <c r="Q1440">
        <v>100</v>
      </c>
      <c r="R1440">
        <v>0</v>
      </c>
      <c r="S1440" s="2" t="s">
        <v>54</v>
      </c>
      <c r="T1440" s="2" t="s">
        <v>55</v>
      </c>
      <c r="U1440" s="2" t="s">
        <v>250</v>
      </c>
      <c r="V1440" s="2"/>
      <c r="W1440">
        <v>52000</v>
      </c>
      <c r="X1440">
        <v>0</v>
      </c>
      <c r="Y1440">
        <v>0</v>
      </c>
      <c r="Z1440">
        <v>52000</v>
      </c>
      <c r="AB1440" s="2" t="s">
        <v>57</v>
      </c>
      <c r="AC1440">
        <v>20800</v>
      </c>
      <c r="AD1440">
        <v>31200</v>
      </c>
      <c r="AE1440">
        <v>107000</v>
      </c>
      <c r="AF1440">
        <v>1605</v>
      </c>
      <c r="AG1440" s="2" t="s">
        <v>7594</v>
      </c>
      <c r="AH1440" s="2"/>
      <c r="AI1440" s="1">
        <v>46188</v>
      </c>
      <c r="AJ1440" s="2"/>
      <c r="AK1440" s="2" t="s">
        <v>58</v>
      </c>
      <c r="AM1440" s="2" t="s">
        <v>59</v>
      </c>
      <c r="AP1440" s="2" t="s">
        <v>60</v>
      </c>
      <c r="AQ1440" s="2" t="s">
        <v>41</v>
      </c>
      <c r="AR1440">
        <v>55000</v>
      </c>
      <c r="AS1440" s="2" t="str">
        <f>_xlfn.IFNA(IF(VLOOKUP(all_resi[[#This Row],[No. Waybill]],settle_reconcile[No. Waybill],1,0)="","Recon","Recon"),"-")</f>
        <v>Recon</v>
      </c>
      <c r="AT1440" s="2">
        <f>all_resi[[#This Row],[Nilai COD]]-all_resi[[#This Row],[COD Fee]]-all_resi[[#This Row],[Total Biaya Setelah Diskon]]</f>
        <v>74195</v>
      </c>
      <c r="AU1440" s="2">
        <f>IF(all_resi[[#This Row],[Waktu Terima]]="","",_xlfn.DAYS(all_resi[[#This Row],[Waktu Terima]],all_resi[[#This Row],[Tanggal Pengiriman]]))</f>
        <v>4</v>
      </c>
    </row>
    <row r="1441" spans="1:47" x14ac:dyDescent="0.25">
      <c r="A1441" s="2" t="s">
        <v>6588</v>
      </c>
      <c r="B1441" s="1">
        <v>46184</v>
      </c>
      <c r="C1441" s="2" t="s">
        <v>42</v>
      </c>
      <c r="D1441" s="2" t="s">
        <v>43</v>
      </c>
      <c r="E1441" s="2" t="s">
        <v>44</v>
      </c>
      <c r="F1441" s="2" t="s">
        <v>45</v>
      </c>
      <c r="G1441" s="2" t="s">
        <v>46</v>
      </c>
      <c r="H1441" s="2" t="s">
        <v>47</v>
      </c>
      <c r="I1441" s="2" t="s">
        <v>2599</v>
      </c>
      <c r="J1441" s="2" t="s">
        <v>13532</v>
      </c>
      <c r="K1441" s="2" t="s">
        <v>132</v>
      </c>
      <c r="L1441" s="2" t="s">
        <v>2600</v>
      </c>
      <c r="M1441" s="2" t="s">
        <v>2601</v>
      </c>
      <c r="N1441" s="2" t="s">
        <v>2602</v>
      </c>
      <c r="O1441">
        <v>1</v>
      </c>
      <c r="P1441" s="2" t="s">
        <v>53</v>
      </c>
      <c r="Q1441">
        <v>100</v>
      </c>
      <c r="R1441">
        <v>0</v>
      </c>
      <c r="S1441" s="2" t="s">
        <v>54</v>
      </c>
      <c r="T1441" s="2" t="s">
        <v>55</v>
      </c>
      <c r="U1441" s="2" t="s">
        <v>147</v>
      </c>
      <c r="V1441" s="2"/>
      <c r="W1441">
        <v>37000</v>
      </c>
      <c r="X1441">
        <v>0</v>
      </c>
      <c r="Y1441">
        <v>0</v>
      </c>
      <c r="Z1441">
        <v>37000</v>
      </c>
      <c r="AB1441" s="2" t="s">
        <v>57</v>
      </c>
      <c r="AC1441">
        <v>14800</v>
      </c>
      <c r="AD1441">
        <v>22200</v>
      </c>
      <c r="AE1441">
        <v>107000</v>
      </c>
      <c r="AF1441">
        <v>1605</v>
      </c>
      <c r="AG1441" s="2" t="s">
        <v>2599</v>
      </c>
      <c r="AH1441" s="2"/>
      <c r="AI1441" s="1">
        <v>46186</v>
      </c>
      <c r="AJ1441" s="2"/>
      <c r="AK1441" s="2" t="s">
        <v>58</v>
      </c>
      <c r="AM1441" s="2" t="s">
        <v>59</v>
      </c>
      <c r="AP1441" s="2" t="s">
        <v>60</v>
      </c>
      <c r="AQ1441" s="2" t="s">
        <v>41</v>
      </c>
      <c r="AR1441">
        <v>70000</v>
      </c>
      <c r="AS1441" s="2" t="str">
        <f>_xlfn.IFNA(IF(VLOOKUP(all_resi[[#This Row],[No. Waybill]],settle_reconcile[No. Waybill],1,0)="","Recon","Recon"),"-")</f>
        <v>Recon</v>
      </c>
      <c r="AT1441" s="2">
        <f>all_resi[[#This Row],[Nilai COD]]-all_resi[[#This Row],[COD Fee]]-all_resi[[#This Row],[Total Biaya Setelah Diskon]]</f>
        <v>83195</v>
      </c>
      <c r="AU1441" s="2">
        <f>IF(all_resi[[#This Row],[Waktu Terima]]="","",_xlfn.DAYS(all_resi[[#This Row],[Waktu Terima]],all_resi[[#This Row],[Tanggal Pengiriman]]))</f>
        <v>2</v>
      </c>
    </row>
    <row r="1442" spans="1:47" x14ac:dyDescent="0.25">
      <c r="A1442" s="2" t="s">
        <v>6548</v>
      </c>
      <c r="B1442" s="1">
        <v>46184</v>
      </c>
      <c r="C1442" s="2" t="s">
        <v>42</v>
      </c>
      <c r="D1442" s="2" t="s">
        <v>43</v>
      </c>
      <c r="E1442" s="2" t="s">
        <v>44</v>
      </c>
      <c r="F1442" s="2" t="s">
        <v>45</v>
      </c>
      <c r="G1442" s="2" t="s">
        <v>46</v>
      </c>
      <c r="H1442" s="2" t="s">
        <v>47</v>
      </c>
      <c r="I1442" s="2" t="s">
        <v>2480</v>
      </c>
      <c r="J1442" s="2" t="s">
        <v>13524</v>
      </c>
      <c r="K1442" s="2" t="s">
        <v>82</v>
      </c>
      <c r="L1442" s="2" t="s">
        <v>1630</v>
      </c>
      <c r="M1442" s="2" t="s">
        <v>1631</v>
      </c>
      <c r="N1442" s="2" t="s">
        <v>2481</v>
      </c>
      <c r="O1442">
        <v>1</v>
      </c>
      <c r="P1442" s="2" t="s">
        <v>53</v>
      </c>
      <c r="Q1442">
        <v>100</v>
      </c>
      <c r="R1442">
        <v>0</v>
      </c>
      <c r="S1442" s="2" t="s">
        <v>54</v>
      </c>
      <c r="T1442" s="2" t="s">
        <v>55</v>
      </c>
      <c r="U1442" s="2" t="s">
        <v>97</v>
      </c>
      <c r="V1442" s="2"/>
      <c r="W1442">
        <v>79000</v>
      </c>
      <c r="X1442">
        <v>0</v>
      </c>
      <c r="Y1442">
        <v>0</v>
      </c>
      <c r="Z1442">
        <v>79000</v>
      </c>
      <c r="AB1442" s="2" t="s">
        <v>57</v>
      </c>
      <c r="AC1442">
        <v>31600</v>
      </c>
      <c r="AD1442">
        <v>47400</v>
      </c>
      <c r="AE1442">
        <v>149000</v>
      </c>
      <c r="AF1442">
        <v>2235</v>
      </c>
      <c r="AG1442" s="2" t="s">
        <v>2480</v>
      </c>
      <c r="AH1442" s="2"/>
      <c r="AI1442" s="1">
        <v>46191</v>
      </c>
      <c r="AJ1442" s="2"/>
      <c r="AK1442" s="2" t="s">
        <v>58</v>
      </c>
      <c r="AM1442" s="2" t="s">
        <v>59</v>
      </c>
      <c r="AP1442" s="2" t="s">
        <v>60</v>
      </c>
      <c r="AQ1442" s="2" t="s">
        <v>41</v>
      </c>
      <c r="AR1442">
        <v>70000</v>
      </c>
      <c r="AS1442" s="2" t="str">
        <f>_xlfn.IFNA(IF(VLOOKUP(all_resi[[#This Row],[No. Waybill]],settle_reconcile[No. Waybill],1,0)="","Recon","Recon"),"-")</f>
        <v>Recon</v>
      </c>
      <c r="AT1442" s="2">
        <f>all_resi[[#This Row],[Nilai COD]]-all_resi[[#This Row],[COD Fee]]-all_resi[[#This Row],[Total Biaya Setelah Diskon]]</f>
        <v>99365</v>
      </c>
      <c r="AU1442" s="2">
        <f>IF(all_resi[[#This Row],[Waktu Terima]]="","",_xlfn.DAYS(all_resi[[#This Row],[Waktu Terima]],all_resi[[#This Row],[Tanggal Pengiriman]]))</f>
        <v>7</v>
      </c>
    </row>
    <row r="1443" spans="1:47" x14ac:dyDescent="0.25">
      <c r="A1443" s="2" t="s">
        <v>6245</v>
      </c>
      <c r="B1443" s="1">
        <v>46184</v>
      </c>
      <c r="C1443" s="2" t="s">
        <v>42</v>
      </c>
      <c r="D1443" s="2" t="s">
        <v>43</v>
      </c>
      <c r="E1443" s="2" t="s">
        <v>44</v>
      </c>
      <c r="F1443" s="2" t="s">
        <v>45</v>
      </c>
      <c r="G1443" s="2" t="s">
        <v>46</v>
      </c>
      <c r="H1443" s="2" t="s">
        <v>47</v>
      </c>
      <c r="I1443" s="2" t="s">
        <v>1534</v>
      </c>
      <c r="J1443" s="2" t="s">
        <v>13467</v>
      </c>
      <c r="K1443" s="2" t="s">
        <v>156</v>
      </c>
      <c r="L1443" s="2" t="s">
        <v>536</v>
      </c>
      <c r="M1443" s="2" t="s">
        <v>1535</v>
      </c>
      <c r="N1443" s="2" t="s">
        <v>1536</v>
      </c>
      <c r="O1443">
        <v>1</v>
      </c>
      <c r="P1443" s="2" t="s">
        <v>53</v>
      </c>
      <c r="Q1443">
        <v>100</v>
      </c>
      <c r="R1443">
        <v>0</v>
      </c>
      <c r="S1443" s="2" t="s">
        <v>54</v>
      </c>
      <c r="T1443" s="2" t="s">
        <v>55</v>
      </c>
      <c r="U1443" s="2" t="s">
        <v>56</v>
      </c>
      <c r="V1443" s="2"/>
      <c r="W1443">
        <v>80000</v>
      </c>
      <c r="X1443">
        <v>0</v>
      </c>
      <c r="Y1443">
        <v>0</v>
      </c>
      <c r="Z1443">
        <v>80000</v>
      </c>
      <c r="AB1443" s="2" t="s">
        <v>57</v>
      </c>
      <c r="AC1443">
        <v>32000</v>
      </c>
      <c r="AD1443">
        <v>48000</v>
      </c>
      <c r="AE1443">
        <v>184000</v>
      </c>
      <c r="AF1443">
        <v>2760</v>
      </c>
      <c r="AG1443" s="2" t="s">
        <v>353</v>
      </c>
      <c r="AH1443" s="2" t="s">
        <v>149</v>
      </c>
      <c r="AI1443" s="1">
        <v>46207</v>
      </c>
      <c r="AJ1443" s="2"/>
      <c r="AK1443" s="2" t="s">
        <v>67</v>
      </c>
      <c r="AM1443" s="2" t="s">
        <v>59</v>
      </c>
      <c r="AP1443" s="2" t="s">
        <v>60</v>
      </c>
      <c r="AQ1443" s="2" t="s">
        <v>41</v>
      </c>
      <c r="AR1443">
        <v>104000</v>
      </c>
      <c r="AS1443" s="2" t="str">
        <f>_xlfn.IFNA(IF(VLOOKUP(all_resi[[#This Row],[No. Waybill]],settle_reconcile[No. Waybill],1,0)="","Recon","Recon"),"-")</f>
        <v>-</v>
      </c>
      <c r="AT1443" s="2">
        <f>all_resi[[#This Row],[Nilai COD]]-all_resi[[#This Row],[COD Fee]]-all_resi[[#This Row],[Total Biaya Setelah Diskon]]</f>
        <v>133240</v>
      </c>
      <c r="AU1443" s="2">
        <f>IF(all_resi[[#This Row],[Waktu Terima]]="","",_xlfn.DAYS(all_resi[[#This Row],[Waktu Terima]],all_resi[[#This Row],[Tanggal Pengiriman]]))</f>
        <v>23</v>
      </c>
    </row>
    <row r="1444" spans="1:47" x14ac:dyDescent="0.25">
      <c r="A1444" s="2" t="s">
        <v>6508</v>
      </c>
      <c r="B1444" s="1">
        <v>46184</v>
      </c>
      <c r="C1444" s="2" t="s">
        <v>42</v>
      </c>
      <c r="D1444" s="2" t="s">
        <v>43</v>
      </c>
      <c r="E1444" s="2" t="s">
        <v>44</v>
      </c>
      <c r="F1444" s="2" t="s">
        <v>45</v>
      </c>
      <c r="G1444" s="2" t="s">
        <v>46</v>
      </c>
      <c r="H1444" s="2" t="s">
        <v>80</v>
      </c>
      <c r="I1444" s="2" t="s">
        <v>2367</v>
      </c>
      <c r="J1444" s="2" t="s">
        <v>13551</v>
      </c>
      <c r="K1444" s="2" t="s">
        <v>700</v>
      </c>
      <c r="L1444" s="2" t="s">
        <v>2368</v>
      </c>
      <c r="M1444" s="2" t="s">
        <v>2369</v>
      </c>
      <c r="N1444" s="2" t="s">
        <v>2370</v>
      </c>
      <c r="O1444">
        <v>1</v>
      </c>
      <c r="P1444" s="2" t="s">
        <v>53</v>
      </c>
      <c r="Q1444">
        <v>100</v>
      </c>
      <c r="R1444">
        <v>0</v>
      </c>
      <c r="S1444" s="2" t="s">
        <v>54</v>
      </c>
      <c r="T1444" s="2" t="s">
        <v>55</v>
      </c>
      <c r="U1444" s="2" t="s">
        <v>1020</v>
      </c>
      <c r="V1444" s="2"/>
      <c r="W1444">
        <v>54000</v>
      </c>
      <c r="X1444">
        <v>0</v>
      </c>
      <c r="Y1444">
        <v>0</v>
      </c>
      <c r="Z1444">
        <v>54000</v>
      </c>
      <c r="AB1444" s="2" t="s">
        <v>57</v>
      </c>
      <c r="AC1444">
        <v>21600</v>
      </c>
      <c r="AD1444">
        <v>32400</v>
      </c>
      <c r="AE1444">
        <v>134000</v>
      </c>
      <c r="AF1444">
        <v>2010</v>
      </c>
      <c r="AG1444" s="2" t="s">
        <v>2367</v>
      </c>
      <c r="AH1444" s="2"/>
      <c r="AI1444" s="1">
        <v>46187</v>
      </c>
      <c r="AJ1444" s="2" t="s">
        <v>87</v>
      </c>
      <c r="AK1444" s="2" t="s">
        <v>58</v>
      </c>
      <c r="AM1444" s="2" t="s">
        <v>59</v>
      </c>
      <c r="AP1444" s="2" t="s">
        <v>60</v>
      </c>
      <c r="AQ1444" s="2" t="s">
        <v>41</v>
      </c>
      <c r="AR1444">
        <v>80000</v>
      </c>
      <c r="AS1444" s="2" t="str">
        <f>_xlfn.IFNA(IF(VLOOKUP(all_resi[[#This Row],[No. Waybill]],settle_reconcile[No. Waybill],1,0)="","Recon","Recon"),"-")</f>
        <v>Recon</v>
      </c>
      <c r="AT1444" s="2">
        <f>all_resi[[#This Row],[Nilai COD]]-all_resi[[#This Row],[COD Fee]]-all_resi[[#This Row],[Total Biaya Setelah Diskon]]</f>
        <v>99590</v>
      </c>
      <c r="AU1444" s="2">
        <f>IF(all_resi[[#This Row],[Waktu Terima]]="","",_xlfn.DAYS(all_resi[[#This Row],[Waktu Terima]],all_resi[[#This Row],[Tanggal Pengiriman]]))</f>
        <v>3</v>
      </c>
    </row>
    <row r="1445" spans="1:47" x14ac:dyDescent="0.25">
      <c r="A1445" s="2" t="s">
        <v>6513</v>
      </c>
      <c r="B1445" s="1">
        <v>46184</v>
      </c>
      <c r="C1445" s="2" t="s">
        <v>42</v>
      </c>
      <c r="D1445" s="2" t="s">
        <v>43</v>
      </c>
      <c r="E1445" s="2" t="s">
        <v>44</v>
      </c>
      <c r="F1445" s="2" t="s">
        <v>45</v>
      </c>
      <c r="G1445" s="2" t="s">
        <v>46</v>
      </c>
      <c r="H1445" s="2" t="s">
        <v>47</v>
      </c>
      <c r="I1445" s="2" t="s">
        <v>2382</v>
      </c>
      <c r="J1445" s="2" t="s">
        <v>13549</v>
      </c>
      <c r="K1445" s="2" t="s">
        <v>197</v>
      </c>
      <c r="L1445" s="2" t="s">
        <v>1527</v>
      </c>
      <c r="M1445" s="2" t="s">
        <v>2383</v>
      </c>
      <c r="N1445" s="2" t="s">
        <v>2384</v>
      </c>
      <c r="O1445">
        <v>1</v>
      </c>
      <c r="P1445" s="2" t="s">
        <v>53</v>
      </c>
      <c r="Q1445">
        <v>100</v>
      </c>
      <c r="R1445">
        <v>0</v>
      </c>
      <c r="S1445" s="2" t="s">
        <v>54</v>
      </c>
      <c r="T1445" s="2" t="s">
        <v>55</v>
      </c>
      <c r="U1445" s="2" t="s">
        <v>225</v>
      </c>
      <c r="V1445" s="2"/>
      <c r="W1445">
        <v>72000</v>
      </c>
      <c r="X1445">
        <v>0</v>
      </c>
      <c r="Y1445">
        <v>0</v>
      </c>
      <c r="Z1445">
        <v>72000</v>
      </c>
      <c r="AB1445" s="2" t="s">
        <v>57</v>
      </c>
      <c r="AC1445">
        <v>28800</v>
      </c>
      <c r="AD1445">
        <v>43200</v>
      </c>
      <c r="AE1445">
        <v>176000</v>
      </c>
      <c r="AF1445">
        <v>2640</v>
      </c>
      <c r="AG1445" s="2" t="s">
        <v>2382</v>
      </c>
      <c r="AH1445" s="2"/>
      <c r="AI1445" s="1">
        <v>46190</v>
      </c>
      <c r="AJ1445" s="2"/>
      <c r="AK1445" s="2" t="s">
        <v>58</v>
      </c>
      <c r="AM1445" s="2" t="s">
        <v>59</v>
      </c>
      <c r="AP1445" s="2" t="s">
        <v>60</v>
      </c>
      <c r="AQ1445" s="2" t="s">
        <v>41</v>
      </c>
      <c r="AR1445">
        <v>104000</v>
      </c>
      <c r="AS1445" s="2" t="str">
        <f>_xlfn.IFNA(IF(VLOOKUP(all_resi[[#This Row],[No. Waybill]],settle_reconcile[No. Waybill],1,0)="","Recon","Recon"),"-")</f>
        <v>Recon</v>
      </c>
      <c r="AT1445" s="2">
        <f>all_resi[[#This Row],[Nilai COD]]-all_resi[[#This Row],[COD Fee]]-all_resi[[#This Row],[Total Biaya Setelah Diskon]]</f>
        <v>130160</v>
      </c>
      <c r="AU1445" s="2">
        <f>IF(all_resi[[#This Row],[Waktu Terima]]="","",_xlfn.DAYS(all_resi[[#This Row],[Waktu Terima]],all_resi[[#This Row],[Tanggal Pengiriman]]))</f>
        <v>6</v>
      </c>
    </row>
    <row r="1446" spans="1:47" x14ac:dyDescent="0.25">
      <c r="A1446" s="2" t="s">
        <v>6510</v>
      </c>
      <c r="B1446" s="1">
        <v>46184</v>
      </c>
      <c r="C1446" s="2" t="s">
        <v>42</v>
      </c>
      <c r="D1446" s="2" t="s">
        <v>43</v>
      </c>
      <c r="E1446" s="2" t="s">
        <v>44</v>
      </c>
      <c r="F1446" s="2" t="s">
        <v>45</v>
      </c>
      <c r="G1446" s="2" t="s">
        <v>46</v>
      </c>
      <c r="H1446" s="2" t="s">
        <v>47</v>
      </c>
      <c r="I1446" s="2" t="s">
        <v>2374</v>
      </c>
      <c r="J1446" s="2" t="s">
        <v>13552</v>
      </c>
      <c r="K1446" s="2" t="s">
        <v>121</v>
      </c>
      <c r="L1446" s="2" t="s">
        <v>1309</v>
      </c>
      <c r="M1446" s="2" t="s">
        <v>2375</v>
      </c>
      <c r="N1446" s="2" t="s">
        <v>2376</v>
      </c>
      <c r="O1446">
        <v>1</v>
      </c>
      <c r="P1446" s="2" t="s">
        <v>53</v>
      </c>
      <c r="Q1446">
        <v>100</v>
      </c>
      <c r="R1446">
        <v>0</v>
      </c>
      <c r="S1446" s="2" t="s">
        <v>54</v>
      </c>
      <c r="T1446" s="2" t="s">
        <v>55</v>
      </c>
      <c r="U1446" s="2" t="s">
        <v>323</v>
      </c>
      <c r="V1446" s="2"/>
      <c r="W1446">
        <v>83000</v>
      </c>
      <c r="X1446">
        <v>0</v>
      </c>
      <c r="Y1446">
        <v>0</v>
      </c>
      <c r="Z1446">
        <v>83000</v>
      </c>
      <c r="AB1446" s="2" t="s">
        <v>57</v>
      </c>
      <c r="AC1446">
        <v>33200</v>
      </c>
      <c r="AD1446">
        <v>49800</v>
      </c>
      <c r="AE1446">
        <v>157000</v>
      </c>
      <c r="AF1446">
        <v>2355</v>
      </c>
      <c r="AG1446" s="2" t="s">
        <v>2374</v>
      </c>
      <c r="AH1446" s="2"/>
      <c r="AI1446" s="1">
        <v>46190</v>
      </c>
      <c r="AJ1446" s="2"/>
      <c r="AK1446" s="2" t="s">
        <v>58</v>
      </c>
      <c r="AM1446" s="2" t="s">
        <v>59</v>
      </c>
      <c r="AP1446" s="2" t="s">
        <v>60</v>
      </c>
      <c r="AQ1446" s="2" t="s">
        <v>41</v>
      </c>
      <c r="AR1446">
        <v>74000</v>
      </c>
      <c r="AS1446" s="2" t="str">
        <f>_xlfn.IFNA(IF(VLOOKUP(all_resi[[#This Row],[No. Waybill]],settle_reconcile[No. Waybill],1,0)="","Recon","Recon"),"-")</f>
        <v>Recon</v>
      </c>
      <c r="AT1446" s="2">
        <f>all_resi[[#This Row],[Nilai COD]]-all_resi[[#This Row],[COD Fee]]-all_resi[[#This Row],[Total Biaya Setelah Diskon]]</f>
        <v>104845</v>
      </c>
      <c r="AU1446" s="2">
        <f>IF(all_resi[[#This Row],[Waktu Terima]]="","",_xlfn.DAYS(all_resi[[#This Row],[Waktu Terima]],all_resi[[#This Row],[Tanggal Pengiriman]]))</f>
        <v>6</v>
      </c>
    </row>
    <row r="1447" spans="1:47" x14ac:dyDescent="0.25">
      <c r="A1447" s="2" t="s">
        <v>6249</v>
      </c>
      <c r="B1447" s="1">
        <v>46184</v>
      </c>
      <c r="C1447" s="2" t="s">
        <v>42</v>
      </c>
      <c r="D1447" s="2" t="s">
        <v>43</v>
      </c>
      <c r="E1447" s="2" t="s">
        <v>44</v>
      </c>
      <c r="F1447" s="2" t="s">
        <v>45</v>
      </c>
      <c r="G1447" s="2" t="s">
        <v>46</v>
      </c>
      <c r="H1447" s="2" t="s">
        <v>80</v>
      </c>
      <c r="I1447" s="2" t="s">
        <v>1547</v>
      </c>
      <c r="J1447" s="2" t="s">
        <v>13465</v>
      </c>
      <c r="K1447" s="2" t="s">
        <v>203</v>
      </c>
      <c r="L1447" s="2" t="s">
        <v>1548</v>
      </c>
      <c r="M1447" s="2" t="s">
        <v>1549</v>
      </c>
      <c r="N1447" s="2" t="s">
        <v>1550</v>
      </c>
      <c r="O1447">
        <v>1</v>
      </c>
      <c r="P1447" s="2" t="s">
        <v>53</v>
      </c>
      <c r="Q1447">
        <v>100</v>
      </c>
      <c r="R1447">
        <v>0</v>
      </c>
      <c r="S1447" s="2" t="s">
        <v>54</v>
      </c>
      <c r="T1447" s="2" t="s">
        <v>55</v>
      </c>
      <c r="U1447" s="2" t="s">
        <v>86</v>
      </c>
      <c r="V1447" s="2"/>
      <c r="W1447">
        <v>14000</v>
      </c>
      <c r="X1447">
        <v>0</v>
      </c>
      <c r="Y1447">
        <v>0</v>
      </c>
      <c r="Z1447">
        <v>14000</v>
      </c>
      <c r="AB1447" s="2" t="s">
        <v>57</v>
      </c>
      <c r="AC1447">
        <v>8000</v>
      </c>
      <c r="AD1447">
        <v>6000</v>
      </c>
      <c r="AE1447">
        <v>72000</v>
      </c>
      <c r="AF1447">
        <v>1080</v>
      </c>
      <c r="AG1447" s="2" t="s">
        <v>1547</v>
      </c>
      <c r="AH1447" s="2"/>
      <c r="AI1447" s="1">
        <v>46187</v>
      </c>
      <c r="AJ1447" s="2" t="s">
        <v>87</v>
      </c>
      <c r="AK1447" s="2" t="s">
        <v>58</v>
      </c>
      <c r="AM1447" s="2" t="s">
        <v>59</v>
      </c>
      <c r="AP1447" s="2" t="s">
        <v>60</v>
      </c>
      <c r="AQ1447" s="2" t="s">
        <v>41</v>
      </c>
      <c r="AR1447">
        <v>58000</v>
      </c>
      <c r="AS1447" s="2" t="str">
        <f>_xlfn.IFNA(IF(VLOOKUP(all_resi[[#This Row],[No. Waybill]],settle_reconcile[No. Waybill],1,0)="","Recon","Recon"),"-")</f>
        <v>Recon</v>
      </c>
      <c r="AT1447" s="2">
        <f>all_resi[[#This Row],[Nilai COD]]-all_resi[[#This Row],[COD Fee]]-all_resi[[#This Row],[Total Biaya Setelah Diskon]]</f>
        <v>64920</v>
      </c>
      <c r="AU1447" s="2">
        <f>IF(all_resi[[#This Row],[Waktu Terima]]="","",_xlfn.DAYS(all_resi[[#This Row],[Waktu Terima]],all_resi[[#This Row],[Tanggal Pengiriman]]))</f>
        <v>3</v>
      </c>
    </row>
    <row r="1448" spans="1:47" x14ac:dyDescent="0.25">
      <c r="A1448" s="2" t="s">
        <v>6493</v>
      </c>
      <c r="B1448" s="1">
        <v>46184</v>
      </c>
      <c r="C1448" s="2" t="s">
        <v>42</v>
      </c>
      <c r="D1448" s="2" t="s">
        <v>43</v>
      </c>
      <c r="E1448" s="2" t="s">
        <v>44</v>
      </c>
      <c r="F1448" s="2" t="s">
        <v>45</v>
      </c>
      <c r="G1448" s="2" t="s">
        <v>46</v>
      </c>
      <c r="H1448" s="2" t="s">
        <v>47</v>
      </c>
      <c r="I1448" s="2" t="s">
        <v>2324</v>
      </c>
      <c r="J1448" s="2" t="s">
        <v>13540</v>
      </c>
      <c r="K1448" s="2" t="s">
        <v>209</v>
      </c>
      <c r="L1448" s="2" t="s">
        <v>210</v>
      </c>
      <c r="M1448" s="2" t="s">
        <v>2325</v>
      </c>
      <c r="N1448" s="2" t="s">
        <v>2326</v>
      </c>
      <c r="O1448">
        <v>1</v>
      </c>
      <c r="P1448" s="2" t="s">
        <v>53</v>
      </c>
      <c r="Q1448">
        <v>100</v>
      </c>
      <c r="R1448">
        <v>0</v>
      </c>
      <c r="S1448" s="2" t="s">
        <v>54</v>
      </c>
      <c r="T1448" s="2" t="s">
        <v>55</v>
      </c>
      <c r="U1448" s="2" t="s">
        <v>147</v>
      </c>
      <c r="V1448" s="2"/>
      <c r="W1448">
        <v>39000</v>
      </c>
      <c r="X1448">
        <v>0</v>
      </c>
      <c r="Y1448">
        <v>0</v>
      </c>
      <c r="Z1448">
        <v>39000</v>
      </c>
      <c r="AB1448" s="2" t="s">
        <v>57</v>
      </c>
      <c r="AC1448">
        <v>15600</v>
      </c>
      <c r="AD1448">
        <v>23400</v>
      </c>
      <c r="AE1448">
        <v>104000</v>
      </c>
      <c r="AF1448">
        <v>1560</v>
      </c>
      <c r="AG1448" s="2" t="s">
        <v>2324</v>
      </c>
      <c r="AH1448" s="2"/>
      <c r="AI1448" s="1">
        <v>46188</v>
      </c>
      <c r="AJ1448" s="2"/>
      <c r="AK1448" s="2" t="s">
        <v>58</v>
      </c>
      <c r="AM1448" s="2" t="s">
        <v>59</v>
      </c>
      <c r="AP1448" s="2" t="s">
        <v>60</v>
      </c>
      <c r="AQ1448" s="2" t="s">
        <v>41</v>
      </c>
      <c r="AR1448">
        <v>65000</v>
      </c>
      <c r="AS1448" s="2" t="str">
        <f>_xlfn.IFNA(IF(VLOOKUP(all_resi[[#This Row],[No. Waybill]],settle_reconcile[No. Waybill],1,0)="","Recon","Recon"),"-")</f>
        <v>Recon</v>
      </c>
      <c r="AT1448" s="2">
        <f>all_resi[[#This Row],[Nilai COD]]-all_resi[[#This Row],[COD Fee]]-all_resi[[#This Row],[Total Biaya Setelah Diskon]]</f>
        <v>79040</v>
      </c>
      <c r="AU1448" s="2">
        <f>IF(all_resi[[#This Row],[Waktu Terima]]="","",_xlfn.DAYS(all_resi[[#This Row],[Waktu Terima]],all_resi[[#This Row],[Tanggal Pengiriman]]))</f>
        <v>4</v>
      </c>
    </row>
    <row r="1449" spans="1:47" x14ac:dyDescent="0.25">
      <c r="A1449" s="2" t="s">
        <v>6255</v>
      </c>
      <c r="B1449" s="1">
        <v>46184</v>
      </c>
      <c r="C1449" s="2" t="s">
        <v>42</v>
      </c>
      <c r="D1449" s="2" t="s">
        <v>43</v>
      </c>
      <c r="E1449" s="2" t="s">
        <v>44</v>
      </c>
      <c r="F1449" s="2" t="s">
        <v>45</v>
      </c>
      <c r="G1449" s="2" t="s">
        <v>46</v>
      </c>
      <c r="H1449" s="2" t="s">
        <v>47</v>
      </c>
      <c r="I1449" s="2" t="s">
        <v>1566</v>
      </c>
      <c r="J1449" s="2" t="s">
        <v>13484</v>
      </c>
      <c r="K1449" s="2" t="s">
        <v>69</v>
      </c>
      <c r="L1449" s="2" t="s">
        <v>540</v>
      </c>
      <c r="M1449" s="2" t="s">
        <v>540</v>
      </c>
      <c r="N1449" s="2" t="s">
        <v>1567</v>
      </c>
      <c r="O1449">
        <v>1</v>
      </c>
      <c r="P1449" s="2" t="s">
        <v>53</v>
      </c>
      <c r="Q1449">
        <v>100</v>
      </c>
      <c r="R1449">
        <v>0</v>
      </c>
      <c r="S1449" s="2" t="s">
        <v>54</v>
      </c>
      <c r="T1449" s="2" t="s">
        <v>55</v>
      </c>
      <c r="U1449" s="2" t="s">
        <v>207</v>
      </c>
      <c r="V1449" s="2"/>
      <c r="W1449">
        <v>54000</v>
      </c>
      <c r="X1449">
        <v>0</v>
      </c>
      <c r="Y1449">
        <v>0</v>
      </c>
      <c r="Z1449">
        <v>54000</v>
      </c>
      <c r="AB1449" s="2" t="s">
        <v>57</v>
      </c>
      <c r="AC1449">
        <v>21600</v>
      </c>
      <c r="AD1449">
        <v>32400</v>
      </c>
      <c r="AE1449">
        <v>125000</v>
      </c>
      <c r="AF1449">
        <v>1875</v>
      </c>
      <c r="AG1449" s="2" t="s">
        <v>353</v>
      </c>
      <c r="AH1449" s="2" t="s">
        <v>149</v>
      </c>
      <c r="AI1449" s="1">
        <v>46202</v>
      </c>
      <c r="AJ1449" s="2"/>
      <c r="AK1449" s="2" t="s">
        <v>67</v>
      </c>
      <c r="AM1449" s="2" t="s">
        <v>59</v>
      </c>
      <c r="AP1449" s="2" t="s">
        <v>60</v>
      </c>
      <c r="AQ1449" s="2" t="s">
        <v>41</v>
      </c>
      <c r="AR1449">
        <v>71000</v>
      </c>
      <c r="AS1449" s="2" t="str">
        <f>_xlfn.IFNA(IF(VLOOKUP(all_resi[[#This Row],[No. Waybill]],settle_reconcile[No. Waybill],1,0)="","Recon","Recon"),"-")</f>
        <v>-</v>
      </c>
      <c r="AT1449" s="2">
        <f>all_resi[[#This Row],[Nilai COD]]-all_resi[[#This Row],[COD Fee]]-all_resi[[#This Row],[Total Biaya Setelah Diskon]]</f>
        <v>90725</v>
      </c>
      <c r="AU1449" s="2">
        <f>IF(all_resi[[#This Row],[Waktu Terima]]="","",_xlfn.DAYS(all_resi[[#This Row],[Waktu Terima]],all_resi[[#This Row],[Tanggal Pengiriman]]))</f>
        <v>18</v>
      </c>
    </row>
    <row r="1450" spans="1:47" x14ac:dyDescent="0.25">
      <c r="A1450" s="2" t="s">
        <v>6253</v>
      </c>
      <c r="B1450" s="1">
        <v>46184</v>
      </c>
      <c r="C1450" s="2" t="s">
        <v>42</v>
      </c>
      <c r="D1450" s="2" t="s">
        <v>43</v>
      </c>
      <c r="E1450" s="2" t="s">
        <v>44</v>
      </c>
      <c r="F1450" s="2" t="s">
        <v>45</v>
      </c>
      <c r="G1450" s="2" t="s">
        <v>46</v>
      </c>
      <c r="H1450" s="2" t="s">
        <v>80</v>
      </c>
      <c r="I1450" s="2" t="s">
        <v>1560</v>
      </c>
      <c r="J1450" s="2" t="s">
        <v>13475</v>
      </c>
      <c r="K1450" s="2" t="s">
        <v>126</v>
      </c>
      <c r="L1450" s="2" t="s">
        <v>1468</v>
      </c>
      <c r="M1450" s="2" t="s">
        <v>1469</v>
      </c>
      <c r="N1450" s="2" t="s">
        <v>1561</v>
      </c>
      <c r="O1450">
        <v>1</v>
      </c>
      <c r="P1450" s="2" t="s">
        <v>53</v>
      </c>
      <c r="Q1450">
        <v>100</v>
      </c>
      <c r="R1450">
        <v>0</v>
      </c>
      <c r="S1450" s="2" t="s">
        <v>54</v>
      </c>
      <c r="T1450" s="2" t="s">
        <v>55</v>
      </c>
      <c r="U1450" s="2" t="s">
        <v>408</v>
      </c>
      <c r="V1450" s="2"/>
      <c r="W1450">
        <v>74000</v>
      </c>
      <c r="X1450">
        <v>0</v>
      </c>
      <c r="Y1450">
        <v>0</v>
      </c>
      <c r="Z1450">
        <v>74000</v>
      </c>
      <c r="AB1450" s="2" t="s">
        <v>57</v>
      </c>
      <c r="AC1450">
        <v>29600</v>
      </c>
      <c r="AD1450">
        <v>44400</v>
      </c>
      <c r="AE1450">
        <v>158000</v>
      </c>
      <c r="AF1450">
        <v>2370</v>
      </c>
      <c r="AG1450" s="2" t="s">
        <v>1560</v>
      </c>
      <c r="AH1450" s="2"/>
      <c r="AI1450" s="1">
        <v>46191</v>
      </c>
      <c r="AJ1450" s="2" t="s">
        <v>87</v>
      </c>
      <c r="AK1450" s="2" t="s">
        <v>58</v>
      </c>
      <c r="AM1450" s="2" t="s">
        <v>59</v>
      </c>
      <c r="AP1450" s="2" t="s">
        <v>60</v>
      </c>
      <c r="AQ1450" s="2" t="s">
        <v>41</v>
      </c>
      <c r="AR1450">
        <v>84000</v>
      </c>
      <c r="AS1450" s="2" t="str">
        <f>_xlfn.IFNA(IF(VLOOKUP(all_resi[[#This Row],[No. Waybill]],settle_reconcile[No. Waybill],1,0)="","Recon","Recon"),"-")</f>
        <v>Recon</v>
      </c>
      <c r="AT1450" s="2">
        <f>all_resi[[#This Row],[Nilai COD]]-all_resi[[#This Row],[COD Fee]]-all_resi[[#This Row],[Total Biaya Setelah Diskon]]</f>
        <v>111230</v>
      </c>
      <c r="AU1450" s="2">
        <f>IF(all_resi[[#This Row],[Waktu Terima]]="","",_xlfn.DAYS(all_resi[[#This Row],[Waktu Terima]],all_resi[[#This Row],[Tanggal Pengiriman]]))</f>
        <v>7</v>
      </c>
    </row>
    <row r="1451" spans="1:47" x14ac:dyDescent="0.25">
      <c r="A1451" s="2" t="s">
        <v>6254</v>
      </c>
      <c r="B1451" s="1">
        <v>46184</v>
      </c>
      <c r="C1451" s="2" t="s">
        <v>42</v>
      </c>
      <c r="D1451" s="2" t="s">
        <v>43</v>
      </c>
      <c r="E1451" s="2" t="s">
        <v>44</v>
      </c>
      <c r="F1451" s="2" t="s">
        <v>45</v>
      </c>
      <c r="G1451" s="2" t="s">
        <v>46</v>
      </c>
      <c r="H1451" s="2" t="s">
        <v>80</v>
      </c>
      <c r="I1451" s="2" t="s">
        <v>1562</v>
      </c>
      <c r="J1451" s="2" t="s">
        <v>13486</v>
      </c>
      <c r="K1451" s="2" t="s">
        <v>137</v>
      </c>
      <c r="L1451" s="2" t="s">
        <v>1563</v>
      </c>
      <c r="M1451" s="2" t="s">
        <v>1564</v>
      </c>
      <c r="N1451" s="2" t="s">
        <v>1565</v>
      </c>
      <c r="O1451">
        <v>1</v>
      </c>
      <c r="P1451" s="2" t="s">
        <v>53</v>
      </c>
      <c r="Q1451">
        <v>100</v>
      </c>
      <c r="R1451">
        <v>0</v>
      </c>
      <c r="S1451" s="2" t="s">
        <v>54</v>
      </c>
      <c r="T1451" s="2" t="s">
        <v>55</v>
      </c>
      <c r="U1451" s="2" t="s">
        <v>141</v>
      </c>
      <c r="V1451" s="2"/>
      <c r="W1451">
        <v>31000</v>
      </c>
      <c r="X1451">
        <v>0</v>
      </c>
      <c r="Y1451">
        <v>0</v>
      </c>
      <c r="Z1451">
        <v>31000</v>
      </c>
      <c r="AB1451" s="2" t="s">
        <v>57</v>
      </c>
      <c r="AC1451">
        <v>12400</v>
      </c>
      <c r="AD1451">
        <v>18600</v>
      </c>
      <c r="AE1451">
        <v>0</v>
      </c>
      <c r="AF1451">
        <v>0</v>
      </c>
      <c r="AG1451" s="2" t="s">
        <v>1562</v>
      </c>
      <c r="AH1451" s="2"/>
      <c r="AI1451" s="1">
        <v>46186</v>
      </c>
      <c r="AJ1451" s="2" t="s">
        <v>87</v>
      </c>
      <c r="AK1451" s="2" t="s">
        <v>58</v>
      </c>
      <c r="AM1451" s="2" t="s">
        <v>59</v>
      </c>
      <c r="AP1451" s="2" t="s">
        <v>60</v>
      </c>
      <c r="AQ1451" s="2" t="s">
        <v>98</v>
      </c>
      <c r="AR1451">
        <v>-31000</v>
      </c>
      <c r="AS1451" s="2" t="str">
        <f>_xlfn.IFNA(IF(VLOOKUP(all_resi[[#This Row],[No. Waybill]],settle_reconcile[No. Waybill],1,0)="","Recon","Recon"),"-")</f>
        <v>-</v>
      </c>
      <c r="AT1451" s="2">
        <f>all_resi[[#This Row],[Nilai COD]]-all_resi[[#This Row],[COD Fee]]-all_resi[[#This Row],[Total Biaya Setelah Diskon]]</f>
        <v>-18600</v>
      </c>
      <c r="AU1451" s="2">
        <f>IF(all_resi[[#This Row],[Waktu Terima]]="","",_xlfn.DAYS(all_resi[[#This Row],[Waktu Terima]],all_resi[[#This Row],[Tanggal Pengiriman]]))</f>
        <v>2</v>
      </c>
    </row>
    <row r="1452" spans="1:47" x14ac:dyDescent="0.25">
      <c r="A1452" s="2" t="s">
        <v>6230</v>
      </c>
      <c r="B1452" s="1">
        <v>46184</v>
      </c>
      <c r="C1452" s="2" t="s">
        <v>42</v>
      </c>
      <c r="D1452" s="2" t="s">
        <v>43</v>
      </c>
      <c r="E1452" s="2" t="s">
        <v>44</v>
      </c>
      <c r="F1452" s="2" t="s">
        <v>45</v>
      </c>
      <c r="G1452" s="2" t="s">
        <v>46</v>
      </c>
      <c r="H1452" s="2" t="s">
        <v>80</v>
      </c>
      <c r="I1452" s="2" t="s">
        <v>1482</v>
      </c>
      <c r="J1452" s="2" t="s">
        <v>13513</v>
      </c>
      <c r="K1452" s="2" t="s">
        <v>69</v>
      </c>
      <c r="L1452" s="2" t="s">
        <v>294</v>
      </c>
      <c r="M1452" s="2" t="s">
        <v>1483</v>
      </c>
      <c r="N1452" s="2" t="s">
        <v>1484</v>
      </c>
      <c r="O1452">
        <v>1</v>
      </c>
      <c r="P1452" s="2" t="s">
        <v>53</v>
      </c>
      <c r="Q1452">
        <v>100</v>
      </c>
      <c r="R1452">
        <v>0</v>
      </c>
      <c r="S1452" s="2" t="s">
        <v>54</v>
      </c>
      <c r="T1452" s="2" t="s">
        <v>55</v>
      </c>
      <c r="U1452" s="2" t="s">
        <v>1062</v>
      </c>
      <c r="V1452" s="2"/>
      <c r="W1452">
        <v>54000</v>
      </c>
      <c r="X1452">
        <v>0</v>
      </c>
      <c r="Y1452">
        <v>0</v>
      </c>
      <c r="Z1452">
        <v>54000</v>
      </c>
      <c r="AB1452" s="2" t="s">
        <v>57</v>
      </c>
      <c r="AC1452">
        <v>21600</v>
      </c>
      <c r="AD1452">
        <v>32400</v>
      </c>
      <c r="AE1452">
        <v>126000</v>
      </c>
      <c r="AF1452">
        <v>1890</v>
      </c>
      <c r="AG1452" s="2" t="s">
        <v>1482</v>
      </c>
      <c r="AH1452" s="2"/>
      <c r="AI1452" s="1">
        <v>46190</v>
      </c>
      <c r="AJ1452" s="2" t="s">
        <v>87</v>
      </c>
      <c r="AK1452" s="2" t="s">
        <v>58</v>
      </c>
      <c r="AM1452" s="2" t="s">
        <v>59</v>
      </c>
      <c r="AP1452" s="2" t="s">
        <v>60</v>
      </c>
      <c r="AQ1452" s="2" t="s">
        <v>41</v>
      </c>
      <c r="AR1452">
        <v>72000</v>
      </c>
      <c r="AS1452" s="2" t="str">
        <f>_xlfn.IFNA(IF(VLOOKUP(all_resi[[#This Row],[No. Waybill]],settle_reconcile[No. Waybill],1,0)="","Recon","Recon"),"-")</f>
        <v>Recon</v>
      </c>
      <c r="AT1452" s="2">
        <f>all_resi[[#This Row],[Nilai COD]]-all_resi[[#This Row],[COD Fee]]-all_resi[[#This Row],[Total Biaya Setelah Diskon]]</f>
        <v>91710</v>
      </c>
      <c r="AU1452" s="2">
        <f>IF(all_resi[[#This Row],[Waktu Terima]]="","",_xlfn.DAYS(all_resi[[#This Row],[Waktu Terima]],all_resi[[#This Row],[Tanggal Pengiriman]]))</f>
        <v>6</v>
      </c>
    </row>
    <row r="1453" spans="1:47" x14ac:dyDescent="0.25">
      <c r="A1453" s="2" t="s">
        <v>6531</v>
      </c>
      <c r="B1453" s="1">
        <v>46184</v>
      </c>
      <c r="C1453" s="2" t="s">
        <v>42</v>
      </c>
      <c r="D1453" s="2" t="s">
        <v>43</v>
      </c>
      <c r="E1453" s="2" t="s">
        <v>44</v>
      </c>
      <c r="F1453" s="2" t="s">
        <v>45</v>
      </c>
      <c r="G1453" s="2" t="s">
        <v>46</v>
      </c>
      <c r="H1453" s="2" t="s">
        <v>80</v>
      </c>
      <c r="I1453" s="2" t="s">
        <v>2436</v>
      </c>
      <c r="J1453" s="2" t="s">
        <v>13527</v>
      </c>
      <c r="K1453" s="2" t="s">
        <v>100</v>
      </c>
      <c r="L1453" s="2" t="s">
        <v>1383</v>
      </c>
      <c r="M1453" s="2" t="s">
        <v>2437</v>
      </c>
      <c r="N1453" s="2" t="s">
        <v>2438</v>
      </c>
      <c r="O1453">
        <v>1</v>
      </c>
      <c r="P1453" s="2" t="s">
        <v>53</v>
      </c>
      <c r="Q1453">
        <v>100</v>
      </c>
      <c r="R1453">
        <v>0</v>
      </c>
      <c r="S1453" s="2" t="s">
        <v>54</v>
      </c>
      <c r="T1453" s="2" t="s">
        <v>55</v>
      </c>
      <c r="U1453" s="2" t="s">
        <v>1790</v>
      </c>
      <c r="V1453" s="2"/>
      <c r="W1453">
        <v>18000</v>
      </c>
      <c r="X1453">
        <v>0</v>
      </c>
      <c r="Y1453">
        <v>0</v>
      </c>
      <c r="Z1453">
        <v>18000</v>
      </c>
      <c r="AB1453" s="2" t="s">
        <v>57</v>
      </c>
      <c r="AC1453">
        <v>12000</v>
      </c>
      <c r="AD1453">
        <v>6000</v>
      </c>
      <c r="AE1453">
        <v>143000</v>
      </c>
      <c r="AF1453">
        <v>2145</v>
      </c>
      <c r="AG1453" s="2" t="s">
        <v>2436</v>
      </c>
      <c r="AH1453" s="2"/>
      <c r="AI1453" s="1">
        <v>46187</v>
      </c>
      <c r="AJ1453" s="2" t="s">
        <v>87</v>
      </c>
      <c r="AK1453" s="2" t="s">
        <v>58</v>
      </c>
      <c r="AM1453" s="2" t="s">
        <v>59</v>
      </c>
      <c r="AP1453" s="2" t="s">
        <v>60</v>
      </c>
      <c r="AQ1453" s="2" t="s">
        <v>41</v>
      </c>
      <c r="AR1453">
        <v>125000</v>
      </c>
      <c r="AS1453" s="2" t="str">
        <f>_xlfn.IFNA(IF(VLOOKUP(all_resi[[#This Row],[No. Waybill]],settle_reconcile[No. Waybill],1,0)="","Recon","Recon"),"-")</f>
        <v>Recon</v>
      </c>
      <c r="AT1453" s="2">
        <f>all_resi[[#This Row],[Nilai COD]]-all_resi[[#This Row],[COD Fee]]-all_resi[[#This Row],[Total Biaya Setelah Diskon]]</f>
        <v>134855</v>
      </c>
      <c r="AU1453" s="2">
        <f>IF(all_resi[[#This Row],[Waktu Terima]]="","",_xlfn.DAYS(all_resi[[#This Row],[Waktu Terima]],all_resi[[#This Row],[Tanggal Pengiriman]]))</f>
        <v>3</v>
      </c>
    </row>
    <row r="1454" spans="1:47" x14ac:dyDescent="0.25">
      <c r="A1454" s="2" t="s">
        <v>6547</v>
      </c>
      <c r="B1454" s="1">
        <v>46184</v>
      </c>
      <c r="C1454" s="2" t="s">
        <v>42</v>
      </c>
      <c r="D1454" s="2" t="s">
        <v>43</v>
      </c>
      <c r="E1454" s="2" t="s">
        <v>44</v>
      </c>
      <c r="F1454" s="2" t="s">
        <v>45</v>
      </c>
      <c r="G1454" s="2" t="s">
        <v>46</v>
      </c>
      <c r="H1454" s="2" t="s">
        <v>47</v>
      </c>
      <c r="I1454" s="2" t="s">
        <v>2477</v>
      </c>
      <c r="J1454" s="2" t="s">
        <v>13523</v>
      </c>
      <c r="K1454" s="2" t="s">
        <v>156</v>
      </c>
      <c r="L1454" s="2" t="s">
        <v>369</v>
      </c>
      <c r="M1454" s="2" t="s">
        <v>2478</v>
      </c>
      <c r="N1454" s="2" t="s">
        <v>2479</v>
      </c>
      <c r="O1454">
        <v>1</v>
      </c>
      <c r="P1454" s="2" t="s">
        <v>53</v>
      </c>
      <c r="Q1454">
        <v>100</v>
      </c>
      <c r="R1454">
        <v>0</v>
      </c>
      <c r="S1454" s="2" t="s">
        <v>54</v>
      </c>
      <c r="T1454" s="2" t="s">
        <v>55</v>
      </c>
      <c r="U1454" s="2" t="s">
        <v>386</v>
      </c>
      <c r="V1454" s="2"/>
      <c r="W1454">
        <v>80000</v>
      </c>
      <c r="X1454">
        <v>0</v>
      </c>
      <c r="Y1454">
        <v>0</v>
      </c>
      <c r="Z1454">
        <v>80000</v>
      </c>
      <c r="AB1454" s="2" t="s">
        <v>57</v>
      </c>
      <c r="AC1454">
        <v>32000</v>
      </c>
      <c r="AD1454">
        <v>48000</v>
      </c>
      <c r="AE1454">
        <v>180000</v>
      </c>
      <c r="AF1454">
        <v>2700</v>
      </c>
      <c r="AG1454" s="2" t="s">
        <v>353</v>
      </c>
      <c r="AH1454" s="2" t="s">
        <v>149</v>
      </c>
      <c r="AI1454" s="1">
        <v>46207</v>
      </c>
      <c r="AJ1454" s="2"/>
      <c r="AK1454" s="2" t="s">
        <v>67</v>
      </c>
      <c r="AM1454" s="2" t="s">
        <v>59</v>
      </c>
      <c r="AP1454" s="2" t="s">
        <v>60</v>
      </c>
      <c r="AQ1454" s="2" t="s">
        <v>41</v>
      </c>
      <c r="AR1454">
        <v>100000</v>
      </c>
      <c r="AS1454" s="2" t="str">
        <f>_xlfn.IFNA(IF(VLOOKUP(all_resi[[#This Row],[No. Waybill]],settle_reconcile[No. Waybill],1,0)="","Recon","Recon"),"-")</f>
        <v>-</v>
      </c>
      <c r="AT1454" s="2">
        <f>all_resi[[#This Row],[Nilai COD]]-all_resi[[#This Row],[COD Fee]]-all_resi[[#This Row],[Total Biaya Setelah Diskon]]</f>
        <v>129300</v>
      </c>
      <c r="AU1454" s="2">
        <f>IF(all_resi[[#This Row],[Waktu Terima]]="","",_xlfn.DAYS(all_resi[[#This Row],[Waktu Terima]],all_resi[[#This Row],[Tanggal Pengiriman]]))</f>
        <v>23</v>
      </c>
    </row>
    <row r="1455" spans="1:47" x14ac:dyDescent="0.25">
      <c r="A1455" s="2" t="s">
        <v>6222</v>
      </c>
      <c r="B1455" s="1">
        <v>46184</v>
      </c>
      <c r="C1455" s="2" t="s">
        <v>42</v>
      </c>
      <c r="D1455" s="2" t="s">
        <v>43</v>
      </c>
      <c r="E1455" s="2" t="s">
        <v>44</v>
      </c>
      <c r="F1455" s="2" t="s">
        <v>45</v>
      </c>
      <c r="G1455" s="2" t="s">
        <v>46</v>
      </c>
      <c r="H1455" s="2" t="s">
        <v>47</v>
      </c>
      <c r="I1455" s="2" t="s">
        <v>1452</v>
      </c>
      <c r="J1455" s="2" t="s">
        <v>13509</v>
      </c>
      <c r="K1455" s="2" t="s">
        <v>171</v>
      </c>
      <c r="L1455" s="2" t="s">
        <v>1453</v>
      </c>
      <c r="M1455" s="2" t="s">
        <v>1454</v>
      </c>
      <c r="N1455" s="2" t="s">
        <v>1455</v>
      </c>
      <c r="O1455">
        <v>1</v>
      </c>
      <c r="P1455" s="2" t="s">
        <v>53</v>
      </c>
      <c r="Q1455">
        <v>100</v>
      </c>
      <c r="R1455">
        <v>0</v>
      </c>
      <c r="S1455" s="2" t="s">
        <v>54</v>
      </c>
      <c r="T1455" s="2" t="s">
        <v>55</v>
      </c>
      <c r="U1455" s="2" t="s">
        <v>225</v>
      </c>
      <c r="V1455" s="2"/>
      <c r="W1455">
        <v>38000</v>
      </c>
      <c r="X1455">
        <v>0</v>
      </c>
      <c r="Y1455">
        <v>0</v>
      </c>
      <c r="Z1455">
        <v>38000</v>
      </c>
      <c r="AB1455" s="2" t="s">
        <v>57</v>
      </c>
      <c r="AC1455">
        <v>15200</v>
      </c>
      <c r="AD1455">
        <v>22800</v>
      </c>
      <c r="AE1455">
        <v>142000</v>
      </c>
      <c r="AF1455">
        <v>2130</v>
      </c>
      <c r="AG1455" s="2" t="s">
        <v>1452</v>
      </c>
      <c r="AH1455" s="2"/>
      <c r="AI1455" s="1">
        <v>46188</v>
      </c>
      <c r="AJ1455" s="2"/>
      <c r="AK1455" s="2" t="s">
        <v>58</v>
      </c>
      <c r="AM1455" s="2" t="s">
        <v>59</v>
      </c>
      <c r="AP1455" s="2" t="s">
        <v>60</v>
      </c>
      <c r="AQ1455" s="2" t="s">
        <v>41</v>
      </c>
      <c r="AR1455">
        <v>104000</v>
      </c>
      <c r="AS1455" s="2" t="str">
        <f>_xlfn.IFNA(IF(VLOOKUP(all_resi[[#This Row],[No. Waybill]],settle_reconcile[No. Waybill],1,0)="","Recon","Recon"),"-")</f>
        <v>Recon</v>
      </c>
      <c r="AT1455" s="2">
        <f>all_resi[[#This Row],[Nilai COD]]-all_resi[[#This Row],[COD Fee]]-all_resi[[#This Row],[Total Biaya Setelah Diskon]]</f>
        <v>117070</v>
      </c>
      <c r="AU1455" s="2">
        <f>IF(all_resi[[#This Row],[Waktu Terima]]="","",_xlfn.DAYS(all_resi[[#This Row],[Waktu Terima]],all_resi[[#This Row],[Tanggal Pengiriman]]))</f>
        <v>4</v>
      </c>
    </row>
    <row r="1456" spans="1:47" x14ac:dyDescent="0.25">
      <c r="A1456" s="2" t="s">
        <v>6231</v>
      </c>
      <c r="B1456" s="1">
        <v>46184</v>
      </c>
      <c r="C1456" s="2" t="s">
        <v>42</v>
      </c>
      <c r="D1456" s="2" t="s">
        <v>43</v>
      </c>
      <c r="E1456" s="2" t="s">
        <v>44</v>
      </c>
      <c r="F1456" s="2" t="s">
        <v>45</v>
      </c>
      <c r="G1456" s="2" t="s">
        <v>46</v>
      </c>
      <c r="H1456" s="2" t="s">
        <v>47</v>
      </c>
      <c r="I1456" s="2" t="s">
        <v>1485</v>
      </c>
      <c r="J1456" s="2" t="s">
        <v>13469</v>
      </c>
      <c r="K1456" s="2" t="s">
        <v>183</v>
      </c>
      <c r="L1456" s="2" t="s">
        <v>325</v>
      </c>
      <c r="M1456" s="2" t="s">
        <v>1486</v>
      </c>
      <c r="N1456" s="2" t="s">
        <v>1487</v>
      </c>
      <c r="O1456">
        <v>1</v>
      </c>
      <c r="P1456" s="2" t="s">
        <v>53</v>
      </c>
      <c r="Q1456">
        <v>100</v>
      </c>
      <c r="R1456">
        <v>0</v>
      </c>
      <c r="S1456" s="2" t="s">
        <v>54</v>
      </c>
      <c r="T1456" s="2" t="s">
        <v>55</v>
      </c>
      <c r="U1456" s="2" t="s">
        <v>412</v>
      </c>
      <c r="V1456" s="2"/>
      <c r="W1456">
        <v>68000</v>
      </c>
      <c r="X1456">
        <v>0</v>
      </c>
      <c r="Y1456">
        <v>0</v>
      </c>
      <c r="Z1456">
        <v>68000</v>
      </c>
      <c r="AB1456" s="2" t="s">
        <v>57</v>
      </c>
      <c r="AC1456">
        <v>27200</v>
      </c>
      <c r="AD1456">
        <v>40800</v>
      </c>
      <c r="AE1456">
        <v>171000</v>
      </c>
      <c r="AF1456">
        <v>2565</v>
      </c>
      <c r="AG1456" s="2" t="s">
        <v>11421</v>
      </c>
      <c r="AH1456" s="2" t="s">
        <v>149</v>
      </c>
      <c r="AI1456" s="1">
        <v>46193</v>
      </c>
      <c r="AJ1456" s="2"/>
      <c r="AK1456" s="2" t="s">
        <v>67</v>
      </c>
      <c r="AM1456" s="2" t="s">
        <v>59</v>
      </c>
      <c r="AP1456" s="2" t="s">
        <v>60</v>
      </c>
      <c r="AQ1456" s="2" t="s">
        <v>41</v>
      </c>
      <c r="AR1456">
        <v>103000</v>
      </c>
      <c r="AS1456" s="2" t="str">
        <f>_xlfn.IFNA(IF(VLOOKUP(all_resi[[#This Row],[No. Waybill]],settle_reconcile[No. Waybill],1,0)="","Recon","Recon"),"-")</f>
        <v>-</v>
      </c>
      <c r="AT1456" s="2">
        <f>all_resi[[#This Row],[Nilai COD]]-all_resi[[#This Row],[COD Fee]]-all_resi[[#This Row],[Total Biaya Setelah Diskon]]</f>
        <v>127635</v>
      </c>
      <c r="AU1456" s="2">
        <f>IF(all_resi[[#This Row],[Waktu Terima]]="","",_xlfn.DAYS(all_resi[[#This Row],[Waktu Terima]],all_resi[[#This Row],[Tanggal Pengiriman]]))</f>
        <v>9</v>
      </c>
    </row>
    <row r="1457" spans="1:47" x14ac:dyDescent="0.25">
      <c r="A1457" s="2" t="s">
        <v>6520</v>
      </c>
      <c r="B1457" s="1">
        <v>46184</v>
      </c>
      <c r="C1457" s="2" t="s">
        <v>42</v>
      </c>
      <c r="D1457" s="2" t="s">
        <v>43</v>
      </c>
      <c r="E1457" s="2" t="s">
        <v>44</v>
      </c>
      <c r="F1457" s="2" t="s">
        <v>45</v>
      </c>
      <c r="G1457" s="2" t="s">
        <v>46</v>
      </c>
      <c r="H1457" s="2" t="s">
        <v>80</v>
      </c>
      <c r="I1457" s="2" t="s">
        <v>2402</v>
      </c>
      <c r="J1457" s="2" t="s">
        <v>12244</v>
      </c>
      <c r="K1457" s="2" t="s">
        <v>82</v>
      </c>
      <c r="L1457" s="2" t="s">
        <v>1843</v>
      </c>
      <c r="M1457" s="2" t="s">
        <v>1877</v>
      </c>
      <c r="N1457" s="2" t="s">
        <v>2403</v>
      </c>
      <c r="O1457">
        <v>1</v>
      </c>
      <c r="P1457" s="2" t="s">
        <v>53</v>
      </c>
      <c r="Q1457">
        <v>100</v>
      </c>
      <c r="R1457">
        <v>0</v>
      </c>
      <c r="S1457" s="2" t="s">
        <v>54</v>
      </c>
      <c r="T1457" s="2" t="s">
        <v>55</v>
      </c>
      <c r="U1457" s="2" t="s">
        <v>555</v>
      </c>
      <c r="V1457" s="2"/>
      <c r="W1457">
        <v>57000</v>
      </c>
      <c r="X1457">
        <v>0</v>
      </c>
      <c r="Y1457">
        <v>0</v>
      </c>
      <c r="Z1457">
        <v>57000</v>
      </c>
      <c r="AB1457" s="2" t="s">
        <v>57</v>
      </c>
      <c r="AC1457">
        <v>22800</v>
      </c>
      <c r="AD1457">
        <v>34200</v>
      </c>
      <c r="AE1457">
        <v>146000</v>
      </c>
      <c r="AF1457">
        <v>2190</v>
      </c>
      <c r="AG1457" s="2"/>
      <c r="AH1457" s="2"/>
      <c r="AI1457" s="1"/>
      <c r="AJ1457" s="2" t="s">
        <v>87</v>
      </c>
      <c r="AK1457" s="2" t="s">
        <v>67</v>
      </c>
      <c r="AM1457" s="2" t="s">
        <v>59</v>
      </c>
      <c r="AP1457" s="2" t="s">
        <v>60</v>
      </c>
      <c r="AQ1457" s="2" t="s">
        <v>41</v>
      </c>
      <c r="AR1457">
        <v>89000</v>
      </c>
      <c r="AS1457" s="2" t="str">
        <f>_xlfn.IFNA(IF(VLOOKUP(all_resi[[#This Row],[No. Waybill]],settle_reconcile[No. Waybill],1,0)="","Recon","Recon"),"-")</f>
        <v>-</v>
      </c>
      <c r="AT1457" s="2">
        <f>all_resi[[#This Row],[Nilai COD]]-all_resi[[#This Row],[COD Fee]]-all_resi[[#This Row],[Total Biaya Setelah Diskon]]</f>
        <v>109610</v>
      </c>
      <c r="AU1457" s="2" t="str">
        <f>IF(all_resi[[#This Row],[Waktu Terima]]="","",_xlfn.DAYS(all_resi[[#This Row],[Waktu Terima]],all_resi[[#This Row],[Tanggal Pengiriman]]))</f>
        <v/>
      </c>
    </row>
    <row r="1458" spans="1:47" x14ac:dyDescent="0.25">
      <c r="A1458" s="2" t="s">
        <v>6517</v>
      </c>
      <c r="B1458" s="1">
        <v>46184</v>
      </c>
      <c r="C1458" s="2" t="s">
        <v>42</v>
      </c>
      <c r="D1458" s="2" t="s">
        <v>43</v>
      </c>
      <c r="E1458" s="2" t="s">
        <v>44</v>
      </c>
      <c r="F1458" s="2" t="s">
        <v>45</v>
      </c>
      <c r="G1458" s="2" t="s">
        <v>46</v>
      </c>
      <c r="H1458" s="2" t="s">
        <v>80</v>
      </c>
      <c r="I1458" s="2" t="s">
        <v>2393</v>
      </c>
      <c r="J1458" s="2" t="s">
        <v>13547</v>
      </c>
      <c r="K1458" s="2" t="s">
        <v>116</v>
      </c>
      <c r="L1458" s="2" t="s">
        <v>1133</v>
      </c>
      <c r="M1458" s="2" t="s">
        <v>2394</v>
      </c>
      <c r="N1458" s="2" t="s">
        <v>2395</v>
      </c>
      <c r="O1458">
        <v>1</v>
      </c>
      <c r="P1458" s="2" t="s">
        <v>53</v>
      </c>
      <c r="Q1458">
        <v>100</v>
      </c>
      <c r="R1458">
        <v>0</v>
      </c>
      <c r="S1458" s="2" t="s">
        <v>54</v>
      </c>
      <c r="T1458" s="2" t="s">
        <v>55</v>
      </c>
      <c r="U1458" s="2" t="s">
        <v>141</v>
      </c>
      <c r="V1458" s="2"/>
      <c r="W1458">
        <v>12000</v>
      </c>
      <c r="X1458">
        <v>0</v>
      </c>
      <c r="Y1458">
        <v>0</v>
      </c>
      <c r="Z1458">
        <v>12000</v>
      </c>
      <c r="AB1458" s="2" t="s">
        <v>57</v>
      </c>
      <c r="AC1458">
        <v>7000</v>
      </c>
      <c r="AD1458">
        <v>5000</v>
      </c>
      <c r="AE1458">
        <v>52000</v>
      </c>
      <c r="AF1458">
        <v>780</v>
      </c>
      <c r="AG1458" s="2" t="s">
        <v>353</v>
      </c>
      <c r="AH1458" s="2" t="s">
        <v>149</v>
      </c>
      <c r="AI1458" s="1">
        <v>46196</v>
      </c>
      <c r="AJ1458" s="2" t="s">
        <v>87</v>
      </c>
      <c r="AK1458" s="2" t="s">
        <v>67</v>
      </c>
      <c r="AM1458" s="2" t="s">
        <v>59</v>
      </c>
      <c r="AP1458" s="2" t="s">
        <v>60</v>
      </c>
      <c r="AQ1458" s="2" t="s">
        <v>41</v>
      </c>
      <c r="AR1458">
        <v>40000</v>
      </c>
      <c r="AS1458" s="2" t="str">
        <f>_xlfn.IFNA(IF(VLOOKUP(all_resi[[#This Row],[No. Waybill]],settle_reconcile[No. Waybill],1,0)="","Recon","Recon"),"-")</f>
        <v>-</v>
      </c>
      <c r="AT1458" s="2">
        <f>all_resi[[#This Row],[Nilai COD]]-all_resi[[#This Row],[COD Fee]]-all_resi[[#This Row],[Total Biaya Setelah Diskon]]</f>
        <v>46220</v>
      </c>
      <c r="AU1458" s="2">
        <f>IF(all_resi[[#This Row],[Waktu Terima]]="","",_xlfn.DAYS(all_resi[[#This Row],[Waktu Terima]],all_resi[[#This Row],[Tanggal Pengiriman]]))</f>
        <v>12</v>
      </c>
    </row>
    <row r="1459" spans="1:47" x14ac:dyDescent="0.25">
      <c r="A1459" s="2" t="s">
        <v>6236</v>
      </c>
      <c r="B1459" s="1">
        <v>46184</v>
      </c>
      <c r="C1459" s="2" t="s">
        <v>42</v>
      </c>
      <c r="D1459" s="2" t="s">
        <v>43</v>
      </c>
      <c r="E1459" s="2" t="s">
        <v>44</v>
      </c>
      <c r="F1459" s="2" t="s">
        <v>45</v>
      </c>
      <c r="G1459" s="2" t="s">
        <v>46</v>
      </c>
      <c r="H1459" s="2" t="s">
        <v>47</v>
      </c>
      <c r="I1459" s="2" t="s">
        <v>1502</v>
      </c>
      <c r="J1459" s="2" t="s">
        <v>13471</v>
      </c>
      <c r="K1459" s="2" t="s">
        <v>177</v>
      </c>
      <c r="L1459" s="2" t="s">
        <v>807</v>
      </c>
      <c r="M1459" s="2" t="s">
        <v>1503</v>
      </c>
      <c r="N1459" s="2" t="s">
        <v>1504</v>
      </c>
      <c r="O1459">
        <v>1</v>
      </c>
      <c r="P1459" s="2" t="s">
        <v>53</v>
      </c>
      <c r="Q1459">
        <v>100</v>
      </c>
      <c r="R1459">
        <v>0</v>
      </c>
      <c r="S1459" s="2" t="s">
        <v>54</v>
      </c>
      <c r="T1459" s="2" t="s">
        <v>55</v>
      </c>
      <c r="U1459" s="2" t="s">
        <v>225</v>
      </c>
      <c r="V1459" s="2"/>
      <c r="W1459">
        <v>64000</v>
      </c>
      <c r="X1459">
        <v>0</v>
      </c>
      <c r="Y1459">
        <v>0</v>
      </c>
      <c r="Z1459">
        <v>64000</v>
      </c>
      <c r="AB1459" s="2" t="s">
        <v>57</v>
      </c>
      <c r="AC1459">
        <v>25600</v>
      </c>
      <c r="AD1459">
        <v>38400</v>
      </c>
      <c r="AE1459">
        <v>153000</v>
      </c>
      <c r="AF1459">
        <v>2295</v>
      </c>
      <c r="AG1459" s="2" t="s">
        <v>353</v>
      </c>
      <c r="AH1459" s="2" t="s">
        <v>149</v>
      </c>
      <c r="AI1459" s="1">
        <v>46198</v>
      </c>
      <c r="AJ1459" s="2"/>
      <c r="AK1459" s="2" t="s">
        <v>67</v>
      </c>
      <c r="AM1459" s="2" t="s">
        <v>59</v>
      </c>
      <c r="AP1459" s="2" t="s">
        <v>60</v>
      </c>
      <c r="AQ1459" s="2" t="s">
        <v>41</v>
      </c>
      <c r="AR1459">
        <v>89000</v>
      </c>
      <c r="AS1459" s="2" t="str">
        <f>_xlfn.IFNA(IF(VLOOKUP(all_resi[[#This Row],[No. Waybill]],settle_reconcile[No. Waybill],1,0)="","Recon","Recon"),"-")</f>
        <v>-</v>
      </c>
      <c r="AT1459" s="2">
        <f>all_resi[[#This Row],[Nilai COD]]-all_resi[[#This Row],[COD Fee]]-all_resi[[#This Row],[Total Biaya Setelah Diskon]]</f>
        <v>112305</v>
      </c>
      <c r="AU1459" s="2">
        <f>IF(all_resi[[#This Row],[Waktu Terima]]="","",_xlfn.DAYS(all_resi[[#This Row],[Waktu Terima]],all_resi[[#This Row],[Tanggal Pengiriman]]))</f>
        <v>14</v>
      </c>
    </row>
    <row r="1460" spans="1:47" x14ac:dyDescent="0.25">
      <c r="A1460" s="2" t="s">
        <v>6243</v>
      </c>
      <c r="B1460" s="1">
        <v>46184</v>
      </c>
      <c r="C1460" s="2" t="s">
        <v>42</v>
      </c>
      <c r="D1460" s="2" t="s">
        <v>43</v>
      </c>
      <c r="E1460" s="2" t="s">
        <v>44</v>
      </c>
      <c r="F1460" s="2" t="s">
        <v>45</v>
      </c>
      <c r="G1460" s="2" t="s">
        <v>46</v>
      </c>
      <c r="H1460" s="2" t="s">
        <v>80</v>
      </c>
      <c r="I1460" s="2" t="s">
        <v>1526</v>
      </c>
      <c r="J1460" s="2" t="s">
        <v>13473</v>
      </c>
      <c r="K1460" s="2" t="s">
        <v>197</v>
      </c>
      <c r="L1460" s="2" t="s">
        <v>1527</v>
      </c>
      <c r="M1460" s="2" t="s">
        <v>1528</v>
      </c>
      <c r="N1460" s="2" t="s">
        <v>1529</v>
      </c>
      <c r="O1460">
        <v>1</v>
      </c>
      <c r="P1460" s="2" t="s">
        <v>53</v>
      </c>
      <c r="Q1460">
        <v>100</v>
      </c>
      <c r="R1460">
        <v>0</v>
      </c>
      <c r="S1460" s="2" t="s">
        <v>54</v>
      </c>
      <c r="T1460" s="2" t="s">
        <v>55</v>
      </c>
      <c r="U1460" s="2" t="s">
        <v>408</v>
      </c>
      <c r="V1460" s="2"/>
      <c r="W1460">
        <v>78000</v>
      </c>
      <c r="X1460">
        <v>0</v>
      </c>
      <c r="Y1460">
        <v>0</v>
      </c>
      <c r="Z1460">
        <v>78000</v>
      </c>
      <c r="AB1460" s="2" t="s">
        <v>57</v>
      </c>
      <c r="AC1460">
        <v>31200</v>
      </c>
      <c r="AD1460">
        <v>46800</v>
      </c>
      <c r="AE1460">
        <v>162000</v>
      </c>
      <c r="AF1460">
        <v>2430</v>
      </c>
      <c r="AG1460" s="2" t="s">
        <v>256</v>
      </c>
      <c r="AH1460" s="2"/>
      <c r="AI1460" s="1">
        <v>46203</v>
      </c>
      <c r="AJ1460" s="2" t="s">
        <v>87</v>
      </c>
      <c r="AK1460" s="2" t="s">
        <v>67</v>
      </c>
      <c r="AM1460" s="2" t="s">
        <v>59</v>
      </c>
      <c r="AP1460" s="2" t="s">
        <v>60</v>
      </c>
      <c r="AQ1460" s="2" t="s">
        <v>41</v>
      </c>
      <c r="AR1460">
        <v>84000</v>
      </c>
      <c r="AS1460" s="2" t="str">
        <f>_xlfn.IFNA(IF(VLOOKUP(all_resi[[#This Row],[No. Waybill]],settle_reconcile[No. Waybill],1,0)="","Recon","Recon"),"-")</f>
        <v>-</v>
      </c>
      <c r="AT1460" s="2">
        <f>all_resi[[#This Row],[Nilai COD]]-all_resi[[#This Row],[COD Fee]]-all_resi[[#This Row],[Total Biaya Setelah Diskon]]</f>
        <v>112770</v>
      </c>
      <c r="AU1460" s="2">
        <f>IF(all_resi[[#This Row],[Waktu Terima]]="","",_xlfn.DAYS(all_resi[[#This Row],[Waktu Terima]],all_resi[[#This Row],[Tanggal Pengiriman]]))</f>
        <v>19</v>
      </c>
    </row>
    <row r="1461" spans="1:47" x14ac:dyDescent="0.25">
      <c r="A1461" s="2" t="s">
        <v>6817</v>
      </c>
      <c r="B1461" s="1">
        <v>46184</v>
      </c>
      <c r="C1461" s="2" t="s">
        <v>42</v>
      </c>
      <c r="D1461" s="2" t="s">
        <v>43</v>
      </c>
      <c r="E1461" s="2" t="s">
        <v>44</v>
      </c>
      <c r="F1461" s="2" t="s">
        <v>45</v>
      </c>
      <c r="G1461" s="2" t="s">
        <v>46</v>
      </c>
      <c r="H1461" s="2" t="s">
        <v>47</v>
      </c>
      <c r="I1461" s="2" t="s">
        <v>3264</v>
      </c>
      <c r="J1461" s="2" t="s">
        <v>13657</v>
      </c>
      <c r="K1461" s="2" t="s">
        <v>156</v>
      </c>
      <c r="L1461" s="2" t="s">
        <v>606</v>
      </c>
      <c r="M1461" s="2" t="s">
        <v>1191</v>
      </c>
      <c r="N1461" s="2" t="s">
        <v>3265</v>
      </c>
      <c r="O1461">
        <v>1</v>
      </c>
      <c r="P1461" s="2" t="s">
        <v>53</v>
      </c>
      <c r="Q1461">
        <v>100</v>
      </c>
      <c r="R1461">
        <v>0</v>
      </c>
      <c r="S1461" s="2" t="s">
        <v>54</v>
      </c>
      <c r="T1461" s="2" t="s">
        <v>55</v>
      </c>
      <c r="U1461" s="2" t="s">
        <v>97</v>
      </c>
      <c r="V1461" s="2"/>
      <c r="W1461">
        <v>64000</v>
      </c>
      <c r="X1461">
        <v>0</v>
      </c>
      <c r="Y1461">
        <v>0</v>
      </c>
      <c r="Z1461">
        <v>64000</v>
      </c>
      <c r="AB1461" s="2" t="s">
        <v>57</v>
      </c>
      <c r="AC1461">
        <v>25600</v>
      </c>
      <c r="AD1461">
        <v>38400</v>
      </c>
      <c r="AE1461">
        <v>135000</v>
      </c>
      <c r="AF1461">
        <v>2025</v>
      </c>
      <c r="AG1461" s="2" t="s">
        <v>517</v>
      </c>
      <c r="AH1461" s="2" t="s">
        <v>149</v>
      </c>
      <c r="AI1461" s="1">
        <v>46198</v>
      </c>
      <c r="AJ1461" s="2"/>
      <c r="AK1461" s="2" t="s">
        <v>67</v>
      </c>
      <c r="AM1461" s="2" t="s">
        <v>59</v>
      </c>
      <c r="AP1461" s="2" t="s">
        <v>60</v>
      </c>
      <c r="AQ1461" s="2" t="s">
        <v>41</v>
      </c>
      <c r="AR1461">
        <v>71000</v>
      </c>
      <c r="AS1461" s="2" t="str">
        <f>_xlfn.IFNA(IF(VLOOKUP(all_resi[[#This Row],[No. Waybill]],settle_reconcile[No. Waybill],1,0)="","Recon","Recon"),"-")</f>
        <v>-</v>
      </c>
      <c r="AT1461" s="2">
        <f>all_resi[[#This Row],[Nilai COD]]-all_resi[[#This Row],[COD Fee]]-all_resi[[#This Row],[Total Biaya Setelah Diskon]]</f>
        <v>94575</v>
      </c>
      <c r="AU1461" s="2">
        <f>IF(all_resi[[#This Row],[Waktu Terima]]="","",_xlfn.DAYS(all_resi[[#This Row],[Waktu Terima]],all_resi[[#This Row],[Tanggal Pengiriman]]))</f>
        <v>14</v>
      </c>
    </row>
    <row r="1462" spans="1:47" x14ac:dyDescent="0.25">
      <c r="A1462" s="2" t="s">
        <v>6821</v>
      </c>
      <c r="B1462" s="1">
        <v>46184</v>
      </c>
      <c r="C1462" s="2" t="s">
        <v>42</v>
      </c>
      <c r="D1462" s="2" t="s">
        <v>43</v>
      </c>
      <c r="E1462" s="2" t="s">
        <v>44</v>
      </c>
      <c r="F1462" s="2" t="s">
        <v>45</v>
      </c>
      <c r="G1462" s="2" t="s">
        <v>46</v>
      </c>
      <c r="H1462" s="2" t="s">
        <v>80</v>
      </c>
      <c r="I1462" s="2" t="s">
        <v>3276</v>
      </c>
      <c r="J1462" s="2" t="s">
        <v>13654</v>
      </c>
      <c r="K1462" s="2" t="s">
        <v>126</v>
      </c>
      <c r="L1462" s="2" t="s">
        <v>1743</v>
      </c>
      <c r="M1462" s="2" t="s">
        <v>3277</v>
      </c>
      <c r="N1462" s="2" t="s">
        <v>3278</v>
      </c>
      <c r="O1462">
        <v>1</v>
      </c>
      <c r="P1462" s="2" t="s">
        <v>53</v>
      </c>
      <c r="Q1462">
        <v>100</v>
      </c>
      <c r="R1462">
        <v>0</v>
      </c>
      <c r="S1462" s="2" t="s">
        <v>54</v>
      </c>
      <c r="T1462" s="2" t="s">
        <v>55</v>
      </c>
      <c r="U1462" s="2" t="s">
        <v>2030</v>
      </c>
      <c r="V1462" s="2"/>
      <c r="W1462">
        <v>54000</v>
      </c>
      <c r="X1462">
        <v>0</v>
      </c>
      <c r="Y1462">
        <v>0</v>
      </c>
      <c r="Z1462">
        <v>54000</v>
      </c>
      <c r="AB1462" s="2" t="s">
        <v>57</v>
      </c>
      <c r="AC1462">
        <v>21600</v>
      </c>
      <c r="AD1462">
        <v>32400</v>
      </c>
      <c r="AE1462">
        <v>164000</v>
      </c>
      <c r="AF1462">
        <v>2460</v>
      </c>
      <c r="AG1462" s="2" t="s">
        <v>517</v>
      </c>
      <c r="AH1462" s="2" t="s">
        <v>149</v>
      </c>
      <c r="AI1462" s="1">
        <v>46199</v>
      </c>
      <c r="AJ1462" s="2" t="s">
        <v>87</v>
      </c>
      <c r="AK1462" s="2" t="s">
        <v>67</v>
      </c>
      <c r="AM1462" s="2" t="s">
        <v>59</v>
      </c>
      <c r="AP1462" s="2" t="s">
        <v>60</v>
      </c>
      <c r="AQ1462" s="2" t="s">
        <v>41</v>
      </c>
      <c r="AR1462">
        <v>110000</v>
      </c>
      <c r="AS1462" s="2" t="str">
        <f>_xlfn.IFNA(IF(VLOOKUP(all_resi[[#This Row],[No. Waybill]],settle_reconcile[No. Waybill],1,0)="","Recon","Recon"),"-")</f>
        <v>-</v>
      </c>
      <c r="AT1462" s="2">
        <f>all_resi[[#This Row],[Nilai COD]]-all_resi[[#This Row],[COD Fee]]-all_resi[[#This Row],[Total Biaya Setelah Diskon]]</f>
        <v>129140</v>
      </c>
      <c r="AU1462" s="2">
        <f>IF(all_resi[[#This Row],[Waktu Terima]]="","",_xlfn.DAYS(all_resi[[#This Row],[Waktu Terima]],all_resi[[#This Row],[Tanggal Pengiriman]]))</f>
        <v>15</v>
      </c>
    </row>
    <row r="1463" spans="1:47" x14ac:dyDescent="0.25">
      <c r="A1463" s="2" t="s">
        <v>5892</v>
      </c>
      <c r="B1463" s="1">
        <v>46184</v>
      </c>
      <c r="C1463" s="2" t="s">
        <v>42</v>
      </c>
      <c r="D1463" s="2" t="s">
        <v>43</v>
      </c>
      <c r="E1463" s="2" t="s">
        <v>44</v>
      </c>
      <c r="F1463" s="2" t="s">
        <v>45</v>
      </c>
      <c r="G1463" s="2" t="s">
        <v>46</v>
      </c>
      <c r="H1463" s="2" t="s">
        <v>47</v>
      </c>
      <c r="I1463" s="2" t="s">
        <v>202</v>
      </c>
      <c r="J1463" s="2" t="s">
        <v>13556</v>
      </c>
      <c r="K1463" s="2" t="s">
        <v>203</v>
      </c>
      <c r="L1463" s="2" t="s">
        <v>204</v>
      </c>
      <c r="M1463" s="2" t="s">
        <v>205</v>
      </c>
      <c r="N1463" s="2" t="s">
        <v>206</v>
      </c>
      <c r="O1463">
        <v>1</v>
      </c>
      <c r="P1463" s="2" t="s">
        <v>53</v>
      </c>
      <c r="Q1463">
        <v>100</v>
      </c>
      <c r="R1463">
        <v>0</v>
      </c>
      <c r="S1463" s="2" t="s">
        <v>54</v>
      </c>
      <c r="T1463" s="2" t="s">
        <v>55</v>
      </c>
      <c r="U1463" s="2" t="s">
        <v>207</v>
      </c>
      <c r="V1463" s="2"/>
      <c r="W1463">
        <v>14000</v>
      </c>
      <c r="X1463">
        <v>0</v>
      </c>
      <c r="Y1463">
        <v>0</v>
      </c>
      <c r="Z1463">
        <v>14000</v>
      </c>
      <c r="AB1463" s="2" t="s">
        <v>57</v>
      </c>
      <c r="AC1463">
        <v>8000</v>
      </c>
      <c r="AD1463">
        <v>6000</v>
      </c>
      <c r="AE1463">
        <v>85000</v>
      </c>
      <c r="AF1463">
        <v>1275</v>
      </c>
      <c r="AG1463" s="2" t="s">
        <v>202</v>
      </c>
      <c r="AH1463" s="2"/>
      <c r="AI1463" s="1">
        <v>46186</v>
      </c>
      <c r="AJ1463" s="2"/>
      <c r="AK1463" s="2" t="s">
        <v>58</v>
      </c>
      <c r="AM1463" s="2" t="s">
        <v>59</v>
      </c>
      <c r="AP1463" s="2" t="s">
        <v>60</v>
      </c>
      <c r="AQ1463" s="2" t="s">
        <v>41</v>
      </c>
      <c r="AR1463">
        <v>71000</v>
      </c>
      <c r="AS1463" s="2" t="str">
        <f>_xlfn.IFNA(IF(VLOOKUP(all_resi[[#This Row],[No. Waybill]],settle_reconcile[No. Waybill],1,0)="","Recon","Recon"),"-")</f>
        <v>Recon</v>
      </c>
      <c r="AT1463" s="2">
        <f>all_resi[[#This Row],[Nilai COD]]-all_resi[[#This Row],[COD Fee]]-all_resi[[#This Row],[Total Biaya Setelah Diskon]]</f>
        <v>77725</v>
      </c>
      <c r="AU1463" s="2">
        <f>IF(all_resi[[#This Row],[Waktu Terima]]="","",_xlfn.DAYS(all_resi[[#This Row],[Waktu Terima]],all_resi[[#This Row],[Tanggal Pengiriman]]))</f>
        <v>2</v>
      </c>
    </row>
    <row r="1464" spans="1:47" x14ac:dyDescent="0.25">
      <c r="A1464" s="2" t="s">
        <v>6812</v>
      </c>
      <c r="B1464" s="1">
        <v>46184</v>
      </c>
      <c r="C1464" s="2" t="s">
        <v>42</v>
      </c>
      <c r="D1464" s="2" t="s">
        <v>43</v>
      </c>
      <c r="E1464" s="2" t="s">
        <v>44</v>
      </c>
      <c r="F1464" s="2" t="s">
        <v>45</v>
      </c>
      <c r="G1464" s="2" t="s">
        <v>46</v>
      </c>
      <c r="H1464" s="2" t="s">
        <v>47</v>
      </c>
      <c r="I1464" s="2" t="s">
        <v>3251</v>
      </c>
      <c r="J1464" s="2" t="s">
        <v>13645</v>
      </c>
      <c r="K1464" s="2" t="s">
        <v>126</v>
      </c>
      <c r="L1464" s="2" t="s">
        <v>1109</v>
      </c>
      <c r="M1464" s="2" t="s">
        <v>3252</v>
      </c>
      <c r="N1464" s="2" t="s">
        <v>3253</v>
      </c>
      <c r="O1464">
        <v>1</v>
      </c>
      <c r="P1464" s="2" t="s">
        <v>53</v>
      </c>
      <c r="Q1464">
        <v>100</v>
      </c>
      <c r="R1464">
        <v>0</v>
      </c>
      <c r="S1464" s="2" t="s">
        <v>54</v>
      </c>
      <c r="T1464" s="2" t="s">
        <v>55</v>
      </c>
      <c r="U1464" s="2" t="s">
        <v>97</v>
      </c>
      <c r="V1464" s="2"/>
      <c r="W1464">
        <v>74000</v>
      </c>
      <c r="X1464">
        <v>0</v>
      </c>
      <c r="Y1464">
        <v>0</v>
      </c>
      <c r="Z1464">
        <v>74000</v>
      </c>
      <c r="AB1464" s="2" t="s">
        <v>57</v>
      </c>
      <c r="AC1464">
        <v>29600</v>
      </c>
      <c r="AD1464">
        <v>44400</v>
      </c>
      <c r="AE1464">
        <v>144000</v>
      </c>
      <c r="AF1464">
        <v>2160</v>
      </c>
      <c r="AG1464" s="2" t="s">
        <v>517</v>
      </c>
      <c r="AH1464" s="2" t="s">
        <v>149</v>
      </c>
      <c r="AI1464" s="1">
        <v>46199</v>
      </c>
      <c r="AJ1464" s="2"/>
      <c r="AK1464" s="2" t="s">
        <v>67</v>
      </c>
      <c r="AM1464" s="2" t="s">
        <v>59</v>
      </c>
      <c r="AP1464" s="2" t="s">
        <v>60</v>
      </c>
      <c r="AQ1464" s="2" t="s">
        <v>41</v>
      </c>
      <c r="AR1464">
        <v>70000</v>
      </c>
      <c r="AS1464" s="2" t="str">
        <f>_xlfn.IFNA(IF(VLOOKUP(all_resi[[#This Row],[No. Waybill]],settle_reconcile[No. Waybill],1,0)="","Recon","Recon"),"-")</f>
        <v>-</v>
      </c>
      <c r="AT1464" s="2">
        <f>all_resi[[#This Row],[Nilai COD]]-all_resi[[#This Row],[COD Fee]]-all_resi[[#This Row],[Total Biaya Setelah Diskon]]</f>
        <v>97440</v>
      </c>
      <c r="AU1464" s="2">
        <f>IF(all_resi[[#This Row],[Waktu Terima]]="","",_xlfn.DAYS(all_resi[[#This Row],[Waktu Terima]],all_resi[[#This Row],[Tanggal Pengiriman]]))</f>
        <v>15</v>
      </c>
    </row>
    <row r="1465" spans="1:47" x14ac:dyDescent="0.25">
      <c r="A1465" s="2" t="s">
        <v>6906</v>
      </c>
      <c r="B1465" s="1">
        <v>46184</v>
      </c>
      <c r="C1465" s="2" t="s">
        <v>42</v>
      </c>
      <c r="D1465" s="2" t="s">
        <v>43</v>
      </c>
      <c r="E1465" s="2" t="s">
        <v>44</v>
      </c>
      <c r="F1465" s="2" t="s">
        <v>45</v>
      </c>
      <c r="G1465" s="2" t="s">
        <v>46</v>
      </c>
      <c r="H1465" s="2" t="s">
        <v>80</v>
      </c>
      <c r="I1465" s="2" t="s">
        <v>3511</v>
      </c>
      <c r="J1465" s="2" t="s">
        <v>13597</v>
      </c>
      <c r="K1465" s="2" t="s">
        <v>100</v>
      </c>
      <c r="L1465" s="2" t="s">
        <v>2514</v>
      </c>
      <c r="M1465" s="2" t="s">
        <v>3512</v>
      </c>
      <c r="N1465" s="2" t="s">
        <v>3513</v>
      </c>
      <c r="O1465">
        <v>1</v>
      </c>
      <c r="P1465" s="2" t="s">
        <v>53</v>
      </c>
      <c r="Q1465">
        <v>100</v>
      </c>
      <c r="R1465">
        <v>0</v>
      </c>
      <c r="S1465" s="2" t="s">
        <v>54</v>
      </c>
      <c r="T1465" s="2" t="s">
        <v>55</v>
      </c>
      <c r="U1465" s="2" t="s">
        <v>86</v>
      </c>
      <c r="V1465" s="2"/>
      <c r="W1465">
        <v>15000</v>
      </c>
      <c r="X1465">
        <v>0</v>
      </c>
      <c r="Y1465">
        <v>0</v>
      </c>
      <c r="Z1465">
        <v>15000</v>
      </c>
      <c r="AB1465" s="2" t="s">
        <v>57</v>
      </c>
      <c r="AC1465">
        <v>9000</v>
      </c>
      <c r="AD1465">
        <v>6000</v>
      </c>
      <c r="AE1465">
        <v>74000</v>
      </c>
      <c r="AF1465">
        <v>1110</v>
      </c>
      <c r="AG1465" s="2" t="s">
        <v>353</v>
      </c>
      <c r="AH1465" s="2" t="s">
        <v>149</v>
      </c>
      <c r="AI1465" s="1">
        <v>46196</v>
      </c>
      <c r="AJ1465" s="2" t="s">
        <v>87</v>
      </c>
      <c r="AK1465" s="2" t="s">
        <v>67</v>
      </c>
      <c r="AM1465" s="2" t="s">
        <v>59</v>
      </c>
      <c r="AP1465" s="2" t="s">
        <v>60</v>
      </c>
      <c r="AQ1465" s="2" t="s">
        <v>41</v>
      </c>
      <c r="AR1465">
        <v>59000</v>
      </c>
      <c r="AS1465" s="2" t="str">
        <f>_xlfn.IFNA(IF(VLOOKUP(all_resi[[#This Row],[No. Waybill]],settle_reconcile[No. Waybill],1,0)="","Recon","Recon"),"-")</f>
        <v>-</v>
      </c>
      <c r="AT1465" s="2">
        <f>all_resi[[#This Row],[Nilai COD]]-all_resi[[#This Row],[COD Fee]]-all_resi[[#This Row],[Total Biaya Setelah Diskon]]</f>
        <v>66890</v>
      </c>
      <c r="AU1465" s="2">
        <f>IF(all_resi[[#This Row],[Waktu Terima]]="","",_xlfn.DAYS(all_resi[[#This Row],[Waktu Terima]],all_resi[[#This Row],[Tanggal Pengiriman]]))</f>
        <v>12</v>
      </c>
    </row>
    <row r="1466" spans="1:47" x14ac:dyDescent="0.25">
      <c r="A1466" s="2" t="s">
        <v>6834</v>
      </c>
      <c r="B1466" s="1">
        <v>46184</v>
      </c>
      <c r="C1466" s="2" t="s">
        <v>42</v>
      </c>
      <c r="D1466" s="2" t="s">
        <v>43</v>
      </c>
      <c r="E1466" s="2" t="s">
        <v>44</v>
      </c>
      <c r="F1466" s="2" t="s">
        <v>45</v>
      </c>
      <c r="G1466" s="2" t="s">
        <v>46</v>
      </c>
      <c r="H1466" s="2" t="s">
        <v>80</v>
      </c>
      <c r="I1466" s="2" t="s">
        <v>3312</v>
      </c>
      <c r="J1466" s="2" t="s">
        <v>13644</v>
      </c>
      <c r="K1466" s="2" t="s">
        <v>237</v>
      </c>
      <c r="L1466" s="2" t="s">
        <v>3313</v>
      </c>
      <c r="M1466" s="2" t="s">
        <v>3314</v>
      </c>
      <c r="N1466" s="2" t="s">
        <v>3315</v>
      </c>
      <c r="O1466">
        <v>1</v>
      </c>
      <c r="P1466" s="2" t="s">
        <v>53</v>
      </c>
      <c r="Q1466">
        <v>100</v>
      </c>
      <c r="R1466">
        <v>0</v>
      </c>
      <c r="S1466" s="2" t="s">
        <v>54</v>
      </c>
      <c r="T1466" s="2" t="s">
        <v>55</v>
      </c>
      <c r="U1466" s="2" t="s">
        <v>201</v>
      </c>
      <c r="V1466" s="2"/>
      <c r="W1466">
        <v>43000</v>
      </c>
      <c r="X1466">
        <v>0</v>
      </c>
      <c r="Y1466">
        <v>0</v>
      </c>
      <c r="Z1466">
        <v>43000</v>
      </c>
      <c r="AB1466" s="2" t="s">
        <v>57</v>
      </c>
      <c r="AC1466">
        <v>17200</v>
      </c>
      <c r="AD1466">
        <v>25800</v>
      </c>
      <c r="AE1466">
        <v>127000</v>
      </c>
      <c r="AF1466">
        <v>1905</v>
      </c>
      <c r="AG1466" s="2" t="s">
        <v>3312</v>
      </c>
      <c r="AH1466" s="2"/>
      <c r="AI1466" s="1">
        <v>46190</v>
      </c>
      <c r="AJ1466" s="2" t="s">
        <v>87</v>
      </c>
      <c r="AK1466" s="2" t="s">
        <v>58</v>
      </c>
      <c r="AM1466" s="2" t="s">
        <v>59</v>
      </c>
      <c r="AP1466" s="2" t="s">
        <v>60</v>
      </c>
      <c r="AQ1466" s="2" t="s">
        <v>41</v>
      </c>
      <c r="AR1466">
        <v>84000</v>
      </c>
      <c r="AS1466" s="2" t="str">
        <f>_xlfn.IFNA(IF(VLOOKUP(all_resi[[#This Row],[No. Waybill]],settle_reconcile[No. Waybill],1,0)="","Recon","Recon"),"-")</f>
        <v>Recon</v>
      </c>
      <c r="AT1466" s="2">
        <f>all_resi[[#This Row],[Nilai COD]]-all_resi[[#This Row],[COD Fee]]-all_resi[[#This Row],[Total Biaya Setelah Diskon]]</f>
        <v>99295</v>
      </c>
      <c r="AU1466" s="2">
        <f>IF(all_resi[[#This Row],[Waktu Terima]]="","",_xlfn.DAYS(all_resi[[#This Row],[Waktu Terima]],all_resi[[#This Row],[Tanggal Pengiriman]]))</f>
        <v>6</v>
      </c>
    </row>
    <row r="1467" spans="1:47" x14ac:dyDescent="0.25">
      <c r="A1467" s="2" t="s">
        <v>5891</v>
      </c>
      <c r="B1467" s="1">
        <v>46184</v>
      </c>
      <c r="C1467" s="2" t="s">
        <v>42</v>
      </c>
      <c r="D1467" s="2" t="s">
        <v>43</v>
      </c>
      <c r="E1467" s="2" t="s">
        <v>44</v>
      </c>
      <c r="F1467" s="2" t="s">
        <v>45</v>
      </c>
      <c r="G1467" s="2" t="s">
        <v>46</v>
      </c>
      <c r="H1467" s="2" t="s">
        <v>80</v>
      </c>
      <c r="I1467" s="2" t="s">
        <v>196</v>
      </c>
      <c r="J1467" s="2" t="s">
        <v>13560</v>
      </c>
      <c r="K1467" s="2" t="s">
        <v>197</v>
      </c>
      <c r="L1467" s="2" t="s">
        <v>198</v>
      </c>
      <c r="M1467" s="2" t="s">
        <v>199</v>
      </c>
      <c r="N1467" s="2" t="s">
        <v>200</v>
      </c>
      <c r="O1467">
        <v>1</v>
      </c>
      <c r="P1467" s="2" t="s">
        <v>53</v>
      </c>
      <c r="Q1467">
        <v>100</v>
      </c>
      <c r="R1467">
        <v>0</v>
      </c>
      <c r="S1467" s="2" t="s">
        <v>54</v>
      </c>
      <c r="T1467" s="2" t="s">
        <v>55</v>
      </c>
      <c r="U1467" s="2" t="s">
        <v>201</v>
      </c>
      <c r="V1467" s="2"/>
      <c r="W1467">
        <v>96000</v>
      </c>
      <c r="X1467">
        <v>0</v>
      </c>
      <c r="Y1467">
        <v>0</v>
      </c>
      <c r="Z1467">
        <v>96000</v>
      </c>
      <c r="AB1467" s="2" t="s">
        <v>57</v>
      </c>
      <c r="AC1467">
        <v>38400</v>
      </c>
      <c r="AD1467">
        <v>57600</v>
      </c>
      <c r="AE1467">
        <v>180000</v>
      </c>
      <c r="AF1467">
        <v>2700</v>
      </c>
      <c r="AG1467" s="2"/>
      <c r="AH1467" s="2"/>
      <c r="AI1467" s="1"/>
      <c r="AJ1467" s="2" t="s">
        <v>87</v>
      </c>
      <c r="AK1467" s="2" t="s">
        <v>67</v>
      </c>
      <c r="AM1467" s="2" t="s">
        <v>59</v>
      </c>
      <c r="AP1467" s="2" t="s">
        <v>3437</v>
      </c>
      <c r="AQ1467" s="2" t="s">
        <v>41</v>
      </c>
      <c r="AR1467">
        <v>84000</v>
      </c>
      <c r="AS1467" s="2" t="str">
        <f>_xlfn.IFNA(IF(VLOOKUP(all_resi[[#This Row],[No. Waybill]],settle_reconcile[No. Waybill],1,0)="","Recon","Recon"),"-")</f>
        <v>-</v>
      </c>
      <c r="AT1467" s="2">
        <f>all_resi[[#This Row],[Nilai COD]]-all_resi[[#This Row],[COD Fee]]-all_resi[[#This Row],[Total Biaya Setelah Diskon]]</f>
        <v>119700</v>
      </c>
      <c r="AU1467" s="2" t="str">
        <f>IF(all_resi[[#This Row],[Waktu Terima]]="","",_xlfn.DAYS(all_resi[[#This Row],[Waktu Terima]],all_resi[[#This Row],[Tanggal Pengiriman]]))</f>
        <v/>
      </c>
    </row>
    <row r="1468" spans="1:47" x14ac:dyDescent="0.25">
      <c r="A1468" s="2" t="s">
        <v>6830</v>
      </c>
      <c r="B1468" s="1">
        <v>46184</v>
      </c>
      <c r="C1468" s="2" t="s">
        <v>42</v>
      </c>
      <c r="D1468" s="2" t="s">
        <v>43</v>
      </c>
      <c r="E1468" s="2" t="s">
        <v>44</v>
      </c>
      <c r="F1468" s="2" t="s">
        <v>45</v>
      </c>
      <c r="G1468" s="2" t="s">
        <v>46</v>
      </c>
      <c r="H1468" s="2" t="s">
        <v>80</v>
      </c>
      <c r="I1468" s="2" t="s">
        <v>3299</v>
      </c>
      <c r="J1468" s="2" t="s">
        <v>13671</v>
      </c>
      <c r="K1468" s="2" t="s">
        <v>49</v>
      </c>
      <c r="L1468" s="2" t="s">
        <v>1097</v>
      </c>
      <c r="M1468" s="2" t="s">
        <v>3300</v>
      </c>
      <c r="N1468" s="2" t="s">
        <v>3301</v>
      </c>
      <c r="O1468">
        <v>1</v>
      </c>
      <c r="P1468" s="2" t="s">
        <v>53</v>
      </c>
      <c r="Q1468">
        <v>100</v>
      </c>
      <c r="R1468">
        <v>0</v>
      </c>
      <c r="S1468" s="2" t="s">
        <v>54</v>
      </c>
      <c r="T1468" s="2" t="s">
        <v>55</v>
      </c>
      <c r="U1468" s="2" t="s">
        <v>86</v>
      </c>
      <c r="V1468" s="2"/>
      <c r="W1468">
        <v>63000</v>
      </c>
      <c r="X1468">
        <v>0</v>
      </c>
      <c r="Y1468">
        <v>0</v>
      </c>
      <c r="Z1468">
        <v>63000</v>
      </c>
      <c r="AB1468" s="2" t="s">
        <v>57</v>
      </c>
      <c r="AC1468">
        <v>25200</v>
      </c>
      <c r="AD1468">
        <v>37800</v>
      </c>
      <c r="AE1468">
        <v>139000</v>
      </c>
      <c r="AF1468">
        <v>2085</v>
      </c>
      <c r="AG1468" s="2" t="s">
        <v>3299</v>
      </c>
      <c r="AH1468" s="2"/>
      <c r="AI1468" s="1">
        <v>46190</v>
      </c>
      <c r="AJ1468" s="2" t="s">
        <v>87</v>
      </c>
      <c r="AK1468" s="2" t="s">
        <v>58</v>
      </c>
      <c r="AM1468" s="2" t="s">
        <v>59</v>
      </c>
      <c r="AP1468" s="2" t="s">
        <v>60</v>
      </c>
      <c r="AQ1468" s="2" t="s">
        <v>41</v>
      </c>
      <c r="AR1468">
        <v>76000</v>
      </c>
      <c r="AS1468" s="2" t="str">
        <f>_xlfn.IFNA(IF(VLOOKUP(all_resi[[#This Row],[No. Waybill]],settle_reconcile[No. Waybill],1,0)="","Recon","Recon"),"-")</f>
        <v>Recon</v>
      </c>
      <c r="AT1468" s="2">
        <f>all_resi[[#This Row],[Nilai COD]]-all_resi[[#This Row],[COD Fee]]-all_resi[[#This Row],[Total Biaya Setelah Diskon]]</f>
        <v>99115</v>
      </c>
      <c r="AU1468" s="2">
        <f>IF(all_resi[[#This Row],[Waktu Terima]]="","",_xlfn.DAYS(all_resi[[#This Row],[Waktu Terima]],all_resi[[#This Row],[Tanggal Pengiriman]]))</f>
        <v>6</v>
      </c>
    </row>
    <row r="1469" spans="1:47" x14ac:dyDescent="0.25">
      <c r="A1469" s="2" t="s">
        <v>6822</v>
      </c>
      <c r="B1469" s="1">
        <v>46184</v>
      </c>
      <c r="C1469" s="2" t="s">
        <v>42</v>
      </c>
      <c r="D1469" s="2" t="s">
        <v>43</v>
      </c>
      <c r="E1469" s="2" t="s">
        <v>44</v>
      </c>
      <c r="F1469" s="2" t="s">
        <v>45</v>
      </c>
      <c r="G1469" s="2" t="s">
        <v>46</v>
      </c>
      <c r="H1469" s="2" t="s">
        <v>80</v>
      </c>
      <c r="I1469" s="2" t="s">
        <v>3279</v>
      </c>
      <c r="J1469" s="2" t="s">
        <v>13672</v>
      </c>
      <c r="K1469" s="2" t="s">
        <v>49</v>
      </c>
      <c r="L1469" s="2" t="s">
        <v>50</v>
      </c>
      <c r="M1469" s="2" t="s">
        <v>3280</v>
      </c>
      <c r="N1469" s="2" t="s">
        <v>3281</v>
      </c>
      <c r="O1469">
        <v>1</v>
      </c>
      <c r="P1469" s="2" t="s">
        <v>53</v>
      </c>
      <c r="Q1469">
        <v>100</v>
      </c>
      <c r="R1469">
        <v>0</v>
      </c>
      <c r="S1469" s="2" t="s">
        <v>54</v>
      </c>
      <c r="T1469" s="2" t="s">
        <v>55</v>
      </c>
      <c r="U1469" s="2" t="s">
        <v>3282</v>
      </c>
      <c r="V1469" s="2"/>
      <c r="W1469">
        <v>74000</v>
      </c>
      <c r="X1469">
        <v>0</v>
      </c>
      <c r="Y1469">
        <v>0</v>
      </c>
      <c r="Z1469">
        <v>74000</v>
      </c>
      <c r="AB1469" s="2" t="s">
        <v>57</v>
      </c>
      <c r="AC1469">
        <v>29600</v>
      </c>
      <c r="AD1469">
        <v>44400</v>
      </c>
      <c r="AE1469">
        <v>228000</v>
      </c>
      <c r="AF1469">
        <v>3420</v>
      </c>
      <c r="AG1469" s="2" t="s">
        <v>517</v>
      </c>
      <c r="AH1469" s="2" t="s">
        <v>149</v>
      </c>
      <c r="AI1469" s="1">
        <v>46195</v>
      </c>
      <c r="AJ1469" s="2" t="s">
        <v>87</v>
      </c>
      <c r="AK1469" s="2" t="s">
        <v>67</v>
      </c>
      <c r="AM1469" s="2" t="s">
        <v>59</v>
      </c>
      <c r="AP1469" s="2" t="s">
        <v>60</v>
      </c>
      <c r="AQ1469" s="2" t="s">
        <v>41</v>
      </c>
      <c r="AR1469">
        <v>154000</v>
      </c>
      <c r="AS1469" s="2" t="str">
        <f>_xlfn.IFNA(IF(VLOOKUP(all_resi[[#This Row],[No. Waybill]],settle_reconcile[No. Waybill],1,0)="","Recon","Recon"),"-")</f>
        <v>-</v>
      </c>
      <c r="AT1469" s="2">
        <f>all_resi[[#This Row],[Nilai COD]]-all_resi[[#This Row],[COD Fee]]-all_resi[[#This Row],[Total Biaya Setelah Diskon]]</f>
        <v>180180</v>
      </c>
      <c r="AU1469" s="2">
        <f>IF(all_resi[[#This Row],[Waktu Terima]]="","",_xlfn.DAYS(all_resi[[#This Row],[Waktu Terima]],all_resi[[#This Row],[Tanggal Pengiriman]]))</f>
        <v>11</v>
      </c>
    </row>
    <row r="1470" spans="1:47" x14ac:dyDescent="0.25">
      <c r="A1470" s="2" t="s">
        <v>6824</v>
      </c>
      <c r="B1470" s="1">
        <v>46184</v>
      </c>
      <c r="C1470" s="2" t="s">
        <v>42</v>
      </c>
      <c r="D1470" s="2" t="s">
        <v>43</v>
      </c>
      <c r="E1470" s="2" t="s">
        <v>44</v>
      </c>
      <c r="F1470" s="2" t="s">
        <v>45</v>
      </c>
      <c r="G1470" s="2" t="s">
        <v>46</v>
      </c>
      <c r="H1470" s="2" t="s">
        <v>47</v>
      </c>
      <c r="I1470" s="2" t="s">
        <v>3285</v>
      </c>
      <c r="J1470" s="2" t="s">
        <v>13665</v>
      </c>
      <c r="K1470" s="2" t="s">
        <v>82</v>
      </c>
      <c r="L1470" s="2" t="s">
        <v>1843</v>
      </c>
      <c r="M1470" s="2" t="s">
        <v>1877</v>
      </c>
      <c r="N1470" s="2" t="s">
        <v>3286</v>
      </c>
      <c r="O1470">
        <v>1</v>
      </c>
      <c r="P1470" s="2" t="s">
        <v>53</v>
      </c>
      <c r="Q1470">
        <v>100</v>
      </c>
      <c r="R1470">
        <v>0</v>
      </c>
      <c r="S1470" s="2" t="s">
        <v>54</v>
      </c>
      <c r="T1470" s="2" t="s">
        <v>55</v>
      </c>
      <c r="U1470" s="2" t="s">
        <v>250</v>
      </c>
      <c r="V1470" s="2"/>
      <c r="W1470">
        <v>57000</v>
      </c>
      <c r="X1470">
        <v>0</v>
      </c>
      <c r="Y1470">
        <v>0</v>
      </c>
      <c r="Z1470">
        <v>57000</v>
      </c>
      <c r="AB1470" s="2" t="s">
        <v>57</v>
      </c>
      <c r="AC1470">
        <v>22800</v>
      </c>
      <c r="AD1470">
        <v>34200</v>
      </c>
      <c r="AE1470">
        <v>111000</v>
      </c>
      <c r="AF1470">
        <v>1665</v>
      </c>
      <c r="AG1470" s="2" t="s">
        <v>3285</v>
      </c>
      <c r="AH1470" s="2"/>
      <c r="AI1470" s="1">
        <v>46188</v>
      </c>
      <c r="AJ1470" s="2"/>
      <c r="AK1470" s="2" t="s">
        <v>58</v>
      </c>
      <c r="AM1470" s="2" t="s">
        <v>59</v>
      </c>
      <c r="AP1470" s="2" t="s">
        <v>60</v>
      </c>
      <c r="AQ1470" s="2" t="s">
        <v>41</v>
      </c>
      <c r="AR1470">
        <v>54000</v>
      </c>
      <c r="AS1470" s="2" t="str">
        <f>_xlfn.IFNA(IF(VLOOKUP(all_resi[[#This Row],[No. Waybill]],settle_reconcile[No. Waybill],1,0)="","Recon","Recon"),"-")</f>
        <v>Recon</v>
      </c>
      <c r="AT1470" s="2">
        <f>all_resi[[#This Row],[Nilai COD]]-all_resi[[#This Row],[COD Fee]]-all_resi[[#This Row],[Total Biaya Setelah Diskon]]</f>
        <v>75135</v>
      </c>
      <c r="AU1470" s="2">
        <f>IF(all_resi[[#This Row],[Waktu Terima]]="","",_xlfn.DAYS(all_resi[[#This Row],[Waktu Terima]],all_resi[[#This Row],[Tanggal Pengiriman]]))</f>
        <v>4</v>
      </c>
    </row>
    <row r="1471" spans="1:47" x14ac:dyDescent="0.25">
      <c r="A1471" s="2" t="s">
        <v>6795</v>
      </c>
      <c r="B1471" s="1">
        <v>46184</v>
      </c>
      <c r="C1471" s="2" t="s">
        <v>42</v>
      </c>
      <c r="D1471" s="2" t="s">
        <v>43</v>
      </c>
      <c r="E1471" s="2" t="s">
        <v>44</v>
      </c>
      <c r="F1471" s="2" t="s">
        <v>45</v>
      </c>
      <c r="G1471" s="2" t="s">
        <v>46</v>
      </c>
      <c r="H1471" s="2" t="s">
        <v>47</v>
      </c>
      <c r="I1471" s="2" t="s">
        <v>3202</v>
      </c>
      <c r="J1471" s="2" t="s">
        <v>13500</v>
      </c>
      <c r="K1471" s="2" t="s">
        <v>177</v>
      </c>
      <c r="L1471" s="2" t="s">
        <v>775</v>
      </c>
      <c r="M1471" s="2" t="s">
        <v>3203</v>
      </c>
      <c r="N1471" s="2" t="s">
        <v>3204</v>
      </c>
      <c r="O1471">
        <v>1</v>
      </c>
      <c r="P1471" s="2" t="s">
        <v>53</v>
      </c>
      <c r="Q1471">
        <v>100</v>
      </c>
      <c r="R1471">
        <v>0</v>
      </c>
      <c r="S1471" s="2" t="s">
        <v>54</v>
      </c>
      <c r="T1471" s="2" t="s">
        <v>55</v>
      </c>
      <c r="U1471" s="2" t="s">
        <v>1411</v>
      </c>
      <c r="V1471" s="2"/>
      <c r="W1471">
        <v>114000</v>
      </c>
      <c r="X1471">
        <v>0</v>
      </c>
      <c r="Y1471">
        <v>0</v>
      </c>
      <c r="Z1471">
        <v>114000</v>
      </c>
      <c r="AB1471" s="2" t="s">
        <v>57</v>
      </c>
      <c r="AC1471">
        <v>45600</v>
      </c>
      <c r="AD1471">
        <v>68400</v>
      </c>
      <c r="AE1471">
        <v>235000</v>
      </c>
      <c r="AF1471">
        <v>3525</v>
      </c>
      <c r="AG1471" s="2" t="s">
        <v>12207</v>
      </c>
      <c r="AH1471" s="2" t="s">
        <v>149</v>
      </c>
      <c r="AI1471" s="1">
        <v>46197</v>
      </c>
      <c r="AJ1471" s="2"/>
      <c r="AK1471" s="2" t="s">
        <v>67</v>
      </c>
      <c r="AM1471" s="2" t="s">
        <v>59</v>
      </c>
      <c r="AP1471" s="2" t="s">
        <v>60</v>
      </c>
      <c r="AQ1471" s="2" t="s">
        <v>41</v>
      </c>
      <c r="AR1471">
        <v>121000</v>
      </c>
      <c r="AS1471" s="2" t="str">
        <f>_xlfn.IFNA(IF(VLOOKUP(all_resi[[#This Row],[No. Waybill]],settle_reconcile[No. Waybill],1,0)="","Recon","Recon"),"-")</f>
        <v>-</v>
      </c>
      <c r="AT1471" s="2">
        <f>all_resi[[#This Row],[Nilai COD]]-all_resi[[#This Row],[COD Fee]]-all_resi[[#This Row],[Total Biaya Setelah Diskon]]</f>
        <v>163075</v>
      </c>
      <c r="AU1471" s="2">
        <f>IF(all_resi[[#This Row],[Waktu Terima]]="","",_xlfn.DAYS(all_resi[[#This Row],[Waktu Terima]],all_resi[[#This Row],[Tanggal Pengiriman]]))</f>
        <v>13</v>
      </c>
    </row>
    <row r="1472" spans="1:47" x14ac:dyDescent="0.25">
      <c r="A1472" s="2" t="s">
        <v>5896</v>
      </c>
      <c r="B1472" s="1">
        <v>46184</v>
      </c>
      <c r="C1472" s="2" t="s">
        <v>42</v>
      </c>
      <c r="D1472" s="2" t="s">
        <v>43</v>
      </c>
      <c r="E1472" s="2" t="s">
        <v>44</v>
      </c>
      <c r="F1472" s="2" t="s">
        <v>45</v>
      </c>
      <c r="G1472" s="2" t="s">
        <v>46</v>
      </c>
      <c r="H1472" s="2" t="s">
        <v>47</v>
      </c>
      <c r="I1472" s="2" t="s">
        <v>221</v>
      </c>
      <c r="J1472" s="2" t="s">
        <v>13564</v>
      </c>
      <c r="K1472" s="2" t="s">
        <v>177</v>
      </c>
      <c r="L1472" s="2" t="s">
        <v>222</v>
      </c>
      <c r="M1472" s="2" t="s">
        <v>223</v>
      </c>
      <c r="N1472" s="2" t="s">
        <v>224</v>
      </c>
      <c r="O1472">
        <v>1</v>
      </c>
      <c r="P1472" s="2" t="s">
        <v>53</v>
      </c>
      <c r="Q1472">
        <v>100</v>
      </c>
      <c r="R1472">
        <v>0</v>
      </c>
      <c r="S1472" s="2" t="s">
        <v>54</v>
      </c>
      <c r="T1472" s="2" t="s">
        <v>55</v>
      </c>
      <c r="U1472" s="2" t="s">
        <v>225</v>
      </c>
      <c r="V1472" s="2"/>
      <c r="W1472">
        <v>80000</v>
      </c>
      <c r="X1472">
        <v>0</v>
      </c>
      <c r="Y1472">
        <v>0</v>
      </c>
      <c r="Z1472">
        <v>80000</v>
      </c>
      <c r="AB1472" s="2" t="s">
        <v>57</v>
      </c>
      <c r="AC1472">
        <v>32000</v>
      </c>
      <c r="AD1472">
        <v>48000</v>
      </c>
      <c r="AE1472">
        <v>184000</v>
      </c>
      <c r="AF1472">
        <v>2760</v>
      </c>
      <c r="AG1472" s="2"/>
      <c r="AH1472" s="2"/>
      <c r="AI1472" s="1"/>
      <c r="AJ1472" s="2"/>
      <c r="AK1472" s="2" t="s">
        <v>67</v>
      </c>
      <c r="AM1472" s="2" t="s">
        <v>59</v>
      </c>
      <c r="AP1472" s="2" t="s">
        <v>3437</v>
      </c>
      <c r="AQ1472" s="2" t="s">
        <v>41</v>
      </c>
      <c r="AR1472">
        <v>104000</v>
      </c>
      <c r="AS1472" s="2" t="str">
        <f>_xlfn.IFNA(IF(VLOOKUP(all_resi[[#This Row],[No. Waybill]],settle_reconcile[No. Waybill],1,0)="","Recon","Recon"),"-")</f>
        <v>-</v>
      </c>
      <c r="AT1472" s="2">
        <f>all_resi[[#This Row],[Nilai COD]]-all_resi[[#This Row],[COD Fee]]-all_resi[[#This Row],[Total Biaya Setelah Diskon]]</f>
        <v>133240</v>
      </c>
      <c r="AU1472" s="2" t="str">
        <f>IF(all_resi[[#This Row],[Waktu Terima]]="","",_xlfn.DAYS(all_resi[[#This Row],[Waktu Terima]],all_resi[[#This Row],[Tanggal Pengiriman]]))</f>
        <v/>
      </c>
    </row>
    <row r="1473" spans="1:47" x14ac:dyDescent="0.25">
      <c r="A1473" s="2" t="s">
        <v>5904</v>
      </c>
      <c r="B1473" s="1">
        <v>46184</v>
      </c>
      <c r="C1473" s="2" t="s">
        <v>42</v>
      </c>
      <c r="D1473" s="2" t="s">
        <v>43</v>
      </c>
      <c r="E1473" s="2" t="s">
        <v>44</v>
      </c>
      <c r="F1473" s="2" t="s">
        <v>45</v>
      </c>
      <c r="G1473" s="2" t="s">
        <v>46</v>
      </c>
      <c r="H1473" s="2" t="s">
        <v>47</v>
      </c>
      <c r="I1473" s="2" t="s">
        <v>261</v>
      </c>
      <c r="J1473" s="2" t="s">
        <v>13488</v>
      </c>
      <c r="K1473" s="2" t="s">
        <v>121</v>
      </c>
      <c r="L1473" s="2" t="s">
        <v>232</v>
      </c>
      <c r="M1473" s="2" t="s">
        <v>262</v>
      </c>
      <c r="N1473" s="2" t="s">
        <v>263</v>
      </c>
      <c r="O1473">
        <v>1</v>
      </c>
      <c r="P1473" s="2" t="s">
        <v>53</v>
      </c>
      <c r="Q1473">
        <v>100</v>
      </c>
      <c r="R1473">
        <v>0</v>
      </c>
      <c r="S1473" s="2" t="s">
        <v>54</v>
      </c>
      <c r="T1473" s="2" t="s">
        <v>55</v>
      </c>
      <c r="U1473" s="2" t="s">
        <v>225</v>
      </c>
      <c r="V1473" s="2"/>
      <c r="W1473">
        <v>108000</v>
      </c>
      <c r="X1473">
        <v>0</v>
      </c>
      <c r="Y1473">
        <v>0</v>
      </c>
      <c r="Z1473">
        <v>108000</v>
      </c>
      <c r="AB1473" s="2" t="s">
        <v>57</v>
      </c>
      <c r="AC1473">
        <v>43200</v>
      </c>
      <c r="AD1473">
        <v>64800</v>
      </c>
      <c r="AE1473">
        <v>216000</v>
      </c>
      <c r="AF1473">
        <v>3240</v>
      </c>
      <c r="AG1473" s="2" t="s">
        <v>261</v>
      </c>
      <c r="AH1473" s="2"/>
      <c r="AI1473" s="1">
        <v>46192</v>
      </c>
      <c r="AJ1473" s="2"/>
      <c r="AK1473" s="2" t="s">
        <v>58</v>
      </c>
      <c r="AM1473" s="2" t="s">
        <v>59</v>
      </c>
      <c r="AP1473" s="2" t="s">
        <v>60</v>
      </c>
      <c r="AQ1473" s="2" t="s">
        <v>41</v>
      </c>
      <c r="AR1473">
        <v>108000</v>
      </c>
      <c r="AS1473" s="2" t="str">
        <f>_xlfn.IFNA(IF(VLOOKUP(all_resi[[#This Row],[No. Waybill]],settle_reconcile[No. Waybill],1,0)="","Recon","Recon"),"-")</f>
        <v>Recon</v>
      </c>
      <c r="AT1473" s="2">
        <f>all_resi[[#This Row],[Nilai COD]]-all_resi[[#This Row],[COD Fee]]-all_resi[[#This Row],[Total Biaya Setelah Diskon]]</f>
        <v>147960</v>
      </c>
      <c r="AU1473" s="2">
        <f>IF(all_resi[[#This Row],[Waktu Terima]]="","",_xlfn.DAYS(all_resi[[#This Row],[Waktu Terima]],all_resi[[#This Row],[Tanggal Pengiriman]]))</f>
        <v>8</v>
      </c>
    </row>
    <row r="1474" spans="1:47" x14ac:dyDescent="0.25">
      <c r="A1474" s="2" t="s">
        <v>6794</v>
      </c>
      <c r="B1474" s="1">
        <v>46184</v>
      </c>
      <c r="C1474" s="2" t="s">
        <v>42</v>
      </c>
      <c r="D1474" s="2" t="s">
        <v>43</v>
      </c>
      <c r="E1474" s="2" t="s">
        <v>44</v>
      </c>
      <c r="F1474" s="2" t="s">
        <v>45</v>
      </c>
      <c r="G1474" s="2" t="s">
        <v>46</v>
      </c>
      <c r="H1474" s="2" t="s">
        <v>47</v>
      </c>
      <c r="I1474" s="2" t="s">
        <v>3199</v>
      </c>
      <c r="J1474" s="2" t="s">
        <v>13505</v>
      </c>
      <c r="K1474" s="2" t="s">
        <v>177</v>
      </c>
      <c r="L1474" s="2" t="s">
        <v>222</v>
      </c>
      <c r="M1474" s="2" t="s">
        <v>3200</v>
      </c>
      <c r="N1474" s="2" t="s">
        <v>3201</v>
      </c>
      <c r="O1474">
        <v>1</v>
      </c>
      <c r="P1474" s="2" t="s">
        <v>53</v>
      </c>
      <c r="Q1474">
        <v>100</v>
      </c>
      <c r="R1474">
        <v>0</v>
      </c>
      <c r="S1474" s="2" t="s">
        <v>54</v>
      </c>
      <c r="T1474" s="2" t="s">
        <v>55</v>
      </c>
      <c r="U1474" s="2" t="s">
        <v>97</v>
      </c>
      <c r="V1474" s="2"/>
      <c r="W1474">
        <v>80000</v>
      </c>
      <c r="X1474">
        <v>0</v>
      </c>
      <c r="Y1474">
        <v>0</v>
      </c>
      <c r="Z1474">
        <v>80000</v>
      </c>
      <c r="AB1474" s="2" t="s">
        <v>57</v>
      </c>
      <c r="AC1474">
        <v>32000</v>
      </c>
      <c r="AD1474">
        <v>48000</v>
      </c>
      <c r="AE1474">
        <v>150000</v>
      </c>
      <c r="AF1474">
        <v>2250</v>
      </c>
      <c r="AG1474" s="2" t="s">
        <v>12207</v>
      </c>
      <c r="AH1474" s="2" t="s">
        <v>149</v>
      </c>
      <c r="AI1474" s="1">
        <v>46197</v>
      </c>
      <c r="AJ1474" s="2"/>
      <c r="AK1474" s="2" t="s">
        <v>67</v>
      </c>
      <c r="AM1474" s="2" t="s">
        <v>59</v>
      </c>
      <c r="AP1474" s="2" t="s">
        <v>60</v>
      </c>
      <c r="AQ1474" s="2" t="s">
        <v>41</v>
      </c>
      <c r="AR1474">
        <v>70000</v>
      </c>
      <c r="AS1474" s="2" t="str">
        <f>_xlfn.IFNA(IF(VLOOKUP(all_resi[[#This Row],[No. Waybill]],settle_reconcile[No. Waybill],1,0)="","Recon","Recon"),"-")</f>
        <v>-</v>
      </c>
      <c r="AT1474" s="2">
        <f>all_resi[[#This Row],[Nilai COD]]-all_resi[[#This Row],[COD Fee]]-all_resi[[#This Row],[Total Biaya Setelah Diskon]]</f>
        <v>99750</v>
      </c>
      <c r="AU1474" s="2">
        <f>IF(all_resi[[#This Row],[Waktu Terima]]="","",_xlfn.DAYS(all_resi[[#This Row],[Waktu Terima]],all_resi[[#This Row],[Tanggal Pengiriman]]))</f>
        <v>13</v>
      </c>
    </row>
    <row r="1475" spans="1:47" x14ac:dyDescent="0.25">
      <c r="A1475" s="2" t="s">
        <v>5911</v>
      </c>
      <c r="B1475" s="1">
        <v>46184</v>
      </c>
      <c r="C1475" s="2" t="s">
        <v>42</v>
      </c>
      <c r="D1475" s="2" t="s">
        <v>43</v>
      </c>
      <c r="E1475" s="2" t="s">
        <v>44</v>
      </c>
      <c r="F1475" s="2" t="s">
        <v>45</v>
      </c>
      <c r="G1475" s="2" t="s">
        <v>46</v>
      </c>
      <c r="H1475" s="2" t="s">
        <v>80</v>
      </c>
      <c r="I1475" s="2" t="s">
        <v>290</v>
      </c>
      <c r="J1475" s="2" t="s">
        <v>13485</v>
      </c>
      <c r="K1475" s="2" t="s">
        <v>121</v>
      </c>
      <c r="L1475" s="2" t="s">
        <v>232</v>
      </c>
      <c r="M1475" s="2" t="s">
        <v>291</v>
      </c>
      <c r="N1475" s="2" t="s">
        <v>292</v>
      </c>
      <c r="O1475">
        <v>1</v>
      </c>
      <c r="P1475" s="2" t="s">
        <v>53</v>
      </c>
      <c r="Q1475">
        <v>100</v>
      </c>
      <c r="R1475">
        <v>0</v>
      </c>
      <c r="S1475" s="2" t="s">
        <v>54</v>
      </c>
      <c r="T1475" s="2" t="s">
        <v>55</v>
      </c>
      <c r="U1475" s="2" t="s">
        <v>141</v>
      </c>
      <c r="V1475" s="2"/>
      <c r="W1475">
        <v>108000</v>
      </c>
      <c r="X1475">
        <v>0</v>
      </c>
      <c r="Y1475">
        <v>0</v>
      </c>
      <c r="Z1475">
        <v>108000</v>
      </c>
      <c r="AB1475" s="2" t="s">
        <v>57</v>
      </c>
      <c r="AC1475">
        <v>43200</v>
      </c>
      <c r="AD1475">
        <v>64800</v>
      </c>
      <c r="AE1475">
        <v>152000</v>
      </c>
      <c r="AF1475">
        <v>2280</v>
      </c>
      <c r="AG1475" s="2" t="s">
        <v>353</v>
      </c>
      <c r="AH1475" s="2" t="s">
        <v>149</v>
      </c>
      <c r="AI1475" s="1">
        <v>46202</v>
      </c>
      <c r="AJ1475" s="2" t="s">
        <v>87</v>
      </c>
      <c r="AK1475" s="2" t="s">
        <v>67</v>
      </c>
      <c r="AM1475" s="2" t="s">
        <v>59</v>
      </c>
      <c r="AP1475" s="2" t="s">
        <v>60</v>
      </c>
      <c r="AQ1475" s="2" t="s">
        <v>41</v>
      </c>
      <c r="AR1475">
        <v>44000</v>
      </c>
      <c r="AS1475" s="2" t="str">
        <f>_xlfn.IFNA(IF(VLOOKUP(all_resi[[#This Row],[No. Waybill]],settle_reconcile[No. Waybill],1,0)="","Recon","Recon"),"-")</f>
        <v>-</v>
      </c>
      <c r="AT1475" s="2">
        <f>all_resi[[#This Row],[Nilai COD]]-all_resi[[#This Row],[COD Fee]]-all_resi[[#This Row],[Total Biaya Setelah Diskon]]</f>
        <v>84920</v>
      </c>
      <c r="AU1475" s="2">
        <f>IF(all_resi[[#This Row],[Waktu Terima]]="","",_xlfn.DAYS(all_resi[[#This Row],[Waktu Terima]],all_resi[[#This Row],[Tanggal Pengiriman]]))</f>
        <v>18</v>
      </c>
    </row>
    <row r="1476" spans="1:47" x14ac:dyDescent="0.25">
      <c r="A1476" s="2" t="s">
        <v>6807</v>
      </c>
      <c r="B1476" s="1">
        <v>46184</v>
      </c>
      <c r="C1476" s="2" t="s">
        <v>42</v>
      </c>
      <c r="D1476" s="2" t="s">
        <v>43</v>
      </c>
      <c r="E1476" s="2" t="s">
        <v>44</v>
      </c>
      <c r="F1476" s="2" t="s">
        <v>45</v>
      </c>
      <c r="G1476" s="2" t="s">
        <v>46</v>
      </c>
      <c r="H1476" s="2" t="s">
        <v>47</v>
      </c>
      <c r="I1476" s="2" t="s">
        <v>3238</v>
      </c>
      <c r="J1476" s="2" t="s">
        <v>13652</v>
      </c>
      <c r="K1476" s="2" t="s">
        <v>177</v>
      </c>
      <c r="L1476" s="2" t="s">
        <v>896</v>
      </c>
      <c r="M1476" s="2" t="s">
        <v>3239</v>
      </c>
      <c r="N1476" s="2" t="s">
        <v>3240</v>
      </c>
      <c r="O1476">
        <v>1</v>
      </c>
      <c r="P1476" s="2" t="s">
        <v>53</v>
      </c>
      <c r="Q1476">
        <v>100</v>
      </c>
      <c r="R1476">
        <v>0</v>
      </c>
      <c r="S1476" s="2" t="s">
        <v>54</v>
      </c>
      <c r="T1476" s="2" t="s">
        <v>55</v>
      </c>
      <c r="U1476" s="2" t="s">
        <v>56</v>
      </c>
      <c r="V1476" s="2"/>
      <c r="W1476">
        <v>87000</v>
      </c>
      <c r="X1476">
        <v>0</v>
      </c>
      <c r="Y1476">
        <v>0</v>
      </c>
      <c r="Z1476">
        <v>87000</v>
      </c>
      <c r="AB1476" s="2" t="s">
        <v>57</v>
      </c>
      <c r="AC1476">
        <v>34800</v>
      </c>
      <c r="AD1476">
        <v>52200</v>
      </c>
      <c r="AE1476">
        <v>192000</v>
      </c>
      <c r="AF1476">
        <v>2880</v>
      </c>
      <c r="AG1476" s="2" t="s">
        <v>11423</v>
      </c>
      <c r="AH1476" s="2" t="s">
        <v>149</v>
      </c>
      <c r="AI1476" s="1">
        <v>46194</v>
      </c>
      <c r="AJ1476" s="2"/>
      <c r="AK1476" s="2" t="s">
        <v>67</v>
      </c>
      <c r="AM1476" s="2" t="s">
        <v>59</v>
      </c>
      <c r="AP1476" s="2" t="s">
        <v>60</v>
      </c>
      <c r="AQ1476" s="2" t="s">
        <v>41</v>
      </c>
      <c r="AR1476">
        <v>105000</v>
      </c>
      <c r="AS1476" s="2" t="str">
        <f>_xlfn.IFNA(IF(VLOOKUP(all_resi[[#This Row],[No. Waybill]],settle_reconcile[No. Waybill],1,0)="","Recon","Recon"),"-")</f>
        <v>-</v>
      </c>
      <c r="AT1476" s="2">
        <f>all_resi[[#This Row],[Nilai COD]]-all_resi[[#This Row],[COD Fee]]-all_resi[[#This Row],[Total Biaya Setelah Diskon]]</f>
        <v>136920</v>
      </c>
      <c r="AU1476" s="2">
        <f>IF(all_resi[[#This Row],[Waktu Terima]]="","",_xlfn.DAYS(all_resi[[#This Row],[Waktu Terima]],all_resi[[#This Row],[Tanggal Pengiriman]]))</f>
        <v>10</v>
      </c>
    </row>
    <row r="1477" spans="1:47" x14ac:dyDescent="0.25">
      <c r="A1477" s="2" t="s">
        <v>5893</v>
      </c>
      <c r="B1477" s="1">
        <v>46184</v>
      </c>
      <c r="C1477" s="2" t="s">
        <v>42</v>
      </c>
      <c r="D1477" s="2" t="s">
        <v>43</v>
      </c>
      <c r="E1477" s="2" t="s">
        <v>44</v>
      </c>
      <c r="F1477" s="2" t="s">
        <v>45</v>
      </c>
      <c r="G1477" s="2" t="s">
        <v>46</v>
      </c>
      <c r="H1477" s="2" t="s">
        <v>47</v>
      </c>
      <c r="I1477" s="2" t="s">
        <v>208</v>
      </c>
      <c r="J1477" s="2" t="s">
        <v>13566</v>
      </c>
      <c r="K1477" s="2" t="s">
        <v>209</v>
      </c>
      <c r="L1477" s="2" t="s">
        <v>210</v>
      </c>
      <c r="M1477" s="2" t="s">
        <v>211</v>
      </c>
      <c r="N1477" s="2" t="s">
        <v>212</v>
      </c>
      <c r="O1477">
        <v>1</v>
      </c>
      <c r="P1477" s="2" t="s">
        <v>53</v>
      </c>
      <c r="Q1477">
        <v>100</v>
      </c>
      <c r="R1477">
        <v>0</v>
      </c>
      <c r="S1477" s="2" t="s">
        <v>54</v>
      </c>
      <c r="T1477" s="2" t="s">
        <v>55</v>
      </c>
      <c r="U1477" s="2" t="s">
        <v>147</v>
      </c>
      <c r="V1477" s="2"/>
      <c r="W1477">
        <v>39000</v>
      </c>
      <c r="X1477">
        <v>0</v>
      </c>
      <c r="Y1477">
        <v>0</v>
      </c>
      <c r="Z1477">
        <v>39000</v>
      </c>
      <c r="AB1477" s="2" t="s">
        <v>57</v>
      </c>
      <c r="AC1477">
        <v>15600</v>
      </c>
      <c r="AD1477">
        <v>23400</v>
      </c>
      <c r="AE1477">
        <v>0</v>
      </c>
      <c r="AF1477">
        <v>0</v>
      </c>
      <c r="AG1477" s="2" t="s">
        <v>208</v>
      </c>
      <c r="AH1477" s="2"/>
      <c r="AI1477" s="1">
        <v>46188</v>
      </c>
      <c r="AJ1477" s="2"/>
      <c r="AK1477" s="2" t="s">
        <v>58</v>
      </c>
      <c r="AM1477" s="2" t="s">
        <v>59</v>
      </c>
      <c r="AP1477" s="2" t="s">
        <v>60</v>
      </c>
      <c r="AQ1477" s="2" t="s">
        <v>98</v>
      </c>
      <c r="AR1477">
        <v>-39000</v>
      </c>
      <c r="AS1477" s="2" t="str">
        <f>_xlfn.IFNA(IF(VLOOKUP(all_resi[[#This Row],[No. Waybill]],settle_reconcile[No. Waybill],1,0)="","Recon","Recon"),"-")</f>
        <v>-</v>
      </c>
      <c r="AT1477" s="2">
        <f>all_resi[[#This Row],[Nilai COD]]-all_resi[[#This Row],[COD Fee]]-all_resi[[#This Row],[Total Biaya Setelah Diskon]]</f>
        <v>-23400</v>
      </c>
      <c r="AU1477" s="2">
        <f>IF(all_resi[[#This Row],[Waktu Terima]]="","",_xlfn.DAYS(all_resi[[#This Row],[Waktu Terima]],all_resi[[#This Row],[Tanggal Pengiriman]]))</f>
        <v>4</v>
      </c>
    </row>
    <row r="1478" spans="1:47" x14ac:dyDescent="0.25">
      <c r="A1478" s="2" t="s">
        <v>5894</v>
      </c>
      <c r="B1478" s="1">
        <v>46184</v>
      </c>
      <c r="C1478" s="2" t="s">
        <v>42</v>
      </c>
      <c r="D1478" s="2" t="s">
        <v>43</v>
      </c>
      <c r="E1478" s="2" t="s">
        <v>44</v>
      </c>
      <c r="F1478" s="2" t="s">
        <v>45</v>
      </c>
      <c r="G1478" s="2" t="s">
        <v>46</v>
      </c>
      <c r="H1478" s="2" t="s">
        <v>47</v>
      </c>
      <c r="I1478" s="2" t="s">
        <v>213</v>
      </c>
      <c r="J1478" s="2" t="s">
        <v>13567</v>
      </c>
      <c r="K1478" s="2" t="s">
        <v>209</v>
      </c>
      <c r="L1478" s="2" t="s">
        <v>214</v>
      </c>
      <c r="M1478" s="2" t="s">
        <v>215</v>
      </c>
      <c r="N1478" s="2" t="s">
        <v>216</v>
      </c>
      <c r="O1478">
        <v>1</v>
      </c>
      <c r="P1478" s="2" t="s">
        <v>53</v>
      </c>
      <c r="Q1478">
        <v>100</v>
      </c>
      <c r="R1478">
        <v>0</v>
      </c>
      <c r="S1478" s="2" t="s">
        <v>54</v>
      </c>
      <c r="T1478" s="2" t="s">
        <v>55</v>
      </c>
      <c r="U1478" s="2" t="s">
        <v>97</v>
      </c>
      <c r="V1478" s="2"/>
      <c r="W1478">
        <v>52000</v>
      </c>
      <c r="X1478">
        <v>0</v>
      </c>
      <c r="Y1478">
        <v>0</v>
      </c>
      <c r="Z1478">
        <v>52000</v>
      </c>
      <c r="AB1478" s="2" t="s">
        <v>57</v>
      </c>
      <c r="AC1478">
        <v>20800</v>
      </c>
      <c r="AD1478">
        <v>31200</v>
      </c>
      <c r="AE1478">
        <v>122000</v>
      </c>
      <c r="AF1478">
        <v>1830</v>
      </c>
      <c r="AG1478" s="2" t="s">
        <v>213</v>
      </c>
      <c r="AH1478" s="2"/>
      <c r="AI1478" s="1">
        <v>46189</v>
      </c>
      <c r="AJ1478" s="2"/>
      <c r="AK1478" s="2" t="s">
        <v>58</v>
      </c>
      <c r="AM1478" s="2" t="s">
        <v>59</v>
      </c>
      <c r="AP1478" s="2" t="s">
        <v>60</v>
      </c>
      <c r="AQ1478" s="2" t="s">
        <v>41</v>
      </c>
      <c r="AR1478">
        <v>70000</v>
      </c>
      <c r="AS1478" s="2" t="str">
        <f>_xlfn.IFNA(IF(VLOOKUP(all_resi[[#This Row],[No. Waybill]],settle_reconcile[No. Waybill],1,0)="","Recon","Recon"),"-")</f>
        <v>Recon</v>
      </c>
      <c r="AT1478" s="2">
        <f>all_resi[[#This Row],[Nilai COD]]-all_resi[[#This Row],[COD Fee]]-all_resi[[#This Row],[Total Biaya Setelah Diskon]]</f>
        <v>88970</v>
      </c>
      <c r="AU1478" s="2">
        <f>IF(all_resi[[#This Row],[Waktu Terima]]="","",_xlfn.DAYS(all_resi[[#This Row],[Waktu Terima]],all_resi[[#This Row],[Tanggal Pengiriman]]))</f>
        <v>5</v>
      </c>
    </row>
    <row r="1479" spans="1:47" x14ac:dyDescent="0.25">
      <c r="A1479" s="2" t="s">
        <v>6799</v>
      </c>
      <c r="B1479" s="1">
        <v>46184</v>
      </c>
      <c r="C1479" s="2" t="s">
        <v>42</v>
      </c>
      <c r="D1479" s="2" t="s">
        <v>43</v>
      </c>
      <c r="E1479" s="2" t="s">
        <v>44</v>
      </c>
      <c r="F1479" s="2" t="s">
        <v>45</v>
      </c>
      <c r="G1479" s="2" t="s">
        <v>46</v>
      </c>
      <c r="H1479" s="2" t="s">
        <v>47</v>
      </c>
      <c r="I1479" s="2" t="s">
        <v>3215</v>
      </c>
      <c r="J1479" s="2" t="s">
        <v>13502</v>
      </c>
      <c r="K1479" s="2" t="s">
        <v>75</v>
      </c>
      <c r="L1479" s="2" t="s">
        <v>112</v>
      </c>
      <c r="M1479" s="2" t="s">
        <v>1850</v>
      </c>
      <c r="N1479" s="2" t="s">
        <v>3216</v>
      </c>
      <c r="O1479">
        <v>1</v>
      </c>
      <c r="P1479" s="2" t="s">
        <v>53</v>
      </c>
      <c r="Q1479">
        <v>100</v>
      </c>
      <c r="R1479">
        <v>0</v>
      </c>
      <c r="S1479" s="2" t="s">
        <v>54</v>
      </c>
      <c r="T1479" s="2" t="s">
        <v>55</v>
      </c>
      <c r="U1479" s="2" t="s">
        <v>386</v>
      </c>
      <c r="V1479" s="2"/>
      <c r="W1479">
        <v>64000</v>
      </c>
      <c r="X1479">
        <v>0</v>
      </c>
      <c r="Y1479">
        <v>0</v>
      </c>
      <c r="Z1479">
        <v>64000</v>
      </c>
      <c r="AB1479" s="2" t="s">
        <v>57</v>
      </c>
      <c r="AC1479">
        <v>25600</v>
      </c>
      <c r="AD1479">
        <v>38400</v>
      </c>
      <c r="AE1479">
        <v>168000</v>
      </c>
      <c r="AF1479">
        <v>2520</v>
      </c>
      <c r="AG1479" s="2" t="s">
        <v>517</v>
      </c>
      <c r="AH1479" s="2" t="s">
        <v>149</v>
      </c>
      <c r="AI1479" s="1">
        <v>46201</v>
      </c>
      <c r="AJ1479" s="2"/>
      <c r="AK1479" s="2" t="s">
        <v>67</v>
      </c>
      <c r="AM1479" s="2" t="s">
        <v>59</v>
      </c>
      <c r="AP1479" s="2" t="s">
        <v>60</v>
      </c>
      <c r="AQ1479" s="2" t="s">
        <v>41</v>
      </c>
      <c r="AR1479">
        <v>104000</v>
      </c>
      <c r="AS1479" s="2" t="str">
        <f>_xlfn.IFNA(IF(VLOOKUP(all_resi[[#This Row],[No. Waybill]],settle_reconcile[No. Waybill],1,0)="","Recon","Recon"),"-")</f>
        <v>-</v>
      </c>
      <c r="AT1479" s="2">
        <f>all_resi[[#This Row],[Nilai COD]]-all_resi[[#This Row],[COD Fee]]-all_resi[[#This Row],[Total Biaya Setelah Diskon]]</f>
        <v>127080</v>
      </c>
      <c r="AU1479" s="2">
        <f>IF(all_resi[[#This Row],[Waktu Terima]]="","",_xlfn.DAYS(all_resi[[#This Row],[Waktu Terima]],all_resi[[#This Row],[Tanggal Pengiriman]]))</f>
        <v>17</v>
      </c>
    </row>
    <row r="1480" spans="1:47" x14ac:dyDescent="0.25">
      <c r="A1480" s="2" t="s">
        <v>5895</v>
      </c>
      <c r="B1480" s="1">
        <v>46184</v>
      </c>
      <c r="C1480" s="2" t="s">
        <v>42</v>
      </c>
      <c r="D1480" s="2" t="s">
        <v>43</v>
      </c>
      <c r="E1480" s="2" t="s">
        <v>44</v>
      </c>
      <c r="F1480" s="2" t="s">
        <v>45</v>
      </c>
      <c r="G1480" s="2" t="s">
        <v>46</v>
      </c>
      <c r="H1480" s="2" t="s">
        <v>47</v>
      </c>
      <c r="I1480" s="2" t="s">
        <v>217</v>
      </c>
      <c r="J1480" s="2" t="s">
        <v>13563</v>
      </c>
      <c r="K1480" s="2" t="s">
        <v>183</v>
      </c>
      <c r="L1480" s="2" t="s">
        <v>218</v>
      </c>
      <c r="M1480" s="2" t="s">
        <v>219</v>
      </c>
      <c r="N1480" s="2" t="s">
        <v>220</v>
      </c>
      <c r="O1480">
        <v>1</v>
      </c>
      <c r="P1480" s="2" t="s">
        <v>53</v>
      </c>
      <c r="Q1480">
        <v>100</v>
      </c>
      <c r="R1480">
        <v>0</v>
      </c>
      <c r="S1480" s="2" t="s">
        <v>54</v>
      </c>
      <c r="T1480" s="2" t="s">
        <v>55</v>
      </c>
      <c r="U1480" s="2" t="s">
        <v>104</v>
      </c>
      <c r="V1480" s="2"/>
      <c r="W1480">
        <v>91000</v>
      </c>
      <c r="X1480">
        <v>0</v>
      </c>
      <c r="Y1480">
        <v>0</v>
      </c>
      <c r="Z1480">
        <v>91000</v>
      </c>
      <c r="AB1480" s="2" t="s">
        <v>57</v>
      </c>
      <c r="AC1480">
        <v>36400</v>
      </c>
      <c r="AD1480">
        <v>54600</v>
      </c>
      <c r="AE1480">
        <v>140000</v>
      </c>
      <c r="AF1480">
        <v>2100</v>
      </c>
      <c r="AG1480" s="2" t="s">
        <v>894</v>
      </c>
      <c r="AH1480" s="2" t="s">
        <v>149</v>
      </c>
      <c r="AI1480" s="1">
        <v>46195</v>
      </c>
      <c r="AJ1480" s="2"/>
      <c r="AK1480" s="2" t="s">
        <v>67</v>
      </c>
      <c r="AM1480" s="2" t="s">
        <v>59</v>
      </c>
      <c r="AP1480" s="2" t="s">
        <v>60</v>
      </c>
      <c r="AQ1480" s="2" t="s">
        <v>41</v>
      </c>
      <c r="AR1480">
        <v>49000</v>
      </c>
      <c r="AS1480" s="2" t="str">
        <f>_xlfn.IFNA(IF(VLOOKUP(all_resi[[#This Row],[No. Waybill]],settle_reconcile[No. Waybill],1,0)="","Recon","Recon"),"-")</f>
        <v>-</v>
      </c>
      <c r="AT1480" s="2">
        <f>all_resi[[#This Row],[Nilai COD]]-all_resi[[#This Row],[COD Fee]]-all_resi[[#This Row],[Total Biaya Setelah Diskon]]</f>
        <v>83300</v>
      </c>
      <c r="AU1480" s="2">
        <f>IF(all_resi[[#This Row],[Waktu Terima]]="","",_xlfn.DAYS(all_resi[[#This Row],[Waktu Terima]],all_resi[[#This Row],[Tanggal Pengiriman]]))</f>
        <v>11</v>
      </c>
    </row>
    <row r="1481" spans="1:47" x14ac:dyDescent="0.25">
      <c r="A1481" s="2" t="s">
        <v>5889</v>
      </c>
      <c r="B1481" s="1">
        <v>46184</v>
      </c>
      <c r="C1481" s="2" t="s">
        <v>42</v>
      </c>
      <c r="D1481" s="2" t="s">
        <v>43</v>
      </c>
      <c r="E1481" s="2" t="s">
        <v>44</v>
      </c>
      <c r="F1481" s="2" t="s">
        <v>45</v>
      </c>
      <c r="G1481" s="2" t="s">
        <v>46</v>
      </c>
      <c r="H1481" s="2" t="s">
        <v>80</v>
      </c>
      <c r="I1481" s="2" t="s">
        <v>187</v>
      </c>
      <c r="J1481" s="2" t="s">
        <v>13569</v>
      </c>
      <c r="K1481" s="2" t="s">
        <v>126</v>
      </c>
      <c r="L1481" s="2" t="s">
        <v>188</v>
      </c>
      <c r="M1481" s="2" t="s">
        <v>189</v>
      </c>
      <c r="N1481" s="2" t="s">
        <v>190</v>
      </c>
      <c r="O1481">
        <v>1</v>
      </c>
      <c r="P1481" s="2" t="s">
        <v>53</v>
      </c>
      <c r="Q1481">
        <v>100</v>
      </c>
      <c r="R1481">
        <v>0</v>
      </c>
      <c r="S1481" s="2" t="s">
        <v>54</v>
      </c>
      <c r="T1481" s="2" t="s">
        <v>55</v>
      </c>
      <c r="U1481" s="2" t="s">
        <v>86</v>
      </c>
      <c r="V1481" s="2"/>
      <c r="W1481">
        <v>74000</v>
      </c>
      <c r="X1481">
        <v>0</v>
      </c>
      <c r="Y1481">
        <v>0</v>
      </c>
      <c r="Z1481">
        <v>74000</v>
      </c>
      <c r="AB1481" s="2" t="s">
        <v>57</v>
      </c>
      <c r="AC1481">
        <v>29600</v>
      </c>
      <c r="AD1481">
        <v>44400</v>
      </c>
      <c r="AE1481">
        <v>129000</v>
      </c>
      <c r="AF1481">
        <v>1935</v>
      </c>
      <c r="AG1481" s="2" t="s">
        <v>187</v>
      </c>
      <c r="AH1481" s="2"/>
      <c r="AI1481" s="1">
        <v>46188</v>
      </c>
      <c r="AJ1481" s="2" t="s">
        <v>87</v>
      </c>
      <c r="AK1481" s="2" t="s">
        <v>58</v>
      </c>
      <c r="AM1481" s="2" t="s">
        <v>59</v>
      </c>
      <c r="AP1481" s="2" t="s">
        <v>60</v>
      </c>
      <c r="AQ1481" s="2" t="s">
        <v>41</v>
      </c>
      <c r="AR1481">
        <v>55000</v>
      </c>
      <c r="AS1481" s="2" t="str">
        <f>_xlfn.IFNA(IF(VLOOKUP(all_resi[[#This Row],[No. Waybill]],settle_reconcile[No. Waybill],1,0)="","Recon","Recon"),"-")</f>
        <v>Recon</v>
      </c>
      <c r="AT1481" s="2">
        <f>all_resi[[#This Row],[Nilai COD]]-all_resi[[#This Row],[COD Fee]]-all_resi[[#This Row],[Total Biaya Setelah Diskon]]</f>
        <v>82665</v>
      </c>
      <c r="AU1481" s="2">
        <f>IF(all_resi[[#This Row],[Waktu Terima]]="","",_xlfn.DAYS(all_resi[[#This Row],[Waktu Terima]],all_resi[[#This Row],[Tanggal Pengiriman]]))</f>
        <v>4</v>
      </c>
    </row>
    <row r="1482" spans="1:47" x14ac:dyDescent="0.25">
      <c r="A1482" s="2" t="s">
        <v>6886</v>
      </c>
      <c r="B1482" s="1">
        <v>46184</v>
      </c>
      <c r="C1482" s="2" t="s">
        <v>42</v>
      </c>
      <c r="D1482" s="2" t="s">
        <v>43</v>
      </c>
      <c r="E1482" s="2" t="s">
        <v>44</v>
      </c>
      <c r="F1482" s="2" t="s">
        <v>45</v>
      </c>
      <c r="G1482" s="2" t="s">
        <v>46</v>
      </c>
      <c r="H1482" s="2" t="s">
        <v>80</v>
      </c>
      <c r="I1482" s="2" t="s">
        <v>3455</v>
      </c>
      <c r="J1482" s="2" t="s">
        <v>13608</v>
      </c>
      <c r="K1482" s="2" t="s">
        <v>75</v>
      </c>
      <c r="L1482" s="2" t="s">
        <v>345</v>
      </c>
      <c r="M1482" s="2" t="s">
        <v>3137</v>
      </c>
      <c r="N1482" s="2" t="s">
        <v>3456</v>
      </c>
      <c r="O1482">
        <v>1</v>
      </c>
      <c r="P1482" s="2" t="s">
        <v>53</v>
      </c>
      <c r="Q1482">
        <v>100</v>
      </c>
      <c r="R1482">
        <v>0</v>
      </c>
      <c r="S1482" s="2" t="s">
        <v>54</v>
      </c>
      <c r="T1482" s="2" t="s">
        <v>55</v>
      </c>
      <c r="U1482" s="2" t="s">
        <v>201</v>
      </c>
      <c r="V1482" s="2"/>
      <c r="W1482">
        <v>53000</v>
      </c>
      <c r="X1482">
        <v>0</v>
      </c>
      <c r="Y1482">
        <v>0</v>
      </c>
      <c r="Z1482">
        <v>53000</v>
      </c>
      <c r="AB1482" s="2" t="s">
        <v>57</v>
      </c>
      <c r="AC1482">
        <v>21200</v>
      </c>
      <c r="AD1482">
        <v>31800</v>
      </c>
      <c r="AE1482">
        <v>137000</v>
      </c>
      <c r="AF1482">
        <v>2055</v>
      </c>
      <c r="AG1482" s="2" t="s">
        <v>517</v>
      </c>
      <c r="AH1482" s="2" t="s">
        <v>149</v>
      </c>
      <c r="AI1482" s="1">
        <v>46198</v>
      </c>
      <c r="AJ1482" s="2" t="s">
        <v>87</v>
      </c>
      <c r="AK1482" s="2" t="s">
        <v>67</v>
      </c>
      <c r="AM1482" s="2" t="s">
        <v>59</v>
      </c>
      <c r="AP1482" s="2" t="s">
        <v>60</v>
      </c>
      <c r="AQ1482" s="2" t="s">
        <v>41</v>
      </c>
      <c r="AR1482">
        <v>84000</v>
      </c>
      <c r="AS1482" s="2" t="str">
        <f>_xlfn.IFNA(IF(VLOOKUP(all_resi[[#This Row],[No. Waybill]],settle_reconcile[No. Waybill],1,0)="","Recon","Recon"),"-")</f>
        <v>-</v>
      </c>
      <c r="AT1482" s="2">
        <f>all_resi[[#This Row],[Nilai COD]]-all_resi[[#This Row],[COD Fee]]-all_resi[[#This Row],[Total Biaya Setelah Diskon]]</f>
        <v>103145</v>
      </c>
      <c r="AU1482" s="2">
        <f>IF(all_resi[[#This Row],[Waktu Terima]]="","",_xlfn.DAYS(all_resi[[#This Row],[Waktu Terima]],all_resi[[#This Row],[Tanggal Pengiriman]]))</f>
        <v>14</v>
      </c>
    </row>
    <row r="1483" spans="1:47" x14ac:dyDescent="0.25">
      <c r="A1483" s="2" t="s">
        <v>6884</v>
      </c>
      <c r="B1483" s="1">
        <v>46184</v>
      </c>
      <c r="C1483" s="2" t="s">
        <v>42</v>
      </c>
      <c r="D1483" s="2" t="s">
        <v>43</v>
      </c>
      <c r="E1483" s="2" t="s">
        <v>44</v>
      </c>
      <c r="F1483" s="2" t="s">
        <v>45</v>
      </c>
      <c r="G1483" s="2" t="s">
        <v>46</v>
      </c>
      <c r="H1483" s="2" t="s">
        <v>47</v>
      </c>
      <c r="I1483" s="2" t="s">
        <v>3449</v>
      </c>
      <c r="J1483" s="2" t="s">
        <v>13607</v>
      </c>
      <c r="K1483" s="2" t="s">
        <v>177</v>
      </c>
      <c r="L1483" s="2" t="s">
        <v>866</v>
      </c>
      <c r="M1483" s="2" t="s">
        <v>867</v>
      </c>
      <c r="N1483" s="2" t="s">
        <v>3450</v>
      </c>
      <c r="O1483">
        <v>1</v>
      </c>
      <c r="P1483" s="2" t="s">
        <v>53</v>
      </c>
      <c r="Q1483">
        <v>100</v>
      </c>
      <c r="R1483">
        <v>0</v>
      </c>
      <c r="S1483" s="2" t="s">
        <v>54</v>
      </c>
      <c r="T1483" s="2" t="s">
        <v>55</v>
      </c>
      <c r="U1483" s="2" t="s">
        <v>534</v>
      </c>
      <c r="V1483" s="2"/>
      <c r="W1483">
        <v>102000</v>
      </c>
      <c r="X1483">
        <v>0</v>
      </c>
      <c r="Y1483">
        <v>0</v>
      </c>
      <c r="Z1483">
        <v>102000</v>
      </c>
      <c r="AB1483" s="2" t="s">
        <v>57</v>
      </c>
      <c r="AC1483">
        <v>40800</v>
      </c>
      <c r="AD1483">
        <v>61200</v>
      </c>
      <c r="AE1483">
        <v>156000</v>
      </c>
      <c r="AF1483">
        <v>2340</v>
      </c>
      <c r="AG1483" s="2" t="s">
        <v>3449</v>
      </c>
      <c r="AH1483" s="2"/>
      <c r="AI1483" s="1">
        <v>46191</v>
      </c>
      <c r="AJ1483" s="2"/>
      <c r="AK1483" s="2" t="s">
        <v>58</v>
      </c>
      <c r="AM1483" s="2" t="s">
        <v>59</v>
      </c>
      <c r="AP1483" s="2" t="s">
        <v>60</v>
      </c>
      <c r="AQ1483" s="2" t="s">
        <v>41</v>
      </c>
      <c r="AR1483">
        <v>54000</v>
      </c>
      <c r="AS1483" s="2" t="str">
        <f>_xlfn.IFNA(IF(VLOOKUP(all_resi[[#This Row],[No. Waybill]],settle_reconcile[No. Waybill],1,0)="","Recon","Recon"),"-")</f>
        <v>Recon</v>
      </c>
      <c r="AT1483" s="2">
        <f>all_resi[[#This Row],[Nilai COD]]-all_resi[[#This Row],[COD Fee]]-all_resi[[#This Row],[Total Biaya Setelah Diskon]]</f>
        <v>92460</v>
      </c>
      <c r="AU1483" s="2">
        <f>IF(all_resi[[#This Row],[Waktu Terima]]="","",_xlfn.DAYS(all_resi[[#This Row],[Waktu Terima]],all_resi[[#This Row],[Tanggal Pengiriman]]))</f>
        <v>7</v>
      </c>
    </row>
    <row r="1484" spans="1:47" x14ac:dyDescent="0.25">
      <c r="A1484" s="2" t="s">
        <v>6864</v>
      </c>
      <c r="B1484" s="1">
        <v>46184</v>
      </c>
      <c r="C1484" s="2" t="s">
        <v>42</v>
      </c>
      <c r="D1484" s="2" t="s">
        <v>43</v>
      </c>
      <c r="E1484" s="2" t="s">
        <v>44</v>
      </c>
      <c r="F1484" s="2" t="s">
        <v>45</v>
      </c>
      <c r="G1484" s="2" t="s">
        <v>46</v>
      </c>
      <c r="H1484" s="2" t="s">
        <v>80</v>
      </c>
      <c r="I1484" s="2" t="s">
        <v>3395</v>
      </c>
      <c r="J1484" s="2" t="s">
        <v>13667</v>
      </c>
      <c r="K1484" s="2" t="s">
        <v>132</v>
      </c>
      <c r="L1484" s="2" t="s">
        <v>791</v>
      </c>
      <c r="M1484" s="2" t="s">
        <v>2843</v>
      </c>
      <c r="N1484" s="2" t="s">
        <v>3396</v>
      </c>
      <c r="O1484">
        <v>1</v>
      </c>
      <c r="P1484" s="2" t="s">
        <v>53</v>
      </c>
      <c r="Q1484">
        <v>100</v>
      </c>
      <c r="R1484">
        <v>0</v>
      </c>
      <c r="S1484" s="2" t="s">
        <v>54</v>
      </c>
      <c r="T1484" s="2" t="s">
        <v>55</v>
      </c>
      <c r="U1484" s="2" t="s">
        <v>1020</v>
      </c>
      <c r="V1484" s="2"/>
      <c r="W1484">
        <v>29000</v>
      </c>
      <c r="X1484">
        <v>0</v>
      </c>
      <c r="Y1484">
        <v>0</v>
      </c>
      <c r="Z1484">
        <v>29000</v>
      </c>
      <c r="AB1484" s="2" t="s">
        <v>57</v>
      </c>
      <c r="AC1484">
        <v>11600</v>
      </c>
      <c r="AD1484">
        <v>17400</v>
      </c>
      <c r="AE1484">
        <v>106000</v>
      </c>
      <c r="AF1484">
        <v>1590</v>
      </c>
      <c r="AG1484" s="2" t="s">
        <v>3395</v>
      </c>
      <c r="AH1484" s="2"/>
      <c r="AI1484" s="1">
        <v>46186</v>
      </c>
      <c r="AJ1484" s="2" t="s">
        <v>87</v>
      </c>
      <c r="AK1484" s="2" t="s">
        <v>58</v>
      </c>
      <c r="AM1484" s="2" t="s">
        <v>59</v>
      </c>
      <c r="AP1484" s="2" t="s">
        <v>60</v>
      </c>
      <c r="AQ1484" s="2" t="s">
        <v>41</v>
      </c>
      <c r="AR1484">
        <v>77000</v>
      </c>
      <c r="AS1484" s="2" t="str">
        <f>_xlfn.IFNA(IF(VLOOKUP(all_resi[[#This Row],[No. Waybill]],settle_reconcile[No. Waybill],1,0)="","Recon","Recon"),"-")</f>
        <v>Recon</v>
      </c>
      <c r="AT1484" s="2">
        <f>all_resi[[#This Row],[Nilai COD]]-all_resi[[#This Row],[COD Fee]]-all_resi[[#This Row],[Total Biaya Setelah Diskon]]</f>
        <v>87010</v>
      </c>
      <c r="AU1484" s="2">
        <f>IF(all_resi[[#This Row],[Waktu Terima]]="","",_xlfn.DAYS(all_resi[[#This Row],[Waktu Terima]],all_resi[[#This Row],[Tanggal Pengiriman]]))</f>
        <v>2</v>
      </c>
    </row>
    <row r="1485" spans="1:47" x14ac:dyDescent="0.25">
      <c r="A1485" s="2" t="s">
        <v>6861</v>
      </c>
      <c r="B1485" s="1">
        <v>46184</v>
      </c>
      <c r="C1485" s="2" t="s">
        <v>42</v>
      </c>
      <c r="D1485" s="2" t="s">
        <v>43</v>
      </c>
      <c r="E1485" s="2" t="s">
        <v>44</v>
      </c>
      <c r="F1485" s="2" t="s">
        <v>45</v>
      </c>
      <c r="G1485" s="2" t="s">
        <v>46</v>
      </c>
      <c r="H1485" s="2" t="s">
        <v>47</v>
      </c>
      <c r="I1485" s="2" t="s">
        <v>3388</v>
      </c>
      <c r="J1485" s="2" t="s">
        <v>13666</v>
      </c>
      <c r="K1485" s="2" t="s">
        <v>156</v>
      </c>
      <c r="L1485" s="2" t="s">
        <v>509</v>
      </c>
      <c r="M1485" s="2" t="s">
        <v>835</v>
      </c>
      <c r="N1485" s="2" t="s">
        <v>3389</v>
      </c>
      <c r="O1485">
        <v>1</v>
      </c>
      <c r="P1485" s="2" t="s">
        <v>53</v>
      </c>
      <c r="Q1485">
        <v>100</v>
      </c>
      <c r="R1485">
        <v>0</v>
      </c>
      <c r="S1485" s="2" t="s">
        <v>54</v>
      </c>
      <c r="T1485" s="2" t="s">
        <v>55</v>
      </c>
      <c r="U1485" s="2" t="s">
        <v>207</v>
      </c>
      <c r="V1485" s="2"/>
      <c r="W1485">
        <v>80000</v>
      </c>
      <c r="X1485">
        <v>0</v>
      </c>
      <c r="Y1485">
        <v>0</v>
      </c>
      <c r="Z1485">
        <v>80000</v>
      </c>
      <c r="AB1485" s="2" t="s">
        <v>57</v>
      </c>
      <c r="AC1485">
        <v>32000</v>
      </c>
      <c r="AD1485">
        <v>48000</v>
      </c>
      <c r="AE1485">
        <v>150000</v>
      </c>
      <c r="AF1485">
        <v>2250</v>
      </c>
      <c r="AG1485" s="2" t="s">
        <v>17318</v>
      </c>
      <c r="AH1485" s="2" t="s">
        <v>149</v>
      </c>
      <c r="AI1485" s="1">
        <v>46203</v>
      </c>
      <c r="AJ1485" s="2"/>
      <c r="AK1485" s="2" t="s">
        <v>67</v>
      </c>
      <c r="AM1485" s="2" t="s">
        <v>59</v>
      </c>
      <c r="AP1485" s="2" t="s">
        <v>60</v>
      </c>
      <c r="AQ1485" s="2" t="s">
        <v>41</v>
      </c>
      <c r="AR1485">
        <v>70000</v>
      </c>
      <c r="AS1485" s="2" t="str">
        <f>_xlfn.IFNA(IF(VLOOKUP(all_resi[[#This Row],[No. Waybill]],settle_reconcile[No. Waybill],1,0)="","Recon","Recon"),"-")</f>
        <v>-</v>
      </c>
      <c r="AT1485" s="2">
        <f>all_resi[[#This Row],[Nilai COD]]-all_resi[[#This Row],[COD Fee]]-all_resi[[#This Row],[Total Biaya Setelah Diskon]]</f>
        <v>99750</v>
      </c>
      <c r="AU1485" s="2">
        <f>IF(all_resi[[#This Row],[Waktu Terima]]="","",_xlfn.DAYS(all_resi[[#This Row],[Waktu Terima]],all_resi[[#This Row],[Tanggal Pengiriman]]))</f>
        <v>19</v>
      </c>
    </row>
    <row r="1486" spans="1:47" x14ac:dyDescent="0.25">
      <c r="A1486" s="2" t="s">
        <v>5877</v>
      </c>
      <c r="B1486" s="1">
        <v>46184</v>
      </c>
      <c r="C1486" s="2" t="s">
        <v>42</v>
      </c>
      <c r="D1486" s="2" t="s">
        <v>43</v>
      </c>
      <c r="E1486" s="2" t="s">
        <v>44</v>
      </c>
      <c r="F1486" s="2" t="s">
        <v>45</v>
      </c>
      <c r="G1486" s="2" t="s">
        <v>46</v>
      </c>
      <c r="H1486" s="2" t="s">
        <v>80</v>
      </c>
      <c r="I1486" s="2" t="s">
        <v>120</v>
      </c>
      <c r="J1486" s="2" t="s">
        <v>13529</v>
      </c>
      <c r="K1486" s="2" t="s">
        <v>121</v>
      </c>
      <c r="L1486" s="2" t="s">
        <v>122</v>
      </c>
      <c r="M1486" s="2" t="s">
        <v>123</v>
      </c>
      <c r="N1486" s="2" t="s">
        <v>124</v>
      </c>
      <c r="O1486">
        <v>1</v>
      </c>
      <c r="P1486" s="2" t="s">
        <v>53</v>
      </c>
      <c r="Q1486">
        <v>100</v>
      </c>
      <c r="R1486">
        <v>0</v>
      </c>
      <c r="S1486" s="2" t="s">
        <v>54</v>
      </c>
      <c r="T1486" s="2" t="s">
        <v>55</v>
      </c>
      <c r="U1486" s="2" t="s">
        <v>86</v>
      </c>
      <c r="V1486" s="2"/>
      <c r="W1486">
        <v>85000</v>
      </c>
      <c r="X1486">
        <v>0</v>
      </c>
      <c r="Y1486">
        <v>0</v>
      </c>
      <c r="Z1486">
        <v>85000</v>
      </c>
      <c r="AB1486" s="2" t="s">
        <v>57</v>
      </c>
      <c r="AC1486">
        <v>34000</v>
      </c>
      <c r="AD1486">
        <v>51000</v>
      </c>
      <c r="AE1486">
        <v>134000</v>
      </c>
      <c r="AF1486">
        <v>2010</v>
      </c>
      <c r="AG1486" s="2" t="s">
        <v>11423</v>
      </c>
      <c r="AH1486" s="2" t="s">
        <v>149</v>
      </c>
      <c r="AI1486" s="1">
        <v>46200</v>
      </c>
      <c r="AJ1486" s="2" t="s">
        <v>87</v>
      </c>
      <c r="AK1486" s="2" t="s">
        <v>67</v>
      </c>
      <c r="AM1486" s="2" t="s">
        <v>59</v>
      </c>
      <c r="AP1486" s="2" t="s">
        <v>60</v>
      </c>
      <c r="AQ1486" s="2" t="s">
        <v>41</v>
      </c>
      <c r="AR1486">
        <v>49000</v>
      </c>
      <c r="AS1486" s="2" t="str">
        <f>_xlfn.IFNA(IF(VLOOKUP(all_resi[[#This Row],[No. Waybill]],settle_reconcile[No. Waybill],1,0)="","Recon","Recon"),"-")</f>
        <v>-</v>
      </c>
      <c r="AT1486" s="2">
        <f>all_resi[[#This Row],[Nilai COD]]-all_resi[[#This Row],[COD Fee]]-all_resi[[#This Row],[Total Biaya Setelah Diskon]]</f>
        <v>80990</v>
      </c>
      <c r="AU1486" s="2">
        <f>IF(all_resi[[#This Row],[Waktu Terima]]="","",_xlfn.DAYS(all_resi[[#This Row],[Waktu Terima]],all_resi[[#This Row],[Tanggal Pengiriman]]))</f>
        <v>16</v>
      </c>
    </row>
    <row r="1487" spans="1:47" x14ac:dyDescent="0.25">
      <c r="A1487" s="2" t="s">
        <v>6871</v>
      </c>
      <c r="B1487" s="1">
        <v>46184</v>
      </c>
      <c r="C1487" s="2" t="s">
        <v>42</v>
      </c>
      <c r="D1487" s="2" t="s">
        <v>43</v>
      </c>
      <c r="E1487" s="2" t="s">
        <v>44</v>
      </c>
      <c r="F1487" s="2" t="s">
        <v>45</v>
      </c>
      <c r="G1487" s="2" t="s">
        <v>46</v>
      </c>
      <c r="H1487" s="2" t="s">
        <v>47</v>
      </c>
      <c r="I1487" s="2" t="s">
        <v>3413</v>
      </c>
      <c r="J1487" s="2" t="s">
        <v>13600</v>
      </c>
      <c r="K1487" s="2" t="s">
        <v>177</v>
      </c>
      <c r="L1487" s="2" t="s">
        <v>896</v>
      </c>
      <c r="M1487" s="2" t="s">
        <v>2998</v>
      </c>
      <c r="N1487" s="2" t="s">
        <v>3414</v>
      </c>
      <c r="O1487">
        <v>1</v>
      </c>
      <c r="P1487" s="2" t="s">
        <v>53</v>
      </c>
      <c r="Q1487">
        <v>100</v>
      </c>
      <c r="R1487">
        <v>0</v>
      </c>
      <c r="S1487" s="2" t="s">
        <v>54</v>
      </c>
      <c r="T1487" s="2" t="s">
        <v>55</v>
      </c>
      <c r="U1487" s="2" t="s">
        <v>207</v>
      </c>
      <c r="V1487" s="2"/>
      <c r="W1487">
        <v>87000</v>
      </c>
      <c r="X1487">
        <v>0</v>
      </c>
      <c r="Y1487">
        <v>0</v>
      </c>
      <c r="Z1487">
        <v>87000</v>
      </c>
      <c r="AB1487" s="2" t="s">
        <v>57</v>
      </c>
      <c r="AC1487">
        <v>34800</v>
      </c>
      <c r="AD1487">
        <v>52200</v>
      </c>
      <c r="AE1487">
        <v>152000</v>
      </c>
      <c r="AF1487">
        <v>2280</v>
      </c>
      <c r="AG1487" s="2" t="s">
        <v>894</v>
      </c>
      <c r="AH1487" s="2" t="s">
        <v>149</v>
      </c>
      <c r="AI1487" s="1">
        <v>46195</v>
      </c>
      <c r="AJ1487" s="2"/>
      <c r="AK1487" s="2" t="s">
        <v>67</v>
      </c>
      <c r="AM1487" s="2" t="s">
        <v>59</v>
      </c>
      <c r="AP1487" s="2" t="s">
        <v>60</v>
      </c>
      <c r="AQ1487" s="2" t="s">
        <v>41</v>
      </c>
      <c r="AR1487">
        <v>65000</v>
      </c>
      <c r="AS1487" s="2" t="str">
        <f>_xlfn.IFNA(IF(VLOOKUP(all_resi[[#This Row],[No. Waybill]],settle_reconcile[No. Waybill],1,0)="","Recon","Recon"),"-")</f>
        <v>-</v>
      </c>
      <c r="AT1487" s="2">
        <f>all_resi[[#This Row],[Nilai COD]]-all_resi[[#This Row],[COD Fee]]-all_resi[[#This Row],[Total Biaya Setelah Diskon]]</f>
        <v>97520</v>
      </c>
      <c r="AU1487" s="2">
        <f>IF(all_resi[[#This Row],[Waktu Terima]]="","",_xlfn.DAYS(all_resi[[#This Row],[Waktu Terima]],all_resi[[#This Row],[Tanggal Pengiriman]]))</f>
        <v>11</v>
      </c>
    </row>
    <row r="1488" spans="1:47" x14ac:dyDescent="0.25">
      <c r="A1488" s="2" t="s">
        <v>6878</v>
      </c>
      <c r="B1488" s="1">
        <v>46184</v>
      </c>
      <c r="C1488" s="2" t="s">
        <v>42</v>
      </c>
      <c r="D1488" s="2" t="s">
        <v>43</v>
      </c>
      <c r="E1488" s="2" t="s">
        <v>44</v>
      </c>
      <c r="F1488" s="2" t="s">
        <v>45</v>
      </c>
      <c r="G1488" s="2" t="s">
        <v>46</v>
      </c>
      <c r="H1488" s="2" t="s">
        <v>47</v>
      </c>
      <c r="I1488" s="2" t="s">
        <v>3430</v>
      </c>
      <c r="J1488" s="2" t="s">
        <v>13610</v>
      </c>
      <c r="K1488" s="2" t="s">
        <v>171</v>
      </c>
      <c r="L1488" s="2" t="s">
        <v>1453</v>
      </c>
      <c r="M1488" s="2" t="s">
        <v>3431</v>
      </c>
      <c r="N1488" s="2" t="s">
        <v>3432</v>
      </c>
      <c r="O1488">
        <v>1</v>
      </c>
      <c r="P1488" s="2" t="s">
        <v>53</v>
      </c>
      <c r="Q1488">
        <v>100</v>
      </c>
      <c r="R1488">
        <v>0</v>
      </c>
      <c r="S1488" s="2" t="s">
        <v>54</v>
      </c>
      <c r="T1488" s="2" t="s">
        <v>55</v>
      </c>
      <c r="U1488" s="2" t="s">
        <v>207</v>
      </c>
      <c r="V1488" s="2"/>
      <c r="W1488">
        <v>38000</v>
      </c>
      <c r="X1488">
        <v>0</v>
      </c>
      <c r="Y1488">
        <v>0</v>
      </c>
      <c r="Z1488">
        <v>38000</v>
      </c>
      <c r="AB1488" s="2" t="s">
        <v>57</v>
      </c>
      <c r="AC1488">
        <v>15200</v>
      </c>
      <c r="AD1488">
        <v>22800</v>
      </c>
      <c r="AE1488">
        <v>108000</v>
      </c>
      <c r="AF1488">
        <v>1620</v>
      </c>
      <c r="AG1488" s="2" t="s">
        <v>3430</v>
      </c>
      <c r="AH1488" s="2"/>
      <c r="AI1488" s="1">
        <v>46188</v>
      </c>
      <c r="AJ1488" s="2"/>
      <c r="AK1488" s="2" t="s">
        <v>58</v>
      </c>
      <c r="AM1488" s="2" t="s">
        <v>59</v>
      </c>
      <c r="AP1488" s="2" t="s">
        <v>60</v>
      </c>
      <c r="AQ1488" s="2" t="s">
        <v>41</v>
      </c>
      <c r="AR1488">
        <v>70000</v>
      </c>
      <c r="AS1488" s="2" t="str">
        <f>_xlfn.IFNA(IF(VLOOKUP(all_resi[[#This Row],[No. Waybill]],settle_reconcile[No. Waybill],1,0)="","Recon","Recon"),"-")</f>
        <v>Recon</v>
      </c>
      <c r="AT1488" s="2">
        <f>all_resi[[#This Row],[Nilai COD]]-all_resi[[#This Row],[COD Fee]]-all_resi[[#This Row],[Total Biaya Setelah Diskon]]</f>
        <v>83580</v>
      </c>
      <c r="AU1488" s="2">
        <f>IF(all_resi[[#This Row],[Waktu Terima]]="","",_xlfn.DAYS(all_resi[[#This Row],[Waktu Terima]],all_resi[[#This Row],[Tanggal Pengiriman]]))</f>
        <v>4</v>
      </c>
    </row>
    <row r="1489" spans="1:47" x14ac:dyDescent="0.25">
      <c r="A1489" s="2" t="s">
        <v>6868</v>
      </c>
      <c r="B1489" s="1">
        <v>46184</v>
      </c>
      <c r="C1489" s="2" t="s">
        <v>42</v>
      </c>
      <c r="D1489" s="2" t="s">
        <v>43</v>
      </c>
      <c r="E1489" s="2" t="s">
        <v>44</v>
      </c>
      <c r="F1489" s="2" t="s">
        <v>45</v>
      </c>
      <c r="G1489" s="2" t="s">
        <v>46</v>
      </c>
      <c r="H1489" s="2" t="s">
        <v>47</v>
      </c>
      <c r="I1489" s="2" t="s">
        <v>3404</v>
      </c>
      <c r="J1489" s="2" t="s">
        <v>13604</v>
      </c>
      <c r="K1489" s="2" t="s">
        <v>561</v>
      </c>
      <c r="L1489" s="2" t="s">
        <v>3405</v>
      </c>
      <c r="M1489" s="2" t="s">
        <v>3406</v>
      </c>
      <c r="N1489" s="2" t="s">
        <v>3407</v>
      </c>
      <c r="O1489">
        <v>1</v>
      </c>
      <c r="P1489" s="2" t="s">
        <v>53</v>
      </c>
      <c r="Q1489">
        <v>100</v>
      </c>
      <c r="R1489">
        <v>0</v>
      </c>
      <c r="S1489" s="2" t="s">
        <v>54</v>
      </c>
      <c r="T1489" s="2" t="s">
        <v>55</v>
      </c>
      <c r="U1489" s="2" t="s">
        <v>250</v>
      </c>
      <c r="V1489" s="2"/>
      <c r="W1489">
        <v>40000</v>
      </c>
      <c r="X1489">
        <v>0</v>
      </c>
      <c r="Y1489">
        <v>0</v>
      </c>
      <c r="Z1489">
        <v>40000</v>
      </c>
      <c r="AB1489" s="2" t="s">
        <v>57</v>
      </c>
      <c r="AC1489">
        <v>16000</v>
      </c>
      <c r="AD1489">
        <v>24000</v>
      </c>
      <c r="AE1489">
        <v>95000</v>
      </c>
      <c r="AF1489">
        <v>1425</v>
      </c>
      <c r="AG1489" s="2" t="s">
        <v>3404</v>
      </c>
      <c r="AH1489" s="2"/>
      <c r="AI1489" s="1">
        <v>46187</v>
      </c>
      <c r="AJ1489" s="2"/>
      <c r="AK1489" s="2" t="s">
        <v>58</v>
      </c>
      <c r="AM1489" s="2" t="s">
        <v>59</v>
      </c>
      <c r="AP1489" s="2" t="s">
        <v>60</v>
      </c>
      <c r="AQ1489" s="2" t="s">
        <v>41</v>
      </c>
      <c r="AR1489">
        <v>55000</v>
      </c>
      <c r="AS1489" s="2" t="str">
        <f>_xlfn.IFNA(IF(VLOOKUP(all_resi[[#This Row],[No. Waybill]],settle_reconcile[No. Waybill],1,0)="","Recon","Recon"),"-")</f>
        <v>Recon</v>
      </c>
      <c r="AT1489" s="2">
        <f>all_resi[[#This Row],[Nilai COD]]-all_resi[[#This Row],[COD Fee]]-all_resi[[#This Row],[Total Biaya Setelah Diskon]]</f>
        <v>69575</v>
      </c>
      <c r="AU1489" s="2">
        <f>IF(all_resi[[#This Row],[Waktu Terima]]="","",_xlfn.DAYS(all_resi[[#This Row],[Waktu Terima]],all_resi[[#This Row],[Tanggal Pengiriman]]))</f>
        <v>3</v>
      </c>
    </row>
    <row r="1490" spans="1:47" x14ac:dyDescent="0.25">
      <c r="A1490" s="2" t="s">
        <v>6882</v>
      </c>
      <c r="B1490" s="1">
        <v>46184</v>
      </c>
      <c r="C1490" s="2" t="s">
        <v>42</v>
      </c>
      <c r="D1490" s="2" t="s">
        <v>43</v>
      </c>
      <c r="E1490" s="2" t="s">
        <v>44</v>
      </c>
      <c r="F1490" s="2" t="s">
        <v>45</v>
      </c>
      <c r="G1490" s="2" t="s">
        <v>46</v>
      </c>
      <c r="H1490" s="2" t="s">
        <v>80</v>
      </c>
      <c r="I1490" s="2" t="s">
        <v>3443</v>
      </c>
      <c r="J1490" s="2" t="s">
        <v>13609</v>
      </c>
      <c r="K1490" s="2" t="s">
        <v>183</v>
      </c>
      <c r="L1490" s="2" t="s">
        <v>3212</v>
      </c>
      <c r="M1490" s="2" t="s">
        <v>3444</v>
      </c>
      <c r="N1490" s="2" t="s">
        <v>3445</v>
      </c>
      <c r="O1490">
        <v>1</v>
      </c>
      <c r="P1490" s="2" t="s">
        <v>53</v>
      </c>
      <c r="Q1490">
        <v>100</v>
      </c>
      <c r="R1490">
        <v>0</v>
      </c>
      <c r="S1490" s="2" t="s">
        <v>54</v>
      </c>
      <c r="T1490" s="2" t="s">
        <v>55</v>
      </c>
      <c r="U1490" s="2" t="s">
        <v>1020</v>
      </c>
      <c r="V1490" s="2"/>
      <c r="W1490">
        <v>82000</v>
      </c>
      <c r="X1490">
        <v>0</v>
      </c>
      <c r="Y1490">
        <v>0</v>
      </c>
      <c r="Z1490">
        <v>82000</v>
      </c>
      <c r="AB1490" s="2" t="s">
        <v>57</v>
      </c>
      <c r="AC1490">
        <v>32800</v>
      </c>
      <c r="AD1490">
        <v>49200</v>
      </c>
      <c r="AE1490">
        <v>178000</v>
      </c>
      <c r="AF1490">
        <v>2670</v>
      </c>
      <c r="AG1490" s="2" t="s">
        <v>3443</v>
      </c>
      <c r="AH1490" s="2"/>
      <c r="AI1490" s="1">
        <v>46191</v>
      </c>
      <c r="AJ1490" s="2" t="s">
        <v>87</v>
      </c>
      <c r="AK1490" s="2" t="s">
        <v>58</v>
      </c>
      <c r="AM1490" s="2" t="s">
        <v>59</v>
      </c>
      <c r="AP1490" s="2" t="s">
        <v>60</v>
      </c>
      <c r="AQ1490" s="2" t="s">
        <v>41</v>
      </c>
      <c r="AR1490">
        <v>96000</v>
      </c>
      <c r="AS1490" s="2" t="str">
        <f>_xlfn.IFNA(IF(VLOOKUP(all_resi[[#This Row],[No. Waybill]],settle_reconcile[No. Waybill],1,0)="","Recon","Recon"),"-")</f>
        <v>Recon</v>
      </c>
      <c r="AT1490" s="2">
        <f>all_resi[[#This Row],[Nilai COD]]-all_resi[[#This Row],[COD Fee]]-all_resi[[#This Row],[Total Biaya Setelah Diskon]]</f>
        <v>126130</v>
      </c>
      <c r="AU1490" s="2">
        <f>IF(all_resi[[#This Row],[Waktu Terima]]="","",_xlfn.DAYS(all_resi[[#This Row],[Waktu Terima]],all_resi[[#This Row],[Tanggal Pengiriman]]))</f>
        <v>7</v>
      </c>
    </row>
    <row r="1491" spans="1:47" x14ac:dyDescent="0.25">
      <c r="A1491" s="2" t="s">
        <v>6867</v>
      </c>
      <c r="B1491" s="1">
        <v>46184</v>
      </c>
      <c r="C1491" s="2" t="s">
        <v>42</v>
      </c>
      <c r="D1491" s="2" t="s">
        <v>43</v>
      </c>
      <c r="E1491" s="2" t="s">
        <v>44</v>
      </c>
      <c r="F1491" s="2" t="s">
        <v>45</v>
      </c>
      <c r="G1491" s="2" t="s">
        <v>46</v>
      </c>
      <c r="H1491" s="2" t="s">
        <v>47</v>
      </c>
      <c r="I1491" s="2" t="s">
        <v>3402</v>
      </c>
      <c r="J1491" s="2" t="s">
        <v>13643</v>
      </c>
      <c r="K1491" s="2" t="s">
        <v>156</v>
      </c>
      <c r="L1491" s="2" t="s">
        <v>509</v>
      </c>
      <c r="M1491" s="2" t="s">
        <v>1552</v>
      </c>
      <c r="N1491" s="2" t="s">
        <v>3403</v>
      </c>
      <c r="O1491">
        <v>1</v>
      </c>
      <c r="P1491" s="2" t="s">
        <v>53</v>
      </c>
      <c r="Q1491">
        <v>100</v>
      </c>
      <c r="R1491">
        <v>0</v>
      </c>
      <c r="S1491" s="2" t="s">
        <v>54</v>
      </c>
      <c r="T1491" s="2" t="s">
        <v>55</v>
      </c>
      <c r="U1491" s="2" t="s">
        <v>207</v>
      </c>
      <c r="V1491" s="2"/>
      <c r="W1491">
        <v>80000</v>
      </c>
      <c r="X1491">
        <v>0</v>
      </c>
      <c r="Y1491">
        <v>0</v>
      </c>
      <c r="Z1491">
        <v>80000</v>
      </c>
      <c r="AB1491" s="2" t="s">
        <v>57</v>
      </c>
      <c r="AC1491">
        <v>32000</v>
      </c>
      <c r="AD1491">
        <v>48000</v>
      </c>
      <c r="AE1491">
        <v>145000</v>
      </c>
      <c r="AF1491">
        <v>2175</v>
      </c>
      <c r="AG1491" s="2" t="s">
        <v>3402</v>
      </c>
      <c r="AH1491" s="2"/>
      <c r="AI1491" s="1">
        <v>46190</v>
      </c>
      <c r="AJ1491" s="2"/>
      <c r="AK1491" s="2" t="s">
        <v>58</v>
      </c>
      <c r="AM1491" s="2" t="s">
        <v>59</v>
      </c>
      <c r="AP1491" s="2" t="s">
        <v>60</v>
      </c>
      <c r="AQ1491" s="2" t="s">
        <v>41</v>
      </c>
      <c r="AR1491">
        <v>65000</v>
      </c>
      <c r="AS1491" s="2" t="str">
        <f>_xlfn.IFNA(IF(VLOOKUP(all_resi[[#This Row],[No. Waybill]],settle_reconcile[No. Waybill],1,0)="","Recon","Recon"),"-")</f>
        <v>Recon</v>
      </c>
      <c r="AT1491" s="2">
        <f>all_resi[[#This Row],[Nilai COD]]-all_resi[[#This Row],[COD Fee]]-all_resi[[#This Row],[Total Biaya Setelah Diskon]]</f>
        <v>94825</v>
      </c>
      <c r="AU1491" s="2">
        <f>IF(all_resi[[#This Row],[Waktu Terima]]="","",_xlfn.DAYS(all_resi[[#This Row],[Waktu Terima]],all_resi[[#This Row],[Tanggal Pengiriman]]))</f>
        <v>6</v>
      </c>
    </row>
    <row r="1492" spans="1:47" x14ac:dyDescent="0.25">
      <c r="A1492" s="2" t="s">
        <v>5884</v>
      </c>
      <c r="B1492" s="1">
        <v>46184</v>
      </c>
      <c r="C1492" s="2" t="s">
        <v>42</v>
      </c>
      <c r="D1492" s="2" t="s">
        <v>43</v>
      </c>
      <c r="E1492" s="2" t="s">
        <v>44</v>
      </c>
      <c r="F1492" s="2" t="s">
        <v>45</v>
      </c>
      <c r="G1492" s="2" t="s">
        <v>46</v>
      </c>
      <c r="H1492" s="2" t="s">
        <v>80</v>
      </c>
      <c r="I1492" s="2" t="s">
        <v>160</v>
      </c>
      <c r="J1492" s="2" t="s">
        <v>13543</v>
      </c>
      <c r="K1492" s="2" t="s">
        <v>126</v>
      </c>
      <c r="L1492" s="2" t="s">
        <v>161</v>
      </c>
      <c r="M1492" s="2" t="s">
        <v>162</v>
      </c>
      <c r="N1492" s="2" t="s">
        <v>163</v>
      </c>
      <c r="O1492">
        <v>1</v>
      </c>
      <c r="P1492" s="2" t="s">
        <v>53</v>
      </c>
      <c r="Q1492">
        <v>100</v>
      </c>
      <c r="R1492">
        <v>0</v>
      </c>
      <c r="S1492" s="2" t="s">
        <v>54</v>
      </c>
      <c r="T1492" s="2" t="s">
        <v>55</v>
      </c>
      <c r="U1492" s="2" t="s">
        <v>164</v>
      </c>
      <c r="V1492" s="2"/>
      <c r="W1492">
        <v>74000</v>
      </c>
      <c r="X1492">
        <v>0</v>
      </c>
      <c r="Y1492">
        <v>0</v>
      </c>
      <c r="Z1492">
        <v>74000</v>
      </c>
      <c r="AB1492" s="2" t="s">
        <v>57</v>
      </c>
      <c r="AC1492">
        <v>29600</v>
      </c>
      <c r="AD1492">
        <v>44400</v>
      </c>
      <c r="AE1492">
        <v>158000</v>
      </c>
      <c r="AF1492">
        <v>2370</v>
      </c>
      <c r="AG1492" s="2" t="s">
        <v>11424</v>
      </c>
      <c r="AH1492" s="2" t="s">
        <v>4374</v>
      </c>
      <c r="AI1492" s="1">
        <v>46196</v>
      </c>
      <c r="AJ1492" s="2" t="s">
        <v>87</v>
      </c>
      <c r="AK1492" s="2" t="s">
        <v>67</v>
      </c>
      <c r="AM1492" s="2" t="s">
        <v>59</v>
      </c>
      <c r="AP1492" s="2" t="s">
        <v>60</v>
      </c>
      <c r="AQ1492" s="2" t="s">
        <v>41</v>
      </c>
      <c r="AR1492">
        <v>84000</v>
      </c>
      <c r="AS1492" s="2" t="str">
        <f>_xlfn.IFNA(IF(VLOOKUP(all_resi[[#This Row],[No. Waybill]],settle_reconcile[No. Waybill],1,0)="","Recon","Recon"),"-")</f>
        <v>-</v>
      </c>
      <c r="AT1492" s="2">
        <f>all_resi[[#This Row],[Nilai COD]]-all_resi[[#This Row],[COD Fee]]-all_resi[[#This Row],[Total Biaya Setelah Diskon]]</f>
        <v>111230</v>
      </c>
      <c r="AU1492" s="2">
        <f>IF(all_resi[[#This Row],[Waktu Terima]]="","",_xlfn.DAYS(all_resi[[#This Row],[Waktu Terima]],all_resi[[#This Row],[Tanggal Pengiriman]]))</f>
        <v>12</v>
      </c>
    </row>
    <row r="1493" spans="1:47" x14ac:dyDescent="0.25">
      <c r="A1493" s="2" t="s">
        <v>5872</v>
      </c>
      <c r="B1493" s="1">
        <v>46184</v>
      </c>
      <c r="C1493" s="2" t="s">
        <v>42</v>
      </c>
      <c r="D1493" s="2" t="s">
        <v>43</v>
      </c>
      <c r="E1493" s="2" t="s">
        <v>44</v>
      </c>
      <c r="F1493" s="2" t="s">
        <v>45</v>
      </c>
      <c r="G1493" s="2" t="s">
        <v>46</v>
      </c>
      <c r="H1493" s="2" t="s">
        <v>47</v>
      </c>
      <c r="I1493" s="2" t="s">
        <v>93</v>
      </c>
      <c r="J1493" s="2" t="s">
        <v>13517</v>
      </c>
      <c r="K1493" s="2" t="s">
        <v>69</v>
      </c>
      <c r="L1493" s="2" t="s">
        <v>94</v>
      </c>
      <c r="M1493" s="2" t="s">
        <v>95</v>
      </c>
      <c r="N1493" s="2" t="s">
        <v>96</v>
      </c>
      <c r="O1493">
        <v>1</v>
      </c>
      <c r="P1493" s="2" t="s">
        <v>53</v>
      </c>
      <c r="Q1493">
        <v>100</v>
      </c>
      <c r="R1493">
        <v>0</v>
      </c>
      <c r="S1493" s="2" t="s">
        <v>54</v>
      </c>
      <c r="T1493" s="2" t="s">
        <v>55</v>
      </c>
      <c r="U1493" s="2" t="s">
        <v>97</v>
      </c>
      <c r="V1493" s="2"/>
      <c r="W1493">
        <v>54000</v>
      </c>
      <c r="X1493">
        <v>0</v>
      </c>
      <c r="Y1493">
        <v>0</v>
      </c>
      <c r="Z1493">
        <v>54000</v>
      </c>
      <c r="AB1493" s="2" t="s">
        <v>57</v>
      </c>
      <c r="AC1493">
        <v>21600</v>
      </c>
      <c r="AD1493">
        <v>32400</v>
      </c>
      <c r="AE1493">
        <v>0</v>
      </c>
      <c r="AF1493">
        <v>0</v>
      </c>
      <c r="AG1493" s="2" t="s">
        <v>93</v>
      </c>
      <c r="AH1493" s="2"/>
      <c r="AI1493" s="1">
        <v>46192</v>
      </c>
      <c r="AJ1493" s="2"/>
      <c r="AK1493" s="2" t="s">
        <v>58</v>
      </c>
      <c r="AM1493" s="2" t="s">
        <v>59</v>
      </c>
      <c r="AP1493" s="2" t="s">
        <v>60</v>
      </c>
      <c r="AQ1493" s="2" t="s">
        <v>98</v>
      </c>
      <c r="AR1493">
        <v>-54000</v>
      </c>
      <c r="AS1493" s="2" t="str">
        <f>_xlfn.IFNA(IF(VLOOKUP(all_resi[[#This Row],[No. Waybill]],settle_reconcile[No. Waybill],1,0)="","Recon","Recon"),"-")</f>
        <v>-</v>
      </c>
      <c r="AT1493" s="2">
        <f>all_resi[[#This Row],[Nilai COD]]-all_resi[[#This Row],[COD Fee]]-all_resi[[#This Row],[Total Biaya Setelah Diskon]]</f>
        <v>-32400</v>
      </c>
      <c r="AU1493" s="2">
        <f>IF(all_resi[[#This Row],[Waktu Terima]]="","",_xlfn.DAYS(all_resi[[#This Row],[Waktu Terima]],all_resi[[#This Row],[Tanggal Pengiriman]]))</f>
        <v>8</v>
      </c>
    </row>
    <row r="1494" spans="1:47" x14ac:dyDescent="0.25">
      <c r="A1494" s="2" t="s">
        <v>5885</v>
      </c>
      <c r="B1494" s="1">
        <v>46184</v>
      </c>
      <c r="C1494" s="2" t="s">
        <v>42</v>
      </c>
      <c r="D1494" s="2" t="s">
        <v>43</v>
      </c>
      <c r="E1494" s="2" t="s">
        <v>44</v>
      </c>
      <c r="F1494" s="2" t="s">
        <v>45</v>
      </c>
      <c r="G1494" s="2" t="s">
        <v>46</v>
      </c>
      <c r="H1494" s="2" t="s">
        <v>80</v>
      </c>
      <c r="I1494" s="2" t="s">
        <v>165</v>
      </c>
      <c r="J1494" s="2" t="s">
        <v>13577</v>
      </c>
      <c r="K1494" s="2" t="s">
        <v>121</v>
      </c>
      <c r="L1494" s="2" t="s">
        <v>166</v>
      </c>
      <c r="M1494" s="2" t="s">
        <v>167</v>
      </c>
      <c r="N1494" s="2" t="s">
        <v>168</v>
      </c>
      <c r="O1494">
        <v>1</v>
      </c>
      <c r="P1494" s="2" t="s">
        <v>53</v>
      </c>
      <c r="Q1494">
        <v>100</v>
      </c>
      <c r="R1494">
        <v>0</v>
      </c>
      <c r="S1494" s="2" t="s">
        <v>54</v>
      </c>
      <c r="T1494" s="2" t="s">
        <v>55</v>
      </c>
      <c r="U1494" s="2" t="s">
        <v>169</v>
      </c>
      <c r="V1494" s="2"/>
      <c r="W1494">
        <v>85000</v>
      </c>
      <c r="X1494">
        <v>0</v>
      </c>
      <c r="Y1494">
        <v>0</v>
      </c>
      <c r="Z1494">
        <v>85000</v>
      </c>
      <c r="AB1494" s="2" t="s">
        <v>57</v>
      </c>
      <c r="AC1494">
        <v>34000</v>
      </c>
      <c r="AD1494">
        <v>51000</v>
      </c>
      <c r="AE1494">
        <v>179000</v>
      </c>
      <c r="AF1494">
        <v>2685</v>
      </c>
      <c r="AG1494" s="2" t="s">
        <v>17318</v>
      </c>
      <c r="AH1494" s="2" t="s">
        <v>149</v>
      </c>
      <c r="AI1494" s="1">
        <v>46203</v>
      </c>
      <c r="AJ1494" s="2" t="s">
        <v>87</v>
      </c>
      <c r="AK1494" s="2" t="s">
        <v>67</v>
      </c>
      <c r="AM1494" s="2" t="s">
        <v>59</v>
      </c>
      <c r="AP1494" s="2" t="s">
        <v>60</v>
      </c>
      <c r="AQ1494" s="2" t="s">
        <v>41</v>
      </c>
      <c r="AR1494">
        <v>94000</v>
      </c>
      <c r="AS1494" s="2" t="str">
        <f>_xlfn.IFNA(IF(VLOOKUP(all_resi[[#This Row],[No. Waybill]],settle_reconcile[No. Waybill],1,0)="","Recon","Recon"),"-")</f>
        <v>-</v>
      </c>
      <c r="AT1494" s="2">
        <f>all_resi[[#This Row],[Nilai COD]]-all_resi[[#This Row],[COD Fee]]-all_resi[[#This Row],[Total Biaya Setelah Diskon]]</f>
        <v>125315</v>
      </c>
      <c r="AU1494" s="2">
        <f>IF(all_resi[[#This Row],[Waktu Terima]]="","",_xlfn.DAYS(all_resi[[#This Row],[Waktu Terima]],all_resi[[#This Row],[Tanggal Pengiriman]]))</f>
        <v>19</v>
      </c>
    </row>
    <row r="1495" spans="1:47" x14ac:dyDescent="0.25">
      <c r="A1495" s="2" t="s">
        <v>6838</v>
      </c>
      <c r="B1495" s="1">
        <v>46184</v>
      </c>
      <c r="C1495" s="2" t="s">
        <v>42</v>
      </c>
      <c r="D1495" s="2" t="s">
        <v>43</v>
      </c>
      <c r="E1495" s="2" t="s">
        <v>44</v>
      </c>
      <c r="F1495" s="2" t="s">
        <v>45</v>
      </c>
      <c r="G1495" s="2" t="s">
        <v>46</v>
      </c>
      <c r="H1495" s="2" t="s">
        <v>47</v>
      </c>
      <c r="I1495" s="2" t="s">
        <v>3324</v>
      </c>
      <c r="J1495" s="2" t="s">
        <v>13655</v>
      </c>
      <c r="K1495" s="2" t="s">
        <v>171</v>
      </c>
      <c r="L1495" s="2" t="s">
        <v>172</v>
      </c>
      <c r="M1495" s="2" t="s">
        <v>654</v>
      </c>
      <c r="N1495" s="2" t="s">
        <v>3325</v>
      </c>
      <c r="O1495">
        <v>1</v>
      </c>
      <c r="P1495" s="2" t="s">
        <v>53</v>
      </c>
      <c r="Q1495">
        <v>100</v>
      </c>
      <c r="R1495">
        <v>0</v>
      </c>
      <c r="S1495" s="2" t="s">
        <v>54</v>
      </c>
      <c r="T1495" s="2" t="s">
        <v>55</v>
      </c>
      <c r="U1495" s="2" t="s">
        <v>3326</v>
      </c>
      <c r="V1495" s="2"/>
      <c r="W1495">
        <v>30000</v>
      </c>
      <c r="X1495">
        <v>0</v>
      </c>
      <c r="Y1495">
        <v>0</v>
      </c>
      <c r="Z1495">
        <v>30000</v>
      </c>
      <c r="AB1495" s="2" t="s">
        <v>57</v>
      </c>
      <c r="AC1495">
        <v>12000</v>
      </c>
      <c r="AD1495">
        <v>18000</v>
      </c>
      <c r="AE1495">
        <v>145000</v>
      </c>
      <c r="AF1495">
        <v>2175</v>
      </c>
      <c r="AG1495" s="2" t="s">
        <v>3324</v>
      </c>
      <c r="AH1495" s="2"/>
      <c r="AI1495" s="1">
        <v>46190</v>
      </c>
      <c r="AJ1495" s="2"/>
      <c r="AK1495" s="2" t="s">
        <v>58</v>
      </c>
      <c r="AM1495" s="2" t="s">
        <v>59</v>
      </c>
      <c r="AP1495" s="2" t="s">
        <v>60</v>
      </c>
      <c r="AQ1495" s="2" t="s">
        <v>41</v>
      </c>
      <c r="AR1495">
        <v>115000</v>
      </c>
      <c r="AS1495" s="2" t="str">
        <f>_xlfn.IFNA(IF(VLOOKUP(all_resi[[#This Row],[No. Waybill]],settle_reconcile[No. Waybill],1,0)="","Recon","Recon"),"-")</f>
        <v>Recon</v>
      </c>
      <c r="AT1495" s="2">
        <f>all_resi[[#This Row],[Nilai COD]]-all_resi[[#This Row],[COD Fee]]-all_resi[[#This Row],[Total Biaya Setelah Diskon]]</f>
        <v>124825</v>
      </c>
      <c r="AU1495" s="2">
        <f>IF(all_resi[[#This Row],[Waktu Terima]]="","",_xlfn.DAYS(all_resi[[#This Row],[Waktu Terima]],all_resi[[#This Row],[Tanggal Pengiriman]]))</f>
        <v>6</v>
      </c>
    </row>
    <row r="1496" spans="1:47" x14ac:dyDescent="0.25">
      <c r="A1496" s="2" t="s">
        <v>5886</v>
      </c>
      <c r="B1496" s="1">
        <v>46184</v>
      </c>
      <c r="C1496" s="2" t="s">
        <v>42</v>
      </c>
      <c r="D1496" s="2" t="s">
        <v>43</v>
      </c>
      <c r="E1496" s="2" t="s">
        <v>44</v>
      </c>
      <c r="F1496" s="2" t="s">
        <v>45</v>
      </c>
      <c r="G1496" s="2" t="s">
        <v>46</v>
      </c>
      <c r="H1496" s="2" t="s">
        <v>80</v>
      </c>
      <c r="I1496" s="2" t="s">
        <v>170</v>
      </c>
      <c r="J1496" s="2" t="s">
        <v>13580</v>
      </c>
      <c r="K1496" s="2" t="s">
        <v>171</v>
      </c>
      <c r="L1496" s="2" t="s">
        <v>172</v>
      </c>
      <c r="M1496" s="2" t="s">
        <v>173</v>
      </c>
      <c r="N1496" s="2" t="s">
        <v>174</v>
      </c>
      <c r="O1496">
        <v>1</v>
      </c>
      <c r="P1496" s="2" t="s">
        <v>53</v>
      </c>
      <c r="Q1496">
        <v>100</v>
      </c>
      <c r="R1496">
        <v>0</v>
      </c>
      <c r="S1496" s="2" t="s">
        <v>54</v>
      </c>
      <c r="T1496" s="2" t="s">
        <v>55</v>
      </c>
      <c r="U1496" s="2" t="s">
        <v>141</v>
      </c>
      <c r="V1496" s="2"/>
      <c r="W1496">
        <v>30000</v>
      </c>
      <c r="X1496">
        <v>0</v>
      </c>
      <c r="Y1496">
        <v>0</v>
      </c>
      <c r="Z1496">
        <v>30000</v>
      </c>
      <c r="AB1496" s="2" t="s">
        <v>57</v>
      </c>
      <c r="AC1496">
        <v>12000</v>
      </c>
      <c r="AD1496">
        <v>18000</v>
      </c>
      <c r="AE1496">
        <v>67000</v>
      </c>
      <c r="AF1496">
        <v>1005</v>
      </c>
      <c r="AG1496" s="2" t="s">
        <v>170</v>
      </c>
      <c r="AH1496" s="2"/>
      <c r="AI1496" s="1">
        <v>46187</v>
      </c>
      <c r="AJ1496" s="2" t="s">
        <v>87</v>
      </c>
      <c r="AK1496" s="2" t="s">
        <v>58</v>
      </c>
      <c r="AM1496" s="2" t="s">
        <v>59</v>
      </c>
      <c r="AP1496" s="2" t="s">
        <v>60</v>
      </c>
      <c r="AQ1496" s="2" t="s">
        <v>41</v>
      </c>
      <c r="AR1496">
        <v>37000</v>
      </c>
      <c r="AS1496" s="2" t="str">
        <f>_xlfn.IFNA(IF(VLOOKUP(all_resi[[#This Row],[No. Waybill]],settle_reconcile[No. Waybill],1,0)="","Recon","Recon"),"-")</f>
        <v>Recon</v>
      </c>
      <c r="AT1496" s="2">
        <f>all_resi[[#This Row],[Nilai COD]]-all_resi[[#This Row],[COD Fee]]-all_resi[[#This Row],[Total Biaya Setelah Diskon]]</f>
        <v>47995</v>
      </c>
      <c r="AU1496" s="2">
        <f>IF(all_resi[[#This Row],[Waktu Terima]]="","",_xlfn.DAYS(all_resi[[#This Row],[Waktu Terima]],all_resi[[#This Row],[Tanggal Pengiriman]]))</f>
        <v>3</v>
      </c>
    </row>
    <row r="1497" spans="1:47" x14ac:dyDescent="0.25">
      <c r="A1497" s="2" t="s">
        <v>6850</v>
      </c>
      <c r="B1497" s="1">
        <v>46184</v>
      </c>
      <c r="C1497" s="2" t="s">
        <v>42</v>
      </c>
      <c r="D1497" s="2" t="s">
        <v>43</v>
      </c>
      <c r="E1497" s="2" t="s">
        <v>44</v>
      </c>
      <c r="F1497" s="2" t="s">
        <v>45</v>
      </c>
      <c r="G1497" s="2" t="s">
        <v>46</v>
      </c>
      <c r="H1497" s="2" t="s">
        <v>47</v>
      </c>
      <c r="I1497" s="2" t="s">
        <v>3359</v>
      </c>
      <c r="J1497" s="2" t="s">
        <v>13648</v>
      </c>
      <c r="K1497" s="2" t="s">
        <v>156</v>
      </c>
      <c r="L1497" s="2" t="s">
        <v>606</v>
      </c>
      <c r="M1497" s="2" t="s">
        <v>1191</v>
      </c>
      <c r="N1497" s="2" t="s">
        <v>3360</v>
      </c>
      <c r="O1497">
        <v>1</v>
      </c>
      <c r="P1497" s="2" t="s">
        <v>53</v>
      </c>
      <c r="Q1497">
        <v>100</v>
      </c>
      <c r="R1497">
        <v>0</v>
      </c>
      <c r="S1497" s="2" t="s">
        <v>54</v>
      </c>
      <c r="T1497" s="2" t="s">
        <v>55</v>
      </c>
      <c r="U1497" s="2" t="s">
        <v>207</v>
      </c>
      <c r="V1497" s="2"/>
      <c r="W1497">
        <v>64000</v>
      </c>
      <c r="X1497">
        <v>0</v>
      </c>
      <c r="Y1497">
        <v>0</v>
      </c>
      <c r="Z1497">
        <v>64000</v>
      </c>
      <c r="AB1497" s="2" t="s">
        <v>57</v>
      </c>
      <c r="AC1497">
        <v>25600</v>
      </c>
      <c r="AD1497">
        <v>38400</v>
      </c>
      <c r="AE1497">
        <v>125000</v>
      </c>
      <c r="AF1497">
        <v>1875</v>
      </c>
      <c r="AG1497" s="2" t="s">
        <v>517</v>
      </c>
      <c r="AH1497" s="2" t="s">
        <v>149</v>
      </c>
      <c r="AI1497" s="1">
        <v>46198</v>
      </c>
      <c r="AJ1497" s="2"/>
      <c r="AK1497" s="2" t="s">
        <v>67</v>
      </c>
      <c r="AM1497" s="2" t="s">
        <v>59</v>
      </c>
      <c r="AP1497" s="2" t="s">
        <v>60</v>
      </c>
      <c r="AQ1497" s="2" t="s">
        <v>41</v>
      </c>
      <c r="AR1497">
        <v>61000</v>
      </c>
      <c r="AS1497" s="2" t="str">
        <f>_xlfn.IFNA(IF(VLOOKUP(all_resi[[#This Row],[No. Waybill]],settle_reconcile[No. Waybill],1,0)="","Recon","Recon"),"-")</f>
        <v>-</v>
      </c>
      <c r="AT1497" s="2">
        <f>all_resi[[#This Row],[Nilai COD]]-all_resi[[#This Row],[COD Fee]]-all_resi[[#This Row],[Total Biaya Setelah Diskon]]</f>
        <v>84725</v>
      </c>
      <c r="AU1497" s="2">
        <f>IF(all_resi[[#This Row],[Waktu Terima]]="","",_xlfn.DAYS(all_resi[[#This Row],[Waktu Terima]],all_resi[[#This Row],[Tanggal Pengiriman]]))</f>
        <v>14</v>
      </c>
    </row>
    <row r="1498" spans="1:47" x14ac:dyDescent="0.25">
      <c r="A1498" s="2" t="s">
        <v>6854</v>
      </c>
      <c r="B1498" s="1">
        <v>46184</v>
      </c>
      <c r="C1498" s="2" t="s">
        <v>42</v>
      </c>
      <c r="D1498" s="2" t="s">
        <v>43</v>
      </c>
      <c r="E1498" s="2" t="s">
        <v>44</v>
      </c>
      <c r="F1498" s="2" t="s">
        <v>45</v>
      </c>
      <c r="G1498" s="2" t="s">
        <v>46</v>
      </c>
      <c r="H1498" s="2" t="s">
        <v>80</v>
      </c>
      <c r="I1498" s="2" t="s">
        <v>3369</v>
      </c>
      <c r="J1498" s="2" t="s">
        <v>13649</v>
      </c>
      <c r="K1498" s="2" t="s">
        <v>100</v>
      </c>
      <c r="L1498" s="2" t="s">
        <v>1383</v>
      </c>
      <c r="M1498" s="2" t="s">
        <v>3370</v>
      </c>
      <c r="N1498" s="2" t="s">
        <v>3371</v>
      </c>
      <c r="O1498">
        <v>1</v>
      </c>
      <c r="P1498" s="2" t="s">
        <v>53</v>
      </c>
      <c r="Q1498">
        <v>100</v>
      </c>
      <c r="R1498">
        <v>0</v>
      </c>
      <c r="S1498" s="2" t="s">
        <v>54</v>
      </c>
      <c r="T1498" s="2" t="s">
        <v>55</v>
      </c>
      <c r="U1498" s="2" t="s">
        <v>2303</v>
      </c>
      <c r="V1498" s="2"/>
      <c r="W1498">
        <v>18000</v>
      </c>
      <c r="X1498">
        <v>0</v>
      </c>
      <c r="Y1498">
        <v>0</v>
      </c>
      <c r="Z1498">
        <v>18000</v>
      </c>
      <c r="AB1498" s="2" t="s">
        <v>57</v>
      </c>
      <c r="AC1498">
        <v>12000</v>
      </c>
      <c r="AD1498">
        <v>6000</v>
      </c>
      <c r="AE1498">
        <v>100000</v>
      </c>
      <c r="AF1498">
        <v>1500</v>
      </c>
      <c r="AG1498" s="2" t="s">
        <v>894</v>
      </c>
      <c r="AH1498" s="2" t="s">
        <v>149</v>
      </c>
      <c r="AI1498" s="1">
        <v>46191</v>
      </c>
      <c r="AJ1498" s="2" t="s">
        <v>87</v>
      </c>
      <c r="AK1498" s="2" t="s">
        <v>67</v>
      </c>
      <c r="AM1498" s="2" t="s">
        <v>59</v>
      </c>
      <c r="AP1498" s="2" t="s">
        <v>60</v>
      </c>
      <c r="AQ1498" s="2" t="s">
        <v>41</v>
      </c>
      <c r="AR1498">
        <v>82000</v>
      </c>
      <c r="AS1498" s="2" t="str">
        <f>_xlfn.IFNA(IF(VLOOKUP(all_resi[[#This Row],[No. Waybill]],settle_reconcile[No. Waybill],1,0)="","Recon","Recon"),"-")</f>
        <v>-</v>
      </c>
      <c r="AT1498" s="2">
        <f>all_resi[[#This Row],[Nilai COD]]-all_resi[[#This Row],[COD Fee]]-all_resi[[#This Row],[Total Biaya Setelah Diskon]]</f>
        <v>92500</v>
      </c>
      <c r="AU1498" s="2">
        <f>IF(all_resi[[#This Row],[Waktu Terima]]="","",_xlfn.DAYS(all_resi[[#This Row],[Waktu Terima]],all_resi[[#This Row],[Tanggal Pengiriman]]))</f>
        <v>7</v>
      </c>
    </row>
    <row r="1499" spans="1:47" x14ac:dyDescent="0.25">
      <c r="A1499" s="2" t="s">
        <v>6849</v>
      </c>
      <c r="B1499" s="1">
        <v>46184</v>
      </c>
      <c r="C1499" s="2" t="s">
        <v>42</v>
      </c>
      <c r="D1499" s="2" t="s">
        <v>43</v>
      </c>
      <c r="E1499" s="2" t="s">
        <v>44</v>
      </c>
      <c r="F1499" s="2" t="s">
        <v>45</v>
      </c>
      <c r="G1499" s="2" t="s">
        <v>46</v>
      </c>
      <c r="H1499" s="2" t="s">
        <v>80</v>
      </c>
      <c r="I1499" s="2" t="s">
        <v>3355</v>
      </c>
      <c r="J1499" s="2" t="s">
        <v>13646</v>
      </c>
      <c r="K1499" s="2" t="s">
        <v>69</v>
      </c>
      <c r="L1499" s="2" t="s">
        <v>3356</v>
      </c>
      <c r="M1499" s="2" t="s">
        <v>3357</v>
      </c>
      <c r="N1499" s="2" t="s">
        <v>3358</v>
      </c>
      <c r="O1499">
        <v>1</v>
      </c>
      <c r="P1499" s="2" t="s">
        <v>53</v>
      </c>
      <c r="Q1499">
        <v>100</v>
      </c>
      <c r="R1499">
        <v>0</v>
      </c>
      <c r="S1499" s="2" t="s">
        <v>54</v>
      </c>
      <c r="T1499" s="2" t="s">
        <v>55</v>
      </c>
      <c r="U1499" s="2" t="s">
        <v>201</v>
      </c>
      <c r="V1499" s="2"/>
      <c r="W1499">
        <v>59000</v>
      </c>
      <c r="X1499">
        <v>0</v>
      </c>
      <c r="Y1499">
        <v>0</v>
      </c>
      <c r="Z1499">
        <v>59000</v>
      </c>
      <c r="AB1499" s="2" t="s">
        <v>57</v>
      </c>
      <c r="AC1499">
        <v>23600</v>
      </c>
      <c r="AD1499">
        <v>35400</v>
      </c>
      <c r="AE1499">
        <v>122000</v>
      </c>
      <c r="AF1499">
        <v>1830</v>
      </c>
      <c r="AG1499" s="2" t="s">
        <v>3355</v>
      </c>
      <c r="AH1499" s="2"/>
      <c r="AI1499" s="1">
        <v>46188</v>
      </c>
      <c r="AJ1499" s="2" t="s">
        <v>87</v>
      </c>
      <c r="AK1499" s="2" t="s">
        <v>58</v>
      </c>
      <c r="AM1499" s="2" t="s">
        <v>59</v>
      </c>
      <c r="AP1499" s="2" t="s">
        <v>60</v>
      </c>
      <c r="AQ1499" s="2" t="s">
        <v>41</v>
      </c>
      <c r="AR1499">
        <v>63000</v>
      </c>
      <c r="AS1499" s="2" t="str">
        <f>_xlfn.IFNA(IF(VLOOKUP(all_resi[[#This Row],[No. Waybill]],settle_reconcile[No. Waybill],1,0)="","Recon","Recon"),"-")</f>
        <v>Recon</v>
      </c>
      <c r="AT1499" s="2">
        <f>all_resi[[#This Row],[Nilai COD]]-all_resi[[#This Row],[COD Fee]]-all_resi[[#This Row],[Total Biaya Setelah Diskon]]</f>
        <v>84770</v>
      </c>
      <c r="AU1499" s="2">
        <f>IF(all_resi[[#This Row],[Waktu Terima]]="","",_xlfn.DAYS(all_resi[[#This Row],[Waktu Terima]],all_resi[[#This Row],[Tanggal Pengiriman]]))</f>
        <v>4</v>
      </c>
    </row>
    <row r="1500" spans="1:47" x14ac:dyDescent="0.25">
      <c r="A1500" s="2" t="s">
        <v>6903</v>
      </c>
      <c r="B1500" s="1">
        <v>46184</v>
      </c>
      <c r="C1500" s="2" t="s">
        <v>42</v>
      </c>
      <c r="D1500" s="2" t="s">
        <v>43</v>
      </c>
      <c r="E1500" s="2" t="s">
        <v>44</v>
      </c>
      <c r="F1500" s="2" t="s">
        <v>45</v>
      </c>
      <c r="G1500" s="2" t="s">
        <v>46</v>
      </c>
      <c r="H1500" s="2" t="s">
        <v>80</v>
      </c>
      <c r="I1500" s="2" t="s">
        <v>3504</v>
      </c>
      <c r="J1500" s="2" t="s">
        <v>13585</v>
      </c>
      <c r="K1500" s="2" t="s">
        <v>121</v>
      </c>
      <c r="L1500" s="2" t="s">
        <v>1309</v>
      </c>
      <c r="M1500" s="2" t="s">
        <v>2375</v>
      </c>
      <c r="N1500" s="2" t="s">
        <v>3505</v>
      </c>
      <c r="O1500">
        <v>1</v>
      </c>
      <c r="P1500" s="2" t="s">
        <v>53</v>
      </c>
      <c r="Q1500">
        <v>100</v>
      </c>
      <c r="R1500">
        <v>0</v>
      </c>
      <c r="S1500" s="2" t="s">
        <v>54</v>
      </c>
      <c r="T1500" s="2" t="s">
        <v>55</v>
      </c>
      <c r="U1500" s="2" t="s">
        <v>141</v>
      </c>
      <c r="V1500" s="2"/>
      <c r="W1500">
        <v>83000</v>
      </c>
      <c r="X1500">
        <v>0</v>
      </c>
      <c r="Y1500">
        <v>0</v>
      </c>
      <c r="Z1500">
        <v>83000</v>
      </c>
      <c r="AB1500" s="2" t="s">
        <v>57</v>
      </c>
      <c r="AC1500">
        <v>33200</v>
      </c>
      <c r="AD1500">
        <v>49800</v>
      </c>
      <c r="AE1500">
        <v>123000</v>
      </c>
      <c r="AF1500">
        <v>1845</v>
      </c>
      <c r="AG1500" s="2" t="s">
        <v>3504</v>
      </c>
      <c r="AH1500" s="2"/>
      <c r="AI1500" s="1">
        <v>46192</v>
      </c>
      <c r="AJ1500" s="2" t="s">
        <v>87</v>
      </c>
      <c r="AK1500" s="2" t="s">
        <v>58</v>
      </c>
      <c r="AM1500" s="2" t="s">
        <v>59</v>
      </c>
      <c r="AP1500" s="2" t="s">
        <v>60</v>
      </c>
      <c r="AQ1500" s="2" t="s">
        <v>41</v>
      </c>
      <c r="AR1500">
        <v>40000</v>
      </c>
      <c r="AS1500" s="2" t="str">
        <f>_xlfn.IFNA(IF(VLOOKUP(all_resi[[#This Row],[No. Waybill]],settle_reconcile[No. Waybill],1,0)="","Recon","Recon"),"-")</f>
        <v>Recon</v>
      </c>
      <c r="AT1500" s="2">
        <f>all_resi[[#This Row],[Nilai COD]]-all_resi[[#This Row],[COD Fee]]-all_resi[[#This Row],[Total Biaya Setelah Diskon]]</f>
        <v>71355</v>
      </c>
      <c r="AU1500" s="2">
        <f>IF(all_resi[[#This Row],[Waktu Terima]]="","",_xlfn.DAYS(all_resi[[#This Row],[Waktu Terima]],all_resi[[#This Row],[Tanggal Pengiriman]]))</f>
        <v>8</v>
      </c>
    </row>
    <row r="1501" spans="1:47" x14ac:dyDescent="0.25">
      <c r="A1501" s="2" t="s">
        <v>6902</v>
      </c>
      <c r="B1501" s="1">
        <v>46184</v>
      </c>
      <c r="C1501" s="2" t="s">
        <v>42</v>
      </c>
      <c r="D1501" s="2" t="s">
        <v>43</v>
      </c>
      <c r="E1501" s="2" t="s">
        <v>44</v>
      </c>
      <c r="F1501" s="2" t="s">
        <v>45</v>
      </c>
      <c r="G1501" s="2" t="s">
        <v>46</v>
      </c>
      <c r="H1501" s="2" t="s">
        <v>47</v>
      </c>
      <c r="I1501" s="2" t="s">
        <v>3502</v>
      </c>
      <c r="J1501" s="2" t="s">
        <v>13588</v>
      </c>
      <c r="K1501" s="2" t="s">
        <v>177</v>
      </c>
      <c r="L1501" s="2" t="s">
        <v>247</v>
      </c>
      <c r="M1501" s="2" t="s">
        <v>471</v>
      </c>
      <c r="N1501" s="2" t="s">
        <v>3503</v>
      </c>
      <c r="O1501">
        <v>1</v>
      </c>
      <c r="P1501" s="2" t="s">
        <v>53</v>
      </c>
      <c r="Q1501">
        <v>100</v>
      </c>
      <c r="R1501">
        <v>0</v>
      </c>
      <c r="S1501" s="2" t="s">
        <v>54</v>
      </c>
      <c r="T1501" s="2" t="s">
        <v>55</v>
      </c>
      <c r="U1501" s="2" t="s">
        <v>1838</v>
      </c>
      <c r="V1501" s="2"/>
      <c r="W1501">
        <v>80000</v>
      </c>
      <c r="X1501">
        <v>0</v>
      </c>
      <c r="Y1501">
        <v>0</v>
      </c>
      <c r="Z1501">
        <v>80000</v>
      </c>
      <c r="AB1501" s="2" t="s">
        <v>57</v>
      </c>
      <c r="AC1501">
        <v>32000</v>
      </c>
      <c r="AD1501">
        <v>48000</v>
      </c>
      <c r="AE1501">
        <v>184370</v>
      </c>
      <c r="AF1501">
        <v>2765.5499999999997</v>
      </c>
      <c r="AG1501" s="2" t="s">
        <v>43</v>
      </c>
      <c r="AH1501" s="2"/>
      <c r="AI1501" s="1">
        <v>46210</v>
      </c>
      <c r="AJ1501" s="2"/>
      <c r="AK1501" s="2" t="s">
        <v>67</v>
      </c>
      <c r="AM1501" s="2" t="s">
        <v>59</v>
      </c>
      <c r="AP1501" s="2" t="s">
        <v>60</v>
      </c>
      <c r="AQ1501" s="2" t="s">
        <v>41</v>
      </c>
      <c r="AR1501">
        <v>104370</v>
      </c>
      <c r="AS1501" s="2" t="str">
        <f>_xlfn.IFNA(IF(VLOOKUP(all_resi[[#This Row],[No. Waybill]],settle_reconcile[No. Waybill],1,0)="","Recon","Recon"),"-")</f>
        <v>-</v>
      </c>
      <c r="AT1501" s="2">
        <f>all_resi[[#This Row],[Nilai COD]]-all_resi[[#This Row],[COD Fee]]-all_resi[[#This Row],[Total Biaya Setelah Diskon]]</f>
        <v>133604.45000000001</v>
      </c>
      <c r="AU1501" s="2">
        <f>IF(all_resi[[#This Row],[Waktu Terima]]="","",_xlfn.DAYS(all_resi[[#This Row],[Waktu Terima]],all_resi[[#This Row],[Tanggal Pengiriman]]))</f>
        <v>26</v>
      </c>
    </row>
    <row r="1502" spans="1:47" x14ac:dyDescent="0.25">
      <c r="A1502" s="2" t="s">
        <v>5935</v>
      </c>
      <c r="B1502" s="1">
        <v>46184</v>
      </c>
      <c r="C1502" s="2" t="s">
        <v>42</v>
      </c>
      <c r="D1502" s="2" t="s">
        <v>43</v>
      </c>
      <c r="E1502" s="2" t="s">
        <v>44</v>
      </c>
      <c r="F1502" s="2" t="s">
        <v>45</v>
      </c>
      <c r="G1502" s="2" t="s">
        <v>46</v>
      </c>
      <c r="H1502" s="2" t="s">
        <v>80</v>
      </c>
      <c r="I1502" s="2" t="s">
        <v>392</v>
      </c>
      <c r="J1502" s="2" t="s">
        <v>13674</v>
      </c>
      <c r="K1502" s="2" t="s">
        <v>75</v>
      </c>
      <c r="L1502" s="2" t="s">
        <v>393</v>
      </c>
      <c r="M1502" s="2" t="s">
        <v>394</v>
      </c>
      <c r="N1502" s="2" t="s">
        <v>395</v>
      </c>
      <c r="O1502">
        <v>1</v>
      </c>
      <c r="P1502" s="2" t="s">
        <v>53</v>
      </c>
      <c r="Q1502">
        <v>100</v>
      </c>
      <c r="R1502">
        <v>0</v>
      </c>
      <c r="S1502" s="2" t="s">
        <v>54</v>
      </c>
      <c r="T1502" s="2" t="s">
        <v>55</v>
      </c>
      <c r="U1502" s="2" t="s">
        <v>396</v>
      </c>
      <c r="V1502" s="2"/>
      <c r="W1502">
        <v>60000</v>
      </c>
      <c r="X1502">
        <v>0</v>
      </c>
      <c r="Y1502">
        <v>0</v>
      </c>
      <c r="Z1502">
        <v>60000</v>
      </c>
      <c r="AB1502" s="2" t="s">
        <v>57</v>
      </c>
      <c r="AC1502">
        <v>24000</v>
      </c>
      <c r="AD1502">
        <v>36000</v>
      </c>
      <c r="AE1502">
        <v>164000</v>
      </c>
      <c r="AF1502">
        <v>2460</v>
      </c>
      <c r="AG1502" s="2" t="s">
        <v>11421</v>
      </c>
      <c r="AH1502" s="2" t="s">
        <v>149</v>
      </c>
      <c r="AI1502" s="1">
        <v>46193</v>
      </c>
      <c r="AJ1502" s="2" t="s">
        <v>87</v>
      </c>
      <c r="AK1502" s="2" t="s">
        <v>67</v>
      </c>
      <c r="AM1502" s="2" t="s">
        <v>59</v>
      </c>
      <c r="AP1502" s="2" t="s">
        <v>60</v>
      </c>
      <c r="AQ1502" s="2" t="s">
        <v>41</v>
      </c>
      <c r="AR1502">
        <v>104000</v>
      </c>
      <c r="AS1502" s="2" t="str">
        <f>_xlfn.IFNA(IF(VLOOKUP(all_resi[[#This Row],[No. Waybill]],settle_reconcile[No. Waybill],1,0)="","Recon","Recon"),"-")</f>
        <v>-</v>
      </c>
      <c r="AT1502" s="2">
        <f>all_resi[[#This Row],[Nilai COD]]-all_resi[[#This Row],[COD Fee]]-all_resi[[#This Row],[Total Biaya Setelah Diskon]]</f>
        <v>125540</v>
      </c>
      <c r="AU1502" s="2">
        <f>IF(all_resi[[#This Row],[Waktu Terima]]="","",_xlfn.DAYS(all_resi[[#This Row],[Waktu Terima]],all_resi[[#This Row],[Tanggal Pengiriman]]))</f>
        <v>9</v>
      </c>
    </row>
    <row r="1503" spans="1:47" x14ac:dyDescent="0.25">
      <c r="A1503" s="2" t="s">
        <v>6787</v>
      </c>
      <c r="B1503" s="1">
        <v>46184</v>
      </c>
      <c r="C1503" s="2" t="s">
        <v>42</v>
      </c>
      <c r="D1503" s="2" t="s">
        <v>43</v>
      </c>
      <c r="E1503" s="2" t="s">
        <v>44</v>
      </c>
      <c r="F1503" s="2" t="s">
        <v>45</v>
      </c>
      <c r="G1503" s="2" t="s">
        <v>46</v>
      </c>
      <c r="H1503" s="2" t="s">
        <v>47</v>
      </c>
      <c r="I1503" s="2" t="s">
        <v>3176</v>
      </c>
      <c r="J1503" s="2" t="s">
        <v>13493</v>
      </c>
      <c r="K1503" s="2" t="s">
        <v>156</v>
      </c>
      <c r="L1503" s="2" t="s">
        <v>737</v>
      </c>
      <c r="M1503" s="2" t="s">
        <v>3177</v>
      </c>
      <c r="N1503" s="2" t="s">
        <v>3178</v>
      </c>
      <c r="O1503">
        <v>1</v>
      </c>
      <c r="P1503" s="2" t="s">
        <v>53</v>
      </c>
      <c r="Q1503">
        <v>100</v>
      </c>
      <c r="R1503">
        <v>0</v>
      </c>
      <c r="S1503" s="2" t="s">
        <v>54</v>
      </c>
      <c r="T1503" s="2" t="s">
        <v>55</v>
      </c>
      <c r="U1503" s="2" t="s">
        <v>56</v>
      </c>
      <c r="V1503" s="2"/>
      <c r="W1503">
        <v>81000</v>
      </c>
      <c r="X1503">
        <v>0</v>
      </c>
      <c r="Y1503">
        <v>0</v>
      </c>
      <c r="Z1503">
        <v>81000</v>
      </c>
      <c r="AB1503" s="2" t="s">
        <v>57</v>
      </c>
      <c r="AC1503">
        <v>32400</v>
      </c>
      <c r="AD1503">
        <v>48600</v>
      </c>
      <c r="AE1503">
        <v>185000</v>
      </c>
      <c r="AF1503">
        <v>2775</v>
      </c>
      <c r="AG1503" s="2" t="s">
        <v>3176</v>
      </c>
      <c r="AH1503" s="2"/>
      <c r="AI1503" s="1">
        <v>46194</v>
      </c>
      <c r="AJ1503" s="2"/>
      <c r="AK1503" s="2" t="s">
        <v>58</v>
      </c>
      <c r="AM1503" s="2" t="s">
        <v>59</v>
      </c>
      <c r="AP1503" s="2" t="s">
        <v>60</v>
      </c>
      <c r="AQ1503" s="2" t="s">
        <v>41</v>
      </c>
      <c r="AR1503">
        <v>104000</v>
      </c>
      <c r="AS1503" s="2" t="str">
        <f>_xlfn.IFNA(IF(VLOOKUP(all_resi[[#This Row],[No. Waybill]],settle_reconcile[No. Waybill],1,0)="","Recon","Recon"),"-")</f>
        <v>Recon</v>
      </c>
      <c r="AT1503" s="2">
        <f>all_resi[[#This Row],[Nilai COD]]-all_resi[[#This Row],[COD Fee]]-all_resi[[#This Row],[Total Biaya Setelah Diskon]]</f>
        <v>133625</v>
      </c>
      <c r="AU1503" s="2">
        <f>IF(all_resi[[#This Row],[Waktu Terima]]="","",_xlfn.DAYS(all_resi[[#This Row],[Waktu Terima]],all_resi[[#This Row],[Tanggal Pengiriman]]))</f>
        <v>10</v>
      </c>
    </row>
    <row r="1504" spans="1:47" x14ac:dyDescent="0.25">
      <c r="A1504" s="2" t="s">
        <v>6931</v>
      </c>
      <c r="B1504" s="1">
        <v>46184</v>
      </c>
      <c r="C1504" s="2" t="s">
        <v>42</v>
      </c>
      <c r="D1504" s="2" t="s">
        <v>43</v>
      </c>
      <c r="E1504" s="2" t="s">
        <v>44</v>
      </c>
      <c r="F1504" s="2" t="s">
        <v>45</v>
      </c>
      <c r="G1504" s="2" t="s">
        <v>46</v>
      </c>
      <c r="H1504" s="2" t="s">
        <v>47</v>
      </c>
      <c r="I1504" s="2" t="s">
        <v>3581</v>
      </c>
      <c r="J1504" s="2" t="s">
        <v>13620</v>
      </c>
      <c r="K1504" s="2" t="s">
        <v>143</v>
      </c>
      <c r="L1504" s="2" t="s">
        <v>3582</v>
      </c>
      <c r="M1504" s="2" t="s">
        <v>3583</v>
      </c>
      <c r="N1504" s="2" t="s">
        <v>3584</v>
      </c>
      <c r="O1504">
        <v>1</v>
      </c>
      <c r="P1504" s="2" t="s">
        <v>53</v>
      </c>
      <c r="Q1504">
        <v>100</v>
      </c>
      <c r="R1504">
        <v>0</v>
      </c>
      <c r="S1504" s="2" t="s">
        <v>54</v>
      </c>
      <c r="T1504" s="2" t="s">
        <v>55</v>
      </c>
      <c r="U1504" s="2" t="s">
        <v>207</v>
      </c>
      <c r="V1504" s="2"/>
      <c r="W1504">
        <v>25000</v>
      </c>
      <c r="X1504">
        <v>0</v>
      </c>
      <c r="Y1504">
        <v>0</v>
      </c>
      <c r="Z1504">
        <v>25000</v>
      </c>
      <c r="AB1504" s="2" t="s">
        <v>57</v>
      </c>
      <c r="AC1504">
        <v>18000</v>
      </c>
      <c r="AD1504">
        <v>7000</v>
      </c>
      <c r="AE1504">
        <v>100000</v>
      </c>
      <c r="AF1504">
        <v>1500</v>
      </c>
      <c r="AG1504" s="2" t="s">
        <v>3581</v>
      </c>
      <c r="AH1504" s="2"/>
      <c r="AI1504" s="1">
        <v>46186</v>
      </c>
      <c r="AJ1504" s="2"/>
      <c r="AK1504" s="2" t="s">
        <v>58</v>
      </c>
      <c r="AM1504" s="2" t="s">
        <v>59</v>
      </c>
      <c r="AP1504" s="2" t="s">
        <v>60</v>
      </c>
      <c r="AQ1504" s="2" t="s">
        <v>41</v>
      </c>
      <c r="AR1504">
        <v>75000</v>
      </c>
      <c r="AS1504" s="2" t="str">
        <f>_xlfn.IFNA(IF(VLOOKUP(all_resi[[#This Row],[No. Waybill]],settle_reconcile[No. Waybill],1,0)="","Recon","Recon"),"-")</f>
        <v>Recon</v>
      </c>
      <c r="AT1504" s="2">
        <f>all_resi[[#This Row],[Nilai COD]]-all_resi[[#This Row],[COD Fee]]-all_resi[[#This Row],[Total Biaya Setelah Diskon]]</f>
        <v>91500</v>
      </c>
      <c r="AU1504" s="2">
        <f>IF(all_resi[[#This Row],[Waktu Terima]]="","",_xlfn.DAYS(all_resi[[#This Row],[Waktu Terima]],all_resi[[#This Row],[Tanggal Pengiriman]]))</f>
        <v>2</v>
      </c>
    </row>
    <row r="1505" spans="1:47" x14ac:dyDescent="0.25">
      <c r="A1505" s="2" t="s">
        <v>5938</v>
      </c>
      <c r="B1505" s="1">
        <v>46184</v>
      </c>
      <c r="C1505" s="2" t="s">
        <v>42</v>
      </c>
      <c r="D1505" s="2" t="s">
        <v>43</v>
      </c>
      <c r="E1505" s="2" t="s">
        <v>44</v>
      </c>
      <c r="F1505" s="2" t="s">
        <v>45</v>
      </c>
      <c r="G1505" s="2" t="s">
        <v>46</v>
      </c>
      <c r="H1505" s="2" t="s">
        <v>80</v>
      </c>
      <c r="I1505" s="2" t="s">
        <v>404</v>
      </c>
      <c r="J1505" s="2" t="s">
        <v>13647</v>
      </c>
      <c r="K1505" s="2" t="s">
        <v>100</v>
      </c>
      <c r="L1505" s="2" t="s">
        <v>405</v>
      </c>
      <c r="M1505" s="2" t="s">
        <v>406</v>
      </c>
      <c r="N1505" s="2" t="s">
        <v>407</v>
      </c>
      <c r="O1505">
        <v>1</v>
      </c>
      <c r="P1505" s="2" t="s">
        <v>53</v>
      </c>
      <c r="Q1505">
        <v>100</v>
      </c>
      <c r="R1505">
        <v>0</v>
      </c>
      <c r="S1505" s="2" t="s">
        <v>54</v>
      </c>
      <c r="T1505" s="2" t="s">
        <v>55</v>
      </c>
      <c r="U1505" s="2" t="s">
        <v>408</v>
      </c>
      <c r="V1505" s="2"/>
      <c r="W1505">
        <v>15000</v>
      </c>
      <c r="X1505">
        <v>0</v>
      </c>
      <c r="Y1505">
        <v>0</v>
      </c>
      <c r="Z1505">
        <v>15000</v>
      </c>
      <c r="AB1505" s="2" t="s">
        <v>57</v>
      </c>
      <c r="AC1505">
        <v>9000</v>
      </c>
      <c r="AD1505">
        <v>6000</v>
      </c>
      <c r="AE1505">
        <v>97500</v>
      </c>
      <c r="AF1505">
        <v>1462.5</v>
      </c>
      <c r="AG1505" s="2" t="s">
        <v>404</v>
      </c>
      <c r="AH1505" s="2"/>
      <c r="AI1505" s="1">
        <v>46186</v>
      </c>
      <c r="AJ1505" s="2" t="s">
        <v>87</v>
      </c>
      <c r="AK1505" s="2" t="s">
        <v>58</v>
      </c>
      <c r="AM1505" s="2" t="s">
        <v>59</v>
      </c>
      <c r="AP1505" s="2" t="s">
        <v>60</v>
      </c>
      <c r="AQ1505" s="2" t="s">
        <v>41</v>
      </c>
      <c r="AR1505">
        <v>82500</v>
      </c>
      <c r="AS1505" s="2" t="str">
        <f>_xlfn.IFNA(IF(VLOOKUP(all_resi[[#This Row],[No. Waybill]],settle_reconcile[No. Waybill],1,0)="","Recon","Recon"),"-")</f>
        <v>Recon</v>
      </c>
      <c r="AT1505" s="2">
        <f>all_resi[[#This Row],[Nilai COD]]-all_resi[[#This Row],[COD Fee]]-all_resi[[#This Row],[Total Biaya Setelah Diskon]]</f>
        <v>90037.5</v>
      </c>
      <c r="AU1505" s="2">
        <f>IF(all_resi[[#This Row],[Waktu Terima]]="","",_xlfn.DAYS(all_resi[[#This Row],[Waktu Terima]],all_resi[[#This Row],[Tanggal Pengiriman]]))</f>
        <v>2</v>
      </c>
    </row>
    <row r="1506" spans="1:47" x14ac:dyDescent="0.25">
      <c r="A1506" s="2" t="s">
        <v>6919</v>
      </c>
      <c r="B1506" s="1">
        <v>46184</v>
      </c>
      <c r="C1506" s="2" t="s">
        <v>42</v>
      </c>
      <c r="D1506" s="2" t="s">
        <v>43</v>
      </c>
      <c r="E1506" s="2" t="s">
        <v>44</v>
      </c>
      <c r="F1506" s="2" t="s">
        <v>45</v>
      </c>
      <c r="G1506" s="2" t="s">
        <v>46</v>
      </c>
      <c r="H1506" s="2" t="s">
        <v>80</v>
      </c>
      <c r="I1506" s="2" t="s">
        <v>3544</v>
      </c>
      <c r="J1506" s="2" t="s">
        <v>13641</v>
      </c>
      <c r="K1506" s="2" t="s">
        <v>437</v>
      </c>
      <c r="L1506" s="2" t="s">
        <v>920</v>
      </c>
      <c r="M1506" s="2" t="s">
        <v>3545</v>
      </c>
      <c r="N1506" s="2" t="s">
        <v>3546</v>
      </c>
      <c r="O1506">
        <v>1</v>
      </c>
      <c r="P1506" s="2" t="s">
        <v>53</v>
      </c>
      <c r="Q1506">
        <v>100</v>
      </c>
      <c r="R1506">
        <v>0</v>
      </c>
      <c r="S1506" s="2" t="s">
        <v>54</v>
      </c>
      <c r="T1506" s="2" t="s">
        <v>55</v>
      </c>
      <c r="U1506" s="2" t="s">
        <v>1020</v>
      </c>
      <c r="V1506" s="2"/>
      <c r="W1506">
        <v>50000</v>
      </c>
      <c r="X1506">
        <v>0</v>
      </c>
      <c r="Y1506">
        <v>0</v>
      </c>
      <c r="Z1506">
        <v>50000</v>
      </c>
      <c r="AB1506" s="2" t="s">
        <v>57</v>
      </c>
      <c r="AC1506">
        <v>20000</v>
      </c>
      <c r="AD1506">
        <v>30000</v>
      </c>
      <c r="AE1506">
        <v>130000</v>
      </c>
      <c r="AF1506">
        <v>1950</v>
      </c>
      <c r="AG1506" s="2" t="s">
        <v>353</v>
      </c>
      <c r="AH1506" s="2" t="s">
        <v>615</v>
      </c>
      <c r="AI1506" s="1">
        <v>46197</v>
      </c>
      <c r="AJ1506" s="2" t="s">
        <v>87</v>
      </c>
      <c r="AK1506" s="2" t="s">
        <v>67</v>
      </c>
      <c r="AM1506" s="2" t="s">
        <v>59</v>
      </c>
      <c r="AP1506" s="2" t="s">
        <v>60</v>
      </c>
      <c r="AQ1506" s="2" t="s">
        <v>41</v>
      </c>
      <c r="AR1506">
        <v>80000</v>
      </c>
      <c r="AS1506" s="2" t="str">
        <f>_xlfn.IFNA(IF(VLOOKUP(all_resi[[#This Row],[No. Waybill]],settle_reconcile[No. Waybill],1,0)="","Recon","Recon"),"-")</f>
        <v>-</v>
      </c>
      <c r="AT1506" s="2">
        <f>all_resi[[#This Row],[Nilai COD]]-all_resi[[#This Row],[COD Fee]]-all_resi[[#This Row],[Total Biaya Setelah Diskon]]</f>
        <v>98050</v>
      </c>
      <c r="AU1506" s="2">
        <f>IF(all_resi[[#This Row],[Waktu Terima]]="","",_xlfn.DAYS(all_resi[[#This Row],[Waktu Terima]],all_resi[[#This Row],[Tanggal Pengiriman]]))</f>
        <v>13</v>
      </c>
    </row>
    <row r="1507" spans="1:47" x14ac:dyDescent="0.25">
      <c r="A1507" s="2" t="s">
        <v>6927</v>
      </c>
      <c r="B1507" s="1">
        <v>46184</v>
      </c>
      <c r="C1507" s="2" t="s">
        <v>42</v>
      </c>
      <c r="D1507" s="2" t="s">
        <v>43</v>
      </c>
      <c r="E1507" s="2" t="s">
        <v>44</v>
      </c>
      <c r="F1507" s="2" t="s">
        <v>45</v>
      </c>
      <c r="G1507" s="2" t="s">
        <v>46</v>
      </c>
      <c r="H1507" s="2" t="s">
        <v>80</v>
      </c>
      <c r="I1507" s="2" t="s">
        <v>3569</v>
      </c>
      <c r="J1507" s="2" t="s">
        <v>13636</v>
      </c>
      <c r="K1507" s="2" t="s">
        <v>561</v>
      </c>
      <c r="L1507" s="2" t="s">
        <v>3405</v>
      </c>
      <c r="M1507" s="2" t="s">
        <v>3570</v>
      </c>
      <c r="N1507" s="2" t="s">
        <v>3571</v>
      </c>
      <c r="O1507">
        <v>1</v>
      </c>
      <c r="P1507" s="2" t="s">
        <v>53</v>
      </c>
      <c r="Q1507">
        <v>100</v>
      </c>
      <c r="R1507">
        <v>0</v>
      </c>
      <c r="S1507" s="2" t="s">
        <v>54</v>
      </c>
      <c r="T1507" s="2" t="s">
        <v>55</v>
      </c>
      <c r="U1507" s="2" t="s">
        <v>86</v>
      </c>
      <c r="V1507" s="2"/>
      <c r="W1507">
        <v>40000</v>
      </c>
      <c r="X1507">
        <v>0</v>
      </c>
      <c r="Y1507">
        <v>0</v>
      </c>
      <c r="Z1507">
        <v>40000</v>
      </c>
      <c r="AB1507" s="2" t="s">
        <v>57</v>
      </c>
      <c r="AC1507">
        <v>16000</v>
      </c>
      <c r="AD1507">
        <v>24000</v>
      </c>
      <c r="AE1507">
        <v>100000</v>
      </c>
      <c r="AF1507">
        <v>1500</v>
      </c>
      <c r="AG1507" s="2" t="s">
        <v>3569</v>
      </c>
      <c r="AH1507" s="2"/>
      <c r="AI1507" s="1">
        <v>46187</v>
      </c>
      <c r="AJ1507" s="2" t="s">
        <v>87</v>
      </c>
      <c r="AK1507" s="2" t="s">
        <v>58</v>
      </c>
      <c r="AM1507" s="2" t="s">
        <v>59</v>
      </c>
      <c r="AP1507" s="2" t="s">
        <v>60</v>
      </c>
      <c r="AQ1507" s="2" t="s">
        <v>41</v>
      </c>
      <c r="AR1507">
        <v>60000</v>
      </c>
      <c r="AS1507" s="2" t="str">
        <f>_xlfn.IFNA(IF(VLOOKUP(all_resi[[#This Row],[No. Waybill]],settle_reconcile[No. Waybill],1,0)="","Recon","Recon"),"-")</f>
        <v>Recon</v>
      </c>
      <c r="AT1507" s="2">
        <f>all_resi[[#This Row],[Nilai COD]]-all_resi[[#This Row],[COD Fee]]-all_resi[[#This Row],[Total Biaya Setelah Diskon]]</f>
        <v>74500</v>
      </c>
      <c r="AU1507" s="2">
        <f>IF(all_resi[[#This Row],[Waktu Terima]]="","",_xlfn.DAYS(all_resi[[#This Row],[Waktu Terima]],all_resi[[#This Row],[Tanggal Pengiriman]]))</f>
        <v>3</v>
      </c>
    </row>
    <row r="1508" spans="1:47" x14ac:dyDescent="0.25">
      <c r="A1508" s="2" t="s">
        <v>5920</v>
      </c>
      <c r="B1508" s="1">
        <v>46184</v>
      </c>
      <c r="C1508" s="2" t="s">
        <v>42</v>
      </c>
      <c r="D1508" s="2" t="s">
        <v>43</v>
      </c>
      <c r="E1508" s="2" t="s">
        <v>44</v>
      </c>
      <c r="F1508" s="2" t="s">
        <v>45</v>
      </c>
      <c r="G1508" s="2" t="s">
        <v>46</v>
      </c>
      <c r="H1508" s="2" t="s">
        <v>80</v>
      </c>
      <c r="I1508" s="2" t="s">
        <v>324</v>
      </c>
      <c r="J1508" s="2" t="s">
        <v>13508</v>
      </c>
      <c r="K1508" s="2" t="s">
        <v>183</v>
      </c>
      <c r="L1508" s="2" t="s">
        <v>325</v>
      </c>
      <c r="M1508" s="2" t="s">
        <v>326</v>
      </c>
      <c r="N1508" s="2" t="s">
        <v>327</v>
      </c>
      <c r="O1508">
        <v>1</v>
      </c>
      <c r="P1508" s="2" t="s">
        <v>53</v>
      </c>
      <c r="Q1508">
        <v>100</v>
      </c>
      <c r="R1508">
        <v>0</v>
      </c>
      <c r="S1508" s="2" t="s">
        <v>54</v>
      </c>
      <c r="T1508" s="2" t="s">
        <v>55</v>
      </c>
      <c r="U1508" s="2" t="s">
        <v>201</v>
      </c>
      <c r="V1508" s="2"/>
      <c r="W1508">
        <v>68000</v>
      </c>
      <c r="X1508">
        <v>0</v>
      </c>
      <c r="Y1508">
        <v>0</v>
      </c>
      <c r="Z1508">
        <v>68000</v>
      </c>
      <c r="AB1508" s="2" t="s">
        <v>57</v>
      </c>
      <c r="AC1508">
        <v>27200</v>
      </c>
      <c r="AD1508">
        <v>40800</v>
      </c>
      <c r="AE1508">
        <v>152000</v>
      </c>
      <c r="AF1508">
        <v>2280</v>
      </c>
      <c r="AG1508" s="2" t="s">
        <v>894</v>
      </c>
      <c r="AH1508" s="2" t="s">
        <v>149</v>
      </c>
      <c r="AI1508" s="1">
        <v>46197</v>
      </c>
      <c r="AJ1508" s="2" t="s">
        <v>87</v>
      </c>
      <c r="AK1508" s="2" t="s">
        <v>67</v>
      </c>
      <c r="AM1508" s="2" t="s">
        <v>59</v>
      </c>
      <c r="AP1508" s="2" t="s">
        <v>60</v>
      </c>
      <c r="AQ1508" s="2" t="s">
        <v>41</v>
      </c>
      <c r="AR1508">
        <v>84000</v>
      </c>
      <c r="AS1508" s="2" t="str">
        <f>_xlfn.IFNA(IF(VLOOKUP(all_resi[[#This Row],[No. Waybill]],settle_reconcile[No. Waybill],1,0)="","Recon","Recon"),"-")</f>
        <v>-</v>
      </c>
      <c r="AT1508" s="2">
        <f>all_resi[[#This Row],[Nilai COD]]-all_resi[[#This Row],[COD Fee]]-all_resi[[#This Row],[Total Biaya Setelah Diskon]]</f>
        <v>108920</v>
      </c>
      <c r="AU1508" s="2">
        <f>IF(all_resi[[#This Row],[Waktu Terima]]="","",_xlfn.DAYS(all_resi[[#This Row],[Waktu Terima]],all_resi[[#This Row],[Tanggal Pengiriman]]))</f>
        <v>13</v>
      </c>
    </row>
    <row r="1509" spans="1:47" x14ac:dyDescent="0.25">
      <c r="A1509" s="2" t="s">
        <v>6924</v>
      </c>
      <c r="B1509" s="1">
        <v>46184</v>
      </c>
      <c r="C1509" s="2" t="s">
        <v>42</v>
      </c>
      <c r="D1509" s="2" t="s">
        <v>43</v>
      </c>
      <c r="E1509" s="2" t="s">
        <v>44</v>
      </c>
      <c r="F1509" s="2" t="s">
        <v>45</v>
      </c>
      <c r="G1509" s="2" t="s">
        <v>46</v>
      </c>
      <c r="H1509" s="2" t="s">
        <v>47</v>
      </c>
      <c r="I1509" s="2" t="s">
        <v>3559</v>
      </c>
      <c r="J1509" s="2" t="s">
        <v>13639</v>
      </c>
      <c r="K1509" s="2" t="s">
        <v>132</v>
      </c>
      <c r="L1509" s="2" t="s">
        <v>3560</v>
      </c>
      <c r="M1509" s="2" t="s">
        <v>3561</v>
      </c>
      <c r="N1509" s="2" t="s">
        <v>3562</v>
      </c>
      <c r="O1509">
        <v>1</v>
      </c>
      <c r="P1509" s="2" t="s">
        <v>53</v>
      </c>
      <c r="Q1509">
        <v>100</v>
      </c>
      <c r="R1509">
        <v>0</v>
      </c>
      <c r="S1509" s="2" t="s">
        <v>54</v>
      </c>
      <c r="T1509" s="2" t="s">
        <v>55</v>
      </c>
      <c r="U1509" s="2" t="s">
        <v>207</v>
      </c>
      <c r="V1509" s="2"/>
      <c r="W1509">
        <v>37000</v>
      </c>
      <c r="X1509">
        <v>0</v>
      </c>
      <c r="Y1509">
        <v>0</v>
      </c>
      <c r="Z1509">
        <v>37000</v>
      </c>
      <c r="AB1509" s="2" t="s">
        <v>57</v>
      </c>
      <c r="AC1509">
        <v>14800</v>
      </c>
      <c r="AD1509">
        <v>22200</v>
      </c>
      <c r="AE1509">
        <v>107000</v>
      </c>
      <c r="AF1509">
        <v>1605</v>
      </c>
      <c r="AG1509" s="2" t="s">
        <v>3559</v>
      </c>
      <c r="AH1509" s="2"/>
      <c r="AI1509" s="1">
        <v>46187</v>
      </c>
      <c r="AJ1509" s="2"/>
      <c r="AK1509" s="2" t="s">
        <v>58</v>
      </c>
      <c r="AM1509" s="2" t="s">
        <v>59</v>
      </c>
      <c r="AP1509" s="2" t="s">
        <v>60</v>
      </c>
      <c r="AQ1509" s="2" t="s">
        <v>41</v>
      </c>
      <c r="AR1509">
        <v>70000</v>
      </c>
      <c r="AS1509" s="2" t="str">
        <f>_xlfn.IFNA(IF(VLOOKUP(all_resi[[#This Row],[No. Waybill]],settle_reconcile[No. Waybill],1,0)="","Recon","Recon"),"-")</f>
        <v>Recon</v>
      </c>
      <c r="AT1509" s="2">
        <f>all_resi[[#This Row],[Nilai COD]]-all_resi[[#This Row],[COD Fee]]-all_resi[[#This Row],[Total Biaya Setelah Diskon]]</f>
        <v>83195</v>
      </c>
      <c r="AU1509" s="2">
        <f>IF(all_resi[[#This Row],[Waktu Terima]]="","",_xlfn.DAYS(all_resi[[#This Row],[Waktu Terima]],all_resi[[#This Row],[Tanggal Pengiriman]]))</f>
        <v>3</v>
      </c>
    </row>
    <row r="1510" spans="1:47" x14ac:dyDescent="0.25">
      <c r="A1510" s="2" t="s">
        <v>6778</v>
      </c>
      <c r="B1510" s="1">
        <v>46184</v>
      </c>
      <c r="C1510" s="2" t="s">
        <v>42</v>
      </c>
      <c r="D1510" s="2" t="s">
        <v>43</v>
      </c>
      <c r="E1510" s="2" t="s">
        <v>44</v>
      </c>
      <c r="F1510" s="2" t="s">
        <v>45</v>
      </c>
      <c r="G1510" s="2" t="s">
        <v>46</v>
      </c>
      <c r="H1510" s="2" t="s">
        <v>47</v>
      </c>
      <c r="I1510" s="2" t="s">
        <v>3150</v>
      </c>
      <c r="J1510" s="2" t="s">
        <v>13495</v>
      </c>
      <c r="K1510" s="2" t="s">
        <v>132</v>
      </c>
      <c r="L1510" s="2" t="s">
        <v>544</v>
      </c>
      <c r="M1510" s="2" t="s">
        <v>3151</v>
      </c>
      <c r="N1510" s="2" t="s">
        <v>3152</v>
      </c>
      <c r="O1510">
        <v>1</v>
      </c>
      <c r="P1510" s="2" t="s">
        <v>53</v>
      </c>
      <c r="Q1510">
        <v>100</v>
      </c>
      <c r="R1510">
        <v>0</v>
      </c>
      <c r="S1510" s="2" t="s">
        <v>54</v>
      </c>
      <c r="T1510" s="2" t="s">
        <v>55</v>
      </c>
      <c r="U1510" s="2" t="s">
        <v>386</v>
      </c>
      <c r="V1510" s="2"/>
      <c r="W1510">
        <v>37000</v>
      </c>
      <c r="X1510">
        <v>0</v>
      </c>
      <c r="Y1510">
        <v>0</v>
      </c>
      <c r="Z1510">
        <v>37000</v>
      </c>
      <c r="AB1510" s="2" t="s">
        <v>57</v>
      </c>
      <c r="AC1510">
        <v>14800</v>
      </c>
      <c r="AD1510">
        <v>22200</v>
      </c>
      <c r="AE1510">
        <v>157000</v>
      </c>
      <c r="AF1510">
        <v>2355</v>
      </c>
      <c r="AG1510" s="2" t="s">
        <v>11423</v>
      </c>
      <c r="AH1510" s="2" t="s">
        <v>149</v>
      </c>
      <c r="AI1510" s="1">
        <v>46200</v>
      </c>
      <c r="AJ1510" s="2"/>
      <c r="AK1510" s="2" t="s">
        <v>67</v>
      </c>
      <c r="AM1510" s="2" t="s">
        <v>59</v>
      </c>
      <c r="AP1510" s="2" t="s">
        <v>60</v>
      </c>
      <c r="AQ1510" s="2" t="s">
        <v>41</v>
      </c>
      <c r="AR1510">
        <v>120000</v>
      </c>
      <c r="AS1510" s="2" t="str">
        <f>_xlfn.IFNA(IF(VLOOKUP(all_resi[[#This Row],[No. Waybill]],settle_reconcile[No. Waybill],1,0)="","Recon","Recon"),"-")</f>
        <v>-</v>
      </c>
      <c r="AT1510" s="2">
        <f>all_resi[[#This Row],[Nilai COD]]-all_resi[[#This Row],[COD Fee]]-all_resi[[#This Row],[Total Biaya Setelah Diskon]]</f>
        <v>132445</v>
      </c>
      <c r="AU1510" s="2">
        <f>IF(all_resi[[#This Row],[Waktu Terima]]="","",_xlfn.DAYS(all_resi[[#This Row],[Waktu Terima]],all_resi[[#This Row],[Tanggal Pengiriman]]))</f>
        <v>16</v>
      </c>
    </row>
    <row r="1511" spans="1:47" x14ac:dyDescent="0.25">
      <c r="A1511" s="2" t="s">
        <v>6928</v>
      </c>
      <c r="B1511" s="1">
        <v>46184</v>
      </c>
      <c r="C1511" s="2" t="s">
        <v>42</v>
      </c>
      <c r="D1511" s="2" t="s">
        <v>43</v>
      </c>
      <c r="E1511" s="2" t="s">
        <v>44</v>
      </c>
      <c r="F1511" s="2" t="s">
        <v>45</v>
      </c>
      <c r="G1511" s="2" t="s">
        <v>46</v>
      </c>
      <c r="H1511" s="2" t="s">
        <v>47</v>
      </c>
      <c r="I1511" s="2" t="s">
        <v>3572</v>
      </c>
      <c r="J1511" s="2" t="s">
        <v>13638</v>
      </c>
      <c r="K1511" s="2" t="s">
        <v>82</v>
      </c>
      <c r="L1511" s="2" t="s">
        <v>1843</v>
      </c>
      <c r="M1511" s="2" t="s">
        <v>3573</v>
      </c>
      <c r="N1511" s="2" t="s">
        <v>3574</v>
      </c>
      <c r="O1511">
        <v>1</v>
      </c>
      <c r="P1511" s="2" t="s">
        <v>53</v>
      </c>
      <c r="Q1511">
        <v>100</v>
      </c>
      <c r="R1511">
        <v>0</v>
      </c>
      <c r="S1511" s="2" t="s">
        <v>54</v>
      </c>
      <c r="T1511" s="2" t="s">
        <v>55</v>
      </c>
      <c r="U1511" s="2" t="s">
        <v>207</v>
      </c>
      <c r="V1511" s="2"/>
      <c r="W1511">
        <v>57000</v>
      </c>
      <c r="X1511">
        <v>0</v>
      </c>
      <c r="Y1511">
        <v>0</v>
      </c>
      <c r="Z1511">
        <v>57000</v>
      </c>
      <c r="AB1511" s="2" t="s">
        <v>57</v>
      </c>
      <c r="AC1511">
        <v>22800</v>
      </c>
      <c r="AD1511">
        <v>34200</v>
      </c>
      <c r="AE1511">
        <v>127000</v>
      </c>
      <c r="AF1511">
        <v>1905</v>
      </c>
      <c r="AG1511" s="2" t="s">
        <v>3572</v>
      </c>
      <c r="AH1511" s="2"/>
      <c r="AI1511" s="1">
        <v>46188</v>
      </c>
      <c r="AJ1511" s="2"/>
      <c r="AK1511" s="2" t="s">
        <v>58</v>
      </c>
      <c r="AM1511" s="2" t="s">
        <v>59</v>
      </c>
      <c r="AP1511" s="2" t="s">
        <v>60</v>
      </c>
      <c r="AQ1511" s="2" t="s">
        <v>41</v>
      </c>
      <c r="AR1511">
        <v>70000</v>
      </c>
      <c r="AS1511" s="2" t="str">
        <f>_xlfn.IFNA(IF(VLOOKUP(all_resi[[#This Row],[No. Waybill]],settle_reconcile[No. Waybill],1,0)="","Recon","Recon"),"-")</f>
        <v>Recon</v>
      </c>
      <c r="AT1511" s="2">
        <f>all_resi[[#This Row],[Nilai COD]]-all_resi[[#This Row],[COD Fee]]-all_resi[[#This Row],[Total Biaya Setelah Diskon]]</f>
        <v>90895</v>
      </c>
      <c r="AU1511" s="2">
        <f>IF(all_resi[[#This Row],[Waktu Terima]]="","",_xlfn.DAYS(all_resi[[#This Row],[Waktu Terima]],all_resi[[#This Row],[Tanggal Pengiriman]]))</f>
        <v>4</v>
      </c>
    </row>
    <row r="1512" spans="1:47" x14ac:dyDescent="0.25">
      <c r="A1512" s="2" t="s">
        <v>5923</v>
      </c>
      <c r="B1512" s="1">
        <v>46184</v>
      </c>
      <c r="C1512" s="2" t="s">
        <v>42</v>
      </c>
      <c r="D1512" s="2" t="s">
        <v>43</v>
      </c>
      <c r="E1512" s="2" t="s">
        <v>44</v>
      </c>
      <c r="F1512" s="2" t="s">
        <v>45</v>
      </c>
      <c r="G1512" s="2" t="s">
        <v>46</v>
      </c>
      <c r="H1512" s="2" t="s">
        <v>47</v>
      </c>
      <c r="I1512" s="2" t="s">
        <v>336</v>
      </c>
      <c r="J1512" s="2" t="s">
        <v>13520</v>
      </c>
      <c r="K1512" s="2" t="s">
        <v>183</v>
      </c>
      <c r="L1512" s="2" t="s">
        <v>337</v>
      </c>
      <c r="M1512" s="2" t="s">
        <v>338</v>
      </c>
      <c r="N1512" s="2" t="s">
        <v>339</v>
      </c>
      <c r="O1512">
        <v>1</v>
      </c>
      <c r="P1512" s="2" t="s">
        <v>53</v>
      </c>
      <c r="Q1512">
        <v>100</v>
      </c>
      <c r="R1512">
        <v>0</v>
      </c>
      <c r="S1512" s="2" t="s">
        <v>54</v>
      </c>
      <c r="T1512" s="2" t="s">
        <v>55</v>
      </c>
      <c r="U1512" s="2" t="s">
        <v>225</v>
      </c>
      <c r="V1512" s="2"/>
      <c r="W1512">
        <v>91000</v>
      </c>
      <c r="X1512">
        <v>0</v>
      </c>
      <c r="Y1512">
        <v>0</v>
      </c>
      <c r="Z1512">
        <v>91000</v>
      </c>
      <c r="AB1512" s="2" t="s">
        <v>57</v>
      </c>
      <c r="AC1512">
        <v>36400</v>
      </c>
      <c r="AD1512">
        <v>54600</v>
      </c>
      <c r="AE1512">
        <v>195000</v>
      </c>
      <c r="AF1512">
        <v>2925</v>
      </c>
      <c r="AG1512" s="2" t="s">
        <v>256</v>
      </c>
      <c r="AH1512" s="2"/>
      <c r="AI1512" s="1">
        <v>46205</v>
      </c>
      <c r="AJ1512" s="2"/>
      <c r="AK1512" s="2" t="s">
        <v>67</v>
      </c>
      <c r="AM1512" s="2" t="s">
        <v>59</v>
      </c>
      <c r="AP1512" s="2" t="s">
        <v>60</v>
      </c>
      <c r="AQ1512" s="2" t="s">
        <v>41</v>
      </c>
      <c r="AR1512">
        <v>104000</v>
      </c>
      <c r="AS1512" s="2" t="str">
        <f>_xlfn.IFNA(IF(VLOOKUP(all_resi[[#This Row],[No. Waybill]],settle_reconcile[No. Waybill],1,0)="","Recon","Recon"),"-")</f>
        <v>-</v>
      </c>
      <c r="AT1512" s="2">
        <f>all_resi[[#This Row],[Nilai COD]]-all_resi[[#This Row],[COD Fee]]-all_resi[[#This Row],[Total Biaya Setelah Diskon]]</f>
        <v>137475</v>
      </c>
      <c r="AU1512" s="2">
        <f>IF(all_resi[[#This Row],[Waktu Terima]]="","",_xlfn.DAYS(all_resi[[#This Row],[Waktu Terima]],all_resi[[#This Row],[Tanggal Pengiriman]]))</f>
        <v>21</v>
      </c>
    </row>
    <row r="1513" spans="1:47" x14ac:dyDescent="0.25">
      <c r="A1513" s="2" t="s">
        <v>6930</v>
      </c>
      <c r="B1513" s="1">
        <v>46184</v>
      </c>
      <c r="C1513" s="2" t="s">
        <v>42</v>
      </c>
      <c r="D1513" s="2" t="s">
        <v>43</v>
      </c>
      <c r="E1513" s="2" t="s">
        <v>44</v>
      </c>
      <c r="F1513" s="2" t="s">
        <v>45</v>
      </c>
      <c r="G1513" s="2" t="s">
        <v>46</v>
      </c>
      <c r="H1513" s="2" t="s">
        <v>80</v>
      </c>
      <c r="I1513" s="2" t="s">
        <v>3579</v>
      </c>
      <c r="J1513" s="2" t="s">
        <v>13618</v>
      </c>
      <c r="K1513" s="2" t="s">
        <v>75</v>
      </c>
      <c r="L1513" s="2" t="s">
        <v>341</v>
      </c>
      <c r="M1513" s="2" t="s">
        <v>752</v>
      </c>
      <c r="N1513" s="2" t="s">
        <v>3580</v>
      </c>
      <c r="O1513">
        <v>1</v>
      </c>
      <c r="P1513" s="2" t="s">
        <v>53</v>
      </c>
      <c r="Q1513">
        <v>100</v>
      </c>
      <c r="R1513">
        <v>0</v>
      </c>
      <c r="S1513" s="2" t="s">
        <v>54</v>
      </c>
      <c r="T1513" s="2" t="s">
        <v>55</v>
      </c>
      <c r="U1513" s="2" t="s">
        <v>164</v>
      </c>
      <c r="V1513" s="2"/>
      <c r="W1513">
        <v>65000</v>
      </c>
      <c r="X1513">
        <v>0</v>
      </c>
      <c r="Y1513">
        <v>0</v>
      </c>
      <c r="Z1513">
        <v>65000</v>
      </c>
      <c r="AB1513" s="2" t="s">
        <v>57</v>
      </c>
      <c r="AC1513">
        <v>26000</v>
      </c>
      <c r="AD1513">
        <v>39000</v>
      </c>
      <c r="AE1513">
        <v>149000</v>
      </c>
      <c r="AF1513">
        <v>2235</v>
      </c>
      <c r="AG1513" s="2" t="s">
        <v>3579</v>
      </c>
      <c r="AH1513" s="2"/>
      <c r="AI1513" s="1">
        <v>46188</v>
      </c>
      <c r="AJ1513" s="2" t="s">
        <v>87</v>
      </c>
      <c r="AK1513" s="2" t="s">
        <v>58</v>
      </c>
      <c r="AM1513" s="2" t="s">
        <v>59</v>
      </c>
      <c r="AP1513" s="2" t="s">
        <v>60</v>
      </c>
      <c r="AQ1513" s="2" t="s">
        <v>41</v>
      </c>
      <c r="AR1513">
        <v>84000</v>
      </c>
      <c r="AS1513" s="2" t="str">
        <f>_xlfn.IFNA(IF(VLOOKUP(all_resi[[#This Row],[No. Waybill]],settle_reconcile[No. Waybill],1,0)="","Recon","Recon"),"-")</f>
        <v>Recon</v>
      </c>
      <c r="AT1513" s="2">
        <f>all_resi[[#This Row],[Nilai COD]]-all_resi[[#This Row],[COD Fee]]-all_resi[[#This Row],[Total Biaya Setelah Diskon]]</f>
        <v>107765</v>
      </c>
      <c r="AU1513" s="2">
        <f>IF(all_resi[[#This Row],[Waktu Terima]]="","",_xlfn.DAYS(all_resi[[#This Row],[Waktu Terima]],all_resi[[#This Row],[Tanggal Pengiriman]]))</f>
        <v>4</v>
      </c>
    </row>
    <row r="1514" spans="1:47" x14ac:dyDescent="0.25">
      <c r="A1514" s="2" t="s">
        <v>5914</v>
      </c>
      <c r="B1514" s="1">
        <v>46184</v>
      </c>
      <c r="C1514" s="2" t="s">
        <v>42</v>
      </c>
      <c r="D1514" s="2" t="s">
        <v>43</v>
      </c>
      <c r="E1514" s="2" t="s">
        <v>44</v>
      </c>
      <c r="F1514" s="2" t="s">
        <v>45</v>
      </c>
      <c r="G1514" s="2" t="s">
        <v>46</v>
      </c>
      <c r="H1514" s="2" t="s">
        <v>80</v>
      </c>
      <c r="I1514" s="2" t="s">
        <v>301</v>
      </c>
      <c r="J1514" s="2" t="s">
        <v>13466</v>
      </c>
      <c r="K1514" s="2" t="s">
        <v>143</v>
      </c>
      <c r="L1514" s="2" t="s">
        <v>302</v>
      </c>
      <c r="M1514" s="2" t="s">
        <v>303</v>
      </c>
      <c r="N1514" s="2" t="s">
        <v>304</v>
      </c>
      <c r="O1514">
        <v>1</v>
      </c>
      <c r="P1514" s="2" t="s">
        <v>53</v>
      </c>
      <c r="Q1514">
        <v>100</v>
      </c>
      <c r="R1514">
        <v>0</v>
      </c>
      <c r="S1514" s="2" t="s">
        <v>54</v>
      </c>
      <c r="T1514" s="2" t="s">
        <v>55</v>
      </c>
      <c r="U1514" s="2" t="s">
        <v>305</v>
      </c>
      <c r="V1514" s="2"/>
      <c r="W1514">
        <v>25000</v>
      </c>
      <c r="X1514">
        <v>0</v>
      </c>
      <c r="Y1514">
        <v>0</v>
      </c>
      <c r="Z1514">
        <v>25000</v>
      </c>
      <c r="AB1514" s="2" t="s">
        <v>57</v>
      </c>
      <c r="AC1514">
        <v>18000</v>
      </c>
      <c r="AD1514">
        <v>7000</v>
      </c>
      <c r="AE1514">
        <v>92000</v>
      </c>
      <c r="AF1514">
        <v>1380</v>
      </c>
      <c r="AG1514" s="2" t="s">
        <v>301</v>
      </c>
      <c r="AH1514" s="2"/>
      <c r="AI1514" s="1">
        <v>46185</v>
      </c>
      <c r="AJ1514" s="2" t="s">
        <v>87</v>
      </c>
      <c r="AK1514" s="2" t="s">
        <v>58</v>
      </c>
      <c r="AM1514" s="2" t="s">
        <v>59</v>
      </c>
      <c r="AP1514" s="2" t="s">
        <v>60</v>
      </c>
      <c r="AQ1514" s="2" t="s">
        <v>41</v>
      </c>
      <c r="AR1514">
        <v>67000</v>
      </c>
      <c r="AS1514" s="2" t="str">
        <f>_xlfn.IFNA(IF(VLOOKUP(all_resi[[#This Row],[No. Waybill]],settle_reconcile[No. Waybill],1,0)="","Recon","Recon"),"-")</f>
        <v>Recon</v>
      </c>
      <c r="AT1514" s="2">
        <f>all_resi[[#This Row],[Nilai COD]]-all_resi[[#This Row],[COD Fee]]-all_resi[[#This Row],[Total Biaya Setelah Diskon]]</f>
        <v>83620</v>
      </c>
      <c r="AU1514" s="2">
        <f>IF(all_resi[[#This Row],[Waktu Terima]]="","",_xlfn.DAYS(all_resi[[#This Row],[Waktu Terima]],all_resi[[#This Row],[Tanggal Pengiriman]]))</f>
        <v>1</v>
      </c>
    </row>
    <row r="1515" spans="1:47" x14ac:dyDescent="0.25">
      <c r="A1515" s="2" t="s">
        <v>6772</v>
      </c>
      <c r="B1515" s="1">
        <v>46184</v>
      </c>
      <c r="C1515" s="2" t="s">
        <v>42</v>
      </c>
      <c r="D1515" s="2" t="s">
        <v>43</v>
      </c>
      <c r="E1515" s="2" t="s">
        <v>44</v>
      </c>
      <c r="F1515" s="2" t="s">
        <v>45</v>
      </c>
      <c r="G1515" s="2" t="s">
        <v>46</v>
      </c>
      <c r="H1515" s="2" t="s">
        <v>47</v>
      </c>
      <c r="I1515" s="2" t="s">
        <v>3131</v>
      </c>
      <c r="J1515" s="2" t="s">
        <v>13496</v>
      </c>
      <c r="K1515" s="2" t="s">
        <v>177</v>
      </c>
      <c r="L1515" s="2" t="s">
        <v>178</v>
      </c>
      <c r="M1515" s="2" t="s">
        <v>3132</v>
      </c>
      <c r="N1515" s="2" t="s">
        <v>3133</v>
      </c>
      <c r="O1515">
        <v>1</v>
      </c>
      <c r="P1515" s="2" t="s">
        <v>53</v>
      </c>
      <c r="Q1515">
        <v>100</v>
      </c>
      <c r="R1515">
        <v>0</v>
      </c>
      <c r="S1515" s="2" t="s">
        <v>54</v>
      </c>
      <c r="T1515" s="2" t="s">
        <v>55</v>
      </c>
      <c r="U1515" s="2" t="s">
        <v>207</v>
      </c>
      <c r="V1515" s="2"/>
      <c r="W1515">
        <v>72000</v>
      </c>
      <c r="X1515">
        <v>0</v>
      </c>
      <c r="Y1515">
        <v>0</v>
      </c>
      <c r="Z1515">
        <v>72000</v>
      </c>
      <c r="AB1515" s="2" t="s">
        <v>57</v>
      </c>
      <c r="AC1515">
        <v>28800</v>
      </c>
      <c r="AD1515">
        <v>43200</v>
      </c>
      <c r="AE1515">
        <v>142000</v>
      </c>
      <c r="AF1515">
        <v>2130</v>
      </c>
      <c r="AG1515" s="2" t="s">
        <v>11423</v>
      </c>
      <c r="AH1515" s="2" t="s">
        <v>149</v>
      </c>
      <c r="AI1515" s="1">
        <v>46194</v>
      </c>
      <c r="AJ1515" s="2"/>
      <c r="AK1515" s="2" t="s">
        <v>67</v>
      </c>
      <c r="AM1515" s="2" t="s">
        <v>59</v>
      </c>
      <c r="AP1515" s="2" t="s">
        <v>60</v>
      </c>
      <c r="AQ1515" s="2" t="s">
        <v>41</v>
      </c>
      <c r="AR1515">
        <v>70000</v>
      </c>
      <c r="AS1515" s="2" t="str">
        <f>_xlfn.IFNA(IF(VLOOKUP(all_resi[[#This Row],[No. Waybill]],settle_reconcile[No. Waybill],1,0)="","Recon","Recon"),"-")</f>
        <v>-</v>
      </c>
      <c r="AT1515" s="2">
        <f>all_resi[[#This Row],[Nilai COD]]-all_resi[[#This Row],[COD Fee]]-all_resi[[#This Row],[Total Biaya Setelah Diskon]]</f>
        <v>96670</v>
      </c>
      <c r="AU1515" s="2">
        <f>IF(all_resi[[#This Row],[Waktu Terima]]="","",_xlfn.DAYS(all_resi[[#This Row],[Waktu Terima]],all_resi[[#This Row],[Tanggal Pengiriman]]))</f>
        <v>10</v>
      </c>
    </row>
    <row r="1516" spans="1:47" x14ac:dyDescent="0.25">
      <c r="A1516" s="2" t="s">
        <v>6790</v>
      </c>
      <c r="B1516" s="1">
        <v>46184</v>
      </c>
      <c r="C1516" s="2" t="s">
        <v>42</v>
      </c>
      <c r="D1516" s="2" t="s">
        <v>43</v>
      </c>
      <c r="E1516" s="2" t="s">
        <v>44</v>
      </c>
      <c r="F1516" s="2" t="s">
        <v>45</v>
      </c>
      <c r="G1516" s="2" t="s">
        <v>46</v>
      </c>
      <c r="H1516" s="2" t="s">
        <v>47</v>
      </c>
      <c r="I1516" s="2" t="s">
        <v>3186</v>
      </c>
      <c r="J1516" s="2" t="s">
        <v>13499</v>
      </c>
      <c r="K1516" s="2" t="s">
        <v>121</v>
      </c>
      <c r="L1516" s="2" t="s">
        <v>745</v>
      </c>
      <c r="M1516" s="2" t="s">
        <v>3187</v>
      </c>
      <c r="N1516" s="2" t="s">
        <v>3188</v>
      </c>
      <c r="O1516">
        <v>1</v>
      </c>
      <c r="P1516" s="2" t="s">
        <v>53</v>
      </c>
      <c r="Q1516">
        <v>100</v>
      </c>
      <c r="R1516">
        <v>0</v>
      </c>
      <c r="S1516" s="2" t="s">
        <v>54</v>
      </c>
      <c r="T1516" s="2" t="s">
        <v>55</v>
      </c>
      <c r="U1516" s="2" t="s">
        <v>97</v>
      </c>
      <c r="V1516" s="2"/>
      <c r="W1516">
        <v>85000</v>
      </c>
      <c r="X1516">
        <v>0</v>
      </c>
      <c r="Y1516">
        <v>0</v>
      </c>
      <c r="Z1516">
        <v>85000</v>
      </c>
      <c r="AB1516" s="2" t="s">
        <v>57</v>
      </c>
      <c r="AC1516">
        <v>34000</v>
      </c>
      <c r="AD1516">
        <v>51000</v>
      </c>
      <c r="AE1516">
        <v>150000</v>
      </c>
      <c r="AF1516">
        <v>2250</v>
      </c>
      <c r="AG1516" s="2" t="s">
        <v>256</v>
      </c>
      <c r="AH1516" s="2"/>
      <c r="AI1516" s="1">
        <v>46209</v>
      </c>
      <c r="AJ1516" s="2"/>
      <c r="AK1516" s="2" t="s">
        <v>67</v>
      </c>
      <c r="AM1516" s="2" t="s">
        <v>59</v>
      </c>
      <c r="AP1516" s="2" t="s">
        <v>60</v>
      </c>
      <c r="AQ1516" s="2" t="s">
        <v>41</v>
      </c>
      <c r="AR1516">
        <v>65000</v>
      </c>
      <c r="AS1516" s="2" t="str">
        <f>_xlfn.IFNA(IF(VLOOKUP(all_resi[[#This Row],[No. Waybill]],settle_reconcile[No. Waybill],1,0)="","Recon","Recon"),"-")</f>
        <v>-</v>
      </c>
      <c r="AT1516" s="2">
        <f>all_resi[[#This Row],[Nilai COD]]-all_resi[[#This Row],[COD Fee]]-all_resi[[#This Row],[Total Biaya Setelah Diskon]]</f>
        <v>96750</v>
      </c>
      <c r="AU1516" s="2">
        <f>IF(all_resi[[#This Row],[Waktu Terima]]="","",_xlfn.DAYS(all_resi[[#This Row],[Waktu Terima]],all_resi[[#This Row],[Tanggal Pengiriman]]))</f>
        <v>25</v>
      </c>
    </row>
    <row r="1517" spans="1:47" x14ac:dyDescent="0.25">
      <c r="A1517" s="2" t="s">
        <v>6911</v>
      </c>
      <c r="B1517" s="1">
        <v>46184</v>
      </c>
      <c r="C1517" s="2" t="s">
        <v>42</v>
      </c>
      <c r="D1517" s="2" t="s">
        <v>43</v>
      </c>
      <c r="E1517" s="2" t="s">
        <v>44</v>
      </c>
      <c r="F1517" s="2" t="s">
        <v>45</v>
      </c>
      <c r="G1517" s="2" t="s">
        <v>46</v>
      </c>
      <c r="H1517" s="2" t="s">
        <v>47</v>
      </c>
      <c r="I1517" s="2" t="s">
        <v>3523</v>
      </c>
      <c r="J1517" s="2" t="s">
        <v>13632</v>
      </c>
      <c r="K1517" s="2" t="s">
        <v>957</v>
      </c>
      <c r="L1517" s="2" t="s">
        <v>3524</v>
      </c>
      <c r="M1517" s="2" t="s">
        <v>3525</v>
      </c>
      <c r="N1517" s="2" t="s">
        <v>3526</v>
      </c>
      <c r="O1517">
        <v>1</v>
      </c>
      <c r="P1517" s="2" t="s">
        <v>53</v>
      </c>
      <c r="Q1517">
        <v>100</v>
      </c>
      <c r="R1517">
        <v>0</v>
      </c>
      <c r="S1517" s="2" t="s">
        <v>54</v>
      </c>
      <c r="T1517" s="2" t="s">
        <v>55</v>
      </c>
      <c r="U1517" s="2" t="s">
        <v>97</v>
      </c>
      <c r="V1517" s="2"/>
      <c r="W1517">
        <v>52000</v>
      </c>
      <c r="X1517">
        <v>0</v>
      </c>
      <c r="Y1517">
        <v>0</v>
      </c>
      <c r="Z1517">
        <v>52000</v>
      </c>
      <c r="AB1517" s="2" t="s">
        <v>57</v>
      </c>
      <c r="AC1517">
        <v>20800</v>
      </c>
      <c r="AD1517">
        <v>31200</v>
      </c>
      <c r="AE1517">
        <v>122000</v>
      </c>
      <c r="AF1517">
        <v>1830</v>
      </c>
      <c r="AG1517" s="2" t="s">
        <v>517</v>
      </c>
      <c r="AH1517" s="2" t="s">
        <v>149</v>
      </c>
      <c r="AI1517" s="1">
        <v>46195</v>
      </c>
      <c r="AJ1517" s="2"/>
      <c r="AK1517" s="2" t="s">
        <v>67</v>
      </c>
      <c r="AM1517" s="2" t="s">
        <v>59</v>
      </c>
      <c r="AP1517" s="2" t="s">
        <v>60</v>
      </c>
      <c r="AQ1517" s="2" t="s">
        <v>41</v>
      </c>
      <c r="AR1517">
        <v>70000</v>
      </c>
      <c r="AS1517" s="2" t="str">
        <f>_xlfn.IFNA(IF(VLOOKUP(all_resi[[#This Row],[No. Waybill]],settle_reconcile[No. Waybill],1,0)="","Recon","Recon"),"-")</f>
        <v>-</v>
      </c>
      <c r="AT1517" s="2">
        <f>all_resi[[#This Row],[Nilai COD]]-all_resi[[#This Row],[COD Fee]]-all_resi[[#This Row],[Total Biaya Setelah Diskon]]</f>
        <v>88970</v>
      </c>
      <c r="AU1517" s="2">
        <f>IF(all_resi[[#This Row],[Waktu Terima]]="","",_xlfn.DAYS(all_resi[[#This Row],[Waktu Terima]],all_resi[[#This Row],[Tanggal Pengiriman]]))</f>
        <v>11</v>
      </c>
    </row>
    <row r="1518" spans="1:47" x14ac:dyDescent="0.25">
      <c r="A1518" s="2" t="s">
        <v>5942</v>
      </c>
      <c r="B1518" s="1">
        <v>46184</v>
      </c>
      <c r="C1518" s="2" t="s">
        <v>42</v>
      </c>
      <c r="D1518" s="2" t="s">
        <v>43</v>
      </c>
      <c r="E1518" s="2" t="s">
        <v>44</v>
      </c>
      <c r="F1518" s="2" t="s">
        <v>45</v>
      </c>
      <c r="G1518" s="2" t="s">
        <v>46</v>
      </c>
      <c r="H1518" s="2" t="s">
        <v>47</v>
      </c>
      <c r="I1518" s="2" t="s">
        <v>421</v>
      </c>
      <c r="J1518" s="2" t="s">
        <v>13669</v>
      </c>
      <c r="K1518" s="2" t="s">
        <v>49</v>
      </c>
      <c r="L1518" s="2" t="s">
        <v>151</v>
      </c>
      <c r="M1518" s="2" t="s">
        <v>422</v>
      </c>
      <c r="N1518" s="2" t="s">
        <v>423</v>
      </c>
      <c r="O1518">
        <v>1</v>
      </c>
      <c r="P1518" s="2" t="s">
        <v>53</v>
      </c>
      <c r="Q1518">
        <v>100</v>
      </c>
      <c r="R1518">
        <v>0</v>
      </c>
      <c r="S1518" s="2" t="s">
        <v>54</v>
      </c>
      <c r="T1518" s="2" t="s">
        <v>55</v>
      </c>
      <c r="U1518" s="2" t="s">
        <v>225</v>
      </c>
      <c r="V1518" s="2"/>
      <c r="W1518">
        <v>44000</v>
      </c>
      <c r="X1518">
        <v>0</v>
      </c>
      <c r="Y1518">
        <v>0</v>
      </c>
      <c r="Z1518">
        <v>44000</v>
      </c>
      <c r="AB1518" s="2" t="s">
        <v>57</v>
      </c>
      <c r="AC1518">
        <v>17600</v>
      </c>
      <c r="AD1518">
        <v>26400</v>
      </c>
      <c r="AE1518">
        <v>148000</v>
      </c>
      <c r="AF1518">
        <v>2220</v>
      </c>
      <c r="AG1518" s="2" t="s">
        <v>7593</v>
      </c>
      <c r="AH1518" s="2"/>
      <c r="AI1518" s="1">
        <v>46189</v>
      </c>
      <c r="AJ1518" s="2"/>
      <c r="AK1518" s="2" t="s">
        <v>58</v>
      </c>
      <c r="AM1518" s="2" t="s">
        <v>59</v>
      </c>
      <c r="AP1518" s="2" t="s">
        <v>60</v>
      </c>
      <c r="AQ1518" s="2" t="s">
        <v>41</v>
      </c>
      <c r="AR1518">
        <v>104000</v>
      </c>
      <c r="AS1518" s="2" t="str">
        <f>_xlfn.IFNA(IF(VLOOKUP(all_resi[[#This Row],[No. Waybill]],settle_reconcile[No. Waybill],1,0)="","Recon","Recon"),"-")</f>
        <v>Recon</v>
      </c>
      <c r="AT1518" s="2">
        <f>all_resi[[#This Row],[Nilai COD]]-all_resi[[#This Row],[COD Fee]]-all_resi[[#This Row],[Total Biaya Setelah Diskon]]</f>
        <v>119380</v>
      </c>
      <c r="AU1518" s="2">
        <f>IF(all_resi[[#This Row],[Waktu Terima]]="","",_xlfn.DAYS(all_resi[[#This Row],[Waktu Terima]],all_resi[[#This Row],[Tanggal Pengiriman]]))</f>
        <v>5</v>
      </c>
    </row>
    <row r="1519" spans="1:47" x14ac:dyDescent="0.25">
      <c r="A1519" s="2" t="s">
        <v>5919</v>
      </c>
      <c r="B1519" s="1">
        <v>46184</v>
      </c>
      <c r="C1519" s="2" t="s">
        <v>42</v>
      </c>
      <c r="D1519" s="2" t="s">
        <v>43</v>
      </c>
      <c r="E1519" s="2" t="s">
        <v>44</v>
      </c>
      <c r="F1519" s="2" t="s">
        <v>45</v>
      </c>
      <c r="G1519" s="2" t="s">
        <v>46</v>
      </c>
      <c r="H1519" s="2" t="s">
        <v>47</v>
      </c>
      <c r="I1519" s="2" t="s">
        <v>320</v>
      </c>
      <c r="J1519" s="2" t="s">
        <v>13468</v>
      </c>
      <c r="K1519" s="2" t="s">
        <v>177</v>
      </c>
      <c r="L1519" s="2" t="s">
        <v>178</v>
      </c>
      <c r="M1519" s="2" t="s">
        <v>321</v>
      </c>
      <c r="N1519" s="2" t="s">
        <v>322</v>
      </c>
      <c r="O1519">
        <v>1</v>
      </c>
      <c r="P1519" s="2" t="s">
        <v>53</v>
      </c>
      <c r="Q1519">
        <v>100</v>
      </c>
      <c r="R1519">
        <v>0</v>
      </c>
      <c r="S1519" s="2" t="s">
        <v>54</v>
      </c>
      <c r="T1519" s="2" t="s">
        <v>55</v>
      </c>
      <c r="U1519" s="2" t="s">
        <v>323</v>
      </c>
      <c r="V1519" s="2"/>
      <c r="W1519">
        <v>102000</v>
      </c>
      <c r="X1519">
        <v>0</v>
      </c>
      <c r="Y1519">
        <v>0</v>
      </c>
      <c r="Z1519">
        <v>102000</v>
      </c>
      <c r="AB1519" s="2" t="s">
        <v>57</v>
      </c>
      <c r="AC1519">
        <v>40800</v>
      </c>
      <c r="AD1519">
        <v>61200</v>
      </c>
      <c r="AE1519">
        <v>176000</v>
      </c>
      <c r="AF1519">
        <v>2640</v>
      </c>
      <c r="AG1519" s="2" t="s">
        <v>320</v>
      </c>
      <c r="AH1519" s="2"/>
      <c r="AI1519" s="1">
        <v>46189</v>
      </c>
      <c r="AJ1519" s="2"/>
      <c r="AK1519" s="2" t="s">
        <v>58</v>
      </c>
      <c r="AM1519" s="2" t="s">
        <v>59</v>
      </c>
      <c r="AP1519" s="2" t="s">
        <v>60</v>
      </c>
      <c r="AQ1519" s="2" t="s">
        <v>41</v>
      </c>
      <c r="AR1519">
        <v>74000</v>
      </c>
      <c r="AS1519" s="2" t="str">
        <f>_xlfn.IFNA(IF(VLOOKUP(all_resi[[#This Row],[No. Waybill]],settle_reconcile[No. Waybill],1,0)="","Recon","Recon"),"-")</f>
        <v>Recon</v>
      </c>
      <c r="AT1519" s="2">
        <f>all_resi[[#This Row],[Nilai COD]]-all_resi[[#This Row],[COD Fee]]-all_resi[[#This Row],[Total Biaya Setelah Diskon]]</f>
        <v>112160</v>
      </c>
      <c r="AU1519" s="2">
        <f>IF(all_resi[[#This Row],[Waktu Terima]]="","",_xlfn.DAYS(all_resi[[#This Row],[Waktu Terima]],all_resi[[#This Row],[Tanggal Pengiriman]]))</f>
        <v>5</v>
      </c>
    </row>
    <row r="1520" spans="1:47" x14ac:dyDescent="0.25">
      <c r="A1520" s="2" t="s">
        <v>5944</v>
      </c>
      <c r="B1520" s="1">
        <v>46184</v>
      </c>
      <c r="C1520" s="2" t="s">
        <v>42</v>
      </c>
      <c r="D1520" s="2" t="s">
        <v>43</v>
      </c>
      <c r="E1520" s="2" t="s">
        <v>44</v>
      </c>
      <c r="F1520" s="2" t="s">
        <v>45</v>
      </c>
      <c r="G1520" s="2" t="s">
        <v>46</v>
      </c>
      <c r="H1520" s="2" t="s">
        <v>47</v>
      </c>
      <c r="I1520" s="2" t="s">
        <v>428</v>
      </c>
      <c r="J1520" s="2" t="s">
        <v>13663</v>
      </c>
      <c r="K1520" s="2" t="s">
        <v>156</v>
      </c>
      <c r="L1520" s="2" t="s">
        <v>429</v>
      </c>
      <c r="M1520" s="2" t="s">
        <v>430</v>
      </c>
      <c r="N1520" s="2" t="s">
        <v>431</v>
      </c>
      <c r="O1520">
        <v>1</v>
      </c>
      <c r="P1520" s="2" t="s">
        <v>53</v>
      </c>
      <c r="Q1520">
        <v>100</v>
      </c>
      <c r="R1520">
        <v>0</v>
      </c>
      <c r="S1520" s="2" t="s">
        <v>54</v>
      </c>
      <c r="T1520" s="2" t="s">
        <v>55</v>
      </c>
      <c r="U1520" s="2" t="s">
        <v>97</v>
      </c>
      <c r="V1520" s="2"/>
      <c r="W1520">
        <v>100000</v>
      </c>
      <c r="X1520">
        <v>0</v>
      </c>
      <c r="Y1520">
        <v>0</v>
      </c>
      <c r="Z1520">
        <v>100000</v>
      </c>
      <c r="AB1520" s="2" t="s">
        <v>57</v>
      </c>
      <c r="AC1520">
        <v>40000</v>
      </c>
      <c r="AD1520">
        <v>60000</v>
      </c>
      <c r="AE1520">
        <v>170000</v>
      </c>
      <c r="AF1520">
        <v>2550</v>
      </c>
      <c r="AG1520" s="2" t="s">
        <v>43</v>
      </c>
      <c r="AH1520" s="2"/>
      <c r="AI1520" s="1">
        <v>46212</v>
      </c>
      <c r="AJ1520" s="2"/>
      <c r="AK1520" s="2" t="s">
        <v>67</v>
      </c>
      <c r="AM1520" s="2" t="s">
        <v>59</v>
      </c>
      <c r="AP1520" s="2" t="s">
        <v>60</v>
      </c>
      <c r="AQ1520" s="2" t="s">
        <v>41</v>
      </c>
      <c r="AR1520">
        <v>70000</v>
      </c>
      <c r="AS1520" s="2" t="str">
        <f>_xlfn.IFNA(IF(VLOOKUP(all_resi[[#This Row],[No. Waybill]],settle_reconcile[No. Waybill],1,0)="","Recon","Recon"),"-")</f>
        <v>-</v>
      </c>
      <c r="AT1520" s="2">
        <f>all_resi[[#This Row],[Nilai COD]]-all_resi[[#This Row],[COD Fee]]-all_resi[[#This Row],[Total Biaya Setelah Diskon]]</f>
        <v>107450</v>
      </c>
      <c r="AU1520" s="2">
        <f>IF(all_resi[[#This Row],[Waktu Terima]]="","",_xlfn.DAYS(all_resi[[#This Row],[Waktu Terima]],all_resi[[#This Row],[Tanggal Pengiriman]]))</f>
        <v>28</v>
      </c>
    </row>
    <row r="1521" spans="1:47" x14ac:dyDescent="0.25">
      <c r="A1521" s="2" t="s">
        <v>6916</v>
      </c>
      <c r="B1521" s="1">
        <v>46184</v>
      </c>
      <c r="C1521" s="2" t="s">
        <v>42</v>
      </c>
      <c r="D1521" s="2" t="s">
        <v>43</v>
      </c>
      <c r="E1521" s="2" t="s">
        <v>44</v>
      </c>
      <c r="F1521" s="2" t="s">
        <v>45</v>
      </c>
      <c r="G1521" s="2" t="s">
        <v>46</v>
      </c>
      <c r="H1521" s="2" t="s">
        <v>47</v>
      </c>
      <c r="I1521" s="2" t="s">
        <v>3536</v>
      </c>
      <c r="J1521" s="2" t="s">
        <v>13640</v>
      </c>
      <c r="K1521" s="2" t="s">
        <v>183</v>
      </c>
      <c r="L1521" s="2" t="s">
        <v>184</v>
      </c>
      <c r="M1521" s="2" t="s">
        <v>3537</v>
      </c>
      <c r="N1521" s="2" t="s">
        <v>3538</v>
      </c>
      <c r="O1521">
        <v>1</v>
      </c>
      <c r="P1521" s="2" t="s">
        <v>53</v>
      </c>
      <c r="Q1521">
        <v>100</v>
      </c>
      <c r="R1521">
        <v>0</v>
      </c>
      <c r="S1521" s="2" t="s">
        <v>54</v>
      </c>
      <c r="T1521" s="2" t="s">
        <v>55</v>
      </c>
      <c r="U1521" s="2" t="s">
        <v>97</v>
      </c>
      <c r="V1521" s="2"/>
      <c r="W1521">
        <v>91000</v>
      </c>
      <c r="X1521">
        <v>0</v>
      </c>
      <c r="Y1521">
        <v>0</v>
      </c>
      <c r="Z1521">
        <v>91000</v>
      </c>
      <c r="AB1521" s="2" t="s">
        <v>57</v>
      </c>
      <c r="AC1521">
        <v>36400</v>
      </c>
      <c r="AD1521">
        <v>54600</v>
      </c>
      <c r="AE1521">
        <v>204000</v>
      </c>
      <c r="AF1521">
        <v>3060</v>
      </c>
      <c r="AG1521" s="2" t="s">
        <v>256</v>
      </c>
      <c r="AH1521" s="2"/>
      <c r="AI1521" s="1">
        <v>46206</v>
      </c>
      <c r="AJ1521" s="2"/>
      <c r="AK1521" s="2" t="s">
        <v>67</v>
      </c>
      <c r="AM1521" s="2" t="s">
        <v>59</v>
      </c>
      <c r="AP1521" s="2" t="s">
        <v>60</v>
      </c>
      <c r="AQ1521" s="2" t="s">
        <v>41</v>
      </c>
      <c r="AR1521">
        <v>113000</v>
      </c>
      <c r="AS1521" s="2" t="str">
        <f>_xlfn.IFNA(IF(VLOOKUP(all_resi[[#This Row],[No. Waybill]],settle_reconcile[No. Waybill],1,0)="","Recon","Recon"),"-")</f>
        <v>-</v>
      </c>
      <c r="AT1521" s="2">
        <f>all_resi[[#This Row],[Nilai COD]]-all_resi[[#This Row],[COD Fee]]-all_resi[[#This Row],[Total Biaya Setelah Diskon]]</f>
        <v>146340</v>
      </c>
      <c r="AU1521" s="2">
        <f>IF(all_resi[[#This Row],[Waktu Terima]]="","",_xlfn.DAYS(all_resi[[#This Row],[Waktu Terima]],all_resi[[#This Row],[Tanggal Pengiriman]]))</f>
        <v>22</v>
      </c>
    </row>
    <row r="1522" spans="1:47" x14ac:dyDescent="0.25">
      <c r="A1522" s="2" t="s">
        <v>5915</v>
      </c>
      <c r="B1522" s="1">
        <v>46184</v>
      </c>
      <c r="C1522" s="2" t="s">
        <v>42</v>
      </c>
      <c r="D1522" s="2" t="s">
        <v>43</v>
      </c>
      <c r="E1522" s="2" t="s">
        <v>44</v>
      </c>
      <c r="F1522" s="2" t="s">
        <v>45</v>
      </c>
      <c r="G1522" s="2" t="s">
        <v>46</v>
      </c>
      <c r="H1522" s="2" t="s">
        <v>47</v>
      </c>
      <c r="I1522" s="2" t="s">
        <v>306</v>
      </c>
      <c r="J1522" s="2" t="s">
        <v>13463</v>
      </c>
      <c r="K1522" s="2" t="s">
        <v>197</v>
      </c>
      <c r="L1522" s="2" t="s">
        <v>198</v>
      </c>
      <c r="M1522" s="2" t="s">
        <v>307</v>
      </c>
      <c r="N1522" s="2" t="s">
        <v>308</v>
      </c>
      <c r="O1522">
        <v>1</v>
      </c>
      <c r="P1522" s="2" t="s">
        <v>53</v>
      </c>
      <c r="Q1522">
        <v>100</v>
      </c>
      <c r="R1522">
        <v>0</v>
      </c>
      <c r="S1522" s="2" t="s">
        <v>54</v>
      </c>
      <c r="T1522" s="2" t="s">
        <v>55</v>
      </c>
      <c r="U1522" s="2" t="s">
        <v>97</v>
      </c>
      <c r="V1522" s="2"/>
      <c r="W1522">
        <v>75000</v>
      </c>
      <c r="X1522">
        <v>0</v>
      </c>
      <c r="Y1522">
        <v>0</v>
      </c>
      <c r="Z1522">
        <v>75000</v>
      </c>
      <c r="AB1522" s="2" t="s">
        <v>57</v>
      </c>
      <c r="AC1522">
        <v>30000</v>
      </c>
      <c r="AD1522">
        <v>45000</v>
      </c>
      <c r="AE1522">
        <v>145000</v>
      </c>
      <c r="AF1522">
        <v>2175</v>
      </c>
      <c r="AG1522" s="2" t="s">
        <v>306</v>
      </c>
      <c r="AH1522" s="2"/>
      <c r="AI1522" s="1">
        <v>46190</v>
      </c>
      <c r="AJ1522" s="2"/>
      <c r="AK1522" s="2" t="s">
        <v>58</v>
      </c>
      <c r="AM1522" s="2" t="s">
        <v>59</v>
      </c>
      <c r="AP1522" s="2" t="s">
        <v>60</v>
      </c>
      <c r="AQ1522" s="2" t="s">
        <v>41</v>
      </c>
      <c r="AR1522">
        <v>70000</v>
      </c>
      <c r="AS1522" s="2" t="str">
        <f>_xlfn.IFNA(IF(VLOOKUP(all_resi[[#This Row],[No. Waybill]],settle_reconcile[No. Waybill],1,0)="","Recon","Recon"),"-")</f>
        <v>Recon</v>
      </c>
      <c r="AT1522" s="2">
        <f>all_resi[[#This Row],[Nilai COD]]-all_resi[[#This Row],[COD Fee]]-all_resi[[#This Row],[Total Biaya Setelah Diskon]]</f>
        <v>97825</v>
      </c>
      <c r="AU1522" s="2">
        <f>IF(all_resi[[#This Row],[Waktu Terima]]="","",_xlfn.DAYS(all_resi[[#This Row],[Waktu Terima]],all_resi[[#This Row],[Tanggal Pengiriman]]))</f>
        <v>6</v>
      </c>
    </row>
    <row r="1523" spans="1:47" x14ac:dyDescent="0.25">
      <c r="A1523" s="2" t="s">
        <v>6912</v>
      </c>
      <c r="B1523" s="1">
        <v>46184</v>
      </c>
      <c r="C1523" s="2" t="s">
        <v>42</v>
      </c>
      <c r="D1523" s="2" t="s">
        <v>43</v>
      </c>
      <c r="E1523" s="2" t="s">
        <v>44</v>
      </c>
      <c r="F1523" s="2" t="s">
        <v>45</v>
      </c>
      <c r="G1523" s="2" t="s">
        <v>46</v>
      </c>
      <c r="H1523" s="2" t="s">
        <v>80</v>
      </c>
      <c r="I1523" s="2" t="s">
        <v>3527</v>
      </c>
      <c r="J1523" s="2" t="s">
        <v>13631</v>
      </c>
      <c r="K1523" s="2" t="s">
        <v>82</v>
      </c>
      <c r="L1523" s="2" t="s">
        <v>270</v>
      </c>
      <c r="M1523" s="2" t="s">
        <v>1777</v>
      </c>
      <c r="N1523" s="2" t="s">
        <v>3528</v>
      </c>
      <c r="O1523">
        <v>1</v>
      </c>
      <c r="P1523" s="2" t="s">
        <v>53</v>
      </c>
      <c r="Q1523">
        <v>100</v>
      </c>
      <c r="R1523">
        <v>0</v>
      </c>
      <c r="S1523" s="2" t="s">
        <v>54</v>
      </c>
      <c r="T1523" s="2" t="s">
        <v>55</v>
      </c>
      <c r="U1523" s="2" t="s">
        <v>1790</v>
      </c>
      <c r="V1523" s="2"/>
      <c r="W1523">
        <v>73000</v>
      </c>
      <c r="X1523">
        <v>0</v>
      </c>
      <c r="Y1523">
        <v>0</v>
      </c>
      <c r="Z1523">
        <v>73000</v>
      </c>
      <c r="AB1523" s="2" t="s">
        <v>57</v>
      </c>
      <c r="AC1523">
        <v>29200</v>
      </c>
      <c r="AD1523">
        <v>43800</v>
      </c>
      <c r="AE1523">
        <v>198000</v>
      </c>
      <c r="AF1523">
        <v>2970</v>
      </c>
      <c r="AG1523" s="2" t="s">
        <v>894</v>
      </c>
      <c r="AH1523" s="2" t="s">
        <v>149</v>
      </c>
      <c r="AI1523" s="1">
        <v>46197</v>
      </c>
      <c r="AJ1523" s="2" t="s">
        <v>87</v>
      </c>
      <c r="AK1523" s="2" t="s">
        <v>67</v>
      </c>
      <c r="AM1523" s="2" t="s">
        <v>59</v>
      </c>
      <c r="AP1523" s="2" t="s">
        <v>60</v>
      </c>
      <c r="AQ1523" s="2" t="s">
        <v>41</v>
      </c>
      <c r="AR1523">
        <v>125000</v>
      </c>
      <c r="AS1523" s="2" t="str">
        <f>_xlfn.IFNA(IF(VLOOKUP(all_resi[[#This Row],[No. Waybill]],settle_reconcile[No. Waybill],1,0)="","Recon","Recon"),"-")</f>
        <v>-</v>
      </c>
      <c r="AT1523" s="2">
        <f>all_resi[[#This Row],[Nilai COD]]-all_resi[[#This Row],[COD Fee]]-all_resi[[#This Row],[Total Biaya Setelah Diskon]]</f>
        <v>151230</v>
      </c>
      <c r="AU1523" s="2">
        <f>IF(all_resi[[#This Row],[Waktu Terima]]="","",_xlfn.DAYS(all_resi[[#This Row],[Waktu Terima]],all_resi[[#This Row],[Tanggal Pengiriman]]))</f>
        <v>13</v>
      </c>
    </row>
    <row r="1524" spans="1:47" x14ac:dyDescent="0.25">
      <c r="A1524" s="2" t="s">
        <v>7538</v>
      </c>
      <c r="B1524" s="1">
        <v>46185</v>
      </c>
      <c r="C1524" s="2" t="s">
        <v>42</v>
      </c>
      <c r="D1524" s="2" t="s">
        <v>43</v>
      </c>
      <c r="E1524" s="2" t="s">
        <v>44</v>
      </c>
      <c r="F1524" s="2" t="s">
        <v>45</v>
      </c>
      <c r="G1524" s="2" t="s">
        <v>46</v>
      </c>
      <c r="H1524" s="2" t="s">
        <v>47</v>
      </c>
      <c r="I1524" s="2" t="s">
        <v>5192</v>
      </c>
      <c r="J1524" s="2" t="s">
        <v>13780</v>
      </c>
      <c r="K1524" s="2" t="s">
        <v>177</v>
      </c>
      <c r="L1524" s="2" t="s">
        <v>807</v>
      </c>
      <c r="M1524" s="2" t="s">
        <v>1836</v>
      </c>
      <c r="N1524" s="2" t="s">
        <v>5193</v>
      </c>
      <c r="O1524">
        <v>1</v>
      </c>
      <c r="P1524" s="2" t="s">
        <v>53</v>
      </c>
      <c r="Q1524">
        <v>100</v>
      </c>
      <c r="R1524">
        <v>0</v>
      </c>
      <c r="S1524" s="2" t="s">
        <v>54</v>
      </c>
      <c r="T1524" s="2" t="s">
        <v>55</v>
      </c>
      <c r="U1524" s="2" t="s">
        <v>230</v>
      </c>
      <c r="V1524" s="2"/>
      <c r="W1524">
        <v>64000</v>
      </c>
      <c r="X1524">
        <v>0</v>
      </c>
      <c r="Y1524">
        <v>0</v>
      </c>
      <c r="Z1524">
        <v>64000</v>
      </c>
      <c r="AB1524" s="2" t="s">
        <v>57</v>
      </c>
      <c r="AC1524">
        <v>25600</v>
      </c>
      <c r="AD1524">
        <v>38400</v>
      </c>
      <c r="AE1524">
        <v>168000</v>
      </c>
      <c r="AF1524">
        <v>2520</v>
      </c>
      <c r="AG1524" s="2" t="s">
        <v>5192</v>
      </c>
      <c r="AH1524" s="2"/>
      <c r="AI1524" s="1">
        <v>46191</v>
      </c>
      <c r="AJ1524" s="2"/>
      <c r="AK1524" s="2" t="s">
        <v>58</v>
      </c>
      <c r="AM1524" s="2" t="s">
        <v>59</v>
      </c>
      <c r="AP1524" s="2" t="s">
        <v>60</v>
      </c>
      <c r="AQ1524" s="2" t="s">
        <v>41</v>
      </c>
      <c r="AR1524">
        <v>104000</v>
      </c>
      <c r="AS1524" s="2" t="str">
        <f>_xlfn.IFNA(IF(VLOOKUP(all_resi[[#This Row],[No. Waybill]],settle_reconcile[No. Waybill],1,0)="","Recon","Recon"),"-")</f>
        <v>Recon</v>
      </c>
      <c r="AT1524" s="2">
        <f>all_resi[[#This Row],[Nilai COD]]-all_resi[[#This Row],[COD Fee]]-all_resi[[#This Row],[Total Biaya Setelah Diskon]]</f>
        <v>127080</v>
      </c>
      <c r="AU1524" s="2">
        <f>IF(all_resi[[#This Row],[Waktu Terima]]="","",_xlfn.DAYS(all_resi[[#This Row],[Waktu Terima]],all_resi[[#This Row],[Tanggal Pengiriman]]))</f>
        <v>6</v>
      </c>
    </row>
    <row r="1525" spans="1:47" x14ac:dyDescent="0.25">
      <c r="A1525" s="2" t="s">
        <v>7532</v>
      </c>
      <c r="B1525" s="1">
        <v>46185</v>
      </c>
      <c r="C1525" s="2" t="s">
        <v>42</v>
      </c>
      <c r="D1525" s="2" t="s">
        <v>43</v>
      </c>
      <c r="E1525" s="2" t="s">
        <v>44</v>
      </c>
      <c r="F1525" s="2" t="s">
        <v>45</v>
      </c>
      <c r="G1525" s="2" t="s">
        <v>46</v>
      </c>
      <c r="H1525" s="2" t="s">
        <v>80</v>
      </c>
      <c r="I1525" s="2" t="s">
        <v>5176</v>
      </c>
      <c r="J1525" s="2" t="s">
        <v>13842</v>
      </c>
      <c r="K1525" s="2" t="s">
        <v>49</v>
      </c>
      <c r="L1525" s="2" t="s">
        <v>1909</v>
      </c>
      <c r="M1525" s="2" t="s">
        <v>5177</v>
      </c>
      <c r="N1525" s="2" t="s">
        <v>5178</v>
      </c>
      <c r="O1525">
        <v>1</v>
      </c>
      <c r="P1525" s="2" t="s">
        <v>53</v>
      </c>
      <c r="Q1525">
        <v>100</v>
      </c>
      <c r="R1525">
        <v>0</v>
      </c>
      <c r="S1525" s="2" t="s">
        <v>54</v>
      </c>
      <c r="T1525" s="2" t="s">
        <v>55</v>
      </c>
      <c r="U1525" s="2" t="s">
        <v>711</v>
      </c>
      <c r="V1525" s="2"/>
      <c r="W1525">
        <v>63000</v>
      </c>
      <c r="X1525">
        <v>0</v>
      </c>
      <c r="Y1525">
        <v>0</v>
      </c>
      <c r="Z1525">
        <v>63000</v>
      </c>
      <c r="AB1525" s="2" t="s">
        <v>57</v>
      </c>
      <c r="AC1525">
        <v>25200</v>
      </c>
      <c r="AD1525">
        <v>37800</v>
      </c>
      <c r="AE1525">
        <v>183000</v>
      </c>
      <c r="AF1525">
        <v>2745</v>
      </c>
      <c r="AG1525" s="2" t="s">
        <v>7595</v>
      </c>
      <c r="AH1525" s="2"/>
      <c r="AI1525" s="1">
        <v>46189</v>
      </c>
      <c r="AJ1525" s="2" t="s">
        <v>87</v>
      </c>
      <c r="AK1525" s="2" t="s">
        <v>58</v>
      </c>
      <c r="AM1525" s="2" t="s">
        <v>59</v>
      </c>
      <c r="AP1525" s="2" t="s">
        <v>60</v>
      </c>
      <c r="AQ1525" s="2" t="s">
        <v>41</v>
      </c>
      <c r="AR1525">
        <v>120000</v>
      </c>
      <c r="AS1525" s="2" t="str">
        <f>_xlfn.IFNA(IF(VLOOKUP(all_resi[[#This Row],[No. Waybill]],settle_reconcile[No. Waybill],1,0)="","Recon","Recon"),"-")</f>
        <v>Recon</v>
      </c>
      <c r="AT1525" s="2">
        <f>all_resi[[#This Row],[Nilai COD]]-all_resi[[#This Row],[COD Fee]]-all_resi[[#This Row],[Total Biaya Setelah Diskon]]</f>
        <v>142455</v>
      </c>
      <c r="AU1525" s="2">
        <f>IF(all_resi[[#This Row],[Waktu Terima]]="","",_xlfn.DAYS(all_resi[[#This Row],[Waktu Terima]],all_resi[[#This Row],[Tanggal Pengiriman]]))</f>
        <v>4</v>
      </c>
    </row>
    <row r="1526" spans="1:47" x14ac:dyDescent="0.25">
      <c r="A1526" s="2" t="s">
        <v>7536</v>
      </c>
      <c r="B1526" s="1">
        <v>46185</v>
      </c>
      <c r="C1526" s="2" t="s">
        <v>42</v>
      </c>
      <c r="D1526" s="2" t="s">
        <v>43</v>
      </c>
      <c r="E1526" s="2" t="s">
        <v>44</v>
      </c>
      <c r="F1526" s="2" t="s">
        <v>45</v>
      </c>
      <c r="G1526" s="2" t="s">
        <v>46</v>
      </c>
      <c r="H1526" s="2" t="s">
        <v>80</v>
      </c>
      <c r="I1526" s="2" t="s">
        <v>5188</v>
      </c>
      <c r="J1526" s="2" t="s">
        <v>13787</v>
      </c>
      <c r="K1526" s="2" t="s">
        <v>49</v>
      </c>
      <c r="L1526" s="2" t="s">
        <v>151</v>
      </c>
      <c r="M1526" s="2" t="s">
        <v>152</v>
      </c>
      <c r="N1526" s="2" t="s">
        <v>5189</v>
      </c>
      <c r="O1526">
        <v>1</v>
      </c>
      <c r="P1526" s="2" t="s">
        <v>53</v>
      </c>
      <c r="Q1526">
        <v>100</v>
      </c>
      <c r="R1526">
        <v>0</v>
      </c>
      <c r="S1526" s="2" t="s">
        <v>54</v>
      </c>
      <c r="T1526" s="2" t="s">
        <v>55</v>
      </c>
      <c r="U1526" s="2" t="s">
        <v>305</v>
      </c>
      <c r="V1526" s="2"/>
      <c r="W1526">
        <v>44000</v>
      </c>
      <c r="X1526">
        <v>0</v>
      </c>
      <c r="Y1526">
        <v>0</v>
      </c>
      <c r="Z1526">
        <v>44000</v>
      </c>
      <c r="AB1526" s="2" t="s">
        <v>57</v>
      </c>
      <c r="AC1526">
        <v>17600</v>
      </c>
      <c r="AD1526">
        <v>26400</v>
      </c>
      <c r="AE1526">
        <v>114000</v>
      </c>
      <c r="AF1526">
        <v>1710</v>
      </c>
      <c r="AG1526" s="2" t="s">
        <v>5188</v>
      </c>
      <c r="AH1526" s="2"/>
      <c r="AI1526" s="1">
        <v>46189</v>
      </c>
      <c r="AJ1526" s="2" t="s">
        <v>87</v>
      </c>
      <c r="AK1526" s="2" t="s">
        <v>58</v>
      </c>
      <c r="AM1526" s="2" t="s">
        <v>59</v>
      </c>
      <c r="AP1526" s="2" t="s">
        <v>60</v>
      </c>
      <c r="AQ1526" s="2" t="s">
        <v>41</v>
      </c>
      <c r="AR1526">
        <v>70000</v>
      </c>
      <c r="AS1526" s="2" t="str">
        <f>_xlfn.IFNA(IF(VLOOKUP(all_resi[[#This Row],[No. Waybill]],settle_reconcile[No. Waybill],1,0)="","Recon","Recon"),"-")</f>
        <v>Recon</v>
      </c>
      <c r="AT1526" s="2">
        <f>all_resi[[#This Row],[Nilai COD]]-all_resi[[#This Row],[COD Fee]]-all_resi[[#This Row],[Total Biaya Setelah Diskon]]</f>
        <v>85890</v>
      </c>
      <c r="AU1526" s="2">
        <f>IF(all_resi[[#This Row],[Waktu Terima]]="","",_xlfn.DAYS(all_resi[[#This Row],[Waktu Terima]],all_resi[[#This Row],[Tanggal Pengiriman]]))</f>
        <v>4</v>
      </c>
    </row>
    <row r="1527" spans="1:47" x14ac:dyDescent="0.25">
      <c r="A1527" s="2" t="s">
        <v>6232</v>
      </c>
      <c r="B1527" s="1">
        <v>46185</v>
      </c>
      <c r="C1527" s="2" t="s">
        <v>42</v>
      </c>
      <c r="D1527" s="2" t="s">
        <v>43</v>
      </c>
      <c r="E1527" s="2" t="s">
        <v>44</v>
      </c>
      <c r="F1527" s="2" t="s">
        <v>45</v>
      </c>
      <c r="G1527" s="2" t="s">
        <v>46</v>
      </c>
      <c r="H1527" s="2" t="s">
        <v>80</v>
      </c>
      <c r="I1527" s="2" t="s">
        <v>1488</v>
      </c>
      <c r="J1527" s="2" t="s">
        <v>13732</v>
      </c>
      <c r="K1527" s="2" t="s">
        <v>143</v>
      </c>
      <c r="L1527" s="2" t="s">
        <v>1489</v>
      </c>
      <c r="M1527" s="2" t="s">
        <v>1490</v>
      </c>
      <c r="N1527" s="2" t="s">
        <v>1491</v>
      </c>
      <c r="O1527">
        <v>1</v>
      </c>
      <c r="P1527" s="2" t="s">
        <v>53</v>
      </c>
      <c r="Q1527">
        <v>100</v>
      </c>
      <c r="R1527">
        <v>0</v>
      </c>
      <c r="S1527" s="2" t="s">
        <v>54</v>
      </c>
      <c r="T1527" s="2" t="s">
        <v>55</v>
      </c>
      <c r="U1527" s="2" t="s">
        <v>86</v>
      </c>
      <c r="V1527" s="2"/>
      <c r="W1527">
        <v>20000</v>
      </c>
      <c r="X1527">
        <v>0</v>
      </c>
      <c r="Y1527">
        <v>0</v>
      </c>
      <c r="Z1527">
        <v>20000</v>
      </c>
      <c r="AB1527" s="2" t="s">
        <v>57</v>
      </c>
      <c r="AC1527">
        <v>13000</v>
      </c>
      <c r="AD1527">
        <v>7000</v>
      </c>
      <c r="AE1527">
        <v>80000</v>
      </c>
      <c r="AF1527">
        <v>1200</v>
      </c>
      <c r="AG1527" s="2" t="s">
        <v>10708</v>
      </c>
      <c r="AH1527" s="2" t="s">
        <v>149</v>
      </c>
      <c r="AI1527" s="1">
        <v>46192</v>
      </c>
      <c r="AJ1527" s="2" t="s">
        <v>87</v>
      </c>
      <c r="AK1527" s="2" t="s">
        <v>67</v>
      </c>
      <c r="AM1527" s="2" t="s">
        <v>59</v>
      </c>
      <c r="AP1527" s="2" t="s">
        <v>60</v>
      </c>
      <c r="AQ1527" s="2" t="s">
        <v>41</v>
      </c>
      <c r="AR1527">
        <v>60000</v>
      </c>
      <c r="AS1527" s="2" t="str">
        <f>_xlfn.IFNA(IF(VLOOKUP(all_resi[[#This Row],[No. Waybill]],settle_reconcile[No. Waybill],1,0)="","Recon","Recon"),"-")</f>
        <v>-</v>
      </c>
      <c r="AT1527" s="2">
        <f>all_resi[[#This Row],[Nilai COD]]-all_resi[[#This Row],[COD Fee]]-all_resi[[#This Row],[Total Biaya Setelah Diskon]]</f>
        <v>71800</v>
      </c>
      <c r="AU1527" s="2">
        <f>IF(all_resi[[#This Row],[Waktu Terima]]="","",_xlfn.DAYS(all_resi[[#This Row],[Waktu Terima]],all_resi[[#This Row],[Tanggal Pengiriman]]))</f>
        <v>7</v>
      </c>
    </row>
    <row r="1528" spans="1:47" x14ac:dyDescent="0.25">
      <c r="A1528" s="2" t="s">
        <v>7535</v>
      </c>
      <c r="B1528" s="1">
        <v>46185</v>
      </c>
      <c r="C1528" s="2" t="s">
        <v>42</v>
      </c>
      <c r="D1528" s="2" t="s">
        <v>43</v>
      </c>
      <c r="E1528" s="2" t="s">
        <v>44</v>
      </c>
      <c r="F1528" s="2" t="s">
        <v>45</v>
      </c>
      <c r="G1528" s="2" t="s">
        <v>46</v>
      </c>
      <c r="H1528" s="2" t="s">
        <v>80</v>
      </c>
      <c r="I1528" s="2" t="s">
        <v>5184</v>
      </c>
      <c r="J1528" s="2" t="s">
        <v>13784</v>
      </c>
      <c r="K1528" s="2" t="s">
        <v>437</v>
      </c>
      <c r="L1528" s="2" t="s">
        <v>5185</v>
      </c>
      <c r="M1528" s="2" t="s">
        <v>5186</v>
      </c>
      <c r="N1528" s="2" t="s">
        <v>5187</v>
      </c>
      <c r="O1528">
        <v>1</v>
      </c>
      <c r="P1528" s="2" t="s">
        <v>53</v>
      </c>
      <c r="Q1528">
        <v>100</v>
      </c>
      <c r="R1528">
        <v>0</v>
      </c>
      <c r="S1528" s="2" t="s">
        <v>54</v>
      </c>
      <c r="T1528" s="2" t="s">
        <v>55</v>
      </c>
      <c r="U1528" s="2" t="s">
        <v>164</v>
      </c>
      <c r="V1528" s="2"/>
      <c r="W1528">
        <v>45000</v>
      </c>
      <c r="X1528">
        <v>0</v>
      </c>
      <c r="Y1528">
        <v>0</v>
      </c>
      <c r="Z1528">
        <v>45000</v>
      </c>
      <c r="AB1528" s="2" t="s">
        <v>57</v>
      </c>
      <c r="AC1528">
        <v>18000</v>
      </c>
      <c r="AD1528">
        <v>27000</v>
      </c>
      <c r="AE1528">
        <v>129000</v>
      </c>
      <c r="AF1528">
        <v>1935</v>
      </c>
      <c r="AG1528" s="2" t="s">
        <v>5184</v>
      </c>
      <c r="AH1528" s="2"/>
      <c r="AI1528" s="1">
        <v>46189</v>
      </c>
      <c r="AJ1528" s="2" t="s">
        <v>87</v>
      </c>
      <c r="AK1528" s="2" t="s">
        <v>58</v>
      </c>
      <c r="AM1528" s="2" t="s">
        <v>59</v>
      </c>
      <c r="AP1528" s="2" t="s">
        <v>60</v>
      </c>
      <c r="AQ1528" s="2" t="s">
        <v>41</v>
      </c>
      <c r="AR1528">
        <v>84000</v>
      </c>
      <c r="AS1528" s="2" t="str">
        <f>_xlfn.IFNA(IF(VLOOKUP(all_resi[[#This Row],[No. Waybill]],settle_reconcile[No. Waybill],1,0)="","Recon","Recon"),"-")</f>
        <v>Recon</v>
      </c>
      <c r="AT1528" s="2">
        <f>all_resi[[#This Row],[Nilai COD]]-all_resi[[#This Row],[COD Fee]]-all_resi[[#This Row],[Total Biaya Setelah Diskon]]</f>
        <v>100065</v>
      </c>
      <c r="AU1528" s="2">
        <f>IF(all_resi[[#This Row],[Waktu Terima]]="","",_xlfn.DAYS(all_resi[[#This Row],[Waktu Terima]],all_resi[[#This Row],[Tanggal Pengiriman]]))</f>
        <v>4</v>
      </c>
    </row>
    <row r="1529" spans="1:47" x14ac:dyDescent="0.25">
      <c r="A1529" s="2" t="s">
        <v>7537</v>
      </c>
      <c r="B1529" s="1">
        <v>46185</v>
      </c>
      <c r="C1529" s="2" t="s">
        <v>42</v>
      </c>
      <c r="D1529" s="2" t="s">
        <v>43</v>
      </c>
      <c r="E1529" s="2" t="s">
        <v>44</v>
      </c>
      <c r="F1529" s="2" t="s">
        <v>45</v>
      </c>
      <c r="G1529" s="2" t="s">
        <v>46</v>
      </c>
      <c r="H1529" s="2" t="s">
        <v>47</v>
      </c>
      <c r="I1529" s="2" t="s">
        <v>5190</v>
      </c>
      <c r="J1529" s="2" t="s">
        <v>13781</v>
      </c>
      <c r="K1529" s="2" t="s">
        <v>121</v>
      </c>
      <c r="L1529" s="2" t="s">
        <v>274</v>
      </c>
      <c r="M1529" s="2" t="s">
        <v>1216</v>
      </c>
      <c r="N1529" s="2" t="s">
        <v>5191</v>
      </c>
      <c r="O1529">
        <v>1</v>
      </c>
      <c r="P1529" s="2" t="s">
        <v>53</v>
      </c>
      <c r="Q1529">
        <v>100</v>
      </c>
      <c r="R1529">
        <v>0</v>
      </c>
      <c r="S1529" s="2" t="s">
        <v>54</v>
      </c>
      <c r="T1529" s="2" t="s">
        <v>55</v>
      </c>
      <c r="U1529" s="2" t="s">
        <v>207</v>
      </c>
      <c r="V1529" s="2"/>
      <c r="W1529">
        <v>68000</v>
      </c>
      <c r="X1529">
        <v>0</v>
      </c>
      <c r="Y1529">
        <v>0</v>
      </c>
      <c r="Z1529">
        <v>68000</v>
      </c>
      <c r="AB1529" s="2" t="s">
        <v>57</v>
      </c>
      <c r="AC1529">
        <v>27200</v>
      </c>
      <c r="AD1529">
        <v>40800</v>
      </c>
      <c r="AE1529">
        <v>138000</v>
      </c>
      <c r="AF1529">
        <v>2070</v>
      </c>
      <c r="AG1529" s="2" t="s">
        <v>17319</v>
      </c>
      <c r="AH1529" s="2" t="s">
        <v>149</v>
      </c>
      <c r="AI1529" s="1">
        <v>46202</v>
      </c>
      <c r="AJ1529" s="2"/>
      <c r="AK1529" s="2" t="s">
        <v>67</v>
      </c>
      <c r="AM1529" s="2" t="s">
        <v>59</v>
      </c>
      <c r="AP1529" s="2" t="s">
        <v>60</v>
      </c>
      <c r="AQ1529" s="2" t="s">
        <v>41</v>
      </c>
      <c r="AR1529">
        <v>70000</v>
      </c>
      <c r="AS1529" s="2" t="str">
        <f>_xlfn.IFNA(IF(VLOOKUP(all_resi[[#This Row],[No. Waybill]],settle_reconcile[No. Waybill],1,0)="","Recon","Recon"),"-")</f>
        <v>-</v>
      </c>
      <c r="AT1529" s="2">
        <f>all_resi[[#This Row],[Nilai COD]]-all_resi[[#This Row],[COD Fee]]-all_resi[[#This Row],[Total Biaya Setelah Diskon]]</f>
        <v>95130</v>
      </c>
      <c r="AU1529" s="2">
        <f>IF(all_resi[[#This Row],[Waktu Terima]]="","",_xlfn.DAYS(all_resi[[#This Row],[Waktu Terima]],all_resi[[#This Row],[Tanggal Pengiriman]]))</f>
        <v>17</v>
      </c>
    </row>
    <row r="1530" spans="1:47" x14ac:dyDescent="0.25">
      <c r="A1530" s="2" t="s">
        <v>6244</v>
      </c>
      <c r="B1530" s="1">
        <v>46185</v>
      </c>
      <c r="C1530" s="2" t="s">
        <v>42</v>
      </c>
      <c r="D1530" s="2" t="s">
        <v>43</v>
      </c>
      <c r="E1530" s="2" t="s">
        <v>44</v>
      </c>
      <c r="F1530" s="2" t="s">
        <v>45</v>
      </c>
      <c r="G1530" s="2" t="s">
        <v>46</v>
      </c>
      <c r="H1530" s="2" t="s">
        <v>47</v>
      </c>
      <c r="I1530" s="2" t="s">
        <v>1530</v>
      </c>
      <c r="J1530" s="2" t="s">
        <v>12342</v>
      </c>
      <c r="K1530" s="2" t="s">
        <v>62</v>
      </c>
      <c r="L1530" s="2" t="s">
        <v>1531</v>
      </c>
      <c r="M1530" s="2" t="s">
        <v>1532</v>
      </c>
      <c r="N1530" s="2" t="s">
        <v>1533</v>
      </c>
      <c r="O1530">
        <v>1</v>
      </c>
      <c r="P1530" s="2" t="s">
        <v>53</v>
      </c>
      <c r="Q1530">
        <v>100</v>
      </c>
      <c r="R1530">
        <v>0</v>
      </c>
      <c r="S1530" s="2" t="s">
        <v>54</v>
      </c>
      <c r="T1530" s="2" t="s">
        <v>55</v>
      </c>
      <c r="U1530" s="2" t="s">
        <v>386</v>
      </c>
      <c r="V1530" s="2"/>
      <c r="W1530">
        <v>133000</v>
      </c>
      <c r="X1530">
        <v>0</v>
      </c>
      <c r="Y1530">
        <v>0</v>
      </c>
      <c r="Z1530">
        <v>133000</v>
      </c>
      <c r="AB1530" s="2" t="s">
        <v>57</v>
      </c>
      <c r="AC1530">
        <v>53200</v>
      </c>
      <c r="AD1530">
        <v>79800</v>
      </c>
      <c r="AE1530">
        <v>237000</v>
      </c>
      <c r="AF1530">
        <v>3555</v>
      </c>
      <c r="AG1530" s="2" t="s">
        <v>353</v>
      </c>
      <c r="AH1530" s="2" t="s">
        <v>149</v>
      </c>
      <c r="AI1530" s="1">
        <v>46207</v>
      </c>
      <c r="AJ1530" s="2"/>
      <c r="AK1530" s="2" t="s">
        <v>67</v>
      </c>
      <c r="AM1530" s="2" t="s">
        <v>59</v>
      </c>
      <c r="AP1530" s="2" t="s">
        <v>60</v>
      </c>
      <c r="AQ1530" s="2" t="s">
        <v>41</v>
      </c>
      <c r="AR1530">
        <v>104000</v>
      </c>
      <c r="AS1530" s="2" t="str">
        <f>_xlfn.IFNA(IF(VLOOKUP(all_resi[[#This Row],[No. Waybill]],settle_reconcile[No. Waybill],1,0)="","Recon","Recon"),"-")</f>
        <v>-</v>
      </c>
      <c r="AT1530" s="2">
        <f>all_resi[[#This Row],[Nilai COD]]-all_resi[[#This Row],[COD Fee]]-all_resi[[#This Row],[Total Biaya Setelah Diskon]]</f>
        <v>153645</v>
      </c>
      <c r="AU1530" s="2">
        <f>IF(all_resi[[#This Row],[Waktu Terima]]="","",_xlfn.DAYS(all_resi[[#This Row],[Waktu Terima]],all_resi[[#This Row],[Tanggal Pengiriman]]))</f>
        <v>22</v>
      </c>
    </row>
    <row r="1531" spans="1:47" x14ac:dyDescent="0.25">
      <c r="A1531" s="2" t="s">
        <v>7575</v>
      </c>
      <c r="B1531" s="1">
        <v>46185</v>
      </c>
      <c r="C1531" s="2" t="s">
        <v>42</v>
      </c>
      <c r="D1531" s="2" t="s">
        <v>43</v>
      </c>
      <c r="E1531" s="2" t="s">
        <v>44</v>
      </c>
      <c r="F1531" s="2" t="s">
        <v>45</v>
      </c>
      <c r="G1531" s="2" t="s">
        <v>46</v>
      </c>
      <c r="H1531" s="2" t="s">
        <v>80</v>
      </c>
      <c r="I1531" s="2" t="s">
        <v>5287</v>
      </c>
      <c r="J1531" s="2" t="s">
        <v>13802</v>
      </c>
      <c r="K1531" s="2" t="s">
        <v>100</v>
      </c>
      <c r="L1531" s="2" t="s">
        <v>2514</v>
      </c>
      <c r="M1531" s="2" t="s">
        <v>2515</v>
      </c>
      <c r="N1531" s="2" t="s">
        <v>5288</v>
      </c>
      <c r="O1531">
        <v>1</v>
      </c>
      <c r="P1531" s="2" t="s">
        <v>53</v>
      </c>
      <c r="Q1531">
        <v>100</v>
      </c>
      <c r="R1531">
        <v>0</v>
      </c>
      <c r="S1531" s="2" t="s">
        <v>54</v>
      </c>
      <c r="T1531" s="2" t="s">
        <v>55</v>
      </c>
      <c r="U1531" s="2" t="s">
        <v>396</v>
      </c>
      <c r="V1531" s="2"/>
      <c r="W1531">
        <v>15000</v>
      </c>
      <c r="X1531">
        <v>0</v>
      </c>
      <c r="Y1531">
        <v>0</v>
      </c>
      <c r="Z1531">
        <v>15000</v>
      </c>
      <c r="AB1531" s="2" t="s">
        <v>57</v>
      </c>
      <c r="AC1531">
        <v>9000</v>
      </c>
      <c r="AD1531">
        <v>6000</v>
      </c>
      <c r="AE1531">
        <v>117000</v>
      </c>
      <c r="AF1531">
        <v>1755</v>
      </c>
      <c r="AG1531" s="2" t="s">
        <v>5287</v>
      </c>
      <c r="AH1531" s="2"/>
      <c r="AI1531" s="1">
        <v>46188</v>
      </c>
      <c r="AJ1531" s="2" t="s">
        <v>87</v>
      </c>
      <c r="AK1531" s="2" t="s">
        <v>58</v>
      </c>
      <c r="AM1531" s="2" t="s">
        <v>59</v>
      </c>
      <c r="AP1531" s="2" t="s">
        <v>60</v>
      </c>
      <c r="AQ1531" s="2" t="s">
        <v>41</v>
      </c>
      <c r="AR1531">
        <v>102000</v>
      </c>
      <c r="AS1531" s="2" t="str">
        <f>_xlfn.IFNA(IF(VLOOKUP(all_resi[[#This Row],[No. Waybill]],settle_reconcile[No. Waybill],1,0)="","Recon","Recon"),"-")</f>
        <v>Recon</v>
      </c>
      <c r="AT1531" s="2">
        <f>all_resi[[#This Row],[Nilai COD]]-all_resi[[#This Row],[COD Fee]]-all_resi[[#This Row],[Total Biaya Setelah Diskon]]</f>
        <v>109245</v>
      </c>
      <c r="AU1531" s="2">
        <f>IF(all_resi[[#This Row],[Waktu Terima]]="","",_xlfn.DAYS(all_resi[[#This Row],[Waktu Terima]],all_resi[[#This Row],[Tanggal Pengiriman]]))</f>
        <v>3</v>
      </c>
    </row>
    <row r="1532" spans="1:47" x14ac:dyDescent="0.25">
      <c r="A1532" s="2" t="s">
        <v>7533</v>
      </c>
      <c r="B1532" s="1">
        <v>46185</v>
      </c>
      <c r="C1532" s="2" t="s">
        <v>42</v>
      </c>
      <c r="D1532" s="2" t="s">
        <v>43</v>
      </c>
      <c r="E1532" s="2" t="s">
        <v>44</v>
      </c>
      <c r="F1532" s="2" t="s">
        <v>45</v>
      </c>
      <c r="G1532" s="2" t="s">
        <v>46</v>
      </c>
      <c r="H1532" s="2" t="s">
        <v>80</v>
      </c>
      <c r="I1532" s="2" t="s">
        <v>5179</v>
      </c>
      <c r="J1532" s="2" t="s">
        <v>13857</v>
      </c>
      <c r="K1532" s="2" t="s">
        <v>75</v>
      </c>
      <c r="L1532" s="2" t="s">
        <v>1873</v>
      </c>
      <c r="M1532" s="2" t="s">
        <v>5180</v>
      </c>
      <c r="N1532" s="2" t="s">
        <v>5181</v>
      </c>
      <c r="O1532">
        <v>1</v>
      </c>
      <c r="P1532" s="2" t="s">
        <v>53</v>
      </c>
      <c r="Q1532">
        <v>100</v>
      </c>
      <c r="R1532">
        <v>0</v>
      </c>
      <c r="S1532" s="2" t="s">
        <v>54</v>
      </c>
      <c r="T1532" s="2" t="s">
        <v>55</v>
      </c>
      <c r="U1532" s="2" t="s">
        <v>396</v>
      </c>
      <c r="V1532" s="2"/>
      <c r="W1532">
        <v>61000</v>
      </c>
      <c r="X1532">
        <v>0</v>
      </c>
      <c r="Y1532">
        <v>0</v>
      </c>
      <c r="Z1532">
        <v>61000</v>
      </c>
      <c r="AB1532" s="2" t="s">
        <v>57</v>
      </c>
      <c r="AC1532">
        <v>24400</v>
      </c>
      <c r="AD1532">
        <v>36600</v>
      </c>
      <c r="AE1532">
        <v>159000</v>
      </c>
      <c r="AF1532">
        <v>2385</v>
      </c>
      <c r="AG1532" s="2" t="s">
        <v>5179</v>
      </c>
      <c r="AH1532" s="2"/>
      <c r="AI1532" s="1">
        <v>46190</v>
      </c>
      <c r="AJ1532" s="2" t="s">
        <v>87</v>
      </c>
      <c r="AK1532" s="2" t="s">
        <v>58</v>
      </c>
      <c r="AM1532" s="2" t="s">
        <v>59</v>
      </c>
      <c r="AP1532" s="2" t="s">
        <v>60</v>
      </c>
      <c r="AQ1532" s="2" t="s">
        <v>41</v>
      </c>
      <c r="AR1532">
        <v>98000</v>
      </c>
      <c r="AS1532" s="2" t="str">
        <f>_xlfn.IFNA(IF(VLOOKUP(all_resi[[#This Row],[No. Waybill]],settle_reconcile[No. Waybill],1,0)="","Recon","Recon"),"-")</f>
        <v>Recon</v>
      </c>
      <c r="AT1532" s="2">
        <f>all_resi[[#This Row],[Nilai COD]]-all_resi[[#This Row],[COD Fee]]-all_resi[[#This Row],[Total Biaya Setelah Diskon]]</f>
        <v>120015</v>
      </c>
      <c r="AU1532" s="2">
        <f>IF(all_resi[[#This Row],[Waktu Terima]]="","",_xlfn.DAYS(all_resi[[#This Row],[Waktu Terima]],all_resi[[#This Row],[Tanggal Pengiriman]]))</f>
        <v>5</v>
      </c>
    </row>
    <row r="1533" spans="1:47" x14ac:dyDescent="0.25">
      <c r="A1533" s="2" t="s">
        <v>5873</v>
      </c>
      <c r="B1533" s="1">
        <v>46185</v>
      </c>
      <c r="C1533" s="2" t="s">
        <v>42</v>
      </c>
      <c r="D1533" s="2" t="s">
        <v>43</v>
      </c>
      <c r="E1533" s="2" t="s">
        <v>44</v>
      </c>
      <c r="F1533" s="2" t="s">
        <v>45</v>
      </c>
      <c r="G1533" s="2" t="s">
        <v>46</v>
      </c>
      <c r="H1533" s="2" t="s">
        <v>47</v>
      </c>
      <c r="I1533" s="2" t="s">
        <v>99</v>
      </c>
      <c r="J1533" s="2" t="s">
        <v>13789</v>
      </c>
      <c r="K1533" s="2" t="s">
        <v>100</v>
      </c>
      <c r="L1533" s="2" t="s">
        <v>101</v>
      </c>
      <c r="M1533" s="2" t="s">
        <v>102</v>
      </c>
      <c r="N1533" s="2" t="s">
        <v>103</v>
      </c>
      <c r="O1533">
        <v>1</v>
      </c>
      <c r="P1533" s="2" t="s">
        <v>53</v>
      </c>
      <c r="Q1533">
        <v>100</v>
      </c>
      <c r="R1533">
        <v>0</v>
      </c>
      <c r="S1533" s="2" t="s">
        <v>54</v>
      </c>
      <c r="T1533" s="2" t="s">
        <v>55</v>
      </c>
      <c r="U1533" s="2" t="s">
        <v>104</v>
      </c>
      <c r="V1533" s="2"/>
      <c r="W1533">
        <v>15000</v>
      </c>
      <c r="X1533">
        <v>0</v>
      </c>
      <c r="Y1533">
        <v>0</v>
      </c>
      <c r="Z1533">
        <v>15000</v>
      </c>
      <c r="AB1533" s="2" t="s">
        <v>57</v>
      </c>
      <c r="AC1533">
        <v>9000</v>
      </c>
      <c r="AD1533">
        <v>6000</v>
      </c>
      <c r="AE1533">
        <v>69000</v>
      </c>
      <c r="AF1533">
        <v>1035</v>
      </c>
      <c r="AG1533" s="2" t="s">
        <v>99</v>
      </c>
      <c r="AH1533" s="2"/>
      <c r="AI1533" s="1">
        <v>46187</v>
      </c>
      <c r="AJ1533" s="2"/>
      <c r="AK1533" s="2" t="s">
        <v>58</v>
      </c>
      <c r="AM1533" s="2" t="s">
        <v>59</v>
      </c>
      <c r="AP1533" s="2" t="s">
        <v>60</v>
      </c>
      <c r="AQ1533" s="2" t="s">
        <v>41</v>
      </c>
      <c r="AR1533">
        <v>54000</v>
      </c>
      <c r="AS1533" s="2" t="str">
        <f>_xlfn.IFNA(IF(VLOOKUP(all_resi[[#This Row],[No. Waybill]],settle_reconcile[No. Waybill],1,0)="","Recon","Recon"),"-")</f>
        <v>Recon</v>
      </c>
      <c r="AT1533" s="2">
        <f>all_resi[[#This Row],[Nilai COD]]-all_resi[[#This Row],[COD Fee]]-all_resi[[#This Row],[Total Biaya Setelah Diskon]]</f>
        <v>61965</v>
      </c>
      <c r="AU1533" s="2">
        <f>IF(all_resi[[#This Row],[Waktu Terima]]="","",_xlfn.DAYS(all_resi[[#This Row],[Waktu Terima]],all_resi[[#This Row],[Tanggal Pengiriman]]))</f>
        <v>2</v>
      </c>
    </row>
    <row r="1534" spans="1:47" x14ac:dyDescent="0.25">
      <c r="A1534" s="2" t="s">
        <v>7574</v>
      </c>
      <c r="B1534" s="1">
        <v>46185</v>
      </c>
      <c r="C1534" s="2" t="s">
        <v>42</v>
      </c>
      <c r="D1534" s="2" t="s">
        <v>43</v>
      </c>
      <c r="E1534" s="2" t="s">
        <v>44</v>
      </c>
      <c r="F1534" s="2" t="s">
        <v>45</v>
      </c>
      <c r="G1534" s="2" t="s">
        <v>46</v>
      </c>
      <c r="H1534" s="2" t="s">
        <v>47</v>
      </c>
      <c r="I1534" s="2" t="s">
        <v>5285</v>
      </c>
      <c r="J1534" s="2" t="s">
        <v>13803</v>
      </c>
      <c r="K1534" s="2" t="s">
        <v>62</v>
      </c>
      <c r="L1534" s="2" t="s">
        <v>2687</v>
      </c>
      <c r="M1534" s="2" t="s">
        <v>2688</v>
      </c>
      <c r="N1534" s="2" t="s">
        <v>5286</v>
      </c>
      <c r="O1534">
        <v>1</v>
      </c>
      <c r="P1534" s="2" t="s">
        <v>53</v>
      </c>
      <c r="Q1534">
        <v>100</v>
      </c>
      <c r="R1534">
        <v>0</v>
      </c>
      <c r="S1534" s="2" t="s">
        <v>54</v>
      </c>
      <c r="T1534" s="2" t="s">
        <v>55</v>
      </c>
      <c r="U1534" s="2" t="s">
        <v>386</v>
      </c>
      <c r="V1534" s="2"/>
      <c r="W1534">
        <v>118000</v>
      </c>
      <c r="X1534">
        <v>0</v>
      </c>
      <c r="Y1534">
        <v>0</v>
      </c>
      <c r="Z1534">
        <v>118000</v>
      </c>
      <c r="AB1534" s="2" t="s">
        <v>57</v>
      </c>
      <c r="AC1534">
        <v>47200</v>
      </c>
      <c r="AD1534">
        <v>70800</v>
      </c>
      <c r="AE1534">
        <v>224000</v>
      </c>
      <c r="AF1534">
        <v>3360</v>
      </c>
      <c r="AG1534" s="2" t="s">
        <v>353</v>
      </c>
      <c r="AH1534" s="2" t="s">
        <v>149</v>
      </c>
      <c r="AI1534" s="1">
        <v>46207</v>
      </c>
      <c r="AJ1534" s="2"/>
      <c r="AK1534" s="2" t="s">
        <v>67</v>
      </c>
      <c r="AM1534" s="2" t="s">
        <v>59</v>
      </c>
      <c r="AP1534" s="2" t="s">
        <v>60</v>
      </c>
      <c r="AQ1534" s="2" t="s">
        <v>41</v>
      </c>
      <c r="AR1534">
        <v>106000</v>
      </c>
      <c r="AS1534" s="2" t="str">
        <f>_xlfn.IFNA(IF(VLOOKUP(all_resi[[#This Row],[No. Waybill]],settle_reconcile[No. Waybill],1,0)="","Recon","Recon"),"-")</f>
        <v>-</v>
      </c>
      <c r="AT1534" s="2">
        <f>all_resi[[#This Row],[Nilai COD]]-all_resi[[#This Row],[COD Fee]]-all_resi[[#This Row],[Total Biaya Setelah Diskon]]</f>
        <v>149840</v>
      </c>
      <c r="AU1534" s="2">
        <f>IF(all_resi[[#This Row],[Waktu Terima]]="","",_xlfn.DAYS(all_resi[[#This Row],[Waktu Terima]],all_resi[[#This Row],[Tanggal Pengiriman]]))</f>
        <v>22</v>
      </c>
    </row>
    <row r="1535" spans="1:47" x14ac:dyDescent="0.25">
      <c r="A1535" s="2" t="s">
        <v>7530</v>
      </c>
      <c r="B1535" s="1">
        <v>46185</v>
      </c>
      <c r="C1535" s="2" t="s">
        <v>42</v>
      </c>
      <c r="D1535" s="2" t="s">
        <v>43</v>
      </c>
      <c r="E1535" s="2" t="s">
        <v>44</v>
      </c>
      <c r="F1535" s="2" t="s">
        <v>45</v>
      </c>
      <c r="G1535" s="2" t="s">
        <v>46</v>
      </c>
      <c r="H1535" s="2" t="s">
        <v>47</v>
      </c>
      <c r="I1535" s="2" t="s">
        <v>5171</v>
      </c>
      <c r="J1535" s="2" t="s">
        <v>13839</v>
      </c>
      <c r="K1535" s="2" t="s">
        <v>600</v>
      </c>
      <c r="L1535" s="2" t="s">
        <v>601</v>
      </c>
      <c r="M1535" s="2" t="s">
        <v>5043</v>
      </c>
      <c r="N1535" s="2" t="s">
        <v>5172</v>
      </c>
      <c r="O1535">
        <v>1</v>
      </c>
      <c r="P1535" s="2" t="s">
        <v>53</v>
      </c>
      <c r="Q1535">
        <v>100</v>
      </c>
      <c r="R1535">
        <v>0</v>
      </c>
      <c r="S1535" s="2" t="s">
        <v>54</v>
      </c>
      <c r="T1535" s="2" t="s">
        <v>55</v>
      </c>
      <c r="U1535" s="2" t="s">
        <v>5173</v>
      </c>
      <c r="V1535" s="2"/>
      <c r="W1535">
        <v>115000</v>
      </c>
      <c r="X1535">
        <v>0</v>
      </c>
      <c r="Y1535">
        <v>0</v>
      </c>
      <c r="Z1535">
        <v>115000</v>
      </c>
      <c r="AB1535" s="2" t="s">
        <v>57</v>
      </c>
      <c r="AC1535">
        <v>46000</v>
      </c>
      <c r="AD1535">
        <v>69000</v>
      </c>
      <c r="AE1535">
        <v>268000</v>
      </c>
      <c r="AF1535">
        <v>4020</v>
      </c>
      <c r="AG1535" s="2" t="s">
        <v>5171</v>
      </c>
      <c r="AH1535" s="2"/>
      <c r="AI1535" s="1">
        <v>46191</v>
      </c>
      <c r="AJ1535" s="2"/>
      <c r="AK1535" s="2" t="s">
        <v>58</v>
      </c>
      <c r="AM1535" s="2" t="s">
        <v>59</v>
      </c>
      <c r="AP1535" s="2" t="s">
        <v>60</v>
      </c>
      <c r="AQ1535" s="2" t="s">
        <v>41</v>
      </c>
      <c r="AR1535">
        <v>153000</v>
      </c>
      <c r="AS1535" s="2" t="str">
        <f>_xlfn.IFNA(IF(VLOOKUP(all_resi[[#This Row],[No. Waybill]],settle_reconcile[No. Waybill],1,0)="","Recon","Recon"),"-")</f>
        <v>Recon</v>
      </c>
      <c r="AT1535" s="2">
        <f>all_resi[[#This Row],[Nilai COD]]-all_resi[[#This Row],[COD Fee]]-all_resi[[#This Row],[Total Biaya Setelah Diskon]]</f>
        <v>194980</v>
      </c>
      <c r="AU1535" s="2">
        <f>IF(all_resi[[#This Row],[Waktu Terima]]="","",_xlfn.DAYS(all_resi[[#This Row],[Waktu Terima]],all_resi[[#This Row],[Tanggal Pengiriman]]))</f>
        <v>6</v>
      </c>
    </row>
    <row r="1536" spans="1:47" x14ac:dyDescent="0.25">
      <c r="A1536" s="2" t="s">
        <v>7524</v>
      </c>
      <c r="B1536" s="1">
        <v>46185</v>
      </c>
      <c r="C1536" s="2" t="s">
        <v>42</v>
      </c>
      <c r="D1536" s="2" t="s">
        <v>43</v>
      </c>
      <c r="E1536" s="2" t="s">
        <v>44</v>
      </c>
      <c r="F1536" s="2" t="s">
        <v>45</v>
      </c>
      <c r="G1536" s="2" t="s">
        <v>46</v>
      </c>
      <c r="H1536" s="2" t="s">
        <v>47</v>
      </c>
      <c r="I1536" s="2" t="s">
        <v>5157</v>
      </c>
      <c r="J1536" s="2" t="s">
        <v>13841</v>
      </c>
      <c r="K1536" s="2" t="s">
        <v>156</v>
      </c>
      <c r="L1536" s="2" t="s">
        <v>946</v>
      </c>
      <c r="M1536" s="2" t="s">
        <v>3652</v>
      </c>
      <c r="N1536" s="2" t="s">
        <v>5158</v>
      </c>
      <c r="O1536">
        <v>1</v>
      </c>
      <c r="P1536" s="2" t="s">
        <v>53</v>
      </c>
      <c r="Q1536">
        <v>100</v>
      </c>
      <c r="R1536">
        <v>0</v>
      </c>
      <c r="S1536" s="2" t="s">
        <v>54</v>
      </c>
      <c r="T1536" s="2" t="s">
        <v>55</v>
      </c>
      <c r="U1536" s="2" t="s">
        <v>97</v>
      </c>
      <c r="V1536" s="2"/>
      <c r="W1536">
        <v>78000</v>
      </c>
      <c r="X1536">
        <v>0</v>
      </c>
      <c r="Y1536">
        <v>0</v>
      </c>
      <c r="Z1536">
        <v>78000</v>
      </c>
      <c r="AB1536" s="2" t="s">
        <v>57</v>
      </c>
      <c r="AC1536">
        <v>31200</v>
      </c>
      <c r="AD1536">
        <v>46800</v>
      </c>
      <c r="AE1536">
        <v>148000</v>
      </c>
      <c r="AF1536">
        <v>2220</v>
      </c>
      <c r="AG1536" s="2" t="s">
        <v>17318</v>
      </c>
      <c r="AH1536" s="2" t="s">
        <v>149</v>
      </c>
      <c r="AI1536" s="1">
        <v>46203</v>
      </c>
      <c r="AJ1536" s="2"/>
      <c r="AK1536" s="2" t="s">
        <v>67</v>
      </c>
      <c r="AM1536" s="2" t="s">
        <v>59</v>
      </c>
      <c r="AP1536" s="2" t="s">
        <v>60</v>
      </c>
      <c r="AQ1536" s="2" t="s">
        <v>41</v>
      </c>
      <c r="AR1536">
        <v>70000</v>
      </c>
      <c r="AS1536" s="2" t="str">
        <f>_xlfn.IFNA(IF(VLOOKUP(all_resi[[#This Row],[No. Waybill]],settle_reconcile[No. Waybill],1,0)="","Recon","Recon"),"-")</f>
        <v>-</v>
      </c>
      <c r="AT1536" s="2">
        <f>all_resi[[#This Row],[Nilai COD]]-all_resi[[#This Row],[COD Fee]]-all_resi[[#This Row],[Total Biaya Setelah Diskon]]</f>
        <v>98980</v>
      </c>
      <c r="AU1536" s="2">
        <f>IF(all_resi[[#This Row],[Waktu Terima]]="","",_xlfn.DAYS(all_resi[[#This Row],[Waktu Terima]],all_resi[[#This Row],[Tanggal Pengiriman]]))</f>
        <v>18</v>
      </c>
    </row>
    <row r="1537" spans="1:47" x14ac:dyDescent="0.25">
      <c r="A1537" s="2" t="s">
        <v>7525</v>
      </c>
      <c r="B1537" s="1">
        <v>46185</v>
      </c>
      <c r="C1537" s="2" t="s">
        <v>42</v>
      </c>
      <c r="D1537" s="2" t="s">
        <v>43</v>
      </c>
      <c r="E1537" s="2" t="s">
        <v>44</v>
      </c>
      <c r="F1537" s="2" t="s">
        <v>45</v>
      </c>
      <c r="G1537" s="2" t="s">
        <v>46</v>
      </c>
      <c r="H1537" s="2" t="s">
        <v>47</v>
      </c>
      <c r="I1537" s="2" t="s">
        <v>5159</v>
      </c>
      <c r="J1537" s="2" t="s">
        <v>13840</v>
      </c>
      <c r="K1537" s="2" t="s">
        <v>100</v>
      </c>
      <c r="L1537" s="2" t="s">
        <v>2514</v>
      </c>
      <c r="M1537" s="2" t="s">
        <v>3512</v>
      </c>
      <c r="N1537" s="2" t="s">
        <v>5160</v>
      </c>
      <c r="O1537">
        <v>1</v>
      </c>
      <c r="P1537" s="2" t="s">
        <v>53</v>
      </c>
      <c r="Q1537">
        <v>100</v>
      </c>
      <c r="R1537">
        <v>0</v>
      </c>
      <c r="S1537" s="2" t="s">
        <v>54</v>
      </c>
      <c r="T1537" s="2" t="s">
        <v>55</v>
      </c>
      <c r="U1537" s="2" t="s">
        <v>104</v>
      </c>
      <c r="V1537" s="2"/>
      <c r="W1537">
        <v>15000</v>
      </c>
      <c r="X1537">
        <v>0</v>
      </c>
      <c r="Y1537">
        <v>0</v>
      </c>
      <c r="Z1537">
        <v>15000</v>
      </c>
      <c r="AB1537" s="2" t="s">
        <v>57</v>
      </c>
      <c r="AC1537">
        <v>9000</v>
      </c>
      <c r="AD1537">
        <v>6000</v>
      </c>
      <c r="AE1537">
        <v>69000</v>
      </c>
      <c r="AF1537">
        <v>1035</v>
      </c>
      <c r="AG1537" s="2" t="s">
        <v>5159</v>
      </c>
      <c r="AH1537" s="2"/>
      <c r="AI1537" s="1">
        <v>46187</v>
      </c>
      <c r="AJ1537" s="2"/>
      <c r="AK1537" s="2" t="s">
        <v>58</v>
      </c>
      <c r="AM1537" s="2" t="s">
        <v>59</v>
      </c>
      <c r="AP1537" s="2" t="s">
        <v>60</v>
      </c>
      <c r="AQ1537" s="2" t="s">
        <v>41</v>
      </c>
      <c r="AR1537">
        <v>54000</v>
      </c>
      <c r="AS1537" s="2" t="str">
        <f>_xlfn.IFNA(IF(VLOOKUP(all_resi[[#This Row],[No. Waybill]],settle_reconcile[No. Waybill],1,0)="","Recon","Recon"),"-")</f>
        <v>Recon</v>
      </c>
      <c r="AT1537" s="2">
        <f>all_resi[[#This Row],[Nilai COD]]-all_resi[[#This Row],[COD Fee]]-all_resi[[#This Row],[Total Biaya Setelah Diskon]]</f>
        <v>61965</v>
      </c>
      <c r="AU1537" s="2">
        <f>IF(all_resi[[#This Row],[Waktu Terima]]="","",_xlfn.DAYS(all_resi[[#This Row],[Waktu Terima]],all_resi[[#This Row],[Tanggal Pengiriman]]))</f>
        <v>2</v>
      </c>
    </row>
    <row r="1538" spans="1:47" x14ac:dyDescent="0.25">
      <c r="A1538" s="2" t="s">
        <v>7527</v>
      </c>
      <c r="B1538" s="1">
        <v>46185</v>
      </c>
      <c r="C1538" s="2" t="s">
        <v>42</v>
      </c>
      <c r="D1538" s="2" t="s">
        <v>43</v>
      </c>
      <c r="E1538" s="2" t="s">
        <v>44</v>
      </c>
      <c r="F1538" s="2" t="s">
        <v>45</v>
      </c>
      <c r="G1538" s="2" t="s">
        <v>46</v>
      </c>
      <c r="H1538" s="2" t="s">
        <v>47</v>
      </c>
      <c r="I1538" s="2" t="s">
        <v>5163</v>
      </c>
      <c r="J1538" s="2" t="s">
        <v>13836</v>
      </c>
      <c r="K1538" s="2" t="s">
        <v>156</v>
      </c>
      <c r="L1538" s="2" t="s">
        <v>509</v>
      </c>
      <c r="M1538" s="2" t="s">
        <v>5164</v>
      </c>
      <c r="N1538" s="2" t="s">
        <v>5165</v>
      </c>
      <c r="O1538">
        <v>1</v>
      </c>
      <c r="P1538" s="2" t="s">
        <v>53</v>
      </c>
      <c r="Q1538">
        <v>100</v>
      </c>
      <c r="R1538">
        <v>0</v>
      </c>
      <c r="S1538" s="2" t="s">
        <v>54</v>
      </c>
      <c r="T1538" s="2" t="s">
        <v>55</v>
      </c>
      <c r="U1538" s="2" t="s">
        <v>66</v>
      </c>
      <c r="V1538" s="2"/>
      <c r="W1538">
        <v>80000</v>
      </c>
      <c r="X1538">
        <v>0</v>
      </c>
      <c r="Y1538">
        <v>0</v>
      </c>
      <c r="Z1538">
        <v>80000</v>
      </c>
      <c r="AB1538" s="2" t="s">
        <v>57</v>
      </c>
      <c r="AC1538">
        <v>32000</v>
      </c>
      <c r="AD1538">
        <v>48000</v>
      </c>
      <c r="AE1538">
        <v>160000</v>
      </c>
      <c r="AF1538">
        <v>2400</v>
      </c>
      <c r="AG1538" s="2" t="s">
        <v>43</v>
      </c>
      <c r="AH1538" s="2"/>
      <c r="AI1538" s="1">
        <v>46212</v>
      </c>
      <c r="AJ1538" s="2"/>
      <c r="AK1538" s="2" t="s">
        <v>67</v>
      </c>
      <c r="AM1538" s="2" t="s">
        <v>59</v>
      </c>
      <c r="AP1538" s="2" t="s">
        <v>60</v>
      </c>
      <c r="AQ1538" s="2" t="s">
        <v>41</v>
      </c>
      <c r="AR1538">
        <v>80000</v>
      </c>
      <c r="AS1538" s="2" t="str">
        <f>_xlfn.IFNA(IF(VLOOKUP(all_resi[[#This Row],[No. Waybill]],settle_reconcile[No. Waybill],1,0)="","Recon","Recon"),"-")</f>
        <v>-</v>
      </c>
      <c r="AT1538" s="2">
        <f>all_resi[[#This Row],[Nilai COD]]-all_resi[[#This Row],[COD Fee]]-all_resi[[#This Row],[Total Biaya Setelah Diskon]]</f>
        <v>109600</v>
      </c>
      <c r="AU1538" s="2">
        <f>IF(all_resi[[#This Row],[Waktu Terima]]="","",_xlfn.DAYS(all_resi[[#This Row],[Waktu Terima]],all_resi[[#This Row],[Tanggal Pengiriman]]))</f>
        <v>27</v>
      </c>
    </row>
    <row r="1539" spans="1:47" x14ac:dyDescent="0.25">
      <c r="A1539" s="2" t="s">
        <v>7285</v>
      </c>
      <c r="B1539" s="1">
        <v>46185</v>
      </c>
      <c r="C1539" s="2" t="s">
        <v>42</v>
      </c>
      <c r="D1539" s="2" t="s">
        <v>43</v>
      </c>
      <c r="E1539" s="2" t="s">
        <v>44</v>
      </c>
      <c r="F1539" s="2" t="s">
        <v>45</v>
      </c>
      <c r="G1539" s="2" t="s">
        <v>46</v>
      </c>
      <c r="H1539" s="2" t="s">
        <v>47</v>
      </c>
      <c r="I1539" s="2" t="s">
        <v>4543</v>
      </c>
      <c r="J1539" s="2" t="s">
        <v>13727</v>
      </c>
      <c r="K1539" s="2" t="s">
        <v>183</v>
      </c>
      <c r="L1539" s="2" t="s">
        <v>4544</v>
      </c>
      <c r="M1539" s="2" t="s">
        <v>4545</v>
      </c>
      <c r="N1539" s="2" t="s">
        <v>4546</v>
      </c>
      <c r="O1539">
        <v>1</v>
      </c>
      <c r="P1539" s="2" t="s">
        <v>53</v>
      </c>
      <c r="Q1539">
        <v>100</v>
      </c>
      <c r="R1539">
        <v>0</v>
      </c>
      <c r="S1539" s="2" t="s">
        <v>54</v>
      </c>
      <c r="T1539" s="2" t="s">
        <v>55</v>
      </c>
      <c r="U1539" s="2" t="s">
        <v>66</v>
      </c>
      <c r="V1539" s="2"/>
      <c r="W1539">
        <v>107000</v>
      </c>
      <c r="X1539">
        <v>0</v>
      </c>
      <c r="Y1539">
        <v>0</v>
      </c>
      <c r="Z1539">
        <v>107000</v>
      </c>
      <c r="AB1539" s="2" t="s">
        <v>57</v>
      </c>
      <c r="AC1539">
        <v>42800</v>
      </c>
      <c r="AD1539">
        <v>64200</v>
      </c>
      <c r="AE1539">
        <v>191000</v>
      </c>
      <c r="AF1539">
        <v>2865</v>
      </c>
      <c r="AG1539" s="2" t="s">
        <v>256</v>
      </c>
      <c r="AH1539" s="2"/>
      <c r="AI1539" s="1">
        <v>46206</v>
      </c>
      <c r="AJ1539" s="2"/>
      <c r="AK1539" s="2" t="s">
        <v>67</v>
      </c>
      <c r="AM1539" s="2" t="s">
        <v>59</v>
      </c>
      <c r="AP1539" s="2" t="s">
        <v>60</v>
      </c>
      <c r="AQ1539" s="2" t="s">
        <v>41</v>
      </c>
      <c r="AR1539">
        <v>84000</v>
      </c>
      <c r="AS1539" s="2" t="str">
        <f>_xlfn.IFNA(IF(VLOOKUP(all_resi[[#This Row],[No. Waybill]],settle_reconcile[No. Waybill],1,0)="","Recon","Recon"),"-")</f>
        <v>-</v>
      </c>
      <c r="AT1539" s="2">
        <f>all_resi[[#This Row],[Nilai COD]]-all_resi[[#This Row],[COD Fee]]-all_resi[[#This Row],[Total Biaya Setelah Diskon]]</f>
        <v>123935</v>
      </c>
      <c r="AU1539" s="2">
        <f>IF(all_resi[[#This Row],[Waktu Terima]]="","",_xlfn.DAYS(all_resi[[#This Row],[Waktu Terima]],all_resi[[#This Row],[Tanggal Pengiriman]]))</f>
        <v>21</v>
      </c>
    </row>
    <row r="1540" spans="1:47" x14ac:dyDescent="0.25">
      <c r="A1540" s="2" t="s">
        <v>6208</v>
      </c>
      <c r="B1540" s="1">
        <v>46185</v>
      </c>
      <c r="C1540" s="2" t="s">
        <v>42</v>
      </c>
      <c r="D1540" s="2" t="s">
        <v>43</v>
      </c>
      <c r="E1540" s="2" t="s">
        <v>44</v>
      </c>
      <c r="F1540" s="2" t="s">
        <v>45</v>
      </c>
      <c r="G1540" s="2" t="s">
        <v>46</v>
      </c>
      <c r="H1540" s="2" t="s">
        <v>80</v>
      </c>
      <c r="I1540" s="2" t="s">
        <v>1405</v>
      </c>
      <c r="J1540" s="2" t="s">
        <v>13679</v>
      </c>
      <c r="K1540" s="2" t="s">
        <v>132</v>
      </c>
      <c r="L1540" s="2" t="s">
        <v>544</v>
      </c>
      <c r="M1540" s="2" t="s">
        <v>545</v>
      </c>
      <c r="N1540" s="2" t="s">
        <v>1406</v>
      </c>
      <c r="O1540">
        <v>1</v>
      </c>
      <c r="P1540" s="2" t="s">
        <v>53</v>
      </c>
      <c r="Q1540">
        <v>100</v>
      </c>
      <c r="R1540">
        <v>0</v>
      </c>
      <c r="S1540" s="2" t="s">
        <v>54</v>
      </c>
      <c r="T1540" s="2" t="s">
        <v>55</v>
      </c>
      <c r="U1540" s="2" t="s">
        <v>141</v>
      </c>
      <c r="V1540" s="2"/>
      <c r="W1540">
        <v>37000</v>
      </c>
      <c r="X1540">
        <v>0</v>
      </c>
      <c r="Y1540">
        <v>0</v>
      </c>
      <c r="Z1540">
        <v>37000</v>
      </c>
      <c r="AB1540" s="2" t="s">
        <v>57</v>
      </c>
      <c r="AC1540">
        <v>14800</v>
      </c>
      <c r="AD1540">
        <v>22200</v>
      </c>
      <c r="AE1540">
        <v>80000</v>
      </c>
      <c r="AF1540">
        <v>1200</v>
      </c>
      <c r="AG1540" s="2" t="s">
        <v>1405</v>
      </c>
      <c r="AH1540" s="2"/>
      <c r="AI1540" s="1">
        <v>46190</v>
      </c>
      <c r="AJ1540" s="2" t="s">
        <v>87</v>
      </c>
      <c r="AK1540" s="2" t="s">
        <v>58</v>
      </c>
      <c r="AM1540" s="2" t="s">
        <v>59</v>
      </c>
      <c r="AP1540" s="2" t="s">
        <v>60</v>
      </c>
      <c r="AQ1540" s="2" t="s">
        <v>41</v>
      </c>
      <c r="AR1540">
        <v>43000</v>
      </c>
      <c r="AS1540" s="2" t="str">
        <f>_xlfn.IFNA(IF(VLOOKUP(all_resi[[#This Row],[No. Waybill]],settle_reconcile[No. Waybill],1,0)="","Recon","Recon"),"-")</f>
        <v>Recon</v>
      </c>
      <c r="AT1540" s="2">
        <f>all_resi[[#This Row],[Nilai COD]]-all_resi[[#This Row],[COD Fee]]-all_resi[[#This Row],[Total Biaya Setelah Diskon]]</f>
        <v>56600</v>
      </c>
      <c r="AU1540" s="2">
        <f>IF(all_resi[[#This Row],[Waktu Terima]]="","",_xlfn.DAYS(all_resi[[#This Row],[Waktu Terima]],all_resi[[#This Row],[Tanggal Pengiriman]]))</f>
        <v>5</v>
      </c>
    </row>
    <row r="1541" spans="1:47" x14ac:dyDescent="0.25">
      <c r="A1541" s="2" t="s">
        <v>7522</v>
      </c>
      <c r="B1541" s="1">
        <v>46185</v>
      </c>
      <c r="C1541" s="2" t="s">
        <v>42</v>
      </c>
      <c r="D1541" s="2" t="s">
        <v>43</v>
      </c>
      <c r="E1541" s="2" t="s">
        <v>44</v>
      </c>
      <c r="F1541" s="2" t="s">
        <v>45</v>
      </c>
      <c r="G1541" s="2" t="s">
        <v>46</v>
      </c>
      <c r="H1541" s="2" t="s">
        <v>47</v>
      </c>
      <c r="I1541" s="2" t="s">
        <v>5151</v>
      </c>
      <c r="J1541" s="2" t="s">
        <v>13834</v>
      </c>
      <c r="K1541" s="2" t="s">
        <v>156</v>
      </c>
      <c r="L1541" s="2" t="s">
        <v>2211</v>
      </c>
      <c r="M1541" s="2" t="s">
        <v>3795</v>
      </c>
      <c r="N1541" s="2" t="s">
        <v>5152</v>
      </c>
      <c r="O1541">
        <v>1</v>
      </c>
      <c r="P1541" s="2" t="s">
        <v>53</v>
      </c>
      <c r="Q1541">
        <v>100</v>
      </c>
      <c r="R1541">
        <v>0</v>
      </c>
      <c r="S1541" s="2" t="s">
        <v>54</v>
      </c>
      <c r="T1541" s="2" t="s">
        <v>55</v>
      </c>
      <c r="U1541" s="2" t="s">
        <v>5153</v>
      </c>
      <c r="V1541" s="2"/>
      <c r="W1541">
        <v>80000</v>
      </c>
      <c r="X1541">
        <v>0</v>
      </c>
      <c r="Y1541">
        <v>0</v>
      </c>
      <c r="Z1541">
        <v>80000</v>
      </c>
      <c r="AB1541" s="2" t="s">
        <v>57</v>
      </c>
      <c r="AC1541">
        <v>32000</v>
      </c>
      <c r="AD1541">
        <v>48000</v>
      </c>
      <c r="AE1541">
        <v>274000</v>
      </c>
      <c r="AF1541">
        <v>4110</v>
      </c>
      <c r="AG1541" s="2"/>
      <c r="AH1541" s="2"/>
      <c r="AI1541" s="1"/>
      <c r="AJ1541" s="2"/>
      <c r="AK1541" s="2" t="s">
        <v>67</v>
      </c>
      <c r="AM1541" s="2" t="s">
        <v>59</v>
      </c>
      <c r="AP1541" s="2" t="s">
        <v>3437</v>
      </c>
      <c r="AQ1541" s="2" t="s">
        <v>41</v>
      </c>
      <c r="AR1541">
        <v>194000</v>
      </c>
      <c r="AS1541" s="2" t="str">
        <f>_xlfn.IFNA(IF(VLOOKUP(all_resi[[#This Row],[No. Waybill]],settle_reconcile[No. Waybill],1,0)="","Recon","Recon"),"-")</f>
        <v>-</v>
      </c>
      <c r="AT1541" s="2">
        <f>all_resi[[#This Row],[Nilai COD]]-all_resi[[#This Row],[COD Fee]]-all_resi[[#This Row],[Total Biaya Setelah Diskon]]</f>
        <v>221890</v>
      </c>
      <c r="AU1541" s="2" t="str">
        <f>IF(all_resi[[#This Row],[Waktu Terima]]="","",_xlfn.DAYS(all_resi[[#This Row],[Waktu Terima]],all_resi[[#This Row],[Tanggal Pengiriman]]))</f>
        <v/>
      </c>
    </row>
    <row r="1542" spans="1:47" x14ac:dyDescent="0.25">
      <c r="A1542" s="2" t="s">
        <v>7523</v>
      </c>
      <c r="B1542" s="1">
        <v>46185</v>
      </c>
      <c r="C1542" s="2" t="s">
        <v>42</v>
      </c>
      <c r="D1542" s="2" t="s">
        <v>43</v>
      </c>
      <c r="E1542" s="2" t="s">
        <v>44</v>
      </c>
      <c r="F1542" s="2" t="s">
        <v>45</v>
      </c>
      <c r="G1542" s="2" t="s">
        <v>46</v>
      </c>
      <c r="H1542" s="2" t="s">
        <v>80</v>
      </c>
      <c r="I1542" s="2" t="s">
        <v>5154</v>
      </c>
      <c r="J1542" s="2" t="s">
        <v>13833</v>
      </c>
      <c r="K1542" s="2" t="s">
        <v>69</v>
      </c>
      <c r="L1542" s="2" t="s">
        <v>294</v>
      </c>
      <c r="M1542" s="2" t="s">
        <v>5155</v>
      </c>
      <c r="N1542" s="2" t="s">
        <v>5156</v>
      </c>
      <c r="O1542">
        <v>1</v>
      </c>
      <c r="P1542" s="2" t="s">
        <v>53</v>
      </c>
      <c r="Q1542">
        <v>100</v>
      </c>
      <c r="R1542">
        <v>0</v>
      </c>
      <c r="S1542" s="2" t="s">
        <v>54</v>
      </c>
      <c r="T1542" s="2" t="s">
        <v>55</v>
      </c>
      <c r="U1542" s="2" t="s">
        <v>305</v>
      </c>
      <c r="V1542" s="2"/>
      <c r="W1542">
        <v>54000</v>
      </c>
      <c r="X1542">
        <v>0</v>
      </c>
      <c r="Y1542">
        <v>0</v>
      </c>
      <c r="Z1542">
        <v>54000</v>
      </c>
      <c r="AB1542" s="2" t="s">
        <v>57</v>
      </c>
      <c r="AC1542">
        <v>21600</v>
      </c>
      <c r="AD1542">
        <v>32400</v>
      </c>
      <c r="AE1542">
        <v>120000</v>
      </c>
      <c r="AF1542">
        <v>1800</v>
      </c>
      <c r="AG1542" s="2" t="s">
        <v>5154</v>
      </c>
      <c r="AH1542" s="2"/>
      <c r="AI1542" s="1">
        <v>46190</v>
      </c>
      <c r="AJ1542" s="2" t="s">
        <v>87</v>
      </c>
      <c r="AK1542" s="2" t="s">
        <v>58</v>
      </c>
      <c r="AM1542" s="2" t="s">
        <v>59</v>
      </c>
      <c r="AP1542" s="2" t="s">
        <v>60</v>
      </c>
      <c r="AQ1542" s="2" t="s">
        <v>41</v>
      </c>
      <c r="AR1542">
        <v>66000</v>
      </c>
      <c r="AS1542" s="2" t="str">
        <f>_xlfn.IFNA(IF(VLOOKUP(all_resi[[#This Row],[No. Waybill]],settle_reconcile[No. Waybill],1,0)="","Recon","Recon"),"-")</f>
        <v>Recon</v>
      </c>
      <c r="AT1542" s="2">
        <f>all_resi[[#This Row],[Nilai COD]]-all_resi[[#This Row],[COD Fee]]-all_resi[[#This Row],[Total Biaya Setelah Diskon]]</f>
        <v>85800</v>
      </c>
      <c r="AU1542" s="2">
        <f>IF(all_resi[[#This Row],[Waktu Terima]]="","",_xlfn.DAYS(all_resi[[#This Row],[Waktu Terima]],all_resi[[#This Row],[Tanggal Pengiriman]]))</f>
        <v>5</v>
      </c>
    </row>
    <row r="1543" spans="1:47" x14ac:dyDescent="0.25">
      <c r="A1543" s="2" t="s">
        <v>6415</v>
      </c>
      <c r="B1543" s="1">
        <v>46185</v>
      </c>
      <c r="C1543" s="2" t="s">
        <v>42</v>
      </c>
      <c r="D1543" s="2" t="s">
        <v>43</v>
      </c>
      <c r="E1543" s="2" t="s">
        <v>44</v>
      </c>
      <c r="F1543" s="2" t="s">
        <v>45</v>
      </c>
      <c r="G1543" s="2" t="s">
        <v>46</v>
      </c>
      <c r="H1543" s="2" t="s">
        <v>47</v>
      </c>
      <c r="I1543" s="2" t="s">
        <v>2082</v>
      </c>
      <c r="J1543" s="2" t="s">
        <v>13703</v>
      </c>
      <c r="K1543" s="2" t="s">
        <v>156</v>
      </c>
      <c r="L1543" s="2" t="s">
        <v>2083</v>
      </c>
      <c r="M1543" s="2" t="s">
        <v>2084</v>
      </c>
      <c r="N1543" s="2" t="s">
        <v>2085</v>
      </c>
      <c r="O1543">
        <v>1</v>
      </c>
      <c r="P1543" s="2" t="s">
        <v>53</v>
      </c>
      <c r="Q1543">
        <v>100</v>
      </c>
      <c r="R1543">
        <v>0</v>
      </c>
      <c r="S1543" s="2" t="s">
        <v>54</v>
      </c>
      <c r="T1543" s="2" t="s">
        <v>55</v>
      </c>
      <c r="U1543" s="2" t="s">
        <v>386</v>
      </c>
      <c r="V1543" s="2"/>
      <c r="W1543">
        <v>85000</v>
      </c>
      <c r="X1543">
        <v>0</v>
      </c>
      <c r="Y1543">
        <v>0</v>
      </c>
      <c r="Z1543">
        <v>85000</v>
      </c>
      <c r="AB1543" s="2" t="s">
        <v>57</v>
      </c>
      <c r="AC1543">
        <v>34000</v>
      </c>
      <c r="AD1543">
        <v>51000</v>
      </c>
      <c r="AE1543">
        <v>189000</v>
      </c>
      <c r="AF1543">
        <v>2835</v>
      </c>
      <c r="AG1543" s="2"/>
      <c r="AH1543" s="2"/>
      <c r="AI1543" s="1"/>
      <c r="AJ1543" s="2"/>
      <c r="AK1543" s="2" t="s">
        <v>67</v>
      </c>
      <c r="AM1543" s="2" t="s">
        <v>59</v>
      </c>
      <c r="AP1543" s="2" t="s">
        <v>3437</v>
      </c>
      <c r="AQ1543" s="2" t="s">
        <v>41</v>
      </c>
      <c r="AR1543">
        <v>104000</v>
      </c>
      <c r="AS1543" s="2" t="str">
        <f>_xlfn.IFNA(IF(VLOOKUP(all_resi[[#This Row],[No. Waybill]],settle_reconcile[No. Waybill],1,0)="","Recon","Recon"),"-")</f>
        <v>-</v>
      </c>
      <c r="AT1543" s="2">
        <f>all_resi[[#This Row],[Nilai COD]]-all_resi[[#This Row],[COD Fee]]-all_resi[[#This Row],[Total Biaya Setelah Diskon]]</f>
        <v>135165</v>
      </c>
      <c r="AU1543" s="2" t="str">
        <f>IF(all_resi[[#This Row],[Waktu Terima]]="","",_xlfn.DAYS(all_resi[[#This Row],[Waktu Terima]],all_resi[[#This Row],[Tanggal Pengiriman]]))</f>
        <v/>
      </c>
    </row>
    <row r="1544" spans="1:47" x14ac:dyDescent="0.25">
      <c r="A1544" s="2" t="s">
        <v>7528</v>
      </c>
      <c r="B1544" s="1">
        <v>46185</v>
      </c>
      <c r="C1544" s="2" t="s">
        <v>42</v>
      </c>
      <c r="D1544" s="2" t="s">
        <v>43</v>
      </c>
      <c r="E1544" s="2" t="s">
        <v>44</v>
      </c>
      <c r="F1544" s="2" t="s">
        <v>45</v>
      </c>
      <c r="G1544" s="2" t="s">
        <v>46</v>
      </c>
      <c r="H1544" s="2" t="s">
        <v>47</v>
      </c>
      <c r="I1544" s="2" t="s">
        <v>5166</v>
      </c>
      <c r="J1544" s="2" t="s">
        <v>13849</v>
      </c>
      <c r="K1544" s="2" t="s">
        <v>69</v>
      </c>
      <c r="L1544" s="2" t="s">
        <v>1708</v>
      </c>
      <c r="M1544" s="2" t="s">
        <v>5167</v>
      </c>
      <c r="N1544" s="2" t="s">
        <v>5168</v>
      </c>
      <c r="O1544">
        <v>1</v>
      </c>
      <c r="P1544" s="2" t="s">
        <v>53</v>
      </c>
      <c r="Q1544">
        <v>100</v>
      </c>
      <c r="R1544">
        <v>0</v>
      </c>
      <c r="S1544" s="2" t="s">
        <v>54</v>
      </c>
      <c r="T1544" s="2" t="s">
        <v>55</v>
      </c>
      <c r="U1544" s="2" t="s">
        <v>207</v>
      </c>
      <c r="V1544" s="2"/>
      <c r="W1544">
        <v>62000</v>
      </c>
      <c r="X1544">
        <v>0</v>
      </c>
      <c r="Y1544">
        <v>0</v>
      </c>
      <c r="Z1544">
        <v>62000</v>
      </c>
      <c r="AB1544" s="2" t="s">
        <v>57</v>
      </c>
      <c r="AC1544">
        <v>24800</v>
      </c>
      <c r="AD1544">
        <v>37200</v>
      </c>
      <c r="AE1544">
        <v>133000</v>
      </c>
      <c r="AF1544">
        <v>1995</v>
      </c>
      <c r="AG1544" s="2" t="s">
        <v>5166</v>
      </c>
      <c r="AH1544" s="2"/>
      <c r="AI1544" s="1">
        <v>46192</v>
      </c>
      <c r="AJ1544" s="2"/>
      <c r="AK1544" s="2" t="s">
        <v>58</v>
      </c>
      <c r="AM1544" s="2" t="s">
        <v>59</v>
      </c>
      <c r="AP1544" s="2" t="s">
        <v>60</v>
      </c>
      <c r="AQ1544" s="2" t="s">
        <v>41</v>
      </c>
      <c r="AR1544">
        <v>71000</v>
      </c>
      <c r="AS1544" s="2" t="str">
        <f>_xlfn.IFNA(IF(VLOOKUP(all_resi[[#This Row],[No. Waybill]],settle_reconcile[No. Waybill],1,0)="","Recon","Recon"),"-")</f>
        <v>Recon</v>
      </c>
      <c r="AT1544" s="2">
        <f>all_resi[[#This Row],[Nilai COD]]-all_resi[[#This Row],[COD Fee]]-all_resi[[#This Row],[Total Biaya Setelah Diskon]]</f>
        <v>93805</v>
      </c>
      <c r="AU1544" s="2">
        <f>IF(all_resi[[#This Row],[Waktu Terima]]="","",_xlfn.DAYS(all_resi[[#This Row],[Waktu Terima]],all_resi[[#This Row],[Tanggal Pengiriman]]))</f>
        <v>7</v>
      </c>
    </row>
    <row r="1545" spans="1:47" x14ac:dyDescent="0.25">
      <c r="A1545" s="2" t="s">
        <v>7529</v>
      </c>
      <c r="B1545" s="1">
        <v>46185</v>
      </c>
      <c r="C1545" s="2" t="s">
        <v>42</v>
      </c>
      <c r="D1545" s="2" t="s">
        <v>43</v>
      </c>
      <c r="E1545" s="2" t="s">
        <v>44</v>
      </c>
      <c r="F1545" s="2" t="s">
        <v>45</v>
      </c>
      <c r="G1545" s="2" t="s">
        <v>46</v>
      </c>
      <c r="H1545" s="2" t="s">
        <v>80</v>
      </c>
      <c r="I1545" s="2" t="s">
        <v>5169</v>
      </c>
      <c r="J1545" s="2" t="s">
        <v>13855</v>
      </c>
      <c r="K1545" s="2" t="s">
        <v>203</v>
      </c>
      <c r="L1545" s="2" t="s">
        <v>733</v>
      </c>
      <c r="M1545" s="2" t="s">
        <v>3040</v>
      </c>
      <c r="N1545" s="2" t="s">
        <v>5170</v>
      </c>
      <c r="O1545">
        <v>1</v>
      </c>
      <c r="P1545" s="2" t="s">
        <v>53</v>
      </c>
      <c r="Q1545">
        <v>100</v>
      </c>
      <c r="R1545">
        <v>0</v>
      </c>
      <c r="S1545" s="2" t="s">
        <v>54</v>
      </c>
      <c r="T1545" s="2" t="s">
        <v>55</v>
      </c>
      <c r="U1545" s="2" t="s">
        <v>164</v>
      </c>
      <c r="V1545" s="2"/>
      <c r="W1545">
        <v>14000</v>
      </c>
      <c r="X1545">
        <v>0</v>
      </c>
      <c r="Y1545">
        <v>0</v>
      </c>
      <c r="Z1545">
        <v>14000</v>
      </c>
      <c r="AB1545" s="2" t="s">
        <v>57</v>
      </c>
      <c r="AC1545">
        <v>8000</v>
      </c>
      <c r="AD1545">
        <v>6000</v>
      </c>
      <c r="AE1545">
        <v>98000</v>
      </c>
      <c r="AF1545">
        <v>1470</v>
      </c>
      <c r="AG1545" s="2" t="s">
        <v>5169</v>
      </c>
      <c r="AH1545" s="2"/>
      <c r="AI1545" s="1">
        <v>46187</v>
      </c>
      <c r="AJ1545" s="2" t="s">
        <v>87</v>
      </c>
      <c r="AK1545" s="2" t="s">
        <v>58</v>
      </c>
      <c r="AM1545" s="2" t="s">
        <v>59</v>
      </c>
      <c r="AP1545" s="2" t="s">
        <v>60</v>
      </c>
      <c r="AQ1545" s="2" t="s">
        <v>41</v>
      </c>
      <c r="AR1545">
        <v>84000</v>
      </c>
      <c r="AS1545" s="2" t="str">
        <f>_xlfn.IFNA(IF(VLOOKUP(all_resi[[#This Row],[No. Waybill]],settle_reconcile[No. Waybill],1,0)="","Recon","Recon"),"-")</f>
        <v>Recon</v>
      </c>
      <c r="AT1545" s="2">
        <f>all_resi[[#This Row],[Nilai COD]]-all_resi[[#This Row],[COD Fee]]-all_resi[[#This Row],[Total Biaya Setelah Diskon]]</f>
        <v>90530</v>
      </c>
      <c r="AU1545" s="2">
        <f>IF(all_resi[[#This Row],[Waktu Terima]]="","",_xlfn.DAYS(all_resi[[#This Row],[Waktu Terima]],all_resi[[#This Row],[Tanggal Pengiriman]]))</f>
        <v>2</v>
      </c>
    </row>
    <row r="1546" spans="1:47" x14ac:dyDescent="0.25">
      <c r="A1546" s="2" t="s">
        <v>7207</v>
      </c>
      <c r="B1546" s="1">
        <v>46185</v>
      </c>
      <c r="C1546" s="2" t="s">
        <v>42</v>
      </c>
      <c r="D1546" s="2" t="s">
        <v>43</v>
      </c>
      <c r="E1546" s="2" t="s">
        <v>44</v>
      </c>
      <c r="F1546" s="2" t="s">
        <v>45</v>
      </c>
      <c r="G1546" s="2" t="s">
        <v>46</v>
      </c>
      <c r="H1546" s="2" t="s">
        <v>80</v>
      </c>
      <c r="I1546" s="2" t="s">
        <v>4332</v>
      </c>
      <c r="J1546" s="2" t="s">
        <v>13699</v>
      </c>
      <c r="K1546" s="2" t="s">
        <v>49</v>
      </c>
      <c r="L1546" s="2" t="s">
        <v>1909</v>
      </c>
      <c r="M1546" s="2" t="s">
        <v>1910</v>
      </c>
      <c r="N1546" s="2" t="s">
        <v>4333</v>
      </c>
      <c r="O1546">
        <v>1</v>
      </c>
      <c r="P1546" s="2" t="s">
        <v>53</v>
      </c>
      <c r="Q1546">
        <v>100</v>
      </c>
      <c r="R1546">
        <v>0</v>
      </c>
      <c r="S1546" s="2" t="s">
        <v>54</v>
      </c>
      <c r="T1546" s="2" t="s">
        <v>55</v>
      </c>
      <c r="U1546" s="2" t="s">
        <v>525</v>
      </c>
      <c r="V1546" s="2"/>
      <c r="W1546">
        <v>63000</v>
      </c>
      <c r="X1546">
        <v>0</v>
      </c>
      <c r="Y1546">
        <v>0</v>
      </c>
      <c r="Z1546">
        <v>63000</v>
      </c>
      <c r="AB1546" s="2" t="s">
        <v>57</v>
      </c>
      <c r="AC1546">
        <v>25200</v>
      </c>
      <c r="AD1546">
        <v>37800</v>
      </c>
      <c r="AE1546">
        <v>137000</v>
      </c>
      <c r="AF1546">
        <v>2055</v>
      </c>
      <c r="AG1546" s="2" t="s">
        <v>4332</v>
      </c>
      <c r="AH1546" s="2"/>
      <c r="AI1546" s="1">
        <v>46190</v>
      </c>
      <c r="AJ1546" s="2" t="s">
        <v>87</v>
      </c>
      <c r="AK1546" s="2" t="s">
        <v>58</v>
      </c>
      <c r="AM1546" s="2" t="s">
        <v>59</v>
      </c>
      <c r="AP1546" s="2" t="s">
        <v>60</v>
      </c>
      <c r="AQ1546" s="2" t="s">
        <v>41</v>
      </c>
      <c r="AR1546">
        <v>74000</v>
      </c>
      <c r="AS1546" s="2" t="str">
        <f>_xlfn.IFNA(IF(VLOOKUP(all_resi[[#This Row],[No. Waybill]],settle_reconcile[No. Waybill],1,0)="","Recon","Recon"),"-")</f>
        <v>Recon</v>
      </c>
      <c r="AT1546" s="2">
        <f>all_resi[[#This Row],[Nilai COD]]-all_resi[[#This Row],[COD Fee]]-all_resi[[#This Row],[Total Biaya Setelah Diskon]]</f>
        <v>97145</v>
      </c>
      <c r="AU1546" s="2">
        <f>IF(all_resi[[#This Row],[Waktu Terima]]="","",_xlfn.DAYS(all_resi[[#This Row],[Waktu Terima]],all_resi[[#This Row],[Tanggal Pengiriman]]))</f>
        <v>5</v>
      </c>
    </row>
    <row r="1547" spans="1:47" x14ac:dyDescent="0.25">
      <c r="A1547" s="2" t="s">
        <v>6224</v>
      </c>
      <c r="B1547" s="1">
        <v>46185</v>
      </c>
      <c r="C1547" s="2" t="s">
        <v>42</v>
      </c>
      <c r="D1547" s="2" t="s">
        <v>43</v>
      </c>
      <c r="E1547" s="2" t="s">
        <v>44</v>
      </c>
      <c r="F1547" s="2" t="s">
        <v>45</v>
      </c>
      <c r="G1547" s="2" t="s">
        <v>46</v>
      </c>
      <c r="H1547" s="2" t="s">
        <v>80</v>
      </c>
      <c r="I1547" s="2" t="s">
        <v>1459</v>
      </c>
      <c r="J1547" s="2" t="s">
        <v>13738</v>
      </c>
      <c r="K1547" s="2" t="s">
        <v>265</v>
      </c>
      <c r="L1547" s="2" t="s">
        <v>1460</v>
      </c>
      <c r="M1547" s="2" t="s">
        <v>1461</v>
      </c>
      <c r="N1547" s="2" t="s">
        <v>1462</v>
      </c>
      <c r="O1547">
        <v>1</v>
      </c>
      <c r="P1547" s="2" t="s">
        <v>53</v>
      </c>
      <c r="Q1547">
        <v>100</v>
      </c>
      <c r="R1547">
        <v>0</v>
      </c>
      <c r="S1547" s="2" t="s">
        <v>54</v>
      </c>
      <c r="T1547" s="2" t="s">
        <v>55</v>
      </c>
      <c r="U1547" s="2" t="s">
        <v>141</v>
      </c>
      <c r="V1547" s="2"/>
      <c r="W1547">
        <v>50000</v>
      </c>
      <c r="X1547">
        <v>0</v>
      </c>
      <c r="Y1547">
        <v>0</v>
      </c>
      <c r="Z1547">
        <v>50000</v>
      </c>
      <c r="AB1547" s="2" t="s">
        <v>57</v>
      </c>
      <c r="AC1547">
        <v>20000</v>
      </c>
      <c r="AD1547">
        <v>30000</v>
      </c>
      <c r="AE1547">
        <v>90000</v>
      </c>
      <c r="AF1547">
        <v>1350</v>
      </c>
      <c r="AG1547" s="2" t="s">
        <v>10443</v>
      </c>
      <c r="AH1547" s="2"/>
      <c r="AI1547" s="1">
        <v>46190</v>
      </c>
      <c r="AJ1547" s="2" t="s">
        <v>87</v>
      </c>
      <c r="AK1547" s="2" t="s">
        <v>58</v>
      </c>
      <c r="AM1547" s="2" t="s">
        <v>59</v>
      </c>
      <c r="AP1547" s="2" t="s">
        <v>60</v>
      </c>
      <c r="AQ1547" s="2" t="s">
        <v>41</v>
      </c>
      <c r="AR1547">
        <v>40000</v>
      </c>
      <c r="AS1547" s="2" t="str">
        <f>_xlfn.IFNA(IF(VLOOKUP(all_resi[[#This Row],[No. Waybill]],settle_reconcile[No. Waybill],1,0)="","Recon","Recon"),"-")</f>
        <v>Recon</v>
      </c>
      <c r="AT1547" s="2">
        <f>all_resi[[#This Row],[Nilai COD]]-all_resi[[#This Row],[COD Fee]]-all_resi[[#This Row],[Total Biaya Setelah Diskon]]</f>
        <v>58650</v>
      </c>
      <c r="AU1547" s="2">
        <f>IF(all_resi[[#This Row],[Waktu Terima]]="","",_xlfn.DAYS(all_resi[[#This Row],[Waktu Terima]],all_resi[[#This Row],[Tanggal Pengiriman]]))</f>
        <v>5</v>
      </c>
    </row>
    <row r="1548" spans="1:47" x14ac:dyDescent="0.25">
      <c r="A1548" s="2" t="s">
        <v>7577</v>
      </c>
      <c r="B1548" s="1">
        <v>46185</v>
      </c>
      <c r="C1548" s="2" t="s">
        <v>42</v>
      </c>
      <c r="D1548" s="2" t="s">
        <v>43</v>
      </c>
      <c r="E1548" s="2" t="s">
        <v>44</v>
      </c>
      <c r="F1548" s="2" t="s">
        <v>45</v>
      </c>
      <c r="G1548" s="2" t="s">
        <v>46</v>
      </c>
      <c r="H1548" s="2" t="s">
        <v>47</v>
      </c>
      <c r="I1548" s="2" t="s">
        <v>5292</v>
      </c>
      <c r="J1548" s="2" t="s">
        <v>13798</v>
      </c>
      <c r="K1548" s="2" t="s">
        <v>183</v>
      </c>
      <c r="L1548" s="2" t="s">
        <v>646</v>
      </c>
      <c r="M1548" s="2" t="s">
        <v>1884</v>
      </c>
      <c r="N1548" s="2" t="s">
        <v>5293</v>
      </c>
      <c r="O1548">
        <v>1</v>
      </c>
      <c r="P1548" s="2" t="s">
        <v>53</v>
      </c>
      <c r="Q1548">
        <v>100</v>
      </c>
      <c r="R1548">
        <v>0</v>
      </c>
      <c r="S1548" s="2" t="s">
        <v>54</v>
      </c>
      <c r="T1548" s="2" t="s">
        <v>55</v>
      </c>
      <c r="U1548" s="2" t="s">
        <v>97</v>
      </c>
      <c r="V1548" s="2"/>
      <c r="W1548">
        <v>85000</v>
      </c>
      <c r="X1548">
        <v>0</v>
      </c>
      <c r="Y1548">
        <v>0</v>
      </c>
      <c r="Z1548">
        <v>85000</v>
      </c>
      <c r="AB1548" s="2" t="s">
        <v>57</v>
      </c>
      <c r="AC1548">
        <v>34000</v>
      </c>
      <c r="AD1548">
        <v>51000</v>
      </c>
      <c r="AE1548">
        <v>147000</v>
      </c>
      <c r="AF1548">
        <v>2205</v>
      </c>
      <c r="AG1548" s="2" t="s">
        <v>353</v>
      </c>
      <c r="AH1548" s="2" t="s">
        <v>149</v>
      </c>
      <c r="AI1548" s="1">
        <v>46202</v>
      </c>
      <c r="AJ1548" s="2"/>
      <c r="AK1548" s="2" t="s">
        <v>67</v>
      </c>
      <c r="AM1548" s="2" t="s">
        <v>59</v>
      </c>
      <c r="AP1548" s="2" t="s">
        <v>60</v>
      </c>
      <c r="AQ1548" s="2" t="s">
        <v>41</v>
      </c>
      <c r="AR1548">
        <v>62000</v>
      </c>
      <c r="AS1548" s="2" t="str">
        <f>_xlfn.IFNA(IF(VLOOKUP(all_resi[[#This Row],[No. Waybill]],settle_reconcile[No. Waybill],1,0)="","Recon","Recon"),"-")</f>
        <v>-</v>
      </c>
      <c r="AT1548" s="2">
        <f>all_resi[[#This Row],[Nilai COD]]-all_resi[[#This Row],[COD Fee]]-all_resi[[#This Row],[Total Biaya Setelah Diskon]]</f>
        <v>93795</v>
      </c>
      <c r="AU1548" s="2">
        <f>IF(all_resi[[#This Row],[Waktu Terima]]="","",_xlfn.DAYS(all_resi[[#This Row],[Waktu Terima]],all_resi[[#This Row],[Tanggal Pengiriman]]))</f>
        <v>17</v>
      </c>
    </row>
    <row r="1549" spans="1:47" x14ac:dyDescent="0.25">
      <c r="A1549" s="2" t="s">
        <v>7576</v>
      </c>
      <c r="B1549" s="1">
        <v>46185</v>
      </c>
      <c r="C1549" s="2" t="s">
        <v>42</v>
      </c>
      <c r="D1549" s="2" t="s">
        <v>43</v>
      </c>
      <c r="E1549" s="2" t="s">
        <v>44</v>
      </c>
      <c r="F1549" s="2" t="s">
        <v>45</v>
      </c>
      <c r="G1549" s="2" t="s">
        <v>46</v>
      </c>
      <c r="H1549" s="2" t="s">
        <v>80</v>
      </c>
      <c r="I1549" s="2" t="s">
        <v>5289</v>
      </c>
      <c r="J1549" s="2" t="s">
        <v>13804</v>
      </c>
      <c r="K1549" s="2" t="s">
        <v>957</v>
      </c>
      <c r="L1549" s="2" t="s">
        <v>3524</v>
      </c>
      <c r="M1549" s="2" t="s">
        <v>5290</v>
      </c>
      <c r="N1549" s="2" t="s">
        <v>5291</v>
      </c>
      <c r="O1549">
        <v>1</v>
      </c>
      <c r="P1549" s="2" t="s">
        <v>53</v>
      </c>
      <c r="Q1549">
        <v>100</v>
      </c>
      <c r="R1549">
        <v>0</v>
      </c>
      <c r="S1549" s="2" t="s">
        <v>54</v>
      </c>
      <c r="T1549" s="2" t="s">
        <v>55</v>
      </c>
      <c r="U1549" s="2" t="s">
        <v>201</v>
      </c>
      <c r="V1549" s="2"/>
      <c r="W1549">
        <v>41000</v>
      </c>
      <c r="X1549">
        <v>0</v>
      </c>
      <c r="Y1549">
        <v>0</v>
      </c>
      <c r="Z1549">
        <v>41000</v>
      </c>
      <c r="AB1549" s="2" t="s">
        <v>57</v>
      </c>
      <c r="AC1549">
        <v>16400</v>
      </c>
      <c r="AD1549">
        <v>24600</v>
      </c>
      <c r="AE1549">
        <v>125000</v>
      </c>
      <c r="AF1549">
        <v>1875</v>
      </c>
      <c r="AG1549" s="2"/>
      <c r="AH1549" s="2"/>
      <c r="AI1549" s="1"/>
      <c r="AJ1549" s="2" t="s">
        <v>87</v>
      </c>
      <c r="AK1549" s="2" t="s">
        <v>67</v>
      </c>
      <c r="AM1549" s="2" t="s">
        <v>59</v>
      </c>
      <c r="AP1549" s="2" t="s">
        <v>3437</v>
      </c>
      <c r="AQ1549" s="2" t="s">
        <v>41</v>
      </c>
      <c r="AR1549">
        <v>84000</v>
      </c>
      <c r="AS1549" s="2" t="str">
        <f>_xlfn.IFNA(IF(VLOOKUP(all_resi[[#This Row],[No. Waybill]],settle_reconcile[No. Waybill],1,0)="","Recon","Recon"),"-")</f>
        <v>-</v>
      </c>
      <c r="AT1549" s="2">
        <f>all_resi[[#This Row],[Nilai COD]]-all_resi[[#This Row],[COD Fee]]-all_resi[[#This Row],[Total Biaya Setelah Diskon]]</f>
        <v>98525</v>
      </c>
      <c r="AU1549" s="2" t="str">
        <f>IF(all_resi[[#This Row],[Waktu Terima]]="","",_xlfn.DAYS(all_resi[[#This Row],[Waktu Terima]],all_resi[[#This Row],[Tanggal Pengiriman]]))</f>
        <v/>
      </c>
    </row>
    <row r="1550" spans="1:47" x14ac:dyDescent="0.25">
      <c r="A1550" s="2" t="s">
        <v>7290</v>
      </c>
      <c r="B1550" s="1">
        <v>46185</v>
      </c>
      <c r="C1550" s="2" t="s">
        <v>42</v>
      </c>
      <c r="D1550" s="2" t="s">
        <v>43</v>
      </c>
      <c r="E1550" s="2" t="s">
        <v>44</v>
      </c>
      <c r="F1550" s="2" t="s">
        <v>45</v>
      </c>
      <c r="G1550" s="2" t="s">
        <v>46</v>
      </c>
      <c r="H1550" s="2" t="s">
        <v>47</v>
      </c>
      <c r="I1550" s="2" t="s">
        <v>4558</v>
      </c>
      <c r="J1550" s="2" t="s">
        <v>13730</v>
      </c>
      <c r="K1550" s="2" t="s">
        <v>116</v>
      </c>
      <c r="L1550" s="2" t="s">
        <v>617</v>
      </c>
      <c r="M1550" s="2" t="s">
        <v>1423</v>
      </c>
      <c r="N1550" s="2" t="s">
        <v>4559</v>
      </c>
      <c r="O1550">
        <v>1</v>
      </c>
      <c r="P1550" s="2" t="s">
        <v>53</v>
      </c>
      <c r="Q1550">
        <v>100</v>
      </c>
      <c r="R1550">
        <v>0</v>
      </c>
      <c r="S1550" s="2" t="s">
        <v>54</v>
      </c>
      <c r="T1550" s="2" t="s">
        <v>55</v>
      </c>
      <c r="U1550" s="2" t="s">
        <v>207</v>
      </c>
      <c r="V1550" s="2"/>
      <c r="W1550">
        <v>15000</v>
      </c>
      <c r="X1550">
        <v>0</v>
      </c>
      <c r="Y1550">
        <v>0</v>
      </c>
      <c r="Z1550">
        <v>15000</v>
      </c>
      <c r="AB1550" s="2" t="s">
        <v>57</v>
      </c>
      <c r="AC1550">
        <v>9000</v>
      </c>
      <c r="AD1550">
        <v>6000</v>
      </c>
      <c r="AE1550">
        <v>85000</v>
      </c>
      <c r="AF1550">
        <v>1275</v>
      </c>
      <c r="AG1550" s="2" t="s">
        <v>4558</v>
      </c>
      <c r="AH1550" s="2"/>
      <c r="AI1550" s="1">
        <v>46188</v>
      </c>
      <c r="AJ1550" s="2"/>
      <c r="AK1550" s="2" t="s">
        <v>58</v>
      </c>
      <c r="AM1550" s="2" t="s">
        <v>59</v>
      </c>
      <c r="AP1550" s="2" t="s">
        <v>60</v>
      </c>
      <c r="AQ1550" s="2" t="s">
        <v>41</v>
      </c>
      <c r="AR1550">
        <v>70000</v>
      </c>
      <c r="AS1550" s="2" t="str">
        <f>_xlfn.IFNA(IF(VLOOKUP(all_resi[[#This Row],[No. Waybill]],settle_reconcile[No. Waybill],1,0)="","Recon","Recon"),"-")</f>
        <v>Recon</v>
      </c>
      <c r="AT1550" s="2">
        <f>all_resi[[#This Row],[Nilai COD]]-all_resi[[#This Row],[COD Fee]]-all_resi[[#This Row],[Total Biaya Setelah Diskon]]</f>
        <v>77725</v>
      </c>
      <c r="AU1550" s="2">
        <f>IF(all_resi[[#This Row],[Waktu Terima]]="","",_xlfn.DAYS(all_resi[[#This Row],[Waktu Terima]],all_resi[[#This Row],[Tanggal Pengiriman]]))</f>
        <v>3</v>
      </c>
    </row>
    <row r="1551" spans="1:47" x14ac:dyDescent="0.25">
      <c r="A1551" s="2" t="s">
        <v>7552</v>
      </c>
      <c r="B1551" s="1">
        <v>46185</v>
      </c>
      <c r="C1551" s="2" t="s">
        <v>42</v>
      </c>
      <c r="D1551" s="2" t="s">
        <v>43</v>
      </c>
      <c r="E1551" s="2" t="s">
        <v>44</v>
      </c>
      <c r="F1551" s="2" t="s">
        <v>45</v>
      </c>
      <c r="G1551" s="2" t="s">
        <v>46</v>
      </c>
      <c r="H1551" s="2" t="s">
        <v>47</v>
      </c>
      <c r="I1551" s="2" t="s">
        <v>5229</v>
      </c>
      <c r="J1551" s="2" t="s">
        <v>13773</v>
      </c>
      <c r="K1551" s="2" t="s">
        <v>100</v>
      </c>
      <c r="L1551" s="2" t="s">
        <v>1383</v>
      </c>
      <c r="M1551" s="2" t="s">
        <v>5230</v>
      </c>
      <c r="N1551" s="2" t="s">
        <v>5231</v>
      </c>
      <c r="O1551">
        <v>1</v>
      </c>
      <c r="P1551" s="2" t="s">
        <v>53</v>
      </c>
      <c r="Q1551">
        <v>100</v>
      </c>
      <c r="R1551">
        <v>0</v>
      </c>
      <c r="S1551" s="2" t="s">
        <v>54</v>
      </c>
      <c r="T1551" s="2" t="s">
        <v>55</v>
      </c>
      <c r="U1551" s="2" t="s">
        <v>147</v>
      </c>
      <c r="V1551" s="2"/>
      <c r="W1551">
        <v>18000</v>
      </c>
      <c r="X1551">
        <v>0</v>
      </c>
      <c r="Y1551">
        <v>0</v>
      </c>
      <c r="Z1551">
        <v>18000</v>
      </c>
      <c r="AB1551" s="2" t="s">
        <v>57</v>
      </c>
      <c r="AC1551">
        <v>12000</v>
      </c>
      <c r="AD1551">
        <v>6000</v>
      </c>
      <c r="AE1551">
        <v>88000</v>
      </c>
      <c r="AF1551">
        <v>1320</v>
      </c>
      <c r="AG1551" s="2" t="s">
        <v>5229</v>
      </c>
      <c r="AH1551" s="2"/>
      <c r="AI1551" s="1">
        <v>46187</v>
      </c>
      <c r="AJ1551" s="2"/>
      <c r="AK1551" s="2" t="s">
        <v>58</v>
      </c>
      <c r="AM1551" s="2" t="s">
        <v>59</v>
      </c>
      <c r="AP1551" s="2" t="s">
        <v>60</v>
      </c>
      <c r="AQ1551" s="2" t="s">
        <v>41</v>
      </c>
      <c r="AR1551">
        <v>70000</v>
      </c>
      <c r="AS1551" s="2" t="str">
        <f>_xlfn.IFNA(IF(VLOOKUP(all_resi[[#This Row],[No. Waybill]],settle_reconcile[No. Waybill],1,0)="","Recon","Recon"),"-")</f>
        <v>Recon</v>
      </c>
      <c r="AT1551" s="2">
        <f>all_resi[[#This Row],[Nilai COD]]-all_resi[[#This Row],[COD Fee]]-all_resi[[#This Row],[Total Biaya Setelah Diskon]]</f>
        <v>80680</v>
      </c>
      <c r="AU1551" s="2">
        <f>IF(all_resi[[#This Row],[Waktu Terima]]="","",_xlfn.DAYS(all_resi[[#This Row],[Waktu Terima]],all_resi[[#This Row],[Tanggal Pengiriman]]))</f>
        <v>2</v>
      </c>
    </row>
    <row r="1552" spans="1:47" x14ac:dyDescent="0.25">
      <c r="A1552" s="2" t="s">
        <v>7563</v>
      </c>
      <c r="B1552" s="1">
        <v>46185</v>
      </c>
      <c r="C1552" s="2" t="s">
        <v>42</v>
      </c>
      <c r="D1552" s="2" t="s">
        <v>43</v>
      </c>
      <c r="E1552" s="2" t="s">
        <v>44</v>
      </c>
      <c r="F1552" s="2" t="s">
        <v>45</v>
      </c>
      <c r="G1552" s="2" t="s">
        <v>46</v>
      </c>
      <c r="H1552" s="2" t="s">
        <v>47</v>
      </c>
      <c r="I1552" s="2" t="s">
        <v>5255</v>
      </c>
      <c r="J1552" s="2" t="s">
        <v>13816</v>
      </c>
      <c r="K1552" s="2" t="s">
        <v>126</v>
      </c>
      <c r="L1552" s="2" t="s">
        <v>188</v>
      </c>
      <c r="M1552" s="2" t="s">
        <v>5256</v>
      </c>
      <c r="N1552" s="2" t="s">
        <v>5257</v>
      </c>
      <c r="O1552">
        <v>1</v>
      </c>
      <c r="P1552" s="2" t="s">
        <v>53</v>
      </c>
      <c r="Q1552">
        <v>100</v>
      </c>
      <c r="R1552">
        <v>0</v>
      </c>
      <c r="S1552" s="2" t="s">
        <v>54</v>
      </c>
      <c r="T1552" s="2" t="s">
        <v>55</v>
      </c>
      <c r="U1552" s="2" t="s">
        <v>386</v>
      </c>
      <c r="V1552" s="2"/>
      <c r="W1552">
        <v>60000</v>
      </c>
      <c r="X1552">
        <v>0</v>
      </c>
      <c r="Y1552">
        <v>0</v>
      </c>
      <c r="Z1552">
        <v>60000</v>
      </c>
      <c r="AB1552" s="2" t="s">
        <v>57</v>
      </c>
      <c r="AC1552">
        <v>24000</v>
      </c>
      <c r="AD1552">
        <v>36000</v>
      </c>
      <c r="AE1552">
        <v>165000</v>
      </c>
      <c r="AF1552">
        <v>2475</v>
      </c>
      <c r="AG1552" s="2" t="s">
        <v>148</v>
      </c>
      <c r="AH1552" s="2" t="s">
        <v>149</v>
      </c>
      <c r="AI1552" s="1">
        <v>46201</v>
      </c>
      <c r="AJ1552" s="2"/>
      <c r="AK1552" s="2" t="s">
        <v>67</v>
      </c>
      <c r="AM1552" s="2" t="s">
        <v>59</v>
      </c>
      <c r="AP1552" s="2" t="s">
        <v>60</v>
      </c>
      <c r="AQ1552" s="2" t="s">
        <v>41</v>
      </c>
      <c r="AR1552">
        <v>105000</v>
      </c>
      <c r="AS1552" s="2" t="str">
        <f>_xlfn.IFNA(IF(VLOOKUP(all_resi[[#This Row],[No. Waybill]],settle_reconcile[No. Waybill],1,0)="","Recon","Recon"),"-")</f>
        <v>-</v>
      </c>
      <c r="AT1552" s="2">
        <f>all_resi[[#This Row],[Nilai COD]]-all_resi[[#This Row],[COD Fee]]-all_resi[[#This Row],[Total Biaya Setelah Diskon]]</f>
        <v>126525</v>
      </c>
      <c r="AU1552" s="2">
        <f>IF(all_resi[[#This Row],[Waktu Terima]]="","",_xlfn.DAYS(all_resi[[#This Row],[Waktu Terima]],all_resi[[#This Row],[Tanggal Pengiriman]]))</f>
        <v>16</v>
      </c>
    </row>
    <row r="1553" spans="1:47" x14ac:dyDescent="0.25">
      <c r="A1553" s="2" t="s">
        <v>6308</v>
      </c>
      <c r="B1553" s="1">
        <v>46185</v>
      </c>
      <c r="C1553" s="2" t="s">
        <v>42</v>
      </c>
      <c r="D1553" s="2" t="s">
        <v>43</v>
      </c>
      <c r="E1553" s="2" t="s">
        <v>44</v>
      </c>
      <c r="F1553" s="2" t="s">
        <v>45</v>
      </c>
      <c r="G1553" s="2" t="s">
        <v>46</v>
      </c>
      <c r="H1553" s="2" t="s">
        <v>80</v>
      </c>
      <c r="I1553" s="2" t="s">
        <v>1739</v>
      </c>
      <c r="J1553" s="2" t="s">
        <v>13754</v>
      </c>
      <c r="K1553" s="2" t="s">
        <v>132</v>
      </c>
      <c r="L1553" s="2" t="s">
        <v>1138</v>
      </c>
      <c r="M1553" s="2" t="s">
        <v>1740</v>
      </c>
      <c r="N1553" s="2" t="s">
        <v>1741</v>
      </c>
      <c r="O1553">
        <v>1</v>
      </c>
      <c r="P1553" s="2" t="s">
        <v>53</v>
      </c>
      <c r="Q1553">
        <v>100</v>
      </c>
      <c r="R1553">
        <v>0</v>
      </c>
      <c r="S1553" s="2" t="s">
        <v>54</v>
      </c>
      <c r="T1553" s="2" t="s">
        <v>55</v>
      </c>
      <c r="U1553" s="2" t="s">
        <v>164</v>
      </c>
      <c r="V1553" s="2"/>
      <c r="W1553">
        <v>37000</v>
      </c>
      <c r="X1553">
        <v>0</v>
      </c>
      <c r="Y1553">
        <v>0</v>
      </c>
      <c r="Z1553">
        <v>37000</v>
      </c>
      <c r="AB1553" s="2" t="s">
        <v>57</v>
      </c>
      <c r="AC1553">
        <v>14800</v>
      </c>
      <c r="AD1553">
        <v>22200</v>
      </c>
      <c r="AE1553">
        <v>121000</v>
      </c>
      <c r="AF1553">
        <v>1815</v>
      </c>
      <c r="AG1553" s="2" t="s">
        <v>1739</v>
      </c>
      <c r="AH1553" s="2"/>
      <c r="AI1553" s="1">
        <v>46188</v>
      </c>
      <c r="AJ1553" s="2" t="s">
        <v>87</v>
      </c>
      <c r="AK1553" s="2" t="s">
        <v>58</v>
      </c>
      <c r="AM1553" s="2" t="s">
        <v>59</v>
      </c>
      <c r="AP1553" s="2" t="s">
        <v>60</v>
      </c>
      <c r="AQ1553" s="2" t="s">
        <v>41</v>
      </c>
      <c r="AR1553">
        <v>84000</v>
      </c>
      <c r="AS1553" s="2" t="str">
        <f>_xlfn.IFNA(IF(VLOOKUP(all_resi[[#This Row],[No. Waybill]],settle_reconcile[No. Waybill],1,0)="","Recon","Recon"),"-")</f>
        <v>Recon</v>
      </c>
      <c r="AT1553" s="2">
        <f>all_resi[[#This Row],[Nilai COD]]-all_resi[[#This Row],[COD Fee]]-all_resi[[#This Row],[Total Biaya Setelah Diskon]]</f>
        <v>96985</v>
      </c>
      <c r="AU1553" s="2">
        <f>IF(all_resi[[#This Row],[Waktu Terima]]="","",_xlfn.DAYS(all_resi[[#This Row],[Waktu Terima]],all_resi[[#This Row],[Tanggal Pengiriman]]))</f>
        <v>3</v>
      </c>
    </row>
    <row r="1554" spans="1:47" x14ac:dyDescent="0.25">
      <c r="A1554" s="2" t="s">
        <v>7553</v>
      </c>
      <c r="B1554" s="1">
        <v>46185</v>
      </c>
      <c r="C1554" s="2" t="s">
        <v>42</v>
      </c>
      <c r="D1554" s="2" t="s">
        <v>43</v>
      </c>
      <c r="E1554" s="2" t="s">
        <v>44</v>
      </c>
      <c r="F1554" s="2" t="s">
        <v>45</v>
      </c>
      <c r="G1554" s="2" t="s">
        <v>46</v>
      </c>
      <c r="H1554" s="2" t="s">
        <v>80</v>
      </c>
      <c r="I1554" s="2" t="s">
        <v>5232</v>
      </c>
      <c r="J1554" s="2" t="s">
        <v>13797</v>
      </c>
      <c r="K1554" s="2" t="s">
        <v>203</v>
      </c>
      <c r="L1554" s="2" t="s">
        <v>204</v>
      </c>
      <c r="M1554" s="2" t="s">
        <v>4620</v>
      </c>
      <c r="N1554" s="2" t="s">
        <v>5233</v>
      </c>
      <c r="O1554">
        <v>1</v>
      </c>
      <c r="P1554" s="2" t="s">
        <v>53</v>
      </c>
      <c r="Q1554">
        <v>100</v>
      </c>
      <c r="R1554">
        <v>0</v>
      </c>
      <c r="S1554" s="2" t="s">
        <v>54</v>
      </c>
      <c r="T1554" s="2" t="s">
        <v>55</v>
      </c>
      <c r="U1554" s="2" t="s">
        <v>141</v>
      </c>
      <c r="V1554" s="2"/>
      <c r="W1554">
        <v>14000</v>
      </c>
      <c r="X1554">
        <v>0</v>
      </c>
      <c r="Y1554">
        <v>0</v>
      </c>
      <c r="Z1554">
        <v>14000</v>
      </c>
      <c r="AB1554" s="2" t="s">
        <v>57</v>
      </c>
      <c r="AC1554">
        <v>8000</v>
      </c>
      <c r="AD1554">
        <v>6000</v>
      </c>
      <c r="AE1554">
        <v>54000</v>
      </c>
      <c r="AF1554">
        <v>810</v>
      </c>
      <c r="AG1554" s="2" t="s">
        <v>5232</v>
      </c>
      <c r="AH1554" s="2"/>
      <c r="AI1554" s="1">
        <v>46186</v>
      </c>
      <c r="AJ1554" s="2" t="s">
        <v>87</v>
      </c>
      <c r="AK1554" s="2" t="s">
        <v>58</v>
      </c>
      <c r="AM1554" s="2" t="s">
        <v>59</v>
      </c>
      <c r="AP1554" s="2" t="s">
        <v>60</v>
      </c>
      <c r="AQ1554" s="2" t="s">
        <v>41</v>
      </c>
      <c r="AR1554">
        <v>40000</v>
      </c>
      <c r="AS1554" s="2" t="str">
        <f>_xlfn.IFNA(IF(VLOOKUP(all_resi[[#This Row],[No. Waybill]],settle_reconcile[No. Waybill],1,0)="","Recon","Recon"),"-")</f>
        <v>Recon</v>
      </c>
      <c r="AT1554" s="2">
        <f>all_resi[[#This Row],[Nilai COD]]-all_resi[[#This Row],[COD Fee]]-all_resi[[#This Row],[Total Biaya Setelah Diskon]]</f>
        <v>47190</v>
      </c>
      <c r="AU1554" s="2">
        <f>IF(all_resi[[#This Row],[Waktu Terima]]="","",_xlfn.DAYS(all_resi[[#This Row],[Waktu Terima]],all_resi[[#This Row],[Tanggal Pengiriman]]))</f>
        <v>1</v>
      </c>
    </row>
    <row r="1555" spans="1:47" x14ac:dyDescent="0.25">
      <c r="A1555" s="2" t="s">
        <v>7550</v>
      </c>
      <c r="B1555" s="1">
        <v>46185</v>
      </c>
      <c r="C1555" s="2" t="s">
        <v>42</v>
      </c>
      <c r="D1555" s="2" t="s">
        <v>43</v>
      </c>
      <c r="E1555" s="2" t="s">
        <v>44</v>
      </c>
      <c r="F1555" s="2" t="s">
        <v>45</v>
      </c>
      <c r="G1555" s="2" t="s">
        <v>46</v>
      </c>
      <c r="H1555" s="2" t="s">
        <v>80</v>
      </c>
      <c r="I1555" s="2" t="s">
        <v>5224</v>
      </c>
      <c r="J1555" s="2" t="s">
        <v>13777</v>
      </c>
      <c r="K1555" s="2" t="s">
        <v>137</v>
      </c>
      <c r="L1555" s="2" t="s">
        <v>1064</v>
      </c>
      <c r="M1555" s="2" t="s">
        <v>5225</v>
      </c>
      <c r="N1555" s="2" t="s">
        <v>5226</v>
      </c>
      <c r="O1555">
        <v>1</v>
      </c>
      <c r="P1555" s="2" t="s">
        <v>53</v>
      </c>
      <c r="Q1555">
        <v>100</v>
      </c>
      <c r="R1555">
        <v>0</v>
      </c>
      <c r="S1555" s="2" t="s">
        <v>54</v>
      </c>
      <c r="T1555" s="2" t="s">
        <v>55</v>
      </c>
      <c r="U1555" s="2" t="s">
        <v>305</v>
      </c>
      <c r="V1555" s="2"/>
      <c r="W1555">
        <v>21000</v>
      </c>
      <c r="X1555">
        <v>0</v>
      </c>
      <c r="Y1555">
        <v>0</v>
      </c>
      <c r="Z1555">
        <v>21000</v>
      </c>
      <c r="AB1555" s="2" t="s">
        <v>57</v>
      </c>
      <c r="AC1555">
        <v>12000</v>
      </c>
      <c r="AD1555">
        <v>9000</v>
      </c>
      <c r="AE1555">
        <v>91000</v>
      </c>
      <c r="AF1555">
        <v>1365</v>
      </c>
      <c r="AG1555" s="2" t="s">
        <v>5224</v>
      </c>
      <c r="AH1555" s="2"/>
      <c r="AI1555" s="1">
        <v>46187</v>
      </c>
      <c r="AJ1555" s="2" t="s">
        <v>87</v>
      </c>
      <c r="AK1555" s="2" t="s">
        <v>58</v>
      </c>
      <c r="AM1555" s="2" t="s">
        <v>59</v>
      </c>
      <c r="AP1555" s="2" t="s">
        <v>60</v>
      </c>
      <c r="AQ1555" s="2" t="s">
        <v>41</v>
      </c>
      <c r="AR1555">
        <v>70000</v>
      </c>
      <c r="AS1555" s="2" t="str">
        <f>_xlfn.IFNA(IF(VLOOKUP(all_resi[[#This Row],[No. Waybill]],settle_reconcile[No. Waybill],1,0)="","Recon","Recon"),"-")</f>
        <v>Recon</v>
      </c>
      <c r="AT1555" s="2">
        <f>all_resi[[#This Row],[Nilai COD]]-all_resi[[#This Row],[COD Fee]]-all_resi[[#This Row],[Total Biaya Setelah Diskon]]</f>
        <v>80635</v>
      </c>
      <c r="AU1555" s="2">
        <f>IF(all_resi[[#This Row],[Waktu Terima]]="","",_xlfn.DAYS(all_resi[[#This Row],[Waktu Terima]],all_resi[[#This Row],[Tanggal Pengiriman]]))</f>
        <v>2</v>
      </c>
    </row>
    <row r="1556" spans="1:47" x14ac:dyDescent="0.25">
      <c r="A1556" s="2" t="s">
        <v>7549</v>
      </c>
      <c r="B1556" s="1">
        <v>46185</v>
      </c>
      <c r="C1556" s="2" t="s">
        <v>42</v>
      </c>
      <c r="D1556" s="2" t="s">
        <v>43</v>
      </c>
      <c r="E1556" s="2" t="s">
        <v>44</v>
      </c>
      <c r="F1556" s="2" t="s">
        <v>45</v>
      </c>
      <c r="G1556" s="2" t="s">
        <v>46</v>
      </c>
      <c r="H1556" s="2" t="s">
        <v>80</v>
      </c>
      <c r="I1556" s="2" t="s">
        <v>5221</v>
      </c>
      <c r="J1556" s="2" t="s">
        <v>13778</v>
      </c>
      <c r="K1556" s="2" t="s">
        <v>137</v>
      </c>
      <c r="L1556" s="2" t="s">
        <v>4742</v>
      </c>
      <c r="M1556" s="2" t="s">
        <v>5222</v>
      </c>
      <c r="N1556" s="2" t="s">
        <v>5223</v>
      </c>
      <c r="O1556">
        <v>1</v>
      </c>
      <c r="P1556" s="2" t="s">
        <v>53</v>
      </c>
      <c r="Q1556">
        <v>100</v>
      </c>
      <c r="R1556">
        <v>0</v>
      </c>
      <c r="S1556" s="2" t="s">
        <v>54</v>
      </c>
      <c r="T1556" s="2" t="s">
        <v>55</v>
      </c>
      <c r="U1556" s="2" t="s">
        <v>164</v>
      </c>
      <c r="V1556" s="2"/>
      <c r="W1556">
        <v>31000</v>
      </c>
      <c r="X1556">
        <v>0</v>
      </c>
      <c r="Y1556">
        <v>0</v>
      </c>
      <c r="Z1556">
        <v>31000</v>
      </c>
      <c r="AB1556" s="2" t="s">
        <v>57</v>
      </c>
      <c r="AC1556">
        <v>22000</v>
      </c>
      <c r="AD1556">
        <v>9000</v>
      </c>
      <c r="AE1556">
        <v>115000</v>
      </c>
      <c r="AF1556">
        <v>1725</v>
      </c>
      <c r="AG1556" s="2" t="s">
        <v>5221</v>
      </c>
      <c r="AH1556" s="2"/>
      <c r="AI1556" s="1">
        <v>46187</v>
      </c>
      <c r="AJ1556" s="2" t="s">
        <v>87</v>
      </c>
      <c r="AK1556" s="2" t="s">
        <v>58</v>
      </c>
      <c r="AM1556" s="2" t="s">
        <v>59</v>
      </c>
      <c r="AP1556" s="2" t="s">
        <v>60</v>
      </c>
      <c r="AQ1556" s="2" t="s">
        <v>41</v>
      </c>
      <c r="AR1556">
        <v>84000</v>
      </c>
      <c r="AS1556" s="2" t="str">
        <f>_xlfn.IFNA(IF(VLOOKUP(all_resi[[#This Row],[No. Waybill]],settle_reconcile[No. Waybill],1,0)="","Recon","Recon"),"-")</f>
        <v>Recon</v>
      </c>
      <c r="AT1556" s="2">
        <f>all_resi[[#This Row],[Nilai COD]]-all_resi[[#This Row],[COD Fee]]-all_resi[[#This Row],[Total Biaya Setelah Diskon]]</f>
        <v>104275</v>
      </c>
      <c r="AU1556" s="2">
        <f>IF(all_resi[[#This Row],[Waktu Terima]]="","",_xlfn.DAYS(all_resi[[#This Row],[Waktu Terima]],all_resi[[#This Row],[Tanggal Pengiriman]]))</f>
        <v>2</v>
      </c>
    </row>
    <row r="1557" spans="1:47" x14ac:dyDescent="0.25">
      <c r="A1557" s="2" t="s">
        <v>7551</v>
      </c>
      <c r="B1557" s="1">
        <v>46185</v>
      </c>
      <c r="C1557" s="2" t="s">
        <v>42</v>
      </c>
      <c r="D1557" s="2" t="s">
        <v>43</v>
      </c>
      <c r="E1557" s="2" t="s">
        <v>44</v>
      </c>
      <c r="F1557" s="2" t="s">
        <v>45</v>
      </c>
      <c r="G1557" s="2" t="s">
        <v>46</v>
      </c>
      <c r="H1557" s="2" t="s">
        <v>47</v>
      </c>
      <c r="I1557" s="2" t="s">
        <v>5227</v>
      </c>
      <c r="J1557" s="2" t="s">
        <v>13003</v>
      </c>
      <c r="K1557" s="2" t="s">
        <v>156</v>
      </c>
      <c r="L1557" s="2" t="s">
        <v>3261</v>
      </c>
      <c r="M1557" s="2" t="s">
        <v>3262</v>
      </c>
      <c r="N1557" s="2" t="s">
        <v>5228</v>
      </c>
      <c r="O1557">
        <v>1</v>
      </c>
      <c r="P1557" s="2" t="s">
        <v>53</v>
      </c>
      <c r="Q1557">
        <v>100</v>
      </c>
      <c r="R1557">
        <v>0</v>
      </c>
      <c r="S1557" s="2" t="s">
        <v>54</v>
      </c>
      <c r="T1557" s="2" t="s">
        <v>55</v>
      </c>
      <c r="U1557" s="2" t="s">
        <v>207</v>
      </c>
      <c r="V1557" s="2"/>
      <c r="W1557">
        <v>80000</v>
      </c>
      <c r="X1557">
        <v>0</v>
      </c>
      <c r="Y1557">
        <v>0</v>
      </c>
      <c r="Z1557">
        <v>80000</v>
      </c>
      <c r="AB1557" s="2" t="s">
        <v>57</v>
      </c>
      <c r="AC1557">
        <v>32000</v>
      </c>
      <c r="AD1557">
        <v>48000</v>
      </c>
      <c r="AE1557">
        <v>150000</v>
      </c>
      <c r="AF1557">
        <v>2250</v>
      </c>
      <c r="AG1557" s="2" t="s">
        <v>353</v>
      </c>
      <c r="AH1557" s="2" t="s">
        <v>149</v>
      </c>
      <c r="AI1557" s="1">
        <v>46207</v>
      </c>
      <c r="AJ1557" s="2"/>
      <c r="AK1557" s="2" t="s">
        <v>67</v>
      </c>
      <c r="AM1557" s="2" t="s">
        <v>59</v>
      </c>
      <c r="AP1557" s="2" t="s">
        <v>60</v>
      </c>
      <c r="AQ1557" s="2" t="s">
        <v>41</v>
      </c>
      <c r="AR1557">
        <v>70000</v>
      </c>
      <c r="AS1557" s="2" t="str">
        <f>_xlfn.IFNA(IF(VLOOKUP(all_resi[[#This Row],[No. Waybill]],settle_reconcile[No. Waybill],1,0)="","Recon","Recon"),"-")</f>
        <v>-</v>
      </c>
      <c r="AT1557" s="2">
        <f>all_resi[[#This Row],[Nilai COD]]-all_resi[[#This Row],[COD Fee]]-all_resi[[#This Row],[Total Biaya Setelah Diskon]]</f>
        <v>99750</v>
      </c>
      <c r="AU1557" s="2">
        <f>IF(all_resi[[#This Row],[Waktu Terima]]="","",_xlfn.DAYS(all_resi[[#This Row],[Waktu Terima]],all_resi[[#This Row],[Tanggal Pengiriman]]))</f>
        <v>22</v>
      </c>
    </row>
    <row r="1558" spans="1:47" x14ac:dyDescent="0.25">
      <c r="A1558" s="2" t="s">
        <v>7566</v>
      </c>
      <c r="B1558" s="1">
        <v>46185</v>
      </c>
      <c r="C1558" s="2" t="s">
        <v>42</v>
      </c>
      <c r="D1558" s="2" t="s">
        <v>43</v>
      </c>
      <c r="E1558" s="2" t="s">
        <v>44</v>
      </c>
      <c r="F1558" s="2" t="s">
        <v>45</v>
      </c>
      <c r="G1558" s="2" t="s">
        <v>46</v>
      </c>
      <c r="H1558" s="2" t="s">
        <v>47</v>
      </c>
      <c r="I1558" s="2" t="s">
        <v>5264</v>
      </c>
      <c r="J1558" s="2" t="s">
        <v>13822</v>
      </c>
      <c r="K1558" s="2" t="s">
        <v>49</v>
      </c>
      <c r="L1558" s="2" t="s">
        <v>1773</v>
      </c>
      <c r="M1558" s="2" t="s">
        <v>5265</v>
      </c>
      <c r="N1558" s="2" t="s">
        <v>5266</v>
      </c>
      <c r="O1558">
        <v>1</v>
      </c>
      <c r="P1558" s="2" t="s">
        <v>53</v>
      </c>
      <c r="Q1558">
        <v>100</v>
      </c>
      <c r="R1558">
        <v>0</v>
      </c>
      <c r="S1558" s="2" t="s">
        <v>54</v>
      </c>
      <c r="T1558" s="2" t="s">
        <v>55</v>
      </c>
      <c r="U1558" s="2" t="s">
        <v>1301</v>
      </c>
      <c r="V1558" s="2"/>
      <c r="W1558">
        <v>69000</v>
      </c>
      <c r="X1558">
        <v>0</v>
      </c>
      <c r="Y1558">
        <v>0</v>
      </c>
      <c r="Z1558">
        <v>69000</v>
      </c>
      <c r="AB1558" s="2" t="s">
        <v>57</v>
      </c>
      <c r="AC1558">
        <v>27600</v>
      </c>
      <c r="AD1558">
        <v>41400</v>
      </c>
      <c r="AE1558">
        <v>184000</v>
      </c>
      <c r="AF1558">
        <v>2760</v>
      </c>
      <c r="AG1558" s="2" t="s">
        <v>5264</v>
      </c>
      <c r="AH1558" s="2"/>
      <c r="AI1558" s="1">
        <v>46190</v>
      </c>
      <c r="AJ1558" s="2"/>
      <c r="AK1558" s="2" t="s">
        <v>58</v>
      </c>
      <c r="AM1558" s="2" t="s">
        <v>59</v>
      </c>
      <c r="AP1558" s="2" t="s">
        <v>60</v>
      </c>
      <c r="AQ1558" s="2" t="s">
        <v>41</v>
      </c>
      <c r="AR1558">
        <v>115000</v>
      </c>
      <c r="AS1558" s="2" t="str">
        <f>_xlfn.IFNA(IF(VLOOKUP(all_resi[[#This Row],[No. Waybill]],settle_reconcile[No. Waybill],1,0)="","Recon","Recon"),"-")</f>
        <v>Recon</v>
      </c>
      <c r="AT1558" s="2">
        <f>all_resi[[#This Row],[Nilai COD]]-all_resi[[#This Row],[COD Fee]]-all_resi[[#This Row],[Total Biaya Setelah Diskon]]</f>
        <v>139840</v>
      </c>
      <c r="AU1558" s="2">
        <f>IF(all_resi[[#This Row],[Waktu Terima]]="","",_xlfn.DAYS(all_resi[[#This Row],[Waktu Terima]],all_resi[[#This Row],[Tanggal Pengiriman]]))</f>
        <v>5</v>
      </c>
    </row>
    <row r="1559" spans="1:47" x14ac:dyDescent="0.25">
      <c r="A1559" s="2" t="s">
        <v>7225</v>
      </c>
      <c r="B1559" s="1">
        <v>46185</v>
      </c>
      <c r="C1559" s="2" t="s">
        <v>42</v>
      </c>
      <c r="D1559" s="2" t="s">
        <v>43</v>
      </c>
      <c r="E1559" s="2" t="s">
        <v>44</v>
      </c>
      <c r="F1559" s="2" t="s">
        <v>45</v>
      </c>
      <c r="G1559" s="2" t="s">
        <v>46</v>
      </c>
      <c r="H1559" s="2" t="s">
        <v>47</v>
      </c>
      <c r="I1559" s="2" t="s">
        <v>4379</v>
      </c>
      <c r="J1559" s="2" t="s">
        <v>13689</v>
      </c>
      <c r="K1559" s="2" t="s">
        <v>69</v>
      </c>
      <c r="L1559" s="2" t="s">
        <v>2253</v>
      </c>
      <c r="M1559" s="2" t="s">
        <v>4380</v>
      </c>
      <c r="N1559" s="2" t="s">
        <v>4381</v>
      </c>
      <c r="O1559">
        <v>1</v>
      </c>
      <c r="P1559" s="2" t="s">
        <v>53</v>
      </c>
      <c r="Q1559">
        <v>100</v>
      </c>
      <c r="R1559">
        <v>0</v>
      </c>
      <c r="S1559" s="2" t="s">
        <v>54</v>
      </c>
      <c r="T1559" s="2" t="s">
        <v>55</v>
      </c>
      <c r="U1559" s="2" t="s">
        <v>230</v>
      </c>
      <c r="V1559" s="2"/>
      <c r="W1559">
        <v>54000</v>
      </c>
      <c r="X1559">
        <v>0</v>
      </c>
      <c r="Y1559">
        <v>0</v>
      </c>
      <c r="Z1559">
        <v>54000</v>
      </c>
      <c r="AB1559" s="2" t="s">
        <v>57</v>
      </c>
      <c r="AC1559">
        <v>21600</v>
      </c>
      <c r="AD1559">
        <v>32400</v>
      </c>
      <c r="AE1559">
        <v>158000</v>
      </c>
      <c r="AF1559">
        <v>2370</v>
      </c>
      <c r="AG1559" s="2" t="s">
        <v>4379</v>
      </c>
      <c r="AH1559" s="2"/>
      <c r="AI1559" s="1">
        <v>46189</v>
      </c>
      <c r="AJ1559" s="2"/>
      <c r="AK1559" s="2" t="s">
        <v>58</v>
      </c>
      <c r="AM1559" s="2" t="s">
        <v>59</v>
      </c>
      <c r="AP1559" s="2" t="s">
        <v>60</v>
      </c>
      <c r="AQ1559" s="2" t="s">
        <v>41</v>
      </c>
      <c r="AR1559">
        <v>104000</v>
      </c>
      <c r="AS1559" s="2" t="str">
        <f>_xlfn.IFNA(IF(VLOOKUP(all_resi[[#This Row],[No. Waybill]],settle_reconcile[No. Waybill],1,0)="","Recon","Recon"),"-")</f>
        <v>Recon</v>
      </c>
      <c r="AT1559" s="2">
        <f>all_resi[[#This Row],[Nilai COD]]-all_resi[[#This Row],[COD Fee]]-all_resi[[#This Row],[Total Biaya Setelah Diskon]]</f>
        <v>123230</v>
      </c>
      <c r="AU1559" s="2">
        <f>IF(all_resi[[#This Row],[Waktu Terima]]="","",_xlfn.DAYS(all_resi[[#This Row],[Waktu Terima]],all_resi[[#This Row],[Tanggal Pengiriman]]))</f>
        <v>4</v>
      </c>
    </row>
    <row r="1560" spans="1:47" x14ac:dyDescent="0.25">
      <c r="A1560" s="2" t="s">
        <v>6336</v>
      </c>
      <c r="B1560" s="1">
        <v>46185</v>
      </c>
      <c r="C1560" s="2" t="s">
        <v>42</v>
      </c>
      <c r="D1560" s="2" t="s">
        <v>43</v>
      </c>
      <c r="E1560" s="2" t="s">
        <v>44</v>
      </c>
      <c r="F1560" s="2" t="s">
        <v>45</v>
      </c>
      <c r="G1560" s="2" t="s">
        <v>46</v>
      </c>
      <c r="H1560" s="2" t="s">
        <v>47</v>
      </c>
      <c r="I1560" s="2" t="s">
        <v>1831</v>
      </c>
      <c r="J1560" s="2" t="s">
        <v>13759</v>
      </c>
      <c r="K1560" s="2" t="s">
        <v>1585</v>
      </c>
      <c r="L1560" s="2" t="s">
        <v>1832</v>
      </c>
      <c r="M1560" s="2" t="s">
        <v>1833</v>
      </c>
      <c r="N1560" s="2" t="s">
        <v>1834</v>
      </c>
      <c r="O1560">
        <v>1</v>
      </c>
      <c r="P1560" s="2" t="s">
        <v>53</v>
      </c>
      <c r="Q1560">
        <v>100</v>
      </c>
      <c r="R1560">
        <v>0</v>
      </c>
      <c r="S1560" s="2" t="s">
        <v>54</v>
      </c>
      <c r="T1560" s="2" t="s">
        <v>55</v>
      </c>
      <c r="U1560" s="2" t="s">
        <v>66</v>
      </c>
      <c r="V1560" s="2"/>
      <c r="W1560">
        <v>145000</v>
      </c>
      <c r="X1560">
        <v>0</v>
      </c>
      <c r="Y1560">
        <v>0</v>
      </c>
      <c r="Z1560">
        <v>145000</v>
      </c>
      <c r="AB1560" s="2" t="s">
        <v>57</v>
      </c>
      <c r="AC1560">
        <v>58000</v>
      </c>
      <c r="AD1560">
        <v>87000</v>
      </c>
      <c r="AE1560">
        <v>229000</v>
      </c>
      <c r="AF1560">
        <v>3435</v>
      </c>
      <c r="AG1560" s="2" t="s">
        <v>517</v>
      </c>
      <c r="AH1560" s="2" t="s">
        <v>149</v>
      </c>
      <c r="AI1560" s="1">
        <v>46201</v>
      </c>
      <c r="AJ1560" s="2"/>
      <c r="AK1560" s="2" t="s">
        <v>67</v>
      </c>
      <c r="AM1560" s="2" t="s">
        <v>59</v>
      </c>
      <c r="AP1560" s="2" t="s">
        <v>60</v>
      </c>
      <c r="AQ1560" s="2" t="s">
        <v>41</v>
      </c>
      <c r="AR1560">
        <v>84000</v>
      </c>
      <c r="AS1560" s="2" t="str">
        <f>_xlfn.IFNA(IF(VLOOKUP(all_resi[[#This Row],[No. Waybill]],settle_reconcile[No. Waybill],1,0)="","Recon","Recon"),"-")</f>
        <v>-</v>
      </c>
      <c r="AT1560" s="2">
        <f>all_resi[[#This Row],[Nilai COD]]-all_resi[[#This Row],[COD Fee]]-all_resi[[#This Row],[Total Biaya Setelah Diskon]]</f>
        <v>138565</v>
      </c>
      <c r="AU1560" s="2">
        <f>IF(all_resi[[#This Row],[Waktu Terima]]="","",_xlfn.DAYS(all_resi[[#This Row],[Waktu Terima]],all_resi[[#This Row],[Tanggal Pengiriman]]))</f>
        <v>16</v>
      </c>
    </row>
    <row r="1561" spans="1:47" x14ac:dyDescent="0.25">
      <c r="A1561" s="2" t="s">
        <v>7556</v>
      </c>
      <c r="B1561" s="1">
        <v>46185</v>
      </c>
      <c r="C1561" s="2" t="s">
        <v>42</v>
      </c>
      <c r="D1561" s="2" t="s">
        <v>43</v>
      </c>
      <c r="E1561" s="2" t="s">
        <v>44</v>
      </c>
      <c r="F1561" s="2" t="s">
        <v>45</v>
      </c>
      <c r="G1561" s="2" t="s">
        <v>46</v>
      </c>
      <c r="H1561" s="2" t="s">
        <v>47</v>
      </c>
      <c r="I1561" s="2" t="s">
        <v>5239</v>
      </c>
      <c r="J1561" s="2" t="s">
        <v>13821</v>
      </c>
      <c r="K1561" s="2" t="s">
        <v>265</v>
      </c>
      <c r="L1561" s="2" t="s">
        <v>1025</v>
      </c>
      <c r="M1561" s="2" t="s">
        <v>1026</v>
      </c>
      <c r="N1561" s="2" t="s">
        <v>5240</v>
      </c>
      <c r="O1561">
        <v>1</v>
      </c>
      <c r="P1561" s="2" t="s">
        <v>53</v>
      </c>
      <c r="Q1561">
        <v>100</v>
      </c>
      <c r="R1561">
        <v>0</v>
      </c>
      <c r="S1561" s="2" t="s">
        <v>54</v>
      </c>
      <c r="T1561" s="2" t="s">
        <v>55</v>
      </c>
      <c r="U1561" s="2" t="s">
        <v>207</v>
      </c>
      <c r="V1561" s="2"/>
      <c r="W1561">
        <v>38000</v>
      </c>
      <c r="X1561">
        <v>0</v>
      </c>
      <c r="Y1561">
        <v>0</v>
      </c>
      <c r="Z1561">
        <v>38000</v>
      </c>
      <c r="AB1561" s="2" t="s">
        <v>57</v>
      </c>
      <c r="AC1561">
        <v>15200</v>
      </c>
      <c r="AD1561">
        <v>22800</v>
      </c>
      <c r="AE1561">
        <v>108000</v>
      </c>
      <c r="AF1561">
        <v>1620</v>
      </c>
      <c r="AG1561" s="2" t="s">
        <v>353</v>
      </c>
      <c r="AH1561" s="2" t="s">
        <v>149</v>
      </c>
      <c r="AI1561" s="1">
        <v>46198</v>
      </c>
      <c r="AJ1561" s="2"/>
      <c r="AK1561" s="2" t="s">
        <v>67</v>
      </c>
      <c r="AM1561" s="2" t="s">
        <v>59</v>
      </c>
      <c r="AP1561" s="2" t="s">
        <v>60</v>
      </c>
      <c r="AQ1561" s="2" t="s">
        <v>41</v>
      </c>
      <c r="AR1561">
        <v>70000</v>
      </c>
      <c r="AS1561" s="2" t="str">
        <f>_xlfn.IFNA(IF(VLOOKUP(all_resi[[#This Row],[No. Waybill]],settle_reconcile[No. Waybill],1,0)="","Recon","Recon"),"-")</f>
        <v>-</v>
      </c>
      <c r="AT1561" s="2">
        <f>all_resi[[#This Row],[Nilai COD]]-all_resi[[#This Row],[COD Fee]]-all_resi[[#This Row],[Total Biaya Setelah Diskon]]</f>
        <v>83580</v>
      </c>
      <c r="AU1561" s="2">
        <f>IF(all_resi[[#This Row],[Waktu Terima]]="","",_xlfn.DAYS(all_resi[[#This Row],[Waktu Terima]],all_resi[[#This Row],[Tanggal Pengiriman]]))</f>
        <v>13</v>
      </c>
    </row>
    <row r="1562" spans="1:47" x14ac:dyDescent="0.25">
      <c r="A1562" s="2" t="s">
        <v>7559</v>
      </c>
      <c r="B1562" s="1">
        <v>46185</v>
      </c>
      <c r="C1562" s="2" t="s">
        <v>42</v>
      </c>
      <c r="D1562" s="2" t="s">
        <v>43</v>
      </c>
      <c r="E1562" s="2" t="s">
        <v>44</v>
      </c>
      <c r="F1562" s="2" t="s">
        <v>45</v>
      </c>
      <c r="G1562" s="2" t="s">
        <v>46</v>
      </c>
      <c r="H1562" s="2" t="s">
        <v>47</v>
      </c>
      <c r="I1562" s="2" t="s">
        <v>5246</v>
      </c>
      <c r="J1562" s="2" t="s">
        <v>13815</v>
      </c>
      <c r="K1562" s="2" t="s">
        <v>156</v>
      </c>
      <c r="L1562" s="2" t="s">
        <v>1694</v>
      </c>
      <c r="M1562" s="2" t="s">
        <v>5247</v>
      </c>
      <c r="N1562" s="2" t="s">
        <v>5248</v>
      </c>
      <c r="O1562">
        <v>1</v>
      </c>
      <c r="P1562" s="2" t="s">
        <v>53</v>
      </c>
      <c r="Q1562">
        <v>100</v>
      </c>
      <c r="R1562">
        <v>0</v>
      </c>
      <c r="S1562" s="2" t="s">
        <v>54</v>
      </c>
      <c r="T1562" s="2" t="s">
        <v>55</v>
      </c>
      <c r="U1562" s="2" t="s">
        <v>207</v>
      </c>
      <c r="V1562" s="2"/>
      <c r="W1562">
        <v>100000</v>
      </c>
      <c r="X1562">
        <v>0</v>
      </c>
      <c r="Y1562">
        <v>0</v>
      </c>
      <c r="Z1562">
        <v>100000</v>
      </c>
      <c r="AB1562" s="2" t="s">
        <v>57</v>
      </c>
      <c r="AC1562">
        <v>40000</v>
      </c>
      <c r="AD1562">
        <v>60000</v>
      </c>
      <c r="AE1562">
        <v>170000</v>
      </c>
      <c r="AF1562">
        <v>2550</v>
      </c>
      <c r="AG1562" s="2" t="s">
        <v>5246</v>
      </c>
      <c r="AH1562" s="2"/>
      <c r="AI1562" s="1">
        <v>46194</v>
      </c>
      <c r="AJ1562" s="2"/>
      <c r="AK1562" s="2" t="s">
        <v>58</v>
      </c>
      <c r="AM1562" s="2" t="s">
        <v>59</v>
      </c>
      <c r="AP1562" s="2" t="s">
        <v>60</v>
      </c>
      <c r="AQ1562" s="2" t="s">
        <v>41</v>
      </c>
      <c r="AR1562">
        <v>70000</v>
      </c>
      <c r="AS1562" s="2" t="str">
        <f>_xlfn.IFNA(IF(VLOOKUP(all_resi[[#This Row],[No. Waybill]],settle_reconcile[No. Waybill],1,0)="","Recon","Recon"),"-")</f>
        <v>Recon</v>
      </c>
      <c r="AT1562" s="2">
        <f>all_resi[[#This Row],[Nilai COD]]-all_resi[[#This Row],[COD Fee]]-all_resi[[#This Row],[Total Biaya Setelah Diskon]]</f>
        <v>107450</v>
      </c>
      <c r="AU1562" s="2">
        <f>IF(all_resi[[#This Row],[Waktu Terima]]="","",_xlfn.DAYS(all_resi[[#This Row],[Waktu Terima]],all_resi[[#This Row],[Tanggal Pengiriman]]))</f>
        <v>9</v>
      </c>
    </row>
    <row r="1563" spans="1:47" x14ac:dyDescent="0.25">
      <c r="A1563" s="2" t="s">
        <v>7558</v>
      </c>
      <c r="B1563" s="1">
        <v>46185</v>
      </c>
      <c r="C1563" s="2" t="s">
        <v>42</v>
      </c>
      <c r="D1563" s="2" t="s">
        <v>43</v>
      </c>
      <c r="E1563" s="2" t="s">
        <v>44</v>
      </c>
      <c r="F1563" s="2" t="s">
        <v>45</v>
      </c>
      <c r="G1563" s="2" t="s">
        <v>46</v>
      </c>
      <c r="H1563" s="2" t="s">
        <v>80</v>
      </c>
      <c r="I1563" s="2" t="s">
        <v>5243</v>
      </c>
      <c r="J1563" s="2" t="s">
        <v>13820</v>
      </c>
      <c r="K1563" s="2" t="s">
        <v>126</v>
      </c>
      <c r="L1563" s="2" t="s">
        <v>1468</v>
      </c>
      <c r="M1563" s="2" t="s">
        <v>5244</v>
      </c>
      <c r="N1563" s="2" t="s">
        <v>5245</v>
      </c>
      <c r="O1563">
        <v>1</v>
      </c>
      <c r="P1563" s="2" t="s">
        <v>53</v>
      </c>
      <c r="Q1563">
        <v>100</v>
      </c>
      <c r="R1563">
        <v>0</v>
      </c>
      <c r="S1563" s="2" t="s">
        <v>54</v>
      </c>
      <c r="T1563" s="2" t="s">
        <v>55</v>
      </c>
      <c r="U1563" s="2" t="s">
        <v>396</v>
      </c>
      <c r="V1563" s="2"/>
      <c r="W1563">
        <v>60000</v>
      </c>
      <c r="X1563">
        <v>0</v>
      </c>
      <c r="Y1563">
        <v>0</v>
      </c>
      <c r="Z1563">
        <v>60000</v>
      </c>
      <c r="AB1563" s="2" t="s">
        <v>57</v>
      </c>
      <c r="AC1563">
        <v>24000</v>
      </c>
      <c r="AD1563">
        <v>36000</v>
      </c>
      <c r="AE1563">
        <v>164000</v>
      </c>
      <c r="AF1563">
        <v>2460</v>
      </c>
      <c r="AG1563" s="2" t="s">
        <v>5243</v>
      </c>
      <c r="AH1563" s="2"/>
      <c r="AI1563" s="1">
        <v>46190</v>
      </c>
      <c r="AJ1563" s="2" t="s">
        <v>87</v>
      </c>
      <c r="AK1563" s="2" t="s">
        <v>58</v>
      </c>
      <c r="AM1563" s="2" t="s">
        <v>59</v>
      </c>
      <c r="AP1563" s="2" t="s">
        <v>60</v>
      </c>
      <c r="AQ1563" s="2" t="s">
        <v>41</v>
      </c>
      <c r="AR1563">
        <v>104000</v>
      </c>
      <c r="AS1563" s="2" t="str">
        <f>_xlfn.IFNA(IF(VLOOKUP(all_resi[[#This Row],[No. Waybill]],settle_reconcile[No. Waybill],1,0)="","Recon","Recon"),"-")</f>
        <v>Recon</v>
      </c>
      <c r="AT1563" s="2">
        <f>all_resi[[#This Row],[Nilai COD]]-all_resi[[#This Row],[COD Fee]]-all_resi[[#This Row],[Total Biaya Setelah Diskon]]</f>
        <v>125540</v>
      </c>
      <c r="AU1563" s="2">
        <f>IF(all_resi[[#This Row],[Waktu Terima]]="","",_xlfn.DAYS(all_resi[[#This Row],[Waktu Terima]],all_resi[[#This Row],[Tanggal Pengiriman]]))</f>
        <v>5</v>
      </c>
    </row>
    <row r="1564" spans="1:47" x14ac:dyDescent="0.25">
      <c r="A1564" s="2" t="s">
        <v>7560</v>
      </c>
      <c r="B1564" s="1">
        <v>46185</v>
      </c>
      <c r="C1564" s="2" t="s">
        <v>42</v>
      </c>
      <c r="D1564" s="2" t="s">
        <v>43</v>
      </c>
      <c r="E1564" s="2" t="s">
        <v>44</v>
      </c>
      <c r="F1564" s="2" t="s">
        <v>45</v>
      </c>
      <c r="G1564" s="2" t="s">
        <v>46</v>
      </c>
      <c r="H1564" s="2" t="s">
        <v>80</v>
      </c>
      <c r="I1564" s="2" t="s">
        <v>5249</v>
      </c>
      <c r="J1564" s="2" t="s">
        <v>13817</v>
      </c>
      <c r="K1564" s="2" t="s">
        <v>69</v>
      </c>
      <c r="L1564" s="2" t="s">
        <v>467</v>
      </c>
      <c r="M1564" s="2" t="s">
        <v>1660</v>
      </c>
      <c r="N1564" s="2" t="s">
        <v>5250</v>
      </c>
      <c r="O1564">
        <v>1</v>
      </c>
      <c r="P1564" s="2" t="s">
        <v>53</v>
      </c>
      <c r="Q1564">
        <v>100</v>
      </c>
      <c r="R1564">
        <v>0</v>
      </c>
      <c r="S1564" s="2" t="s">
        <v>54</v>
      </c>
      <c r="T1564" s="2" t="s">
        <v>55</v>
      </c>
      <c r="U1564" s="2" t="s">
        <v>141</v>
      </c>
      <c r="V1564" s="2"/>
      <c r="W1564">
        <v>38000</v>
      </c>
      <c r="X1564">
        <v>0</v>
      </c>
      <c r="Y1564">
        <v>0</v>
      </c>
      <c r="Z1564">
        <v>38000</v>
      </c>
      <c r="AB1564" s="2" t="s">
        <v>57</v>
      </c>
      <c r="AC1564">
        <v>15200</v>
      </c>
      <c r="AD1564">
        <v>22800</v>
      </c>
      <c r="AE1564">
        <v>68000</v>
      </c>
      <c r="AF1564">
        <v>1020</v>
      </c>
      <c r="AG1564" s="2" t="s">
        <v>5249</v>
      </c>
      <c r="AH1564" s="2"/>
      <c r="AI1564" s="1">
        <v>46189</v>
      </c>
      <c r="AJ1564" s="2" t="s">
        <v>87</v>
      </c>
      <c r="AK1564" s="2" t="s">
        <v>58</v>
      </c>
      <c r="AM1564" s="2" t="s">
        <v>59</v>
      </c>
      <c r="AP1564" s="2" t="s">
        <v>60</v>
      </c>
      <c r="AQ1564" s="2" t="s">
        <v>41</v>
      </c>
      <c r="AR1564">
        <v>30000</v>
      </c>
      <c r="AS1564" s="2" t="str">
        <f>_xlfn.IFNA(IF(VLOOKUP(all_resi[[#This Row],[No. Waybill]],settle_reconcile[No. Waybill],1,0)="","Recon","Recon"),"-")</f>
        <v>Recon</v>
      </c>
      <c r="AT1564" s="2">
        <f>all_resi[[#This Row],[Nilai COD]]-all_resi[[#This Row],[COD Fee]]-all_resi[[#This Row],[Total Biaya Setelah Diskon]]</f>
        <v>44180</v>
      </c>
      <c r="AU1564" s="2">
        <f>IF(all_resi[[#This Row],[Waktu Terima]]="","",_xlfn.DAYS(all_resi[[#This Row],[Waktu Terima]],all_resi[[#This Row],[Tanggal Pengiriman]]))</f>
        <v>4</v>
      </c>
    </row>
    <row r="1565" spans="1:47" x14ac:dyDescent="0.25">
      <c r="A1565" s="2" t="s">
        <v>7554</v>
      </c>
      <c r="B1565" s="1">
        <v>46185</v>
      </c>
      <c r="C1565" s="2" t="s">
        <v>42</v>
      </c>
      <c r="D1565" s="2" t="s">
        <v>43</v>
      </c>
      <c r="E1565" s="2" t="s">
        <v>44</v>
      </c>
      <c r="F1565" s="2" t="s">
        <v>45</v>
      </c>
      <c r="G1565" s="2" t="s">
        <v>46</v>
      </c>
      <c r="H1565" s="2" t="s">
        <v>47</v>
      </c>
      <c r="I1565" s="2" t="s">
        <v>5234</v>
      </c>
      <c r="J1565" s="2" t="s">
        <v>13819</v>
      </c>
      <c r="K1565" s="2" t="s">
        <v>121</v>
      </c>
      <c r="L1565" s="2" t="s">
        <v>166</v>
      </c>
      <c r="M1565" s="2" t="s">
        <v>2452</v>
      </c>
      <c r="N1565" s="2" t="s">
        <v>5235</v>
      </c>
      <c r="O1565">
        <v>1</v>
      </c>
      <c r="P1565" s="2" t="s">
        <v>53</v>
      </c>
      <c r="Q1565">
        <v>100</v>
      </c>
      <c r="R1565">
        <v>0</v>
      </c>
      <c r="S1565" s="2" t="s">
        <v>54</v>
      </c>
      <c r="T1565" s="2" t="s">
        <v>55</v>
      </c>
      <c r="U1565" s="2" t="s">
        <v>97</v>
      </c>
      <c r="V1565" s="2"/>
      <c r="W1565">
        <v>85000</v>
      </c>
      <c r="X1565">
        <v>0</v>
      </c>
      <c r="Y1565">
        <v>0</v>
      </c>
      <c r="Z1565">
        <v>85000</v>
      </c>
      <c r="AB1565" s="2" t="s">
        <v>57</v>
      </c>
      <c r="AC1565">
        <v>34000</v>
      </c>
      <c r="AD1565">
        <v>51000</v>
      </c>
      <c r="AE1565">
        <v>155000</v>
      </c>
      <c r="AF1565">
        <v>2325</v>
      </c>
      <c r="AG1565" s="2" t="s">
        <v>5234</v>
      </c>
      <c r="AH1565" s="2"/>
      <c r="AI1565" s="1">
        <v>46191</v>
      </c>
      <c r="AJ1565" s="2"/>
      <c r="AK1565" s="2" t="s">
        <v>58</v>
      </c>
      <c r="AM1565" s="2" t="s">
        <v>59</v>
      </c>
      <c r="AP1565" s="2" t="s">
        <v>60</v>
      </c>
      <c r="AQ1565" s="2" t="s">
        <v>41</v>
      </c>
      <c r="AR1565">
        <v>70000</v>
      </c>
      <c r="AS1565" s="2" t="str">
        <f>_xlfn.IFNA(IF(VLOOKUP(all_resi[[#This Row],[No. Waybill]],settle_reconcile[No. Waybill],1,0)="","Recon","Recon"),"-")</f>
        <v>Recon</v>
      </c>
      <c r="AT1565" s="2">
        <f>all_resi[[#This Row],[Nilai COD]]-all_resi[[#This Row],[COD Fee]]-all_resi[[#This Row],[Total Biaya Setelah Diskon]]</f>
        <v>101675</v>
      </c>
      <c r="AU1565" s="2">
        <f>IF(all_resi[[#This Row],[Waktu Terima]]="","",_xlfn.DAYS(all_resi[[#This Row],[Waktu Terima]],all_resi[[#This Row],[Tanggal Pengiriman]]))</f>
        <v>6</v>
      </c>
    </row>
    <row r="1566" spans="1:47" x14ac:dyDescent="0.25">
      <c r="A1566" s="2" t="s">
        <v>7555</v>
      </c>
      <c r="B1566" s="1">
        <v>46185</v>
      </c>
      <c r="C1566" s="2" t="s">
        <v>42</v>
      </c>
      <c r="D1566" s="2" t="s">
        <v>43</v>
      </c>
      <c r="E1566" s="2" t="s">
        <v>44</v>
      </c>
      <c r="F1566" s="2" t="s">
        <v>45</v>
      </c>
      <c r="G1566" s="2" t="s">
        <v>46</v>
      </c>
      <c r="H1566" s="2" t="s">
        <v>47</v>
      </c>
      <c r="I1566" s="2" t="s">
        <v>5236</v>
      </c>
      <c r="J1566" s="2" t="s">
        <v>13818</v>
      </c>
      <c r="K1566" s="2" t="s">
        <v>143</v>
      </c>
      <c r="L1566" s="2" t="s">
        <v>548</v>
      </c>
      <c r="M1566" s="2" t="s">
        <v>5237</v>
      </c>
      <c r="N1566" s="2" t="s">
        <v>5238</v>
      </c>
      <c r="O1566">
        <v>1</v>
      </c>
      <c r="P1566" s="2" t="s">
        <v>53</v>
      </c>
      <c r="Q1566">
        <v>100</v>
      </c>
      <c r="R1566">
        <v>0</v>
      </c>
      <c r="S1566" s="2" t="s">
        <v>54</v>
      </c>
      <c r="T1566" s="2" t="s">
        <v>55</v>
      </c>
      <c r="U1566" s="2" t="s">
        <v>147</v>
      </c>
      <c r="V1566" s="2"/>
      <c r="W1566">
        <v>19000</v>
      </c>
      <c r="X1566">
        <v>0</v>
      </c>
      <c r="Y1566">
        <v>0</v>
      </c>
      <c r="Z1566">
        <v>19000</v>
      </c>
      <c r="AB1566" s="2" t="s">
        <v>57</v>
      </c>
      <c r="AC1566">
        <v>12000</v>
      </c>
      <c r="AD1566">
        <v>7000</v>
      </c>
      <c r="AE1566">
        <v>89000</v>
      </c>
      <c r="AF1566">
        <v>1335</v>
      </c>
      <c r="AG1566" s="2" t="s">
        <v>517</v>
      </c>
      <c r="AH1566" s="2" t="s">
        <v>149</v>
      </c>
      <c r="AI1566" s="1">
        <v>46192</v>
      </c>
      <c r="AJ1566" s="2"/>
      <c r="AK1566" s="2" t="s">
        <v>67</v>
      </c>
      <c r="AM1566" s="2" t="s">
        <v>59</v>
      </c>
      <c r="AP1566" s="2" t="s">
        <v>60</v>
      </c>
      <c r="AQ1566" s="2" t="s">
        <v>41</v>
      </c>
      <c r="AR1566">
        <v>70000</v>
      </c>
      <c r="AS1566" s="2" t="str">
        <f>_xlfn.IFNA(IF(VLOOKUP(all_resi[[#This Row],[No. Waybill]],settle_reconcile[No. Waybill],1,0)="","Recon","Recon"),"-")</f>
        <v>-</v>
      </c>
      <c r="AT1566" s="2">
        <f>all_resi[[#This Row],[Nilai COD]]-all_resi[[#This Row],[COD Fee]]-all_resi[[#This Row],[Total Biaya Setelah Diskon]]</f>
        <v>80665</v>
      </c>
      <c r="AU1566" s="2">
        <f>IF(all_resi[[#This Row],[Waktu Terima]]="","",_xlfn.DAYS(all_resi[[#This Row],[Waktu Terima]],all_resi[[#This Row],[Tanggal Pengiriman]]))</f>
        <v>7</v>
      </c>
    </row>
    <row r="1567" spans="1:47" x14ac:dyDescent="0.25">
      <c r="A1567" s="2" t="s">
        <v>7240</v>
      </c>
      <c r="B1567" s="1">
        <v>46185</v>
      </c>
      <c r="C1567" s="2" t="s">
        <v>42</v>
      </c>
      <c r="D1567" s="2" t="s">
        <v>43</v>
      </c>
      <c r="E1567" s="2" t="s">
        <v>44</v>
      </c>
      <c r="F1567" s="2" t="s">
        <v>45</v>
      </c>
      <c r="G1567" s="2" t="s">
        <v>46</v>
      </c>
      <c r="H1567" s="2" t="s">
        <v>47</v>
      </c>
      <c r="I1567" s="2" t="s">
        <v>4420</v>
      </c>
      <c r="J1567" s="2" t="s">
        <v>13745</v>
      </c>
      <c r="K1567" s="2" t="s">
        <v>237</v>
      </c>
      <c r="L1567" s="2" t="s">
        <v>238</v>
      </c>
      <c r="M1567" s="2" t="s">
        <v>2422</v>
      </c>
      <c r="N1567" s="2" t="s">
        <v>4421</v>
      </c>
      <c r="O1567">
        <v>1</v>
      </c>
      <c r="P1567" s="2" t="s">
        <v>53</v>
      </c>
      <c r="Q1567">
        <v>100</v>
      </c>
      <c r="R1567">
        <v>6500000</v>
      </c>
      <c r="S1567" s="2" t="s">
        <v>54</v>
      </c>
      <c r="T1567" s="2" t="s">
        <v>55</v>
      </c>
      <c r="U1567" s="2" t="s">
        <v>147</v>
      </c>
      <c r="V1567" s="2" t="s">
        <v>4422</v>
      </c>
      <c r="W1567">
        <v>37000</v>
      </c>
      <c r="X1567">
        <v>0</v>
      </c>
      <c r="Y1567">
        <v>0</v>
      </c>
      <c r="Z1567">
        <v>37000</v>
      </c>
      <c r="AB1567" s="2" t="s">
        <v>57</v>
      </c>
      <c r="AC1567">
        <v>14800</v>
      </c>
      <c r="AD1567">
        <v>22200</v>
      </c>
      <c r="AE1567">
        <v>107000</v>
      </c>
      <c r="AF1567">
        <v>1605</v>
      </c>
      <c r="AG1567" s="2" t="s">
        <v>4420</v>
      </c>
      <c r="AH1567" s="2"/>
      <c r="AI1567" s="1">
        <v>46188</v>
      </c>
      <c r="AJ1567" s="2"/>
      <c r="AK1567" s="2" t="s">
        <v>58</v>
      </c>
      <c r="AM1567" s="2" t="s">
        <v>59</v>
      </c>
      <c r="AP1567" s="2" t="s">
        <v>60</v>
      </c>
      <c r="AQ1567" s="2" t="s">
        <v>41</v>
      </c>
      <c r="AR1567">
        <v>70000</v>
      </c>
      <c r="AS1567" s="2" t="str">
        <f>_xlfn.IFNA(IF(VLOOKUP(all_resi[[#This Row],[No. Waybill]],settle_reconcile[No. Waybill],1,0)="","Recon","Recon"),"-")</f>
        <v>Recon</v>
      </c>
      <c r="AT1567" s="2">
        <f>all_resi[[#This Row],[Nilai COD]]-all_resi[[#This Row],[COD Fee]]-all_resi[[#This Row],[Total Biaya Setelah Diskon]]</f>
        <v>83195</v>
      </c>
      <c r="AU1567" s="2">
        <f>IF(all_resi[[#This Row],[Waktu Terima]]="","",_xlfn.DAYS(all_resi[[#This Row],[Waktu Terima]],all_resi[[#This Row],[Tanggal Pengiriman]]))</f>
        <v>3</v>
      </c>
    </row>
    <row r="1568" spans="1:47" x14ac:dyDescent="0.25">
      <c r="A1568" s="2" t="s">
        <v>7541</v>
      </c>
      <c r="B1568" s="1">
        <v>46185</v>
      </c>
      <c r="C1568" s="2" t="s">
        <v>42</v>
      </c>
      <c r="D1568" s="2" t="s">
        <v>43</v>
      </c>
      <c r="E1568" s="2" t="s">
        <v>44</v>
      </c>
      <c r="F1568" s="2" t="s">
        <v>45</v>
      </c>
      <c r="G1568" s="2" t="s">
        <v>46</v>
      </c>
      <c r="H1568" s="2" t="s">
        <v>47</v>
      </c>
      <c r="I1568" s="2" t="s">
        <v>5199</v>
      </c>
      <c r="J1568" s="2" t="s">
        <v>13794</v>
      </c>
      <c r="K1568" s="2" t="s">
        <v>137</v>
      </c>
      <c r="L1568" s="2" t="s">
        <v>5200</v>
      </c>
      <c r="M1568" s="2" t="s">
        <v>5201</v>
      </c>
      <c r="N1568" s="2" t="s">
        <v>5202</v>
      </c>
      <c r="O1568">
        <v>1</v>
      </c>
      <c r="P1568" s="2" t="s">
        <v>53</v>
      </c>
      <c r="Q1568">
        <v>100</v>
      </c>
      <c r="R1568">
        <v>0</v>
      </c>
      <c r="S1568" s="2" t="s">
        <v>54</v>
      </c>
      <c r="T1568" s="2" t="s">
        <v>55</v>
      </c>
      <c r="U1568" s="2" t="s">
        <v>230</v>
      </c>
      <c r="V1568" s="2"/>
      <c r="W1568">
        <v>25000</v>
      </c>
      <c r="X1568">
        <v>0</v>
      </c>
      <c r="Y1568">
        <v>0</v>
      </c>
      <c r="Z1568">
        <v>25000</v>
      </c>
      <c r="AB1568" s="2" t="s">
        <v>57</v>
      </c>
      <c r="AC1568">
        <v>16000</v>
      </c>
      <c r="AD1568">
        <v>9000</v>
      </c>
      <c r="AE1568">
        <v>129000</v>
      </c>
      <c r="AF1568">
        <v>1935</v>
      </c>
      <c r="AG1568" s="2" t="s">
        <v>5199</v>
      </c>
      <c r="AH1568" s="2"/>
      <c r="AI1568" s="1">
        <v>46187</v>
      </c>
      <c r="AJ1568" s="2"/>
      <c r="AK1568" s="2" t="s">
        <v>58</v>
      </c>
      <c r="AM1568" s="2" t="s">
        <v>59</v>
      </c>
      <c r="AP1568" s="2" t="s">
        <v>60</v>
      </c>
      <c r="AQ1568" s="2" t="s">
        <v>41</v>
      </c>
      <c r="AR1568">
        <v>104000</v>
      </c>
      <c r="AS1568" s="2" t="str">
        <f>_xlfn.IFNA(IF(VLOOKUP(all_resi[[#This Row],[No. Waybill]],settle_reconcile[No. Waybill],1,0)="","Recon","Recon"),"-")</f>
        <v>Recon</v>
      </c>
      <c r="AT1568" s="2">
        <f>all_resi[[#This Row],[Nilai COD]]-all_resi[[#This Row],[COD Fee]]-all_resi[[#This Row],[Total Biaya Setelah Diskon]]</f>
        <v>118065</v>
      </c>
      <c r="AU1568" s="2">
        <f>IF(all_resi[[#This Row],[Waktu Terima]]="","",_xlfn.DAYS(all_resi[[#This Row],[Waktu Terima]],all_resi[[#This Row],[Tanggal Pengiriman]]))</f>
        <v>2</v>
      </c>
    </row>
    <row r="1569" spans="1:47" x14ac:dyDescent="0.25">
      <c r="A1569" s="2" t="s">
        <v>7540</v>
      </c>
      <c r="B1569" s="1">
        <v>46185</v>
      </c>
      <c r="C1569" s="2" t="s">
        <v>42</v>
      </c>
      <c r="D1569" s="2" t="s">
        <v>43</v>
      </c>
      <c r="E1569" s="2" t="s">
        <v>44</v>
      </c>
      <c r="F1569" s="2" t="s">
        <v>45</v>
      </c>
      <c r="G1569" s="2" t="s">
        <v>46</v>
      </c>
      <c r="H1569" s="2" t="s">
        <v>47</v>
      </c>
      <c r="I1569" s="2" t="s">
        <v>5196</v>
      </c>
      <c r="J1569" s="2" t="s">
        <v>13788</v>
      </c>
      <c r="K1569" s="2" t="s">
        <v>377</v>
      </c>
      <c r="L1569" s="2" t="s">
        <v>2232</v>
      </c>
      <c r="M1569" s="2" t="s">
        <v>5197</v>
      </c>
      <c r="N1569" s="2" t="s">
        <v>5198</v>
      </c>
      <c r="O1569">
        <v>1</v>
      </c>
      <c r="P1569" s="2" t="s">
        <v>53</v>
      </c>
      <c r="Q1569">
        <v>100</v>
      </c>
      <c r="R1569">
        <v>0</v>
      </c>
      <c r="S1569" s="2" t="s">
        <v>54</v>
      </c>
      <c r="T1569" s="2" t="s">
        <v>55</v>
      </c>
      <c r="U1569" s="2" t="s">
        <v>97</v>
      </c>
      <c r="V1569" s="2"/>
      <c r="W1569">
        <v>65000</v>
      </c>
      <c r="X1569">
        <v>0</v>
      </c>
      <c r="Y1569">
        <v>0</v>
      </c>
      <c r="Z1569">
        <v>65000</v>
      </c>
      <c r="AB1569" s="2" t="s">
        <v>57</v>
      </c>
      <c r="AC1569">
        <v>26000</v>
      </c>
      <c r="AD1569">
        <v>39000</v>
      </c>
      <c r="AE1569">
        <v>135000</v>
      </c>
      <c r="AF1569">
        <v>2025</v>
      </c>
      <c r="AG1569" s="2" t="s">
        <v>517</v>
      </c>
      <c r="AH1569" s="2" t="s">
        <v>149</v>
      </c>
      <c r="AI1569" s="1">
        <v>46198</v>
      </c>
      <c r="AJ1569" s="2"/>
      <c r="AK1569" s="2" t="s">
        <v>67</v>
      </c>
      <c r="AM1569" s="2" t="s">
        <v>59</v>
      </c>
      <c r="AP1569" s="2" t="s">
        <v>60</v>
      </c>
      <c r="AQ1569" s="2" t="s">
        <v>41</v>
      </c>
      <c r="AR1569">
        <v>70000</v>
      </c>
      <c r="AS1569" s="2" t="str">
        <f>_xlfn.IFNA(IF(VLOOKUP(all_resi[[#This Row],[No. Waybill]],settle_reconcile[No. Waybill],1,0)="","Recon","Recon"),"-")</f>
        <v>-</v>
      </c>
      <c r="AT1569" s="2">
        <f>all_resi[[#This Row],[Nilai COD]]-all_resi[[#This Row],[COD Fee]]-all_resi[[#This Row],[Total Biaya Setelah Diskon]]</f>
        <v>93975</v>
      </c>
      <c r="AU1569" s="2">
        <f>IF(all_resi[[#This Row],[Waktu Terima]]="","",_xlfn.DAYS(all_resi[[#This Row],[Waktu Terima]],all_resi[[#This Row],[Tanggal Pengiriman]]))</f>
        <v>13</v>
      </c>
    </row>
    <row r="1570" spans="1:47" x14ac:dyDescent="0.25">
      <c r="A1570" s="2" t="s">
        <v>7571</v>
      </c>
      <c r="B1570" s="1">
        <v>46185</v>
      </c>
      <c r="C1570" s="2" t="s">
        <v>42</v>
      </c>
      <c r="D1570" s="2" t="s">
        <v>43</v>
      </c>
      <c r="E1570" s="2" t="s">
        <v>44</v>
      </c>
      <c r="F1570" s="2" t="s">
        <v>45</v>
      </c>
      <c r="G1570" s="2" t="s">
        <v>46</v>
      </c>
      <c r="H1570" s="2" t="s">
        <v>80</v>
      </c>
      <c r="I1570" s="2" t="s">
        <v>5278</v>
      </c>
      <c r="J1570" s="2" t="s">
        <v>13829</v>
      </c>
      <c r="K1570" s="2" t="s">
        <v>82</v>
      </c>
      <c r="L1570" s="2" t="s">
        <v>977</v>
      </c>
      <c r="M1570" s="2" t="s">
        <v>978</v>
      </c>
      <c r="N1570" s="2" t="s">
        <v>5279</v>
      </c>
      <c r="O1570">
        <v>1</v>
      </c>
      <c r="P1570" s="2" t="s">
        <v>53</v>
      </c>
      <c r="Q1570">
        <v>100</v>
      </c>
      <c r="R1570">
        <v>0</v>
      </c>
      <c r="S1570" s="2" t="s">
        <v>54</v>
      </c>
      <c r="T1570" s="2" t="s">
        <v>55</v>
      </c>
      <c r="U1570" s="2" t="s">
        <v>305</v>
      </c>
      <c r="V1570" s="2"/>
      <c r="W1570">
        <v>67000</v>
      </c>
      <c r="X1570">
        <v>0</v>
      </c>
      <c r="Y1570">
        <v>0</v>
      </c>
      <c r="Z1570">
        <v>67000</v>
      </c>
      <c r="AB1570" s="2" t="s">
        <v>57</v>
      </c>
      <c r="AC1570">
        <v>26800</v>
      </c>
      <c r="AD1570">
        <v>40200</v>
      </c>
      <c r="AE1570">
        <v>132000</v>
      </c>
      <c r="AF1570">
        <v>1980</v>
      </c>
      <c r="AG1570" s="2" t="s">
        <v>5278</v>
      </c>
      <c r="AH1570" s="2"/>
      <c r="AI1570" s="1">
        <v>46190</v>
      </c>
      <c r="AJ1570" s="2" t="s">
        <v>87</v>
      </c>
      <c r="AK1570" s="2" t="s">
        <v>58</v>
      </c>
      <c r="AM1570" s="2" t="s">
        <v>59</v>
      </c>
      <c r="AP1570" s="2" t="s">
        <v>60</v>
      </c>
      <c r="AQ1570" s="2" t="s">
        <v>41</v>
      </c>
      <c r="AR1570">
        <v>65000</v>
      </c>
      <c r="AS1570" s="2" t="str">
        <f>_xlfn.IFNA(IF(VLOOKUP(all_resi[[#This Row],[No. Waybill]],settle_reconcile[No. Waybill],1,0)="","Recon","Recon"),"-")</f>
        <v>Recon</v>
      </c>
      <c r="AT1570" s="2">
        <f>all_resi[[#This Row],[Nilai COD]]-all_resi[[#This Row],[COD Fee]]-all_resi[[#This Row],[Total Biaya Setelah Diskon]]</f>
        <v>89820</v>
      </c>
      <c r="AU1570" s="2">
        <f>IF(all_resi[[#This Row],[Waktu Terima]]="","",_xlfn.DAYS(all_resi[[#This Row],[Waktu Terima]],all_resi[[#This Row],[Tanggal Pengiriman]]))</f>
        <v>5</v>
      </c>
    </row>
    <row r="1571" spans="1:47" x14ac:dyDescent="0.25">
      <c r="A1571" s="2" t="s">
        <v>7543</v>
      </c>
      <c r="B1571" s="1">
        <v>46185</v>
      </c>
      <c r="C1571" s="2" t="s">
        <v>42</v>
      </c>
      <c r="D1571" s="2" t="s">
        <v>43</v>
      </c>
      <c r="E1571" s="2" t="s">
        <v>44</v>
      </c>
      <c r="F1571" s="2" t="s">
        <v>45</v>
      </c>
      <c r="G1571" s="2" t="s">
        <v>46</v>
      </c>
      <c r="H1571" s="2" t="s">
        <v>80</v>
      </c>
      <c r="I1571" s="2" t="s">
        <v>5205</v>
      </c>
      <c r="J1571" s="2" t="s">
        <v>13792</v>
      </c>
      <c r="K1571" s="2" t="s">
        <v>143</v>
      </c>
      <c r="L1571" s="2" t="s">
        <v>2896</v>
      </c>
      <c r="M1571" s="2" t="s">
        <v>5206</v>
      </c>
      <c r="N1571" s="2" t="s">
        <v>5207</v>
      </c>
      <c r="O1571">
        <v>1</v>
      </c>
      <c r="P1571" s="2" t="s">
        <v>53</v>
      </c>
      <c r="Q1571">
        <v>100</v>
      </c>
      <c r="R1571">
        <v>0</v>
      </c>
      <c r="S1571" s="2" t="s">
        <v>54</v>
      </c>
      <c r="T1571" s="2" t="s">
        <v>55</v>
      </c>
      <c r="U1571" s="2" t="s">
        <v>4748</v>
      </c>
      <c r="V1571" s="2"/>
      <c r="W1571">
        <v>25000</v>
      </c>
      <c r="X1571">
        <v>0</v>
      </c>
      <c r="Y1571">
        <v>0</v>
      </c>
      <c r="Z1571">
        <v>25000</v>
      </c>
      <c r="AB1571" s="2" t="s">
        <v>57</v>
      </c>
      <c r="AC1571">
        <v>18000</v>
      </c>
      <c r="AD1571">
        <v>7000</v>
      </c>
      <c r="AE1571">
        <v>95000</v>
      </c>
      <c r="AF1571">
        <v>1425</v>
      </c>
      <c r="AG1571" s="2" t="s">
        <v>5205</v>
      </c>
      <c r="AH1571" s="2"/>
      <c r="AI1571" s="1">
        <v>46187</v>
      </c>
      <c r="AJ1571" s="2" t="s">
        <v>87</v>
      </c>
      <c r="AK1571" s="2" t="s">
        <v>58</v>
      </c>
      <c r="AM1571" s="2" t="s">
        <v>59</v>
      </c>
      <c r="AP1571" s="2" t="s">
        <v>60</v>
      </c>
      <c r="AQ1571" s="2" t="s">
        <v>41</v>
      </c>
      <c r="AR1571">
        <v>70000</v>
      </c>
      <c r="AS1571" s="2" t="str">
        <f>_xlfn.IFNA(IF(VLOOKUP(all_resi[[#This Row],[No. Waybill]],settle_reconcile[No. Waybill],1,0)="","Recon","Recon"),"-")</f>
        <v>Recon</v>
      </c>
      <c r="AT1571" s="2">
        <f>all_resi[[#This Row],[Nilai COD]]-all_resi[[#This Row],[COD Fee]]-all_resi[[#This Row],[Total Biaya Setelah Diskon]]</f>
        <v>86575</v>
      </c>
      <c r="AU1571" s="2">
        <f>IF(all_resi[[#This Row],[Waktu Terima]]="","",_xlfn.DAYS(all_resi[[#This Row],[Waktu Terima]],all_resi[[#This Row],[Tanggal Pengiriman]]))</f>
        <v>2</v>
      </c>
    </row>
    <row r="1572" spans="1:47" x14ac:dyDescent="0.25">
      <c r="A1572" s="2" t="s">
        <v>7573</v>
      </c>
      <c r="B1572" s="1">
        <v>46185</v>
      </c>
      <c r="C1572" s="2" t="s">
        <v>42</v>
      </c>
      <c r="D1572" s="2" t="s">
        <v>43</v>
      </c>
      <c r="E1572" s="2" t="s">
        <v>44</v>
      </c>
      <c r="F1572" s="2" t="s">
        <v>45</v>
      </c>
      <c r="G1572" s="2" t="s">
        <v>46</v>
      </c>
      <c r="H1572" s="2" t="s">
        <v>80</v>
      </c>
      <c r="I1572" s="2" t="s">
        <v>5282</v>
      </c>
      <c r="J1572" s="2" t="s">
        <v>13825</v>
      </c>
      <c r="K1572" s="2" t="s">
        <v>121</v>
      </c>
      <c r="L1572" s="2" t="s">
        <v>650</v>
      </c>
      <c r="M1572" s="2" t="s">
        <v>5283</v>
      </c>
      <c r="N1572" s="2" t="s">
        <v>5284</v>
      </c>
      <c r="O1572">
        <v>1</v>
      </c>
      <c r="P1572" s="2" t="s">
        <v>53</v>
      </c>
      <c r="Q1572">
        <v>100</v>
      </c>
      <c r="R1572">
        <v>0</v>
      </c>
      <c r="S1572" s="2" t="s">
        <v>54</v>
      </c>
      <c r="T1572" s="2" t="s">
        <v>55</v>
      </c>
      <c r="U1572" s="2" t="s">
        <v>86</v>
      </c>
      <c r="V1572" s="2"/>
      <c r="W1572">
        <v>122000</v>
      </c>
      <c r="X1572">
        <v>0</v>
      </c>
      <c r="Y1572">
        <v>0</v>
      </c>
      <c r="Z1572">
        <v>122000</v>
      </c>
      <c r="AB1572" s="2" t="s">
        <v>57</v>
      </c>
      <c r="AC1572">
        <v>48800</v>
      </c>
      <c r="AD1572">
        <v>73200</v>
      </c>
      <c r="AE1572">
        <v>0</v>
      </c>
      <c r="AF1572">
        <v>0</v>
      </c>
      <c r="AG1572" s="2" t="s">
        <v>5282</v>
      </c>
      <c r="AH1572" s="2"/>
      <c r="AI1572" s="1">
        <v>46195</v>
      </c>
      <c r="AJ1572" s="2" t="s">
        <v>87</v>
      </c>
      <c r="AK1572" s="2" t="s">
        <v>58</v>
      </c>
      <c r="AM1572" s="2" t="s">
        <v>59</v>
      </c>
      <c r="AP1572" s="2" t="s">
        <v>60</v>
      </c>
      <c r="AQ1572" s="2" t="s">
        <v>98</v>
      </c>
      <c r="AR1572">
        <v>-122000</v>
      </c>
      <c r="AS1572" s="2" t="str">
        <f>_xlfn.IFNA(IF(VLOOKUP(all_resi[[#This Row],[No. Waybill]],settle_reconcile[No. Waybill],1,0)="","Recon","Recon"),"-")</f>
        <v>-</v>
      </c>
      <c r="AT1572" s="2">
        <f>all_resi[[#This Row],[Nilai COD]]-all_resi[[#This Row],[COD Fee]]-all_resi[[#This Row],[Total Biaya Setelah Diskon]]</f>
        <v>-73200</v>
      </c>
      <c r="AU1572" s="2">
        <f>IF(all_resi[[#This Row],[Waktu Terima]]="","",_xlfn.DAYS(all_resi[[#This Row],[Waktu Terima]],all_resi[[#This Row],[Tanggal Pengiriman]]))</f>
        <v>10</v>
      </c>
    </row>
    <row r="1573" spans="1:47" x14ac:dyDescent="0.25">
      <c r="A1573" s="2" t="s">
        <v>7269</v>
      </c>
      <c r="B1573" s="1">
        <v>46185</v>
      </c>
      <c r="C1573" s="2" t="s">
        <v>42</v>
      </c>
      <c r="D1573" s="2" t="s">
        <v>43</v>
      </c>
      <c r="E1573" s="2" t="s">
        <v>44</v>
      </c>
      <c r="F1573" s="2" t="s">
        <v>45</v>
      </c>
      <c r="G1573" s="2" t="s">
        <v>46</v>
      </c>
      <c r="H1573" s="2" t="s">
        <v>47</v>
      </c>
      <c r="I1573" s="2" t="s">
        <v>4499</v>
      </c>
      <c r="J1573" s="2" t="s">
        <v>13716</v>
      </c>
      <c r="K1573" s="2" t="s">
        <v>177</v>
      </c>
      <c r="L1573" s="2" t="s">
        <v>222</v>
      </c>
      <c r="M1573" s="2" t="s">
        <v>4500</v>
      </c>
      <c r="N1573" s="2" t="s">
        <v>4501</v>
      </c>
      <c r="O1573">
        <v>1</v>
      </c>
      <c r="P1573" s="2" t="s">
        <v>53</v>
      </c>
      <c r="Q1573">
        <v>100</v>
      </c>
      <c r="R1573">
        <v>0</v>
      </c>
      <c r="S1573" s="2" t="s">
        <v>54</v>
      </c>
      <c r="T1573" s="2" t="s">
        <v>55</v>
      </c>
      <c r="U1573" s="2" t="s">
        <v>56</v>
      </c>
      <c r="V1573" s="2"/>
      <c r="W1573">
        <v>80000</v>
      </c>
      <c r="X1573">
        <v>0</v>
      </c>
      <c r="Y1573">
        <v>0</v>
      </c>
      <c r="Z1573">
        <v>80000</v>
      </c>
      <c r="AB1573" s="2" t="s">
        <v>57</v>
      </c>
      <c r="AC1573">
        <v>32000</v>
      </c>
      <c r="AD1573">
        <v>48000</v>
      </c>
      <c r="AE1573">
        <v>184000</v>
      </c>
      <c r="AF1573">
        <v>2760</v>
      </c>
      <c r="AG1573" s="2" t="s">
        <v>4499</v>
      </c>
      <c r="AH1573" s="2"/>
      <c r="AI1573" s="1">
        <v>46191</v>
      </c>
      <c r="AJ1573" s="2"/>
      <c r="AK1573" s="2" t="s">
        <v>58</v>
      </c>
      <c r="AM1573" s="2" t="s">
        <v>59</v>
      </c>
      <c r="AP1573" s="2" t="s">
        <v>60</v>
      </c>
      <c r="AQ1573" s="2" t="s">
        <v>41</v>
      </c>
      <c r="AR1573">
        <v>104000</v>
      </c>
      <c r="AS1573" s="2" t="str">
        <f>_xlfn.IFNA(IF(VLOOKUP(all_resi[[#This Row],[No. Waybill]],settle_reconcile[No. Waybill],1,0)="","Recon","Recon"),"-")</f>
        <v>Recon</v>
      </c>
      <c r="AT1573" s="2">
        <f>all_resi[[#This Row],[Nilai COD]]-all_resi[[#This Row],[COD Fee]]-all_resi[[#This Row],[Total Biaya Setelah Diskon]]</f>
        <v>133240</v>
      </c>
      <c r="AU1573" s="2">
        <f>IF(all_resi[[#This Row],[Waktu Terima]]="","",_xlfn.DAYS(all_resi[[#This Row],[Waktu Terima]],all_resi[[#This Row],[Tanggal Pengiriman]]))</f>
        <v>6</v>
      </c>
    </row>
    <row r="1574" spans="1:47" x14ac:dyDescent="0.25">
      <c r="A1574" s="2" t="s">
        <v>6394</v>
      </c>
      <c r="B1574" s="1">
        <v>46185</v>
      </c>
      <c r="C1574" s="2" t="s">
        <v>42</v>
      </c>
      <c r="D1574" s="2" t="s">
        <v>43</v>
      </c>
      <c r="E1574" s="2" t="s">
        <v>44</v>
      </c>
      <c r="F1574" s="2" t="s">
        <v>45</v>
      </c>
      <c r="G1574" s="2" t="s">
        <v>46</v>
      </c>
      <c r="H1574" s="2" t="s">
        <v>47</v>
      </c>
      <c r="I1574" s="2" t="s">
        <v>2012</v>
      </c>
      <c r="J1574" s="2" t="s">
        <v>13685</v>
      </c>
      <c r="K1574" s="2" t="s">
        <v>177</v>
      </c>
      <c r="L1574" s="2" t="s">
        <v>807</v>
      </c>
      <c r="M1574" s="2" t="s">
        <v>1671</v>
      </c>
      <c r="N1574" s="2" t="s">
        <v>2013</v>
      </c>
      <c r="O1574">
        <v>1</v>
      </c>
      <c r="P1574" s="2" t="s">
        <v>53</v>
      </c>
      <c r="Q1574">
        <v>100</v>
      </c>
      <c r="R1574">
        <v>0</v>
      </c>
      <c r="S1574" s="2" t="s">
        <v>54</v>
      </c>
      <c r="T1574" s="2" t="s">
        <v>55</v>
      </c>
      <c r="U1574" s="2" t="s">
        <v>207</v>
      </c>
      <c r="V1574" s="2"/>
      <c r="W1574">
        <v>64000</v>
      </c>
      <c r="X1574">
        <v>0</v>
      </c>
      <c r="Y1574">
        <v>0</v>
      </c>
      <c r="Z1574">
        <v>64000</v>
      </c>
      <c r="AB1574" s="2" t="s">
        <v>57</v>
      </c>
      <c r="AC1574">
        <v>25600</v>
      </c>
      <c r="AD1574">
        <v>38400</v>
      </c>
      <c r="AE1574">
        <v>135000</v>
      </c>
      <c r="AF1574">
        <v>2025</v>
      </c>
      <c r="AG1574" s="2" t="s">
        <v>2012</v>
      </c>
      <c r="AH1574" s="2"/>
      <c r="AI1574" s="1">
        <v>46191</v>
      </c>
      <c r="AJ1574" s="2"/>
      <c r="AK1574" s="2" t="s">
        <v>58</v>
      </c>
      <c r="AM1574" s="2" t="s">
        <v>59</v>
      </c>
      <c r="AP1574" s="2" t="s">
        <v>60</v>
      </c>
      <c r="AQ1574" s="2" t="s">
        <v>41</v>
      </c>
      <c r="AR1574">
        <v>71000</v>
      </c>
      <c r="AS1574" s="2" t="str">
        <f>_xlfn.IFNA(IF(VLOOKUP(all_resi[[#This Row],[No. Waybill]],settle_reconcile[No. Waybill],1,0)="","Recon","Recon"),"-")</f>
        <v>Recon</v>
      </c>
      <c r="AT1574" s="2">
        <f>all_resi[[#This Row],[Nilai COD]]-all_resi[[#This Row],[COD Fee]]-all_resi[[#This Row],[Total Biaya Setelah Diskon]]</f>
        <v>94575</v>
      </c>
      <c r="AU1574" s="2">
        <f>IF(all_resi[[#This Row],[Waktu Terima]]="","",_xlfn.DAYS(all_resi[[#This Row],[Waktu Terima]],all_resi[[#This Row],[Tanggal Pengiriman]]))</f>
        <v>6</v>
      </c>
    </row>
    <row r="1575" spans="1:47" x14ac:dyDescent="0.25">
      <c r="A1575" s="2" t="s">
        <v>7572</v>
      </c>
      <c r="B1575" s="1">
        <v>46185</v>
      </c>
      <c r="C1575" s="2" t="s">
        <v>42</v>
      </c>
      <c r="D1575" s="2" t="s">
        <v>43</v>
      </c>
      <c r="E1575" s="2" t="s">
        <v>44</v>
      </c>
      <c r="F1575" s="2" t="s">
        <v>45</v>
      </c>
      <c r="G1575" s="2" t="s">
        <v>46</v>
      </c>
      <c r="H1575" s="2" t="s">
        <v>47</v>
      </c>
      <c r="I1575" s="2" t="s">
        <v>5280</v>
      </c>
      <c r="J1575" s="2" t="s">
        <v>13826</v>
      </c>
      <c r="K1575" s="2" t="s">
        <v>62</v>
      </c>
      <c r="L1575" s="2" t="s">
        <v>1531</v>
      </c>
      <c r="M1575" s="2" t="s">
        <v>1532</v>
      </c>
      <c r="N1575" s="2" t="s">
        <v>5281</v>
      </c>
      <c r="O1575">
        <v>1</v>
      </c>
      <c r="P1575" s="2" t="s">
        <v>53</v>
      </c>
      <c r="Q1575">
        <v>100</v>
      </c>
      <c r="R1575">
        <v>0</v>
      </c>
      <c r="S1575" s="2" t="s">
        <v>54</v>
      </c>
      <c r="T1575" s="2" t="s">
        <v>55</v>
      </c>
      <c r="U1575" s="2" t="s">
        <v>66</v>
      </c>
      <c r="V1575" s="2"/>
      <c r="W1575">
        <v>133000</v>
      </c>
      <c r="X1575">
        <v>0</v>
      </c>
      <c r="Y1575">
        <v>0</v>
      </c>
      <c r="Z1575">
        <v>133000</v>
      </c>
      <c r="AB1575" s="2" t="s">
        <v>57</v>
      </c>
      <c r="AC1575">
        <v>53200</v>
      </c>
      <c r="AD1575">
        <v>79800</v>
      </c>
      <c r="AE1575">
        <v>200000</v>
      </c>
      <c r="AF1575">
        <v>3000</v>
      </c>
      <c r="AG1575" s="2" t="s">
        <v>5280</v>
      </c>
      <c r="AH1575" s="2"/>
      <c r="AI1575" s="1">
        <v>46194</v>
      </c>
      <c r="AJ1575" s="2"/>
      <c r="AK1575" s="2" t="s">
        <v>58</v>
      </c>
      <c r="AM1575" s="2" t="s">
        <v>59</v>
      </c>
      <c r="AP1575" s="2" t="s">
        <v>60</v>
      </c>
      <c r="AQ1575" s="2" t="s">
        <v>41</v>
      </c>
      <c r="AR1575">
        <v>67000</v>
      </c>
      <c r="AS1575" s="2" t="str">
        <f>_xlfn.IFNA(IF(VLOOKUP(all_resi[[#This Row],[No. Waybill]],settle_reconcile[No. Waybill],1,0)="","Recon","Recon"),"-")</f>
        <v>Recon</v>
      </c>
      <c r="AT1575" s="2">
        <f>all_resi[[#This Row],[Nilai COD]]-all_resi[[#This Row],[COD Fee]]-all_resi[[#This Row],[Total Biaya Setelah Diskon]]</f>
        <v>117200</v>
      </c>
      <c r="AU1575" s="2">
        <f>IF(all_resi[[#This Row],[Waktu Terima]]="","",_xlfn.DAYS(all_resi[[#This Row],[Waktu Terima]],all_resi[[#This Row],[Tanggal Pengiriman]]))</f>
        <v>9</v>
      </c>
    </row>
    <row r="1576" spans="1:47" x14ac:dyDescent="0.25">
      <c r="A1576" s="2" t="s">
        <v>7570</v>
      </c>
      <c r="B1576" s="1">
        <v>46185</v>
      </c>
      <c r="C1576" s="2" t="s">
        <v>42</v>
      </c>
      <c r="D1576" s="2" t="s">
        <v>43</v>
      </c>
      <c r="E1576" s="2" t="s">
        <v>44</v>
      </c>
      <c r="F1576" s="2" t="s">
        <v>45</v>
      </c>
      <c r="G1576" s="2" t="s">
        <v>46</v>
      </c>
      <c r="H1576" s="2" t="s">
        <v>80</v>
      </c>
      <c r="I1576" s="2" t="s">
        <v>5276</v>
      </c>
      <c r="J1576" s="2" t="s">
        <v>13830</v>
      </c>
      <c r="K1576" s="2" t="s">
        <v>106</v>
      </c>
      <c r="L1576" s="2" t="s">
        <v>3273</v>
      </c>
      <c r="M1576" s="2" t="s">
        <v>4380</v>
      </c>
      <c r="N1576" s="2" t="s">
        <v>5277</v>
      </c>
      <c r="O1576">
        <v>1</v>
      </c>
      <c r="P1576" s="2" t="s">
        <v>53</v>
      </c>
      <c r="Q1576">
        <v>100</v>
      </c>
      <c r="R1576">
        <v>0</v>
      </c>
      <c r="S1576" s="2" t="s">
        <v>54</v>
      </c>
      <c r="T1576" s="2" t="s">
        <v>55</v>
      </c>
      <c r="U1576" s="2" t="s">
        <v>141</v>
      </c>
      <c r="V1576" s="2"/>
      <c r="W1576">
        <v>59000</v>
      </c>
      <c r="X1576">
        <v>0</v>
      </c>
      <c r="Y1576">
        <v>0</v>
      </c>
      <c r="Z1576">
        <v>59000</v>
      </c>
      <c r="AB1576" s="2" t="s">
        <v>57</v>
      </c>
      <c r="AC1576">
        <v>23600</v>
      </c>
      <c r="AD1576">
        <v>35400</v>
      </c>
      <c r="AE1576">
        <v>94000</v>
      </c>
      <c r="AF1576">
        <v>1410</v>
      </c>
      <c r="AG1576" s="2" t="s">
        <v>5276</v>
      </c>
      <c r="AH1576" s="2"/>
      <c r="AI1576" s="1">
        <v>46192</v>
      </c>
      <c r="AJ1576" s="2" t="s">
        <v>87</v>
      </c>
      <c r="AK1576" s="2" t="s">
        <v>58</v>
      </c>
      <c r="AM1576" s="2" t="s">
        <v>59</v>
      </c>
      <c r="AP1576" s="2" t="s">
        <v>60</v>
      </c>
      <c r="AQ1576" s="2" t="s">
        <v>41</v>
      </c>
      <c r="AR1576">
        <v>35000</v>
      </c>
      <c r="AS1576" s="2" t="str">
        <f>_xlfn.IFNA(IF(VLOOKUP(all_resi[[#This Row],[No. Waybill]],settle_reconcile[No. Waybill],1,0)="","Recon","Recon"),"-")</f>
        <v>Recon</v>
      </c>
      <c r="AT1576" s="2">
        <f>all_resi[[#This Row],[Nilai COD]]-all_resi[[#This Row],[COD Fee]]-all_resi[[#This Row],[Total Biaya Setelah Diskon]]</f>
        <v>57190</v>
      </c>
      <c r="AU1576" s="2">
        <f>IF(all_resi[[#This Row],[Waktu Terima]]="","",_xlfn.DAYS(all_resi[[#This Row],[Waktu Terima]],all_resi[[#This Row],[Tanggal Pengiriman]]))</f>
        <v>7</v>
      </c>
    </row>
    <row r="1577" spans="1:47" x14ac:dyDescent="0.25">
      <c r="A1577" s="2" t="s">
        <v>7547</v>
      </c>
      <c r="B1577" s="1">
        <v>46185</v>
      </c>
      <c r="C1577" s="2" t="s">
        <v>42</v>
      </c>
      <c r="D1577" s="2" t="s">
        <v>43</v>
      </c>
      <c r="E1577" s="2" t="s">
        <v>44</v>
      </c>
      <c r="F1577" s="2" t="s">
        <v>45</v>
      </c>
      <c r="G1577" s="2" t="s">
        <v>46</v>
      </c>
      <c r="H1577" s="2" t="s">
        <v>80</v>
      </c>
      <c r="I1577" s="2" t="s">
        <v>5216</v>
      </c>
      <c r="J1577" s="2" t="s">
        <v>13770</v>
      </c>
      <c r="K1577" s="2" t="s">
        <v>49</v>
      </c>
      <c r="L1577" s="2" t="s">
        <v>50</v>
      </c>
      <c r="M1577" s="2" t="s">
        <v>5217</v>
      </c>
      <c r="N1577" s="2" t="s">
        <v>5218</v>
      </c>
      <c r="O1577">
        <v>1</v>
      </c>
      <c r="P1577" s="2" t="s">
        <v>53</v>
      </c>
      <c r="Q1577">
        <v>100</v>
      </c>
      <c r="R1577">
        <v>0</v>
      </c>
      <c r="S1577" s="2" t="s">
        <v>54</v>
      </c>
      <c r="T1577" s="2" t="s">
        <v>55</v>
      </c>
      <c r="U1577" s="2" t="s">
        <v>881</v>
      </c>
      <c r="V1577" s="2"/>
      <c r="W1577">
        <v>74000</v>
      </c>
      <c r="X1577">
        <v>0</v>
      </c>
      <c r="Y1577">
        <v>0</v>
      </c>
      <c r="Z1577">
        <v>74000</v>
      </c>
      <c r="AB1577" s="2" t="s">
        <v>57</v>
      </c>
      <c r="AC1577">
        <v>29600</v>
      </c>
      <c r="AD1577">
        <v>44400</v>
      </c>
      <c r="AE1577">
        <v>168000</v>
      </c>
      <c r="AF1577">
        <v>2520</v>
      </c>
      <c r="AG1577" s="2" t="s">
        <v>353</v>
      </c>
      <c r="AH1577" s="2" t="s">
        <v>149</v>
      </c>
      <c r="AI1577" s="1">
        <v>46198</v>
      </c>
      <c r="AJ1577" s="2" t="s">
        <v>87</v>
      </c>
      <c r="AK1577" s="2" t="s">
        <v>67</v>
      </c>
      <c r="AM1577" s="2" t="s">
        <v>59</v>
      </c>
      <c r="AP1577" s="2" t="s">
        <v>60</v>
      </c>
      <c r="AQ1577" s="2" t="s">
        <v>41</v>
      </c>
      <c r="AR1577">
        <v>94000</v>
      </c>
      <c r="AS1577" s="2" t="str">
        <f>_xlfn.IFNA(IF(VLOOKUP(all_resi[[#This Row],[No. Waybill]],settle_reconcile[No. Waybill],1,0)="","Recon","Recon"),"-")</f>
        <v>-</v>
      </c>
      <c r="AT1577" s="2">
        <f>all_resi[[#This Row],[Nilai COD]]-all_resi[[#This Row],[COD Fee]]-all_resi[[#This Row],[Total Biaya Setelah Diskon]]</f>
        <v>121080</v>
      </c>
      <c r="AU1577" s="2">
        <f>IF(all_resi[[#This Row],[Waktu Terima]]="","",_xlfn.DAYS(all_resi[[#This Row],[Waktu Terima]],all_resi[[#This Row],[Tanggal Pengiriman]]))</f>
        <v>13</v>
      </c>
    </row>
    <row r="1578" spans="1:47" x14ac:dyDescent="0.25">
      <c r="A1578" s="2" t="s">
        <v>7546</v>
      </c>
      <c r="B1578" s="1">
        <v>46185</v>
      </c>
      <c r="C1578" s="2" t="s">
        <v>42</v>
      </c>
      <c r="D1578" s="2" t="s">
        <v>43</v>
      </c>
      <c r="E1578" s="2" t="s">
        <v>44</v>
      </c>
      <c r="F1578" s="2" t="s">
        <v>45</v>
      </c>
      <c r="G1578" s="2" t="s">
        <v>46</v>
      </c>
      <c r="H1578" s="2" t="s">
        <v>80</v>
      </c>
      <c r="I1578" s="2" t="s">
        <v>5214</v>
      </c>
      <c r="J1578" s="2" t="s">
        <v>13771</v>
      </c>
      <c r="K1578" s="2" t="s">
        <v>203</v>
      </c>
      <c r="L1578" s="2" t="s">
        <v>2826</v>
      </c>
      <c r="M1578" s="2" t="s">
        <v>2827</v>
      </c>
      <c r="N1578" s="2" t="s">
        <v>5215</v>
      </c>
      <c r="O1578">
        <v>1</v>
      </c>
      <c r="P1578" s="2" t="s">
        <v>53</v>
      </c>
      <c r="Q1578">
        <v>100</v>
      </c>
      <c r="R1578">
        <v>0</v>
      </c>
      <c r="S1578" s="2" t="s">
        <v>54</v>
      </c>
      <c r="T1578" s="2" t="s">
        <v>55</v>
      </c>
      <c r="U1578" s="2" t="s">
        <v>141</v>
      </c>
      <c r="V1578" s="2"/>
      <c r="W1578">
        <v>14000</v>
      </c>
      <c r="X1578">
        <v>0</v>
      </c>
      <c r="Y1578">
        <v>0</v>
      </c>
      <c r="Z1578">
        <v>14000</v>
      </c>
      <c r="AB1578" s="2" t="s">
        <v>57</v>
      </c>
      <c r="AC1578">
        <v>8000</v>
      </c>
      <c r="AD1578">
        <v>6000</v>
      </c>
      <c r="AE1578">
        <v>55400</v>
      </c>
      <c r="AF1578">
        <v>831</v>
      </c>
      <c r="AG1578" s="2" t="s">
        <v>5214</v>
      </c>
      <c r="AH1578" s="2"/>
      <c r="AI1578" s="1">
        <v>46186</v>
      </c>
      <c r="AJ1578" s="2" t="s">
        <v>87</v>
      </c>
      <c r="AK1578" s="2" t="s">
        <v>58</v>
      </c>
      <c r="AM1578" s="2" t="s">
        <v>59</v>
      </c>
      <c r="AP1578" s="2" t="s">
        <v>60</v>
      </c>
      <c r="AQ1578" s="2" t="s">
        <v>41</v>
      </c>
      <c r="AR1578">
        <v>41400</v>
      </c>
      <c r="AS1578" s="2" t="str">
        <f>_xlfn.IFNA(IF(VLOOKUP(all_resi[[#This Row],[No. Waybill]],settle_reconcile[No. Waybill],1,0)="","Recon","Recon"),"-")</f>
        <v>Recon</v>
      </c>
      <c r="AT1578" s="2">
        <f>all_resi[[#This Row],[Nilai COD]]-all_resi[[#This Row],[COD Fee]]-all_resi[[#This Row],[Total Biaya Setelah Diskon]]</f>
        <v>48569</v>
      </c>
      <c r="AU1578" s="2">
        <f>IF(all_resi[[#This Row],[Waktu Terima]]="","",_xlfn.DAYS(all_resi[[#This Row],[Waktu Terima]],all_resi[[#This Row],[Tanggal Pengiriman]]))</f>
        <v>1</v>
      </c>
    </row>
    <row r="1579" spans="1:47" x14ac:dyDescent="0.25">
      <c r="A1579" s="2" t="s">
        <v>7548</v>
      </c>
      <c r="B1579" s="1">
        <v>46185</v>
      </c>
      <c r="C1579" s="2" t="s">
        <v>42</v>
      </c>
      <c r="D1579" s="2" t="s">
        <v>43</v>
      </c>
      <c r="E1579" s="2" t="s">
        <v>44</v>
      </c>
      <c r="F1579" s="2" t="s">
        <v>45</v>
      </c>
      <c r="G1579" s="2" t="s">
        <v>46</v>
      </c>
      <c r="H1579" s="2" t="s">
        <v>47</v>
      </c>
      <c r="I1579" s="2" t="s">
        <v>5219</v>
      </c>
      <c r="J1579" s="2" t="s">
        <v>13767</v>
      </c>
      <c r="K1579" s="2" t="s">
        <v>177</v>
      </c>
      <c r="L1579" s="2" t="s">
        <v>1333</v>
      </c>
      <c r="M1579" s="2" t="s">
        <v>2060</v>
      </c>
      <c r="N1579" s="2" t="s">
        <v>5220</v>
      </c>
      <c r="O1579">
        <v>1</v>
      </c>
      <c r="P1579" s="2" t="s">
        <v>53</v>
      </c>
      <c r="Q1579">
        <v>100</v>
      </c>
      <c r="R1579">
        <v>0</v>
      </c>
      <c r="S1579" s="2" t="s">
        <v>54</v>
      </c>
      <c r="T1579" s="2" t="s">
        <v>55</v>
      </c>
      <c r="U1579" s="2" t="s">
        <v>534</v>
      </c>
      <c r="V1579" s="2"/>
      <c r="W1579">
        <v>87000</v>
      </c>
      <c r="X1579">
        <v>0</v>
      </c>
      <c r="Y1579">
        <v>0</v>
      </c>
      <c r="Z1579">
        <v>87000</v>
      </c>
      <c r="AB1579" s="2" t="s">
        <v>57</v>
      </c>
      <c r="AC1579">
        <v>34800</v>
      </c>
      <c r="AD1579">
        <v>52200</v>
      </c>
      <c r="AE1579">
        <v>141000</v>
      </c>
      <c r="AF1579">
        <v>2115</v>
      </c>
      <c r="AG1579" s="2" t="s">
        <v>353</v>
      </c>
      <c r="AH1579" s="2" t="s">
        <v>615</v>
      </c>
      <c r="AI1579" s="1">
        <v>46197</v>
      </c>
      <c r="AJ1579" s="2"/>
      <c r="AK1579" s="2" t="s">
        <v>67</v>
      </c>
      <c r="AM1579" s="2" t="s">
        <v>59</v>
      </c>
      <c r="AP1579" s="2" t="s">
        <v>60</v>
      </c>
      <c r="AQ1579" s="2" t="s">
        <v>41</v>
      </c>
      <c r="AR1579">
        <v>54000</v>
      </c>
      <c r="AS1579" s="2" t="str">
        <f>_xlfn.IFNA(IF(VLOOKUP(all_resi[[#This Row],[No. Waybill]],settle_reconcile[No. Waybill],1,0)="","Recon","Recon"),"-")</f>
        <v>-</v>
      </c>
      <c r="AT1579" s="2">
        <f>all_resi[[#This Row],[Nilai COD]]-all_resi[[#This Row],[COD Fee]]-all_resi[[#This Row],[Total Biaya Setelah Diskon]]</f>
        <v>86685</v>
      </c>
      <c r="AU1579" s="2">
        <f>IF(all_resi[[#This Row],[Waktu Terima]]="","",_xlfn.DAYS(all_resi[[#This Row],[Waktu Terima]],all_resi[[#This Row],[Tanggal Pengiriman]]))</f>
        <v>12</v>
      </c>
    </row>
    <row r="1580" spans="1:47" x14ac:dyDescent="0.25">
      <c r="A1580" s="2" t="s">
        <v>7568</v>
      </c>
      <c r="B1580" s="1">
        <v>46185</v>
      </c>
      <c r="C1580" s="2" t="s">
        <v>42</v>
      </c>
      <c r="D1580" s="2" t="s">
        <v>43</v>
      </c>
      <c r="E1580" s="2" t="s">
        <v>44</v>
      </c>
      <c r="F1580" s="2" t="s">
        <v>45</v>
      </c>
      <c r="G1580" s="2" t="s">
        <v>46</v>
      </c>
      <c r="H1580" s="2" t="s">
        <v>80</v>
      </c>
      <c r="I1580" s="2" t="s">
        <v>5270</v>
      </c>
      <c r="J1580" s="2" t="s">
        <v>13827</v>
      </c>
      <c r="K1580" s="2" t="s">
        <v>359</v>
      </c>
      <c r="L1580" s="2" t="s">
        <v>2006</v>
      </c>
      <c r="M1580" s="2" t="s">
        <v>5271</v>
      </c>
      <c r="N1580" s="2" t="s">
        <v>5272</v>
      </c>
      <c r="O1580">
        <v>1</v>
      </c>
      <c r="P1580" s="2" t="s">
        <v>53</v>
      </c>
      <c r="Q1580">
        <v>100</v>
      </c>
      <c r="R1580">
        <v>0</v>
      </c>
      <c r="S1580" s="2" t="s">
        <v>54</v>
      </c>
      <c r="T1580" s="2" t="s">
        <v>55</v>
      </c>
      <c r="U1580" s="2" t="s">
        <v>555</v>
      </c>
      <c r="V1580" s="2"/>
      <c r="W1580">
        <v>60000</v>
      </c>
      <c r="X1580">
        <v>0</v>
      </c>
      <c r="Y1580">
        <v>0</v>
      </c>
      <c r="Z1580">
        <v>60000</v>
      </c>
      <c r="AB1580" s="2" t="s">
        <v>57</v>
      </c>
      <c r="AC1580">
        <v>24000</v>
      </c>
      <c r="AD1580">
        <v>36000</v>
      </c>
      <c r="AE1580">
        <v>145000</v>
      </c>
      <c r="AF1580">
        <v>2175</v>
      </c>
      <c r="AG1580" s="2" t="s">
        <v>5270</v>
      </c>
      <c r="AH1580" s="2"/>
      <c r="AI1580" s="1">
        <v>46190</v>
      </c>
      <c r="AJ1580" s="2" t="s">
        <v>87</v>
      </c>
      <c r="AK1580" s="2" t="s">
        <v>58</v>
      </c>
      <c r="AM1580" s="2" t="s">
        <v>59</v>
      </c>
      <c r="AP1580" s="2" t="s">
        <v>60</v>
      </c>
      <c r="AQ1580" s="2" t="s">
        <v>41</v>
      </c>
      <c r="AR1580">
        <v>85000</v>
      </c>
      <c r="AS1580" s="2" t="str">
        <f>_xlfn.IFNA(IF(VLOOKUP(all_resi[[#This Row],[No. Waybill]],settle_reconcile[No. Waybill],1,0)="","Recon","Recon"),"-")</f>
        <v>Recon</v>
      </c>
      <c r="AT1580" s="2">
        <f>all_resi[[#This Row],[Nilai COD]]-all_resi[[#This Row],[COD Fee]]-all_resi[[#This Row],[Total Biaya Setelah Diskon]]</f>
        <v>106825</v>
      </c>
      <c r="AU1580" s="2">
        <f>IF(all_resi[[#This Row],[Waktu Terima]]="","",_xlfn.DAYS(all_resi[[#This Row],[Waktu Terima]],all_resi[[#This Row],[Tanggal Pengiriman]]))</f>
        <v>5</v>
      </c>
    </row>
    <row r="1581" spans="1:47" x14ac:dyDescent="0.25">
      <c r="A1581" s="2" t="s">
        <v>7214</v>
      </c>
      <c r="B1581" s="1">
        <v>46185</v>
      </c>
      <c r="C1581" s="2" t="s">
        <v>42</v>
      </c>
      <c r="D1581" s="2" t="s">
        <v>43</v>
      </c>
      <c r="E1581" s="2" t="s">
        <v>44</v>
      </c>
      <c r="F1581" s="2" t="s">
        <v>45</v>
      </c>
      <c r="G1581" s="2" t="s">
        <v>46</v>
      </c>
      <c r="H1581" s="2" t="s">
        <v>47</v>
      </c>
      <c r="I1581" s="2" t="s">
        <v>4347</v>
      </c>
      <c r="J1581" s="2" t="s">
        <v>13709</v>
      </c>
      <c r="K1581" s="2" t="s">
        <v>177</v>
      </c>
      <c r="L1581" s="2" t="s">
        <v>178</v>
      </c>
      <c r="M1581" s="2" t="s">
        <v>1074</v>
      </c>
      <c r="N1581" s="2" t="s">
        <v>4348</v>
      </c>
      <c r="O1581">
        <v>1</v>
      </c>
      <c r="P1581" s="2" t="s">
        <v>53</v>
      </c>
      <c r="Q1581">
        <v>100</v>
      </c>
      <c r="R1581">
        <v>0</v>
      </c>
      <c r="S1581" s="2" t="s">
        <v>54</v>
      </c>
      <c r="T1581" s="2" t="s">
        <v>55</v>
      </c>
      <c r="U1581" s="2" t="s">
        <v>323</v>
      </c>
      <c r="V1581" s="2"/>
      <c r="W1581">
        <v>72000</v>
      </c>
      <c r="X1581">
        <v>0</v>
      </c>
      <c r="Y1581">
        <v>0</v>
      </c>
      <c r="Z1581">
        <v>72000</v>
      </c>
      <c r="AB1581" s="2" t="s">
        <v>57</v>
      </c>
      <c r="AC1581">
        <v>28800</v>
      </c>
      <c r="AD1581">
        <v>43200</v>
      </c>
      <c r="AE1581">
        <v>146000</v>
      </c>
      <c r="AF1581">
        <v>2190</v>
      </c>
      <c r="AG1581" s="2" t="s">
        <v>4347</v>
      </c>
      <c r="AH1581" s="2"/>
      <c r="AI1581" s="1">
        <v>46190</v>
      </c>
      <c r="AJ1581" s="2"/>
      <c r="AK1581" s="2" t="s">
        <v>58</v>
      </c>
      <c r="AM1581" s="2" t="s">
        <v>59</v>
      </c>
      <c r="AP1581" s="2" t="s">
        <v>60</v>
      </c>
      <c r="AQ1581" s="2" t="s">
        <v>41</v>
      </c>
      <c r="AR1581">
        <v>74000</v>
      </c>
      <c r="AS1581" s="2" t="str">
        <f>_xlfn.IFNA(IF(VLOOKUP(all_resi[[#This Row],[No. Waybill]],settle_reconcile[No. Waybill],1,0)="","Recon","Recon"),"-")</f>
        <v>Recon</v>
      </c>
      <c r="AT1581" s="2">
        <f>all_resi[[#This Row],[Nilai COD]]-all_resi[[#This Row],[COD Fee]]-all_resi[[#This Row],[Total Biaya Setelah Diskon]]</f>
        <v>100610</v>
      </c>
      <c r="AU1581" s="2">
        <f>IF(all_resi[[#This Row],[Waktu Terima]]="","",_xlfn.DAYS(all_resi[[#This Row],[Waktu Terima]],all_resi[[#This Row],[Tanggal Pengiriman]]))</f>
        <v>5</v>
      </c>
    </row>
    <row r="1582" spans="1:47" x14ac:dyDescent="0.25">
      <c r="A1582" s="2" t="s">
        <v>7544</v>
      </c>
      <c r="B1582" s="1">
        <v>46185</v>
      </c>
      <c r="C1582" s="2" t="s">
        <v>42</v>
      </c>
      <c r="D1582" s="2" t="s">
        <v>43</v>
      </c>
      <c r="E1582" s="2" t="s">
        <v>44</v>
      </c>
      <c r="F1582" s="2" t="s">
        <v>45</v>
      </c>
      <c r="G1582" s="2" t="s">
        <v>46</v>
      </c>
      <c r="H1582" s="2" t="s">
        <v>80</v>
      </c>
      <c r="I1582" s="2" t="s">
        <v>5208</v>
      </c>
      <c r="J1582" s="2" t="s">
        <v>13791</v>
      </c>
      <c r="K1582" s="2" t="s">
        <v>359</v>
      </c>
      <c r="L1582" s="2" t="s">
        <v>1157</v>
      </c>
      <c r="M1582" s="2" t="s">
        <v>5209</v>
      </c>
      <c r="N1582" s="2" t="s">
        <v>5210</v>
      </c>
      <c r="O1582">
        <v>1</v>
      </c>
      <c r="P1582" s="2" t="s">
        <v>53</v>
      </c>
      <c r="Q1582">
        <v>100</v>
      </c>
      <c r="R1582">
        <v>0</v>
      </c>
      <c r="S1582" s="2" t="s">
        <v>54</v>
      </c>
      <c r="T1582" s="2" t="s">
        <v>55</v>
      </c>
      <c r="U1582" s="2" t="s">
        <v>525</v>
      </c>
      <c r="V1582" s="2"/>
      <c r="W1582">
        <v>54000</v>
      </c>
      <c r="X1582">
        <v>0</v>
      </c>
      <c r="Y1582">
        <v>0</v>
      </c>
      <c r="Z1582">
        <v>54000</v>
      </c>
      <c r="AB1582" s="2" t="s">
        <v>57</v>
      </c>
      <c r="AC1582">
        <v>21600</v>
      </c>
      <c r="AD1582">
        <v>32400</v>
      </c>
      <c r="AE1582">
        <v>124000</v>
      </c>
      <c r="AF1582">
        <v>1860</v>
      </c>
      <c r="AG1582" s="2" t="s">
        <v>5208</v>
      </c>
      <c r="AH1582" s="2"/>
      <c r="AI1582" s="1">
        <v>46189</v>
      </c>
      <c r="AJ1582" s="2" t="s">
        <v>87</v>
      </c>
      <c r="AK1582" s="2" t="s">
        <v>58</v>
      </c>
      <c r="AM1582" s="2" t="s">
        <v>59</v>
      </c>
      <c r="AP1582" s="2" t="s">
        <v>60</v>
      </c>
      <c r="AQ1582" s="2" t="s">
        <v>41</v>
      </c>
      <c r="AR1582">
        <v>70000</v>
      </c>
      <c r="AS1582" s="2" t="str">
        <f>_xlfn.IFNA(IF(VLOOKUP(all_resi[[#This Row],[No. Waybill]],settle_reconcile[No. Waybill],1,0)="","Recon","Recon"),"-")</f>
        <v>Recon</v>
      </c>
      <c r="AT1582" s="2">
        <f>all_resi[[#This Row],[Nilai COD]]-all_resi[[#This Row],[COD Fee]]-all_resi[[#This Row],[Total Biaya Setelah Diskon]]</f>
        <v>89740</v>
      </c>
      <c r="AU1582" s="2">
        <f>IF(all_resi[[#This Row],[Waktu Terima]]="","",_xlfn.DAYS(all_resi[[#This Row],[Waktu Terima]],all_resi[[#This Row],[Tanggal Pengiriman]]))</f>
        <v>4</v>
      </c>
    </row>
    <row r="1583" spans="1:47" x14ac:dyDescent="0.25">
      <c r="A1583" s="2" t="s">
        <v>6267</v>
      </c>
      <c r="B1583" s="1">
        <v>46185</v>
      </c>
      <c r="C1583" s="2" t="s">
        <v>42</v>
      </c>
      <c r="D1583" s="2" t="s">
        <v>43</v>
      </c>
      <c r="E1583" s="2" t="s">
        <v>44</v>
      </c>
      <c r="F1583" s="2" t="s">
        <v>45</v>
      </c>
      <c r="G1583" s="2" t="s">
        <v>46</v>
      </c>
      <c r="H1583" s="2" t="s">
        <v>47</v>
      </c>
      <c r="I1583" s="2" t="s">
        <v>1603</v>
      </c>
      <c r="J1583" s="2" t="s">
        <v>13737</v>
      </c>
      <c r="K1583" s="2" t="s">
        <v>183</v>
      </c>
      <c r="L1583" s="2" t="s">
        <v>646</v>
      </c>
      <c r="M1583" s="2" t="s">
        <v>1604</v>
      </c>
      <c r="N1583" s="2" t="s">
        <v>1605</v>
      </c>
      <c r="O1583">
        <v>1</v>
      </c>
      <c r="P1583" s="2" t="s">
        <v>53</v>
      </c>
      <c r="Q1583">
        <v>100</v>
      </c>
      <c r="R1583">
        <v>0</v>
      </c>
      <c r="S1583" s="2" t="s">
        <v>54</v>
      </c>
      <c r="T1583" s="2" t="s">
        <v>55</v>
      </c>
      <c r="U1583" s="2" t="s">
        <v>147</v>
      </c>
      <c r="V1583" s="2"/>
      <c r="W1583">
        <v>77000</v>
      </c>
      <c r="X1583">
        <v>0</v>
      </c>
      <c r="Y1583">
        <v>0</v>
      </c>
      <c r="Z1583">
        <v>77000</v>
      </c>
      <c r="AB1583" s="2" t="s">
        <v>57</v>
      </c>
      <c r="AC1583">
        <v>30800</v>
      </c>
      <c r="AD1583">
        <v>46200</v>
      </c>
      <c r="AE1583">
        <v>147000</v>
      </c>
      <c r="AF1583">
        <v>2205</v>
      </c>
      <c r="AG1583" s="2" t="s">
        <v>1603</v>
      </c>
      <c r="AH1583" s="2"/>
      <c r="AI1583" s="1">
        <v>46190</v>
      </c>
      <c r="AJ1583" s="2"/>
      <c r="AK1583" s="2" t="s">
        <v>58</v>
      </c>
      <c r="AM1583" s="2" t="s">
        <v>59</v>
      </c>
      <c r="AP1583" s="2" t="s">
        <v>60</v>
      </c>
      <c r="AQ1583" s="2" t="s">
        <v>41</v>
      </c>
      <c r="AR1583">
        <v>70000</v>
      </c>
      <c r="AS1583" s="2" t="str">
        <f>_xlfn.IFNA(IF(VLOOKUP(all_resi[[#This Row],[No. Waybill]],settle_reconcile[No. Waybill],1,0)="","Recon","Recon"),"-")</f>
        <v>Recon</v>
      </c>
      <c r="AT1583" s="2">
        <f>all_resi[[#This Row],[Nilai COD]]-all_resi[[#This Row],[COD Fee]]-all_resi[[#This Row],[Total Biaya Setelah Diskon]]</f>
        <v>98595</v>
      </c>
      <c r="AU1583" s="2">
        <f>IF(all_resi[[#This Row],[Waktu Terima]]="","",_xlfn.DAYS(all_resi[[#This Row],[Waktu Terima]],all_resi[[#This Row],[Tanggal Pengiriman]]))</f>
        <v>5</v>
      </c>
    </row>
    <row r="1584" spans="1:47" x14ac:dyDescent="0.25">
      <c r="A1584" s="2" t="s">
        <v>7545</v>
      </c>
      <c r="B1584" s="1">
        <v>46185</v>
      </c>
      <c r="C1584" s="2" t="s">
        <v>42</v>
      </c>
      <c r="D1584" s="2" t="s">
        <v>43</v>
      </c>
      <c r="E1584" s="2" t="s">
        <v>44</v>
      </c>
      <c r="F1584" s="2" t="s">
        <v>45</v>
      </c>
      <c r="G1584" s="2" t="s">
        <v>46</v>
      </c>
      <c r="H1584" s="2" t="s">
        <v>47</v>
      </c>
      <c r="I1584" s="2" t="s">
        <v>5211</v>
      </c>
      <c r="J1584" s="2" t="s">
        <v>13769</v>
      </c>
      <c r="K1584" s="2" t="s">
        <v>203</v>
      </c>
      <c r="L1584" s="2" t="s">
        <v>204</v>
      </c>
      <c r="M1584" s="2" t="s">
        <v>5212</v>
      </c>
      <c r="N1584" s="2" t="s">
        <v>5213</v>
      </c>
      <c r="O1584">
        <v>1</v>
      </c>
      <c r="P1584" s="2" t="s">
        <v>53</v>
      </c>
      <c r="Q1584">
        <v>100</v>
      </c>
      <c r="R1584">
        <v>0</v>
      </c>
      <c r="S1584" s="2" t="s">
        <v>54</v>
      </c>
      <c r="T1584" s="2" t="s">
        <v>55</v>
      </c>
      <c r="U1584" s="2" t="s">
        <v>534</v>
      </c>
      <c r="V1584" s="2"/>
      <c r="W1584">
        <v>14000</v>
      </c>
      <c r="X1584">
        <v>0</v>
      </c>
      <c r="Y1584">
        <v>0</v>
      </c>
      <c r="Z1584">
        <v>14000</v>
      </c>
      <c r="AB1584" s="2" t="s">
        <v>57</v>
      </c>
      <c r="AC1584">
        <v>8000</v>
      </c>
      <c r="AD1584">
        <v>6000</v>
      </c>
      <c r="AE1584">
        <v>68000</v>
      </c>
      <c r="AF1584">
        <v>1020</v>
      </c>
      <c r="AG1584" s="2" t="s">
        <v>5211</v>
      </c>
      <c r="AH1584" s="2"/>
      <c r="AI1584" s="1">
        <v>46186</v>
      </c>
      <c r="AJ1584" s="2"/>
      <c r="AK1584" s="2" t="s">
        <v>58</v>
      </c>
      <c r="AM1584" s="2" t="s">
        <v>59</v>
      </c>
      <c r="AP1584" s="2" t="s">
        <v>60</v>
      </c>
      <c r="AQ1584" s="2" t="s">
        <v>41</v>
      </c>
      <c r="AR1584">
        <v>54000</v>
      </c>
      <c r="AS1584" s="2" t="str">
        <f>_xlfn.IFNA(IF(VLOOKUP(all_resi[[#This Row],[No. Waybill]],settle_reconcile[No. Waybill],1,0)="","Recon","Recon"),"-")</f>
        <v>Recon</v>
      </c>
      <c r="AT1584" s="2">
        <f>all_resi[[#This Row],[Nilai COD]]-all_resi[[#This Row],[COD Fee]]-all_resi[[#This Row],[Total Biaya Setelah Diskon]]</f>
        <v>60980</v>
      </c>
      <c r="AU1584" s="2">
        <f>IF(all_resi[[#This Row],[Waktu Terima]]="","",_xlfn.DAYS(all_resi[[#This Row],[Waktu Terima]],all_resi[[#This Row],[Tanggal Pengiriman]]))</f>
        <v>1</v>
      </c>
    </row>
    <row r="1585" spans="1:47" x14ac:dyDescent="0.25">
      <c r="A1585" s="2" t="s">
        <v>7461</v>
      </c>
      <c r="B1585" s="1">
        <v>46185</v>
      </c>
      <c r="C1585" s="2" t="s">
        <v>42</v>
      </c>
      <c r="D1585" s="2" t="s">
        <v>43</v>
      </c>
      <c r="E1585" s="2" t="s">
        <v>44</v>
      </c>
      <c r="F1585" s="2" t="s">
        <v>45</v>
      </c>
      <c r="G1585" s="2" t="s">
        <v>46</v>
      </c>
      <c r="H1585" s="2" t="s">
        <v>47</v>
      </c>
      <c r="I1585" s="2" t="s">
        <v>5001</v>
      </c>
      <c r="J1585" s="2" t="s">
        <v>13749</v>
      </c>
      <c r="K1585" s="2" t="s">
        <v>177</v>
      </c>
      <c r="L1585" s="2" t="s">
        <v>807</v>
      </c>
      <c r="M1585" s="2" t="s">
        <v>3809</v>
      </c>
      <c r="N1585" s="2" t="s">
        <v>5002</v>
      </c>
      <c r="O1585">
        <v>1</v>
      </c>
      <c r="P1585" s="2" t="s">
        <v>53</v>
      </c>
      <c r="Q1585">
        <v>100</v>
      </c>
      <c r="R1585">
        <v>0</v>
      </c>
      <c r="S1585" s="2" t="s">
        <v>54</v>
      </c>
      <c r="T1585" s="2" t="s">
        <v>55</v>
      </c>
      <c r="U1585" s="2" t="s">
        <v>207</v>
      </c>
      <c r="V1585" s="2"/>
      <c r="W1585">
        <v>64000</v>
      </c>
      <c r="X1585">
        <v>0</v>
      </c>
      <c r="Y1585">
        <v>0</v>
      </c>
      <c r="Z1585">
        <v>64000</v>
      </c>
      <c r="AB1585" s="2" t="s">
        <v>57</v>
      </c>
      <c r="AC1585">
        <v>25600</v>
      </c>
      <c r="AD1585">
        <v>38400</v>
      </c>
      <c r="AE1585">
        <v>134000</v>
      </c>
      <c r="AF1585">
        <v>2010</v>
      </c>
      <c r="AG1585" s="2" t="s">
        <v>5001</v>
      </c>
      <c r="AH1585" s="2"/>
      <c r="AI1585" s="1">
        <v>46190</v>
      </c>
      <c r="AJ1585" s="2"/>
      <c r="AK1585" s="2" t="s">
        <v>58</v>
      </c>
      <c r="AM1585" s="2" t="s">
        <v>59</v>
      </c>
      <c r="AP1585" s="2" t="s">
        <v>60</v>
      </c>
      <c r="AQ1585" s="2" t="s">
        <v>41</v>
      </c>
      <c r="AR1585">
        <v>70000</v>
      </c>
      <c r="AS1585" s="2" t="str">
        <f>_xlfn.IFNA(IF(VLOOKUP(all_resi[[#This Row],[No. Waybill]],settle_reconcile[No. Waybill],1,0)="","Recon","Recon"),"-")</f>
        <v>Recon</v>
      </c>
      <c r="AT1585" s="2">
        <f>all_resi[[#This Row],[Nilai COD]]-all_resi[[#This Row],[COD Fee]]-all_resi[[#This Row],[Total Biaya Setelah Diskon]]</f>
        <v>93590</v>
      </c>
      <c r="AU1585" s="2">
        <f>IF(all_resi[[#This Row],[Waktu Terima]]="","",_xlfn.DAYS(all_resi[[#This Row],[Waktu Terima]],all_resi[[#This Row],[Tanggal Pengiriman]]))</f>
        <v>5</v>
      </c>
    </row>
    <row r="1586" spans="1:47" x14ac:dyDescent="0.25">
      <c r="A1586" s="2" t="s">
        <v>7397</v>
      </c>
      <c r="B1586" s="1">
        <v>46185</v>
      </c>
      <c r="C1586" s="2" t="s">
        <v>42</v>
      </c>
      <c r="D1586" s="2" t="s">
        <v>43</v>
      </c>
      <c r="E1586" s="2" t="s">
        <v>44</v>
      </c>
      <c r="F1586" s="2" t="s">
        <v>45</v>
      </c>
      <c r="G1586" s="2" t="s">
        <v>46</v>
      </c>
      <c r="H1586" s="2" t="s">
        <v>47</v>
      </c>
      <c r="I1586" s="2" t="s">
        <v>4832</v>
      </c>
      <c r="J1586" s="2" t="s">
        <v>13705</v>
      </c>
      <c r="K1586" s="2" t="s">
        <v>126</v>
      </c>
      <c r="L1586" s="2" t="s">
        <v>188</v>
      </c>
      <c r="M1586" s="2" t="s">
        <v>1903</v>
      </c>
      <c r="N1586" s="2" t="s">
        <v>4833</v>
      </c>
      <c r="O1586">
        <v>1</v>
      </c>
      <c r="P1586" s="2" t="s">
        <v>53</v>
      </c>
      <c r="Q1586">
        <v>100</v>
      </c>
      <c r="R1586">
        <v>0</v>
      </c>
      <c r="S1586" s="2" t="s">
        <v>54</v>
      </c>
      <c r="T1586" s="2" t="s">
        <v>55</v>
      </c>
      <c r="U1586" s="2" t="s">
        <v>250</v>
      </c>
      <c r="V1586" s="2"/>
      <c r="W1586">
        <v>60000</v>
      </c>
      <c r="X1586">
        <v>0</v>
      </c>
      <c r="Y1586">
        <v>0</v>
      </c>
      <c r="Z1586">
        <v>60000</v>
      </c>
      <c r="AB1586" s="2" t="s">
        <v>57</v>
      </c>
      <c r="AC1586">
        <v>24000</v>
      </c>
      <c r="AD1586">
        <v>36000</v>
      </c>
      <c r="AE1586">
        <v>115000</v>
      </c>
      <c r="AF1586">
        <v>1725</v>
      </c>
      <c r="AG1586" s="2" t="s">
        <v>517</v>
      </c>
      <c r="AH1586" s="2" t="s">
        <v>149</v>
      </c>
      <c r="AI1586" s="1">
        <v>46199</v>
      </c>
      <c r="AJ1586" s="2"/>
      <c r="AK1586" s="2" t="s">
        <v>67</v>
      </c>
      <c r="AM1586" s="2" t="s">
        <v>59</v>
      </c>
      <c r="AP1586" s="2" t="s">
        <v>60</v>
      </c>
      <c r="AQ1586" s="2" t="s">
        <v>41</v>
      </c>
      <c r="AR1586">
        <v>55000</v>
      </c>
      <c r="AS1586" s="2" t="str">
        <f>_xlfn.IFNA(IF(VLOOKUP(all_resi[[#This Row],[No. Waybill]],settle_reconcile[No. Waybill],1,0)="","Recon","Recon"),"-")</f>
        <v>-</v>
      </c>
      <c r="AT1586" s="2">
        <f>all_resi[[#This Row],[Nilai COD]]-all_resi[[#This Row],[COD Fee]]-all_resi[[#This Row],[Total Biaya Setelah Diskon]]</f>
        <v>77275</v>
      </c>
      <c r="AU1586" s="2">
        <f>IF(all_resi[[#This Row],[Waktu Terima]]="","",_xlfn.DAYS(all_resi[[#This Row],[Waktu Terima]],all_resi[[#This Row],[Tanggal Pengiriman]]))</f>
        <v>14</v>
      </c>
    </row>
    <row r="1587" spans="1:47" x14ac:dyDescent="0.25">
      <c r="A1587" s="2" t="s">
        <v>7392</v>
      </c>
      <c r="B1587" s="1">
        <v>46185</v>
      </c>
      <c r="C1587" s="2" t="s">
        <v>42</v>
      </c>
      <c r="D1587" s="2" t="s">
        <v>43</v>
      </c>
      <c r="E1587" s="2" t="s">
        <v>44</v>
      </c>
      <c r="F1587" s="2" t="s">
        <v>45</v>
      </c>
      <c r="G1587" s="2" t="s">
        <v>46</v>
      </c>
      <c r="H1587" s="2" t="s">
        <v>47</v>
      </c>
      <c r="I1587" s="2" t="s">
        <v>4818</v>
      </c>
      <c r="J1587" s="2" t="s">
        <v>13702</v>
      </c>
      <c r="K1587" s="2" t="s">
        <v>116</v>
      </c>
      <c r="L1587" s="2" t="s">
        <v>4819</v>
      </c>
      <c r="M1587" s="2" t="s">
        <v>4820</v>
      </c>
      <c r="N1587" s="2" t="s">
        <v>4821</v>
      </c>
      <c r="O1587">
        <v>1</v>
      </c>
      <c r="P1587" s="2" t="s">
        <v>53</v>
      </c>
      <c r="Q1587">
        <v>100</v>
      </c>
      <c r="R1587">
        <v>0</v>
      </c>
      <c r="S1587" s="2" t="s">
        <v>54</v>
      </c>
      <c r="T1587" s="2" t="s">
        <v>55</v>
      </c>
      <c r="U1587" s="2" t="s">
        <v>207</v>
      </c>
      <c r="V1587" s="2"/>
      <c r="W1587">
        <v>14000</v>
      </c>
      <c r="X1587">
        <v>0</v>
      </c>
      <c r="Y1587">
        <v>0</v>
      </c>
      <c r="Z1587">
        <v>14000</v>
      </c>
      <c r="AB1587" s="2" t="s">
        <v>57</v>
      </c>
      <c r="AC1587">
        <v>9000</v>
      </c>
      <c r="AD1587">
        <v>5000</v>
      </c>
      <c r="AE1587">
        <v>85000</v>
      </c>
      <c r="AF1587">
        <v>1275</v>
      </c>
      <c r="AG1587" s="2" t="s">
        <v>4818</v>
      </c>
      <c r="AH1587" s="2"/>
      <c r="AI1587" s="1">
        <v>46186</v>
      </c>
      <c r="AJ1587" s="2"/>
      <c r="AK1587" s="2" t="s">
        <v>58</v>
      </c>
      <c r="AM1587" s="2" t="s">
        <v>59</v>
      </c>
      <c r="AP1587" s="2" t="s">
        <v>60</v>
      </c>
      <c r="AQ1587" s="2" t="s">
        <v>41</v>
      </c>
      <c r="AR1587">
        <v>71000</v>
      </c>
      <c r="AS1587" s="2" t="str">
        <f>_xlfn.IFNA(IF(VLOOKUP(all_resi[[#This Row],[No. Waybill]],settle_reconcile[No. Waybill],1,0)="","Recon","Recon"),"-")</f>
        <v>Recon</v>
      </c>
      <c r="AT1587" s="2">
        <f>all_resi[[#This Row],[Nilai COD]]-all_resi[[#This Row],[COD Fee]]-all_resi[[#This Row],[Total Biaya Setelah Diskon]]</f>
        <v>78725</v>
      </c>
      <c r="AU1587" s="2">
        <f>IF(all_resi[[#This Row],[Waktu Terima]]="","",_xlfn.DAYS(all_resi[[#This Row],[Waktu Terima]],all_resi[[#This Row],[Tanggal Pengiriman]]))</f>
        <v>1</v>
      </c>
    </row>
    <row r="1588" spans="1:47" x14ac:dyDescent="0.25">
      <c r="A1588" s="2" t="s">
        <v>7394</v>
      </c>
      <c r="B1588" s="1">
        <v>46185</v>
      </c>
      <c r="C1588" s="2" t="s">
        <v>42</v>
      </c>
      <c r="D1588" s="2" t="s">
        <v>43</v>
      </c>
      <c r="E1588" s="2" t="s">
        <v>44</v>
      </c>
      <c r="F1588" s="2" t="s">
        <v>45</v>
      </c>
      <c r="G1588" s="2" t="s">
        <v>46</v>
      </c>
      <c r="H1588" s="2" t="s">
        <v>47</v>
      </c>
      <c r="I1588" s="2" t="s">
        <v>4826</v>
      </c>
      <c r="J1588" s="2" t="s">
        <v>13712</v>
      </c>
      <c r="K1588" s="2" t="s">
        <v>183</v>
      </c>
      <c r="L1588" s="2" t="s">
        <v>218</v>
      </c>
      <c r="M1588" s="2" t="s">
        <v>2386</v>
      </c>
      <c r="N1588" s="2" t="s">
        <v>4827</v>
      </c>
      <c r="O1588">
        <v>1</v>
      </c>
      <c r="P1588" s="2" t="s">
        <v>53</v>
      </c>
      <c r="Q1588">
        <v>100</v>
      </c>
      <c r="R1588">
        <v>0</v>
      </c>
      <c r="S1588" s="2" t="s">
        <v>54</v>
      </c>
      <c r="T1588" s="2" t="s">
        <v>55</v>
      </c>
      <c r="U1588" s="2" t="s">
        <v>207</v>
      </c>
      <c r="V1588" s="2"/>
      <c r="W1588">
        <v>91000</v>
      </c>
      <c r="X1588">
        <v>0</v>
      </c>
      <c r="Y1588">
        <v>0</v>
      </c>
      <c r="Z1588">
        <v>91000</v>
      </c>
      <c r="AB1588" s="2" t="s">
        <v>57</v>
      </c>
      <c r="AC1588">
        <v>36400</v>
      </c>
      <c r="AD1588">
        <v>54600</v>
      </c>
      <c r="AE1588">
        <v>161000</v>
      </c>
      <c r="AF1588">
        <v>2415</v>
      </c>
      <c r="AG1588" s="2" t="s">
        <v>353</v>
      </c>
      <c r="AH1588" s="2" t="s">
        <v>149</v>
      </c>
      <c r="AI1588" s="1">
        <v>46198</v>
      </c>
      <c r="AJ1588" s="2"/>
      <c r="AK1588" s="2" t="s">
        <v>67</v>
      </c>
      <c r="AM1588" s="2" t="s">
        <v>59</v>
      </c>
      <c r="AP1588" s="2" t="s">
        <v>60</v>
      </c>
      <c r="AQ1588" s="2" t="s">
        <v>41</v>
      </c>
      <c r="AR1588">
        <v>70000</v>
      </c>
      <c r="AS1588" s="2" t="str">
        <f>_xlfn.IFNA(IF(VLOOKUP(all_resi[[#This Row],[No. Waybill]],settle_reconcile[No. Waybill],1,0)="","Recon","Recon"),"-")</f>
        <v>-</v>
      </c>
      <c r="AT1588" s="2">
        <f>all_resi[[#This Row],[Nilai COD]]-all_resi[[#This Row],[COD Fee]]-all_resi[[#This Row],[Total Biaya Setelah Diskon]]</f>
        <v>103985</v>
      </c>
      <c r="AU1588" s="2">
        <f>IF(all_resi[[#This Row],[Waktu Terima]]="","",_xlfn.DAYS(all_resi[[#This Row],[Waktu Terima]],all_resi[[#This Row],[Tanggal Pengiriman]]))</f>
        <v>13</v>
      </c>
    </row>
    <row r="1589" spans="1:47" x14ac:dyDescent="0.25">
      <c r="A1589" s="2" t="s">
        <v>7399</v>
      </c>
      <c r="B1589" s="1">
        <v>46185</v>
      </c>
      <c r="C1589" s="2" t="s">
        <v>42</v>
      </c>
      <c r="D1589" s="2" t="s">
        <v>43</v>
      </c>
      <c r="E1589" s="2" t="s">
        <v>44</v>
      </c>
      <c r="F1589" s="2" t="s">
        <v>45</v>
      </c>
      <c r="G1589" s="2" t="s">
        <v>46</v>
      </c>
      <c r="H1589" s="2" t="s">
        <v>80</v>
      </c>
      <c r="I1589" s="2" t="s">
        <v>4838</v>
      </c>
      <c r="J1589" s="2" t="s">
        <v>13675</v>
      </c>
      <c r="K1589" s="2" t="s">
        <v>237</v>
      </c>
      <c r="L1589" s="2" t="s">
        <v>238</v>
      </c>
      <c r="M1589" s="2" t="s">
        <v>1426</v>
      </c>
      <c r="N1589" s="2" t="s">
        <v>4839</v>
      </c>
      <c r="O1589">
        <v>1</v>
      </c>
      <c r="P1589" s="2" t="s">
        <v>53</v>
      </c>
      <c r="Q1589">
        <v>100</v>
      </c>
      <c r="R1589">
        <v>9900000</v>
      </c>
      <c r="S1589" s="2" t="s">
        <v>54</v>
      </c>
      <c r="T1589" s="2" t="s">
        <v>55</v>
      </c>
      <c r="U1589" s="2" t="s">
        <v>396</v>
      </c>
      <c r="V1589" s="2" t="s">
        <v>4522</v>
      </c>
      <c r="W1589">
        <v>37000</v>
      </c>
      <c r="X1589">
        <v>0</v>
      </c>
      <c r="Y1589">
        <v>0</v>
      </c>
      <c r="Z1589">
        <v>37000</v>
      </c>
      <c r="AB1589" s="2" t="s">
        <v>57</v>
      </c>
      <c r="AC1589">
        <v>14800</v>
      </c>
      <c r="AD1589">
        <v>22200</v>
      </c>
      <c r="AE1589">
        <v>140000</v>
      </c>
      <c r="AF1589">
        <v>2100</v>
      </c>
      <c r="AG1589" s="2" t="s">
        <v>4838</v>
      </c>
      <c r="AH1589" s="2"/>
      <c r="AI1589" s="1">
        <v>46189</v>
      </c>
      <c r="AJ1589" s="2" t="s">
        <v>87</v>
      </c>
      <c r="AK1589" s="2" t="s">
        <v>58</v>
      </c>
      <c r="AM1589" s="2" t="s">
        <v>59</v>
      </c>
      <c r="AP1589" s="2" t="s">
        <v>60</v>
      </c>
      <c r="AQ1589" s="2" t="s">
        <v>41</v>
      </c>
      <c r="AR1589">
        <v>103000</v>
      </c>
      <c r="AS1589" s="2" t="str">
        <f>_xlfn.IFNA(IF(VLOOKUP(all_resi[[#This Row],[No. Waybill]],settle_reconcile[No. Waybill],1,0)="","Recon","Recon"),"-")</f>
        <v>Recon</v>
      </c>
      <c r="AT1589" s="2">
        <f>all_resi[[#This Row],[Nilai COD]]-all_resi[[#This Row],[COD Fee]]-all_resi[[#This Row],[Total Biaya Setelah Diskon]]</f>
        <v>115700</v>
      </c>
      <c r="AU1589" s="2">
        <f>IF(all_resi[[#This Row],[Waktu Terima]]="","",_xlfn.DAYS(all_resi[[#This Row],[Waktu Terima]],all_resi[[#This Row],[Tanggal Pengiriman]]))</f>
        <v>4</v>
      </c>
    </row>
    <row r="1590" spans="1:47" x14ac:dyDescent="0.25">
      <c r="A1590" s="2" t="s">
        <v>7404</v>
      </c>
      <c r="B1590" s="1">
        <v>46185</v>
      </c>
      <c r="C1590" s="2" t="s">
        <v>42</v>
      </c>
      <c r="D1590" s="2" t="s">
        <v>43</v>
      </c>
      <c r="E1590" s="2" t="s">
        <v>44</v>
      </c>
      <c r="F1590" s="2" t="s">
        <v>45</v>
      </c>
      <c r="G1590" s="2" t="s">
        <v>46</v>
      </c>
      <c r="H1590" s="2" t="s">
        <v>47</v>
      </c>
      <c r="I1590" s="2" t="s">
        <v>4853</v>
      </c>
      <c r="J1590" s="2" t="s">
        <v>13678</v>
      </c>
      <c r="K1590" s="2" t="s">
        <v>116</v>
      </c>
      <c r="L1590" s="2" t="s">
        <v>1581</v>
      </c>
      <c r="M1590" s="2" t="s">
        <v>4854</v>
      </c>
      <c r="N1590" s="2" t="s">
        <v>4855</v>
      </c>
      <c r="O1590">
        <v>1</v>
      </c>
      <c r="P1590" s="2" t="s">
        <v>53</v>
      </c>
      <c r="Q1590">
        <v>100</v>
      </c>
      <c r="R1590">
        <v>0</v>
      </c>
      <c r="S1590" s="2" t="s">
        <v>54</v>
      </c>
      <c r="T1590" s="2" t="s">
        <v>55</v>
      </c>
      <c r="U1590" s="2" t="s">
        <v>207</v>
      </c>
      <c r="V1590" s="2"/>
      <c r="W1590">
        <v>8000</v>
      </c>
      <c r="X1590">
        <v>0</v>
      </c>
      <c r="Y1590">
        <v>0</v>
      </c>
      <c r="Z1590">
        <v>8000</v>
      </c>
      <c r="AB1590" s="2" t="s">
        <v>57</v>
      </c>
      <c r="AC1590">
        <v>3000</v>
      </c>
      <c r="AD1590">
        <v>5000</v>
      </c>
      <c r="AE1590">
        <v>78000</v>
      </c>
      <c r="AF1590">
        <v>1170</v>
      </c>
      <c r="AG1590" s="2" t="s">
        <v>11769</v>
      </c>
      <c r="AH1590" s="2" t="s">
        <v>149</v>
      </c>
      <c r="AI1590" s="1">
        <v>46196</v>
      </c>
      <c r="AJ1590" s="2"/>
      <c r="AK1590" s="2" t="s">
        <v>67</v>
      </c>
      <c r="AM1590" s="2" t="s">
        <v>59</v>
      </c>
      <c r="AP1590" s="2" t="s">
        <v>60</v>
      </c>
      <c r="AQ1590" s="2" t="s">
        <v>41</v>
      </c>
      <c r="AR1590">
        <v>70000</v>
      </c>
      <c r="AS1590" s="2" t="str">
        <f>_xlfn.IFNA(IF(VLOOKUP(all_resi[[#This Row],[No. Waybill]],settle_reconcile[No. Waybill],1,0)="","Recon","Recon"),"-")</f>
        <v>-</v>
      </c>
      <c r="AT1590" s="2">
        <f>all_resi[[#This Row],[Nilai COD]]-all_resi[[#This Row],[COD Fee]]-all_resi[[#This Row],[Total Biaya Setelah Diskon]]</f>
        <v>71830</v>
      </c>
      <c r="AU1590" s="2">
        <f>IF(all_resi[[#This Row],[Waktu Terima]]="","",_xlfn.DAYS(all_resi[[#This Row],[Waktu Terima]],all_resi[[#This Row],[Tanggal Pengiriman]]))</f>
        <v>11</v>
      </c>
    </row>
    <row r="1591" spans="1:47" x14ac:dyDescent="0.25">
      <c r="A1591" s="2" t="s">
        <v>7405</v>
      </c>
      <c r="B1591" s="1">
        <v>46185</v>
      </c>
      <c r="C1591" s="2" t="s">
        <v>42</v>
      </c>
      <c r="D1591" s="2" t="s">
        <v>43</v>
      </c>
      <c r="E1591" s="2" t="s">
        <v>44</v>
      </c>
      <c r="F1591" s="2" t="s">
        <v>45</v>
      </c>
      <c r="G1591" s="2" t="s">
        <v>46</v>
      </c>
      <c r="H1591" s="2" t="s">
        <v>47</v>
      </c>
      <c r="I1591" s="2" t="s">
        <v>4856</v>
      </c>
      <c r="J1591" s="2" t="s">
        <v>13746</v>
      </c>
      <c r="K1591" s="2" t="s">
        <v>595</v>
      </c>
      <c r="L1591" s="2" t="s">
        <v>780</v>
      </c>
      <c r="M1591" s="2" t="s">
        <v>4857</v>
      </c>
      <c r="N1591" s="2" t="s">
        <v>4858</v>
      </c>
      <c r="O1591">
        <v>1</v>
      </c>
      <c r="P1591" s="2" t="s">
        <v>53</v>
      </c>
      <c r="Q1591">
        <v>100</v>
      </c>
      <c r="R1591">
        <v>0</v>
      </c>
      <c r="S1591" s="2" t="s">
        <v>54</v>
      </c>
      <c r="T1591" s="2" t="s">
        <v>55</v>
      </c>
      <c r="U1591" s="2" t="s">
        <v>66</v>
      </c>
      <c r="V1591" s="2"/>
      <c r="W1591">
        <v>109000</v>
      </c>
      <c r="X1591">
        <v>0</v>
      </c>
      <c r="Y1591">
        <v>0</v>
      </c>
      <c r="Z1591">
        <v>109000</v>
      </c>
      <c r="AB1591" s="2" t="s">
        <v>57</v>
      </c>
      <c r="AC1591">
        <v>43600</v>
      </c>
      <c r="AD1591">
        <v>65400</v>
      </c>
      <c r="AE1591">
        <v>244000</v>
      </c>
      <c r="AF1591">
        <v>3660</v>
      </c>
      <c r="AG1591" s="2" t="s">
        <v>4856</v>
      </c>
      <c r="AH1591" s="2"/>
      <c r="AI1591" s="1">
        <v>46190</v>
      </c>
      <c r="AJ1591" s="2"/>
      <c r="AK1591" s="2" t="s">
        <v>58</v>
      </c>
      <c r="AM1591" s="2" t="s">
        <v>59</v>
      </c>
      <c r="AP1591" s="2" t="s">
        <v>60</v>
      </c>
      <c r="AQ1591" s="2" t="s">
        <v>41</v>
      </c>
      <c r="AR1591">
        <v>135000</v>
      </c>
      <c r="AS1591" s="2" t="str">
        <f>_xlfn.IFNA(IF(VLOOKUP(all_resi[[#This Row],[No. Waybill]],settle_reconcile[No. Waybill],1,0)="","Recon","Recon"),"-")</f>
        <v>Recon</v>
      </c>
      <c r="AT1591" s="2">
        <f>all_resi[[#This Row],[Nilai COD]]-all_resi[[#This Row],[COD Fee]]-all_resi[[#This Row],[Total Biaya Setelah Diskon]]</f>
        <v>174940</v>
      </c>
      <c r="AU1591" s="2">
        <f>IF(all_resi[[#This Row],[Waktu Terima]]="","",_xlfn.DAYS(all_resi[[#This Row],[Waktu Terima]],all_resi[[#This Row],[Tanggal Pengiriman]]))</f>
        <v>5</v>
      </c>
    </row>
    <row r="1592" spans="1:47" x14ac:dyDescent="0.25">
      <c r="A1592" s="2" t="s">
        <v>7401</v>
      </c>
      <c r="B1592" s="1">
        <v>46185</v>
      </c>
      <c r="C1592" s="2" t="s">
        <v>42</v>
      </c>
      <c r="D1592" s="2" t="s">
        <v>43</v>
      </c>
      <c r="E1592" s="2" t="s">
        <v>44</v>
      </c>
      <c r="F1592" s="2" t="s">
        <v>45</v>
      </c>
      <c r="G1592" s="2" t="s">
        <v>46</v>
      </c>
      <c r="H1592" s="2" t="s">
        <v>47</v>
      </c>
      <c r="I1592" s="2" t="s">
        <v>4843</v>
      </c>
      <c r="J1592" s="2" t="s">
        <v>13676</v>
      </c>
      <c r="K1592" s="2" t="s">
        <v>100</v>
      </c>
      <c r="L1592" s="2" t="s">
        <v>1383</v>
      </c>
      <c r="M1592" s="2" t="s">
        <v>4844</v>
      </c>
      <c r="N1592" s="2" t="s">
        <v>4845</v>
      </c>
      <c r="O1592">
        <v>1</v>
      </c>
      <c r="P1592" s="2" t="s">
        <v>53</v>
      </c>
      <c r="Q1592">
        <v>100</v>
      </c>
      <c r="R1592">
        <v>0</v>
      </c>
      <c r="S1592" s="2" t="s">
        <v>54</v>
      </c>
      <c r="T1592" s="2" t="s">
        <v>55</v>
      </c>
      <c r="U1592" s="2" t="s">
        <v>147</v>
      </c>
      <c r="V1592" s="2"/>
      <c r="W1592">
        <v>18000</v>
      </c>
      <c r="X1592">
        <v>0</v>
      </c>
      <c r="Y1592">
        <v>0</v>
      </c>
      <c r="Z1592">
        <v>18000</v>
      </c>
      <c r="AB1592" s="2" t="s">
        <v>57</v>
      </c>
      <c r="AC1592">
        <v>12000</v>
      </c>
      <c r="AD1592">
        <v>6000</v>
      </c>
      <c r="AE1592">
        <v>88000</v>
      </c>
      <c r="AF1592">
        <v>1320</v>
      </c>
      <c r="AG1592" s="2" t="s">
        <v>4843</v>
      </c>
      <c r="AH1592" s="2"/>
      <c r="AI1592" s="1">
        <v>46187</v>
      </c>
      <c r="AJ1592" s="2"/>
      <c r="AK1592" s="2" t="s">
        <v>58</v>
      </c>
      <c r="AM1592" s="2" t="s">
        <v>59</v>
      </c>
      <c r="AP1592" s="2" t="s">
        <v>60</v>
      </c>
      <c r="AQ1592" s="2" t="s">
        <v>41</v>
      </c>
      <c r="AR1592">
        <v>70000</v>
      </c>
      <c r="AS1592" s="2" t="str">
        <f>_xlfn.IFNA(IF(VLOOKUP(all_resi[[#This Row],[No. Waybill]],settle_reconcile[No. Waybill],1,0)="","Recon","Recon"),"-")</f>
        <v>Recon</v>
      </c>
      <c r="AT1592" s="2">
        <f>all_resi[[#This Row],[Nilai COD]]-all_resi[[#This Row],[COD Fee]]-all_resi[[#This Row],[Total Biaya Setelah Diskon]]</f>
        <v>80680</v>
      </c>
      <c r="AU1592" s="2">
        <f>IF(all_resi[[#This Row],[Waktu Terima]]="","",_xlfn.DAYS(all_resi[[#This Row],[Waktu Terima]],all_resi[[#This Row],[Tanggal Pengiriman]]))</f>
        <v>2</v>
      </c>
    </row>
    <row r="1593" spans="1:47" x14ac:dyDescent="0.25">
      <c r="A1593" s="2" t="s">
        <v>6007</v>
      </c>
      <c r="B1593" s="1">
        <v>46185</v>
      </c>
      <c r="C1593" s="2" t="s">
        <v>42</v>
      </c>
      <c r="D1593" s="2" t="s">
        <v>43</v>
      </c>
      <c r="E1593" s="2" t="s">
        <v>44</v>
      </c>
      <c r="F1593" s="2" t="s">
        <v>45</v>
      </c>
      <c r="G1593" s="2" t="s">
        <v>46</v>
      </c>
      <c r="H1593" s="2" t="s">
        <v>80</v>
      </c>
      <c r="I1593" s="2" t="s">
        <v>692</v>
      </c>
      <c r="J1593" s="2" t="s">
        <v>13720</v>
      </c>
      <c r="K1593" s="2" t="s">
        <v>286</v>
      </c>
      <c r="L1593" s="2" t="s">
        <v>287</v>
      </c>
      <c r="M1593" s="2" t="s">
        <v>693</v>
      </c>
      <c r="N1593" s="2" t="s">
        <v>694</v>
      </c>
      <c r="O1593">
        <v>1</v>
      </c>
      <c r="P1593" s="2" t="s">
        <v>53</v>
      </c>
      <c r="Q1593">
        <v>100</v>
      </c>
      <c r="R1593">
        <v>0</v>
      </c>
      <c r="S1593" s="2" t="s">
        <v>54</v>
      </c>
      <c r="T1593" s="2" t="s">
        <v>55</v>
      </c>
      <c r="U1593" s="2" t="s">
        <v>305</v>
      </c>
      <c r="V1593" s="2"/>
      <c r="W1593">
        <v>106000</v>
      </c>
      <c r="X1593">
        <v>0</v>
      </c>
      <c r="Y1593">
        <v>0</v>
      </c>
      <c r="Z1593">
        <v>106000</v>
      </c>
      <c r="AB1593" s="2" t="s">
        <v>57</v>
      </c>
      <c r="AC1593">
        <v>42400</v>
      </c>
      <c r="AD1593">
        <v>63600</v>
      </c>
      <c r="AE1593">
        <v>176000</v>
      </c>
      <c r="AF1593">
        <v>2640</v>
      </c>
      <c r="AG1593" s="2" t="s">
        <v>692</v>
      </c>
      <c r="AH1593" s="2"/>
      <c r="AI1593" s="1">
        <v>46192</v>
      </c>
      <c r="AJ1593" s="2" t="s">
        <v>87</v>
      </c>
      <c r="AK1593" s="2" t="s">
        <v>58</v>
      </c>
      <c r="AM1593" s="2" t="s">
        <v>59</v>
      </c>
      <c r="AP1593" s="2" t="s">
        <v>60</v>
      </c>
      <c r="AQ1593" s="2" t="s">
        <v>41</v>
      </c>
      <c r="AR1593">
        <v>70000</v>
      </c>
      <c r="AS1593" s="2" t="str">
        <f>_xlfn.IFNA(IF(VLOOKUP(all_resi[[#This Row],[No. Waybill]],settle_reconcile[No. Waybill],1,0)="","Recon","Recon"),"-")</f>
        <v>Recon</v>
      </c>
      <c r="AT1593" s="2">
        <f>all_resi[[#This Row],[Nilai COD]]-all_resi[[#This Row],[COD Fee]]-all_resi[[#This Row],[Total Biaya Setelah Diskon]]</f>
        <v>109760</v>
      </c>
      <c r="AU1593" s="2">
        <f>IF(all_resi[[#This Row],[Waktu Terima]]="","",_xlfn.DAYS(all_resi[[#This Row],[Waktu Terima]],all_resi[[#This Row],[Tanggal Pengiriman]]))</f>
        <v>7</v>
      </c>
    </row>
    <row r="1594" spans="1:47" x14ac:dyDescent="0.25">
      <c r="A1594" s="2" t="s">
        <v>7474</v>
      </c>
      <c r="B1594" s="1">
        <v>46185</v>
      </c>
      <c r="C1594" s="2" t="s">
        <v>42</v>
      </c>
      <c r="D1594" s="2" t="s">
        <v>43</v>
      </c>
      <c r="E1594" s="2" t="s">
        <v>44</v>
      </c>
      <c r="F1594" s="2" t="s">
        <v>45</v>
      </c>
      <c r="G1594" s="2" t="s">
        <v>46</v>
      </c>
      <c r="H1594" s="2" t="s">
        <v>47</v>
      </c>
      <c r="I1594" s="2" t="s">
        <v>5031</v>
      </c>
      <c r="J1594" s="2" t="s">
        <v>13736</v>
      </c>
      <c r="K1594" s="2" t="s">
        <v>62</v>
      </c>
      <c r="L1594" s="2" t="s">
        <v>890</v>
      </c>
      <c r="M1594" s="2" t="s">
        <v>995</v>
      </c>
      <c r="N1594" s="2" t="s">
        <v>5032</v>
      </c>
      <c r="O1594">
        <v>1</v>
      </c>
      <c r="P1594" s="2" t="s">
        <v>53</v>
      </c>
      <c r="Q1594">
        <v>100</v>
      </c>
      <c r="R1594">
        <v>0</v>
      </c>
      <c r="S1594" s="2" t="s">
        <v>54</v>
      </c>
      <c r="T1594" s="2" t="s">
        <v>55</v>
      </c>
      <c r="U1594" s="2" t="s">
        <v>386</v>
      </c>
      <c r="V1594" s="2"/>
      <c r="W1594">
        <v>84000</v>
      </c>
      <c r="X1594">
        <v>0</v>
      </c>
      <c r="Y1594">
        <v>0</v>
      </c>
      <c r="Z1594">
        <v>84000</v>
      </c>
      <c r="AB1594" s="2" t="s">
        <v>57</v>
      </c>
      <c r="AC1594">
        <v>33600</v>
      </c>
      <c r="AD1594">
        <v>50400</v>
      </c>
      <c r="AE1594">
        <v>188000</v>
      </c>
      <c r="AF1594">
        <v>2820</v>
      </c>
      <c r="AG1594" s="2" t="s">
        <v>5031</v>
      </c>
      <c r="AH1594" s="2"/>
      <c r="AI1594" s="1">
        <v>46190</v>
      </c>
      <c r="AJ1594" s="2"/>
      <c r="AK1594" s="2" t="s">
        <v>58</v>
      </c>
      <c r="AM1594" s="2" t="s">
        <v>59</v>
      </c>
      <c r="AP1594" s="2" t="s">
        <v>60</v>
      </c>
      <c r="AQ1594" s="2" t="s">
        <v>41</v>
      </c>
      <c r="AR1594">
        <v>104000</v>
      </c>
      <c r="AS1594" s="2" t="str">
        <f>_xlfn.IFNA(IF(VLOOKUP(all_resi[[#This Row],[No. Waybill]],settle_reconcile[No. Waybill],1,0)="","Recon","Recon"),"-")</f>
        <v>Recon</v>
      </c>
      <c r="AT1594" s="2">
        <f>all_resi[[#This Row],[Nilai COD]]-all_resi[[#This Row],[COD Fee]]-all_resi[[#This Row],[Total Biaya Setelah Diskon]]</f>
        <v>134780</v>
      </c>
      <c r="AU1594" s="2">
        <f>IF(all_resi[[#This Row],[Waktu Terima]]="","",_xlfn.DAYS(all_resi[[#This Row],[Waktu Terima]],all_resi[[#This Row],[Tanggal Pengiriman]]))</f>
        <v>5</v>
      </c>
    </row>
    <row r="1595" spans="1:47" x14ac:dyDescent="0.25">
      <c r="A1595" s="2" t="s">
        <v>7481</v>
      </c>
      <c r="B1595" s="1">
        <v>46185</v>
      </c>
      <c r="C1595" s="2" t="s">
        <v>42</v>
      </c>
      <c r="D1595" s="2" t="s">
        <v>43</v>
      </c>
      <c r="E1595" s="2" t="s">
        <v>44</v>
      </c>
      <c r="F1595" s="2" t="s">
        <v>45</v>
      </c>
      <c r="G1595" s="2" t="s">
        <v>46</v>
      </c>
      <c r="H1595" s="2" t="s">
        <v>80</v>
      </c>
      <c r="I1595" s="2" t="s">
        <v>5048</v>
      </c>
      <c r="J1595" s="2" t="s">
        <v>13719</v>
      </c>
      <c r="K1595" s="2" t="s">
        <v>183</v>
      </c>
      <c r="L1595" s="2" t="s">
        <v>446</v>
      </c>
      <c r="M1595" s="2" t="s">
        <v>5049</v>
      </c>
      <c r="N1595" s="2" t="s">
        <v>5050</v>
      </c>
      <c r="O1595">
        <v>1</v>
      </c>
      <c r="P1595" s="2" t="s">
        <v>53</v>
      </c>
      <c r="Q1595">
        <v>100</v>
      </c>
      <c r="R1595">
        <v>0</v>
      </c>
      <c r="S1595" s="2" t="s">
        <v>54</v>
      </c>
      <c r="T1595" s="2" t="s">
        <v>55</v>
      </c>
      <c r="U1595" s="2" t="s">
        <v>86</v>
      </c>
      <c r="V1595" s="2"/>
      <c r="W1595">
        <v>85000</v>
      </c>
      <c r="X1595">
        <v>0</v>
      </c>
      <c r="Y1595">
        <v>0</v>
      </c>
      <c r="Z1595">
        <v>85000</v>
      </c>
      <c r="AB1595" s="2" t="s">
        <v>57</v>
      </c>
      <c r="AC1595">
        <v>34000</v>
      </c>
      <c r="AD1595">
        <v>51000</v>
      </c>
      <c r="AE1595">
        <v>145000</v>
      </c>
      <c r="AF1595">
        <v>2175</v>
      </c>
      <c r="AG1595" s="2" t="s">
        <v>5048</v>
      </c>
      <c r="AH1595" s="2"/>
      <c r="AI1595" s="1">
        <v>46190</v>
      </c>
      <c r="AJ1595" s="2" t="s">
        <v>87</v>
      </c>
      <c r="AK1595" s="2" t="s">
        <v>58</v>
      </c>
      <c r="AM1595" s="2" t="s">
        <v>59</v>
      </c>
      <c r="AP1595" s="2" t="s">
        <v>60</v>
      </c>
      <c r="AQ1595" s="2" t="s">
        <v>41</v>
      </c>
      <c r="AR1595">
        <v>60000</v>
      </c>
      <c r="AS1595" s="2" t="str">
        <f>_xlfn.IFNA(IF(VLOOKUP(all_resi[[#This Row],[No. Waybill]],settle_reconcile[No. Waybill],1,0)="","Recon","Recon"),"-")</f>
        <v>Recon</v>
      </c>
      <c r="AT1595" s="2">
        <f>all_resi[[#This Row],[Nilai COD]]-all_resi[[#This Row],[COD Fee]]-all_resi[[#This Row],[Total Biaya Setelah Diskon]]</f>
        <v>91825</v>
      </c>
      <c r="AU1595" s="2">
        <f>IF(all_resi[[#This Row],[Waktu Terima]]="","",_xlfn.DAYS(all_resi[[#This Row],[Waktu Terima]],all_resi[[#This Row],[Tanggal Pengiriman]]))</f>
        <v>5</v>
      </c>
    </row>
    <row r="1596" spans="1:47" x14ac:dyDescent="0.25">
      <c r="A1596" s="2" t="s">
        <v>6038</v>
      </c>
      <c r="B1596" s="1">
        <v>46185</v>
      </c>
      <c r="C1596" s="2" t="s">
        <v>42</v>
      </c>
      <c r="D1596" s="2" t="s">
        <v>43</v>
      </c>
      <c r="E1596" s="2" t="s">
        <v>44</v>
      </c>
      <c r="F1596" s="2" t="s">
        <v>45</v>
      </c>
      <c r="G1596" s="2" t="s">
        <v>46</v>
      </c>
      <c r="H1596" s="2" t="s">
        <v>80</v>
      </c>
      <c r="I1596" s="2" t="s">
        <v>803</v>
      </c>
      <c r="J1596" s="2" t="s">
        <v>13713</v>
      </c>
      <c r="K1596" s="2" t="s">
        <v>69</v>
      </c>
      <c r="L1596" s="2" t="s">
        <v>557</v>
      </c>
      <c r="M1596" s="2" t="s">
        <v>804</v>
      </c>
      <c r="N1596" s="2" t="s">
        <v>805</v>
      </c>
      <c r="O1596">
        <v>1</v>
      </c>
      <c r="P1596" s="2" t="s">
        <v>53</v>
      </c>
      <c r="Q1596">
        <v>100</v>
      </c>
      <c r="R1596">
        <v>0</v>
      </c>
      <c r="S1596" s="2" t="s">
        <v>54</v>
      </c>
      <c r="T1596" s="2" t="s">
        <v>55</v>
      </c>
      <c r="U1596" s="2" t="s">
        <v>141</v>
      </c>
      <c r="V1596" s="2"/>
      <c r="W1596">
        <v>54000</v>
      </c>
      <c r="X1596">
        <v>0</v>
      </c>
      <c r="Y1596">
        <v>0</v>
      </c>
      <c r="Z1596">
        <v>54000</v>
      </c>
      <c r="AB1596" s="2" t="s">
        <v>57</v>
      </c>
      <c r="AC1596">
        <v>21600</v>
      </c>
      <c r="AD1596">
        <v>32400</v>
      </c>
      <c r="AE1596">
        <v>97000</v>
      </c>
      <c r="AF1596">
        <v>1455</v>
      </c>
      <c r="AG1596" s="2" t="s">
        <v>803</v>
      </c>
      <c r="AH1596" s="2"/>
      <c r="AI1596" s="1">
        <v>46192</v>
      </c>
      <c r="AJ1596" s="2" t="s">
        <v>87</v>
      </c>
      <c r="AK1596" s="2" t="s">
        <v>58</v>
      </c>
      <c r="AM1596" s="2" t="s">
        <v>59</v>
      </c>
      <c r="AP1596" s="2" t="s">
        <v>60</v>
      </c>
      <c r="AQ1596" s="2" t="s">
        <v>41</v>
      </c>
      <c r="AR1596">
        <v>43000</v>
      </c>
      <c r="AS1596" s="2" t="str">
        <f>_xlfn.IFNA(IF(VLOOKUP(all_resi[[#This Row],[No. Waybill]],settle_reconcile[No. Waybill],1,0)="","Recon","Recon"),"-")</f>
        <v>Recon</v>
      </c>
      <c r="AT1596" s="2">
        <f>all_resi[[#This Row],[Nilai COD]]-all_resi[[#This Row],[COD Fee]]-all_resi[[#This Row],[Total Biaya Setelah Diskon]]</f>
        <v>63145</v>
      </c>
      <c r="AU1596" s="2">
        <f>IF(all_resi[[#This Row],[Waktu Terima]]="","",_xlfn.DAYS(all_resi[[#This Row],[Waktu Terima]],all_resi[[#This Row],[Tanggal Pengiriman]]))</f>
        <v>7</v>
      </c>
    </row>
    <row r="1597" spans="1:47" x14ac:dyDescent="0.25">
      <c r="A1597" s="2" t="s">
        <v>7367</v>
      </c>
      <c r="B1597" s="1">
        <v>46185</v>
      </c>
      <c r="C1597" s="2" t="s">
        <v>42</v>
      </c>
      <c r="D1597" s="2" t="s">
        <v>43</v>
      </c>
      <c r="E1597" s="2" t="s">
        <v>44</v>
      </c>
      <c r="F1597" s="2" t="s">
        <v>45</v>
      </c>
      <c r="G1597" s="2" t="s">
        <v>46</v>
      </c>
      <c r="H1597" s="2" t="s">
        <v>47</v>
      </c>
      <c r="I1597" s="2" t="s">
        <v>4756</v>
      </c>
      <c r="J1597" s="2" t="s">
        <v>13851</v>
      </c>
      <c r="K1597" s="2" t="s">
        <v>126</v>
      </c>
      <c r="L1597" s="2" t="s">
        <v>450</v>
      </c>
      <c r="M1597" s="2" t="s">
        <v>4757</v>
      </c>
      <c r="N1597" s="2" t="s">
        <v>4758</v>
      </c>
      <c r="O1597">
        <v>1</v>
      </c>
      <c r="P1597" s="2" t="s">
        <v>53</v>
      </c>
      <c r="Q1597">
        <v>100</v>
      </c>
      <c r="R1597">
        <v>0</v>
      </c>
      <c r="S1597" s="2" t="s">
        <v>54</v>
      </c>
      <c r="T1597" s="2" t="s">
        <v>55</v>
      </c>
      <c r="U1597" s="2" t="s">
        <v>97</v>
      </c>
      <c r="V1597" s="2"/>
      <c r="W1597">
        <v>74000</v>
      </c>
      <c r="X1597">
        <v>0</v>
      </c>
      <c r="Y1597">
        <v>0</v>
      </c>
      <c r="Z1597">
        <v>74000</v>
      </c>
      <c r="AB1597" s="2" t="s">
        <v>57</v>
      </c>
      <c r="AC1597">
        <v>29600</v>
      </c>
      <c r="AD1597">
        <v>44400</v>
      </c>
      <c r="AE1597">
        <v>144000</v>
      </c>
      <c r="AF1597">
        <v>2160</v>
      </c>
      <c r="AG1597" s="2" t="s">
        <v>517</v>
      </c>
      <c r="AH1597" s="2" t="s">
        <v>149</v>
      </c>
      <c r="AI1597" s="1">
        <v>46199</v>
      </c>
      <c r="AJ1597" s="2"/>
      <c r="AK1597" s="2" t="s">
        <v>67</v>
      </c>
      <c r="AM1597" s="2" t="s">
        <v>59</v>
      </c>
      <c r="AP1597" s="2" t="s">
        <v>60</v>
      </c>
      <c r="AQ1597" s="2" t="s">
        <v>41</v>
      </c>
      <c r="AR1597">
        <v>70000</v>
      </c>
      <c r="AS1597" s="2" t="str">
        <f>_xlfn.IFNA(IF(VLOOKUP(all_resi[[#This Row],[No. Waybill]],settle_reconcile[No. Waybill],1,0)="","Recon","Recon"),"-")</f>
        <v>-</v>
      </c>
      <c r="AT1597" s="2">
        <f>all_resi[[#This Row],[Nilai COD]]-all_resi[[#This Row],[COD Fee]]-all_resi[[#This Row],[Total Biaya Setelah Diskon]]</f>
        <v>97440</v>
      </c>
      <c r="AU1597" s="2">
        <f>IF(all_resi[[#This Row],[Waktu Terima]]="","",_xlfn.DAYS(all_resi[[#This Row],[Waktu Terima]],all_resi[[#This Row],[Tanggal Pengiriman]]))</f>
        <v>14</v>
      </c>
    </row>
    <row r="1598" spans="1:47" x14ac:dyDescent="0.25">
      <c r="A1598" s="2" t="s">
        <v>7483</v>
      </c>
      <c r="B1598" s="1">
        <v>46185</v>
      </c>
      <c r="C1598" s="2" t="s">
        <v>42</v>
      </c>
      <c r="D1598" s="2" t="s">
        <v>43</v>
      </c>
      <c r="E1598" s="2" t="s">
        <v>44</v>
      </c>
      <c r="F1598" s="2" t="s">
        <v>45</v>
      </c>
      <c r="G1598" s="2" t="s">
        <v>46</v>
      </c>
      <c r="H1598" s="2" t="s">
        <v>47</v>
      </c>
      <c r="I1598" s="2" t="s">
        <v>5054</v>
      </c>
      <c r="J1598" s="2" t="s">
        <v>13724</v>
      </c>
      <c r="K1598" s="2" t="s">
        <v>177</v>
      </c>
      <c r="L1598" s="2" t="s">
        <v>807</v>
      </c>
      <c r="M1598" s="2" t="s">
        <v>808</v>
      </c>
      <c r="N1598" s="2" t="s">
        <v>5055</v>
      </c>
      <c r="O1598">
        <v>1</v>
      </c>
      <c r="P1598" s="2" t="s">
        <v>53</v>
      </c>
      <c r="Q1598">
        <v>100</v>
      </c>
      <c r="R1598">
        <v>0</v>
      </c>
      <c r="S1598" s="2" t="s">
        <v>54</v>
      </c>
      <c r="T1598" s="2" t="s">
        <v>55</v>
      </c>
      <c r="U1598" s="2" t="s">
        <v>56</v>
      </c>
      <c r="V1598" s="2"/>
      <c r="W1598">
        <v>64000</v>
      </c>
      <c r="X1598">
        <v>0</v>
      </c>
      <c r="Y1598">
        <v>0</v>
      </c>
      <c r="Z1598">
        <v>64000</v>
      </c>
      <c r="AB1598" s="2" t="s">
        <v>57</v>
      </c>
      <c r="AC1598">
        <v>25600</v>
      </c>
      <c r="AD1598">
        <v>38400</v>
      </c>
      <c r="AE1598">
        <v>168000</v>
      </c>
      <c r="AF1598">
        <v>2520</v>
      </c>
      <c r="AG1598" s="2" t="s">
        <v>11423</v>
      </c>
      <c r="AH1598" s="2" t="s">
        <v>149</v>
      </c>
      <c r="AI1598" s="1">
        <v>46194</v>
      </c>
      <c r="AJ1598" s="2"/>
      <c r="AK1598" s="2" t="s">
        <v>67</v>
      </c>
      <c r="AM1598" s="2" t="s">
        <v>59</v>
      </c>
      <c r="AP1598" s="2" t="s">
        <v>60</v>
      </c>
      <c r="AQ1598" s="2" t="s">
        <v>41</v>
      </c>
      <c r="AR1598">
        <v>104000</v>
      </c>
      <c r="AS1598" s="2" t="str">
        <f>_xlfn.IFNA(IF(VLOOKUP(all_resi[[#This Row],[No. Waybill]],settle_reconcile[No. Waybill],1,0)="","Recon","Recon"),"-")</f>
        <v>-</v>
      </c>
      <c r="AT1598" s="2">
        <f>all_resi[[#This Row],[Nilai COD]]-all_resi[[#This Row],[COD Fee]]-all_resi[[#This Row],[Total Biaya Setelah Diskon]]</f>
        <v>127080</v>
      </c>
      <c r="AU1598" s="2">
        <f>IF(all_resi[[#This Row],[Waktu Terima]]="","",_xlfn.DAYS(all_resi[[#This Row],[Waktu Terima]],all_resi[[#This Row],[Tanggal Pengiriman]]))</f>
        <v>9</v>
      </c>
    </row>
    <row r="1599" spans="1:47" x14ac:dyDescent="0.25">
      <c r="A1599" s="2" t="s">
        <v>7480</v>
      </c>
      <c r="B1599" s="1">
        <v>46185</v>
      </c>
      <c r="C1599" s="2" t="s">
        <v>42</v>
      </c>
      <c r="D1599" s="2" t="s">
        <v>43</v>
      </c>
      <c r="E1599" s="2" t="s">
        <v>44</v>
      </c>
      <c r="F1599" s="2" t="s">
        <v>45</v>
      </c>
      <c r="G1599" s="2" t="s">
        <v>46</v>
      </c>
      <c r="H1599" s="2" t="s">
        <v>47</v>
      </c>
      <c r="I1599" s="2" t="s">
        <v>5045</v>
      </c>
      <c r="J1599" s="2" t="s">
        <v>13718</v>
      </c>
      <c r="K1599" s="2" t="s">
        <v>106</v>
      </c>
      <c r="L1599" s="2" t="s">
        <v>2911</v>
      </c>
      <c r="M1599" s="2" t="s">
        <v>5046</v>
      </c>
      <c r="N1599" s="2" t="s">
        <v>5047</v>
      </c>
      <c r="O1599">
        <v>1</v>
      </c>
      <c r="P1599" s="2" t="s">
        <v>53</v>
      </c>
      <c r="Q1599">
        <v>100</v>
      </c>
      <c r="R1599">
        <v>0</v>
      </c>
      <c r="S1599" s="2" t="s">
        <v>54</v>
      </c>
      <c r="T1599" s="2" t="s">
        <v>55</v>
      </c>
      <c r="U1599" s="2" t="s">
        <v>66</v>
      </c>
      <c r="V1599" s="2"/>
      <c r="W1599">
        <v>53000</v>
      </c>
      <c r="X1599">
        <v>0</v>
      </c>
      <c r="Y1599">
        <v>0</v>
      </c>
      <c r="Z1599">
        <v>53000</v>
      </c>
      <c r="AB1599" s="2" t="s">
        <v>57</v>
      </c>
      <c r="AC1599">
        <v>21200</v>
      </c>
      <c r="AD1599">
        <v>31800</v>
      </c>
      <c r="AE1599">
        <v>137000</v>
      </c>
      <c r="AF1599">
        <v>2055</v>
      </c>
      <c r="AG1599" s="2" t="s">
        <v>5045</v>
      </c>
      <c r="AH1599" s="2"/>
      <c r="AI1599" s="1">
        <v>46190</v>
      </c>
      <c r="AJ1599" s="2"/>
      <c r="AK1599" s="2" t="s">
        <v>58</v>
      </c>
      <c r="AM1599" s="2" t="s">
        <v>59</v>
      </c>
      <c r="AP1599" s="2" t="s">
        <v>60</v>
      </c>
      <c r="AQ1599" s="2" t="s">
        <v>41</v>
      </c>
      <c r="AR1599">
        <v>84000</v>
      </c>
      <c r="AS1599" s="2" t="str">
        <f>_xlfn.IFNA(IF(VLOOKUP(all_resi[[#This Row],[No. Waybill]],settle_reconcile[No. Waybill],1,0)="","Recon","Recon"),"-")</f>
        <v>Recon</v>
      </c>
      <c r="AT1599" s="2">
        <f>all_resi[[#This Row],[Nilai COD]]-all_resi[[#This Row],[COD Fee]]-all_resi[[#This Row],[Total Biaya Setelah Diskon]]</f>
        <v>103145</v>
      </c>
      <c r="AU1599" s="2">
        <f>IF(all_resi[[#This Row],[Waktu Terima]]="","",_xlfn.DAYS(all_resi[[#This Row],[Waktu Terima]],all_resi[[#This Row],[Tanggal Pengiriman]]))</f>
        <v>5</v>
      </c>
    </row>
    <row r="1600" spans="1:47" x14ac:dyDescent="0.25">
      <c r="A1600" s="2" t="s">
        <v>7387</v>
      </c>
      <c r="B1600" s="1">
        <v>46185</v>
      </c>
      <c r="C1600" s="2" t="s">
        <v>42</v>
      </c>
      <c r="D1600" s="2" t="s">
        <v>43</v>
      </c>
      <c r="E1600" s="2" t="s">
        <v>44</v>
      </c>
      <c r="F1600" s="2" t="s">
        <v>45</v>
      </c>
      <c r="G1600" s="2" t="s">
        <v>46</v>
      </c>
      <c r="H1600" s="2" t="s">
        <v>80</v>
      </c>
      <c r="I1600" s="2" t="s">
        <v>4806</v>
      </c>
      <c r="J1600" s="2" t="s">
        <v>13697</v>
      </c>
      <c r="K1600" s="2" t="s">
        <v>121</v>
      </c>
      <c r="L1600" s="2" t="s">
        <v>232</v>
      </c>
      <c r="M1600" s="2" t="s">
        <v>233</v>
      </c>
      <c r="N1600" s="2" t="s">
        <v>4807</v>
      </c>
      <c r="O1600">
        <v>1</v>
      </c>
      <c r="P1600" s="2" t="s">
        <v>53</v>
      </c>
      <c r="Q1600">
        <v>100</v>
      </c>
      <c r="R1600">
        <v>0</v>
      </c>
      <c r="S1600" s="2" t="s">
        <v>54</v>
      </c>
      <c r="T1600" s="2" t="s">
        <v>55</v>
      </c>
      <c r="U1600" s="2" t="s">
        <v>86</v>
      </c>
      <c r="V1600" s="2"/>
      <c r="W1600">
        <v>108000</v>
      </c>
      <c r="X1600">
        <v>0</v>
      </c>
      <c r="Y1600">
        <v>0</v>
      </c>
      <c r="Z1600">
        <v>108000</v>
      </c>
      <c r="AB1600" s="2" t="s">
        <v>57</v>
      </c>
      <c r="AC1600">
        <v>43200</v>
      </c>
      <c r="AD1600">
        <v>64800</v>
      </c>
      <c r="AE1600">
        <v>161000</v>
      </c>
      <c r="AF1600">
        <v>2415</v>
      </c>
      <c r="AG1600" s="2" t="s">
        <v>4806</v>
      </c>
      <c r="AH1600" s="2"/>
      <c r="AI1600" s="1">
        <v>46193</v>
      </c>
      <c r="AJ1600" s="2" t="s">
        <v>87</v>
      </c>
      <c r="AK1600" s="2" t="s">
        <v>58</v>
      </c>
      <c r="AM1600" s="2" t="s">
        <v>59</v>
      </c>
      <c r="AP1600" s="2" t="s">
        <v>60</v>
      </c>
      <c r="AQ1600" s="2" t="s">
        <v>41</v>
      </c>
      <c r="AR1600">
        <v>53000</v>
      </c>
      <c r="AS1600" s="2" t="str">
        <f>_xlfn.IFNA(IF(VLOOKUP(all_resi[[#This Row],[No. Waybill]],settle_reconcile[No. Waybill],1,0)="","Recon","Recon"),"-")</f>
        <v>Recon</v>
      </c>
      <c r="AT1600" s="2">
        <f>all_resi[[#This Row],[Nilai COD]]-all_resi[[#This Row],[COD Fee]]-all_resi[[#This Row],[Total Biaya Setelah Diskon]]</f>
        <v>93785</v>
      </c>
      <c r="AU1600" s="2">
        <f>IF(all_resi[[#This Row],[Waktu Terima]]="","",_xlfn.DAYS(all_resi[[#This Row],[Waktu Terima]],all_resi[[#This Row],[Tanggal Pengiriman]]))</f>
        <v>8</v>
      </c>
    </row>
    <row r="1601" spans="1:47" x14ac:dyDescent="0.25">
      <c r="A1601" s="2" t="s">
        <v>7390</v>
      </c>
      <c r="B1601" s="1">
        <v>46185</v>
      </c>
      <c r="C1601" s="2" t="s">
        <v>42</v>
      </c>
      <c r="D1601" s="2" t="s">
        <v>43</v>
      </c>
      <c r="E1601" s="2" t="s">
        <v>44</v>
      </c>
      <c r="F1601" s="2" t="s">
        <v>45</v>
      </c>
      <c r="G1601" s="2" t="s">
        <v>46</v>
      </c>
      <c r="H1601" s="2" t="s">
        <v>47</v>
      </c>
      <c r="I1601" s="2" t="s">
        <v>4812</v>
      </c>
      <c r="J1601" s="2" t="s">
        <v>13691</v>
      </c>
      <c r="K1601" s="2" t="s">
        <v>75</v>
      </c>
      <c r="L1601" s="2" t="s">
        <v>341</v>
      </c>
      <c r="M1601" s="2" t="s">
        <v>4813</v>
      </c>
      <c r="N1601" s="2" t="s">
        <v>4814</v>
      </c>
      <c r="O1601">
        <v>1</v>
      </c>
      <c r="P1601" s="2" t="s">
        <v>53</v>
      </c>
      <c r="Q1601">
        <v>100</v>
      </c>
      <c r="R1601">
        <v>0</v>
      </c>
      <c r="S1601" s="2" t="s">
        <v>54</v>
      </c>
      <c r="T1601" s="2" t="s">
        <v>55</v>
      </c>
      <c r="U1601" s="2" t="s">
        <v>73</v>
      </c>
      <c r="V1601" s="2"/>
      <c r="W1601">
        <v>65000</v>
      </c>
      <c r="X1601">
        <v>0</v>
      </c>
      <c r="Y1601">
        <v>0</v>
      </c>
      <c r="Z1601">
        <v>65000</v>
      </c>
      <c r="AB1601" s="2" t="s">
        <v>57</v>
      </c>
      <c r="AC1601">
        <v>26000</v>
      </c>
      <c r="AD1601">
        <v>39000</v>
      </c>
      <c r="AE1601">
        <v>145000</v>
      </c>
      <c r="AF1601">
        <v>2175</v>
      </c>
      <c r="AG1601" s="2" t="s">
        <v>4812</v>
      </c>
      <c r="AH1601" s="2"/>
      <c r="AI1601" s="1">
        <v>46189</v>
      </c>
      <c r="AJ1601" s="2"/>
      <c r="AK1601" s="2" t="s">
        <v>58</v>
      </c>
      <c r="AM1601" s="2" t="s">
        <v>59</v>
      </c>
      <c r="AP1601" s="2" t="s">
        <v>60</v>
      </c>
      <c r="AQ1601" s="2" t="s">
        <v>41</v>
      </c>
      <c r="AR1601">
        <v>80000</v>
      </c>
      <c r="AS1601" s="2" t="str">
        <f>_xlfn.IFNA(IF(VLOOKUP(all_resi[[#This Row],[No. Waybill]],settle_reconcile[No. Waybill],1,0)="","Recon","Recon"),"-")</f>
        <v>Recon</v>
      </c>
      <c r="AT1601" s="2">
        <f>all_resi[[#This Row],[Nilai COD]]-all_resi[[#This Row],[COD Fee]]-all_resi[[#This Row],[Total Biaya Setelah Diskon]]</f>
        <v>103825</v>
      </c>
      <c r="AU1601" s="2">
        <f>IF(all_resi[[#This Row],[Waktu Terima]]="","",_xlfn.DAYS(all_resi[[#This Row],[Waktu Terima]],all_resi[[#This Row],[Tanggal Pengiriman]]))</f>
        <v>4</v>
      </c>
    </row>
    <row r="1602" spans="1:47" x14ac:dyDescent="0.25">
      <c r="A1602" s="2" t="s">
        <v>7479</v>
      </c>
      <c r="B1602" s="1">
        <v>46185</v>
      </c>
      <c r="C1602" s="2" t="s">
        <v>42</v>
      </c>
      <c r="D1602" s="2" t="s">
        <v>43</v>
      </c>
      <c r="E1602" s="2" t="s">
        <v>44</v>
      </c>
      <c r="F1602" s="2" t="s">
        <v>45</v>
      </c>
      <c r="G1602" s="2" t="s">
        <v>46</v>
      </c>
      <c r="H1602" s="2" t="s">
        <v>47</v>
      </c>
      <c r="I1602" s="2" t="s">
        <v>5042</v>
      </c>
      <c r="J1602" s="2" t="s">
        <v>13717</v>
      </c>
      <c r="K1602" s="2" t="s">
        <v>600</v>
      </c>
      <c r="L1602" s="2" t="s">
        <v>601</v>
      </c>
      <c r="M1602" s="2" t="s">
        <v>5043</v>
      </c>
      <c r="N1602" s="2" t="s">
        <v>5044</v>
      </c>
      <c r="O1602">
        <v>1</v>
      </c>
      <c r="P1602" s="2" t="s">
        <v>53</v>
      </c>
      <c r="Q1602">
        <v>100</v>
      </c>
      <c r="R1602">
        <v>0</v>
      </c>
      <c r="S1602" s="2" t="s">
        <v>54</v>
      </c>
      <c r="T1602" s="2" t="s">
        <v>55</v>
      </c>
      <c r="U1602" s="2" t="s">
        <v>386</v>
      </c>
      <c r="V1602" s="2"/>
      <c r="W1602">
        <v>115000</v>
      </c>
      <c r="X1602">
        <v>0</v>
      </c>
      <c r="Y1602">
        <v>0</v>
      </c>
      <c r="Z1602">
        <v>115000</v>
      </c>
      <c r="AB1602" s="2" t="s">
        <v>57</v>
      </c>
      <c r="AC1602">
        <v>46000</v>
      </c>
      <c r="AD1602">
        <v>69000</v>
      </c>
      <c r="AE1602">
        <v>219000</v>
      </c>
      <c r="AF1602">
        <v>3285</v>
      </c>
      <c r="AG1602" s="2" t="s">
        <v>5042</v>
      </c>
      <c r="AH1602" s="2"/>
      <c r="AI1602" s="1">
        <v>46193</v>
      </c>
      <c r="AJ1602" s="2"/>
      <c r="AK1602" s="2" t="s">
        <v>58</v>
      </c>
      <c r="AM1602" s="2" t="s">
        <v>59</v>
      </c>
      <c r="AP1602" s="2" t="s">
        <v>60</v>
      </c>
      <c r="AQ1602" s="2" t="s">
        <v>41</v>
      </c>
      <c r="AR1602">
        <v>104000</v>
      </c>
      <c r="AS1602" s="2" t="str">
        <f>_xlfn.IFNA(IF(VLOOKUP(all_resi[[#This Row],[No. Waybill]],settle_reconcile[No. Waybill],1,0)="","Recon","Recon"),"-")</f>
        <v>Recon</v>
      </c>
      <c r="AT1602" s="2">
        <f>all_resi[[#This Row],[Nilai COD]]-all_resi[[#This Row],[COD Fee]]-all_resi[[#This Row],[Total Biaya Setelah Diskon]]</f>
        <v>146715</v>
      </c>
      <c r="AU1602" s="2">
        <f>IF(all_resi[[#This Row],[Waktu Terima]]="","",_xlfn.DAYS(all_resi[[#This Row],[Waktu Terima]],all_resi[[#This Row],[Tanggal Pengiriman]]))</f>
        <v>8</v>
      </c>
    </row>
    <row r="1603" spans="1:47" x14ac:dyDescent="0.25">
      <c r="A1603" s="2" t="s">
        <v>6035</v>
      </c>
      <c r="B1603" s="1">
        <v>46185</v>
      </c>
      <c r="C1603" s="2" t="s">
        <v>42</v>
      </c>
      <c r="D1603" s="2" t="s">
        <v>43</v>
      </c>
      <c r="E1603" s="2" t="s">
        <v>44</v>
      </c>
      <c r="F1603" s="2" t="s">
        <v>45</v>
      </c>
      <c r="G1603" s="2" t="s">
        <v>46</v>
      </c>
      <c r="H1603" s="2" t="s">
        <v>47</v>
      </c>
      <c r="I1603" s="2" t="s">
        <v>794</v>
      </c>
      <c r="J1603" s="2" t="s">
        <v>13704</v>
      </c>
      <c r="K1603" s="2" t="s">
        <v>75</v>
      </c>
      <c r="L1603" s="2" t="s">
        <v>310</v>
      </c>
      <c r="M1603" s="2" t="s">
        <v>795</v>
      </c>
      <c r="N1603" s="2" t="s">
        <v>796</v>
      </c>
      <c r="O1603">
        <v>1</v>
      </c>
      <c r="P1603" s="2" t="s">
        <v>53</v>
      </c>
      <c r="Q1603">
        <v>100</v>
      </c>
      <c r="R1603">
        <v>0</v>
      </c>
      <c r="S1603" s="2" t="s">
        <v>54</v>
      </c>
      <c r="T1603" s="2" t="s">
        <v>55</v>
      </c>
      <c r="U1603" s="2" t="s">
        <v>207</v>
      </c>
      <c r="V1603" s="2"/>
      <c r="W1603">
        <v>61000</v>
      </c>
      <c r="X1603">
        <v>0</v>
      </c>
      <c r="Y1603">
        <v>0</v>
      </c>
      <c r="Z1603">
        <v>61000</v>
      </c>
      <c r="AB1603" s="2" t="s">
        <v>57</v>
      </c>
      <c r="AC1603">
        <v>24400</v>
      </c>
      <c r="AD1603">
        <v>36600</v>
      </c>
      <c r="AE1603">
        <v>0</v>
      </c>
      <c r="AF1603">
        <v>0</v>
      </c>
      <c r="AG1603" s="2" t="s">
        <v>794</v>
      </c>
      <c r="AH1603" s="2"/>
      <c r="AI1603" s="1">
        <v>46191</v>
      </c>
      <c r="AJ1603" s="2"/>
      <c r="AK1603" s="2" t="s">
        <v>58</v>
      </c>
      <c r="AM1603" s="2" t="s">
        <v>59</v>
      </c>
      <c r="AP1603" s="2" t="s">
        <v>60</v>
      </c>
      <c r="AQ1603" s="2" t="s">
        <v>98</v>
      </c>
      <c r="AR1603">
        <v>-61000</v>
      </c>
      <c r="AS1603" s="2" t="str">
        <f>_xlfn.IFNA(IF(VLOOKUP(all_resi[[#This Row],[No. Waybill]],settle_reconcile[No. Waybill],1,0)="","Recon","Recon"),"-")</f>
        <v>-</v>
      </c>
      <c r="AT1603" s="2">
        <f>all_resi[[#This Row],[Nilai COD]]-all_resi[[#This Row],[COD Fee]]-all_resi[[#This Row],[Total Biaya Setelah Diskon]]</f>
        <v>-36600</v>
      </c>
      <c r="AU1603" s="2">
        <f>IF(all_resi[[#This Row],[Waktu Terima]]="","",_xlfn.DAYS(all_resi[[#This Row],[Waktu Terima]],all_resi[[#This Row],[Tanggal Pengiriman]]))</f>
        <v>6</v>
      </c>
    </row>
    <row r="1604" spans="1:47" x14ac:dyDescent="0.25">
      <c r="A1604" s="2" t="s">
        <v>7459</v>
      </c>
      <c r="B1604" s="1">
        <v>46185</v>
      </c>
      <c r="C1604" s="2" t="s">
        <v>42</v>
      </c>
      <c r="D1604" s="2" t="s">
        <v>43</v>
      </c>
      <c r="E1604" s="2" t="s">
        <v>44</v>
      </c>
      <c r="F1604" s="2" t="s">
        <v>45</v>
      </c>
      <c r="G1604" s="2" t="s">
        <v>46</v>
      </c>
      <c r="H1604" s="2" t="s">
        <v>80</v>
      </c>
      <c r="I1604" s="2" t="s">
        <v>4995</v>
      </c>
      <c r="J1604" s="2" t="s">
        <v>13747</v>
      </c>
      <c r="K1604" s="2" t="s">
        <v>121</v>
      </c>
      <c r="L1604" s="2" t="s">
        <v>274</v>
      </c>
      <c r="M1604" s="2" t="s">
        <v>1949</v>
      </c>
      <c r="N1604" s="2" t="s">
        <v>4996</v>
      </c>
      <c r="O1604">
        <v>1</v>
      </c>
      <c r="P1604" s="2" t="s">
        <v>53</v>
      </c>
      <c r="Q1604">
        <v>100</v>
      </c>
      <c r="R1604">
        <v>0</v>
      </c>
      <c r="S1604" s="2" t="s">
        <v>54</v>
      </c>
      <c r="T1604" s="2" t="s">
        <v>55</v>
      </c>
      <c r="U1604" s="2" t="s">
        <v>141</v>
      </c>
      <c r="V1604" s="2"/>
      <c r="W1604">
        <v>68000</v>
      </c>
      <c r="X1604">
        <v>0</v>
      </c>
      <c r="Y1604">
        <v>0</v>
      </c>
      <c r="Z1604">
        <v>68000</v>
      </c>
      <c r="AB1604" s="2" t="s">
        <v>57</v>
      </c>
      <c r="AC1604">
        <v>27200</v>
      </c>
      <c r="AD1604">
        <v>40800</v>
      </c>
      <c r="AE1604">
        <v>104000</v>
      </c>
      <c r="AF1604">
        <v>1560</v>
      </c>
      <c r="AG1604" s="2" t="s">
        <v>4995</v>
      </c>
      <c r="AH1604" s="2"/>
      <c r="AI1604" s="1">
        <v>46192</v>
      </c>
      <c r="AJ1604" s="2" t="s">
        <v>87</v>
      </c>
      <c r="AK1604" s="2" t="s">
        <v>58</v>
      </c>
      <c r="AM1604" s="2" t="s">
        <v>59</v>
      </c>
      <c r="AP1604" s="2" t="s">
        <v>60</v>
      </c>
      <c r="AQ1604" s="2" t="s">
        <v>41</v>
      </c>
      <c r="AR1604">
        <v>36000</v>
      </c>
      <c r="AS1604" s="2" t="str">
        <f>_xlfn.IFNA(IF(VLOOKUP(all_resi[[#This Row],[No. Waybill]],settle_reconcile[No. Waybill],1,0)="","Recon","Recon"),"-")</f>
        <v>Recon</v>
      </c>
      <c r="AT1604" s="2">
        <f>all_resi[[#This Row],[Nilai COD]]-all_resi[[#This Row],[COD Fee]]-all_resi[[#This Row],[Total Biaya Setelah Diskon]]</f>
        <v>61640</v>
      </c>
      <c r="AU1604" s="2">
        <f>IF(all_resi[[#This Row],[Waktu Terima]]="","",_xlfn.DAYS(all_resi[[#This Row],[Waktu Terima]],all_resi[[#This Row],[Tanggal Pengiriman]]))</f>
        <v>7</v>
      </c>
    </row>
    <row r="1605" spans="1:47" x14ac:dyDescent="0.25">
      <c r="A1605" s="2" t="s">
        <v>5959</v>
      </c>
      <c r="B1605" s="1">
        <v>46185</v>
      </c>
      <c r="C1605" s="2" t="s">
        <v>42</v>
      </c>
      <c r="D1605" s="2" t="s">
        <v>43</v>
      </c>
      <c r="E1605" s="2" t="s">
        <v>44</v>
      </c>
      <c r="F1605" s="2" t="s">
        <v>45</v>
      </c>
      <c r="G1605" s="2" t="s">
        <v>46</v>
      </c>
      <c r="H1605" s="2" t="s">
        <v>47</v>
      </c>
      <c r="I1605" s="2" t="s">
        <v>490</v>
      </c>
      <c r="J1605" s="2" t="s">
        <v>13722</v>
      </c>
      <c r="K1605" s="2" t="s">
        <v>49</v>
      </c>
      <c r="L1605" s="2" t="s">
        <v>491</v>
      </c>
      <c r="M1605" s="2" t="s">
        <v>492</v>
      </c>
      <c r="N1605" s="2" t="s">
        <v>493</v>
      </c>
      <c r="O1605">
        <v>1</v>
      </c>
      <c r="P1605" s="2" t="s">
        <v>53</v>
      </c>
      <c r="Q1605">
        <v>100</v>
      </c>
      <c r="R1605">
        <v>0</v>
      </c>
      <c r="S1605" s="2" t="s">
        <v>54</v>
      </c>
      <c r="T1605" s="2" t="s">
        <v>55</v>
      </c>
      <c r="U1605" s="2" t="s">
        <v>207</v>
      </c>
      <c r="V1605" s="2"/>
      <c r="W1605">
        <v>59000</v>
      </c>
      <c r="X1605">
        <v>0</v>
      </c>
      <c r="Y1605">
        <v>0</v>
      </c>
      <c r="Z1605">
        <v>59000</v>
      </c>
      <c r="AB1605" s="2" t="s">
        <v>57</v>
      </c>
      <c r="AC1605">
        <v>23600</v>
      </c>
      <c r="AD1605">
        <v>35400</v>
      </c>
      <c r="AE1605">
        <v>129000</v>
      </c>
      <c r="AF1605">
        <v>1935</v>
      </c>
      <c r="AG1605" s="2" t="s">
        <v>490</v>
      </c>
      <c r="AH1605" s="2"/>
      <c r="AI1605" s="1">
        <v>46189</v>
      </c>
      <c r="AJ1605" s="2"/>
      <c r="AK1605" s="2" t="s">
        <v>58</v>
      </c>
      <c r="AM1605" s="2" t="s">
        <v>59</v>
      </c>
      <c r="AP1605" s="2" t="s">
        <v>60</v>
      </c>
      <c r="AQ1605" s="2" t="s">
        <v>41</v>
      </c>
      <c r="AR1605">
        <v>70000</v>
      </c>
      <c r="AS1605" s="2" t="str">
        <f>_xlfn.IFNA(IF(VLOOKUP(all_resi[[#This Row],[No. Waybill]],settle_reconcile[No. Waybill],1,0)="","Recon","Recon"),"-")</f>
        <v>Recon</v>
      </c>
      <c r="AT1605" s="2">
        <f>all_resi[[#This Row],[Nilai COD]]-all_resi[[#This Row],[COD Fee]]-all_resi[[#This Row],[Total Biaya Setelah Diskon]]</f>
        <v>91665</v>
      </c>
      <c r="AU1605" s="2">
        <f>IF(all_resi[[#This Row],[Waktu Terima]]="","",_xlfn.DAYS(all_resi[[#This Row],[Waktu Terima]],all_resi[[#This Row],[Tanggal Pengiriman]]))</f>
        <v>4</v>
      </c>
    </row>
    <row r="1606" spans="1:47" x14ac:dyDescent="0.25">
      <c r="A1606" s="2" t="s">
        <v>7425</v>
      </c>
      <c r="B1606" s="1">
        <v>46185</v>
      </c>
      <c r="C1606" s="2" t="s">
        <v>42</v>
      </c>
      <c r="D1606" s="2" t="s">
        <v>43</v>
      </c>
      <c r="E1606" s="2" t="s">
        <v>44</v>
      </c>
      <c r="F1606" s="2" t="s">
        <v>45</v>
      </c>
      <c r="G1606" s="2" t="s">
        <v>46</v>
      </c>
      <c r="H1606" s="2" t="s">
        <v>80</v>
      </c>
      <c r="I1606" s="2" t="s">
        <v>4908</v>
      </c>
      <c r="J1606" s="2" t="s">
        <v>13729</v>
      </c>
      <c r="K1606" s="2" t="s">
        <v>203</v>
      </c>
      <c r="L1606" s="2" t="s">
        <v>733</v>
      </c>
      <c r="M1606" s="2" t="s">
        <v>3040</v>
      </c>
      <c r="N1606" s="2" t="s">
        <v>4909</v>
      </c>
      <c r="O1606">
        <v>1</v>
      </c>
      <c r="P1606" s="2" t="s">
        <v>53</v>
      </c>
      <c r="Q1606">
        <v>100</v>
      </c>
      <c r="R1606">
        <v>0</v>
      </c>
      <c r="S1606" s="2" t="s">
        <v>54</v>
      </c>
      <c r="T1606" s="2" t="s">
        <v>55</v>
      </c>
      <c r="U1606" s="2" t="s">
        <v>164</v>
      </c>
      <c r="V1606" s="2"/>
      <c r="W1606">
        <v>14000</v>
      </c>
      <c r="X1606">
        <v>0</v>
      </c>
      <c r="Y1606">
        <v>0</v>
      </c>
      <c r="Z1606">
        <v>14000</v>
      </c>
      <c r="AB1606" s="2" t="s">
        <v>57</v>
      </c>
      <c r="AC1606">
        <v>8000</v>
      </c>
      <c r="AD1606">
        <v>6000</v>
      </c>
      <c r="AE1606">
        <v>96000</v>
      </c>
      <c r="AF1606">
        <v>1440</v>
      </c>
      <c r="AG1606" s="2" t="s">
        <v>4910</v>
      </c>
      <c r="AH1606" s="2"/>
      <c r="AI1606" s="1">
        <v>46186</v>
      </c>
      <c r="AJ1606" s="2" t="s">
        <v>87</v>
      </c>
      <c r="AK1606" s="2" t="s">
        <v>58</v>
      </c>
      <c r="AM1606" s="2" t="s">
        <v>59</v>
      </c>
      <c r="AP1606" s="2" t="s">
        <v>60</v>
      </c>
      <c r="AQ1606" s="2" t="s">
        <v>41</v>
      </c>
      <c r="AR1606">
        <v>82000</v>
      </c>
      <c r="AS1606" s="2" t="str">
        <f>_xlfn.IFNA(IF(VLOOKUP(all_resi[[#This Row],[No. Waybill]],settle_reconcile[No. Waybill],1,0)="","Recon","Recon"),"-")</f>
        <v>Recon</v>
      </c>
      <c r="AT1606" s="2">
        <f>all_resi[[#This Row],[Nilai COD]]-all_resi[[#This Row],[COD Fee]]-all_resi[[#This Row],[Total Biaya Setelah Diskon]]</f>
        <v>88560</v>
      </c>
      <c r="AU1606" s="2">
        <f>IF(all_resi[[#This Row],[Waktu Terima]]="","",_xlfn.DAYS(all_resi[[#This Row],[Waktu Terima]],all_resi[[#This Row],[Tanggal Pengiriman]]))</f>
        <v>1</v>
      </c>
    </row>
    <row r="1607" spans="1:47" x14ac:dyDescent="0.25">
      <c r="A1607" s="2" t="s">
        <v>7446</v>
      </c>
      <c r="B1607" s="1">
        <v>46185</v>
      </c>
      <c r="C1607" s="2" t="s">
        <v>42</v>
      </c>
      <c r="D1607" s="2" t="s">
        <v>43</v>
      </c>
      <c r="E1607" s="2" t="s">
        <v>44</v>
      </c>
      <c r="F1607" s="2" t="s">
        <v>45</v>
      </c>
      <c r="G1607" s="2" t="s">
        <v>46</v>
      </c>
      <c r="H1607" s="2" t="s">
        <v>47</v>
      </c>
      <c r="I1607" s="2" t="s">
        <v>4963</v>
      </c>
      <c r="J1607" s="2" t="s">
        <v>13687</v>
      </c>
      <c r="K1607" s="2" t="s">
        <v>265</v>
      </c>
      <c r="L1607" s="2" t="s">
        <v>1025</v>
      </c>
      <c r="M1607" s="2" t="s">
        <v>4964</v>
      </c>
      <c r="N1607" s="2" t="s">
        <v>4965</v>
      </c>
      <c r="O1607">
        <v>1</v>
      </c>
      <c r="P1607" s="2" t="s">
        <v>53</v>
      </c>
      <c r="Q1607">
        <v>100</v>
      </c>
      <c r="R1607">
        <v>0</v>
      </c>
      <c r="S1607" s="2" t="s">
        <v>54</v>
      </c>
      <c r="T1607" s="2" t="s">
        <v>55</v>
      </c>
      <c r="U1607" s="2" t="s">
        <v>230</v>
      </c>
      <c r="V1607" s="2"/>
      <c r="W1607">
        <v>38000</v>
      </c>
      <c r="X1607">
        <v>0</v>
      </c>
      <c r="Y1607">
        <v>0</v>
      </c>
      <c r="Z1607">
        <v>38000</v>
      </c>
      <c r="AB1607" s="2" t="s">
        <v>57</v>
      </c>
      <c r="AC1607">
        <v>15200</v>
      </c>
      <c r="AD1607">
        <v>22800</v>
      </c>
      <c r="AE1607">
        <v>142000</v>
      </c>
      <c r="AF1607">
        <v>2130</v>
      </c>
      <c r="AG1607" s="2" t="s">
        <v>517</v>
      </c>
      <c r="AH1607" s="2" t="s">
        <v>149</v>
      </c>
      <c r="AI1607" s="1">
        <v>46195</v>
      </c>
      <c r="AJ1607" s="2"/>
      <c r="AK1607" s="2" t="s">
        <v>67</v>
      </c>
      <c r="AM1607" s="2" t="s">
        <v>59</v>
      </c>
      <c r="AP1607" s="2" t="s">
        <v>60</v>
      </c>
      <c r="AQ1607" s="2" t="s">
        <v>41</v>
      </c>
      <c r="AR1607">
        <v>104000</v>
      </c>
      <c r="AS1607" s="2" t="str">
        <f>_xlfn.IFNA(IF(VLOOKUP(all_resi[[#This Row],[No. Waybill]],settle_reconcile[No. Waybill],1,0)="","Recon","Recon"),"-")</f>
        <v>-</v>
      </c>
      <c r="AT1607" s="2">
        <f>all_resi[[#This Row],[Nilai COD]]-all_resi[[#This Row],[COD Fee]]-all_resi[[#This Row],[Total Biaya Setelah Diskon]]</f>
        <v>117070</v>
      </c>
      <c r="AU1607" s="2">
        <f>IF(all_resi[[#This Row],[Waktu Terima]]="","",_xlfn.DAYS(all_resi[[#This Row],[Waktu Terima]],all_resi[[#This Row],[Tanggal Pengiriman]]))</f>
        <v>10</v>
      </c>
    </row>
    <row r="1608" spans="1:47" x14ac:dyDescent="0.25">
      <c r="A1608" s="2" t="s">
        <v>5927</v>
      </c>
      <c r="B1608" s="1">
        <v>46185</v>
      </c>
      <c r="C1608" s="2" t="s">
        <v>42</v>
      </c>
      <c r="D1608" s="2" t="s">
        <v>43</v>
      </c>
      <c r="E1608" s="2" t="s">
        <v>44</v>
      </c>
      <c r="F1608" s="2" t="s">
        <v>45</v>
      </c>
      <c r="G1608" s="2" t="s">
        <v>46</v>
      </c>
      <c r="H1608" s="2" t="s">
        <v>47</v>
      </c>
      <c r="I1608" s="2" t="s">
        <v>354</v>
      </c>
      <c r="J1608" s="2" t="s">
        <v>13688</v>
      </c>
      <c r="K1608" s="2" t="s">
        <v>75</v>
      </c>
      <c r="L1608" s="2" t="s">
        <v>355</v>
      </c>
      <c r="M1608" s="2" t="s">
        <v>356</v>
      </c>
      <c r="N1608" s="2" t="s">
        <v>357</v>
      </c>
      <c r="O1608">
        <v>1</v>
      </c>
      <c r="P1608" s="2" t="s">
        <v>53</v>
      </c>
      <c r="Q1608">
        <v>100</v>
      </c>
      <c r="R1608">
        <v>0</v>
      </c>
      <c r="S1608" s="2" t="s">
        <v>54</v>
      </c>
      <c r="T1608" s="2" t="s">
        <v>55</v>
      </c>
      <c r="U1608" s="2" t="s">
        <v>207</v>
      </c>
      <c r="V1608" s="2"/>
      <c r="W1608">
        <v>60000</v>
      </c>
      <c r="X1608">
        <v>0</v>
      </c>
      <c r="Y1608">
        <v>0</v>
      </c>
      <c r="Z1608">
        <v>60000</v>
      </c>
      <c r="AB1608" s="2" t="s">
        <v>57</v>
      </c>
      <c r="AC1608">
        <v>24000</v>
      </c>
      <c r="AD1608">
        <v>36000</v>
      </c>
      <c r="AE1608">
        <v>110000</v>
      </c>
      <c r="AF1608">
        <v>1650</v>
      </c>
      <c r="AG1608" s="2" t="s">
        <v>354</v>
      </c>
      <c r="AH1608" s="2"/>
      <c r="AI1608" s="1">
        <v>46190</v>
      </c>
      <c r="AJ1608" s="2"/>
      <c r="AK1608" s="2" t="s">
        <v>58</v>
      </c>
      <c r="AM1608" s="2" t="s">
        <v>59</v>
      </c>
      <c r="AP1608" s="2" t="s">
        <v>60</v>
      </c>
      <c r="AQ1608" s="2" t="s">
        <v>41</v>
      </c>
      <c r="AR1608">
        <v>50000</v>
      </c>
      <c r="AS1608" s="2" t="str">
        <f>_xlfn.IFNA(IF(VLOOKUP(all_resi[[#This Row],[No. Waybill]],settle_reconcile[No. Waybill],1,0)="","Recon","Recon"),"-")</f>
        <v>Recon</v>
      </c>
      <c r="AT1608" s="2">
        <f>all_resi[[#This Row],[Nilai COD]]-all_resi[[#This Row],[COD Fee]]-all_resi[[#This Row],[Total Biaya Setelah Diskon]]</f>
        <v>72350</v>
      </c>
      <c r="AU1608" s="2">
        <f>IF(all_resi[[#This Row],[Waktu Terima]]="","",_xlfn.DAYS(all_resi[[#This Row],[Waktu Terima]],all_resi[[#This Row],[Tanggal Pengiriman]]))</f>
        <v>5</v>
      </c>
    </row>
    <row r="1609" spans="1:47" x14ac:dyDescent="0.25">
      <c r="A1609" s="2" t="s">
        <v>7428</v>
      </c>
      <c r="B1609" s="1">
        <v>46185</v>
      </c>
      <c r="C1609" s="2" t="s">
        <v>42</v>
      </c>
      <c r="D1609" s="2" t="s">
        <v>43</v>
      </c>
      <c r="E1609" s="2" t="s">
        <v>44</v>
      </c>
      <c r="F1609" s="2" t="s">
        <v>45</v>
      </c>
      <c r="G1609" s="2" t="s">
        <v>46</v>
      </c>
      <c r="H1609" s="2" t="s">
        <v>47</v>
      </c>
      <c r="I1609" s="2" t="s">
        <v>4915</v>
      </c>
      <c r="J1609" s="2" t="s">
        <v>13731</v>
      </c>
      <c r="K1609" s="2" t="s">
        <v>49</v>
      </c>
      <c r="L1609" s="2" t="s">
        <v>2023</v>
      </c>
      <c r="M1609" s="2" t="s">
        <v>2024</v>
      </c>
      <c r="N1609" s="2" t="s">
        <v>4916</v>
      </c>
      <c r="O1609">
        <v>1</v>
      </c>
      <c r="P1609" s="2" t="s">
        <v>53</v>
      </c>
      <c r="Q1609">
        <v>100</v>
      </c>
      <c r="R1609">
        <v>0</v>
      </c>
      <c r="S1609" s="2" t="s">
        <v>54</v>
      </c>
      <c r="T1609" s="2" t="s">
        <v>55</v>
      </c>
      <c r="U1609" s="2" t="s">
        <v>73</v>
      </c>
      <c r="V1609" s="2"/>
      <c r="W1609">
        <v>69000</v>
      </c>
      <c r="X1609">
        <v>0</v>
      </c>
      <c r="Y1609">
        <v>0</v>
      </c>
      <c r="Z1609">
        <v>69000</v>
      </c>
      <c r="AB1609" s="2" t="s">
        <v>57</v>
      </c>
      <c r="AC1609">
        <v>27600</v>
      </c>
      <c r="AD1609">
        <v>41400</v>
      </c>
      <c r="AE1609">
        <v>149000</v>
      </c>
      <c r="AF1609">
        <v>2235</v>
      </c>
      <c r="AG1609" s="2" t="s">
        <v>517</v>
      </c>
      <c r="AH1609" s="2" t="s">
        <v>149</v>
      </c>
      <c r="AI1609" s="1">
        <v>46199</v>
      </c>
      <c r="AJ1609" s="2"/>
      <c r="AK1609" s="2" t="s">
        <v>67</v>
      </c>
      <c r="AM1609" s="2" t="s">
        <v>59</v>
      </c>
      <c r="AP1609" s="2" t="s">
        <v>60</v>
      </c>
      <c r="AQ1609" s="2" t="s">
        <v>41</v>
      </c>
      <c r="AR1609">
        <v>80000</v>
      </c>
      <c r="AS1609" s="2" t="str">
        <f>_xlfn.IFNA(IF(VLOOKUP(all_resi[[#This Row],[No. Waybill]],settle_reconcile[No. Waybill],1,0)="","Recon","Recon"),"-")</f>
        <v>-</v>
      </c>
      <c r="AT1609" s="2">
        <f>all_resi[[#This Row],[Nilai COD]]-all_resi[[#This Row],[COD Fee]]-all_resi[[#This Row],[Total Biaya Setelah Diskon]]</f>
        <v>105365</v>
      </c>
      <c r="AU1609" s="2">
        <f>IF(all_resi[[#This Row],[Waktu Terima]]="","",_xlfn.DAYS(all_resi[[#This Row],[Waktu Terima]],all_resi[[#This Row],[Tanggal Pengiriman]]))</f>
        <v>14</v>
      </c>
    </row>
    <row r="1610" spans="1:47" x14ac:dyDescent="0.25">
      <c r="A1610" s="2" t="s">
        <v>7439</v>
      </c>
      <c r="B1610" s="1">
        <v>46185</v>
      </c>
      <c r="C1610" s="2" t="s">
        <v>42</v>
      </c>
      <c r="D1610" s="2" t="s">
        <v>43</v>
      </c>
      <c r="E1610" s="2" t="s">
        <v>44</v>
      </c>
      <c r="F1610" s="2" t="s">
        <v>45</v>
      </c>
      <c r="G1610" s="2" t="s">
        <v>46</v>
      </c>
      <c r="H1610" s="2" t="s">
        <v>47</v>
      </c>
      <c r="I1610" s="2" t="s">
        <v>4943</v>
      </c>
      <c r="J1610" s="2" t="s">
        <v>13752</v>
      </c>
      <c r="K1610" s="2" t="s">
        <v>359</v>
      </c>
      <c r="L1610" s="2" t="s">
        <v>4585</v>
      </c>
      <c r="M1610" s="2" t="s">
        <v>4944</v>
      </c>
      <c r="N1610" s="2" t="s">
        <v>4945</v>
      </c>
      <c r="O1610">
        <v>1</v>
      </c>
      <c r="P1610" s="2" t="s">
        <v>53</v>
      </c>
      <c r="Q1610">
        <v>100</v>
      </c>
      <c r="R1610">
        <v>0</v>
      </c>
      <c r="S1610" s="2" t="s">
        <v>54</v>
      </c>
      <c r="T1610" s="2" t="s">
        <v>55</v>
      </c>
      <c r="U1610" s="2" t="s">
        <v>250</v>
      </c>
      <c r="V1610" s="2"/>
      <c r="W1610">
        <v>63000</v>
      </c>
      <c r="X1610">
        <v>0</v>
      </c>
      <c r="Y1610">
        <v>0</v>
      </c>
      <c r="Z1610">
        <v>63000</v>
      </c>
      <c r="AB1610" s="2" t="s">
        <v>57</v>
      </c>
      <c r="AC1610">
        <v>25200</v>
      </c>
      <c r="AD1610">
        <v>37800</v>
      </c>
      <c r="AE1610">
        <v>117900</v>
      </c>
      <c r="AF1610">
        <v>1768.5</v>
      </c>
      <c r="AG1610" s="2" t="s">
        <v>4943</v>
      </c>
      <c r="AH1610" s="2"/>
      <c r="AI1610" s="1">
        <v>46191</v>
      </c>
      <c r="AJ1610" s="2"/>
      <c r="AK1610" s="2" t="s">
        <v>58</v>
      </c>
      <c r="AM1610" s="2" t="s">
        <v>59</v>
      </c>
      <c r="AP1610" s="2" t="s">
        <v>60</v>
      </c>
      <c r="AQ1610" s="2" t="s">
        <v>41</v>
      </c>
      <c r="AR1610">
        <v>54900</v>
      </c>
      <c r="AS1610" s="2" t="str">
        <f>_xlfn.IFNA(IF(VLOOKUP(all_resi[[#This Row],[No. Waybill]],settle_reconcile[No. Waybill],1,0)="","Recon","Recon"),"-")</f>
        <v>Recon</v>
      </c>
      <c r="AT1610" s="2">
        <f>all_resi[[#This Row],[Nilai COD]]-all_resi[[#This Row],[COD Fee]]-all_resi[[#This Row],[Total Biaya Setelah Diskon]]</f>
        <v>78331.5</v>
      </c>
      <c r="AU1610" s="2">
        <f>IF(all_resi[[#This Row],[Waktu Terima]]="","",_xlfn.DAYS(all_resi[[#This Row],[Waktu Terima]],all_resi[[#This Row],[Tanggal Pengiriman]]))</f>
        <v>6</v>
      </c>
    </row>
    <row r="1611" spans="1:47" x14ac:dyDescent="0.25">
      <c r="A1611" s="2" t="s">
        <v>7432</v>
      </c>
      <c r="B1611" s="1">
        <v>46185</v>
      </c>
      <c r="C1611" s="2" t="s">
        <v>42</v>
      </c>
      <c r="D1611" s="2" t="s">
        <v>43</v>
      </c>
      <c r="E1611" s="2" t="s">
        <v>44</v>
      </c>
      <c r="F1611" s="2" t="s">
        <v>45</v>
      </c>
      <c r="G1611" s="2" t="s">
        <v>46</v>
      </c>
      <c r="H1611" s="2" t="s">
        <v>47</v>
      </c>
      <c r="I1611" s="2" t="s">
        <v>4924</v>
      </c>
      <c r="J1611" s="2" t="s">
        <v>13735</v>
      </c>
      <c r="K1611" s="2" t="s">
        <v>75</v>
      </c>
      <c r="L1611" s="2" t="s">
        <v>310</v>
      </c>
      <c r="M1611" s="2" t="s">
        <v>4925</v>
      </c>
      <c r="N1611" s="2" t="s">
        <v>4926</v>
      </c>
      <c r="O1611">
        <v>1</v>
      </c>
      <c r="P1611" s="2" t="s">
        <v>53</v>
      </c>
      <c r="Q1611">
        <v>100</v>
      </c>
      <c r="R1611">
        <v>0</v>
      </c>
      <c r="S1611" s="2" t="s">
        <v>54</v>
      </c>
      <c r="T1611" s="2" t="s">
        <v>55</v>
      </c>
      <c r="U1611" s="2" t="s">
        <v>73</v>
      </c>
      <c r="V1611" s="2"/>
      <c r="W1611">
        <v>61000</v>
      </c>
      <c r="X1611">
        <v>0</v>
      </c>
      <c r="Y1611">
        <v>0</v>
      </c>
      <c r="Z1611">
        <v>61000</v>
      </c>
      <c r="AB1611" s="2" t="s">
        <v>57</v>
      </c>
      <c r="AC1611">
        <v>24400</v>
      </c>
      <c r="AD1611">
        <v>36600</v>
      </c>
      <c r="AE1611">
        <v>0</v>
      </c>
      <c r="AF1611">
        <v>0</v>
      </c>
      <c r="AG1611" s="2" t="s">
        <v>4924</v>
      </c>
      <c r="AH1611" s="2"/>
      <c r="AI1611" s="1">
        <v>46190</v>
      </c>
      <c r="AJ1611" s="2"/>
      <c r="AK1611" s="2" t="s">
        <v>58</v>
      </c>
      <c r="AM1611" s="2" t="s">
        <v>59</v>
      </c>
      <c r="AP1611" s="2" t="s">
        <v>60</v>
      </c>
      <c r="AQ1611" s="2" t="s">
        <v>98</v>
      </c>
      <c r="AR1611">
        <v>-61000</v>
      </c>
      <c r="AS1611" s="2" t="str">
        <f>_xlfn.IFNA(IF(VLOOKUP(all_resi[[#This Row],[No. Waybill]],settle_reconcile[No. Waybill],1,0)="","Recon","Recon"),"-")</f>
        <v>-</v>
      </c>
      <c r="AT1611" s="2">
        <f>all_resi[[#This Row],[Nilai COD]]-all_resi[[#This Row],[COD Fee]]-all_resi[[#This Row],[Total Biaya Setelah Diskon]]</f>
        <v>-36600</v>
      </c>
      <c r="AU1611" s="2">
        <f>IF(all_resi[[#This Row],[Waktu Terima]]="","",_xlfn.DAYS(all_resi[[#This Row],[Waktu Terima]],all_resi[[#This Row],[Tanggal Pengiriman]]))</f>
        <v>5</v>
      </c>
    </row>
    <row r="1612" spans="1:47" x14ac:dyDescent="0.25">
      <c r="A1612" s="2" t="s">
        <v>5933</v>
      </c>
      <c r="B1612" s="1">
        <v>46185</v>
      </c>
      <c r="C1612" s="2" t="s">
        <v>42</v>
      </c>
      <c r="D1612" s="2" t="s">
        <v>43</v>
      </c>
      <c r="E1612" s="2" t="s">
        <v>44</v>
      </c>
      <c r="F1612" s="2" t="s">
        <v>45</v>
      </c>
      <c r="G1612" s="2" t="s">
        <v>46</v>
      </c>
      <c r="H1612" s="2" t="s">
        <v>47</v>
      </c>
      <c r="I1612" s="2" t="s">
        <v>382</v>
      </c>
      <c r="J1612" s="2" t="s">
        <v>13695</v>
      </c>
      <c r="K1612" s="2" t="s">
        <v>137</v>
      </c>
      <c r="L1612" s="2" t="s">
        <v>383</v>
      </c>
      <c r="M1612" s="2" t="s">
        <v>384</v>
      </c>
      <c r="N1612" s="2" t="s">
        <v>385</v>
      </c>
      <c r="O1612">
        <v>1</v>
      </c>
      <c r="P1612" s="2" t="s">
        <v>53</v>
      </c>
      <c r="Q1612">
        <v>100</v>
      </c>
      <c r="R1612">
        <v>0</v>
      </c>
      <c r="S1612" s="2" t="s">
        <v>54</v>
      </c>
      <c r="T1612" s="2" t="s">
        <v>55</v>
      </c>
      <c r="U1612" s="2" t="s">
        <v>386</v>
      </c>
      <c r="V1612" s="2"/>
      <c r="W1612">
        <v>31000</v>
      </c>
      <c r="X1612">
        <v>0</v>
      </c>
      <c r="Y1612">
        <v>0</v>
      </c>
      <c r="Z1612">
        <v>31000</v>
      </c>
      <c r="AB1612" s="2" t="s">
        <v>57</v>
      </c>
      <c r="AC1612">
        <v>12400</v>
      </c>
      <c r="AD1612">
        <v>18600</v>
      </c>
      <c r="AE1612">
        <v>0</v>
      </c>
      <c r="AF1612">
        <v>0</v>
      </c>
      <c r="AG1612" s="2" t="s">
        <v>382</v>
      </c>
      <c r="AH1612" s="2"/>
      <c r="AI1612" s="1">
        <v>46187</v>
      </c>
      <c r="AJ1612" s="2"/>
      <c r="AK1612" s="2" t="s">
        <v>58</v>
      </c>
      <c r="AM1612" s="2" t="s">
        <v>59</v>
      </c>
      <c r="AP1612" s="2" t="s">
        <v>60</v>
      </c>
      <c r="AQ1612" s="2" t="s">
        <v>98</v>
      </c>
      <c r="AR1612">
        <v>-31000</v>
      </c>
      <c r="AS1612" s="2" t="str">
        <f>_xlfn.IFNA(IF(VLOOKUP(all_resi[[#This Row],[No. Waybill]],settle_reconcile[No. Waybill],1,0)="","Recon","Recon"),"-")</f>
        <v>-</v>
      </c>
      <c r="AT1612" s="2">
        <f>all_resi[[#This Row],[Nilai COD]]-all_resi[[#This Row],[COD Fee]]-all_resi[[#This Row],[Total Biaya Setelah Diskon]]</f>
        <v>-18600</v>
      </c>
      <c r="AU1612" s="2">
        <f>IF(all_resi[[#This Row],[Waktu Terima]]="","",_xlfn.DAYS(all_resi[[#This Row],[Waktu Terima]],all_resi[[#This Row],[Tanggal Pengiriman]]))</f>
        <v>2</v>
      </c>
    </row>
    <row r="1613" spans="1:47" x14ac:dyDescent="0.25">
      <c r="A1613" s="2" t="s">
        <v>5948</v>
      </c>
      <c r="B1613" s="1">
        <v>46185</v>
      </c>
      <c r="C1613" s="2" t="s">
        <v>42</v>
      </c>
      <c r="D1613" s="2" t="s">
        <v>43</v>
      </c>
      <c r="E1613" s="2" t="s">
        <v>44</v>
      </c>
      <c r="F1613" s="2" t="s">
        <v>45</v>
      </c>
      <c r="G1613" s="2" t="s">
        <v>46</v>
      </c>
      <c r="H1613" s="2" t="s">
        <v>80</v>
      </c>
      <c r="I1613" s="2" t="s">
        <v>445</v>
      </c>
      <c r="J1613" s="2" t="s">
        <v>13761</v>
      </c>
      <c r="K1613" s="2" t="s">
        <v>183</v>
      </c>
      <c r="L1613" s="2" t="s">
        <v>446</v>
      </c>
      <c r="M1613" s="2" t="s">
        <v>447</v>
      </c>
      <c r="N1613" s="2" t="s">
        <v>448</v>
      </c>
      <c r="O1613">
        <v>1</v>
      </c>
      <c r="P1613" s="2" t="s">
        <v>53</v>
      </c>
      <c r="Q1613">
        <v>100</v>
      </c>
      <c r="R1613">
        <v>0</v>
      </c>
      <c r="S1613" s="2" t="s">
        <v>54</v>
      </c>
      <c r="T1613" s="2" t="s">
        <v>55</v>
      </c>
      <c r="U1613" s="2" t="s">
        <v>305</v>
      </c>
      <c r="V1613" s="2"/>
      <c r="W1613">
        <v>100000</v>
      </c>
      <c r="X1613">
        <v>0</v>
      </c>
      <c r="Y1613">
        <v>0</v>
      </c>
      <c r="Z1613">
        <v>100000</v>
      </c>
      <c r="AB1613" s="2" t="s">
        <v>57</v>
      </c>
      <c r="AC1613">
        <v>40000</v>
      </c>
      <c r="AD1613">
        <v>60000</v>
      </c>
      <c r="AE1613">
        <v>192000</v>
      </c>
      <c r="AF1613">
        <v>2880</v>
      </c>
      <c r="AG1613" s="2" t="s">
        <v>445</v>
      </c>
      <c r="AH1613" s="2"/>
      <c r="AI1613" s="1">
        <v>46191</v>
      </c>
      <c r="AJ1613" s="2" t="s">
        <v>87</v>
      </c>
      <c r="AK1613" s="2" t="s">
        <v>58</v>
      </c>
      <c r="AM1613" s="2" t="s">
        <v>59</v>
      </c>
      <c r="AP1613" s="2" t="s">
        <v>60</v>
      </c>
      <c r="AQ1613" s="2" t="s">
        <v>41</v>
      </c>
      <c r="AR1613">
        <v>92000</v>
      </c>
      <c r="AS1613" s="2" t="str">
        <f>_xlfn.IFNA(IF(VLOOKUP(all_resi[[#This Row],[No. Waybill]],settle_reconcile[No. Waybill],1,0)="","Recon","Recon"),"-")</f>
        <v>Recon</v>
      </c>
      <c r="AT1613" s="2">
        <f>all_resi[[#This Row],[Nilai COD]]-all_resi[[#This Row],[COD Fee]]-all_resi[[#This Row],[Total Biaya Setelah Diskon]]</f>
        <v>129120</v>
      </c>
      <c r="AU1613" s="2">
        <f>IF(all_resi[[#This Row],[Waktu Terima]]="","",_xlfn.DAYS(all_resi[[#This Row],[Waktu Terima]],all_resi[[#This Row],[Tanggal Pengiriman]]))</f>
        <v>6</v>
      </c>
    </row>
    <row r="1614" spans="1:47" x14ac:dyDescent="0.25">
      <c r="A1614" s="2" t="s">
        <v>5924</v>
      </c>
      <c r="B1614" s="1">
        <v>46185</v>
      </c>
      <c r="C1614" s="2" t="s">
        <v>42</v>
      </c>
      <c r="D1614" s="2" t="s">
        <v>43</v>
      </c>
      <c r="E1614" s="2" t="s">
        <v>44</v>
      </c>
      <c r="F1614" s="2" t="s">
        <v>45</v>
      </c>
      <c r="G1614" s="2" t="s">
        <v>46</v>
      </c>
      <c r="H1614" s="2" t="s">
        <v>80</v>
      </c>
      <c r="I1614" s="2" t="s">
        <v>340</v>
      </c>
      <c r="J1614" s="2" t="s">
        <v>13760</v>
      </c>
      <c r="K1614" s="2" t="s">
        <v>75</v>
      </c>
      <c r="L1614" s="2" t="s">
        <v>341</v>
      </c>
      <c r="M1614" s="2" t="s">
        <v>342</v>
      </c>
      <c r="N1614" s="2" t="s">
        <v>343</v>
      </c>
      <c r="O1614">
        <v>1</v>
      </c>
      <c r="P1614" s="2" t="s">
        <v>53</v>
      </c>
      <c r="Q1614">
        <v>100</v>
      </c>
      <c r="R1614">
        <v>0</v>
      </c>
      <c r="S1614" s="2" t="s">
        <v>54</v>
      </c>
      <c r="T1614" s="2" t="s">
        <v>55</v>
      </c>
      <c r="U1614" s="2" t="s">
        <v>201</v>
      </c>
      <c r="V1614" s="2"/>
      <c r="W1614">
        <v>61000</v>
      </c>
      <c r="X1614">
        <v>0</v>
      </c>
      <c r="Y1614">
        <v>0</v>
      </c>
      <c r="Z1614">
        <v>61000</v>
      </c>
      <c r="AB1614" s="2" t="s">
        <v>57</v>
      </c>
      <c r="AC1614">
        <v>24400</v>
      </c>
      <c r="AD1614">
        <v>36600</v>
      </c>
      <c r="AE1614">
        <v>145000</v>
      </c>
      <c r="AF1614">
        <v>2175</v>
      </c>
      <c r="AG1614" s="2" t="s">
        <v>340</v>
      </c>
      <c r="AH1614" s="2"/>
      <c r="AI1614" s="1">
        <v>46190</v>
      </c>
      <c r="AJ1614" s="2" t="s">
        <v>87</v>
      </c>
      <c r="AK1614" s="2" t="s">
        <v>58</v>
      </c>
      <c r="AM1614" s="2" t="s">
        <v>59</v>
      </c>
      <c r="AP1614" s="2" t="s">
        <v>60</v>
      </c>
      <c r="AQ1614" s="2" t="s">
        <v>41</v>
      </c>
      <c r="AR1614">
        <v>84000</v>
      </c>
      <c r="AS1614" s="2" t="str">
        <f>_xlfn.IFNA(IF(VLOOKUP(all_resi[[#This Row],[No. Waybill]],settle_reconcile[No. Waybill],1,0)="","Recon","Recon"),"-")</f>
        <v>Recon</v>
      </c>
      <c r="AT1614" s="2">
        <f>all_resi[[#This Row],[Nilai COD]]-all_resi[[#This Row],[COD Fee]]-all_resi[[#This Row],[Total Biaya Setelah Diskon]]</f>
        <v>106225</v>
      </c>
      <c r="AU1614" s="2">
        <f>IF(all_resi[[#This Row],[Waktu Terima]]="","",_xlfn.DAYS(all_resi[[#This Row],[Waktu Terima]],all_resi[[#This Row],[Tanggal Pengiriman]]))</f>
        <v>5</v>
      </c>
    </row>
    <row r="1615" spans="1:47" x14ac:dyDescent="0.25">
      <c r="A1615" s="2" t="s">
        <v>7453</v>
      </c>
      <c r="B1615" s="1">
        <v>46185</v>
      </c>
      <c r="C1615" s="2" t="s">
        <v>42</v>
      </c>
      <c r="D1615" s="2" t="s">
        <v>43</v>
      </c>
      <c r="E1615" s="2" t="s">
        <v>44</v>
      </c>
      <c r="F1615" s="2" t="s">
        <v>45</v>
      </c>
      <c r="G1615" s="2" t="s">
        <v>46</v>
      </c>
      <c r="H1615" s="2" t="s">
        <v>47</v>
      </c>
      <c r="I1615" s="2" t="s">
        <v>4981</v>
      </c>
      <c r="J1615" s="2" t="s">
        <v>13706</v>
      </c>
      <c r="K1615" s="2" t="s">
        <v>106</v>
      </c>
      <c r="L1615" s="2" t="s">
        <v>1860</v>
      </c>
      <c r="M1615" s="2" t="s">
        <v>1861</v>
      </c>
      <c r="N1615" s="2" t="s">
        <v>4982</v>
      </c>
      <c r="O1615">
        <v>1</v>
      </c>
      <c r="P1615" s="2" t="s">
        <v>53</v>
      </c>
      <c r="Q1615">
        <v>100</v>
      </c>
      <c r="R1615">
        <v>0</v>
      </c>
      <c r="S1615" s="2" t="s">
        <v>54</v>
      </c>
      <c r="T1615" s="2" t="s">
        <v>55</v>
      </c>
      <c r="U1615" s="2" t="s">
        <v>97</v>
      </c>
      <c r="V1615" s="2"/>
      <c r="W1615">
        <v>53000</v>
      </c>
      <c r="X1615">
        <v>0</v>
      </c>
      <c r="Y1615">
        <v>0</v>
      </c>
      <c r="Z1615">
        <v>53000</v>
      </c>
      <c r="AB1615" s="2" t="s">
        <v>57</v>
      </c>
      <c r="AC1615">
        <v>21200</v>
      </c>
      <c r="AD1615">
        <v>31800</v>
      </c>
      <c r="AE1615">
        <v>123000</v>
      </c>
      <c r="AF1615">
        <v>1845</v>
      </c>
      <c r="AG1615" s="2" t="s">
        <v>517</v>
      </c>
      <c r="AH1615" s="2" t="s">
        <v>149</v>
      </c>
      <c r="AI1615" s="1">
        <v>46199</v>
      </c>
      <c r="AJ1615" s="2"/>
      <c r="AK1615" s="2" t="s">
        <v>67</v>
      </c>
      <c r="AM1615" s="2" t="s">
        <v>59</v>
      </c>
      <c r="AP1615" s="2" t="s">
        <v>60</v>
      </c>
      <c r="AQ1615" s="2" t="s">
        <v>41</v>
      </c>
      <c r="AR1615">
        <v>70000</v>
      </c>
      <c r="AS1615" s="2" t="str">
        <f>_xlfn.IFNA(IF(VLOOKUP(all_resi[[#This Row],[No. Waybill]],settle_reconcile[No. Waybill],1,0)="","Recon","Recon"),"-")</f>
        <v>-</v>
      </c>
      <c r="AT1615" s="2">
        <f>all_resi[[#This Row],[Nilai COD]]-all_resi[[#This Row],[COD Fee]]-all_resi[[#This Row],[Total Biaya Setelah Diskon]]</f>
        <v>89355</v>
      </c>
      <c r="AU1615" s="2">
        <f>IF(all_resi[[#This Row],[Waktu Terima]]="","",_xlfn.DAYS(all_resi[[#This Row],[Waktu Terima]],all_resi[[#This Row],[Tanggal Pengiriman]]))</f>
        <v>14</v>
      </c>
    </row>
    <row r="1616" spans="1:47" x14ac:dyDescent="0.25">
      <c r="A1616" s="2" t="s">
        <v>7452</v>
      </c>
      <c r="B1616" s="1">
        <v>46185</v>
      </c>
      <c r="C1616" s="2" t="s">
        <v>42</v>
      </c>
      <c r="D1616" s="2" t="s">
        <v>43</v>
      </c>
      <c r="E1616" s="2" t="s">
        <v>44</v>
      </c>
      <c r="F1616" s="2" t="s">
        <v>45</v>
      </c>
      <c r="G1616" s="2" t="s">
        <v>46</v>
      </c>
      <c r="H1616" s="2" t="s">
        <v>47</v>
      </c>
      <c r="I1616" s="2" t="s">
        <v>4978</v>
      </c>
      <c r="J1616" s="2" t="s">
        <v>13694</v>
      </c>
      <c r="K1616" s="2" t="s">
        <v>75</v>
      </c>
      <c r="L1616" s="2" t="s">
        <v>112</v>
      </c>
      <c r="M1616" s="2" t="s">
        <v>4979</v>
      </c>
      <c r="N1616" s="2" t="s">
        <v>4980</v>
      </c>
      <c r="O1616">
        <v>1</v>
      </c>
      <c r="P1616" s="2" t="s">
        <v>53</v>
      </c>
      <c r="Q1616">
        <v>100</v>
      </c>
      <c r="R1616">
        <v>0</v>
      </c>
      <c r="S1616" s="2" t="s">
        <v>54</v>
      </c>
      <c r="T1616" s="2" t="s">
        <v>55</v>
      </c>
      <c r="U1616" s="2" t="s">
        <v>97</v>
      </c>
      <c r="V1616" s="2"/>
      <c r="W1616">
        <v>64000</v>
      </c>
      <c r="X1616">
        <v>0</v>
      </c>
      <c r="Y1616">
        <v>0</v>
      </c>
      <c r="Z1616">
        <v>64000</v>
      </c>
      <c r="AB1616" s="2" t="s">
        <v>57</v>
      </c>
      <c r="AC1616">
        <v>25600</v>
      </c>
      <c r="AD1616">
        <v>38400</v>
      </c>
      <c r="AE1616">
        <v>134000</v>
      </c>
      <c r="AF1616">
        <v>2010</v>
      </c>
      <c r="AG1616" s="2" t="s">
        <v>4978</v>
      </c>
      <c r="AH1616" s="2"/>
      <c r="AI1616" s="1">
        <v>46191</v>
      </c>
      <c r="AJ1616" s="2"/>
      <c r="AK1616" s="2" t="s">
        <v>58</v>
      </c>
      <c r="AM1616" s="2" t="s">
        <v>59</v>
      </c>
      <c r="AP1616" s="2" t="s">
        <v>60</v>
      </c>
      <c r="AQ1616" s="2" t="s">
        <v>41</v>
      </c>
      <c r="AR1616">
        <v>70000</v>
      </c>
      <c r="AS1616" s="2" t="str">
        <f>_xlfn.IFNA(IF(VLOOKUP(all_resi[[#This Row],[No. Waybill]],settle_reconcile[No. Waybill],1,0)="","Recon","Recon"),"-")</f>
        <v>Recon</v>
      </c>
      <c r="AT1616" s="2">
        <f>all_resi[[#This Row],[Nilai COD]]-all_resi[[#This Row],[COD Fee]]-all_resi[[#This Row],[Total Biaya Setelah Diskon]]</f>
        <v>93590</v>
      </c>
      <c r="AU1616" s="2">
        <f>IF(all_resi[[#This Row],[Waktu Terima]]="","",_xlfn.DAYS(all_resi[[#This Row],[Waktu Terima]],all_resi[[#This Row],[Tanggal Pengiriman]]))</f>
        <v>6</v>
      </c>
    </row>
    <row r="1617" spans="1:47" x14ac:dyDescent="0.25">
      <c r="A1617" s="2" t="s">
        <v>7457</v>
      </c>
      <c r="B1617" s="1">
        <v>46185</v>
      </c>
      <c r="C1617" s="2" t="s">
        <v>42</v>
      </c>
      <c r="D1617" s="2" t="s">
        <v>43</v>
      </c>
      <c r="E1617" s="2" t="s">
        <v>44</v>
      </c>
      <c r="F1617" s="2" t="s">
        <v>45</v>
      </c>
      <c r="G1617" s="2" t="s">
        <v>46</v>
      </c>
      <c r="H1617" s="2" t="s">
        <v>47</v>
      </c>
      <c r="I1617" s="2" t="s">
        <v>4990</v>
      </c>
      <c r="J1617" s="2" t="s">
        <v>13682</v>
      </c>
      <c r="K1617" s="2" t="s">
        <v>121</v>
      </c>
      <c r="L1617" s="2" t="s">
        <v>745</v>
      </c>
      <c r="M1617" s="2" t="s">
        <v>746</v>
      </c>
      <c r="N1617" s="2" t="s">
        <v>4991</v>
      </c>
      <c r="O1617">
        <v>1</v>
      </c>
      <c r="P1617" s="2" t="s">
        <v>53</v>
      </c>
      <c r="Q1617">
        <v>100</v>
      </c>
      <c r="R1617">
        <v>0</v>
      </c>
      <c r="S1617" s="2" t="s">
        <v>54</v>
      </c>
      <c r="T1617" s="2" t="s">
        <v>55</v>
      </c>
      <c r="U1617" s="2" t="s">
        <v>147</v>
      </c>
      <c r="V1617" s="2"/>
      <c r="W1617">
        <v>85000</v>
      </c>
      <c r="X1617">
        <v>0</v>
      </c>
      <c r="Y1617">
        <v>0</v>
      </c>
      <c r="Z1617">
        <v>85000</v>
      </c>
      <c r="AB1617" s="2" t="s">
        <v>57</v>
      </c>
      <c r="AC1617">
        <v>34000</v>
      </c>
      <c r="AD1617">
        <v>51000</v>
      </c>
      <c r="AE1617">
        <v>155000</v>
      </c>
      <c r="AF1617">
        <v>2325</v>
      </c>
      <c r="AG1617" s="2" t="s">
        <v>11423</v>
      </c>
      <c r="AH1617" s="2" t="s">
        <v>149</v>
      </c>
      <c r="AI1617" s="1">
        <v>46200</v>
      </c>
      <c r="AJ1617" s="2"/>
      <c r="AK1617" s="2" t="s">
        <v>67</v>
      </c>
      <c r="AM1617" s="2" t="s">
        <v>59</v>
      </c>
      <c r="AP1617" s="2" t="s">
        <v>60</v>
      </c>
      <c r="AQ1617" s="2" t="s">
        <v>41</v>
      </c>
      <c r="AR1617">
        <v>70000</v>
      </c>
      <c r="AS1617" s="2" t="str">
        <f>_xlfn.IFNA(IF(VLOOKUP(all_resi[[#This Row],[No. Waybill]],settle_reconcile[No. Waybill],1,0)="","Recon","Recon"),"-")</f>
        <v>-</v>
      </c>
      <c r="AT1617" s="2">
        <f>all_resi[[#This Row],[Nilai COD]]-all_resi[[#This Row],[COD Fee]]-all_resi[[#This Row],[Total Biaya Setelah Diskon]]</f>
        <v>101675</v>
      </c>
      <c r="AU1617" s="2">
        <f>IF(all_resi[[#This Row],[Waktu Terima]]="","",_xlfn.DAYS(all_resi[[#This Row],[Waktu Terima]],all_resi[[#This Row],[Tanggal Pengiriman]]))</f>
        <v>15</v>
      </c>
    </row>
    <row r="1618" spans="1:47" x14ac:dyDescent="0.25">
      <c r="A1618" s="2" t="s">
        <v>7409</v>
      </c>
      <c r="B1618" s="1">
        <v>46185</v>
      </c>
      <c r="C1618" s="2" t="s">
        <v>42</v>
      </c>
      <c r="D1618" s="2" t="s">
        <v>43</v>
      </c>
      <c r="E1618" s="2" t="s">
        <v>44</v>
      </c>
      <c r="F1618" s="2" t="s">
        <v>45</v>
      </c>
      <c r="G1618" s="2" t="s">
        <v>46</v>
      </c>
      <c r="H1618" s="2" t="s">
        <v>80</v>
      </c>
      <c r="I1618" s="2" t="s">
        <v>4865</v>
      </c>
      <c r="J1618" s="2" t="s">
        <v>13751</v>
      </c>
      <c r="K1618" s="2" t="s">
        <v>82</v>
      </c>
      <c r="L1618" s="2" t="s">
        <v>83</v>
      </c>
      <c r="M1618" s="2" t="s">
        <v>4866</v>
      </c>
      <c r="N1618" s="2" t="s">
        <v>4867</v>
      </c>
      <c r="O1618">
        <v>1</v>
      </c>
      <c r="P1618" s="2" t="s">
        <v>53</v>
      </c>
      <c r="Q1618">
        <v>100</v>
      </c>
      <c r="R1618">
        <v>0</v>
      </c>
      <c r="S1618" s="2" t="s">
        <v>54</v>
      </c>
      <c r="T1618" s="2" t="s">
        <v>55</v>
      </c>
      <c r="U1618" s="2" t="s">
        <v>881</v>
      </c>
      <c r="V1618" s="2"/>
      <c r="W1618">
        <v>47000</v>
      </c>
      <c r="X1618">
        <v>0</v>
      </c>
      <c r="Y1618">
        <v>0</v>
      </c>
      <c r="Z1618">
        <v>47000</v>
      </c>
      <c r="AB1618" s="2" t="s">
        <v>57</v>
      </c>
      <c r="AC1618">
        <v>18800</v>
      </c>
      <c r="AD1618">
        <v>28200</v>
      </c>
      <c r="AE1618">
        <v>140000</v>
      </c>
      <c r="AF1618">
        <v>2100</v>
      </c>
      <c r="AG1618" s="2" t="s">
        <v>4865</v>
      </c>
      <c r="AH1618" s="2"/>
      <c r="AI1618" s="1">
        <v>46190</v>
      </c>
      <c r="AJ1618" s="2" t="s">
        <v>87</v>
      </c>
      <c r="AK1618" s="2" t="s">
        <v>58</v>
      </c>
      <c r="AM1618" s="2" t="s">
        <v>59</v>
      </c>
      <c r="AP1618" s="2" t="s">
        <v>60</v>
      </c>
      <c r="AQ1618" s="2" t="s">
        <v>41</v>
      </c>
      <c r="AR1618">
        <v>93000</v>
      </c>
      <c r="AS1618" s="2" t="str">
        <f>_xlfn.IFNA(IF(VLOOKUP(all_resi[[#This Row],[No. Waybill]],settle_reconcile[No. Waybill],1,0)="","Recon","Recon"),"-")</f>
        <v>Recon</v>
      </c>
      <c r="AT1618" s="2">
        <f>all_resi[[#This Row],[Nilai COD]]-all_resi[[#This Row],[COD Fee]]-all_resi[[#This Row],[Total Biaya Setelah Diskon]]</f>
        <v>109700</v>
      </c>
      <c r="AU1618" s="2">
        <f>IF(all_resi[[#This Row],[Waktu Terima]]="","",_xlfn.DAYS(all_resi[[#This Row],[Waktu Terima]],all_resi[[#This Row],[Tanggal Pengiriman]]))</f>
        <v>5</v>
      </c>
    </row>
    <row r="1619" spans="1:47" x14ac:dyDescent="0.25">
      <c r="A1619" s="2" t="s">
        <v>5988</v>
      </c>
      <c r="B1619" s="1">
        <v>46185</v>
      </c>
      <c r="C1619" s="2" t="s">
        <v>42</v>
      </c>
      <c r="D1619" s="2" t="s">
        <v>43</v>
      </c>
      <c r="E1619" s="2" t="s">
        <v>44</v>
      </c>
      <c r="F1619" s="2" t="s">
        <v>45</v>
      </c>
      <c r="G1619" s="2" t="s">
        <v>46</v>
      </c>
      <c r="H1619" s="2" t="s">
        <v>80</v>
      </c>
      <c r="I1619" s="2" t="s">
        <v>620</v>
      </c>
      <c r="J1619" s="2" t="s">
        <v>13734</v>
      </c>
      <c r="K1619" s="2" t="s">
        <v>252</v>
      </c>
      <c r="L1619" s="2" t="s">
        <v>621</v>
      </c>
      <c r="M1619" s="2" t="s">
        <v>622</v>
      </c>
      <c r="N1619" s="2" t="s">
        <v>623</v>
      </c>
      <c r="O1619">
        <v>1</v>
      </c>
      <c r="P1619" s="2" t="s">
        <v>53</v>
      </c>
      <c r="Q1619">
        <v>100</v>
      </c>
      <c r="R1619">
        <v>0</v>
      </c>
      <c r="S1619" s="2" t="s">
        <v>54</v>
      </c>
      <c r="T1619" s="2" t="s">
        <v>55</v>
      </c>
      <c r="U1619" s="2" t="s">
        <v>86</v>
      </c>
      <c r="V1619" s="2"/>
      <c r="W1619">
        <v>20000</v>
      </c>
      <c r="X1619">
        <v>0</v>
      </c>
      <c r="Y1619">
        <v>0</v>
      </c>
      <c r="Z1619">
        <v>20000</v>
      </c>
      <c r="AB1619" s="2" t="s">
        <v>57</v>
      </c>
      <c r="AC1619">
        <v>13000</v>
      </c>
      <c r="AD1619">
        <v>7000</v>
      </c>
      <c r="AE1619">
        <v>75000</v>
      </c>
      <c r="AF1619">
        <v>1125</v>
      </c>
      <c r="AG1619" s="2" t="s">
        <v>620</v>
      </c>
      <c r="AH1619" s="2"/>
      <c r="AI1619" s="1">
        <v>46188</v>
      </c>
      <c r="AJ1619" s="2" t="s">
        <v>87</v>
      </c>
      <c r="AK1619" s="2" t="s">
        <v>58</v>
      </c>
      <c r="AM1619" s="2" t="s">
        <v>59</v>
      </c>
      <c r="AP1619" s="2" t="s">
        <v>60</v>
      </c>
      <c r="AQ1619" s="2" t="s">
        <v>41</v>
      </c>
      <c r="AR1619">
        <v>55000</v>
      </c>
      <c r="AS1619" s="2" t="str">
        <f>_xlfn.IFNA(IF(VLOOKUP(all_resi[[#This Row],[No. Waybill]],settle_reconcile[No. Waybill],1,0)="","Recon","Recon"),"-")</f>
        <v>Recon</v>
      </c>
      <c r="AT1619" s="2">
        <f>all_resi[[#This Row],[Nilai COD]]-all_resi[[#This Row],[COD Fee]]-all_resi[[#This Row],[Total Biaya Setelah Diskon]]</f>
        <v>66875</v>
      </c>
      <c r="AU1619" s="2">
        <f>IF(all_resi[[#This Row],[Waktu Terima]]="","",_xlfn.DAYS(all_resi[[#This Row],[Waktu Terima]],all_resi[[#This Row],[Tanggal Pengiriman]]))</f>
        <v>3</v>
      </c>
    </row>
    <row r="1620" spans="1:47" x14ac:dyDescent="0.25">
      <c r="A1620" s="2" t="s">
        <v>7449</v>
      </c>
      <c r="B1620" s="1">
        <v>46185</v>
      </c>
      <c r="C1620" s="2" t="s">
        <v>42</v>
      </c>
      <c r="D1620" s="2" t="s">
        <v>43</v>
      </c>
      <c r="E1620" s="2" t="s">
        <v>44</v>
      </c>
      <c r="F1620" s="2" t="s">
        <v>45</v>
      </c>
      <c r="G1620" s="2" t="s">
        <v>46</v>
      </c>
      <c r="H1620" s="2" t="s">
        <v>80</v>
      </c>
      <c r="I1620" s="2" t="s">
        <v>4971</v>
      </c>
      <c r="J1620" s="2" t="s">
        <v>13698</v>
      </c>
      <c r="K1620" s="2" t="s">
        <v>82</v>
      </c>
      <c r="L1620" s="2" t="s">
        <v>1843</v>
      </c>
      <c r="M1620" s="2" t="s">
        <v>2152</v>
      </c>
      <c r="N1620" s="2" t="s">
        <v>4972</v>
      </c>
      <c r="O1620">
        <v>1</v>
      </c>
      <c r="P1620" s="2" t="s">
        <v>53</v>
      </c>
      <c r="Q1620">
        <v>100</v>
      </c>
      <c r="R1620">
        <v>0</v>
      </c>
      <c r="S1620" s="2" t="s">
        <v>54</v>
      </c>
      <c r="T1620" s="2" t="s">
        <v>55</v>
      </c>
      <c r="U1620" s="2" t="s">
        <v>555</v>
      </c>
      <c r="V1620" s="2"/>
      <c r="W1620">
        <v>57000</v>
      </c>
      <c r="X1620">
        <v>0</v>
      </c>
      <c r="Y1620">
        <v>0</v>
      </c>
      <c r="Z1620">
        <v>57000</v>
      </c>
      <c r="AB1620" s="2" t="s">
        <v>57</v>
      </c>
      <c r="AC1620">
        <v>22800</v>
      </c>
      <c r="AD1620">
        <v>34200</v>
      </c>
      <c r="AE1620">
        <v>137000</v>
      </c>
      <c r="AF1620">
        <v>2055</v>
      </c>
      <c r="AG1620" s="2" t="s">
        <v>4971</v>
      </c>
      <c r="AH1620" s="2"/>
      <c r="AI1620" s="1">
        <v>46191</v>
      </c>
      <c r="AJ1620" s="2" t="s">
        <v>87</v>
      </c>
      <c r="AK1620" s="2" t="s">
        <v>58</v>
      </c>
      <c r="AM1620" s="2" t="s">
        <v>59</v>
      </c>
      <c r="AP1620" s="2" t="s">
        <v>60</v>
      </c>
      <c r="AQ1620" s="2" t="s">
        <v>41</v>
      </c>
      <c r="AR1620">
        <v>80000</v>
      </c>
      <c r="AS1620" s="2" t="str">
        <f>_xlfn.IFNA(IF(VLOOKUP(all_resi[[#This Row],[No. Waybill]],settle_reconcile[No. Waybill],1,0)="","Recon","Recon"),"-")</f>
        <v>Recon</v>
      </c>
      <c r="AT1620" s="2">
        <f>all_resi[[#This Row],[Nilai COD]]-all_resi[[#This Row],[COD Fee]]-all_resi[[#This Row],[Total Biaya Setelah Diskon]]</f>
        <v>100745</v>
      </c>
      <c r="AU1620" s="2">
        <f>IF(all_resi[[#This Row],[Waktu Terima]]="","",_xlfn.DAYS(all_resi[[#This Row],[Waktu Terima]],all_resi[[#This Row],[Tanggal Pengiriman]]))</f>
        <v>6</v>
      </c>
    </row>
    <row r="1621" spans="1:47" x14ac:dyDescent="0.25">
      <c r="A1621" s="2" t="s">
        <v>5972</v>
      </c>
      <c r="B1621" s="1">
        <v>46185</v>
      </c>
      <c r="C1621" s="2" t="s">
        <v>42</v>
      </c>
      <c r="D1621" s="2" t="s">
        <v>43</v>
      </c>
      <c r="E1621" s="2" t="s">
        <v>44</v>
      </c>
      <c r="F1621" s="2" t="s">
        <v>45</v>
      </c>
      <c r="G1621" s="2" t="s">
        <v>46</v>
      </c>
      <c r="H1621" s="2" t="s">
        <v>47</v>
      </c>
      <c r="I1621" s="2" t="s">
        <v>547</v>
      </c>
      <c r="J1621" s="2" t="s">
        <v>13740</v>
      </c>
      <c r="K1621" s="2" t="s">
        <v>143</v>
      </c>
      <c r="L1621" s="2" t="s">
        <v>548</v>
      </c>
      <c r="M1621" s="2" t="s">
        <v>549</v>
      </c>
      <c r="N1621" s="2" t="s">
        <v>550</v>
      </c>
      <c r="O1621">
        <v>1</v>
      </c>
      <c r="P1621" s="2" t="s">
        <v>53</v>
      </c>
      <c r="Q1621">
        <v>100</v>
      </c>
      <c r="R1621">
        <v>0</v>
      </c>
      <c r="S1621" s="2" t="s">
        <v>54</v>
      </c>
      <c r="T1621" s="2" t="s">
        <v>55</v>
      </c>
      <c r="U1621" s="2" t="s">
        <v>250</v>
      </c>
      <c r="V1621" s="2"/>
      <c r="W1621">
        <v>19000</v>
      </c>
      <c r="X1621">
        <v>0</v>
      </c>
      <c r="Y1621">
        <v>0</v>
      </c>
      <c r="Z1621">
        <v>19000</v>
      </c>
      <c r="AB1621" s="2" t="s">
        <v>57</v>
      </c>
      <c r="AC1621">
        <v>12000</v>
      </c>
      <c r="AD1621">
        <v>7000</v>
      </c>
      <c r="AE1621">
        <v>74000</v>
      </c>
      <c r="AF1621">
        <v>1110</v>
      </c>
      <c r="AG1621" s="2" t="s">
        <v>547</v>
      </c>
      <c r="AH1621" s="2"/>
      <c r="AI1621" s="1">
        <v>46187</v>
      </c>
      <c r="AJ1621" s="2"/>
      <c r="AK1621" s="2" t="s">
        <v>58</v>
      </c>
      <c r="AM1621" s="2" t="s">
        <v>59</v>
      </c>
      <c r="AP1621" s="2" t="s">
        <v>60</v>
      </c>
      <c r="AQ1621" s="2" t="s">
        <v>41</v>
      </c>
      <c r="AR1621">
        <v>55000</v>
      </c>
      <c r="AS1621" s="2" t="str">
        <f>_xlfn.IFNA(IF(VLOOKUP(all_resi[[#This Row],[No. Waybill]],settle_reconcile[No. Waybill],1,0)="","Recon","Recon"),"-")</f>
        <v>Recon</v>
      </c>
      <c r="AT1621" s="2">
        <f>all_resi[[#This Row],[Nilai COD]]-all_resi[[#This Row],[COD Fee]]-all_resi[[#This Row],[Total Biaya Setelah Diskon]]</f>
        <v>65890</v>
      </c>
      <c r="AU1621" s="2">
        <f>IF(all_resi[[#This Row],[Waktu Terima]]="","",_xlfn.DAYS(all_resi[[#This Row],[Waktu Terima]],all_resi[[#This Row],[Tanggal Pengiriman]]))</f>
        <v>2</v>
      </c>
    </row>
    <row r="1622" spans="1:47" x14ac:dyDescent="0.25">
      <c r="A1622" s="2" t="s">
        <v>7450</v>
      </c>
      <c r="B1622" s="1">
        <v>46185</v>
      </c>
      <c r="C1622" s="2" t="s">
        <v>42</v>
      </c>
      <c r="D1622" s="2" t="s">
        <v>43</v>
      </c>
      <c r="E1622" s="2" t="s">
        <v>44</v>
      </c>
      <c r="F1622" s="2" t="s">
        <v>45</v>
      </c>
      <c r="G1622" s="2" t="s">
        <v>46</v>
      </c>
      <c r="H1622" s="2" t="s">
        <v>47</v>
      </c>
      <c r="I1622" s="2" t="s">
        <v>4973</v>
      </c>
      <c r="J1622" s="2" t="s">
        <v>13690</v>
      </c>
      <c r="K1622" s="2" t="s">
        <v>286</v>
      </c>
      <c r="L1622" s="2" t="s">
        <v>900</v>
      </c>
      <c r="M1622" s="2" t="s">
        <v>4974</v>
      </c>
      <c r="N1622" s="2" t="s">
        <v>4975</v>
      </c>
      <c r="O1622">
        <v>1</v>
      </c>
      <c r="P1622" s="2" t="s">
        <v>53</v>
      </c>
      <c r="Q1622">
        <v>100</v>
      </c>
      <c r="R1622">
        <v>0</v>
      </c>
      <c r="S1622" s="2" t="s">
        <v>54</v>
      </c>
      <c r="T1622" s="2" t="s">
        <v>55</v>
      </c>
      <c r="U1622" s="2" t="s">
        <v>66</v>
      </c>
      <c r="V1622" s="2"/>
      <c r="W1622">
        <v>79000</v>
      </c>
      <c r="X1622">
        <v>0</v>
      </c>
      <c r="Y1622">
        <v>0</v>
      </c>
      <c r="Z1622">
        <v>79000</v>
      </c>
      <c r="AB1622" s="2" t="s">
        <v>57</v>
      </c>
      <c r="AC1622">
        <v>31600</v>
      </c>
      <c r="AD1622">
        <v>47400</v>
      </c>
      <c r="AE1622">
        <v>163000</v>
      </c>
      <c r="AF1622">
        <v>2445</v>
      </c>
      <c r="AG1622" s="2" t="s">
        <v>353</v>
      </c>
      <c r="AH1622" s="2" t="s">
        <v>149</v>
      </c>
      <c r="AI1622" s="1">
        <v>46198</v>
      </c>
      <c r="AJ1622" s="2"/>
      <c r="AK1622" s="2" t="s">
        <v>67</v>
      </c>
      <c r="AM1622" s="2" t="s">
        <v>59</v>
      </c>
      <c r="AP1622" s="2" t="s">
        <v>60</v>
      </c>
      <c r="AQ1622" s="2" t="s">
        <v>41</v>
      </c>
      <c r="AR1622">
        <v>84000</v>
      </c>
      <c r="AS1622" s="2" t="str">
        <f>_xlfn.IFNA(IF(VLOOKUP(all_resi[[#This Row],[No. Waybill]],settle_reconcile[No. Waybill],1,0)="","Recon","Recon"),"-")</f>
        <v>-</v>
      </c>
      <c r="AT1622" s="2">
        <f>all_resi[[#This Row],[Nilai COD]]-all_resi[[#This Row],[COD Fee]]-all_resi[[#This Row],[Total Biaya Setelah Diskon]]</f>
        <v>113155</v>
      </c>
      <c r="AU1622" s="2">
        <f>IF(all_resi[[#This Row],[Waktu Terima]]="","",_xlfn.DAYS(all_resi[[#This Row],[Waktu Terima]],all_resi[[#This Row],[Tanggal Pengiriman]]))</f>
        <v>13</v>
      </c>
    </row>
    <row r="1623" spans="1:47" x14ac:dyDescent="0.25">
      <c r="A1623" s="2" t="s">
        <v>7414</v>
      </c>
      <c r="B1623" s="1">
        <v>46185</v>
      </c>
      <c r="C1623" s="2" t="s">
        <v>42</v>
      </c>
      <c r="D1623" s="2" t="s">
        <v>43</v>
      </c>
      <c r="E1623" s="2" t="s">
        <v>44</v>
      </c>
      <c r="F1623" s="2" t="s">
        <v>45</v>
      </c>
      <c r="G1623" s="2" t="s">
        <v>46</v>
      </c>
      <c r="H1623" s="2" t="s">
        <v>47</v>
      </c>
      <c r="I1623" s="2" t="s">
        <v>4880</v>
      </c>
      <c r="J1623" s="2" t="s">
        <v>13756</v>
      </c>
      <c r="K1623" s="2" t="s">
        <v>121</v>
      </c>
      <c r="L1623" s="2" t="s">
        <v>274</v>
      </c>
      <c r="M1623" s="2" t="s">
        <v>2072</v>
      </c>
      <c r="N1623" s="2" t="s">
        <v>4881</v>
      </c>
      <c r="O1623">
        <v>1</v>
      </c>
      <c r="P1623" s="2" t="s">
        <v>53</v>
      </c>
      <c r="Q1623">
        <v>100</v>
      </c>
      <c r="R1623">
        <v>0</v>
      </c>
      <c r="S1623" s="2" t="s">
        <v>54</v>
      </c>
      <c r="T1623" s="2" t="s">
        <v>55</v>
      </c>
      <c r="U1623" s="2" t="s">
        <v>250</v>
      </c>
      <c r="V1623" s="2"/>
      <c r="W1623">
        <v>68000</v>
      </c>
      <c r="X1623">
        <v>0</v>
      </c>
      <c r="Y1623">
        <v>0</v>
      </c>
      <c r="Z1623">
        <v>68000</v>
      </c>
      <c r="AB1623" s="2" t="s">
        <v>57</v>
      </c>
      <c r="AC1623">
        <v>27200</v>
      </c>
      <c r="AD1623">
        <v>40800</v>
      </c>
      <c r="AE1623">
        <v>123000</v>
      </c>
      <c r="AF1623">
        <v>1845</v>
      </c>
      <c r="AG1623" s="2" t="s">
        <v>4880</v>
      </c>
      <c r="AH1623" s="2"/>
      <c r="AI1623" s="1">
        <v>46191</v>
      </c>
      <c r="AJ1623" s="2"/>
      <c r="AK1623" s="2" t="s">
        <v>58</v>
      </c>
      <c r="AM1623" s="2" t="s">
        <v>59</v>
      </c>
      <c r="AP1623" s="2" t="s">
        <v>60</v>
      </c>
      <c r="AQ1623" s="2" t="s">
        <v>41</v>
      </c>
      <c r="AR1623">
        <v>55000</v>
      </c>
      <c r="AS1623" s="2" t="str">
        <f>_xlfn.IFNA(IF(VLOOKUP(all_resi[[#This Row],[No. Waybill]],settle_reconcile[No. Waybill],1,0)="","Recon","Recon"),"-")</f>
        <v>Recon</v>
      </c>
      <c r="AT1623" s="2">
        <f>all_resi[[#This Row],[Nilai COD]]-all_resi[[#This Row],[COD Fee]]-all_resi[[#This Row],[Total Biaya Setelah Diskon]]</f>
        <v>80355</v>
      </c>
      <c r="AU1623" s="2">
        <f>IF(all_resi[[#This Row],[Waktu Terima]]="","",_xlfn.DAYS(all_resi[[#This Row],[Waktu Terima]],all_resi[[#This Row],[Tanggal Pengiriman]]))</f>
        <v>6</v>
      </c>
    </row>
    <row r="1624" spans="1:47" x14ac:dyDescent="0.25">
      <c r="A1624" s="2" t="s">
        <v>7508</v>
      </c>
      <c r="B1624" s="1">
        <v>46185</v>
      </c>
      <c r="C1624" s="2" t="s">
        <v>42</v>
      </c>
      <c r="D1624" s="2" t="s">
        <v>43</v>
      </c>
      <c r="E1624" s="2" t="s">
        <v>44</v>
      </c>
      <c r="F1624" s="2" t="s">
        <v>45</v>
      </c>
      <c r="G1624" s="2" t="s">
        <v>46</v>
      </c>
      <c r="H1624" s="2" t="s">
        <v>80</v>
      </c>
      <c r="I1624" s="2" t="s">
        <v>5116</v>
      </c>
      <c r="J1624" s="2" t="s">
        <v>12626</v>
      </c>
      <c r="K1624" s="2" t="s">
        <v>183</v>
      </c>
      <c r="L1624" s="2" t="s">
        <v>325</v>
      </c>
      <c r="M1624" s="2" t="s">
        <v>527</v>
      </c>
      <c r="N1624" s="2" t="s">
        <v>5117</v>
      </c>
      <c r="O1624">
        <v>1</v>
      </c>
      <c r="P1624" s="2" t="s">
        <v>53</v>
      </c>
      <c r="Q1624">
        <v>100</v>
      </c>
      <c r="R1624">
        <v>0</v>
      </c>
      <c r="S1624" s="2" t="s">
        <v>54</v>
      </c>
      <c r="T1624" s="2" t="s">
        <v>55</v>
      </c>
      <c r="U1624" s="2" t="s">
        <v>305</v>
      </c>
      <c r="V1624" s="2"/>
      <c r="W1624">
        <v>68000</v>
      </c>
      <c r="X1624">
        <v>0</v>
      </c>
      <c r="Y1624">
        <v>0</v>
      </c>
      <c r="Z1624">
        <v>68000</v>
      </c>
      <c r="AB1624" s="2" t="s">
        <v>57</v>
      </c>
      <c r="AC1624">
        <v>27200</v>
      </c>
      <c r="AD1624">
        <v>40800</v>
      </c>
      <c r="AE1624">
        <v>149000</v>
      </c>
      <c r="AF1624">
        <v>2235</v>
      </c>
      <c r="AG1624" s="2" t="s">
        <v>5116</v>
      </c>
      <c r="AH1624" s="2"/>
      <c r="AI1624" s="1">
        <v>46190</v>
      </c>
      <c r="AJ1624" s="2" t="s">
        <v>87</v>
      </c>
      <c r="AK1624" s="2" t="s">
        <v>58</v>
      </c>
      <c r="AM1624" s="2" t="s">
        <v>59</v>
      </c>
      <c r="AP1624" s="2" t="s">
        <v>60</v>
      </c>
      <c r="AQ1624" s="2" t="s">
        <v>41</v>
      </c>
      <c r="AR1624">
        <v>81000</v>
      </c>
      <c r="AS1624" s="2" t="str">
        <f>_xlfn.IFNA(IF(VLOOKUP(all_resi[[#This Row],[No. Waybill]],settle_reconcile[No. Waybill],1,0)="","Recon","Recon"),"-")</f>
        <v>Recon</v>
      </c>
      <c r="AT1624" s="2">
        <f>all_resi[[#This Row],[Nilai COD]]-all_resi[[#This Row],[COD Fee]]-all_resi[[#This Row],[Total Biaya Setelah Diskon]]</f>
        <v>105965</v>
      </c>
      <c r="AU1624" s="2">
        <f>IF(all_resi[[#This Row],[Waktu Terima]]="","",_xlfn.DAYS(all_resi[[#This Row],[Waktu Terima]],all_resi[[#This Row],[Tanggal Pengiriman]]))</f>
        <v>5</v>
      </c>
    </row>
    <row r="1625" spans="1:47" x14ac:dyDescent="0.25">
      <c r="A1625" s="2" t="s">
        <v>7506</v>
      </c>
      <c r="B1625" s="1">
        <v>46185</v>
      </c>
      <c r="C1625" s="2" t="s">
        <v>42</v>
      </c>
      <c r="D1625" s="2" t="s">
        <v>43</v>
      </c>
      <c r="E1625" s="2" t="s">
        <v>44</v>
      </c>
      <c r="F1625" s="2" t="s">
        <v>45</v>
      </c>
      <c r="G1625" s="2" t="s">
        <v>46</v>
      </c>
      <c r="H1625" s="2" t="s">
        <v>47</v>
      </c>
      <c r="I1625" s="2" t="s">
        <v>5112</v>
      </c>
      <c r="J1625" s="2" t="s">
        <v>13677</v>
      </c>
      <c r="K1625" s="2" t="s">
        <v>121</v>
      </c>
      <c r="L1625" s="2" t="s">
        <v>761</v>
      </c>
      <c r="M1625" s="2" t="s">
        <v>3160</v>
      </c>
      <c r="N1625" s="2" t="s">
        <v>5113</v>
      </c>
      <c r="O1625">
        <v>1</v>
      </c>
      <c r="P1625" s="2" t="s">
        <v>53</v>
      </c>
      <c r="Q1625">
        <v>100</v>
      </c>
      <c r="R1625">
        <v>0</v>
      </c>
      <c r="S1625" s="2" t="s">
        <v>54</v>
      </c>
      <c r="T1625" s="2" t="s">
        <v>55</v>
      </c>
      <c r="U1625" s="2" t="s">
        <v>97</v>
      </c>
      <c r="V1625" s="2"/>
      <c r="W1625">
        <v>85000</v>
      </c>
      <c r="X1625">
        <v>0</v>
      </c>
      <c r="Y1625">
        <v>0</v>
      </c>
      <c r="Z1625">
        <v>85000</v>
      </c>
      <c r="AB1625" s="2" t="s">
        <v>57</v>
      </c>
      <c r="AC1625">
        <v>34000</v>
      </c>
      <c r="AD1625">
        <v>51000</v>
      </c>
      <c r="AE1625">
        <v>155000</v>
      </c>
      <c r="AF1625">
        <v>2325</v>
      </c>
      <c r="AG1625" s="2" t="s">
        <v>517</v>
      </c>
      <c r="AH1625" s="2" t="s">
        <v>149</v>
      </c>
      <c r="AI1625" s="1">
        <v>46199</v>
      </c>
      <c r="AJ1625" s="2"/>
      <c r="AK1625" s="2" t="s">
        <v>67</v>
      </c>
      <c r="AM1625" s="2" t="s">
        <v>59</v>
      </c>
      <c r="AP1625" s="2" t="s">
        <v>60</v>
      </c>
      <c r="AQ1625" s="2" t="s">
        <v>41</v>
      </c>
      <c r="AR1625">
        <v>70000</v>
      </c>
      <c r="AS1625" s="2" t="str">
        <f>_xlfn.IFNA(IF(VLOOKUP(all_resi[[#This Row],[No. Waybill]],settle_reconcile[No. Waybill],1,0)="","Recon","Recon"),"-")</f>
        <v>-</v>
      </c>
      <c r="AT1625" s="2">
        <f>all_resi[[#This Row],[Nilai COD]]-all_resi[[#This Row],[COD Fee]]-all_resi[[#This Row],[Total Biaya Setelah Diskon]]</f>
        <v>101675</v>
      </c>
      <c r="AU1625" s="2">
        <f>IF(all_resi[[#This Row],[Waktu Terima]]="","",_xlfn.DAYS(all_resi[[#This Row],[Waktu Terima]],all_resi[[#This Row],[Tanggal Pengiriman]]))</f>
        <v>14</v>
      </c>
    </row>
    <row r="1626" spans="1:47" x14ac:dyDescent="0.25">
      <c r="A1626" s="2" t="s">
        <v>7307</v>
      </c>
      <c r="B1626" s="1">
        <v>46185</v>
      </c>
      <c r="C1626" s="2" t="s">
        <v>42</v>
      </c>
      <c r="D1626" s="2" t="s">
        <v>43</v>
      </c>
      <c r="E1626" s="2" t="s">
        <v>44</v>
      </c>
      <c r="F1626" s="2" t="s">
        <v>45</v>
      </c>
      <c r="G1626" s="2" t="s">
        <v>46</v>
      </c>
      <c r="H1626" s="2" t="s">
        <v>80</v>
      </c>
      <c r="I1626" s="2" t="s">
        <v>4601</v>
      </c>
      <c r="J1626" s="2" t="s">
        <v>13744</v>
      </c>
      <c r="K1626" s="2" t="s">
        <v>132</v>
      </c>
      <c r="L1626" s="2" t="s">
        <v>3788</v>
      </c>
      <c r="M1626" s="2" t="s">
        <v>4602</v>
      </c>
      <c r="N1626" s="2" t="s">
        <v>4603</v>
      </c>
      <c r="O1626">
        <v>1</v>
      </c>
      <c r="P1626" s="2" t="s">
        <v>53</v>
      </c>
      <c r="Q1626">
        <v>100</v>
      </c>
      <c r="R1626">
        <v>0</v>
      </c>
      <c r="S1626" s="2" t="s">
        <v>54</v>
      </c>
      <c r="T1626" s="2" t="s">
        <v>55</v>
      </c>
      <c r="U1626" s="2" t="s">
        <v>1062</v>
      </c>
      <c r="V1626" s="2"/>
      <c r="W1626">
        <v>37000</v>
      </c>
      <c r="X1626">
        <v>0</v>
      </c>
      <c r="Y1626">
        <v>0</v>
      </c>
      <c r="Z1626">
        <v>37000</v>
      </c>
      <c r="AB1626" s="2" t="s">
        <v>57</v>
      </c>
      <c r="AC1626">
        <v>14800</v>
      </c>
      <c r="AD1626">
        <v>22200</v>
      </c>
      <c r="AE1626">
        <v>0</v>
      </c>
      <c r="AF1626">
        <v>0</v>
      </c>
      <c r="AG1626" s="2" t="s">
        <v>4601</v>
      </c>
      <c r="AH1626" s="2"/>
      <c r="AI1626" s="1">
        <v>46188</v>
      </c>
      <c r="AJ1626" s="2" t="s">
        <v>87</v>
      </c>
      <c r="AK1626" s="2" t="s">
        <v>58</v>
      </c>
      <c r="AM1626" s="2" t="s">
        <v>59</v>
      </c>
      <c r="AP1626" s="2" t="s">
        <v>60</v>
      </c>
      <c r="AQ1626" s="2" t="s">
        <v>98</v>
      </c>
      <c r="AR1626">
        <v>-37000</v>
      </c>
      <c r="AS1626" s="2" t="str">
        <f>_xlfn.IFNA(IF(VLOOKUP(all_resi[[#This Row],[No. Waybill]],settle_reconcile[No. Waybill],1,0)="","Recon","Recon"),"-")</f>
        <v>-</v>
      </c>
      <c r="AT1626" s="2">
        <f>all_resi[[#This Row],[Nilai COD]]-all_resi[[#This Row],[COD Fee]]-all_resi[[#This Row],[Total Biaya Setelah Diskon]]</f>
        <v>-22200</v>
      </c>
      <c r="AU1626" s="2">
        <f>IF(all_resi[[#This Row],[Waktu Terima]]="","",_xlfn.DAYS(all_resi[[#This Row],[Waktu Terima]],all_resi[[#This Row],[Tanggal Pengiriman]]))</f>
        <v>3</v>
      </c>
    </row>
    <row r="1627" spans="1:47" x14ac:dyDescent="0.25">
      <c r="A1627" s="2" t="s">
        <v>7509</v>
      </c>
      <c r="B1627" s="1">
        <v>46185</v>
      </c>
      <c r="C1627" s="2" t="s">
        <v>42</v>
      </c>
      <c r="D1627" s="2" t="s">
        <v>43</v>
      </c>
      <c r="E1627" s="2" t="s">
        <v>44</v>
      </c>
      <c r="F1627" s="2" t="s">
        <v>45</v>
      </c>
      <c r="G1627" s="2" t="s">
        <v>46</v>
      </c>
      <c r="H1627" s="2" t="s">
        <v>47</v>
      </c>
      <c r="I1627" s="2" t="s">
        <v>5118</v>
      </c>
      <c r="J1627" s="2" t="s">
        <v>13710</v>
      </c>
      <c r="K1627" s="2" t="s">
        <v>116</v>
      </c>
      <c r="L1627" s="2" t="s">
        <v>117</v>
      </c>
      <c r="M1627" s="2" t="s">
        <v>5119</v>
      </c>
      <c r="N1627" s="2" t="s">
        <v>5120</v>
      </c>
      <c r="O1627">
        <v>1</v>
      </c>
      <c r="P1627" s="2" t="s">
        <v>53</v>
      </c>
      <c r="Q1627">
        <v>100</v>
      </c>
      <c r="R1627">
        <v>0</v>
      </c>
      <c r="S1627" s="2" t="s">
        <v>54</v>
      </c>
      <c r="T1627" s="2" t="s">
        <v>55</v>
      </c>
      <c r="U1627" s="2" t="s">
        <v>147</v>
      </c>
      <c r="V1627" s="2"/>
      <c r="W1627">
        <v>12000</v>
      </c>
      <c r="X1627">
        <v>0</v>
      </c>
      <c r="Y1627">
        <v>0</v>
      </c>
      <c r="Z1627">
        <v>12000</v>
      </c>
      <c r="AB1627" s="2" t="s">
        <v>57</v>
      </c>
      <c r="AC1627">
        <v>7000</v>
      </c>
      <c r="AD1627">
        <v>5000</v>
      </c>
      <c r="AE1627">
        <v>83500</v>
      </c>
      <c r="AF1627">
        <v>1252.5</v>
      </c>
      <c r="AG1627" s="2" t="s">
        <v>5118</v>
      </c>
      <c r="AH1627" s="2"/>
      <c r="AI1627" s="1">
        <v>46188</v>
      </c>
      <c r="AJ1627" s="2"/>
      <c r="AK1627" s="2" t="s">
        <v>58</v>
      </c>
      <c r="AM1627" s="2" t="s">
        <v>59</v>
      </c>
      <c r="AP1627" s="2" t="s">
        <v>60</v>
      </c>
      <c r="AQ1627" s="2" t="s">
        <v>41</v>
      </c>
      <c r="AR1627">
        <v>71500</v>
      </c>
      <c r="AS1627" s="2" t="str">
        <f>_xlfn.IFNA(IF(VLOOKUP(all_resi[[#This Row],[No. Waybill]],settle_reconcile[No. Waybill],1,0)="","Recon","Recon"),"-")</f>
        <v>Recon</v>
      </c>
      <c r="AT1627" s="2">
        <f>all_resi[[#This Row],[Nilai COD]]-all_resi[[#This Row],[COD Fee]]-all_resi[[#This Row],[Total Biaya Setelah Diskon]]</f>
        <v>77247.5</v>
      </c>
      <c r="AU1627" s="2">
        <f>IF(all_resi[[#This Row],[Waktu Terima]]="","",_xlfn.DAYS(all_resi[[#This Row],[Waktu Terima]],all_resi[[#This Row],[Tanggal Pengiriman]]))</f>
        <v>3</v>
      </c>
    </row>
    <row r="1628" spans="1:47" x14ac:dyDescent="0.25">
      <c r="A1628" s="2" t="s">
        <v>7505</v>
      </c>
      <c r="B1628" s="1">
        <v>46185</v>
      </c>
      <c r="C1628" s="2" t="s">
        <v>42</v>
      </c>
      <c r="D1628" s="2" t="s">
        <v>43</v>
      </c>
      <c r="E1628" s="2" t="s">
        <v>44</v>
      </c>
      <c r="F1628" s="2" t="s">
        <v>45</v>
      </c>
      <c r="G1628" s="2" t="s">
        <v>46</v>
      </c>
      <c r="H1628" s="2" t="s">
        <v>80</v>
      </c>
      <c r="I1628" s="2" t="s">
        <v>5110</v>
      </c>
      <c r="J1628" s="2" t="s">
        <v>13683</v>
      </c>
      <c r="K1628" s="2" t="s">
        <v>116</v>
      </c>
      <c r="L1628" s="2" t="s">
        <v>1184</v>
      </c>
      <c r="M1628" s="2" t="s">
        <v>2612</v>
      </c>
      <c r="N1628" s="2" t="s">
        <v>5111</v>
      </c>
      <c r="O1628">
        <v>1</v>
      </c>
      <c r="P1628" s="2" t="s">
        <v>53</v>
      </c>
      <c r="Q1628">
        <v>100</v>
      </c>
      <c r="R1628">
        <v>0</v>
      </c>
      <c r="S1628" s="2" t="s">
        <v>54</v>
      </c>
      <c r="T1628" s="2" t="s">
        <v>55</v>
      </c>
      <c r="U1628" s="2" t="s">
        <v>141</v>
      </c>
      <c r="V1628" s="2"/>
      <c r="W1628">
        <v>16000</v>
      </c>
      <c r="X1628">
        <v>0</v>
      </c>
      <c r="Y1628">
        <v>0</v>
      </c>
      <c r="Z1628">
        <v>16000</v>
      </c>
      <c r="AB1628" s="2" t="s">
        <v>57</v>
      </c>
      <c r="AC1628">
        <v>11000</v>
      </c>
      <c r="AD1628">
        <v>5000</v>
      </c>
      <c r="AE1628">
        <v>56000</v>
      </c>
      <c r="AF1628">
        <v>840</v>
      </c>
      <c r="AG1628" s="2" t="s">
        <v>5110</v>
      </c>
      <c r="AH1628" s="2"/>
      <c r="AI1628" s="1">
        <v>46187</v>
      </c>
      <c r="AJ1628" s="2" t="s">
        <v>87</v>
      </c>
      <c r="AK1628" s="2" t="s">
        <v>58</v>
      </c>
      <c r="AM1628" s="2" t="s">
        <v>59</v>
      </c>
      <c r="AP1628" s="2" t="s">
        <v>60</v>
      </c>
      <c r="AQ1628" s="2" t="s">
        <v>41</v>
      </c>
      <c r="AR1628">
        <v>40000</v>
      </c>
      <c r="AS1628" s="2" t="str">
        <f>_xlfn.IFNA(IF(VLOOKUP(all_resi[[#This Row],[No. Waybill]],settle_reconcile[No. Waybill],1,0)="","Recon","Recon"),"-")</f>
        <v>Recon</v>
      </c>
      <c r="AT1628" s="2">
        <f>all_resi[[#This Row],[Nilai COD]]-all_resi[[#This Row],[COD Fee]]-all_resi[[#This Row],[Total Biaya Setelah Diskon]]</f>
        <v>50160</v>
      </c>
      <c r="AU1628" s="2">
        <f>IF(all_resi[[#This Row],[Waktu Terima]]="","",_xlfn.DAYS(all_resi[[#This Row],[Waktu Terima]],all_resi[[#This Row],[Tanggal Pengiriman]]))</f>
        <v>2</v>
      </c>
    </row>
    <row r="1629" spans="1:47" x14ac:dyDescent="0.25">
      <c r="A1629" s="2" t="s">
        <v>6159</v>
      </c>
      <c r="B1629" s="1">
        <v>46185</v>
      </c>
      <c r="C1629" s="2" t="s">
        <v>42</v>
      </c>
      <c r="D1629" s="2" t="s">
        <v>43</v>
      </c>
      <c r="E1629" s="2" t="s">
        <v>44</v>
      </c>
      <c r="F1629" s="2" t="s">
        <v>45</v>
      </c>
      <c r="G1629" s="2" t="s">
        <v>46</v>
      </c>
      <c r="H1629" s="2" t="s">
        <v>80</v>
      </c>
      <c r="I1629" s="2" t="s">
        <v>1231</v>
      </c>
      <c r="J1629" s="2" t="s">
        <v>13726</v>
      </c>
      <c r="K1629" s="2" t="s">
        <v>49</v>
      </c>
      <c r="L1629" s="2" t="s">
        <v>151</v>
      </c>
      <c r="M1629" s="2" t="s">
        <v>422</v>
      </c>
      <c r="N1629" s="2" t="s">
        <v>1232</v>
      </c>
      <c r="O1629">
        <v>1</v>
      </c>
      <c r="P1629" s="2" t="s">
        <v>53</v>
      </c>
      <c r="Q1629">
        <v>100</v>
      </c>
      <c r="R1629">
        <v>0</v>
      </c>
      <c r="S1629" s="2" t="s">
        <v>54</v>
      </c>
      <c r="T1629" s="2" t="s">
        <v>55</v>
      </c>
      <c r="U1629" s="2" t="s">
        <v>396</v>
      </c>
      <c r="V1629" s="2"/>
      <c r="W1629">
        <v>44000</v>
      </c>
      <c r="X1629">
        <v>0</v>
      </c>
      <c r="Y1629">
        <v>0</v>
      </c>
      <c r="Z1629">
        <v>44000</v>
      </c>
      <c r="AB1629" s="2" t="s">
        <v>57</v>
      </c>
      <c r="AC1629">
        <v>17600</v>
      </c>
      <c r="AD1629">
        <v>26400</v>
      </c>
      <c r="AE1629">
        <v>148000</v>
      </c>
      <c r="AF1629">
        <v>2220</v>
      </c>
      <c r="AG1629" s="2" t="s">
        <v>1231</v>
      </c>
      <c r="AH1629" s="2"/>
      <c r="AI1629" s="1">
        <v>46190</v>
      </c>
      <c r="AJ1629" s="2" t="s">
        <v>87</v>
      </c>
      <c r="AK1629" s="2" t="s">
        <v>58</v>
      </c>
      <c r="AM1629" s="2" t="s">
        <v>59</v>
      </c>
      <c r="AP1629" s="2" t="s">
        <v>60</v>
      </c>
      <c r="AQ1629" s="2" t="s">
        <v>41</v>
      </c>
      <c r="AR1629">
        <v>104000</v>
      </c>
      <c r="AS1629" s="2" t="str">
        <f>_xlfn.IFNA(IF(VLOOKUP(all_resi[[#This Row],[No. Waybill]],settle_reconcile[No. Waybill],1,0)="","Recon","Recon"),"-")</f>
        <v>Recon</v>
      </c>
      <c r="AT1629" s="2">
        <f>all_resi[[#This Row],[Nilai COD]]-all_resi[[#This Row],[COD Fee]]-all_resi[[#This Row],[Total Biaya Setelah Diskon]]</f>
        <v>119380</v>
      </c>
      <c r="AU1629" s="2">
        <f>IF(all_resi[[#This Row],[Waktu Terima]]="","",_xlfn.DAYS(all_resi[[#This Row],[Waktu Terima]],all_resi[[#This Row],[Tanggal Pengiriman]]))</f>
        <v>5</v>
      </c>
    </row>
    <row r="1630" spans="1:47" x14ac:dyDescent="0.25">
      <c r="A1630" s="2" t="s">
        <v>7503</v>
      </c>
      <c r="B1630" s="1">
        <v>46185</v>
      </c>
      <c r="C1630" s="2" t="s">
        <v>42</v>
      </c>
      <c r="D1630" s="2" t="s">
        <v>43</v>
      </c>
      <c r="E1630" s="2" t="s">
        <v>44</v>
      </c>
      <c r="F1630" s="2" t="s">
        <v>45</v>
      </c>
      <c r="G1630" s="2" t="s">
        <v>46</v>
      </c>
      <c r="H1630" s="2" t="s">
        <v>80</v>
      </c>
      <c r="I1630" s="2" t="s">
        <v>5105</v>
      </c>
      <c r="J1630" s="2" t="s">
        <v>13680</v>
      </c>
      <c r="K1630" s="2" t="s">
        <v>116</v>
      </c>
      <c r="L1630" s="2" t="s">
        <v>2779</v>
      </c>
      <c r="M1630" s="2" t="s">
        <v>5106</v>
      </c>
      <c r="N1630" s="2" t="s">
        <v>5107</v>
      </c>
      <c r="O1630">
        <v>1</v>
      </c>
      <c r="P1630" s="2" t="s">
        <v>53</v>
      </c>
      <c r="Q1630">
        <v>100</v>
      </c>
      <c r="R1630">
        <v>0</v>
      </c>
      <c r="S1630" s="2" t="s">
        <v>54</v>
      </c>
      <c r="T1630" s="2" t="s">
        <v>55</v>
      </c>
      <c r="U1630" s="2" t="s">
        <v>581</v>
      </c>
      <c r="V1630" s="2"/>
      <c r="W1630">
        <v>12000</v>
      </c>
      <c r="X1630">
        <v>0</v>
      </c>
      <c r="Y1630">
        <v>0</v>
      </c>
      <c r="Z1630">
        <v>12000</v>
      </c>
      <c r="AB1630" s="2" t="s">
        <v>57</v>
      </c>
      <c r="AC1630">
        <v>7000</v>
      </c>
      <c r="AD1630">
        <v>5000</v>
      </c>
      <c r="AE1630">
        <v>100000</v>
      </c>
      <c r="AF1630">
        <v>1500</v>
      </c>
      <c r="AG1630" s="2" t="s">
        <v>5105</v>
      </c>
      <c r="AH1630" s="2"/>
      <c r="AI1630" s="1">
        <v>46186</v>
      </c>
      <c r="AJ1630" s="2" t="s">
        <v>87</v>
      </c>
      <c r="AK1630" s="2" t="s">
        <v>58</v>
      </c>
      <c r="AM1630" s="2" t="s">
        <v>59</v>
      </c>
      <c r="AP1630" s="2" t="s">
        <v>60</v>
      </c>
      <c r="AQ1630" s="2" t="s">
        <v>41</v>
      </c>
      <c r="AR1630">
        <v>88000</v>
      </c>
      <c r="AS1630" s="2" t="str">
        <f>_xlfn.IFNA(IF(VLOOKUP(all_resi[[#This Row],[No. Waybill]],settle_reconcile[No. Waybill],1,0)="","Recon","Recon"),"-")</f>
        <v>Recon</v>
      </c>
      <c r="AT1630" s="2">
        <f>all_resi[[#This Row],[Nilai COD]]-all_resi[[#This Row],[COD Fee]]-all_resi[[#This Row],[Total Biaya Setelah Diskon]]</f>
        <v>93500</v>
      </c>
      <c r="AU1630" s="2">
        <f>IF(all_resi[[#This Row],[Waktu Terima]]="","",_xlfn.DAYS(all_resi[[#This Row],[Waktu Terima]],all_resi[[#This Row],[Tanggal Pengiriman]]))</f>
        <v>1</v>
      </c>
    </row>
    <row r="1631" spans="1:47" x14ac:dyDescent="0.25">
      <c r="A1631" s="2" t="s">
        <v>7504</v>
      </c>
      <c r="B1631" s="1">
        <v>46185</v>
      </c>
      <c r="C1631" s="2" t="s">
        <v>42</v>
      </c>
      <c r="D1631" s="2" t="s">
        <v>43</v>
      </c>
      <c r="E1631" s="2" t="s">
        <v>44</v>
      </c>
      <c r="F1631" s="2" t="s">
        <v>45</v>
      </c>
      <c r="G1631" s="2" t="s">
        <v>46</v>
      </c>
      <c r="H1631" s="2" t="s">
        <v>47</v>
      </c>
      <c r="I1631" s="2" t="s">
        <v>5108</v>
      </c>
      <c r="J1631" s="2" t="s">
        <v>13686</v>
      </c>
      <c r="K1631" s="2" t="s">
        <v>237</v>
      </c>
      <c r="L1631" s="2" t="s">
        <v>238</v>
      </c>
      <c r="M1631" s="2" t="s">
        <v>2888</v>
      </c>
      <c r="N1631" s="2" t="s">
        <v>5109</v>
      </c>
      <c r="O1631">
        <v>1</v>
      </c>
      <c r="P1631" s="2" t="s">
        <v>53</v>
      </c>
      <c r="Q1631">
        <v>100</v>
      </c>
      <c r="R1631">
        <v>6500000</v>
      </c>
      <c r="S1631" s="2" t="s">
        <v>54</v>
      </c>
      <c r="T1631" s="2" t="s">
        <v>55</v>
      </c>
      <c r="U1631" s="2" t="s">
        <v>147</v>
      </c>
      <c r="V1631" s="2" t="s">
        <v>4422</v>
      </c>
      <c r="W1631">
        <v>37000</v>
      </c>
      <c r="X1631">
        <v>0</v>
      </c>
      <c r="Y1631">
        <v>0</v>
      </c>
      <c r="Z1631">
        <v>37000</v>
      </c>
      <c r="AB1631" s="2" t="s">
        <v>57</v>
      </c>
      <c r="AC1631">
        <v>14800</v>
      </c>
      <c r="AD1631">
        <v>22200</v>
      </c>
      <c r="AE1631">
        <v>107000</v>
      </c>
      <c r="AF1631">
        <v>1605</v>
      </c>
      <c r="AG1631" s="2" t="s">
        <v>5108</v>
      </c>
      <c r="AH1631" s="2"/>
      <c r="AI1631" s="1">
        <v>46188</v>
      </c>
      <c r="AJ1631" s="2"/>
      <c r="AK1631" s="2" t="s">
        <v>58</v>
      </c>
      <c r="AM1631" s="2" t="s">
        <v>59</v>
      </c>
      <c r="AP1631" s="2" t="s">
        <v>60</v>
      </c>
      <c r="AQ1631" s="2" t="s">
        <v>41</v>
      </c>
      <c r="AR1631">
        <v>70000</v>
      </c>
      <c r="AS1631" s="2" t="str">
        <f>_xlfn.IFNA(IF(VLOOKUP(all_resi[[#This Row],[No. Waybill]],settle_reconcile[No. Waybill],1,0)="","Recon","Recon"),"-")</f>
        <v>Recon</v>
      </c>
      <c r="AT1631" s="2">
        <f>all_resi[[#This Row],[Nilai COD]]-all_resi[[#This Row],[COD Fee]]-all_resi[[#This Row],[Total Biaya Setelah Diskon]]</f>
        <v>83195</v>
      </c>
      <c r="AU1631" s="2">
        <f>IF(all_resi[[#This Row],[Waktu Terima]]="","",_xlfn.DAYS(all_resi[[#This Row],[Waktu Terima]],all_resi[[#This Row],[Tanggal Pengiriman]]))</f>
        <v>3</v>
      </c>
    </row>
    <row r="1632" spans="1:47" x14ac:dyDescent="0.25">
      <c r="A1632" s="2" t="s">
        <v>7317</v>
      </c>
      <c r="B1632" s="1">
        <v>46185</v>
      </c>
      <c r="C1632" s="2" t="s">
        <v>42</v>
      </c>
      <c r="D1632" s="2" t="s">
        <v>43</v>
      </c>
      <c r="E1632" s="2" t="s">
        <v>44</v>
      </c>
      <c r="F1632" s="2" t="s">
        <v>45</v>
      </c>
      <c r="G1632" s="2" t="s">
        <v>46</v>
      </c>
      <c r="H1632" s="2" t="s">
        <v>80</v>
      </c>
      <c r="I1632" s="2" t="s">
        <v>4629</v>
      </c>
      <c r="J1632" s="2" t="s">
        <v>13707</v>
      </c>
      <c r="K1632" s="2" t="s">
        <v>116</v>
      </c>
      <c r="L1632" s="2" t="s">
        <v>4630</v>
      </c>
      <c r="M1632" s="2" t="s">
        <v>4630</v>
      </c>
      <c r="N1632" s="2" t="s">
        <v>4631</v>
      </c>
      <c r="O1632">
        <v>1</v>
      </c>
      <c r="P1632" s="2" t="s">
        <v>53</v>
      </c>
      <c r="Q1632">
        <v>100</v>
      </c>
      <c r="R1632">
        <v>0</v>
      </c>
      <c r="S1632" s="2" t="s">
        <v>54</v>
      </c>
      <c r="T1632" s="2" t="s">
        <v>55</v>
      </c>
      <c r="U1632" s="2" t="s">
        <v>141</v>
      </c>
      <c r="V1632" s="2"/>
      <c r="W1632">
        <v>16000</v>
      </c>
      <c r="X1632">
        <v>0</v>
      </c>
      <c r="Y1632">
        <v>0</v>
      </c>
      <c r="Z1632">
        <v>16000</v>
      </c>
      <c r="AB1632" s="2" t="s">
        <v>57</v>
      </c>
      <c r="AC1632">
        <v>11000</v>
      </c>
      <c r="AD1632">
        <v>5000</v>
      </c>
      <c r="AE1632">
        <v>56000</v>
      </c>
      <c r="AF1632">
        <v>840</v>
      </c>
      <c r="AG1632" s="2" t="s">
        <v>4629</v>
      </c>
      <c r="AH1632" s="2"/>
      <c r="AI1632" s="1">
        <v>46186</v>
      </c>
      <c r="AJ1632" s="2" t="s">
        <v>87</v>
      </c>
      <c r="AK1632" s="2" t="s">
        <v>58</v>
      </c>
      <c r="AM1632" s="2" t="s">
        <v>59</v>
      </c>
      <c r="AP1632" s="2" t="s">
        <v>60</v>
      </c>
      <c r="AQ1632" s="2" t="s">
        <v>41</v>
      </c>
      <c r="AR1632">
        <v>40000</v>
      </c>
      <c r="AS1632" s="2" t="str">
        <f>_xlfn.IFNA(IF(VLOOKUP(all_resi[[#This Row],[No. Waybill]],settle_reconcile[No. Waybill],1,0)="","Recon","Recon"),"-")</f>
        <v>Recon</v>
      </c>
      <c r="AT1632" s="2">
        <f>all_resi[[#This Row],[Nilai COD]]-all_resi[[#This Row],[COD Fee]]-all_resi[[#This Row],[Total Biaya Setelah Diskon]]</f>
        <v>50160</v>
      </c>
      <c r="AU1632" s="2">
        <f>IF(all_resi[[#This Row],[Waktu Terima]]="","",_xlfn.DAYS(all_resi[[#This Row],[Waktu Terima]],all_resi[[#This Row],[Tanggal Pengiriman]]))</f>
        <v>1</v>
      </c>
    </row>
    <row r="1633" spans="1:47" x14ac:dyDescent="0.25">
      <c r="A1633" s="2" t="s">
        <v>7510</v>
      </c>
      <c r="B1633" s="1">
        <v>46185</v>
      </c>
      <c r="C1633" s="2" t="s">
        <v>42</v>
      </c>
      <c r="D1633" s="2" t="s">
        <v>43</v>
      </c>
      <c r="E1633" s="2" t="s">
        <v>44</v>
      </c>
      <c r="F1633" s="2" t="s">
        <v>45</v>
      </c>
      <c r="G1633" s="2" t="s">
        <v>46</v>
      </c>
      <c r="H1633" s="2" t="s">
        <v>47</v>
      </c>
      <c r="I1633" s="2" t="s">
        <v>5121</v>
      </c>
      <c r="J1633" s="2" t="s">
        <v>13696</v>
      </c>
      <c r="K1633" s="2" t="s">
        <v>82</v>
      </c>
      <c r="L1633" s="2" t="s">
        <v>270</v>
      </c>
      <c r="M1633" s="2" t="s">
        <v>3987</v>
      </c>
      <c r="N1633" s="2" t="s">
        <v>5122</v>
      </c>
      <c r="O1633">
        <v>1</v>
      </c>
      <c r="P1633" s="2" t="s">
        <v>53</v>
      </c>
      <c r="Q1633">
        <v>100</v>
      </c>
      <c r="R1633">
        <v>0</v>
      </c>
      <c r="S1633" s="2" t="s">
        <v>54</v>
      </c>
      <c r="T1633" s="2" t="s">
        <v>55</v>
      </c>
      <c r="U1633" s="2" t="s">
        <v>386</v>
      </c>
      <c r="V1633" s="2"/>
      <c r="W1633">
        <v>93000</v>
      </c>
      <c r="X1633">
        <v>0</v>
      </c>
      <c r="Y1633">
        <v>0</v>
      </c>
      <c r="Z1633">
        <v>93000</v>
      </c>
      <c r="AB1633" s="2" t="s">
        <v>57</v>
      </c>
      <c r="AC1633">
        <v>37200</v>
      </c>
      <c r="AD1633">
        <v>55800</v>
      </c>
      <c r="AE1633">
        <v>197000</v>
      </c>
      <c r="AF1633">
        <v>2955</v>
      </c>
      <c r="AG1633" s="2" t="s">
        <v>517</v>
      </c>
      <c r="AH1633" s="2" t="s">
        <v>149</v>
      </c>
      <c r="AI1633" s="1">
        <v>46199</v>
      </c>
      <c r="AJ1633" s="2"/>
      <c r="AK1633" s="2" t="s">
        <v>67</v>
      </c>
      <c r="AM1633" s="2" t="s">
        <v>59</v>
      </c>
      <c r="AP1633" s="2" t="s">
        <v>60</v>
      </c>
      <c r="AQ1633" s="2" t="s">
        <v>41</v>
      </c>
      <c r="AR1633">
        <v>104000</v>
      </c>
      <c r="AS1633" s="2" t="str">
        <f>_xlfn.IFNA(IF(VLOOKUP(all_resi[[#This Row],[No. Waybill]],settle_reconcile[No. Waybill],1,0)="","Recon","Recon"),"-")</f>
        <v>-</v>
      </c>
      <c r="AT1633" s="2">
        <f>all_resi[[#This Row],[Nilai COD]]-all_resi[[#This Row],[COD Fee]]-all_resi[[#This Row],[Total Biaya Setelah Diskon]]</f>
        <v>138245</v>
      </c>
      <c r="AU1633" s="2">
        <f>IF(all_resi[[#This Row],[Waktu Terima]]="","",_xlfn.DAYS(all_resi[[#This Row],[Waktu Terima]],all_resi[[#This Row],[Tanggal Pengiriman]]))</f>
        <v>14</v>
      </c>
    </row>
    <row r="1634" spans="1:47" x14ac:dyDescent="0.25">
      <c r="A1634" s="2" t="s">
        <v>7517</v>
      </c>
      <c r="B1634" s="1">
        <v>46185</v>
      </c>
      <c r="C1634" s="2" t="s">
        <v>42</v>
      </c>
      <c r="D1634" s="2" t="s">
        <v>43</v>
      </c>
      <c r="E1634" s="2" t="s">
        <v>44</v>
      </c>
      <c r="F1634" s="2" t="s">
        <v>45</v>
      </c>
      <c r="G1634" s="2" t="s">
        <v>46</v>
      </c>
      <c r="H1634" s="2" t="s">
        <v>47</v>
      </c>
      <c r="I1634" s="2" t="s">
        <v>5138</v>
      </c>
      <c r="J1634" s="2" t="s">
        <v>13853</v>
      </c>
      <c r="K1634" s="2" t="s">
        <v>116</v>
      </c>
      <c r="L1634" s="2" t="s">
        <v>117</v>
      </c>
      <c r="M1634" s="2" t="s">
        <v>5139</v>
      </c>
      <c r="N1634" s="2" t="s">
        <v>5140</v>
      </c>
      <c r="O1634">
        <v>1</v>
      </c>
      <c r="P1634" s="2" t="s">
        <v>53</v>
      </c>
      <c r="Q1634">
        <v>100</v>
      </c>
      <c r="R1634">
        <v>0</v>
      </c>
      <c r="S1634" s="2" t="s">
        <v>54</v>
      </c>
      <c r="T1634" s="2" t="s">
        <v>55</v>
      </c>
      <c r="U1634" s="2" t="s">
        <v>66</v>
      </c>
      <c r="V1634" s="2"/>
      <c r="W1634">
        <v>12000</v>
      </c>
      <c r="X1634">
        <v>0</v>
      </c>
      <c r="Y1634">
        <v>0</v>
      </c>
      <c r="Z1634">
        <v>12000</v>
      </c>
      <c r="AB1634" s="2" t="s">
        <v>57</v>
      </c>
      <c r="AC1634">
        <v>7000</v>
      </c>
      <c r="AD1634">
        <v>5000</v>
      </c>
      <c r="AE1634">
        <v>96000</v>
      </c>
      <c r="AF1634">
        <v>1440</v>
      </c>
      <c r="AG1634" s="2" t="s">
        <v>5138</v>
      </c>
      <c r="AH1634" s="2"/>
      <c r="AI1634" s="1">
        <v>46186</v>
      </c>
      <c r="AJ1634" s="2"/>
      <c r="AK1634" s="2" t="s">
        <v>58</v>
      </c>
      <c r="AM1634" s="2" t="s">
        <v>59</v>
      </c>
      <c r="AP1634" s="2" t="s">
        <v>60</v>
      </c>
      <c r="AQ1634" s="2" t="s">
        <v>41</v>
      </c>
      <c r="AR1634">
        <v>84000</v>
      </c>
      <c r="AS1634" s="2" t="str">
        <f>_xlfn.IFNA(IF(VLOOKUP(all_resi[[#This Row],[No. Waybill]],settle_reconcile[No. Waybill],1,0)="","Recon","Recon"),"-")</f>
        <v>Recon</v>
      </c>
      <c r="AT1634" s="2">
        <f>all_resi[[#This Row],[Nilai COD]]-all_resi[[#This Row],[COD Fee]]-all_resi[[#This Row],[Total Biaya Setelah Diskon]]</f>
        <v>89560</v>
      </c>
      <c r="AU1634" s="2">
        <f>IF(all_resi[[#This Row],[Waktu Terima]]="","",_xlfn.DAYS(all_resi[[#This Row],[Waktu Terima]],all_resi[[#This Row],[Tanggal Pengiriman]]))</f>
        <v>1</v>
      </c>
    </row>
    <row r="1635" spans="1:47" x14ac:dyDescent="0.25">
      <c r="A1635" s="2" t="s">
        <v>7294</v>
      </c>
      <c r="B1635" s="1">
        <v>46185</v>
      </c>
      <c r="C1635" s="2" t="s">
        <v>42</v>
      </c>
      <c r="D1635" s="2" t="s">
        <v>43</v>
      </c>
      <c r="E1635" s="2" t="s">
        <v>44</v>
      </c>
      <c r="F1635" s="2" t="s">
        <v>45</v>
      </c>
      <c r="G1635" s="2" t="s">
        <v>46</v>
      </c>
      <c r="H1635" s="2" t="s">
        <v>47</v>
      </c>
      <c r="I1635" s="2" t="s">
        <v>4567</v>
      </c>
      <c r="J1635" s="2" t="s">
        <v>13728</v>
      </c>
      <c r="K1635" s="2" t="s">
        <v>237</v>
      </c>
      <c r="L1635" s="2" t="s">
        <v>3193</v>
      </c>
      <c r="M1635" s="2" t="s">
        <v>4568</v>
      </c>
      <c r="N1635" s="2" t="s">
        <v>4569</v>
      </c>
      <c r="O1635">
        <v>1</v>
      </c>
      <c r="P1635" s="2" t="s">
        <v>53</v>
      </c>
      <c r="Q1635">
        <v>100</v>
      </c>
      <c r="R1635">
        <v>0</v>
      </c>
      <c r="S1635" s="2" t="s">
        <v>54</v>
      </c>
      <c r="T1635" s="2" t="s">
        <v>55</v>
      </c>
      <c r="U1635" s="2" t="s">
        <v>386</v>
      </c>
      <c r="V1635" s="2"/>
      <c r="W1635">
        <v>60000</v>
      </c>
      <c r="X1635">
        <v>0</v>
      </c>
      <c r="Y1635">
        <v>0</v>
      </c>
      <c r="Z1635">
        <v>60000</v>
      </c>
      <c r="AB1635" s="2" t="s">
        <v>57</v>
      </c>
      <c r="AC1635">
        <v>24000</v>
      </c>
      <c r="AD1635">
        <v>36000</v>
      </c>
      <c r="AE1635">
        <v>164000</v>
      </c>
      <c r="AF1635">
        <v>2460</v>
      </c>
      <c r="AG1635" s="2" t="s">
        <v>4567</v>
      </c>
      <c r="AH1635" s="2"/>
      <c r="AI1635" s="1">
        <v>46198</v>
      </c>
      <c r="AJ1635" s="2"/>
      <c r="AK1635" s="2" t="s">
        <v>58</v>
      </c>
      <c r="AM1635" s="2" t="s">
        <v>59</v>
      </c>
      <c r="AP1635" s="2" t="s">
        <v>60</v>
      </c>
      <c r="AQ1635" s="2" t="s">
        <v>41</v>
      </c>
      <c r="AR1635">
        <v>104000</v>
      </c>
      <c r="AS1635" s="2" t="str">
        <f>_xlfn.IFNA(IF(VLOOKUP(all_resi[[#This Row],[No. Waybill]],settle_reconcile[No. Waybill],1,0)="","Recon","Recon"),"-")</f>
        <v>Recon</v>
      </c>
      <c r="AT1635" s="2">
        <f>all_resi[[#This Row],[Nilai COD]]-all_resi[[#This Row],[COD Fee]]-all_resi[[#This Row],[Total Biaya Setelah Diskon]]</f>
        <v>125540</v>
      </c>
      <c r="AU1635" s="2">
        <f>IF(all_resi[[#This Row],[Waktu Terima]]="","",_xlfn.DAYS(all_resi[[#This Row],[Waktu Terima]],all_resi[[#This Row],[Tanggal Pengiriman]]))</f>
        <v>13</v>
      </c>
    </row>
    <row r="1636" spans="1:47" x14ac:dyDescent="0.25">
      <c r="A1636" s="2" t="s">
        <v>7520</v>
      </c>
      <c r="B1636" s="1">
        <v>46185</v>
      </c>
      <c r="C1636" s="2" t="s">
        <v>42</v>
      </c>
      <c r="D1636" s="2" t="s">
        <v>43</v>
      </c>
      <c r="E1636" s="2" t="s">
        <v>44</v>
      </c>
      <c r="F1636" s="2" t="s">
        <v>45</v>
      </c>
      <c r="G1636" s="2" t="s">
        <v>46</v>
      </c>
      <c r="H1636" s="2" t="s">
        <v>80</v>
      </c>
      <c r="I1636" s="2" t="s">
        <v>5146</v>
      </c>
      <c r="J1636" s="2" t="s">
        <v>13852</v>
      </c>
      <c r="K1636" s="2" t="s">
        <v>69</v>
      </c>
      <c r="L1636" s="2" t="s">
        <v>227</v>
      </c>
      <c r="M1636" s="2" t="s">
        <v>5147</v>
      </c>
      <c r="N1636" s="2" t="s">
        <v>5148</v>
      </c>
      <c r="O1636">
        <v>1</v>
      </c>
      <c r="P1636" s="2" t="s">
        <v>53</v>
      </c>
      <c r="Q1636">
        <v>100</v>
      </c>
      <c r="R1636">
        <v>0</v>
      </c>
      <c r="S1636" s="2" t="s">
        <v>54</v>
      </c>
      <c r="T1636" s="2" t="s">
        <v>55</v>
      </c>
      <c r="U1636" s="2" t="s">
        <v>305</v>
      </c>
      <c r="V1636" s="2"/>
      <c r="W1636">
        <v>58000</v>
      </c>
      <c r="X1636">
        <v>0</v>
      </c>
      <c r="Y1636">
        <v>0</v>
      </c>
      <c r="Z1636">
        <v>58000</v>
      </c>
      <c r="AB1636" s="2" t="s">
        <v>57</v>
      </c>
      <c r="AC1636">
        <v>23200</v>
      </c>
      <c r="AD1636">
        <v>34800</v>
      </c>
      <c r="AE1636">
        <v>155000</v>
      </c>
      <c r="AF1636">
        <v>2325</v>
      </c>
      <c r="AG1636" s="2" t="s">
        <v>148</v>
      </c>
      <c r="AH1636" s="2" t="s">
        <v>149</v>
      </c>
      <c r="AI1636" s="1">
        <v>46201</v>
      </c>
      <c r="AJ1636" s="2" t="s">
        <v>87</v>
      </c>
      <c r="AK1636" s="2" t="s">
        <v>67</v>
      </c>
      <c r="AM1636" s="2" t="s">
        <v>59</v>
      </c>
      <c r="AP1636" s="2" t="s">
        <v>60</v>
      </c>
      <c r="AQ1636" s="2" t="s">
        <v>41</v>
      </c>
      <c r="AR1636">
        <v>97000</v>
      </c>
      <c r="AS1636" s="2" t="str">
        <f>_xlfn.IFNA(IF(VLOOKUP(all_resi[[#This Row],[No. Waybill]],settle_reconcile[No. Waybill],1,0)="","Recon","Recon"),"-")</f>
        <v>-</v>
      </c>
      <c r="AT1636" s="2">
        <f>all_resi[[#This Row],[Nilai COD]]-all_resi[[#This Row],[COD Fee]]-all_resi[[#This Row],[Total Biaya Setelah Diskon]]</f>
        <v>117875</v>
      </c>
      <c r="AU1636" s="2">
        <f>IF(all_resi[[#This Row],[Waktu Terima]]="","",_xlfn.DAYS(all_resi[[#This Row],[Waktu Terima]],all_resi[[#This Row],[Tanggal Pengiriman]]))</f>
        <v>16</v>
      </c>
    </row>
    <row r="1637" spans="1:47" x14ac:dyDescent="0.25">
      <c r="A1637" s="2" t="s">
        <v>7519</v>
      </c>
      <c r="B1637" s="1">
        <v>46185</v>
      </c>
      <c r="C1637" s="2" t="s">
        <v>42</v>
      </c>
      <c r="D1637" s="2" t="s">
        <v>43</v>
      </c>
      <c r="E1637" s="2" t="s">
        <v>44</v>
      </c>
      <c r="F1637" s="2" t="s">
        <v>45</v>
      </c>
      <c r="G1637" s="2" t="s">
        <v>46</v>
      </c>
      <c r="H1637" s="2" t="s">
        <v>47</v>
      </c>
      <c r="I1637" s="2" t="s">
        <v>5143</v>
      </c>
      <c r="J1637" s="2" t="s">
        <v>13850</v>
      </c>
      <c r="K1637" s="2" t="s">
        <v>82</v>
      </c>
      <c r="L1637" s="2" t="s">
        <v>552</v>
      </c>
      <c r="M1637" s="2" t="s">
        <v>5144</v>
      </c>
      <c r="N1637" s="2" t="s">
        <v>5145</v>
      </c>
      <c r="O1637">
        <v>1</v>
      </c>
      <c r="P1637" s="2" t="s">
        <v>53</v>
      </c>
      <c r="Q1637">
        <v>100</v>
      </c>
      <c r="R1637">
        <v>0</v>
      </c>
      <c r="S1637" s="2" t="s">
        <v>54</v>
      </c>
      <c r="T1637" s="2" t="s">
        <v>55</v>
      </c>
      <c r="U1637" s="2" t="s">
        <v>66</v>
      </c>
      <c r="V1637" s="2"/>
      <c r="W1637">
        <v>85000</v>
      </c>
      <c r="X1637">
        <v>0</v>
      </c>
      <c r="Y1637">
        <v>0</v>
      </c>
      <c r="Z1637">
        <v>85000</v>
      </c>
      <c r="AB1637" s="2" t="s">
        <v>57</v>
      </c>
      <c r="AC1637">
        <v>34000</v>
      </c>
      <c r="AD1637">
        <v>51000</v>
      </c>
      <c r="AE1637">
        <v>165000</v>
      </c>
      <c r="AF1637">
        <v>2475</v>
      </c>
      <c r="AG1637" s="2" t="s">
        <v>353</v>
      </c>
      <c r="AH1637" s="2" t="s">
        <v>149</v>
      </c>
      <c r="AI1637" s="1">
        <v>46202</v>
      </c>
      <c r="AJ1637" s="2"/>
      <c r="AK1637" s="2" t="s">
        <v>67</v>
      </c>
      <c r="AM1637" s="2" t="s">
        <v>59</v>
      </c>
      <c r="AP1637" s="2" t="s">
        <v>60</v>
      </c>
      <c r="AQ1637" s="2" t="s">
        <v>41</v>
      </c>
      <c r="AR1637">
        <v>80000</v>
      </c>
      <c r="AS1637" s="2" t="str">
        <f>_xlfn.IFNA(IF(VLOOKUP(all_resi[[#This Row],[No. Waybill]],settle_reconcile[No. Waybill],1,0)="","Recon","Recon"),"-")</f>
        <v>-</v>
      </c>
      <c r="AT1637" s="2">
        <f>all_resi[[#This Row],[Nilai COD]]-all_resi[[#This Row],[COD Fee]]-all_resi[[#This Row],[Total Biaya Setelah Diskon]]</f>
        <v>111525</v>
      </c>
      <c r="AU1637" s="2">
        <f>IF(all_resi[[#This Row],[Waktu Terima]]="","",_xlfn.DAYS(all_resi[[#This Row],[Waktu Terima]],all_resi[[#This Row],[Tanggal Pengiriman]]))</f>
        <v>17</v>
      </c>
    </row>
    <row r="1638" spans="1:47" x14ac:dyDescent="0.25">
      <c r="A1638" s="2" t="s">
        <v>7516</v>
      </c>
      <c r="B1638" s="1">
        <v>46185</v>
      </c>
      <c r="C1638" s="2" t="s">
        <v>42</v>
      </c>
      <c r="D1638" s="2" t="s">
        <v>43</v>
      </c>
      <c r="E1638" s="2" t="s">
        <v>44</v>
      </c>
      <c r="F1638" s="2" t="s">
        <v>45</v>
      </c>
      <c r="G1638" s="2" t="s">
        <v>46</v>
      </c>
      <c r="H1638" s="2" t="s">
        <v>47</v>
      </c>
      <c r="I1638" s="2" t="s">
        <v>5136</v>
      </c>
      <c r="J1638" s="2" t="s">
        <v>13854</v>
      </c>
      <c r="K1638" s="2" t="s">
        <v>75</v>
      </c>
      <c r="L1638" s="2" t="s">
        <v>355</v>
      </c>
      <c r="M1638" s="2" t="s">
        <v>1370</v>
      </c>
      <c r="N1638" s="2" t="s">
        <v>5137</v>
      </c>
      <c r="O1638">
        <v>1</v>
      </c>
      <c r="P1638" s="2" t="s">
        <v>53</v>
      </c>
      <c r="Q1638">
        <v>100</v>
      </c>
      <c r="R1638">
        <v>0</v>
      </c>
      <c r="S1638" s="2" t="s">
        <v>54</v>
      </c>
      <c r="T1638" s="2" t="s">
        <v>55</v>
      </c>
      <c r="U1638" s="2" t="s">
        <v>207</v>
      </c>
      <c r="V1638" s="2"/>
      <c r="W1638">
        <v>60000</v>
      </c>
      <c r="X1638">
        <v>0</v>
      </c>
      <c r="Y1638">
        <v>0</v>
      </c>
      <c r="Z1638">
        <v>60000</v>
      </c>
      <c r="AB1638" s="2" t="s">
        <v>57</v>
      </c>
      <c r="AC1638">
        <v>24000</v>
      </c>
      <c r="AD1638">
        <v>36000</v>
      </c>
      <c r="AE1638">
        <v>105000</v>
      </c>
      <c r="AF1638">
        <v>1575</v>
      </c>
      <c r="AG1638" s="2" t="s">
        <v>517</v>
      </c>
      <c r="AH1638" s="2" t="s">
        <v>149</v>
      </c>
      <c r="AI1638" s="1">
        <v>46198</v>
      </c>
      <c r="AJ1638" s="2"/>
      <c r="AK1638" s="2" t="s">
        <v>67</v>
      </c>
      <c r="AM1638" s="2" t="s">
        <v>59</v>
      </c>
      <c r="AP1638" s="2" t="s">
        <v>60</v>
      </c>
      <c r="AQ1638" s="2" t="s">
        <v>41</v>
      </c>
      <c r="AR1638">
        <v>45000</v>
      </c>
      <c r="AS1638" s="2" t="str">
        <f>_xlfn.IFNA(IF(VLOOKUP(all_resi[[#This Row],[No. Waybill]],settle_reconcile[No. Waybill],1,0)="","Recon","Recon"),"-")</f>
        <v>-</v>
      </c>
      <c r="AT1638" s="2">
        <f>all_resi[[#This Row],[Nilai COD]]-all_resi[[#This Row],[COD Fee]]-all_resi[[#This Row],[Total Biaya Setelah Diskon]]</f>
        <v>67425</v>
      </c>
      <c r="AU1638" s="2">
        <f>IF(all_resi[[#This Row],[Waktu Terima]]="","",_xlfn.DAYS(all_resi[[#This Row],[Waktu Terima]],all_resi[[#This Row],[Tanggal Pengiriman]]))</f>
        <v>13</v>
      </c>
    </row>
    <row r="1639" spans="1:47" x14ac:dyDescent="0.25">
      <c r="A1639" s="2" t="s">
        <v>7513</v>
      </c>
      <c r="B1639" s="1">
        <v>46185</v>
      </c>
      <c r="C1639" s="2" t="s">
        <v>42</v>
      </c>
      <c r="D1639" s="2" t="s">
        <v>43</v>
      </c>
      <c r="E1639" s="2" t="s">
        <v>44</v>
      </c>
      <c r="F1639" s="2" t="s">
        <v>45</v>
      </c>
      <c r="G1639" s="2" t="s">
        <v>46</v>
      </c>
      <c r="H1639" s="2" t="s">
        <v>47</v>
      </c>
      <c r="I1639" s="2" t="s">
        <v>5128</v>
      </c>
      <c r="J1639" s="2" t="s">
        <v>13847</v>
      </c>
      <c r="K1639" s="2" t="s">
        <v>700</v>
      </c>
      <c r="L1639" s="2" t="s">
        <v>2002</v>
      </c>
      <c r="M1639" s="2" t="s">
        <v>5129</v>
      </c>
      <c r="N1639" s="2" t="s">
        <v>5130</v>
      </c>
      <c r="O1639">
        <v>1</v>
      </c>
      <c r="P1639" s="2" t="s">
        <v>53</v>
      </c>
      <c r="Q1639">
        <v>100</v>
      </c>
      <c r="R1639">
        <v>0</v>
      </c>
      <c r="S1639" s="2" t="s">
        <v>54</v>
      </c>
      <c r="T1639" s="2" t="s">
        <v>55</v>
      </c>
      <c r="U1639" s="2" t="s">
        <v>73</v>
      </c>
      <c r="V1639" s="2"/>
      <c r="W1639">
        <v>62000</v>
      </c>
      <c r="X1639">
        <v>0</v>
      </c>
      <c r="Y1639">
        <v>0</v>
      </c>
      <c r="Z1639">
        <v>62000</v>
      </c>
      <c r="AB1639" s="2" t="s">
        <v>57</v>
      </c>
      <c r="AC1639">
        <v>24800</v>
      </c>
      <c r="AD1639">
        <v>37200</v>
      </c>
      <c r="AE1639">
        <v>142000</v>
      </c>
      <c r="AF1639">
        <v>2130</v>
      </c>
      <c r="AG1639" s="2" t="s">
        <v>148</v>
      </c>
      <c r="AH1639" s="2" t="s">
        <v>149</v>
      </c>
      <c r="AI1639" s="1">
        <v>46201</v>
      </c>
      <c r="AJ1639" s="2"/>
      <c r="AK1639" s="2" t="s">
        <v>67</v>
      </c>
      <c r="AM1639" s="2" t="s">
        <v>59</v>
      </c>
      <c r="AP1639" s="2" t="s">
        <v>60</v>
      </c>
      <c r="AQ1639" s="2" t="s">
        <v>41</v>
      </c>
      <c r="AR1639">
        <v>80000</v>
      </c>
      <c r="AS1639" s="2" t="str">
        <f>_xlfn.IFNA(IF(VLOOKUP(all_resi[[#This Row],[No. Waybill]],settle_reconcile[No. Waybill],1,0)="","Recon","Recon"),"-")</f>
        <v>-</v>
      </c>
      <c r="AT1639" s="2">
        <f>all_resi[[#This Row],[Nilai COD]]-all_resi[[#This Row],[COD Fee]]-all_resi[[#This Row],[Total Biaya Setelah Diskon]]</f>
        <v>102670</v>
      </c>
      <c r="AU1639" s="2">
        <f>IF(all_resi[[#This Row],[Waktu Terima]]="","",_xlfn.DAYS(all_resi[[#This Row],[Waktu Terima]],all_resi[[#This Row],[Tanggal Pengiriman]]))</f>
        <v>16</v>
      </c>
    </row>
    <row r="1640" spans="1:47" x14ac:dyDescent="0.25">
      <c r="A1640" s="2" t="s">
        <v>7512</v>
      </c>
      <c r="B1640" s="1">
        <v>46185</v>
      </c>
      <c r="C1640" s="2" t="s">
        <v>42</v>
      </c>
      <c r="D1640" s="2" t="s">
        <v>43</v>
      </c>
      <c r="E1640" s="2" t="s">
        <v>44</v>
      </c>
      <c r="F1640" s="2" t="s">
        <v>45</v>
      </c>
      <c r="G1640" s="2" t="s">
        <v>46</v>
      </c>
      <c r="H1640" s="2" t="s">
        <v>80</v>
      </c>
      <c r="I1640" s="2" t="s">
        <v>5126</v>
      </c>
      <c r="J1640" s="2" t="s">
        <v>13763</v>
      </c>
      <c r="K1640" s="2" t="s">
        <v>203</v>
      </c>
      <c r="L1640" s="2" t="s">
        <v>1548</v>
      </c>
      <c r="M1640" s="2" t="s">
        <v>2878</v>
      </c>
      <c r="N1640" s="2" t="s">
        <v>5127</v>
      </c>
      <c r="O1640">
        <v>1</v>
      </c>
      <c r="P1640" s="2" t="s">
        <v>53</v>
      </c>
      <c r="Q1640">
        <v>100</v>
      </c>
      <c r="R1640">
        <v>0</v>
      </c>
      <c r="S1640" s="2" t="s">
        <v>54</v>
      </c>
      <c r="T1640" s="2" t="s">
        <v>55</v>
      </c>
      <c r="U1640" s="2" t="s">
        <v>1020</v>
      </c>
      <c r="V1640" s="2"/>
      <c r="W1640">
        <v>14000</v>
      </c>
      <c r="X1640">
        <v>0</v>
      </c>
      <c r="Y1640">
        <v>0</v>
      </c>
      <c r="Z1640">
        <v>14000</v>
      </c>
      <c r="AB1640" s="2" t="s">
        <v>57</v>
      </c>
      <c r="AC1640">
        <v>8000</v>
      </c>
      <c r="AD1640">
        <v>6000</v>
      </c>
      <c r="AE1640">
        <v>94000</v>
      </c>
      <c r="AF1640">
        <v>1410</v>
      </c>
      <c r="AG1640" s="2" t="s">
        <v>5126</v>
      </c>
      <c r="AH1640" s="2"/>
      <c r="AI1640" s="1">
        <v>46186</v>
      </c>
      <c r="AJ1640" s="2" t="s">
        <v>87</v>
      </c>
      <c r="AK1640" s="2" t="s">
        <v>58</v>
      </c>
      <c r="AM1640" s="2" t="s">
        <v>59</v>
      </c>
      <c r="AP1640" s="2" t="s">
        <v>60</v>
      </c>
      <c r="AQ1640" s="2" t="s">
        <v>41</v>
      </c>
      <c r="AR1640">
        <v>80000</v>
      </c>
      <c r="AS1640" s="2" t="str">
        <f>_xlfn.IFNA(IF(VLOOKUP(all_resi[[#This Row],[No. Waybill]],settle_reconcile[No. Waybill],1,0)="","Recon","Recon"),"-")</f>
        <v>Recon</v>
      </c>
      <c r="AT1640" s="2">
        <f>all_resi[[#This Row],[Nilai COD]]-all_resi[[#This Row],[COD Fee]]-all_resi[[#This Row],[Total Biaya Setelah Diskon]]</f>
        <v>86590</v>
      </c>
      <c r="AU1640" s="2">
        <f>IF(all_resi[[#This Row],[Waktu Terima]]="","",_xlfn.DAYS(all_resi[[#This Row],[Waktu Terima]],all_resi[[#This Row],[Tanggal Pengiriman]]))</f>
        <v>1</v>
      </c>
    </row>
    <row r="1641" spans="1:47" x14ac:dyDescent="0.25">
      <c r="A1641" s="2" t="s">
        <v>7299</v>
      </c>
      <c r="B1641" s="1">
        <v>46185</v>
      </c>
      <c r="C1641" s="2" t="s">
        <v>42</v>
      </c>
      <c r="D1641" s="2" t="s">
        <v>43</v>
      </c>
      <c r="E1641" s="2" t="s">
        <v>44</v>
      </c>
      <c r="F1641" s="2" t="s">
        <v>45</v>
      </c>
      <c r="G1641" s="2" t="s">
        <v>46</v>
      </c>
      <c r="H1641" s="2" t="s">
        <v>47</v>
      </c>
      <c r="I1641" s="2" t="s">
        <v>4578</v>
      </c>
      <c r="J1641" s="2" t="s">
        <v>13714</v>
      </c>
      <c r="K1641" s="2" t="s">
        <v>82</v>
      </c>
      <c r="L1641" s="2" t="s">
        <v>1630</v>
      </c>
      <c r="M1641" s="2" t="s">
        <v>4579</v>
      </c>
      <c r="N1641" s="2" t="s">
        <v>4580</v>
      </c>
      <c r="O1641">
        <v>1</v>
      </c>
      <c r="P1641" s="2" t="s">
        <v>53</v>
      </c>
      <c r="Q1641">
        <v>100</v>
      </c>
      <c r="R1641">
        <v>0</v>
      </c>
      <c r="S1641" s="2" t="s">
        <v>54</v>
      </c>
      <c r="T1641" s="2" t="s">
        <v>55</v>
      </c>
      <c r="U1641" s="2" t="s">
        <v>250</v>
      </c>
      <c r="V1641" s="2"/>
      <c r="W1641">
        <v>79000</v>
      </c>
      <c r="X1641">
        <v>0</v>
      </c>
      <c r="Y1641">
        <v>0</v>
      </c>
      <c r="Z1641">
        <v>79000</v>
      </c>
      <c r="AB1641" s="2" t="s">
        <v>57</v>
      </c>
      <c r="AC1641">
        <v>31600</v>
      </c>
      <c r="AD1641">
        <v>47400</v>
      </c>
      <c r="AE1641">
        <v>134056</v>
      </c>
      <c r="AF1641">
        <v>2010.84</v>
      </c>
      <c r="AG1641" s="2" t="s">
        <v>4578</v>
      </c>
      <c r="AH1641" s="2"/>
      <c r="AI1641" s="1">
        <v>46193</v>
      </c>
      <c r="AJ1641" s="2"/>
      <c r="AK1641" s="2" t="s">
        <v>58</v>
      </c>
      <c r="AM1641" s="2" t="s">
        <v>59</v>
      </c>
      <c r="AP1641" s="2" t="s">
        <v>60</v>
      </c>
      <c r="AQ1641" s="2" t="s">
        <v>41</v>
      </c>
      <c r="AR1641">
        <v>55056</v>
      </c>
      <c r="AS1641" s="2" t="str">
        <f>_xlfn.IFNA(IF(VLOOKUP(all_resi[[#This Row],[No. Waybill]],settle_reconcile[No. Waybill],1,0)="","Recon","Recon"),"-")</f>
        <v>Recon</v>
      </c>
      <c r="AT1641" s="2">
        <f>all_resi[[#This Row],[Nilai COD]]-all_resi[[#This Row],[COD Fee]]-all_resi[[#This Row],[Total Biaya Setelah Diskon]]</f>
        <v>84645.16</v>
      </c>
      <c r="AU1641" s="2">
        <f>IF(all_resi[[#This Row],[Waktu Terima]]="","",_xlfn.DAYS(all_resi[[#This Row],[Waktu Terima]],all_resi[[#This Row],[Tanggal Pengiriman]]))</f>
        <v>8</v>
      </c>
    </row>
    <row r="1642" spans="1:47" x14ac:dyDescent="0.25">
      <c r="A1642" s="2" t="s">
        <v>7515</v>
      </c>
      <c r="B1642" s="1">
        <v>46185</v>
      </c>
      <c r="C1642" s="2" t="s">
        <v>42</v>
      </c>
      <c r="D1642" s="2" t="s">
        <v>43</v>
      </c>
      <c r="E1642" s="2" t="s">
        <v>44</v>
      </c>
      <c r="F1642" s="2" t="s">
        <v>45</v>
      </c>
      <c r="G1642" s="2" t="s">
        <v>46</v>
      </c>
      <c r="H1642" s="2" t="s">
        <v>80</v>
      </c>
      <c r="I1642" s="2" t="s">
        <v>5134</v>
      </c>
      <c r="J1642" s="2" t="s">
        <v>13844</v>
      </c>
      <c r="K1642" s="2" t="s">
        <v>183</v>
      </c>
      <c r="L1642" s="2" t="s">
        <v>660</v>
      </c>
      <c r="M1642" s="2" t="s">
        <v>4327</v>
      </c>
      <c r="N1642" s="2" t="s">
        <v>5135</v>
      </c>
      <c r="O1642">
        <v>1</v>
      </c>
      <c r="P1642" s="2" t="s">
        <v>53</v>
      </c>
      <c r="Q1642">
        <v>100</v>
      </c>
      <c r="R1642">
        <v>0</v>
      </c>
      <c r="S1642" s="2" t="s">
        <v>54</v>
      </c>
      <c r="T1642" s="2" t="s">
        <v>55</v>
      </c>
      <c r="U1642" s="2" t="s">
        <v>201</v>
      </c>
      <c r="V1642" s="2"/>
      <c r="W1642">
        <v>82000</v>
      </c>
      <c r="X1642">
        <v>0</v>
      </c>
      <c r="Y1642">
        <v>0</v>
      </c>
      <c r="Z1642">
        <v>82000</v>
      </c>
      <c r="AB1642" s="2" t="s">
        <v>57</v>
      </c>
      <c r="AC1642">
        <v>32800</v>
      </c>
      <c r="AD1642">
        <v>49200</v>
      </c>
      <c r="AE1642">
        <v>166000</v>
      </c>
      <c r="AF1642">
        <v>2490</v>
      </c>
      <c r="AG1642" s="2" t="s">
        <v>353</v>
      </c>
      <c r="AH1642" s="2" t="s">
        <v>149</v>
      </c>
      <c r="AI1642" s="1">
        <v>46198</v>
      </c>
      <c r="AJ1642" s="2" t="s">
        <v>87</v>
      </c>
      <c r="AK1642" s="2" t="s">
        <v>67</v>
      </c>
      <c r="AM1642" s="2" t="s">
        <v>59</v>
      </c>
      <c r="AP1642" s="2" t="s">
        <v>60</v>
      </c>
      <c r="AQ1642" s="2" t="s">
        <v>41</v>
      </c>
      <c r="AR1642">
        <v>84000</v>
      </c>
      <c r="AS1642" s="2" t="str">
        <f>_xlfn.IFNA(IF(VLOOKUP(all_resi[[#This Row],[No. Waybill]],settle_reconcile[No. Waybill],1,0)="","Recon","Recon"),"-")</f>
        <v>-</v>
      </c>
      <c r="AT1642" s="2">
        <f>all_resi[[#This Row],[Nilai COD]]-all_resi[[#This Row],[COD Fee]]-all_resi[[#This Row],[Total Biaya Setelah Diskon]]</f>
        <v>114310</v>
      </c>
      <c r="AU1642" s="2">
        <f>IF(all_resi[[#This Row],[Waktu Terima]]="","",_xlfn.DAYS(all_resi[[#This Row],[Waktu Terima]],all_resi[[#This Row],[Tanggal Pengiriman]]))</f>
        <v>13</v>
      </c>
    </row>
    <row r="1643" spans="1:47" x14ac:dyDescent="0.25">
      <c r="A1643" s="2" t="s">
        <v>7502</v>
      </c>
      <c r="B1643" s="1">
        <v>46185</v>
      </c>
      <c r="C1643" s="2" t="s">
        <v>42</v>
      </c>
      <c r="D1643" s="2" t="s">
        <v>43</v>
      </c>
      <c r="E1643" s="2" t="s">
        <v>44</v>
      </c>
      <c r="F1643" s="2" t="s">
        <v>45</v>
      </c>
      <c r="G1643" s="2" t="s">
        <v>46</v>
      </c>
      <c r="H1643" s="2" t="s">
        <v>47</v>
      </c>
      <c r="I1643" s="2" t="s">
        <v>5103</v>
      </c>
      <c r="J1643" s="2" t="s">
        <v>13684</v>
      </c>
      <c r="K1643" s="2" t="s">
        <v>69</v>
      </c>
      <c r="L1643" s="2" t="s">
        <v>2787</v>
      </c>
      <c r="M1643" s="2" t="s">
        <v>2788</v>
      </c>
      <c r="N1643" s="2" t="s">
        <v>5104</v>
      </c>
      <c r="O1643">
        <v>1</v>
      </c>
      <c r="P1643" s="2" t="s">
        <v>53</v>
      </c>
      <c r="Q1643">
        <v>100</v>
      </c>
      <c r="R1643">
        <v>0</v>
      </c>
      <c r="S1643" s="2" t="s">
        <v>54</v>
      </c>
      <c r="T1643" s="2" t="s">
        <v>55</v>
      </c>
      <c r="U1643" s="2" t="s">
        <v>207</v>
      </c>
      <c r="V1643" s="2"/>
      <c r="W1643">
        <v>54000</v>
      </c>
      <c r="X1643">
        <v>0</v>
      </c>
      <c r="Y1643">
        <v>0</v>
      </c>
      <c r="Z1643">
        <v>54000</v>
      </c>
      <c r="AB1643" s="2" t="s">
        <v>57</v>
      </c>
      <c r="AC1643">
        <v>21600</v>
      </c>
      <c r="AD1643">
        <v>32400</v>
      </c>
      <c r="AE1643">
        <v>0</v>
      </c>
      <c r="AF1643">
        <v>0</v>
      </c>
      <c r="AG1643" s="2" t="s">
        <v>5103</v>
      </c>
      <c r="AH1643" s="2"/>
      <c r="AI1643" s="1">
        <v>46190</v>
      </c>
      <c r="AJ1643" s="2"/>
      <c r="AK1643" s="2" t="s">
        <v>58</v>
      </c>
      <c r="AM1643" s="2" t="s">
        <v>59</v>
      </c>
      <c r="AP1643" s="2" t="s">
        <v>60</v>
      </c>
      <c r="AQ1643" s="2" t="s">
        <v>98</v>
      </c>
      <c r="AR1643">
        <v>-54000</v>
      </c>
      <c r="AS1643" s="2" t="str">
        <f>_xlfn.IFNA(IF(VLOOKUP(all_resi[[#This Row],[No. Waybill]],settle_reconcile[No. Waybill],1,0)="","Recon","Recon"),"-")</f>
        <v>-</v>
      </c>
      <c r="AT1643" s="2">
        <f>all_resi[[#This Row],[Nilai COD]]-all_resi[[#This Row],[COD Fee]]-all_resi[[#This Row],[Total Biaya Setelah Diskon]]</f>
        <v>-32400</v>
      </c>
      <c r="AU1643" s="2">
        <f>IF(all_resi[[#This Row],[Waktu Terima]]="","",_xlfn.DAYS(all_resi[[#This Row],[Waktu Terima]],all_resi[[#This Row],[Tanggal Pengiriman]]))</f>
        <v>5</v>
      </c>
    </row>
    <row r="1644" spans="1:47" x14ac:dyDescent="0.25">
      <c r="A1644" s="2" t="s">
        <v>7347</v>
      </c>
      <c r="B1644" s="1">
        <v>46185</v>
      </c>
      <c r="C1644" s="2" t="s">
        <v>42</v>
      </c>
      <c r="D1644" s="2" t="s">
        <v>43</v>
      </c>
      <c r="E1644" s="2" t="s">
        <v>44</v>
      </c>
      <c r="F1644" s="2" t="s">
        <v>45</v>
      </c>
      <c r="G1644" s="2" t="s">
        <v>46</v>
      </c>
      <c r="H1644" s="2" t="s">
        <v>80</v>
      </c>
      <c r="I1644" s="2" t="s">
        <v>4705</v>
      </c>
      <c r="J1644" s="2" t="s">
        <v>13733</v>
      </c>
      <c r="K1644" s="2" t="s">
        <v>82</v>
      </c>
      <c r="L1644" s="2" t="s">
        <v>1029</v>
      </c>
      <c r="M1644" s="2" t="s">
        <v>4706</v>
      </c>
      <c r="N1644" s="2" t="s">
        <v>4707</v>
      </c>
      <c r="O1644">
        <v>1</v>
      </c>
      <c r="P1644" s="2" t="s">
        <v>53</v>
      </c>
      <c r="Q1644">
        <v>100</v>
      </c>
      <c r="R1644">
        <v>0</v>
      </c>
      <c r="S1644" s="2" t="s">
        <v>54</v>
      </c>
      <c r="T1644" s="2" t="s">
        <v>55</v>
      </c>
      <c r="U1644" s="2" t="s">
        <v>86</v>
      </c>
      <c r="V1644" s="2"/>
      <c r="W1644">
        <v>71000</v>
      </c>
      <c r="X1644">
        <v>0</v>
      </c>
      <c r="Y1644">
        <v>0</v>
      </c>
      <c r="Z1644">
        <v>71000</v>
      </c>
      <c r="AB1644" s="2" t="s">
        <v>57</v>
      </c>
      <c r="AC1644">
        <v>28400</v>
      </c>
      <c r="AD1644">
        <v>42600</v>
      </c>
      <c r="AE1644">
        <v>111000</v>
      </c>
      <c r="AF1644">
        <v>1665</v>
      </c>
      <c r="AG1644" s="2" t="s">
        <v>4705</v>
      </c>
      <c r="AH1644" s="2"/>
      <c r="AI1644" s="1">
        <v>46190</v>
      </c>
      <c r="AJ1644" s="2" t="s">
        <v>87</v>
      </c>
      <c r="AK1644" s="2" t="s">
        <v>58</v>
      </c>
      <c r="AM1644" s="2" t="s">
        <v>59</v>
      </c>
      <c r="AP1644" s="2" t="s">
        <v>60</v>
      </c>
      <c r="AQ1644" s="2" t="s">
        <v>41</v>
      </c>
      <c r="AR1644">
        <v>40000</v>
      </c>
      <c r="AS1644" s="2" t="str">
        <f>_xlfn.IFNA(IF(VLOOKUP(all_resi[[#This Row],[No. Waybill]],settle_reconcile[No. Waybill],1,0)="","Recon","Recon"),"-")</f>
        <v>Recon</v>
      </c>
      <c r="AT1644" s="2">
        <f>all_resi[[#This Row],[Nilai COD]]-all_resi[[#This Row],[COD Fee]]-all_resi[[#This Row],[Total Biaya Setelah Diskon]]</f>
        <v>66735</v>
      </c>
      <c r="AU1644" s="2">
        <f>IF(all_resi[[#This Row],[Waktu Terima]]="","",_xlfn.DAYS(all_resi[[#This Row],[Waktu Terima]],all_resi[[#This Row],[Tanggal Pengiriman]]))</f>
        <v>5</v>
      </c>
    </row>
    <row r="1645" spans="1:47" x14ac:dyDescent="0.25">
      <c r="A1645" s="2" t="s">
        <v>7349</v>
      </c>
      <c r="B1645" s="1">
        <v>46185</v>
      </c>
      <c r="C1645" s="2" t="s">
        <v>42</v>
      </c>
      <c r="D1645" s="2" t="s">
        <v>43</v>
      </c>
      <c r="E1645" s="2" t="s">
        <v>44</v>
      </c>
      <c r="F1645" s="2" t="s">
        <v>45</v>
      </c>
      <c r="G1645" s="2" t="s">
        <v>46</v>
      </c>
      <c r="H1645" s="2" t="s">
        <v>80</v>
      </c>
      <c r="I1645" s="2" t="s">
        <v>4710</v>
      </c>
      <c r="J1645" s="2" t="s">
        <v>13723</v>
      </c>
      <c r="K1645" s="2" t="s">
        <v>143</v>
      </c>
      <c r="L1645" s="2" t="s">
        <v>3759</v>
      </c>
      <c r="M1645" s="2" t="s">
        <v>4711</v>
      </c>
      <c r="N1645" s="2" t="s">
        <v>4712</v>
      </c>
      <c r="O1645">
        <v>1</v>
      </c>
      <c r="P1645" s="2" t="s">
        <v>53</v>
      </c>
      <c r="Q1645">
        <v>100</v>
      </c>
      <c r="R1645">
        <v>0</v>
      </c>
      <c r="S1645" s="2" t="s">
        <v>54</v>
      </c>
      <c r="T1645" s="2" t="s">
        <v>55</v>
      </c>
      <c r="U1645" s="2" t="s">
        <v>305</v>
      </c>
      <c r="V1645" s="2"/>
      <c r="W1645">
        <v>26000</v>
      </c>
      <c r="X1645">
        <v>0</v>
      </c>
      <c r="Y1645">
        <v>0</v>
      </c>
      <c r="Z1645">
        <v>26000</v>
      </c>
      <c r="AB1645" s="2" t="s">
        <v>57</v>
      </c>
      <c r="AC1645">
        <v>19000</v>
      </c>
      <c r="AD1645">
        <v>7000</v>
      </c>
      <c r="AE1645">
        <v>97000</v>
      </c>
      <c r="AF1645">
        <v>1455</v>
      </c>
      <c r="AG1645" s="2" t="s">
        <v>4710</v>
      </c>
      <c r="AH1645" s="2"/>
      <c r="AI1645" s="1">
        <v>46187</v>
      </c>
      <c r="AJ1645" s="2" t="s">
        <v>87</v>
      </c>
      <c r="AK1645" s="2" t="s">
        <v>58</v>
      </c>
      <c r="AM1645" s="2" t="s">
        <v>59</v>
      </c>
      <c r="AP1645" s="2" t="s">
        <v>60</v>
      </c>
      <c r="AQ1645" s="2" t="s">
        <v>41</v>
      </c>
      <c r="AR1645">
        <v>71000</v>
      </c>
      <c r="AS1645" s="2" t="str">
        <f>_xlfn.IFNA(IF(VLOOKUP(all_resi[[#This Row],[No. Waybill]],settle_reconcile[No. Waybill],1,0)="","Recon","Recon"),"-")</f>
        <v>Recon</v>
      </c>
      <c r="AT1645" s="2">
        <f>all_resi[[#This Row],[Nilai COD]]-all_resi[[#This Row],[COD Fee]]-all_resi[[#This Row],[Total Biaya Setelah Diskon]]</f>
        <v>88545</v>
      </c>
      <c r="AU1645" s="2">
        <f>IF(all_resi[[#This Row],[Waktu Terima]]="","",_xlfn.DAYS(all_resi[[#This Row],[Waktu Terima]],all_resi[[#This Row],[Tanggal Pengiriman]]))</f>
        <v>2</v>
      </c>
    </row>
    <row r="1646" spans="1:47" x14ac:dyDescent="0.25">
      <c r="A1646" s="2" t="s">
        <v>7337</v>
      </c>
      <c r="B1646" s="1">
        <v>46185</v>
      </c>
      <c r="C1646" s="2" t="s">
        <v>42</v>
      </c>
      <c r="D1646" s="2" t="s">
        <v>43</v>
      </c>
      <c r="E1646" s="2" t="s">
        <v>44</v>
      </c>
      <c r="F1646" s="2" t="s">
        <v>45</v>
      </c>
      <c r="G1646" s="2" t="s">
        <v>46</v>
      </c>
      <c r="H1646" s="2" t="s">
        <v>47</v>
      </c>
      <c r="I1646" s="2" t="s">
        <v>4678</v>
      </c>
      <c r="J1646" s="2" t="s">
        <v>13725</v>
      </c>
      <c r="K1646" s="2" t="s">
        <v>156</v>
      </c>
      <c r="L1646" s="2" t="s">
        <v>509</v>
      </c>
      <c r="M1646" s="2" t="s">
        <v>835</v>
      </c>
      <c r="N1646" s="2" t="s">
        <v>4679</v>
      </c>
      <c r="O1646">
        <v>1</v>
      </c>
      <c r="P1646" s="2" t="s">
        <v>53</v>
      </c>
      <c r="Q1646">
        <v>100</v>
      </c>
      <c r="R1646">
        <v>0</v>
      </c>
      <c r="S1646" s="2" t="s">
        <v>54</v>
      </c>
      <c r="T1646" s="2" t="s">
        <v>55</v>
      </c>
      <c r="U1646" s="2" t="s">
        <v>97</v>
      </c>
      <c r="V1646" s="2"/>
      <c r="W1646">
        <v>80000</v>
      </c>
      <c r="X1646">
        <v>0</v>
      </c>
      <c r="Y1646">
        <v>0</v>
      </c>
      <c r="Z1646">
        <v>80000</v>
      </c>
      <c r="AB1646" s="2" t="s">
        <v>57</v>
      </c>
      <c r="AC1646">
        <v>32000</v>
      </c>
      <c r="AD1646">
        <v>48000</v>
      </c>
      <c r="AE1646">
        <v>150000</v>
      </c>
      <c r="AF1646">
        <v>2250</v>
      </c>
      <c r="AG1646" s="2" t="s">
        <v>256</v>
      </c>
      <c r="AH1646" s="2"/>
      <c r="AI1646" s="1">
        <v>46205</v>
      </c>
      <c r="AJ1646" s="2"/>
      <c r="AK1646" s="2" t="s">
        <v>67</v>
      </c>
      <c r="AM1646" s="2" t="s">
        <v>59</v>
      </c>
      <c r="AP1646" s="2" t="s">
        <v>60</v>
      </c>
      <c r="AQ1646" s="2" t="s">
        <v>41</v>
      </c>
      <c r="AR1646">
        <v>70000</v>
      </c>
      <c r="AS1646" s="2" t="str">
        <f>_xlfn.IFNA(IF(VLOOKUP(all_resi[[#This Row],[No. Waybill]],settle_reconcile[No. Waybill],1,0)="","Recon","Recon"),"-")</f>
        <v>-</v>
      </c>
      <c r="AT1646" s="2">
        <f>all_resi[[#This Row],[Nilai COD]]-all_resi[[#This Row],[COD Fee]]-all_resi[[#This Row],[Total Biaya Setelah Diskon]]</f>
        <v>99750</v>
      </c>
      <c r="AU1646" s="2">
        <f>IF(all_resi[[#This Row],[Waktu Terima]]="","",_xlfn.DAYS(all_resi[[#This Row],[Waktu Terima]],all_resi[[#This Row],[Tanggal Pengiriman]]))</f>
        <v>20</v>
      </c>
    </row>
    <row r="1647" spans="1:47" x14ac:dyDescent="0.25">
      <c r="A1647" s="2" t="s">
        <v>7338</v>
      </c>
      <c r="B1647" s="1">
        <v>46185</v>
      </c>
      <c r="C1647" s="2" t="s">
        <v>42</v>
      </c>
      <c r="D1647" s="2" t="s">
        <v>43</v>
      </c>
      <c r="E1647" s="2" t="s">
        <v>44</v>
      </c>
      <c r="F1647" s="2" t="s">
        <v>45</v>
      </c>
      <c r="G1647" s="2" t="s">
        <v>46</v>
      </c>
      <c r="H1647" s="2" t="s">
        <v>80</v>
      </c>
      <c r="I1647" s="2" t="s">
        <v>4680</v>
      </c>
      <c r="J1647" s="2" t="s">
        <v>13715</v>
      </c>
      <c r="K1647" s="2" t="s">
        <v>183</v>
      </c>
      <c r="L1647" s="2" t="s">
        <v>1198</v>
      </c>
      <c r="M1647" s="2" t="s">
        <v>4681</v>
      </c>
      <c r="N1647" s="2" t="s">
        <v>4682</v>
      </c>
      <c r="O1647">
        <v>1</v>
      </c>
      <c r="P1647" s="2" t="s">
        <v>53</v>
      </c>
      <c r="Q1647">
        <v>100</v>
      </c>
      <c r="R1647">
        <v>0</v>
      </c>
      <c r="S1647" s="2" t="s">
        <v>54</v>
      </c>
      <c r="T1647" s="2" t="s">
        <v>55</v>
      </c>
      <c r="U1647" s="2" t="s">
        <v>86</v>
      </c>
      <c r="V1647" s="2"/>
      <c r="W1647">
        <v>91000</v>
      </c>
      <c r="X1647">
        <v>0</v>
      </c>
      <c r="Y1647">
        <v>0</v>
      </c>
      <c r="Z1647">
        <v>91000</v>
      </c>
      <c r="AB1647" s="2" t="s">
        <v>57</v>
      </c>
      <c r="AC1647">
        <v>36400</v>
      </c>
      <c r="AD1647">
        <v>54600</v>
      </c>
      <c r="AE1647">
        <v>146000</v>
      </c>
      <c r="AF1647">
        <v>2190</v>
      </c>
      <c r="AG1647" s="2" t="s">
        <v>11423</v>
      </c>
      <c r="AH1647" s="2" t="s">
        <v>149</v>
      </c>
      <c r="AI1647" s="1">
        <v>46200</v>
      </c>
      <c r="AJ1647" s="2" t="s">
        <v>87</v>
      </c>
      <c r="AK1647" s="2" t="s">
        <v>67</v>
      </c>
      <c r="AM1647" s="2" t="s">
        <v>59</v>
      </c>
      <c r="AP1647" s="2" t="s">
        <v>60</v>
      </c>
      <c r="AQ1647" s="2" t="s">
        <v>41</v>
      </c>
      <c r="AR1647">
        <v>55000</v>
      </c>
      <c r="AS1647" s="2" t="str">
        <f>_xlfn.IFNA(IF(VLOOKUP(all_resi[[#This Row],[No. Waybill]],settle_reconcile[No. Waybill],1,0)="","Recon","Recon"),"-")</f>
        <v>-</v>
      </c>
      <c r="AT1647" s="2">
        <f>all_resi[[#This Row],[Nilai COD]]-all_resi[[#This Row],[COD Fee]]-all_resi[[#This Row],[Total Biaya Setelah Diskon]]</f>
        <v>89210</v>
      </c>
      <c r="AU1647" s="2">
        <f>IF(all_resi[[#This Row],[Waktu Terima]]="","",_xlfn.DAYS(all_resi[[#This Row],[Waktu Terima]],all_resi[[#This Row],[Tanggal Pengiriman]]))</f>
        <v>15</v>
      </c>
    </row>
    <row r="1648" spans="1:47" x14ac:dyDescent="0.25">
      <c r="A1648" s="2" t="s">
        <v>7353</v>
      </c>
      <c r="B1648" s="1">
        <v>46185</v>
      </c>
      <c r="C1648" s="2" t="s">
        <v>42</v>
      </c>
      <c r="D1648" s="2" t="s">
        <v>43</v>
      </c>
      <c r="E1648" s="2" t="s">
        <v>44</v>
      </c>
      <c r="F1648" s="2" t="s">
        <v>45</v>
      </c>
      <c r="G1648" s="2" t="s">
        <v>46</v>
      </c>
      <c r="H1648" s="2" t="s">
        <v>47</v>
      </c>
      <c r="I1648" s="2" t="s">
        <v>4721</v>
      </c>
      <c r="J1648" s="2" t="s">
        <v>13721</v>
      </c>
      <c r="K1648" s="2" t="s">
        <v>69</v>
      </c>
      <c r="L1648" s="2" t="s">
        <v>467</v>
      </c>
      <c r="M1648" s="2" t="s">
        <v>4722</v>
      </c>
      <c r="N1648" s="2" t="s">
        <v>4723</v>
      </c>
      <c r="O1648">
        <v>1</v>
      </c>
      <c r="P1648" s="2" t="s">
        <v>53</v>
      </c>
      <c r="Q1648">
        <v>100</v>
      </c>
      <c r="R1648">
        <v>0</v>
      </c>
      <c r="S1648" s="2" t="s">
        <v>54</v>
      </c>
      <c r="T1648" s="2" t="s">
        <v>55</v>
      </c>
      <c r="U1648" s="2" t="s">
        <v>250</v>
      </c>
      <c r="V1648" s="2"/>
      <c r="W1648">
        <v>38000</v>
      </c>
      <c r="X1648">
        <v>0</v>
      </c>
      <c r="Y1648">
        <v>0</v>
      </c>
      <c r="Z1648">
        <v>38000</v>
      </c>
      <c r="AB1648" s="2" t="s">
        <v>57</v>
      </c>
      <c r="AC1648">
        <v>15200</v>
      </c>
      <c r="AD1648">
        <v>22800</v>
      </c>
      <c r="AE1648">
        <v>93000</v>
      </c>
      <c r="AF1648">
        <v>1395</v>
      </c>
      <c r="AG1648" s="2" t="s">
        <v>517</v>
      </c>
      <c r="AH1648" s="2" t="s">
        <v>149</v>
      </c>
      <c r="AI1648" s="1">
        <v>46198</v>
      </c>
      <c r="AJ1648" s="2"/>
      <c r="AK1648" s="2" t="s">
        <v>67</v>
      </c>
      <c r="AM1648" s="2" t="s">
        <v>59</v>
      </c>
      <c r="AP1648" s="2" t="s">
        <v>60</v>
      </c>
      <c r="AQ1648" s="2" t="s">
        <v>41</v>
      </c>
      <c r="AR1648">
        <v>55000</v>
      </c>
      <c r="AS1648" s="2" t="str">
        <f>_xlfn.IFNA(IF(VLOOKUP(all_resi[[#This Row],[No. Waybill]],settle_reconcile[No. Waybill],1,0)="","Recon","Recon"),"-")</f>
        <v>-</v>
      </c>
      <c r="AT1648" s="2">
        <f>all_resi[[#This Row],[Nilai COD]]-all_resi[[#This Row],[COD Fee]]-all_resi[[#This Row],[Total Biaya Setelah Diskon]]</f>
        <v>68805</v>
      </c>
      <c r="AU1648" s="2">
        <f>IF(all_resi[[#This Row],[Waktu Terima]]="","",_xlfn.DAYS(all_resi[[#This Row],[Waktu Terima]],all_resi[[#This Row],[Tanggal Pengiriman]]))</f>
        <v>13</v>
      </c>
    </row>
    <row r="1649" spans="1:47" x14ac:dyDescent="0.25">
      <c r="A1649" s="2" t="s">
        <v>6071</v>
      </c>
      <c r="B1649" s="1">
        <v>46185</v>
      </c>
      <c r="C1649" s="2" t="s">
        <v>42</v>
      </c>
      <c r="D1649" s="2" t="s">
        <v>43</v>
      </c>
      <c r="E1649" s="2" t="s">
        <v>44</v>
      </c>
      <c r="F1649" s="2" t="s">
        <v>45</v>
      </c>
      <c r="G1649" s="2" t="s">
        <v>46</v>
      </c>
      <c r="H1649" s="2" t="s">
        <v>80</v>
      </c>
      <c r="I1649" s="2" t="s">
        <v>927</v>
      </c>
      <c r="J1649" s="2" t="s">
        <v>13711</v>
      </c>
      <c r="K1649" s="2" t="s">
        <v>700</v>
      </c>
      <c r="L1649" s="2" t="s">
        <v>928</v>
      </c>
      <c r="M1649" s="2" t="s">
        <v>929</v>
      </c>
      <c r="N1649" s="2" t="s">
        <v>930</v>
      </c>
      <c r="O1649">
        <v>1</v>
      </c>
      <c r="P1649" s="2" t="s">
        <v>53</v>
      </c>
      <c r="Q1649">
        <v>100</v>
      </c>
      <c r="R1649">
        <v>0</v>
      </c>
      <c r="S1649" s="2" t="s">
        <v>54</v>
      </c>
      <c r="T1649" s="2" t="s">
        <v>55</v>
      </c>
      <c r="U1649" s="2" t="s">
        <v>305</v>
      </c>
      <c r="V1649" s="2"/>
      <c r="W1649">
        <v>51000</v>
      </c>
      <c r="X1649">
        <v>0</v>
      </c>
      <c r="Y1649">
        <v>0</v>
      </c>
      <c r="Z1649">
        <v>51000</v>
      </c>
      <c r="AB1649" s="2" t="s">
        <v>57</v>
      </c>
      <c r="AC1649">
        <v>20400</v>
      </c>
      <c r="AD1649">
        <v>30600</v>
      </c>
      <c r="AE1649">
        <v>121000</v>
      </c>
      <c r="AF1649">
        <v>1815</v>
      </c>
      <c r="AG1649" s="2" t="s">
        <v>927</v>
      </c>
      <c r="AH1649" s="2"/>
      <c r="AI1649" s="1">
        <v>46189</v>
      </c>
      <c r="AJ1649" s="2" t="s">
        <v>87</v>
      </c>
      <c r="AK1649" s="2" t="s">
        <v>58</v>
      </c>
      <c r="AM1649" s="2" t="s">
        <v>59</v>
      </c>
      <c r="AP1649" s="2" t="s">
        <v>60</v>
      </c>
      <c r="AQ1649" s="2" t="s">
        <v>41</v>
      </c>
      <c r="AR1649">
        <v>70000</v>
      </c>
      <c r="AS1649" s="2" t="str">
        <f>_xlfn.IFNA(IF(VLOOKUP(all_resi[[#This Row],[No. Waybill]],settle_reconcile[No. Waybill],1,0)="","Recon","Recon"),"-")</f>
        <v>Recon</v>
      </c>
      <c r="AT1649" s="2">
        <f>all_resi[[#This Row],[Nilai COD]]-all_resi[[#This Row],[COD Fee]]-all_resi[[#This Row],[Total Biaya Setelah Diskon]]</f>
        <v>88585</v>
      </c>
      <c r="AU1649" s="2">
        <f>IF(all_resi[[#This Row],[Waktu Terima]]="","",_xlfn.DAYS(all_resi[[#This Row],[Waktu Terima]],all_resi[[#This Row],[Tanggal Pengiriman]]))</f>
        <v>4</v>
      </c>
    </row>
    <row r="1650" spans="1:47" x14ac:dyDescent="0.25">
      <c r="A1650" s="2" t="s">
        <v>7364</v>
      </c>
      <c r="B1650" s="1">
        <v>46185</v>
      </c>
      <c r="C1650" s="2" t="s">
        <v>42</v>
      </c>
      <c r="D1650" s="2" t="s">
        <v>43</v>
      </c>
      <c r="E1650" s="2" t="s">
        <v>44</v>
      </c>
      <c r="F1650" s="2" t="s">
        <v>45</v>
      </c>
      <c r="G1650" s="2" t="s">
        <v>46</v>
      </c>
      <c r="H1650" s="2" t="s">
        <v>47</v>
      </c>
      <c r="I1650" s="2" t="s">
        <v>4749</v>
      </c>
      <c r="J1650" s="2" t="s">
        <v>13762</v>
      </c>
      <c r="K1650" s="2" t="s">
        <v>126</v>
      </c>
      <c r="L1650" s="2" t="s">
        <v>161</v>
      </c>
      <c r="M1650" s="2" t="s">
        <v>4011</v>
      </c>
      <c r="N1650" s="2" t="s">
        <v>4750</v>
      </c>
      <c r="O1650">
        <v>1</v>
      </c>
      <c r="P1650" s="2" t="s">
        <v>53</v>
      </c>
      <c r="Q1650">
        <v>100</v>
      </c>
      <c r="R1650">
        <v>0</v>
      </c>
      <c r="S1650" s="2" t="s">
        <v>54</v>
      </c>
      <c r="T1650" s="2" t="s">
        <v>55</v>
      </c>
      <c r="U1650" s="2" t="s">
        <v>250</v>
      </c>
      <c r="V1650" s="2"/>
      <c r="W1650">
        <v>74000</v>
      </c>
      <c r="X1650">
        <v>0</v>
      </c>
      <c r="Y1650">
        <v>0</v>
      </c>
      <c r="Z1650">
        <v>74000</v>
      </c>
      <c r="AB1650" s="2" t="s">
        <v>57</v>
      </c>
      <c r="AC1650">
        <v>29600</v>
      </c>
      <c r="AD1650">
        <v>44400</v>
      </c>
      <c r="AE1650">
        <v>129000</v>
      </c>
      <c r="AF1650">
        <v>1935</v>
      </c>
      <c r="AG1650" s="2" t="s">
        <v>4749</v>
      </c>
      <c r="AH1650" s="2"/>
      <c r="AI1650" s="1">
        <v>46191</v>
      </c>
      <c r="AJ1650" s="2"/>
      <c r="AK1650" s="2" t="s">
        <v>58</v>
      </c>
      <c r="AM1650" s="2" t="s">
        <v>59</v>
      </c>
      <c r="AP1650" s="2" t="s">
        <v>60</v>
      </c>
      <c r="AQ1650" s="2" t="s">
        <v>41</v>
      </c>
      <c r="AR1650">
        <v>55000</v>
      </c>
      <c r="AS1650" s="2" t="str">
        <f>_xlfn.IFNA(IF(VLOOKUP(all_resi[[#This Row],[No. Waybill]],settle_reconcile[No. Waybill],1,0)="","Recon","Recon"),"-")</f>
        <v>Recon</v>
      </c>
      <c r="AT1650" s="2">
        <f>all_resi[[#This Row],[Nilai COD]]-all_resi[[#This Row],[COD Fee]]-all_resi[[#This Row],[Total Biaya Setelah Diskon]]</f>
        <v>82665</v>
      </c>
      <c r="AU1650" s="2">
        <f>IF(all_resi[[#This Row],[Waktu Terima]]="","",_xlfn.DAYS(all_resi[[#This Row],[Waktu Terima]],all_resi[[#This Row],[Tanggal Pengiriman]]))</f>
        <v>6</v>
      </c>
    </row>
    <row r="1651" spans="1:47" x14ac:dyDescent="0.25">
      <c r="A1651" s="2" t="s">
        <v>6080</v>
      </c>
      <c r="B1651" s="1">
        <v>46185</v>
      </c>
      <c r="C1651" s="2" t="s">
        <v>42</v>
      </c>
      <c r="D1651" s="2" t="s">
        <v>43</v>
      </c>
      <c r="E1651" s="2" t="s">
        <v>44</v>
      </c>
      <c r="F1651" s="2" t="s">
        <v>45</v>
      </c>
      <c r="G1651" s="2" t="s">
        <v>46</v>
      </c>
      <c r="H1651" s="2" t="s">
        <v>47</v>
      </c>
      <c r="I1651" s="2" t="s">
        <v>961</v>
      </c>
      <c r="J1651" s="2" t="s">
        <v>13681</v>
      </c>
      <c r="K1651" s="2" t="s">
        <v>183</v>
      </c>
      <c r="L1651" s="2" t="s">
        <v>660</v>
      </c>
      <c r="M1651" s="2" t="s">
        <v>962</v>
      </c>
      <c r="N1651" s="2" t="s">
        <v>963</v>
      </c>
      <c r="O1651">
        <v>1</v>
      </c>
      <c r="P1651" s="2" t="s">
        <v>53</v>
      </c>
      <c r="Q1651">
        <v>100</v>
      </c>
      <c r="R1651">
        <v>0</v>
      </c>
      <c r="S1651" s="2" t="s">
        <v>54</v>
      </c>
      <c r="T1651" s="2" t="s">
        <v>55</v>
      </c>
      <c r="U1651" s="2" t="s">
        <v>73</v>
      </c>
      <c r="V1651" s="2"/>
      <c r="W1651">
        <v>110000</v>
      </c>
      <c r="X1651">
        <v>0</v>
      </c>
      <c r="Y1651">
        <v>0</v>
      </c>
      <c r="Z1651">
        <v>110000</v>
      </c>
      <c r="AB1651" s="2" t="s">
        <v>57</v>
      </c>
      <c r="AC1651">
        <v>44000</v>
      </c>
      <c r="AD1651">
        <v>66000</v>
      </c>
      <c r="AE1651">
        <v>190050</v>
      </c>
      <c r="AF1651">
        <v>2850.75</v>
      </c>
      <c r="AG1651" s="2" t="s">
        <v>961</v>
      </c>
      <c r="AH1651" s="2"/>
      <c r="AI1651" s="1">
        <v>46190</v>
      </c>
      <c r="AJ1651" s="2"/>
      <c r="AK1651" s="2" t="s">
        <v>58</v>
      </c>
      <c r="AM1651" s="2" t="s">
        <v>59</v>
      </c>
      <c r="AP1651" s="2" t="s">
        <v>60</v>
      </c>
      <c r="AQ1651" s="2" t="s">
        <v>41</v>
      </c>
      <c r="AR1651">
        <v>80050</v>
      </c>
      <c r="AS1651" s="2" t="str">
        <f>_xlfn.IFNA(IF(VLOOKUP(all_resi[[#This Row],[No. Waybill]],settle_reconcile[No. Waybill],1,0)="","Recon","Recon"),"-")</f>
        <v>Recon</v>
      </c>
      <c r="AT1651" s="2">
        <f>all_resi[[#This Row],[Nilai COD]]-all_resi[[#This Row],[COD Fee]]-all_resi[[#This Row],[Total Biaya Setelah Diskon]]</f>
        <v>121199.25</v>
      </c>
      <c r="AU1651" s="2">
        <f>IF(all_resi[[#This Row],[Waktu Terima]]="","",_xlfn.DAYS(all_resi[[#This Row],[Waktu Terima]],all_resi[[#This Row],[Tanggal Pengiriman]]))</f>
        <v>5</v>
      </c>
    </row>
    <row r="1652" spans="1:47" x14ac:dyDescent="0.25">
      <c r="A1652" s="2" t="s">
        <v>7357</v>
      </c>
      <c r="B1652" s="1">
        <v>46185</v>
      </c>
      <c r="C1652" s="2" t="s">
        <v>42</v>
      </c>
      <c r="D1652" s="2" t="s">
        <v>43</v>
      </c>
      <c r="E1652" s="2" t="s">
        <v>44</v>
      </c>
      <c r="F1652" s="2" t="s">
        <v>45</v>
      </c>
      <c r="G1652" s="2" t="s">
        <v>46</v>
      </c>
      <c r="H1652" s="2" t="s">
        <v>47</v>
      </c>
      <c r="I1652" s="2" t="s">
        <v>4732</v>
      </c>
      <c r="J1652" s="2" t="s">
        <v>13753</v>
      </c>
      <c r="K1652" s="2" t="s">
        <v>156</v>
      </c>
      <c r="L1652" s="2" t="s">
        <v>369</v>
      </c>
      <c r="M1652" s="2" t="s">
        <v>2478</v>
      </c>
      <c r="N1652" s="2" t="s">
        <v>4733</v>
      </c>
      <c r="O1652">
        <v>1</v>
      </c>
      <c r="P1652" s="2" t="s">
        <v>53</v>
      </c>
      <c r="Q1652">
        <v>100</v>
      </c>
      <c r="R1652">
        <v>0</v>
      </c>
      <c r="S1652" s="2" t="s">
        <v>54</v>
      </c>
      <c r="T1652" s="2" t="s">
        <v>55</v>
      </c>
      <c r="U1652" s="2" t="s">
        <v>56</v>
      </c>
      <c r="V1652" s="2"/>
      <c r="W1652">
        <v>80000</v>
      </c>
      <c r="X1652">
        <v>0</v>
      </c>
      <c r="Y1652">
        <v>0</v>
      </c>
      <c r="Z1652">
        <v>80000</v>
      </c>
      <c r="AB1652" s="2" t="s">
        <v>57</v>
      </c>
      <c r="AC1652">
        <v>32000</v>
      </c>
      <c r="AD1652">
        <v>48000</v>
      </c>
      <c r="AE1652">
        <v>186160</v>
      </c>
      <c r="AF1652">
        <v>2792.4</v>
      </c>
      <c r="AG1652" s="2" t="s">
        <v>353</v>
      </c>
      <c r="AH1652" s="2" t="s">
        <v>149</v>
      </c>
      <c r="AI1652" s="1">
        <v>46207</v>
      </c>
      <c r="AJ1652" s="2"/>
      <c r="AK1652" s="2" t="s">
        <v>67</v>
      </c>
      <c r="AM1652" s="2" t="s">
        <v>59</v>
      </c>
      <c r="AP1652" s="2" t="s">
        <v>60</v>
      </c>
      <c r="AQ1652" s="2" t="s">
        <v>41</v>
      </c>
      <c r="AR1652">
        <v>106160</v>
      </c>
      <c r="AS1652" s="2" t="str">
        <f>_xlfn.IFNA(IF(VLOOKUP(all_resi[[#This Row],[No. Waybill]],settle_reconcile[No. Waybill],1,0)="","Recon","Recon"),"-")</f>
        <v>-</v>
      </c>
      <c r="AT1652" s="2">
        <f>all_resi[[#This Row],[Nilai COD]]-all_resi[[#This Row],[COD Fee]]-all_resi[[#This Row],[Total Biaya Setelah Diskon]]</f>
        <v>135367.6</v>
      </c>
      <c r="AU1652" s="2">
        <f>IF(all_resi[[#This Row],[Waktu Terima]]="","",_xlfn.DAYS(all_resi[[#This Row],[Waktu Terima]],all_resi[[#This Row],[Tanggal Pengiriman]]))</f>
        <v>22</v>
      </c>
    </row>
    <row r="1653" spans="1:47" x14ac:dyDescent="0.25">
      <c r="A1653" s="2" t="s">
        <v>7493</v>
      </c>
      <c r="B1653" s="1">
        <v>46185</v>
      </c>
      <c r="C1653" s="2" t="s">
        <v>42</v>
      </c>
      <c r="D1653" s="2" t="s">
        <v>43</v>
      </c>
      <c r="E1653" s="2" t="s">
        <v>44</v>
      </c>
      <c r="F1653" s="2" t="s">
        <v>45</v>
      </c>
      <c r="G1653" s="2" t="s">
        <v>46</v>
      </c>
      <c r="H1653" s="2" t="s">
        <v>47</v>
      </c>
      <c r="I1653" s="2" t="s">
        <v>5080</v>
      </c>
      <c r="J1653" s="2" t="s">
        <v>13757</v>
      </c>
      <c r="K1653" s="2" t="s">
        <v>156</v>
      </c>
      <c r="L1653" s="2" t="s">
        <v>480</v>
      </c>
      <c r="M1653" s="2" t="s">
        <v>481</v>
      </c>
      <c r="N1653" s="2" t="s">
        <v>5081</v>
      </c>
      <c r="O1653">
        <v>1</v>
      </c>
      <c r="P1653" s="2" t="s">
        <v>53</v>
      </c>
      <c r="Q1653">
        <v>100</v>
      </c>
      <c r="R1653">
        <v>0</v>
      </c>
      <c r="S1653" s="2" t="s">
        <v>54</v>
      </c>
      <c r="T1653" s="2" t="s">
        <v>55</v>
      </c>
      <c r="U1653" s="2" t="s">
        <v>56</v>
      </c>
      <c r="V1653" s="2"/>
      <c r="W1653">
        <v>74000</v>
      </c>
      <c r="X1653">
        <v>0</v>
      </c>
      <c r="Y1653">
        <v>0</v>
      </c>
      <c r="Z1653">
        <v>74000</v>
      </c>
      <c r="AB1653" s="2" t="s">
        <v>57</v>
      </c>
      <c r="AC1653">
        <v>29600</v>
      </c>
      <c r="AD1653">
        <v>44400</v>
      </c>
      <c r="AE1653">
        <v>179920</v>
      </c>
      <c r="AF1653">
        <v>2698.7999999999997</v>
      </c>
      <c r="AG1653" s="2" t="s">
        <v>5080</v>
      </c>
      <c r="AH1653" s="2"/>
      <c r="AI1653" s="1">
        <v>46192</v>
      </c>
      <c r="AJ1653" s="2"/>
      <c r="AK1653" s="2" t="s">
        <v>58</v>
      </c>
      <c r="AM1653" s="2" t="s">
        <v>59</v>
      </c>
      <c r="AP1653" s="2" t="s">
        <v>60</v>
      </c>
      <c r="AQ1653" s="2" t="s">
        <v>41</v>
      </c>
      <c r="AR1653">
        <v>105920</v>
      </c>
      <c r="AS1653" s="2" t="str">
        <f>_xlfn.IFNA(IF(VLOOKUP(all_resi[[#This Row],[No. Waybill]],settle_reconcile[No. Waybill],1,0)="","Recon","Recon"),"-")</f>
        <v>Recon</v>
      </c>
      <c r="AT1653" s="2">
        <f>all_resi[[#This Row],[Nilai COD]]-all_resi[[#This Row],[COD Fee]]-all_resi[[#This Row],[Total Biaya Setelah Diskon]]</f>
        <v>132821.20000000001</v>
      </c>
      <c r="AU1653" s="2">
        <f>IF(all_resi[[#This Row],[Waktu Terima]]="","",_xlfn.DAYS(all_resi[[#This Row],[Waktu Terima]],all_resi[[#This Row],[Tanggal Pengiriman]]))</f>
        <v>7</v>
      </c>
    </row>
    <row r="1654" spans="1:47" x14ac:dyDescent="0.25">
      <c r="A1654" s="2" t="s">
        <v>7499</v>
      </c>
      <c r="B1654" s="1">
        <v>46185</v>
      </c>
      <c r="C1654" s="2" t="s">
        <v>42</v>
      </c>
      <c r="D1654" s="2" t="s">
        <v>43</v>
      </c>
      <c r="E1654" s="2" t="s">
        <v>44</v>
      </c>
      <c r="F1654" s="2" t="s">
        <v>45</v>
      </c>
      <c r="G1654" s="2" t="s">
        <v>46</v>
      </c>
      <c r="H1654" s="2" t="s">
        <v>47</v>
      </c>
      <c r="I1654" s="2" t="s">
        <v>5095</v>
      </c>
      <c r="J1654" s="2" t="s">
        <v>13741</v>
      </c>
      <c r="K1654" s="2" t="s">
        <v>177</v>
      </c>
      <c r="L1654" s="2" t="s">
        <v>178</v>
      </c>
      <c r="M1654" s="2" t="s">
        <v>3381</v>
      </c>
      <c r="N1654" s="2" t="s">
        <v>5096</v>
      </c>
      <c r="O1654">
        <v>1</v>
      </c>
      <c r="P1654" s="2" t="s">
        <v>53</v>
      </c>
      <c r="Q1654">
        <v>100</v>
      </c>
      <c r="R1654">
        <v>0</v>
      </c>
      <c r="S1654" s="2" t="s">
        <v>54</v>
      </c>
      <c r="T1654" s="2" t="s">
        <v>55</v>
      </c>
      <c r="U1654" s="2" t="s">
        <v>207</v>
      </c>
      <c r="V1654" s="2"/>
      <c r="W1654">
        <v>72000</v>
      </c>
      <c r="X1654">
        <v>0</v>
      </c>
      <c r="Y1654">
        <v>0</v>
      </c>
      <c r="Z1654">
        <v>72000</v>
      </c>
      <c r="AB1654" s="2" t="s">
        <v>57</v>
      </c>
      <c r="AC1654">
        <v>28800</v>
      </c>
      <c r="AD1654">
        <v>43200</v>
      </c>
      <c r="AE1654">
        <v>214000</v>
      </c>
      <c r="AF1654">
        <v>3210</v>
      </c>
      <c r="AG1654" s="2" t="s">
        <v>5095</v>
      </c>
      <c r="AH1654" s="2"/>
      <c r="AI1654" s="1">
        <v>46192</v>
      </c>
      <c r="AJ1654" s="2"/>
      <c r="AK1654" s="2" t="s">
        <v>58</v>
      </c>
      <c r="AM1654" s="2" t="s">
        <v>59</v>
      </c>
      <c r="AP1654" s="2" t="s">
        <v>60</v>
      </c>
      <c r="AQ1654" s="2" t="s">
        <v>41</v>
      </c>
      <c r="AR1654">
        <v>142000</v>
      </c>
      <c r="AS1654" s="2" t="str">
        <f>_xlfn.IFNA(IF(VLOOKUP(all_resi[[#This Row],[No. Waybill]],settle_reconcile[No. Waybill],1,0)="","Recon","Recon"),"-")</f>
        <v>Recon</v>
      </c>
      <c r="AT1654" s="2">
        <f>all_resi[[#This Row],[Nilai COD]]-all_resi[[#This Row],[COD Fee]]-all_resi[[#This Row],[Total Biaya Setelah Diskon]]</f>
        <v>167590</v>
      </c>
      <c r="AU1654" s="2">
        <f>IF(all_resi[[#This Row],[Waktu Terima]]="","",_xlfn.DAYS(all_resi[[#This Row],[Waktu Terima]],all_resi[[#This Row],[Tanggal Pengiriman]]))</f>
        <v>7</v>
      </c>
    </row>
    <row r="1655" spans="1:47" x14ac:dyDescent="0.25">
      <c r="A1655" s="2" t="s">
        <v>7497</v>
      </c>
      <c r="B1655" s="1">
        <v>46185</v>
      </c>
      <c r="C1655" s="2" t="s">
        <v>42</v>
      </c>
      <c r="D1655" s="2" t="s">
        <v>43</v>
      </c>
      <c r="E1655" s="2" t="s">
        <v>44</v>
      </c>
      <c r="F1655" s="2" t="s">
        <v>45</v>
      </c>
      <c r="G1655" s="2" t="s">
        <v>46</v>
      </c>
      <c r="H1655" s="2" t="s">
        <v>47</v>
      </c>
      <c r="I1655" s="2" t="s">
        <v>5090</v>
      </c>
      <c r="J1655" s="2" t="s">
        <v>13739</v>
      </c>
      <c r="K1655" s="2" t="s">
        <v>116</v>
      </c>
      <c r="L1655" s="2" t="s">
        <v>1581</v>
      </c>
      <c r="M1655" s="2" t="s">
        <v>3776</v>
      </c>
      <c r="N1655" s="2" t="s">
        <v>5091</v>
      </c>
      <c r="O1655">
        <v>1</v>
      </c>
      <c r="P1655" s="2" t="s">
        <v>53</v>
      </c>
      <c r="Q1655">
        <v>100</v>
      </c>
      <c r="R1655">
        <v>0</v>
      </c>
      <c r="S1655" s="2" t="s">
        <v>54</v>
      </c>
      <c r="T1655" s="2" t="s">
        <v>55</v>
      </c>
      <c r="U1655" s="2" t="s">
        <v>323</v>
      </c>
      <c r="V1655" s="2"/>
      <c r="W1655">
        <v>8000</v>
      </c>
      <c r="X1655">
        <v>0</v>
      </c>
      <c r="Y1655">
        <v>0</v>
      </c>
      <c r="Z1655">
        <v>8000</v>
      </c>
      <c r="AB1655" s="2" t="s">
        <v>57</v>
      </c>
      <c r="AC1655">
        <v>3000</v>
      </c>
      <c r="AD1655">
        <v>5000</v>
      </c>
      <c r="AE1655">
        <v>82000</v>
      </c>
      <c r="AF1655">
        <v>1230</v>
      </c>
      <c r="AG1655" s="2" t="s">
        <v>517</v>
      </c>
      <c r="AH1655" s="2" t="s">
        <v>149</v>
      </c>
      <c r="AI1655" s="1">
        <v>46198</v>
      </c>
      <c r="AJ1655" s="2"/>
      <c r="AK1655" s="2" t="s">
        <v>67</v>
      </c>
      <c r="AM1655" s="2" t="s">
        <v>59</v>
      </c>
      <c r="AP1655" s="2" t="s">
        <v>60</v>
      </c>
      <c r="AQ1655" s="2" t="s">
        <v>41</v>
      </c>
      <c r="AR1655">
        <v>74000</v>
      </c>
      <c r="AS1655" s="2" t="str">
        <f>_xlfn.IFNA(IF(VLOOKUP(all_resi[[#This Row],[No. Waybill]],settle_reconcile[No. Waybill],1,0)="","Recon","Recon"),"-")</f>
        <v>-</v>
      </c>
      <c r="AT1655" s="2">
        <f>all_resi[[#This Row],[Nilai COD]]-all_resi[[#This Row],[COD Fee]]-all_resi[[#This Row],[Total Biaya Setelah Diskon]]</f>
        <v>75770</v>
      </c>
      <c r="AU1655" s="2">
        <f>IF(all_resi[[#This Row],[Waktu Terima]]="","",_xlfn.DAYS(all_resi[[#This Row],[Waktu Terima]],all_resi[[#This Row],[Tanggal Pengiriman]]))</f>
        <v>13</v>
      </c>
    </row>
    <row r="1656" spans="1:47" x14ac:dyDescent="0.25">
      <c r="A1656" s="2" t="s">
        <v>7501</v>
      </c>
      <c r="B1656" s="1">
        <v>46185</v>
      </c>
      <c r="C1656" s="2" t="s">
        <v>42</v>
      </c>
      <c r="D1656" s="2" t="s">
        <v>43</v>
      </c>
      <c r="E1656" s="2" t="s">
        <v>44</v>
      </c>
      <c r="F1656" s="2" t="s">
        <v>45</v>
      </c>
      <c r="G1656" s="2" t="s">
        <v>46</v>
      </c>
      <c r="H1656" s="2" t="s">
        <v>47</v>
      </c>
      <c r="I1656" s="2" t="s">
        <v>5100</v>
      </c>
      <c r="J1656" s="2" t="s">
        <v>13750</v>
      </c>
      <c r="K1656" s="2" t="s">
        <v>82</v>
      </c>
      <c r="L1656" s="2" t="s">
        <v>270</v>
      </c>
      <c r="M1656" s="2" t="s">
        <v>5101</v>
      </c>
      <c r="N1656" s="2" t="s">
        <v>5102</v>
      </c>
      <c r="O1656">
        <v>1</v>
      </c>
      <c r="P1656" s="2" t="s">
        <v>53</v>
      </c>
      <c r="Q1656">
        <v>100</v>
      </c>
      <c r="R1656">
        <v>0</v>
      </c>
      <c r="S1656" s="2" t="s">
        <v>54</v>
      </c>
      <c r="T1656" s="2" t="s">
        <v>55</v>
      </c>
      <c r="U1656" s="2" t="s">
        <v>1301</v>
      </c>
      <c r="V1656" s="2"/>
      <c r="W1656">
        <v>93000</v>
      </c>
      <c r="X1656">
        <v>0</v>
      </c>
      <c r="Y1656">
        <v>0</v>
      </c>
      <c r="Z1656">
        <v>93000</v>
      </c>
      <c r="AB1656" s="2" t="s">
        <v>57</v>
      </c>
      <c r="AC1656">
        <v>37200</v>
      </c>
      <c r="AD1656">
        <v>55800</v>
      </c>
      <c r="AE1656">
        <v>208000</v>
      </c>
      <c r="AF1656">
        <v>3120</v>
      </c>
      <c r="AG1656" s="2" t="s">
        <v>5100</v>
      </c>
      <c r="AH1656" s="2"/>
      <c r="AI1656" s="1">
        <v>46190</v>
      </c>
      <c r="AJ1656" s="2"/>
      <c r="AK1656" s="2" t="s">
        <v>58</v>
      </c>
      <c r="AM1656" s="2" t="s">
        <v>59</v>
      </c>
      <c r="AP1656" s="2" t="s">
        <v>60</v>
      </c>
      <c r="AQ1656" s="2" t="s">
        <v>41</v>
      </c>
      <c r="AR1656">
        <v>115000</v>
      </c>
      <c r="AS1656" s="2" t="str">
        <f>_xlfn.IFNA(IF(VLOOKUP(all_resi[[#This Row],[No. Waybill]],settle_reconcile[No. Waybill],1,0)="","Recon","Recon"),"-")</f>
        <v>Recon</v>
      </c>
      <c r="AT1656" s="2">
        <f>all_resi[[#This Row],[Nilai COD]]-all_resi[[#This Row],[COD Fee]]-all_resi[[#This Row],[Total Biaya Setelah Diskon]]</f>
        <v>149080</v>
      </c>
      <c r="AU1656" s="2">
        <f>IF(all_resi[[#This Row],[Waktu Terima]]="","",_xlfn.DAYS(all_resi[[#This Row],[Waktu Terima]],all_resi[[#This Row],[Tanggal Pengiriman]]))</f>
        <v>5</v>
      </c>
    </row>
    <row r="1657" spans="1:47" x14ac:dyDescent="0.25">
      <c r="A1657" s="2" t="s">
        <v>7500</v>
      </c>
      <c r="B1657" s="1">
        <v>46185</v>
      </c>
      <c r="C1657" s="2" t="s">
        <v>42</v>
      </c>
      <c r="D1657" s="2" t="s">
        <v>43</v>
      </c>
      <c r="E1657" s="2" t="s">
        <v>44</v>
      </c>
      <c r="F1657" s="2" t="s">
        <v>45</v>
      </c>
      <c r="G1657" s="2" t="s">
        <v>46</v>
      </c>
      <c r="H1657" s="2" t="s">
        <v>47</v>
      </c>
      <c r="I1657" s="2" t="s">
        <v>5097</v>
      </c>
      <c r="J1657" s="2" t="s">
        <v>13748</v>
      </c>
      <c r="K1657" s="2" t="s">
        <v>957</v>
      </c>
      <c r="L1657" s="2" t="s">
        <v>3043</v>
      </c>
      <c r="M1657" s="2" t="s">
        <v>5098</v>
      </c>
      <c r="N1657" s="2" t="s">
        <v>5099</v>
      </c>
      <c r="O1657">
        <v>1</v>
      </c>
      <c r="P1657" s="2" t="s">
        <v>53</v>
      </c>
      <c r="Q1657">
        <v>100</v>
      </c>
      <c r="R1657">
        <v>0</v>
      </c>
      <c r="S1657" s="2" t="s">
        <v>54</v>
      </c>
      <c r="T1657" s="2" t="s">
        <v>55</v>
      </c>
      <c r="U1657" s="2" t="s">
        <v>207</v>
      </c>
      <c r="V1657" s="2"/>
      <c r="W1657">
        <v>44000</v>
      </c>
      <c r="X1657">
        <v>0</v>
      </c>
      <c r="Y1657">
        <v>0</v>
      </c>
      <c r="Z1657">
        <v>44000</v>
      </c>
      <c r="AB1657" s="2" t="s">
        <v>57</v>
      </c>
      <c r="AC1657">
        <v>17600</v>
      </c>
      <c r="AD1657">
        <v>26400</v>
      </c>
      <c r="AE1657">
        <v>114000</v>
      </c>
      <c r="AF1657">
        <v>1710</v>
      </c>
      <c r="AG1657" s="2" t="s">
        <v>5097</v>
      </c>
      <c r="AH1657" s="2"/>
      <c r="AI1657" s="1">
        <v>46189</v>
      </c>
      <c r="AJ1657" s="2"/>
      <c r="AK1657" s="2" t="s">
        <v>58</v>
      </c>
      <c r="AM1657" s="2" t="s">
        <v>59</v>
      </c>
      <c r="AP1657" s="2" t="s">
        <v>60</v>
      </c>
      <c r="AQ1657" s="2" t="s">
        <v>41</v>
      </c>
      <c r="AR1657">
        <v>70000</v>
      </c>
      <c r="AS1657" s="2" t="str">
        <f>_xlfn.IFNA(IF(VLOOKUP(all_resi[[#This Row],[No. Waybill]],settle_reconcile[No. Waybill],1,0)="","Recon","Recon"),"-")</f>
        <v>Recon</v>
      </c>
      <c r="AT1657" s="2">
        <f>all_resi[[#This Row],[Nilai COD]]-all_resi[[#This Row],[COD Fee]]-all_resi[[#This Row],[Total Biaya Setelah Diskon]]</f>
        <v>85890</v>
      </c>
      <c r="AU1657" s="2">
        <f>IF(all_resi[[#This Row],[Waktu Terima]]="","",_xlfn.DAYS(all_resi[[#This Row],[Waktu Terima]],all_resi[[#This Row],[Tanggal Pengiriman]]))</f>
        <v>4</v>
      </c>
    </row>
    <row r="1658" spans="1:47" x14ac:dyDescent="0.25">
      <c r="A1658" s="2" t="s">
        <v>7333</v>
      </c>
      <c r="B1658" s="1">
        <v>46185</v>
      </c>
      <c r="C1658" s="2" t="s">
        <v>42</v>
      </c>
      <c r="D1658" s="2" t="s">
        <v>43</v>
      </c>
      <c r="E1658" s="2" t="s">
        <v>44</v>
      </c>
      <c r="F1658" s="2" t="s">
        <v>45</v>
      </c>
      <c r="G1658" s="2" t="s">
        <v>46</v>
      </c>
      <c r="H1658" s="2" t="s">
        <v>80</v>
      </c>
      <c r="I1658" s="2" t="s">
        <v>4668</v>
      </c>
      <c r="J1658" s="2" t="s">
        <v>13601</v>
      </c>
      <c r="K1658" s="2" t="s">
        <v>177</v>
      </c>
      <c r="L1658" s="2" t="s">
        <v>896</v>
      </c>
      <c r="M1658" s="2" t="s">
        <v>912</v>
      </c>
      <c r="N1658" s="2" t="s">
        <v>4669</v>
      </c>
      <c r="O1658">
        <v>1</v>
      </c>
      <c r="P1658" s="2" t="s">
        <v>53</v>
      </c>
      <c r="Q1658">
        <v>100</v>
      </c>
      <c r="R1658">
        <v>0</v>
      </c>
      <c r="S1658" s="2" t="s">
        <v>54</v>
      </c>
      <c r="T1658" s="2" t="s">
        <v>55</v>
      </c>
      <c r="U1658" s="2" t="s">
        <v>86</v>
      </c>
      <c r="V1658" s="2"/>
      <c r="W1658">
        <v>87000</v>
      </c>
      <c r="X1658">
        <v>0</v>
      </c>
      <c r="Y1658">
        <v>0</v>
      </c>
      <c r="Z1658">
        <v>87000</v>
      </c>
      <c r="AB1658" s="2" t="s">
        <v>57</v>
      </c>
      <c r="AC1658">
        <v>34800</v>
      </c>
      <c r="AD1658">
        <v>52200</v>
      </c>
      <c r="AE1658">
        <v>177000</v>
      </c>
      <c r="AF1658">
        <v>2655</v>
      </c>
      <c r="AG1658" s="2" t="s">
        <v>4668</v>
      </c>
      <c r="AH1658" s="2"/>
      <c r="AI1658" s="1">
        <v>46190</v>
      </c>
      <c r="AJ1658" s="2" t="s">
        <v>87</v>
      </c>
      <c r="AK1658" s="2" t="s">
        <v>58</v>
      </c>
      <c r="AM1658" s="2" t="s">
        <v>59</v>
      </c>
      <c r="AP1658" s="2" t="s">
        <v>60</v>
      </c>
      <c r="AQ1658" s="2" t="s">
        <v>41</v>
      </c>
      <c r="AR1658">
        <v>90000</v>
      </c>
      <c r="AS1658" s="2" t="str">
        <f>_xlfn.IFNA(IF(VLOOKUP(all_resi[[#This Row],[No. Waybill]],settle_reconcile[No. Waybill],1,0)="","Recon","Recon"),"-")</f>
        <v>Recon</v>
      </c>
      <c r="AT1658" s="2">
        <f>all_resi[[#This Row],[Nilai COD]]-all_resi[[#This Row],[COD Fee]]-all_resi[[#This Row],[Total Biaya Setelah Diskon]]</f>
        <v>122145</v>
      </c>
      <c r="AU1658" s="2">
        <f>IF(all_resi[[#This Row],[Waktu Terima]]="","",_xlfn.DAYS(all_resi[[#This Row],[Waktu Terima]],all_resi[[#This Row],[Tanggal Pengiriman]]))</f>
        <v>5</v>
      </c>
    </row>
    <row r="1659" spans="1:47" x14ac:dyDescent="0.25">
      <c r="A1659" s="2" t="s">
        <v>7495</v>
      </c>
      <c r="B1659" s="1">
        <v>46185</v>
      </c>
      <c r="C1659" s="2" t="s">
        <v>42</v>
      </c>
      <c r="D1659" s="2" t="s">
        <v>43</v>
      </c>
      <c r="E1659" s="2" t="s">
        <v>44</v>
      </c>
      <c r="F1659" s="2" t="s">
        <v>45</v>
      </c>
      <c r="G1659" s="2" t="s">
        <v>46</v>
      </c>
      <c r="H1659" s="2" t="s">
        <v>80</v>
      </c>
      <c r="I1659" s="2" t="s">
        <v>5085</v>
      </c>
      <c r="J1659" s="2" t="s">
        <v>13742</v>
      </c>
      <c r="K1659" s="2" t="s">
        <v>156</v>
      </c>
      <c r="L1659" s="2" t="s">
        <v>536</v>
      </c>
      <c r="M1659" s="2" t="s">
        <v>3021</v>
      </c>
      <c r="N1659" s="2" t="s">
        <v>5086</v>
      </c>
      <c r="O1659">
        <v>1</v>
      </c>
      <c r="P1659" s="2" t="s">
        <v>53</v>
      </c>
      <c r="Q1659">
        <v>100</v>
      </c>
      <c r="R1659">
        <v>0</v>
      </c>
      <c r="S1659" s="2" t="s">
        <v>54</v>
      </c>
      <c r="T1659" s="2" t="s">
        <v>55</v>
      </c>
      <c r="U1659" s="2" t="s">
        <v>86</v>
      </c>
      <c r="V1659" s="2"/>
      <c r="W1659">
        <v>100000</v>
      </c>
      <c r="X1659">
        <v>0</v>
      </c>
      <c r="Y1659">
        <v>0</v>
      </c>
      <c r="Z1659">
        <v>100000</v>
      </c>
      <c r="AB1659" s="2" t="s">
        <v>57</v>
      </c>
      <c r="AC1659">
        <v>40000</v>
      </c>
      <c r="AD1659">
        <v>60000</v>
      </c>
      <c r="AE1659">
        <v>160000</v>
      </c>
      <c r="AF1659">
        <v>2400</v>
      </c>
      <c r="AG1659" s="2" t="s">
        <v>517</v>
      </c>
      <c r="AH1659" s="2" t="s">
        <v>149</v>
      </c>
      <c r="AI1659" s="1">
        <v>46198</v>
      </c>
      <c r="AJ1659" s="2" t="s">
        <v>87</v>
      </c>
      <c r="AK1659" s="2" t="s">
        <v>67</v>
      </c>
      <c r="AM1659" s="2" t="s">
        <v>59</v>
      </c>
      <c r="AP1659" s="2" t="s">
        <v>60</v>
      </c>
      <c r="AQ1659" s="2" t="s">
        <v>41</v>
      </c>
      <c r="AR1659">
        <v>60000</v>
      </c>
      <c r="AS1659" s="2" t="str">
        <f>_xlfn.IFNA(IF(VLOOKUP(all_resi[[#This Row],[No. Waybill]],settle_reconcile[No. Waybill],1,0)="","Recon","Recon"),"-")</f>
        <v>-</v>
      </c>
      <c r="AT1659" s="2">
        <f>all_resi[[#This Row],[Nilai COD]]-all_resi[[#This Row],[COD Fee]]-all_resi[[#This Row],[Total Biaya Setelah Diskon]]</f>
        <v>97600</v>
      </c>
      <c r="AU1659" s="2">
        <f>IF(all_resi[[#This Row],[Waktu Terima]]="","",_xlfn.DAYS(all_resi[[#This Row],[Waktu Terima]],all_resi[[#This Row],[Tanggal Pengiriman]]))</f>
        <v>13</v>
      </c>
    </row>
    <row r="1660" spans="1:47" x14ac:dyDescent="0.25">
      <c r="A1660" s="2" t="s">
        <v>7494</v>
      </c>
      <c r="B1660" s="1">
        <v>46185</v>
      </c>
      <c r="C1660" s="2" t="s">
        <v>42</v>
      </c>
      <c r="D1660" s="2" t="s">
        <v>43</v>
      </c>
      <c r="E1660" s="2" t="s">
        <v>44</v>
      </c>
      <c r="F1660" s="2" t="s">
        <v>45</v>
      </c>
      <c r="G1660" s="2" t="s">
        <v>46</v>
      </c>
      <c r="H1660" s="2" t="s">
        <v>47</v>
      </c>
      <c r="I1660" s="2" t="s">
        <v>5082</v>
      </c>
      <c r="J1660" s="2" t="s">
        <v>13758</v>
      </c>
      <c r="K1660" s="2" t="s">
        <v>595</v>
      </c>
      <c r="L1660" s="2" t="s">
        <v>780</v>
      </c>
      <c r="M1660" s="2" t="s">
        <v>5083</v>
      </c>
      <c r="N1660" s="2" t="s">
        <v>5084</v>
      </c>
      <c r="O1660">
        <v>1</v>
      </c>
      <c r="P1660" s="2" t="s">
        <v>53</v>
      </c>
      <c r="Q1660">
        <v>100</v>
      </c>
      <c r="R1660">
        <v>0</v>
      </c>
      <c r="S1660" s="2" t="s">
        <v>54</v>
      </c>
      <c r="T1660" s="2" t="s">
        <v>55</v>
      </c>
      <c r="U1660" s="2" t="s">
        <v>386</v>
      </c>
      <c r="V1660" s="2"/>
      <c r="W1660">
        <v>119000</v>
      </c>
      <c r="X1660">
        <v>0</v>
      </c>
      <c r="Y1660">
        <v>0</v>
      </c>
      <c r="Z1660">
        <v>119000</v>
      </c>
      <c r="AB1660" s="2" t="s">
        <v>57</v>
      </c>
      <c r="AC1660">
        <v>47600</v>
      </c>
      <c r="AD1660">
        <v>71400</v>
      </c>
      <c r="AE1660">
        <v>223000</v>
      </c>
      <c r="AF1660">
        <v>3345</v>
      </c>
      <c r="AG1660" s="2" t="s">
        <v>5082</v>
      </c>
      <c r="AH1660" s="2"/>
      <c r="AI1660" s="1">
        <v>46191</v>
      </c>
      <c r="AJ1660" s="2"/>
      <c r="AK1660" s="2" t="s">
        <v>58</v>
      </c>
      <c r="AM1660" s="2" t="s">
        <v>59</v>
      </c>
      <c r="AP1660" s="2" t="s">
        <v>60</v>
      </c>
      <c r="AQ1660" s="2" t="s">
        <v>41</v>
      </c>
      <c r="AR1660">
        <v>104000</v>
      </c>
      <c r="AS1660" s="2" t="str">
        <f>_xlfn.IFNA(IF(VLOOKUP(all_resi[[#This Row],[No. Waybill]],settle_reconcile[No. Waybill],1,0)="","Recon","Recon"),"-")</f>
        <v>Recon</v>
      </c>
      <c r="AT1660" s="2">
        <f>all_resi[[#This Row],[Nilai COD]]-all_resi[[#This Row],[COD Fee]]-all_resi[[#This Row],[Total Biaya Setelah Diskon]]</f>
        <v>148255</v>
      </c>
      <c r="AU1660" s="2">
        <f>IF(all_resi[[#This Row],[Waktu Terima]]="","",_xlfn.DAYS(all_resi[[#This Row],[Waktu Terima]],all_resi[[#This Row],[Tanggal Pengiriman]]))</f>
        <v>6</v>
      </c>
    </row>
    <row r="1661" spans="1:47" x14ac:dyDescent="0.25">
      <c r="A1661" s="2" t="s">
        <v>7496</v>
      </c>
      <c r="B1661" s="1">
        <v>46185</v>
      </c>
      <c r="C1661" s="2" t="s">
        <v>42</v>
      </c>
      <c r="D1661" s="2" t="s">
        <v>43</v>
      </c>
      <c r="E1661" s="2" t="s">
        <v>44</v>
      </c>
      <c r="F1661" s="2" t="s">
        <v>45</v>
      </c>
      <c r="G1661" s="2" t="s">
        <v>46</v>
      </c>
      <c r="H1661" s="2" t="s">
        <v>47</v>
      </c>
      <c r="I1661" s="2" t="s">
        <v>5087</v>
      </c>
      <c r="J1661" s="2" t="s">
        <v>13743</v>
      </c>
      <c r="K1661" s="2" t="s">
        <v>126</v>
      </c>
      <c r="L1661" s="2" t="s">
        <v>161</v>
      </c>
      <c r="M1661" s="2" t="s">
        <v>5088</v>
      </c>
      <c r="N1661" s="2" t="s">
        <v>5089</v>
      </c>
      <c r="O1661">
        <v>1</v>
      </c>
      <c r="P1661" s="2" t="s">
        <v>53</v>
      </c>
      <c r="Q1661">
        <v>100</v>
      </c>
      <c r="R1661">
        <v>0</v>
      </c>
      <c r="S1661" s="2" t="s">
        <v>54</v>
      </c>
      <c r="T1661" s="2" t="s">
        <v>55</v>
      </c>
      <c r="U1661" s="2" t="s">
        <v>1838</v>
      </c>
      <c r="V1661" s="2"/>
      <c r="W1661">
        <v>74000</v>
      </c>
      <c r="X1661">
        <v>0</v>
      </c>
      <c r="Y1661">
        <v>0</v>
      </c>
      <c r="Z1661">
        <v>74000</v>
      </c>
      <c r="AB1661" s="2" t="s">
        <v>57</v>
      </c>
      <c r="AC1661">
        <v>29600</v>
      </c>
      <c r="AD1661">
        <v>44400</v>
      </c>
      <c r="AE1661">
        <v>178190</v>
      </c>
      <c r="AF1661">
        <v>2672.85</v>
      </c>
      <c r="AG1661" s="2" t="s">
        <v>11423</v>
      </c>
      <c r="AH1661" s="2" t="s">
        <v>149</v>
      </c>
      <c r="AI1661" s="1">
        <v>46200</v>
      </c>
      <c r="AJ1661" s="2"/>
      <c r="AK1661" s="2" t="s">
        <v>67</v>
      </c>
      <c r="AM1661" s="2" t="s">
        <v>59</v>
      </c>
      <c r="AP1661" s="2" t="s">
        <v>60</v>
      </c>
      <c r="AQ1661" s="2" t="s">
        <v>41</v>
      </c>
      <c r="AR1661">
        <v>104190</v>
      </c>
      <c r="AS1661" s="2" t="str">
        <f>_xlfn.IFNA(IF(VLOOKUP(all_resi[[#This Row],[No. Waybill]],settle_reconcile[No. Waybill],1,0)="","Recon","Recon"),"-")</f>
        <v>-</v>
      </c>
      <c r="AT1661" s="2">
        <f>all_resi[[#This Row],[Nilai COD]]-all_resi[[#This Row],[COD Fee]]-all_resi[[#This Row],[Total Biaya Setelah Diskon]]</f>
        <v>131117.15</v>
      </c>
      <c r="AU1661" s="2">
        <f>IF(all_resi[[#This Row],[Waktu Terima]]="","",_xlfn.DAYS(all_resi[[#This Row],[Waktu Terima]],all_resi[[#This Row],[Tanggal Pengiriman]]))</f>
        <v>15</v>
      </c>
    </row>
    <row r="1662" spans="1:47" x14ac:dyDescent="0.25">
      <c r="A1662" s="2" t="s">
        <v>7335</v>
      </c>
      <c r="B1662" s="1">
        <v>46185</v>
      </c>
      <c r="C1662" s="2" t="s">
        <v>42</v>
      </c>
      <c r="D1662" s="2" t="s">
        <v>43</v>
      </c>
      <c r="E1662" s="2" t="s">
        <v>44</v>
      </c>
      <c r="F1662" s="2" t="s">
        <v>45</v>
      </c>
      <c r="G1662" s="2" t="s">
        <v>46</v>
      </c>
      <c r="H1662" s="2" t="s">
        <v>47</v>
      </c>
      <c r="I1662" s="2" t="s">
        <v>4672</v>
      </c>
      <c r="J1662" s="2" t="s">
        <v>13755</v>
      </c>
      <c r="K1662" s="2" t="s">
        <v>388</v>
      </c>
      <c r="L1662" s="2" t="s">
        <v>463</v>
      </c>
      <c r="M1662" s="2" t="s">
        <v>4673</v>
      </c>
      <c r="N1662" s="2" t="s">
        <v>4674</v>
      </c>
      <c r="O1662">
        <v>1</v>
      </c>
      <c r="P1662" s="2" t="s">
        <v>53</v>
      </c>
      <c r="Q1662">
        <v>100</v>
      </c>
      <c r="R1662">
        <v>0</v>
      </c>
      <c r="S1662" s="2" t="s">
        <v>54</v>
      </c>
      <c r="T1662" s="2" t="s">
        <v>55</v>
      </c>
      <c r="U1662" s="2" t="s">
        <v>207</v>
      </c>
      <c r="V1662" s="2"/>
      <c r="W1662">
        <v>85000</v>
      </c>
      <c r="X1662">
        <v>0</v>
      </c>
      <c r="Y1662">
        <v>0</v>
      </c>
      <c r="Z1662">
        <v>85000</v>
      </c>
      <c r="AB1662" s="2" t="s">
        <v>57</v>
      </c>
      <c r="AC1662">
        <v>34000</v>
      </c>
      <c r="AD1662">
        <v>51000</v>
      </c>
      <c r="AE1662">
        <v>155000</v>
      </c>
      <c r="AF1662">
        <v>2325</v>
      </c>
      <c r="AG1662" s="2" t="s">
        <v>353</v>
      </c>
      <c r="AH1662" s="2" t="s">
        <v>149</v>
      </c>
      <c r="AI1662" s="1">
        <v>46196</v>
      </c>
      <c r="AJ1662" s="2"/>
      <c r="AK1662" s="2" t="s">
        <v>67</v>
      </c>
      <c r="AM1662" s="2" t="s">
        <v>59</v>
      </c>
      <c r="AP1662" s="2" t="s">
        <v>60</v>
      </c>
      <c r="AQ1662" s="2" t="s">
        <v>41</v>
      </c>
      <c r="AR1662">
        <v>70000</v>
      </c>
      <c r="AS1662" s="2" t="str">
        <f>_xlfn.IFNA(IF(VLOOKUP(all_resi[[#This Row],[No. Waybill]],settle_reconcile[No. Waybill],1,0)="","Recon","Recon"),"-")</f>
        <v>-</v>
      </c>
      <c r="AT1662" s="2">
        <f>all_resi[[#This Row],[Nilai COD]]-all_resi[[#This Row],[COD Fee]]-all_resi[[#This Row],[Total Biaya Setelah Diskon]]</f>
        <v>101675</v>
      </c>
      <c r="AU1662" s="2">
        <f>IF(all_resi[[#This Row],[Waktu Terima]]="","",_xlfn.DAYS(all_resi[[#This Row],[Waktu Terima]],all_resi[[#This Row],[Tanggal Pengiriman]]))</f>
        <v>11</v>
      </c>
    </row>
    <row r="1663" spans="1:47" x14ac:dyDescent="0.25">
      <c r="A1663" s="2" t="s">
        <v>6917</v>
      </c>
      <c r="B1663" s="1">
        <v>46185</v>
      </c>
      <c r="C1663" s="2" t="s">
        <v>42</v>
      </c>
      <c r="D1663" s="2" t="s">
        <v>43</v>
      </c>
      <c r="E1663" s="2" t="s">
        <v>44</v>
      </c>
      <c r="F1663" s="2" t="s">
        <v>45</v>
      </c>
      <c r="G1663" s="2" t="s">
        <v>46</v>
      </c>
      <c r="H1663" s="2" t="s">
        <v>47</v>
      </c>
      <c r="I1663" s="2" t="s">
        <v>3539</v>
      </c>
      <c r="J1663" s="2" t="s">
        <v>13806</v>
      </c>
      <c r="K1663" s="2" t="s">
        <v>171</v>
      </c>
      <c r="L1663" s="2" t="s">
        <v>401</v>
      </c>
      <c r="M1663" s="2" t="s">
        <v>3540</v>
      </c>
      <c r="N1663" s="2" t="s">
        <v>3541</v>
      </c>
      <c r="O1663">
        <v>1</v>
      </c>
      <c r="P1663" s="2" t="s">
        <v>53</v>
      </c>
      <c r="Q1663">
        <v>100</v>
      </c>
      <c r="R1663">
        <v>0</v>
      </c>
      <c r="S1663" s="2" t="s">
        <v>54</v>
      </c>
      <c r="T1663" s="2" t="s">
        <v>55</v>
      </c>
      <c r="U1663" s="2" t="s">
        <v>230</v>
      </c>
      <c r="V1663" s="2"/>
      <c r="W1663">
        <v>30000</v>
      </c>
      <c r="X1663">
        <v>0</v>
      </c>
      <c r="Y1663">
        <v>0</v>
      </c>
      <c r="Z1663">
        <v>30000</v>
      </c>
      <c r="AB1663" s="2" t="s">
        <v>57</v>
      </c>
      <c r="AC1663">
        <v>12000</v>
      </c>
      <c r="AD1663">
        <v>18000</v>
      </c>
      <c r="AE1663">
        <v>133000</v>
      </c>
      <c r="AF1663">
        <v>1995</v>
      </c>
      <c r="AG1663" s="2" t="s">
        <v>3539</v>
      </c>
      <c r="AH1663" s="2"/>
      <c r="AI1663" s="1">
        <v>46188</v>
      </c>
      <c r="AJ1663" s="2"/>
      <c r="AK1663" s="2" t="s">
        <v>58</v>
      </c>
      <c r="AM1663" s="2" t="s">
        <v>59</v>
      </c>
      <c r="AP1663" s="2" t="s">
        <v>60</v>
      </c>
      <c r="AQ1663" s="2" t="s">
        <v>41</v>
      </c>
      <c r="AR1663">
        <v>103000</v>
      </c>
      <c r="AS1663" s="2" t="str">
        <f>_xlfn.IFNA(IF(VLOOKUP(all_resi[[#This Row],[No. Waybill]],settle_reconcile[No. Waybill],1,0)="","Recon","Recon"),"-")</f>
        <v>Recon</v>
      </c>
      <c r="AT1663" s="2">
        <f>all_resi[[#This Row],[Nilai COD]]-all_resi[[#This Row],[COD Fee]]-all_resi[[#This Row],[Total Biaya Setelah Diskon]]</f>
        <v>113005</v>
      </c>
      <c r="AU1663" s="2">
        <f>IF(all_resi[[#This Row],[Waktu Terima]]="","",_xlfn.DAYS(all_resi[[#This Row],[Waktu Terima]],all_resi[[#This Row],[Tanggal Pengiriman]]))</f>
        <v>3</v>
      </c>
    </row>
    <row r="1664" spans="1:47" x14ac:dyDescent="0.25">
      <c r="A1664" s="2" t="s">
        <v>7121</v>
      </c>
      <c r="B1664" s="1">
        <v>46185</v>
      </c>
      <c r="C1664" s="2" t="s">
        <v>42</v>
      </c>
      <c r="D1664" s="2" t="s">
        <v>43</v>
      </c>
      <c r="E1664" s="2" t="s">
        <v>44</v>
      </c>
      <c r="F1664" s="2" t="s">
        <v>45</v>
      </c>
      <c r="G1664" s="2" t="s">
        <v>46</v>
      </c>
      <c r="H1664" s="2" t="s">
        <v>47</v>
      </c>
      <c r="I1664" s="2" t="s">
        <v>4092</v>
      </c>
      <c r="J1664" s="2" t="s">
        <v>13790</v>
      </c>
      <c r="K1664" s="2" t="s">
        <v>156</v>
      </c>
      <c r="L1664" s="2" t="s">
        <v>766</v>
      </c>
      <c r="M1664" s="2" t="s">
        <v>4093</v>
      </c>
      <c r="N1664" s="2" t="s">
        <v>4094</v>
      </c>
      <c r="O1664">
        <v>1</v>
      </c>
      <c r="P1664" s="2" t="s">
        <v>53</v>
      </c>
      <c r="Q1664">
        <v>100</v>
      </c>
      <c r="R1664">
        <v>0</v>
      </c>
      <c r="S1664" s="2" t="s">
        <v>54</v>
      </c>
      <c r="T1664" s="2" t="s">
        <v>55</v>
      </c>
      <c r="U1664" s="2" t="s">
        <v>207</v>
      </c>
      <c r="V1664" s="2"/>
      <c r="W1664">
        <v>85000</v>
      </c>
      <c r="X1664">
        <v>0</v>
      </c>
      <c r="Y1664">
        <v>0</v>
      </c>
      <c r="Z1664">
        <v>85000</v>
      </c>
      <c r="AB1664" s="2" t="s">
        <v>57</v>
      </c>
      <c r="AC1664">
        <v>34000</v>
      </c>
      <c r="AD1664">
        <v>51000</v>
      </c>
      <c r="AE1664">
        <v>155000</v>
      </c>
      <c r="AF1664">
        <v>2325</v>
      </c>
      <c r="AG1664" s="2" t="s">
        <v>4092</v>
      </c>
      <c r="AH1664" s="2"/>
      <c r="AI1664" s="1">
        <v>46190</v>
      </c>
      <c r="AJ1664" s="2"/>
      <c r="AK1664" s="2" t="s">
        <v>58</v>
      </c>
      <c r="AM1664" s="2" t="s">
        <v>59</v>
      </c>
      <c r="AP1664" s="2" t="s">
        <v>60</v>
      </c>
      <c r="AQ1664" s="2" t="s">
        <v>41</v>
      </c>
      <c r="AR1664">
        <v>70000</v>
      </c>
      <c r="AS1664" s="2" t="str">
        <f>_xlfn.IFNA(IF(VLOOKUP(all_resi[[#This Row],[No. Waybill]],settle_reconcile[No. Waybill],1,0)="","Recon","Recon"),"-")</f>
        <v>Recon</v>
      </c>
      <c r="AT1664" s="2">
        <f>all_resi[[#This Row],[Nilai COD]]-all_resi[[#This Row],[COD Fee]]-all_resi[[#This Row],[Total Biaya Setelah Diskon]]</f>
        <v>101675</v>
      </c>
      <c r="AU1664" s="2">
        <f>IF(all_resi[[#This Row],[Waktu Terima]]="","",_xlfn.DAYS(all_resi[[#This Row],[Waktu Terima]],all_resi[[#This Row],[Tanggal Pengiriman]]))</f>
        <v>5</v>
      </c>
    </row>
    <row r="1665" spans="1:47" x14ac:dyDescent="0.25">
      <c r="A1665" s="2" t="s">
        <v>6793</v>
      </c>
      <c r="B1665" s="1">
        <v>46185</v>
      </c>
      <c r="C1665" s="2" t="s">
        <v>42</v>
      </c>
      <c r="D1665" s="2" t="s">
        <v>43</v>
      </c>
      <c r="E1665" s="2" t="s">
        <v>44</v>
      </c>
      <c r="F1665" s="2" t="s">
        <v>45</v>
      </c>
      <c r="G1665" s="2" t="s">
        <v>46</v>
      </c>
      <c r="H1665" s="2" t="s">
        <v>80</v>
      </c>
      <c r="I1665" s="2" t="s">
        <v>3196</v>
      </c>
      <c r="J1665" s="2" t="s">
        <v>13828</v>
      </c>
      <c r="K1665" s="2" t="s">
        <v>171</v>
      </c>
      <c r="L1665" s="2" t="s">
        <v>349</v>
      </c>
      <c r="M1665" s="2" t="s">
        <v>3197</v>
      </c>
      <c r="N1665" s="2" t="s">
        <v>3198</v>
      </c>
      <c r="O1665">
        <v>1</v>
      </c>
      <c r="P1665" s="2" t="s">
        <v>53</v>
      </c>
      <c r="Q1665">
        <v>100</v>
      </c>
      <c r="R1665">
        <v>0</v>
      </c>
      <c r="S1665" s="2" t="s">
        <v>54</v>
      </c>
      <c r="T1665" s="2" t="s">
        <v>55</v>
      </c>
      <c r="U1665" s="2" t="s">
        <v>711</v>
      </c>
      <c r="V1665" s="2"/>
      <c r="W1665">
        <v>38000</v>
      </c>
      <c r="X1665">
        <v>0</v>
      </c>
      <c r="Y1665">
        <v>0</v>
      </c>
      <c r="Z1665">
        <v>38000</v>
      </c>
      <c r="AB1665" s="2" t="s">
        <v>57</v>
      </c>
      <c r="AC1665">
        <v>15200</v>
      </c>
      <c r="AD1665">
        <v>22800</v>
      </c>
      <c r="AE1665">
        <v>161000</v>
      </c>
      <c r="AF1665">
        <v>2415</v>
      </c>
      <c r="AG1665" s="2" t="s">
        <v>3196</v>
      </c>
      <c r="AH1665" s="2"/>
      <c r="AI1665" s="1">
        <v>46192</v>
      </c>
      <c r="AJ1665" s="2" t="s">
        <v>87</v>
      </c>
      <c r="AK1665" s="2" t="s">
        <v>58</v>
      </c>
      <c r="AM1665" s="2" t="s">
        <v>59</v>
      </c>
      <c r="AP1665" s="2" t="s">
        <v>60</v>
      </c>
      <c r="AQ1665" s="2" t="s">
        <v>41</v>
      </c>
      <c r="AR1665">
        <v>123000</v>
      </c>
      <c r="AS1665" s="2" t="str">
        <f>_xlfn.IFNA(IF(VLOOKUP(all_resi[[#This Row],[No. Waybill]],settle_reconcile[No. Waybill],1,0)="","Recon","Recon"),"-")</f>
        <v>Recon</v>
      </c>
      <c r="AT1665" s="2">
        <f>all_resi[[#This Row],[Nilai COD]]-all_resi[[#This Row],[COD Fee]]-all_resi[[#This Row],[Total Biaya Setelah Diskon]]</f>
        <v>135785</v>
      </c>
      <c r="AU1665" s="2">
        <f>IF(all_resi[[#This Row],[Waktu Terima]]="","",_xlfn.DAYS(all_resi[[#This Row],[Waktu Terima]],all_resi[[#This Row],[Tanggal Pengiriman]]))</f>
        <v>7</v>
      </c>
    </row>
    <row r="1666" spans="1:47" x14ac:dyDescent="0.25">
      <c r="A1666" s="2" t="s">
        <v>6872</v>
      </c>
      <c r="B1666" s="1">
        <v>46185</v>
      </c>
      <c r="C1666" s="2" t="s">
        <v>42</v>
      </c>
      <c r="D1666" s="2" t="s">
        <v>43</v>
      </c>
      <c r="E1666" s="2" t="s">
        <v>44</v>
      </c>
      <c r="F1666" s="2" t="s">
        <v>45</v>
      </c>
      <c r="G1666" s="2" t="s">
        <v>46</v>
      </c>
      <c r="H1666" s="2" t="s">
        <v>80</v>
      </c>
      <c r="I1666" s="2" t="s">
        <v>3415</v>
      </c>
      <c r="J1666" s="2" t="s">
        <v>13460</v>
      </c>
      <c r="K1666" s="2" t="s">
        <v>171</v>
      </c>
      <c r="L1666" s="2" t="s">
        <v>172</v>
      </c>
      <c r="M1666" s="2" t="s">
        <v>1493</v>
      </c>
      <c r="N1666" s="2" t="s">
        <v>3416</v>
      </c>
      <c r="O1666">
        <v>1</v>
      </c>
      <c r="P1666" s="2" t="s">
        <v>53</v>
      </c>
      <c r="Q1666">
        <v>100</v>
      </c>
      <c r="R1666">
        <v>0</v>
      </c>
      <c r="S1666" s="2" t="s">
        <v>54</v>
      </c>
      <c r="T1666" s="2" t="s">
        <v>55</v>
      </c>
      <c r="U1666" s="2" t="s">
        <v>396</v>
      </c>
      <c r="V1666" s="2"/>
      <c r="W1666">
        <v>30000</v>
      </c>
      <c r="X1666">
        <v>0</v>
      </c>
      <c r="Y1666">
        <v>0</v>
      </c>
      <c r="Z1666">
        <v>30000</v>
      </c>
      <c r="AB1666" s="2" t="s">
        <v>57</v>
      </c>
      <c r="AC1666">
        <v>12000</v>
      </c>
      <c r="AD1666">
        <v>18000</v>
      </c>
      <c r="AE1666">
        <v>131000</v>
      </c>
      <c r="AF1666">
        <v>1965</v>
      </c>
      <c r="AG1666" s="2" t="s">
        <v>3415</v>
      </c>
      <c r="AH1666" s="2"/>
      <c r="AI1666" s="1">
        <v>46188</v>
      </c>
      <c r="AJ1666" s="2" t="s">
        <v>87</v>
      </c>
      <c r="AK1666" s="2" t="s">
        <v>58</v>
      </c>
      <c r="AM1666" s="2" t="s">
        <v>59</v>
      </c>
      <c r="AP1666" s="2" t="s">
        <v>60</v>
      </c>
      <c r="AQ1666" s="2" t="s">
        <v>41</v>
      </c>
      <c r="AR1666">
        <v>101000</v>
      </c>
      <c r="AS1666" s="2" t="str">
        <f>_xlfn.IFNA(IF(VLOOKUP(all_resi[[#This Row],[No. Waybill]],settle_reconcile[No. Waybill],1,0)="","Recon","Recon"),"-")</f>
        <v>Recon</v>
      </c>
      <c r="AT1666" s="2">
        <f>all_resi[[#This Row],[Nilai COD]]-all_resi[[#This Row],[COD Fee]]-all_resi[[#This Row],[Total Biaya Setelah Diskon]]</f>
        <v>111035</v>
      </c>
      <c r="AU1666" s="2">
        <f>IF(all_resi[[#This Row],[Waktu Terima]]="","",_xlfn.DAYS(all_resi[[#This Row],[Waktu Terima]],all_resi[[#This Row],[Tanggal Pengiriman]]))</f>
        <v>3</v>
      </c>
    </row>
    <row r="1667" spans="1:47" x14ac:dyDescent="0.25">
      <c r="A1667" s="2" t="s">
        <v>7124</v>
      </c>
      <c r="B1667" s="1">
        <v>46185</v>
      </c>
      <c r="C1667" s="2" t="s">
        <v>42</v>
      </c>
      <c r="D1667" s="2" t="s">
        <v>43</v>
      </c>
      <c r="E1667" s="2" t="s">
        <v>44</v>
      </c>
      <c r="F1667" s="2" t="s">
        <v>45</v>
      </c>
      <c r="G1667" s="2" t="s">
        <v>46</v>
      </c>
      <c r="H1667" s="2" t="s">
        <v>47</v>
      </c>
      <c r="I1667" s="2" t="s">
        <v>4100</v>
      </c>
      <c r="J1667" s="2" t="s">
        <v>13793</v>
      </c>
      <c r="K1667" s="2" t="s">
        <v>49</v>
      </c>
      <c r="L1667" s="2" t="s">
        <v>3017</v>
      </c>
      <c r="M1667" s="2" t="s">
        <v>4101</v>
      </c>
      <c r="N1667" s="2" t="s">
        <v>4102</v>
      </c>
      <c r="O1667">
        <v>1</v>
      </c>
      <c r="P1667" s="2" t="s">
        <v>53</v>
      </c>
      <c r="Q1667">
        <v>100</v>
      </c>
      <c r="R1667">
        <v>0</v>
      </c>
      <c r="S1667" s="2" t="s">
        <v>54</v>
      </c>
      <c r="T1667" s="2" t="s">
        <v>55</v>
      </c>
      <c r="U1667" s="2" t="s">
        <v>56</v>
      </c>
      <c r="V1667" s="2"/>
      <c r="W1667">
        <v>59000</v>
      </c>
      <c r="X1667">
        <v>0</v>
      </c>
      <c r="Y1667">
        <v>0</v>
      </c>
      <c r="Z1667">
        <v>59000</v>
      </c>
      <c r="AB1667" s="2" t="s">
        <v>57</v>
      </c>
      <c r="AC1667">
        <v>23600</v>
      </c>
      <c r="AD1667">
        <v>35400</v>
      </c>
      <c r="AE1667">
        <v>163000</v>
      </c>
      <c r="AF1667">
        <v>2445</v>
      </c>
      <c r="AG1667" s="2" t="s">
        <v>4100</v>
      </c>
      <c r="AH1667" s="2"/>
      <c r="AI1667" s="1">
        <v>46189</v>
      </c>
      <c r="AJ1667" s="2"/>
      <c r="AK1667" s="2" t="s">
        <v>58</v>
      </c>
      <c r="AM1667" s="2" t="s">
        <v>59</v>
      </c>
      <c r="AP1667" s="2" t="s">
        <v>60</v>
      </c>
      <c r="AQ1667" s="2" t="s">
        <v>41</v>
      </c>
      <c r="AR1667">
        <v>104000</v>
      </c>
      <c r="AS1667" s="2" t="str">
        <f>_xlfn.IFNA(IF(VLOOKUP(all_resi[[#This Row],[No. Waybill]],settle_reconcile[No. Waybill],1,0)="","Recon","Recon"),"-")</f>
        <v>Recon</v>
      </c>
      <c r="AT1667" s="2">
        <f>all_resi[[#This Row],[Nilai COD]]-all_resi[[#This Row],[COD Fee]]-all_resi[[#This Row],[Total Biaya Setelah Diskon]]</f>
        <v>125155</v>
      </c>
      <c r="AU1667" s="2">
        <f>IF(all_resi[[#This Row],[Waktu Terima]]="","",_xlfn.DAYS(all_resi[[#This Row],[Waktu Terima]],all_resi[[#This Row],[Tanggal Pengiriman]]))</f>
        <v>4</v>
      </c>
    </row>
    <row r="1668" spans="1:47" x14ac:dyDescent="0.25">
      <c r="A1668" s="2" t="s">
        <v>7167</v>
      </c>
      <c r="B1668" s="1">
        <v>46185</v>
      </c>
      <c r="C1668" s="2" t="s">
        <v>42</v>
      </c>
      <c r="D1668" s="2" t="s">
        <v>43</v>
      </c>
      <c r="E1668" s="2" t="s">
        <v>44</v>
      </c>
      <c r="F1668" s="2" t="s">
        <v>45</v>
      </c>
      <c r="G1668" s="2" t="s">
        <v>46</v>
      </c>
      <c r="H1668" s="2" t="s">
        <v>47</v>
      </c>
      <c r="I1668" s="2" t="s">
        <v>4218</v>
      </c>
      <c r="J1668" s="2" t="s">
        <v>13831</v>
      </c>
      <c r="K1668" s="2" t="s">
        <v>183</v>
      </c>
      <c r="L1668" s="2" t="s">
        <v>446</v>
      </c>
      <c r="M1668" s="2" t="s">
        <v>4219</v>
      </c>
      <c r="N1668" s="2" t="s">
        <v>4220</v>
      </c>
      <c r="O1668">
        <v>1</v>
      </c>
      <c r="P1668" s="2" t="s">
        <v>53</v>
      </c>
      <c r="Q1668">
        <v>100</v>
      </c>
      <c r="R1668">
        <v>0</v>
      </c>
      <c r="S1668" s="2" t="s">
        <v>54</v>
      </c>
      <c r="T1668" s="2" t="s">
        <v>55</v>
      </c>
      <c r="U1668" s="2" t="s">
        <v>250</v>
      </c>
      <c r="V1668" s="2"/>
      <c r="W1668">
        <v>85000</v>
      </c>
      <c r="X1668">
        <v>0</v>
      </c>
      <c r="Y1668">
        <v>0</v>
      </c>
      <c r="Z1668">
        <v>85000</v>
      </c>
      <c r="AB1668" s="2" t="s">
        <v>57</v>
      </c>
      <c r="AC1668">
        <v>34000</v>
      </c>
      <c r="AD1668">
        <v>51000</v>
      </c>
      <c r="AE1668">
        <v>139000</v>
      </c>
      <c r="AF1668">
        <v>2085</v>
      </c>
      <c r="AG1668" s="2" t="s">
        <v>4218</v>
      </c>
      <c r="AH1668" s="2"/>
      <c r="AI1668" s="1">
        <v>46190</v>
      </c>
      <c r="AJ1668" s="2"/>
      <c r="AK1668" s="2" t="s">
        <v>58</v>
      </c>
      <c r="AM1668" s="2" t="s">
        <v>59</v>
      </c>
      <c r="AP1668" s="2" t="s">
        <v>60</v>
      </c>
      <c r="AQ1668" s="2" t="s">
        <v>41</v>
      </c>
      <c r="AR1668">
        <v>54000</v>
      </c>
      <c r="AS1668" s="2" t="str">
        <f>_xlfn.IFNA(IF(VLOOKUP(all_resi[[#This Row],[No. Waybill]],settle_reconcile[No. Waybill],1,0)="","Recon","Recon"),"-")</f>
        <v>Recon</v>
      </c>
      <c r="AT1668" s="2">
        <f>all_resi[[#This Row],[Nilai COD]]-all_resi[[#This Row],[COD Fee]]-all_resi[[#This Row],[Total Biaya Setelah Diskon]]</f>
        <v>85915</v>
      </c>
      <c r="AU1668" s="2">
        <f>IF(all_resi[[#This Row],[Waktu Terima]]="","",_xlfn.DAYS(all_resi[[#This Row],[Waktu Terima]],all_resi[[#This Row],[Tanggal Pengiriman]]))</f>
        <v>5</v>
      </c>
    </row>
    <row r="1669" spans="1:47" x14ac:dyDescent="0.25">
      <c r="A1669" s="2" t="s">
        <v>7122</v>
      </c>
      <c r="B1669" s="1">
        <v>46185</v>
      </c>
      <c r="C1669" s="2" t="s">
        <v>42</v>
      </c>
      <c r="D1669" s="2" t="s">
        <v>43</v>
      </c>
      <c r="E1669" s="2" t="s">
        <v>44</v>
      </c>
      <c r="F1669" s="2" t="s">
        <v>45</v>
      </c>
      <c r="G1669" s="2" t="s">
        <v>46</v>
      </c>
      <c r="H1669" s="2" t="s">
        <v>80</v>
      </c>
      <c r="I1669" s="2" t="s">
        <v>4095</v>
      </c>
      <c r="J1669" s="2" t="s">
        <v>13795</v>
      </c>
      <c r="K1669" s="2" t="s">
        <v>126</v>
      </c>
      <c r="L1669" s="2" t="s">
        <v>1468</v>
      </c>
      <c r="M1669" s="2" t="s">
        <v>4096</v>
      </c>
      <c r="N1669" s="2" t="s">
        <v>4097</v>
      </c>
      <c r="O1669">
        <v>1</v>
      </c>
      <c r="P1669" s="2" t="s">
        <v>53</v>
      </c>
      <c r="Q1669">
        <v>100</v>
      </c>
      <c r="R1669">
        <v>0</v>
      </c>
      <c r="S1669" s="2" t="s">
        <v>54</v>
      </c>
      <c r="T1669" s="2" t="s">
        <v>55</v>
      </c>
      <c r="U1669" s="2" t="s">
        <v>396</v>
      </c>
      <c r="V1669" s="2"/>
      <c r="W1669">
        <v>74000</v>
      </c>
      <c r="X1669">
        <v>0</v>
      </c>
      <c r="Y1669">
        <v>0</v>
      </c>
      <c r="Z1669">
        <v>74000</v>
      </c>
      <c r="AB1669" s="2" t="s">
        <v>57</v>
      </c>
      <c r="AC1669">
        <v>29600</v>
      </c>
      <c r="AD1669">
        <v>44400</v>
      </c>
      <c r="AE1669">
        <v>178000</v>
      </c>
      <c r="AF1669">
        <v>2670</v>
      </c>
      <c r="AG1669" s="2" t="s">
        <v>4095</v>
      </c>
      <c r="AH1669" s="2"/>
      <c r="AI1669" s="1">
        <v>46192</v>
      </c>
      <c r="AJ1669" s="2" t="s">
        <v>87</v>
      </c>
      <c r="AK1669" s="2" t="s">
        <v>58</v>
      </c>
      <c r="AM1669" s="2" t="s">
        <v>59</v>
      </c>
      <c r="AP1669" s="2" t="s">
        <v>60</v>
      </c>
      <c r="AQ1669" s="2" t="s">
        <v>41</v>
      </c>
      <c r="AR1669">
        <v>104000</v>
      </c>
      <c r="AS1669" s="2" t="str">
        <f>_xlfn.IFNA(IF(VLOOKUP(all_resi[[#This Row],[No. Waybill]],settle_reconcile[No. Waybill],1,0)="","Recon","Recon"),"-")</f>
        <v>Recon</v>
      </c>
      <c r="AT1669" s="2">
        <f>all_resi[[#This Row],[Nilai COD]]-all_resi[[#This Row],[COD Fee]]-all_resi[[#This Row],[Total Biaya Setelah Diskon]]</f>
        <v>130930</v>
      </c>
      <c r="AU1669" s="2">
        <f>IF(all_resi[[#This Row],[Waktu Terima]]="","",_xlfn.DAYS(all_resi[[#This Row],[Waktu Terima]],all_resi[[#This Row],[Tanggal Pengiriman]]))</f>
        <v>7</v>
      </c>
    </row>
    <row r="1670" spans="1:47" x14ac:dyDescent="0.25">
      <c r="A1670" s="2" t="s">
        <v>6634</v>
      </c>
      <c r="B1670" s="1">
        <v>46185</v>
      </c>
      <c r="C1670" s="2" t="s">
        <v>42</v>
      </c>
      <c r="D1670" s="2" t="s">
        <v>43</v>
      </c>
      <c r="E1670" s="2" t="s">
        <v>44</v>
      </c>
      <c r="F1670" s="2" t="s">
        <v>45</v>
      </c>
      <c r="G1670" s="2" t="s">
        <v>46</v>
      </c>
      <c r="H1670" s="2" t="s">
        <v>47</v>
      </c>
      <c r="I1670" s="2" t="s">
        <v>2730</v>
      </c>
      <c r="J1670" s="2" t="s">
        <v>13275</v>
      </c>
      <c r="K1670" s="2" t="s">
        <v>388</v>
      </c>
      <c r="L1670" s="2" t="s">
        <v>389</v>
      </c>
      <c r="M1670" s="2" t="s">
        <v>2731</v>
      </c>
      <c r="N1670" s="2" t="s">
        <v>2732</v>
      </c>
      <c r="O1670">
        <v>1</v>
      </c>
      <c r="P1670" s="2" t="s">
        <v>53</v>
      </c>
      <c r="Q1670">
        <v>100</v>
      </c>
      <c r="R1670">
        <v>0</v>
      </c>
      <c r="S1670" s="2" t="s">
        <v>54</v>
      </c>
      <c r="T1670" s="2" t="s">
        <v>55</v>
      </c>
      <c r="U1670" s="2" t="s">
        <v>250</v>
      </c>
      <c r="V1670" s="2"/>
      <c r="W1670">
        <v>85000</v>
      </c>
      <c r="X1670">
        <v>0</v>
      </c>
      <c r="Y1670">
        <v>0</v>
      </c>
      <c r="Z1670">
        <v>85000</v>
      </c>
      <c r="AB1670" s="2" t="s">
        <v>57</v>
      </c>
      <c r="AC1670">
        <v>34000</v>
      </c>
      <c r="AD1670">
        <v>51000</v>
      </c>
      <c r="AE1670">
        <v>140000</v>
      </c>
      <c r="AF1670">
        <v>2100</v>
      </c>
      <c r="AG1670" s="2" t="s">
        <v>2730</v>
      </c>
      <c r="AH1670" s="2"/>
      <c r="AI1670" s="1">
        <v>46191</v>
      </c>
      <c r="AJ1670" s="2"/>
      <c r="AK1670" s="2" t="s">
        <v>58</v>
      </c>
      <c r="AM1670" s="2" t="s">
        <v>59</v>
      </c>
      <c r="AP1670" s="2" t="s">
        <v>60</v>
      </c>
      <c r="AQ1670" s="2" t="s">
        <v>41</v>
      </c>
      <c r="AR1670">
        <v>55000</v>
      </c>
      <c r="AS1670" s="2" t="str">
        <f>_xlfn.IFNA(IF(VLOOKUP(all_resi[[#This Row],[No. Waybill]],settle_reconcile[No. Waybill],1,0)="","Recon","Recon"),"-")</f>
        <v>Recon</v>
      </c>
      <c r="AT1670" s="2">
        <f>all_resi[[#This Row],[Nilai COD]]-all_resi[[#This Row],[COD Fee]]-all_resi[[#This Row],[Total Biaya Setelah Diskon]]</f>
        <v>86900</v>
      </c>
      <c r="AU1670" s="2">
        <f>IF(all_resi[[#This Row],[Waktu Terima]]="","",_xlfn.DAYS(all_resi[[#This Row],[Waktu Terima]],all_resi[[#This Row],[Tanggal Pengiriman]]))</f>
        <v>6</v>
      </c>
    </row>
    <row r="1671" spans="1:47" x14ac:dyDescent="0.25">
      <c r="A1671" s="2" t="s">
        <v>6944</v>
      </c>
      <c r="B1671" s="1">
        <v>46185</v>
      </c>
      <c r="C1671" s="2" t="s">
        <v>42</v>
      </c>
      <c r="D1671" s="2" t="s">
        <v>43</v>
      </c>
      <c r="E1671" s="2" t="s">
        <v>44</v>
      </c>
      <c r="F1671" s="2" t="s">
        <v>45</v>
      </c>
      <c r="G1671" s="2" t="s">
        <v>46</v>
      </c>
      <c r="H1671" s="2" t="s">
        <v>47</v>
      </c>
      <c r="I1671" s="2" t="s">
        <v>3615</v>
      </c>
      <c r="J1671" s="2" t="s">
        <v>13809</v>
      </c>
      <c r="K1671" s="2" t="s">
        <v>143</v>
      </c>
      <c r="L1671" s="2" t="s">
        <v>3616</v>
      </c>
      <c r="M1671" s="2" t="s">
        <v>3617</v>
      </c>
      <c r="N1671" s="2" t="s">
        <v>3618</v>
      </c>
      <c r="O1671">
        <v>1</v>
      </c>
      <c r="P1671" s="2" t="s">
        <v>53</v>
      </c>
      <c r="Q1671">
        <v>100</v>
      </c>
      <c r="R1671">
        <v>0</v>
      </c>
      <c r="S1671" s="2" t="s">
        <v>54</v>
      </c>
      <c r="T1671" s="2" t="s">
        <v>55</v>
      </c>
      <c r="U1671" s="2" t="s">
        <v>250</v>
      </c>
      <c r="V1671" s="2"/>
      <c r="W1671">
        <v>19000</v>
      </c>
      <c r="X1671">
        <v>0</v>
      </c>
      <c r="Y1671">
        <v>0</v>
      </c>
      <c r="Z1671">
        <v>19000</v>
      </c>
      <c r="AB1671" s="2" t="s">
        <v>57</v>
      </c>
      <c r="AC1671">
        <v>12000</v>
      </c>
      <c r="AD1671">
        <v>7000</v>
      </c>
      <c r="AE1671">
        <v>74000</v>
      </c>
      <c r="AF1671">
        <v>1110</v>
      </c>
      <c r="AG1671" s="2" t="s">
        <v>3615</v>
      </c>
      <c r="AH1671" s="2"/>
      <c r="AI1671" s="1">
        <v>46187</v>
      </c>
      <c r="AJ1671" s="2"/>
      <c r="AK1671" s="2" t="s">
        <v>58</v>
      </c>
      <c r="AM1671" s="2" t="s">
        <v>59</v>
      </c>
      <c r="AP1671" s="2" t="s">
        <v>60</v>
      </c>
      <c r="AQ1671" s="2" t="s">
        <v>41</v>
      </c>
      <c r="AR1671">
        <v>55000</v>
      </c>
      <c r="AS1671" s="2" t="str">
        <f>_xlfn.IFNA(IF(VLOOKUP(all_resi[[#This Row],[No. Waybill]],settle_reconcile[No. Waybill],1,0)="","Recon","Recon"),"-")</f>
        <v>Recon</v>
      </c>
      <c r="AT1671" s="2">
        <f>all_resi[[#This Row],[Nilai COD]]-all_resi[[#This Row],[COD Fee]]-all_resi[[#This Row],[Total Biaya Setelah Diskon]]</f>
        <v>65890</v>
      </c>
      <c r="AU1671" s="2">
        <f>IF(all_resi[[#This Row],[Waktu Terima]]="","",_xlfn.DAYS(all_resi[[#This Row],[Waktu Terima]],all_resi[[#This Row],[Tanggal Pengiriman]]))</f>
        <v>2</v>
      </c>
    </row>
    <row r="1672" spans="1:47" x14ac:dyDescent="0.25">
      <c r="A1672" s="2" t="s">
        <v>6814</v>
      </c>
      <c r="B1672" s="1">
        <v>46185</v>
      </c>
      <c r="C1672" s="2" t="s">
        <v>42</v>
      </c>
      <c r="D1672" s="2" t="s">
        <v>43</v>
      </c>
      <c r="E1672" s="2" t="s">
        <v>44</v>
      </c>
      <c r="F1672" s="2" t="s">
        <v>45</v>
      </c>
      <c r="G1672" s="2" t="s">
        <v>46</v>
      </c>
      <c r="H1672" s="2" t="s">
        <v>47</v>
      </c>
      <c r="I1672" s="2" t="s">
        <v>3256</v>
      </c>
      <c r="J1672" s="2" t="s">
        <v>13824</v>
      </c>
      <c r="K1672" s="2" t="s">
        <v>156</v>
      </c>
      <c r="L1672" s="2" t="s">
        <v>606</v>
      </c>
      <c r="M1672" s="2" t="s">
        <v>607</v>
      </c>
      <c r="N1672" s="2" t="s">
        <v>3257</v>
      </c>
      <c r="O1672">
        <v>1</v>
      </c>
      <c r="P1672" s="2" t="s">
        <v>53</v>
      </c>
      <c r="Q1672">
        <v>100</v>
      </c>
      <c r="R1672">
        <v>0</v>
      </c>
      <c r="S1672" s="2" t="s">
        <v>54</v>
      </c>
      <c r="T1672" s="2" t="s">
        <v>55</v>
      </c>
      <c r="U1672" s="2" t="s">
        <v>386</v>
      </c>
      <c r="V1672" s="2"/>
      <c r="W1672">
        <v>64000</v>
      </c>
      <c r="X1672">
        <v>0</v>
      </c>
      <c r="Y1672">
        <v>0</v>
      </c>
      <c r="Z1672">
        <v>64000</v>
      </c>
      <c r="AB1672" s="2" t="s">
        <v>57</v>
      </c>
      <c r="AC1672">
        <v>25600</v>
      </c>
      <c r="AD1672">
        <v>38400</v>
      </c>
      <c r="AE1672">
        <v>168000</v>
      </c>
      <c r="AF1672">
        <v>2520</v>
      </c>
      <c r="AG1672" s="2"/>
      <c r="AH1672" s="2"/>
      <c r="AI1672" s="1"/>
      <c r="AJ1672" s="2"/>
      <c r="AK1672" s="2" t="s">
        <v>67</v>
      </c>
      <c r="AM1672" s="2" t="s">
        <v>59</v>
      </c>
      <c r="AP1672" s="2" t="s">
        <v>3437</v>
      </c>
      <c r="AQ1672" s="2" t="s">
        <v>41</v>
      </c>
      <c r="AR1672">
        <v>104000</v>
      </c>
      <c r="AS1672" s="2" t="str">
        <f>_xlfn.IFNA(IF(VLOOKUP(all_resi[[#This Row],[No. Waybill]],settle_reconcile[No. Waybill],1,0)="","Recon","Recon"),"-")</f>
        <v>-</v>
      </c>
      <c r="AT1672" s="2">
        <f>all_resi[[#This Row],[Nilai COD]]-all_resi[[#This Row],[COD Fee]]-all_resi[[#This Row],[Total Biaya Setelah Diskon]]</f>
        <v>127080</v>
      </c>
      <c r="AU1672" s="2" t="str">
        <f>IF(all_resi[[#This Row],[Waktu Terima]]="","",_xlfn.DAYS(all_resi[[#This Row],[Waktu Terima]],all_resi[[#This Row],[Tanggal Pengiriman]]))</f>
        <v/>
      </c>
    </row>
    <row r="1673" spans="1:47" x14ac:dyDescent="0.25">
      <c r="A1673" s="2" t="s">
        <v>6987</v>
      </c>
      <c r="B1673" s="1">
        <v>46185</v>
      </c>
      <c r="C1673" s="2" t="s">
        <v>42</v>
      </c>
      <c r="D1673" s="2" t="s">
        <v>43</v>
      </c>
      <c r="E1673" s="2" t="s">
        <v>44</v>
      </c>
      <c r="F1673" s="2" t="s">
        <v>45</v>
      </c>
      <c r="G1673" s="2" t="s">
        <v>46</v>
      </c>
      <c r="H1673" s="2" t="s">
        <v>80</v>
      </c>
      <c r="I1673" s="2" t="s">
        <v>3727</v>
      </c>
      <c r="J1673" s="2" t="s">
        <v>13807</v>
      </c>
      <c r="K1673" s="2" t="s">
        <v>75</v>
      </c>
      <c r="L1673" s="2" t="s">
        <v>3728</v>
      </c>
      <c r="M1673" s="2" t="s">
        <v>3729</v>
      </c>
      <c r="N1673" s="2" t="s">
        <v>3730</v>
      </c>
      <c r="O1673">
        <v>1</v>
      </c>
      <c r="P1673" s="2" t="s">
        <v>53</v>
      </c>
      <c r="Q1673">
        <v>100</v>
      </c>
      <c r="R1673">
        <v>0</v>
      </c>
      <c r="S1673" s="2" t="s">
        <v>54</v>
      </c>
      <c r="T1673" s="2" t="s">
        <v>55</v>
      </c>
      <c r="U1673" s="2" t="s">
        <v>555</v>
      </c>
      <c r="V1673" s="2"/>
      <c r="W1673">
        <v>61000</v>
      </c>
      <c r="X1673">
        <v>0</v>
      </c>
      <c r="Y1673">
        <v>0</v>
      </c>
      <c r="Z1673">
        <v>61000</v>
      </c>
      <c r="AB1673" s="2" t="s">
        <v>57</v>
      </c>
      <c r="AC1673">
        <v>24400</v>
      </c>
      <c r="AD1673">
        <v>36600</v>
      </c>
      <c r="AE1673">
        <v>155000</v>
      </c>
      <c r="AF1673">
        <v>2325</v>
      </c>
      <c r="AG1673" s="2" t="s">
        <v>3727</v>
      </c>
      <c r="AH1673" s="2"/>
      <c r="AI1673" s="1">
        <v>46191</v>
      </c>
      <c r="AJ1673" s="2" t="s">
        <v>87</v>
      </c>
      <c r="AK1673" s="2" t="s">
        <v>58</v>
      </c>
      <c r="AM1673" s="2" t="s">
        <v>59</v>
      </c>
      <c r="AP1673" s="2" t="s">
        <v>60</v>
      </c>
      <c r="AQ1673" s="2" t="s">
        <v>41</v>
      </c>
      <c r="AR1673">
        <v>94000</v>
      </c>
      <c r="AS1673" s="2" t="str">
        <f>_xlfn.IFNA(IF(VLOOKUP(all_resi[[#This Row],[No. Waybill]],settle_reconcile[No. Waybill],1,0)="","Recon","Recon"),"-")</f>
        <v>Recon</v>
      </c>
      <c r="AT1673" s="2">
        <f>all_resi[[#This Row],[Nilai COD]]-all_resi[[#This Row],[COD Fee]]-all_resi[[#This Row],[Total Biaya Setelah Diskon]]</f>
        <v>116075</v>
      </c>
      <c r="AU1673" s="2">
        <f>IF(all_resi[[#This Row],[Waktu Terima]]="","",_xlfn.DAYS(all_resi[[#This Row],[Waktu Terima]],all_resi[[#This Row],[Tanggal Pengiriman]]))</f>
        <v>6</v>
      </c>
    </row>
    <row r="1674" spans="1:47" x14ac:dyDescent="0.25">
      <c r="A1674" s="2" t="s">
        <v>6655</v>
      </c>
      <c r="B1674" s="1">
        <v>46185</v>
      </c>
      <c r="C1674" s="2" t="s">
        <v>42</v>
      </c>
      <c r="D1674" s="2" t="s">
        <v>43</v>
      </c>
      <c r="E1674" s="2" t="s">
        <v>44</v>
      </c>
      <c r="F1674" s="2" t="s">
        <v>45</v>
      </c>
      <c r="G1674" s="2" t="s">
        <v>46</v>
      </c>
      <c r="H1674" s="2" t="s">
        <v>47</v>
      </c>
      <c r="I1674" s="2" t="s">
        <v>2790</v>
      </c>
      <c r="J1674" s="2" t="s">
        <v>13786</v>
      </c>
      <c r="K1674" s="2" t="s">
        <v>75</v>
      </c>
      <c r="L1674" s="2" t="s">
        <v>345</v>
      </c>
      <c r="M1674" s="2" t="s">
        <v>629</v>
      </c>
      <c r="N1674" s="2" t="s">
        <v>2791</v>
      </c>
      <c r="O1674">
        <v>1</v>
      </c>
      <c r="P1674" s="2" t="s">
        <v>53</v>
      </c>
      <c r="Q1674">
        <v>100</v>
      </c>
      <c r="R1674">
        <v>0</v>
      </c>
      <c r="S1674" s="2" t="s">
        <v>54</v>
      </c>
      <c r="T1674" s="2" t="s">
        <v>55</v>
      </c>
      <c r="U1674" s="2" t="s">
        <v>386</v>
      </c>
      <c r="V1674" s="2"/>
      <c r="W1674">
        <v>53000</v>
      </c>
      <c r="X1674">
        <v>0</v>
      </c>
      <c r="Y1674">
        <v>0</v>
      </c>
      <c r="Z1674">
        <v>53000</v>
      </c>
      <c r="AB1674" s="2" t="s">
        <v>57</v>
      </c>
      <c r="AC1674">
        <v>21200</v>
      </c>
      <c r="AD1674">
        <v>31800</v>
      </c>
      <c r="AE1674">
        <v>157000</v>
      </c>
      <c r="AF1674">
        <v>2355</v>
      </c>
      <c r="AG1674" s="2" t="s">
        <v>517</v>
      </c>
      <c r="AH1674" s="2" t="s">
        <v>149</v>
      </c>
      <c r="AI1674" s="1">
        <v>46199</v>
      </c>
      <c r="AJ1674" s="2"/>
      <c r="AK1674" s="2" t="s">
        <v>67</v>
      </c>
      <c r="AM1674" s="2" t="s">
        <v>59</v>
      </c>
      <c r="AP1674" s="2" t="s">
        <v>60</v>
      </c>
      <c r="AQ1674" s="2" t="s">
        <v>41</v>
      </c>
      <c r="AR1674">
        <v>104000</v>
      </c>
      <c r="AS1674" s="2" t="str">
        <f>_xlfn.IFNA(IF(VLOOKUP(all_resi[[#This Row],[No. Waybill]],settle_reconcile[No. Waybill],1,0)="","Recon","Recon"),"-")</f>
        <v>-</v>
      </c>
      <c r="AT1674" s="2">
        <f>all_resi[[#This Row],[Nilai COD]]-all_resi[[#This Row],[COD Fee]]-all_resi[[#This Row],[Total Biaya Setelah Diskon]]</f>
        <v>122845</v>
      </c>
      <c r="AU1674" s="2">
        <f>IF(all_resi[[#This Row],[Waktu Terima]]="","",_xlfn.DAYS(all_resi[[#This Row],[Waktu Terima]],all_resi[[#This Row],[Tanggal Pengiriman]]))</f>
        <v>14</v>
      </c>
    </row>
    <row r="1675" spans="1:47" x14ac:dyDescent="0.25">
      <c r="A1675" s="2" t="s">
        <v>6815</v>
      </c>
      <c r="B1675" s="1">
        <v>46185</v>
      </c>
      <c r="C1675" s="2" t="s">
        <v>42</v>
      </c>
      <c r="D1675" s="2" t="s">
        <v>43</v>
      </c>
      <c r="E1675" s="2" t="s">
        <v>44</v>
      </c>
      <c r="F1675" s="2" t="s">
        <v>45</v>
      </c>
      <c r="G1675" s="2" t="s">
        <v>46</v>
      </c>
      <c r="H1675" s="2" t="s">
        <v>80</v>
      </c>
      <c r="I1675" s="2" t="s">
        <v>3258</v>
      </c>
      <c r="J1675" s="2" t="s">
        <v>13823</v>
      </c>
      <c r="K1675" s="2" t="s">
        <v>106</v>
      </c>
      <c r="L1675" s="2" t="s">
        <v>2087</v>
      </c>
      <c r="M1675" s="2" t="s">
        <v>2088</v>
      </c>
      <c r="N1675" s="2" t="s">
        <v>3259</v>
      </c>
      <c r="O1675">
        <v>1</v>
      </c>
      <c r="P1675" s="2" t="s">
        <v>53</v>
      </c>
      <c r="Q1675">
        <v>100</v>
      </c>
      <c r="R1675">
        <v>0</v>
      </c>
      <c r="S1675" s="2" t="s">
        <v>54</v>
      </c>
      <c r="T1675" s="2" t="s">
        <v>55</v>
      </c>
      <c r="U1675" s="2" t="s">
        <v>305</v>
      </c>
      <c r="V1675" s="2"/>
      <c r="W1675">
        <v>50000</v>
      </c>
      <c r="X1675">
        <v>0</v>
      </c>
      <c r="Y1675">
        <v>0</v>
      </c>
      <c r="Z1675">
        <v>50000</v>
      </c>
      <c r="AB1675" s="2" t="s">
        <v>57</v>
      </c>
      <c r="AC1675">
        <v>20000</v>
      </c>
      <c r="AD1675">
        <v>30000</v>
      </c>
      <c r="AE1675">
        <v>120000</v>
      </c>
      <c r="AF1675">
        <v>1800</v>
      </c>
      <c r="AG1675" s="2" t="s">
        <v>3258</v>
      </c>
      <c r="AH1675" s="2"/>
      <c r="AI1675" s="1">
        <v>46189</v>
      </c>
      <c r="AJ1675" s="2" t="s">
        <v>87</v>
      </c>
      <c r="AK1675" s="2" t="s">
        <v>58</v>
      </c>
      <c r="AM1675" s="2" t="s">
        <v>59</v>
      </c>
      <c r="AP1675" s="2" t="s">
        <v>60</v>
      </c>
      <c r="AQ1675" s="2" t="s">
        <v>41</v>
      </c>
      <c r="AR1675">
        <v>70000</v>
      </c>
      <c r="AS1675" s="2" t="str">
        <f>_xlfn.IFNA(IF(VLOOKUP(all_resi[[#This Row],[No. Waybill]],settle_reconcile[No. Waybill],1,0)="","Recon","Recon"),"-")</f>
        <v>Recon</v>
      </c>
      <c r="AT1675" s="2">
        <f>all_resi[[#This Row],[Nilai COD]]-all_resi[[#This Row],[COD Fee]]-all_resi[[#This Row],[Total Biaya Setelah Diskon]]</f>
        <v>88200</v>
      </c>
      <c r="AU1675" s="2">
        <f>IF(all_resi[[#This Row],[Waktu Terima]]="","",_xlfn.DAYS(all_resi[[#This Row],[Waktu Terima]],all_resi[[#This Row],[Tanggal Pengiriman]]))</f>
        <v>4</v>
      </c>
    </row>
    <row r="1676" spans="1:47" x14ac:dyDescent="0.25">
      <c r="A1676" s="2" t="s">
        <v>6640</v>
      </c>
      <c r="B1676" s="1">
        <v>46185</v>
      </c>
      <c r="C1676" s="2" t="s">
        <v>42</v>
      </c>
      <c r="D1676" s="2" t="s">
        <v>43</v>
      </c>
      <c r="E1676" s="2" t="s">
        <v>44</v>
      </c>
      <c r="F1676" s="2" t="s">
        <v>45</v>
      </c>
      <c r="G1676" s="2" t="s">
        <v>46</v>
      </c>
      <c r="H1676" s="2" t="s">
        <v>47</v>
      </c>
      <c r="I1676" s="2" t="s">
        <v>2747</v>
      </c>
      <c r="J1676" s="2" t="s">
        <v>13846</v>
      </c>
      <c r="K1676" s="2" t="s">
        <v>75</v>
      </c>
      <c r="L1676" s="2" t="s">
        <v>310</v>
      </c>
      <c r="M1676" s="2" t="s">
        <v>2748</v>
      </c>
      <c r="N1676" s="2" t="s">
        <v>2749</v>
      </c>
      <c r="O1676">
        <v>1</v>
      </c>
      <c r="P1676" s="2" t="s">
        <v>53</v>
      </c>
      <c r="Q1676">
        <v>100</v>
      </c>
      <c r="R1676">
        <v>0</v>
      </c>
      <c r="S1676" s="2" t="s">
        <v>54</v>
      </c>
      <c r="T1676" s="2" t="s">
        <v>55</v>
      </c>
      <c r="U1676" s="2" t="s">
        <v>97</v>
      </c>
      <c r="V1676" s="2"/>
      <c r="W1676">
        <v>61000</v>
      </c>
      <c r="X1676">
        <v>0</v>
      </c>
      <c r="Y1676">
        <v>0</v>
      </c>
      <c r="Z1676">
        <v>61000</v>
      </c>
      <c r="AB1676" s="2" t="s">
        <v>57</v>
      </c>
      <c r="AC1676">
        <v>24400</v>
      </c>
      <c r="AD1676">
        <v>36600</v>
      </c>
      <c r="AE1676">
        <v>134000</v>
      </c>
      <c r="AF1676">
        <v>2010</v>
      </c>
      <c r="AG1676" s="2" t="s">
        <v>2747</v>
      </c>
      <c r="AH1676" s="2"/>
      <c r="AI1676" s="1">
        <v>46189</v>
      </c>
      <c r="AJ1676" s="2"/>
      <c r="AK1676" s="2" t="s">
        <v>58</v>
      </c>
      <c r="AM1676" s="2" t="s">
        <v>59</v>
      </c>
      <c r="AP1676" s="2" t="s">
        <v>60</v>
      </c>
      <c r="AQ1676" s="2" t="s">
        <v>41</v>
      </c>
      <c r="AR1676">
        <v>73000</v>
      </c>
      <c r="AS1676" s="2" t="str">
        <f>_xlfn.IFNA(IF(VLOOKUP(all_resi[[#This Row],[No. Waybill]],settle_reconcile[No. Waybill],1,0)="","Recon","Recon"),"-")</f>
        <v>Recon</v>
      </c>
      <c r="AT1676" s="2">
        <f>all_resi[[#This Row],[Nilai COD]]-all_resi[[#This Row],[COD Fee]]-all_resi[[#This Row],[Total Biaya Setelah Diskon]]</f>
        <v>95390</v>
      </c>
      <c r="AU1676" s="2">
        <f>IF(all_resi[[#This Row],[Waktu Terima]]="","",_xlfn.DAYS(all_resi[[#This Row],[Waktu Terima]],all_resi[[#This Row],[Tanggal Pengiriman]]))</f>
        <v>4</v>
      </c>
    </row>
    <row r="1677" spans="1:47" x14ac:dyDescent="0.25">
      <c r="A1677" s="2" t="s">
        <v>6685</v>
      </c>
      <c r="B1677" s="1">
        <v>46185</v>
      </c>
      <c r="C1677" s="2" t="s">
        <v>42</v>
      </c>
      <c r="D1677" s="2" t="s">
        <v>43</v>
      </c>
      <c r="E1677" s="2" t="s">
        <v>44</v>
      </c>
      <c r="F1677" s="2" t="s">
        <v>45</v>
      </c>
      <c r="G1677" s="2" t="s">
        <v>46</v>
      </c>
      <c r="H1677" s="2" t="s">
        <v>80</v>
      </c>
      <c r="I1677" s="2" t="s">
        <v>2874</v>
      </c>
      <c r="J1677" s="2" t="s">
        <v>13796</v>
      </c>
      <c r="K1677" s="2" t="s">
        <v>252</v>
      </c>
      <c r="L1677" s="2" t="s">
        <v>621</v>
      </c>
      <c r="M1677" s="2" t="s">
        <v>2640</v>
      </c>
      <c r="N1677" s="2" t="s">
        <v>2875</v>
      </c>
      <c r="O1677">
        <v>1</v>
      </c>
      <c r="P1677" s="2" t="s">
        <v>53</v>
      </c>
      <c r="Q1677">
        <v>100</v>
      </c>
      <c r="R1677">
        <v>0</v>
      </c>
      <c r="S1677" s="2" t="s">
        <v>54</v>
      </c>
      <c r="T1677" s="2" t="s">
        <v>55</v>
      </c>
      <c r="U1677" s="2" t="s">
        <v>2876</v>
      </c>
      <c r="V1677" s="2"/>
      <c r="W1677">
        <v>20000</v>
      </c>
      <c r="X1677">
        <v>0</v>
      </c>
      <c r="Y1677">
        <v>0</v>
      </c>
      <c r="Z1677">
        <v>20000</v>
      </c>
      <c r="AB1677" s="2" t="s">
        <v>57</v>
      </c>
      <c r="AC1677">
        <v>13000</v>
      </c>
      <c r="AD1677">
        <v>7000</v>
      </c>
      <c r="AE1677">
        <v>58000</v>
      </c>
      <c r="AF1677">
        <v>870</v>
      </c>
      <c r="AG1677" s="2" t="s">
        <v>2874</v>
      </c>
      <c r="AH1677" s="2"/>
      <c r="AI1677" s="1">
        <v>46187</v>
      </c>
      <c r="AJ1677" s="2" t="s">
        <v>87</v>
      </c>
      <c r="AK1677" s="2" t="s">
        <v>58</v>
      </c>
      <c r="AM1677" s="2" t="s">
        <v>59</v>
      </c>
      <c r="AP1677" s="2" t="s">
        <v>60</v>
      </c>
      <c r="AQ1677" s="2" t="s">
        <v>41</v>
      </c>
      <c r="AR1677">
        <v>38000</v>
      </c>
      <c r="AS1677" s="2" t="str">
        <f>_xlfn.IFNA(IF(VLOOKUP(all_resi[[#This Row],[No. Waybill]],settle_reconcile[No. Waybill],1,0)="","Recon","Recon"),"-")</f>
        <v>Recon</v>
      </c>
      <c r="AT1677" s="2">
        <f>all_resi[[#This Row],[Nilai COD]]-all_resi[[#This Row],[COD Fee]]-all_resi[[#This Row],[Total Biaya Setelah Diskon]]</f>
        <v>50130</v>
      </c>
      <c r="AU1677" s="2">
        <f>IF(all_resi[[#This Row],[Waktu Terima]]="","",_xlfn.DAYS(all_resi[[#This Row],[Waktu Terima]],all_resi[[#This Row],[Tanggal Pengiriman]]))</f>
        <v>2</v>
      </c>
    </row>
    <row r="1678" spans="1:47" x14ac:dyDescent="0.25">
      <c r="A1678" s="2" t="s">
        <v>7114</v>
      </c>
      <c r="B1678" s="1">
        <v>46185</v>
      </c>
      <c r="C1678" s="2" t="s">
        <v>42</v>
      </c>
      <c r="D1678" s="2" t="s">
        <v>43</v>
      </c>
      <c r="E1678" s="2" t="s">
        <v>44</v>
      </c>
      <c r="F1678" s="2" t="s">
        <v>45</v>
      </c>
      <c r="G1678" s="2" t="s">
        <v>46</v>
      </c>
      <c r="H1678" s="2" t="s">
        <v>47</v>
      </c>
      <c r="I1678" s="2" t="s">
        <v>4076</v>
      </c>
      <c r="J1678" s="2" t="s">
        <v>13768</v>
      </c>
      <c r="K1678" s="2" t="s">
        <v>156</v>
      </c>
      <c r="L1678" s="2" t="s">
        <v>625</v>
      </c>
      <c r="M1678" s="2" t="s">
        <v>626</v>
      </c>
      <c r="N1678" s="2" t="s">
        <v>4077</v>
      </c>
      <c r="O1678">
        <v>1</v>
      </c>
      <c r="P1678" s="2" t="s">
        <v>53</v>
      </c>
      <c r="Q1678">
        <v>100</v>
      </c>
      <c r="R1678">
        <v>0</v>
      </c>
      <c r="S1678" s="2" t="s">
        <v>54</v>
      </c>
      <c r="T1678" s="2" t="s">
        <v>55</v>
      </c>
      <c r="U1678" s="2" t="s">
        <v>56</v>
      </c>
      <c r="V1678" s="2"/>
      <c r="W1678">
        <v>84000</v>
      </c>
      <c r="X1678">
        <v>0</v>
      </c>
      <c r="Y1678">
        <v>0</v>
      </c>
      <c r="Z1678">
        <v>84000</v>
      </c>
      <c r="AB1678" s="2" t="s">
        <v>57</v>
      </c>
      <c r="AC1678">
        <v>33600</v>
      </c>
      <c r="AD1678">
        <v>50400</v>
      </c>
      <c r="AE1678">
        <v>188000</v>
      </c>
      <c r="AF1678">
        <v>2820</v>
      </c>
      <c r="AG1678" s="2" t="s">
        <v>4076</v>
      </c>
      <c r="AH1678" s="2"/>
      <c r="AI1678" s="1">
        <v>46193</v>
      </c>
      <c r="AJ1678" s="2"/>
      <c r="AK1678" s="2" t="s">
        <v>58</v>
      </c>
      <c r="AM1678" s="2" t="s">
        <v>59</v>
      </c>
      <c r="AP1678" s="2" t="s">
        <v>60</v>
      </c>
      <c r="AQ1678" s="2" t="s">
        <v>41</v>
      </c>
      <c r="AR1678">
        <v>104000</v>
      </c>
      <c r="AS1678" s="2" t="str">
        <f>_xlfn.IFNA(IF(VLOOKUP(all_resi[[#This Row],[No. Waybill]],settle_reconcile[No. Waybill],1,0)="","Recon","Recon"),"-")</f>
        <v>Recon</v>
      </c>
      <c r="AT1678" s="2">
        <f>all_resi[[#This Row],[Nilai COD]]-all_resi[[#This Row],[COD Fee]]-all_resi[[#This Row],[Total Biaya Setelah Diskon]]</f>
        <v>134780</v>
      </c>
      <c r="AU1678" s="2">
        <f>IF(all_resi[[#This Row],[Waktu Terima]]="","",_xlfn.DAYS(all_resi[[#This Row],[Waktu Terima]],all_resi[[#This Row],[Tanggal Pengiriman]]))</f>
        <v>8</v>
      </c>
    </row>
    <row r="1679" spans="1:47" x14ac:dyDescent="0.25">
      <c r="A1679" s="2" t="s">
        <v>7094</v>
      </c>
      <c r="B1679" s="1">
        <v>46185</v>
      </c>
      <c r="C1679" s="2" t="s">
        <v>42</v>
      </c>
      <c r="D1679" s="2" t="s">
        <v>43</v>
      </c>
      <c r="E1679" s="2" t="s">
        <v>44</v>
      </c>
      <c r="F1679" s="2" t="s">
        <v>45</v>
      </c>
      <c r="G1679" s="2" t="s">
        <v>46</v>
      </c>
      <c r="H1679" s="2" t="s">
        <v>47</v>
      </c>
      <c r="I1679" s="2" t="s">
        <v>4024</v>
      </c>
      <c r="J1679" s="2" t="s">
        <v>13779</v>
      </c>
      <c r="K1679" s="2" t="s">
        <v>209</v>
      </c>
      <c r="L1679" s="2" t="s">
        <v>210</v>
      </c>
      <c r="M1679" s="2" t="s">
        <v>954</v>
      </c>
      <c r="N1679" s="2" t="s">
        <v>4025</v>
      </c>
      <c r="O1679">
        <v>1</v>
      </c>
      <c r="P1679" s="2" t="s">
        <v>53</v>
      </c>
      <c r="Q1679">
        <v>100</v>
      </c>
      <c r="R1679">
        <v>0</v>
      </c>
      <c r="S1679" s="2" t="s">
        <v>54</v>
      </c>
      <c r="T1679" s="2" t="s">
        <v>55</v>
      </c>
      <c r="U1679" s="2" t="s">
        <v>207</v>
      </c>
      <c r="V1679" s="2"/>
      <c r="W1679">
        <v>39000</v>
      </c>
      <c r="X1679">
        <v>0</v>
      </c>
      <c r="Y1679">
        <v>0</v>
      </c>
      <c r="Z1679">
        <v>39000</v>
      </c>
      <c r="AB1679" s="2" t="s">
        <v>57</v>
      </c>
      <c r="AC1679">
        <v>15600</v>
      </c>
      <c r="AD1679">
        <v>23400</v>
      </c>
      <c r="AE1679">
        <v>109000</v>
      </c>
      <c r="AF1679">
        <v>1635</v>
      </c>
      <c r="AG1679" s="2" t="s">
        <v>4024</v>
      </c>
      <c r="AH1679" s="2"/>
      <c r="AI1679" s="1">
        <v>46189</v>
      </c>
      <c r="AJ1679" s="2"/>
      <c r="AK1679" s="2" t="s">
        <v>58</v>
      </c>
      <c r="AM1679" s="2" t="s">
        <v>59</v>
      </c>
      <c r="AP1679" s="2" t="s">
        <v>60</v>
      </c>
      <c r="AQ1679" s="2" t="s">
        <v>41</v>
      </c>
      <c r="AR1679">
        <v>70000</v>
      </c>
      <c r="AS1679" s="2" t="str">
        <f>_xlfn.IFNA(IF(VLOOKUP(all_resi[[#This Row],[No. Waybill]],settle_reconcile[No. Waybill],1,0)="","Recon","Recon"),"-")</f>
        <v>Recon</v>
      </c>
      <c r="AT1679" s="2">
        <f>all_resi[[#This Row],[Nilai COD]]-all_resi[[#This Row],[COD Fee]]-all_resi[[#This Row],[Total Biaya Setelah Diskon]]</f>
        <v>83965</v>
      </c>
      <c r="AU1679" s="2">
        <f>IF(all_resi[[#This Row],[Waktu Terima]]="","",_xlfn.DAYS(all_resi[[#This Row],[Waktu Terima]],all_resi[[#This Row],[Tanggal Pengiriman]]))</f>
        <v>4</v>
      </c>
    </row>
    <row r="1680" spans="1:47" x14ac:dyDescent="0.25">
      <c r="A1680" s="2" t="s">
        <v>6907</v>
      </c>
      <c r="B1680" s="1">
        <v>46185</v>
      </c>
      <c r="C1680" s="2" t="s">
        <v>42</v>
      </c>
      <c r="D1680" s="2" t="s">
        <v>43</v>
      </c>
      <c r="E1680" s="2" t="s">
        <v>44</v>
      </c>
      <c r="F1680" s="2" t="s">
        <v>45</v>
      </c>
      <c r="G1680" s="2" t="s">
        <v>46</v>
      </c>
      <c r="H1680" s="2" t="s">
        <v>47</v>
      </c>
      <c r="I1680" s="2" t="s">
        <v>3514</v>
      </c>
      <c r="J1680" s="2" t="s">
        <v>13812</v>
      </c>
      <c r="K1680" s="2" t="s">
        <v>156</v>
      </c>
      <c r="L1680" s="2" t="s">
        <v>946</v>
      </c>
      <c r="M1680" s="2" t="s">
        <v>947</v>
      </c>
      <c r="N1680" s="2" t="s">
        <v>3515</v>
      </c>
      <c r="O1680">
        <v>1</v>
      </c>
      <c r="P1680" s="2" t="s">
        <v>53</v>
      </c>
      <c r="Q1680">
        <v>100</v>
      </c>
      <c r="R1680">
        <v>0</v>
      </c>
      <c r="S1680" s="2" t="s">
        <v>54</v>
      </c>
      <c r="T1680" s="2" t="s">
        <v>55</v>
      </c>
      <c r="U1680" s="2" t="s">
        <v>207</v>
      </c>
      <c r="V1680" s="2"/>
      <c r="W1680">
        <v>78000</v>
      </c>
      <c r="X1680">
        <v>0</v>
      </c>
      <c r="Y1680">
        <v>0</v>
      </c>
      <c r="Z1680">
        <v>78000</v>
      </c>
      <c r="AB1680" s="2" t="s">
        <v>57</v>
      </c>
      <c r="AC1680">
        <v>31200</v>
      </c>
      <c r="AD1680">
        <v>46800</v>
      </c>
      <c r="AE1680">
        <v>138000</v>
      </c>
      <c r="AF1680">
        <v>2070</v>
      </c>
      <c r="AG1680" s="2" t="s">
        <v>17318</v>
      </c>
      <c r="AH1680" s="2" t="s">
        <v>149</v>
      </c>
      <c r="AI1680" s="1">
        <v>46203</v>
      </c>
      <c r="AJ1680" s="2"/>
      <c r="AK1680" s="2" t="s">
        <v>67</v>
      </c>
      <c r="AM1680" s="2" t="s">
        <v>59</v>
      </c>
      <c r="AP1680" s="2" t="s">
        <v>60</v>
      </c>
      <c r="AQ1680" s="2" t="s">
        <v>41</v>
      </c>
      <c r="AR1680">
        <v>60000</v>
      </c>
      <c r="AS1680" s="2" t="str">
        <f>_xlfn.IFNA(IF(VLOOKUP(all_resi[[#This Row],[No. Waybill]],settle_reconcile[No. Waybill],1,0)="","Recon","Recon"),"-")</f>
        <v>-</v>
      </c>
      <c r="AT1680" s="2">
        <f>all_resi[[#This Row],[Nilai COD]]-all_resi[[#This Row],[COD Fee]]-all_resi[[#This Row],[Total Biaya Setelah Diskon]]</f>
        <v>89130</v>
      </c>
      <c r="AU1680" s="2">
        <f>IF(all_resi[[#This Row],[Waktu Terima]]="","",_xlfn.DAYS(all_resi[[#This Row],[Waktu Terima]],all_resi[[#This Row],[Tanggal Pengiriman]]))</f>
        <v>18</v>
      </c>
    </row>
    <row r="1681" spans="1:47" x14ac:dyDescent="0.25">
      <c r="A1681" s="2" t="s">
        <v>6736</v>
      </c>
      <c r="B1681" s="1">
        <v>46185</v>
      </c>
      <c r="C1681" s="2" t="s">
        <v>42</v>
      </c>
      <c r="D1681" s="2" t="s">
        <v>43</v>
      </c>
      <c r="E1681" s="2" t="s">
        <v>44</v>
      </c>
      <c r="F1681" s="2" t="s">
        <v>45</v>
      </c>
      <c r="G1681" s="2" t="s">
        <v>46</v>
      </c>
      <c r="H1681" s="2" t="s">
        <v>47</v>
      </c>
      <c r="I1681" s="2" t="s">
        <v>3029</v>
      </c>
      <c r="J1681" s="2" t="s">
        <v>13774</v>
      </c>
      <c r="K1681" s="2" t="s">
        <v>203</v>
      </c>
      <c r="L1681" s="2" t="s">
        <v>2826</v>
      </c>
      <c r="M1681" s="2" t="s">
        <v>3030</v>
      </c>
      <c r="N1681" s="2" t="s">
        <v>3031</v>
      </c>
      <c r="O1681">
        <v>1</v>
      </c>
      <c r="P1681" s="2" t="s">
        <v>53</v>
      </c>
      <c r="Q1681">
        <v>100</v>
      </c>
      <c r="R1681">
        <v>0</v>
      </c>
      <c r="S1681" s="2" t="s">
        <v>54</v>
      </c>
      <c r="T1681" s="2" t="s">
        <v>55</v>
      </c>
      <c r="U1681" s="2" t="s">
        <v>104</v>
      </c>
      <c r="V1681" s="2"/>
      <c r="W1681">
        <v>14000</v>
      </c>
      <c r="X1681">
        <v>0</v>
      </c>
      <c r="Y1681">
        <v>0</v>
      </c>
      <c r="Z1681">
        <v>14000</v>
      </c>
      <c r="AB1681" s="2" t="s">
        <v>57</v>
      </c>
      <c r="AC1681">
        <v>8000</v>
      </c>
      <c r="AD1681">
        <v>6000</v>
      </c>
      <c r="AE1681">
        <v>66500</v>
      </c>
      <c r="AF1681">
        <v>997.5</v>
      </c>
      <c r="AG1681" s="2" t="s">
        <v>3029</v>
      </c>
      <c r="AH1681" s="2"/>
      <c r="AI1681" s="1">
        <v>46186</v>
      </c>
      <c r="AJ1681" s="2"/>
      <c r="AK1681" s="2" t="s">
        <v>58</v>
      </c>
      <c r="AM1681" s="2" t="s">
        <v>59</v>
      </c>
      <c r="AP1681" s="2" t="s">
        <v>60</v>
      </c>
      <c r="AQ1681" s="2" t="s">
        <v>41</v>
      </c>
      <c r="AR1681">
        <v>52500</v>
      </c>
      <c r="AS1681" s="2" t="str">
        <f>_xlfn.IFNA(IF(VLOOKUP(all_resi[[#This Row],[No. Waybill]],settle_reconcile[No. Waybill],1,0)="","Recon","Recon"),"-")</f>
        <v>Recon</v>
      </c>
      <c r="AT1681" s="2">
        <f>all_resi[[#This Row],[Nilai COD]]-all_resi[[#This Row],[COD Fee]]-all_resi[[#This Row],[Total Biaya Setelah Diskon]]</f>
        <v>59502.5</v>
      </c>
      <c r="AU1681" s="2">
        <f>IF(all_resi[[#This Row],[Waktu Terima]]="","",_xlfn.DAYS(all_resi[[#This Row],[Waktu Terima]],all_resi[[#This Row],[Tanggal Pengiriman]]))</f>
        <v>1</v>
      </c>
    </row>
    <row r="1682" spans="1:47" x14ac:dyDescent="0.25">
      <c r="A1682" s="2" t="s">
        <v>7141</v>
      </c>
      <c r="B1682" s="1">
        <v>46185</v>
      </c>
      <c r="C1682" s="2" t="s">
        <v>42</v>
      </c>
      <c r="D1682" s="2" t="s">
        <v>43</v>
      </c>
      <c r="E1682" s="2" t="s">
        <v>44</v>
      </c>
      <c r="F1682" s="2" t="s">
        <v>45</v>
      </c>
      <c r="G1682" s="2" t="s">
        <v>46</v>
      </c>
      <c r="H1682" s="2" t="s">
        <v>80</v>
      </c>
      <c r="I1682" s="2" t="s">
        <v>4146</v>
      </c>
      <c r="J1682" s="2" t="s">
        <v>13785</v>
      </c>
      <c r="K1682" s="2" t="s">
        <v>561</v>
      </c>
      <c r="L1682" s="2" t="s">
        <v>4147</v>
      </c>
      <c r="M1682" s="2" t="s">
        <v>4148</v>
      </c>
      <c r="N1682" s="2" t="s">
        <v>4149</v>
      </c>
      <c r="O1682">
        <v>1</v>
      </c>
      <c r="P1682" s="2" t="s">
        <v>53</v>
      </c>
      <c r="Q1682">
        <v>100</v>
      </c>
      <c r="R1682">
        <v>0</v>
      </c>
      <c r="S1682" s="2" t="s">
        <v>54</v>
      </c>
      <c r="T1682" s="2" t="s">
        <v>55</v>
      </c>
      <c r="U1682" s="2" t="s">
        <v>2939</v>
      </c>
      <c r="V1682" s="2"/>
      <c r="W1682">
        <v>32000</v>
      </c>
      <c r="X1682">
        <v>0</v>
      </c>
      <c r="Y1682">
        <v>0</v>
      </c>
      <c r="Z1682">
        <v>32000</v>
      </c>
      <c r="AB1682" s="2" t="s">
        <v>57</v>
      </c>
      <c r="AC1682">
        <v>12800</v>
      </c>
      <c r="AD1682">
        <v>19200</v>
      </c>
      <c r="AE1682">
        <v>72000</v>
      </c>
      <c r="AF1682">
        <v>1080</v>
      </c>
      <c r="AG1682" s="2" t="s">
        <v>4146</v>
      </c>
      <c r="AH1682" s="2"/>
      <c r="AI1682" s="1">
        <v>46188</v>
      </c>
      <c r="AJ1682" s="2" t="s">
        <v>87</v>
      </c>
      <c r="AK1682" s="2" t="s">
        <v>58</v>
      </c>
      <c r="AM1682" s="2" t="s">
        <v>59</v>
      </c>
      <c r="AP1682" s="2" t="s">
        <v>60</v>
      </c>
      <c r="AQ1682" s="2" t="s">
        <v>41</v>
      </c>
      <c r="AR1682">
        <v>40000</v>
      </c>
      <c r="AS1682" s="2" t="str">
        <f>_xlfn.IFNA(IF(VLOOKUP(all_resi[[#This Row],[No. Waybill]],settle_reconcile[No. Waybill],1,0)="","Recon","Recon"),"-")</f>
        <v>Recon</v>
      </c>
      <c r="AT1682" s="2">
        <f>all_resi[[#This Row],[Nilai COD]]-all_resi[[#This Row],[COD Fee]]-all_resi[[#This Row],[Total Biaya Setelah Diskon]]</f>
        <v>51720</v>
      </c>
      <c r="AU1682" s="2">
        <f>IF(all_resi[[#This Row],[Waktu Terima]]="","",_xlfn.DAYS(all_resi[[#This Row],[Waktu Terima]],all_resi[[#This Row],[Tanggal Pengiriman]]))</f>
        <v>3</v>
      </c>
    </row>
    <row r="1683" spans="1:47" x14ac:dyDescent="0.25">
      <c r="A1683" s="2" t="s">
        <v>6609</v>
      </c>
      <c r="B1683" s="1">
        <v>46185</v>
      </c>
      <c r="C1683" s="2" t="s">
        <v>42</v>
      </c>
      <c r="D1683" s="2" t="s">
        <v>43</v>
      </c>
      <c r="E1683" s="2" t="s">
        <v>44</v>
      </c>
      <c r="F1683" s="2" t="s">
        <v>45</v>
      </c>
      <c r="G1683" s="2" t="s">
        <v>46</v>
      </c>
      <c r="H1683" s="2" t="s">
        <v>80</v>
      </c>
      <c r="I1683" s="2" t="s">
        <v>2658</v>
      </c>
      <c r="J1683" s="2" t="s">
        <v>13843</v>
      </c>
      <c r="K1683" s="2" t="s">
        <v>265</v>
      </c>
      <c r="L1683" s="2" t="s">
        <v>1726</v>
      </c>
      <c r="M1683" s="2" t="s">
        <v>1727</v>
      </c>
      <c r="N1683" s="2" t="s">
        <v>2659</v>
      </c>
      <c r="O1683">
        <v>1</v>
      </c>
      <c r="P1683" s="2" t="s">
        <v>53</v>
      </c>
      <c r="Q1683">
        <v>100</v>
      </c>
      <c r="R1683">
        <v>0</v>
      </c>
      <c r="S1683" s="2" t="s">
        <v>54</v>
      </c>
      <c r="T1683" s="2" t="s">
        <v>55</v>
      </c>
      <c r="U1683" s="2" t="s">
        <v>169</v>
      </c>
      <c r="V1683" s="2"/>
      <c r="W1683">
        <v>50000</v>
      </c>
      <c r="X1683">
        <v>0</v>
      </c>
      <c r="Y1683">
        <v>0</v>
      </c>
      <c r="Z1683">
        <v>50000</v>
      </c>
      <c r="AB1683" s="2" t="s">
        <v>57</v>
      </c>
      <c r="AC1683">
        <v>20000</v>
      </c>
      <c r="AD1683">
        <v>30000</v>
      </c>
      <c r="AE1683">
        <v>144000</v>
      </c>
      <c r="AF1683">
        <v>2160</v>
      </c>
      <c r="AG1683" s="2" t="s">
        <v>2658</v>
      </c>
      <c r="AH1683" s="2"/>
      <c r="AI1683" s="1">
        <v>46190</v>
      </c>
      <c r="AJ1683" s="2" t="s">
        <v>87</v>
      </c>
      <c r="AK1683" s="2" t="s">
        <v>58</v>
      </c>
      <c r="AM1683" s="2" t="s">
        <v>59</v>
      </c>
      <c r="AP1683" s="2" t="s">
        <v>60</v>
      </c>
      <c r="AQ1683" s="2" t="s">
        <v>41</v>
      </c>
      <c r="AR1683">
        <v>94000</v>
      </c>
      <c r="AS1683" s="2" t="str">
        <f>_xlfn.IFNA(IF(VLOOKUP(all_resi[[#This Row],[No. Waybill]],settle_reconcile[No. Waybill],1,0)="","Recon","Recon"),"-")</f>
        <v>Recon</v>
      </c>
      <c r="AT1683" s="2">
        <f>all_resi[[#This Row],[Nilai COD]]-all_resi[[#This Row],[COD Fee]]-all_resi[[#This Row],[Total Biaya Setelah Diskon]]</f>
        <v>111840</v>
      </c>
      <c r="AU1683" s="2">
        <f>IF(all_resi[[#This Row],[Waktu Terima]]="","",_xlfn.DAYS(all_resi[[#This Row],[Waktu Terima]],all_resi[[#This Row],[Tanggal Pengiriman]]))</f>
        <v>5</v>
      </c>
    </row>
    <row r="1684" spans="1:47" x14ac:dyDescent="0.25">
      <c r="A1684" s="2" t="s">
        <v>6897</v>
      </c>
      <c r="B1684" s="1">
        <v>46185</v>
      </c>
      <c r="C1684" s="2" t="s">
        <v>42</v>
      </c>
      <c r="D1684" s="2" t="s">
        <v>43</v>
      </c>
      <c r="E1684" s="2" t="s">
        <v>44</v>
      </c>
      <c r="F1684" s="2" t="s">
        <v>45</v>
      </c>
      <c r="G1684" s="2" t="s">
        <v>46</v>
      </c>
      <c r="H1684" s="2" t="s">
        <v>47</v>
      </c>
      <c r="I1684" s="2" t="s">
        <v>3487</v>
      </c>
      <c r="J1684" s="2" t="s">
        <v>13811</v>
      </c>
      <c r="K1684" s="2" t="s">
        <v>177</v>
      </c>
      <c r="L1684" s="2" t="s">
        <v>178</v>
      </c>
      <c r="M1684" s="2" t="s">
        <v>321</v>
      </c>
      <c r="N1684" s="2" t="s">
        <v>3488</v>
      </c>
      <c r="O1684">
        <v>1</v>
      </c>
      <c r="P1684" s="2" t="s">
        <v>53</v>
      </c>
      <c r="Q1684">
        <v>100</v>
      </c>
      <c r="R1684">
        <v>0</v>
      </c>
      <c r="S1684" s="2" t="s">
        <v>54</v>
      </c>
      <c r="T1684" s="2" t="s">
        <v>55</v>
      </c>
      <c r="U1684" s="2" t="s">
        <v>97</v>
      </c>
      <c r="V1684" s="2"/>
      <c r="W1684">
        <v>102000</v>
      </c>
      <c r="X1684">
        <v>0</v>
      </c>
      <c r="Y1684">
        <v>0</v>
      </c>
      <c r="Z1684">
        <v>102000</v>
      </c>
      <c r="AB1684" s="2" t="s">
        <v>57</v>
      </c>
      <c r="AC1684">
        <v>40800</v>
      </c>
      <c r="AD1684">
        <v>61200</v>
      </c>
      <c r="AE1684">
        <v>172010</v>
      </c>
      <c r="AF1684">
        <v>2580.15</v>
      </c>
      <c r="AG1684" s="2" t="s">
        <v>12207</v>
      </c>
      <c r="AH1684" s="2" t="s">
        <v>149</v>
      </c>
      <c r="AI1684" s="1">
        <v>46197</v>
      </c>
      <c r="AJ1684" s="2"/>
      <c r="AK1684" s="2" t="s">
        <v>67</v>
      </c>
      <c r="AM1684" s="2" t="s">
        <v>59</v>
      </c>
      <c r="AP1684" s="2" t="s">
        <v>60</v>
      </c>
      <c r="AQ1684" s="2" t="s">
        <v>41</v>
      </c>
      <c r="AR1684">
        <v>70010</v>
      </c>
      <c r="AS1684" s="2" t="str">
        <f>_xlfn.IFNA(IF(VLOOKUP(all_resi[[#This Row],[No. Waybill]],settle_reconcile[No. Waybill],1,0)="","Recon","Recon"),"-")</f>
        <v>-</v>
      </c>
      <c r="AT1684" s="2">
        <f>all_resi[[#This Row],[Nilai COD]]-all_resi[[#This Row],[COD Fee]]-all_resi[[#This Row],[Total Biaya Setelah Diskon]]</f>
        <v>108229.85</v>
      </c>
      <c r="AU1684" s="2">
        <f>IF(all_resi[[#This Row],[Waktu Terima]]="","",_xlfn.DAYS(all_resi[[#This Row],[Waktu Terima]],all_resi[[#This Row],[Tanggal Pengiriman]]))</f>
        <v>12</v>
      </c>
    </row>
    <row r="1685" spans="1:47" x14ac:dyDescent="0.25">
      <c r="A1685" s="2" t="s">
        <v>6899</v>
      </c>
      <c r="B1685" s="1">
        <v>46185</v>
      </c>
      <c r="C1685" s="2" t="s">
        <v>42</v>
      </c>
      <c r="D1685" s="2" t="s">
        <v>43</v>
      </c>
      <c r="E1685" s="2" t="s">
        <v>44</v>
      </c>
      <c r="F1685" s="2" t="s">
        <v>45</v>
      </c>
      <c r="G1685" s="2" t="s">
        <v>46</v>
      </c>
      <c r="H1685" s="2" t="s">
        <v>80</v>
      </c>
      <c r="I1685" s="2" t="s">
        <v>3491</v>
      </c>
      <c r="J1685" s="2" t="s">
        <v>13810</v>
      </c>
      <c r="K1685" s="2" t="s">
        <v>116</v>
      </c>
      <c r="L1685" s="2" t="s">
        <v>3492</v>
      </c>
      <c r="M1685" s="2" t="s">
        <v>3493</v>
      </c>
      <c r="N1685" s="2" t="s">
        <v>3494</v>
      </c>
      <c r="O1685">
        <v>1</v>
      </c>
      <c r="P1685" s="2" t="s">
        <v>53</v>
      </c>
      <c r="Q1685">
        <v>100</v>
      </c>
      <c r="R1685">
        <v>0</v>
      </c>
      <c r="S1685" s="2" t="s">
        <v>54</v>
      </c>
      <c r="T1685" s="2" t="s">
        <v>55</v>
      </c>
      <c r="U1685" s="2" t="s">
        <v>86</v>
      </c>
      <c r="V1685" s="2"/>
      <c r="W1685">
        <v>8000</v>
      </c>
      <c r="X1685">
        <v>0</v>
      </c>
      <c r="Y1685">
        <v>0</v>
      </c>
      <c r="Z1685">
        <v>8000</v>
      </c>
      <c r="AB1685" s="2" t="s">
        <v>57</v>
      </c>
      <c r="AC1685">
        <v>3000</v>
      </c>
      <c r="AD1685">
        <v>5000</v>
      </c>
      <c r="AE1685">
        <v>63000</v>
      </c>
      <c r="AF1685">
        <v>945</v>
      </c>
      <c r="AG1685" s="2" t="s">
        <v>3491</v>
      </c>
      <c r="AH1685" s="2"/>
      <c r="AI1685" s="1">
        <v>46186</v>
      </c>
      <c r="AJ1685" s="2" t="s">
        <v>87</v>
      </c>
      <c r="AK1685" s="2" t="s">
        <v>58</v>
      </c>
      <c r="AM1685" s="2" t="s">
        <v>59</v>
      </c>
      <c r="AP1685" s="2" t="s">
        <v>60</v>
      </c>
      <c r="AQ1685" s="2" t="s">
        <v>41</v>
      </c>
      <c r="AR1685">
        <v>55000</v>
      </c>
      <c r="AS1685" s="2" t="str">
        <f>_xlfn.IFNA(IF(VLOOKUP(all_resi[[#This Row],[No. Waybill]],settle_reconcile[No. Waybill],1,0)="","Recon","Recon"),"-")</f>
        <v>Recon</v>
      </c>
      <c r="AT1685" s="2">
        <f>all_resi[[#This Row],[Nilai COD]]-all_resi[[#This Row],[COD Fee]]-all_resi[[#This Row],[Total Biaya Setelah Diskon]]</f>
        <v>57055</v>
      </c>
      <c r="AU1685" s="2">
        <f>IF(all_resi[[#This Row],[Waktu Terima]]="","",_xlfn.DAYS(all_resi[[#This Row],[Waktu Terima]],all_resi[[#This Row],[Tanggal Pengiriman]]))</f>
        <v>1</v>
      </c>
    </row>
    <row r="1686" spans="1:47" x14ac:dyDescent="0.25">
      <c r="A1686" s="2" t="s">
        <v>6754</v>
      </c>
      <c r="B1686" s="1">
        <v>46185</v>
      </c>
      <c r="C1686" s="2" t="s">
        <v>42</v>
      </c>
      <c r="D1686" s="2" t="s">
        <v>43</v>
      </c>
      <c r="E1686" s="2" t="s">
        <v>44</v>
      </c>
      <c r="F1686" s="2" t="s">
        <v>45</v>
      </c>
      <c r="G1686" s="2" t="s">
        <v>46</v>
      </c>
      <c r="H1686" s="2" t="s">
        <v>47</v>
      </c>
      <c r="I1686" s="2" t="s">
        <v>3079</v>
      </c>
      <c r="J1686" s="2" t="s">
        <v>13775</v>
      </c>
      <c r="K1686" s="2" t="s">
        <v>171</v>
      </c>
      <c r="L1686" s="2" t="s">
        <v>172</v>
      </c>
      <c r="M1686" s="2" t="s">
        <v>3080</v>
      </c>
      <c r="N1686" s="2" t="s">
        <v>3081</v>
      </c>
      <c r="O1686">
        <v>1</v>
      </c>
      <c r="P1686" s="2" t="s">
        <v>53</v>
      </c>
      <c r="Q1686">
        <v>100</v>
      </c>
      <c r="R1686">
        <v>0</v>
      </c>
      <c r="S1686" s="2" t="s">
        <v>54</v>
      </c>
      <c r="T1686" s="2" t="s">
        <v>55</v>
      </c>
      <c r="U1686" s="2" t="s">
        <v>207</v>
      </c>
      <c r="V1686" s="2"/>
      <c r="W1686">
        <v>30000</v>
      </c>
      <c r="X1686">
        <v>0</v>
      </c>
      <c r="Y1686">
        <v>0</v>
      </c>
      <c r="Z1686">
        <v>30000</v>
      </c>
      <c r="AB1686" s="2" t="s">
        <v>57</v>
      </c>
      <c r="AC1686">
        <v>12000</v>
      </c>
      <c r="AD1686">
        <v>18000</v>
      </c>
      <c r="AE1686">
        <v>95000</v>
      </c>
      <c r="AF1686">
        <v>1425</v>
      </c>
      <c r="AG1686" s="2" t="s">
        <v>3079</v>
      </c>
      <c r="AH1686" s="2"/>
      <c r="AI1686" s="1">
        <v>46188</v>
      </c>
      <c r="AJ1686" s="2"/>
      <c r="AK1686" s="2" t="s">
        <v>58</v>
      </c>
      <c r="AM1686" s="2" t="s">
        <v>59</v>
      </c>
      <c r="AP1686" s="2" t="s">
        <v>60</v>
      </c>
      <c r="AQ1686" s="2" t="s">
        <v>41</v>
      </c>
      <c r="AR1686">
        <v>65000</v>
      </c>
      <c r="AS1686" s="2" t="str">
        <f>_xlfn.IFNA(IF(VLOOKUP(all_resi[[#This Row],[No. Waybill]],settle_reconcile[No. Waybill],1,0)="","Recon","Recon"),"-")</f>
        <v>Recon</v>
      </c>
      <c r="AT1686" s="2">
        <f>all_resi[[#This Row],[Nilai COD]]-all_resi[[#This Row],[COD Fee]]-all_resi[[#This Row],[Total Biaya Setelah Diskon]]</f>
        <v>75575</v>
      </c>
      <c r="AU1686" s="2">
        <f>IF(all_resi[[#This Row],[Waktu Terima]]="","",_xlfn.DAYS(all_resi[[#This Row],[Waktu Terima]],all_resi[[#This Row],[Tanggal Pengiriman]]))</f>
        <v>3</v>
      </c>
    </row>
    <row r="1687" spans="1:47" x14ac:dyDescent="0.25">
      <c r="A1687" s="2" t="s">
        <v>6748</v>
      </c>
      <c r="B1687" s="1">
        <v>46185</v>
      </c>
      <c r="C1687" s="2" t="s">
        <v>42</v>
      </c>
      <c r="D1687" s="2" t="s">
        <v>43</v>
      </c>
      <c r="E1687" s="2" t="s">
        <v>44</v>
      </c>
      <c r="F1687" s="2" t="s">
        <v>45</v>
      </c>
      <c r="G1687" s="2" t="s">
        <v>46</v>
      </c>
      <c r="H1687" s="2" t="s">
        <v>80</v>
      </c>
      <c r="I1687" s="2" t="s">
        <v>3063</v>
      </c>
      <c r="J1687" s="2" t="s">
        <v>13776</v>
      </c>
      <c r="K1687" s="2" t="s">
        <v>700</v>
      </c>
      <c r="L1687" s="2" t="s">
        <v>1352</v>
      </c>
      <c r="M1687" s="2" t="s">
        <v>1450</v>
      </c>
      <c r="N1687" s="2" t="s">
        <v>3064</v>
      </c>
      <c r="O1687">
        <v>1</v>
      </c>
      <c r="P1687" s="2" t="s">
        <v>53</v>
      </c>
      <c r="Q1687">
        <v>100</v>
      </c>
      <c r="R1687">
        <v>0</v>
      </c>
      <c r="S1687" s="2" t="s">
        <v>54</v>
      </c>
      <c r="T1687" s="2" t="s">
        <v>55</v>
      </c>
      <c r="U1687" s="2" t="s">
        <v>86</v>
      </c>
      <c r="V1687" s="2"/>
      <c r="W1687">
        <v>45000</v>
      </c>
      <c r="X1687">
        <v>0</v>
      </c>
      <c r="Y1687">
        <v>0</v>
      </c>
      <c r="Z1687">
        <v>45000</v>
      </c>
      <c r="AB1687" s="2" t="s">
        <v>57</v>
      </c>
      <c r="AC1687">
        <v>18000</v>
      </c>
      <c r="AD1687">
        <v>27000</v>
      </c>
      <c r="AE1687">
        <v>100000</v>
      </c>
      <c r="AF1687">
        <v>1500</v>
      </c>
      <c r="AG1687" s="2" t="s">
        <v>11423</v>
      </c>
      <c r="AH1687" s="2" t="s">
        <v>149</v>
      </c>
      <c r="AI1687" s="1">
        <v>46200</v>
      </c>
      <c r="AJ1687" s="2" t="s">
        <v>87</v>
      </c>
      <c r="AK1687" s="2" t="s">
        <v>67</v>
      </c>
      <c r="AM1687" s="2" t="s">
        <v>59</v>
      </c>
      <c r="AP1687" s="2" t="s">
        <v>60</v>
      </c>
      <c r="AQ1687" s="2" t="s">
        <v>41</v>
      </c>
      <c r="AR1687">
        <v>55000</v>
      </c>
      <c r="AS1687" s="2" t="str">
        <f>_xlfn.IFNA(IF(VLOOKUP(all_resi[[#This Row],[No. Waybill]],settle_reconcile[No. Waybill],1,0)="","Recon","Recon"),"-")</f>
        <v>-</v>
      </c>
      <c r="AT1687" s="2">
        <f>all_resi[[#This Row],[Nilai COD]]-all_resi[[#This Row],[COD Fee]]-all_resi[[#This Row],[Total Biaya Setelah Diskon]]</f>
        <v>71500</v>
      </c>
      <c r="AU1687" s="2">
        <f>IF(all_resi[[#This Row],[Waktu Terima]]="","",_xlfn.DAYS(all_resi[[#This Row],[Waktu Terima]],all_resi[[#This Row],[Tanggal Pengiriman]]))</f>
        <v>15</v>
      </c>
    </row>
    <row r="1688" spans="1:47" x14ac:dyDescent="0.25">
      <c r="A1688" s="2" t="s">
        <v>6962</v>
      </c>
      <c r="B1688" s="1">
        <v>46185</v>
      </c>
      <c r="C1688" s="2" t="s">
        <v>42</v>
      </c>
      <c r="D1688" s="2" t="s">
        <v>43</v>
      </c>
      <c r="E1688" s="2" t="s">
        <v>44</v>
      </c>
      <c r="F1688" s="2" t="s">
        <v>45</v>
      </c>
      <c r="G1688" s="2" t="s">
        <v>46</v>
      </c>
      <c r="H1688" s="2" t="s">
        <v>80</v>
      </c>
      <c r="I1688" s="2" t="s">
        <v>3664</v>
      </c>
      <c r="J1688" s="2" t="s">
        <v>13808</v>
      </c>
      <c r="K1688" s="2" t="s">
        <v>49</v>
      </c>
      <c r="L1688" s="2" t="s">
        <v>151</v>
      </c>
      <c r="M1688" s="2" t="s">
        <v>152</v>
      </c>
      <c r="N1688" s="2" t="s">
        <v>3665</v>
      </c>
      <c r="O1688">
        <v>1</v>
      </c>
      <c r="P1688" s="2" t="s">
        <v>53</v>
      </c>
      <c r="Q1688">
        <v>100</v>
      </c>
      <c r="R1688">
        <v>0</v>
      </c>
      <c r="S1688" s="2" t="s">
        <v>54</v>
      </c>
      <c r="T1688" s="2" t="s">
        <v>55</v>
      </c>
      <c r="U1688" s="2" t="s">
        <v>86</v>
      </c>
      <c r="V1688" s="2"/>
      <c r="W1688">
        <v>44000</v>
      </c>
      <c r="X1688">
        <v>0</v>
      </c>
      <c r="Y1688">
        <v>0</v>
      </c>
      <c r="Z1688">
        <v>44000</v>
      </c>
      <c r="AB1688" s="2" t="s">
        <v>57</v>
      </c>
      <c r="AC1688">
        <v>17600</v>
      </c>
      <c r="AD1688">
        <v>26400</v>
      </c>
      <c r="AE1688">
        <v>105000</v>
      </c>
      <c r="AF1688">
        <v>1575</v>
      </c>
      <c r="AG1688" s="2" t="s">
        <v>3664</v>
      </c>
      <c r="AH1688" s="2"/>
      <c r="AI1688" s="1">
        <v>46189</v>
      </c>
      <c r="AJ1688" s="2" t="s">
        <v>87</v>
      </c>
      <c r="AK1688" s="2" t="s">
        <v>58</v>
      </c>
      <c r="AM1688" s="2" t="s">
        <v>59</v>
      </c>
      <c r="AP1688" s="2" t="s">
        <v>60</v>
      </c>
      <c r="AQ1688" s="2" t="s">
        <v>41</v>
      </c>
      <c r="AR1688">
        <v>61000</v>
      </c>
      <c r="AS1688" s="2" t="str">
        <f>_xlfn.IFNA(IF(VLOOKUP(all_resi[[#This Row],[No. Waybill]],settle_reconcile[No. Waybill],1,0)="","Recon","Recon"),"-")</f>
        <v>Recon</v>
      </c>
      <c r="AT1688" s="2">
        <f>all_resi[[#This Row],[Nilai COD]]-all_resi[[#This Row],[COD Fee]]-all_resi[[#This Row],[Total Biaya Setelah Diskon]]</f>
        <v>77025</v>
      </c>
      <c r="AU1688" s="2">
        <f>IF(all_resi[[#This Row],[Waktu Terima]]="","",_xlfn.DAYS(all_resi[[#This Row],[Waktu Terima]],all_resi[[#This Row],[Tanggal Pengiriman]]))</f>
        <v>4</v>
      </c>
    </row>
    <row r="1689" spans="1:47" x14ac:dyDescent="0.25">
      <c r="A1689" s="2" t="s">
        <v>6610</v>
      </c>
      <c r="B1689" s="1">
        <v>46185</v>
      </c>
      <c r="C1689" s="2" t="s">
        <v>42</v>
      </c>
      <c r="D1689" s="2" t="s">
        <v>43</v>
      </c>
      <c r="E1689" s="2" t="s">
        <v>44</v>
      </c>
      <c r="F1689" s="2" t="s">
        <v>45</v>
      </c>
      <c r="G1689" s="2" t="s">
        <v>46</v>
      </c>
      <c r="H1689" s="2" t="s">
        <v>47</v>
      </c>
      <c r="I1689" s="2" t="s">
        <v>2660</v>
      </c>
      <c r="J1689" s="2" t="s">
        <v>13832</v>
      </c>
      <c r="K1689" s="2" t="s">
        <v>183</v>
      </c>
      <c r="L1689" s="2" t="s">
        <v>243</v>
      </c>
      <c r="M1689" s="2" t="s">
        <v>2661</v>
      </c>
      <c r="N1689" s="2" t="s">
        <v>2662</v>
      </c>
      <c r="O1689">
        <v>1</v>
      </c>
      <c r="P1689" s="2" t="s">
        <v>53</v>
      </c>
      <c r="Q1689">
        <v>100</v>
      </c>
      <c r="R1689">
        <v>0</v>
      </c>
      <c r="S1689" s="2" t="s">
        <v>54</v>
      </c>
      <c r="T1689" s="2" t="s">
        <v>55</v>
      </c>
      <c r="U1689" s="2" t="s">
        <v>207</v>
      </c>
      <c r="V1689" s="2"/>
      <c r="W1689">
        <v>91000</v>
      </c>
      <c r="X1689">
        <v>0</v>
      </c>
      <c r="Y1689">
        <v>0</v>
      </c>
      <c r="Z1689">
        <v>91000</v>
      </c>
      <c r="AB1689" s="2" t="s">
        <v>57</v>
      </c>
      <c r="AC1689">
        <v>36400</v>
      </c>
      <c r="AD1689">
        <v>54600</v>
      </c>
      <c r="AE1689">
        <v>150000</v>
      </c>
      <c r="AF1689">
        <v>2250</v>
      </c>
      <c r="AG1689" s="2" t="s">
        <v>11423</v>
      </c>
      <c r="AH1689" s="2" t="s">
        <v>149</v>
      </c>
      <c r="AI1689" s="1">
        <v>46200</v>
      </c>
      <c r="AJ1689" s="2"/>
      <c r="AK1689" s="2" t="s">
        <v>67</v>
      </c>
      <c r="AM1689" s="2" t="s">
        <v>59</v>
      </c>
      <c r="AP1689" s="2" t="s">
        <v>60</v>
      </c>
      <c r="AQ1689" s="2" t="s">
        <v>41</v>
      </c>
      <c r="AR1689">
        <v>59000</v>
      </c>
      <c r="AS1689" s="2" t="str">
        <f>_xlfn.IFNA(IF(VLOOKUP(all_resi[[#This Row],[No. Waybill]],settle_reconcile[No. Waybill],1,0)="","Recon","Recon"),"-")</f>
        <v>-</v>
      </c>
      <c r="AT1689" s="2">
        <f>all_resi[[#This Row],[Nilai COD]]-all_resi[[#This Row],[COD Fee]]-all_resi[[#This Row],[Total Biaya Setelah Diskon]]</f>
        <v>93150</v>
      </c>
      <c r="AU1689" s="2">
        <f>IF(all_resi[[#This Row],[Waktu Terima]]="","",_xlfn.DAYS(all_resi[[#This Row],[Waktu Terima]],all_resi[[#This Row],[Tanggal Pengiriman]]))</f>
        <v>15</v>
      </c>
    </row>
    <row r="1690" spans="1:47" x14ac:dyDescent="0.25">
      <c r="A1690" s="2" t="s">
        <v>6614</v>
      </c>
      <c r="B1690" s="1">
        <v>46185</v>
      </c>
      <c r="C1690" s="2" t="s">
        <v>42</v>
      </c>
      <c r="D1690" s="2" t="s">
        <v>43</v>
      </c>
      <c r="E1690" s="2" t="s">
        <v>44</v>
      </c>
      <c r="F1690" s="2" t="s">
        <v>45</v>
      </c>
      <c r="G1690" s="2" t="s">
        <v>46</v>
      </c>
      <c r="H1690" s="2" t="s">
        <v>80</v>
      </c>
      <c r="I1690" s="2" t="s">
        <v>2671</v>
      </c>
      <c r="J1690" s="2" t="s">
        <v>13845</v>
      </c>
      <c r="K1690" s="2" t="s">
        <v>137</v>
      </c>
      <c r="L1690" s="2" t="s">
        <v>2672</v>
      </c>
      <c r="M1690" s="2" t="s">
        <v>2673</v>
      </c>
      <c r="N1690" s="2" t="s">
        <v>2674</v>
      </c>
      <c r="O1690">
        <v>1</v>
      </c>
      <c r="P1690" s="2" t="s">
        <v>53</v>
      </c>
      <c r="Q1690">
        <v>100</v>
      </c>
      <c r="R1690">
        <v>0</v>
      </c>
      <c r="S1690" s="2" t="s">
        <v>54</v>
      </c>
      <c r="T1690" s="2" t="s">
        <v>55</v>
      </c>
      <c r="U1690" s="2" t="s">
        <v>305</v>
      </c>
      <c r="V1690" s="2"/>
      <c r="W1690">
        <v>21000</v>
      </c>
      <c r="X1690">
        <v>0</v>
      </c>
      <c r="Y1690">
        <v>0</v>
      </c>
      <c r="Z1690">
        <v>21000</v>
      </c>
      <c r="AB1690" s="2" t="s">
        <v>57</v>
      </c>
      <c r="AC1690">
        <v>12000</v>
      </c>
      <c r="AD1690">
        <v>9000</v>
      </c>
      <c r="AE1690">
        <v>86000</v>
      </c>
      <c r="AF1690">
        <v>1290</v>
      </c>
      <c r="AG1690" s="2"/>
      <c r="AH1690" s="2"/>
      <c r="AI1690" s="1"/>
      <c r="AJ1690" s="2" t="s">
        <v>87</v>
      </c>
      <c r="AK1690" s="2" t="s">
        <v>67</v>
      </c>
      <c r="AM1690" s="2" t="s">
        <v>59</v>
      </c>
      <c r="AP1690" s="2" t="s">
        <v>60</v>
      </c>
      <c r="AQ1690" s="2" t="s">
        <v>41</v>
      </c>
      <c r="AR1690">
        <v>65000</v>
      </c>
      <c r="AS1690" s="2" t="str">
        <f>_xlfn.IFNA(IF(VLOOKUP(all_resi[[#This Row],[No. Waybill]],settle_reconcile[No. Waybill],1,0)="","Recon","Recon"),"-")</f>
        <v>-</v>
      </c>
      <c r="AT1690" s="2">
        <f>all_resi[[#This Row],[Nilai COD]]-all_resi[[#This Row],[COD Fee]]-all_resi[[#This Row],[Total Biaya Setelah Diskon]]</f>
        <v>75710</v>
      </c>
      <c r="AU1690" s="2" t="str">
        <f>IF(all_resi[[#This Row],[Waktu Terima]]="","",_xlfn.DAYS(all_resi[[#This Row],[Waktu Terima]],all_resi[[#This Row],[Tanggal Pengiriman]]))</f>
        <v/>
      </c>
    </row>
    <row r="1691" spans="1:47" x14ac:dyDescent="0.25">
      <c r="A1691" s="2" t="s">
        <v>6773</v>
      </c>
      <c r="B1691" s="1">
        <v>46185</v>
      </c>
      <c r="C1691" s="2" t="s">
        <v>42</v>
      </c>
      <c r="D1691" s="2" t="s">
        <v>43</v>
      </c>
      <c r="E1691" s="2" t="s">
        <v>44</v>
      </c>
      <c r="F1691" s="2" t="s">
        <v>45</v>
      </c>
      <c r="G1691" s="2" t="s">
        <v>46</v>
      </c>
      <c r="H1691" s="2" t="s">
        <v>47</v>
      </c>
      <c r="I1691" s="2" t="s">
        <v>3134</v>
      </c>
      <c r="J1691" s="2" t="s">
        <v>13814</v>
      </c>
      <c r="K1691" s="2" t="s">
        <v>700</v>
      </c>
      <c r="L1691" s="2" t="s">
        <v>2691</v>
      </c>
      <c r="M1691" s="2" t="s">
        <v>2692</v>
      </c>
      <c r="N1691" s="2" t="s">
        <v>3135</v>
      </c>
      <c r="O1691">
        <v>1</v>
      </c>
      <c r="P1691" s="2" t="s">
        <v>53</v>
      </c>
      <c r="Q1691">
        <v>100</v>
      </c>
      <c r="R1691">
        <v>0</v>
      </c>
      <c r="S1691" s="2" t="s">
        <v>54</v>
      </c>
      <c r="T1691" s="2" t="s">
        <v>55</v>
      </c>
      <c r="U1691" s="2" t="s">
        <v>56</v>
      </c>
      <c r="V1691" s="2"/>
      <c r="W1691">
        <v>61000</v>
      </c>
      <c r="X1691">
        <v>0</v>
      </c>
      <c r="Y1691">
        <v>0</v>
      </c>
      <c r="Z1691">
        <v>61000</v>
      </c>
      <c r="AB1691" s="2" t="s">
        <v>57</v>
      </c>
      <c r="AC1691">
        <v>24400</v>
      </c>
      <c r="AD1691">
        <v>36600</v>
      </c>
      <c r="AE1691">
        <v>166400</v>
      </c>
      <c r="AF1691">
        <v>2496</v>
      </c>
      <c r="AG1691" s="2" t="s">
        <v>353</v>
      </c>
      <c r="AH1691" s="2" t="s">
        <v>149</v>
      </c>
      <c r="AI1691" s="1">
        <v>46196</v>
      </c>
      <c r="AJ1691" s="2"/>
      <c r="AK1691" s="2" t="s">
        <v>67</v>
      </c>
      <c r="AM1691" s="2" t="s">
        <v>59</v>
      </c>
      <c r="AP1691" s="2" t="s">
        <v>60</v>
      </c>
      <c r="AQ1691" s="2" t="s">
        <v>41</v>
      </c>
      <c r="AR1691">
        <v>105400</v>
      </c>
      <c r="AS1691" s="2" t="str">
        <f>_xlfn.IFNA(IF(VLOOKUP(all_resi[[#This Row],[No. Waybill]],settle_reconcile[No. Waybill],1,0)="","Recon","Recon"),"-")</f>
        <v>-</v>
      </c>
      <c r="AT1691" s="2">
        <f>all_resi[[#This Row],[Nilai COD]]-all_resi[[#This Row],[COD Fee]]-all_resi[[#This Row],[Total Biaya Setelah Diskon]]</f>
        <v>127304</v>
      </c>
      <c r="AU1691" s="2">
        <f>IF(all_resi[[#This Row],[Waktu Terima]]="","",_xlfn.DAYS(all_resi[[#This Row],[Waktu Terima]],all_resi[[#This Row],[Tanggal Pengiriman]]))</f>
        <v>11</v>
      </c>
    </row>
    <row r="1692" spans="1:47" x14ac:dyDescent="0.25">
      <c r="A1692" s="2" t="s">
        <v>6627</v>
      </c>
      <c r="B1692" s="1">
        <v>46185</v>
      </c>
      <c r="C1692" s="2" t="s">
        <v>42</v>
      </c>
      <c r="D1692" s="2" t="s">
        <v>43</v>
      </c>
      <c r="E1692" s="2" t="s">
        <v>44</v>
      </c>
      <c r="F1692" s="2" t="s">
        <v>45</v>
      </c>
      <c r="G1692" s="2" t="s">
        <v>46</v>
      </c>
      <c r="H1692" s="2" t="s">
        <v>47</v>
      </c>
      <c r="I1692" s="2" t="s">
        <v>2710</v>
      </c>
      <c r="J1692" s="2" t="s">
        <v>13838</v>
      </c>
      <c r="K1692" s="2" t="s">
        <v>62</v>
      </c>
      <c r="L1692" s="2" t="s">
        <v>2711</v>
      </c>
      <c r="M1692" s="2" t="s">
        <v>2712</v>
      </c>
      <c r="N1692" s="2" t="s">
        <v>2713</v>
      </c>
      <c r="O1692">
        <v>1</v>
      </c>
      <c r="P1692" s="2" t="s">
        <v>53</v>
      </c>
      <c r="Q1692">
        <v>100</v>
      </c>
      <c r="R1692">
        <v>0</v>
      </c>
      <c r="S1692" s="2" t="s">
        <v>54</v>
      </c>
      <c r="T1692" s="2" t="s">
        <v>55</v>
      </c>
      <c r="U1692" s="2" t="s">
        <v>386</v>
      </c>
      <c r="V1692" s="2"/>
      <c r="W1692">
        <v>133000</v>
      </c>
      <c r="X1692">
        <v>0</v>
      </c>
      <c r="Y1692">
        <v>0</v>
      </c>
      <c r="Z1692">
        <v>133000</v>
      </c>
      <c r="AB1692" s="2" t="s">
        <v>57</v>
      </c>
      <c r="AC1692">
        <v>53200</v>
      </c>
      <c r="AD1692">
        <v>79800</v>
      </c>
      <c r="AE1692">
        <v>238000</v>
      </c>
      <c r="AF1692">
        <v>3570</v>
      </c>
      <c r="AG1692" s="2" t="s">
        <v>256</v>
      </c>
      <c r="AH1692" s="2"/>
      <c r="AI1692" s="1">
        <v>46205</v>
      </c>
      <c r="AJ1692" s="2"/>
      <c r="AK1692" s="2" t="s">
        <v>67</v>
      </c>
      <c r="AM1692" s="2" t="s">
        <v>59</v>
      </c>
      <c r="AP1692" s="2" t="s">
        <v>60</v>
      </c>
      <c r="AQ1692" s="2" t="s">
        <v>41</v>
      </c>
      <c r="AR1692">
        <v>105000</v>
      </c>
      <c r="AS1692" s="2" t="str">
        <f>_xlfn.IFNA(IF(VLOOKUP(all_resi[[#This Row],[No. Waybill]],settle_reconcile[No. Waybill],1,0)="","Recon","Recon"),"-")</f>
        <v>-</v>
      </c>
      <c r="AT1692" s="2">
        <f>all_resi[[#This Row],[Nilai COD]]-all_resi[[#This Row],[COD Fee]]-all_resi[[#This Row],[Total Biaya Setelah Diskon]]</f>
        <v>154630</v>
      </c>
      <c r="AU1692" s="2">
        <f>IF(all_resi[[#This Row],[Waktu Terima]]="","",_xlfn.DAYS(all_resi[[#This Row],[Waktu Terima]],all_resi[[#This Row],[Tanggal Pengiriman]]))</f>
        <v>20</v>
      </c>
    </row>
    <row r="1693" spans="1:47" x14ac:dyDescent="0.25">
      <c r="A1693" s="2" t="s">
        <v>6620</v>
      </c>
      <c r="B1693" s="1">
        <v>46185</v>
      </c>
      <c r="C1693" s="2" t="s">
        <v>42</v>
      </c>
      <c r="D1693" s="2" t="s">
        <v>43</v>
      </c>
      <c r="E1693" s="2" t="s">
        <v>44</v>
      </c>
      <c r="F1693" s="2" t="s">
        <v>45</v>
      </c>
      <c r="G1693" s="2" t="s">
        <v>46</v>
      </c>
      <c r="H1693" s="2" t="s">
        <v>47</v>
      </c>
      <c r="I1693" s="2" t="s">
        <v>2690</v>
      </c>
      <c r="J1693" s="2" t="s">
        <v>13814</v>
      </c>
      <c r="K1693" s="2" t="s">
        <v>700</v>
      </c>
      <c r="L1693" s="2" t="s">
        <v>2691</v>
      </c>
      <c r="M1693" s="2" t="s">
        <v>2692</v>
      </c>
      <c r="N1693" s="2" t="s">
        <v>2693</v>
      </c>
      <c r="O1693">
        <v>1</v>
      </c>
      <c r="P1693" s="2" t="s">
        <v>53</v>
      </c>
      <c r="Q1693">
        <v>100</v>
      </c>
      <c r="R1693">
        <v>0</v>
      </c>
      <c r="S1693" s="2" t="s">
        <v>54</v>
      </c>
      <c r="T1693" s="2" t="s">
        <v>55</v>
      </c>
      <c r="U1693" s="2" t="s">
        <v>56</v>
      </c>
      <c r="V1693" s="2"/>
      <c r="W1693">
        <v>61000</v>
      </c>
      <c r="X1693">
        <v>0</v>
      </c>
      <c r="Y1693">
        <v>0</v>
      </c>
      <c r="Z1693">
        <v>61000</v>
      </c>
      <c r="AB1693" s="2" t="s">
        <v>57</v>
      </c>
      <c r="AC1693">
        <v>24400</v>
      </c>
      <c r="AD1693">
        <v>36600</v>
      </c>
      <c r="AE1693">
        <v>165000</v>
      </c>
      <c r="AF1693">
        <v>2475</v>
      </c>
      <c r="AG1693" s="2" t="s">
        <v>2690</v>
      </c>
      <c r="AH1693" s="2"/>
      <c r="AI1693" s="1">
        <v>46190</v>
      </c>
      <c r="AJ1693" s="2"/>
      <c r="AK1693" s="2" t="s">
        <v>58</v>
      </c>
      <c r="AM1693" s="2" t="s">
        <v>59</v>
      </c>
      <c r="AP1693" s="2" t="s">
        <v>60</v>
      </c>
      <c r="AQ1693" s="2" t="s">
        <v>41</v>
      </c>
      <c r="AR1693">
        <v>104000</v>
      </c>
      <c r="AS1693" s="2" t="str">
        <f>_xlfn.IFNA(IF(VLOOKUP(all_resi[[#This Row],[No. Waybill]],settle_reconcile[No. Waybill],1,0)="","Recon","Recon"),"-")</f>
        <v>Recon</v>
      </c>
      <c r="AT1693" s="2">
        <f>all_resi[[#This Row],[Nilai COD]]-all_resi[[#This Row],[COD Fee]]-all_resi[[#This Row],[Total Biaya Setelah Diskon]]</f>
        <v>125925</v>
      </c>
      <c r="AU1693" s="2">
        <f>IF(all_resi[[#This Row],[Waktu Terima]]="","",_xlfn.DAYS(all_resi[[#This Row],[Waktu Terima]],all_resi[[#This Row],[Tanggal Pengiriman]]))</f>
        <v>5</v>
      </c>
    </row>
    <row r="1694" spans="1:47" x14ac:dyDescent="0.25">
      <c r="A1694" s="2" t="s">
        <v>6507</v>
      </c>
      <c r="B1694" s="1">
        <v>46185</v>
      </c>
      <c r="C1694" s="2" t="s">
        <v>42</v>
      </c>
      <c r="D1694" s="2" t="s">
        <v>43</v>
      </c>
      <c r="E1694" s="2" t="s">
        <v>44</v>
      </c>
      <c r="F1694" s="2" t="s">
        <v>45</v>
      </c>
      <c r="G1694" s="2" t="s">
        <v>46</v>
      </c>
      <c r="H1694" s="2" t="s">
        <v>47</v>
      </c>
      <c r="I1694" s="2" t="s">
        <v>2364</v>
      </c>
      <c r="J1694" s="2" t="s">
        <v>13848</v>
      </c>
      <c r="K1694" s="2" t="s">
        <v>126</v>
      </c>
      <c r="L1694" s="2" t="s">
        <v>1109</v>
      </c>
      <c r="M1694" s="2" t="s">
        <v>2365</v>
      </c>
      <c r="N1694" s="2" t="s">
        <v>2366</v>
      </c>
      <c r="O1694">
        <v>1</v>
      </c>
      <c r="P1694" s="2" t="s">
        <v>53</v>
      </c>
      <c r="Q1694">
        <v>100</v>
      </c>
      <c r="R1694">
        <v>0</v>
      </c>
      <c r="S1694" s="2" t="s">
        <v>54</v>
      </c>
      <c r="T1694" s="2" t="s">
        <v>55</v>
      </c>
      <c r="U1694" s="2" t="s">
        <v>207</v>
      </c>
      <c r="V1694" s="2"/>
      <c r="W1694">
        <v>74000</v>
      </c>
      <c r="X1694">
        <v>0</v>
      </c>
      <c r="Y1694">
        <v>0</v>
      </c>
      <c r="Z1694">
        <v>74000</v>
      </c>
      <c r="AB1694" s="2" t="s">
        <v>57</v>
      </c>
      <c r="AC1694">
        <v>29600</v>
      </c>
      <c r="AD1694">
        <v>44400</v>
      </c>
      <c r="AE1694">
        <v>144000</v>
      </c>
      <c r="AF1694">
        <v>2160</v>
      </c>
      <c r="AG1694" s="2" t="s">
        <v>2364</v>
      </c>
      <c r="AH1694" s="2"/>
      <c r="AI1694" s="1">
        <v>46192</v>
      </c>
      <c r="AJ1694" s="2"/>
      <c r="AK1694" s="2" t="s">
        <v>58</v>
      </c>
      <c r="AM1694" s="2" t="s">
        <v>59</v>
      </c>
      <c r="AP1694" s="2" t="s">
        <v>60</v>
      </c>
      <c r="AQ1694" s="2" t="s">
        <v>41</v>
      </c>
      <c r="AR1694">
        <v>70000</v>
      </c>
      <c r="AS1694" s="2" t="str">
        <f>_xlfn.IFNA(IF(VLOOKUP(all_resi[[#This Row],[No. Waybill]],settle_reconcile[No. Waybill],1,0)="","Recon","Recon"),"-")</f>
        <v>Recon</v>
      </c>
      <c r="AT1694" s="2">
        <f>all_resi[[#This Row],[Nilai COD]]-all_resi[[#This Row],[COD Fee]]-all_resi[[#This Row],[Total Biaya Setelah Diskon]]</f>
        <v>97440</v>
      </c>
      <c r="AU1694" s="2">
        <f>IF(all_resi[[#This Row],[Waktu Terima]]="","",_xlfn.DAYS(all_resi[[#This Row],[Waktu Terima]],all_resi[[#This Row],[Tanggal Pengiriman]]))</f>
        <v>7</v>
      </c>
    </row>
    <row r="1695" spans="1:47" x14ac:dyDescent="0.25">
      <c r="A1695" s="2" t="s">
        <v>6527</v>
      </c>
      <c r="B1695" s="1">
        <v>46185</v>
      </c>
      <c r="C1695" s="2" t="s">
        <v>42</v>
      </c>
      <c r="D1695" s="2" t="s">
        <v>43</v>
      </c>
      <c r="E1695" s="2" t="s">
        <v>44</v>
      </c>
      <c r="F1695" s="2" t="s">
        <v>45</v>
      </c>
      <c r="G1695" s="2" t="s">
        <v>46</v>
      </c>
      <c r="H1695" s="2" t="s">
        <v>80</v>
      </c>
      <c r="I1695" s="2" t="s">
        <v>2421</v>
      </c>
      <c r="J1695" s="2" t="s">
        <v>13835</v>
      </c>
      <c r="K1695" s="2" t="s">
        <v>237</v>
      </c>
      <c r="L1695" s="2" t="s">
        <v>238</v>
      </c>
      <c r="M1695" s="2" t="s">
        <v>2422</v>
      </c>
      <c r="N1695" s="2" t="s">
        <v>2423</v>
      </c>
      <c r="O1695">
        <v>1</v>
      </c>
      <c r="P1695" s="2" t="s">
        <v>53</v>
      </c>
      <c r="Q1695">
        <v>100</v>
      </c>
      <c r="R1695">
        <v>7900000</v>
      </c>
      <c r="S1695" s="2" t="s">
        <v>54</v>
      </c>
      <c r="T1695" s="2" t="s">
        <v>55</v>
      </c>
      <c r="U1695" s="2" t="s">
        <v>408</v>
      </c>
      <c r="V1695" s="2" t="s">
        <v>2424</v>
      </c>
      <c r="W1695">
        <v>37000</v>
      </c>
      <c r="X1695">
        <v>0</v>
      </c>
      <c r="Y1695">
        <v>0</v>
      </c>
      <c r="Z1695">
        <v>37000</v>
      </c>
      <c r="AB1695" s="2" t="s">
        <v>57</v>
      </c>
      <c r="AC1695">
        <v>14800</v>
      </c>
      <c r="AD1695">
        <v>22200</v>
      </c>
      <c r="AE1695">
        <v>121000</v>
      </c>
      <c r="AF1695">
        <v>1815</v>
      </c>
      <c r="AG1695" s="2" t="s">
        <v>2421</v>
      </c>
      <c r="AH1695" s="2"/>
      <c r="AI1695" s="1">
        <v>46188</v>
      </c>
      <c r="AJ1695" s="2" t="s">
        <v>87</v>
      </c>
      <c r="AK1695" s="2" t="s">
        <v>58</v>
      </c>
      <c r="AM1695" s="2" t="s">
        <v>59</v>
      </c>
      <c r="AP1695" s="2" t="s">
        <v>60</v>
      </c>
      <c r="AQ1695" s="2" t="s">
        <v>41</v>
      </c>
      <c r="AR1695">
        <v>84000</v>
      </c>
      <c r="AS1695" s="2" t="str">
        <f>_xlfn.IFNA(IF(VLOOKUP(all_resi[[#This Row],[No. Waybill]],settle_reconcile[No. Waybill],1,0)="","Recon","Recon"),"-")</f>
        <v>Recon</v>
      </c>
      <c r="AT1695" s="2">
        <f>all_resi[[#This Row],[Nilai COD]]-all_resi[[#This Row],[COD Fee]]-all_resi[[#This Row],[Total Biaya Setelah Diskon]]</f>
        <v>96985</v>
      </c>
      <c r="AU1695" s="2">
        <f>IF(all_resi[[#This Row],[Waktu Terima]]="","",_xlfn.DAYS(all_resi[[#This Row],[Waktu Terima]],all_resi[[#This Row],[Tanggal Pengiriman]]))</f>
        <v>3</v>
      </c>
    </row>
    <row r="1696" spans="1:47" x14ac:dyDescent="0.25">
      <c r="A1696" s="2" t="s">
        <v>6704</v>
      </c>
      <c r="B1696" s="1">
        <v>46185</v>
      </c>
      <c r="C1696" s="2" t="s">
        <v>42</v>
      </c>
      <c r="D1696" s="2" t="s">
        <v>43</v>
      </c>
      <c r="E1696" s="2" t="s">
        <v>44</v>
      </c>
      <c r="F1696" s="2" t="s">
        <v>45</v>
      </c>
      <c r="G1696" s="2" t="s">
        <v>46</v>
      </c>
      <c r="H1696" s="2" t="s">
        <v>80</v>
      </c>
      <c r="I1696" s="2" t="s">
        <v>2932</v>
      </c>
      <c r="J1696" s="2" t="s">
        <v>13765</v>
      </c>
      <c r="K1696" s="2" t="s">
        <v>121</v>
      </c>
      <c r="L1696" s="2" t="s">
        <v>1309</v>
      </c>
      <c r="M1696" s="2" t="s">
        <v>1310</v>
      </c>
      <c r="N1696" s="2" t="s">
        <v>2933</v>
      </c>
      <c r="O1696">
        <v>1</v>
      </c>
      <c r="P1696" s="2" t="s">
        <v>53</v>
      </c>
      <c r="Q1696">
        <v>100</v>
      </c>
      <c r="R1696">
        <v>0</v>
      </c>
      <c r="S1696" s="2" t="s">
        <v>54</v>
      </c>
      <c r="T1696" s="2" t="s">
        <v>55</v>
      </c>
      <c r="U1696" s="2" t="s">
        <v>201</v>
      </c>
      <c r="V1696" s="2"/>
      <c r="W1696">
        <v>83000</v>
      </c>
      <c r="X1696">
        <v>0</v>
      </c>
      <c r="Y1696">
        <v>0</v>
      </c>
      <c r="Z1696">
        <v>83000</v>
      </c>
      <c r="AB1696" s="2" t="s">
        <v>57</v>
      </c>
      <c r="AC1696">
        <v>33200</v>
      </c>
      <c r="AD1696">
        <v>49800</v>
      </c>
      <c r="AE1696">
        <v>167000</v>
      </c>
      <c r="AF1696">
        <v>2505</v>
      </c>
      <c r="AG1696" s="2"/>
      <c r="AH1696" s="2"/>
      <c r="AI1696" s="1"/>
      <c r="AJ1696" s="2" t="s">
        <v>87</v>
      </c>
      <c r="AK1696" s="2" t="s">
        <v>67</v>
      </c>
      <c r="AM1696" s="2" t="s">
        <v>59</v>
      </c>
      <c r="AP1696" s="2" t="s">
        <v>60</v>
      </c>
      <c r="AQ1696" s="2" t="s">
        <v>41</v>
      </c>
      <c r="AR1696">
        <v>84000</v>
      </c>
      <c r="AS1696" s="2" t="str">
        <f>_xlfn.IFNA(IF(VLOOKUP(all_resi[[#This Row],[No. Waybill]],settle_reconcile[No. Waybill],1,0)="","Recon","Recon"),"-")</f>
        <v>-</v>
      </c>
      <c r="AT1696" s="2">
        <f>all_resi[[#This Row],[Nilai COD]]-all_resi[[#This Row],[COD Fee]]-all_resi[[#This Row],[Total Biaya Setelah Diskon]]</f>
        <v>114695</v>
      </c>
      <c r="AU1696" s="2" t="str">
        <f>IF(all_resi[[#This Row],[Waktu Terima]]="","",_xlfn.DAYS(all_resi[[#This Row],[Waktu Terima]],all_resi[[#This Row],[Tanggal Pengiriman]]))</f>
        <v/>
      </c>
    </row>
    <row r="1697" spans="1:47" x14ac:dyDescent="0.25">
      <c r="A1697" s="2" t="s">
        <v>6707</v>
      </c>
      <c r="B1697" s="1">
        <v>46185</v>
      </c>
      <c r="C1697" s="2" t="s">
        <v>42</v>
      </c>
      <c r="D1697" s="2" t="s">
        <v>43</v>
      </c>
      <c r="E1697" s="2" t="s">
        <v>44</v>
      </c>
      <c r="F1697" s="2" t="s">
        <v>45</v>
      </c>
      <c r="G1697" s="2" t="s">
        <v>46</v>
      </c>
      <c r="H1697" s="2" t="s">
        <v>47</v>
      </c>
      <c r="I1697" s="2" t="s">
        <v>2941</v>
      </c>
      <c r="J1697" s="2" t="s">
        <v>13766</v>
      </c>
      <c r="K1697" s="2" t="s">
        <v>359</v>
      </c>
      <c r="L1697" s="2" t="s">
        <v>359</v>
      </c>
      <c r="M1697" s="2" t="s">
        <v>2942</v>
      </c>
      <c r="N1697" s="2" t="s">
        <v>2943</v>
      </c>
      <c r="O1697">
        <v>1</v>
      </c>
      <c r="P1697" s="2" t="s">
        <v>53</v>
      </c>
      <c r="Q1697">
        <v>100</v>
      </c>
      <c r="R1697">
        <v>0</v>
      </c>
      <c r="S1697" s="2" t="s">
        <v>54</v>
      </c>
      <c r="T1697" s="2" t="s">
        <v>55</v>
      </c>
      <c r="U1697" s="2" t="s">
        <v>147</v>
      </c>
      <c r="V1697" s="2"/>
      <c r="W1697">
        <v>41000</v>
      </c>
      <c r="X1697">
        <v>0</v>
      </c>
      <c r="Y1697">
        <v>0</v>
      </c>
      <c r="Z1697">
        <v>41000</v>
      </c>
      <c r="AB1697" s="2" t="s">
        <v>57</v>
      </c>
      <c r="AC1697">
        <v>16400</v>
      </c>
      <c r="AD1697">
        <v>24600</v>
      </c>
      <c r="AE1697">
        <v>111000</v>
      </c>
      <c r="AF1697">
        <v>1665</v>
      </c>
      <c r="AG1697" s="2" t="s">
        <v>2941</v>
      </c>
      <c r="AH1697" s="2"/>
      <c r="AI1697" s="1">
        <v>46191</v>
      </c>
      <c r="AJ1697" s="2"/>
      <c r="AK1697" s="2" t="s">
        <v>58</v>
      </c>
      <c r="AM1697" s="2" t="s">
        <v>59</v>
      </c>
      <c r="AP1697" s="2" t="s">
        <v>60</v>
      </c>
      <c r="AQ1697" s="2" t="s">
        <v>41</v>
      </c>
      <c r="AR1697">
        <v>70000</v>
      </c>
      <c r="AS1697" s="2" t="str">
        <f>_xlfn.IFNA(IF(VLOOKUP(all_resi[[#This Row],[No. Waybill]],settle_reconcile[No. Waybill],1,0)="","Recon","Recon"),"-")</f>
        <v>Recon</v>
      </c>
      <c r="AT1697" s="2">
        <f>all_resi[[#This Row],[Nilai COD]]-all_resi[[#This Row],[COD Fee]]-all_resi[[#This Row],[Total Biaya Setelah Diskon]]</f>
        <v>84735</v>
      </c>
      <c r="AU1697" s="2">
        <f>IF(all_resi[[#This Row],[Waktu Terima]]="","",_xlfn.DAYS(all_resi[[#This Row],[Waktu Terima]],all_resi[[#This Row],[Tanggal Pengiriman]]))</f>
        <v>6</v>
      </c>
    </row>
    <row r="1698" spans="1:47" x14ac:dyDescent="0.25">
      <c r="A1698" s="2" t="s">
        <v>7101</v>
      </c>
      <c r="B1698" s="1">
        <v>46185</v>
      </c>
      <c r="C1698" s="2" t="s">
        <v>42</v>
      </c>
      <c r="D1698" s="2" t="s">
        <v>43</v>
      </c>
      <c r="E1698" s="2" t="s">
        <v>44</v>
      </c>
      <c r="F1698" s="2" t="s">
        <v>45</v>
      </c>
      <c r="G1698" s="2" t="s">
        <v>46</v>
      </c>
      <c r="H1698" s="2" t="s">
        <v>47</v>
      </c>
      <c r="I1698" s="2" t="s">
        <v>4043</v>
      </c>
      <c r="J1698" s="2" t="s">
        <v>13772</v>
      </c>
      <c r="K1698" s="2" t="s">
        <v>69</v>
      </c>
      <c r="L1698" s="2" t="s">
        <v>3170</v>
      </c>
      <c r="M1698" s="2" t="s">
        <v>4044</v>
      </c>
      <c r="N1698" s="2" t="s">
        <v>4045</v>
      </c>
      <c r="O1698">
        <v>1</v>
      </c>
      <c r="P1698" s="2" t="s">
        <v>53</v>
      </c>
      <c r="Q1698">
        <v>100</v>
      </c>
      <c r="R1698">
        <v>0</v>
      </c>
      <c r="S1698" s="2" t="s">
        <v>54</v>
      </c>
      <c r="T1698" s="2" t="s">
        <v>55</v>
      </c>
      <c r="U1698" s="2" t="s">
        <v>250</v>
      </c>
      <c r="V1698" s="2"/>
      <c r="W1698">
        <v>57000</v>
      </c>
      <c r="X1698">
        <v>0</v>
      </c>
      <c r="Y1698">
        <v>0</v>
      </c>
      <c r="Z1698">
        <v>57000</v>
      </c>
      <c r="AB1698" s="2" t="s">
        <v>57</v>
      </c>
      <c r="AC1698">
        <v>22800</v>
      </c>
      <c r="AD1698">
        <v>34200</v>
      </c>
      <c r="AE1698">
        <v>112000</v>
      </c>
      <c r="AF1698">
        <v>1680</v>
      </c>
      <c r="AG1698" s="2" t="s">
        <v>4043</v>
      </c>
      <c r="AH1698" s="2"/>
      <c r="AI1698" s="1">
        <v>46192</v>
      </c>
      <c r="AJ1698" s="2"/>
      <c r="AK1698" s="2" t="s">
        <v>58</v>
      </c>
      <c r="AM1698" s="2" t="s">
        <v>59</v>
      </c>
      <c r="AP1698" s="2" t="s">
        <v>60</v>
      </c>
      <c r="AQ1698" s="2" t="s">
        <v>41</v>
      </c>
      <c r="AR1698">
        <v>55000</v>
      </c>
      <c r="AS1698" s="2" t="str">
        <f>_xlfn.IFNA(IF(VLOOKUP(all_resi[[#This Row],[No. Waybill]],settle_reconcile[No. Waybill],1,0)="","Recon","Recon"),"-")</f>
        <v>Recon</v>
      </c>
      <c r="AT1698" s="2">
        <f>all_resi[[#This Row],[Nilai COD]]-all_resi[[#This Row],[COD Fee]]-all_resi[[#This Row],[Total Biaya Setelah Diskon]]</f>
        <v>76120</v>
      </c>
      <c r="AU1698" s="2">
        <f>IF(all_resi[[#This Row],[Waktu Terima]]="","",_xlfn.DAYS(all_resi[[#This Row],[Waktu Terima]],all_resi[[#This Row],[Tanggal Pengiriman]]))</f>
        <v>7</v>
      </c>
    </row>
    <row r="1699" spans="1:47" x14ac:dyDescent="0.25">
      <c r="A1699" s="2" t="s">
        <v>6852</v>
      </c>
      <c r="B1699" s="1">
        <v>46185</v>
      </c>
      <c r="C1699" s="2" t="s">
        <v>42</v>
      </c>
      <c r="D1699" s="2" t="s">
        <v>43</v>
      </c>
      <c r="E1699" s="2" t="s">
        <v>44</v>
      </c>
      <c r="F1699" s="2" t="s">
        <v>45</v>
      </c>
      <c r="G1699" s="2" t="s">
        <v>46</v>
      </c>
      <c r="H1699" s="2" t="s">
        <v>47</v>
      </c>
      <c r="I1699" s="2" t="s">
        <v>3363</v>
      </c>
      <c r="J1699" s="2" t="s">
        <v>13801</v>
      </c>
      <c r="K1699" s="2" t="s">
        <v>156</v>
      </c>
      <c r="L1699" s="2" t="s">
        <v>480</v>
      </c>
      <c r="M1699" s="2" t="s">
        <v>3364</v>
      </c>
      <c r="N1699" s="2" t="s">
        <v>3365</v>
      </c>
      <c r="O1699">
        <v>1</v>
      </c>
      <c r="P1699" s="2" t="s">
        <v>53</v>
      </c>
      <c r="Q1699">
        <v>100</v>
      </c>
      <c r="R1699">
        <v>0</v>
      </c>
      <c r="S1699" s="2" t="s">
        <v>54</v>
      </c>
      <c r="T1699" s="2" t="s">
        <v>55</v>
      </c>
      <c r="U1699" s="2" t="s">
        <v>207</v>
      </c>
      <c r="V1699" s="2"/>
      <c r="W1699">
        <v>82000</v>
      </c>
      <c r="X1699">
        <v>0</v>
      </c>
      <c r="Y1699">
        <v>0</v>
      </c>
      <c r="Z1699">
        <v>82000</v>
      </c>
      <c r="AB1699" s="2" t="s">
        <v>57</v>
      </c>
      <c r="AC1699">
        <v>32800</v>
      </c>
      <c r="AD1699">
        <v>49200</v>
      </c>
      <c r="AE1699">
        <v>152000</v>
      </c>
      <c r="AF1699">
        <v>2280</v>
      </c>
      <c r="AG1699" s="2" t="s">
        <v>17318</v>
      </c>
      <c r="AH1699" s="2" t="s">
        <v>149</v>
      </c>
      <c r="AI1699" s="1">
        <v>46203</v>
      </c>
      <c r="AJ1699" s="2"/>
      <c r="AK1699" s="2" t="s">
        <v>67</v>
      </c>
      <c r="AM1699" s="2" t="s">
        <v>59</v>
      </c>
      <c r="AP1699" s="2" t="s">
        <v>60</v>
      </c>
      <c r="AQ1699" s="2" t="s">
        <v>41</v>
      </c>
      <c r="AR1699">
        <v>70000</v>
      </c>
      <c r="AS1699" s="2" t="str">
        <f>_xlfn.IFNA(IF(VLOOKUP(all_resi[[#This Row],[No. Waybill]],settle_reconcile[No. Waybill],1,0)="","Recon","Recon"),"-")</f>
        <v>-</v>
      </c>
      <c r="AT1699" s="2">
        <f>all_resi[[#This Row],[Nilai COD]]-all_resi[[#This Row],[COD Fee]]-all_resi[[#This Row],[Total Biaya Setelah Diskon]]</f>
        <v>100520</v>
      </c>
      <c r="AU1699" s="2">
        <f>IF(all_resi[[#This Row],[Waktu Terima]]="","",_xlfn.DAYS(all_resi[[#This Row],[Waktu Terima]],all_resi[[#This Row],[Tanggal Pengiriman]]))</f>
        <v>18</v>
      </c>
    </row>
    <row r="1700" spans="1:47" x14ac:dyDescent="0.25">
      <c r="A1700" s="2" t="s">
        <v>6432</v>
      </c>
      <c r="B1700" s="1">
        <v>46185</v>
      </c>
      <c r="C1700" s="2" t="s">
        <v>42</v>
      </c>
      <c r="D1700" s="2" t="s">
        <v>43</v>
      </c>
      <c r="E1700" s="2" t="s">
        <v>44</v>
      </c>
      <c r="F1700" s="2" t="s">
        <v>45</v>
      </c>
      <c r="G1700" s="2" t="s">
        <v>46</v>
      </c>
      <c r="H1700" s="2" t="s">
        <v>47</v>
      </c>
      <c r="I1700" s="2" t="s">
        <v>2137</v>
      </c>
      <c r="J1700" s="2" t="s">
        <v>13708</v>
      </c>
      <c r="K1700" s="2" t="s">
        <v>286</v>
      </c>
      <c r="L1700" s="2" t="s">
        <v>2138</v>
      </c>
      <c r="M1700" s="2" t="s">
        <v>2139</v>
      </c>
      <c r="N1700" s="2" t="s">
        <v>2140</v>
      </c>
      <c r="O1700">
        <v>1</v>
      </c>
      <c r="P1700" s="2" t="s">
        <v>53</v>
      </c>
      <c r="Q1700">
        <v>100</v>
      </c>
      <c r="R1700">
        <v>0</v>
      </c>
      <c r="S1700" s="2" t="s">
        <v>54</v>
      </c>
      <c r="T1700" s="2" t="s">
        <v>55</v>
      </c>
      <c r="U1700" s="2" t="s">
        <v>66</v>
      </c>
      <c r="V1700" s="2"/>
      <c r="W1700">
        <v>112000</v>
      </c>
      <c r="X1700">
        <v>0</v>
      </c>
      <c r="Y1700">
        <v>0</v>
      </c>
      <c r="Z1700">
        <v>112000</v>
      </c>
      <c r="AB1700" s="2" t="s">
        <v>57</v>
      </c>
      <c r="AC1700">
        <v>44800</v>
      </c>
      <c r="AD1700">
        <v>67200</v>
      </c>
      <c r="AE1700">
        <v>190000</v>
      </c>
      <c r="AF1700">
        <v>2850</v>
      </c>
      <c r="AG1700" s="2" t="s">
        <v>2137</v>
      </c>
      <c r="AH1700" s="2"/>
      <c r="AI1700" s="1">
        <v>46193</v>
      </c>
      <c r="AJ1700" s="2"/>
      <c r="AK1700" s="2" t="s">
        <v>58</v>
      </c>
      <c r="AM1700" s="2" t="s">
        <v>59</v>
      </c>
      <c r="AP1700" s="2" t="s">
        <v>60</v>
      </c>
      <c r="AQ1700" s="2" t="s">
        <v>41</v>
      </c>
      <c r="AR1700">
        <v>78000</v>
      </c>
      <c r="AS1700" s="2" t="str">
        <f>_xlfn.IFNA(IF(VLOOKUP(all_resi[[#This Row],[No. Waybill]],settle_reconcile[No. Waybill],1,0)="","Recon","Recon"),"-")</f>
        <v>Recon</v>
      </c>
      <c r="AT1700" s="2">
        <f>all_resi[[#This Row],[Nilai COD]]-all_resi[[#This Row],[COD Fee]]-all_resi[[#This Row],[Total Biaya Setelah Diskon]]</f>
        <v>119950</v>
      </c>
      <c r="AU1700" s="2">
        <f>IF(all_resi[[#This Row],[Waktu Terima]]="","",_xlfn.DAYS(all_resi[[#This Row],[Waktu Terima]],all_resi[[#This Row],[Tanggal Pengiriman]]))</f>
        <v>8</v>
      </c>
    </row>
    <row r="1701" spans="1:47" x14ac:dyDescent="0.25">
      <c r="A1701" s="2" t="s">
        <v>6998</v>
      </c>
      <c r="B1701" s="1">
        <v>46185</v>
      </c>
      <c r="C1701" s="2" t="s">
        <v>42</v>
      </c>
      <c r="D1701" s="2" t="s">
        <v>43</v>
      </c>
      <c r="E1701" s="2" t="s">
        <v>44</v>
      </c>
      <c r="F1701" s="2" t="s">
        <v>45</v>
      </c>
      <c r="G1701" s="2" t="s">
        <v>46</v>
      </c>
      <c r="H1701" s="2" t="s">
        <v>80</v>
      </c>
      <c r="I1701" s="2" t="s">
        <v>3758</v>
      </c>
      <c r="J1701" s="2" t="s">
        <v>13813</v>
      </c>
      <c r="K1701" s="2" t="s">
        <v>143</v>
      </c>
      <c r="L1701" s="2" t="s">
        <v>3759</v>
      </c>
      <c r="M1701" s="2" t="s">
        <v>3760</v>
      </c>
      <c r="N1701" s="2" t="s">
        <v>3761</v>
      </c>
      <c r="O1701">
        <v>1</v>
      </c>
      <c r="P1701" s="2" t="s">
        <v>53</v>
      </c>
      <c r="Q1701">
        <v>100</v>
      </c>
      <c r="R1701">
        <v>0</v>
      </c>
      <c r="S1701" s="2" t="s">
        <v>54</v>
      </c>
      <c r="T1701" s="2" t="s">
        <v>55</v>
      </c>
      <c r="U1701" s="2" t="s">
        <v>305</v>
      </c>
      <c r="V1701" s="2"/>
      <c r="W1701">
        <v>26000</v>
      </c>
      <c r="X1701">
        <v>0</v>
      </c>
      <c r="Y1701">
        <v>0</v>
      </c>
      <c r="Z1701">
        <v>26000</v>
      </c>
      <c r="AB1701" s="2" t="s">
        <v>57</v>
      </c>
      <c r="AC1701">
        <v>19000</v>
      </c>
      <c r="AD1701">
        <v>7000</v>
      </c>
      <c r="AE1701">
        <v>91000</v>
      </c>
      <c r="AF1701">
        <v>1365</v>
      </c>
      <c r="AG1701" s="2" t="s">
        <v>3758</v>
      </c>
      <c r="AH1701" s="2"/>
      <c r="AI1701" s="1">
        <v>46187</v>
      </c>
      <c r="AJ1701" s="2" t="s">
        <v>87</v>
      </c>
      <c r="AK1701" s="2" t="s">
        <v>58</v>
      </c>
      <c r="AM1701" s="2" t="s">
        <v>59</v>
      </c>
      <c r="AP1701" s="2" t="s">
        <v>60</v>
      </c>
      <c r="AQ1701" s="2" t="s">
        <v>41</v>
      </c>
      <c r="AR1701">
        <v>65000</v>
      </c>
      <c r="AS1701" s="2" t="str">
        <f>_xlfn.IFNA(IF(VLOOKUP(all_resi[[#This Row],[No. Waybill]],settle_reconcile[No. Waybill],1,0)="","Recon","Recon"),"-")</f>
        <v>Recon</v>
      </c>
      <c r="AT1701" s="2">
        <f>all_resi[[#This Row],[Nilai COD]]-all_resi[[#This Row],[COD Fee]]-all_resi[[#This Row],[Total Biaya Setelah Diskon]]</f>
        <v>82635</v>
      </c>
      <c r="AU1701" s="2">
        <f>IF(all_resi[[#This Row],[Waktu Terima]]="","",_xlfn.DAYS(all_resi[[#This Row],[Waktu Terima]],all_resi[[#This Row],[Tanggal Pengiriman]]))</f>
        <v>2</v>
      </c>
    </row>
    <row r="1702" spans="1:47" x14ac:dyDescent="0.25">
      <c r="A1702" s="2" t="s">
        <v>7108</v>
      </c>
      <c r="B1702" s="1">
        <v>46185</v>
      </c>
      <c r="C1702" s="2" t="s">
        <v>42</v>
      </c>
      <c r="D1702" s="2" t="s">
        <v>43</v>
      </c>
      <c r="E1702" s="2" t="s">
        <v>44</v>
      </c>
      <c r="F1702" s="2" t="s">
        <v>45</v>
      </c>
      <c r="G1702" s="2" t="s">
        <v>46</v>
      </c>
      <c r="H1702" s="2" t="s">
        <v>47</v>
      </c>
      <c r="I1702" s="2" t="s">
        <v>4061</v>
      </c>
      <c r="J1702" s="2" t="s">
        <v>13764</v>
      </c>
      <c r="K1702" s="2" t="s">
        <v>177</v>
      </c>
      <c r="L1702" s="2" t="s">
        <v>866</v>
      </c>
      <c r="M1702" s="2" t="s">
        <v>2539</v>
      </c>
      <c r="N1702" s="2" t="s">
        <v>4062</v>
      </c>
      <c r="O1702">
        <v>1</v>
      </c>
      <c r="P1702" s="2" t="s">
        <v>53</v>
      </c>
      <c r="Q1702">
        <v>100</v>
      </c>
      <c r="R1702">
        <v>0</v>
      </c>
      <c r="S1702" s="2" t="s">
        <v>54</v>
      </c>
      <c r="T1702" s="2" t="s">
        <v>55</v>
      </c>
      <c r="U1702" s="2" t="s">
        <v>207</v>
      </c>
      <c r="V1702" s="2"/>
      <c r="W1702">
        <v>102000</v>
      </c>
      <c r="X1702">
        <v>0</v>
      </c>
      <c r="Y1702">
        <v>0</v>
      </c>
      <c r="Z1702">
        <v>102000</v>
      </c>
      <c r="AB1702" s="2" t="s">
        <v>57</v>
      </c>
      <c r="AC1702">
        <v>40800</v>
      </c>
      <c r="AD1702">
        <v>61200</v>
      </c>
      <c r="AE1702">
        <v>172000</v>
      </c>
      <c r="AF1702">
        <v>2580</v>
      </c>
      <c r="AG1702" s="2" t="s">
        <v>148</v>
      </c>
      <c r="AH1702" s="2" t="s">
        <v>149</v>
      </c>
      <c r="AI1702" s="1">
        <v>46201</v>
      </c>
      <c r="AJ1702" s="2"/>
      <c r="AK1702" s="2" t="s">
        <v>67</v>
      </c>
      <c r="AM1702" s="2" t="s">
        <v>59</v>
      </c>
      <c r="AP1702" s="2" t="s">
        <v>60</v>
      </c>
      <c r="AQ1702" s="2" t="s">
        <v>41</v>
      </c>
      <c r="AR1702">
        <v>70000</v>
      </c>
      <c r="AS1702" s="2" t="str">
        <f>_xlfn.IFNA(IF(VLOOKUP(all_resi[[#This Row],[No. Waybill]],settle_reconcile[No. Waybill],1,0)="","Recon","Recon"),"-")</f>
        <v>-</v>
      </c>
      <c r="AT1702" s="2">
        <f>all_resi[[#This Row],[Nilai COD]]-all_resi[[#This Row],[COD Fee]]-all_resi[[#This Row],[Total Biaya Setelah Diskon]]</f>
        <v>108220</v>
      </c>
      <c r="AU1702" s="2">
        <f>IF(all_resi[[#This Row],[Waktu Terima]]="","",_xlfn.DAYS(all_resi[[#This Row],[Waktu Terima]],all_resi[[#This Row],[Tanggal Pengiriman]]))</f>
        <v>16</v>
      </c>
    </row>
    <row r="1703" spans="1:47" x14ac:dyDescent="0.25">
      <c r="A1703" s="2" t="s">
        <v>6678</v>
      </c>
      <c r="B1703" s="1">
        <v>46185</v>
      </c>
      <c r="C1703" s="2" t="s">
        <v>42</v>
      </c>
      <c r="D1703" s="2" t="s">
        <v>43</v>
      </c>
      <c r="E1703" s="2" t="s">
        <v>44</v>
      </c>
      <c r="F1703" s="2" t="s">
        <v>45</v>
      </c>
      <c r="G1703" s="2" t="s">
        <v>46</v>
      </c>
      <c r="H1703" s="2" t="s">
        <v>47</v>
      </c>
      <c r="I1703" s="2" t="s">
        <v>2854</v>
      </c>
      <c r="J1703" s="2" t="s">
        <v>13782</v>
      </c>
      <c r="K1703" s="2" t="s">
        <v>82</v>
      </c>
      <c r="L1703" s="2" t="s">
        <v>270</v>
      </c>
      <c r="M1703" s="2" t="s">
        <v>2855</v>
      </c>
      <c r="N1703" s="2" t="s">
        <v>2856</v>
      </c>
      <c r="O1703">
        <v>1</v>
      </c>
      <c r="P1703" s="2" t="s">
        <v>53</v>
      </c>
      <c r="Q1703">
        <v>100</v>
      </c>
      <c r="R1703">
        <v>0</v>
      </c>
      <c r="S1703" s="2" t="s">
        <v>54</v>
      </c>
      <c r="T1703" s="2" t="s">
        <v>55</v>
      </c>
      <c r="U1703" s="2" t="s">
        <v>386</v>
      </c>
      <c r="V1703" s="2"/>
      <c r="W1703">
        <v>73000</v>
      </c>
      <c r="X1703">
        <v>0</v>
      </c>
      <c r="Y1703">
        <v>0</v>
      </c>
      <c r="Z1703">
        <v>73000</v>
      </c>
      <c r="AB1703" s="2" t="s">
        <v>57</v>
      </c>
      <c r="AC1703">
        <v>29200</v>
      </c>
      <c r="AD1703">
        <v>43800</v>
      </c>
      <c r="AE1703">
        <v>177000</v>
      </c>
      <c r="AF1703">
        <v>2655</v>
      </c>
      <c r="AG1703" s="2" t="s">
        <v>2854</v>
      </c>
      <c r="AH1703" s="2"/>
      <c r="AI1703" s="1">
        <v>46191</v>
      </c>
      <c r="AJ1703" s="2"/>
      <c r="AK1703" s="2" t="s">
        <v>58</v>
      </c>
      <c r="AM1703" s="2" t="s">
        <v>59</v>
      </c>
      <c r="AP1703" s="2" t="s">
        <v>60</v>
      </c>
      <c r="AQ1703" s="2" t="s">
        <v>41</v>
      </c>
      <c r="AR1703">
        <v>104000</v>
      </c>
      <c r="AS1703" s="2" t="str">
        <f>_xlfn.IFNA(IF(VLOOKUP(all_resi[[#This Row],[No. Waybill]],settle_reconcile[No. Waybill],1,0)="","Recon","Recon"),"-")</f>
        <v>Recon</v>
      </c>
      <c r="AT1703" s="2">
        <f>all_resi[[#This Row],[Nilai COD]]-all_resi[[#This Row],[COD Fee]]-all_resi[[#This Row],[Total Biaya Setelah Diskon]]</f>
        <v>130545</v>
      </c>
      <c r="AU1703" s="2">
        <f>IF(all_resi[[#This Row],[Waktu Terima]]="","",_xlfn.DAYS(all_resi[[#This Row],[Waktu Terima]],all_resi[[#This Row],[Tanggal Pengiriman]]))</f>
        <v>6</v>
      </c>
    </row>
    <row r="1704" spans="1:47" x14ac:dyDescent="0.25">
      <c r="A1704" s="2" t="s">
        <v>6847</v>
      </c>
      <c r="B1704" s="1">
        <v>46185</v>
      </c>
      <c r="C1704" s="2" t="s">
        <v>42</v>
      </c>
      <c r="D1704" s="2" t="s">
        <v>43</v>
      </c>
      <c r="E1704" s="2" t="s">
        <v>44</v>
      </c>
      <c r="F1704" s="2" t="s">
        <v>45</v>
      </c>
      <c r="G1704" s="2" t="s">
        <v>46</v>
      </c>
      <c r="H1704" s="2" t="s">
        <v>47</v>
      </c>
      <c r="I1704" s="2" t="s">
        <v>3350</v>
      </c>
      <c r="J1704" s="2" t="s">
        <v>13799</v>
      </c>
      <c r="K1704" s="2" t="s">
        <v>595</v>
      </c>
      <c r="L1704" s="2" t="s">
        <v>780</v>
      </c>
      <c r="M1704" s="2" t="s">
        <v>3351</v>
      </c>
      <c r="N1704" s="2" t="s">
        <v>3352</v>
      </c>
      <c r="O1704">
        <v>1</v>
      </c>
      <c r="P1704" s="2" t="s">
        <v>53</v>
      </c>
      <c r="Q1704">
        <v>100</v>
      </c>
      <c r="R1704">
        <v>0</v>
      </c>
      <c r="S1704" s="2" t="s">
        <v>54</v>
      </c>
      <c r="T1704" s="2" t="s">
        <v>55</v>
      </c>
      <c r="U1704" s="2" t="s">
        <v>386</v>
      </c>
      <c r="V1704" s="2"/>
      <c r="W1704">
        <v>109000</v>
      </c>
      <c r="X1704">
        <v>0</v>
      </c>
      <c r="Y1704">
        <v>0</v>
      </c>
      <c r="Z1704">
        <v>109000</v>
      </c>
      <c r="AB1704" s="2" t="s">
        <v>57</v>
      </c>
      <c r="AC1704">
        <v>43600</v>
      </c>
      <c r="AD1704">
        <v>65400</v>
      </c>
      <c r="AE1704">
        <v>213000</v>
      </c>
      <c r="AF1704">
        <v>3195</v>
      </c>
      <c r="AG1704" s="2" t="s">
        <v>3350</v>
      </c>
      <c r="AH1704" s="2"/>
      <c r="AI1704" s="1">
        <v>46190</v>
      </c>
      <c r="AJ1704" s="2"/>
      <c r="AK1704" s="2" t="s">
        <v>58</v>
      </c>
      <c r="AM1704" s="2" t="s">
        <v>59</v>
      </c>
      <c r="AP1704" s="2" t="s">
        <v>60</v>
      </c>
      <c r="AQ1704" s="2" t="s">
        <v>41</v>
      </c>
      <c r="AR1704">
        <v>104000</v>
      </c>
      <c r="AS1704" s="2" t="str">
        <f>_xlfn.IFNA(IF(VLOOKUP(all_resi[[#This Row],[No. Waybill]],settle_reconcile[No. Waybill],1,0)="","Recon","Recon"),"-")</f>
        <v>Recon</v>
      </c>
      <c r="AT1704" s="2">
        <f>all_resi[[#This Row],[Nilai COD]]-all_resi[[#This Row],[COD Fee]]-all_resi[[#This Row],[Total Biaya Setelah Diskon]]</f>
        <v>144405</v>
      </c>
      <c r="AU1704" s="2">
        <f>IF(all_resi[[#This Row],[Waktu Terima]]="","",_xlfn.DAYS(all_resi[[#This Row],[Waktu Terima]],all_resi[[#This Row],[Tanggal Pengiriman]]))</f>
        <v>5</v>
      </c>
    </row>
    <row r="1705" spans="1:47" x14ac:dyDescent="0.25">
      <c r="A1705" s="2" t="s">
        <v>6460</v>
      </c>
      <c r="B1705" s="1">
        <v>46185</v>
      </c>
      <c r="C1705" s="2" t="s">
        <v>42</v>
      </c>
      <c r="D1705" s="2" t="s">
        <v>43</v>
      </c>
      <c r="E1705" s="2" t="s">
        <v>44</v>
      </c>
      <c r="F1705" s="2" t="s">
        <v>45</v>
      </c>
      <c r="G1705" s="2" t="s">
        <v>46</v>
      </c>
      <c r="H1705" s="2" t="s">
        <v>47</v>
      </c>
      <c r="I1705" s="2" t="s">
        <v>2223</v>
      </c>
      <c r="J1705" s="2" t="s">
        <v>13692</v>
      </c>
      <c r="K1705" s="2" t="s">
        <v>388</v>
      </c>
      <c r="L1705" s="2" t="s">
        <v>463</v>
      </c>
      <c r="M1705" s="2" t="s">
        <v>2224</v>
      </c>
      <c r="N1705" s="2" t="s">
        <v>2225</v>
      </c>
      <c r="O1705">
        <v>1</v>
      </c>
      <c r="P1705" s="2" t="s">
        <v>53</v>
      </c>
      <c r="Q1705">
        <v>100</v>
      </c>
      <c r="R1705">
        <v>0</v>
      </c>
      <c r="S1705" s="2" t="s">
        <v>54</v>
      </c>
      <c r="T1705" s="2" t="s">
        <v>55</v>
      </c>
      <c r="U1705" s="2" t="s">
        <v>250</v>
      </c>
      <c r="V1705" s="2"/>
      <c r="W1705">
        <v>85000</v>
      </c>
      <c r="X1705">
        <v>0</v>
      </c>
      <c r="Y1705">
        <v>0</v>
      </c>
      <c r="Z1705">
        <v>85000</v>
      </c>
      <c r="AB1705" s="2" t="s">
        <v>57</v>
      </c>
      <c r="AC1705">
        <v>34000</v>
      </c>
      <c r="AD1705">
        <v>51000</v>
      </c>
      <c r="AE1705">
        <v>139000</v>
      </c>
      <c r="AF1705">
        <v>2085</v>
      </c>
      <c r="AG1705" s="2" t="s">
        <v>2223</v>
      </c>
      <c r="AH1705" s="2"/>
      <c r="AI1705" s="1">
        <v>46190</v>
      </c>
      <c r="AJ1705" s="2"/>
      <c r="AK1705" s="2" t="s">
        <v>58</v>
      </c>
      <c r="AM1705" s="2" t="s">
        <v>59</v>
      </c>
      <c r="AP1705" s="2" t="s">
        <v>60</v>
      </c>
      <c r="AQ1705" s="2" t="s">
        <v>41</v>
      </c>
      <c r="AR1705">
        <v>54000</v>
      </c>
      <c r="AS1705" s="2" t="str">
        <f>_xlfn.IFNA(IF(VLOOKUP(all_resi[[#This Row],[No. Waybill]],settle_reconcile[No. Waybill],1,0)="","Recon","Recon"),"-")</f>
        <v>Recon</v>
      </c>
      <c r="AT1705" s="2">
        <f>all_resi[[#This Row],[Nilai COD]]-all_resi[[#This Row],[COD Fee]]-all_resi[[#This Row],[Total Biaya Setelah Diskon]]</f>
        <v>85915</v>
      </c>
      <c r="AU1705" s="2">
        <f>IF(all_resi[[#This Row],[Waktu Terima]]="","",_xlfn.DAYS(all_resi[[#This Row],[Waktu Terima]],all_resi[[#This Row],[Tanggal Pengiriman]]))</f>
        <v>5</v>
      </c>
    </row>
    <row r="1706" spans="1:47" x14ac:dyDescent="0.25">
      <c r="A1706" s="2" t="s">
        <v>6451</v>
      </c>
      <c r="B1706" s="1">
        <v>46185</v>
      </c>
      <c r="C1706" s="2" t="s">
        <v>42</v>
      </c>
      <c r="D1706" s="2" t="s">
        <v>43</v>
      </c>
      <c r="E1706" s="2" t="s">
        <v>44</v>
      </c>
      <c r="F1706" s="2" t="s">
        <v>45</v>
      </c>
      <c r="G1706" s="2" t="s">
        <v>46</v>
      </c>
      <c r="H1706" s="2" t="s">
        <v>47</v>
      </c>
      <c r="I1706" s="2" t="s">
        <v>2196</v>
      </c>
      <c r="J1706" s="2" t="s">
        <v>13693</v>
      </c>
      <c r="K1706" s="2" t="s">
        <v>75</v>
      </c>
      <c r="L1706" s="2" t="s">
        <v>355</v>
      </c>
      <c r="M1706" s="2" t="s">
        <v>2197</v>
      </c>
      <c r="N1706" s="2" t="s">
        <v>2198</v>
      </c>
      <c r="O1706">
        <v>1</v>
      </c>
      <c r="P1706" s="2" t="s">
        <v>53</v>
      </c>
      <c r="Q1706">
        <v>100</v>
      </c>
      <c r="R1706">
        <v>0</v>
      </c>
      <c r="S1706" s="2" t="s">
        <v>54</v>
      </c>
      <c r="T1706" s="2" t="s">
        <v>55</v>
      </c>
      <c r="U1706" s="2" t="s">
        <v>207</v>
      </c>
      <c r="V1706" s="2"/>
      <c r="W1706">
        <v>60000</v>
      </c>
      <c r="X1706">
        <v>0</v>
      </c>
      <c r="Y1706">
        <v>0</v>
      </c>
      <c r="Z1706">
        <v>60000</v>
      </c>
      <c r="AB1706" s="2" t="s">
        <v>57</v>
      </c>
      <c r="AC1706">
        <v>24000</v>
      </c>
      <c r="AD1706">
        <v>36000</v>
      </c>
      <c r="AE1706">
        <v>130000</v>
      </c>
      <c r="AF1706">
        <v>1950</v>
      </c>
      <c r="AG1706" s="2" t="s">
        <v>2196</v>
      </c>
      <c r="AH1706" s="2"/>
      <c r="AI1706" s="1">
        <v>46188</v>
      </c>
      <c r="AJ1706" s="2"/>
      <c r="AK1706" s="2" t="s">
        <v>58</v>
      </c>
      <c r="AM1706" s="2" t="s">
        <v>59</v>
      </c>
      <c r="AP1706" s="2" t="s">
        <v>60</v>
      </c>
      <c r="AQ1706" s="2" t="s">
        <v>41</v>
      </c>
      <c r="AR1706">
        <v>70000</v>
      </c>
      <c r="AS1706" s="2" t="str">
        <f>_xlfn.IFNA(IF(VLOOKUP(all_resi[[#This Row],[No. Waybill]],settle_reconcile[No. Waybill],1,0)="","Recon","Recon"),"-")</f>
        <v>Recon</v>
      </c>
      <c r="AT1706" s="2">
        <f>all_resi[[#This Row],[Nilai COD]]-all_resi[[#This Row],[COD Fee]]-all_resi[[#This Row],[Total Biaya Setelah Diskon]]</f>
        <v>92050</v>
      </c>
      <c r="AU1706" s="2">
        <f>IF(all_resi[[#This Row],[Waktu Terima]]="","",_xlfn.DAYS(all_resi[[#This Row],[Waktu Terima]],all_resi[[#This Row],[Tanggal Pengiriman]]))</f>
        <v>3</v>
      </c>
    </row>
    <row r="1707" spans="1:47" x14ac:dyDescent="0.25">
      <c r="A1707" s="2" t="s">
        <v>6468</v>
      </c>
      <c r="B1707" s="1">
        <v>46185</v>
      </c>
      <c r="C1707" s="2" t="s">
        <v>42</v>
      </c>
      <c r="D1707" s="2" t="s">
        <v>43</v>
      </c>
      <c r="E1707" s="2" t="s">
        <v>44</v>
      </c>
      <c r="F1707" s="2" t="s">
        <v>45</v>
      </c>
      <c r="G1707" s="2" t="s">
        <v>46</v>
      </c>
      <c r="H1707" s="2" t="s">
        <v>80</v>
      </c>
      <c r="I1707" s="2" t="s">
        <v>2249</v>
      </c>
      <c r="J1707" s="2" t="s">
        <v>13701</v>
      </c>
      <c r="K1707" s="2" t="s">
        <v>121</v>
      </c>
      <c r="L1707" s="2" t="s">
        <v>680</v>
      </c>
      <c r="M1707" s="2" t="s">
        <v>2250</v>
      </c>
      <c r="N1707" s="2" t="s">
        <v>2251</v>
      </c>
      <c r="O1707">
        <v>1</v>
      </c>
      <c r="P1707" s="2" t="s">
        <v>53</v>
      </c>
      <c r="Q1707">
        <v>100</v>
      </c>
      <c r="R1707">
        <v>0</v>
      </c>
      <c r="S1707" s="2" t="s">
        <v>54</v>
      </c>
      <c r="T1707" s="2" t="s">
        <v>55</v>
      </c>
      <c r="U1707" s="2" t="s">
        <v>201</v>
      </c>
      <c r="V1707" s="2"/>
      <c r="W1707">
        <v>81000</v>
      </c>
      <c r="X1707">
        <v>0</v>
      </c>
      <c r="Y1707">
        <v>0</v>
      </c>
      <c r="Z1707">
        <v>81000</v>
      </c>
      <c r="AB1707" s="2" t="s">
        <v>57</v>
      </c>
      <c r="AC1707">
        <v>32400</v>
      </c>
      <c r="AD1707">
        <v>48600</v>
      </c>
      <c r="AE1707">
        <v>165000</v>
      </c>
      <c r="AF1707">
        <v>2475</v>
      </c>
      <c r="AG1707" s="2"/>
      <c r="AH1707" s="2"/>
      <c r="AI1707" s="1"/>
      <c r="AJ1707" s="2" t="s">
        <v>87</v>
      </c>
      <c r="AK1707" s="2" t="s">
        <v>67</v>
      </c>
      <c r="AM1707" s="2" t="s">
        <v>59</v>
      </c>
      <c r="AP1707" s="2" t="s">
        <v>60</v>
      </c>
      <c r="AQ1707" s="2" t="s">
        <v>41</v>
      </c>
      <c r="AR1707">
        <v>84000</v>
      </c>
      <c r="AS1707" s="2" t="str">
        <f>_xlfn.IFNA(IF(VLOOKUP(all_resi[[#This Row],[No. Waybill]],settle_reconcile[No. Waybill],1,0)="","Recon","Recon"),"-")</f>
        <v>-</v>
      </c>
      <c r="AT1707" s="2">
        <f>all_resi[[#This Row],[Nilai COD]]-all_resi[[#This Row],[COD Fee]]-all_resi[[#This Row],[Total Biaya Setelah Diskon]]</f>
        <v>113925</v>
      </c>
      <c r="AU1707" s="2" t="str">
        <f>IF(all_resi[[#This Row],[Waktu Terima]]="","",_xlfn.DAYS(all_resi[[#This Row],[Waktu Terima]],all_resi[[#This Row],[Tanggal Pengiriman]]))</f>
        <v/>
      </c>
    </row>
    <row r="1708" spans="1:47" x14ac:dyDescent="0.25">
      <c r="A1708" s="2" t="s">
        <v>6863</v>
      </c>
      <c r="B1708" s="1">
        <v>46185</v>
      </c>
      <c r="C1708" s="2" t="s">
        <v>42</v>
      </c>
      <c r="D1708" s="2" t="s">
        <v>43</v>
      </c>
      <c r="E1708" s="2" t="s">
        <v>44</v>
      </c>
      <c r="F1708" s="2" t="s">
        <v>45</v>
      </c>
      <c r="G1708" s="2" t="s">
        <v>46</v>
      </c>
      <c r="H1708" s="2" t="s">
        <v>47</v>
      </c>
      <c r="I1708" s="2" t="s">
        <v>3393</v>
      </c>
      <c r="J1708" s="2" t="s">
        <v>13800</v>
      </c>
      <c r="K1708" s="2" t="s">
        <v>126</v>
      </c>
      <c r="L1708" s="2" t="s">
        <v>741</v>
      </c>
      <c r="M1708" s="2" t="s">
        <v>1052</v>
      </c>
      <c r="N1708" s="2" t="s">
        <v>3394</v>
      </c>
      <c r="O1708">
        <v>1</v>
      </c>
      <c r="P1708" s="2" t="s">
        <v>53</v>
      </c>
      <c r="Q1708">
        <v>100</v>
      </c>
      <c r="R1708">
        <v>0</v>
      </c>
      <c r="S1708" s="2" t="s">
        <v>54</v>
      </c>
      <c r="T1708" s="2" t="s">
        <v>55</v>
      </c>
      <c r="U1708" s="2" t="s">
        <v>250</v>
      </c>
      <c r="V1708" s="2"/>
      <c r="W1708">
        <v>74000</v>
      </c>
      <c r="X1708">
        <v>0</v>
      </c>
      <c r="Y1708">
        <v>0</v>
      </c>
      <c r="Z1708">
        <v>74000</v>
      </c>
      <c r="AB1708" s="2" t="s">
        <v>57</v>
      </c>
      <c r="AC1708">
        <v>29600</v>
      </c>
      <c r="AD1708">
        <v>44400</v>
      </c>
      <c r="AE1708">
        <v>129000</v>
      </c>
      <c r="AF1708">
        <v>1935</v>
      </c>
      <c r="AG1708" s="2" t="s">
        <v>11426</v>
      </c>
      <c r="AH1708" s="2" t="s">
        <v>4374</v>
      </c>
      <c r="AI1708" s="1">
        <v>46193</v>
      </c>
      <c r="AJ1708" s="2"/>
      <c r="AK1708" s="2" t="s">
        <v>58</v>
      </c>
      <c r="AM1708" s="2" t="s">
        <v>59</v>
      </c>
      <c r="AP1708" s="2" t="s">
        <v>60</v>
      </c>
      <c r="AQ1708" s="2" t="s">
        <v>41</v>
      </c>
      <c r="AR1708">
        <v>55000</v>
      </c>
      <c r="AS1708" s="2" t="str">
        <f>_xlfn.IFNA(IF(VLOOKUP(all_resi[[#This Row],[No. Waybill]],settle_reconcile[No. Waybill],1,0)="","Recon","Recon"),"-")</f>
        <v>Recon</v>
      </c>
      <c r="AT1708" s="2">
        <f>all_resi[[#This Row],[Nilai COD]]-all_resi[[#This Row],[COD Fee]]-all_resi[[#This Row],[Total Biaya Setelah Diskon]]</f>
        <v>82665</v>
      </c>
      <c r="AU1708" s="2">
        <f>IF(all_resi[[#This Row],[Waktu Terima]]="","",_xlfn.DAYS(all_resi[[#This Row],[Waktu Terima]],all_resi[[#This Row],[Tanggal Pengiriman]]))</f>
        <v>8</v>
      </c>
    </row>
    <row r="1709" spans="1:47" x14ac:dyDescent="0.25">
      <c r="A1709" s="2" t="s">
        <v>7190</v>
      </c>
      <c r="B1709" s="1">
        <v>46185</v>
      </c>
      <c r="C1709" s="2" t="s">
        <v>42</v>
      </c>
      <c r="D1709" s="2" t="s">
        <v>43</v>
      </c>
      <c r="E1709" s="2" t="s">
        <v>44</v>
      </c>
      <c r="F1709" s="2" t="s">
        <v>45</v>
      </c>
      <c r="G1709" s="2" t="s">
        <v>46</v>
      </c>
      <c r="H1709" s="2" t="s">
        <v>47</v>
      </c>
      <c r="I1709" s="2" t="s">
        <v>4286</v>
      </c>
      <c r="J1709" s="2" t="s">
        <v>13837</v>
      </c>
      <c r="K1709" s="2" t="s">
        <v>82</v>
      </c>
      <c r="L1709" s="2" t="s">
        <v>270</v>
      </c>
      <c r="M1709" s="2" t="s">
        <v>3987</v>
      </c>
      <c r="N1709" s="2" t="s">
        <v>4287</v>
      </c>
      <c r="O1709">
        <v>1</v>
      </c>
      <c r="P1709" s="2" t="s">
        <v>53</v>
      </c>
      <c r="Q1709">
        <v>100</v>
      </c>
      <c r="R1709">
        <v>0</v>
      </c>
      <c r="S1709" s="2" t="s">
        <v>54</v>
      </c>
      <c r="T1709" s="2" t="s">
        <v>55</v>
      </c>
      <c r="U1709" s="2" t="s">
        <v>207</v>
      </c>
      <c r="V1709" s="2"/>
      <c r="W1709">
        <v>93000</v>
      </c>
      <c r="X1709">
        <v>0</v>
      </c>
      <c r="Y1709">
        <v>0</v>
      </c>
      <c r="Z1709">
        <v>93000</v>
      </c>
      <c r="AB1709" s="2" t="s">
        <v>57</v>
      </c>
      <c r="AC1709">
        <v>37200</v>
      </c>
      <c r="AD1709">
        <v>55800</v>
      </c>
      <c r="AE1709">
        <v>154000</v>
      </c>
      <c r="AF1709">
        <v>2310</v>
      </c>
      <c r="AG1709" s="2" t="s">
        <v>4286</v>
      </c>
      <c r="AH1709" s="2"/>
      <c r="AI1709" s="1">
        <v>46193</v>
      </c>
      <c r="AJ1709" s="2"/>
      <c r="AK1709" s="2" t="s">
        <v>58</v>
      </c>
      <c r="AM1709" s="2" t="s">
        <v>59</v>
      </c>
      <c r="AP1709" s="2" t="s">
        <v>60</v>
      </c>
      <c r="AQ1709" s="2" t="s">
        <v>41</v>
      </c>
      <c r="AR1709">
        <v>61000</v>
      </c>
      <c r="AS1709" s="2" t="str">
        <f>_xlfn.IFNA(IF(VLOOKUP(all_resi[[#This Row],[No. Waybill]],settle_reconcile[No. Waybill],1,0)="","Recon","Recon"),"-")</f>
        <v>Recon</v>
      </c>
      <c r="AT1709" s="2">
        <f>all_resi[[#This Row],[Nilai COD]]-all_resi[[#This Row],[COD Fee]]-all_resi[[#This Row],[Total Biaya Setelah Diskon]]</f>
        <v>95890</v>
      </c>
      <c r="AU1709" s="2">
        <f>IF(all_resi[[#This Row],[Waktu Terima]]="","",_xlfn.DAYS(all_resi[[#This Row],[Waktu Terima]],all_resi[[#This Row],[Tanggal Pengiriman]]))</f>
        <v>8</v>
      </c>
    </row>
    <row r="1710" spans="1:47" x14ac:dyDescent="0.25">
      <c r="A1710" s="2" t="s">
        <v>6665</v>
      </c>
      <c r="B1710" s="1">
        <v>46185</v>
      </c>
      <c r="C1710" s="2" t="s">
        <v>42</v>
      </c>
      <c r="D1710" s="2" t="s">
        <v>43</v>
      </c>
      <c r="E1710" s="2" t="s">
        <v>44</v>
      </c>
      <c r="F1710" s="2" t="s">
        <v>45</v>
      </c>
      <c r="G1710" s="2" t="s">
        <v>46</v>
      </c>
      <c r="H1710" s="2" t="s">
        <v>47</v>
      </c>
      <c r="I1710" s="2" t="s">
        <v>2816</v>
      </c>
      <c r="J1710" s="2" t="s">
        <v>13783</v>
      </c>
      <c r="K1710" s="2" t="s">
        <v>69</v>
      </c>
      <c r="L1710" s="2" t="s">
        <v>294</v>
      </c>
      <c r="M1710" s="2" t="s">
        <v>1483</v>
      </c>
      <c r="N1710" s="2" t="s">
        <v>2817</v>
      </c>
      <c r="O1710">
        <v>1</v>
      </c>
      <c r="P1710" s="2" t="s">
        <v>53</v>
      </c>
      <c r="Q1710">
        <v>100</v>
      </c>
      <c r="R1710">
        <v>0</v>
      </c>
      <c r="S1710" s="2" t="s">
        <v>54</v>
      </c>
      <c r="T1710" s="2" t="s">
        <v>55</v>
      </c>
      <c r="U1710" s="2" t="s">
        <v>386</v>
      </c>
      <c r="V1710" s="2"/>
      <c r="W1710">
        <v>54000</v>
      </c>
      <c r="X1710">
        <v>0</v>
      </c>
      <c r="Y1710">
        <v>0</v>
      </c>
      <c r="Z1710">
        <v>54000</v>
      </c>
      <c r="AB1710" s="2" t="s">
        <v>57</v>
      </c>
      <c r="AC1710">
        <v>21600</v>
      </c>
      <c r="AD1710">
        <v>32400</v>
      </c>
      <c r="AE1710">
        <v>158000</v>
      </c>
      <c r="AF1710">
        <v>2370</v>
      </c>
      <c r="AG1710" s="2" t="s">
        <v>353</v>
      </c>
      <c r="AH1710" s="2" t="s">
        <v>615</v>
      </c>
      <c r="AI1710" s="1">
        <v>46197</v>
      </c>
      <c r="AJ1710" s="2"/>
      <c r="AK1710" s="2" t="s">
        <v>67</v>
      </c>
      <c r="AM1710" s="2" t="s">
        <v>59</v>
      </c>
      <c r="AP1710" s="2" t="s">
        <v>60</v>
      </c>
      <c r="AQ1710" s="2" t="s">
        <v>41</v>
      </c>
      <c r="AR1710">
        <v>104000</v>
      </c>
      <c r="AS1710" s="2" t="str">
        <f>_xlfn.IFNA(IF(VLOOKUP(all_resi[[#This Row],[No. Waybill]],settle_reconcile[No. Waybill],1,0)="","Recon","Recon"),"-")</f>
        <v>-</v>
      </c>
      <c r="AT1710" s="2">
        <f>all_resi[[#This Row],[Nilai COD]]-all_resi[[#This Row],[COD Fee]]-all_resi[[#This Row],[Total Biaya Setelah Diskon]]</f>
        <v>123230</v>
      </c>
      <c r="AU1710" s="2">
        <f>IF(all_resi[[#This Row],[Waktu Terima]]="","",_xlfn.DAYS(all_resi[[#This Row],[Waktu Terima]],all_resi[[#This Row],[Tanggal Pengiriman]]))</f>
        <v>12</v>
      </c>
    </row>
    <row r="1711" spans="1:47" x14ac:dyDescent="0.25">
      <c r="A1711" s="2" t="s">
        <v>6839</v>
      </c>
      <c r="B1711" s="1">
        <v>46185</v>
      </c>
      <c r="C1711" s="2" t="s">
        <v>42</v>
      </c>
      <c r="D1711" s="2" t="s">
        <v>43</v>
      </c>
      <c r="E1711" s="2" t="s">
        <v>44</v>
      </c>
      <c r="F1711" s="2" t="s">
        <v>45</v>
      </c>
      <c r="G1711" s="2" t="s">
        <v>46</v>
      </c>
      <c r="H1711" s="2" t="s">
        <v>47</v>
      </c>
      <c r="I1711" s="2" t="s">
        <v>3327</v>
      </c>
      <c r="J1711" s="2" t="s">
        <v>13805</v>
      </c>
      <c r="K1711" s="2" t="s">
        <v>143</v>
      </c>
      <c r="L1711" s="2" t="s">
        <v>3328</v>
      </c>
      <c r="M1711" s="2" t="s">
        <v>3329</v>
      </c>
      <c r="N1711" s="2" t="s">
        <v>3330</v>
      </c>
      <c r="O1711">
        <v>1</v>
      </c>
      <c r="P1711" s="2" t="s">
        <v>53</v>
      </c>
      <c r="Q1711">
        <v>100</v>
      </c>
      <c r="R1711">
        <v>0</v>
      </c>
      <c r="S1711" s="2" t="s">
        <v>54</v>
      </c>
      <c r="T1711" s="2" t="s">
        <v>55</v>
      </c>
      <c r="U1711" s="2" t="s">
        <v>250</v>
      </c>
      <c r="V1711" s="2"/>
      <c r="W1711">
        <v>25000</v>
      </c>
      <c r="X1711">
        <v>0</v>
      </c>
      <c r="Y1711">
        <v>0</v>
      </c>
      <c r="Z1711">
        <v>25000</v>
      </c>
      <c r="AB1711" s="2" t="s">
        <v>57</v>
      </c>
      <c r="AC1711">
        <v>18000</v>
      </c>
      <c r="AD1711">
        <v>7000</v>
      </c>
      <c r="AE1711">
        <v>79000</v>
      </c>
      <c r="AF1711">
        <v>1185</v>
      </c>
      <c r="AG1711" s="2" t="s">
        <v>3327</v>
      </c>
      <c r="AH1711" s="2"/>
      <c r="AI1711" s="1">
        <v>46188</v>
      </c>
      <c r="AJ1711" s="2"/>
      <c r="AK1711" s="2" t="s">
        <v>58</v>
      </c>
      <c r="AM1711" s="2" t="s">
        <v>59</v>
      </c>
      <c r="AP1711" s="2" t="s">
        <v>60</v>
      </c>
      <c r="AQ1711" s="2" t="s">
        <v>41</v>
      </c>
      <c r="AR1711">
        <v>54000</v>
      </c>
      <c r="AS1711" s="2" t="str">
        <f>_xlfn.IFNA(IF(VLOOKUP(all_resi[[#This Row],[No. Waybill]],settle_reconcile[No. Waybill],1,0)="","Recon","Recon"),"-")</f>
        <v>Recon</v>
      </c>
      <c r="AT1711" s="2">
        <f>all_resi[[#This Row],[Nilai COD]]-all_resi[[#This Row],[COD Fee]]-all_resi[[#This Row],[Total Biaya Setelah Diskon]]</f>
        <v>70815</v>
      </c>
      <c r="AU1711" s="2">
        <f>IF(all_resi[[#This Row],[Waktu Terima]]="","",_xlfn.DAYS(all_resi[[#This Row],[Waktu Terima]],all_resi[[#This Row],[Tanggal Pengiriman]]))</f>
        <v>3</v>
      </c>
    </row>
    <row r="1712" spans="1:47" x14ac:dyDescent="0.25">
      <c r="A1712" s="2" t="s">
        <v>7196</v>
      </c>
      <c r="B1712" s="1">
        <v>46185</v>
      </c>
      <c r="C1712" s="2" t="s">
        <v>42</v>
      </c>
      <c r="D1712" s="2" t="s">
        <v>43</v>
      </c>
      <c r="E1712" s="2" t="s">
        <v>44</v>
      </c>
      <c r="F1712" s="2" t="s">
        <v>45</v>
      </c>
      <c r="G1712" s="2" t="s">
        <v>46</v>
      </c>
      <c r="H1712" s="2" t="s">
        <v>80</v>
      </c>
      <c r="I1712" s="2" t="s">
        <v>4302</v>
      </c>
      <c r="J1712" s="2" t="s">
        <v>13856</v>
      </c>
      <c r="K1712" s="2" t="s">
        <v>82</v>
      </c>
      <c r="L1712" s="2" t="s">
        <v>83</v>
      </c>
      <c r="M1712" s="2" t="s">
        <v>84</v>
      </c>
      <c r="N1712" s="2" t="s">
        <v>4303</v>
      </c>
      <c r="O1712">
        <v>1</v>
      </c>
      <c r="P1712" s="2" t="s">
        <v>53</v>
      </c>
      <c r="Q1712">
        <v>100</v>
      </c>
      <c r="R1712">
        <v>0</v>
      </c>
      <c r="S1712" s="2" t="s">
        <v>54</v>
      </c>
      <c r="T1712" s="2" t="s">
        <v>55</v>
      </c>
      <c r="U1712" s="2" t="s">
        <v>525</v>
      </c>
      <c r="V1712" s="2"/>
      <c r="W1712">
        <v>47000</v>
      </c>
      <c r="X1712">
        <v>0</v>
      </c>
      <c r="Y1712">
        <v>0</v>
      </c>
      <c r="Z1712">
        <v>47000</v>
      </c>
      <c r="AB1712" s="2" t="s">
        <v>57</v>
      </c>
      <c r="AC1712">
        <v>18800</v>
      </c>
      <c r="AD1712">
        <v>28200</v>
      </c>
      <c r="AE1712">
        <v>125000</v>
      </c>
      <c r="AF1712">
        <v>1875</v>
      </c>
      <c r="AG1712" s="2" t="s">
        <v>4302</v>
      </c>
      <c r="AH1712" s="2"/>
      <c r="AI1712" s="1">
        <v>46190</v>
      </c>
      <c r="AJ1712" s="2" t="s">
        <v>87</v>
      </c>
      <c r="AK1712" s="2" t="s">
        <v>58</v>
      </c>
      <c r="AM1712" s="2" t="s">
        <v>59</v>
      </c>
      <c r="AP1712" s="2" t="s">
        <v>60</v>
      </c>
      <c r="AQ1712" s="2" t="s">
        <v>41</v>
      </c>
      <c r="AR1712">
        <v>78000</v>
      </c>
      <c r="AS1712" s="2" t="str">
        <f>_xlfn.IFNA(IF(VLOOKUP(all_resi[[#This Row],[No. Waybill]],settle_reconcile[No. Waybill],1,0)="","Recon","Recon"),"-")</f>
        <v>Recon</v>
      </c>
      <c r="AT1712" s="2">
        <f>all_resi[[#This Row],[Nilai COD]]-all_resi[[#This Row],[COD Fee]]-all_resi[[#This Row],[Total Biaya Setelah Diskon]]</f>
        <v>94925</v>
      </c>
      <c r="AU1712" s="2">
        <f>IF(all_resi[[#This Row],[Waktu Terima]]="","",_xlfn.DAYS(all_resi[[#This Row],[Waktu Terima]],all_resi[[#This Row],[Tanggal Pengiriman]]))</f>
        <v>5</v>
      </c>
    </row>
    <row r="1713" spans="1:47" x14ac:dyDescent="0.25">
      <c r="A1713" s="2" t="s">
        <v>6461</v>
      </c>
      <c r="B1713" s="1">
        <v>46185</v>
      </c>
      <c r="C1713" s="2" t="s">
        <v>42</v>
      </c>
      <c r="D1713" s="2" t="s">
        <v>43</v>
      </c>
      <c r="E1713" s="2" t="s">
        <v>44</v>
      </c>
      <c r="F1713" s="2" t="s">
        <v>45</v>
      </c>
      <c r="G1713" s="2" t="s">
        <v>46</v>
      </c>
      <c r="H1713" s="2" t="s">
        <v>80</v>
      </c>
      <c r="I1713" s="2" t="s">
        <v>2226</v>
      </c>
      <c r="J1713" s="2" t="s">
        <v>13700</v>
      </c>
      <c r="K1713" s="2" t="s">
        <v>121</v>
      </c>
      <c r="L1713" s="2" t="s">
        <v>761</v>
      </c>
      <c r="M1713" s="2" t="s">
        <v>2227</v>
      </c>
      <c r="N1713" s="2" t="s">
        <v>2228</v>
      </c>
      <c r="O1713">
        <v>1</v>
      </c>
      <c r="P1713" s="2" t="s">
        <v>53</v>
      </c>
      <c r="Q1713">
        <v>100</v>
      </c>
      <c r="R1713">
        <v>0</v>
      </c>
      <c r="S1713" s="2" t="s">
        <v>54</v>
      </c>
      <c r="T1713" s="2" t="s">
        <v>55</v>
      </c>
      <c r="U1713" s="2" t="s">
        <v>881</v>
      </c>
      <c r="V1713" s="2"/>
      <c r="W1713">
        <v>85000</v>
      </c>
      <c r="X1713">
        <v>0</v>
      </c>
      <c r="Y1713">
        <v>0</v>
      </c>
      <c r="Z1713">
        <v>85000</v>
      </c>
      <c r="AB1713" s="2" t="s">
        <v>57</v>
      </c>
      <c r="AC1713">
        <v>34000</v>
      </c>
      <c r="AD1713">
        <v>51000</v>
      </c>
      <c r="AE1713">
        <v>179000</v>
      </c>
      <c r="AF1713">
        <v>2685</v>
      </c>
      <c r="AG1713" s="2" t="s">
        <v>2226</v>
      </c>
      <c r="AH1713" s="2"/>
      <c r="AI1713" s="1">
        <v>46191</v>
      </c>
      <c r="AJ1713" s="2" t="s">
        <v>87</v>
      </c>
      <c r="AK1713" s="2" t="s">
        <v>58</v>
      </c>
      <c r="AM1713" s="2" t="s">
        <v>59</v>
      </c>
      <c r="AP1713" s="2" t="s">
        <v>60</v>
      </c>
      <c r="AQ1713" s="2" t="s">
        <v>41</v>
      </c>
      <c r="AR1713">
        <v>94000</v>
      </c>
      <c r="AS1713" s="2" t="str">
        <f>_xlfn.IFNA(IF(VLOOKUP(all_resi[[#This Row],[No. Waybill]],settle_reconcile[No. Waybill],1,0)="","Recon","Recon"),"-")</f>
        <v>Recon</v>
      </c>
      <c r="AT1713" s="2">
        <f>all_resi[[#This Row],[Nilai COD]]-all_resi[[#This Row],[COD Fee]]-all_resi[[#This Row],[Total Biaya Setelah Diskon]]</f>
        <v>125315</v>
      </c>
      <c r="AU1713" s="2">
        <f>IF(all_resi[[#This Row],[Waktu Terima]]="","",_xlfn.DAYS(all_resi[[#This Row],[Waktu Terima]],all_resi[[#This Row],[Tanggal Pengiriman]]))</f>
        <v>6</v>
      </c>
    </row>
    <row r="1714" spans="1:47" x14ac:dyDescent="0.25">
      <c r="A1714" s="2" t="s">
        <v>8600</v>
      </c>
      <c r="B1714" s="1">
        <v>46186</v>
      </c>
      <c r="C1714" s="2" t="s">
        <v>42</v>
      </c>
      <c r="D1714" s="2" t="s">
        <v>43</v>
      </c>
      <c r="E1714" s="2" t="s">
        <v>44</v>
      </c>
      <c r="F1714" s="2" t="s">
        <v>45</v>
      </c>
      <c r="G1714" s="2" t="s">
        <v>46</v>
      </c>
      <c r="H1714" s="2" t="s">
        <v>47</v>
      </c>
      <c r="I1714" s="2" t="s">
        <v>8601</v>
      </c>
      <c r="J1714" s="2" t="s">
        <v>13907</v>
      </c>
      <c r="K1714" s="2" t="s">
        <v>177</v>
      </c>
      <c r="L1714" s="2" t="s">
        <v>247</v>
      </c>
      <c r="M1714" s="2" t="s">
        <v>1819</v>
      </c>
      <c r="N1714" s="2" t="s">
        <v>8602</v>
      </c>
      <c r="O1714">
        <v>1</v>
      </c>
      <c r="P1714" s="2" t="s">
        <v>53</v>
      </c>
      <c r="Q1714">
        <v>100</v>
      </c>
      <c r="R1714">
        <v>0</v>
      </c>
      <c r="S1714" s="2" t="s">
        <v>54</v>
      </c>
      <c r="T1714" s="2" t="s">
        <v>55</v>
      </c>
      <c r="U1714" s="2" t="s">
        <v>412</v>
      </c>
      <c r="V1714" s="2"/>
      <c r="W1714">
        <v>80000</v>
      </c>
      <c r="X1714">
        <v>0</v>
      </c>
      <c r="Y1714">
        <v>0</v>
      </c>
      <c r="Z1714">
        <v>80000</v>
      </c>
      <c r="AB1714" s="2" t="s">
        <v>57</v>
      </c>
      <c r="AC1714">
        <v>32000</v>
      </c>
      <c r="AD1714">
        <v>48000</v>
      </c>
      <c r="AE1714">
        <v>184000</v>
      </c>
      <c r="AF1714">
        <v>2760</v>
      </c>
      <c r="AG1714" s="2" t="s">
        <v>8601</v>
      </c>
      <c r="AH1714" s="2"/>
      <c r="AI1714" s="1">
        <v>46192</v>
      </c>
      <c r="AJ1714" s="2"/>
      <c r="AK1714" s="2" t="s">
        <v>58</v>
      </c>
      <c r="AM1714" s="2" t="s">
        <v>59</v>
      </c>
      <c r="AP1714" s="2" t="s">
        <v>60</v>
      </c>
      <c r="AQ1714" s="2" t="s">
        <v>41</v>
      </c>
      <c r="AR1714">
        <v>104000</v>
      </c>
      <c r="AS1714" s="2" t="str">
        <f>_xlfn.IFNA(IF(VLOOKUP(all_resi[[#This Row],[No. Waybill]],settle_reconcile[No. Waybill],1,0)="","Recon","Recon"),"-")</f>
        <v>Recon</v>
      </c>
      <c r="AT1714" s="2">
        <f>all_resi[[#This Row],[Nilai COD]]-all_resi[[#This Row],[COD Fee]]-all_resi[[#This Row],[Total Biaya Setelah Diskon]]</f>
        <v>133240</v>
      </c>
      <c r="AU1714" s="2">
        <f>IF(all_resi[[#This Row],[Waktu Terima]]="","",_xlfn.DAYS(all_resi[[#This Row],[Waktu Terima]],all_resi[[#This Row],[Tanggal Pengiriman]]))</f>
        <v>6</v>
      </c>
    </row>
    <row r="1715" spans="1:47" x14ac:dyDescent="0.25">
      <c r="A1715" s="2" t="s">
        <v>8390</v>
      </c>
      <c r="B1715" s="1">
        <v>46186</v>
      </c>
      <c r="C1715" s="2" t="s">
        <v>42</v>
      </c>
      <c r="D1715" s="2" t="s">
        <v>43</v>
      </c>
      <c r="E1715" s="2" t="s">
        <v>44</v>
      </c>
      <c r="F1715" s="2" t="s">
        <v>45</v>
      </c>
      <c r="G1715" s="2" t="s">
        <v>46</v>
      </c>
      <c r="H1715" s="2" t="s">
        <v>47</v>
      </c>
      <c r="I1715" s="2" t="s">
        <v>8391</v>
      </c>
      <c r="J1715" s="2" t="s">
        <v>14025</v>
      </c>
      <c r="K1715" s="2" t="s">
        <v>197</v>
      </c>
      <c r="L1715" s="2" t="s">
        <v>198</v>
      </c>
      <c r="M1715" s="2" t="s">
        <v>8392</v>
      </c>
      <c r="N1715" s="2" t="s">
        <v>8393</v>
      </c>
      <c r="O1715">
        <v>1</v>
      </c>
      <c r="P1715" s="2" t="s">
        <v>53</v>
      </c>
      <c r="Q1715">
        <v>100</v>
      </c>
      <c r="R1715">
        <v>0</v>
      </c>
      <c r="S1715" s="2" t="s">
        <v>54</v>
      </c>
      <c r="T1715" s="2" t="s">
        <v>55</v>
      </c>
      <c r="U1715" s="2" t="s">
        <v>230</v>
      </c>
      <c r="V1715" s="2"/>
      <c r="W1715">
        <v>96000</v>
      </c>
      <c r="X1715">
        <v>0</v>
      </c>
      <c r="Y1715">
        <v>0</v>
      </c>
      <c r="Z1715">
        <v>96000</v>
      </c>
      <c r="AB1715" s="2" t="s">
        <v>57</v>
      </c>
      <c r="AC1715">
        <v>38400</v>
      </c>
      <c r="AD1715">
        <v>57600</v>
      </c>
      <c r="AE1715">
        <v>200000</v>
      </c>
      <c r="AF1715">
        <v>3000</v>
      </c>
      <c r="AG1715" s="2" t="s">
        <v>8391</v>
      </c>
      <c r="AH1715" s="2"/>
      <c r="AI1715" s="1">
        <v>46192</v>
      </c>
      <c r="AJ1715" s="2"/>
      <c r="AK1715" s="2" t="s">
        <v>58</v>
      </c>
      <c r="AM1715" s="2" t="s">
        <v>59</v>
      </c>
      <c r="AP1715" s="2" t="s">
        <v>60</v>
      </c>
      <c r="AQ1715" s="2" t="s">
        <v>41</v>
      </c>
      <c r="AR1715">
        <v>104000</v>
      </c>
      <c r="AS1715" s="2" t="str">
        <f>_xlfn.IFNA(IF(VLOOKUP(all_resi[[#This Row],[No. Waybill]],settle_reconcile[No. Waybill],1,0)="","Recon","Recon"),"-")</f>
        <v>Recon</v>
      </c>
      <c r="AT1715" s="2">
        <f>all_resi[[#This Row],[Nilai COD]]-all_resi[[#This Row],[COD Fee]]-all_resi[[#This Row],[Total Biaya Setelah Diskon]]</f>
        <v>139400</v>
      </c>
      <c r="AU1715" s="2">
        <f>IF(all_resi[[#This Row],[Waktu Terima]]="","",_xlfn.DAYS(all_resi[[#This Row],[Waktu Terima]],all_resi[[#This Row],[Tanggal Pengiriman]]))</f>
        <v>6</v>
      </c>
    </row>
    <row r="1716" spans="1:47" x14ac:dyDescent="0.25">
      <c r="A1716" s="2" t="s">
        <v>8202</v>
      </c>
      <c r="B1716" s="1">
        <v>46186</v>
      </c>
      <c r="C1716" s="2" t="s">
        <v>42</v>
      </c>
      <c r="D1716" s="2" t="s">
        <v>43</v>
      </c>
      <c r="E1716" s="2" t="s">
        <v>44</v>
      </c>
      <c r="F1716" s="2" t="s">
        <v>45</v>
      </c>
      <c r="G1716" s="2" t="s">
        <v>46</v>
      </c>
      <c r="H1716" s="2" t="s">
        <v>47</v>
      </c>
      <c r="I1716" s="2" t="s">
        <v>8203</v>
      </c>
      <c r="J1716" s="2" t="s">
        <v>13912</v>
      </c>
      <c r="K1716" s="2" t="s">
        <v>137</v>
      </c>
      <c r="L1716" s="2" t="s">
        <v>3889</v>
      </c>
      <c r="M1716" s="2" t="s">
        <v>8204</v>
      </c>
      <c r="N1716" s="2" t="s">
        <v>8205</v>
      </c>
      <c r="O1716">
        <v>1</v>
      </c>
      <c r="P1716" s="2" t="s">
        <v>53</v>
      </c>
      <c r="Q1716">
        <v>100</v>
      </c>
      <c r="R1716">
        <v>0</v>
      </c>
      <c r="S1716" s="2" t="s">
        <v>54</v>
      </c>
      <c r="T1716" s="2" t="s">
        <v>55</v>
      </c>
      <c r="U1716" s="2" t="s">
        <v>250</v>
      </c>
      <c r="V1716" s="2"/>
      <c r="W1716">
        <v>31000</v>
      </c>
      <c r="X1716">
        <v>0</v>
      </c>
      <c r="Y1716">
        <v>0</v>
      </c>
      <c r="Z1716">
        <v>31000</v>
      </c>
      <c r="AB1716" s="2" t="s">
        <v>57</v>
      </c>
      <c r="AC1716">
        <v>22000</v>
      </c>
      <c r="AD1716">
        <v>9000</v>
      </c>
      <c r="AE1716">
        <v>85900</v>
      </c>
      <c r="AF1716">
        <v>1288.5</v>
      </c>
      <c r="AG1716" s="2" t="s">
        <v>8203</v>
      </c>
      <c r="AH1716" s="2"/>
      <c r="AI1716" s="1">
        <v>46188</v>
      </c>
      <c r="AJ1716" s="2"/>
      <c r="AK1716" s="2" t="s">
        <v>58</v>
      </c>
      <c r="AM1716" s="2" t="s">
        <v>59</v>
      </c>
      <c r="AP1716" s="2" t="s">
        <v>60</v>
      </c>
      <c r="AQ1716" s="2" t="s">
        <v>41</v>
      </c>
      <c r="AR1716">
        <v>54900</v>
      </c>
      <c r="AS1716" s="2" t="str">
        <f>_xlfn.IFNA(IF(VLOOKUP(all_resi[[#This Row],[No. Waybill]],settle_reconcile[No. Waybill],1,0)="","Recon","Recon"),"-")</f>
        <v>Recon</v>
      </c>
      <c r="AT1716" s="2">
        <f>all_resi[[#This Row],[Nilai COD]]-all_resi[[#This Row],[COD Fee]]-all_resi[[#This Row],[Total Biaya Setelah Diskon]]</f>
        <v>75611.5</v>
      </c>
      <c r="AU1716" s="2">
        <f>IF(all_resi[[#This Row],[Waktu Terima]]="","",_xlfn.DAYS(all_resi[[#This Row],[Waktu Terima]],all_resi[[#This Row],[Tanggal Pengiriman]]))</f>
        <v>2</v>
      </c>
    </row>
    <row r="1717" spans="1:47" x14ac:dyDescent="0.25">
      <c r="A1717" s="2" t="s">
        <v>7654</v>
      </c>
      <c r="B1717" s="1">
        <v>46186</v>
      </c>
      <c r="C1717" s="2" t="s">
        <v>42</v>
      </c>
      <c r="D1717" s="2" t="s">
        <v>43</v>
      </c>
      <c r="E1717" s="2" t="s">
        <v>44</v>
      </c>
      <c r="F1717" s="2" t="s">
        <v>45</v>
      </c>
      <c r="G1717" s="2" t="s">
        <v>46</v>
      </c>
      <c r="H1717" s="2" t="s">
        <v>47</v>
      </c>
      <c r="I1717" s="2" t="s">
        <v>7655</v>
      </c>
      <c r="J1717" s="2" t="s">
        <v>14012</v>
      </c>
      <c r="K1717" s="2" t="s">
        <v>69</v>
      </c>
      <c r="L1717" s="2" t="s">
        <v>950</v>
      </c>
      <c r="M1717" s="2" t="s">
        <v>7656</v>
      </c>
      <c r="N1717" s="2" t="s">
        <v>7657</v>
      </c>
      <c r="O1717">
        <v>1</v>
      </c>
      <c r="P1717" s="2" t="s">
        <v>53</v>
      </c>
      <c r="Q1717">
        <v>100</v>
      </c>
      <c r="R1717">
        <v>0</v>
      </c>
      <c r="S1717" s="2" t="s">
        <v>54</v>
      </c>
      <c r="T1717" s="2" t="s">
        <v>55</v>
      </c>
      <c r="U1717" s="2" t="s">
        <v>56</v>
      </c>
      <c r="V1717" s="2"/>
      <c r="W1717">
        <v>47000</v>
      </c>
      <c r="X1717">
        <v>0</v>
      </c>
      <c r="Y1717">
        <v>0</v>
      </c>
      <c r="Z1717">
        <v>47000</v>
      </c>
      <c r="AB1717" s="2" t="s">
        <v>57</v>
      </c>
      <c r="AC1717">
        <v>18800</v>
      </c>
      <c r="AD1717">
        <v>28200</v>
      </c>
      <c r="AE1717">
        <v>151000</v>
      </c>
      <c r="AF1717">
        <v>2265</v>
      </c>
      <c r="AG1717" s="2" t="s">
        <v>7655</v>
      </c>
      <c r="AH1717" s="2"/>
      <c r="AI1717" s="1">
        <v>46191</v>
      </c>
      <c r="AJ1717" s="2"/>
      <c r="AK1717" s="2" t="s">
        <v>58</v>
      </c>
      <c r="AM1717" s="2" t="s">
        <v>59</v>
      </c>
      <c r="AP1717" s="2" t="s">
        <v>60</v>
      </c>
      <c r="AQ1717" s="2" t="s">
        <v>41</v>
      </c>
      <c r="AR1717">
        <v>104000</v>
      </c>
      <c r="AS1717" s="2" t="str">
        <f>_xlfn.IFNA(IF(VLOOKUP(all_resi[[#This Row],[No. Waybill]],settle_reconcile[No. Waybill],1,0)="","Recon","Recon"),"-")</f>
        <v>Recon</v>
      </c>
      <c r="AT1717" s="2">
        <f>all_resi[[#This Row],[Nilai COD]]-all_resi[[#This Row],[COD Fee]]-all_resi[[#This Row],[Total Biaya Setelah Diskon]]</f>
        <v>120535</v>
      </c>
      <c r="AU1717" s="2">
        <f>IF(all_resi[[#This Row],[Waktu Terima]]="","",_xlfn.DAYS(all_resi[[#This Row],[Waktu Terima]],all_resi[[#This Row],[Tanggal Pengiriman]]))</f>
        <v>5</v>
      </c>
    </row>
    <row r="1718" spans="1:47" x14ac:dyDescent="0.25">
      <c r="A1718" s="2" t="s">
        <v>8387</v>
      </c>
      <c r="B1718" s="1">
        <v>46186</v>
      </c>
      <c r="C1718" s="2" t="s">
        <v>42</v>
      </c>
      <c r="D1718" s="2" t="s">
        <v>43</v>
      </c>
      <c r="E1718" s="2" t="s">
        <v>44</v>
      </c>
      <c r="F1718" s="2" t="s">
        <v>45</v>
      </c>
      <c r="G1718" s="2" t="s">
        <v>46</v>
      </c>
      <c r="H1718" s="2" t="s">
        <v>47</v>
      </c>
      <c r="I1718" s="2" t="s">
        <v>8388</v>
      </c>
      <c r="J1718" s="2" t="s">
        <v>14132</v>
      </c>
      <c r="K1718" s="2" t="s">
        <v>75</v>
      </c>
      <c r="L1718" s="2" t="s">
        <v>355</v>
      </c>
      <c r="M1718" s="2" t="s">
        <v>1082</v>
      </c>
      <c r="N1718" s="2" t="s">
        <v>8389</v>
      </c>
      <c r="O1718">
        <v>1</v>
      </c>
      <c r="P1718" s="2" t="s">
        <v>53</v>
      </c>
      <c r="Q1718">
        <v>100</v>
      </c>
      <c r="R1718">
        <v>0</v>
      </c>
      <c r="S1718" s="2" t="s">
        <v>54</v>
      </c>
      <c r="T1718" s="2" t="s">
        <v>55</v>
      </c>
      <c r="U1718" s="2" t="s">
        <v>207</v>
      </c>
      <c r="V1718" s="2"/>
      <c r="W1718">
        <v>60000</v>
      </c>
      <c r="X1718">
        <v>0</v>
      </c>
      <c r="Y1718">
        <v>0</v>
      </c>
      <c r="Z1718">
        <v>60000</v>
      </c>
      <c r="AB1718" s="2" t="s">
        <v>57</v>
      </c>
      <c r="AC1718">
        <v>24000</v>
      </c>
      <c r="AD1718">
        <v>36000</v>
      </c>
      <c r="AE1718">
        <v>130000</v>
      </c>
      <c r="AF1718">
        <v>1950</v>
      </c>
      <c r="AG1718" s="2" t="s">
        <v>517</v>
      </c>
      <c r="AH1718" s="2" t="s">
        <v>149</v>
      </c>
      <c r="AI1718" s="1">
        <v>46195</v>
      </c>
      <c r="AJ1718" s="2"/>
      <c r="AK1718" s="2" t="s">
        <v>67</v>
      </c>
      <c r="AM1718" s="2" t="s">
        <v>59</v>
      </c>
      <c r="AP1718" s="2" t="s">
        <v>60</v>
      </c>
      <c r="AQ1718" s="2" t="s">
        <v>41</v>
      </c>
      <c r="AR1718">
        <v>70000</v>
      </c>
      <c r="AS1718" s="2" t="str">
        <f>_xlfn.IFNA(IF(VLOOKUP(all_resi[[#This Row],[No. Waybill]],settle_reconcile[No. Waybill],1,0)="","Recon","Recon"),"-")</f>
        <v>-</v>
      </c>
      <c r="AT1718" s="2">
        <f>all_resi[[#This Row],[Nilai COD]]-all_resi[[#This Row],[COD Fee]]-all_resi[[#This Row],[Total Biaya Setelah Diskon]]</f>
        <v>92050</v>
      </c>
      <c r="AU1718" s="2">
        <f>IF(all_resi[[#This Row],[Waktu Terima]]="","",_xlfn.DAYS(all_resi[[#This Row],[Waktu Terima]],all_resi[[#This Row],[Tanggal Pengiriman]]))</f>
        <v>9</v>
      </c>
    </row>
    <row r="1719" spans="1:47" x14ac:dyDescent="0.25">
      <c r="A1719" s="2" t="s">
        <v>8535</v>
      </c>
      <c r="B1719" s="1">
        <v>46186</v>
      </c>
      <c r="C1719" s="2" t="s">
        <v>42</v>
      </c>
      <c r="D1719" s="2" t="s">
        <v>43</v>
      </c>
      <c r="E1719" s="2" t="s">
        <v>44</v>
      </c>
      <c r="F1719" s="2" t="s">
        <v>45</v>
      </c>
      <c r="G1719" s="2" t="s">
        <v>46</v>
      </c>
      <c r="H1719" s="2" t="s">
        <v>47</v>
      </c>
      <c r="I1719" s="2" t="s">
        <v>8536</v>
      </c>
      <c r="J1719" s="2" t="s">
        <v>14039</v>
      </c>
      <c r="K1719" s="2" t="s">
        <v>183</v>
      </c>
      <c r="L1719" s="2" t="s">
        <v>325</v>
      </c>
      <c r="M1719" s="2" t="s">
        <v>758</v>
      </c>
      <c r="N1719" s="2" t="s">
        <v>8537</v>
      </c>
      <c r="O1719">
        <v>1</v>
      </c>
      <c r="P1719" s="2" t="s">
        <v>53</v>
      </c>
      <c r="Q1719">
        <v>100</v>
      </c>
      <c r="R1719">
        <v>0</v>
      </c>
      <c r="S1719" s="2" t="s">
        <v>54</v>
      </c>
      <c r="T1719" s="2" t="s">
        <v>55</v>
      </c>
      <c r="U1719" s="2" t="s">
        <v>8016</v>
      </c>
      <c r="V1719" s="2"/>
      <c r="W1719">
        <v>68000</v>
      </c>
      <c r="X1719">
        <v>0</v>
      </c>
      <c r="Y1719">
        <v>0</v>
      </c>
      <c r="Z1719">
        <v>68000</v>
      </c>
      <c r="AB1719" s="2" t="s">
        <v>57</v>
      </c>
      <c r="AC1719">
        <v>27200</v>
      </c>
      <c r="AD1719">
        <v>40800</v>
      </c>
      <c r="AE1719">
        <v>262000</v>
      </c>
      <c r="AF1719">
        <v>3930</v>
      </c>
      <c r="AG1719" s="2" t="s">
        <v>8536</v>
      </c>
      <c r="AH1719" s="2"/>
      <c r="AI1719" s="1">
        <v>46189</v>
      </c>
      <c r="AJ1719" s="2"/>
      <c r="AK1719" s="2" t="s">
        <v>58</v>
      </c>
      <c r="AM1719" s="2" t="s">
        <v>59</v>
      </c>
      <c r="AP1719" s="2" t="s">
        <v>60</v>
      </c>
      <c r="AQ1719" s="2" t="s">
        <v>41</v>
      </c>
      <c r="AR1719">
        <v>194000</v>
      </c>
      <c r="AS1719" s="2" t="str">
        <f>_xlfn.IFNA(IF(VLOOKUP(all_resi[[#This Row],[No. Waybill]],settle_reconcile[No. Waybill],1,0)="","Recon","Recon"),"-")</f>
        <v>Recon</v>
      </c>
      <c r="AT1719" s="2">
        <f>all_resi[[#This Row],[Nilai COD]]-all_resi[[#This Row],[COD Fee]]-all_resi[[#This Row],[Total Biaya Setelah Diskon]]</f>
        <v>217270</v>
      </c>
      <c r="AU1719" s="2">
        <f>IF(all_resi[[#This Row],[Waktu Terima]]="","",_xlfn.DAYS(all_resi[[#This Row],[Waktu Terima]],all_resi[[#This Row],[Tanggal Pengiriman]]))</f>
        <v>3</v>
      </c>
    </row>
    <row r="1720" spans="1:47" x14ac:dyDescent="0.25">
      <c r="A1720" s="2" t="s">
        <v>7714</v>
      </c>
      <c r="B1720" s="1">
        <v>46186</v>
      </c>
      <c r="C1720" s="2" t="s">
        <v>42</v>
      </c>
      <c r="D1720" s="2" t="s">
        <v>43</v>
      </c>
      <c r="E1720" s="2" t="s">
        <v>44</v>
      </c>
      <c r="F1720" s="2" t="s">
        <v>45</v>
      </c>
      <c r="G1720" s="2" t="s">
        <v>46</v>
      </c>
      <c r="H1720" s="2" t="s">
        <v>80</v>
      </c>
      <c r="I1720" s="2" t="s">
        <v>7715</v>
      </c>
      <c r="J1720" s="2" t="s">
        <v>13975</v>
      </c>
      <c r="K1720" s="2" t="s">
        <v>265</v>
      </c>
      <c r="L1720" s="2" t="s">
        <v>1932</v>
      </c>
      <c r="M1720" s="2" t="s">
        <v>1933</v>
      </c>
      <c r="N1720" s="2" t="s">
        <v>7716</v>
      </c>
      <c r="O1720">
        <v>1</v>
      </c>
      <c r="P1720" s="2" t="s">
        <v>53</v>
      </c>
      <c r="Q1720">
        <v>100</v>
      </c>
      <c r="R1720">
        <v>0</v>
      </c>
      <c r="S1720" s="2" t="s">
        <v>54</v>
      </c>
      <c r="T1720" s="2" t="s">
        <v>55</v>
      </c>
      <c r="U1720" s="2" t="s">
        <v>86</v>
      </c>
      <c r="V1720" s="2"/>
      <c r="W1720">
        <v>50000</v>
      </c>
      <c r="X1720">
        <v>0</v>
      </c>
      <c r="Y1720">
        <v>0</v>
      </c>
      <c r="Z1720">
        <v>50000</v>
      </c>
      <c r="AB1720" s="2" t="s">
        <v>57</v>
      </c>
      <c r="AC1720">
        <v>20000</v>
      </c>
      <c r="AD1720">
        <v>30000</v>
      </c>
      <c r="AE1720">
        <v>110000</v>
      </c>
      <c r="AF1720">
        <v>1650</v>
      </c>
      <c r="AG1720" s="2" t="s">
        <v>7715</v>
      </c>
      <c r="AH1720" s="2"/>
      <c r="AI1720" s="1">
        <v>46191</v>
      </c>
      <c r="AJ1720" s="2" t="s">
        <v>87</v>
      </c>
      <c r="AK1720" s="2" t="s">
        <v>58</v>
      </c>
      <c r="AM1720" s="2" t="s">
        <v>59</v>
      </c>
      <c r="AP1720" s="2" t="s">
        <v>60</v>
      </c>
      <c r="AQ1720" s="2" t="s">
        <v>41</v>
      </c>
      <c r="AR1720">
        <v>60000</v>
      </c>
      <c r="AS1720" s="2" t="str">
        <f>_xlfn.IFNA(IF(VLOOKUP(all_resi[[#This Row],[No. Waybill]],settle_reconcile[No. Waybill],1,0)="","Recon","Recon"),"-")</f>
        <v>Recon</v>
      </c>
      <c r="AT1720" s="2">
        <f>all_resi[[#This Row],[Nilai COD]]-all_resi[[#This Row],[COD Fee]]-all_resi[[#This Row],[Total Biaya Setelah Diskon]]</f>
        <v>78350</v>
      </c>
      <c r="AU1720" s="2">
        <f>IF(all_resi[[#This Row],[Waktu Terima]]="","",_xlfn.DAYS(all_resi[[#This Row],[Waktu Terima]],all_resi[[#This Row],[Tanggal Pengiriman]]))</f>
        <v>5</v>
      </c>
    </row>
    <row r="1721" spans="1:47" x14ac:dyDescent="0.25">
      <c r="A1721" s="2" t="s">
        <v>8293</v>
      </c>
      <c r="B1721" s="1">
        <v>46186</v>
      </c>
      <c r="C1721" s="2" t="s">
        <v>42</v>
      </c>
      <c r="D1721" s="2" t="s">
        <v>43</v>
      </c>
      <c r="E1721" s="2" t="s">
        <v>44</v>
      </c>
      <c r="F1721" s="2" t="s">
        <v>45</v>
      </c>
      <c r="G1721" s="2" t="s">
        <v>46</v>
      </c>
      <c r="H1721" s="2" t="s">
        <v>80</v>
      </c>
      <c r="I1721" s="2" t="s">
        <v>8294</v>
      </c>
      <c r="J1721" s="2" t="s">
        <v>14120</v>
      </c>
      <c r="K1721" s="2" t="s">
        <v>106</v>
      </c>
      <c r="L1721" s="2" t="s">
        <v>3273</v>
      </c>
      <c r="M1721" s="2" t="s">
        <v>8295</v>
      </c>
      <c r="N1721" s="2" t="s">
        <v>8296</v>
      </c>
      <c r="O1721">
        <v>1</v>
      </c>
      <c r="P1721" s="2" t="s">
        <v>53</v>
      </c>
      <c r="Q1721">
        <v>100</v>
      </c>
      <c r="R1721">
        <v>0</v>
      </c>
      <c r="S1721" s="2" t="s">
        <v>54</v>
      </c>
      <c r="T1721" s="2" t="s">
        <v>55</v>
      </c>
      <c r="U1721" s="2" t="s">
        <v>164</v>
      </c>
      <c r="V1721" s="2"/>
      <c r="W1721">
        <v>61000</v>
      </c>
      <c r="X1721">
        <v>0</v>
      </c>
      <c r="Y1721">
        <v>0</v>
      </c>
      <c r="Z1721">
        <v>61000</v>
      </c>
      <c r="AB1721" s="2" t="s">
        <v>57</v>
      </c>
      <c r="AC1721">
        <v>24400</v>
      </c>
      <c r="AD1721">
        <v>36600</v>
      </c>
      <c r="AE1721">
        <v>145000</v>
      </c>
      <c r="AF1721">
        <v>2175</v>
      </c>
      <c r="AG1721" s="2" t="s">
        <v>43</v>
      </c>
      <c r="AH1721" s="2"/>
      <c r="AI1721" s="1">
        <v>46212</v>
      </c>
      <c r="AJ1721" s="2" t="s">
        <v>87</v>
      </c>
      <c r="AK1721" s="2" t="s">
        <v>67</v>
      </c>
      <c r="AM1721" s="2" t="s">
        <v>59</v>
      </c>
      <c r="AP1721" s="2" t="s">
        <v>60</v>
      </c>
      <c r="AQ1721" s="2" t="s">
        <v>41</v>
      </c>
      <c r="AR1721">
        <v>84000</v>
      </c>
      <c r="AS1721" s="2" t="str">
        <f>_xlfn.IFNA(IF(VLOOKUP(all_resi[[#This Row],[No. Waybill]],settle_reconcile[No. Waybill],1,0)="","Recon","Recon"),"-")</f>
        <v>-</v>
      </c>
      <c r="AT1721" s="2">
        <f>all_resi[[#This Row],[Nilai COD]]-all_resi[[#This Row],[COD Fee]]-all_resi[[#This Row],[Total Biaya Setelah Diskon]]</f>
        <v>106225</v>
      </c>
      <c r="AU1721" s="2">
        <f>IF(all_resi[[#This Row],[Waktu Terima]]="","",_xlfn.DAYS(all_resi[[#This Row],[Waktu Terima]],all_resi[[#This Row],[Tanggal Pengiriman]]))</f>
        <v>26</v>
      </c>
    </row>
    <row r="1722" spans="1:47" x14ac:dyDescent="0.25">
      <c r="A1722" s="2" t="s">
        <v>7762</v>
      </c>
      <c r="B1722" s="1">
        <v>46186</v>
      </c>
      <c r="C1722" s="2" t="s">
        <v>42</v>
      </c>
      <c r="D1722" s="2" t="s">
        <v>43</v>
      </c>
      <c r="E1722" s="2" t="s">
        <v>44</v>
      </c>
      <c r="F1722" s="2" t="s">
        <v>45</v>
      </c>
      <c r="G1722" s="2" t="s">
        <v>46</v>
      </c>
      <c r="H1722" s="2" t="s">
        <v>47</v>
      </c>
      <c r="I1722" s="2" t="s">
        <v>7763</v>
      </c>
      <c r="J1722" s="2" t="s">
        <v>13946</v>
      </c>
      <c r="K1722" s="2" t="s">
        <v>156</v>
      </c>
      <c r="L1722" s="2" t="s">
        <v>606</v>
      </c>
      <c r="M1722" s="2" t="s">
        <v>4240</v>
      </c>
      <c r="N1722" s="2" t="s">
        <v>7764</v>
      </c>
      <c r="O1722">
        <v>1</v>
      </c>
      <c r="P1722" s="2" t="s">
        <v>53</v>
      </c>
      <c r="Q1722">
        <v>100</v>
      </c>
      <c r="R1722">
        <v>0</v>
      </c>
      <c r="S1722" s="2" t="s">
        <v>54</v>
      </c>
      <c r="T1722" s="2" t="s">
        <v>55</v>
      </c>
      <c r="U1722" s="2" t="s">
        <v>207</v>
      </c>
      <c r="V1722" s="2"/>
      <c r="W1722">
        <v>64000</v>
      </c>
      <c r="X1722">
        <v>0</v>
      </c>
      <c r="Y1722">
        <v>0</v>
      </c>
      <c r="Z1722">
        <v>64000</v>
      </c>
      <c r="AB1722" s="2" t="s">
        <v>57</v>
      </c>
      <c r="AC1722">
        <v>25600</v>
      </c>
      <c r="AD1722">
        <v>38400</v>
      </c>
      <c r="AE1722">
        <v>135000</v>
      </c>
      <c r="AF1722">
        <v>2025</v>
      </c>
      <c r="AG1722" s="2" t="s">
        <v>7763</v>
      </c>
      <c r="AH1722" s="2"/>
      <c r="AI1722" s="1">
        <v>46193</v>
      </c>
      <c r="AJ1722" s="2"/>
      <c r="AK1722" s="2" t="s">
        <v>58</v>
      </c>
      <c r="AM1722" s="2" t="s">
        <v>59</v>
      </c>
      <c r="AP1722" s="2" t="s">
        <v>60</v>
      </c>
      <c r="AQ1722" s="2" t="s">
        <v>41</v>
      </c>
      <c r="AR1722">
        <v>71000</v>
      </c>
      <c r="AS1722" s="2" t="str">
        <f>_xlfn.IFNA(IF(VLOOKUP(all_resi[[#This Row],[No. Waybill]],settle_reconcile[No. Waybill],1,0)="","Recon","Recon"),"-")</f>
        <v>Recon</v>
      </c>
      <c r="AT1722" s="2">
        <f>all_resi[[#This Row],[Nilai COD]]-all_resi[[#This Row],[COD Fee]]-all_resi[[#This Row],[Total Biaya Setelah Diskon]]</f>
        <v>94575</v>
      </c>
      <c r="AU1722" s="2">
        <f>IF(all_resi[[#This Row],[Waktu Terima]]="","",_xlfn.DAYS(all_resi[[#This Row],[Waktu Terima]],all_resi[[#This Row],[Tanggal Pengiriman]]))</f>
        <v>7</v>
      </c>
    </row>
    <row r="1723" spans="1:47" x14ac:dyDescent="0.25">
      <c r="A1723" s="2" t="s">
        <v>8040</v>
      </c>
      <c r="B1723" s="1">
        <v>46186</v>
      </c>
      <c r="C1723" s="2" t="s">
        <v>42</v>
      </c>
      <c r="D1723" s="2" t="s">
        <v>43</v>
      </c>
      <c r="E1723" s="2" t="s">
        <v>44</v>
      </c>
      <c r="F1723" s="2" t="s">
        <v>45</v>
      </c>
      <c r="G1723" s="2" t="s">
        <v>46</v>
      </c>
      <c r="H1723" s="2" t="s">
        <v>80</v>
      </c>
      <c r="I1723" s="2" t="s">
        <v>8041</v>
      </c>
      <c r="J1723" s="2" t="s">
        <v>13996</v>
      </c>
      <c r="K1723" s="2" t="s">
        <v>116</v>
      </c>
      <c r="L1723" s="2" t="s">
        <v>4630</v>
      </c>
      <c r="M1723" s="2" t="s">
        <v>8042</v>
      </c>
      <c r="N1723" s="2" t="s">
        <v>8043</v>
      </c>
      <c r="O1723">
        <v>1</v>
      </c>
      <c r="P1723" s="2" t="s">
        <v>53</v>
      </c>
      <c r="Q1723">
        <v>100</v>
      </c>
      <c r="R1723">
        <v>0</v>
      </c>
      <c r="S1723" s="2" t="s">
        <v>54</v>
      </c>
      <c r="T1723" s="2" t="s">
        <v>55</v>
      </c>
      <c r="U1723" s="2" t="s">
        <v>305</v>
      </c>
      <c r="V1723" s="2"/>
      <c r="W1723">
        <v>16000</v>
      </c>
      <c r="X1723">
        <v>0</v>
      </c>
      <c r="Y1723">
        <v>0</v>
      </c>
      <c r="Z1723">
        <v>16000</v>
      </c>
      <c r="AB1723" s="2" t="s">
        <v>57</v>
      </c>
      <c r="AC1723">
        <v>11000</v>
      </c>
      <c r="AD1723">
        <v>5000</v>
      </c>
      <c r="AE1723">
        <v>89000</v>
      </c>
      <c r="AF1723">
        <v>1335</v>
      </c>
      <c r="AG1723" s="2" t="s">
        <v>10707</v>
      </c>
      <c r="AH1723" s="2" t="s">
        <v>149</v>
      </c>
      <c r="AI1723" s="1">
        <v>46191</v>
      </c>
      <c r="AJ1723" s="2" t="s">
        <v>87</v>
      </c>
      <c r="AK1723" s="2" t="s">
        <v>67</v>
      </c>
      <c r="AM1723" s="2" t="s">
        <v>59</v>
      </c>
      <c r="AP1723" s="2" t="s">
        <v>60</v>
      </c>
      <c r="AQ1723" s="2" t="s">
        <v>41</v>
      </c>
      <c r="AR1723">
        <v>73000</v>
      </c>
      <c r="AS1723" s="2" t="str">
        <f>_xlfn.IFNA(IF(VLOOKUP(all_resi[[#This Row],[No. Waybill]],settle_reconcile[No. Waybill],1,0)="","Recon","Recon"),"-")</f>
        <v>-</v>
      </c>
      <c r="AT1723" s="2">
        <f>all_resi[[#This Row],[Nilai COD]]-all_resi[[#This Row],[COD Fee]]-all_resi[[#This Row],[Total Biaya Setelah Diskon]]</f>
        <v>82665</v>
      </c>
      <c r="AU1723" s="2">
        <f>IF(all_resi[[#This Row],[Waktu Terima]]="","",_xlfn.DAYS(all_resi[[#This Row],[Waktu Terima]],all_resi[[#This Row],[Tanggal Pengiriman]]))</f>
        <v>5</v>
      </c>
    </row>
    <row r="1724" spans="1:47" x14ac:dyDescent="0.25">
      <c r="A1724" s="2" t="s">
        <v>8196</v>
      </c>
      <c r="B1724" s="1">
        <v>46186</v>
      </c>
      <c r="C1724" s="2" t="s">
        <v>42</v>
      </c>
      <c r="D1724" s="2" t="s">
        <v>43</v>
      </c>
      <c r="E1724" s="2" t="s">
        <v>44</v>
      </c>
      <c r="F1724" s="2" t="s">
        <v>45</v>
      </c>
      <c r="G1724" s="2" t="s">
        <v>46</v>
      </c>
      <c r="H1724" s="2" t="s">
        <v>80</v>
      </c>
      <c r="I1724" s="2" t="s">
        <v>8197</v>
      </c>
      <c r="J1724" s="2" t="s">
        <v>13935</v>
      </c>
      <c r="K1724" s="2" t="s">
        <v>121</v>
      </c>
      <c r="L1724" s="2" t="s">
        <v>680</v>
      </c>
      <c r="M1724" s="2" t="s">
        <v>1022</v>
      </c>
      <c r="N1724" s="2" t="s">
        <v>8198</v>
      </c>
      <c r="O1724">
        <v>1</v>
      </c>
      <c r="P1724" s="2" t="s">
        <v>53</v>
      </c>
      <c r="Q1724">
        <v>100</v>
      </c>
      <c r="R1724">
        <v>0</v>
      </c>
      <c r="S1724" s="2" t="s">
        <v>54</v>
      </c>
      <c r="T1724" s="2" t="s">
        <v>55</v>
      </c>
      <c r="U1724" s="2" t="s">
        <v>396</v>
      </c>
      <c r="V1724" s="2"/>
      <c r="W1724">
        <v>81000</v>
      </c>
      <c r="X1724">
        <v>0</v>
      </c>
      <c r="Y1724">
        <v>0</v>
      </c>
      <c r="Z1724">
        <v>81000</v>
      </c>
      <c r="AB1724" s="2" t="s">
        <v>57</v>
      </c>
      <c r="AC1724">
        <v>32400</v>
      </c>
      <c r="AD1724">
        <v>48600</v>
      </c>
      <c r="AE1724">
        <v>175000</v>
      </c>
      <c r="AF1724">
        <v>2625</v>
      </c>
      <c r="AG1724" s="2" t="s">
        <v>8197</v>
      </c>
      <c r="AH1724" s="2"/>
      <c r="AI1724" s="1">
        <v>46194</v>
      </c>
      <c r="AJ1724" s="2" t="s">
        <v>87</v>
      </c>
      <c r="AK1724" s="2" t="s">
        <v>58</v>
      </c>
      <c r="AM1724" s="2" t="s">
        <v>59</v>
      </c>
      <c r="AP1724" s="2" t="s">
        <v>60</v>
      </c>
      <c r="AQ1724" s="2" t="s">
        <v>41</v>
      </c>
      <c r="AR1724">
        <v>94000</v>
      </c>
      <c r="AS1724" s="2" t="str">
        <f>_xlfn.IFNA(IF(VLOOKUP(all_resi[[#This Row],[No. Waybill]],settle_reconcile[No. Waybill],1,0)="","Recon","Recon"),"-")</f>
        <v>Recon</v>
      </c>
      <c r="AT1724" s="2">
        <f>all_resi[[#This Row],[Nilai COD]]-all_resi[[#This Row],[COD Fee]]-all_resi[[#This Row],[Total Biaya Setelah Diskon]]</f>
        <v>123775</v>
      </c>
      <c r="AU1724" s="2">
        <f>IF(all_resi[[#This Row],[Waktu Terima]]="","",_xlfn.DAYS(all_resi[[#This Row],[Waktu Terima]],all_resi[[#This Row],[Tanggal Pengiriman]]))</f>
        <v>8</v>
      </c>
    </row>
    <row r="1725" spans="1:47" x14ac:dyDescent="0.25">
      <c r="A1725" s="2" t="s">
        <v>8070</v>
      </c>
      <c r="B1725" s="1">
        <v>46186</v>
      </c>
      <c r="C1725" s="2" t="s">
        <v>42</v>
      </c>
      <c r="D1725" s="2" t="s">
        <v>43</v>
      </c>
      <c r="E1725" s="2" t="s">
        <v>44</v>
      </c>
      <c r="F1725" s="2" t="s">
        <v>45</v>
      </c>
      <c r="G1725" s="2" t="s">
        <v>46</v>
      </c>
      <c r="H1725" s="2" t="s">
        <v>47</v>
      </c>
      <c r="I1725" s="2" t="s">
        <v>8071</v>
      </c>
      <c r="J1725" s="2" t="s">
        <v>13995</v>
      </c>
      <c r="K1725" s="2" t="s">
        <v>237</v>
      </c>
      <c r="L1725" s="2" t="s">
        <v>238</v>
      </c>
      <c r="M1725" s="2" t="s">
        <v>1426</v>
      </c>
      <c r="N1725" s="2" t="s">
        <v>8072</v>
      </c>
      <c r="O1725">
        <v>1</v>
      </c>
      <c r="P1725" s="2" t="s">
        <v>53</v>
      </c>
      <c r="Q1725">
        <v>100</v>
      </c>
      <c r="R1725">
        <v>4900000</v>
      </c>
      <c r="S1725" s="2" t="s">
        <v>54</v>
      </c>
      <c r="T1725" s="2" t="s">
        <v>55</v>
      </c>
      <c r="U1725" s="2" t="s">
        <v>534</v>
      </c>
      <c r="V1725" s="2" t="s">
        <v>772</v>
      </c>
      <c r="W1725">
        <v>37000</v>
      </c>
      <c r="X1725">
        <v>0</v>
      </c>
      <c r="Y1725">
        <v>0</v>
      </c>
      <c r="Z1725">
        <v>37000</v>
      </c>
      <c r="AB1725" s="2" t="s">
        <v>57</v>
      </c>
      <c r="AC1725">
        <v>14800</v>
      </c>
      <c r="AD1725">
        <v>22200</v>
      </c>
      <c r="AE1725">
        <v>91000</v>
      </c>
      <c r="AF1725">
        <v>1365</v>
      </c>
      <c r="AG1725" s="2" t="s">
        <v>8071</v>
      </c>
      <c r="AH1725" s="2"/>
      <c r="AI1725" s="1">
        <v>46189</v>
      </c>
      <c r="AJ1725" s="2"/>
      <c r="AK1725" s="2" t="s">
        <v>58</v>
      </c>
      <c r="AM1725" s="2" t="s">
        <v>59</v>
      </c>
      <c r="AP1725" s="2" t="s">
        <v>60</v>
      </c>
      <c r="AQ1725" s="2" t="s">
        <v>41</v>
      </c>
      <c r="AR1725">
        <v>54000</v>
      </c>
      <c r="AS1725" s="2" t="str">
        <f>_xlfn.IFNA(IF(VLOOKUP(all_resi[[#This Row],[No. Waybill]],settle_reconcile[No. Waybill],1,0)="","Recon","Recon"),"-")</f>
        <v>Recon</v>
      </c>
      <c r="AT1725" s="2">
        <f>all_resi[[#This Row],[Nilai COD]]-all_resi[[#This Row],[COD Fee]]-all_resi[[#This Row],[Total Biaya Setelah Diskon]]</f>
        <v>67435</v>
      </c>
      <c r="AU1725" s="2">
        <f>IF(all_resi[[#This Row],[Waktu Terima]]="","",_xlfn.DAYS(all_resi[[#This Row],[Waktu Terima]],all_resi[[#This Row],[Tanggal Pengiriman]]))</f>
        <v>3</v>
      </c>
    </row>
    <row r="1726" spans="1:47" x14ac:dyDescent="0.25">
      <c r="A1726" s="2" t="s">
        <v>7700</v>
      </c>
      <c r="B1726" s="1">
        <v>46186</v>
      </c>
      <c r="C1726" s="2" t="s">
        <v>42</v>
      </c>
      <c r="D1726" s="2" t="s">
        <v>43</v>
      </c>
      <c r="E1726" s="2" t="s">
        <v>44</v>
      </c>
      <c r="F1726" s="2" t="s">
        <v>45</v>
      </c>
      <c r="G1726" s="2" t="s">
        <v>46</v>
      </c>
      <c r="H1726" s="2" t="s">
        <v>80</v>
      </c>
      <c r="I1726" s="2" t="s">
        <v>7701</v>
      </c>
      <c r="J1726" s="2" t="s">
        <v>13970</v>
      </c>
      <c r="K1726" s="2" t="s">
        <v>121</v>
      </c>
      <c r="L1726" s="2" t="s">
        <v>761</v>
      </c>
      <c r="M1726" s="2" t="s">
        <v>762</v>
      </c>
      <c r="N1726" s="2" t="s">
        <v>7702</v>
      </c>
      <c r="O1726">
        <v>1</v>
      </c>
      <c r="P1726" s="2" t="s">
        <v>53</v>
      </c>
      <c r="Q1726">
        <v>100</v>
      </c>
      <c r="R1726">
        <v>0</v>
      </c>
      <c r="S1726" s="2" t="s">
        <v>54</v>
      </c>
      <c r="T1726" s="2" t="s">
        <v>55</v>
      </c>
      <c r="U1726" s="2" t="s">
        <v>581</v>
      </c>
      <c r="V1726" s="2"/>
      <c r="W1726">
        <v>85000</v>
      </c>
      <c r="X1726">
        <v>0</v>
      </c>
      <c r="Y1726">
        <v>0</v>
      </c>
      <c r="Z1726">
        <v>85000</v>
      </c>
      <c r="AB1726" s="2" t="s">
        <v>57</v>
      </c>
      <c r="AC1726">
        <v>34000</v>
      </c>
      <c r="AD1726">
        <v>51000</v>
      </c>
      <c r="AE1726">
        <v>160000</v>
      </c>
      <c r="AF1726">
        <v>2400</v>
      </c>
      <c r="AG1726" s="2" t="s">
        <v>11423</v>
      </c>
      <c r="AH1726" s="2" t="s">
        <v>149</v>
      </c>
      <c r="AI1726" s="1">
        <v>46200</v>
      </c>
      <c r="AJ1726" s="2" t="s">
        <v>87</v>
      </c>
      <c r="AK1726" s="2" t="s">
        <v>67</v>
      </c>
      <c r="AM1726" s="2" t="s">
        <v>59</v>
      </c>
      <c r="AP1726" s="2" t="s">
        <v>60</v>
      </c>
      <c r="AQ1726" s="2" t="s">
        <v>41</v>
      </c>
      <c r="AR1726">
        <v>75000</v>
      </c>
      <c r="AS1726" s="2" t="str">
        <f>_xlfn.IFNA(IF(VLOOKUP(all_resi[[#This Row],[No. Waybill]],settle_reconcile[No. Waybill],1,0)="","Recon","Recon"),"-")</f>
        <v>-</v>
      </c>
      <c r="AT1726" s="2">
        <f>all_resi[[#This Row],[Nilai COD]]-all_resi[[#This Row],[COD Fee]]-all_resi[[#This Row],[Total Biaya Setelah Diskon]]</f>
        <v>106600</v>
      </c>
      <c r="AU1726" s="2">
        <f>IF(all_resi[[#This Row],[Waktu Terima]]="","",_xlfn.DAYS(all_resi[[#This Row],[Waktu Terima]],all_resi[[#This Row],[Tanggal Pengiriman]]))</f>
        <v>14</v>
      </c>
    </row>
    <row r="1727" spans="1:47" x14ac:dyDescent="0.25">
      <c r="A1727" s="2" t="s">
        <v>7703</v>
      </c>
      <c r="B1727" s="1">
        <v>46186</v>
      </c>
      <c r="C1727" s="2" t="s">
        <v>42</v>
      </c>
      <c r="D1727" s="2" t="s">
        <v>43</v>
      </c>
      <c r="E1727" s="2" t="s">
        <v>44</v>
      </c>
      <c r="F1727" s="2" t="s">
        <v>45</v>
      </c>
      <c r="G1727" s="2" t="s">
        <v>46</v>
      </c>
      <c r="H1727" s="2" t="s">
        <v>47</v>
      </c>
      <c r="I1727" s="2" t="s">
        <v>7704</v>
      </c>
      <c r="J1727" s="2" t="s">
        <v>13963</v>
      </c>
      <c r="K1727" s="2" t="s">
        <v>143</v>
      </c>
      <c r="L1727" s="2" t="s">
        <v>1295</v>
      </c>
      <c r="M1727" s="2" t="s">
        <v>7705</v>
      </c>
      <c r="N1727" s="2" t="s">
        <v>7706</v>
      </c>
      <c r="O1727">
        <v>1</v>
      </c>
      <c r="P1727" s="2" t="s">
        <v>53</v>
      </c>
      <c r="Q1727">
        <v>100</v>
      </c>
      <c r="R1727">
        <v>0</v>
      </c>
      <c r="S1727" s="2" t="s">
        <v>54</v>
      </c>
      <c r="T1727" s="2" t="s">
        <v>55</v>
      </c>
      <c r="U1727" s="2" t="s">
        <v>147</v>
      </c>
      <c r="V1727" s="2"/>
      <c r="W1727">
        <v>25000</v>
      </c>
      <c r="X1727">
        <v>0</v>
      </c>
      <c r="Y1727">
        <v>0</v>
      </c>
      <c r="Z1727">
        <v>25000</v>
      </c>
      <c r="AB1727" s="2" t="s">
        <v>57</v>
      </c>
      <c r="AC1727">
        <v>18000</v>
      </c>
      <c r="AD1727">
        <v>7000</v>
      </c>
      <c r="AE1727">
        <v>92000</v>
      </c>
      <c r="AF1727">
        <v>1380</v>
      </c>
      <c r="AG1727" s="2" t="s">
        <v>7704</v>
      </c>
      <c r="AH1727" s="2"/>
      <c r="AI1727" s="1">
        <v>46188</v>
      </c>
      <c r="AJ1727" s="2"/>
      <c r="AK1727" s="2" t="s">
        <v>58</v>
      </c>
      <c r="AM1727" s="2" t="s">
        <v>59</v>
      </c>
      <c r="AP1727" s="2" t="s">
        <v>60</v>
      </c>
      <c r="AQ1727" s="2" t="s">
        <v>41</v>
      </c>
      <c r="AR1727">
        <v>67000</v>
      </c>
      <c r="AS1727" s="2" t="str">
        <f>_xlfn.IFNA(IF(VLOOKUP(all_resi[[#This Row],[No. Waybill]],settle_reconcile[No. Waybill],1,0)="","Recon","Recon"),"-")</f>
        <v>Recon</v>
      </c>
      <c r="AT1727" s="2">
        <f>all_resi[[#This Row],[Nilai COD]]-all_resi[[#This Row],[COD Fee]]-all_resi[[#This Row],[Total Biaya Setelah Diskon]]</f>
        <v>83620</v>
      </c>
      <c r="AU1727" s="2">
        <f>IF(all_resi[[#This Row],[Waktu Terima]]="","",_xlfn.DAYS(all_resi[[#This Row],[Waktu Terima]],all_resi[[#This Row],[Tanggal Pengiriman]]))</f>
        <v>2</v>
      </c>
    </row>
    <row r="1728" spans="1:47" x14ac:dyDescent="0.25">
      <c r="A1728" s="2" t="s">
        <v>7748</v>
      </c>
      <c r="B1728" s="1">
        <v>46186</v>
      </c>
      <c r="C1728" s="2" t="s">
        <v>42</v>
      </c>
      <c r="D1728" s="2" t="s">
        <v>43</v>
      </c>
      <c r="E1728" s="2" t="s">
        <v>44</v>
      </c>
      <c r="F1728" s="2" t="s">
        <v>45</v>
      </c>
      <c r="G1728" s="2" t="s">
        <v>46</v>
      </c>
      <c r="H1728" s="2" t="s">
        <v>80</v>
      </c>
      <c r="I1728" s="2" t="s">
        <v>7749</v>
      </c>
      <c r="J1728" s="2" t="s">
        <v>13974</v>
      </c>
      <c r="K1728" s="2" t="s">
        <v>126</v>
      </c>
      <c r="L1728" s="2" t="s">
        <v>1109</v>
      </c>
      <c r="M1728" s="2" t="s">
        <v>7750</v>
      </c>
      <c r="N1728" s="2" t="s">
        <v>7751</v>
      </c>
      <c r="O1728">
        <v>1</v>
      </c>
      <c r="P1728" s="2" t="s">
        <v>53</v>
      </c>
      <c r="Q1728">
        <v>100</v>
      </c>
      <c r="R1728">
        <v>0</v>
      </c>
      <c r="S1728" s="2" t="s">
        <v>54</v>
      </c>
      <c r="T1728" s="2" t="s">
        <v>55</v>
      </c>
      <c r="U1728" s="2" t="s">
        <v>581</v>
      </c>
      <c r="V1728" s="2"/>
      <c r="W1728">
        <v>74000</v>
      </c>
      <c r="X1728">
        <v>0</v>
      </c>
      <c r="Y1728">
        <v>0</v>
      </c>
      <c r="Z1728">
        <v>74000</v>
      </c>
      <c r="AB1728" s="2" t="s">
        <v>57</v>
      </c>
      <c r="AC1728">
        <v>29600</v>
      </c>
      <c r="AD1728">
        <v>44400</v>
      </c>
      <c r="AE1728">
        <v>154000</v>
      </c>
      <c r="AF1728">
        <v>2310</v>
      </c>
      <c r="AG1728" s="2" t="s">
        <v>11423</v>
      </c>
      <c r="AH1728" s="2" t="s">
        <v>149</v>
      </c>
      <c r="AI1728" s="1">
        <v>46200</v>
      </c>
      <c r="AJ1728" s="2" t="s">
        <v>87</v>
      </c>
      <c r="AK1728" s="2" t="s">
        <v>67</v>
      </c>
      <c r="AM1728" s="2" t="s">
        <v>59</v>
      </c>
      <c r="AP1728" s="2" t="s">
        <v>60</v>
      </c>
      <c r="AQ1728" s="2" t="s">
        <v>41</v>
      </c>
      <c r="AR1728">
        <v>80000</v>
      </c>
      <c r="AS1728" s="2" t="str">
        <f>_xlfn.IFNA(IF(VLOOKUP(all_resi[[#This Row],[No. Waybill]],settle_reconcile[No. Waybill],1,0)="","Recon","Recon"),"-")</f>
        <v>-</v>
      </c>
      <c r="AT1728" s="2">
        <f>all_resi[[#This Row],[Nilai COD]]-all_resi[[#This Row],[COD Fee]]-all_resi[[#This Row],[Total Biaya Setelah Diskon]]</f>
        <v>107290</v>
      </c>
      <c r="AU1728" s="2">
        <f>IF(all_resi[[#This Row],[Waktu Terima]]="","",_xlfn.DAYS(all_resi[[#This Row],[Waktu Terima]],all_resi[[#This Row],[Tanggal Pengiriman]]))</f>
        <v>14</v>
      </c>
    </row>
    <row r="1729" spans="1:47" x14ac:dyDescent="0.25">
      <c r="A1729" s="2" t="s">
        <v>7732</v>
      </c>
      <c r="B1729" s="1">
        <v>46186</v>
      </c>
      <c r="C1729" s="2" t="s">
        <v>42</v>
      </c>
      <c r="D1729" s="2" t="s">
        <v>43</v>
      </c>
      <c r="E1729" s="2" t="s">
        <v>44</v>
      </c>
      <c r="F1729" s="2" t="s">
        <v>45</v>
      </c>
      <c r="G1729" s="2" t="s">
        <v>46</v>
      </c>
      <c r="H1729" s="2" t="s">
        <v>47</v>
      </c>
      <c r="I1729" s="2" t="s">
        <v>7733</v>
      </c>
      <c r="J1729" s="2" t="s">
        <v>13955</v>
      </c>
      <c r="K1729" s="2" t="s">
        <v>116</v>
      </c>
      <c r="L1729" s="2" t="s">
        <v>1133</v>
      </c>
      <c r="M1729" s="2" t="s">
        <v>7734</v>
      </c>
      <c r="N1729" s="2" t="s">
        <v>7735</v>
      </c>
      <c r="O1729">
        <v>1</v>
      </c>
      <c r="P1729" s="2" t="s">
        <v>53</v>
      </c>
      <c r="Q1729">
        <v>100</v>
      </c>
      <c r="R1729">
        <v>0</v>
      </c>
      <c r="S1729" s="2" t="s">
        <v>54</v>
      </c>
      <c r="T1729" s="2" t="s">
        <v>55</v>
      </c>
      <c r="U1729" s="2" t="s">
        <v>225</v>
      </c>
      <c r="V1729" s="2"/>
      <c r="W1729">
        <v>12000</v>
      </c>
      <c r="X1729">
        <v>0</v>
      </c>
      <c r="Y1729">
        <v>0</v>
      </c>
      <c r="Z1729">
        <v>12000</v>
      </c>
      <c r="AB1729" s="2" t="s">
        <v>57</v>
      </c>
      <c r="AC1729">
        <v>7000</v>
      </c>
      <c r="AD1729">
        <v>5000</v>
      </c>
      <c r="AE1729">
        <v>117000</v>
      </c>
      <c r="AF1729">
        <v>1755</v>
      </c>
      <c r="AG1729" s="2" t="s">
        <v>7733</v>
      </c>
      <c r="AH1729" s="2"/>
      <c r="AI1729" s="1">
        <v>46188</v>
      </c>
      <c r="AJ1729" s="2"/>
      <c r="AK1729" s="2" t="s">
        <v>58</v>
      </c>
      <c r="AM1729" s="2" t="s">
        <v>59</v>
      </c>
      <c r="AP1729" s="2" t="s">
        <v>60</v>
      </c>
      <c r="AQ1729" s="2" t="s">
        <v>41</v>
      </c>
      <c r="AR1729">
        <v>105000</v>
      </c>
      <c r="AS1729" s="2" t="str">
        <f>_xlfn.IFNA(IF(VLOOKUP(all_resi[[#This Row],[No. Waybill]],settle_reconcile[No. Waybill],1,0)="","Recon","Recon"),"-")</f>
        <v>Recon</v>
      </c>
      <c r="AT1729" s="2">
        <f>all_resi[[#This Row],[Nilai COD]]-all_resi[[#This Row],[COD Fee]]-all_resi[[#This Row],[Total Biaya Setelah Diskon]]</f>
        <v>110245</v>
      </c>
      <c r="AU1729" s="2">
        <f>IF(all_resi[[#This Row],[Waktu Terima]]="","",_xlfn.DAYS(all_resi[[#This Row],[Waktu Terima]],all_resi[[#This Row],[Tanggal Pengiriman]]))</f>
        <v>2</v>
      </c>
    </row>
    <row r="1730" spans="1:47" x14ac:dyDescent="0.25">
      <c r="A1730" s="2" t="s">
        <v>8511</v>
      </c>
      <c r="B1730" s="1">
        <v>46186</v>
      </c>
      <c r="C1730" s="2" t="s">
        <v>42</v>
      </c>
      <c r="D1730" s="2" t="s">
        <v>43</v>
      </c>
      <c r="E1730" s="2" t="s">
        <v>44</v>
      </c>
      <c r="F1730" s="2" t="s">
        <v>45</v>
      </c>
      <c r="G1730" s="2" t="s">
        <v>46</v>
      </c>
      <c r="H1730" s="2" t="s">
        <v>80</v>
      </c>
      <c r="I1730" s="2" t="s">
        <v>8512</v>
      </c>
      <c r="J1730" s="2" t="s">
        <v>14035</v>
      </c>
      <c r="K1730" s="2" t="s">
        <v>75</v>
      </c>
      <c r="L1730" s="2" t="s">
        <v>3750</v>
      </c>
      <c r="M1730" s="2" t="s">
        <v>3751</v>
      </c>
      <c r="N1730" s="2" t="s">
        <v>8513</v>
      </c>
      <c r="O1730">
        <v>1</v>
      </c>
      <c r="P1730" s="2" t="s">
        <v>53</v>
      </c>
      <c r="Q1730">
        <v>100</v>
      </c>
      <c r="R1730">
        <v>0</v>
      </c>
      <c r="S1730" s="2" t="s">
        <v>54</v>
      </c>
      <c r="T1730" s="2" t="s">
        <v>55</v>
      </c>
      <c r="U1730" s="2" t="s">
        <v>1020</v>
      </c>
      <c r="V1730" s="2"/>
      <c r="W1730">
        <v>61000</v>
      </c>
      <c r="X1730">
        <v>0</v>
      </c>
      <c r="Y1730">
        <v>0</v>
      </c>
      <c r="Z1730">
        <v>61000</v>
      </c>
      <c r="AB1730" s="2" t="s">
        <v>57</v>
      </c>
      <c r="AC1730">
        <v>24400</v>
      </c>
      <c r="AD1730">
        <v>36600</v>
      </c>
      <c r="AE1730">
        <v>141000</v>
      </c>
      <c r="AF1730">
        <v>2115</v>
      </c>
      <c r="AG1730" s="2" t="s">
        <v>8512</v>
      </c>
      <c r="AH1730" s="2"/>
      <c r="AI1730" s="1">
        <v>46192</v>
      </c>
      <c r="AJ1730" s="2" t="s">
        <v>87</v>
      </c>
      <c r="AK1730" s="2" t="s">
        <v>58</v>
      </c>
      <c r="AM1730" s="2" t="s">
        <v>59</v>
      </c>
      <c r="AP1730" s="2" t="s">
        <v>60</v>
      </c>
      <c r="AQ1730" s="2" t="s">
        <v>41</v>
      </c>
      <c r="AR1730">
        <v>80000</v>
      </c>
      <c r="AS1730" s="2" t="str">
        <f>_xlfn.IFNA(IF(VLOOKUP(all_resi[[#This Row],[No. Waybill]],settle_reconcile[No. Waybill],1,0)="","Recon","Recon"),"-")</f>
        <v>Recon</v>
      </c>
      <c r="AT1730" s="2">
        <f>all_resi[[#This Row],[Nilai COD]]-all_resi[[#This Row],[COD Fee]]-all_resi[[#This Row],[Total Biaya Setelah Diskon]]</f>
        <v>102285</v>
      </c>
      <c r="AU1730" s="2">
        <f>IF(all_resi[[#This Row],[Waktu Terima]]="","",_xlfn.DAYS(all_resi[[#This Row],[Waktu Terima]],all_resi[[#This Row],[Tanggal Pengiriman]]))</f>
        <v>6</v>
      </c>
    </row>
    <row r="1731" spans="1:47" x14ac:dyDescent="0.25">
      <c r="A1731" s="2" t="s">
        <v>8308</v>
      </c>
      <c r="B1731" s="1">
        <v>46186</v>
      </c>
      <c r="C1731" s="2" t="s">
        <v>42</v>
      </c>
      <c r="D1731" s="2" t="s">
        <v>43</v>
      </c>
      <c r="E1731" s="2" t="s">
        <v>44</v>
      </c>
      <c r="F1731" s="2" t="s">
        <v>45</v>
      </c>
      <c r="G1731" s="2" t="s">
        <v>46</v>
      </c>
      <c r="H1731" s="2" t="s">
        <v>47</v>
      </c>
      <c r="I1731" s="2" t="s">
        <v>8309</v>
      </c>
      <c r="J1731" s="2" t="s">
        <v>14109</v>
      </c>
      <c r="K1731" s="2" t="s">
        <v>209</v>
      </c>
      <c r="L1731" s="2" t="s">
        <v>1322</v>
      </c>
      <c r="M1731" s="2" t="s">
        <v>8310</v>
      </c>
      <c r="N1731" s="2" t="s">
        <v>8311</v>
      </c>
      <c r="O1731">
        <v>1</v>
      </c>
      <c r="P1731" s="2" t="s">
        <v>53</v>
      </c>
      <c r="Q1731">
        <v>100</v>
      </c>
      <c r="R1731">
        <v>0</v>
      </c>
      <c r="S1731" s="2" t="s">
        <v>54</v>
      </c>
      <c r="T1731" s="2" t="s">
        <v>55</v>
      </c>
      <c r="U1731" s="2" t="s">
        <v>534</v>
      </c>
      <c r="V1731" s="2"/>
      <c r="W1731">
        <v>52000</v>
      </c>
      <c r="X1731">
        <v>0</v>
      </c>
      <c r="Y1731">
        <v>0</v>
      </c>
      <c r="Z1731">
        <v>52000</v>
      </c>
      <c r="AB1731" s="2" t="s">
        <v>57</v>
      </c>
      <c r="AC1731">
        <v>20800</v>
      </c>
      <c r="AD1731">
        <v>31200</v>
      </c>
      <c r="AE1731">
        <v>100000</v>
      </c>
      <c r="AF1731">
        <v>1500</v>
      </c>
      <c r="AG1731" s="2" t="s">
        <v>8309</v>
      </c>
      <c r="AH1731" s="2"/>
      <c r="AI1731" s="1">
        <v>46196</v>
      </c>
      <c r="AJ1731" s="2"/>
      <c r="AK1731" s="2" t="s">
        <v>58</v>
      </c>
      <c r="AM1731" s="2" t="s">
        <v>59</v>
      </c>
      <c r="AP1731" s="2" t="s">
        <v>60</v>
      </c>
      <c r="AQ1731" s="2" t="s">
        <v>41</v>
      </c>
      <c r="AR1731">
        <v>48000</v>
      </c>
      <c r="AS1731" s="2" t="str">
        <f>_xlfn.IFNA(IF(VLOOKUP(all_resi[[#This Row],[No. Waybill]],settle_reconcile[No. Waybill],1,0)="","Recon","Recon"),"-")</f>
        <v>Recon</v>
      </c>
      <c r="AT1731" s="2">
        <f>all_resi[[#This Row],[Nilai COD]]-all_resi[[#This Row],[COD Fee]]-all_resi[[#This Row],[Total Biaya Setelah Diskon]]</f>
        <v>67300</v>
      </c>
      <c r="AU1731" s="2">
        <f>IF(all_resi[[#This Row],[Waktu Terima]]="","",_xlfn.DAYS(all_resi[[#This Row],[Waktu Terima]],all_resi[[#This Row],[Tanggal Pengiriman]]))</f>
        <v>10</v>
      </c>
    </row>
    <row r="1732" spans="1:47" x14ac:dyDescent="0.25">
      <c r="A1732" s="2" t="s">
        <v>8606</v>
      </c>
      <c r="B1732" s="1">
        <v>46186</v>
      </c>
      <c r="C1732" s="2" t="s">
        <v>42</v>
      </c>
      <c r="D1732" s="2" t="s">
        <v>43</v>
      </c>
      <c r="E1732" s="2" t="s">
        <v>44</v>
      </c>
      <c r="F1732" s="2" t="s">
        <v>45</v>
      </c>
      <c r="G1732" s="2" t="s">
        <v>46</v>
      </c>
      <c r="H1732" s="2" t="s">
        <v>47</v>
      </c>
      <c r="I1732" s="2" t="s">
        <v>8607</v>
      </c>
      <c r="J1732" s="2" t="s">
        <v>13897</v>
      </c>
      <c r="K1732" s="2" t="s">
        <v>177</v>
      </c>
      <c r="L1732" s="2" t="s">
        <v>866</v>
      </c>
      <c r="M1732" s="2" t="s">
        <v>3052</v>
      </c>
      <c r="N1732" s="2" t="s">
        <v>8608</v>
      </c>
      <c r="O1732">
        <v>1</v>
      </c>
      <c r="P1732" s="2" t="s">
        <v>53</v>
      </c>
      <c r="Q1732">
        <v>100</v>
      </c>
      <c r="R1732">
        <v>0</v>
      </c>
      <c r="S1732" s="2" t="s">
        <v>54</v>
      </c>
      <c r="T1732" s="2" t="s">
        <v>55</v>
      </c>
      <c r="U1732" s="2" t="s">
        <v>534</v>
      </c>
      <c r="V1732" s="2"/>
      <c r="W1732">
        <v>102000</v>
      </c>
      <c r="X1732">
        <v>0</v>
      </c>
      <c r="Y1732">
        <v>0</v>
      </c>
      <c r="Z1732">
        <v>102000</v>
      </c>
      <c r="AB1732" s="2" t="s">
        <v>57</v>
      </c>
      <c r="AC1732">
        <v>40800</v>
      </c>
      <c r="AD1732">
        <v>61200</v>
      </c>
      <c r="AE1732">
        <v>156000</v>
      </c>
      <c r="AF1732">
        <v>2340</v>
      </c>
      <c r="AG1732" s="2" t="s">
        <v>8607</v>
      </c>
      <c r="AH1732" s="2"/>
      <c r="AI1732" s="1">
        <v>46193</v>
      </c>
      <c r="AJ1732" s="2"/>
      <c r="AK1732" s="2" t="s">
        <v>58</v>
      </c>
      <c r="AM1732" s="2" t="s">
        <v>59</v>
      </c>
      <c r="AP1732" s="2" t="s">
        <v>60</v>
      </c>
      <c r="AQ1732" s="2" t="s">
        <v>41</v>
      </c>
      <c r="AR1732">
        <v>54000</v>
      </c>
      <c r="AS1732" s="2" t="str">
        <f>_xlfn.IFNA(IF(VLOOKUP(all_resi[[#This Row],[No. Waybill]],settle_reconcile[No. Waybill],1,0)="","Recon","Recon"),"-")</f>
        <v>Recon</v>
      </c>
      <c r="AT1732" s="2">
        <f>all_resi[[#This Row],[Nilai COD]]-all_resi[[#This Row],[COD Fee]]-all_resi[[#This Row],[Total Biaya Setelah Diskon]]</f>
        <v>92460</v>
      </c>
      <c r="AU1732" s="2">
        <f>IF(all_resi[[#This Row],[Waktu Terima]]="","",_xlfn.DAYS(all_resi[[#This Row],[Waktu Terima]],all_resi[[#This Row],[Tanggal Pengiriman]]))</f>
        <v>7</v>
      </c>
    </row>
    <row r="1733" spans="1:47" x14ac:dyDescent="0.25">
      <c r="A1733" s="2" t="s">
        <v>8383</v>
      </c>
      <c r="B1733" s="1">
        <v>46186</v>
      </c>
      <c r="C1733" s="2" t="s">
        <v>42</v>
      </c>
      <c r="D1733" s="2" t="s">
        <v>43</v>
      </c>
      <c r="E1733" s="2" t="s">
        <v>44</v>
      </c>
      <c r="F1733" s="2" t="s">
        <v>45</v>
      </c>
      <c r="G1733" s="2" t="s">
        <v>46</v>
      </c>
      <c r="H1733" s="2" t="s">
        <v>80</v>
      </c>
      <c r="I1733" s="2" t="s">
        <v>8384</v>
      </c>
      <c r="J1733" s="2" t="s">
        <v>14137</v>
      </c>
      <c r="K1733" s="2" t="s">
        <v>209</v>
      </c>
      <c r="L1733" s="2" t="s">
        <v>210</v>
      </c>
      <c r="M1733" s="2" t="s">
        <v>8385</v>
      </c>
      <c r="N1733" s="2" t="s">
        <v>8386</v>
      </c>
      <c r="O1733">
        <v>1</v>
      </c>
      <c r="P1733" s="2" t="s">
        <v>53</v>
      </c>
      <c r="Q1733">
        <v>100</v>
      </c>
      <c r="R1733">
        <v>0</v>
      </c>
      <c r="S1733" s="2" t="s">
        <v>54</v>
      </c>
      <c r="T1733" s="2" t="s">
        <v>55</v>
      </c>
      <c r="U1733" s="2" t="s">
        <v>581</v>
      </c>
      <c r="V1733" s="2"/>
      <c r="W1733">
        <v>39000</v>
      </c>
      <c r="X1733">
        <v>0</v>
      </c>
      <c r="Y1733">
        <v>0</v>
      </c>
      <c r="Z1733">
        <v>39000</v>
      </c>
      <c r="AB1733" s="2" t="s">
        <v>57</v>
      </c>
      <c r="AC1733">
        <v>15600</v>
      </c>
      <c r="AD1733">
        <v>23400</v>
      </c>
      <c r="AE1733">
        <v>114000</v>
      </c>
      <c r="AF1733">
        <v>1710</v>
      </c>
      <c r="AG1733" s="2" t="s">
        <v>8384</v>
      </c>
      <c r="AH1733" s="2"/>
      <c r="AI1733" s="1">
        <v>46189</v>
      </c>
      <c r="AJ1733" s="2" t="s">
        <v>87</v>
      </c>
      <c r="AK1733" s="2" t="s">
        <v>58</v>
      </c>
      <c r="AM1733" s="2" t="s">
        <v>59</v>
      </c>
      <c r="AP1733" s="2" t="s">
        <v>60</v>
      </c>
      <c r="AQ1733" s="2" t="s">
        <v>41</v>
      </c>
      <c r="AR1733">
        <v>75000</v>
      </c>
      <c r="AS1733" s="2" t="str">
        <f>_xlfn.IFNA(IF(VLOOKUP(all_resi[[#This Row],[No. Waybill]],settle_reconcile[No. Waybill],1,0)="","Recon","Recon"),"-")</f>
        <v>Recon</v>
      </c>
      <c r="AT1733" s="2">
        <f>all_resi[[#This Row],[Nilai COD]]-all_resi[[#This Row],[COD Fee]]-all_resi[[#This Row],[Total Biaya Setelah Diskon]]</f>
        <v>88890</v>
      </c>
      <c r="AU1733" s="2">
        <f>IF(all_resi[[#This Row],[Waktu Terima]]="","",_xlfn.DAYS(all_resi[[#This Row],[Waktu Terima]],all_resi[[#This Row],[Tanggal Pengiriman]]))</f>
        <v>3</v>
      </c>
    </row>
    <row r="1734" spans="1:47" x14ac:dyDescent="0.25">
      <c r="A1734" s="2" t="s">
        <v>7833</v>
      </c>
      <c r="B1734" s="1">
        <v>46186</v>
      </c>
      <c r="C1734" s="2" t="s">
        <v>42</v>
      </c>
      <c r="D1734" s="2" t="s">
        <v>43</v>
      </c>
      <c r="E1734" s="2" t="s">
        <v>44</v>
      </c>
      <c r="F1734" s="2" t="s">
        <v>45</v>
      </c>
      <c r="G1734" s="2" t="s">
        <v>46</v>
      </c>
      <c r="H1734" s="2" t="s">
        <v>47</v>
      </c>
      <c r="I1734" s="2" t="s">
        <v>7834</v>
      </c>
      <c r="J1734" s="2" t="s">
        <v>13595</v>
      </c>
      <c r="K1734" s="2" t="s">
        <v>156</v>
      </c>
      <c r="L1734" s="2" t="s">
        <v>487</v>
      </c>
      <c r="M1734" s="2" t="s">
        <v>1086</v>
      </c>
      <c r="N1734" s="2" t="s">
        <v>7835</v>
      </c>
      <c r="O1734">
        <v>1</v>
      </c>
      <c r="P1734" s="2" t="s">
        <v>53</v>
      </c>
      <c r="Q1734">
        <v>100</v>
      </c>
      <c r="R1734">
        <v>0</v>
      </c>
      <c r="S1734" s="2" t="s">
        <v>54</v>
      </c>
      <c r="T1734" s="2" t="s">
        <v>55</v>
      </c>
      <c r="U1734" s="2" t="s">
        <v>147</v>
      </c>
      <c r="V1734" s="2"/>
      <c r="W1734">
        <v>81000</v>
      </c>
      <c r="X1734">
        <v>0</v>
      </c>
      <c r="Y1734">
        <v>0</v>
      </c>
      <c r="Z1734">
        <v>81000</v>
      </c>
      <c r="AB1734" s="2" t="s">
        <v>57</v>
      </c>
      <c r="AC1734">
        <v>32400</v>
      </c>
      <c r="AD1734">
        <v>48600</v>
      </c>
      <c r="AE1734">
        <v>150000</v>
      </c>
      <c r="AF1734">
        <v>2250</v>
      </c>
      <c r="AG1734" s="2" t="s">
        <v>7834</v>
      </c>
      <c r="AH1734" s="2"/>
      <c r="AI1734" s="1">
        <v>46195</v>
      </c>
      <c r="AJ1734" s="2"/>
      <c r="AK1734" s="2" t="s">
        <v>58</v>
      </c>
      <c r="AM1734" s="2" t="s">
        <v>59</v>
      </c>
      <c r="AP1734" s="2" t="s">
        <v>60</v>
      </c>
      <c r="AQ1734" s="2" t="s">
        <v>41</v>
      </c>
      <c r="AR1734">
        <v>69000</v>
      </c>
      <c r="AS1734" s="2" t="str">
        <f>_xlfn.IFNA(IF(VLOOKUP(all_resi[[#This Row],[No. Waybill]],settle_reconcile[No. Waybill],1,0)="","Recon","Recon"),"-")</f>
        <v>Recon</v>
      </c>
      <c r="AT1734" s="2">
        <f>all_resi[[#This Row],[Nilai COD]]-all_resi[[#This Row],[COD Fee]]-all_resi[[#This Row],[Total Biaya Setelah Diskon]]</f>
        <v>99150</v>
      </c>
      <c r="AU1734" s="2">
        <f>IF(all_resi[[#This Row],[Waktu Terima]]="","",_xlfn.DAYS(all_resi[[#This Row],[Waktu Terima]],all_resi[[#This Row],[Tanggal Pengiriman]]))</f>
        <v>9</v>
      </c>
    </row>
    <row r="1735" spans="1:47" x14ac:dyDescent="0.25">
      <c r="A1735" s="2" t="s">
        <v>7717</v>
      </c>
      <c r="B1735" s="1">
        <v>46186</v>
      </c>
      <c r="C1735" s="2" t="s">
        <v>42</v>
      </c>
      <c r="D1735" s="2" t="s">
        <v>43</v>
      </c>
      <c r="E1735" s="2" t="s">
        <v>44</v>
      </c>
      <c r="F1735" s="2" t="s">
        <v>45</v>
      </c>
      <c r="G1735" s="2" t="s">
        <v>46</v>
      </c>
      <c r="H1735" s="2" t="s">
        <v>47</v>
      </c>
      <c r="I1735" s="2" t="s">
        <v>7718</v>
      </c>
      <c r="J1735" s="2" t="s">
        <v>14005</v>
      </c>
      <c r="K1735" s="2" t="s">
        <v>69</v>
      </c>
      <c r="L1735" s="2" t="s">
        <v>94</v>
      </c>
      <c r="M1735" s="2" t="s">
        <v>7719</v>
      </c>
      <c r="N1735" s="2" t="s">
        <v>7720</v>
      </c>
      <c r="O1735">
        <v>1</v>
      </c>
      <c r="P1735" s="2" t="s">
        <v>53</v>
      </c>
      <c r="Q1735">
        <v>100</v>
      </c>
      <c r="R1735">
        <v>0</v>
      </c>
      <c r="S1735" s="2" t="s">
        <v>54</v>
      </c>
      <c r="T1735" s="2" t="s">
        <v>55</v>
      </c>
      <c r="U1735" s="2" t="s">
        <v>97</v>
      </c>
      <c r="V1735" s="2"/>
      <c r="W1735">
        <v>54000</v>
      </c>
      <c r="X1735">
        <v>0</v>
      </c>
      <c r="Y1735">
        <v>0</v>
      </c>
      <c r="Z1735">
        <v>54000</v>
      </c>
      <c r="AB1735" s="2" t="s">
        <v>57</v>
      </c>
      <c r="AC1735">
        <v>21600</v>
      </c>
      <c r="AD1735">
        <v>32400</v>
      </c>
      <c r="AE1735">
        <v>124000</v>
      </c>
      <c r="AF1735">
        <v>1860</v>
      </c>
      <c r="AG1735" s="2" t="s">
        <v>148</v>
      </c>
      <c r="AH1735" s="2" t="s">
        <v>149</v>
      </c>
      <c r="AI1735" s="1">
        <v>46201</v>
      </c>
      <c r="AJ1735" s="2"/>
      <c r="AK1735" s="2" t="s">
        <v>67</v>
      </c>
      <c r="AM1735" s="2" t="s">
        <v>59</v>
      </c>
      <c r="AP1735" s="2" t="s">
        <v>60</v>
      </c>
      <c r="AQ1735" s="2" t="s">
        <v>41</v>
      </c>
      <c r="AR1735">
        <v>70000</v>
      </c>
      <c r="AS1735" s="2" t="str">
        <f>_xlfn.IFNA(IF(VLOOKUP(all_resi[[#This Row],[No. Waybill]],settle_reconcile[No. Waybill],1,0)="","Recon","Recon"),"-")</f>
        <v>-</v>
      </c>
      <c r="AT1735" s="2">
        <f>all_resi[[#This Row],[Nilai COD]]-all_resi[[#This Row],[COD Fee]]-all_resi[[#This Row],[Total Biaya Setelah Diskon]]</f>
        <v>89740</v>
      </c>
      <c r="AU1735" s="2">
        <f>IF(all_resi[[#This Row],[Waktu Terima]]="","",_xlfn.DAYS(all_resi[[#This Row],[Waktu Terima]],all_resi[[#This Row],[Tanggal Pengiriman]]))</f>
        <v>15</v>
      </c>
    </row>
    <row r="1736" spans="1:47" x14ac:dyDescent="0.25">
      <c r="A1736" s="2" t="s">
        <v>7600</v>
      </c>
      <c r="B1736" s="1">
        <v>46186</v>
      </c>
      <c r="C1736" s="2" t="s">
        <v>42</v>
      </c>
      <c r="D1736" s="2" t="s">
        <v>43</v>
      </c>
      <c r="E1736" s="2" t="s">
        <v>44</v>
      </c>
      <c r="F1736" s="2" t="s">
        <v>45</v>
      </c>
      <c r="G1736" s="2" t="s">
        <v>46</v>
      </c>
      <c r="H1736" s="2" t="s">
        <v>80</v>
      </c>
      <c r="I1736" s="2" t="s">
        <v>7601</v>
      </c>
      <c r="J1736" s="2" t="s">
        <v>13953</v>
      </c>
      <c r="K1736" s="2" t="s">
        <v>126</v>
      </c>
      <c r="L1736" s="2" t="s">
        <v>1743</v>
      </c>
      <c r="M1736" s="2" t="s">
        <v>2365</v>
      </c>
      <c r="N1736" s="2" t="s">
        <v>7602</v>
      </c>
      <c r="O1736">
        <v>1</v>
      </c>
      <c r="P1736" s="2" t="s">
        <v>53</v>
      </c>
      <c r="Q1736">
        <v>100</v>
      </c>
      <c r="R1736">
        <v>0</v>
      </c>
      <c r="S1736" s="2" t="s">
        <v>54</v>
      </c>
      <c r="T1736" s="2" t="s">
        <v>55</v>
      </c>
      <c r="U1736" s="2" t="s">
        <v>367</v>
      </c>
      <c r="V1736" s="2"/>
      <c r="W1736">
        <v>44000</v>
      </c>
      <c r="X1736">
        <v>0</v>
      </c>
      <c r="Y1736">
        <v>0</v>
      </c>
      <c r="Z1736">
        <v>44000</v>
      </c>
      <c r="AB1736" s="2" t="s">
        <v>57</v>
      </c>
      <c r="AC1736">
        <v>17600</v>
      </c>
      <c r="AD1736">
        <v>26400</v>
      </c>
      <c r="AE1736">
        <v>242000</v>
      </c>
      <c r="AF1736">
        <v>3630</v>
      </c>
      <c r="AG1736" s="2" t="s">
        <v>17319</v>
      </c>
      <c r="AH1736" s="2" t="s">
        <v>149</v>
      </c>
      <c r="AI1736" s="1">
        <v>46202</v>
      </c>
      <c r="AJ1736" s="2" t="s">
        <v>87</v>
      </c>
      <c r="AK1736" s="2" t="s">
        <v>67</v>
      </c>
      <c r="AM1736" s="2" t="s">
        <v>59</v>
      </c>
      <c r="AP1736" s="2" t="s">
        <v>60</v>
      </c>
      <c r="AQ1736" s="2" t="s">
        <v>41</v>
      </c>
      <c r="AR1736">
        <v>198000</v>
      </c>
      <c r="AS1736" s="2" t="str">
        <f>_xlfn.IFNA(IF(VLOOKUP(all_resi[[#This Row],[No. Waybill]],settle_reconcile[No. Waybill],1,0)="","Recon","Recon"),"-")</f>
        <v>-</v>
      </c>
      <c r="AT1736" s="2">
        <f>all_resi[[#This Row],[Nilai COD]]-all_resi[[#This Row],[COD Fee]]-all_resi[[#This Row],[Total Biaya Setelah Diskon]]</f>
        <v>211970</v>
      </c>
      <c r="AU1736" s="2">
        <f>IF(all_resi[[#This Row],[Waktu Terima]]="","",_xlfn.DAYS(all_resi[[#This Row],[Waktu Terima]],all_resi[[#This Row],[Tanggal Pengiriman]]))</f>
        <v>16</v>
      </c>
    </row>
    <row r="1737" spans="1:47" x14ac:dyDescent="0.25">
      <c r="A1737" s="2" t="s">
        <v>8596</v>
      </c>
      <c r="B1737" s="1">
        <v>46186</v>
      </c>
      <c r="C1737" s="2" t="s">
        <v>42</v>
      </c>
      <c r="D1737" s="2" t="s">
        <v>43</v>
      </c>
      <c r="E1737" s="2" t="s">
        <v>44</v>
      </c>
      <c r="F1737" s="2" t="s">
        <v>45</v>
      </c>
      <c r="G1737" s="2" t="s">
        <v>46</v>
      </c>
      <c r="H1737" s="2" t="s">
        <v>80</v>
      </c>
      <c r="I1737" s="2" t="s">
        <v>8597</v>
      </c>
      <c r="J1737" s="2" t="s">
        <v>14037</v>
      </c>
      <c r="K1737" s="2" t="s">
        <v>183</v>
      </c>
      <c r="L1737" s="2" t="s">
        <v>660</v>
      </c>
      <c r="M1737" s="2" t="s">
        <v>8598</v>
      </c>
      <c r="N1737" s="2" t="s">
        <v>8599</v>
      </c>
      <c r="O1737">
        <v>1</v>
      </c>
      <c r="P1737" s="2" t="s">
        <v>53</v>
      </c>
      <c r="Q1737">
        <v>100</v>
      </c>
      <c r="R1737">
        <v>0</v>
      </c>
      <c r="S1737" s="2" t="s">
        <v>54</v>
      </c>
      <c r="T1737" s="2" t="s">
        <v>55</v>
      </c>
      <c r="U1737" s="2" t="s">
        <v>201</v>
      </c>
      <c r="V1737" s="2"/>
      <c r="W1737">
        <v>110000</v>
      </c>
      <c r="X1737">
        <v>0</v>
      </c>
      <c r="Y1737">
        <v>0</v>
      </c>
      <c r="Z1737">
        <v>110000</v>
      </c>
      <c r="AB1737" s="2" t="s">
        <v>57</v>
      </c>
      <c r="AC1737">
        <v>44000</v>
      </c>
      <c r="AD1737">
        <v>66000</v>
      </c>
      <c r="AE1737">
        <v>190000</v>
      </c>
      <c r="AF1737">
        <v>2850</v>
      </c>
      <c r="AG1737" s="2" t="s">
        <v>353</v>
      </c>
      <c r="AH1737" s="2" t="s">
        <v>149</v>
      </c>
      <c r="AI1737" s="1">
        <v>46198</v>
      </c>
      <c r="AJ1737" s="2" t="s">
        <v>87</v>
      </c>
      <c r="AK1737" s="2" t="s">
        <v>67</v>
      </c>
      <c r="AM1737" s="2" t="s">
        <v>59</v>
      </c>
      <c r="AP1737" s="2" t="s">
        <v>60</v>
      </c>
      <c r="AQ1737" s="2" t="s">
        <v>41</v>
      </c>
      <c r="AR1737">
        <v>80000</v>
      </c>
      <c r="AS1737" s="2" t="str">
        <f>_xlfn.IFNA(IF(VLOOKUP(all_resi[[#This Row],[No. Waybill]],settle_reconcile[No. Waybill],1,0)="","Recon","Recon"),"-")</f>
        <v>-</v>
      </c>
      <c r="AT1737" s="2">
        <f>all_resi[[#This Row],[Nilai COD]]-all_resi[[#This Row],[COD Fee]]-all_resi[[#This Row],[Total Biaya Setelah Diskon]]</f>
        <v>121150</v>
      </c>
      <c r="AU1737" s="2">
        <f>IF(all_resi[[#This Row],[Waktu Terima]]="","",_xlfn.DAYS(all_resi[[#This Row],[Waktu Terima]],all_resi[[#This Row],[Tanggal Pengiriman]]))</f>
        <v>12</v>
      </c>
    </row>
    <row r="1738" spans="1:47" x14ac:dyDescent="0.25">
      <c r="A1738" s="2" t="s">
        <v>7603</v>
      </c>
      <c r="B1738" s="1">
        <v>46186</v>
      </c>
      <c r="C1738" s="2" t="s">
        <v>42</v>
      </c>
      <c r="D1738" s="2" t="s">
        <v>43</v>
      </c>
      <c r="E1738" s="2" t="s">
        <v>44</v>
      </c>
      <c r="F1738" s="2" t="s">
        <v>45</v>
      </c>
      <c r="G1738" s="2" t="s">
        <v>46</v>
      </c>
      <c r="H1738" s="2" t="s">
        <v>47</v>
      </c>
      <c r="I1738" s="2" t="s">
        <v>7604</v>
      </c>
      <c r="J1738" s="2" t="s">
        <v>14009</v>
      </c>
      <c r="K1738" s="2" t="s">
        <v>388</v>
      </c>
      <c r="L1738" s="2" t="s">
        <v>463</v>
      </c>
      <c r="M1738" s="2" t="s">
        <v>4673</v>
      </c>
      <c r="N1738" s="2" t="s">
        <v>7605</v>
      </c>
      <c r="O1738">
        <v>1</v>
      </c>
      <c r="P1738" s="2" t="s">
        <v>53</v>
      </c>
      <c r="Q1738">
        <v>100</v>
      </c>
      <c r="R1738">
        <v>0</v>
      </c>
      <c r="S1738" s="2" t="s">
        <v>54</v>
      </c>
      <c r="T1738" s="2" t="s">
        <v>55</v>
      </c>
      <c r="U1738" s="2" t="s">
        <v>7606</v>
      </c>
      <c r="V1738" s="2"/>
      <c r="W1738">
        <v>85000</v>
      </c>
      <c r="X1738">
        <v>0</v>
      </c>
      <c r="Y1738">
        <v>0</v>
      </c>
      <c r="Z1738">
        <v>85000</v>
      </c>
      <c r="AB1738" s="2" t="s">
        <v>57</v>
      </c>
      <c r="AC1738">
        <v>34000</v>
      </c>
      <c r="AD1738">
        <v>51000</v>
      </c>
      <c r="AE1738">
        <v>155000</v>
      </c>
      <c r="AF1738">
        <v>2325</v>
      </c>
      <c r="AG1738" s="2" t="s">
        <v>12207</v>
      </c>
      <c r="AH1738" s="2" t="s">
        <v>149</v>
      </c>
      <c r="AI1738" s="1">
        <v>46197</v>
      </c>
      <c r="AJ1738" s="2"/>
      <c r="AK1738" s="2" t="s">
        <v>67</v>
      </c>
      <c r="AM1738" s="2" t="s">
        <v>59</v>
      </c>
      <c r="AP1738" s="2" t="s">
        <v>60</v>
      </c>
      <c r="AQ1738" s="2" t="s">
        <v>41</v>
      </c>
      <c r="AR1738">
        <v>70000</v>
      </c>
      <c r="AS1738" s="2" t="str">
        <f>_xlfn.IFNA(IF(VLOOKUP(all_resi[[#This Row],[No. Waybill]],settle_reconcile[No. Waybill],1,0)="","Recon","Recon"),"-")</f>
        <v>-</v>
      </c>
      <c r="AT1738" s="2">
        <f>all_resi[[#This Row],[Nilai COD]]-all_resi[[#This Row],[COD Fee]]-all_resi[[#This Row],[Total Biaya Setelah Diskon]]</f>
        <v>101675</v>
      </c>
      <c r="AU1738" s="2">
        <f>IF(all_resi[[#This Row],[Waktu Terima]]="","",_xlfn.DAYS(all_resi[[#This Row],[Waktu Terima]],all_resi[[#This Row],[Tanggal Pengiriman]]))</f>
        <v>11</v>
      </c>
    </row>
    <row r="1739" spans="1:47" x14ac:dyDescent="0.25">
      <c r="A1739" s="2" t="s">
        <v>8554</v>
      </c>
      <c r="B1739" s="1">
        <v>46186</v>
      </c>
      <c r="C1739" s="2" t="s">
        <v>42</v>
      </c>
      <c r="D1739" s="2" t="s">
        <v>43</v>
      </c>
      <c r="E1739" s="2" t="s">
        <v>44</v>
      </c>
      <c r="F1739" s="2" t="s">
        <v>45</v>
      </c>
      <c r="G1739" s="2" t="s">
        <v>46</v>
      </c>
      <c r="H1739" s="2" t="s">
        <v>47</v>
      </c>
      <c r="I1739" s="2" t="s">
        <v>8555</v>
      </c>
      <c r="J1739" s="2" t="s">
        <v>14135</v>
      </c>
      <c r="K1739" s="2" t="s">
        <v>156</v>
      </c>
      <c r="L1739" s="2" t="s">
        <v>606</v>
      </c>
      <c r="M1739" s="2" t="s">
        <v>1590</v>
      </c>
      <c r="N1739" s="2" t="s">
        <v>8556</v>
      </c>
      <c r="O1739">
        <v>1</v>
      </c>
      <c r="P1739" s="2" t="s">
        <v>53</v>
      </c>
      <c r="Q1739">
        <v>100</v>
      </c>
      <c r="R1739">
        <v>0</v>
      </c>
      <c r="S1739" s="2" t="s">
        <v>54</v>
      </c>
      <c r="T1739" s="2" t="s">
        <v>55</v>
      </c>
      <c r="U1739" s="2" t="s">
        <v>323</v>
      </c>
      <c r="V1739" s="2"/>
      <c r="W1739">
        <v>64000</v>
      </c>
      <c r="X1739">
        <v>0</v>
      </c>
      <c r="Y1739">
        <v>0</v>
      </c>
      <c r="Z1739">
        <v>64000</v>
      </c>
      <c r="AB1739" s="2" t="s">
        <v>57</v>
      </c>
      <c r="AC1739">
        <v>25600</v>
      </c>
      <c r="AD1739">
        <v>38400</v>
      </c>
      <c r="AE1739">
        <v>139000</v>
      </c>
      <c r="AF1739">
        <v>2085</v>
      </c>
      <c r="AG1739" s="2" t="s">
        <v>8555</v>
      </c>
      <c r="AH1739" s="2"/>
      <c r="AI1739" s="1">
        <v>46197</v>
      </c>
      <c r="AJ1739" s="2"/>
      <c r="AK1739" s="2" t="s">
        <v>58</v>
      </c>
      <c r="AM1739" s="2" t="s">
        <v>59</v>
      </c>
      <c r="AP1739" s="2" t="s">
        <v>60</v>
      </c>
      <c r="AQ1739" s="2" t="s">
        <v>41</v>
      </c>
      <c r="AR1739">
        <v>75000</v>
      </c>
      <c r="AS1739" s="2" t="str">
        <f>_xlfn.IFNA(IF(VLOOKUP(all_resi[[#This Row],[No. Waybill]],settle_reconcile[No. Waybill],1,0)="","Recon","Recon"),"-")</f>
        <v>Recon</v>
      </c>
      <c r="AT1739" s="2">
        <f>all_resi[[#This Row],[Nilai COD]]-all_resi[[#This Row],[COD Fee]]-all_resi[[#This Row],[Total Biaya Setelah Diskon]]</f>
        <v>98515</v>
      </c>
      <c r="AU1739" s="2">
        <f>IF(all_resi[[#This Row],[Waktu Terima]]="","",_xlfn.DAYS(all_resi[[#This Row],[Waktu Terima]],all_resi[[#This Row],[Tanggal Pengiriman]]))</f>
        <v>11</v>
      </c>
    </row>
    <row r="1740" spans="1:47" x14ac:dyDescent="0.25">
      <c r="A1740" s="2" t="s">
        <v>7607</v>
      </c>
      <c r="B1740" s="1">
        <v>46186</v>
      </c>
      <c r="C1740" s="2" t="s">
        <v>42</v>
      </c>
      <c r="D1740" s="2" t="s">
        <v>43</v>
      </c>
      <c r="E1740" s="2" t="s">
        <v>44</v>
      </c>
      <c r="F1740" s="2" t="s">
        <v>45</v>
      </c>
      <c r="G1740" s="2" t="s">
        <v>46</v>
      </c>
      <c r="H1740" s="2" t="s">
        <v>80</v>
      </c>
      <c r="I1740" s="2" t="s">
        <v>7608</v>
      </c>
      <c r="J1740" s="2" t="s">
        <v>13951</v>
      </c>
      <c r="K1740" s="2" t="s">
        <v>69</v>
      </c>
      <c r="L1740" s="2" t="s">
        <v>70</v>
      </c>
      <c r="M1740" s="2" t="s">
        <v>7609</v>
      </c>
      <c r="N1740" s="2" t="s">
        <v>7610</v>
      </c>
      <c r="O1740">
        <v>1</v>
      </c>
      <c r="P1740" s="2" t="s">
        <v>53</v>
      </c>
      <c r="Q1740">
        <v>100</v>
      </c>
      <c r="R1740">
        <v>0</v>
      </c>
      <c r="S1740" s="2" t="s">
        <v>54</v>
      </c>
      <c r="T1740" s="2" t="s">
        <v>55</v>
      </c>
      <c r="U1740" s="2" t="s">
        <v>141</v>
      </c>
      <c r="V1740" s="2"/>
      <c r="W1740">
        <v>62000</v>
      </c>
      <c r="X1740">
        <v>0</v>
      </c>
      <c r="Y1740">
        <v>0</v>
      </c>
      <c r="Z1740">
        <v>62000</v>
      </c>
      <c r="AB1740" s="2" t="s">
        <v>57</v>
      </c>
      <c r="AC1740">
        <v>24800</v>
      </c>
      <c r="AD1740">
        <v>37200</v>
      </c>
      <c r="AE1740">
        <v>100000</v>
      </c>
      <c r="AF1740">
        <v>1500</v>
      </c>
      <c r="AG1740" s="2" t="s">
        <v>7608</v>
      </c>
      <c r="AH1740" s="2"/>
      <c r="AI1740" s="1">
        <v>46191</v>
      </c>
      <c r="AJ1740" s="2" t="s">
        <v>87</v>
      </c>
      <c r="AK1740" s="2" t="s">
        <v>58</v>
      </c>
      <c r="AM1740" s="2" t="s">
        <v>59</v>
      </c>
      <c r="AP1740" s="2" t="s">
        <v>60</v>
      </c>
      <c r="AQ1740" s="2" t="s">
        <v>41</v>
      </c>
      <c r="AR1740">
        <v>38000</v>
      </c>
      <c r="AS1740" s="2" t="str">
        <f>_xlfn.IFNA(IF(VLOOKUP(all_resi[[#This Row],[No. Waybill]],settle_reconcile[No. Waybill],1,0)="","Recon","Recon"),"-")</f>
        <v>Recon</v>
      </c>
      <c r="AT1740" s="2">
        <f>all_resi[[#This Row],[Nilai COD]]-all_resi[[#This Row],[COD Fee]]-all_resi[[#This Row],[Total Biaya Setelah Diskon]]</f>
        <v>61300</v>
      </c>
      <c r="AU1740" s="2">
        <f>IF(all_resi[[#This Row],[Waktu Terima]]="","",_xlfn.DAYS(all_resi[[#This Row],[Waktu Terima]],all_resi[[#This Row],[Tanggal Pengiriman]]))</f>
        <v>5</v>
      </c>
    </row>
    <row r="1741" spans="1:47" x14ac:dyDescent="0.25">
      <c r="A1741" s="2" t="s">
        <v>7628</v>
      </c>
      <c r="B1741" s="1">
        <v>46186</v>
      </c>
      <c r="C1741" s="2" t="s">
        <v>42</v>
      </c>
      <c r="D1741" s="2" t="s">
        <v>43</v>
      </c>
      <c r="E1741" s="2" t="s">
        <v>44</v>
      </c>
      <c r="F1741" s="2" t="s">
        <v>45</v>
      </c>
      <c r="G1741" s="2" t="s">
        <v>46</v>
      </c>
      <c r="H1741" s="2" t="s">
        <v>47</v>
      </c>
      <c r="I1741" s="2" t="s">
        <v>7629</v>
      </c>
      <c r="J1741" s="2" t="s">
        <v>13949</v>
      </c>
      <c r="K1741" s="2" t="s">
        <v>203</v>
      </c>
      <c r="L1741" s="2" t="s">
        <v>733</v>
      </c>
      <c r="M1741" s="2" t="s">
        <v>7630</v>
      </c>
      <c r="N1741" s="2" t="s">
        <v>7631</v>
      </c>
      <c r="O1741">
        <v>1</v>
      </c>
      <c r="P1741" s="2" t="s">
        <v>53</v>
      </c>
      <c r="Q1741">
        <v>100</v>
      </c>
      <c r="R1741">
        <v>0</v>
      </c>
      <c r="S1741" s="2" t="s">
        <v>54</v>
      </c>
      <c r="T1741" s="2" t="s">
        <v>55</v>
      </c>
      <c r="U1741" s="2" t="s">
        <v>534</v>
      </c>
      <c r="V1741" s="2"/>
      <c r="W1741">
        <v>14000</v>
      </c>
      <c r="X1741">
        <v>0</v>
      </c>
      <c r="Y1741">
        <v>0</v>
      </c>
      <c r="Z1741">
        <v>14000</v>
      </c>
      <c r="AB1741" s="2" t="s">
        <v>57</v>
      </c>
      <c r="AC1741">
        <v>8000</v>
      </c>
      <c r="AD1741">
        <v>6000</v>
      </c>
      <c r="AE1741">
        <v>66500</v>
      </c>
      <c r="AF1741">
        <v>997.5</v>
      </c>
      <c r="AG1741" s="2" t="s">
        <v>7629</v>
      </c>
      <c r="AH1741" s="2"/>
      <c r="AI1741" s="1">
        <v>46187</v>
      </c>
      <c r="AJ1741" s="2"/>
      <c r="AK1741" s="2" t="s">
        <v>58</v>
      </c>
      <c r="AM1741" s="2" t="s">
        <v>59</v>
      </c>
      <c r="AP1741" s="2" t="s">
        <v>60</v>
      </c>
      <c r="AQ1741" s="2" t="s">
        <v>41</v>
      </c>
      <c r="AR1741">
        <v>52500</v>
      </c>
      <c r="AS1741" s="2" t="str">
        <f>_xlfn.IFNA(IF(VLOOKUP(all_resi[[#This Row],[No. Waybill]],settle_reconcile[No. Waybill],1,0)="","Recon","Recon"),"-")</f>
        <v>Recon</v>
      </c>
      <c r="AT1741" s="2">
        <f>all_resi[[#This Row],[Nilai COD]]-all_resi[[#This Row],[COD Fee]]-all_resi[[#This Row],[Total Biaya Setelah Diskon]]</f>
        <v>59502.5</v>
      </c>
      <c r="AU1741" s="2">
        <f>IF(all_resi[[#This Row],[Waktu Terima]]="","",_xlfn.DAYS(all_resi[[#This Row],[Waktu Terima]],all_resi[[#This Row],[Tanggal Pengiriman]]))</f>
        <v>1</v>
      </c>
    </row>
    <row r="1742" spans="1:47" x14ac:dyDescent="0.25">
      <c r="A1742" s="2" t="s">
        <v>8624</v>
      </c>
      <c r="B1742" s="1">
        <v>46186</v>
      </c>
      <c r="C1742" s="2" t="s">
        <v>42</v>
      </c>
      <c r="D1742" s="2" t="s">
        <v>43</v>
      </c>
      <c r="E1742" s="2" t="s">
        <v>44</v>
      </c>
      <c r="F1742" s="2" t="s">
        <v>45</v>
      </c>
      <c r="G1742" s="2" t="s">
        <v>46</v>
      </c>
      <c r="H1742" s="2" t="s">
        <v>47</v>
      </c>
      <c r="I1742" s="2" t="s">
        <v>8625</v>
      </c>
      <c r="J1742" s="2" t="s">
        <v>13916</v>
      </c>
      <c r="K1742" s="2" t="s">
        <v>156</v>
      </c>
      <c r="L1742" s="2" t="s">
        <v>3261</v>
      </c>
      <c r="M1742" s="2" t="s">
        <v>8626</v>
      </c>
      <c r="N1742" s="2" t="s">
        <v>8627</v>
      </c>
      <c r="O1742">
        <v>1</v>
      </c>
      <c r="P1742" s="2" t="s">
        <v>53</v>
      </c>
      <c r="Q1742">
        <v>100</v>
      </c>
      <c r="R1742">
        <v>0</v>
      </c>
      <c r="S1742" s="2" t="s">
        <v>54</v>
      </c>
      <c r="T1742" s="2" t="s">
        <v>55</v>
      </c>
      <c r="U1742" s="2" t="s">
        <v>250</v>
      </c>
      <c r="V1742" s="2"/>
      <c r="W1742">
        <v>80000</v>
      </c>
      <c r="X1742">
        <v>0</v>
      </c>
      <c r="Y1742">
        <v>0</v>
      </c>
      <c r="Z1742">
        <v>80000</v>
      </c>
      <c r="AB1742" s="2" t="s">
        <v>57</v>
      </c>
      <c r="AC1742">
        <v>32000</v>
      </c>
      <c r="AD1742">
        <v>48000</v>
      </c>
      <c r="AE1742">
        <v>135000</v>
      </c>
      <c r="AF1742">
        <v>2025</v>
      </c>
      <c r="AG1742" s="2" t="s">
        <v>43</v>
      </c>
      <c r="AH1742" s="2"/>
      <c r="AI1742" s="1">
        <v>46212</v>
      </c>
      <c r="AJ1742" s="2"/>
      <c r="AK1742" s="2" t="s">
        <v>67</v>
      </c>
      <c r="AM1742" s="2" t="s">
        <v>59</v>
      </c>
      <c r="AP1742" s="2" t="s">
        <v>60</v>
      </c>
      <c r="AQ1742" s="2" t="s">
        <v>41</v>
      </c>
      <c r="AR1742">
        <v>55000</v>
      </c>
      <c r="AS1742" s="2" t="str">
        <f>_xlfn.IFNA(IF(VLOOKUP(all_resi[[#This Row],[No. Waybill]],settle_reconcile[No. Waybill],1,0)="","Recon","Recon"),"-")</f>
        <v>-</v>
      </c>
      <c r="AT1742" s="2">
        <f>all_resi[[#This Row],[Nilai COD]]-all_resi[[#This Row],[COD Fee]]-all_resi[[#This Row],[Total Biaya Setelah Diskon]]</f>
        <v>84975</v>
      </c>
      <c r="AU1742" s="2">
        <f>IF(all_resi[[#This Row],[Waktu Terima]]="","",_xlfn.DAYS(all_resi[[#This Row],[Waktu Terima]],all_resi[[#This Row],[Tanggal Pengiriman]]))</f>
        <v>26</v>
      </c>
    </row>
    <row r="1743" spans="1:47" x14ac:dyDescent="0.25">
      <c r="A1743" s="2" t="s">
        <v>7625</v>
      </c>
      <c r="B1743" s="1">
        <v>46186</v>
      </c>
      <c r="C1743" s="2" t="s">
        <v>42</v>
      </c>
      <c r="D1743" s="2" t="s">
        <v>43</v>
      </c>
      <c r="E1743" s="2" t="s">
        <v>44</v>
      </c>
      <c r="F1743" s="2" t="s">
        <v>45</v>
      </c>
      <c r="G1743" s="2" t="s">
        <v>46</v>
      </c>
      <c r="H1743" s="2" t="s">
        <v>47</v>
      </c>
      <c r="I1743" s="2" t="s">
        <v>7626</v>
      </c>
      <c r="J1743" s="2" t="s">
        <v>13948</v>
      </c>
      <c r="K1743" s="2" t="s">
        <v>126</v>
      </c>
      <c r="L1743" s="2" t="s">
        <v>161</v>
      </c>
      <c r="M1743" s="2" t="s">
        <v>3590</v>
      </c>
      <c r="N1743" s="2" t="s">
        <v>7627</v>
      </c>
      <c r="O1743">
        <v>1</v>
      </c>
      <c r="P1743" s="2" t="s">
        <v>53</v>
      </c>
      <c r="Q1743">
        <v>100</v>
      </c>
      <c r="R1743">
        <v>0</v>
      </c>
      <c r="S1743" s="2" t="s">
        <v>54</v>
      </c>
      <c r="T1743" s="2" t="s">
        <v>55</v>
      </c>
      <c r="U1743" s="2" t="s">
        <v>250</v>
      </c>
      <c r="V1743" s="2"/>
      <c r="W1743">
        <v>74000</v>
      </c>
      <c r="X1743">
        <v>0</v>
      </c>
      <c r="Y1743">
        <v>0</v>
      </c>
      <c r="Z1743">
        <v>74000</v>
      </c>
      <c r="AB1743" s="2" t="s">
        <v>57</v>
      </c>
      <c r="AC1743">
        <v>29600</v>
      </c>
      <c r="AD1743">
        <v>44400</v>
      </c>
      <c r="AE1743">
        <v>129000</v>
      </c>
      <c r="AF1743">
        <v>1935</v>
      </c>
      <c r="AG1743" s="2" t="s">
        <v>12207</v>
      </c>
      <c r="AH1743" s="2" t="s">
        <v>149</v>
      </c>
      <c r="AI1743" s="1">
        <v>46197</v>
      </c>
      <c r="AJ1743" s="2"/>
      <c r="AK1743" s="2" t="s">
        <v>67</v>
      </c>
      <c r="AM1743" s="2" t="s">
        <v>59</v>
      </c>
      <c r="AP1743" s="2" t="s">
        <v>60</v>
      </c>
      <c r="AQ1743" s="2" t="s">
        <v>41</v>
      </c>
      <c r="AR1743">
        <v>55000</v>
      </c>
      <c r="AS1743" s="2" t="str">
        <f>_xlfn.IFNA(IF(VLOOKUP(all_resi[[#This Row],[No. Waybill]],settle_reconcile[No. Waybill],1,0)="","Recon","Recon"),"-")</f>
        <v>-</v>
      </c>
      <c r="AT1743" s="2">
        <f>all_resi[[#This Row],[Nilai COD]]-all_resi[[#This Row],[COD Fee]]-all_resi[[#This Row],[Total Biaya Setelah Diskon]]</f>
        <v>82665</v>
      </c>
      <c r="AU1743" s="2">
        <f>IF(all_resi[[#This Row],[Waktu Terima]]="","",_xlfn.DAYS(all_resi[[#This Row],[Waktu Terima]],all_resi[[#This Row],[Tanggal Pengiriman]]))</f>
        <v>11</v>
      </c>
    </row>
    <row r="1744" spans="1:47" x14ac:dyDescent="0.25">
      <c r="A1744" s="2" t="s">
        <v>8370</v>
      </c>
      <c r="B1744" s="1">
        <v>46186</v>
      </c>
      <c r="C1744" s="2" t="s">
        <v>42</v>
      </c>
      <c r="D1744" s="2" t="s">
        <v>43</v>
      </c>
      <c r="E1744" s="2" t="s">
        <v>44</v>
      </c>
      <c r="F1744" s="2" t="s">
        <v>45</v>
      </c>
      <c r="G1744" s="2" t="s">
        <v>46</v>
      </c>
      <c r="H1744" s="2" t="s">
        <v>80</v>
      </c>
      <c r="I1744" s="2" t="s">
        <v>8371</v>
      </c>
      <c r="J1744" s="2" t="s">
        <v>14149</v>
      </c>
      <c r="K1744" s="2" t="s">
        <v>82</v>
      </c>
      <c r="L1744" s="2" t="s">
        <v>1029</v>
      </c>
      <c r="M1744" s="2" t="s">
        <v>7754</v>
      </c>
      <c r="N1744" s="2" t="s">
        <v>8372</v>
      </c>
      <c r="O1744">
        <v>1</v>
      </c>
      <c r="P1744" s="2" t="s">
        <v>53</v>
      </c>
      <c r="Q1744">
        <v>100</v>
      </c>
      <c r="R1744">
        <v>0</v>
      </c>
      <c r="S1744" s="2" t="s">
        <v>54</v>
      </c>
      <c r="T1744" s="2" t="s">
        <v>55</v>
      </c>
      <c r="U1744" s="2" t="s">
        <v>1020</v>
      </c>
      <c r="V1744" s="2"/>
      <c r="W1744">
        <v>67000</v>
      </c>
      <c r="X1744">
        <v>0</v>
      </c>
      <c r="Y1744">
        <v>0</v>
      </c>
      <c r="Z1744">
        <v>67000</v>
      </c>
      <c r="AB1744" s="2" t="s">
        <v>57</v>
      </c>
      <c r="AC1744">
        <v>26800</v>
      </c>
      <c r="AD1744">
        <v>40200</v>
      </c>
      <c r="AE1744">
        <v>147000</v>
      </c>
      <c r="AF1744">
        <v>2205</v>
      </c>
      <c r="AG1744" s="2" t="s">
        <v>8371</v>
      </c>
      <c r="AH1744" s="2"/>
      <c r="AI1744" s="1">
        <v>46191</v>
      </c>
      <c r="AJ1744" s="2" t="s">
        <v>87</v>
      </c>
      <c r="AK1744" s="2" t="s">
        <v>58</v>
      </c>
      <c r="AM1744" s="2" t="s">
        <v>59</v>
      </c>
      <c r="AP1744" s="2" t="s">
        <v>60</v>
      </c>
      <c r="AQ1744" s="2" t="s">
        <v>41</v>
      </c>
      <c r="AR1744">
        <v>80000</v>
      </c>
      <c r="AS1744" s="2" t="str">
        <f>_xlfn.IFNA(IF(VLOOKUP(all_resi[[#This Row],[No. Waybill]],settle_reconcile[No. Waybill],1,0)="","Recon","Recon"),"-")</f>
        <v>Recon</v>
      </c>
      <c r="AT1744" s="2">
        <f>all_resi[[#This Row],[Nilai COD]]-all_resi[[#This Row],[COD Fee]]-all_resi[[#This Row],[Total Biaya Setelah Diskon]]</f>
        <v>104595</v>
      </c>
      <c r="AU1744" s="2">
        <f>IF(all_resi[[#This Row],[Waktu Terima]]="","",_xlfn.DAYS(all_resi[[#This Row],[Waktu Terima]],all_resi[[#This Row],[Tanggal Pengiriman]]))</f>
        <v>5</v>
      </c>
    </row>
    <row r="1745" spans="1:47" x14ac:dyDescent="0.25">
      <c r="A1745" s="2" t="s">
        <v>8023</v>
      </c>
      <c r="B1745" s="1">
        <v>46186</v>
      </c>
      <c r="C1745" s="2" t="s">
        <v>42</v>
      </c>
      <c r="D1745" s="2" t="s">
        <v>43</v>
      </c>
      <c r="E1745" s="2" t="s">
        <v>44</v>
      </c>
      <c r="F1745" s="2" t="s">
        <v>45</v>
      </c>
      <c r="G1745" s="2" t="s">
        <v>46</v>
      </c>
      <c r="H1745" s="2" t="s">
        <v>80</v>
      </c>
      <c r="I1745" s="2" t="s">
        <v>8024</v>
      </c>
      <c r="J1745" s="2" t="s">
        <v>13986</v>
      </c>
      <c r="K1745" s="2" t="s">
        <v>126</v>
      </c>
      <c r="L1745" s="2" t="s">
        <v>161</v>
      </c>
      <c r="M1745" s="2" t="s">
        <v>8025</v>
      </c>
      <c r="N1745" s="2" t="s">
        <v>8026</v>
      </c>
      <c r="O1745">
        <v>1</v>
      </c>
      <c r="P1745" s="2" t="s">
        <v>53</v>
      </c>
      <c r="Q1745">
        <v>100</v>
      </c>
      <c r="R1745">
        <v>0</v>
      </c>
      <c r="S1745" s="2" t="s">
        <v>54</v>
      </c>
      <c r="T1745" s="2" t="s">
        <v>55</v>
      </c>
      <c r="U1745" s="2" t="s">
        <v>1020</v>
      </c>
      <c r="V1745" s="2"/>
      <c r="W1745">
        <v>74000</v>
      </c>
      <c r="X1745">
        <v>0</v>
      </c>
      <c r="Y1745">
        <v>0</v>
      </c>
      <c r="Z1745">
        <v>74000</v>
      </c>
      <c r="AB1745" s="2" t="s">
        <v>57</v>
      </c>
      <c r="AC1745">
        <v>29600</v>
      </c>
      <c r="AD1745">
        <v>44400</v>
      </c>
      <c r="AE1745">
        <v>158000</v>
      </c>
      <c r="AF1745">
        <v>2370</v>
      </c>
      <c r="AG1745" s="2" t="s">
        <v>8024</v>
      </c>
      <c r="AH1745" s="2"/>
      <c r="AI1745" s="1">
        <v>46191</v>
      </c>
      <c r="AJ1745" s="2" t="s">
        <v>87</v>
      </c>
      <c r="AK1745" s="2" t="s">
        <v>58</v>
      </c>
      <c r="AM1745" s="2" t="s">
        <v>59</v>
      </c>
      <c r="AP1745" s="2" t="s">
        <v>60</v>
      </c>
      <c r="AQ1745" s="2" t="s">
        <v>41</v>
      </c>
      <c r="AR1745">
        <v>84000</v>
      </c>
      <c r="AS1745" s="2" t="str">
        <f>_xlfn.IFNA(IF(VLOOKUP(all_resi[[#This Row],[No. Waybill]],settle_reconcile[No. Waybill],1,0)="","Recon","Recon"),"-")</f>
        <v>Recon</v>
      </c>
      <c r="AT1745" s="2">
        <f>all_resi[[#This Row],[Nilai COD]]-all_resi[[#This Row],[COD Fee]]-all_resi[[#This Row],[Total Biaya Setelah Diskon]]</f>
        <v>111230</v>
      </c>
      <c r="AU1745" s="2">
        <f>IF(all_resi[[#This Row],[Waktu Terima]]="","",_xlfn.DAYS(all_resi[[#This Row],[Waktu Terima]],all_resi[[#This Row],[Tanggal Pengiriman]]))</f>
        <v>5</v>
      </c>
    </row>
    <row r="1746" spans="1:47" x14ac:dyDescent="0.25">
      <c r="A1746" s="2" t="s">
        <v>8004</v>
      </c>
      <c r="B1746" s="1">
        <v>46186</v>
      </c>
      <c r="C1746" s="2" t="s">
        <v>42</v>
      </c>
      <c r="D1746" s="2" t="s">
        <v>43</v>
      </c>
      <c r="E1746" s="2" t="s">
        <v>44</v>
      </c>
      <c r="F1746" s="2" t="s">
        <v>45</v>
      </c>
      <c r="G1746" s="2" t="s">
        <v>46</v>
      </c>
      <c r="H1746" s="2" t="s">
        <v>80</v>
      </c>
      <c r="I1746" s="2" t="s">
        <v>8005</v>
      </c>
      <c r="J1746" s="2" t="s">
        <v>13990</v>
      </c>
      <c r="K1746" s="2" t="s">
        <v>126</v>
      </c>
      <c r="L1746" s="2" t="s">
        <v>450</v>
      </c>
      <c r="M1746" s="2" t="s">
        <v>8006</v>
      </c>
      <c r="N1746" s="2" t="s">
        <v>8007</v>
      </c>
      <c r="O1746">
        <v>1</v>
      </c>
      <c r="P1746" s="2" t="s">
        <v>53</v>
      </c>
      <c r="Q1746">
        <v>100</v>
      </c>
      <c r="R1746">
        <v>0</v>
      </c>
      <c r="S1746" s="2" t="s">
        <v>54</v>
      </c>
      <c r="T1746" s="2" t="s">
        <v>55</v>
      </c>
      <c r="U1746" s="2" t="s">
        <v>141</v>
      </c>
      <c r="V1746" s="2"/>
      <c r="W1746">
        <v>74000</v>
      </c>
      <c r="X1746">
        <v>0</v>
      </c>
      <c r="Y1746">
        <v>0</v>
      </c>
      <c r="Z1746">
        <v>74000</v>
      </c>
      <c r="AB1746" s="2" t="s">
        <v>57</v>
      </c>
      <c r="AC1746">
        <v>29600</v>
      </c>
      <c r="AD1746">
        <v>44400</v>
      </c>
      <c r="AE1746">
        <v>113000</v>
      </c>
      <c r="AF1746">
        <v>1695</v>
      </c>
      <c r="AG1746" s="2" t="s">
        <v>8005</v>
      </c>
      <c r="AH1746" s="2"/>
      <c r="AI1746" s="1">
        <v>46194</v>
      </c>
      <c r="AJ1746" s="2" t="s">
        <v>87</v>
      </c>
      <c r="AK1746" s="2" t="s">
        <v>58</v>
      </c>
      <c r="AM1746" s="2" t="s">
        <v>59</v>
      </c>
      <c r="AP1746" s="2" t="s">
        <v>60</v>
      </c>
      <c r="AQ1746" s="2" t="s">
        <v>41</v>
      </c>
      <c r="AR1746">
        <v>39000</v>
      </c>
      <c r="AS1746" s="2" t="str">
        <f>_xlfn.IFNA(IF(VLOOKUP(all_resi[[#This Row],[No. Waybill]],settle_reconcile[No. Waybill],1,0)="","Recon","Recon"),"-")</f>
        <v>Recon</v>
      </c>
      <c r="AT1746" s="2">
        <f>all_resi[[#This Row],[Nilai COD]]-all_resi[[#This Row],[COD Fee]]-all_resi[[#This Row],[Total Biaya Setelah Diskon]]</f>
        <v>66905</v>
      </c>
      <c r="AU1746" s="2">
        <f>IF(all_resi[[#This Row],[Waktu Terima]]="","",_xlfn.DAYS(all_resi[[#This Row],[Waktu Terima]],all_resi[[#This Row],[Tanggal Pengiriman]]))</f>
        <v>8</v>
      </c>
    </row>
    <row r="1747" spans="1:47" x14ac:dyDescent="0.25">
      <c r="A1747" s="2" t="s">
        <v>7970</v>
      </c>
      <c r="B1747" s="1">
        <v>46186</v>
      </c>
      <c r="C1747" s="2" t="s">
        <v>42</v>
      </c>
      <c r="D1747" s="2" t="s">
        <v>43</v>
      </c>
      <c r="E1747" s="2" t="s">
        <v>44</v>
      </c>
      <c r="F1747" s="2" t="s">
        <v>45</v>
      </c>
      <c r="G1747" s="2" t="s">
        <v>46</v>
      </c>
      <c r="H1747" s="2" t="s">
        <v>47</v>
      </c>
      <c r="I1747" s="2" t="s">
        <v>7971</v>
      </c>
      <c r="J1747" s="2" t="s">
        <v>13983</v>
      </c>
      <c r="K1747" s="2" t="s">
        <v>359</v>
      </c>
      <c r="L1747" s="2" t="s">
        <v>7972</v>
      </c>
      <c r="M1747" s="2" t="s">
        <v>7973</v>
      </c>
      <c r="N1747" s="2" t="s">
        <v>7974</v>
      </c>
      <c r="O1747">
        <v>1</v>
      </c>
      <c r="P1747" s="2" t="s">
        <v>53</v>
      </c>
      <c r="Q1747">
        <v>100</v>
      </c>
      <c r="R1747">
        <v>0</v>
      </c>
      <c r="S1747" s="2" t="s">
        <v>54</v>
      </c>
      <c r="T1747" s="2" t="s">
        <v>55</v>
      </c>
      <c r="U1747" s="2" t="s">
        <v>250</v>
      </c>
      <c r="V1747" s="2"/>
      <c r="W1747">
        <v>60000</v>
      </c>
      <c r="X1747">
        <v>0</v>
      </c>
      <c r="Y1747">
        <v>0</v>
      </c>
      <c r="Z1747">
        <v>60000</v>
      </c>
      <c r="AB1747" s="2" t="s">
        <v>57</v>
      </c>
      <c r="AC1747">
        <v>24000</v>
      </c>
      <c r="AD1747">
        <v>36000</v>
      </c>
      <c r="AE1747">
        <v>108000</v>
      </c>
      <c r="AF1747">
        <v>1620</v>
      </c>
      <c r="AG1747" s="2" t="s">
        <v>7971</v>
      </c>
      <c r="AH1747" s="2"/>
      <c r="AI1747" s="1">
        <v>46191</v>
      </c>
      <c r="AJ1747" s="2"/>
      <c r="AK1747" s="2" t="s">
        <v>58</v>
      </c>
      <c r="AM1747" s="2" t="s">
        <v>59</v>
      </c>
      <c r="AP1747" s="2" t="s">
        <v>60</v>
      </c>
      <c r="AQ1747" s="2" t="s">
        <v>41</v>
      </c>
      <c r="AR1747">
        <v>48000</v>
      </c>
      <c r="AS1747" s="2" t="str">
        <f>_xlfn.IFNA(IF(VLOOKUP(all_resi[[#This Row],[No. Waybill]],settle_reconcile[No. Waybill],1,0)="","Recon","Recon"),"-")</f>
        <v>Recon</v>
      </c>
      <c r="AT1747" s="2">
        <f>all_resi[[#This Row],[Nilai COD]]-all_resi[[#This Row],[COD Fee]]-all_resi[[#This Row],[Total Biaya Setelah Diskon]]</f>
        <v>70380</v>
      </c>
      <c r="AU1747" s="2">
        <f>IF(all_resi[[#This Row],[Waktu Terima]]="","",_xlfn.DAYS(all_resi[[#This Row],[Waktu Terima]],all_resi[[#This Row],[Tanggal Pengiriman]]))</f>
        <v>5</v>
      </c>
    </row>
    <row r="1748" spans="1:47" x14ac:dyDescent="0.25">
      <c r="A1748" s="2" t="s">
        <v>8255</v>
      </c>
      <c r="B1748" s="1">
        <v>46186</v>
      </c>
      <c r="C1748" s="2" t="s">
        <v>42</v>
      </c>
      <c r="D1748" s="2" t="s">
        <v>43</v>
      </c>
      <c r="E1748" s="2" t="s">
        <v>44</v>
      </c>
      <c r="F1748" s="2" t="s">
        <v>45</v>
      </c>
      <c r="G1748" s="2" t="s">
        <v>46</v>
      </c>
      <c r="H1748" s="2" t="s">
        <v>47</v>
      </c>
      <c r="I1748" s="2" t="s">
        <v>8256</v>
      </c>
      <c r="J1748" s="2" t="s">
        <v>14126</v>
      </c>
      <c r="K1748" s="2" t="s">
        <v>183</v>
      </c>
      <c r="L1748" s="2" t="s">
        <v>1198</v>
      </c>
      <c r="M1748" s="2" t="s">
        <v>1199</v>
      </c>
      <c r="N1748" s="2" t="s">
        <v>8257</v>
      </c>
      <c r="O1748">
        <v>1</v>
      </c>
      <c r="P1748" s="2" t="s">
        <v>53</v>
      </c>
      <c r="Q1748">
        <v>100</v>
      </c>
      <c r="R1748">
        <v>0</v>
      </c>
      <c r="S1748" s="2" t="s">
        <v>54</v>
      </c>
      <c r="T1748" s="2" t="s">
        <v>55</v>
      </c>
      <c r="U1748" s="2" t="s">
        <v>225</v>
      </c>
      <c r="V1748" s="2"/>
      <c r="W1748">
        <v>85000</v>
      </c>
      <c r="X1748">
        <v>0</v>
      </c>
      <c r="Y1748">
        <v>0</v>
      </c>
      <c r="Z1748">
        <v>85000</v>
      </c>
      <c r="AB1748" s="2" t="s">
        <v>57</v>
      </c>
      <c r="AC1748">
        <v>34000</v>
      </c>
      <c r="AD1748">
        <v>51000</v>
      </c>
      <c r="AE1748">
        <v>189000</v>
      </c>
      <c r="AF1748">
        <v>2835</v>
      </c>
      <c r="AG1748" s="2" t="s">
        <v>353</v>
      </c>
      <c r="AH1748" s="2" t="s">
        <v>149</v>
      </c>
      <c r="AI1748" s="1">
        <v>46198</v>
      </c>
      <c r="AJ1748" s="2"/>
      <c r="AK1748" s="2" t="s">
        <v>67</v>
      </c>
      <c r="AM1748" s="2" t="s">
        <v>59</v>
      </c>
      <c r="AP1748" s="2" t="s">
        <v>60</v>
      </c>
      <c r="AQ1748" s="2" t="s">
        <v>41</v>
      </c>
      <c r="AR1748">
        <v>104000</v>
      </c>
      <c r="AS1748" s="2" t="str">
        <f>_xlfn.IFNA(IF(VLOOKUP(all_resi[[#This Row],[No. Waybill]],settle_reconcile[No. Waybill],1,0)="","Recon","Recon"),"-")</f>
        <v>-</v>
      </c>
      <c r="AT1748" s="2">
        <f>all_resi[[#This Row],[Nilai COD]]-all_resi[[#This Row],[COD Fee]]-all_resi[[#This Row],[Total Biaya Setelah Diskon]]</f>
        <v>135165</v>
      </c>
      <c r="AU1748" s="2">
        <f>IF(all_resi[[#This Row],[Waktu Terima]]="","",_xlfn.DAYS(all_resi[[#This Row],[Waktu Terima]],all_resi[[#This Row],[Tanggal Pengiriman]]))</f>
        <v>12</v>
      </c>
    </row>
    <row r="1749" spans="1:47" x14ac:dyDescent="0.25">
      <c r="A1749" s="2" t="s">
        <v>8350</v>
      </c>
      <c r="B1749" s="1">
        <v>46186</v>
      </c>
      <c r="C1749" s="2" t="s">
        <v>42</v>
      </c>
      <c r="D1749" s="2" t="s">
        <v>43</v>
      </c>
      <c r="E1749" s="2" t="s">
        <v>44</v>
      </c>
      <c r="F1749" s="2" t="s">
        <v>45</v>
      </c>
      <c r="G1749" s="2" t="s">
        <v>46</v>
      </c>
      <c r="H1749" s="2" t="s">
        <v>47</v>
      </c>
      <c r="I1749" s="2" t="s">
        <v>8351</v>
      </c>
      <c r="J1749" s="2" t="s">
        <v>14134</v>
      </c>
      <c r="K1749" s="2" t="s">
        <v>377</v>
      </c>
      <c r="L1749" s="2" t="s">
        <v>378</v>
      </c>
      <c r="M1749" s="2" t="s">
        <v>2772</v>
      </c>
      <c r="N1749" s="2" t="s">
        <v>8352</v>
      </c>
      <c r="O1749">
        <v>1</v>
      </c>
      <c r="P1749" s="2" t="s">
        <v>53</v>
      </c>
      <c r="Q1749">
        <v>100</v>
      </c>
      <c r="R1749">
        <v>0</v>
      </c>
      <c r="S1749" s="2" t="s">
        <v>54</v>
      </c>
      <c r="T1749" s="2" t="s">
        <v>55</v>
      </c>
      <c r="U1749" s="2" t="s">
        <v>225</v>
      </c>
      <c r="V1749" s="2"/>
      <c r="W1749">
        <v>75000</v>
      </c>
      <c r="X1749">
        <v>0</v>
      </c>
      <c r="Y1749">
        <v>0</v>
      </c>
      <c r="Z1749">
        <v>75000</v>
      </c>
      <c r="AB1749" s="2" t="s">
        <v>57</v>
      </c>
      <c r="AC1749">
        <v>30000</v>
      </c>
      <c r="AD1749">
        <v>45000</v>
      </c>
      <c r="AE1749">
        <v>179000</v>
      </c>
      <c r="AF1749">
        <v>2685</v>
      </c>
      <c r="AG1749" s="2" t="s">
        <v>353</v>
      </c>
      <c r="AH1749" s="2" t="s">
        <v>149</v>
      </c>
      <c r="AI1749" s="1">
        <v>46198</v>
      </c>
      <c r="AJ1749" s="2"/>
      <c r="AK1749" s="2" t="s">
        <v>67</v>
      </c>
      <c r="AM1749" s="2" t="s">
        <v>59</v>
      </c>
      <c r="AP1749" s="2" t="s">
        <v>60</v>
      </c>
      <c r="AQ1749" s="2" t="s">
        <v>41</v>
      </c>
      <c r="AR1749">
        <v>104000</v>
      </c>
      <c r="AS1749" s="2" t="str">
        <f>_xlfn.IFNA(IF(VLOOKUP(all_resi[[#This Row],[No. Waybill]],settle_reconcile[No. Waybill],1,0)="","Recon","Recon"),"-")</f>
        <v>-</v>
      </c>
      <c r="AT1749" s="2">
        <f>all_resi[[#This Row],[Nilai COD]]-all_resi[[#This Row],[COD Fee]]-all_resi[[#This Row],[Total Biaya Setelah Diskon]]</f>
        <v>131315</v>
      </c>
      <c r="AU1749" s="2">
        <f>IF(all_resi[[#This Row],[Waktu Terima]]="","",_xlfn.DAYS(all_resi[[#This Row],[Waktu Terima]],all_resi[[#This Row],[Tanggal Pengiriman]]))</f>
        <v>12</v>
      </c>
    </row>
    <row r="1750" spans="1:47" x14ac:dyDescent="0.25">
      <c r="A1750" s="2" t="s">
        <v>8008</v>
      </c>
      <c r="B1750" s="1">
        <v>46186</v>
      </c>
      <c r="C1750" s="2" t="s">
        <v>42</v>
      </c>
      <c r="D1750" s="2" t="s">
        <v>43</v>
      </c>
      <c r="E1750" s="2" t="s">
        <v>44</v>
      </c>
      <c r="F1750" s="2" t="s">
        <v>45</v>
      </c>
      <c r="G1750" s="2" t="s">
        <v>46</v>
      </c>
      <c r="H1750" s="2" t="s">
        <v>47</v>
      </c>
      <c r="I1750" s="2" t="s">
        <v>8009</v>
      </c>
      <c r="J1750" s="2" t="s">
        <v>13988</v>
      </c>
      <c r="K1750" s="2" t="s">
        <v>106</v>
      </c>
      <c r="L1750" s="2" t="s">
        <v>2087</v>
      </c>
      <c r="M1750" s="2" t="s">
        <v>8010</v>
      </c>
      <c r="N1750" s="2" t="s">
        <v>8011</v>
      </c>
      <c r="O1750">
        <v>1</v>
      </c>
      <c r="P1750" s="2" t="s">
        <v>53</v>
      </c>
      <c r="Q1750">
        <v>100</v>
      </c>
      <c r="R1750">
        <v>0</v>
      </c>
      <c r="S1750" s="2" t="s">
        <v>54</v>
      </c>
      <c r="T1750" s="2" t="s">
        <v>55</v>
      </c>
      <c r="U1750" s="2" t="s">
        <v>386</v>
      </c>
      <c r="V1750" s="2"/>
      <c r="W1750">
        <v>53000</v>
      </c>
      <c r="X1750">
        <v>0</v>
      </c>
      <c r="Y1750">
        <v>0</v>
      </c>
      <c r="Z1750">
        <v>53000</v>
      </c>
      <c r="AB1750" s="2" t="s">
        <v>57</v>
      </c>
      <c r="AC1750">
        <v>21200</v>
      </c>
      <c r="AD1750">
        <v>31800</v>
      </c>
      <c r="AE1750">
        <v>154000</v>
      </c>
      <c r="AF1750">
        <v>2310</v>
      </c>
      <c r="AG1750" s="2" t="s">
        <v>353</v>
      </c>
      <c r="AH1750" s="2" t="s">
        <v>149</v>
      </c>
      <c r="AI1750" s="1">
        <v>46196</v>
      </c>
      <c r="AJ1750" s="2"/>
      <c r="AK1750" s="2" t="s">
        <v>67</v>
      </c>
      <c r="AM1750" s="2" t="s">
        <v>59</v>
      </c>
      <c r="AP1750" s="2" t="s">
        <v>60</v>
      </c>
      <c r="AQ1750" s="2" t="s">
        <v>41</v>
      </c>
      <c r="AR1750">
        <v>101000</v>
      </c>
      <c r="AS1750" s="2" t="str">
        <f>_xlfn.IFNA(IF(VLOOKUP(all_resi[[#This Row],[No. Waybill]],settle_reconcile[No. Waybill],1,0)="","Recon","Recon"),"-")</f>
        <v>-</v>
      </c>
      <c r="AT1750" s="2">
        <f>all_resi[[#This Row],[Nilai COD]]-all_resi[[#This Row],[COD Fee]]-all_resi[[#This Row],[Total Biaya Setelah Diskon]]</f>
        <v>119890</v>
      </c>
      <c r="AU1750" s="2">
        <f>IF(all_resi[[#This Row],[Waktu Terima]]="","",_xlfn.DAYS(all_resi[[#This Row],[Waktu Terima]],all_resi[[#This Row],[Tanggal Pengiriman]]))</f>
        <v>10</v>
      </c>
    </row>
    <row r="1751" spans="1:47" x14ac:dyDescent="0.25">
      <c r="A1751" s="2" t="s">
        <v>8485</v>
      </c>
      <c r="B1751" s="1">
        <v>46186</v>
      </c>
      <c r="C1751" s="2" t="s">
        <v>42</v>
      </c>
      <c r="D1751" s="2" t="s">
        <v>43</v>
      </c>
      <c r="E1751" s="2" t="s">
        <v>44</v>
      </c>
      <c r="F1751" s="2" t="s">
        <v>45</v>
      </c>
      <c r="G1751" s="2" t="s">
        <v>46</v>
      </c>
      <c r="H1751" s="2" t="s">
        <v>47</v>
      </c>
      <c r="I1751" s="2" t="s">
        <v>8486</v>
      </c>
      <c r="J1751" s="2" t="s">
        <v>14117</v>
      </c>
      <c r="K1751" s="2" t="s">
        <v>75</v>
      </c>
      <c r="L1751" s="2" t="s">
        <v>2063</v>
      </c>
      <c r="M1751" s="2" t="s">
        <v>3209</v>
      </c>
      <c r="N1751" s="2" t="s">
        <v>8487</v>
      </c>
      <c r="O1751">
        <v>1</v>
      </c>
      <c r="P1751" s="2" t="s">
        <v>53</v>
      </c>
      <c r="Q1751">
        <v>100</v>
      </c>
      <c r="R1751">
        <v>0</v>
      </c>
      <c r="S1751" s="2" t="s">
        <v>54</v>
      </c>
      <c r="T1751" s="2" t="s">
        <v>55</v>
      </c>
      <c r="U1751" s="2" t="s">
        <v>56</v>
      </c>
      <c r="V1751" s="2"/>
      <c r="W1751">
        <v>65000</v>
      </c>
      <c r="X1751">
        <v>0</v>
      </c>
      <c r="Y1751">
        <v>0</v>
      </c>
      <c r="Z1751">
        <v>65000</v>
      </c>
      <c r="AB1751" s="2" t="s">
        <v>57</v>
      </c>
      <c r="AC1751">
        <v>26000</v>
      </c>
      <c r="AD1751">
        <v>39000</v>
      </c>
      <c r="AE1751">
        <v>168938</v>
      </c>
      <c r="AF1751">
        <v>2534.0699999999997</v>
      </c>
      <c r="AG1751" s="2" t="s">
        <v>11423</v>
      </c>
      <c r="AH1751" s="2" t="s">
        <v>149</v>
      </c>
      <c r="AI1751" s="1">
        <v>46200</v>
      </c>
      <c r="AJ1751" s="2"/>
      <c r="AK1751" s="2" t="s">
        <v>67</v>
      </c>
      <c r="AM1751" s="2" t="s">
        <v>59</v>
      </c>
      <c r="AP1751" s="2" t="s">
        <v>60</v>
      </c>
      <c r="AQ1751" s="2" t="s">
        <v>41</v>
      </c>
      <c r="AR1751">
        <v>103938</v>
      </c>
      <c r="AS1751" s="2" t="str">
        <f>_xlfn.IFNA(IF(VLOOKUP(all_resi[[#This Row],[No. Waybill]],settle_reconcile[No. Waybill],1,0)="","Recon","Recon"),"-")</f>
        <v>-</v>
      </c>
      <c r="AT1751" s="2">
        <f>all_resi[[#This Row],[Nilai COD]]-all_resi[[#This Row],[COD Fee]]-all_resi[[#This Row],[Total Biaya Setelah Diskon]]</f>
        <v>127403.93</v>
      </c>
      <c r="AU1751" s="2">
        <f>IF(all_resi[[#This Row],[Waktu Terima]]="","",_xlfn.DAYS(all_resi[[#This Row],[Waktu Terima]],all_resi[[#This Row],[Tanggal Pengiriman]]))</f>
        <v>14</v>
      </c>
    </row>
    <row r="1752" spans="1:47" x14ac:dyDescent="0.25">
      <c r="A1752" s="2" t="s">
        <v>8012</v>
      </c>
      <c r="B1752" s="1">
        <v>46186</v>
      </c>
      <c r="C1752" s="2" t="s">
        <v>42</v>
      </c>
      <c r="D1752" s="2" t="s">
        <v>43</v>
      </c>
      <c r="E1752" s="2" t="s">
        <v>44</v>
      </c>
      <c r="F1752" s="2" t="s">
        <v>45</v>
      </c>
      <c r="G1752" s="2" t="s">
        <v>46</v>
      </c>
      <c r="H1752" s="2" t="s">
        <v>47</v>
      </c>
      <c r="I1752" s="2" t="s">
        <v>8013</v>
      </c>
      <c r="J1752" s="2" t="s">
        <v>13991</v>
      </c>
      <c r="K1752" s="2" t="s">
        <v>209</v>
      </c>
      <c r="L1752" s="2" t="s">
        <v>1322</v>
      </c>
      <c r="M1752" s="2" t="s">
        <v>8014</v>
      </c>
      <c r="N1752" s="2" t="s">
        <v>8015</v>
      </c>
      <c r="O1752">
        <v>1</v>
      </c>
      <c r="P1752" s="2" t="s">
        <v>53</v>
      </c>
      <c r="Q1752">
        <v>100</v>
      </c>
      <c r="R1752">
        <v>0</v>
      </c>
      <c r="S1752" s="2" t="s">
        <v>54</v>
      </c>
      <c r="T1752" s="2" t="s">
        <v>55</v>
      </c>
      <c r="U1752" s="2" t="s">
        <v>8016</v>
      </c>
      <c r="V1752" s="2"/>
      <c r="W1752">
        <v>52000</v>
      </c>
      <c r="X1752">
        <v>0</v>
      </c>
      <c r="Y1752">
        <v>0</v>
      </c>
      <c r="Z1752">
        <v>52000</v>
      </c>
      <c r="AB1752" s="2" t="s">
        <v>57</v>
      </c>
      <c r="AC1752">
        <v>20800</v>
      </c>
      <c r="AD1752">
        <v>31200</v>
      </c>
      <c r="AE1752">
        <v>246000</v>
      </c>
      <c r="AF1752">
        <v>3690</v>
      </c>
      <c r="AG1752" s="2" t="s">
        <v>11423</v>
      </c>
      <c r="AH1752" s="2" t="s">
        <v>149</v>
      </c>
      <c r="AI1752" s="1">
        <v>46200</v>
      </c>
      <c r="AJ1752" s="2"/>
      <c r="AK1752" s="2" t="s">
        <v>67</v>
      </c>
      <c r="AM1752" s="2" t="s">
        <v>59</v>
      </c>
      <c r="AP1752" s="2" t="s">
        <v>60</v>
      </c>
      <c r="AQ1752" s="2" t="s">
        <v>41</v>
      </c>
      <c r="AR1752">
        <v>194000</v>
      </c>
      <c r="AS1752" s="2" t="str">
        <f>_xlfn.IFNA(IF(VLOOKUP(all_resi[[#This Row],[No. Waybill]],settle_reconcile[No. Waybill],1,0)="","Recon","Recon"),"-")</f>
        <v>-</v>
      </c>
      <c r="AT1752" s="2">
        <f>all_resi[[#This Row],[Nilai COD]]-all_resi[[#This Row],[COD Fee]]-all_resi[[#This Row],[Total Biaya Setelah Diskon]]</f>
        <v>211110</v>
      </c>
      <c r="AU1752" s="2">
        <f>IF(all_resi[[#This Row],[Waktu Terima]]="","",_xlfn.DAYS(all_resi[[#This Row],[Waktu Terima]],all_resi[[#This Row],[Tanggal Pengiriman]]))</f>
        <v>14</v>
      </c>
    </row>
    <row r="1753" spans="1:47" x14ac:dyDescent="0.25">
      <c r="A1753" s="2" t="s">
        <v>8488</v>
      </c>
      <c r="B1753" s="1">
        <v>46186</v>
      </c>
      <c r="C1753" s="2" t="s">
        <v>42</v>
      </c>
      <c r="D1753" s="2" t="s">
        <v>43</v>
      </c>
      <c r="E1753" s="2" t="s">
        <v>44</v>
      </c>
      <c r="F1753" s="2" t="s">
        <v>45</v>
      </c>
      <c r="G1753" s="2" t="s">
        <v>46</v>
      </c>
      <c r="H1753" s="2" t="s">
        <v>47</v>
      </c>
      <c r="I1753" s="2" t="s">
        <v>8489</v>
      </c>
      <c r="J1753" s="2" t="s">
        <v>14113</v>
      </c>
      <c r="K1753" s="2" t="s">
        <v>171</v>
      </c>
      <c r="L1753" s="2" t="s">
        <v>172</v>
      </c>
      <c r="M1753" s="2" t="s">
        <v>654</v>
      </c>
      <c r="N1753" s="2" t="s">
        <v>8490</v>
      </c>
      <c r="O1753">
        <v>1</v>
      </c>
      <c r="P1753" s="2" t="s">
        <v>53</v>
      </c>
      <c r="Q1753">
        <v>100</v>
      </c>
      <c r="R1753">
        <v>0</v>
      </c>
      <c r="S1753" s="2" t="s">
        <v>54</v>
      </c>
      <c r="T1753" s="2" t="s">
        <v>55</v>
      </c>
      <c r="U1753" s="2" t="s">
        <v>534</v>
      </c>
      <c r="V1753" s="2"/>
      <c r="W1753">
        <v>30000</v>
      </c>
      <c r="X1753">
        <v>0</v>
      </c>
      <c r="Y1753">
        <v>0</v>
      </c>
      <c r="Z1753">
        <v>30000</v>
      </c>
      <c r="AB1753" s="2" t="s">
        <v>57</v>
      </c>
      <c r="AC1753">
        <v>12000</v>
      </c>
      <c r="AD1753">
        <v>18000</v>
      </c>
      <c r="AE1753">
        <v>81000</v>
      </c>
      <c r="AF1753">
        <v>1215</v>
      </c>
      <c r="AG1753" s="2" t="s">
        <v>256</v>
      </c>
      <c r="AH1753" s="2"/>
      <c r="AI1753" s="1">
        <v>46207</v>
      </c>
      <c r="AJ1753" s="2"/>
      <c r="AK1753" s="2" t="s">
        <v>67</v>
      </c>
      <c r="AM1753" s="2" t="s">
        <v>59</v>
      </c>
      <c r="AP1753" s="2" t="s">
        <v>60</v>
      </c>
      <c r="AQ1753" s="2" t="s">
        <v>41</v>
      </c>
      <c r="AR1753">
        <v>51000</v>
      </c>
      <c r="AS1753" s="2" t="str">
        <f>_xlfn.IFNA(IF(VLOOKUP(all_resi[[#This Row],[No. Waybill]],settle_reconcile[No. Waybill],1,0)="","Recon","Recon"),"-")</f>
        <v>-</v>
      </c>
      <c r="AT1753" s="2">
        <f>all_resi[[#This Row],[Nilai COD]]-all_resi[[#This Row],[COD Fee]]-all_resi[[#This Row],[Total Biaya Setelah Diskon]]</f>
        <v>61785</v>
      </c>
      <c r="AU1753" s="2">
        <f>IF(all_resi[[#This Row],[Waktu Terima]]="","",_xlfn.DAYS(all_resi[[#This Row],[Waktu Terima]],all_resi[[#This Row],[Tanggal Pengiriman]]))</f>
        <v>21</v>
      </c>
    </row>
    <row r="1754" spans="1:47" x14ac:dyDescent="0.25">
      <c r="A1754" s="2" t="s">
        <v>8557</v>
      </c>
      <c r="B1754" s="1">
        <v>46186</v>
      </c>
      <c r="C1754" s="2" t="s">
        <v>42</v>
      </c>
      <c r="D1754" s="2" t="s">
        <v>43</v>
      </c>
      <c r="E1754" s="2" t="s">
        <v>44</v>
      </c>
      <c r="F1754" s="2" t="s">
        <v>45</v>
      </c>
      <c r="G1754" s="2" t="s">
        <v>46</v>
      </c>
      <c r="H1754" s="2" t="s">
        <v>80</v>
      </c>
      <c r="I1754" s="2" t="s">
        <v>8558</v>
      </c>
      <c r="J1754" s="2" t="s">
        <v>14087</v>
      </c>
      <c r="K1754" s="2" t="s">
        <v>359</v>
      </c>
      <c r="L1754" s="2" t="s">
        <v>360</v>
      </c>
      <c r="M1754" s="2" t="s">
        <v>4081</v>
      </c>
      <c r="N1754" s="2" t="s">
        <v>8559</v>
      </c>
      <c r="O1754">
        <v>1</v>
      </c>
      <c r="P1754" s="2" t="s">
        <v>53</v>
      </c>
      <c r="Q1754">
        <v>100</v>
      </c>
      <c r="R1754">
        <v>0</v>
      </c>
      <c r="S1754" s="2" t="s">
        <v>54</v>
      </c>
      <c r="T1754" s="2" t="s">
        <v>55</v>
      </c>
      <c r="U1754" s="2" t="s">
        <v>305</v>
      </c>
      <c r="V1754" s="2"/>
      <c r="W1754">
        <v>58000</v>
      </c>
      <c r="X1754">
        <v>0</v>
      </c>
      <c r="Y1754">
        <v>0</v>
      </c>
      <c r="Z1754">
        <v>58000</v>
      </c>
      <c r="AB1754" s="2" t="s">
        <v>57</v>
      </c>
      <c r="AC1754">
        <v>23200</v>
      </c>
      <c r="AD1754">
        <v>34800</v>
      </c>
      <c r="AE1754">
        <v>120000</v>
      </c>
      <c r="AF1754">
        <v>1800</v>
      </c>
      <c r="AG1754" s="2" t="s">
        <v>353</v>
      </c>
      <c r="AH1754" s="2" t="s">
        <v>615</v>
      </c>
      <c r="AI1754" s="1">
        <v>46197</v>
      </c>
      <c r="AJ1754" s="2" t="s">
        <v>87</v>
      </c>
      <c r="AK1754" s="2" t="s">
        <v>67</v>
      </c>
      <c r="AM1754" s="2" t="s">
        <v>59</v>
      </c>
      <c r="AP1754" s="2" t="s">
        <v>60</v>
      </c>
      <c r="AQ1754" s="2" t="s">
        <v>41</v>
      </c>
      <c r="AR1754">
        <v>62000</v>
      </c>
      <c r="AS1754" s="2" t="str">
        <f>_xlfn.IFNA(IF(VLOOKUP(all_resi[[#This Row],[No. Waybill]],settle_reconcile[No. Waybill],1,0)="","Recon","Recon"),"-")</f>
        <v>-</v>
      </c>
      <c r="AT1754" s="2">
        <f>all_resi[[#This Row],[Nilai COD]]-all_resi[[#This Row],[COD Fee]]-all_resi[[#This Row],[Total Biaya Setelah Diskon]]</f>
        <v>83400</v>
      </c>
      <c r="AU1754" s="2">
        <f>IF(all_resi[[#This Row],[Waktu Terima]]="","",_xlfn.DAYS(all_resi[[#This Row],[Waktu Terima]],all_resi[[#This Row],[Tanggal Pengiriman]]))</f>
        <v>11</v>
      </c>
    </row>
    <row r="1755" spans="1:47" x14ac:dyDescent="0.25">
      <c r="A1755" s="2" t="s">
        <v>8593</v>
      </c>
      <c r="B1755" s="1">
        <v>46186</v>
      </c>
      <c r="C1755" s="2" t="s">
        <v>42</v>
      </c>
      <c r="D1755" s="2" t="s">
        <v>43</v>
      </c>
      <c r="E1755" s="2" t="s">
        <v>44</v>
      </c>
      <c r="F1755" s="2" t="s">
        <v>45</v>
      </c>
      <c r="G1755" s="2" t="s">
        <v>46</v>
      </c>
      <c r="H1755" s="2" t="s">
        <v>47</v>
      </c>
      <c r="I1755" s="2" t="s">
        <v>8594</v>
      </c>
      <c r="J1755" s="2" t="s">
        <v>14131</v>
      </c>
      <c r="K1755" s="2" t="s">
        <v>49</v>
      </c>
      <c r="L1755" s="2" t="s">
        <v>2075</v>
      </c>
      <c r="M1755" s="2" t="s">
        <v>8087</v>
      </c>
      <c r="N1755" s="2" t="s">
        <v>8595</v>
      </c>
      <c r="O1755">
        <v>1</v>
      </c>
      <c r="P1755" s="2" t="s">
        <v>53</v>
      </c>
      <c r="Q1755">
        <v>100</v>
      </c>
      <c r="R1755">
        <v>0</v>
      </c>
      <c r="S1755" s="2" t="s">
        <v>54</v>
      </c>
      <c r="T1755" s="2" t="s">
        <v>55</v>
      </c>
      <c r="U1755" s="2" t="s">
        <v>8016</v>
      </c>
      <c r="V1755" s="2"/>
      <c r="W1755">
        <v>61000</v>
      </c>
      <c r="X1755">
        <v>0</v>
      </c>
      <c r="Y1755">
        <v>0</v>
      </c>
      <c r="Z1755">
        <v>61000</v>
      </c>
      <c r="AB1755" s="2" t="s">
        <v>57</v>
      </c>
      <c r="AC1755">
        <v>24400</v>
      </c>
      <c r="AD1755">
        <v>36600</v>
      </c>
      <c r="AE1755">
        <v>255000</v>
      </c>
      <c r="AF1755">
        <v>3825</v>
      </c>
      <c r="AG1755" s="2" t="s">
        <v>10636</v>
      </c>
      <c r="AH1755" s="2"/>
      <c r="AI1755" s="1">
        <v>46191</v>
      </c>
      <c r="AJ1755" s="2"/>
      <c r="AK1755" s="2" t="s">
        <v>58</v>
      </c>
      <c r="AM1755" s="2" t="s">
        <v>59</v>
      </c>
      <c r="AP1755" s="2" t="s">
        <v>60</v>
      </c>
      <c r="AQ1755" s="2" t="s">
        <v>41</v>
      </c>
      <c r="AR1755">
        <v>194000</v>
      </c>
      <c r="AS1755" s="2" t="str">
        <f>_xlfn.IFNA(IF(VLOOKUP(all_resi[[#This Row],[No. Waybill]],settle_reconcile[No. Waybill],1,0)="","Recon","Recon"),"-")</f>
        <v>Recon</v>
      </c>
      <c r="AT1755" s="2">
        <f>all_resi[[#This Row],[Nilai COD]]-all_resi[[#This Row],[COD Fee]]-all_resi[[#This Row],[Total Biaya Setelah Diskon]]</f>
        <v>214575</v>
      </c>
      <c r="AU1755" s="2">
        <f>IF(all_resi[[#This Row],[Waktu Terima]]="","",_xlfn.DAYS(all_resi[[#This Row],[Waktu Terima]],all_resi[[#This Row],[Tanggal Pengiriman]]))</f>
        <v>5</v>
      </c>
    </row>
    <row r="1756" spans="1:47" x14ac:dyDescent="0.25">
      <c r="A1756" s="2" t="s">
        <v>7707</v>
      </c>
      <c r="B1756" s="1">
        <v>46186</v>
      </c>
      <c r="C1756" s="2" t="s">
        <v>42</v>
      </c>
      <c r="D1756" s="2" t="s">
        <v>43</v>
      </c>
      <c r="E1756" s="2" t="s">
        <v>44</v>
      </c>
      <c r="F1756" s="2" t="s">
        <v>45</v>
      </c>
      <c r="G1756" s="2" t="s">
        <v>46</v>
      </c>
      <c r="H1756" s="2" t="s">
        <v>47</v>
      </c>
      <c r="I1756" s="2" t="s">
        <v>7708</v>
      </c>
      <c r="J1756" s="2" t="s">
        <v>13965</v>
      </c>
      <c r="K1756" s="2" t="s">
        <v>156</v>
      </c>
      <c r="L1756" s="2" t="s">
        <v>1650</v>
      </c>
      <c r="M1756" s="2" t="s">
        <v>7709</v>
      </c>
      <c r="N1756" s="2" t="s">
        <v>7710</v>
      </c>
      <c r="O1756">
        <v>1</v>
      </c>
      <c r="P1756" s="2" t="s">
        <v>53</v>
      </c>
      <c r="Q1756">
        <v>100</v>
      </c>
      <c r="R1756">
        <v>0</v>
      </c>
      <c r="S1756" s="2" t="s">
        <v>54</v>
      </c>
      <c r="T1756" s="2" t="s">
        <v>55</v>
      </c>
      <c r="U1756" s="2" t="s">
        <v>207</v>
      </c>
      <c r="V1756" s="2"/>
      <c r="W1756">
        <v>100000</v>
      </c>
      <c r="X1756">
        <v>0</v>
      </c>
      <c r="Y1756">
        <v>0</v>
      </c>
      <c r="Z1756">
        <v>100000</v>
      </c>
      <c r="AB1756" s="2" t="s">
        <v>57</v>
      </c>
      <c r="AC1756">
        <v>40000</v>
      </c>
      <c r="AD1756">
        <v>60000</v>
      </c>
      <c r="AE1756">
        <v>165000</v>
      </c>
      <c r="AF1756">
        <v>2475</v>
      </c>
      <c r="AG1756" s="2" t="s">
        <v>256</v>
      </c>
      <c r="AH1756" s="2"/>
      <c r="AI1756" s="1">
        <v>46205</v>
      </c>
      <c r="AJ1756" s="2"/>
      <c r="AK1756" s="2" t="s">
        <v>67</v>
      </c>
      <c r="AM1756" s="2" t="s">
        <v>59</v>
      </c>
      <c r="AP1756" s="2" t="s">
        <v>60</v>
      </c>
      <c r="AQ1756" s="2" t="s">
        <v>41</v>
      </c>
      <c r="AR1756">
        <v>65000</v>
      </c>
      <c r="AS1756" s="2" t="str">
        <f>_xlfn.IFNA(IF(VLOOKUP(all_resi[[#This Row],[No. Waybill]],settle_reconcile[No. Waybill],1,0)="","Recon","Recon"),"-")</f>
        <v>-</v>
      </c>
      <c r="AT1756" s="2">
        <f>all_resi[[#This Row],[Nilai COD]]-all_resi[[#This Row],[COD Fee]]-all_resi[[#This Row],[Total Biaya Setelah Diskon]]</f>
        <v>102525</v>
      </c>
      <c r="AU1756" s="2">
        <f>IF(all_resi[[#This Row],[Waktu Terima]]="","",_xlfn.DAYS(all_resi[[#This Row],[Waktu Terima]],all_resi[[#This Row],[Tanggal Pengiriman]]))</f>
        <v>19</v>
      </c>
    </row>
    <row r="1757" spans="1:47" x14ac:dyDescent="0.25">
      <c r="A1757" s="2" t="s">
        <v>8547</v>
      </c>
      <c r="B1757" s="1">
        <v>46186</v>
      </c>
      <c r="C1757" s="2" t="s">
        <v>42</v>
      </c>
      <c r="D1757" s="2" t="s">
        <v>43</v>
      </c>
      <c r="E1757" s="2" t="s">
        <v>44</v>
      </c>
      <c r="F1757" s="2" t="s">
        <v>45</v>
      </c>
      <c r="G1757" s="2" t="s">
        <v>46</v>
      </c>
      <c r="H1757" s="2" t="s">
        <v>80</v>
      </c>
      <c r="I1757" s="2" t="s">
        <v>8548</v>
      </c>
      <c r="J1757" s="2" t="s">
        <v>14130</v>
      </c>
      <c r="K1757" s="2" t="s">
        <v>143</v>
      </c>
      <c r="L1757" s="2" t="s">
        <v>1295</v>
      </c>
      <c r="M1757" s="2" t="s">
        <v>8549</v>
      </c>
      <c r="N1757" s="2" t="s">
        <v>8550</v>
      </c>
      <c r="O1757">
        <v>1</v>
      </c>
      <c r="P1757" s="2" t="s">
        <v>53</v>
      </c>
      <c r="Q1757">
        <v>100</v>
      </c>
      <c r="R1757">
        <v>0</v>
      </c>
      <c r="S1757" s="2" t="s">
        <v>54</v>
      </c>
      <c r="T1757" s="2" t="s">
        <v>55</v>
      </c>
      <c r="U1757" s="2" t="s">
        <v>141</v>
      </c>
      <c r="V1757" s="2"/>
      <c r="W1757">
        <v>25000</v>
      </c>
      <c r="X1757">
        <v>0</v>
      </c>
      <c r="Y1757">
        <v>0</v>
      </c>
      <c r="Z1757">
        <v>25000</v>
      </c>
      <c r="AB1757" s="2" t="s">
        <v>57</v>
      </c>
      <c r="AC1757">
        <v>18000</v>
      </c>
      <c r="AD1757">
        <v>7000</v>
      </c>
      <c r="AE1757">
        <v>63000</v>
      </c>
      <c r="AF1757">
        <v>945</v>
      </c>
      <c r="AG1757" s="2" t="s">
        <v>7594</v>
      </c>
      <c r="AH1757" s="2"/>
      <c r="AI1757" s="1">
        <v>46188</v>
      </c>
      <c r="AJ1757" s="2" t="s">
        <v>87</v>
      </c>
      <c r="AK1757" s="2" t="s">
        <v>58</v>
      </c>
      <c r="AM1757" s="2" t="s">
        <v>59</v>
      </c>
      <c r="AP1757" s="2" t="s">
        <v>60</v>
      </c>
      <c r="AQ1757" s="2" t="s">
        <v>41</v>
      </c>
      <c r="AR1757">
        <v>38000</v>
      </c>
      <c r="AS1757" s="2" t="str">
        <f>_xlfn.IFNA(IF(VLOOKUP(all_resi[[#This Row],[No. Waybill]],settle_reconcile[No. Waybill],1,0)="","Recon","Recon"),"-")</f>
        <v>Recon</v>
      </c>
      <c r="AT1757" s="2">
        <f>all_resi[[#This Row],[Nilai COD]]-all_resi[[#This Row],[COD Fee]]-all_resi[[#This Row],[Total Biaya Setelah Diskon]]</f>
        <v>55055</v>
      </c>
      <c r="AU1757" s="2">
        <f>IF(all_resi[[#This Row],[Waktu Terima]]="","",_xlfn.DAYS(all_resi[[#This Row],[Waktu Terima]],all_resi[[#This Row],[Tanggal Pengiriman]]))</f>
        <v>2</v>
      </c>
    </row>
    <row r="1758" spans="1:47" x14ac:dyDescent="0.25">
      <c r="A1758" s="2" t="s">
        <v>8538</v>
      </c>
      <c r="B1758" s="1">
        <v>46186</v>
      </c>
      <c r="C1758" s="2" t="s">
        <v>42</v>
      </c>
      <c r="D1758" s="2" t="s">
        <v>43</v>
      </c>
      <c r="E1758" s="2" t="s">
        <v>44</v>
      </c>
      <c r="F1758" s="2" t="s">
        <v>45</v>
      </c>
      <c r="G1758" s="2" t="s">
        <v>46</v>
      </c>
      <c r="H1758" s="2" t="s">
        <v>80</v>
      </c>
      <c r="I1758" s="2" t="s">
        <v>8539</v>
      </c>
      <c r="J1758" s="2" t="s">
        <v>14094</v>
      </c>
      <c r="K1758" s="2" t="s">
        <v>561</v>
      </c>
      <c r="L1758" s="2" t="s">
        <v>8540</v>
      </c>
      <c r="M1758" s="2" t="s">
        <v>8541</v>
      </c>
      <c r="N1758" s="2" t="s">
        <v>8542</v>
      </c>
      <c r="O1758">
        <v>1</v>
      </c>
      <c r="P1758" s="2" t="s">
        <v>53</v>
      </c>
      <c r="Q1758">
        <v>100</v>
      </c>
      <c r="R1758">
        <v>0</v>
      </c>
      <c r="S1758" s="2" t="s">
        <v>54</v>
      </c>
      <c r="T1758" s="2" t="s">
        <v>55</v>
      </c>
      <c r="U1758" s="2" t="s">
        <v>2876</v>
      </c>
      <c r="V1758" s="2"/>
      <c r="W1758">
        <v>40000</v>
      </c>
      <c r="X1758">
        <v>0</v>
      </c>
      <c r="Y1758">
        <v>0</v>
      </c>
      <c r="Z1758">
        <v>40000</v>
      </c>
      <c r="AB1758" s="2" t="s">
        <v>57</v>
      </c>
      <c r="AC1758">
        <v>16000</v>
      </c>
      <c r="AD1758">
        <v>24000</v>
      </c>
      <c r="AE1758">
        <v>80000</v>
      </c>
      <c r="AF1758">
        <v>1200</v>
      </c>
      <c r="AG1758" s="2" t="s">
        <v>11421</v>
      </c>
      <c r="AH1758" s="2" t="s">
        <v>149</v>
      </c>
      <c r="AI1758" s="1">
        <v>46193</v>
      </c>
      <c r="AJ1758" s="2" t="s">
        <v>87</v>
      </c>
      <c r="AK1758" s="2" t="s">
        <v>67</v>
      </c>
      <c r="AM1758" s="2" t="s">
        <v>59</v>
      </c>
      <c r="AP1758" s="2" t="s">
        <v>60</v>
      </c>
      <c r="AQ1758" s="2" t="s">
        <v>41</v>
      </c>
      <c r="AR1758">
        <v>40000</v>
      </c>
      <c r="AS1758" s="2" t="str">
        <f>_xlfn.IFNA(IF(VLOOKUP(all_resi[[#This Row],[No. Waybill]],settle_reconcile[No. Waybill],1,0)="","Recon","Recon"),"-")</f>
        <v>-</v>
      </c>
      <c r="AT1758" s="2">
        <f>all_resi[[#This Row],[Nilai COD]]-all_resi[[#This Row],[COD Fee]]-all_resi[[#This Row],[Total Biaya Setelah Diskon]]</f>
        <v>54800</v>
      </c>
      <c r="AU1758" s="2">
        <f>IF(all_resi[[#This Row],[Waktu Terima]]="","",_xlfn.DAYS(all_resi[[#This Row],[Waktu Terima]],all_resi[[#This Row],[Tanggal Pengiriman]]))</f>
        <v>7</v>
      </c>
    </row>
    <row r="1759" spans="1:47" x14ac:dyDescent="0.25">
      <c r="A1759" s="2" t="s">
        <v>8578</v>
      </c>
      <c r="B1759" s="1">
        <v>46186</v>
      </c>
      <c r="C1759" s="2" t="s">
        <v>42</v>
      </c>
      <c r="D1759" s="2" t="s">
        <v>43</v>
      </c>
      <c r="E1759" s="2" t="s">
        <v>44</v>
      </c>
      <c r="F1759" s="2" t="s">
        <v>45</v>
      </c>
      <c r="G1759" s="2" t="s">
        <v>46</v>
      </c>
      <c r="H1759" s="2" t="s">
        <v>47</v>
      </c>
      <c r="I1759" s="2" t="s">
        <v>8579</v>
      </c>
      <c r="J1759" s="2" t="s">
        <v>14136</v>
      </c>
      <c r="K1759" s="2" t="s">
        <v>82</v>
      </c>
      <c r="L1759" s="2" t="s">
        <v>1029</v>
      </c>
      <c r="M1759" s="2" t="s">
        <v>7936</v>
      </c>
      <c r="N1759" s="2" t="s">
        <v>8580</v>
      </c>
      <c r="O1759">
        <v>1</v>
      </c>
      <c r="P1759" s="2" t="s">
        <v>53</v>
      </c>
      <c r="Q1759">
        <v>100</v>
      </c>
      <c r="R1759">
        <v>0</v>
      </c>
      <c r="S1759" s="2" t="s">
        <v>54</v>
      </c>
      <c r="T1759" s="2" t="s">
        <v>55</v>
      </c>
      <c r="U1759" s="2" t="s">
        <v>225</v>
      </c>
      <c r="V1759" s="2"/>
      <c r="W1759">
        <v>71000</v>
      </c>
      <c r="X1759">
        <v>0</v>
      </c>
      <c r="Y1759">
        <v>0</v>
      </c>
      <c r="Z1759">
        <v>71000</v>
      </c>
      <c r="AB1759" s="2" t="s">
        <v>57</v>
      </c>
      <c r="AC1759">
        <v>28400</v>
      </c>
      <c r="AD1759">
        <v>42600</v>
      </c>
      <c r="AE1759">
        <v>175000</v>
      </c>
      <c r="AF1759">
        <v>2625</v>
      </c>
      <c r="AG1759" s="2" t="s">
        <v>353</v>
      </c>
      <c r="AH1759" s="2" t="s">
        <v>149</v>
      </c>
      <c r="AI1759" s="1">
        <v>46198</v>
      </c>
      <c r="AJ1759" s="2"/>
      <c r="AK1759" s="2" t="s">
        <v>67</v>
      </c>
      <c r="AM1759" s="2" t="s">
        <v>59</v>
      </c>
      <c r="AP1759" s="2" t="s">
        <v>60</v>
      </c>
      <c r="AQ1759" s="2" t="s">
        <v>41</v>
      </c>
      <c r="AR1759">
        <v>104000</v>
      </c>
      <c r="AS1759" s="2" t="str">
        <f>_xlfn.IFNA(IF(VLOOKUP(all_resi[[#This Row],[No. Waybill]],settle_reconcile[No. Waybill],1,0)="","Recon","Recon"),"-")</f>
        <v>-</v>
      </c>
      <c r="AT1759" s="2">
        <f>all_resi[[#This Row],[Nilai COD]]-all_resi[[#This Row],[COD Fee]]-all_resi[[#This Row],[Total Biaya Setelah Diskon]]</f>
        <v>129775</v>
      </c>
      <c r="AU1759" s="2">
        <f>IF(all_resi[[#This Row],[Waktu Terima]]="","",_xlfn.DAYS(all_resi[[#This Row],[Waktu Terima]],all_resi[[#This Row],[Tanggal Pengiriman]]))</f>
        <v>12</v>
      </c>
    </row>
    <row r="1760" spans="1:47" x14ac:dyDescent="0.25">
      <c r="A1760" s="2" t="s">
        <v>8408</v>
      </c>
      <c r="B1760" s="1">
        <v>46186</v>
      </c>
      <c r="C1760" s="2" t="s">
        <v>42</v>
      </c>
      <c r="D1760" s="2" t="s">
        <v>43</v>
      </c>
      <c r="E1760" s="2" t="s">
        <v>44</v>
      </c>
      <c r="F1760" s="2" t="s">
        <v>45</v>
      </c>
      <c r="G1760" s="2" t="s">
        <v>46</v>
      </c>
      <c r="H1760" s="2" t="s">
        <v>47</v>
      </c>
      <c r="I1760" s="2" t="s">
        <v>8409</v>
      </c>
      <c r="J1760" s="2" t="s">
        <v>14150</v>
      </c>
      <c r="K1760" s="2" t="s">
        <v>177</v>
      </c>
      <c r="L1760" s="2" t="s">
        <v>807</v>
      </c>
      <c r="M1760" s="2" t="s">
        <v>1836</v>
      </c>
      <c r="N1760" s="2" t="s">
        <v>8410</v>
      </c>
      <c r="O1760">
        <v>1</v>
      </c>
      <c r="P1760" s="2" t="s">
        <v>53</v>
      </c>
      <c r="Q1760">
        <v>100</v>
      </c>
      <c r="R1760">
        <v>0</v>
      </c>
      <c r="S1760" s="2" t="s">
        <v>54</v>
      </c>
      <c r="T1760" s="2" t="s">
        <v>55</v>
      </c>
      <c r="U1760" s="2" t="s">
        <v>147</v>
      </c>
      <c r="V1760" s="2"/>
      <c r="W1760">
        <v>64000</v>
      </c>
      <c r="X1760">
        <v>0</v>
      </c>
      <c r="Y1760">
        <v>0</v>
      </c>
      <c r="Z1760">
        <v>64000</v>
      </c>
      <c r="AB1760" s="2" t="s">
        <v>57</v>
      </c>
      <c r="AC1760">
        <v>25600</v>
      </c>
      <c r="AD1760">
        <v>38400</v>
      </c>
      <c r="AE1760">
        <v>134000</v>
      </c>
      <c r="AF1760">
        <v>2010</v>
      </c>
      <c r="AG1760" s="2" t="s">
        <v>8409</v>
      </c>
      <c r="AH1760" s="2"/>
      <c r="AI1760" s="1">
        <v>46190</v>
      </c>
      <c r="AJ1760" s="2"/>
      <c r="AK1760" s="2" t="s">
        <v>58</v>
      </c>
      <c r="AM1760" s="2" t="s">
        <v>59</v>
      </c>
      <c r="AP1760" s="2" t="s">
        <v>60</v>
      </c>
      <c r="AQ1760" s="2" t="s">
        <v>41</v>
      </c>
      <c r="AR1760">
        <v>70000</v>
      </c>
      <c r="AS1760" s="2" t="str">
        <f>_xlfn.IFNA(IF(VLOOKUP(all_resi[[#This Row],[No. Waybill]],settle_reconcile[No. Waybill],1,0)="","Recon","Recon"),"-")</f>
        <v>Recon</v>
      </c>
      <c r="AT1760" s="2">
        <f>all_resi[[#This Row],[Nilai COD]]-all_resi[[#This Row],[COD Fee]]-all_resi[[#This Row],[Total Biaya Setelah Diskon]]</f>
        <v>93590</v>
      </c>
      <c r="AU1760" s="2">
        <f>IF(all_resi[[#This Row],[Waktu Terima]]="","",_xlfn.DAYS(all_resi[[#This Row],[Waktu Terima]],all_resi[[#This Row],[Tanggal Pengiriman]]))</f>
        <v>4</v>
      </c>
    </row>
    <row r="1761" spans="1:47" x14ac:dyDescent="0.25">
      <c r="A1761" s="2" t="s">
        <v>8560</v>
      </c>
      <c r="B1761" s="1">
        <v>46186</v>
      </c>
      <c r="C1761" s="2" t="s">
        <v>42</v>
      </c>
      <c r="D1761" s="2" t="s">
        <v>43</v>
      </c>
      <c r="E1761" s="2" t="s">
        <v>44</v>
      </c>
      <c r="F1761" s="2" t="s">
        <v>45</v>
      </c>
      <c r="G1761" s="2" t="s">
        <v>46</v>
      </c>
      <c r="H1761" s="2" t="s">
        <v>47</v>
      </c>
      <c r="I1761" s="2" t="s">
        <v>8561</v>
      </c>
      <c r="J1761" s="2" t="s">
        <v>14086</v>
      </c>
      <c r="K1761" s="2" t="s">
        <v>143</v>
      </c>
      <c r="L1761" s="2" t="s">
        <v>302</v>
      </c>
      <c r="M1761" s="2" t="s">
        <v>8562</v>
      </c>
      <c r="N1761" s="2" t="s">
        <v>8563</v>
      </c>
      <c r="O1761">
        <v>1</v>
      </c>
      <c r="P1761" s="2" t="s">
        <v>53</v>
      </c>
      <c r="Q1761">
        <v>100</v>
      </c>
      <c r="R1761">
        <v>0</v>
      </c>
      <c r="S1761" s="2" t="s">
        <v>54</v>
      </c>
      <c r="T1761" s="2" t="s">
        <v>55</v>
      </c>
      <c r="U1761" s="2" t="s">
        <v>225</v>
      </c>
      <c r="V1761" s="2"/>
      <c r="W1761">
        <v>25000</v>
      </c>
      <c r="X1761">
        <v>0</v>
      </c>
      <c r="Y1761">
        <v>0</v>
      </c>
      <c r="Z1761">
        <v>25000</v>
      </c>
      <c r="AB1761" s="2" t="s">
        <v>57</v>
      </c>
      <c r="AC1761">
        <v>18000</v>
      </c>
      <c r="AD1761">
        <v>7000</v>
      </c>
      <c r="AE1761">
        <v>127000</v>
      </c>
      <c r="AF1761">
        <v>1905</v>
      </c>
      <c r="AG1761" s="2" t="s">
        <v>8561</v>
      </c>
      <c r="AH1761" s="2"/>
      <c r="AI1761" s="1">
        <v>46189</v>
      </c>
      <c r="AJ1761" s="2"/>
      <c r="AK1761" s="2" t="s">
        <v>58</v>
      </c>
      <c r="AM1761" s="2" t="s">
        <v>59</v>
      </c>
      <c r="AP1761" s="2" t="s">
        <v>60</v>
      </c>
      <c r="AQ1761" s="2" t="s">
        <v>41</v>
      </c>
      <c r="AR1761">
        <v>102000</v>
      </c>
      <c r="AS1761" s="2" t="str">
        <f>_xlfn.IFNA(IF(VLOOKUP(all_resi[[#This Row],[No. Waybill]],settle_reconcile[No. Waybill],1,0)="","Recon","Recon"),"-")</f>
        <v>Recon</v>
      </c>
      <c r="AT1761" s="2">
        <f>all_resi[[#This Row],[Nilai COD]]-all_resi[[#This Row],[COD Fee]]-all_resi[[#This Row],[Total Biaya Setelah Diskon]]</f>
        <v>118095</v>
      </c>
      <c r="AU1761" s="2">
        <f>IF(all_resi[[#This Row],[Waktu Terima]]="","",_xlfn.DAYS(all_resi[[#This Row],[Waktu Terima]],all_resi[[#This Row],[Tanggal Pengiriman]]))</f>
        <v>3</v>
      </c>
    </row>
    <row r="1762" spans="1:47" x14ac:dyDescent="0.25">
      <c r="A1762" s="2" t="s">
        <v>7975</v>
      </c>
      <c r="B1762" s="1">
        <v>46186</v>
      </c>
      <c r="C1762" s="2" t="s">
        <v>42</v>
      </c>
      <c r="D1762" s="2" t="s">
        <v>43</v>
      </c>
      <c r="E1762" s="2" t="s">
        <v>44</v>
      </c>
      <c r="F1762" s="2" t="s">
        <v>45</v>
      </c>
      <c r="G1762" s="2" t="s">
        <v>46</v>
      </c>
      <c r="H1762" s="2" t="s">
        <v>47</v>
      </c>
      <c r="I1762" s="2" t="s">
        <v>7976</v>
      </c>
      <c r="J1762" s="2" t="s">
        <v>13984</v>
      </c>
      <c r="K1762" s="2" t="s">
        <v>69</v>
      </c>
      <c r="L1762" s="2" t="s">
        <v>192</v>
      </c>
      <c r="M1762" s="2" t="s">
        <v>7977</v>
      </c>
      <c r="N1762" s="2" t="s">
        <v>7978</v>
      </c>
      <c r="O1762">
        <v>1</v>
      </c>
      <c r="P1762" s="2" t="s">
        <v>53</v>
      </c>
      <c r="Q1762">
        <v>100</v>
      </c>
      <c r="R1762">
        <v>0</v>
      </c>
      <c r="S1762" s="2" t="s">
        <v>54</v>
      </c>
      <c r="T1762" s="2" t="s">
        <v>55</v>
      </c>
      <c r="U1762" s="2" t="s">
        <v>534</v>
      </c>
      <c r="V1762" s="2"/>
      <c r="W1762">
        <v>60000</v>
      </c>
      <c r="X1762">
        <v>0</v>
      </c>
      <c r="Y1762">
        <v>0</v>
      </c>
      <c r="Z1762">
        <v>60000</v>
      </c>
      <c r="AB1762" s="2" t="s">
        <v>57</v>
      </c>
      <c r="AC1762">
        <v>24000</v>
      </c>
      <c r="AD1762">
        <v>36000</v>
      </c>
      <c r="AE1762">
        <v>114000</v>
      </c>
      <c r="AF1762">
        <v>1710</v>
      </c>
      <c r="AG1762" s="2" t="s">
        <v>7976</v>
      </c>
      <c r="AH1762" s="2"/>
      <c r="AI1762" s="1">
        <v>46191</v>
      </c>
      <c r="AJ1762" s="2"/>
      <c r="AK1762" s="2" t="s">
        <v>58</v>
      </c>
      <c r="AM1762" s="2" t="s">
        <v>59</v>
      </c>
      <c r="AP1762" s="2" t="s">
        <v>60</v>
      </c>
      <c r="AQ1762" s="2" t="s">
        <v>41</v>
      </c>
      <c r="AR1762">
        <v>54000</v>
      </c>
      <c r="AS1762" s="2" t="str">
        <f>_xlfn.IFNA(IF(VLOOKUP(all_resi[[#This Row],[No. Waybill]],settle_reconcile[No. Waybill],1,0)="","Recon","Recon"),"-")</f>
        <v>Recon</v>
      </c>
      <c r="AT1762" s="2">
        <f>all_resi[[#This Row],[Nilai COD]]-all_resi[[#This Row],[COD Fee]]-all_resi[[#This Row],[Total Biaya Setelah Diskon]]</f>
        <v>76290</v>
      </c>
      <c r="AU1762" s="2">
        <f>IF(all_resi[[#This Row],[Waktu Terima]]="","",_xlfn.DAYS(all_resi[[#This Row],[Waktu Terima]],all_resi[[#This Row],[Tanggal Pengiriman]]))</f>
        <v>5</v>
      </c>
    </row>
    <row r="1763" spans="1:47" x14ac:dyDescent="0.25">
      <c r="A1763" s="2" t="s">
        <v>8085</v>
      </c>
      <c r="B1763" s="1">
        <v>46186</v>
      </c>
      <c r="C1763" s="2" t="s">
        <v>42</v>
      </c>
      <c r="D1763" s="2" t="s">
        <v>43</v>
      </c>
      <c r="E1763" s="2" t="s">
        <v>44</v>
      </c>
      <c r="F1763" s="2" t="s">
        <v>45</v>
      </c>
      <c r="G1763" s="2" t="s">
        <v>46</v>
      </c>
      <c r="H1763" s="2" t="s">
        <v>47</v>
      </c>
      <c r="I1763" s="2" t="s">
        <v>8086</v>
      </c>
      <c r="J1763" s="2" t="s">
        <v>14000</v>
      </c>
      <c r="K1763" s="2" t="s">
        <v>49</v>
      </c>
      <c r="L1763" s="2" t="s">
        <v>2075</v>
      </c>
      <c r="M1763" s="2" t="s">
        <v>8087</v>
      </c>
      <c r="N1763" s="2" t="s">
        <v>8088</v>
      </c>
      <c r="O1763">
        <v>1</v>
      </c>
      <c r="P1763" s="2" t="s">
        <v>53</v>
      </c>
      <c r="Q1763">
        <v>100</v>
      </c>
      <c r="R1763">
        <v>0</v>
      </c>
      <c r="S1763" s="2" t="s">
        <v>54</v>
      </c>
      <c r="T1763" s="2" t="s">
        <v>55</v>
      </c>
      <c r="U1763" s="2" t="s">
        <v>66</v>
      </c>
      <c r="V1763" s="2"/>
      <c r="W1763">
        <v>61000</v>
      </c>
      <c r="X1763">
        <v>0</v>
      </c>
      <c r="Y1763">
        <v>0</v>
      </c>
      <c r="Z1763">
        <v>61000</v>
      </c>
      <c r="AB1763" s="2" t="s">
        <v>57</v>
      </c>
      <c r="AC1763">
        <v>24400</v>
      </c>
      <c r="AD1763">
        <v>36600</v>
      </c>
      <c r="AE1763">
        <v>133120</v>
      </c>
      <c r="AF1763">
        <v>1996.8</v>
      </c>
      <c r="AG1763" s="2" t="s">
        <v>10712</v>
      </c>
      <c r="AH1763" s="2"/>
      <c r="AI1763" s="1">
        <v>46192</v>
      </c>
      <c r="AJ1763" s="2"/>
      <c r="AK1763" s="2" t="s">
        <v>58</v>
      </c>
      <c r="AM1763" s="2" t="s">
        <v>59</v>
      </c>
      <c r="AP1763" s="2" t="s">
        <v>60</v>
      </c>
      <c r="AQ1763" s="2" t="s">
        <v>41</v>
      </c>
      <c r="AR1763">
        <v>72120</v>
      </c>
      <c r="AS1763" s="2" t="str">
        <f>_xlfn.IFNA(IF(VLOOKUP(all_resi[[#This Row],[No. Waybill]],settle_reconcile[No. Waybill],1,0)="","Recon","Recon"),"-")</f>
        <v>Recon</v>
      </c>
      <c r="AT1763" s="2">
        <f>all_resi[[#This Row],[Nilai COD]]-all_resi[[#This Row],[COD Fee]]-all_resi[[#This Row],[Total Biaya Setelah Diskon]]</f>
        <v>94523.200000000012</v>
      </c>
      <c r="AU1763" s="2">
        <f>IF(all_resi[[#This Row],[Waktu Terima]]="","",_xlfn.DAYS(all_resi[[#This Row],[Waktu Terima]],all_resi[[#This Row],[Tanggal Pengiriman]]))</f>
        <v>6</v>
      </c>
    </row>
    <row r="1764" spans="1:47" x14ac:dyDescent="0.25">
      <c r="A1764" s="2" t="s">
        <v>8420</v>
      </c>
      <c r="B1764" s="1">
        <v>46186</v>
      </c>
      <c r="C1764" s="2" t="s">
        <v>42</v>
      </c>
      <c r="D1764" s="2" t="s">
        <v>43</v>
      </c>
      <c r="E1764" s="2" t="s">
        <v>44</v>
      </c>
      <c r="F1764" s="2" t="s">
        <v>45</v>
      </c>
      <c r="G1764" s="2" t="s">
        <v>46</v>
      </c>
      <c r="H1764" s="2" t="s">
        <v>47</v>
      </c>
      <c r="I1764" s="2" t="s">
        <v>8421</v>
      </c>
      <c r="J1764" s="2" t="s">
        <v>14112</v>
      </c>
      <c r="K1764" s="2" t="s">
        <v>126</v>
      </c>
      <c r="L1764" s="2" t="s">
        <v>161</v>
      </c>
      <c r="M1764" s="2" t="s">
        <v>476</v>
      </c>
      <c r="N1764" s="2" t="s">
        <v>8422</v>
      </c>
      <c r="O1764">
        <v>1</v>
      </c>
      <c r="P1764" s="2" t="s">
        <v>53</v>
      </c>
      <c r="Q1764">
        <v>100</v>
      </c>
      <c r="R1764">
        <v>0</v>
      </c>
      <c r="S1764" s="2" t="s">
        <v>54</v>
      </c>
      <c r="T1764" s="2" t="s">
        <v>55</v>
      </c>
      <c r="U1764" s="2" t="s">
        <v>8016</v>
      </c>
      <c r="V1764" s="2"/>
      <c r="W1764">
        <v>74000</v>
      </c>
      <c r="X1764">
        <v>0</v>
      </c>
      <c r="Y1764">
        <v>0</v>
      </c>
      <c r="Z1764">
        <v>74000</v>
      </c>
      <c r="AB1764" s="2" t="s">
        <v>57</v>
      </c>
      <c r="AC1764">
        <v>29600</v>
      </c>
      <c r="AD1764">
        <v>44400</v>
      </c>
      <c r="AE1764">
        <v>268000</v>
      </c>
      <c r="AF1764">
        <v>4020</v>
      </c>
      <c r="AG1764" s="2" t="s">
        <v>2499</v>
      </c>
      <c r="AH1764" s="2"/>
      <c r="AI1764" s="1">
        <v>46194</v>
      </c>
      <c r="AJ1764" s="2"/>
      <c r="AK1764" s="2" t="s">
        <v>58</v>
      </c>
      <c r="AM1764" s="2" t="s">
        <v>59</v>
      </c>
      <c r="AP1764" s="2" t="s">
        <v>60</v>
      </c>
      <c r="AQ1764" s="2" t="s">
        <v>41</v>
      </c>
      <c r="AR1764">
        <v>194000</v>
      </c>
      <c r="AS1764" s="2" t="str">
        <f>_xlfn.IFNA(IF(VLOOKUP(all_resi[[#This Row],[No. Waybill]],settle_reconcile[No. Waybill],1,0)="","Recon","Recon"),"-")</f>
        <v>Recon</v>
      </c>
      <c r="AT1764" s="2">
        <f>all_resi[[#This Row],[Nilai COD]]-all_resi[[#This Row],[COD Fee]]-all_resi[[#This Row],[Total Biaya Setelah Diskon]]</f>
        <v>219580</v>
      </c>
      <c r="AU1764" s="2">
        <f>IF(all_resi[[#This Row],[Waktu Terima]]="","",_xlfn.DAYS(all_resi[[#This Row],[Waktu Terima]],all_resi[[#This Row],[Tanggal Pengiriman]]))</f>
        <v>8</v>
      </c>
    </row>
    <row r="1765" spans="1:47" x14ac:dyDescent="0.25">
      <c r="A1765" s="2" t="s">
        <v>7697</v>
      </c>
      <c r="B1765" s="1">
        <v>46186</v>
      </c>
      <c r="C1765" s="2" t="s">
        <v>42</v>
      </c>
      <c r="D1765" s="2" t="s">
        <v>43</v>
      </c>
      <c r="E1765" s="2" t="s">
        <v>44</v>
      </c>
      <c r="F1765" s="2" t="s">
        <v>45</v>
      </c>
      <c r="G1765" s="2" t="s">
        <v>46</v>
      </c>
      <c r="H1765" s="2" t="s">
        <v>47</v>
      </c>
      <c r="I1765" s="2" t="s">
        <v>7698</v>
      </c>
      <c r="J1765" s="2" t="s">
        <v>13937</v>
      </c>
      <c r="K1765" s="2" t="s">
        <v>69</v>
      </c>
      <c r="L1765" s="2" t="s">
        <v>467</v>
      </c>
      <c r="M1765" s="2" t="s">
        <v>696</v>
      </c>
      <c r="N1765" s="2" t="s">
        <v>7699</v>
      </c>
      <c r="O1765">
        <v>1</v>
      </c>
      <c r="P1765" s="2" t="s">
        <v>53</v>
      </c>
      <c r="Q1765">
        <v>100</v>
      </c>
      <c r="R1765">
        <v>0</v>
      </c>
      <c r="S1765" s="2" t="s">
        <v>54</v>
      </c>
      <c r="T1765" s="2" t="s">
        <v>55</v>
      </c>
      <c r="U1765" s="2" t="s">
        <v>207</v>
      </c>
      <c r="V1765" s="2"/>
      <c r="W1765">
        <v>38000</v>
      </c>
      <c r="X1765">
        <v>0</v>
      </c>
      <c r="Y1765">
        <v>0</v>
      </c>
      <c r="Z1765">
        <v>38000</v>
      </c>
      <c r="AB1765" s="2" t="s">
        <v>57</v>
      </c>
      <c r="AC1765">
        <v>15200</v>
      </c>
      <c r="AD1765">
        <v>22800</v>
      </c>
      <c r="AE1765">
        <v>108000</v>
      </c>
      <c r="AF1765">
        <v>1620</v>
      </c>
      <c r="AG1765" s="2" t="s">
        <v>7698</v>
      </c>
      <c r="AH1765" s="2"/>
      <c r="AI1765" s="1">
        <v>46190</v>
      </c>
      <c r="AJ1765" s="2"/>
      <c r="AK1765" s="2" t="s">
        <v>58</v>
      </c>
      <c r="AM1765" s="2" t="s">
        <v>59</v>
      </c>
      <c r="AP1765" s="2" t="s">
        <v>60</v>
      </c>
      <c r="AQ1765" s="2" t="s">
        <v>41</v>
      </c>
      <c r="AR1765">
        <v>70000</v>
      </c>
      <c r="AS1765" s="2" t="str">
        <f>_xlfn.IFNA(IF(VLOOKUP(all_resi[[#This Row],[No. Waybill]],settle_reconcile[No. Waybill],1,0)="","Recon","Recon"),"-")</f>
        <v>Recon</v>
      </c>
      <c r="AT1765" s="2">
        <f>all_resi[[#This Row],[Nilai COD]]-all_resi[[#This Row],[COD Fee]]-all_resi[[#This Row],[Total Biaya Setelah Diskon]]</f>
        <v>83580</v>
      </c>
      <c r="AU1765" s="2">
        <f>IF(all_resi[[#This Row],[Waktu Terima]]="","",_xlfn.DAYS(all_resi[[#This Row],[Waktu Terima]],all_resi[[#This Row],[Tanggal Pengiriman]]))</f>
        <v>4</v>
      </c>
    </row>
    <row r="1766" spans="1:47" x14ac:dyDescent="0.25">
      <c r="A1766" s="2" t="s">
        <v>8585</v>
      </c>
      <c r="B1766" s="1">
        <v>46186</v>
      </c>
      <c r="C1766" s="2" t="s">
        <v>42</v>
      </c>
      <c r="D1766" s="2" t="s">
        <v>43</v>
      </c>
      <c r="E1766" s="2" t="s">
        <v>44</v>
      </c>
      <c r="F1766" s="2" t="s">
        <v>45</v>
      </c>
      <c r="G1766" s="2" t="s">
        <v>46</v>
      </c>
      <c r="H1766" s="2" t="s">
        <v>47</v>
      </c>
      <c r="I1766" s="2" t="s">
        <v>8586</v>
      </c>
      <c r="J1766" s="2" t="s">
        <v>14092</v>
      </c>
      <c r="K1766" s="2" t="s">
        <v>156</v>
      </c>
      <c r="L1766" s="2" t="s">
        <v>157</v>
      </c>
      <c r="M1766" s="2" t="s">
        <v>7820</v>
      </c>
      <c r="N1766" s="2" t="s">
        <v>8587</v>
      </c>
      <c r="O1766">
        <v>1</v>
      </c>
      <c r="P1766" s="2" t="s">
        <v>53</v>
      </c>
      <c r="Q1766">
        <v>100</v>
      </c>
      <c r="R1766">
        <v>0</v>
      </c>
      <c r="S1766" s="2" t="s">
        <v>54</v>
      </c>
      <c r="T1766" s="2" t="s">
        <v>55</v>
      </c>
      <c r="U1766" s="2" t="s">
        <v>225</v>
      </c>
      <c r="V1766" s="2"/>
      <c r="W1766">
        <v>80000</v>
      </c>
      <c r="X1766">
        <v>0</v>
      </c>
      <c r="Y1766">
        <v>0</v>
      </c>
      <c r="Z1766">
        <v>80000</v>
      </c>
      <c r="AB1766" s="2" t="s">
        <v>57</v>
      </c>
      <c r="AC1766">
        <v>32000</v>
      </c>
      <c r="AD1766">
        <v>48000</v>
      </c>
      <c r="AE1766">
        <v>184000</v>
      </c>
      <c r="AF1766">
        <v>2760</v>
      </c>
      <c r="AG1766" s="2" t="s">
        <v>8586</v>
      </c>
      <c r="AH1766" s="2"/>
      <c r="AI1766" s="1">
        <v>46197</v>
      </c>
      <c r="AJ1766" s="2"/>
      <c r="AK1766" s="2" t="s">
        <v>58</v>
      </c>
      <c r="AM1766" s="2" t="s">
        <v>59</v>
      </c>
      <c r="AP1766" s="2" t="s">
        <v>60</v>
      </c>
      <c r="AQ1766" s="2" t="s">
        <v>41</v>
      </c>
      <c r="AR1766">
        <v>104000</v>
      </c>
      <c r="AS1766" s="2" t="str">
        <f>_xlfn.IFNA(IF(VLOOKUP(all_resi[[#This Row],[No. Waybill]],settle_reconcile[No. Waybill],1,0)="","Recon","Recon"),"-")</f>
        <v>Recon</v>
      </c>
      <c r="AT1766" s="2">
        <f>all_resi[[#This Row],[Nilai COD]]-all_resi[[#This Row],[COD Fee]]-all_resi[[#This Row],[Total Biaya Setelah Diskon]]</f>
        <v>133240</v>
      </c>
      <c r="AU1766" s="2">
        <f>IF(all_resi[[#This Row],[Waktu Terima]]="","",_xlfn.DAYS(all_resi[[#This Row],[Waktu Terima]],all_resi[[#This Row],[Tanggal Pengiriman]]))</f>
        <v>11</v>
      </c>
    </row>
    <row r="1767" spans="1:47" x14ac:dyDescent="0.25">
      <c r="A1767" s="2" t="s">
        <v>8366</v>
      </c>
      <c r="B1767" s="1">
        <v>46186</v>
      </c>
      <c r="C1767" s="2" t="s">
        <v>42</v>
      </c>
      <c r="D1767" s="2" t="s">
        <v>43</v>
      </c>
      <c r="E1767" s="2" t="s">
        <v>44</v>
      </c>
      <c r="F1767" s="2" t="s">
        <v>45</v>
      </c>
      <c r="G1767" s="2" t="s">
        <v>46</v>
      </c>
      <c r="H1767" s="2" t="s">
        <v>47</v>
      </c>
      <c r="I1767" s="2" t="s">
        <v>8367</v>
      </c>
      <c r="J1767" s="2" t="s">
        <v>14133</v>
      </c>
      <c r="K1767" s="2" t="s">
        <v>116</v>
      </c>
      <c r="L1767" s="2" t="s">
        <v>3926</v>
      </c>
      <c r="M1767" s="2" t="s">
        <v>8368</v>
      </c>
      <c r="N1767" s="2" t="s">
        <v>8369</v>
      </c>
      <c r="O1767">
        <v>1</v>
      </c>
      <c r="P1767" s="2" t="s">
        <v>53</v>
      </c>
      <c r="Q1767">
        <v>100</v>
      </c>
      <c r="R1767">
        <v>0</v>
      </c>
      <c r="S1767" s="2" t="s">
        <v>54</v>
      </c>
      <c r="T1767" s="2" t="s">
        <v>55</v>
      </c>
      <c r="U1767" s="2" t="s">
        <v>250</v>
      </c>
      <c r="V1767" s="2"/>
      <c r="W1767">
        <v>8000</v>
      </c>
      <c r="X1767">
        <v>0</v>
      </c>
      <c r="Y1767">
        <v>0</v>
      </c>
      <c r="Z1767">
        <v>8000</v>
      </c>
      <c r="AB1767" s="2" t="s">
        <v>57</v>
      </c>
      <c r="AC1767">
        <v>3000</v>
      </c>
      <c r="AD1767">
        <v>5000</v>
      </c>
      <c r="AE1767">
        <v>62000</v>
      </c>
      <c r="AF1767">
        <v>930</v>
      </c>
      <c r="AG1767" s="2" t="s">
        <v>8367</v>
      </c>
      <c r="AH1767" s="2"/>
      <c r="AI1767" s="1">
        <v>46188</v>
      </c>
      <c r="AJ1767" s="2"/>
      <c r="AK1767" s="2" t="s">
        <v>58</v>
      </c>
      <c r="AM1767" s="2" t="s">
        <v>59</v>
      </c>
      <c r="AP1767" s="2" t="s">
        <v>60</v>
      </c>
      <c r="AQ1767" s="2" t="s">
        <v>41</v>
      </c>
      <c r="AR1767">
        <v>54000</v>
      </c>
      <c r="AS1767" s="2" t="str">
        <f>_xlfn.IFNA(IF(VLOOKUP(all_resi[[#This Row],[No. Waybill]],settle_reconcile[No. Waybill],1,0)="","Recon","Recon"),"-")</f>
        <v>Recon</v>
      </c>
      <c r="AT1767" s="2">
        <f>all_resi[[#This Row],[Nilai COD]]-all_resi[[#This Row],[COD Fee]]-all_resi[[#This Row],[Total Biaya Setelah Diskon]]</f>
        <v>56070</v>
      </c>
      <c r="AU1767" s="2">
        <f>IF(all_resi[[#This Row],[Waktu Terima]]="","",_xlfn.DAYS(all_resi[[#This Row],[Waktu Terima]],all_resi[[#This Row],[Tanggal Pengiriman]]))</f>
        <v>2</v>
      </c>
    </row>
    <row r="1768" spans="1:47" x14ac:dyDescent="0.25">
      <c r="A1768" s="2" t="s">
        <v>8170</v>
      </c>
      <c r="B1768" s="1">
        <v>46186</v>
      </c>
      <c r="C1768" s="2" t="s">
        <v>42</v>
      </c>
      <c r="D1768" s="2" t="s">
        <v>43</v>
      </c>
      <c r="E1768" s="2" t="s">
        <v>44</v>
      </c>
      <c r="F1768" s="2" t="s">
        <v>45</v>
      </c>
      <c r="G1768" s="2" t="s">
        <v>46</v>
      </c>
      <c r="H1768" s="2" t="s">
        <v>80</v>
      </c>
      <c r="I1768" s="2" t="s">
        <v>8171</v>
      </c>
      <c r="J1768" s="2" t="s">
        <v>13924</v>
      </c>
      <c r="K1768" s="2" t="s">
        <v>116</v>
      </c>
      <c r="L1768" s="2" t="s">
        <v>617</v>
      </c>
      <c r="M1768" s="2" t="s">
        <v>618</v>
      </c>
      <c r="N1768" s="2" t="s">
        <v>8172</v>
      </c>
      <c r="O1768">
        <v>1</v>
      </c>
      <c r="P1768" s="2" t="s">
        <v>53</v>
      </c>
      <c r="Q1768">
        <v>100</v>
      </c>
      <c r="R1768">
        <v>0</v>
      </c>
      <c r="S1768" s="2" t="s">
        <v>54</v>
      </c>
      <c r="T1768" s="2" t="s">
        <v>55</v>
      </c>
      <c r="U1768" s="2" t="s">
        <v>164</v>
      </c>
      <c r="V1768" s="2"/>
      <c r="W1768">
        <v>15000</v>
      </c>
      <c r="X1768">
        <v>0</v>
      </c>
      <c r="Y1768">
        <v>0</v>
      </c>
      <c r="Z1768">
        <v>15000</v>
      </c>
      <c r="AB1768" s="2" t="s">
        <v>57</v>
      </c>
      <c r="AC1768">
        <v>9000</v>
      </c>
      <c r="AD1768">
        <v>6000</v>
      </c>
      <c r="AE1768">
        <v>97000</v>
      </c>
      <c r="AF1768">
        <v>1455</v>
      </c>
      <c r="AG1768" s="2" t="s">
        <v>8171</v>
      </c>
      <c r="AH1768" s="2"/>
      <c r="AI1768" s="1">
        <v>46188</v>
      </c>
      <c r="AJ1768" s="2" t="s">
        <v>87</v>
      </c>
      <c r="AK1768" s="2" t="s">
        <v>58</v>
      </c>
      <c r="AM1768" s="2" t="s">
        <v>59</v>
      </c>
      <c r="AP1768" s="2" t="s">
        <v>60</v>
      </c>
      <c r="AQ1768" s="2" t="s">
        <v>41</v>
      </c>
      <c r="AR1768">
        <v>82000</v>
      </c>
      <c r="AS1768" s="2" t="str">
        <f>_xlfn.IFNA(IF(VLOOKUP(all_resi[[#This Row],[No. Waybill]],settle_reconcile[No. Waybill],1,0)="","Recon","Recon"),"-")</f>
        <v>Recon</v>
      </c>
      <c r="AT1768" s="2">
        <f>all_resi[[#This Row],[Nilai COD]]-all_resi[[#This Row],[COD Fee]]-all_resi[[#This Row],[Total Biaya Setelah Diskon]]</f>
        <v>89545</v>
      </c>
      <c r="AU1768" s="2">
        <f>IF(all_resi[[#This Row],[Waktu Terima]]="","",_xlfn.DAYS(all_resi[[#This Row],[Waktu Terima]],all_resi[[#This Row],[Tanggal Pengiriman]]))</f>
        <v>2</v>
      </c>
    </row>
    <row r="1769" spans="1:47" x14ac:dyDescent="0.25">
      <c r="A1769" s="2" t="s">
        <v>8564</v>
      </c>
      <c r="B1769" s="1">
        <v>46186</v>
      </c>
      <c r="C1769" s="2" t="s">
        <v>42</v>
      </c>
      <c r="D1769" s="2" t="s">
        <v>43</v>
      </c>
      <c r="E1769" s="2" t="s">
        <v>44</v>
      </c>
      <c r="F1769" s="2" t="s">
        <v>45</v>
      </c>
      <c r="G1769" s="2" t="s">
        <v>46</v>
      </c>
      <c r="H1769" s="2" t="s">
        <v>80</v>
      </c>
      <c r="I1769" s="2" t="s">
        <v>8565</v>
      </c>
      <c r="J1769" s="2" t="s">
        <v>14129</v>
      </c>
      <c r="K1769" s="2" t="s">
        <v>183</v>
      </c>
      <c r="L1769" s="2" t="s">
        <v>8413</v>
      </c>
      <c r="M1769" s="2" t="s">
        <v>8566</v>
      </c>
      <c r="N1769" s="2" t="s">
        <v>8567</v>
      </c>
      <c r="O1769">
        <v>1</v>
      </c>
      <c r="P1769" s="2" t="s">
        <v>53</v>
      </c>
      <c r="Q1769">
        <v>100</v>
      </c>
      <c r="R1769">
        <v>0</v>
      </c>
      <c r="S1769" s="2" t="s">
        <v>54</v>
      </c>
      <c r="T1769" s="2" t="s">
        <v>55</v>
      </c>
      <c r="U1769" s="2" t="s">
        <v>396</v>
      </c>
      <c r="V1769" s="2"/>
      <c r="W1769">
        <v>122000</v>
      </c>
      <c r="X1769">
        <v>0</v>
      </c>
      <c r="Y1769">
        <v>0</v>
      </c>
      <c r="Z1769">
        <v>122000</v>
      </c>
      <c r="AB1769" s="2" t="s">
        <v>57</v>
      </c>
      <c r="AC1769">
        <v>48800</v>
      </c>
      <c r="AD1769">
        <v>73200</v>
      </c>
      <c r="AE1769">
        <v>190000</v>
      </c>
      <c r="AF1769">
        <v>2850</v>
      </c>
      <c r="AG1769" s="2" t="s">
        <v>8565</v>
      </c>
      <c r="AH1769" s="2"/>
      <c r="AI1769" s="1">
        <v>46194</v>
      </c>
      <c r="AJ1769" s="2" t="s">
        <v>87</v>
      </c>
      <c r="AK1769" s="2" t="s">
        <v>58</v>
      </c>
      <c r="AM1769" s="2" t="s">
        <v>59</v>
      </c>
      <c r="AP1769" s="2" t="s">
        <v>60</v>
      </c>
      <c r="AQ1769" s="2" t="s">
        <v>41</v>
      </c>
      <c r="AR1769">
        <v>68000</v>
      </c>
      <c r="AS1769" s="2" t="str">
        <f>_xlfn.IFNA(IF(VLOOKUP(all_resi[[#This Row],[No. Waybill]],settle_reconcile[No. Waybill],1,0)="","Recon","Recon"),"-")</f>
        <v>Recon</v>
      </c>
      <c r="AT1769" s="2">
        <f>all_resi[[#This Row],[Nilai COD]]-all_resi[[#This Row],[COD Fee]]-all_resi[[#This Row],[Total Biaya Setelah Diskon]]</f>
        <v>113950</v>
      </c>
      <c r="AU1769" s="2">
        <f>IF(all_resi[[#This Row],[Waktu Terima]]="","",_xlfn.DAYS(all_resi[[#This Row],[Waktu Terima]],all_resi[[#This Row],[Tanggal Pengiriman]]))</f>
        <v>8</v>
      </c>
    </row>
    <row r="1770" spans="1:47" x14ac:dyDescent="0.25">
      <c r="A1770" s="2" t="s">
        <v>8514</v>
      </c>
      <c r="B1770" s="1">
        <v>46186</v>
      </c>
      <c r="C1770" s="2" t="s">
        <v>42</v>
      </c>
      <c r="D1770" s="2" t="s">
        <v>43</v>
      </c>
      <c r="E1770" s="2" t="s">
        <v>44</v>
      </c>
      <c r="F1770" s="2" t="s">
        <v>45</v>
      </c>
      <c r="G1770" s="2" t="s">
        <v>46</v>
      </c>
      <c r="H1770" s="2" t="s">
        <v>47</v>
      </c>
      <c r="I1770" s="2" t="s">
        <v>8515</v>
      </c>
      <c r="J1770" s="2" t="s">
        <v>13901</v>
      </c>
      <c r="K1770" s="2" t="s">
        <v>203</v>
      </c>
      <c r="L1770" s="2" t="s">
        <v>733</v>
      </c>
      <c r="M1770" s="2" t="s">
        <v>879</v>
      </c>
      <c r="N1770" s="2" t="s">
        <v>8516</v>
      </c>
      <c r="O1770">
        <v>1</v>
      </c>
      <c r="P1770" s="2" t="s">
        <v>53</v>
      </c>
      <c r="Q1770">
        <v>100</v>
      </c>
      <c r="R1770">
        <v>0</v>
      </c>
      <c r="S1770" s="2" t="s">
        <v>54</v>
      </c>
      <c r="T1770" s="2" t="s">
        <v>55</v>
      </c>
      <c r="U1770" s="2" t="s">
        <v>225</v>
      </c>
      <c r="V1770" s="2"/>
      <c r="W1770">
        <v>14000</v>
      </c>
      <c r="X1770">
        <v>0</v>
      </c>
      <c r="Y1770">
        <v>0</v>
      </c>
      <c r="Z1770">
        <v>14000</v>
      </c>
      <c r="AB1770" s="2" t="s">
        <v>57</v>
      </c>
      <c r="AC1770">
        <v>5600</v>
      </c>
      <c r="AD1770">
        <v>8400</v>
      </c>
      <c r="AE1770">
        <v>0</v>
      </c>
      <c r="AF1770">
        <v>0</v>
      </c>
      <c r="AG1770" s="2" t="s">
        <v>8515</v>
      </c>
      <c r="AH1770" s="2"/>
      <c r="AI1770" s="1">
        <v>46187</v>
      </c>
      <c r="AJ1770" s="2"/>
      <c r="AK1770" s="2" t="s">
        <v>58</v>
      </c>
      <c r="AM1770" s="2" t="s">
        <v>59</v>
      </c>
      <c r="AP1770" s="2" t="s">
        <v>60</v>
      </c>
      <c r="AQ1770" s="2" t="s">
        <v>98</v>
      </c>
      <c r="AR1770">
        <v>-14000</v>
      </c>
      <c r="AS1770" s="2" t="str">
        <f>_xlfn.IFNA(IF(VLOOKUP(all_resi[[#This Row],[No. Waybill]],settle_reconcile[No. Waybill],1,0)="","Recon","Recon"),"-")</f>
        <v>-</v>
      </c>
      <c r="AT1770" s="2">
        <f>all_resi[[#This Row],[Nilai COD]]-all_resi[[#This Row],[COD Fee]]-all_resi[[#This Row],[Total Biaya Setelah Diskon]]</f>
        <v>-8400</v>
      </c>
      <c r="AU1770" s="2">
        <f>IF(all_resi[[#This Row],[Waktu Terima]]="","",_xlfn.DAYS(all_resi[[#This Row],[Waktu Terima]],all_resi[[#This Row],[Tanggal Pengiriman]]))</f>
        <v>1</v>
      </c>
    </row>
    <row r="1771" spans="1:47" x14ac:dyDescent="0.25">
      <c r="A1771" s="2" t="s">
        <v>7756</v>
      </c>
      <c r="B1771" s="1">
        <v>46186</v>
      </c>
      <c r="C1771" s="2" t="s">
        <v>42</v>
      </c>
      <c r="D1771" s="2" t="s">
        <v>43</v>
      </c>
      <c r="E1771" s="2" t="s">
        <v>44</v>
      </c>
      <c r="F1771" s="2" t="s">
        <v>45</v>
      </c>
      <c r="G1771" s="2" t="s">
        <v>46</v>
      </c>
      <c r="H1771" s="2" t="s">
        <v>47</v>
      </c>
      <c r="I1771" s="2" t="s">
        <v>7757</v>
      </c>
      <c r="J1771" s="2" t="s">
        <v>14006</v>
      </c>
      <c r="K1771" s="2" t="s">
        <v>69</v>
      </c>
      <c r="L1771" s="2" t="s">
        <v>467</v>
      </c>
      <c r="M1771" s="2" t="s">
        <v>468</v>
      </c>
      <c r="N1771" s="2" t="s">
        <v>7758</v>
      </c>
      <c r="O1771">
        <v>1</v>
      </c>
      <c r="P1771" s="2" t="s">
        <v>53</v>
      </c>
      <c r="Q1771">
        <v>100</v>
      </c>
      <c r="R1771">
        <v>0</v>
      </c>
      <c r="S1771" s="2" t="s">
        <v>54</v>
      </c>
      <c r="T1771" s="2" t="s">
        <v>55</v>
      </c>
      <c r="U1771" s="2" t="s">
        <v>225</v>
      </c>
      <c r="V1771" s="2"/>
      <c r="W1771">
        <v>38000</v>
      </c>
      <c r="X1771">
        <v>0</v>
      </c>
      <c r="Y1771">
        <v>0</v>
      </c>
      <c r="Z1771">
        <v>38000</v>
      </c>
      <c r="AB1771" s="2" t="s">
        <v>57</v>
      </c>
      <c r="AC1771">
        <v>15200</v>
      </c>
      <c r="AD1771">
        <v>22800</v>
      </c>
      <c r="AE1771">
        <v>0</v>
      </c>
      <c r="AF1771">
        <v>0</v>
      </c>
      <c r="AG1771" s="2" t="s">
        <v>7757</v>
      </c>
      <c r="AH1771" s="2"/>
      <c r="AI1771" s="1">
        <v>46190</v>
      </c>
      <c r="AJ1771" s="2"/>
      <c r="AK1771" s="2" t="s">
        <v>58</v>
      </c>
      <c r="AM1771" s="2" t="s">
        <v>59</v>
      </c>
      <c r="AP1771" s="2" t="s">
        <v>60</v>
      </c>
      <c r="AQ1771" s="2" t="s">
        <v>98</v>
      </c>
      <c r="AR1771">
        <v>-38000</v>
      </c>
      <c r="AS1771" s="2" t="str">
        <f>_xlfn.IFNA(IF(VLOOKUP(all_resi[[#This Row],[No. Waybill]],settle_reconcile[No. Waybill],1,0)="","Recon","Recon"),"-")</f>
        <v>-</v>
      </c>
      <c r="AT1771" s="2">
        <f>all_resi[[#This Row],[Nilai COD]]-all_resi[[#This Row],[COD Fee]]-all_resi[[#This Row],[Total Biaya Setelah Diskon]]</f>
        <v>-22800</v>
      </c>
      <c r="AU1771" s="2">
        <f>IF(all_resi[[#This Row],[Waktu Terima]]="","",_xlfn.DAYS(all_resi[[#This Row],[Waktu Terima]],all_resi[[#This Row],[Tanggal Pengiriman]]))</f>
        <v>4</v>
      </c>
    </row>
    <row r="1772" spans="1:47" x14ac:dyDescent="0.25">
      <c r="A1772" s="2" t="s">
        <v>8095</v>
      </c>
      <c r="B1772" s="1">
        <v>46186</v>
      </c>
      <c r="C1772" s="2" t="s">
        <v>42</v>
      </c>
      <c r="D1772" s="2" t="s">
        <v>43</v>
      </c>
      <c r="E1772" s="2" t="s">
        <v>44</v>
      </c>
      <c r="F1772" s="2" t="s">
        <v>45</v>
      </c>
      <c r="G1772" s="2" t="s">
        <v>46</v>
      </c>
      <c r="H1772" s="2" t="s">
        <v>80</v>
      </c>
      <c r="I1772" s="2" t="s">
        <v>8096</v>
      </c>
      <c r="J1772" s="2" t="s">
        <v>13999</v>
      </c>
      <c r="K1772" s="2" t="s">
        <v>49</v>
      </c>
      <c r="L1772" s="2" t="s">
        <v>1097</v>
      </c>
      <c r="M1772" s="2" t="s">
        <v>8097</v>
      </c>
      <c r="N1772" s="2" t="s">
        <v>8098</v>
      </c>
      <c r="O1772">
        <v>1</v>
      </c>
      <c r="P1772" s="2" t="s">
        <v>53</v>
      </c>
      <c r="Q1772">
        <v>100</v>
      </c>
      <c r="R1772">
        <v>0</v>
      </c>
      <c r="S1772" s="2" t="s">
        <v>54</v>
      </c>
      <c r="T1772" s="2" t="s">
        <v>55</v>
      </c>
      <c r="U1772" s="2" t="s">
        <v>86</v>
      </c>
      <c r="V1772" s="2"/>
      <c r="W1772">
        <v>63000</v>
      </c>
      <c r="X1772">
        <v>0</v>
      </c>
      <c r="Y1772">
        <v>0</v>
      </c>
      <c r="Z1772">
        <v>63000</v>
      </c>
      <c r="AB1772" s="2" t="s">
        <v>57</v>
      </c>
      <c r="AC1772">
        <v>25200</v>
      </c>
      <c r="AD1772">
        <v>37800</v>
      </c>
      <c r="AE1772">
        <v>114000</v>
      </c>
      <c r="AF1772">
        <v>1710</v>
      </c>
      <c r="AG1772" s="2" t="s">
        <v>517</v>
      </c>
      <c r="AH1772" s="2" t="s">
        <v>149</v>
      </c>
      <c r="AI1772" s="1">
        <v>46198</v>
      </c>
      <c r="AJ1772" s="2" t="s">
        <v>87</v>
      </c>
      <c r="AK1772" s="2" t="s">
        <v>67</v>
      </c>
      <c r="AM1772" s="2" t="s">
        <v>59</v>
      </c>
      <c r="AP1772" s="2" t="s">
        <v>60</v>
      </c>
      <c r="AQ1772" s="2" t="s">
        <v>41</v>
      </c>
      <c r="AR1772">
        <v>51000</v>
      </c>
      <c r="AS1772" s="2" t="str">
        <f>_xlfn.IFNA(IF(VLOOKUP(all_resi[[#This Row],[No. Waybill]],settle_reconcile[No. Waybill],1,0)="","Recon","Recon"),"-")</f>
        <v>-</v>
      </c>
      <c r="AT1772" s="2">
        <f>all_resi[[#This Row],[Nilai COD]]-all_resi[[#This Row],[COD Fee]]-all_resi[[#This Row],[Total Biaya Setelah Diskon]]</f>
        <v>74490</v>
      </c>
      <c r="AU1772" s="2">
        <f>IF(all_resi[[#This Row],[Waktu Terima]]="","",_xlfn.DAYS(all_resi[[#This Row],[Waktu Terima]],all_resi[[#This Row],[Tanggal Pengiriman]]))</f>
        <v>12</v>
      </c>
    </row>
    <row r="1773" spans="1:47" x14ac:dyDescent="0.25">
      <c r="A1773" s="2" t="s">
        <v>8404</v>
      </c>
      <c r="B1773" s="1">
        <v>46186</v>
      </c>
      <c r="C1773" s="2" t="s">
        <v>42</v>
      </c>
      <c r="D1773" s="2" t="s">
        <v>43</v>
      </c>
      <c r="E1773" s="2" t="s">
        <v>44</v>
      </c>
      <c r="F1773" s="2" t="s">
        <v>45</v>
      </c>
      <c r="G1773" s="2" t="s">
        <v>46</v>
      </c>
      <c r="H1773" s="2" t="s">
        <v>47</v>
      </c>
      <c r="I1773" s="2" t="s">
        <v>8405</v>
      </c>
      <c r="J1773" s="2" t="s">
        <v>14036</v>
      </c>
      <c r="K1773" s="2" t="s">
        <v>156</v>
      </c>
      <c r="L1773" s="2" t="s">
        <v>429</v>
      </c>
      <c r="M1773" s="2" t="s">
        <v>8406</v>
      </c>
      <c r="N1773" s="2" t="s">
        <v>8407</v>
      </c>
      <c r="O1773">
        <v>1</v>
      </c>
      <c r="P1773" s="2" t="s">
        <v>53</v>
      </c>
      <c r="Q1773">
        <v>100</v>
      </c>
      <c r="R1773">
        <v>0</v>
      </c>
      <c r="S1773" s="2" t="s">
        <v>54</v>
      </c>
      <c r="T1773" s="2" t="s">
        <v>55</v>
      </c>
      <c r="U1773" s="2" t="s">
        <v>207</v>
      </c>
      <c r="V1773" s="2"/>
      <c r="W1773">
        <v>100000</v>
      </c>
      <c r="X1773">
        <v>0</v>
      </c>
      <c r="Y1773">
        <v>0</v>
      </c>
      <c r="Z1773">
        <v>100000</v>
      </c>
      <c r="AB1773" s="2" t="s">
        <v>57</v>
      </c>
      <c r="AC1773">
        <v>40000</v>
      </c>
      <c r="AD1773">
        <v>60000</v>
      </c>
      <c r="AE1773">
        <v>170000</v>
      </c>
      <c r="AF1773">
        <v>2550</v>
      </c>
      <c r="AG1773" s="2" t="s">
        <v>256</v>
      </c>
      <c r="AH1773" s="2"/>
      <c r="AI1773" s="1">
        <v>46204</v>
      </c>
      <c r="AJ1773" s="2"/>
      <c r="AK1773" s="2" t="s">
        <v>67</v>
      </c>
      <c r="AM1773" s="2" t="s">
        <v>59</v>
      </c>
      <c r="AP1773" s="2" t="s">
        <v>60</v>
      </c>
      <c r="AQ1773" s="2" t="s">
        <v>41</v>
      </c>
      <c r="AR1773">
        <v>70000</v>
      </c>
      <c r="AS1773" s="2" t="str">
        <f>_xlfn.IFNA(IF(VLOOKUP(all_resi[[#This Row],[No. Waybill]],settle_reconcile[No. Waybill],1,0)="","Recon","Recon"),"-")</f>
        <v>-</v>
      </c>
      <c r="AT1773" s="2">
        <f>all_resi[[#This Row],[Nilai COD]]-all_resi[[#This Row],[COD Fee]]-all_resi[[#This Row],[Total Biaya Setelah Diskon]]</f>
        <v>107450</v>
      </c>
      <c r="AU1773" s="2">
        <f>IF(all_resi[[#This Row],[Waktu Terima]]="","",_xlfn.DAYS(all_resi[[#This Row],[Waktu Terima]],all_resi[[#This Row],[Tanggal Pengiriman]]))</f>
        <v>18</v>
      </c>
    </row>
    <row r="1774" spans="1:47" x14ac:dyDescent="0.25">
      <c r="A1774" s="2" t="s">
        <v>8347</v>
      </c>
      <c r="B1774" s="1">
        <v>46186</v>
      </c>
      <c r="C1774" s="2" t="s">
        <v>42</v>
      </c>
      <c r="D1774" s="2" t="s">
        <v>43</v>
      </c>
      <c r="E1774" s="2" t="s">
        <v>44</v>
      </c>
      <c r="F1774" s="2" t="s">
        <v>45</v>
      </c>
      <c r="G1774" s="2" t="s">
        <v>46</v>
      </c>
      <c r="H1774" s="2" t="s">
        <v>47</v>
      </c>
      <c r="I1774" s="2" t="s">
        <v>8348</v>
      </c>
      <c r="J1774" s="2" t="s">
        <v>14128</v>
      </c>
      <c r="K1774" s="2" t="s">
        <v>377</v>
      </c>
      <c r="L1774" s="2" t="s">
        <v>3452</v>
      </c>
      <c r="M1774" s="2" t="s">
        <v>3453</v>
      </c>
      <c r="N1774" s="2" t="s">
        <v>8349</v>
      </c>
      <c r="O1774">
        <v>1</v>
      </c>
      <c r="P1774" s="2" t="s">
        <v>53</v>
      </c>
      <c r="Q1774">
        <v>100</v>
      </c>
      <c r="R1774">
        <v>0</v>
      </c>
      <c r="S1774" s="2" t="s">
        <v>54</v>
      </c>
      <c r="T1774" s="2" t="s">
        <v>55</v>
      </c>
      <c r="U1774" s="2" t="s">
        <v>207</v>
      </c>
      <c r="V1774" s="2"/>
      <c r="W1774">
        <v>63000</v>
      </c>
      <c r="X1774">
        <v>0</v>
      </c>
      <c r="Y1774">
        <v>0</v>
      </c>
      <c r="Z1774">
        <v>63000</v>
      </c>
      <c r="AB1774" s="2" t="s">
        <v>57</v>
      </c>
      <c r="AC1774">
        <v>25200</v>
      </c>
      <c r="AD1774">
        <v>37800</v>
      </c>
      <c r="AE1774">
        <v>133000</v>
      </c>
      <c r="AF1774">
        <v>1995</v>
      </c>
      <c r="AG1774" s="2" t="s">
        <v>8348</v>
      </c>
      <c r="AH1774" s="2"/>
      <c r="AI1774" s="1">
        <v>46190</v>
      </c>
      <c r="AJ1774" s="2"/>
      <c r="AK1774" s="2" t="s">
        <v>58</v>
      </c>
      <c r="AM1774" s="2" t="s">
        <v>59</v>
      </c>
      <c r="AP1774" s="2" t="s">
        <v>60</v>
      </c>
      <c r="AQ1774" s="2" t="s">
        <v>41</v>
      </c>
      <c r="AR1774">
        <v>70000</v>
      </c>
      <c r="AS1774" s="2" t="str">
        <f>_xlfn.IFNA(IF(VLOOKUP(all_resi[[#This Row],[No. Waybill]],settle_reconcile[No. Waybill],1,0)="","Recon","Recon"),"-")</f>
        <v>Recon</v>
      </c>
      <c r="AT1774" s="2">
        <f>all_resi[[#This Row],[Nilai COD]]-all_resi[[#This Row],[COD Fee]]-all_resi[[#This Row],[Total Biaya Setelah Diskon]]</f>
        <v>93205</v>
      </c>
      <c r="AU1774" s="2">
        <f>IF(all_resi[[#This Row],[Waktu Terima]]="","",_xlfn.DAYS(all_resi[[#This Row],[Waktu Terima]],all_resi[[#This Row],[Tanggal Pengiriman]]))</f>
        <v>4</v>
      </c>
    </row>
    <row r="1775" spans="1:47" x14ac:dyDescent="0.25">
      <c r="A1775" s="2" t="s">
        <v>8115</v>
      </c>
      <c r="B1775" s="1">
        <v>46186</v>
      </c>
      <c r="C1775" s="2" t="s">
        <v>42</v>
      </c>
      <c r="D1775" s="2" t="s">
        <v>43</v>
      </c>
      <c r="E1775" s="2" t="s">
        <v>44</v>
      </c>
      <c r="F1775" s="2" t="s">
        <v>45</v>
      </c>
      <c r="G1775" s="2" t="s">
        <v>46</v>
      </c>
      <c r="H1775" s="2" t="s">
        <v>47</v>
      </c>
      <c r="I1775" s="2" t="s">
        <v>2266</v>
      </c>
      <c r="J1775" s="2" t="s">
        <v>14002</v>
      </c>
      <c r="K1775" s="2" t="s">
        <v>156</v>
      </c>
      <c r="L1775" s="2" t="s">
        <v>429</v>
      </c>
      <c r="M1775" s="2" t="s">
        <v>723</v>
      </c>
      <c r="N1775" s="2" t="s">
        <v>8116</v>
      </c>
      <c r="O1775">
        <v>1</v>
      </c>
      <c r="P1775" s="2" t="s">
        <v>53</v>
      </c>
      <c r="Q1775">
        <v>100</v>
      </c>
      <c r="R1775">
        <v>0</v>
      </c>
      <c r="S1775" s="2" t="s">
        <v>54</v>
      </c>
      <c r="T1775" s="2" t="s">
        <v>55</v>
      </c>
      <c r="U1775" s="2" t="s">
        <v>207</v>
      </c>
      <c r="V1775" s="2"/>
      <c r="W1775">
        <v>100000</v>
      </c>
      <c r="X1775">
        <v>0</v>
      </c>
      <c r="Y1775">
        <v>0</v>
      </c>
      <c r="Z1775">
        <v>100000</v>
      </c>
      <c r="AB1775" s="2" t="s">
        <v>57</v>
      </c>
      <c r="AC1775">
        <v>40000</v>
      </c>
      <c r="AD1775">
        <v>60000</v>
      </c>
      <c r="AE1775">
        <v>166000</v>
      </c>
      <c r="AF1775">
        <v>2490</v>
      </c>
      <c r="AG1775" s="2" t="s">
        <v>2266</v>
      </c>
      <c r="AH1775" s="2"/>
      <c r="AI1775" s="1">
        <v>46203</v>
      </c>
      <c r="AJ1775" s="2"/>
      <c r="AK1775" s="2" t="s">
        <v>58</v>
      </c>
      <c r="AM1775" s="2" t="s">
        <v>59</v>
      </c>
      <c r="AP1775" s="2" t="s">
        <v>60</v>
      </c>
      <c r="AQ1775" s="2" t="s">
        <v>41</v>
      </c>
      <c r="AR1775">
        <v>66000</v>
      </c>
      <c r="AS1775" s="2" t="str">
        <f>_xlfn.IFNA(IF(VLOOKUP(all_resi[[#This Row],[No. Waybill]],settle_reconcile[No. Waybill],1,0)="","Recon","Recon"),"-")</f>
        <v>Recon</v>
      </c>
      <c r="AT1775" s="2">
        <f>all_resi[[#This Row],[Nilai COD]]-all_resi[[#This Row],[COD Fee]]-all_resi[[#This Row],[Total Biaya Setelah Diskon]]</f>
        <v>103510</v>
      </c>
      <c r="AU1775" s="2">
        <f>IF(all_resi[[#This Row],[Waktu Terima]]="","",_xlfn.DAYS(all_resi[[#This Row],[Waktu Terima]],all_resi[[#This Row],[Tanggal Pengiriman]]))</f>
        <v>17</v>
      </c>
    </row>
    <row r="1776" spans="1:47" x14ac:dyDescent="0.25">
      <c r="A1776" s="2" t="s">
        <v>8353</v>
      </c>
      <c r="B1776" s="1">
        <v>46186</v>
      </c>
      <c r="C1776" s="2" t="s">
        <v>42</v>
      </c>
      <c r="D1776" s="2" t="s">
        <v>43</v>
      </c>
      <c r="E1776" s="2" t="s">
        <v>44</v>
      </c>
      <c r="F1776" s="2" t="s">
        <v>45</v>
      </c>
      <c r="G1776" s="2" t="s">
        <v>46</v>
      </c>
      <c r="H1776" s="2" t="s">
        <v>47</v>
      </c>
      <c r="I1776" s="2" t="s">
        <v>8354</v>
      </c>
      <c r="J1776" s="2" t="s">
        <v>14123</v>
      </c>
      <c r="K1776" s="2" t="s">
        <v>177</v>
      </c>
      <c r="L1776" s="2" t="s">
        <v>896</v>
      </c>
      <c r="M1776" s="2" t="s">
        <v>4725</v>
      </c>
      <c r="N1776" s="2" t="s">
        <v>8355</v>
      </c>
      <c r="O1776">
        <v>1</v>
      </c>
      <c r="P1776" s="2" t="s">
        <v>53</v>
      </c>
      <c r="Q1776">
        <v>100</v>
      </c>
      <c r="R1776">
        <v>0</v>
      </c>
      <c r="S1776" s="2" t="s">
        <v>54</v>
      </c>
      <c r="T1776" s="2" t="s">
        <v>55</v>
      </c>
      <c r="U1776" s="2" t="s">
        <v>412</v>
      </c>
      <c r="V1776" s="2"/>
      <c r="W1776">
        <v>87000</v>
      </c>
      <c r="X1776">
        <v>0</v>
      </c>
      <c r="Y1776">
        <v>0</v>
      </c>
      <c r="Z1776">
        <v>87000</v>
      </c>
      <c r="AB1776" s="2" t="s">
        <v>57</v>
      </c>
      <c r="AC1776">
        <v>34800</v>
      </c>
      <c r="AD1776">
        <v>52200</v>
      </c>
      <c r="AE1776">
        <v>190000</v>
      </c>
      <c r="AF1776">
        <v>2850</v>
      </c>
      <c r="AG1776" s="2" t="s">
        <v>7592</v>
      </c>
      <c r="AH1776" s="2" t="s">
        <v>149</v>
      </c>
      <c r="AI1776" s="1">
        <v>46201</v>
      </c>
      <c r="AJ1776" s="2"/>
      <c r="AK1776" s="2" t="s">
        <v>67</v>
      </c>
      <c r="AM1776" s="2" t="s">
        <v>59</v>
      </c>
      <c r="AP1776" s="2" t="s">
        <v>60</v>
      </c>
      <c r="AQ1776" s="2" t="s">
        <v>41</v>
      </c>
      <c r="AR1776">
        <v>103000</v>
      </c>
      <c r="AS1776" s="2" t="str">
        <f>_xlfn.IFNA(IF(VLOOKUP(all_resi[[#This Row],[No. Waybill]],settle_reconcile[No. Waybill],1,0)="","Recon","Recon"),"-")</f>
        <v>-</v>
      </c>
      <c r="AT1776" s="2">
        <f>all_resi[[#This Row],[Nilai COD]]-all_resi[[#This Row],[COD Fee]]-all_resi[[#This Row],[Total Biaya Setelah Diskon]]</f>
        <v>134950</v>
      </c>
      <c r="AU1776" s="2">
        <f>IF(all_resi[[#This Row],[Waktu Terima]]="","",_xlfn.DAYS(all_resi[[#This Row],[Waktu Terima]],all_resi[[#This Row],[Tanggal Pengiriman]]))</f>
        <v>15</v>
      </c>
    </row>
    <row r="1777" spans="1:47" x14ac:dyDescent="0.25">
      <c r="A1777" s="2" t="s">
        <v>8478</v>
      </c>
      <c r="B1777" s="1">
        <v>46186</v>
      </c>
      <c r="C1777" s="2" t="s">
        <v>42</v>
      </c>
      <c r="D1777" s="2" t="s">
        <v>43</v>
      </c>
      <c r="E1777" s="2" t="s">
        <v>44</v>
      </c>
      <c r="F1777" s="2" t="s">
        <v>45</v>
      </c>
      <c r="G1777" s="2" t="s">
        <v>46</v>
      </c>
      <c r="H1777" s="2" t="s">
        <v>47</v>
      </c>
      <c r="I1777" s="2" t="s">
        <v>8479</v>
      </c>
      <c r="J1777" s="2" t="s">
        <v>14142</v>
      </c>
      <c r="K1777" s="2" t="s">
        <v>252</v>
      </c>
      <c r="L1777" s="2" t="s">
        <v>4938</v>
      </c>
      <c r="M1777" s="2" t="s">
        <v>8480</v>
      </c>
      <c r="N1777" s="2" t="s">
        <v>8481</v>
      </c>
      <c r="O1777">
        <v>1</v>
      </c>
      <c r="P1777" s="2" t="s">
        <v>53</v>
      </c>
      <c r="Q1777">
        <v>100</v>
      </c>
      <c r="R1777">
        <v>0</v>
      </c>
      <c r="S1777" s="2" t="s">
        <v>54</v>
      </c>
      <c r="T1777" s="2" t="s">
        <v>55</v>
      </c>
      <c r="U1777" s="2" t="s">
        <v>225</v>
      </c>
      <c r="V1777" s="2"/>
      <c r="W1777">
        <v>20000</v>
      </c>
      <c r="X1777">
        <v>0</v>
      </c>
      <c r="Y1777">
        <v>0</v>
      </c>
      <c r="Z1777">
        <v>20000</v>
      </c>
      <c r="AB1777" s="2" t="s">
        <v>57</v>
      </c>
      <c r="AC1777">
        <v>13000</v>
      </c>
      <c r="AD1777">
        <v>7000</v>
      </c>
      <c r="AE1777">
        <v>124000</v>
      </c>
      <c r="AF1777">
        <v>1860</v>
      </c>
      <c r="AG1777" s="2" t="s">
        <v>8479</v>
      </c>
      <c r="AH1777" s="2"/>
      <c r="AI1777" s="1">
        <v>46188</v>
      </c>
      <c r="AJ1777" s="2"/>
      <c r="AK1777" s="2" t="s">
        <v>58</v>
      </c>
      <c r="AM1777" s="2" t="s">
        <v>59</v>
      </c>
      <c r="AP1777" s="2" t="s">
        <v>60</v>
      </c>
      <c r="AQ1777" s="2" t="s">
        <v>41</v>
      </c>
      <c r="AR1777">
        <v>104000</v>
      </c>
      <c r="AS1777" s="2" t="str">
        <f>_xlfn.IFNA(IF(VLOOKUP(all_resi[[#This Row],[No. Waybill]],settle_reconcile[No. Waybill],1,0)="","Recon","Recon"),"-")</f>
        <v>Recon</v>
      </c>
      <c r="AT1777" s="2">
        <f>all_resi[[#This Row],[Nilai COD]]-all_resi[[#This Row],[COD Fee]]-all_resi[[#This Row],[Total Biaya Setelah Diskon]]</f>
        <v>115140</v>
      </c>
      <c r="AU1777" s="2">
        <f>IF(all_resi[[#This Row],[Waktu Terima]]="","",_xlfn.DAYS(all_resi[[#This Row],[Waktu Terima]],all_resi[[#This Row],[Tanggal Pengiriman]]))</f>
        <v>2</v>
      </c>
    </row>
    <row r="1778" spans="1:47" x14ac:dyDescent="0.25">
      <c r="A1778" s="2" t="s">
        <v>8359</v>
      </c>
      <c r="B1778" s="1">
        <v>46186</v>
      </c>
      <c r="C1778" s="2" t="s">
        <v>42</v>
      </c>
      <c r="D1778" s="2" t="s">
        <v>43</v>
      </c>
      <c r="E1778" s="2" t="s">
        <v>44</v>
      </c>
      <c r="F1778" s="2" t="s">
        <v>45</v>
      </c>
      <c r="G1778" s="2" t="s">
        <v>46</v>
      </c>
      <c r="H1778" s="2" t="s">
        <v>47</v>
      </c>
      <c r="I1778" s="2" t="s">
        <v>8360</v>
      </c>
      <c r="J1778" s="2" t="s">
        <v>14139</v>
      </c>
      <c r="K1778" s="2" t="s">
        <v>209</v>
      </c>
      <c r="L1778" s="2" t="s">
        <v>1322</v>
      </c>
      <c r="M1778" s="2" t="s">
        <v>8361</v>
      </c>
      <c r="N1778" s="2" t="s">
        <v>8362</v>
      </c>
      <c r="O1778">
        <v>1</v>
      </c>
      <c r="P1778" s="2" t="s">
        <v>53</v>
      </c>
      <c r="Q1778">
        <v>100</v>
      </c>
      <c r="R1778">
        <v>0</v>
      </c>
      <c r="S1778" s="2" t="s">
        <v>54</v>
      </c>
      <c r="T1778" s="2" t="s">
        <v>55</v>
      </c>
      <c r="U1778" s="2" t="s">
        <v>56</v>
      </c>
      <c r="V1778" s="2"/>
      <c r="W1778">
        <v>52000</v>
      </c>
      <c r="X1778">
        <v>0</v>
      </c>
      <c r="Y1778">
        <v>0</v>
      </c>
      <c r="Z1778">
        <v>52000</v>
      </c>
      <c r="AB1778" s="2" t="s">
        <v>57</v>
      </c>
      <c r="AC1778">
        <v>20800</v>
      </c>
      <c r="AD1778">
        <v>31200</v>
      </c>
      <c r="AE1778">
        <v>156000</v>
      </c>
      <c r="AF1778">
        <v>2340</v>
      </c>
      <c r="AG1778" s="2" t="s">
        <v>8360</v>
      </c>
      <c r="AH1778" s="2"/>
      <c r="AI1778" s="1">
        <v>46194</v>
      </c>
      <c r="AJ1778" s="2"/>
      <c r="AK1778" s="2" t="s">
        <v>58</v>
      </c>
      <c r="AM1778" s="2" t="s">
        <v>59</v>
      </c>
      <c r="AP1778" s="2" t="s">
        <v>60</v>
      </c>
      <c r="AQ1778" s="2" t="s">
        <v>41</v>
      </c>
      <c r="AR1778">
        <v>104000</v>
      </c>
      <c r="AS1778" s="2" t="str">
        <f>_xlfn.IFNA(IF(VLOOKUP(all_resi[[#This Row],[No. Waybill]],settle_reconcile[No. Waybill],1,0)="","Recon","Recon"),"-")</f>
        <v>Recon</v>
      </c>
      <c r="AT1778" s="2">
        <f>all_resi[[#This Row],[Nilai COD]]-all_resi[[#This Row],[COD Fee]]-all_resi[[#This Row],[Total Biaya Setelah Diskon]]</f>
        <v>122460</v>
      </c>
      <c r="AU1778" s="2">
        <f>IF(all_resi[[#This Row],[Waktu Terima]]="","",_xlfn.DAYS(all_resi[[#This Row],[Waktu Terima]],all_resi[[#This Row],[Tanggal Pengiriman]]))</f>
        <v>8</v>
      </c>
    </row>
    <row r="1779" spans="1:47" x14ac:dyDescent="0.25">
      <c r="A1779" s="2" t="s">
        <v>8613</v>
      </c>
      <c r="B1779" s="1">
        <v>46186</v>
      </c>
      <c r="C1779" s="2" t="s">
        <v>42</v>
      </c>
      <c r="D1779" s="2" t="s">
        <v>43</v>
      </c>
      <c r="E1779" s="2" t="s">
        <v>44</v>
      </c>
      <c r="F1779" s="2" t="s">
        <v>45</v>
      </c>
      <c r="G1779" s="2" t="s">
        <v>46</v>
      </c>
      <c r="H1779" s="2" t="s">
        <v>47</v>
      </c>
      <c r="I1779" s="2" t="s">
        <v>8614</v>
      </c>
      <c r="J1779" s="2" t="s">
        <v>14091</v>
      </c>
      <c r="K1779" s="2" t="s">
        <v>100</v>
      </c>
      <c r="L1779" s="2" t="s">
        <v>101</v>
      </c>
      <c r="M1779" s="2" t="s">
        <v>8615</v>
      </c>
      <c r="N1779" s="2" t="s">
        <v>8616</v>
      </c>
      <c r="O1779">
        <v>1</v>
      </c>
      <c r="P1779" s="2" t="s">
        <v>53</v>
      </c>
      <c r="Q1779">
        <v>100</v>
      </c>
      <c r="R1779">
        <v>0</v>
      </c>
      <c r="S1779" s="2" t="s">
        <v>54</v>
      </c>
      <c r="T1779" s="2" t="s">
        <v>55</v>
      </c>
      <c r="U1779" s="2" t="s">
        <v>386</v>
      </c>
      <c r="V1779" s="2"/>
      <c r="W1779">
        <v>15000</v>
      </c>
      <c r="X1779">
        <v>0</v>
      </c>
      <c r="Y1779">
        <v>0</v>
      </c>
      <c r="Z1779">
        <v>15000</v>
      </c>
      <c r="AB1779" s="2" t="s">
        <v>57</v>
      </c>
      <c r="AC1779">
        <v>9000</v>
      </c>
      <c r="AD1779">
        <v>6000</v>
      </c>
      <c r="AE1779">
        <v>119000</v>
      </c>
      <c r="AF1779">
        <v>1785</v>
      </c>
      <c r="AG1779" s="2" t="s">
        <v>8614</v>
      </c>
      <c r="AH1779" s="2"/>
      <c r="AI1779" s="1">
        <v>46188</v>
      </c>
      <c r="AJ1779" s="2"/>
      <c r="AK1779" s="2" t="s">
        <v>58</v>
      </c>
      <c r="AM1779" s="2" t="s">
        <v>59</v>
      </c>
      <c r="AP1779" s="2" t="s">
        <v>60</v>
      </c>
      <c r="AQ1779" s="2" t="s">
        <v>41</v>
      </c>
      <c r="AR1779">
        <v>104000</v>
      </c>
      <c r="AS1779" s="2" t="str">
        <f>_xlfn.IFNA(IF(VLOOKUP(all_resi[[#This Row],[No. Waybill]],settle_reconcile[No. Waybill],1,0)="","Recon","Recon"),"-")</f>
        <v>Recon</v>
      </c>
      <c r="AT1779" s="2">
        <f>all_resi[[#This Row],[Nilai COD]]-all_resi[[#This Row],[COD Fee]]-all_resi[[#This Row],[Total Biaya Setelah Diskon]]</f>
        <v>111215</v>
      </c>
      <c r="AU1779" s="2">
        <f>IF(all_resi[[#This Row],[Waktu Terima]]="","",_xlfn.DAYS(all_resi[[#This Row],[Waktu Terima]],all_resi[[#This Row],[Tanggal Pengiriman]]))</f>
        <v>2</v>
      </c>
    </row>
    <row r="1780" spans="1:47" x14ac:dyDescent="0.25">
      <c r="A1780" s="2" t="s">
        <v>8507</v>
      </c>
      <c r="B1780" s="1">
        <v>46186</v>
      </c>
      <c r="C1780" s="2" t="s">
        <v>42</v>
      </c>
      <c r="D1780" s="2" t="s">
        <v>43</v>
      </c>
      <c r="E1780" s="2" t="s">
        <v>44</v>
      </c>
      <c r="F1780" s="2" t="s">
        <v>45</v>
      </c>
      <c r="G1780" s="2" t="s">
        <v>46</v>
      </c>
      <c r="H1780" s="2" t="s">
        <v>80</v>
      </c>
      <c r="I1780" s="2" t="s">
        <v>8508</v>
      </c>
      <c r="J1780" s="2" t="s">
        <v>14018</v>
      </c>
      <c r="K1780" s="2" t="s">
        <v>116</v>
      </c>
      <c r="L1780" s="2" t="s">
        <v>2163</v>
      </c>
      <c r="M1780" s="2" t="s">
        <v>8509</v>
      </c>
      <c r="N1780" s="2" t="s">
        <v>8510</v>
      </c>
      <c r="O1780">
        <v>1</v>
      </c>
      <c r="P1780" s="2" t="s">
        <v>53</v>
      </c>
      <c r="Q1780">
        <v>100</v>
      </c>
      <c r="R1780">
        <v>0</v>
      </c>
      <c r="S1780" s="2" t="s">
        <v>54</v>
      </c>
      <c r="T1780" s="2" t="s">
        <v>55</v>
      </c>
      <c r="U1780" s="2" t="s">
        <v>305</v>
      </c>
      <c r="V1780" s="2"/>
      <c r="W1780">
        <v>15000</v>
      </c>
      <c r="X1780">
        <v>0</v>
      </c>
      <c r="Y1780">
        <v>0</v>
      </c>
      <c r="Z1780">
        <v>15000</v>
      </c>
      <c r="AB1780" s="2" t="s">
        <v>57</v>
      </c>
      <c r="AC1780">
        <v>9000</v>
      </c>
      <c r="AD1780">
        <v>6000</v>
      </c>
      <c r="AE1780">
        <v>81000</v>
      </c>
      <c r="AF1780">
        <v>1215</v>
      </c>
      <c r="AG1780" s="2" t="s">
        <v>8508</v>
      </c>
      <c r="AH1780" s="2"/>
      <c r="AI1780" s="1">
        <v>46187</v>
      </c>
      <c r="AJ1780" s="2" t="s">
        <v>87</v>
      </c>
      <c r="AK1780" s="2" t="s">
        <v>58</v>
      </c>
      <c r="AM1780" s="2" t="s">
        <v>59</v>
      </c>
      <c r="AP1780" s="2" t="s">
        <v>60</v>
      </c>
      <c r="AQ1780" s="2" t="s">
        <v>41</v>
      </c>
      <c r="AR1780">
        <v>66000</v>
      </c>
      <c r="AS1780" s="2" t="str">
        <f>_xlfn.IFNA(IF(VLOOKUP(all_resi[[#This Row],[No. Waybill]],settle_reconcile[No. Waybill],1,0)="","Recon","Recon"),"-")</f>
        <v>Recon</v>
      </c>
      <c r="AT1780" s="2">
        <f>all_resi[[#This Row],[Nilai COD]]-all_resi[[#This Row],[COD Fee]]-all_resi[[#This Row],[Total Biaya Setelah Diskon]]</f>
        <v>73785</v>
      </c>
      <c r="AU1780" s="2">
        <f>IF(all_resi[[#This Row],[Waktu Terima]]="","",_xlfn.DAYS(all_resi[[#This Row],[Waktu Terima]],all_resi[[#This Row],[Tanggal Pengiriman]]))</f>
        <v>1</v>
      </c>
    </row>
    <row r="1781" spans="1:47" x14ac:dyDescent="0.25">
      <c r="A1781" s="2" t="s">
        <v>8517</v>
      </c>
      <c r="B1781" s="1">
        <v>46186</v>
      </c>
      <c r="C1781" s="2" t="s">
        <v>42</v>
      </c>
      <c r="D1781" s="2" t="s">
        <v>43</v>
      </c>
      <c r="E1781" s="2" t="s">
        <v>44</v>
      </c>
      <c r="F1781" s="2" t="s">
        <v>45</v>
      </c>
      <c r="G1781" s="2" t="s">
        <v>46</v>
      </c>
      <c r="H1781" s="2" t="s">
        <v>47</v>
      </c>
      <c r="I1781" s="2" t="s">
        <v>8518</v>
      </c>
      <c r="J1781" s="2" t="s">
        <v>14141</v>
      </c>
      <c r="K1781" s="2" t="s">
        <v>209</v>
      </c>
      <c r="L1781" s="2" t="s">
        <v>210</v>
      </c>
      <c r="M1781" s="2" t="s">
        <v>8519</v>
      </c>
      <c r="N1781" s="2" t="s">
        <v>8520</v>
      </c>
      <c r="O1781">
        <v>1</v>
      </c>
      <c r="P1781" s="2" t="s">
        <v>53</v>
      </c>
      <c r="Q1781">
        <v>100</v>
      </c>
      <c r="R1781">
        <v>0</v>
      </c>
      <c r="S1781" s="2" t="s">
        <v>54</v>
      </c>
      <c r="T1781" s="2" t="s">
        <v>55</v>
      </c>
      <c r="U1781" s="2" t="s">
        <v>147</v>
      </c>
      <c r="V1781" s="2"/>
      <c r="W1781">
        <v>39000</v>
      </c>
      <c r="X1781">
        <v>0</v>
      </c>
      <c r="Y1781">
        <v>0</v>
      </c>
      <c r="Z1781">
        <v>39000</v>
      </c>
      <c r="AB1781" s="2" t="s">
        <v>57</v>
      </c>
      <c r="AC1781">
        <v>15600</v>
      </c>
      <c r="AD1781">
        <v>23400</v>
      </c>
      <c r="AE1781">
        <v>99000</v>
      </c>
      <c r="AF1781">
        <v>1485</v>
      </c>
      <c r="AG1781" s="2" t="s">
        <v>12207</v>
      </c>
      <c r="AH1781" s="2" t="s">
        <v>149</v>
      </c>
      <c r="AI1781" s="1">
        <v>46197</v>
      </c>
      <c r="AJ1781" s="2"/>
      <c r="AK1781" s="2" t="s">
        <v>67</v>
      </c>
      <c r="AM1781" s="2" t="s">
        <v>59</v>
      </c>
      <c r="AP1781" s="2" t="s">
        <v>60</v>
      </c>
      <c r="AQ1781" s="2" t="s">
        <v>41</v>
      </c>
      <c r="AR1781">
        <v>60000</v>
      </c>
      <c r="AS1781" s="2" t="str">
        <f>_xlfn.IFNA(IF(VLOOKUP(all_resi[[#This Row],[No. Waybill]],settle_reconcile[No. Waybill],1,0)="","Recon","Recon"),"-")</f>
        <v>-</v>
      </c>
      <c r="AT1781" s="2">
        <f>all_resi[[#This Row],[Nilai COD]]-all_resi[[#This Row],[COD Fee]]-all_resi[[#This Row],[Total Biaya Setelah Diskon]]</f>
        <v>74115</v>
      </c>
      <c r="AU1781" s="2">
        <f>IF(all_resi[[#This Row],[Waktu Terima]]="","",_xlfn.DAYS(all_resi[[#This Row],[Waktu Terima]],all_resi[[#This Row],[Tanggal Pengiriman]]))</f>
        <v>11</v>
      </c>
    </row>
    <row r="1782" spans="1:47" x14ac:dyDescent="0.25">
      <c r="A1782" s="2" t="s">
        <v>8300</v>
      </c>
      <c r="B1782" s="1">
        <v>46186</v>
      </c>
      <c r="C1782" s="2" t="s">
        <v>42</v>
      </c>
      <c r="D1782" s="2" t="s">
        <v>43</v>
      </c>
      <c r="E1782" s="2" t="s">
        <v>44</v>
      </c>
      <c r="F1782" s="2" t="s">
        <v>45</v>
      </c>
      <c r="G1782" s="2" t="s">
        <v>46</v>
      </c>
      <c r="H1782" s="2" t="s">
        <v>47</v>
      </c>
      <c r="I1782" s="2" t="s">
        <v>8301</v>
      </c>
      <c r="J1782" s="2" t="s">
        <v>14121</v>
      </c>
      <c r="K1782" s="2" t="s">
        <v>116</v>
      </c>
      <c r="L1782" s="2" t="s">
        <v>2163</v>
      </c>
      <c r="M1782" s="2" t="s">
        <v>8302</v>
      </c>
      <c r="N1782" s="2" t="s">
        <v>8303</v>
      </c>
      <c r="O1782">
        <v>1</v>
      </c>
      <c r="P1782" s="2" t="s">
        <v>53</v>
      </c>
      <c r="Q1782">
        <v>100</v>
      </c>
      <c r="R1782">
        <v>0</v>
      </c>
      <c r="S1782" s="2" t="s">
        <v>54</v>
      </c>
      <c r="T1782" s="2" t="s">
        <v>55</v>
      </c>
      <c r="U1782" s="2" t="s">
        <v>147</v>
      </c>
      <c r="V1782" s="2"/>
      <c r="W1782">
        <v>15000</v>
      </c>
      <c r="X1782">
        <v>0</v>
      </c>
      <c r="Y1782">
        <v>0</v>
      </c>
      <c r="Z1782">
        <v>15000</v>
      </c>
      <c r="AB1782" s="2" t="s">
        <v>57</v>
      </c>
      <c r="AC1782">
        <v>9000</v>
      </c>
      <c r="AD1782">
        <v>6000</v>
      </c>
      <c r="AE1782">
        <v>85000</v>
      </c>
      <c r="AF1782">
        <v>1275</v>
      </c>
      <c r="AG1782" s="2" t="s">
        <v>8301</v>
      </c>
      <c r="AH1782" s="2"/>
      <c r="AI1782" s="1">
        <v>46187</v>
      </c>
      <c r="AJ1782" s="2"/>
      <c r="AK1782" s="2" t="s">
        <v>58</v>
      </c>
      <c r="AM1782" s="2" t="s">
        <v>59</v>
      </c>
      <c r="AP1782" s="2" t="s">
        <v>60</v>
      </c>
      <c r="AQ1782" s="2" t="s">
        <v>41</v>
      </c>
      <c r="AR1782">
        <v>70000</v>
      </c>
      <c r="AS1782" s="2" t="str">
        <f>_xlfn.IFNA(IF(VLOOKUP(all_resi[[#This Row],[No. Waybill]],settle_reconcile[No. Waybill],1,0)="","Recon","Recon"),"-")</f>
        <v>Recon</v>
      </c>
      <c r="AT1782" s="2">
        <f>all_resi[[#This Row],[Nilai COD]]-all_resi[[#This Row],[COD Fee]]-all_resi[[#This Row],[Total Biaya Setelah Diskon]]</f>
        <v>77725</v>
      </c>
      <c r="AU1782" s="2">
        <f>IF(all_resi[[#This Row],[Waktu Terima]]="","",_xlfn.DAYS(all_resi[[#This Row],[Waktu Terima]],all_resi[[#This Row],[Tanggal Pengiriman]]))</f>
        <v>1</v>
      </c>
    </row>
    <row r="1783" spans="1:47" x14ac:dyDescent="0.25">
      <c r="A1783" s="2" t="s">
        <v>7783</v>
      </c>
      <c r="B1783" s="1">
        <v>46186</v>
      </c>
      <c r="C1783" s="2" t="s">
        <v>42</v>
      </c>
      <c r="D1783" s="2" t="s">
        <v>43</v>
      </c>
      <c r="E1783" s="2" t="s">
        <v>44</v>
      </c>
      <c r="F1783" s="2" t="s">
        <v>45</v>
      </c>
      <c r="G1783" s="2" t="s">
        <v>46</v>
      </c>
      <c r="H1783" s="2" t="s">
        <v>80</v>
      </c>
      <c r="I1783" s="2" t="s">
        <v>7784</v>
      </c>
      <c r="J1783" s="2" t="s">
        <v>13863</v>
      </c>
      <c r="K1783" s="2" t="s">
        <v>177</v>
      </c>
      <c r="L1783" s="2" t="s">
        <v>896</v>
      </c>
      <c r="M1783" s="2" t="s">
        <v>912</v>
      </c>
      <c r="N1783" s="2" t="s">
        <v>7785</v>
      </c>
      <c r="O1783">
        <v>1</v>
      </c>
      <c r="P1783" s="2" t="s">
        <v>53</v>
      </c>
      <c r="Q1783">
        <v>100</v>
      </c>
      <c r="R1783">
        <v>0</v>
      </c>
      <c r="S1783" s="2" t="s">
        <v>54</v>
      </c>
      <c r="T1783" s="2" t="s">
        <v>55</v>
      </c>
      <c r="U1783" s="2" t="s">
        <v>711</v>
      </c>
      <c r="V1783" s="2"/>
      <c r="W1783">
        <v>87000</v>
      </c>
      <c r="X1783">
        <v>0</v>
      </c>
      <c r="Y1783">
        <v>0</v>
      </c>
      <c r="Z1783">
        <v>87000</v>
      </c>
      <c r="AB1783" s="2" t="s">
        <v>57</v>
      </c>
      <c r="AC1783">
        <v>34800</v>
      </c>
      <c r="AD1783">
        <v>52200</v>
      </c>
      <c r="AE1783">
        <v>207000</v>
      </c>
      <c r="AF1783">
        <v>3105</v>
      </c>
      <c r="AG1783" s="2" t="s">
        <v>12207</v>
      </c>
      <c r="AH1783" s="2" t="s">
        <v>149</v>
      </c>
      <c r="AI1783" s="1">
        <v>46197</v>
      </c>
      <c r="AJ1783" s="2" t="s">
        <v>87</v>
      </c>
      <c r="AK1783" s="2" t="s">
        <v>67</v>
      </c>
      <c r="AM1783" s="2" t="s">
        <v>59</v>
      </c>
      <c r="AP1783" s="2" t="s">
        <v>60</v>
      </c>
      <c r="AQ1783" s="2" t="s">
        <v>41</v>
      </c>
      <c r="AR1783">
        <v>120000</v>
      </c>
      <c r="AS1783" s="2" t="str">
        <f>_xlfn.IFNA(IF(VLOOKUP(all_resi[[#This Row],[No. Waybill]],settle_reconcile[No. Waybill],1,0)="","Recon","Recon"),"-")</f>
        <v>-</v>
      </c>
      <c r="AT1783" s="2">
        <f>all_resi[[#This Row],[Nilai COD]]-all_resi[[#This Row],[COD Fee]]-all_resi[[#This Row],[Total Biaya Setelah Diskon]]</f>
        <v>151695</v>
      </c>
      <c r="AU1783" s="2">
        <f>IF(all_resi[[#This Row],[Waktu Terima]]="","",_xlfn.DAYS(all_resi[[#This Row],[Waktu Terima]],all_resi[[#This Row],[Tanggal Pengiriman]]))</f>
        <v>11</v>
      </c>
    </row>
    <row r="1784" spans="1:47" x14ac:dyDescent="0.25">
      <c r="A1784" s="2" t="s">
        <v>8237</v>
      </c>
      <c r="B1784" s="1">
        <v>46186</v>
      </c>
      <c r="C1784" s="2" t="s">
        <v>42</v>
      </c>
      <c r="D1784" s="2" t="s">
        <v>43</v>
      </c>
      <c r="E1784" s="2" t="s">
        <v>44</v>
      </c>
      <c r="F1784" s="2" t="s">
        <v>45</v>
      </c>
      <c r="G1784" s="2" t="s">
        <v>46</v>
      </c>
      <c r="H1784" s="2" t="s">
        <v>47</v>
      </c>
      <c r="I1784" s="2" t="s">
        <v>8238</v>
      </c>
      <c r="J1784" s="2" t="s">
        <v>13972</v>
      </c>
      <c r="K1784" s="2" t="s">
        <v>143</v>
      </c>
      <c r="L1784" s="2" t="s">
        <v>1295</v>
      </c>
      <c r="M1784" s="2" t="s">
        <v>4371</v>
      </c>
      <c r="N1784" s="2" t="s">
        <v>8239</v>
      </c>
      <c r="O1784">
        <v>1</v>
      </c>
      <c r="P1784" s="2" t="s">
        <v>53</v>
      </c>
      <c r="Q1784">
        <v>100</v>
      </c>
      <c r="R1784">
        <v>0</v>
      </c>
      <c r="S1784" s="2" t="s">
        <v>54</v>
      </c>
      <c r="T1784" s="2" t="s">
        <v>55</v>
      </c>
      <c r="U1784" s="2" t="s">
        <v>225</v>
      </c>
      <c r="V1784" s="2"/>
      <c r="W1784">
        <v>25000</v>
      </c>
      <c r="X1784">
        <v>0</v>
      </c>
      <c r="Y1784">
        <v>0</v>
      </c>
      <c r="Z1784">
        <v>25000</v>
      </c>
      <c r="AB1784" s="2" t="s">
        <v>57</v>
      </c>
      <c r="AC1784">
        <v>18000</v>
      </c>
      <c r="AD1784">
        <v>7000</v>
      </c>
      <c r="AE1784">
        <v>129000</v>
      </c>
      <c r="AF1784">
        <v>1935</v>
      </c>
      <c r="AG1784" s="2" t="s">
        <v>8240</v>
      </c>
      <c r="AH1784" s="2"/>
      <c r="AI1784" s="1">
        <v>46188</v>
      </c>
      <c r="AJ1784" s="2"/>
      <c r="AK1784" s="2" t="s">
        <v>58</v>
      </c>
      <c r="AM1784" s="2" t="s">
        <v>59</v>
      </c>
      <c r="AP1784" s="2" t="s">
        <v>60</v>
      </c>
      <c r="AQ1784" s="2" t="s">
        <v>41</v>
      </c>
      <c r="AR1784">
        <v>104000</v>
      </c>
      <c r="AS1784" s="2" t="str">
        <f>_xlfn.IFNA(IF(VLOOKUP(all_resi[[#This Row],[No. Waybill]],settle_reconcile[No. Waybill],1,0)="","Recon","Recon"),"-")</f>
        <v>Recon</v>
      </c>
      <c r="AT1784" s="2">
        <f>all_resi[[#This Row],[Nilai COD]]-all_resi[[#This Row],[COD Fee]]-all_resi[[#This Row],[Total Biaya Setelah Diskon]]</f>
        <v>120065</v>
      </c>
      <c r="AU1784" s="2">
        <f>IF(all_resi[[#This Row],[Waktu Terima]]="","",_xlfn.DAYS(all_resi[[#This Row],[Waktu Terima]],all_resi[[#This Row],[Tanggal Pengiriman]]))</f>
        <v>2</v>
      </c>
    </row>
    <row r="1785" spans="1:47" x14ac:dyDescent="0.25">
      <c r="A1785" s="2" t="s">
        <v>8210</v>
      </c>
      <c r="B1785" s="1">
        <v>46186</v>
      </c>
      <c r="C1785" s="2" t="s">
        <v>42</v>
      </c>
      <c r="D1785" s="2" t="s">
        <v>43</v>
      </c>
      <c r="E1785" s="2" t="s">
        <v>44</v>
      </c>
      <c r="F1785" s="2" t="s">
        <v>45</v>
      </c>
      <c r="G1785" s="2" t="s">
        <v>46</v>
      </c>
      <c r="H1785" s="2" t="s">
        <v>47</v>
      </c>
      <c r="I1785" s="2" t="s">
        <v>8211</v>
      </c>
      <c r="J1785" s="2" t="s">
        <v>13942</v>
      </c>
      <c r="K1785" s="2" t="s">
        <v>177</v>
      </c>
      <c r="L1785" s="2" t="s">
        <v>2242</v>
      </c>
      <c r="M1785" s="2" t="s">
        <v>8212</v>
      </c>
      <c r="N1785" s="2" t="s">
        <v>8213</v>
      </c>
      <c r="O1785">
        <v>1</v>
      </c>
      <c r="P1785" s="2" t="s">
        <v>53</v>
      </c>
      <c r="Q1785">
        <v>100</v>
      </c>
      <c r="R1785">
        <v>0</v>
      </c>
      <c r="S1785" s="2" t="s">
        <v>54</v>
      </c>
      <c r="T1785" s="2" t="s">
        <v>55</v>
      </c>
      <c r="U1785" s="2" t="s">
        <v>250</v>
      </c>
      <c r="V1785" s="2"/>
      <c r="W1785">
        <v>114000</v>
      </c>
      <c r="X1785">
        <v>0</v>
      </c>
      <c r="Y1785">
        <v>0</v>
      </c>
      <c r="Z1785">
        <v>114000</v>
      </c>
      <c r="AB1785" s="2" t="s">
        <v>57</v>
      </c>
      <c r="AC1785">
        <v>45600</v>
      </c>
      <c r="AD1785">
        <v>68400</v>
      </c>
      <c r="AE1785">
        <v>167456</v>
      </c>
      <c r="AF1785">
        <v>2511.8399999999997</v>
      </c>
      <c r="AG1785" s="2" t="s">
        <v>8211</v>
      </c>
      <c r="AH1785" s="2"/>
      <c r="AI1785" s="1">
        <v>46192</v>
      </c>
      <c r="AJ1785" s="2"/>
      <c r="AK1785" s="2" t="s">
        <v>58</v>
      </c>
      <c r="AM1785" s="2" t="s">
        <v>59</v>
      </c>
      <c r="AP1785" s="2" t="s">
        <v>60</v>
      </c>
      <c r="AQ1785" s="2" t="s">
        <v>41</v>
      </c>
      <c r="AR1785">
        <v>53456</v>
      </c>
      <c r="AS1785" s="2" t="str">
        <f>_xlfn.IFNA(IF(VLOOKUP(all_resi[[#This Row],[No. Waybill]],settle_reconcile[No. Waybill],1,0)="","Recon","Recon"),"-")</f>
        <v>Recon</v>
      </c>
      <c r="AT1785" s="2">
        <f>all_resi[[#This Row],[Nilai COD]]-all_resi[[#This Row],[COD Fee]]-all_resi[[#This Row],[Total Biaya Setelah Diskon]]</f>
        <v>96544.16</v>
      </c>
      <c r="AU1785" s="2">
        <f>IF(all_resi[[#This Row],[Waktu Terima]]="","",_xlfn.DAYS(all_resi[[#This Row],[Waktu Terima]],all_resi[[#This Row],[Tanggal Pengiriman]]))</f>
        <v>6</v>
      </c>
    </row>
    <row r="1786" spans="1:47" x14ac:dyDescent="0.25">
      <c r="A1786" s="2" t="s">
        <v>8092</v>
      </c>
      <c r="B1786" s="1">
        <v>46186</v>
      </c>
      <c r="C1786" s="2" t="s">
        <v>42</v>
      </c>
      <c r="D1786" s="2" t="s">
        <v>43</v>
      </c>
      <c r="E1786" s="2" t="s">
        <v>44</v>
      </c>
      <c r="F1786" s="2" t="s">
        <v>45</v>
      </c>
      <c r="G1786" s="2" t="s">
        <v>46</v>
      </c>
      <c r="H1786" s="2" t="s">
        <v>47</v>
      </c>
      <c r="I1786" s="2" t="s">
        <v>8093</v>
      </c>
      <c r="J1786" s="2" t="s">
        <v>13952</v>
      </c>
      <c r="K1786" s="2" t="s">
        <v>75</v>
      </c>
      <c r="L1786" s="2" t="s">
        <v>393</v>
      </c>
      <c r="M1786" s="2" t="s">
        <v>998</v>
      </c>
      <c r="N1786" s="2" t="s">
        <v>8094</v>
      </c>
      <c r="O1786">
        <v>1</v>
      </c>
      <c r="P1786" s="2" t="s">
        <v>53</v>
      </c>
      <c r="Q1786">
        <v>100</v>
      </c>
      <c r="R1786">
        <v>0</v>
      </c>
      <c r="S1786" s="2" t="s">
        <v>54</v>
      </c>
      <c r="T1786" s="2" t="s">
        <v>55</v>
      </c>
      <c r="U1786" s="2" t="s">
        <v>534</v>
      </c>
      <c r="V1786" s="2"/>
      <c r="W1786">
        <v>60000</v>
      </c>
      <c r="X1786">
        <v>0</v>
      </c>
      <c r="Y1786">
        <v>0</v>
      </c>
      <c r="Z1786">
        <v>60000</v>
      </c>
      <c r="AB1786" s="2" t="s">
        <v>57</v>
      </c>
      <c r="AC1786">
        <v>24000</v>
      </c>
      <c r="AD1786">
        <v>36000</v>
      </c>
      <c r="AE1786">
        <v>114000</v>
      </c>
      <c r="AF1786">
        <v>1710</v>
      </c>
      <c r="AG1786" s="2" t="s">
        <v>517</v>
      </c>
      <c r="AH1786" s="2" t="s">
        <v>149</v>
      </c>
      <c r="AI1786" s="1">
        <v>46198</v>
      </c>
      <c r="AJ1786" s="2"/>
      <c r="AK1786" s="2" t="s">
        <v>67</v>
      </c>
      <c r="AM1786" s="2" t="s">
        <v>59</v>
      </c>
      <c r="AP1786" s="2" t="s">
        <v>60</v>
      </c>
      <c r="AQ1786" s="2" t="s">
        <v>41</v>
      </c>
      <c r="AR1786">
        <v>54000</v>
      </c>
      <c r="AS1786" s="2" t="str">
        <f>_xlfn.IFNA(IF(VLOOKUP(all_resi[[#This Row],[No. Waybill]],settle_reconcile[No. Waybill],1,0)="","Recon","Recon"),"-")</f>
        <v>-</v>
      </c>
      <c r="AT1786" s="2">
        <f>all_resi[[#This Row],[Nilai COD]]-all_resi[[#This Row],[COD Fee]]-all_resi[[#This Row],[Total Biaya Setelah Diskon]]</f>
        <v>76290</v>
      </c>
      <c r="AU1786" s="2">
        <f>IF(all_resi[[#This Row],[Waktu Terima]]="","",_xlfn.DAYS(all_resi[[#This Row],[Waktu Terima]],all_resi[[#This Row],[Tanggal Pengiriman]]))</f>
        <v>12</v>
      </c>
    </row>
    <row r="1787" spans="1:47" x14ac:dyDescent="0.25">
      <c r="A1787" s="2" t="s">
        <v>8617</v>
      </c>
      <c r="B1787" s="1">
        <v>46186</v>
      </c>
      <c r="C1787" s="2" t="s">
        <v>42</v>
      </c>
      <c r="D1787" s="2" t="s">
        <v>43</v>
      </c>
      <c r="E1787" s="2" t="s">
        <v>44</v>
      </c>
      <c r="F1787" s="2" t="s">
        <v>45</v>
      </c>
      <c r="G1787" s="2" t="s">
        <v>46</v>
      </c>
      <c r="H1787" s="2" t="s">
        <v>47</v>
      </c>
      <c r="I1787" s="2" t="s">
        <v>8618</v>
      </c>
      <c r="J1787" s="2" t="s">
        <v>13938</v>
      </c>
      <c r="K1787" s="2" t="s">
        <v>49</v>
      </c>
      <c r="L1787" s="2" t="s">
        <v>1097</v>
      </c>
      <c r="M1787" s="2" t="s">
        <v>3300</v>
      </c>
      <c r="N1787" s="2" t="s">
        <v>8619</v>
      </c>
      <c r="O1787">
        <v>1</v>
      </c>
      <c r="P1787" s="2" t="s">
        <v>53</v>
      </c>
      <c r="Q1787">
        <v>100</v>
      </c>
      <c r="R1787">
        <v>0</v>
      </c>
      <c r="S1787" s="2" t="s">
        <v>54</v>
      </c>
      <c r="T1787" s="2" t="s">
        <v>55</v>
      </c>
      <c r="U1787" s="2" t="s">
        <v>225</v>
      </c>
      <c r="V1787" s="2"/>
      <c r="W1787">
        <v>63000</v>
      </c>
      <c r="X1787">
        <v>0</v>
      </c>
      <c r="Y1787">
        <v>0</v>
      </c>
      <c r="Z1787">
        <v>63000</v>
      </c>
      <c r="AB1787" s="2" t="s">
        <v>57</v>
      </c>
      <c r="AC1787">
        <v>25200</v>
      </c>
      <c r="AD1787">
        <v>37800</v>
      </c>
      <c r="AE1787">
        <v>167000</v>
      </c>
      <c r="AF1787">
        <v>2505</v>
      </c>
      <c r="AG1787" s="2" t="s">
        <v>517</v>
      </c>
      <c r="AH1787" s="2" t="s">
        <v>149</v>
      </c>
      <c r="AI1787" s="1">
        <v>46199</v>
      </c>
      <c r="AJ1787" s="2"/>
      <c r="AK1787" s="2" t="s">
        <v>67</v>
      </c>
      <c r="AM1787" s="2" t="s">
        <v>59</v>
      </c>
      <c r="AP1787" s="2" t="s">
        <v>60</v>
      </c>
      <c r="AQ1787" s="2" t="s">
        <v>41</v>
      </c>
      <c r="AR1787">
        <v>104000</v>
      </c>
      <c r="AS1787" s="2" t="str">
        <f>_xlfn.IFNA(IF(VLOOKUP(all_resi[[#This Row],[No. Waybill]],settle_reconcile[No. Waybill],1,0)="","Recon","Recon"),"-")</f>
        <v>-</v>
      </c>
      <c r="AT1787" s="2">
        <f>all_resi[[#This Row],[Nilai COD]]-all_resi[[#This Row],[COD Fee]]-all_resi[[#This Row],[Total Biaya Setelah Diskon]]</f>
        <v>126695</v>
      </c>
      <c r="AU1787" s="2">
        <f>IF(all_resi[[#This Row],[Waktu Terima]]="","",_xlfn.DAYS(all_resi[[#This Row],[Waktu Terima]],all_resi[[#This Row],[Tanggal Pengiriman]]))</f>
        <v>13</v>
      </c>
    </row>
    <row r="1788" spans="1:47" x14ac:dyDescent="0.25">
      <c r="A1788" s="2" t="s">
        <v>7689</v>
      </c>
      <c r="B1788" s="1">
        <v>46186</v>
      </c>
      <c r="C1788" s="2" t="s">
        <v>42</v>
      </c>
      <c r="D1788" s="2" t="s">
        <v>43</v>
      </c>
      <c r="E1788" s="2" t="s">
        <v>44</v>
      </c>
      <c r="F1788" s="2" t="s">
        <v>45</v>
      </c>
      <c r="G1788" s="2" t="s">
        <v>46</v>
      </c>
      <c r="H1788" s="2" t="s">
        <v>47</v>
      </c>
      <c r="I1788" s="2" t="s">
        <v>7690</v>
      </c>
      <c r="J1788" s="2" t="s">
        <v>13997</v>
      </c>
      <c r="K1788" s="2" t="s">
        <v>69</v>
      </c>
      <c r="L1788" s="2" t="s">
        <v>2787</v>
      </c>
      <c r="M1788" s="2" t="s">
        <v>7691</v>
      </c>
      <c r="N1788" s="2" t="s">
        <v>7692</v>
      </c>
      <c r="O1788">
        <v>1</v>
      </c>
      <c r="P1788" s="2" t="s">
        <v>53</v>
      </c>
      <c r="Q1788">
        <v>100</v>
      </c>
      <c r="R1788">
        <v>0</v>
      </c>
      <c r="S1788" s="2" t="s">
        <v>54</v>
      </c>
      <c r="T1788" s="2" t="s">
        <v>55</v>
      </c>
      <c r="U1788" s="2" t="s">
        <v>386</v>
      </c>
      <c r="V1788" s="2"/>
      <c r="W1788">
        <v>54000</v>
      </c>
      <c r="X1788">
        <v>0</v>
      </c>
      <c r="Y1788">
        <v>0</v>
      </c>
      <c r="Z1788">
        <v>54000</v>
      </c>
      <c r="AB1788" s="2" t="s">
        <v>57</v>
      </c>
      <c r="AC1788">
        <v>21600</v>
      </c>
      <c r="AD1788">
        <v>32400</v>
      </c>
      <c r="AE1788">
        <v>158000</v>
      </c>
      <c r="AF1788">
        <v>2370</v>
      </c>
      <c r="AG1788" s="2" t="s">
        <v>256</v>
      </c>
      <c r="AH1788" s="2"/>
      <c r="AI1788" s="1">
        <v>46204</v>
      </c>
      <c r="AJ1788" s="2"/>
      <c r="AK1788" s="2" t="s">
        <v>67</v>
      </c>
      <c r="AM1788" s="2" t="s">
        <v>59</v>
      </c>
      <c r="AP1788" s="2" t="s">
        <v>60</v>
      </c>
      <c r="AQ1788" s="2" t="s">
        <v>41</v>
      </c>
      <c r="AR1788">
        <v>104000</v>
      </c>
      <c r="AS1788" s="2" t="str">
        <f>_xlfn.IFNA(IF(VLOOKUP(all_resi[[#This Row],[No. Waybill]],settle_reconcile[No. Waybill],1,0)="","Recon","Recon"),"-")</f>
        <v>-</v>
      </c>
      <c r="AT1788" s="2">
        <f>all_resi[[#This Row],[Nilai COD]]-all_resi[[#This Row],[COD Fee]]-all_resi[[#This Row],[Total Biaya Setelah Diskon]]</f>
        <v>123230</v>
      </c>
      <c r="AU1788" s="2">
        <f>IF(all_resi[[#This Row],[Waktu Terima]]="","",_xlfn.DAYS(all_resi[[#This Row],[Waktu Terima]],all_resi[[#This Row],[Tanggal Pengiriman]]))</f>
        <v>18</v>
      </c>
    </row>
    <row r="1789" spans="1:47" x14ac:dyDescent="0.25">
      <c r="A1789" s="2" t="s">
        <v>8449</v>
      </c>
      <c r="B1789" s="1">
        <v>46186</v>
      </c>
      <c r="C1789" s="2" t="s">
        <v>42</v>
      </c>
      <c r="D1789" s="2" t="s">
        <v>43</v>
      </c>
      <c r="E1789" s="2" t="s">
        <v>44</v>
      </c>
      <c r="F1789" s="2" t="s">
        <v>45</v>
      </c>
      <c r="G1789" s="2" t="s">
        <v>46</v>
      </c>
      <c r="H1789" s="2" t="s">
        <v>47</v>
      </c>
      <c r="I1789" s="2" t="s">
        <v>8450</v>
      </c>
      <c r="J1789" s="2" t="s">
        <v>14048</v>
      </c>
      <c r="K1789" s="2" t="s">
        <v>75</v>
      </c>
      <c r="L1789" s="2" t="s">
        <v>341</v>
      </c>
      <c r="M1789" s="2" t="s">
        <v>8451</v>
      </c>
      <c r="N1789" s="2" t="s">
        <v>8452</v>
      </c>
      <c r="O1789">
        <v>1</v>
      </c>
      <c r="P1789" s="2" t="s">
        <v>53</v>
      </c>
      <c r="Q1789">
        <v>100</v>
      </c>
      <c r="R1789">
        <v>0</v>
      </c>
      <c r="S1789" s="2" t="s">
        <v>54</v>
      </c>
      <c r="T1789" s="2" t="s">
        <v>55</v>
      </c>
      <c r="U1789" s="2" t="s">
        <v>386</v>
      </c>
      <c r="V1789" s="2"/>
      <c r="W1789">
        <v>61000</v>
      </c>
      <c r="X1789">
        <v>0</v>
      </c>
      <c r="Y1789">
        <v>0</v>
      </c>
      <c r="Z1789">
        <v>61000</v>
      </c>
      <c r="AB1789" s="2" t="s">
        <v>57</v>
      </c>
      <c r="AC1789">
        <v>24400</v>
      </c>
      <c r="AD1789">
        <v>36600</v>
      </c>
      <c r="AE1789">
        <v>165000</v>
      </c>
      <c r="AF1789">
        <v>2475</v>
      </c>
      <c r="AG1789" s="2" t="s">
        <v>8450</v>
      </c>
      <c r="AH1789" s="2"/>
      <c r="AI1789" s="1">
        <v>46190</v>
      </c>
      <c r="AJ1789" s="2"/>
      <c r="AK1789" s="2" t="s">
        <v>58</v>
      </c>
      <c r="AM1789" s="2" t="s">
        <v>59</v>
      </c>
      <c r="AP1789" s="2" t="s">
        <v>60</v>
      </c>
      <c r="AQ1789" s="2" t="s">
        <v>41</v>
      </c>
      <c r="AR1789">
        <v>104000</v>
      </c>
      <c r="AS1789" s="2" t="str">
        <f>_xlfn.IFNA(IF(VLOOKUP(all_resi[[#This Row],[No. Waybill]],settle_reconcile[No. Waybill],1,0)="","Recon","Recon"),"-")</f>
        <v>Recon</v>
      </c>
      <c r="AT1789" s="2">
        <f>all_resi[[#This Row],[Nilai COD]]-all_resi[[#This Row],[COD Fee]]-all_resi[[#This Row],[Total Biaya Setelah Diskon]]</f>
        <v>125925</v>
      </c>
      <c r="AU1789" s="2">
        <f>IF(all_resi[[#This Row],[Waktu Terima]]="","",_xlfn.DAYS(all_resi[[#This Row],[Waktu Terima]],all_resi[[#This Row],[Tanggal Pengiriman]]))</f>
        <v>4</v>
      </c>
    </row>
    <row r="1790" spans="1:47" x14ac:dyDescent="0.25">
      <c r="A1790" s="2" t="s">
        <v>7777</v>
      </c>
      <c r="B1790" s="1">
        <v>46186</v>
      </c>
      <c r="C1790" s="2" t="s">
        <v>42</v>
      </c>
      <c r="D1790" s="2" t="s">
        <v>43</v>
      </c>
      <c r="E1790" s="2" t="s">
        <v>44</v>
      </c>
      <c r="F1790" s="2" t="s">
        <v>45</v>
      </c>
      <c r="G1790" s="2" t="s">
        <v>46</v>
      </c>
      <c r="H1790" s="2" t="s">
        <v>47</v>
      </c>
      <c r="I1790" s="2" t="s">
        <v>7778</v>
      </c>
      <c r="J1790" s="2" t="s">
        <v>14020</v>
      </c>
      <c r="K1790" s="2" t="s">
        <v>156</v>
      </c>
      <c r="L1790" s="2" t="s">
        <v>726</v>
      </c>
      <c r="M1790" s="2" t="s">
        <v>2483</v>
      </c>
      <c r="N1790" s="2" t="s">
        <v>7779</v>
      </c>
      <c r="O1790">
        <v>1</v>
      </c>
      <c r="P1790" s="2" t="s">
        <v>53</v>
      </c>
      <c r="Q1790">
        <v>100</v>
      </c>
      <c r="R1790">
        <v>0</v>
      </c>
      <c r="S1790" s="2" t="s">
        <v>54</v>
      </c>
      <c r="T1790" s="2" t="s">
        <v>55</v>
      </c>
      <c r="U1790" s="2" t="s">
        <v>97</v>
      </c>
      <c r="V1790" s="2"/>
      <c r="W1790">
        <v>84000</v>
      </c>
      <c r="X1790">
        <v>0</v>
      </c>
      <c r="Y1790">
        <v>0</v>
      </c>
      <c r="Z1790">
        <v>84000</v>
      </c>
      <c r="AB1790" s="2" t="s">
        <v>57</v>
      </c>
      <c r="AC1790">
        <v>33600</v>
      </c>
      <c r="AD1790">
        <v>50400</v>
      </c>
      <c r="AE1790">
        <v>154000</v>
      </c>
      <c r="AF1790">
        <v>2310</v>
      </c>
      <c r="AG1790" s="2"/>
      <c r="AH1790" s="2"/>
      <c r="AI1790" s="1"/>
      <c r="AJ1790" s="2"/>
      <c r="AK1790" s="2" t="s">
        <v>67</v>
      </c>
      <c r="AM1790" s="2" t="s">
        <v>59</v>
      </c>
      <c r="AP1790" s="2" t="s">
        <v>60</v>
      </c>
      <c r="AQ1790" s="2" t="s">
        <v>41</v>
      </c>
      <c r="AR1790">
        <v>70000</v>
      </c>
      <c r="AS1790" s="2" t="str">
        <f>_xlfn.IFNA(IF(VLOOKUP(all_resi[[#This Row],[No. Waybill]],settle_reconcile[No. Waybill],1,0)="","Recon","Recon"),"-")</f>
        <v>-</v>
      </c>
      <c r="AT1790" s="2">
        <f>all_resi[[#This Row],[Nilai COD]]-all_resi[[#This Row],[COD Fee]]-all_resi[[#This Row],[Total Biaya Setelah Diskon]]</f>
        <v>101290</v>
      </c>
      <c r="AU1790" s="2" t="str">
        <f>IF(all_resi[[#This Row],[Waktu Terima]]="","",_xlfn.DAYS(all_resi[[#This Row],[Waktu Terima]],all_resi[[#This Row],[Tanggal Pengiriman]]))</f>
        <v/>
      </c>
    </row>
    <row r="1791" spans="1:47" x14ac:dyDescent="0.25">
      <c r="A1791" s="2" t="s">
        <v>8052</v>
      </c>
      <c r="B1791" s="1">
        <v>46186</v>
      </c>
      <c r="C1791" s="2" t="s">
        <v>42</v>
      </c>
      <c r="D1791" s="2" t="s">
        <v>43</v>
      </c>
      <c r="E1791" s="2" t="s">
        <v>44</v>
      </c>
      <c r="F1791" s="2" t="s">
        <v>45</v>
      </c>
      <c r="G1791" s="2" t="s">
        <v>46</v>
      </c>
      <c r="H1791" s="2" t="s">
        <v>47</v>
      </c>
      <c r="I1791" s="2" t="s">
        <v>8053</v>
      </c>
      <c r="J1791" s="2" t="s">
        <v>13947</v>
      </c>
      <c r="K1791" s="2" t="s">
        <v>156</v>
      </c>
      <c r="L1791" s="2" t="s">
        <v>157</v>
      </c>
      <c r="M1791" s="2" t="s">
        <v>8054</v>
      </c>
      <c r="N1791" s="2" t="s">
        <v>8055</v>
      </c>
      <c r="O1791">
        <v>1</v>
      </c>
      <c r="P1791" s="2" t="s">
        <v>53</v>
      </c>
      <c r="Q1791">
        <v>100</v>
      </c>
      <c r="R1791">
        <v>0</v>
      </c>
      <c r="S1791" s="2" t="s">
        <v>54</v>
      </c>
      <c r="T1791" s="2" t="s">
        <v>55</v>
      </c>
      <c r="U1791" s="2" t="s">
        <v>225</v>
      </c>
      <c r="V1791" s="2"/>
      <c r="W1791">
        <v>85000</v>
      </c>
      <c r="X1791">
        <v>0</v>
      </c>
      <c r="Y1791">
        <v>0</v>
      </c>
      <c r="Z1791">
        <v>85000</v>
      </c>
      <c r="AB1791" s="2" t="s">
        <v>57</v>
      </c>
      <c r="AC1791">
        <v>34000</v>
      </c>
      <c r="AD1791">
        <v>51000</v>
      </c>
      <c r="AE1791">
        <v>189000</v>
      </c>
      <c r="AF1791">
        <v>2835</v>
      </c>
      <c r="AG1791" s="2" t="s">
        <v>43</v>
      </c>
      <c r="AH1791" s="2"/>
      <c r="AI1791" s="1">
        <v>46212</v>
      </c>
      <c r="AJ1791" s="2"/>
      <c r="AK1791" s="2" t="s">
        <v>67</v>
      </c>
      <c r="AM1791" s="2" t="s">
        <v>59</v>
      </c>
      <c r="AP1791" s="2" t="s">
        <v>60</v>
      </c>
      <c r="AQ1791" s="2" t="s">
        <v>41</v>
      </c>
      <c r="AR1791">
        <v>104000</v>
      </c>
      <c r="AS1791" s="2" t="str">
        <f>_xlfn.IFNA(IF(VLOOKUP(all_resi[[#This Row],[No. Waybill]],settle_reconcile[No. Waybill],1,0)="","Recon","Recon"),"-")</f>
        <v>-</v>
      </c>
      <c r="AT1791" s="2">
        <f>all_resi[[#This Row],[Nilai COD]]-all_resi[[#This Row],[COD Fee]]-all_resi[[#This Row],[Total Biaya Setelah Diskon]]</f>
        <v>135165</v>
      </c>
      <c r="AU1791" s="2">
        <f>IF(all_resi[[#This Row],[Waktu Terima]]="","",_xlfn.DAYS(all_resi[[#This Row],[Waktu Terima]],all_resi[[#This Row],[Tanggal Pengiriman]]))</f>
        <v>26</v>
      </c>
    </row>
    <row r="1792" spans="1:47" x14ac:dyDescent="0.25">
      <c r="A1792" s="2" t="s">
        <v>8269</v>
      </c>
      <c r="B1792" s="1">
        <v>46186</v>
      </c>
      <c r="C1792" s="2" t="s">
        <v>42</v>
      </c>
      <c r="D1792" s="2" t="s">
        <v>43</v>
      </c>
      <c r="E1792" s="2" t="s">
        <v>44</v>
      </c>
      <c r="F1792" s="2" t="s">
        <v>45</v>
      </c>
      <c r="G1792" s="2" t="s">
        <v>46</v>
      </c>
      <c r="H1792" s="2" t="s">
        <v>47</v>
      </c>
      <c r="I1792" s="2" t="s">
        <v>8270</v>
      </c>
      <c r="J1792" s="2" t="s">
        <v>14031</v>
      </c>
      <c r="K1792" s="2" t="s">
        <v>156</v>
      </c>
      <c r="L1792" s="2" t="s">
        <v>737</v>
      </c>
      <c r="M1792" s="2" t="s">
        <v>8271</v>
      </c>
      <c r="N1792" s="2" t="s">
        <v>8272</v>
      </c>
      <c r="O1792">
        <v>1</v>
      </c>
      <c r="P1792" s="2" t="s">
        <v>53</v>
      </c>
      <c r="Q1792">
        <v>100</v>
      </c>
      <c r="R1792">
        <v>0</v>
      </c>
      <c r="S1792" s="2" t="s">
        <v>54</v>
      </c>
      <c r="T1792" s="2" t="s">
        <v>55</v>
      </c>
      <c r="U1792" s="2" t="s">
        <v>225</v>
      </c>
      <c r="V1792" s="2"/>
      <c r="W1792">
        <v>81000</v>
      </c>
      <c r="X1792">
        <v>0</v>
      </c>
      <c r="Y1792">
        <v>0</v>
      </c>
      <c r="Z1792">
        <v>81000</v>
      </c>
      <c r="AB1792" s="2" t="s">
        <v>57</v>
      </c>
      <c r="AC1792">
        <v>32400</v>
      </c>
      <c r="AD1792">
        <v>48600</v>
      </c>
      <c r="AE1792">
        <v>185000</v>
      </c>
      <c r="AF1792">
        <v>2775</v>
      </c>
      <c r="AG1792" s="2" t="s">
        <v>256</v>
      </c>
      <c r="AH1792" s="2"/>
      <c r="AI1792" s="1">
        <v>46205</v>
      </c>
      <c r="AJ1792" s="2"/>
      <c r="AK1792" s="2" t="s">
        <v>67</v>
      </c>
      <c r="AM1792" s="2" t="s">
        <v>59</v>
      </c>
      <c r="AP1792" s="2" t="s">
        <v>60</v>
      </c>
      <c r="AQ1792" s="2" t="s">
        <v>41</v>
      </c>
      <c r="AR1792">
        <v>104000</v>
      </c>
      <c r="AS1792" s="2" t="str">
        <f>_xlfn.IFNA(IF(VLOOKUP(all_resi[[#This Row],[No. Waybill]],settle_reconcile[No. Waybill],1,0)="","Recon","Recon"),"-")</f>
        <v>-</v>
      </c>
      <c r="AT1792" s="2">
        <f>all_resi[[#This Row],[Nilai COD]]-all_resi[[#This Row],[COD Fee]]-all_resi[[#This Row],[Total Biaya Setelah Diskon]]</f>
        <v>133625</v>
      </c>
      <c r="AU1792" s="2">
        <f>IF(all_resi[[#This Row],[Waktu Terima]]="","",_xlfn.DAYS(all_resi[[#This Row],[Waktu Terima]],all_resi[[#This Row],[Tanggal Pengiriman]]))</f>
        <v>19</v>
      </c>
    </row>
    <row r="1793" spans="1:47" x14ac:dyDescent="0.25">
      <c r="A1793" s="2" t="s">
        <v>7765</v>
      </c>
      <c r="B1793" s="1">
        <v>46186</v>
      </c>
      <c r="C1793" s="2" t="s">
        <v>42</v>
      </c>
      <c r="D1793" s="2" t="s">
        <v>43</v>
      </c>
      <c r="E1793" s="2" t="s">
        <v>44</v>
      </c>
      <c r="F1793" s="2" t="s">
        <v>45</v>
      </c>
      <c r="G1793" s="2" t="s">
        <v>46</v>
      </c>
      <c r="H1793" s="2" t="s">
        <v>47</v>
      </c>
      <c r="I1793" s="2" t="s">
        <v>7766</v>
      </c>
      <c r="J1793" s="2" t="s">
        <v>12344</v>
      </c>
      <c r="K1793" s="2" t="s">
        <v>156</v>
      </c>
      <c r="L1793" s="2" t="s">
        <v>606</v>
      </c>
      <c r="M1793" s="2" t="s">
        <v>607</v>
      </c>
      <c r="N1793" s="2" t="s">
        <v>7767</v>
      </c>
      <c r="O1793">
        <v>1</v>
      </c>
      <c r="P1793" s="2" t="s">
        <v>53</v>
      </c>
      <c r="Q1793">
        <v>100</v>
      </c>
      <c r="R1793">
        <v>0</v>
      </c>
      <c r="S1793" s="2" t="s">
        <v>54</v>
      </c>
      <c r="T1793" s="2" t="s">
        <v>55</v>
      </c>
      <c r="U1793" s="2" t="s">
        <v>225</v>
      </c>
      <c r="V1793" s="2"/>
      <c r="W1793">
        <v>64000</v>
      </c>
      <c r="X1793">
        <v>0</v>
      </c>
      <c r="Y1793">
        <v>0</v>
      </c>
      <c r="Z1793">
        <v>64000</v>
      </c>
      <c r="AB1793" s="2" t="s">
        <v>57</v>
      </c>
      <c r="AC1793">
        <v>25600</v>
      </c>
      <c r="AD1793">
        <v>38400</v>
      </c>
      <c r="AE1793">
        <v>169000</v>
      </c>
      <c r="AF1793">
        <v>2535</v>
      </c>
      <c r="AG1793" s="2"/>
      <c r="AH1793" s="2"/>
      <c r="AI1793" s="1"/>
      <c r="AJ1793" s="2"/>
      <c r="AK1793" s="2" t="s">
        <v>67</v>
      </c>
      <c r="AM1793" s="2" t="s">
        <v>59</v>
      </c>
      <c r="AP1793" s="2" t="s">
        <v>3437</v>
      </c>
      <c r="AQ1793" s="2" t="s">
        <v>41</v>
      </c>
      <c r="AR1793">
        <v>105000</v>
      </c>
      <c r="AS1793" s="2" t="str">
        <f>_xlfn.IFNA(IF(VLOOKUP(all_resi[[#This Row],[No. Waybill]],settle_reconcile[No. Waybill],1,0)="","Recon","Recon"),"-")</f>
        <v>-</v>
      </c>
      <c r="AT1793" s="2">
        <f>all_resi[[#This Row],[Nilai COD]]-all_resi[[#This Row],[COD Fee]]-all_resi[[#This Row],[Total Biaya Setelah Diskon]]</f>
        <v>128065</v>
      </c>
      <c r="AU1793" s="2" t="str">
        <f>IF(all_resi[[#This Row],[Waktu Terima]]="","",_xlfn.DAYS(all_resi[[#This Row],[Waktu Terima]],all_resi[[#This Row],[Tanggal Pengiriman]]))</f>
        <v/>
      </c>
    </row>
    <row r="1794" spans="1:47" x14ac:dyDescent="0.25">
      <c r="A1794" s="2" t="s">
        <v>8206</v>
      </c>
      <c r="B1794" s="1">
        <v>46186</v>
      </c>
      <c r="C1794" s="2" t="s">
        <v>42</v>
      </c>
      <c r="D1794" s="2" t="s">
        <v>43</v>
      </c>
      <c r="E1794" s="2" t="s">
        <v>44</v>
      </c>
      <c r="F1794" s="2" t="s">
        <v>45</v>
      </c>
      <c r="G1794" s="2" t="s">
        <v>46</v>
      </c>
      <c r="H1794" s="2" t="s">
        <v>47</v>
      </c>
      <c r="I1794" s="2" t="s">
        <v>8207</v>
      </c>
      <c r="J1794" s="2" t="s">
        <v>13940</v>
      </c>
      <c r="K1794" s="2" t="s">
        <v>388</v>
      </c>
      <c r="L1794" s="2" t="s">
        <v>3767</v>
      </c>
      <c r="M1794" s="2" t="s">
        <v>8208</v>
      </c>
      <c r="N1794" s="2" t="s">
        <v>8209</v>
      </c>
      <c r="O1794">
        <v>1</v>
      </c>
      <c r="P1794" s="2" t="s">
        <v>53</v>
      </c>
      <c r="Q1794">
        <v>100</v>
      </c>
      <c r="R1794">
        <v>0</v>
      </c>
      <c r="S1794" s="2" t="s">
        <v>54</v>
      </c>
      <c r="T1794" s="2" t="s">
        <v>55</v>
      </c>
      <c r="U1794" s="2" t="s">
        <v>225</v>
      </c>
      <c r="V1794" s="2"/>
      <c r="W1794">
        <v>85000</v>
      </c>
      <c r="X1794">
        <v>0</v>
      </c>
      <c r="Y1794">
        <v>0</v>
      </c>
      <c r="Z1794">
        <v>85000</v>
      </c>
      <c r="AB1794" s="2" t="s">
        <v>57</v>
      </c>
      <c r="AC1794">
        <v>34000</v>
      </c>
      <c r="AD1794">
        <v>51000</v>
      </c>
      <c r="AE1794">
        <v>189000</v>
      </c>
      <c r="AF1794">
        <v>2835</v>
      </c>
      <c r="AG1794" s="2" t="s">
        <v>8207</v>
      </c>
      <c r="AH1794" s="2"/>
      <c r="AI1794" s="1">
        <v>46192</v>
      </c>
      <c r="AJ1794" s="2"/>
      <c r="AK1794" s="2" t="s">
        <v>58</v>
      </c>
      <c r="AM1794" s="2" t="s">
        <v>59</v>
      </c>
      <c r="AP1794" s="2" t="s">
        <v>60</v>
      </c>
      <c r="AQ1794" s="2" t="s">
        <v>41</v>
      </c>
      <c r="AR1794">
        <v>104000</v>
      </c>
      <c r="AS1794" s="2" t="str">
        <f>_xlfn.IFNA(IF(VLOOKUP(all_resi[[#This Row],[No. Waybill]],settle_reconcile[No. Waybill],1,0)="","Recon","Recon"),"-")</f>
        <v>Recon</v>
      </c>
      <c r="AT1794" s="2">
        <f>all_resi[[#This Row],[Nilai COD]]-all_resi[[#This Row],[COD Fee]]-all_resi[[#This Row],[Total Biaya Setelah Diskon]]</f>
        <v>135165</v>
      </c>
      <c r="AU1794" s="2">
        <f>IF(all_resi[[#This Row],[Waktu Terima]]="","",_xlfn.DAYS(all_resi[[#This Row],[Waktu Terima]],all_resi[[#This Row],[Tanggal Pengiriman]]))</f>
        <v>6</v>
      </c>
    </row>
    <row r="1795" spans="1:47" x14ac:dyDescent="0.25">
      <c r="A1795" s="2" t="s">
        <v>8000</v>
      </c>
      <c r="B1795" s="1">
        <v>46186</v>
      </c>
      <c r="C1795" s="2" t="s">
        <v>42</v>
      </c>
      <c r="D1795" s="2" t="s">
        <v>43</v>
      </c>
      <c r="E1795" s="2" t="s">
        <v>44</v>
      </c>
      <c r="F1795" s="2" t="s">
        <v>45</v>
      </c>
      <c r="G1795" s="2" t="s">
        <v>46</v>
      </c>
      <c r="H1795" s="2" t="s">
        <v>47</v>
      </c>
      <c r="I1795" s="2" t="s">
        <v>8001</v>
      </c>
      <c r="J1795" s="2" t="s">
        <v>14023</v>
      </c>
      <c r="K1795" s="2" t="s">
        <v>156</v>
      </c>
      <c r="L1795" s="2" t="s">
        <v>509</v>
      </c>
      <c r="M1795" s="2" t="s">
        <v>8002</v>
      </c>
      <c r="N1795" s="2" t="s">
        <v>8003</v>
      </c>
      <c r="O1795">
        <v>1</v>
      </c>
      <c r="P1795" s="2" t="s">
        <v>53</v>
      </c>
      <c r="Q1795">
        <v>100</v>
      </c>
      <c r="R1795">
        <v>0</v>
      </c>
      <c r="S1795" s="2" t="s">
        <v>54</v>
      </c>
      <c r="T1795" s="2" t="s">
        <v>55</v>
      </c>
      <c r="U1795" s="2" t="s">
        <v>207</v>
      </c>
      <c r="V1795" s="2"/>
      <c r="W1795">
        <v>80000</v>
      </c>
      <c r="X1795">
        <v>0</v>
      </c>
      <c r="Y1795">
        <v>0</v>
      </c>
      <c r="Z1795">
        <v>80000</v>
      </c>
      <c r="AB1795" s="2" t="s">
        <v>57</v>
      </c>
      <c r="AC1795">
        <v>32000</v>
      </c>
      <c r="AD1795">
        <v>48000</v>
      </c>
      <c r="AE1795">
        <v>150000</v>
      </c>
      <c r="AF1795">
        <v>2250</v>
      </c>
      <c r="AG1795" s="2" t="s">
        <v>43</v>
      </c>
      <c r="AH1795" s="2"/>
      <c r="AI1795" s="1">
        <v>46211</v>
      </c>
      <c r="AJ1795" s="2"/>
      <c r="AK1795" s="2" t="s">
        <v>67</v>
      </c>
      <c r="AM1795" s="2" t="s">
        <v>59</v>
      </c>
      <c r="AP1795" s="2" t="s">
        <v>60</v>
      </c>
      <c r="AQ1795" s="2" t="s">
        <v>41</v>
      </c>
      <c r="AR1795">
        <v>70000</v>
      </c>
      <c r="AS1795" s="2" t="str">
        <f>_xlfn.IFNA(IF(VLOOKUP(all_resi[[#This Row],[No. Waybill]],settle_reconcile[No. Waybill],1,0)="","Recon","Recon"),"-")</f>
        <v>-</v>
      </c>
      <c r="AT1795" s="2">
        <f>all_resi[[#This Row],[Nilai COD]]-all_resi[[#This Row],[COD Fee]]-all_resi[[#This Row],[Total Biaya Setelah Diskon]]</f>
        <v>99750</v>
      </c>
      <c r="AU1795" s="2">
        <f>IF(all_resi[[#This Row],[Waktu Terima]]="","",_xlfn.DAYS(all_resi[[#This Row],[Waktu Terima]],all_resi[[#This Row],[Tanggal Pengiriman]]))</f>
        <v>25</v>
      </c>
    </row>
    <row r="1796" spans="1:47" x14ac:dyDescent="0.25">
      <c r="A1796" s="2" t="s">
        <v>8285</v>
      </c>
      <c r="B1796" s="1">
        <v>46186</v>
      </c>
      <c r="C1796" s="2" t="s">
        <v>42</v>
      </c>
      <c r="D1796" s="2" t="s">
        <v>43</v>
      </c>
      <c r="E1796" s="2" t="s">
        <v>44</v>
      </c>
      <c r="F1796" s="2" t="s">
        <v>45</v>
      </c>
      <c r="G1796" s="2" t="s">
        <v>46</v>
      </c>
      <c r="H1796" s="2" t="s">
        <v>47</v>
      </c>
      <c r="I1796" s="2" t="s">
        <v>8286</v>
      </c>
      <c r="J1796" s="2" t="s">
        <v>14026</v>
      </c>
      <c r="K1796" s="2" t="s">
        <v>121</v>
      </c>
      <c r="L1796" s="2" t="s">
        <v>1607</v>
      </c>
      <c r="M1796" s="2" t="s">
        <v>8287</v>
      </c>
      <c r="N1796" s="2" t="s">
        <v>8288</v>
      </c>
      <c r="O1796">
        <v>1</v>
      </c>
      <c r="P1796" s="2" t="s">
        <v>53</v>
      </c>
      <c r="Q1796">
        <v>100</v>
      </c>
      <c r="R1796">
        <v>0</v>
      </c>
      <c r="S1796" s="2" t="s">
        <v>54</v>
      </c>
      <c r="T1796" s="2" t="s">
        <v>55</v>
      </c>
      <c r="U1796" s="2" t="s">
        <v>412</v>
      </c>
      <c r="V1796" s="2"/>
      <c r="W1796">
        <v>85000</v>
      </c>
      <c r="X1796">
        <v>0</v>
      </c>
      <c r="Y1796">
        <v>0</v>
      </c>
      <c r="Z1796">
        <v>85000</v>
      </c>
      <c r="AB1796" s="2" t="s">
        <v>57</v>
      </c>
      <c r="AC1796">
        <v>34000</v>
      </c>
      <c r="AD1796">
        <v>51000</v>
      </c>
      <c r="AE1796">
        <v>189000</v>
      </c>
      <c r="AF1796">
        <v>2835</v>
      </c>
      <c r="AG1796" s="2" t="s">
        <v>8286</v>
      </c>
      <c r="AH1796" s="2"/>
      <c r="AI1796" s="1">
        <v>46195</v>
      </c>
      <c r="AJ1796" s="2"/>
      <c r="AK1796" s="2" t="s">
        <v>58</v>
      </c>
      <c r="AM1796" s="2" t="s">
        <v>59</v>
      </c>
      <c r="AP1796" s="2" t="s">
        <v>60</v>
      </c>
      <c r="AQ1796" s="2" t="s">
        <v>41</v>
      </c>
      <c r="AR1796">
        <v>104000</v>
      </c>
      <c r="AS1796" s="2" t="str">
        <f>_xlfn.IFNA(IF(VLOOKUP(all_resi[[#This Row],[No. Waybill]],settle_reconcile[No. Waybill],1,0)="","Recon","Recon"),"-")</f>
        <v>Recon</v>
      </c>
      <c r="AT1796" s="2">
        <f>all_resi[[#This Row],[Nilai COD]]-all_resi[[#This Row],[COD Fee]]-all_resi[[#This Row],[Total Biaya Setelah Diskon]]</f>
        <v>135165</v>
      </c>
      <c r="AU1796" s="2">
        <f>IF(all_resi[[#This Row],[Waktu Terima]]="","",_xlfn.DAYS(all_resi[[#This Row],[Waktu Terima]],all_resi[[#This Row],[Tanggal Pengiriman]]))</f>
        <v>9</v>
      </c>
    </row>
    <row r="1797" spans="1:47" x14ac:dyDescent="0.25">
      <c r="A1797" s="2" t="s">
        <v>8047</v>
      </c>
      <c r="B1797" s="1">
        <v>46186</v>
      </c>
      <c r="C1797" s="2" t="s">
        <v>42</v>
      </c>
      <c r="D1797" s="2" t="s">
        <v>43</v>
      </c>
      <c r="E1797" s="2" t="s">
        <v>44</v>
      </c>
      <c r="F1797" s="2" t="s">
        <v>45</v>
      </c>
      <c r="G1797" s="2" t="s">
        <v>46</v>
      </c>
      <c r="H1797" s="2" t="s">
        <v>47</v>
      </c>
      <c r="I1797" s="2" t="s">
        <v>8048</v>
      </c>
      <c r="J1797" s="2" t="s">
        <v>13904</v>
      </c>
      <c r="K1797" s="2" t="s">
        <v>62</v>
      </c>
      <c r="L1797" s="2" t="s">
        <v>8049</v>
      </c>
      <c r="M1797" s="2" t="s">
        <v>8050</v>
      </c>
      <c r="N1797" s="2" t="s">
        <v>8051</v>
      </c>
      <c r="O1797">
        <v>1</v>
      </c>
      <c r="P1797" s="2" t="s">
        <v>53</v>
      </c>
      <c r="Q1797">
        <v>100</v>
      </c>
      <c r="R1797">
        <v>0</v>
      </c>
      <c r="S1797" s="2" t="s">
        <v>54</v>
      </c>
      <c r="T1797" s="2" t="s">
        <v>55</v>
      </c>
      <c r="U1797" s="2" t="s">
        <v>386</v>
      </c>
      <c r="V1797" s="2"/>
      <c r="W1797">
        <v>133000</v>
      </c>
      <c r="X1797">
        <v>0</v>
      </c>
      <c r="Y1797">
        <v>0</v>
      </c>
      <c r="Z1797">
        <v>133000</v>
      </c>
      <c r="AB1797" s="2" t="s">
        <v>57</v>
      </c>
      <c r="AC1797">
        <v>53200</v>
      </c>
      <c r="AD1797">
        <v>79800</v>
      </c>
      <c r="AE1797">
        <v>237000</v>
      </c>
      <c r="AF1797">
        <v>3555</v>
      </c>
      <c r="AG1797" s="2"/>
      <c r="AH1797" s="2"/>
      <c r="AI1797" s="1"/>
      <c r="AJ1797" s="2"/>
      <c r="AK1797" s="2" t="s">
        <v>67</v>
      </c>
      <c r="AM1797" s="2" t="s">
        <v>59</v>
      </c>
      <c r="AP1797" s="2" t="s">
        <v>3437</v>
      </c>
      <c r="AQ1797" s="2" t="s">
        <v>41</v>
      </c>
      <c r="AR1797">
        <v>104000</v>
      </c>
      <c r="AS1797" s="2" t="str">
        <f>_xlfn.IFNA(IF(VLOOKUP(all_resi[[#This Row],[No. Waybill]],settle_reconcile[No. Waybill],1,0)="","Recon","Recon"),"-")</f>
        <v>-</v>
      </c>
      <c r="AT1797" s="2">
        <f>all_resi[[#This Row],[Nilai COD]]-all_resi[[#This Row],[COD Fee]]-all_resi[[#This Row],[Total Biaya Setelah Diskon]]</f>
        <v>153645</v>
      </c>
      <c r="AU1797" s="2" t="str">
        <f>IF(all_resi[[#This Row],[Waktu Terima]]="","",_xlfn.DAYS(all_resi[[#This Row],[Waktu Terima]],all_resi[[#This Row],[Tanggal Pengiriman]]))</f>
        <v/>
      </c>
    </row>
    <row r="1798" spans="1:47" x14ac:dyDescent="0.25">
      <c r="A1798" s="2" t="s">
        <v>8109</v>
      </c>
      <c r="B1798" s="1">
        <v>46186</v>
      </c>
      <c r="C1798" s="2" t="s">
        <v>42</v>
      </c>
      <c r="D1798" s="2" t="s">
        <v>43</v>
      </c>
      <c r="E1798" s="2" t="s">
        <v>44</v>
      </c>
      <c r="F1798" s="2" t="s">
        <v>45</v>
      </c>
      <c r="G1798" s="2" t="s">
        <v>46</v>
      </c>
      <c r="H1798" s="2" t="s">
        <v>47</v>
      </c>
      <c r="I1798" s="2" t="s">
        <v>8110</v>
      </c>
      <c r="J1798" s="2" t="s">
        <v>13998</v>
      </c>
      <c r="K1798" s="2" t="s">
        <v>156</v>
      </c>
      <c r="L1798" s="2" t="s">
        <v>726</v>
      </c>
      <c r="M1798" s="2" t="s">
        <v>2483</v>
      </c>
      <c r="N1798" s="2" t="s">
        <v>8111</v>
      </c>
      <c r="O1798">
        <v>1</v>
      </c>
      <c r="P1798" s="2" t="s">
        <v>53</v>
      </c>
      <c r="Q1798">
        <v>100</v>
      </c>
      <c r="R1798">
        <v>0</v>
      </c>
      <c r="S1798" s="2" t="s">
        <v>54</v>
      </c>
      <c r="T1798" s="2" t="s">
        <v>55</v>
      </c>
      <c r="U1798" s="2" t="s">
        <v>250</v>
      </c>
      <c r="V1798" s="2"/>
      <c r="W1798">
        <v>84000</v>
      </c>
      <c r="X1798">
        <v>0</v>
      </c>
      <c r="Y1798">
        <v>0</v>
      </c>
      <c r="Z1798">
        <v>84000</v>
      </c>
      <c r="AB1798" s="2" t="s">
        <v>57</v>
      </c>
      <c r="AC1798">
        <v>33600</v>
      </c>
      <c r="AD1798">
        <v>50400</v>
      </c>
      <c r="AE1798">
        <v>139000</v>
      </c>
      <c r="AF1798">
        <v>2085</v>
      </c>
      <c r="AG1798" s="2" t="s">
        <v>43</v>
      </c>
      <c r="AH1798" s="2"/>
      <c r="AI1798" s="1">
        <v>46212</v>
      </c>
      <c r="AJ1798" s="2"/>
      <c r="AK1798" s="2" t="s">
        <v>67</v>
      </c>
      <c r="AM1798" s="2" t="s">
        <v>59</v>
      </c>
      <c r="AP1798" s="2" t="s">
        <v>60</v>
      </c>
      <c r="AQ1798" s="2" t="s">
        <v>41</v>
      </c>
      <c r="AR1798">
        <v>55000</v>
      </c>
      <c r="AS1798" s="2" t="str">
        <f>_xlfn.IFNA(IF(VLOOKUP(all_resi[[#This Row],[No. Waybill]],settle_reconcile[No. Waybill],1,0)="","Recon","Recon"),"-")</f>
        <v>-</v>
      </c>
      <c r="AT1798" s="2">
        <f>all_resi[[#This Row],[Nilai COD]]-all_resi[[#This Row],[COD Fee]]-all_resi[[#This Row],[Total Biaya Setelah Diskon]]</f>
        <v>86515</v>
      </c>
      <c r="AU1798" s="2">
        <f>IF(all_resi[[#This Row],[Waktu Terima]]="","",_xlfn.DAYS(all_resi[[#This Row],[Waktu Terima]],all_resi[[#This Row],[Tanggal Pengiriman]]))</f>
        <v>26</v>
      </c>
    </row>
    <row r="1799" spans="1:47" x14ac:dyDescent="0.25">
      <c r="A1799" s="2" t="s">
        <v>8312</v>
      </c>
      <c r="B1799" s="1">
        <v>46186</v>
      </c>
      <c r="C1799" s="2" t="s">
        <v>42</v>
      </c>
      <c r="D1799" s="2" t="s">
        <v>43</v>
      </c>
      <c r="E1799" s="2" t="s">
        <v>44</v>
      </c>
      <c r="F1799" s="2" t="s">
        <v>45</v>
      </c>
      <c r="G1799" s="2" t="s">
        <v>46</v>
      </c>
      <c r="H1799" s="2" t="s">
        <v>47</v>
      </c>
      <c r="I1799" s="2" t="s">
        <v>8313</v>
      </c>
      <c r="J1799" s="2" t="s">
        <v>14124</v>
      </c>
      <c r="K1799" s="2" t="s">
        <v>700</v>
      </c>
      <c r="L1799" s="2" t="s">
        <v>2002</v>
      </c>
      <c r="M1799" s="2" t="s">
        <v>5129</v>
      </c>
      <c r="N1799" s="2" t="s">
        <v>8314</v>
      </c>
      <c r="O1799">
        <v>1</v>
      </c>
      <c r="P1799" s="2" t="s">
        <v>53</v>
      </c>
      <c r="Q1799">
        <v>100</v>
      </c>
      <c r="R1799">
        <v>0</v>
      </c>
      <c r="S1799" s="2" t="s">
        <v>54</v>
      </c>
      <c r="T1799" s="2" t="s">
        <v>55</v>
      </c>
      <c r="U1799" s="2" t="s">
        <v>8315</v>
      </c>
      <c r="V1799" s="2"/>
      <c r="W1799">
        <v>62000</v>
      </c>
      <c r="X1799">
        <v>0</v>
      </c>
      <c r="Y1799">
        <v>0</v>
      </c>
      <c r="Z1799">
        <v>62000</v>
      </c>
      <c r="AB1799" s="2" t="s">
        <v>57</v>
      </c>
      <c r="AC1799">
        <v>24800</v>
      </c>
      <c r="AD1799">
        <v>37200</v>
      </c>
      <c r="AE1799">
        <v>166000</v>
      </c>
      <c r="AF1799">
        <v>2490</v>
      </c>
      <c r="AG1799" s="2" t="s">
        <v>353</v>
      </c>
      <c r="AH1799" s="2" t="s">
        <v>149</v>
      </c>
      <c r="AI1799" s="1">
        <v>46202</v>
      </c>
      <c r="AJ1799" s="2"/>
      <c r="AK1799" s="2" t="s">
        <v>67</v>
      </c>
      <c r="AM1799" s="2" t="s">
        <v>59</v>
      </c>
      <c r="AP1799" s="2" t="s">
        <v>60</v>
      </c>
      <c r="AQ1799" s="2" t="s">
        <v>41</v>
      </c>
      <c r="AR1799">
        <v>104000</v>
      </c>
      <c r="AS1799" s="2" t="str">
        <f>_xlfn.IFNA(IF(VLOOKUP(all_resi[[#This Row],[No. Waybill]],settle_reconcile[No. Waybill],1,0)="","Recon","Recon"),"-")</f>
        <v>-</v>
      </c>
      <c r="AT1799" s="2">
        <f>all_resi[[#This Row],[Nilai COD]]-all_resi[[#This Row],[COD Fee]]-all_resi[[#This Row],[Total Biaya Setelah Diskon]]</f>
        <v>126310</v>
      </c>
      <c r="AU1799" s="2">
        <f>IF(all_resi[[#This Row],[Waktu Terima]]="","",_xlfn.DAYS(all_resi[[#This Row],[Waktu Terima]],all_resi[[#This Row],[Tanggal Pengiriman]]))</f>
        <v>16</v>
      </c>
    </row>
    <row r="1800" spans="1:47" x14ac:dyDescent="0.25">
      <c r="A1800" s="2" t="s">
        <v>8063</v>
      </c>
      <c r="B1800" s="1">
        <v>46186</v>
      </c>
      <c r="C1800" s="2" t="s">
        <v>42</v>
      </c>
      <c r="D1800" s="2" t="s">
        <v>43</v>
      </c>
      <c r="E1800" s="2" t="s">
        <v>44</v>
      </c>
      <c r="F1800" s="2" t="s">
        <v>45</v>
      </c>
      <c r="G1800" s="2" t="s">
        <v>46</v>
      </c>
      <c r="H1800" s="2" t="s">
        <v>80</v>
      </c>
      <c r="I1800" s="2" t="s">
        <v>8064</v>
      </c>
      <c r="J1800" s="2" t="s">
        <v>13875</v>
      </c>
      <c r="K1800" s="2" t="s">
        <v>252</v>
      </c>
      <c r="L1800" s="2" t="s">
        <v>3087</v>
      </c>
      <c r="M1800" s="2" t="s">
        <v>8065</v>
      </c>
      <c r="N1800" s="2" t="s">
        <v>8066</v>
      </c>
      <c r="O1800">
        <v>1</v>
      </c>
      <c r="P1800" s="2" t="s">
        <v>53</v>
      </c>
      <c r="Q1800">
        <v>100</v>
      </c>
      <c r="R1800">
        <v>0</v>
      </c>
      <c r="S1800" s="2" t="s">
        <v>54</v>
      </c>
      <c r="T1800" s="2" t="s">
        <v>55</v>
      </c>
      <c r="U1800" s="2" t="s">
        <v>141</v>
      </c>
      <c r="V1800" s="2"/>
      <c r="W1800">
        <v>21000</v>
      </c>
      <c r="X1800">
        <v>0</v>
      </c>
      <c r="Y1800">
        <v>0</v>
      </c>
      <c r="Z1800">
        <v>21000</v>
      </c>
      <c r="AB1800" s="2" t="s">
        <v>57</v>
      </c>
      <c r="AC1800">
        <v>14000</v>
      </c>
      <c r="AD1800">
        <v>7000</v>
      </c>
      <c r="AE1800">
        <v>61000</v>
      </c>
      <c r="AF1800">
        <v>915</v>
      </c>
      <c r="AG1800" s="2" t="s">
        <v>256</v>
      </c>
      <c r="AH1800" s="2"/>
      <c r="AI1800" s="1">
        <v>46188</v>
      </c>
      <c r="AJ1800" s="2" t="s">
        <v>87</v>
      </c>
      <c r="AK1800" s="2" t="s">
        <v>58</v>
      </c>
      <c r="AM1800" s="2" t="s">
        <v>59</v>
      </c>
      <c r="AP1800" s="2" t="s">
        <v>60</v>
      </c>
      <c r="AQ1800" s="2" t="s">
        <v>41</v>
      </c>
      <c r="AR1800">
        <v>40000</v>
      </c>
      <c r="AS1800" s="2" t="str">
        <f>_xlfn.IFNA(IF(VLOOKUP(all_resi[[#This Row],[No. Waybill]],settle_reconcile[No. Waybill],1,0)="","Recon","Recon"),"-")</f>
        <v>Recon</v>
      </c>
      <c r="AT1800" s="2">
        <f>all_resi[[#This Row],[Nilai COD]]-all_resi[[#This Row],[COD Fee]]-all_resi[[#This Row],[Total Biaya Setelah Diskon]]</f>
        <v>53085</v>
      </c>
      <c r="AU1800" s="2">
        <f>IF(all_resi[[#This Row],[Waktu Terima]]="","",_xlfn.DAYS(all_resi[[#This Row],[Waktu Terima]],all_resi[[#This Row],[Tanggal Pengiriman]]))</f>
        <v>2</v>
      </c>
    </row>
    <row r="1801" spans="1:47" x14ac:dyDescent="0.25">
      <c r="A1801" s="2" t="s">
        <v>8067</v>
      </c>
      <c r="B1801" s="1">
        <v>46186</v>
      </c>
      <c r="C1801" s="2" t="s">
        <v>42</v>
      </c>
      <c r="D1801" s="2" t="s">
        <v>43</v>
      </c>
      <c r="E1801" s="2" t="s">
        <v>44</v>
      </c>
      <c r="F1801" s="2" t="s">
        <v>45</v>
      </c>
      <c r="G1801" s="2" t="s">
        <v>46</v>
      </c>
      <c r="H1801" s="2" t="s">
        <v>47</v>
      </c>
      <c r="I1801" s="2" t="s">
        <v>8068</v>
      </c>
      <c r="J1801" s="2" t="s">
        <v>13876</v>
      </c>
      <c r="K1801" s="2" t="s">
        <v>121</v>
      </c>
      <c r="L1801" s="2" t="s">
        <v>3949</v>
      </c>
      <c r="M1801" s="2" t="s">
        <v>3950</v>
      </c>
      <c r="N1801" s="2" t="s">
        <v>8069</v>
      </c>
      <c r="O1801">
        <v>1</v>
      </c>
      <c r="P1801" s="2" t="s">
        <v>53</v>
      </c>
      <c r="Q1801">
        <v>100</v>
      </c>
      <c r="R1801">
        <v>0</v>
      </c>
      <c r="S1801" s="2" t="s">
        <v>54</v>
      </c>
      <c r="T1801" s="2" t="s">
        <v>55</v>
      </c>
      <c r="U1801" s="2" t="s">
        <v>534</v>
      </c>
      <c r="V1801" s="2"/>
      <c r="W1801">
        <v>85000</v>
      </c>
      <c r="X1801">
        <v>0</v>
      </c>
      <c r="Y1801">
        <v>0</v>
      </c>
      <c r="Z1801">
        <v>85000</v>
      </c>
      <c r="AB1801" s="2" t="s">
        <v>57</v>
      </c>
      <c r="AC1801">
        <v>34000</v>
      </c>
      <c r="AD1801">
        <v>51000</v>
      </c>
      <c r="AE1801">
        <v>139000</v>
      </c>
      <c r="AF1801">
        <v>2085</v>
      </c>
      <c r="AG1801" s="2" t="s">
        <v>256</v>
      </c>
      <c r="AH1801" s="2"/>
      <c r="AI1801" s="1">
        <v>46204</v>
      </c>
      <c r="AJ1801" s="2"/>
      <c r="AK1801" s="2" t="s">
        <v>67</v>
      </c>
      <c r="AM1801" s="2" t="s">
        <v>59</v>
      </c>
      <c r="AP1801" s="2" t="s">
        <v>60</v>
      </c>
      <c r="AQ1801" s="2" t="s">
        <v>41</v>
      </c>
      <c r="AR1801">
        <v>54000</v>
      </c>
      <c r="AS1801" s="2" t="str">
        <f>_xlfn.IFNA(IF(VLOOKUP(all_resi[[#This Row],[No. Waybill]],settle_reconcile[No. Waybill],1,0)="","Recon","Recon"),"-")</f>
        <v>-</v>
      </c>
      <c r="AT1801" s="2">
        <f>all_resi[[#This Row],[Nilai COD]]-all_resi[[#This Row],[COD Fee]]-all_resi[[#This Row],[Total Biaya Setelah Diskon]]</f>
        <v>85915</v>
      </c>
      <c r="AU1801" s="2">
        <f>IF(all_resi[[#This Row],[Waktu Terima]]="","",_xlfn.DAYS(all_resi[[#This Row],[Waktu Terima]],all_resi[[#This Row],[Tanggal Pengiriman]]))</f>
        <v>18</v>
      </c>
    </row>
    <row r="1802" spans="1:47" x14ac:dyDescent="0.25">
      <c r="A1802" s="2" t="s">
        <v>7983</v>
      </c>
      <c r="B1802" s="1">
        <v>46186</v>
      </c>
      <c r="C1802" s="2" t="s">
        <v>42</v>
      </c>
      <c r="D1802" s="2" t="s">
        <v>43</v>
      </c>
      <c r="E1802" s="2" t="s">
        <v>44</v>
      </c>
      <c r="F1802" s="2" t="s">
        <v>45</v>
      </c>
      <c r="G1802" s="2" t="s">
        <v>46</v>
      </c>
      <c r="H1802" s="2" t="s">
        <v>47</v>
      </c>
      <c r="I1802" s="2" t="s">
        <v>7984</v>
      </c>
      <c r="J1802" s="2" t="s">
        <v>14004</v>
      </c>
      <c r="K1802" s="2" t="s">
        <v>388</v>
      </c>
      <c r="L1802" s="2" t="s">
        <v>388</v>
      </c>
      <c r="M1802" s="2" t="s">
        <v>7985</v>
      </c>
      <c r="N1802" s="2" t="s">
        <v>7986</v>
      </c>
      <c r="O1802">
        <v>1</v>
      </c>
      <c r="P1802" s="2" t="s">
        <v>53</v>
      </c>
      <c r="Q1802">
        <v>100</v>
      </c>
      <c r="R1802">
        <v>0</v>
      </c>
      <c r="S1802" s="2" t="s">
        <v>54</v>
      </c>
      <c r="T1802" s="2" t="s">
        <v>55</v>
      </c>
      <c r="U1802" s="2" t="s">
        <v>250</v>
      </c>
      <c r="V1802" s="2"/>
      <c r="W1802">
        <v>68000</v>
      </c>
      <c r="X1802">
        <v>0</v>
      </c>
      <c r="Y1802">
        <v>0</v>
      </c>
      <c r="Z1802">
        <v>68000</v>
      </c>
      <c r="AB1802" s="2" t="s">
        <v>57</v>
      </c>
      <c r="AC1802">
        <v>27200</v>
      </c>
      <c r="AD1802">
        <v>40800</v>
      </c>
      <c r="AE1802">
        <v>122900</v>
      </c>
      <c r="AF1802">
        <v>1843.5</v>
      </c>
      <c r="AG1802" s="2" t="s">
        <v>7984</v>
      </c>
      <c r="AH1802" s="2"/>
      <c r="AI1802" s="1">
        <v>46191</v>
      </c>
      <c r="AJ1802" s="2"/>
      <c r="AK1802" s="2" t="s">
        <v>58</v>
      </c>
      <c r="AM1802" s="2" t="s">
        <v>59</v>
      </c>
      <c r="AP1802" s="2" t="s">
        <v>60</v>
      </c>
      <c r="AQ1802" s="2" t="s">
        <v>41</v>
      </c>
      <c r="AR1802">
        <v>54900</v>
      </c>
      <c r="AS1802" s="2" t="str">
        <f>_xlfn.IFNA(IF(VLOOKUP(all_resi[[#This Row],[No. Waybill]],settle_reconcile[No. Waybill],1,0)="","Recon","Recon"),"-")</f>
        <v>Recon</v>
      </c>
      <c r="AT1802" s="2">
        <f>all_resi[[#This Row],[Nilai COD]]-all_resi[[#This Row],[COD Fee]]-all_resi[[#This Row],[Total Biaya Setelah Diskon]]</f>
        <v>80256.5</v>
      </c>
      <c r="AU1802" s="2">
        <f>IF(all_resi[[#This Row],[Waktu Terima]]="","",_xlfn.DAYS(all_resi[[#This Row],[Waktu Terima]],all_resi[[#This Row],[Tanggal Pengiriman]]))</f>
        <v>5</v>
      </c>
    </row>
    <row r="1803" spans="1:47" x14ac:dyDescent="0.25">
      <c r="A1803" s="2" t="s">
        <v>7990</v>
      </c>
      <c r="B1803" s="1">
        <v>46186</v>
      </c>
      <c r="C1803" s="2" t="s">
        <v>42</v>
      </c>
      <c r="D1803" s="2" t="s">
        <v>43</v>
      </c>
      <c r="E1803" s="2" t="s">
        <v>44</v>
      </c>
      <c r="F1803" s="2" t="s">
        <v>45</v>
      </c>
      <c r="G1803" s="2" t="s">
        <v>46</v>
      </c>
      <c r="H1803" s="2" t="s">
        <v>80</v>
      </c>
      <c r="I1803" s="2" t="s">
        <v>7991</v>
      </c>
      <c r="J1803" s="2" t="s">
        <v>14003</v>
      </c>
      <c r="K1803" s="2" t="s">
        <v>183</v>
      </c>
      <c r="L1803" s="2" t="s">
        <v>1430</v>
      </c>
      <c r="M1803" s="2" t="s">
        <v>7992</v>
      </c>
      <c r="N1803" s="2" t="s">
        <v>7993</v>
      </c>
      <c r="O1803">
        <v>1</v>
      </c>
      <c r="P1803" s="2" t="s">
        <v>53</v>
      </c>
      <c r="Q1803">
        <v>100</v>
      </c>
      <c r="R1803">
        <v>0</v>
      </c>
      <c r="S1803" s="2" t="s">
        <v>54</v>
      </c>
      <c r="T1803" s="2" t="s">
        <v>55</v>
      </c>
      <c r="U1803" s="2" t="s">
        <v>711</v>
      </c>
      <c r="V1803" s="2"/>
      <c r="W1803">
        <v>83000</v>
      </c>
      <c r="X1803">
        <v>0</v>
      </c>
      <c r="Y1803">
        <v>0</v>
      </c>
      <c r="Z1803">
        <v>83000</v>
      </c>
      <c r="AB1803" s="2" t="s">
        <v>57</v>
      </c>
      <c r="AC1803">
        <v>33200</v>
      </c>
      <c r="AD1803">
        <v>49800</v>
      </c>
      <c r="AE1803">
        <v>198000</v>
      </c>
      <c r="AF1803">
        <v>2970</v>
      </c>
      <c r="AG1803" s="2" t="s">
        <v>7991</v>
      </c>
      <c r="AH1803" s="2"/>
      <c r="AI1803" s="1">
        <v>46198</v>
      </c>
      <c r="AJ1803" s="2" t="s">
        <v>87</v>
      </c>
      <c r="AK1803" s="2" t="s">
        <v>58</v>
      </c>
      <c r="AM1803" s="2" t="s">
        <v>59</v>
      </c>
      <c r="AP1803" s="2" t="s">
        <v>60</v>
      </c>
      <c r="AQ1803" s="2" t="s">
        <v>41</v>
      </c>
      <c r="AR1803">
        <v>115000</v>
      </c>
      <c r="AS1803" s="2" t="str">
        <f>_xlfn.IFNA(IF(VLOOKUP(all_resi[[#This Row],[No. Waybill]],settle_reconcile[No. Waybill],1,0)="","Recon","Recon"),"-")</f>
        <v>Recon</v>
      </c>
      <c r="AT1803" s="2">
        <f>all_resi[[#This Row],[Nilai COD]]-all_resi[[#This Row],[COD Fee]]-all_resi[[#This Row],[Total Biaya Setelah Diskon]]</f>
        <v>145230</v>
      </c>
      <c r="AU1803" s="2">
        <f>IF(all_resi[[#This Row],[Waktu Terima]]="","",_xlfn.DAYS(all_resi[[#This Row],[Waktu Terima]],all_resi[[#This Row],[Tanggal Pengiriman]]))</f>
        <v>12</v>
      </c>
    </row>
    <row r="1804" spans="1:47" x14ac:dyDescent="0.25">
      <c r="A1804" s="2" t="s">
        <v>8276</v>
      </c>
      <c r="B1804" s="1">
        <v>46186</v>
      </c>
      <c r="C1804" s="2" t="s">
        <v>42</v>
      </c>
      <c r="D1804" s="2" t="s">
        <v>43</v>
      </c>
      <c r="E1804" s="2" t="s">
        <v>44</v>
      </c>
      <c r="F1804" s="2" t="s">
        <v>45</v>
      </c>
      <c r="G1804" s="2" t="s">
        <v>46</v>
      </c>
      <c r="H1804" s="2" t="s">
        <v>47</v>
      </c>
      <c r="I1804" s="2" t="s">
        <v>8277</v>
      </c>
      <c r="J1804" s="2" t="s">
        <v>13957</v>
      </c>
      <c r="K1804" s="2" t="s">
        <v>177</v>
      </c>
      <c r="L1804" s="2" t="s">
        <v>1245</v>
      </c>
      <c r="M1804" s="2" t="s">
        <v>2609</v>
      </c>
      <c r="N1804" s="2" t="s">
        <v>8278</v>
      </c>
      <c r="O1804">
        <v>1</v>
      </c>
      <c r="P1804" s="2" t="s">
        <v>53</v>
      </c>
      <c r="Q1804">
        <v>100</v>
      </c>
      <c r="R1804">
        <v>0</v>
      </c>
      <c r="S1804" s="2" t="s">
        <v>54</v>
      </c>
      <c r="T1804" s="2" t="s">
        <v>55</v>
      </c>
      <c r="U1804" s="2" t="s">
        <v>56</v>
      </c>
      <c r="V1804" s="2"/>
      <c r="W1804">
        <v>80000</v>
      </c>
      <c r="X1804">
        <v>0</v>
      </c>
      <c r="Y1804">
        <v>0</v>
      </c>
      <c r="Z1804">
        <v>80000</v>
      </c>
      <c r="AB1804" s="2" t="s">
        <v>57</v>
      </c>
      <c r="AC1804">
        <v>32000</v>
      </c>
      <c r="AD1804">
        <v>48000</v>
      </c>
      <c r="AE1804">
        <v>184000</v>
      </c>
      <c r="AF1804">
        <v>2760</v>
      </c>
      <c r="AG1804" s="2" t="s">
        <v>8277</v>
      </c>
      <c r="AH1804" s="2"/>
      <c r="AI1804" s="1">
        <v>46191</v>
      </c>
      <c r="AJ1804" s="2"/>
      <c r="AK1804" s="2" t="s">
        <v>58</v>
      </c>
      <c r="AM1804" s="2" t="s">
        <v>59</v>
      </c>
      <c r="AP1804" s="2" t="s">
        <v>60</v>
      </c>
      <c r="AQ1804" s="2" t="s">
        <v>41</v>
      </c>
      <c r="AR1804">
        <v>104000</v>
      </c>
      <c r="AS1804" s="2" t="str">
        <f>_xlfn.IFNA(IF(VLOOKUP(all_resi[[#This Row],[No. Waybill]],settle_reconcile[No. Waybill],1,0)="","Recon","Recon"),"-")</f>
        <v>Recon</v>
      </c>
      <c r="AT1804" s="2">
        <f>all_resi[[#This Row],[Nilai COD]]-all_resi[[#This Row],[COD Fee]]-all_resi[[#This Row],[Total Biaya Setelah Diskon]]</f>
        <v>133240</v>
      </c>
      <c r="AU1804" s="2">
        <f>IF(all_resi[[#This Row],[Waktu Terima]]="","",_xlfn.DAYS(all_resi[[#This Row],[Waktu Terima]],all_resi[[#This Row],[Tanggal Pengiriman]]))</f>
        <v>5</v>
      </c>
    </row>
    <row r="1805" spans="1:47" x14ac:dyDescent="0.25">
      <c r="A1805" s="2" t="s">
        <v>8435</v>
      </c>
      <c r="B1805" s="1">
        <v>46186</v>
      </c>
      <c r="C1805" s="2" t="s">
        <v>42</v>
      </c>
      <c r="D1805" s="2" t="s">
        <v>43</v>
      </c>
      <c r="E1805" s="2" t="s">
        <v>44</v>
      </c>
      <c r="F1805" s="2" t="s">
        <v>45</v>
      </c>
      <c r="G1805" s="2" t="s">
        <v>46</v>
      </c>
      <c r="H1805" s="2" t="s">
        <v>80</v>
      </c>
      <c r="I1805" s="2" t="s">
        <v>8436</v>
      </c>
      <c r="J1805" s="2" t="s">
        <v>14062</v>
      </c>
      <c r="K1805" s="2" t="s">
        <v>143</v>
      </c>
      <c r="L1805" s="2" t="s">
        <v>1489</v>
      </c>
      <c r="M1805" s="2" t="s">
        <v>8437</v>
      </c>
      <c r="N1805" s="2" t="s">
        <v>8438</v>
      </c>
      <c r="O1805">
        <v>1</v>
      </c>
      <c r="P1805" s="2" t="s">
        <v>53</v>
      </c>
      <c r="Q1805">
        <v>100</v>
      </c>
      <c r="R1805">
        <v>0</v>
      </c>
      <c r="S1805" s="2" t="s">
        <v>54</v>
      </c>
      <c r="T1805" s="2" t="s">
        <v>55</v>
      </c>
      <c r="U1805" s="2" t="s">
        <v>141</v>
      </c>
      <c r="V1805" s="2"/>
      <c r="W1805">
        <v>20000</v>
      </c>
      <c r="X1805">
        <v>0</v>
      </c>
      <c r="Y1805">
        <v>0</v>
      </c>
      <c r="Z1805">
        <v>20000</v>
      </c>
      <c r="AB1805" s="2" t="s">
        <v>57</v>
      </c>
      <c r="AC1805">
        <v>13000</v>
      </c>
      <c r="AD1805">
        <v>7000</v>
      </c>
      <c r="AE1805">
        <v>60000</v>
      </c>
      <c r="AF1805">
        <v>900</v>
      </c>
      <c r="AG1805" s="2" t="s">
        <v>8436</v>
      </c>
      <c r="AH1805" s="2"/>
      <c r="AI1805" s="1">
        <v>46188</v>
      </c>
      <c r="AJ1805" s="2" t="s">
        <v>87</v>
      </c>
      <c r="AK1805" s="2" t="s">
        <v>58</v>
      </c>
      <c r="AM1805" s="2" t="s">
        <v>59</v>
      </c>
      <c r="AP1805" s="2" t="s">
        <v>60</v>
      </c>
      <c r="AQ1805" s="2" t="s">
        <v>41</v>
      </c>
      <c r="AR1805">
        <v>40000</v>
      </c>
      <c r="AS1805" s="2" t="str">
        <f>_xlfn.IFNA(IF(VLOOKUP(all_resi[[#This Row],[No. Waybill]],settle_reconcile[No. Waybill],1,0)="","Recon","Recon"),"-")</f>
        <v>Recon</v>
      </c>
      <c r="AT1805" s="2">
        <f>all_resi[[#This Row],[Nilai COD]]-all_resi[[#This Row],[COD Fee]]-all_resi[[#This Row],[Total Biaya Setelah Diskon]]</f>
        <v>52100</v>
      </c>
      <c r="AU1805" s="2">
        <f>IF(all_resi[[#This Row],[Waktu Terima]]="","",_xlfn.DAYS(all_resi[[#This Row],[Waktu Terima]],all_resi[[#This Row],[Tanggal Pengiriman]]))</f>
        <v>2</v>
      </c>
    </row>
    <row r="1806" spans="1:47" x14ac:dyDescent="0.25">
      <c r="A1806" s="2" t="s">
        <v>8639</v>
      </c>
      <c r="B1806" s="1">
        <v>46186</v>
      </c>
      <c r="C1806" s="2" t="s">
        <v>42</v>
      </c>
      <c r="D1806" s="2" t="s">
        <v>43</v>
      </c>
      <c r="E1806" s="2" t="s">
        <v>44</v>
      </c>
      <c r="F1806" s="2" t="s">
        <v>45</v>
      </c>
      <c r="G1806" s="2" t="s">
        <v>46</v>
      </c>
      <c r="H1806" s="2" t="s">
        <v>47</v>
      </c>
      <c r="I1806" s="2" t="s">
        <v>8640</v>
      </c>
      <c r="J1806" s="2" t="s">
        <v>14019</v>
      </c>
      <c r="K1806" s="2" t="s">
        <v>183</v>
      </c>
      <c r="L1806" s="2" t="s">
        <v>446</v>
      </c>
      <c r="M1806" s="2" t="s">
        <v>3655</v>
      </c>
      <c r="N1806" s="2" t="s">
        <v>8641</v>
      </c>
      <c r="O1806">
        <v>1</v>
      </c>
      <c r="P1806" s="2" t="s">
        <v>53</v>
      </c>
      <c r="Q1806">
        <v>100</v>
      </c>
      <c r="R1806">
        <v>0</v>
      </c>
      <c r="S1806" s="2" t="s">
        <v>54</v>
      </c>
      <c r="T1806" s="2" t="s">
        <v>55</v>
      </c>
      <c r="U1806" s="2" t="s">
        <v>534</v>
      </c>
      <c r="V1806" s="2"/>
      <c r="W1806">
        <v>100000</v>
      </c>
      <c r="X1806">
        <v>0</v>
      </c>
      <c r="Y1806">
        <v>0</v>
      </c>
      <c r="Z1806">
        <v>100000</v>
      </c>
      <c r="AB1806" s="2" t="s">
        <v>57</v>
      </c>
      <c r="AC1806">
        <v>40000</v>
      </c>
      <c r="AD1806">
        <v>60000</v>
      </c>
      <c r="AE1806">
        <v>154000</v>
      </c>
      <c r="AF1806">
        <v>2310</v>
      </c>
      <c r="AG1806" s="2" t="s">
        <v>8640</v>
      </c>
      <c r="AH1806" s="2"/>
      <c r="AI1806" s="1">
        <v>46191</v>
      </c>
      <c r="AJ1806" s="2"/>
      <c r="AK1806" s="2" t="s">
        <v>58</v>
      </c>
      <c r="AM1806" s="2" t="s">
        <v>59</v>
      </c>
      <c r="AP1806" s="2" t="s">
        <v>60</v>
      </c>
      <c r="AQ1806" s="2" t="s">
        <v>41</v>
      </c>
      <c r="AR1806">
        <v>54000</v>
      </c>
      <c r="AS1806" s="2" t="str">
        <f>_xlfn.IFNA(IF(VLOOKUP(all_resi[[#This Row],[No. Waybill]],settle_reconcile[No. Waybill],1,0)="","Recon","Recon"),"-")</f>
        <v>Recon</v>
      </c>
      <c r="AT1806" s="2">
        <f>all_resi[[#This Row],[Nilai COD]]-all_resi[[#This Row],[COD Fee]]-all_resi[[#This Row],[Total Biaya Setelah Diskon]]</f>
        <v>91690</v>
      </c>
      <c r="AU1806" s="2">
        <f>IF(all_resi[[#This Row],[Waktu Terima]]="","",_xlfn.DAYS(all_resi[[#This Row],[Waktu Terima]],all_resi[[#This Row],[Tanggal Pengiriman]]))</f>
        <v>5</v>
      </c>
    </row>
    <row r="1807" spans="1:47" x14ac:dyDescent="0.25">
      <c r="A1807" s="2" t="s">
        <v>8328</v>
      </c>
      <c r="B1807" s="1">
        <v>46186</v>
      </c>
      <c r="C1807" s="2" t="s">
        <v>42</v>
      </c>
      <c r="D1807" s="2" t="s">
        <v>43</v>
      </c>
      <c r="E1807" s="2" t="s">
        <v>44</v>
      </c>
      <c r="F1807" s="2" t="s">
        <v>45</v>
      </c>
      <c r="G1807" s="2" t="s">
        <v>46</v>
      </c>
      <c r="H1807" s="2" t="s">
        <v>80</v>
      </c>
      <c r="I1807" s="2" t="s">
        <v>8329</v>
      </c>
      <c r="J1807" s="2" t="s">
        <v>14114</v>
      </c>
      <c r="K1807" s="2" t="s">
        <v>177</v>
      </c>
      <c r="L1807" s="2" t="s">
        <v>896</v>
      </c>
      <c r="M1807" s="2" t="s">
        <v>2998</v>
      </c>
      <c r="N1807" s="2" t="s">
        <v>8330</v>
      </c>
      <c r="O1807">
        <v>1</v>
      </c>
      <c r="P1807" s="2" t="s">
        <v>53</v>
      </c>
      <c r="Q1807">
        <v>100</v>
      </c>
      <c r="R1807">
        <v>0</v>
      </c>
      <c r="S1807" s="2" t="s">
        <v>54</v>
      </c>
      <c r="T1807" s="2" t="s">
        <v>55</v>
      </c>
      <c r="U1807" s="2" t="s">
        <v>1020</v>
      </c>
      <c r="V1807" s="2"/>
      <c r="W1807">
        <v>87000</v>
      </c>
      <c r="X1807">
        <v>0</v>
      </c>
      <c r="Y1807">
        <v>0</v>
      </c>
      <c r="Z1807">
        <v>87000</v>
      </c>
      <c r="AB1807" s="2" t="s">
        <v>57</v>
      </c>
      <c r="AC1807">
        <v>34800</v>
      </c>
      <c r="AD1807">
        <v>52200</v>
      </c>
      <c r="AE1807">
        <v>167000</v>
      </c>
      <c r="AF1807">
        <v>2505</v>
      </c>
      <c r="AG1807" s="2" t="s">
        <v>517</v>
      </c>
      <c r="AH1807" s="2" t="s">
        <v>149</v>
      </c>
      <c r="AI1807" s="1">
        <v>46199</v>
      </c>
      <c r="AJ1807" s="2" t="s">
        <v>87</v>
      </c>
      <c r="AK1807" s="2" t="s">
        <v>67</v>
      </c>
      <c r="AM1807" s="2" t="s">
        <v>59</v>
      </c>
      <c r="AP1807" s="2" t="s">
        <v>60</v>
      </c>
      <c r="AQ1807" s="2" t="s">
        <v>41</v>
      </c>
      <c r="AR1807">
        <v>80000</v>
      </c>
      <c r="AS1807" s="2" t="str">
        <f>_xlfn.IFNA(IF(VLOOKUP(all_resi[[#This Row],[No. Waybill]],settle_reconcile[No. Waybill],1,0)="","Recon","Recon"),"-")</f>
        <v>-</v>
      </c>
      <c r="AT1807" s="2">
        <f>all_resi[[#This Row],[Nilai COD]]-all_resi[[#This Row],[COD Fee]]-all_resi[[#This Row],[Total Biaya Setelah Diskon]]</f>
        <v>112295</v>
      </c>
      <c r="AU1807" s="2">
        <f>IF(all_resi[[#This Row],[Waktu Terima]]="","",_xlfn.DAYS(all_resi[[#This Row],[Waktu Terima]],all_resi[[#This Row],[Tanggal Pengiriman]]))</f>
        <v>13</v>
      </c>
    </row>
    <row r="1808" spans="1:47" x14ac:dyDescent="0.25">
      <c r="A1808" s="2" t="s">
        <v>8331</v>
      </c>
      <c r="B1808" s="1">
        <v>46186</v>
      </c>
      <c r="C1808" s="2" t="s">
        <v>42</v>
      </c>
      <c r="D1808" s="2" t="s">
        <v>43</v>
      </c>
      <c r="E1808" s="2" t="s">
        <v>44</v>
      </c>
      <c r="F1808" s="2" t="s">
        <v>45</v>
      </c>
      <c r="G1808" s="2" t="s">
        <v>46</v>
      </c>
      <c r="H1808" s="2" t="s">
        <v>80</v>
      </c>
      <c r="I1808" s="2" t="s">
        <v>8332</v>
      </c>
      <c r="J1808" s="2" t="s">
        <v>14108</v>
      </c>
      <c r="K1808" s="2" t="s">
        <v>209</v>
      </c>
      <c r="L1808" s="2" t="s">
        <v>210</v>
      </c>
      <c r="M1808" s="2" t="s">
        <v>211</v>
      </c>
      <c r="N1808" s="2" t="s">
        <v>8333</v>
      </c>
      <c r="O1808">
        <v>1</v>
      </c>
      <c r="P1808" s="2" t="s">
        <v>53</v>
      </c>
      <c r="Q1808">
        <v>100</v>
      </c>
      <c r="R1808">
        <v>0</v>
      </c>
      <c r="S1808" s="2" t="s">
        <v>54</v>
      </c>
      <c r="T1808" s="2" t="s">
        <v>55</v>
      </c>
      <c r="U1808" s="2" t="s">
        <v>86</v>
      </c>
      <c r="V1808" s="2"/>
      <c r="W1808">
        <v>39000</v>
      </c>
      <c r="X1808">
        <v>0</v>
      </c>
      <c r="Y1808">
        <v>0</v>
      </c>
      <c r="Z1808">
        <v>39000</v>
      </c>
      <c r="AB1808" s="2" t="s">
        <v>57</v>
      </c>
      <c r="AC1808">
        <v>15600</v>
      </c>
      <c r="AD1808">
        <v>23400</v>
      </c>
      <c r="AE1808">
        <v>99000</v>
      </c>
      <c r="AF1808">
        <v>1485</v>
      </c>
      <c r="AG1808" s="2" t="s">
        <v>8332</v>
      </c>
      <c r="AH1808" s="2"/>
      <c r="AI1808" s="1">
        <v>46190</v>
      </c>
      <c r="AJ1808" s="2" t="s">
        <v>87</v>
      </c>
      <c r="AK1808" s="2" t="s">
        <v>58</v>
      </c>
      <c r="AM1808" s="2" t="s">
        <v>59</v>
      </c>
      <c r="AP1808" s="2" t="s">
        <v>60</v>
      </c>
      <c r="AQ1808" s="2" t="s">
        <v>41</v>
      </c>
      <c r="AR1808">
        <v>60000</v>
      </c>
      <c r="AS1808" s="2" t="str">
        <f>_xlfn.IFNA(IF(VLOOKUP(all_resi[[#This Row],[No. Waybill]],settle_reconcile[No. Waybill],1,0)="","Recon","Recon"),"-")</f>
        <v>Recon</v>
      </c>
      <c r="AT1808" s="2">
        <f>all_resi[[#This Row],[Nilai COD]]-all_resi[[#This Row],[COD Fee]]-all_resi[[#This Row],[Total Biaya Setelah Diskon]]</f>
        <v>74115</v>
      </c>
      <c r="AU1808" s="2">
        <f>IF(all_resi[[#This Row],[Waktu Terima]]="","",_xlfn.DAYS(all_resi[[#This Row],[Waktu Terima]],all_resi[[#This Row],[Tanggal Pengiriman]]))</f>
        <v>4</v>
      </c>
    </row>
    <row r="1809" spans="1:47" x14ac:dyDescent="0.25">
      <c r="A1809" s="2" t="s">
        <v>7646</v>
      </c>
      <c r="B1809" s="1">
        <v>46186</v>
      </c>
      <c r="C1809" s="2" t="s">
        <v>42</v>
      </c>
      <c r="D1809" s="2" t="s">
        <v>43</v>
      </c>
      <c r="E1809" s="2" t="s">
        <v>44</v>
      </c>
      <c r="F1809" s="2" t="s">
        <v>45</v>
      </c>
      <c r="G1809" s="2" t="s">
        <v>46</v>
      </c>
      <c r="H1809" s="2" t="s">
        <v>47</v>
      </c>
      <c r="I1809" s="2" t="s">
        <v>7647</v>
      </c>
      <c r="J1809" s="2" t="s">
        <v>13939</v>
      </c>
      <c r="K1809" s="2" t="s">
        <v>156</v>
      </c>
      <c r="L1809" s="2" t="s">
        <v>737</v>
      </c>
      <c r="M1809" s="2" t="s">
        <v>7648</v>
      </c>
      <c r="N1809" s="2" t="s">
        <v>7649</v>
      </c>
      <c r="O1809">
        <v>1</v>
      </c>
      <c r="P1809" s="2" t="s">
        <v>53</v>
      </c>
      <c r="Q1809">
        <v>100</v>
      </c>
      <c r="R1809">
        <v>0</v>
      </c>
      <c r="S1809" s="2" t="s">
        <v>54</v>
      </c>
      <c r="T1809" s="2" t="s">
        <v>55</v>
      </c>
      <c r="U1809" s="2" t="s">
        <v>56</v>
      </c>
      <c r="V1809" s="2"/>
      <c r="W1809">
        <v>81000</v>
      </c>
      <c r="X1809">
        <v>0</v>
      </c>
      <c r="Y1809">
        <v>0</v>
      </c>
      <c r="Z1809">
        <v>81000</v>
      </c>
      <c r="AB1809" s="2" t="s">
        <v>57</v>
      </c>
      <c r="AC1809">
        <v>32400</v>
      </c>
      <c r="AD1809">
        <v>48600</v>
      </c>
      <c r="AE1809">
        <v>185000</v>
      </c>
      <c r="AF1809">
        <v>2775</v>
      </c>
      <c r="AG1809" s="2" t="s">
        <v>256</v>
      </c>
      <c r="AH1809" s="2"/>
      <c r="AI1809" s="1">
        <v>46205</v>
      </c>
      <c r="AJ1809" s="2"/>
      <c r="AK1809" s="2" t="s">
        <v>67</v>
      </c>
      <c r="AM1809" s="2" t="s">
        <v>59</v>
      </c>
      <c r="AP1809" s="2" t="s">
        <v>60</v>
      </c>
      <c r="AQ1809" s="2" t="s">
        <v>41</v>
      </c>
      <c r="AR1809">
        <v>104000</v>
      </c>
      <c r="AS1809" s="2" t="str">
        <f>_xlfn.IFNA(IF(VLOOKUP(all_resi[[#This Row],[No. Waybill]],settle_reconcile[No. Waybill],1,0)="","Recon","Recon"),"-")</f>
        <v>-</v>
      </c>
      <c r="AT1809" s="2">
        <f>all_resi[[#This Row],[Nilai COD]]-all_resi[[#This Row],[COD Fee]]-all_resi[[#This Row],[Total Biaya Setelah Diskon]]</f>
        <v>133625</v>
      </c>
      <c r="AU1809" s="2">
        <f>IF(all_resi[[#This Row],[Waktu Terima]]="","",_xlfn.DAYS(all_resi[[#This Row],[Waktu Terima]],all_resi[[#This Row],[Tanggal Pengiriman]]))</f>
        <v>19</v>
      </c>
    </row>
    <row r="1810" spans="1:47" x14ac:dyDescent="0.25">
      <c r="A1810" s="2" t="s">
        <v>7934</v>
      </c>
      <c r="B1810" s="1">
        <v>46186</v>
      </c>
      <c r="C1810" s="2" t="s">
        <v>42</v>
      </c>
      <c r="D1810" s="2" t="s">
        <v>43</v>
      </c>
      <c r="E1810" s="2" t="s">
        <v>44</v>
      </c>
      <c r="F1810" s="2" t="s">
        <v>45</v>
      </c>
      <c r="G1810" s="2" t="s">
        <v>46</v>
      </c>
      <c r="H1810" s="2" t="s">
        <v>80</v>
      </c>
      <c r="I1810" s="2" t="s">
        <v>7935</v>
      </c>
      <c r="J1810" s="2" t="s">
        <v>14001</v>
      </c>
      <c r="K1810" s="2" t="s">
        <v>82</v>
      </c>
      <c r="L1810" s="2" t="s">
        <v>1029</v>
      </c>
      <c r="M1810" s="2" t="s">
        <v>7936</v>
      </c>
      <c r="N1810" s="2" t="s">
        <v>7937</v>
      </c>
      <c r="O1810">
        <v>1</v>
      </c>
      <c r="P1810" s="2" t="s">
        <v>53</v>
      </c>
      <c r="Q1810">
        <v>100</v>
      </c>
      <c r="R1810">
        <v>0</v>
      </c>
      <c r="S1810" s="2" t="s">
        <v>54</v>
      </c>
      <c r="T1810" s="2" t="s">
        <v>55</v>
      </c>
      <c r="U1810" s="2" t="s">
        <v>1020</v>
      </c>
      <c r="V1810" s="2"/>
      <c r="W1810">
        <v>71000</v>
      </c>
      <c r="X1810">
        <v>0</v>
      </c>
      <c r="Y1810">
        <v>0</v>
      </c>
      <c r="Z1810">
        <v>71000</v>
      </c>
      <c r="AB1810" s="2" t="s">
        <v>57</v>
      </c>
      <c r="AC1810">
        <v>28400</v>
      </c>
      <c r="AD1810">
        <v>42600</v>
      </c>
      <c r="AE1810">
        <v>150000</v>
      </c>
      <c r="AF1810">
        <v>2250</v>
      </c>
      <c r="AG1810" s="2" t="s">
        <v>517</v>
      </c>
      <c r="AH1810" s="2" t="s">
        <v>149</v>
      </c>
      <c r="AI1810" s="1">
        <v>46199</v>
      </c>
      <c r="AJ1810" s="2" t="s">
        <v>87</v>
      </c>
      <c r="AK1810" s="2" t="s">
        <v>67</v>
      </c>
      <c r="AM1810" s="2" t="s">
        <v>59</v>
      </c>
      <c r="AP1810" s="2" t="s">
        <v>60</v>
      </c>
      <c r="AQ1810" s="2" t="s">
        <v>41</v>
      </c>
      <c r="AR1810">
        <v>79000</v>
      </c>
      <c r="AS1810" s="2" t="str">
        <f>_xlfn.IFNA(IF(VLOOKUP(all_resi[[#This Row],[No. Waybill]],settle_reconcile[No. Waybill],1,0)="","Recon","Recon"),"-")</f>
        <v>-</v>
      </c>
      <c r="AT1810" s="2">
        <f>all_resi[[#This Row],[Nilai COD]]-all_resi[[#This Row],[COD Fee]]-all_resi[[#This Row],[Total Biaya Setelah Diskon]]</f>
        <v>105150</v>
      </c>
      <c r="AU1810" s="2">
        <f>IF(all_resi[[#This Row],[Waktu Terima]]="","",_xlfn.DAYS(all_resi[[#This Row],[Waktu Terima]],all_resi[[#This Row],[Tanggal Pengiriman]]))</f>
        <v>13</v>
      </c>
    </row>
    <row r="1811" spans="1:47" x14ac:dyDescent="0.25">
      <c r="A1811" s="2" t="s">
        <v>7929</v>
      </c>
      <c r="B1811" s="1">
        <v>46186</v>
      </c>
      <c r="C1811" s="2" t="s">
        <v>42</v>
      </c>
      <c r="D1811" s="2" t="s">
        <v>43</v>
      </c>
      <c r="E1811" s="2" t="s">
        <v>44</v>
      </c>
      <c r="F1811" s="2" t="s">
        <v>45</v>
      </c>
      <c r="G1811" s="2" t="s">
        <v>46</v>
      </c>
      <c r="H1811" s="2" t="s">
        <v>47</v>
      </c>
      <c r="I1811" s="2" t="s">
        <v>7930</v>
      </c>
      <c r="J1811" s="2" t="s">
        <v>13978</v>
      </c>
      <c r="K1811" s="2" t="s">
        <v>561</v>
      </c>
      <c r="L1811" s="2" t="s">
        <v>7931</v>
      </c>
      <c r="M1811" s="2" t="s">
        <v>7932</v>
      </c>
      <c r="N1811" s="2" t="s">
        <v>7933</v>
      </c>
      <c r="O1811">
        <v>1</v>
      </c>
      <c r="P1811" s="2" t="s">
        <v>53</v>
      </c>
      <c r="Q1811">
        <v>100</v>
      </c>
      <c r="R1811">
        <v>0</v>
      </c>
      <c r="S1811" s="2" t="s">
        <v>54</v>
      </c>
      <c r="T1811" s="2" t="s">
        <v>55</v>
      </c>
      <c r="U1811" s="2" t="s">
        <v>250</v>
      </c>
      <c r="V1811" s="2"/>
      <c r="W1811">
        <v>40000</v>
      </c>
      <c r="X1811">
        <v>0</v>
      </c>
      <c r="Y1811">
        <v>0</v>
      </c>
      <c r="Z1811">
        <v>40000</v>
      </c>
      <c r="AB1811" s="2" t="s">
        <v>57</v>
      </c>
      <c r="AC1811">
        <v>16000</v>
      </c>
      <c r="AD1811">
        <v>24000</v>
      </c>
      <c r="AE1811">
        <v>95000</v>
      </c>
      <c r="AF1811">
        <v>1425</v>
      </c>
      <c r="AG1811" s="2" t="s">
        <v>7930</v>
      </c>
      <c r="AH1811" s="2"/>
      <c r="AI1811" s="1">
        <v>46189</v>
      </c>
      <c r="AJ1811" s="2"/>
      <c r="AK1811" s="2" t="s">
        <v>58</v>
      </c>
      <c r="AM1811" s="2" t="s">
        <v>59</v>
      </c>
      <c r="AP1811" s="2" t="s">
        <v>60</v>
      </c>
      <c r="AQ1811" s="2" t="s">
        <v>41</v>
      </c>
      <c r="AR1811">
        <v>55000</v>
      </c>
      <c r="AS1811" s="2" t="str">
        <f>_xlfn.IFNA(IF(VLOOKUP(all_resi[[#This Row],[No. Waybill]],settle_reconcile[No. Waybill],1,0)="","Recon","Recon"),"-")</f>
        <v>Recon</v>
      </c>
      <c r="AT1811" s="2">
        <f>all_resi[[#This Row],[Nilai COD]]-all_resi[[#This Row],[COD Fee]]-all_resi[[#This Row],[Total Biaya Setelah Diskon]]</f>
        <v>69575</v>
      </c>
      <c r="AU1811" s="2">
        <f>IF(all_resi[[#This Row],[Waktu Terima]]="","",_xlfn.DAYS(all_resi[[#This Row],[Waktu Terima]],all_resi[[#This Row],[Tanggal Pengiriman]]))</f>
        <v>3</v>
      </c>
    </row>
    <row r="1812" spans="1:47" x14ac:dyDescent="0.25">
      <c r="A1812" s="2" t="s">
        <v>7658</v>
      </c>
      <c r="B1812" s="1">
        <v>46186</v>
      </c>
      <c r="C1812" s="2" t="s">
        <v>42</v>
      </c>
      <c r="D1812" s="2" t="s">
        <v>43</v>
      </c>
      <c r="E1812" s="2" t="s">
        <v>44</v>
      </c>
      <c r="F1812" s="2" t="s">
        <v>45</v>
      </c>
      <c r="G1812" s="2" t="s">
        <v>46</v>
      </c>
      <c r="H1812" s="2" t="s">
        <v>47</v>
      </c>
      <c r="I1812" s="2" t="s">
        <v>7659</v>
      </c>
      <c r="J1812" s="2" t="s">
        <v>13943</v>
      </c>
      <c r="K1812" s="2" t="s">
        <v>595</v>
      </c>
      <c r="L1812" s="2" t="s">
        <v>7660</v>
      </c>
      <c r="M1812" s="2" t="s">
        <v>7661</v>
      </c>
      <c r="N1812" s="2" t="s">
        <v>7662</v>
      </c>
      <c r="O1812">
        <v>1</v>
      </c>
      <c r="P1812" s="2" t="s">
        <v>53</v>
      </c>
      <c r="Q1812">
        <v>100</v>
      </c>
      <c r="R1812">
        <v>0</v>
      </c>
      <c r="S1812" s="2" t="s">
        <v>54</v>
      </c>
      <c r="T1812" s="2" t="s">
        <v>55</v>
      </c>
      <c r="U1812" s="2" t="s">
        <v>7663</v>
      </c>
      <c r="V1812" s="2"/>
      <c r="W1812">
        <v>155000</v>
      </c>
      <c r="X1812">
        <v>0</v>
      </c>
      <c r="Y1812">
        <v>0</v>
      </c>
      <c r="Z1812">
        <v>155000</v>
      </c>
      <c r="AB1812" s="2" t="s">
        <v>57</v>
      </c>
      <c r="AC1812">
        <v>62000</v>
      </c>
      <c r="AD1812">
        <v>93000</v>
      </c>
      <c r="AE1812">
        <v>290000</v>
      </c>
      <c r="AF1812">
        <v>4350</v>
      </c>
      <c r="AG1812" s="2" t="s">
        <v>7659</v>
      </c>
      <c r="AH1812" s="2"/>
      <c r="AI1812" s="1">
        <v>46202</v>
      </c>
      <c r="AJ1812" s="2"/>
      <c r="AK1812" s="2" t="s">
        <v>58</v>
      </c>
      <c r="AM1812" s="2" t="s">
        <v>59</v>
      </c>
      <c r="AP1812" s="2" t="s">
        <v>60</v>
      </c>
      <c r="AQ1812" s="2" t="s">
        <v>41</v>
      </c>
      <c r="AR1812">
        <v>135000</v>
      </c>
      <c r="AS1812" s="2" t="str">
        <f>_xlfn.IFNA(IF(VLOOKUP(all_resi[[#This Row],[No. Waybill]],settle_reconcile[No. Waybill],1,0)="","Recon","Recon"),"-")</f>
        <v>Recon</v>
      </c>
      <c r="AT1812" s="2">
        <f>all_resi[[#This Row],[Nilai COD]]-all_resi[[#This Row],[COD Fee]]-all_resi[[#This Row],[Total Biaya Setelah Diskon]]</f>
        <v>192650</v>
      </c>
      <c r="AU1812" s="2">
        <f>IF(all_resi[[#This Row],[Waktu Terima]]="","",_xlfn.DAYS(all_resi[[#This Row],[Waktu Terima]],all_resi[[#This Row],[Tanggal Pengiriman]]))</f>
        <v>16</v>
      </c>
    </row>
    <row r="1813" spans="1:47" x14ac:dyDescent="0.25">
      <c r="A1813" s="2" t="s">
        <v>7889</v>
      </c>
      <c r="B1813" s="1">
        <v>46186</v>
      </c>
      <c r="C1813" s="2" t="s">
        <v>42</v>
      </c>
      <c r="D1813" s="2" t="s">
        <v>43</v>
      </c>
      <c r="E1813" s="2" t="s">
        <v>44</v>
      </c>
      <c r="F1813" s="2" t="s">
        <v>45</v>
      </c>
      <c r="G1813" s="2" t="s">
        <v>46</v>
      </c>
      <c r="H1813" s="2" t="s">
        <v>47</v>
      </c>
      <c r="I1813" s="2" t="s">
        <v>7890</v>
      </c>
      <c r="J1813" s="2" t="s">
        <v>13958</v>
      </c>
      <c r="K1813" s="2" t="s">
        <v>82</v>
      </c>
      <c r="L1813" s="2" t="s">
        <v>83</v>
      </c>
      <c r="M1813" s="2" t="s">
        <v>84</v>
      </c>
      <c r="N1813" s="2" t="s">
        <v>7891</v>
      </c>
      <c r="O1813">
        <v>1</v>
      </c>
      <c r="P1813" s="2" t="s">
        <v>53</v>
      </c>
      <c r="Q1813">
        <v>100</v>
      </c>
      <c r="R1813">
        <v>0</v>
      </c>
      <c r="S1813" s="2" t="s">
        <v>54</v>
      </c>
      <c r="T1813" s="2" t="s">
        <v>55</v>
      </c>
      <c r="U1813" s="2" t="s">
        <v>207</v>
      </c>
      <c r="V1813" s="2"/>
      <c r="W1813">
        <v>47000</v>
      </c>
      <c r="X1813">
        <v>0</v>
      </c>
      <c r="Y1813">
        <v>0</v>
      </c>
      <c r="Z1813">
        <v>47000</v>
      </c>
      <c r="AB1813" s="2" t="s">
        <v>57</v>
      </c>
      <c r="AC1813">
        <v>18800</v>
      </c>
      <c r="AD1813">
        <v>28200</v>
      </c>
      <c r="AE1813">
        <v>112000</v>
      </c>
      <c r="AF1813">
        <v>1680</v>
      </c>
      <c r="AG1813" s="2" t="s">
        <v>7890</v>
      </c>
      <c r="AH1813" s="2"/>
      <c r="AI1813" s="1">
        <v>46191</v>
      </c>
      <c r="AJ1813" s="2"/>
      <c r="AK1813" s="2" t="s">
        <v>58</v>
      </c>
      <c r="AM1813" s="2" t="s">
        <v>59</v>
      </c>
      <c r="AP1813" s="2" t="s">
        <v>60</v>
      </c>
      <c r="AQ1813" s="2" t="s">
        <v>41</v>
      </c>
      <c r="AR1813">
        <v>65000</v>
      </c>
      <c r="AS1813" s="2" t="str">
        <f>_xlfn.IFNA(IF(VLOOKUP(all_resi[[#This Row],[No. Waybill]],settle_reconcile[No. Waybill],1,0)="","Recon","Recon"),"-")</f>
        <v>Recon</v>
      </c>
      <c r="AT1813" s="2">
        <f>all_resi[[#This Row],[Nilai COD]]-all_resi[[#This Row],[COD Fee]]-all_resi[[#This Row],[Total Biaya Setelah Diskon]]</f>
        <v>82120</v>
      </c>
      <c r="AU1813" s="2">
        <f>IF(all_resi[[#This Row],[Waktu Terima]]="","",_xlfn.DAYS(all_resi[[#This Row],[Waktu Terima]],all_resi[[#This Row],[Tanggal Pengiriman]]))</f>
        <v>5</v>
      </c>
    </row>
    <row r="1814" spans="1:47" x14ac:dyDescent="0.25">
      <c r="A1814" s="2" t="s">
        <v>7987</v>
      </c>
      <c r="B1814" s="1">
        <v>46186</v>
      </c>
      <c r="C1814" s="2" t="s">
        <v>42</v>
      </c>
      <c r="D1814" s="2" t="s">
        <v>43</v>
      </c>
      <c r="E1814" s="2" t="s">
        <v>44</v>
      </c>
      <c r="F1814" s="2" t="s">
        <v>45</v>
      </c>
      <c r="G1814" s="2" t="s">
        <v>46</v>
      </c>
      <c r="H1814" s="2" t="s">
        <v>47</v>
      </c>
      <c r="I1814" s="2" t="s">
        <v>7988</v>
      </c>
      <c r="J1814" s="2" t="s">
        <v>13954</v>
      </c>
      <c r="K1814" s="2" t="s">
        <v>156</v>
      </c>
      <c r="L1814" s="2" t="s">
        <v>606</v>
      </c>
      <c r="M1814" s="2" t="s">
        <v>607</v>
      </c>
      <c r="N1814" s="2" t="s">
        <v>7989</v>
      </c>
      <c r="O1814">
        <v>1</v>
      </c>
      <c r="P1814" s="2" t="s">
        <v>53</v>
      </c>
      <c r="Q1814">
        <v>100</v>
      </c>
      <c r="R1814">
        <v>0</v>
      </c>
      <c r="S1814" s="2" t="s">
        <v>54</v>
      </c>
      <c r="T1814" s="2" t="s">
        <v>55</v>
      </c>
      <c r="U1814" s="2" t="s">
        <v>250</v>
      </c>
      <c r="V1814" s="2"/>
      <c r="W1814">
        <v>64000</v>
      </c>
      <c r="X1814">
        <v>0</v>
      </c>
      <c r="Y1814">
        <v>0</v>
      </c>
      <c r="Z1814">
        <v>64000</v>
      </c>
      <c r="AB1814" s="2" t="s">
        <v>57</v>
      </c>
      <c r="AC1814">
        <v>25600</v>
      </c>
      <c r="AD1814">
        <v>38400</v>
      </c>
      <c r="AE1814">
        <v>119000</v>
      </c>
      <c r="AF1814">
        <v>1785</v>
      </c>
      <c r="AG1814" s="2" t="s">
        <v>43</v>
      </c>
      <c r="AH1814" s="2"/>
      <c r="AI1814" s="1">
        <v>46212</v>
      </c>
      <c r="AJ1814" s="2"/>
      <c r="AK1814" s="2" t="s">
        <v>67</v>
      </c>
      <c r="AM1814" s="2" t="s">
        <v>59</v>
      </c>
      <c r="AP1814" s="2" t="s">
        <v>60</v>
      </c>
      <c r="AQ1814" s="2" t="s">
        <v>41</v>
      </c>
      <c r="AR1814">
        <v>55000</v>
      </c>
      <c r="AS1814" s="2" t="str">
        <f>_xlfn.IFNA(IF(VLOOKUP(all_resi[[#This Row],[No. Waybill]],settle_reconcile[No. Waybill],1,0)="","Recon","Recon"),"-")</f>
        <v>-</v>
      </c>
      <c r="AT1814" s="2">
        <f>all_resi[[#This Row],[Nilai COD]]-all_resi[[#This Row],[COD Fee]]-all_resi[[#This Row],[Total Biaya Setelah Diskon]]</f>
        <v>78815</v>
      </c>
      <c r="AU1814" s="2">
        <f>IF(all_resi[[#This Row],[Waktu Terima]]="","",_xlfn.DAYS(all_resi[[#This Row],[Waktu Terima]],all_resi[[#This Row],[Tanggal Pengiriman]]))</f>
        <v>26</v>
      </c>
    </row>
    <row r="1815" spans="1:47" x14ac:dyDescent="0.25">
      <c r="A1815" s="2" t="s">
        <v>7752</v>
      </c>
      <c r="B1815" s="1">
        <v>46186</v>
      </c>
      <c r="C1815" s="2" t="s">
        <v>42</v>
      </c>
      <c r="D1815" s="2" t="s">
        <v>43</v>
      </c>
      <c r="E1815" s="2" t="s">
        <v>44</v>
      </c>
      <c r="F1815" s="2" t="s">
        <v>45</v>
      </c>
      <c r="G1815" s="2" t="s">
        <v>46</v>
      </c>
      <c r="H1815" s="2" t="s">
        <v>47</v>
      </c>
      <c r="I1815" s="2" t="s">
        <v>7753</v>
      </c>
      <c r="J1815" s="2" t="s">
        <v>13960</v>
      </c>
      <c r="K1815" s="2" t="s">
        <v>82</v>
      </c>
      <c r="L1815" s="2" t="s">
        <v>1029</v>
      </c>
      <c r="M1815" s="2" t="s">
        <v>7754</v>
      </c>
      <c r="N1815" s="2" t="s">
        <v>7755</v>
      </c>
      <c r="O1815">
        <v>1</v>
      </c>
      <c r="P1815" s="2" t="s">
        <v>53</v>
      </c>
      <c r="Q1815">
        <v>100</v>
      </c>
      <c r="R1815">
        <v>0</v>
      </c>
      <c r="S1815" s="2" t="s">
        <v>54</v>
      </c>
      <c r="T1815" s="2" t="s">
        <v>55</v>
      </c>
      <c r="U1815" s="2" t="s">
        <v>412</v>
      </c>
      <c r="V1815" s="2"/>
      <c r="W1815">
        <v>67000</v>
      </c>
      <c r="X1815">
        <v>0</v>
      </c>
      <c r="Y1815">
        <v>0</v>
      </c>
      <c r="Z1815">
        <v>67000</v>
      </c>
      <c r="AB1815" s="2" t="s">
        <v>57</v>
      </c>
      <c r="AC1815">
        <v>26800</v>
      </c>
      <c r="AD1815">
        <v>40200</v>
      </c>
      <c r="AE1815">
        <v>170000</v>
      </c>
      <c r="AF1815">
        <v>2550</v>
      </c>
      <c r="AG1815" s="2" t="s">
        <v>7753</v>
      </c>
      <c r="AH1815" s="2"/>
      <c r="AI1815" s="1">
        <v>46191</v>
      </c>
      <c r="AJ1815" s="2"/>
      <c r="AK1815" s="2" t="s">
        <v>58</v>
      </c>
      <c r="AM1815" s="2" t="s">
        <v>59</v>
      </c>
      <c r="AP1815" s="2" t="s">
        <v>60</v>
      </c>
      <c r="AQ1815" s="2" t="s">
        <v>41</v>
      </c>
      <c r="AR1815">
        <v>103000</v>
      </c>
      <c r="AS1815" s="2" t="str">
        <f>_xlfn.IFNA(IF(VLOOKUP(all_resi[[#This Row],[No. Waybill]],settle_reconcile[No. Waybill],1,0)="","Recon","Recon"),"-")</f>
        <v>Recon</v>
      </c>
      <c r="AT1815" s="2">
        <f>all_resi[[#This Row],[Nilai COD]]-all_resi[[#This Row],[COD Fee]]-all_resi[[#This Row],[Total Biaya Setelah Diskon]]</f>
        <v>127250</v>
      </c>
      <c r="AU1815" s="2">
        <f>IF(all_resi[[#This Row],[Waktu Terima]]="","",_xlfn.DAYS(all_resi[[#This Row],[Waktu Terima]],all_resi[[#This Row],[Tanggal Pengiriman]]))</f>
        <v>5</v>
      </c>
    </row>
    <row r="1816" spans="1:47" x14ac:dyDescent="0.25">
      <c r="A1816" s="2" t="s">
        <v>8411</v>
      </c>
      <c r="B1816" s="1">
        <v>46186</v>
      </c>
      <c r="C1816" s="2" t="s">
        <v>42</v>
      </c>
      <c r="D1816" s="2" t="s">
        <v>43</v>
      </c>
      <c r="E1816" s="2" t="s">
        <v>44</v>
      </c>
      <c r="F1816" s="2" t="s">
        <v>45</v>
      </c>
      <c r="G1816" s="2" t="s">
        <v>46</v>
      </c>
      <c r="H1816" s="2" t="s">
        <v>47</v>
      </c>
      <c r="I1816" s="2" t="s">
        <v>8412</v>
      </c>
      <c r="J1816" s="2" t="s">
        <v>14065</v>
      </c>
      <c r="K1816" s="2" t="s">
        <v>183</v>
      </c>
      <c r="L1816" s="2" t="s">
        <v>8413</v>
      </c>
      <c r="M1816" s="2" t="s">
        <v>8414</v>
      </c>
      <c r="N1816" s="2" t="s">
        <v>8415</v>
      </c>
      <c r="O1816">
        <v>1</v>
      </c>
      <c r="P1816" s="2" t="s">
        <v>53</v>
      </c>
      <c r="Q1816">
        <v>100</v>
      </c>
      <c r="R1816">
        <v>0</v>
      </c>
      <c r="S1816" s="2" t="s">
        <v>54</v>
      </c>
      <c r="T1816" s="2" t="s">
        <v>55</v>
      </c>
      <c r="U1816" s="2" t="s">
        <v>225</v>
      </c>
      <c r="V1816" s="2"/>
      <c r="W1816">
        <v>91000</v>
      </c>
      <c r="X1816">
        <v>0</v>
      </c>
      <c r="Y1816">
        <v>0</v>
      </c>
      <c r="Z1816">
        <v>91000</v>
      </c>
      <c r="AB1816" s="2" t="s">
        <v>57</v>
      </c>
      <c r="AC1816">
        <v>36400</v>
      </c>
      <c r="AD1816">
        <v>54600</v>
      </c>
      <c r="AE1816">
        <v>195000</v>
      </c>
      <c r="AF1816">
        <v>2925</v>
      </c>
      <c r="AG1816" s="2" t="s">
        <v>8412</v>
      </c>
      <c r="AH1816" s="2"/>
      <c r="AI1816" s="1">
        <v>46191</v>
      </c>
      <c r="AJ1816" s="2"/>
      <c r="AK1816" s="2" t="s">
        <v>58</v>
      </c>
      <c r="AM1816" s="2" t="s">
        <v>59</v>
      </c>
      <c r="AP1816" s="2" t="s">
        <v>60</v>
      </c>
      <c r="AQ1816" s="2" t="s">
        <v>41</v>
      </c>
      <c r="AR1816">
        <v>104000</v>
      </c>
      <c r="AS1816" s="2" t="str">
        <f>_xlfn.IFNA(IF(VLOOKUP(all_resi[[#This Row],[No. Waybill]],settle_reconcile[No. Waybill],1,0)="","Recon","Recon"),"-")</f>
        <v>Recon</v>
      </c>
      <c r="AT1816" s="2">
        <f>all_resi[[#This Row],[Nilai COD]]-all_resi[[#This Row],[COD Fee]]-all_resi[[#This Row],[Total Biaya Setelah Diskon]]</f>
        <v>137475</v>
      </c>
      <c r="AU1816" s="2">
        <f>IF(all_resi[[#This Row],[Waktu Terima]]="","",_xlfn.DAYS(all_resi[[#This Row],[Waktu Terima]],all_resi[[#This Row],[Tanggal Pengiriman]]))</f>
        <v>5</v>
      </c>
    </row>
    <row r="1817" spans="1:47" x14ac:dyDescent="0.25">
      <c r="A1817" s="2" t="s">
        <v>7897</v>
      </c>
      <c r="B1817" s="1">
        <v>46186</v>
      </c>
      <c r="C1817" s="2" t="s">
        <v>42</v>
      </c>
      <c r="D1817" s="2" t="s">
        <v>43</v>
      </c>
      <c r="E1817" s="2" t="s">
        <v>44</v>
      </c>
      <c r="F1817" s="2" t="s">
        <v>45</v>
      </c>
      <c r="G1817" s="2" t="s">
        <v>46</v>
      </c>
      <c r="H1817" s="2" t="s">
        <v>47</v>
      </c>
      <c r="I1817" s="2" t="s">
        <v>7898</v>
      </c>
      <c r="J1817" s="2" t="s">
        <v>14013</v>
      </c>
      <c r="K1817" s="2" t="s">
        <v>156</v>
      </c>
      <c r="L1817" s="2" t="s">
        <v>625</v>
      </c>
      <c r="M1817" s="2" t="s">
        <v>7899</v>
      </c>
      <c r="N1817" s="2" t="s">
        <v>7900</v>
      </c>
      <c r="O1817">
        <v>1</v>
      </c>
      <c r="P1817" s="2" t="s">
        <v>53</v>
      </c>
      <c r="Q1817">
        <v>100</v>
      </c>
      <c r="R1817">
        <v>0</v>
      </c>
      <c r="S1817" s="2" t="s">
        <v>54</v>
      </c>
      <c r="T1817" s="2" t="s">
        <v>55</v>
      </c>
      <c r="U1817" s="2" t="s">
        <v>225</v>
      </c>
      <c r="V1817" s="2"/>
      <c r="W1817">
        <v>84000</v>
      </c>
      <c r="X1817">
        <v>0</v>
      </c>
      <c r="Y1817">
        <v>0</v>
      </c>
      <c r="Z1817">
        <v>84000</v>
      </c>
      <c r="AB1817" s="2" t="s">
        <v>57</v>
      </c>
      <c r="AC1817">
        <v>33600</v>
      </c>
      <c r="AD1817">
        <v>50400</v>
      </c>
      <c r="AE1817">
        <v>188000</v>
      </c>
      <c r="AF1817">
        <v>2820</v>
      </c>
      <c r="AG1817" s="2" t="s">
        <v>43</v>
      </c>
      <c r="AH1817" s="2"/>
      <c r="AI1817" s="1">
        <v>46211</v>
      </c>
      <c r="AJ1817" s="2"/>
      <c r="AK1817" s="2" t="s">
        <v>67</v>
      </c>
      <c r="AM1817" s="2" t="s">
        <v>59</v>
      </c>
      <c r="AP1817" s="2" t="s">
        <v>60</v>
      </c>
      <c r="AQ1817" s="2" t="s">
        <v>41</v>
      </c>
      <c r="AR1817">
        <v>104000</v>
      </c>
      <c r="AS1817" s="2" t="str">
        <f>_xlfn.IFNA(IF(VLOOKUP(all_resi[[#This Row],[No. Waybill]],settle_reconcile[No. Waybill],1,0)="","Recon","Recon"),"-")</f>
        <v>-</v>
      </c>
      <c r="AT1817" s="2">
        <f>all_resi[[#This Row],[Nilai COD]]-all_resi[[#This Row],[COD Fee]]-all_resi[[#This Row],[Total Biaya Setelah Diskon]]</f>
        <v>134780</v>
      </c>
      <c r="AU1817" s="2">
        <f>IF(all_resi[[#This Row],[Waktu Terima]]="","",_xlfn.DAYS(all_resi[[#This Row],[Waktu Terima]],all_resi[[#This Row],[Tanggal Pengiriman]]))</f>
        <v>25</v>
      </c>
    </row>
    <row r="1818" spans="1:47" x14ac:dyDescent="0.25">
      <c r="A1818" s="2" t="s">
        <v>8631</v>
      </c>
      <c r="B1818" s="1">
        <v>46186</v>
      </c>
      <c r="C1818" s="2" t="s">
        <v>42</v>
      </c>
      <c r="D1818" s="2" t="s">
        <v>43</v>
      </c>
      <c r="E1818" s="2" t="s">
        <v>44</v>
      </c>
      <c r="F1818" s="2" t="s">
        <v>45</v>
      </c>
      <c r="G1818" s="2" t="s">
        <v>46</v>
      </c>
      <c r="H1818" s="2" t="s">
        <v>80</v>
      </c>
      <c r="I1818" s="2" t="s">
        <v>8632</v>
      </c>
      <c r="J1818" s="2" t="s">
        <v>13881</v>
      </c>
      <c r="K1818" s="2" t="s">
        <v>121</v>
      </c>
      <c r="L1818" s="2" t="s">
        <v>761</v>
      </c>
      <c r="M1818" s="2" t="s">
        <v>8633</v>
      </c>
      <c r="N1818" s="2" t="s">
        <v>8634</v>
      </c>
      <c r="O1818">
        <v>1</v>
      </c>
      <c r="P1818" s="2" t="s">
        <v>53</v>
      </c>
      <c r="Q1818">
        <v>100</v>
      </c>
      <c r="R1818">
        <v>0</v>
      </c>
      <c r="S1818" s="2" t="s">
        <v>54</v>
      </c>
      <c r="T1818" s="2" t="s">
        <v>55</v>
      </c>
      <c r="U1818" s="2" t="s">
        <v>1790</v>
      </c>
      <c r="V1818" s="2"/>
      <c r="W1818">
        <v>85000</v>
      </c>
      <c r="X1818">
        <v>0</v>
      </c>
      <c r="Y1818">
        <v>0</v>
      </c>
      <c r="Z1818">
        <v>85000</v>
      </c>
      <c r="AB1818" s="2" t="s">
        <v>57</v>
      </c>
      <c r="AC1818">
        <v>34000</v>
      </c>
      <c r="AD1818">
        <v>51000</v>
      </c>
      <c r="AE1818">
        <v>210000</v>
      </c>
      <c r="AF1818">
        <v>3150</v>
      </c>
      <c r="AG1818" s="2"/>
      <c r="AH1818" s="2"/>
      <c r="AI1818" s="1"/>
      <c r="AJ1818" s="2" t="s">
        <v>87</v>
      </c>
      <c r="AK1818" s="2" t="s">
        <v>67</v>
      </c>
      <c r="AM1818" s="2" t="s">
        <v>59</v>
      </c>
      <c r="AP1818" s="2" t="s">
        <v>60</v>
      </c>
      <c r="AQ1818" s="2" t="s">
        <v>41</v>
      </c>
      <c r="AR1818">
        <v>125000</v>
      </c>
      <c r="AS1818" s="2" t="str">
        <f>_xlfn.IFNA(IF(VLOOKUP(all_resi[[#This Row],[No. Waybill]],settle_reconcile[No. Waybill],1,0)="","Recon","Recon"),"-")</f>
        <v>-</v>
      </c>
      <c r="AT1818" s="2">
        <f>all_resi[[#This Row],[Nilai COD]]-all_resi[[#This Row],[COD Fee]]-all_resi[[#This Row],[Total Biaya Setelah Diskon]]</f>
        <v>155850</v>
      </c>
      <c r="AU1818" s="2" t="str">
        <f>IF(all_resi[[#This Row],[Waktu Terima]]="","",_xlfn.DAYS(all_resi[[#This Row],[Waktu Terima]],all_resi[[#This Row],[Tanggal Pengiriman]]))</f>
        <v/>
      </c>
    </row>
    <row r="1819" spans="1:47" x14ac:dyDescent="0.25">
      <c r="A1819" s="2" t="s">
        <v>7849</v>
      </c>
      <c r="B1819" s="1">
        <v>46186</v>
      </c>
      <c r="C1819" s="2" t="s">
        <v>42</v>
      </c>
      <c r="D1819" s="2" t="s">
        <v>43</v>
      </c>
      <c r="E1819" s="2" t="s">
        <v>44</v>
      </c>
      <c r="F1819" s="2" t="s">
        <v>45</v>
      </c>
      <c r="G1819" s="2" t="s">
        <v>46</v>
      </c>
      <c r="H1819" s="2" t="s">
        <v>47</v>
      </c>
      <c r="I1819" s="2" t="s">
        <v>7850</v>
      </c>
      <c r="J1819" s="2" t="s">
        <v>13976</v>
      </c>
      <c r="K1819" s="2" t="s">
        <v>156</v>
      </c>
      <c r="L1819" s="2" t="s">
        <v>606</v>
      </c>
      <c r="M1819" s="2" t="s">
        <v>1191</v>
      </c>
      <c r="N1819" s="2" t="s">
        <v>7851</v>
      </c>
      <c r="O1819">
        <v>1</v>
      </c>
      <c r="P1819" s="2" t="s">
        <v>53</v>
      </c>
      <c r="Q1819">
        <v>100</v>
      </c>
      <c r="R1819">
        <v>0</v>
      </c>
      <c r="S1819" s="2" t="s">
        <v>54</v>
      </c>
      <c r="T1819" s="2" t="s">
        <v>55</v>
      </c>
      <c r="U1819" s="2" t="s">
        <v>207</v>
      </c>
      <c r="V1819" s="2"/>
      <c r="W1819">
        <v>64000</v>
      </c>
      <c r="X1819">
        <v>0</v>
      </c>
      <c r="Y1819">
        <v>0</v>
      </c>
      <c r="Z1819">
        <v>64000</v>
      </c>
      <c r="AB1819" s="2" t="s">
        <v>57</v>
      </c>
      <c r="AC1819">
        <v>25600</v>
      </c>
      <c r="AD1819">
        <v>38400</v>
      </c>
      <c r="AE1819">
        <v>130000</v>
      </c>
      <c r="AF1819">
        <v>1950</v>
      </c>
      <c r="AG1819" s="2" t="s">
        <v>7850</v>
      </c>
      <c r="AH1819" s="2"/>
      <c r="AI1819" s="1">
        <v>46191</v>
      </c>
      <c r="AJ1819" s="2"/>
      <c r="AK1819" s="2" t="s">
        <v>58</v>
      </c>
      <c r="AM1819" s="2" t="s">
        <v>59</v>
      </c>
      <c r="AP1819" s="2" t="s">
        <v>60</v>
      </c>
      <c r="AQ1819" s="2" t="s">
        <v>41</v>
      </c>
      <c r="AR1819">
        <v>66000</v>
      </c>
      <c r="AS1819" s="2" t="str">
        <f>_xlfn.IFNA(IF(VLOOKUP(all_resi[[#This Row],[No. Waybill]],settle_reconcile[No. Waybill],1,0)="","Recon","Recon"),"-")</f>
        <v>Recon</v>
      </c>
      <c r="AT1819" s="2">
        <f>all_resi[[#This Row],[Nilai COD]]-all_resi[[#This Row],[COD Fee]]-all_resi[[#This Row],[Total Biaya Setelah Diskon]]</f>
        <v>89650</v>
      </c>
      <c r="AU1819" s="2">
        <f>IF(all_resi[[#This Row],[Waktu Terima]]="","",_xlfn.DAYS(all_resi[[#This Row],[Waktu Terima]],all_resi[[#This Row],[Tanggal Pengiriman]]))</f>
        <v>5</v>
      </c>
    </row>
    <row r="1820" spans="1:47" x14ac:dyDescent="0.25">
      <c r="A1820" s="2" t="s">
        <v>7736</v>
      </c>
      <c r="B1820" s="1">
        <v>46186</v>
      </c>
      <c r="C1820" s="2" t="s">
        <v>42</v>
      </c>
      <c r="D1820" s="2" t="s">
        <v>43</v>
      </c>
      <c r="E1820" s="2" t="s">
        <v>44</v>
      </c>
      <c r="F1820" s="2" t="s">
        <v>45</v>
      </c>
      <c r="G1820" s="2" t="s">
        <v>46</v>
      </c>
      <c r="H1820" s="2" t="s">
        <v>80</v>
      </c>
      <c r="I1820" s="2" t="s">
        <v>7737</v>
      </c>
      <c r="J1820" s="2" t="s">
        <v>13956</v>
      </c>
      <c r="K1820" s="2" t="s">
        <v>183</v>
      </c>
      <c r="L1820" s="2" t="s">
        <v>2915</v>
      </c>
      <c r="M1820" s="2" t="s">
        <v>7738</v>
      </c>
      <c r="N1820" s="2" t="s">
        <v>7739</v>
      </c>
      <c r="O1820">
        <v>1</v>
      </c>
      <c r="P1820" s="2" t="s">
        <v>53</v>
      </c>
      <c r="Q1820">
        <v>100</v>
      </c>
      <c r="R1820">
        <v>0</v>
      </c>
      <c r="S1820" s="2" t="s">
        <v>54</v>
      </c>
      <c r="T1820" s="2" t="s">
        <v>55</v>
      </c>
      <c r="U1820" s="2" t="s">
        <v>1790</v>
      </c>
      <c r="V1820" s="2"/>
      <c r="W1820">
        <v>122000</v>
      </c>
      <c r="X1820">
        <v>0</v>
      </c>
      <c r="Y1820">
        <v>0</v>
      </c>
      <c r="Z1820">
        <v>122000</v>
      </c>
      <c r="AB1820" s="2" t="s">
        <v>57</v>
      </c>
      <c r="AC1820">
        <v>48800</v>
      </c>
      <c r="AD1820">
        <v>73200</v>
      </c>
      <c r="AE1820">
        <v>247000</v>
      </c>
      <c r="AF1820">
        <v>3705</v>
      </c>
      <c r="AG1820" s="2"/>
      <c r="AH1820" s="2"/>
      <c r="AI1820" s="1"/>
      <c r="AJ1820" s="2" t="s">
        <v>87</v>
      </c>
      <c r="AK1820" s="2" t="s">
        <v>67</v>
      </c>
      <c r="AM1820" s="2" t="s">
        <v>59</v>
      </c>
      <c r="AP1820" s="2" t="s">
        <v>3437</v>
      </c>
      <c r="AQ1820" s="2" t="s">
        <v>41</v>
      </c>
      <c r="AR1820">
        <v>125000</v>
      </c>
      <c r="AS1820" s="2" t="str">
        <f>_xlfn.IFNA(IF(VLOOKUP(all_resi[[#This Row],[No. Waybill]],settle_reconcile[No. Waybill],1,0)="","Recon","Recon"),"-")</f>
        <v>-</v>
      </c>
      <c r="AT1820" s="2">
        <f>all_resi[[#This Row],[Nilai COD]]-all_resi[[#This Row],[COD Fee]]-all_resi[[#This Row],[Total Biaya Setelah Diskon]]</f>
        <v>170095</v>
      </c>
      <c r="AU1820" s="2" t="str">
        <f>IF(all_resi[[#This Row],[Waktu Terima]]="","",_xlfn.DAYS(all_resi[[#This Row],[Waktu Terima]],all_resi[[#This Row],[Tanggal Pengiriman]]))</f>
        <v/>
      </c>
    </row>
    <row r="1821" spans="1:47" x14ac:dyDescent="0.25">
      <c r="A1821" s="2" t="s">
        <v>7938</v>
      </c>
      <c r="B1821" s="1">
        <v>46186</v>
      </c>
      <c r="C1821" s="2" t="s">
        <v>42</v>
      </c>
      <c r="D1821" s="2" t="s">
        <v>43</v>
      </c>
      <c r="E1821" s="2" t="s">
        <v>44</v>
      </c>
      <c r="F1821" s="2" t="s">
        <v>45</v>
      </c>
      <c r="G1821" s="2" t="s">
        <v>46</v>
      </c>
      <c r="H1821" s="2" t="s">
        <v>47</v>
      </c>
      <c r="I1821" s="2" t="s">
        <v>7939</v>
      </c>
      <c r="J1821" s="2" t="s">
        <v>13915</v>
      </c>
      <c r="K1821" s="2" t="s">
        <v>156</v>
      </c>
      <c r="L1821" s="2" t="s">
        <v>429</v>
      </c>
      <c r="M1821" s="2" t="s">
        <v>853</v>
      </c>
      <c r="N1821" s="2" t="s">
        <v>7940</v>
      </c>
      <c r="O1821">
        <v>1</v>
      </c>
      <c r="P1821" s="2" t="s">
        <v>53</v>
      </c>
      <c r="Q1821">
        <v>100</v>
      </c>
      <c r="R1821">
        <v>0</v>
      </c>
      <c r="S1821" s="2" t="s">
        <v>54</v>
      </c>
      <c r="T1821" s="2" t="s">
        <v>55</v>
      </c>
      <c r="U1821" s="2" t="s">
        <v>97</v>
      </c>
      <c r="V1821" s="2"/>
      <c r="W1821">
        <v>100000</v>
      </c>
      <c r="X1821">
        <v>0</v>
      </c>
      <c r="Y1821">
        <v>0</v>
      </c>
      <c r="Z1821">
        <v>100000</v>
      </c>
      <c r="AB1821" s="2" t="s">
        <v>57</v>
      </c>
      <c r="AC1821">
        <v>40000</v>
      </c>
      <c r="AD1821">
        <v>60000</v>
      </c>
      <c r="AE1821">
        <v>160000</v>
      </c>
      <c r="AF1821">
        <v>2400</v>
      </c>
      <c r="AG1821" s="2" t="s">
        <v>7939</v>
      </c>
      <c r="AH1821" s="2"/>
      <c r="AI1821" s="1">
        <v>46198</v>
      </c>
      <c r="AJ1821" s="2"/>
      <c r="AK1821" s="2" t="s">
        <v>58</v>
      </c>
      <c r="AM1821" s="2" t="s">
        <v>59</v>
      </c>
      <c r="AP1821" s="2" t="s">
        <v>60</v>
      </c>
      <c r="AQ1821" s="2" t="s">
        <v>41</v>
      </c>
      <c r="AR1821">
        <v>60000</v>
      </c>
      <c r="AS1821" s="2" t="str">
        <f>_xlfn.IFNA(IF(VLOOKUP(all_resi[[#This Row],[No. Waybill]],settle_reconcile[No. Waybill],1,0)="","Recon","Recon"),"-")</f>
        <v>Recon</v>
      </c>
      <c r="AT1821" s="2">
        <f>all_resi[[#This Row],[Nilai COD]]-all_resi[[#This Row],[COD Fee]]-all_resi[[#This Row],[Total Biaya Setelah Diskon]]</f>
        <v>97600</v>
      </c>
      <c r="AU1821" s="2">
        <f>IF(all_resi[[#This Row],[Waktu Terima]]="","",_xlfn.DAYS(all_resi[[#This Row],[Waktu Terima]],all_resi[[#This Row],[Tanggal Pengiriman]]))</f>
        <v>12</v>
      </c>
    </row>
    <row r="1822" spans="1:47" x14ac:dyDescent="0.25">
      <c r="A1822" s="2" t="s">
        <v>8228</v>
      </c>
      <c r="B1822" s="1">
        <v>46186</v>
      </c>
      <c r="C1822" s="2" t="s">
        <v>42</v>
      </c>
      <c r="D1822" s="2" t="s">
        <v>43</v>
      </c>
      <c r="E1822" s="2" t="s">
        <v>44</v>
      </c>
      <c r="F1822" s="2" t="s">
        <v>45</v>
      </c>
      <c r="G1822" s="2" t="s">
        <v>46</v>
      </c>
      <c r="H1822" s="2" t="s">
        <v>80</v>
      </c>
      <c r="I1822" s="2" t="s">
        <v>8229</v>
      </c>
      <c r="J1822" s="2" t="s">
        <v>13967</v>
      </c>
      <c r="K1822" s="2" t="s">
        <v>177</v>
      </c>
      <c r="L1822" s="2" t="s">
        <v>896</v>
      </c>
      <c r="M1822" s="2" t="s">
        <v>912</v>
      </c>
      <c r="N1822" s="2" t="s">
        <v>8230</v>
      </c>
      <c r="O1822">
        <v>1</v>
      </c>
      <c r="P1822" s="2" t="s">
        <v>53</v>
      </c>
      <c r="Q1822">
        <v>100</v>
      </c>
      <c r="R1822">
        <v>0</v>
      </c>
      <c r="S1822" s="2" t="s">
        <v>54</v>
      </c>
      <c r="T1822" s="2" t="s">
        <v>55</v>
      </c>
      <c r="U1822" s="2" t="s">
        <v>555</v>
      </c>
      <c r="V1822" s="2"/>
      <c r="W1822">
        <v>87000</v>
      </c>
      <c r="X1822">
        <v>0</v>
      </c>
      <c r="Y1822">
        <v>0</v>
      </c>
      <c r="Z1822">
        <v>87000</v>
      </c>
      <c r="AB1822" s="2" t="s">
        <v>57</v>
      </c>
      <c r="AC1822">
        <v>34800</v>
      </c>
      <c r="AD1822">
        <v>52200</v>
      </c>
      <c r="AE1822">
        <v>170000</v>
      </c>
      <c r="AF1822">
        <v>2550</v>
      </c>
      <c r="AG1822" s="2" t="s">
        <v>8229</v>
      </c>
      <c r="AH1822" s="2"/>
      <c r="AI1822" s="1">
        <v>46191</v>
      </c>
      <c r="AJ1822" s="2" t="s">
        <v>87</v>
      </c>
      <c r="AK1822" s="2" t="s">
        <v>58</v>
      </c>
      <c r="AM1822" s="2" t="s">
        <v>59</v>
      </c>
      <c r="AP1822" s="2" t="s">
        <v>60</v>
      </c>
      <c r="AQ1822" s="2" t="s">
        <v>41</v>
      </c>
      <c r="AR1822">
        <v>83000</v>
      </c>
      <c r="AS1822" s="2" t="str">
        <f>_xlfn.IFNA(IF(VLOOKUP(all_resi[[#This Row],[No. Waybill]],settle_reconcile[No. Waybill],1,0)="","Recon","Recon"),"-")</f>
        <v>Recon</v>
      </c>
      <c r="AT1822" s="2">
        <f>all_resi[[#This Row],[Nilai COD]]-all_resi[[#This Row],[COD Fee]]-all_resi[[#This Row],[Total Biaya Setelah Diskon]]</f>
        <v>115250</v>
      </c>
      <c r="AU1822" s="2">
        <f>IF(all_resi[[#This Row],[Waktu Terima]]="","",_xlfn.DAYS(all_resi[[#This Row],[Waktu Terima]],all_resi[[#This Row],[Tanggal Pengiriman]]))</f>
        <v>5</v>
      </c>
    </row>
    <row r="1823" spans="1:47" x14ac:dyDescent="0.25">
      <c r="A1823" s="2" t="s">
        <v>7944</v>
      </c>
      <c r="B1823" s="1">
        <v>46186</v>
      </c>
      <c r="C1823" s="2" t="s">
        <v>42</v>
      </c>
      <c r="D1823" s="2" t="s">
        <v>43</v>
      </c>
      <c r="E1823" s="2" t="s">
        <v>44</v>
      </c>
      <c r="F1823" s="2" t="s">
        <v>45</v>
      </c>
      <c r="G1823" s="2" t="s">
        <v>46</v>
      </c>
      <c r="H1823" s="2" t="s">
        <v>80</v>
      </c>
      <c r="I1823" s="2" t="s">
        <v>7945</v>
      </c>
      <c r="J1823" s="2" t="s">
        <v>13928</v>
      </c>
      <c r="K1823" s="2" t="s">
        <v>116</v>
      </c>
      <c r="L1823" s="2" t="s">
        <v>2163</v>
      </c>
      <c r="M1823" s="2" t="s">
        <v>4110</v>
      </c>
      <c r="N1823" s="2" t="s">
        <v>7946</v>
      </c>
      <c r="O1823">
        <v>1</v>
      </c>
      <c r="P1823" s="2" t="s">
        <v>53</v>
      </c>
      <c r="Q1823">
        <v>100</v>
      </c>
      <c r="R1823">
        <v>0</v>
      </c>
      <c r="S1823" s="2" t="s">
        <v>54</v>
      </c>
      <c r="T1823" s="2" t="s">
        <v>55</v>
      </c>
      <c r="U1823" s="2" t="s">
        <v>86</v>
      </c>
      <c r="V1823" s="2"/>
      <c r="W1823">
        <v>15000</v>
      </c>
      <c r="X1823">
        <v>0</v>
      </c>
      <c r="Y1823">
        <v>0</v>
      </c>
      <c r="Z1823">
        <v>15000</v>
      </c>
      <c r="AB1823" s="2" t="s">
        <v>57</v>
      </c>
      <c r="AC1823">
        <v>9000</v>
      </c>
      <c r="AD1823">
        <v>6000</v>
      </c>
      <c r="AE1823">
        <v>74000</v>
      </c>
      <c r="AF1823">
        <v>1110</v>
      </c>
      <c r="AG1823" s="2" t="s">
        <v>11769</v>
      </c>
      <c r="AH1823" s="2" t="s">
        <v>149</v>
      </c>
      <c r="AI1823" s="1">
        <v>46196</v>
      </c>
      <c r="AJ1823" s="2" t="s">
        <v>87</v>
      </c>
      <c r="AK1823" s="2" t="s">
        <v>67</v>
      </c>
      <c r="AM1823" s="2" t="s">
        <v>59</v>
      </c>
      <c r="AP1823" s="2" t="s">
        <v>60</v>
      </c>
      <c r="AQ1823" s="2" t="s">
        <v>41</v>
      </c>
      <c r="AR1823">
        <v>59000</v>
      </c>
      <c r="AS1823" s="2" t="str">
        <f>_xlfn.IFNA(IF(VLOOKUP(all_resi[[#This Row],[No. Waybill]],settle_reconcile[No. Waybill],1,0)="","Recon","Recon"),"-")</f>
        <v>-</v>
      </c>
      <c r="AT1823" s="2">
        <f>all_resi[[#This Row],[Nilai COD]]-all_resi[[#This Row],[COD Fee]]-all_resi[[#This Row],[Total Biaya Setelah Diskon]]</f>
        <v>66890</v>
      </c>
      <c r="AU1823" s="2">
        <f>IF(all_resi[[#This Row],[Waktu Terima]]="","",_xlfn.DAYS(all_resi[[#This Row],[Waktu Terima]],all_resi[[#This Row],[Tanggal Pengiriman]]))</f>
        <v>10</v>
      </c>
    </row>
    <row r="1824" spans="1:47" x14ac:dyDescent="0.25">
      <c r="A1824" s="2" t="s">
        <v>7794</v>
      </c>
      <c r="B1824" s="1">
        <v>46186</v>
      </c>
      <c r="C1824" s="2" t="s">
        <v>42</v>
      </c>
      <c r="D1824" s="2" t="s">
        <v>43</v>
      </c>
      <c r="E1824" s="2" t="s">
        <v>44</v>
      </c>
      <c r="F1824" s="2" t="s">
        <v>45</v>
      </c>
      <c r="G1824" s="2" t="s">
        <v>46</v>
      </c>
      <c r="H1824" s="2" t="s">
        <v>47</v>
      </c>
      <c r="I1824" s="2" t="s">
        <v>7795</v>
      </c>
      <c r="J1824" s="2" t="s">
        <v>13962</v>
      </c>
      <c r="K1824" s="2" t="s">
        <v>177</v>
      </c>
      <c r="L1824" s="2" t="s">
        <v>807</v>
      </c>
      <c r="M1824" s="2" t="s">
        <v>808</v>
      </c>
      <c r="N1824" s="2" t="s">
        <v>7796</v>
      </c>
      <c r="O1824">
        <v>1</v>
      </c>
      <c r="P1824" s="2" t="s">
        <v>53</v>
      </c>
      <c r="Q1824">
        <v>100</v>
      </c>
      <c r="R1824">
        <v>0</v>
      </c>
      <c r="S1824" s="2" t="s">
        <v>54</v>
      </c>
      <c r="T1824" s="2" t="s">
        <v>55</v>
      </c>
      <c r="U1824" s="2" t="s">
        <v>225</v>
      </c>
      <c r="V1824" s="2"/>
      <c r="W1824">
        <v>64000</v>
      </c>
      <c r="X1824">
        <v>0</v>
      </c>
      <c r="Y1824">
        <v>0</v>
      </c>
      <c r="Z1824">
        <v>64000</v>
      </c>
      <c r="AB1824" s="2" t="s">
        <v>57</v>
      </c>
      <c r="AC1824">
        <v>25600</v>
      </c>
      <c r="AD1824">
        <v>38400</v>
      </c>
      <c r="AE1824">
        <v>158000</v>
      </c>
      <c r="AF1824">
        <v>2370</v>
      </c>
      <c r="AG1824" s="2" t="s">
        <v>517</v>
      </c>
      <c r="AH1824" s="2" t="s">
        <v>149</v>
      </c>
      <c r="AI1824" s="1">
        <v>46199</v>
      </c>
      <c r="AJ1824" s="2"/>
      <c r="AK1824" s="2" t="s">
        <v>67</v>
      </c>
      <c r="AM1824" s="2" t="s">
        <v>59</v>
      </c>
      <c r="AP1824" s="2" t="s">
        <v>60</v>
      </c>
      <c r="AQ1824" s="2" t="s">
        <v>41</v>
      </c>
      <c r="AR1824">
        <v>94000</v>
      </c>
      <c r="AS1824" s="2" t="str">
        <f>_xlfn.IFNA(IF(VLOOKUP(all_resi[[#This Row],[No. Waybill]],settle_reconcile[No. Waybill],1,0)="","Recon","Recon"),"-")</f>
        <v>-</v>
      </c>
      <c r="AT1824" s="2">
        <f>all_resi[[#This Row],[Nilai COD]]-all_resi[[#This Row],[COD Fee]]-all_resi[[#This Row],[Total Biaya Setelah Diskon]]</f>
        <v>117230</v>
      </c>
      <c r="AU1824" s="2">
        <f>IF(all_resi[[#This Row],[Waktu Terima]]="","",_xlfn.DAYS(all_resi[[#This Row],[Waktu Terima]],all_resi[[#This Row],[Tanggal Pengiriman]]))</f>
        <v>13</v>
      </c>
    </row>
    <row r="1825" spans="1:47" x14ac:dyDescent="0.25">
      <c r="A1825" s="2" t="s">
        <v>7801</v>
      </c>
      <c r="B1825" s="1">
        <v>46186</v>
      </c>
      <c r="C1825" s="2" t="s">
        <v>42</v>
      </c>
      <c r="D1825" s="2" t="s">
        <v>43</v>
      </c>
      <c r="E1825" s="2" t="s">
        <v>44</v>
      </c>
      <c r="F1825" s="2" t="s">
        <v>45</v>
      </c>
      <c r="G1825" s="2" t="s">
        <v>46</v>
      </c>
      <c r="H1825" s="2" t="s">
        <v>80</v>
      </c>
      <c r="I1825" s="2" t="s">
        <v>7802</v>
      </c>
      <c r="J1825" s="2" t="s">
        <v>13968</v>
      </c>
      <c r="K1825" s="2" t="s">
        <v>143</v>
      </c>
      <c r="L1825" s="2" t="s">
        <v>7803</v>
      </c>
      <c r="M1825" s="2" t="s">
        <v>7804</v>
      </c>
      <c r="N1825" s="2" t="s">
        <v>7805</v>
      </c>
      <c r="O1825">
        <v>1</v>
      </c>
      <c r="P1825" s="2" t="s">
        <v>53</v>
      </c>
      <c r="Q1825">
        <v>100</v>
      </c>
      <c r="R1825">
        <v>0</v>
      </c>
      <c r="S1825" s="2" t="s">
        <v>54</v>
      </c>
      <c r="T1825" s="2" t="s">
        <v>55</v>
      </c>
      <c r="U1825" s="2" t="s">
        <v>1790</v>
      </c>
      <c r="V1825" s="2"/>
      <c r="W1825">
        <v>25000</v>
      </c>
      <c r="X1825">
        <v>0</v>
      </c>
      <c r="Y1825">
        <v>0</v>
      </c>
      <c r="Z1825">
        <v>25000</v>
      </c>
      <c r="AB1825" s="2" t="s">
        <v>57</v>
      </c>
      <c r="AC1825">
        <v>18000</v>
      </c>
      <c r="AD1825">
        <v>7000</v>
      </c>
      <c r="AE1825">
        <v>152000</v>
      </c>
      <c r="AF1825">
        <v>2280</v>
      </c>
      <c r="AG1825" s="2" t="s">
        <v>7802</v>
      </c>
      <c r="AH1825" s="2"/>
      <c r="AI1825" s="1">
        <v>46188</v>
      </c>
      <c r="AJ1825" s="2" t="s">
        <v>87</v>
      </c>
      <c r="AK1825" s="2" t="s">
        <v>58</v>
      </c>
      <c r="AM1825" s="2" t="s">
        <v>59</v>
      </c>
      <c r="AP1825" s="2" t="s">
        <v>60</v>
      </c>
      <c r="AQ1825" s="2" t="s">
        <v>41</v>
      </c>
      <c r="AR1825">
        <v>127000</v>
      </c>
      <c r="AS1825" s="2" t="str">
        <f>_xlfn.IFNA(IF(VLOOKUP(all_resi[[#This Row],[No. Waybill]],settle_reconcile[No. Waybill],1,0)="","Recon","Recon"),"-")</f>
        <v>Recon</v>
      </c>
      <c r="AT1825" s="2">
        <f>all_resi[[#This Row],[Nilai COD]]-all_resi[[#This Row],[COD Fee]]-all_resi[[#This Row],[Total Biaya Setelah Diskon]]</f>
        <v>142720</v>
      </c>
      <c r="AU1825" s="2">
        <f>IF(all_resi[[#This Row],[Waktu Terima]]="","",_xlfn.DAYS(all_resi[[#This Row],[Waktu Terima]],all_resi[[#This Row],[Tanggal Pengiriman]]))</f>
        <v>2</v>
      </c>
    </row>
    <row r="1826" spans="1:47" x14ac:dyDescent="0.25">
      <c r="A1826" s="2" t="s">
        <v>8647</v>
      </c>
      <c r="B1826" s="1">
        <v>46186</v>
      </c>
      <c r="C1826" s="2" t="s">
        <v>42</v>
      </c>
      <c r="D1826" s="2" t="s">
        <v>43</v>
      </c>
      <c r="E1826" s="2" t="s">
        <v>44</v>
      </c>
      <c r="F1826" s="2" t="s">
        <v>45</v>
      </c>
      <c r="G1826" s="2" t="s">
        <v>46</v>
      </c>
      <c r="H1826" s="2" t="s">
        <v>80</v>
      </c>
      <c r="I1826" s="2" t="s">
        <v>8648</v>
      </c>
      <c r="J1826" s="2" t="s">
        <v>14021</v>
      </c>
      <c r="K1826" s="2" t="s">
        <v>69</v>
      </c>
      <c r="L1826" s="2" t="s">
        <v>1204</v>
      </c>
      <c r="M1826" s="2" t="s">
        <v>8649</v>
      </c>
      <c r="N1826" s="2" t="s">
        <v>8650</v>
      </c>
      <c r="O1826">
        <v>1</v>
      </c>
      <c r="P1826" s="2" t="s">
        <v>53</v>
      </c>
      <c r="Q1826">
        <v>100</v>
      </c>
      <c r="R1826">
        <v>0</v>
      </c>
      <c r="S1826" s="2" t="s">
        <v>54</v>
      </c>
      <c r="T1826" s="2" t="s">
        <v>55</v>
      </c>
      <c r="U1826" s="2" t="s">
        <v>581</v>
      </c>
      <c r="V1826" s="2"/>
      <c r="W1826">
        <v>47000</v>
      </c>
      <c r="X1826">
        <v>0</v>
      </c>
      <c r="Y1826">
        <v>0</v>
      </c>
      <c r="Z1826">
        <v>47000</v>
      </c>
      <c r="AB1826" s="2" t="s">
        <v>57</v>
      </c>
      <c r="AC1826">
        <v>18800</v>
      </c>
      <c r="AD1826">
        <v>28200</v>
      </c>
      <c r="AE1826">
        <v>127000</v>
      </c>
      <c r="AF1826">
        <v>1905</v>
      </c>
      <c r="AG1826" s="2" t="s">
        <v>8648</v>
      </c>
      <c r="AH1826" s="2"/>
      <c r="AI1826" s="1">
        <v>46191</v>
      </c>
      <c r="AJ1826" s="2" t="s">
        <v>87</v>
      </c>
      <c r="AK1826" s="2" t="s">
        <v>58</v>
      </c>
      <c r="AM1826" s="2" t="s">
        <v>59</v>
      </c>
      <c r="AP1826" s="2" t="s">
        <v>60</v>
      </c>
      <c r="AQ1826" s="2" t="s">
        <v>41</v>
      </c>
      <c r="AR1826">
        <v>80000</v>
      </c>
      <c r="AS1826" s="2" t="str">
        <f>_xlfn.IFNA(IF(VLOOKUP(all_resi[[#This Row],[No. Waybill]],settle_reconcile[No. Waybill],1,0)="","Recon","Recon"),"-")</f>
        <v>Recon</v>
      </c>
      <c r="AT1826" s="2">
        <f>all_resi[[#This Row],[Nilai COD]]-all_resi[[#This Row],[COD Fee]]-all_resi[[#This Row],[Total Biaya Setelah Diskon]]</f>
        <v>96895</v>
      </c>
      <c r="AU1826" s="2">
        <f>IF(all_resi[[#This Row],[Waktu Terima]]="","",_xlfn.DAYS(all_resi[[#This Row],[Waktu Terima]],all_resi[[#This Row],[Tanggal Pengiriman]]))</f>
        <v>5</v>
      </c>
    </row>
    <row r="1827" spans="1:47" x14ac:dyDescent="0.25">
      <c r="A1827" s="2" t="s">
        <v>7729</v>
      </c>
      <c r="B1827" s="1">
        <v>46186</v>
      </c>
      <c r="C1827" s="2" t="s">
        <v>42</v>
      </c>
      <c r="D1827" s="2" t="s">
        <v>43</v>
      </c>
      <c r="E1827" s="2" t="s">
        <v>44</v>
      </c>
      <c r="F1827" s="2" t="s">
        <v>45</v>
      </c>
      <c r="G1827" s="2" t="s">
        <v>46</v>
      </c>
      <c r="H1827" s="2" t="s">
        <v>47</v>
      </c>
      <c r="I1827" s="2" t="s">
        <v>7730</v>
      </c>
      <c r="J1827" s="2" t="s">
        <v>13941</v>
      </c>
      <c r="K1827" s="2" t="s">
        <v>121</v>
      </c>
      <c r="L1827" s="2" t="s">
        <v>680</v>
      </c>
      <c r="M1827" s="2" t="s">
        <v>1022</v>
      </c>
      <c r="N1827" s="2" t="s">
        <v>7731</v>
      </c>
      <c r="O1827">
        <v>1</v>
      </c>
      <c r="P1827" s="2" t="s">
        <v>53</v>
      </c>
      <c r="Q1827">
        <v>100</v>
      </c>
      <c r="R1827">
        <v>0</v>
      </c>
      <c r="S1827" s="2" t="s">
        <v>54</v>
      </c>
      <c r="T1827" s="2" t="s">
        <v>55</v>
      </c>
      <c r="U1827" s="2" t="s">
        <v>412</v>
      </c>
      <c r="V1827" s="2"/>
      <c r="W1827">
        <v>81000</v>
      </c>
      <c r="X1827">
        <v>0</v>
      </c>
      <c r="Y1827">
        <v>0</v>
      </c>
      <c r="Z1827">
        <v>81000</v>
      </c>
      <c r="AB1827" s="2" t="s">
        <v>57</v>
      </c>
      <c r="AC1827">
        <v>32400</v>
      </c>
      <c r="AD1827">
        <v>48600</v>
      </c>
      <c r="AE1827">
        <v>184000</v>
      </c>
      <c r="AF1827">
        <v>2760</v>
      </c>
      <c r="AG1827" s="2" t="s">
        <v>256</v>
      </c>
      <c r="AH1827" s="2"/>
      <c r="AI1827" s="1">
        <v>46204</v>
      </c>
      <c r="AJ1827" s="2"/>
      <c r="AK1827" s="2" t="s">
        <v>67</v>
      </c>
      <c r="AM1827" s="2" t="s">
        <v>59</v>
      </c>
      <c r="AP1827" s="2" t="s">
        <v>60</v>
      </c>
      <c r="AQ1827" s="2" t="s">
        <v>41</v>
      </c>
      <c r="AR1827">
        <v>103000</v>
      </c>
      <c r="AS1827" s="2" t="str">
        <f>_xlfn.IFNA(IF(VLOOKUP(all_resi[[#This Row],[No. Waybill]],settle_reconcile[No. Waybill],1,0)="","Recon","Recon"),"-")</f>
        <v>-</v>
      </c>
      <c r="AT1827" s="2">
        <f>all_resi[[#This Row],[Nilai COD]]-all_resi[[#This Row],[COD Fee]]-all_resi[[#This Row],[Total Biaya Setelah Diskon]]</f>
        <v>132640</v>
      </c>
      <c r="AU1827" s="2">
        <f>IF(all_resi[[#This Row],[Waktu Terima]]="","",_xlfn.DAYS(all_resi[[#This Row],[Waktu Terima]],all_resi[[#This Row],[Tanggal Pengiriman]]))</f>
        <v>18</v>
      </c>
    </row>
    <row r="1828" spans="1:47" x14ac:dyDescent="0.25">
      <c r="A1828" s="2" t="s">
        <v>8190</v>
      </c>
      <c r="B1828" s="1">
        <v>46186</v>
      </c>
      <c r="C1828" s="2" t="s">
        <v>42</v>
      </c>
      <c r="D1828" s="2" t="s">
        <v>43</v>
      </c>
      <c r="E1828" s="2" t="s">
        <v>44</v>
      </c>
      <c r="F1828" s="2" t="s">
        <v>45</v>
      </c>
      <c r="G1828" s="2" t="s">
        <v>46</v>
      </c>
      <c r="H1828" s="2" t="s">
        <v>47</v>
      </c>
      <c r="I1828" s="2" t="s">
        <v>8191</v>
      </c>
      <c r="J1828" s="2" t="s">
        <v>14057</v>
      </c>
      <c r="K1828" s="2" t="s">
        <v>437</v>
      </c>
      <c r="L1828" s="2" t="s">
        <v>935</v>
      </c>
      <c r="M1828" s="2" t="s">
        <v>936</v>
      </c>
      <c r="N1828" s="2" t="s">
        <v>8192</v>
      </c>
      <c r="O1828">
        <v>1</v>
      </c>
      <c r="P1828" s="2" t="s">
        <v>53</v>
      </c>
      <c r="Q1828">
        <v>100</v>
      </c>
      <c r="R1828">
        <v>0</v>
      </c>
      <c r="S1828" s="2" t="s">
        <v>54</v>
      </c>
      <c r="T1828" s="2" t="s">
        <v>55</v>
      </c>
      <c r="U1828" s="2" t="s">
        <v>56</v>
      </c>
      <c r="V1828" s="2"/>
      <c r="W1828">
        <v>52000</v>
      </c>
      <c r="X1828">
        <v>0</v>
      </c>
      <c r="Y1828">
        <v>0</v>
      </c>
      <c r="Z1828">
        <v>52000</v>
      </c>
      <c r="AB1828" s="2" t="s">
        <v>57</v>
      </c>
      <c r="AC1828">
        <v>20800</v>
      </c>
      <c r="AD1828">
        <v>31200</v>
      </c>
      <c r="AE1828">
        <v>157040</v>
      </c>
      <c r="AF1828">
        <v>2355.6</v>
      </c>
      <c r="AG1828" s="2" t="s">
        <v>10453</v>
      </c>
      <c r="AH1828" s="2"/>
      <c r="AI1828" s="1">
        <v>46190</v>
      </c>
      <c r="AJ1828" s="2"/>
      <c r="AK1828" s="2" t="s">
        <v>58</v>
      </c>
      <c r="AM1828" s="2" t="s">
        <v>59</v>
      </c>
      <c r="AP1828" s="2" t="s">
        <v>60</v>
      </c>
      <c r="AQ1828" s="2" t="s">
        <v>41</v>
      </c>
      <c r="AR1828">
        <v>105040</v>
      </c>
      <c r="AS1828" s="2" t="str">
        <f>_xlfn.IFNA(IF(VLOOKUP(all_resi[[#This Row],[No. Waybill]],settle_reconcile[No. Waybill],1,0)="","Recon","Recon"),"-")</f>
        <v>Recon</v>
      </c>
      <c r="AT1828" s="2">
        <f>all_resi[[#This Row],[Nilai COD]]-all_resi[[#This Row],[COD Fee]]-all_resi[[#This Row],[Total Biaya Setelah Diskon]]</f>
        <v>123484.4</v>
      </c>
      <c r="AU1828" s="2">
        <f>IF(all_resi[[#This Row],[Waktu Terima]]="","",_xlfn.DAYS(all_resi[[#This Row],[Waktu Terima]],all_resi[[#This Row],[Tanggal Pengiriman]]))</f>
        <v>4</v>
      </c>
    </row>
    <row r="1829" spans="1:47" x14ac:dyDescent="0.25">
      <c r="A1829" s="2" t="s">
        <v>7818</v>
      </c>
      <c r="B1829" s="1">
        <v>46186</v>
      </c>
      <c r="C1829" s="2" t="s">
        <v>42</v>
      </c>
      <c r="D1829" s="2" t="s">
        <v>43</v>
      </c>
      <c r="E1829" s="2" t="s">
        <v>44</v>
      </c>
      <c r="F1829" s="2" t="s">
        <v>45</v>
      </c>
      <c r="G1829" s="2" t="s">
        <v>46</v>
      </c>
      <c r="H1829" s="2" t="s">
        <v>47</v>
      </c>
      <c r="I1829" s="2" t="s">
        <v>7819</v>
      </c>
      <c r="J1829" s="2" t="s">
        <v>13959</v>
      </c>
      <c r="K1829" s="2" t="s">
        <v>156</v>
      </c>
      <c r="L1829" s="2" t="s">
        <v>157</v>
      </c>
      <c r="M1829" s="2" t="s">
        <v>7820</v>
      </c>
      <c r="N1829" s="2" t="s">
        <v>7821</v>
      </c>
      <c r="O1829">
        <v>1</v>
      </c>
      <c r="P1829" s="2" t="s">
        <v>53</v>
      </c>
      <c r="Q1829">
        <v>100</v>
      </c>
      <c r="R1829">
        <v>0</v>
      </c>
      <c r="S1829" s="2" t="s">
        <v>54</v>
      </c>
      <c r="T1829" s="2" t="s">
        <v>55</v>
      </c>
      <c r="U1829" s="2" t="s">
        <v>534</v>
      </c>
      <c r="V1829" s="2"/>
      <c r="W1829">
        <v>80000</v>
      </c>
      <c r="X1829">
        <v>0</v>
      </c>
      <c r="Y1829">
        <v>0</v>
      </c>
      <c r="Z1829">
        <v>80000</v>
      </c>
      <c r="AB1829" s="2" t="s">
        <v>57</v>
      </c>
      <c r="AC1829">
        <v>32000</v>
      </c>
      <c r="AD1829">
        <v>48000</v>
      </c>
      <c r="AE1829">
        <v>134000</v>
      </c>
      <c r="AF1829">
        <v>2010</v>
      </c>
      <c r="AG1829" s="2" t="s">
        <v>43</v>
      </c>
      <c r="AH1829" s="2"/>
      <c r="AI1829" s="1">
        <v>46212</v>
      </c>
      <c r="AJ1829" s="2"/>
      <c r="AK1829" s="2" t="s">
        <v>67</v>
      </c>
      <c r="AM1829" s="2" t="s">
        <v>59</v>
      </c>
      <c r="AP1829" s="2" t="s">
        <v>60</v>
      </c>
      <c r="AQ1829" s="2" t="s">
        <v>41</v>
      </c>
      <c r="AR1829">
        <v>54000</v>
      </c>
      <c r="AS1829" s="2" t="str">
        <f>_xlfn.IFNA(IF(VLOOKUP(all_resi[[#This Row],[No. Waybill]],settle_reconcile[No. Waybill],1,0)="","Recon","Recon"),"-")</f>
        <v>-</v>
      </c>
      <c r="AT1829" s="2">
        <f>all_resi[[#This Row],[Nilai COD]]-all_resi[[#This Row],[COD Fee]]-all_resi[[#This Row],[Total Biaya Setelah Diskon]]</f>
        <v>83990</v>
      </c>
      <c r="AU1829" s="2">
        <f>IF(all_resi[[#This Row],[Waktu Terima]]="","",_xlfn.DAYS(all_resi[[#This Row],[Waktu Terima]],all_resi[[#This Row],[Tanggal Pengiriman]]))</f>
        <v>26</v>
      </c>
    </row>
    <row r="1830" spans="1:47" x14ac:dyDescent="0.25">
      <c r="A1830" s="2" t="s">
        <v>8289</v>
      </c>
      <c r="B1830" s="1">
        <v>46186</v>
      </c>
      <c r="C1830" s="2" t="s">
        <v>42</v>
      </c>
      <c r="D1830" s="2" t="s">
        <v>43</v>
      </c>
      <c r="E1830" s="2" t="s">
        <v>44</v>
      </c>
      <c r="F1830" s="2" t="s">
        <v>45</v>
      </c>
      <c r="G1830" s="2" t="s">
        <v>46</v>
      </c>
      <c r="H1830" s="2" t="s">
        <v>47</v>
      </c>
      <c r="I1830" s="2" t="s">
        <v>8290</v>
      </c>
      <c r="J1830" s="2" t="s">
        <v>14010</v>
      </c>
      <c r="K1830" s="2" t="s">
        <v>100</v>
      </c>
      <c r="L1830" s="2" t="s">
        <v>405</v>
      </c>
      <c r="M1830" s="2" t="s">
        <v>8291</v>
      </c>
      <c r="N1830" s="2" t="s">
        <v>8292</v>
      </c>
      <c r="O1830">
        <v>1</v>
      </c>
      <c r="P1830" s="2" t="s">
        <v>53</v>
      </c>
      <c r="Q1830">
        <v>100</v>
      </c>
      <c r="R1830">
        <v>0</v>
      </c>
      <c r="S1830" s="2" t="s">
        <v>54</v>
      </c>
      <c r="T1830" s="2" t="s">
        <v>55</v>
      </c>
      <c r="U1830" s="2" t="s">
        <v>207</v>
      </c>
      <c r="V1830" s="2"/>
      <c r="W1830">
        <v>15000</v>
      </c>
      <c r="X1830">
        <v>0</v>
      </c>
      <c r="Y1830">
        <v>0</v>
      </c>
      <c r="Z1830">
        <v>15000</v>
      </c>
      <c r="AB1830" s="2" t="s">
        <v>57</v>
      </c>
      <c r="AC1830">
        <v>9000</v>
      </c>
      <c r="AD1830">
        <v>6000</v>
      </c>
      <c r="AE1830">
        <v>85000</v>
      </c>
      <c r="AF1830">
        <v>1275</v>
      </c>
      <c r="AG1830" s="2" t="s">
        <v>8290</v>
      </c>
      <c r="AH1830" s="2"/>
      <c r="AI1830" s="1">
        <v>46187</v>
      </c>
      <c r="AJ1830" s="2"/>
      <c r="AK1830" s="2" t="s">
        <v>58</v>
      </c>
      <c r="AM1830" s="2" t="s">
        <v>59</v>
      </c>
      <c r="AP1830" s="2" t="s">
        <v>60</v>
      </c>
      <c r="AQ1830" s="2" t="s">
        <v>41</v>
      </c>
      <c r="AR1830">
        <v>70000</v>
      </c>
      <c r="AS1830" s="2" t="str">
        <f>_xlfn.IFNA(IF(VLOOKUP(all_resi[[#This Row],[No. Waybill]],settle_reconcile[No. Waybill],1,0)="","Recon","Recon"),"-")</f>
        <v>Recon</v>
      </c>
      <c r="AT1830" s="2">
        <f>all_resi[[#This Row],[Nilai COD]]-all_resi[[#This Row],[COD Fee]]-all_resi[[#This Row],[Total Biaya Setelah Diskon]]</f>
        <v>77725</v>
      </c>
      <c r="AU1830" s="2">
        <f>IF(all_resi[[#This Row],[Waktu Terima]]="","",_xlfn.DAYS(all_resi[[#This Row],[Waktu Terima]],all_resi[[#This Row],[Tanggal Pengiriman]]))</f>
        <v>1</v>
      </c>
    </row>
    <row r="1831" spans="1:47" x14ac:dyDescent="0.25">
      <c r="A1831" s="2" t="s">
        <v>7678</v>
      </c>
      <c r="B1831" s="1">
        <v>46186</v>
      </c>
      <c r="C1831" s="2" t="s">
        <v>42</v>
      </c>
      <c r="D1831" s="2" t="s">
        <v>43</v>
      </c>
      <c r="E1831" s="2" t="s">
        <v>44</v>
      </c>
      <c r="F1831" s="2" t="s">
        <v>45</v>
      </c>
      <c r="G1831" s="2" t="s">
        <v>46</v>
      </c>
      <c r="H1831" s="2" t="s">
        <v>47</v>
      </c>
      <c r="I1831" s="2" t="s">
        <v>7679</v>
      </c>
      <c r="J1831" s="2" t="s">
        <v>13896</v>
      </c>
      <c r="K1831" s="2" t="s">
        <v>209</v>
      </c>
      <c r="L1831" s="2" t="s">
        <v>214</v>
      </c>
      <c r="M1831" s="2" t="s">
        <v>7680</v>
      </c>
      <c r="N1831" s="2" t="s">
        <v>7681</v>
      </c>
      <c r="O1831">
        <v>1</v>
      </c>
      <c r="P1831" s="2" t="s">
        <v>53</v>
      </c>
      <c r="Q1831">
        <v>100</v>
      </c>
      <c r="R1831">
        <v>0</v>
      </c>
      <c r="S1831" s="2" t="s">
        <v>54</v>
      </c>
      <c r="T1831" s="2" t="s">
        <v>55</v>
      </c>
      <c r="U1831" s="2" t="s">
        <v>250</v>
      </c>
      <c r="V1831" s="2"/>
      <c r="W1831">
        <v>52000</v>
      </c>
      <c r="X1831">
        <v>0</v>
      </c>
      <c r="Y1831">
        <v>0</v>
      </c>
      <c r="Z1831">
        <v>52000</v>
      </c>
      <c r="AB1831" s="2" t="s">
        <v>57</v>
      </c>
      <c r="AC1831">
        <v>20800</v>
      </c>
      <c r="AD1831">
        <v>31200</v>
      </c>
      <c r="AE1831">
        <v>106900</v>
      </c>
      <c r="AF1831">
        <v>1603.5</v>
      </c>
      <c r="AG1831" s="2"/>
      <c r="AH1831" s="2"/>
      <c r="AI1831" s="1"/>
      <c r="AJ1831" s="2"/>
      <c r="AK1831" s="2" t="s">
        <v>67</v>
      </c>
      <c r="AM1831" s="2" t="s">
        <v>59</v>
      </c>
      <c r="AP1831" s="2" t="s">
        <v>60</v>
      </c>
      <c r="AQ1831" s="2" t="s">
        <v>41</v>
      </c>
      <c r="AR1831">
        <v>54900</v>
      </c>
      <c r="AS1831" s="2" t="str">
        <f>_xlfn.IFNA(IF(VLOOKUP(all_resi[[#This Row],[No. Waybill]],settle_reconcile[No. Waybill],1,0)="","Recon","Recon"),"-")</f>
        <v>-</v>
      </c>
      <c r="AT1831" s="2">
        <f>all_resi[[#This Row],[Nilai COD]]-all_resi[[#This Row],[COD Fee]]-all_resi[[#This Row],[Total Biaya Setelah Diskon]]</f>
        <v>74096.5</v>
      </c>
      <c r="AU1831" s="2" t="str">
        <f>IF(all_resi[[#This Row],[Waktu Terima]]="","",_xlfn.DAYS(all_resi[[#This Row],[Waktu Terima]],all_resi[[#This Row],[Tanggal Pengiriman]]))</f>
        <v/>
      </c>
    </row>
    <row r="1832" spans="1:47" x14ac:dyDescent="0.25">
      <c r="A1832" s="2" t="s">
        <v>8214</v>
      </c>
      <c r="B1832" s="1">
        <v>46186</v>
      </c>
      <c r="C1832" s="2" t="s">
        <v>42</v>
      </c>
      <c r="D1832" s="2" t="s">
        <v>43</v>
      </c>
      <c r="E1832" s="2" t="s">
        <v>44</v>
      </c>
      <c r="F1832" s="2" t="s">
        <v>45</v>
      </c>
      <c r="G1832" s="2" t="s">
        <v>46</v>
      </c>
      <c r="H1832" s="2" t="s">
        <v>47</v>
      </c>
      <c r="I1832" s="2" t="s">
        <v>8215</v>
      </c>
      <c r="J1832" s="2" t="s">
        <v>14042</v>
      </c>
      <c r="K1832" s="2" t="s">
        <v>156</v>
      </c>
      <c r="L1832" s="2" t="s">
        <v>625</v>
      </c>
      <c r="M1832" s="2" t="s">
        <v>8216</v>
      </c>
      <c r="N1832" s="2" t="s">
        <v>8217</v>
      </c>
      <c r="O1832">
        <v>1</v>
      </c>
      <c r="P1832" s="2" t="s">
        <v>53</v>
      </c>
      <c r="Q1832">
        <v>100</v>
      </c>
      <c r="R1832">
        <v>0</v>
      </c>
      <c r="S1832" s="2" t="s">
        <v>54</v>
      </c>
      <c r="T1832" s="2" t="s">
        <v>55</v>
      </c>
      <c r="U1832" s="2" t="s">
        <v>534</v>
      </c>
      <c r="V1832" s="2"/>
      <c r="W1832">
        <v>84000</v>
      </c>
      <c r="X1832">
        <v>0</v>
      </c>
      <c r="Y1832">
        <v>0</v>
      </c>
      <c r="Z1832">
        <v>84000</v>
      </c>
      <c r="AB1832" s="2" t="s">
        <v>57</v>
      </c>
      <c r="AC1832">
        <v>33600</v>
      </c>
      <c r="AD1832">
        <v>50400</v>
      </c>
      <c r="AE1832">
        <v>138000</v>
      </c>
      <c r="AF1832">
        <v>2070</v>
      </c>
      <c r="AG1832" s="2" t="s">
        <v>256</v>
      </c>
      <c r="AH1832" s="2"/>
      <c r="AI1832" s="1">
        <v>46205</v>
      </c>
      <c r="AJ1832" s="2"/>
      <c r="AK1832" s="2" t="s">
        <v>67</v>
      </c>
      <c r="AM1832" s="2" t="s">
        <v>59</v>
      </c>
      <c r="AP1832" s="2" t="s">
        <v>60</v>
      </c>
      <c r="AQ1832" s="2" t="s">
        <v>41</v>
      </c>
      <c r="AR1832">
        <v>54000</v>
      </c>
      <c r="AS1832" s="2" t="str">
        <f>_xlfn.IFNA(IF(VLOOKUP(all_resi[[#This Row],[No. Waybill]],settle_reconcile[No. Waybill],1,0)="","Recon","Recon"),"-")</f>
        <v>-</v>
      </c>
      <c r="AT1832" s="2">
        <f>all_resi[[#This Row],[Nilai COD]]-all_resi[[#This Row],[COD Fee]]-all_resi[[#This Row],[Total Biaya Setelah Diskon]]</f>
        <v>85530</v>
      </c>
      <c r="AU1832" s="2">
        <f>IF(all_resi[[#This Row],[Waktu Terima]]="","",_xlfn.DAYS(all_resi[[#This Row],[Waktu Terima]],all_resi[[#This Row],[Tanggal Pengiriman]]))</f>
        <v>19</v>
      </c>
    </row>
    <row r="1833" spans="1:47" x14ac:dyDescent="0.25">
      <c r="A1833" s="2" t="s">
        <v>8651</v>
      </c>
      <c r="B1833" s="1">
        <v>46186</v>
      </c>
      <c r="C1833" s="2" t="s">
        <v>42</v>
      </c>
      <c r="D1833" s="2" t="s">
        <v>43</v>
      </c>
      <c r="E1833" s="2" t="s">
        <v>44</v>
      </c>
      <c r="F1833" s="2" t="s">
        <v>45</v>
      </c>
      <c r="G1833" s="2" t="s">
        <v>46</v>
      </c>
      <c r="H1833" s="2" t="s">
        <v>47</v>
      </c>
      <c r="I1833" s="2" t="s">
        <v>8652</v>
      </c>
      <c r="J1833" s="2" t="s">
        <v>13884</v>
      </c>
      <c r="K1833" s="2" t="s">
        <v>49</v>
      </c>
      <c r="L1833" s="2" t="s">
        <v>50</v>
      </c>
      <c r="M1833" s="2" t="s">
        <v>8653</v>
      </c>
      <c r="N1833" s="2" t="s">
        <v>8654</v>
      </c>
      <c r="O1833">
        <v>1</v>
      </c>
      <c r="P1833" s="2" t="s">
        <v>53</v>
      </c>
      <c r="Q1833">
        <v>100</v>
      </c>
      <c r="R1833">
        <v>0</v>
      </c>
      <c r="S1833" s="2" t="s">
        <v>54</v>
      </c>
      <c r="T1833" s="2" t="s">
        <v>55</v>
      </c>
      <c r="U1833" s="2" t="s">
        <v>225</v>
      </c>
      <c r="V1833" s="2"/>
      <c r="W1833">
        <v>74000</v>
      </c>
      <c r="X1833">
        <v>0</v>
      </c>
      <c r="Y1833">
        <v>0</v>
      </c>
      <c r="Z1833">
        <v>74000</v>
      </c>
      <c r="AB1833" s="2" t="s">
        <v>57</v>
      </c>
      <c r="AC1833">
        <v>29600</v>
      </c>
      <c r="AD1833">
        <v>44400</v>
      </c>
      <c r="AE1833">
        <v>178000</v>
      </c>
      <c r="AF1833">
        <v>2670</v>
      </c>
      <c r="AG1833" s="2" t="s">
        <v>148</v>
      </c>
      <c r="AH1833" s="2" t="s">
        <v>149</v>
      </c>
      <c r="AI1833" s="1">
        <v>46201</v>
      </c>
      <c r="AJ1833" s="2"/>
      <c r="AK1833" s="2" t="s">
        <v>67</v>
      </c>
      <c r="AM1833" s="2" t="s">
        <v>59</v>
      </c>
      <c r="AP1833" s="2" t="s">
        <v>60</v>
      </c>
      <c r="AQ1833" s="2" t="s">
        <v>41</v>
      </c>
      <c r="AR1833">
        <v>104000</v>
      </c>
      <c r="AS1833" s="2" t="str">
        <f>_xlfn.IFNA(IF(VLOOKUP(all_resi[[#This Row],[No. Waybill]],settle_reconcile[No. Waybill],1,0)="","Recon","Recon"),"-")</f>
        <v>-</v>
      </c>
      <c r="AT1833" s="2">
        <f>all_resi[[#This Row],[Nilai COD]]-all_resi[[#This Row],[COD Fee]]-all_resi[[#This Row],[Total Biaya Setelah Diskon]]</f>
        <v>130930</v>
      </c>
      <c r="AU1833" s="2">
        <f>IF(all_resi[[#This Row],[Waktu Terima]]="","",_xlfn.DAYS(all_resi[[#This Row],[Waktu Terima]],all_resi[[#This Row],[Tanggal Pengiriman]]))</f>
        <v>15</v>
      </c>
    </row>
    <row r="1834" spans="1:47" x14ac:dyDescent="0.25">
      <c r="A1834" s="2" t="s">
        <v>8456</v>
      </c>
      <c r="B1834" s="1">
        <v>46186</v>
      </c>
      <c r="C1834" s="2" t="s">
        <v>42</v>
      </c>
      <c r="D1834" s="2" t="s">
        <v>43</v>
      </c>
      <c r="E1834" s="2" t="s">
        <v>44</v>
      </c>
      <c r="F1834" s="2" t="s">
        <v>45</v>
      </c>
      <c r="G1834" s="2" t="s">
        <v>46</v>
      </c>
      <c r="H1834" s="2" t="s">
        <v>80</v>
      </c>
      <c r="I1834" s="2" t="s">
        <v>8457</v>
      </c>
      <c r="J1834" s="2" t="s">
        <v>14030</v>
      </c>
      <c r="K1834" s="2" t="s">
        <v>177</v>
      </c>
      <c r="L1834" s="2" t="s">
        <v>178</v>
      </c>
      <c r="M1834" s="2" t="s">
        <v>321</v>
      </c>
      <c r="N1834" s="2" t="s">
        <v>8458</v>
      </c>
      <c r="O1834">
        <v>1</v>
      </c>
      <c r="P1834" s="2" t="s">
        <v>53</v>
      </c>
      <c r="Q1834">
        <v>100</v>
      </c>
      <c r="R1834">
        <v>0</v>
      </c>
      <c r="S1834" s="2" t="s">
        <v>54</v>
      </c>
      <c r="T1834" s="2" t="s">
        <v>55</v>
      </c>
      <c r="U1834" s="2" t="s">
        <v>1020</v>
      </c>
      <c r="V1834" s="2"/>
      <c r="W1834">
        <v>102000</v>
      </c>
      <c r="X1834">
        <v>0</v>
      </c>
      <c r="Y1834">
        <v>0</v>
      </c>
      <c r="Z1834">
        <v>102000</v>
      </c>
      <c r="AB1834" s="2" t="s">
        <v>57</v>
      </c>
      <c r="AC1834">
        <v>40800</v>
      </c>
      <c r="AD1834">
        <v>61200</v>
      </c>
      <c r="AE1834">
        <v>182000</v>
      </c>
      <c r="AF1834">
        <v>2730</v>
      </c>
      <c r="AG1834" s="2" t="s">
        <v>8457</v>
      </c>
      <c r="AH1834" s="2"/>
      <c r="AI1834" s="1">
        <v>46192</v>
      </c>
      <c r="AJ1834" s="2" t="s">
        <v>87</v>
      </c>
      <c r="AK1834" s="2" t="s">
        <v>58</v>
      </c>
      <c r="AM1834" s="2" t="s">
        <v>59</v>
      </c>
      <c r="AP1834" s="2" t="s">
        <v>60</v>
      </c>
      <c r="AQ1834" s="2" t="s">
        <v>41</v>
      </c>
      <c r="AR1834">
        <v>80000</v>
      </c>
      <c r="AS1834" s="2" t="str">
        <f>_xlfn.IFNA(IF(VLOOKUP(all_resi[[#This Row],[No. Waybill]],settle_reconcile[No. Waybill],1,0)="","Recon","Recon"),"-")</f>
        <v>Recon</v>
      </c>
      <c r="AT1834" s="2">
        <f>all_resi[[#This Row],[Nilai COD]]-all_resi[[#This Row],[COD Fee]]-all_resi[[#This Row],[Total Biaya Setelah Diskon]]</f>
        <v>118070</v>
      </c>
      <c r="AU1834" s="2">
        <f>IF(all_resi[[#This Row],[Waktu Terima]]="","",_xlfn.DAYS(all_resi[[#This Row],[Waktu Terima]],all_resi[[#This Row],[Tanggal Pengiriman]]))</f>
        <v>6</v>
      </c>
    </row>
    <row r="1835" spans="1:47" x14ac:dyDescent="0.25">
      <c r="A1835" s="2" t="s">
        <v>8304</v>
      </c>
      <c r="B1835" s="1">
        <v>46186</v>
      </c>
      <c r="C1835" s="2" t="s">
        <v>42</v>
      </c>
      <c r="D1835" s="2" t="s">
        <v>43</v>
      </c>
      <c r="E1835" s="2" t="s">
        <v>44</v>
      </c>
      <c r="F1835" s="2" t="s">
        <v>45</v>
      </c>
      <c r="G1835" s="2" t="s">
        <v>46</v>
      </c>
      <c r="H1835" s="2" t="s">
        <v>47</v>
      </c>
      <c r="I1835" s="2" t="s">
        <v>8305</v>
      </c>
      <c r="J1835" s="2" t="s">
        <v>14116</v>
      </c>
      <c r="K1835" s="2" t="s">
        <v>132</v>
      </c>
      <c r="L1835" s="2" t="s">
        <v>513</v>
      </c>
      <c r="M1835" s="2" t="s">
        <v>8306</v>
      </c>
      <c r="N1835" s="2" t="s">
        <v>8307</v>
      </c>
      <c r="O1835">
        <v>1</v>
      </c>
      <c r="P1835" s="2" t="s">
        <v>53</v>
      </c>
      <c r="Q1835">
        <v>100</v>
      </c>
      <c r="R1835">
        <v>0</v>
      </c>
      <c r="S1835" s="2" t="s">
        <v>54</v>
      </c>
      <c r="T1835" s="2" t="s">
        <v>55</v>
      </c>
      <c r="U1835" s="2" t="s">
        <v>225</v>
      </c>
      <c r="V1835" s="2"/>
      <c r="W1835">
        <v>37000</v>
      </c>
      <c r="X1835">
        <v>0</v>
      </c>
      <c r="Y1835">
        <v>0</v>
      </c>
      <c r="Z1835">
        <v>37000</v>
      </c>
      <c r="AB1835" s="2" t="s">
        <v>57</v>
      </c>
      <c r="AC1835">
        <v>14800</v>
      </c>
      <c r="AD1835">
        <v>22200</v>
      </c>
      <c r="AE1835">
        <v>0</v>
      </c>
      <c r="AF1835">
        <v>0</v>
      </c>
      <c r="AG1835" s="2" t="s">
        <v>8305</v>
      </c>
      <c r="AH1835" s="2"/>
      <c r="AI1835" s="1">
        <v>46189</v>
      </c>
      <c r="AJ1835" s="2"/>
      <c r="AK1835" s="2" t="s">
        <v>58</v>
      </c>
      <c r="AM1835" s="2" t="s">
        <v>59</v>
      </c>
      <c r="AP1835" s="2" t="s">
        <v>60</v>
      </c>
      <c r="AQ1835" s="2" t="s">
        <v>98</v>
      </c>
      <c r="AR1835">
        <v>-37000</v>
      </c>
      <c r="AS1835" s="2" t="str">
        <f>_xlfn.IFNA(IF(VLOOKUP(all_resi[[#This Row],[No. Waybill]],settle_reconcile[No. Waybill],1,0)="","Recon","Recon"),"-")</f>
        <v>-</v>
      </c>
      <c r="AT1835" s="2">
        <f>all_resi[[#This Row],[Nilai COD]]-all_resi[[#This Row],[COD Fee]]-all_resi[[#This Row],[Total Biaya Setelah Diskon]]</f>
        <v>-22200</v>
      </c>
      <c r="AU1835" s="2">
        <f>IF(all_resi[[#This Row],[Waktu Terima]]="","",_xlfn.DAYS(all_resi[[#This Row],[Waktu Terima]],all_resi[[#This Row],[Tanggal Pengiriman]]))</f>
        <v>3</v>
      </c>
    </row>
    <row r="1836" spans="1:47" x14ac:dyDescent="0.25">
      <c r="A1836" s="2" t="s">
        <v>7744</v>
      </c>
      <c r="B1836" s="1">
        <v>46186</v>
      </c>
      <c r="C1836" s="2" t="s">
        <v>42</v>
      </c>
      <c r="D1836" s="2" t="s">
        <v>43</v>
      </c>
      <c r="E1836" s="2" t="s">
        <v>44</v>
      </c>
      <c r="F1836" s="2" t="s">
        <v>45</v>
      </c>
      <c r="G1836" s="2" t="s">
        <v>46</v>
      </c>
      <c r="H1836" s="2" t="s">
        <v>47</v>
      </c>
      <c r="I1836" s="2" t="s">
        <v>7745</v>
      </c>
      <c r="J1836" s="2" t="s">
        <v>13979</v>
      </c>
      <c r="K1836" s="2" t="s">
        <v>126</v>
      </c>
      <c r="L1836" s="2" t="s">
        <v>188</v>
      </c>
      <c r="M1836" s="2" t="s">
        <v>7746</v>
      </c>
      <c r="N1836" s="2" t="s">
        <v>7747</v>
      </c>
      <c r="O1836">
        <v>1</v>
      </c>
      <c r="P1836" s="2" t="s">
        <v>53</v>
      </c>
      <c r="Q1836">
        <v>100</v>
      </c>
      <c r="R1836">
        <v>0</v>
      </c>
      <c r="S1836" s="2" t="s">
        <v>54</v>
      </c>
      <c r="T1836" s="2" t="s">
        <v>55</v>
      </c>
      <c r="U1836" s="2" t="s">
        <v>250</v>
      </c>
      <c r="V1836" s="2"/>
      <c r="W1836">
        <v>74000</v>
      </c>
      <c r="X1836">
        <v>0</v>
      </c>
      <c r="Y1836">
        <v>0</v>
      </c>
      <c r="Z1836">
        <v>74000</v>
      </c>
      <c r="AB1836" s="2" t="s">
        <v>57</v>
      </c>
      <c r="AC1836">
        <v>29600</v>
      </c>
      <c r="AD1836">
        <v>44400</v>
      </c>
      <c r="AE1836">
        <v>127000</v>
      </c>
      <c r="AF1836">
        <v>1905</v>
      </c>
      <c r="AG1836" s="2" t="s">
        <v>7745</v>
      </c>
      <c r="AH1836" s="2"/>
      <c r="AI1836" s="1">
        <v>46194</v>
      </c>
      <c r="AJ1836" s="2"/>
      <c r="AK1836" s="2" t="s">
        <v>58</v>
      </c>
      <c r="AM1836" s="2" t="s">
        <v>59</v>
      </c>
      <c r="AP1836" s="2" t="s">
        <v>60</v>
      </c>
      <c r="AQ1836" s="2" t="s">
        <v>41</v>
      </c>
      <c r="AR1836">
        <v>53000</v>
      </c>
      <c r="AS1836" s="2" t="str">
        <f>_xlfn.IFNA(IF(VLOOKUP(all_resi[[#This Row],[No. Waybill]],settle_reconcile[No. Waybill],1,0)="","Recon","Recon"),"-")</f>
        <v>Recon</v>
      </c>
      <c r="AT1836" s="2">
        <f>all_resi[[#This Row],[Nilai COD]]-all_resi[[#This Row],[COD Fee]]-all_resi[[#This Row],[Total Biaya Setelah Diskon]]</f>
        <v>80695</v>
      </c>
      <c r="AU1836" s="2">
        <f>IF(all_resi[[#This Row],[Waktu Terima]]="","",_xlfn.DAYS(all_resi[[#This Row],[Waktu Terima]],all_resi[[#This Row],[Tanggal Pengiriman]]))</f>
        <v>8</v>
      </c>
    </row>
    <row r="1837" spans="1:47" x14ac:dyDescent="0.25">
      <c r="A1837" s="2" t="s">
        <v>7997</v>
      </c>
      <c r="B1837" s="1">
        <v>46186</v>
      </c>
      <c r="C1837" s="2" t="s">
        <v>42</v>
      </c>
      <c r="D1837" s="2" t="s">
        <v>43</v>
      </c>
      <c r="E1837" s="2" t="s">
        <v>44</v>
      </c>
      <c r="F1837" s="2" t="s">
        <v>45</v>
      </c>
      <c r="G1837" s="2" t="s">
        <v>46</v>
      </c>
      <c r="H1837" s="2" t="s">
        <v>47</v>
      </c>
      <c r="I1837" s="2" t="s">
        <v>7998</v>
      </c>
      <c r="J1837" s="2" t="s">
        <v>13945</v>
      </c>
      <c r="K1837" s="2" t="s">
        <v>156</v>
      </c>
      <c r="L1837" s="2" t="s">
        <v>606</v>
      </c>
      <c r="M1837" s="2" t="s">
        <v>1590</v>
      </c>
      <c r="N1837" s="2" t="s">
        <v>7999</v>
      </c>
      <c r="O1837">
        <v>1</v>
      </c>
      <c r="P1837" s="2" t="s">
        <v>53</v>
      </c>
      <c r="Q1837">
        <v>100</v>
      </c>
      <c r="R1837">
        <v>0</v>
      </c>
      <c r="S1837" s="2" t="s">
        <v>54</v>
      </c>
      <c r="T1837" s="2" t="s">
        <v>55</v>
      </c>
      <c r="U1837" s="2" t="s">
        <v>56</v>
      </c>
      <c r="V1837" s="2"/>
      <c r="W1837">
        <v>64000</v>
      </c>
      <c r="X1837">
        <v>0</v>
      </c>
      <c r="Y1837">
        <v>0</v>
      </c>
      <c r="Z1837">
        <v>64000</v>
      </c>
      <c r="AB1837" s="2" t="s">
        <v>57</v>
      </c>
      <c r="AC1837">
        <v>25600</v>
      </c>
      <c r="AD1837">
        <v>38400</v>
      </c>
      <c r="AE1837">
        <v>169000</v>
      </c>
      <c r="AF1837">
        <v>2535</v>
      </c>
      <c r="AG1837" s="2" t="s">
        <v>17318</v>
      </c>
      <c r="AH1837" s="2" t="s">
        <v>149</v>
      </c>
      <c r="AI1837" s="1">
        <v>46203</v>
      </c>
      <c r="AJ1837" s="2"/>
      <c r="AK1837" s="2" t="s">
        <v>67</v>
      </c>
      <c r="AM1837" s="2" t="s">
        <v>59</v>
      </c>
      <c r="AP1837" s="2" t="s">
        <v>60</v>
      </c>
      <c r="AQ1837" s="2" t="s">
        <v>41</v>
      </c>
      <c r="AR1837">
        <v>105000</v>
      </c>
      <c r="AS1837" s="2" t="str">
        <f>_xlfn.IFNA(IF(VLOOKUP(all_resi[[#This Row],[No. Waybill]],settle_reconcile[No. Waybill],1,0)="","Recon","Recon"),"-")</f>
        <v>-</v>
      </c>
      <c r="AT1837" s="2">
        <f>all_resi[[#This Row],[Nilai COD]]-all_resi[[#This Row],[COD Fee]]-all_resi[[#This Row],[Total Biaya Setelah Diskon]]</f>
        <v>128065</v>
      </c>
      <c r="AU1837" s="2">
        <f>IF(all_resi[[#This Row],[Waktu Terima]]="","",_xlfn.DAYS(all_resi[[#This Row],[Waktu Terima]],all_resi[[#This Row],[Tanggal Pengiriman]]))</f>
        <v>17</v>
      </c>
    </row>
    <row r="1838" spans="1:47" x14ac:dyDescent="0.25">
      <c r="A1838" s="2" t="s">
        <v>8431</v>
      </c>
      <c r="B1838" s="1">
        <v>46186</v>
      </c>
      <c r="C1838" s="2" t="s">
        <v>42</v>
      </c>
      <c r="D1838" s="2" t="s">
        <v>43</v>
      </c>
      <c r="E1838" s="2" t="s">
        <v>44</v>
      </c>
      <c r="F1838" s="2" t="s">
        <v>45</v>
      </c>
      <c r="G1838" s="2" t="s">
        <v>46</v>
      </c>
      <c r="H1838" s="2" t="s">
        <v>80</v>
      </c>
      <c r="I1838" s="2" t="s">
        <v>8432</v>
      </c>
      <c r="J1838" s="2" t="s">
        <v>14152</v>
      </c>
      <c r="K1838" s="2" t="s">
        <v>237</v>
      </c>
      <c r="L1838" s="2" t="s">
        <v>238</v>
      </c>
      <c r="M1838" s="2" t="s">
        <v>2888</v>
      </c>
      <c r="N1838" s="2" t="s">
        <v>8433</v>
      </c>
      <c r="O1838">
        <v>1</v>
      </c>
      <c r="P1838" s="2" t="s">
        <v>53</v>
      </c>
      <c r="Q1838">
        <v>100</v>
      </c>
      <c r="R1838">
        <v>6500000</v>
      </c>
      <c r="S1838" s="2" t="s">
        <v>54</v>
      </c>
      <c r="T1838" s="2" t="s">
        <v>55</v>
      </c>
      <c r="U1838" s="2" t="s">
        <v>711</v>
      </c>
      <c r="V1838" s="2" t="s">
        <v>8434</v>
      </c>
      <c r="W1838">
        <v>37000</v>
      </c>
      <c r="X1838">
        <v>0</v>
      </c>
      <c r="Y1838">
        <v>0</v>
      </c>
      <c r="Z1838">
        <v>37000</v>
      </c>
      <c r="AB1838" s="2" t="s">
        <v>57</v>
      </c>
      <c r="AC1838">
        <v>14800</v>
      </c>
      <c r="AD1838">
        <v>22200</v>
      </c>
      <c r="AE1838">
        <v>157000</v>
      </c>
      <c r="AF1838">
        <v>2355</v>
      </c>
      <c r="AG1838" s="2" t="s">
        <v>8432</v>
      </c>
      <c r="AH1838" s="2"/>
      <c r="AI1838" s="1">
        <v>46189</v>
      </c>
      <c r="AJ1838" s="2" t="s">
        <v>87</v>
      </c>
      <c r="AK1838" s="2" t="s">
        <v>58</v>
      </c>
      <c r="AM1838" s="2" t="s">
        <v>59</v>
      </c>
      <c r="AP1838" s="2" t="s">
        <v>60</v>
      </c>
      <c r="AQ1838" s="2" t="s">
        <v>41</v>
      </c>
      <c r="AR1838">
        <v>120000</v>
      </c>
      <c r="AS1838" s="2" t="str">
        <f>_xlfn.IFNA(IF(VLOOKUP(all_resi[[#This Row],[No. Waybill]],settle_reconcile[No. Waybill],1,0)="","Recon","Recon"),"-")</f>
        <v>Recon</v>
      </c>
      <c r="AT1838" s="2">
        <f>all_resi[[#This Row],[Nilai COD]]-all_resi[[#This Row],[COD Fee]]-all_resi[[#This Row],[Total Biaya Setelah Diskon]]</f>
        <v>132445</v>
      </c>
      <c r="AU1838" s="2">
        <f>IF(all_resi[[#This Row],[Waktu Terima]]="","",_xlfn.DAYS(all_resi[[#This Row],[Waktu Terima]],all_resi[[#This Row],[Tanggal Pengiriman]]))</f>
        <v>3</v>
      </c>
    </row>
    <row r="1839" spans="1:47" x14ac:dyDescent="0.25">
      <c r="A1839" s="2" t="s">
        <v>7640</v>
      </c>
      <c r="B1839" s="1">
        <v>46186</v>
      </c>
      <c r="C1839" s="2" t="s">
        <v>42</v>
      </c>
      <c r="D1839" s="2" t="s">
        <v>43</v>
      </c>
      <c r="E1839" s="2" t="s">
        <v>44</v>
      </c>
      <c r="F1839" s="2" t="s">
        <v>45</v>
      </c>
      <c r="G1839" s="2" t="s">
        <v>46</v>
      </c>
      <c r="H1839" s="2" t="s">
        <v>47</v>
      </c>
      <c r="I1839" s="2" t="s">
        <v>7641</v>
      </c>
      <c r="J1839" s="2" t="s">
        <v>13944</v>
      </c>
      <c r="K1839" s="2" t="s">
        <v>156</v>
      </c>
      <c r="L1839" s="2" t="s">
        <v>536</v>
      </c>
      <c r="M1839" s="2" t="s">
        <v>1387</v>
      </c>
      <c r="N1839" s="2" t="s">
        <v>7642</v>
      </c>
      <c r="O1839">
        <v>1</v>
      </c>
      <c r="P1839" s="2" t="s">
        <v>53</v>
      </c>
      <c r="Q1839">
        <v>100</v>
      </c>
      <c r="R1839">
        <v>0</v>
      </c>
      <c r="S1839" s="2" t="s">
        <v>54</v>
      </c>
      <c r="T1839" s="2" t="s">
        <v>55</v>
      </c>
      <c r="U1839" s="2" t="s">
        <v>386</v>
      </c>
      <c r="V1839" s="2"/>
      <c r="W1839">
        <v>100000</v>
      </c>
      <c r="X1839">
        <v>0</v>
      </c>
      <c r="Y1839">
        <v>0</v>
      </c>
      <c r="Z1839">
        <v>100000</v>
      </c>
      <c r="AB1839" s="2" t="s">
        <v>57</v>
      </c>
      <c r="AC1839">
        <v>40000</v>
      </c>
      <c r="AD1839">
        <v>60000</v>
      </c>
      <c r="AE1839">
        <v>202000</v>
      </c>
      <c r="AF1839">
        <v>3030</v>
      </c>
      <c r="AG1839" s="2" t="s">
        <v>353</v>
      </c>
      <c r="AH1839" s="2" t="s">
        <v>149</v>
      </c>
      <c r="AI1839" s="1">
        <v>46202</v>
      </c>
      <c r="AJ1839" s="2"/>
      <c r="AK1839" s="2" t="s">
        <v>67</v>
      </c>
      <c r="AM1839" s="2" t="s">
        <v>59</v>
      </c>
      <c r="AP1839" s="2" t="s">
        <v>60</v>
      </c>
      <c r="AQ1839" s="2" t="s">
        <v>41</v>
      </c>
      <c r="AR1839">
        <v>102000</v>
      </c>
      <c r="AS1839" s="2" t="str">
        <f>_xlfn.IFNA(IF(VLOOKUP(all_resi[[#This Row],[No. Waybill]],settle_reconcile[No. Waybill],1,0)="","Recon","Recon"),"-")</f>
        <v>-</v>
      </c>
      <c r="AT1839" s="2">
        <f>all_resi[[#This Row],[Nilai COD]]-all_resi[[#This Row],[COD Fee]]-all_resi[[#This Row],[Total Biaya Setelah Diskon]]</f>
        <v>138970</v>
      </c>
      <c r="AU1839" s="2">
        <f>IF(all_resi[[#This Row],[Waktu Terima]]="","",_xlfn.DAYS(all_resi[[#This Row],[Waktu Terima]],all_resi[[#This Row],[Tanggal Pengiriman]]))</f>
        <v>16</v>
      </c>
    </row>
    <row r="1840" spans="1:47" x14ac:dyDescent="0.25">
      <c r="A1840" s="2" t="s">
        <v>7664</v>
      </c>
      <c r="B1840" s="1">
        <v>46186</v>
      </c>
      <c r="C1840" s="2" t="s">
        <v>42</v>
      </c>
      <c r="D1840" s="2" t="s">
        <v>43</v>
      </c>
      <c r="E1840" s="2" t="s">
        <v>44</v>
      </c>
      <c r="F1840" s="2" t="s">
        <v>45</v>
      </c>
      <c r="G1840" s="2" t="s">
        <v>46</v>
      </c>
      <c r="H1840" s="2" t="s">
        <v>47</v>
      </c>
      <c r="I1840" s="2" t="s">
        <v>7665</v>
      </c>
      <c r="J1840" s="2" t="s">
        <v>13971</v>
      </c>
      <c r="K1840" s="2" t="s">
        <v>116</v>
      </c>
      <c r="L1840" s="2" t="s">
        <v>4819</v>
      </c>
      <c r="M1840" s="2" t="s">
        <v>7666</v>
      </c>
      <c r="N1840" s="2" t="s">
        <v>7667</v>
      </c>
      <c r="O1840">
        <v>1</v>
      </c>
      <c r="P1840" s="2" t="s">
        <v>53</v>
      </c>
      <c r="Q1840">
        <v>100</v>
      </c>
      <c r="R1840">
        <v>0</v>
      </c>
      <c r="S1840" s="2" t="s">
        <v>54</v>
      </c>
      <c r="T1840" s="2" t="s">
        <v>55</v>
      </c>
      <c r="U1840" s="2" t="s">
        <v>207</v>
      </c>
      <c r="V1840" s="2"/>
      <c r="W1840">
        <v>14000</v>
      </c>
      <c r="X1840">
        <v>0</v>
      </c>
      <c r="Y1840">
        <v>0</v>
      </c>
      <c r="Z1840">
        <v>14000</v>
      </c>
      <c r="AB1840" s="2" t="s">
        <v>57</v>
      </c>
      <c r="AC1840">
        <v>9000</v>
      </c>
      <c r="AD1840">
        <v>5000</v>
      </c>
      <c r="AE1840">
        <v>84000</v>
      </c>
      <c r="AF1840">
        <v>1260</v>
      </c>
      <c r="AG1840" s="2" t="s">
        <v>517</v>
      </c>
      <c r="AH1840" s="2" t="s">
        <v>149</v>
      </c>
      <c r="AI1840" s="1">
        <v>46192</v>
      </c>
      <c r="AJ1840" s="2"/>
      <c r="AK1840" s="2" t="s">
        <v>67</v>
      </c>
      <c r="AM1840" s="2" t="s">
        <v>59</v>
      </c>
      <c r="AP1840" s="2" t="s">
        <v>60</v>
      </c>
      <c r="AQ1840" s="2" t="s">
        <v>41</v>
      </c>
      <c r="AR1840">
        <v>70000</v>
      </c>
      <c r="AS1840" s="2" t="str">
        <f>_xlfn.IFNA(IF(VLOOKUP(all_resi[[#This Row],[No. Waybill]],settle_reconcile[No. Waybill],1,0)="","Recon","Recon"),"-")</f>
        <v>-</v>
      </c>
      <c r="AT1840" s="2">
        <f>all_resi[[#This Row],[Nilai COD]]-all_resi[[#This Row],[COD Fee]]-all_resi[[#This Row],[Total Biaya Setelah Diskon]]</f>
        <v>77740</v>
      </c>
      <c r="AU1840" s="2">
        <f>IF(all_resi[[#This Row],[Waktu Terima]]="","",_xlfn.DAYS(all_resi[[#This Row],[Waktu Terima]],all_resi[[#This Row],[Tanggal Pengiriman]]))</f>
        <v>6</v>
      </c>
    </row>
    <row r="1841" spans="1:47" x14ac:dyDescent="0.25">
      <c r="A1841" s="2" t="s">
        <v>7636</v>
      </c>
      <c r="B1841" s="1">
        <v>46186</v>
      </c>
      <c r="C1841" s="2" t="s">
        <v>42</v>
      </c>
      <c r="D1841" s="2" t="s">
        <v>43</v>
      </c>
      <c r="E1841" s="2" t="s">
        <v>44</v>
      </c>
      <c r="F1841" s="2" t="s">
        <v>45</v>
      </c>
      <c r="G1841" s="2" t="s">
        <v>46</v>
      </c>
      <c r="H1841" s="2" t="s">
        <v>47</v>
      </c>
      <c r="I1841" s="2" t="s">
        <v>7637</v>
      </c>
      <c r="J1841" s="2" t="s">
        <v>13973</v>
      </c>
      <c r="K1841" s="2" t="s">
        <v>209</v>
      </c>
      <c r="L1841" s="2" t="s">
        <v>214</v>
      </c>
      <c r="M1841" s="2" t="s">
        <v>7638</v>
      </c>
      <c r="N1841" s="2" t="s">
        <v>7639</v>
      </c>
      <c r="O1841">
        <v>1</v>
      </c>
      <c r="P1841" s="2" t="s">
        <v>53</v>
      </c>
      <c r="Q1841">
        <v>100</v>
      </c>
      <c r="R1841">
        <v>0</v>
      </c>
      <c r="S1841" s="2" t="s">
        <v>54</v>
      </c>
      <c r="T1841" s="2" t="s">
        <v>55</v>
      </c>
      <c r="U1841" s="2" t="s">
        <v>207</v>
      </c>
      <c r="V1841" s="2"/>
      <c r="W1841">
        <v>52000</v>
      </c>
      <c r="X1841">
        <v>0</v>
      </c>
      <c r="Y1841">
        <v>0</v>
      </c>
      <c r="Z1841">
        <v>52000</v>
      </c>
      <c r="AB1841" s="2" t="s">
        <v>57</v>
      </c>
      <c r="AC1841">
        <v>20800</v>
      </c>
      <c r="AD1841">
        <v>31200</v>
      </c>
      <c r="AE1841">
        <v>122000</v>
      </c>
      <c r="AF1841">
        <v>1830</v>
      </c>
      <c r="AG1841" s="2" t="s">
        <v>256</v>
      </c>
      <c r="AH1841" s="2"/>
      <c r="AI1841" s="1">
        <v>46208</v>
      </c>
      <c r="AJ1841" s="2"/>
      <c r="AK1841" s="2" t="s">
        <v>67</v>
      </c>
      <c r="AM1841" s="2" t="s">
        <v>59</v>
      </c>
      <c r="AP1841" s="2" t="s">
        <v>60</v>
      </c>
      <c r="AQ1841" s="2" t="s">
        <v>41</v>
      </c>
      <c r="AR1841">
        <v>70000</v>
      </c>
      <c r="AS1841" s="2" t="str">
        <f>_xlfn.IFNA(IF(VLOOKUP(all_resi[[#This Row],[No. Waybill]],settle_reconcile[No. Waybill],1,0)="","Recon","Recon"),"-")</f>
        <v>-</v>
      </c>
      <c r="AT1841" s="2">
        <f>all_resi[[#This Row],[Nilai COD]]-all_resi[[#This Row],[COD Fee]]-all_resi[[#This Row],[Total Biaya Setelah Diskon]]</f>
        <v>88970</v>
      </c>
      <c r="AU1841" s="2">
        <f>IF(all_resi[[#This Row],[Waktu Terima]]="","",_xlfn.DAYS(all_resi[[#This Row],[Waktu Terima]],all_resi[[#This Row],[Tanggal Pengiriman]]))</f>
        <v>22</v>
      </c>
    </row>
    <row r="1842" spans="1:47" x14ac:dyDescent="0.25">
      <c r="A1842" s="2" t="s">
        <v>7740</v>
      </c>
      <c r="B1842" s="1">
        <v>46186</v>
      </c>
      <c r="C1842" s="2" t="s">
        <v>42</v>
      </c>
      <c r="D1842" s="2" t="s">
        <v>43</v>
      </c>
      <c r="E1842" s="2" t="s">
        <v>44</v>
      </c>
      <c r="F1842" s="2" t="s">
        <v>45</v>
      </c>
      <c r="G1842" s="2" t="s">
        <v>46</v>
      </c>
      <c r="H1842" s="2" t="s">
        <v>80</v>
      </c>
      <c r="I1842" s="2" t="s">
        <v>7741</v>
      </c>
      <c r="J1842" s="2" t="s">
        <v>13961</v>
      </c>
      <c r="K1842" s="2" t="s">
        <v>203</v>
      </c>
      <c r="L1842" s="2" t="s">
        <v>2826</v>
      </c>
      <c r="M1842" s="2" t="s">
        <v>7742</v>
      </c>
      <c r="N1842" s="2" t="s">
        <v>7743</v>
      </c>
      <c r="O1842">
        <v>1</v>
      </c>
      <c r="P1842" s="2" t="s">
        <v>53</v>
      </c>
      <c r="Q1842">
        <v>100</v>
      </c>
      <c r="R1842">
        <v>0</v>
      </c>
      <c r="S1842" s="2" t="s">
        <v>54</v>
      </c>
      <c r="T1842" s="2" t="s">
        <v>55</v>
      </c>
      <c r="U1842" s="2" t="s">
        <v>86</v>
      </c>
      <c r="V1842" s="2"/>
      <c r="W1842">
        <v>14000</v>
      </c>
      <c r="X1842">
        <v>0</v>
      </c>
      <c r="Y1842">
        <v>0</v>
      </c>
      <c r="Z1842">
        <v>14000</v>
      </c>
      <c r="AB1842" s="2" t="s">
        <v>57</v>
      </c>
      <c r="AC1842">
        <v>8000</v>
      </c>
      <c r="AD1842">
        <v>6000</v>
      </c>
      <c r="AE1842">
        <v>69000</v>
      </c>
      <c r="AF1842">
        <v>1035</v>
      </c>
      <c r="AG1842" s="2" t="s">
        <v>7741</v>
      </c>
      <c r="AH1842" s="2"/>
      <c r="AI1842" s="1">
        <v>46188</v>
      </c>
      <c r="AJ1842" s="2" t="s">
        <v>87</v>
      </c>
      <c r="AK1842" s="2" t="s">
        <v>58</v>
      </c>
      <c r="AM1842" s="2" t="s">
        <v>59</v>
      </c>
      <c r="AP1842" s="2" t="s">
        <v>60</v>
      </c>
      <c r="AQ1842" s="2" t="s">
        <v>41</v>
      </c>
      <c r="AR1842">
        <v>55000</v>
      </c>
      <c r="AS1842" s="2" t="str">
        <f>_xlfn.IFNA(IF(VLOOKUP(all_resi[[#This Row],[No. Waybill]],settle_reconcile[No. Waybill],1,0)="","Recon","Recon"),"-")</f>
        <v>Recon</v>
      </c>
      <c r="AT1842" s="2">
        <f>all_resi[[#This Row],[Nilai COD]]-all_resi[[#This Row],[COD Fee]]-all_resi[[#This Row],[Total Biaya Setelah Diskon]]</f>
        <v>61965</v>
      </c>
      <c r="AU1842" s="2">
        <f>IF(all_resi[[#This Row],[Waktu Terima]]="","",_xlfn.DAYS(all_resi[[#This Row],[Waktu Terima]],all_resi[[#This Row],[Tanggal Pengiriman]]))</f>
        <v>2</v>
      </c>
    </row>
    <row r="1843" spans="1:47" x14ac:dyDescent="0.25">
      <c r="A1843" s="2" t="s">
        <v>8363</v>
      </c>
      <c r="B1843" s="1">
        <v>46186</v>
      </c>
      <c r="C1843" s="2" t="s">
        <v>42</v>
      </c>
      <c r="D1843" s="2" t="s">
        <v>43</v>
      </c>
      <c r="E1843" s="2" t="s">
        <v>44</v>
      </c>
      <c r="F1843" s="2" t="s">
        <v>45</v>
      </c>
      <c r="G1843" s="2" t="s">
        <v>46</v>
      </c>
      <c r="H1843" s="2" t="s">
        <v>47</v>
      </c>
      <c r="I1843" s="2" t="s">
        <v>8364</v>
      </c>
      <c r="J1843" s="2" t="s">
        <v>14145</v>
      </c>
      <c r="K1843" s="2" t="s">
        <v>177</v>
      </c>
      <c r="L1843" s="2" t="s">
        <v>1333</v>
      </c>
      <c r="M1843" s="2" t="s">
        <v>1334</v>
      </c>
      <c r="N1843" s="2" t="s">
        <v>8365</v>
      </c>
      <c r="O1843">
        <v>1</v>
      </c>
      <c r="P1843" s="2" t="s">
        <v>53</v>
      </c>
      <c r="Q1843">
        <v>100</v>
      </c>
      <c r="R1843">
        <v>0</v>
      </c>
      <c r="S1843" s="2" t="s">
        <v>54</v>
      </c>
      <c r="T1843" s="2" t="s">
        <v>55</v>
      </c>
      <c r="U1843" s="2" t="s">
        <v>225</v>
      </c>
      <c r="V1843" s="2"/>
      <c r="W1843">
        <v>72000</v>
      </c>
      <c r="X1843">
        <v>0</v>
      </c>
      <c r="Y1843">
        <v>0</v>
      </c>
      <c r="Z1843">
        <v>72000</v>
      </c>
      <c r="AB1843" s="2" t="s">
        <v>57</v>
      </c>
      <c r="AC1843">
        <v>28800</v>
      </c>
      <c r="AD1843">
        <v>43200</v>
      </c>
      <c r="AE1843">
        <v>176000</v>
      </c>
      <c r="AF1843">
        <v>2640</v>
      </c>
      <c r="AG1843" s="2" t="s">
        <v>353</v>
      </c>
      <c r="AH1843" s="2" t="s">
        <v>149</v>
      </c>
      <c r="AI1843" s="1">
        <v>46198</v>
      </c>
      <c r="AJ1843" s="2"/>
      <c r="AK1843" s="2" t="s">
        <v>67</v>
      </c>
      <c r="AM1843" s="2" t="s">
        <v>59</v>
      </c>
      <c r="AP1843" s="2" t="s">
        <v>60</v>
      </c>
      <c r="AQ1843" s="2" t="s">
        <v>41</v>
      </c>
      <c r="AR1843">
        <v>104000</v>
      </c>
      <c r="AS1843" s="2" t="str">
        <f>_xlfn.IFNA(IF(VLOOKUP(all_resi[[#This Row],[No. Waybill]],settle_reconcile[No. Waybill],1,0)="","Recon","Recon"),"-")</f>
        <v>-</v>
      </c>
      <c r="AT1843" s="2">
        <f>all_resi[[#This Row],[Nilai COD]]-all_resi[[#This Row],[COD Fee]]-all_resi[[#This Row],[Total Biaya Setelah Diskon]]</f>
        <v>130160</v>
      </c>
      <c r="AU1843" s="2">
        <f>IF(all_resi[[#This Row],[Waktu Terima]]="","",_xlfn.DAYS(all_resi[[#This Row],[Waktu Terima]],all_resi[[#This Row],[Tanggal Pengiriman]]))</f>
        <v>12</v>
      </c>
    </row>
    <row r="1844" spans="1:47" x14ac:dyDescent="0.25">
      <c r="A1844" s="2" t="s">
        <v>8148</v>
      </c>
      <c r="B1844" s="1">
        <v>46186</v>
      </c>
      <c r="C1844" s="2" t="s">
        <v>42</v>
      </c>
      <c r="D1844" s="2" t="s">
        <v>43</v>
      </c>
      <c r="E1844" s="2" t="s">
        <v>44</v>
      </c>
      <c r="F1844" s="2" t="s">
        <v>45</v>
      </c>
      <c r="G1844" s="2" t="s">
        <v>46</v>
      </c>
      <c r="H1844" s="2" t="s">
        <v>80</v>
      </c>
      <c r="I1844" s="2" t="s">
        <v>8149</v>
      </c>
      <c r="J1844" s="2" t="s">
        <v>13869</v>
      </c>
      <c r="K1844" s="2" t="s">
        <v>137</v>
      </c>
      <c r="L1844" s="2" t="s">
        <v>1002</v>
      </c>
      <c r="M1844" s="2" t="s">
        <v>8150</v>
      </c>
      <c r="N1844" s="2" t="s">
        <v>8151</v>
      </c>
      <c r="O1844">
        <v>1</v>
      </c>
      <c r="P1844" s="2" t="s">
        <v>53</v>
      </c>
      <c r="Q1844">
        <v>100</v>
      </c>
      <c r="R1844">
        <v>0</v>
      </c>
      <c r="S1844" s="2" t="s">
        <v>54</v>
      </c>
      <c r="T1844" s="2" t="s">
        <v>55</v>
      </c>
      <c r="U1844" s="2" t="s">
        <v>169</v>
      </c>
      <c r="V1844" s="2"/>
      <c r="W1844">
        <v>25000</v>
      </c>
      <c r="X1844">
        <v>0</v>
      </c>
      <c r="Y1844">
        <v>0</v>
      </c>
      <c r="Z1844">
        <v>25000</v>
      </c>
      <c r="AB1844" s="2" t="s">
        <v>57</v>
      </c>
      <c r="AC1844">
        <v>16000</v>
      </c>
      <c r="AD1844">
        <v>9000</v>
      </c>
      <c r="AE1844">
        <v>109000</v>
      </c>
      <c r="AF1844">
        <v>1635</v>
      </c>
      <c r="AG1844" s="2" t="s">
        <v>12207</v>
      </c>
      <c r="AH1844" s="2" t="s">
        <v>149</v>
      </c>
      <c r="AI1844" s="1">
        <v>46197</v>
      </c>
      <c r="AJ1844" s="2" t="s">
        <v>87</v>
      </c>
      <c r="AK1844" s="2" t="s">
        <v>67</v>
      </c>
      <c r="AM1844" s="2" t="s">
        <v>59</v>
      </c>
      <c r="AP1844" s="2" t="s">
        <v>60</v>
      </c>
      <c r="AQ1844" s="2" t="s">
        <v>41</v>
      </c>
      <c r="AR1844">
        <v>84000</v>
      </c>
      <c r="AS1844" s="2" t="str">
        <f>_xlfn.IFNA(IF(VLOOKUP(all_resi[[#This Row],[No. Waybill]],settle_reconcile[No. Waybill],1,0)="","Recon","Recon"),"-")</f>
        <v>-</v>
      </c>
      <c r="AT1844" s="2">
        <f>all_resi[[#This Row],[Nilai COD]]-all_resi[[#This Row],[COD Fee]]-all_resi[[#This Row],[Total Biaya Setelah Diskon]]</f>
        <v>98365</v>
      </c>
      <c r="AU1844" s="2">
        <f>IF(all_resi[[#This Row],[Waktu Terima]]="","",_xlfn.DAYS(all_resi[[#This Row],[Waktu Terima]],all_resi[[#This Row],[Tanggal Pengiriman]]))</f>
        <v>11</v>
      </c>
    </row>
    <row r="1845" spans="1:47" x14ac:dyDescent="0.25">
      <c r="A1845" s="2" t="s">
        <v>7668</v>
      </c>
      <c r="B1845" s="1">
        <v>46186</v>
      </c>
      <c r="C1845" s="2" t="s">
        <v>42</v>
      </c>
      <c r="D1845" s="2" t="s">
        <v>43</v>
      </c>
      <c r="E1845" s="2" t="s">
        <v>44</v>
      </c>
      <c r="F1845" s="2" t="s">
        <v>45</v>
      </c>
      <c r="G1845" s="2" t="s">
        <v>46</v>
      </c>
      <c r="H1845" s="2" t="s">
        <v>80</v>
      </c>
      <c r="I1845" s="2" t="s">
        <v>7669</v>
      </c>
      <c r="J1845" s="2" t="s">
        <v>13980</v>
      </c>
      <c r="K1845" s="2" t="s">
        <v>177</v>
      </c>
      <c r="L1845" s="2" t="s">
        <v>775</v>
      </c>
      <c r="M1845" s="2" t="s">
        <v>776</v>
      </c>
      <c r="N1845" s="2" t="s">
        <v>7670</v>
      </c>
      <c r="O1845">
        <v>1</v>
      </c>
      <c r="P1845" s="2" t="s">
        <v>53</v>
      </c>
      <c r="Q1845">
        <v>100</v>
      </c>
      <c r="R1845">
        <v>0</v>
      </c>
      <c r="S1845" s="2" t="s">
        <v>54</v>
      </c>
      <c r="T1845" s="2" t="s">
        <v>55</v>
      </c>
      <c r="U1845" s="2" t="s">
        <v>169</v>
      </c>
      <c r="V1845" s="2"/>
      <c r="W1845">
        <v>114000</v>
      </c>
      <c r="X1845">
        <v>0</v>
      </c>
      <c r="Y1845">
        <v>0</v>
      </c>
      <c r="Z1845">
        <v>114000</v>
      </c>
      <c r="AB1845" s="2" t="s">
        <v>57</v>
      </c>
      <c r="AC1845">
        <v>45600</v>
      </c>
      <c r="AD1845">
        <v>68400</v>
      </c>
      <c r="AE1845">
        <v>208000</v>
      </c>
      <c r="AF1845">
        <v>3120</v>
      </c>
      <c r="AG1845" s="2" t="s">
        <v>11423</v>
      </c>
      <c r="AH1845" s="2" t="s">
        <v>149</v>
      </c>
      <c r="AI1845" s="1">
        <v>46200</v>
      </c>
      <c r="AJ1845" s="2" t="s">
        <v>87</v>
      </c>
      <c r="AK1845" s="2" t="s">
        <v>67</v>
      </c>
      <c r="AM1845" s="2" t="s">
        <v>59</v>
      </c>
      <c r="AP1845" s="2" t="s">
        <v>60</v>
      </c>
      <c r="AQ1845" s="2" t="s">
        <v>41</v>
      </c>
      <c r="AR1845">
        <v>94000</v>
      </c>
      <c r="AS1845" s="2" t="str">
        <f>_xlfn.IFNA(IF(VLOOKUP(all_resi[[#This Row],[No. Waybill]],settle_reconcile[No. Waybill],1,0)="","Recon","Recon"),"-")</f>
        <v>-</v>
      </c>
      <c r="AT1845" s="2">
        <f>all_resi[[#This Row],[Nilai COD]]-all_resi[[#This Row],[COD Fee]]-all_resi[[#This Row],[Total Biaya Setelah Diskon]]</f>
        <v>136480</v>
      </c>
      <c r="AU1845" s="2">
        <f>IF(all_resi[[#This Row],[Waktu Terima]]="","",_xlfn.DAYS(all_resi[[#This Row],[Waktu Terima]],all_resi[[#This Row],[Tanggal Pengiriman]]))</f>
        <v>14</v>
      </c>
    </row>
    <row r="1846" spans="1:47" x14ac:dyDescent="0.25">
      <c r="A1846" s="2" t="s">
        <v>8642</v>
      </c>
      <c r="B1846" s="1">
        <v>46186</v>
      </c>
      <c r="C1846" s="2" t="s">
        <v>42</v>
      </c>
      <c r="D1846" s="2" t="s">
        <v>43</v>
      </c>
      <c r="E1846" s="2" t="s">
        <v>44</v>
      </c>
      <c r="F1846" s="2" t="s">
        <v>45</v>
      </c>
      <c r="G1846" s="2" t="s">
        <v>46</v>
      </c>
      <c r="H1846" s="2" t="s">
        <v>47</v>
      </c>
      <c r="I1846" s="2" t="s">
        <v>8643</v>
      </c>
      <c r="J1846" s="2" t="s">
        <v>13862</v>
      </c>
      <c r="K1846" s="2" t="s">
        <v>143</v>
      </c>
      <c r="L1846" s="2" t="s">
        <v>8644</v>
      </c>
      <c r="M1846" s="2" t="s">
        <v>8645</v>
      </c>
      <c r="N1846" s="2" t="s">
        <v>8646</v>
      </c>
      <c r="O1846">
        <v>1</v>
      </c>
      <c r="P1846" s="2" t="s">
        <v>53</v>
      </c>
      <c r="Q1846">
        <v>100</v>
      </c>
      <c r="R1846">
        <v>0</v>
      </c>
      <c r="S1846" s="2" t="s">
        <v>54</v>
      </c>
      <c r="T1846" s="2" t="s">
        <v>55</v>
      </c>
      <c r="U1846" s="2" t="s">
        <v>225</v>
      </c>
      <c r="V1846" s="2"/>
      <c r="W1846">
        <v>26000</v>
      </c>
      <c r="X1846">
        <v>0</v>
      </c>
      <c r="Y1846">
        <v>0</v>
      </c>
      <c r="Z1846">
        <v>26000</v>
      </c>
      <c r="AB1846" s="2" t="s">
        <v>57</v>
      </c>
      <c r="AC1846">
        <v>19000</v>
      </c>
      <c r="AD1846">
        <v>7000</v>
      </c>
      <c r="AE1846">
        <v>130000</v>
      </c>
      <c r="AF1846">
        <v>1950</v>
      </c>
      <c r="AG1846" s="2" t="s">
        <v>894</v>
      </c>
      <c r="AH1846" s="2" t="s">
        <v>149</v>
      </c>
      <c r="AI1846" s="1">
        <v>46195</v>
      </c>
      <c r="AJ1846" s="2"/>
      <c r="AK1846" s="2" t="s">
        <v>67</v>
      </c>
      <c r="AM1846" s="2" t="s">
        <v>59</v>
      </c>
      <c r="AP1846" s="2" t="s">
        <v>60</v>
      </c>
      <c r="AQ1846" s="2" t="s">
        <v>41</v>
      </c>
      <c r="AR1846">
        <v>104000</v>
      </c>
      <c r="AS1846" s="2" t="str">
        <f>_xlfn.IFNA(IF(VLOOKUP(all_resi[[#This Row],[No. Waybill]],settle_reconcile[No. Waybill],1,0)="","Recon","Recon"),"-")</f>
        <v>-</v>
      </c>
      <c r="AT1846" s="2">
        <f>all_resi[[#This Row],[Nilai COD]]-all_resi[[#This Row],[COD Fee]]-all_resi[[#This Row],[Total Biaya Setelah Diskon]]</f>
        <v>121050</v>
      </c>
      <c r="AU1846" s="2">
        <f>IF(all_resi[[#This Row],[Waktu Terima]]="","",_xlfn.DAYS(all_resi[[#This Row],[Waktu Terima]],all_resi[[#This Row],[Tanggal Pengiriman]]))</f>
        <v>9</v>
      </c>
    </row>
    <row r="1847" spans="1:47" x14ac:dyDescent="0.25">
      <c r="A1847" s="2" t="s">
        <v>8635</v>
      </c>
      <c r="B1847" s="1">
        <v>46186</v>
      </c>
      <c r="C1847" s="2" t="s">
        <v>42</v>
      </c>
      <c r="D1847" s="2" t="s">
        <v>43</v>
      </c>
      <c r="E1847" s="2" t="s">
        <v>44</v>
      </c>
      <c r="F1847" s="2" t="s">
        <v>45</v>
      </c>
      <c r="G1847" s="2" t="s">
        <v>46</v>
      </c>
      <c r="H1847" s="2" t="s">
        <v>47</v>
      </c>
      <c r="I1847" s="2" t="s">
        <v>8636</v>
      </c>
      <c r="J1847" s="2" t="s">
        <v>13868</v>
      </c>
      <c r="K1847" s="2" t="s">
        <v>69</v>
      </c>
      <c r="L1847" s="2" t="s">
        <v>826</v>
      </c>
      <c r="M1847" s="2" t="s">
        <v>8637</v>
      </c>
      <c r="N1847" s="2" t="s">
        <v>8638</v>
      </c>
      <c r="O1847">
        <v>1</v>
      </c>
      <c r="P1847" s="2" t="s">
        <v>53</v>
      </c>
      <c r="Q1847">
        <v>100</v>
      </c>
      <c r="R1847">
        <v>0</v>
      </c>
      <c r="S1847" s="2" t="s">
        <v>54</v>
      </c>
      <c r="T1847" s="2" t="s">
        <v>55</v>
      </c>
      <c r="U1847" s="2" t="s">
        <v>97</v>
      </c>
      <c r="V1847" s="2"/>
      <c r="W1847">
        <v>63000</v>
      </c>
      <c r="X1847">
        <v>0</v>
      </c>
      <c r="Y1847">
        <v>0</v>
      </c>
      <c r="Z1847">
        <v>63000</v>
      </c>
      <c r="AB1847" s="2" t="s">
        <v>57</v>
      </c>
      <c r="AC1847">
        <v>25200</v>
      </c>
      <c r="AD1847">
        <v>37800</v>
      </c>
      <c r="AE1847">
        <v>133000</v>
      </c>
      <c r="AF1847">
        <v>1995</v>
      </c>
      <c r="AG1847" s="2" t="s">
        <v>8636</v>
      </c>
      <c r="AH1847" s="2"/>
      <c r="AI1847" s="1">
        <v>46191</v>
      </c>
      <c r="AJ1847" s="2"/>
      <c r="AK1847" s="2" t="s">
        <v>58</v>
      </c>
      <c r="AM1847" s="2" t="s">
        <v>59</v>
      </c>
      <c r="AP1847" s="2" t="s">
        <v>60</v>
      </c>
      <c r="AQ1847" s="2" t="s">
        <v>41</v>
      </c>
      <c r="AR1847">
        <v>70000</v>
      </c>
      <c r="AS1847" s="2" t="str">
        <f>_xlfn.IFNA(IF(VLOOKUP(all_resi[[#This Row],[No. Waybill]],settle_reconcile[No. Waybill],1,0)="","Recon","Recon"),"-")</f>
        <v>Recon</v>
      </c>
      <c r="AT1847" s="2">
        <f>all_resi[[#This Row],[Nilai COD]]-all_resi[[#This Row],[COD Fee]]-all_resi[[#This Row],[Total Biaya Setelah Diskon]]</f>
        <v>93205</v>
      </c>
      <c r="AU1847" s="2">
        <f>IF(all_resi[[#This Row],[Waktu Terima]]="","",_xlfn.DAYS(all_resi[[#This Row],[Waktu Terima]],all_resi[[#This Row],[Tanggal Pengiriman]]))</f>
        <v>5</v>
      </c>
    </row>
    <row r="1848" spans="1:47" x14ac:dyDescent="0.25">
      <c r="A1848" s="2" t="s">
        <v>8319</v>
      </c>
      <c r="B1848" s="1">
        <v>46186</v>
      </c>
      <c r="C1848" s="2" t="s">
        <v>42</v>
      </c>
      <c r="D1848" s="2" t="s">
        <v>43</v>
      </c>
      <c r="E1848" s="2" t="s">
        <v>44</v>
      </c>
      <c r="F1848" s="2" t="s">
        <v>45</v>
      </c>
      <c r="G1848" s="2" t="s">
        <v>46</v>
      </c>
      <c r="H1848" s="2" t="s">
        <v>47</v>
      </c>
      <c r="I1848" s="2" t="s">
        <v>8320</v>
      </c>
      <c r="J1848" s="2" t="s">
        <v>14122</v>
      </c>
      <c r="K1848" s="2" t="s">
        <v>265</v>
      </c>
      <c r="L1848" s="2" t="s">
        <v>8321</v>
      </c>
      <c r="M1848" s="2" t="s">
        <v>8322</v>
      </c>
      <c r="N1848" s="2" t="s">
        <v>8323</v>
      </c>
      <c r="O1848">
        <v>1</v>
      </c>
      <c r="P1848" s="2" t="s">
        <v>53</v>
      </c>
      <c r="Q1848">
        <v>100</v>
      </c>
      <c r="R1848">
        <v>0</v>
      </c>
      <c r="S1848" s="2" t="s">
        <v>54</v>
      </c>
      <c r="T1848" s="2" t="s">
        <v>55</v>
      </c>
      <c r="U1848" s="2" t="s">
        <v>8016</v>
      </c>
      <c r="V1848" s="2"/>
      <c r="W1848">
        <v>50000</v>
      </c>
      <c r="X1848">
        <v>0</v>
      </c>
      <c r="Y1848">
        <v>0</v>
      </c>
      <c r="Z1848">
        <v>50000</v>
      </c>
      <c r="AB1848" s="2" t="s">
        <v>57</v>
      </c>
      <c r="AC1848">
        <v>20000</v>
      </c>
      <c r="AD1848">
        <v>30000</v>
      </c>
      <c r="AE1848">
        <v>260000</v>
      </c>
      <c r="AF1848">
        <v>3900</v>
      </c>
      <c r="AG1848" s="2" t="s">
        <v>517</v>
      </c>
      <c r="AH1848" s="2" t="s">
        <v>149</v>
      </c>
      <c r="AI1848" s="1">
        <v>46199</v>
      </c>
      <c r="AJ1848" s="2"/>
      <c r="AK1848" s="2" t="s">
        <v>67</v>
      </c>
      <c r="AM1848" s="2" t="s">
        <v>59</v>
      </c>
      <c r="AP1848" s="2" t="s">
        <v>60</v>
      </c>
      <c r="AQ1848" s="2" t="s">
        <v>41</v>
      </c>
      <c r="AR1848">
        <v>210000</v>
      </c>
      <c r="AS1848" s="2" t="str">
        <f>_xlfn.IFNA(IF(VLOOKUP(all_resi[[#This Row],[No. Waybill]],settle_reconcile[No. Waybill],1,0)="","Recon","Recon"),"-")</f>
        <v>-</v>
      </c>
      <c r="AT1848" s="2">
        <f>all_resi[[#This Row],[Nilai COD]]-all_resi[[#This Row],[COD Fee]]-all_resi[[#This Row],[Total Biaya Setelah Diskon]]</f>
        <v>226100</v>
      </c>
      <c r="AU1848" s="2">
        <f>IF(all_resi[[#This Row],[Waktu Terima]]="","",_xlfn.DAYS(all_resi[[#This Row],[Waktu Terima]],all_resi[[#This Row],[Tanggal Pengiriman]]))</f>
        <v>13</v>
      </c>
    </row>
    <row r="1849" spans="1:47" x14ac:dyDescent="0.25">
      <c r="A1849" s="2" t="s">
        <v>7674</v>
      </c>
      <c r="B1849" s="1">
        <v>46186</v>
      </c>
      <c r="C1849" s="2" t="s">
        <v>42</v>
      </c>
      <c r="D1849" s="2" t="s">
        <v>43</v>
      </c>
      <c r="E1849" s="2" t="s">
        <v>44</v>
      </c>
      <c r="F1849" s="2" t="s">
        <v>45</v>
      </c>
      <c r="G1849" s="2" t="s">
        <v>46</v>
      </c>
      <c r="H1849" s="2" t="s">
        <v>80</v>
      </c>
      <c r="I1849" s="2" t="s">
        <v>7675</v>
      </c>
      <c r="J1849" s="2" t="s">
        <v>13919</v>
      </c>
      <c r="K1849" s="2" t="s">
        <v>143</v>
      </c>
      <c r="L1849" s="2" t="s">
        <v>3759</v>
      </c>
      <c r="M1849" s="2" t="s">
        <v>7676</v>
      </c>
      <c r="N1849" s="2" t="s">
        <v>7677</v>
      </c>
      <c r="O1849">
        <v>1</v>
      </c>
      <c r="P1849" s="2" t="s">
        <v>53</v>
      </c>
      <c r="Q1849">
        <v>100</v>
      </c>
      <c r="R1849">
        <v>0</v>
      </c>
      <c r="S1849" s="2" t="s">
        <v>54</v>
      </c>
      <c r="T1849" s="2" t="s">
        <v>55</v>
      </c>
      <c r="U1849" s="2" t="s">
        <v>86</v>
      </c>
      <c r="V1849" s="2"/>
      <c r="W1849">
        <v>26000</v>
      </c>
      <c r="X1849">
        <v>0</v>
      </c>
      <c r="Y1849">
        <v>0</v>
      </c>
      <c r="Z1849">
        <v>26000</v>
      </c>
      <c r="AB1849" s="2" t="s">
        <v>57</v>
      </c>
      <c r="AC1849">
        <v>19000</v>
      </c>
      <c r="AD1849">
        <v>7000</v>
      </c>
      <c r="AE1849">
        <v>86000</v>
      </c>
      <c r="AF1849">
        <v>1290</v>
      </c>
      <c r="AG1849" s="2" t="s">
        <v>7675</v>
      </c>
      <c r="AH1849" s="2"/>
      <c r="AI1849" s="1">
        <v>46190</v>
      </c>
      <c r="AJ1849" s="2" t="s">
        <v>87</v>
      </c>
      <c r="AK1849" s="2" t="s">
        <v>58</v>
      </c>
      <c r="AM1849" s="2" t="s">
        <v>59</v>
      </c>
      <c r="AP1849" s="2" t="s">
        <v>60</v>
      </c>
      <c r="AQ1849" s="2" t="s">
        <v>41</v>
      </c>
      <c r="AR1849">
        <v>60000</v>
      </c>
      <c r="AS1849" s="2" t="str">
        <f>_xlfn.IFNA(IF(VLOOKUP(all_resi[[#This Row],[No. Waybill]],settle_reconcile[No. Waybill],1,0)="","Recon","Recon"),"-")</f>
        <v>Recon</v>
      </c>
      <c r="AT1849" s="2">
        <f>all_resi[[#This Row],[Nilai COD]]-all_resi[[#This Row],[COD Fee]]-all_resi[[#This Row],[Total Biaya Setelah Diskon]]</f>
        <v>77710</v>
      </c>
      <c r="AU1849" s="2">
        <f>IF(all_resi[[#This Row],[Waktu Terima]]="","",_xlfn.DAYS(all_resi[[#This Row],[Waktu Terima]],all_resi[[#This Row],[Tanggal Pengiriman]]))</f>
        <v>4</v>
      </c>
    </row>
    <row r="1850" spans="1:47" x14ac:dyDescent="0.25">
      <c r="A1850" s="2" t="s">
        <v>7724</v>
      </c>
      <c r="B1850" s="1">
        <v>46186</v>
      </c>
      <c r="C1850" s="2" t="s">
        <v>42</v>
      </c>
      <c r="D1850" s="2" t="s">
        <v>43</v>
      </c>
      <c r="E1850" s="2" t="s">
        <v>44</v>
      </c>
      <c r="F1850" s="2" t="s">
        <v>45</v>
      </c>
      <c r="G1850" s="2" t="s">
        <v>46</v>
      </c>
      <c r="H1850" s="2" t="s">
        <v>80</v>
      </c>
      <c r="I1850" s="2" t="s">
        <v>7725</v>
      </c>
      <c r="J1850" s="2" t="s">
        <v>13964</v>
      </c>
      <c r="K1850" s="2" t="s">
        <v>143</v>
      </c>
      <c r="L1850" s="2" t="s">
        <v>1291</v>
      </c>
      <c r="M1850" s="2" t="s">
        <v>7726</v>
      </c>
      <c r="N1850" s="2" t="s">
        <v>7727</v>
      </c>
      <c r="O1850">
        <v>1</v>
      </c>
      <c r="P1850" s="2" t="s">
        <v>53</v>
      </c>
      <c r="Q1850">
        <v>100</v>
      </c>
      <c r="R1850">
        <v>0</v>
      </c>
      <c r="S1850" s="2" t="s">
        <v>54</v>
      </c>
      <c r="T1850" s="2" t="s">
        <v>55</v>
      </c>
      <c r="U1850" s="2" t="s">
        <v>2939</v>
      </c>
      <c r="V1850" s="2"/>
      <c r="W1850">
        <v>20000</v>
      </c>
      <c r="X1850">
        <v>0</v>
      </c>
      <c r="Y1850">
        <v>0</v>
      </c>
      <c r="Z1850">
        <v>20000</v>
      </c>
      <c r="AB1850" s="2" t="s">
        <v>57</v>
      </c>
      <c r="AC1850">
        <v>13000</v>
      </c>
      <c r="AD1850">
        <v>7000</v>
      </c>
      <c r="AE1850">
        <v>58000</v>
      </c>
      <c r="AF1850">
        <v>870</v>
      </c>
      <c r="AG1850" s="2" t="s">
        <v>7728</v>
      </c>
      <c r="AH1850" s="2" t="s">
        <v>3832</v>
      </c>
      <c r="AI1850" s="1">
        <v>46188</v>
      </c>
      <c r="AJ1850" s="2" t="s">
        <v>87</v>
      </c>
      <c r="AK1850" s="2" t="s">
        <v>58</v>
      </c>
      <c r="AM1850" s="2" t="s">
        <v>59</v>
      </c>
      <c r="AP1850" s="2" t="s">
        <v>60</v>
      </c>
      <c r="AQ1850" s="2" t="s">
        <v>41</v>
      </c>
      <c r="AR1850">
        <v>38000</v>
      </c>
      <c r="AS1850" s="2" t="str">
        <f>_xlfn.IFNA(IF(VLOOKUP(all_resi[[#This Row],[No. Waybill]],settle_reconcile[No. Waybill],1,0)="","Recon","Recon"),"-")</f>
        <v>Recon</v>
      </c>
      <c r="AT1850" s="2">
        <f>all_resi[[#This Row],[Nilai COD]]-all_resi[[#This Row],[COD Fee]]-all_resi[[#This Row],[Total Biaya Setelah Diskon]]</f>
        <v>50130</v>
      </c>
      <c r="AU1850" s="2">
        <f>IF(all_resi[[#This Row],[Waktu Terima]]="","",_xlfn.DAYS(all_resi[[#This Row],[Waktu Terima]],all_resi[[#This Row],[Tanggal Pengiriman]]))</f>
        <v>2</v>
      </c>
    </row>
    <row r="1851" spans="1:47" x14ac:dyDescent="0.25">
      <c r="A1851" s="2" t="s">
        <v>7774</v>
      </c>
      <c r="B1851" s="1">
        <v>46186</v>
      </c>
      <c r="C1851" s="2" t="s">
        <v>42</v>
      </c>
      <c r="D1851" s="2" t="s">
        <v>43</v>
      </c>
      <c r="E1851" s="2" t="s">
        <v>44</v>
      </c>
      <c r="F1851" s="2" t="s">
        <v>45</v>
      </c>
      <c r="G1851" s="2" t="s">
        <v>46</v>
      </c>
      <c r="H1851" s="2" t="s">
        <v>80</v>
      </c>
      <c r="I1851" s="2" t="s">
        <v>7775</v>
      </c>
      <c r="J1851" s="2" t="s">
        <v>13966</v>
      </c>
      <c r="K1851" s="2" t="s">
        <v>177</v>
      </c>
      <c r="L1851" s="2" t="s">
        <v>1333</v>
      </c>
      <c r="M1851" s="2" t="s">
        <v>2060</v>
      </c>
      <c r="N1851" s="2" t="s">
        <v>7776</v>
      </c>
      <c r="O1851">
        <v>1</v>
      </c>
      <c r="P1851" s="2" t="s">
        <v>53</v>
      </c>
      <c r="Q1851">
        <v>100</v>
      </c>
      <c r="R1851">
        <v>0</v>
      </c>
      <c r="S1851" s="2" t="s">
        <v>54</v>
      </c>
      <c r="T1851" s="2" t="s">
        <v>55</v>
      </c>
      <c r="U1851" s="2" t="s">
        <v>3108</v>
      </c>
      <c r="V1851" s="2"/>
      <c r="W1851">
        <v>87000</v>
      </c>
      <c r="X1851">
        <v>0</v>
      </c>
      <c r="Y1851">
        <v>0</v>
      </c>
      <c r="Z1851">
        <v>87000</v>
      </c>
      <c r="AB1851" s="2" t="s">
        <v>57</v>
      </c>
      <c r="AC1851">
        <v>34800</v>
      </c>
      <c r="AD1851">
        <v>52200</v>
      </c>
      <c r="AE1851">
        <v>181000</v>
      </c>
      <c r="AF1851">
        <v>2715</v>
      </c>
      <c r="AG1851" s="2" t="s">
        <v>7775</v>
      </c>
      <c r="AH1851" s="2"/>
      <c r="AI1851" s="1">
        <v>46192</v>
      </c>
      <c r="AJ1851" s="2" t="s">
        <v>87</v>
      </c>
      <c r="AK1851" s="2" t="s">
        <v>58</v>
      </c>
      <c r="AM1851" s="2" t="s">
        <v>59</v>
      </c>
      <c r="AP1851" s="2" t="s">
        <v>60</v>
      </c>
      <c r="AQ1851" s="2" t="s">
        <v>41</v>
      </c>
      <c r="AR1851">
        <v>94000</v>
      </c>
      <c r="AS1851" s="2" t="str">
        <f>_xlfn.IFNA(IF(VLOOKUP(all_resi[[#This Row],[No. Waybill]],settle_reconcile[No. Waybill],1,0)="","Recon","Recon"),"-")</f>
        <v>Recon</v>
      </c>
      <c r="AT1851" s="2">
        <f>all_resi[[#This Row],[Nilai COD]]-all_resi[[#This Row],[COD Fee]]-all_resi[[#This Row],[Total Biaya Setelah Diskon]]</f>
        <v>126085</v>
      </c>
      <c r="AU1851" s="2">
        <f>IF(all_resi[[#This Row],[Waktu Terima]]="","",_xlfn.DAYS(all_resi[[#This Row],[Waktu Terima]],all_resi[[#This Row],[Tanggal Pengiriman]]))</f>
        <v>6</v>
      </c>
    </row>
    <row r="1852" spans="1:47" x14ac:dyDescent="0.25">
      <c r="A1852" s="2" t="s">
        <v>8445</v>
      </c>
      <c r="B1852" s="1">
        <v>46186</v>
      </c>
      <c r="C1852" s="2" t="s">
        <v>42</v>
      </c>
      <c r="D1852" s="2" t="s">
        <v>43</v>
      </c>
      <c r="E1852" s="2" t="s">
        <v>44</v>
      </c>
      <c r="F1852" s="2" t="s">
        <v>45</v>
      </c>
      <c r="G1852" s="2" t="s">
        <v>46</v>
      </c>
      <c r="H1852" s="2" t="s">
        <v>80</v>
      </c>
      <c r="I1852" s="2" t="s">
        <v>8446</v>
      </c>
      <c r="J1852" s="2" t="s">
        <v>14119</v>
      </c>
      <c r="K1852" s="2" t="s">
        <v>69</v>
      </c>
      <c r="L1852" s="2" t="s">
        <v>70</v>
      </c>
      <c r="M1852" s="2" t="s">
        <v>8447</v>
      </c>
      <c r="N1852" s="2" t="s">
        <v>8448</v>
      </c>
      <c r="O1852">
        <v>1</v>
      </c>
      <c r="P1852" s="2" t="s">
        <v>53</v>
      </c>
      <c r="Q1852">
        <v>100</v>
      </c>
      <c r="R1852">
        <v>0</v>
      </c>
      <c r="S1852" s="2" t="s">
        <v>54</v>
      </c>
      <c r="T1852" s="2" t="s">
        <v>55</v>
      </c>
      <c r="U1852" s="2" t="s">
        <v>2030</v>
      </c>
      <c r="V1852" s="2"/>
      <c r="W1852">
        <v>62000</v>
      </c>
      <c r="X1852">
        <v>0</v>
      </c>
      <c r="Y1852">
        <v>0</v>
      </c>
      <c r="Z1852">
        <v>62000</v>
      </c>
      <c r="AB1852" s="2" t="s">
        <v>57</v>
      </c>
      <c r="AC1852">
        <v>24800</v>
      </c>
      <c r="AD1852">
        <v>37200</v>
      </c>
      <c r="AE1852">
        <v>172000</v>
      </c>
      <c r="AF1852">
        <v>2580</v>
      </c>
      <c r="AG1852" s="2" t="s">
        <v>256</v>
      </c>
      <c r="AH1852" s="2"/>
      <c r="AI1852" s="1">
        <v>46204</v>
      </c>
      <c r="AJ1852" s="2" t="s">
        <v>87</v>
      </c>
      <c r="AK1852" s="2" t="s">
        <v>67</v>
      </c>
      <c r="AM1852" s="2" t="s">
        <v>59</v>
      </c>
      <c r="AP1852" s="2" t="s">
        <v>60</v>
      </c>
      <c r="AQ1852" s="2" t="s">
        <v>41</v>
      </c>
      <c r="AR1852">
        <v>110000</v>
      </c>
      <c r="AS1852" s="2" t="str">
        <f>_xlfn.IFNA(IF(VLOOKUP(all_resi[[#This Row],[No. Waybill]],settle_reconcile[No. Waybill],1,0)="","Recon","Recon"),"-")</f>
        <v>-</v>
      </c>
      <c r="AT1852" s="2">
        <f>all_resi[[#This Row],[Nilai COD]]-all_resi[[#This Row],[COD Fee]]-all_resi[[#This Row],[Total Biaya Setelah Diskon]]</f>
        <v>132220</v>
      </c>
      <c r="AU1852" s="2">
        <f>IF(all_resi[[#This Row],[Waktu Terima]]="","",_xlfn.DAYS(all_resi[[#This Row],[Waktu Terima]],all_resi[[#This Row],[Tanggal Pengiriman]]))</f>
        <v>18</v>
      </c>
    </row>
    <row r="1853" spans="1:47" x14ac:dyDescent="0.25">
      <c r="A1853" s="2" t="s">
        <v>7759</v>
      </c>
      <c r="B1853" s="1">
        <v>46186</v>
      </c>
      <c r="C1853" s="2" t="s">
        <v>42</v>
      </c>
      <c r="D1853" s="2" t="s">
        <v>43</v>
      </c>
      <c r="E1853" s="2" t="s">
        <v>44</v>
      </c>
      <c r="F1853" s="2" t="s">
        <v>45</v>
      </c>
      <c r="G1853" s="2" t="s">
        <v>46</v>
      </c>
      <c r="H1853" s="2" t="s">
        <v>47</v>
      </c>
      <c r="I1853" s="2" t="s">
        <v>7760</v>
      </c>
      <c r="J1853" s="2" t="s">
        <v>13969</v>
      </c>
      <c r="K1853" s="2" t="s">
        <v>156</v>
      </c>
      <c r="L1853" s="2" t="s">
        <v>509</v>
      </c>
      <c r="M1853" s="2" t="s">
        <v>835</v>
      </c>
      <c r="N1853" s="2" t="s">
        <v>7761</v>
      </c>
      <c r="O1853">
        <v>1</v>
      </c>
      <c r="P1853" s="2" t="s">
        <v>53</v>
      </c>
      <c r="Q1853">
        <v>100</v>
      </c>
      <c r="R1853">
        <v>0</v>
      </c>
      <c r="S1853" s="2" t="s">
        <v>54</v>
      </c>
      <c r="T1853" s="2" t="s">
        <v>55</v>
      </c>
      <c r="U1853" s="2" t="s">
        <v>534</v>
      </c>
      <c r="V1853" s="2"/>
      <c r="W1853">
        <v>80000</v>
      </c>
      <c r="X1853">
        <v>0</v>
      </c>
      <c r="Y1853">
        <v>0</v>
      </c>
      <c r="Z1853">
        <v>80000</v>
      </c>
      <c r="AB1853" s="2" t="s">
        <v>57</v>
      </c>
      <c r="AC1853">
        <v>32000</v>
      </c>
      <c r="AD1853">
        <v>48000</v>
      </c>
      <c r="AE1853">
        <v>134000</v>
      </c>
      <c r="AF1853">
        <v>2010</v>
      </c>
      <c r="AG1853" s="2" t="s">
        <v>43</v>
      </c>
      <c r="AH1853" s="2"/>
      <c r="AI1853" s="1">
        <v>46212</v>
      </c>
      <c r="AJ1853" s="2"/>
      <c r="AK1853" s="2" t="s">
        <v>67</v>
      </c>
      <c r="AM1853" s="2" t="s">
        <v>59</v>
      </c>
      <c r="AP1853" s="2" t="s">
        <v>60</v>
      </c>
      <c r="AQ1853" s="2" t="s">
        <v>41</v>
      </c>
      <c r="AR1853">
        <v>54000</v>
      </c>
      <c r="AS1853" s="2" t="str">
        <f>_xlfn.IFNA(IF(VLOOKUP(all_resi[[#This Row],[No. Waybill]],settle_reconcile[No. Waybill],1,0)="","Recon","Recon"),"-")</f>
        <v>-</v>
      </c>
      <c r="AT1853" s="2">
        <f>all_resi[[#This Row],[Nilai COD]]-all_resi[[#This Row],[COD Fee]]-all_resi[[#This Row],[Total Biaya Setelah Diskon]]</f>
        <v>83990</v>
      </c>
      <c r="AU1853" s="2">
        <f>IF(all_resi[[#This Row],[Waktu Terima]]="","",_xlfn.DAYS(all_resi[[#This Row],[Waktu Terima]],all_resi[[#This Row],[Tanggal Pengiriman]]))</f>
        <v>26</v>
      </c>
    </row>
    <row r="1854" spans="1:47" x14ac:dyDescent="0.25">
      <c r="A1854" s="2" t="s">
        <v>8469</v>
      </c>
      <c r="B1854" s="1">
        <v>46186</v>
      </c>
      <c r="C1854" s="2" t="s">
        <v>42</v>
      </c>
      <c r="D1854" s="2" t="s">
        <v>43</v>
      </c>
      <c r="E1854" s="2" t="s">
        <v>44</v>
      </c>
      <c r="F1854" s="2" t="s">
        <v>45</v>
      </c>
      <c r="G1854" s="2" t="s">
        <v>46</v>
      </c>
      <c r="H1854" s="2" t="s">
        <v>80</v>
      </c>
      <c r="I1854" s="2" t="s">
        <v>8470</v>
      </c>
      <c r="J1854" s="2" t="s">
        <v>14059</v>
      </c>
      <c r="K1854" s="2" t="s">
        <v>177</v>
      </c>
      <c r="L1854" s="2" t="s">
        <v>247</v>
      </c>
      <c r="M1854" s="2" t="s">
        <v>248</v>
      </c>
      <c r="N1854" s="2" t="s">
        <v>8471</v>
      </c>
      <c r="O1854">
        <v>1</v>
      </c>
      <c r="P1854" s="2" t="s">
        <v>53</v>
      </c>
      <c r="Q1854">
        <v>100</v>
      </c>
      <c r="R1854">
        <v>0</v>
      </c>
      <c r="S1854" s="2" t="s">
        <v>54</v>
      </c>
      <c r="T1854" s="2" t="s">
        <v>55</v>
      </c>
      <c r="U1854" s="2" t="s">
        <v>86</v>
      </c>
      <c r="V1854" s="2"/>
      <c r="W1854">
        <v>80000</v>
      </c>
      <c r="X1854">
        <v>0</v>
      </c>
      <c r="Y1854">
        <v>0</v>
      </c>
      <c r="Z1854">
        <v>80000</v>
      </c>
      <c r="AB1854" s="2" t="s">
        <v>57</v>
      </c>
      <c r="AC1854">
        <v>32000</v>
      </c>
      <c r="AD1854">
        <v>48000</v>
      </c>
      <c r="AE1854">
        <v>128000</v>
      </c>
      <c r="AF1854">
        <v>1920</v>
      </c>
      <c r="AG1854" s="2" t="s">
        <v>12207</v>
      </c>
      <c r="AH1854" s="2" t="s">
        <v>149</v>
      </c>
      <c r="AI1854" s="1">
        <v>46197</v>
      </c>
      <c r="AJ1854" s="2" t="s">
        <v>87</v>
      </c>
      <c r="AK1854" s="2" t="s">
        <v>67</v>
      </c>
      <c r="AM1854" s="2" t="s">
        <v>59</v>
      </c>
      <c r="AP1854" s="2" t="s">
        <v>60</v>
      </c>
      <c r="AQ1854" s="2" t="s">
        <v>41</v>
      </c>
      <c r="AR1854">
        <v>48000</v>
      </c>
      <c r="AS1854" s="2" t="str">
        <f>_xlfn.IFNA(IF(VLOOKUP(all_resi[[#This Row],[No. Waybill]],settle_reconcile[No. Waybill],1,0)="","Recon","Recon"),"-")</f>
        <v>-</v>
      </c>
      <c r="AT1854" s="2">
        <f>all_resi[[#This Row],[Nilai COD]]-all_resi[[#This Row],[COD Fee]]-all_resi[[#This Row],[Total Biaya Setelah Diskon]]</f>
        <v>78080</v>
      </c>
      <c r="AU1854" s="2">
        <f>IF(all_resi[[#This Row],[Waktu Terima]]="","",_xlfn.DAYS(all_resi[[#This Row],[Waktu Terima]],all_resi[[#This Row],[Tanggal Pengiriman]]))</f>
        <v>11</v>
      </c>
    </row>
    <row r="1855" spans="1:47" x14ac:dyDescent="0.25">
      <c r="A1855" s="2" t="s">
        <v>7618</v>
      </c>
      <c r="B1855" s="1">
        <v>46186</v>
      </c>
      <c r="C1855" s="2" t="s">
        <v>42</v>
      </c>
      <c r="D1855" s="2" t="s">
        <v>43</v>
      </c>
      <c r="E1855" s="2" t="s">
        <v>44</v>
      </c>
      <c r="F1855" s="2" t="s">
        <v>45</v>
      </c>
      <c r="G1855" s="2" t="s">
        <v>46</v>
      </c>
      <c r="H1855" s="2" t="s">
        <v>47</v>
      </c>
      <c r="I1855" s="2" t="s">
        <v>7619</v>
      </c>
      <c r="J1855" s="2" t="s">
        <v>13985</v>
      </c>
      <c r="K1855" s="2" t="s">
        <v>183</v>
      </c>
      <c r="L1855" s="2" t="s">
        <v>1198</v>
      </c>
      <c r="M1855" s="2" t="s">
        <v>1199</v>
      </c>
      <c r="N1855" s="2" t="s">
        <v>7620</v>
      </c>
      <c r="O1855">
        <v>1</v>
      </c>
      <c r="P1855" s="2" t="s">
        <v>53</v>
      </c>
      <c r="Q1855">
        <v>100</v>
      </c>
      <c r="R1855">
        <v>0</v>
      </c>
      <c r="S1855" s="2" t="s">
        <v>54</v>
      </c>
      <c r="T1855" s="2" t="s">
        <v>55</v>
      </c>
      <c r="U1855" s="2" t="s">
        <v>225</v>
      </c>
      <c r="V1855" s="2"/>
      <c r="W1855">
        <v>85000</v>
      </c>
      <c r="X1855">
        <v>0</v>
      </c>
      <c r="Y1855">
        <v>0</v>
      </c>
      <c r="Z1855">
        <v>85000</v>
      </c>
      <c r="AB1855" s="2" t="s">
        <v>57</v>
      </c>
      <c r="AC1855">
        <v>34000</v>
      </c>
      <c r="AD1855">
        <v>51000</v>
      </c>
      <c r="AE1855">
        <v>195000</v>
      </c>
      <c r="AF1855">
        <v>2925</v>
      </c>
      <c r="AG1855" s="2" t="s">
        <v>353</v>
      </c>
      <c r="AH1855" s="2" t="s">
        <v>149</v>
      </c>
      <c r="AI1855" s="1">
        <v>46198</v>
      </c>
      <c r="AJ1855" s="2"/>
      <c r="AK1855" s="2" t="s">
        <v>67</v>
      </c>
      <c r="AM1855" s="2" t="s">
        <v>59</v>
      </c>
      <c r="AP1855" s="2" t="s">
        <v>60</v>
      </c>
      <c r="AQ1855" s="2" t="s">
        <v>41</v>
      </c>
      <c r="AR1855">
        <v>110000</v>
      </c>
      <c r="AS1855" s="2" t="str">
        <f>_xlfn.IFNA(IF(VLOOKUP(all_resi[[#This Row],[No. Waybill]],settle_reconcile[No. Waybill],1,0)="","Recon","Recon"),"-")</f>
        <v>-</v>
      </c>
      <c r="AT1855" s="2">
        <f>all_resi[[#This Row],[Nilai COD]]-all_resi[[#This Row],[COD Fee]]-all_resi[[#This Row],[Total Biaya Setelah Diskon]]</f>
        <v>141075</v>
      </c>
      <c r="AU1855" s="2">
        <f>IF(all_resi[[#This Row],[Waktu Terima]]="","",_xlfn.DAYS(all_resi[[#This Row],[Waktu Terima]],all_resi[[#This Row],[Tanggal Pengiriman]]))</f>
        <v>12</v>
      </c>
    </row>
    <row r="1856" spans="1:47" x14ac:dyDescent="0.25">
      <c r="A1856" s="2" t="s">
        <v>7596</v>
      </c>
      <c r="B1856" s="1">
        <v>46186</v>
      </c>
      <c r="C1856" s="2" t="s">
        <v>42</v>
      </c>
      <c r="D1856" s="2" t="s">
        <v>43</v>
      </c>
      <c r="E1856" s="2" t="s">
        <v>44</v>
      </c>
      <c r="F1856" s="2" t="s">
        <v>45</v>
      </c>
      <c r="G1856" s="2" t="s">
        <v>46</v>
      </c>
      <c r="H1856" s="2" t="s">
        <v>80</v>
      </c>
      <c r="I1856" s="2" t="s">
        <v>7597</v>
      </c>
      <c r="J1856" s="2" t="s">
        <v>13981</v>
      </c>
      <c r="K1856" s="2" t="s">
        <v>49</v>
      </c>
      <c r="L1856" s="2" t="s">
        <v>519</v>
      </c>
      <c r="M1856" s="2" t="s">
        <v>7598</v>
      </c>
      <c r="N1856" s="2" t="s">
        <v>7599</v>
      </c>
      <c r="O1856">
        <v>1</v>
      </c>
      <c r="P1856" s="2" t="s">
        <v>53</v>
      </c>
      <c r="Q1856">
        <v>100</v>
      </c>
      <c r="R1856">
        <v>0</v>
      </c>
      <c r="S1856" s="2" t="s">
        <v>54</v>
      </c>
      <c r="T1856" s="2" t="s">
        <v>55</v>
      </c>
      <c r="U1856" s="2" t="s">
        <v>86</v>
      </c>
      <c r="V1856" s="2"/>
      <c r="W1856">
        <v>63000</v>
      </c>
      <c r="X1856">
        <v>0</v>
      </c>
      <c r="Y1856">
        <v>0</v>
      </c>
      <c r="Z1856">
        <v>63000</v>
      </c>
      <c r="AB1856" s="2" t="s">
        <v>57</v>
      </c>
      <c r="AC1856">
        <v>25200</v>
      </c>
      <c r="AD1856">
        <v>37800</v>
      </c>
      <c r="AE1856">
        <v>132000</v>
      </c>
      <c r="AF1856">
        <v>1980</v>
      </c>
      <c r="AG1856" s="2" t="s">
        <v>10711</v>
      </c>
      <c r="AH1856" s="2"/>
      <c r="AI1856" s="1">
        <v>46192</v>
      </c>
      <c r="AJ1856" s="2" t="s">
        <v>87</v>
      </c>
      <c r="AK1856" s="2" t="s">
        <v>58</v>
      </c>
      <c r="AM1856" s="2" t="s">
        <v>59</v>
      </c>
      <c r="AP1856" s="2" t="s">
        <v>60</v>
      </c>
      <c r="AQ1856" s="2" t="s">
        <v>41</v>
      </c>
      <c r="AR1856">
        <v>69000</v>
      </c>
      <c r="AS1856" s="2" t="str">
        <f>_xlfn.IFNA(IF(VLOOKUP(all_resi[[#This Row],[No. Waybill]],settle_reconcile[No. Waybill],1,0)="","Recon","Recon"),"-")</f>
        <v>Recon</v>
      </c>
      <c r="AT1856" s="2">
        <f>all_resi[[#This Row],[Nilai COD]]-all_resi[[#This Row],[COD Fee]]-all_resi[[#This Row],[Total Biaya Setelah Diskon]]</f>
        <v>92220</v>
      </c>
      <c r="AU1856" s="2">
        <f>IF(all_resi[[#This Row],[Waktu Terima]]="","",_xlfn.DAYS(all_resi[[#This Row],[Waktu Terima]],all_resi[[#This Row],[Tanggal Pengiriman]]))</f>
        <v>6</v>
      </c>
    </row>
    <row r="1857" spans="1:47" x14ac:dyDescent="0.25">
      <c r="A1857" s="2" t="s">
        <v>8279</v>
      </c>
      <c r="B1857" s="1">
        <v>46186</v>
      </c>
      <c r="C1857" s="2" t="s">
        <v>42</v>
      </c>
      <c r="D1857" s="2" t="s">
        <v>43</v>
      </c>
      <c r="E1857" s="2" t="s">
        <v>44</v>
      </c>
      <c r="F1857" s="2" t="s">
        <v>45</v>
      </c>
      <c r="G1857" s="2" t="s">
        <v>46</v>
      </c>
      <c r="H1857" s="2" t="s">
        <v>47</v>
      </c>
      <c r="I1857" s="2" t="s">
        <v>8280</v>
      </c>
      <c r="J1857" s="2" t="s">
        <v>14027</v>
      </c>
      <c r="K1857" s="2" t="s">
        <v>126</v>
      </c>
      <c r="L1857" s="2" t="s">
        <v>188</v>
      </c>
      <c r="M1857" s="2" t="s">
        <v>1903</v>
      </c>
      <c r="N1857" s="2" t="s">
        <v>8281</v>
      </c>
      <c r="O1857">
        <v>1</v>
      </c>
      <c r="P1857" s="2" t="s">
        <v>53</v>
      </c>
      <c r="Q1857">
        <v>100</v>
      </c>
      <c r="R1857">
        <v>0</v>
      </c>
      <c r="S1857" s="2" t="s">
        <v>54</v>
      </c>
      <c r="T1857" s="2" t="s">
        <v>55</v>
      </c>
      <c r="U1857" s="2" t="s">
        <v>250</v>
      </c>
      <c r="V1857" s="2"/>
      <c r="W1857">
        <v>60000</v>
      </c>
      <c r="X1857">
        <v>0</v>
      </c>
      <c r="Y1857">
        <v>0</v>
      </c>
      <c r="Z1857">
        <v>60000</v>
      </c>
      <c r="AB1857" s="2" t="s">
        <v>57</v>
      </c>
      <c r="AC1857">
        <v>24000</v>
      </c>
      <c r="AD1857">
        <v>36000</v>
      </c>
      <c r="AE1857">
        <v>115000</v>
      </c>
      <c r="AF1857">
        <v>1725</v>
      </c>
      <c r="AG1857" s="2" t="s">
        <v>8280</v>
      </c>
      <c r="AH1857" s="2"/>
      <c r="AI1857" s="1">
        <v>46190</v>
      </c>
      <c r="AJ1857" s="2"/>
      <c r="AK1857" s="2" t="s">
        <v>58</v>
      </c>
      <c r="AM1857" s="2" t="s">
        <v>59</v>
      </c>
      <c r="AP1857" s="2" t="s">
        <v>60</v>
      </c>
      <c r="AQ1857" s="2" t="s">
        <v>41</v>
      </c>
      <c r="AR1857">
        <v>55000</v>
      </c>
      <c r="AS1857" s="2" t="str">
        <f>_xlfn.IFNA(IF(VLOOKUP(all_resi[[#This Row],[No. Waybill]],settle_reconcile[No. Waybill],1,0)="","Recon","Recon"),"-")</f>
        <v>Recon</v>
      </c>
      <c r="AT1857" s="2">
        <f>all_resi[[#This Row],[Nilai COD]]-all_resi[[#This Row],[COD Fee]]-all_resi[[#This Row],[Total Biaya Setelah Diskon]]</f>
        <v>77275</v>
      </c>
      <c r="AU1857" s="2">
        <f>IF(all_resi[[#This Row],[Waktu Terima]]="","",_xlfn.DAYS(all_resi[[#This Row],[Waktu Terima]],all_resi[[#This Row],[Tanggal Pengiriman]]))</f>
        <v>4</v>
      </c>
    </row>
    <row r="1858" spans="1:47" x14ac:dyDescent="0.25">
      <c r="A1858" s="2" t="s">
        <v>8398</v>
      </c>
      <c r="B1858" s="1">
        <v>46186</v>
      </c>
      <c r="C1858" s="2" t="s">
        <v>42</v>
      </c>
      <c r="D1858" s="2" t="s">
        <v>43</v>
      </c>
      <c r="E1858" s="2" t="s">
        <v>44</v>
      </c>
      <c r="F1858" s="2" t="s">
        <v>45</v>
      </c>
      <c r="G1858" s="2" t="s">
        <v>46</v>
      </c>
      <c r="H1858" s="2" t="s">
        <v>47</v>
      </c>
      <c r="I1858" s="2" t="s">
        <v>8399</v>
      </c>
      <c r="J1858" s="2" t="s">
        <v>14151</v>
      </c>
      <c r="K1858" s="2" t="s">
        <v>143</v>
      </c>
      <c r="L1858" s="2" t="s">
        <v>8400</v>
      </c>
      <c r="M1858" s="2" t="s">
        <v>8401</v>
      </c>
      <c r="N1858" s="2" t="s">
        <v>8402</v>
      </c>
      <c r="O1858">
        <v>1</v>
      </c>
      <c r="P1858" s="2" t="s">
        <v>53</v>
      </c>
      <c r="Q1858">
        <v>100</v>
      </c>
      <c r="R1858">
        <v>0</v>
      </c>
      <c r="S1858" s="2" t="s">
        <v>54</v>
      </c>
      <c r="T1858" s="2" t="s">
        <v>55</v>
      </c>
      <c r="U1858" s="2" t="s">
        <v>225</v>
      </c>
      <c r="V1858" s="2"/>
      <c r="W1858">
        <v>25000</v>
      </c>
      <c r="X1858">
        <v>0</v>
      </c>
      <c r="Y1858">
        <v>0</v>
      </c>
      <c r="Z1858">
        <v>25000</v>
      </c>
      <c r="AB1858" s="2" t="s">
        <v>57</v>
      </c>
      <c r="AC1858">
        <v>18000</v>
      </c>
      <c r="AD1858">
        <v>7000</v>
      </c>
      <c r="AE1858">
        <v>129000</v>
      </c>
      <c r="AF1858">
        <v>1935</v>
      </c>
      <c r="AG1858" s="2" t="s">
        <v>8403</v>
      </c>
      <c r="AH1858" s="2"/>
      <c r="AI1858" s="1">
        <v>46188</v>
      </c>
      <c r="AJ1858" s="2"/>
      <c r="AK1858" s="2" t="s">
        <v>58</v>
      </c>
      <c r="AM1858" s="2" t="s">
        <v>59</v>
      </c>
      <c r="AP1858" s="2" t="s">
        <v>60</v>
      </c>
      <c r="AQ1858" s="2" t="s">
        <v>41</v>
      </c>
      <c r="AR1858">
        <v>104000</v>
      </c>
      <c r="AS1858" s="2" t="str">
        <f>_xlfn.IFNA(IF(VLOOKUP(all_resi[[#This Row],[No. Waybill]],settle_reconcile[No. Waybill],1,0)="","Recon","Recon"),"-")</f>
        <v>Recon</v>
      </c>
      <c r="AT1858" s="2">
        <f>all_resi[[#This Row],[Nilai COD]]-all_resi[[#This Row],[COD Fee]]-all_resi[[#This Row],[Total Biaya Setelah Diskon]]</f>
        <v>120065</v>
      </c>
      <c r="AU1858" s="2">
        <f>IF(all_resi[[#This Row],[Waktu Terima]]="","",_xlfn.DAYS(all_resi[[#This Row],[Waktu Terima]],all_resi[[#This Row],[Tanggal Pengiriman]]))</f>
        <v>2</v>
      </c>
    </row>
    <row r="1859" spans="1:47" x14ac:dyDescent="0.25">
      <c r="A1859" s="2" t="s">
        <v>8380</v>
      </c>
      <c r="B1859" s="1">
        <v>46186</v>
      </c>
      <c r="C1859" s="2" t="s">
        <v>42</v>
      </c>
      <c r="D1859" s="2" t="s">
        <v>43</v>
      </c>
      <c r="E1859" s="2" t="s">
        <v>44</v>
      </c>
      <c r="F1859" s="2" t="s">
        <v>45</v>
      </c>
      <c r="G1859" s="2" t="s">
        <v>46</v>
      </c>
      <c r="H1859" s="2" t="s">
        <v>47</v>
      </c>
      <c r="I1859" s="2" t="s">
        <v>8381</v>
      </c>
      <c r="J1859" s="2" t="s">
        <v>14051</v>
      </c>
      <c r="K1859" s="2" t="s">
        <v>171</v>
      </c>
      <c r="L1859" s="2" t="s">
        <v>349</v>
      </c>
      <c r="M1859" s="2" t="s">
        <v>4612</v>
      </c>
      <c r="N1859" s="2" t="s">
        <v>8382</v>
      </c>
      <c r="O1859">
        <v>1</v>
      </c>
      <c r="P1859" s="2" t="s">
        <v>53</v>
      </c>
      <c r="Q1859">
        <v>100</v>
      </c>
      <c r="R1859">
        <v>0</v>
      </c>
      <c r="S1859" s="2" t="s">
        <v>54</v>
      </c>
      <c r="T1859" s="2" t="s">
        <v>55</v>
      </c>
      <c r="U1859" s="2" t="s">
        <v>225</v>
      </c>
      <c r="V1859" s="2"/>
      <c r="W1859">
        <v>38000</v>
      </c>
      <c r="X1859">
        <v>0</v>
      </c>
      <c r="Y1859">
        <v>0</v>
      </c>
      <c r="Z1859">
        <v>38000</v>
      </c>
      <c r="AB1859" s="2" t="s">
        <v>57</v>
      </c>
      <c r="AC1859">
        <v>15200</v>
      </c>
      <c r="AD1859">
        <v>22800</v>
      </c>
      <c r="AE1859">
        <v>142000</v>
      </c>
      <c r="AF1859">
        <v>2130</v>
      </c>
      <c r="AG1859" s="2" t="s">
        <v>8381</v>
      </c>
      <c r="AH1859" s="2"/>
      <c r="AI1859" s="1">
        <v>46192</v>
      </c>
      <c r="AJ1859" s="2"/>
      <c r="AK1859" s="2" t="s">
        <v>58</v>
      </c>
      <c r="AM1859" s="2" t="s">
        <v>59</v>
      </c>
      <c r="AP1859" s="2" t="s">
        <v>60</v>
      </c>
      <c r="AQ1859" s="2" t="s">
        <v>41</v>
      </c>
      <c r="AR1859">
        <v>104000</v>
      </c>
      <c r="AS1859" s="2" t="str">
        <f>_xlfn.IFNA(IF(VLOOKUP(all_resi[[#This Row],[No. Waybill]],settle_reconcile[No. Waybill],1,0)="","Recon","Recon"),"-")</f>
        <v>Recon</v>
      </c>
      <c r="AT1859" s="2">
        <f>all_resi[[#This Row],[Nilai COD]]-all_resi[[#This Row],[COD Fee]]-all_resi[[#This Row],[Total Biaya Setelah Diskon]]</f>
        <v>117070</v>
      </c>
      <c r="AU1859" s="2">
        <f>IF(all_resi[[#This Row],[Waktu Terima]]="","",_xlfn.DAYS(all_resi[[#This Row],[Waktu Terima]],all_resi[[#This Row],[Tanggal Pengiriman]]))</f>
        <v>6</v>
      </c>
    </row>
    <row r="1860" spans="1:47" x14ac:dyDescent="0.25">
      <c r="A1860" s="2" t="s">
        <v>8423</v>
      </c>
      <c r="B1860" s="1">
        <v>46186</v>
      </c>
      <c r="C1860" s="2" t="s">
        <v>42</v>
      </c>
      <c r="D1860" s="2" t="s">
        <v>43</v>
      </c>
      <c r="E1860" s="2" t="s">
        <v>44</v>
      </c>
      <c r="F1860" s="2" t="s">
        <v>45</v>
      </c>
      <c r="G1860" s="2" t="s">
        <v>46</v>
      </c>
      <c r="H1860" s="2" t="s">
        <v>80</v>
      </c>
      <c r="I1860" s="2" t="s">
        <v>8424</v>
      </c>
      <c r="J1860" s="2" t="s">
        <v>14052</v>
      </c>
      <c r="K1860" s="2" t="s">
        <v>359</v>
      </c>
      <c r="L1860" s="2" t="s">
        <v>4001</v>
      </c>
      <c r="M1860" s="2" t="s">
        <v>8425</v>
      </c>
      <c r="N1860" s="2" t="s">
        <v>8426</v>
      </c>
      <c r="O1860">
        <v>1</v>
      </c>
      <c r="P1860" s="2" t="s">
        <v>53</v>
      </c>
      <c r="Q1860">
        <v>100</v>
      </c>
      <c r="R1860">
        <v>0</v>
      </c>
      <c r="S1860" s="2" t="s">
        <v>54</v>
      </c>
      <c r="T1860" s="2" t="s">
        <v>55</v>
      </c>
      <c r="U1860" s="2" t="s">
        <v>86</v>
      </c>
      <c r="V1860" s="2"/>
      <c r="W1860">
        <v>49000</v>
      </c>
      <c r="X1860">
        <v>0</v>
      </c>
      <c r="Y1860">
        <v>0</v>
      </c>
      <c r="Z1860">
        <v>49000</v>
      </c>
      <c r="AB1860" s="2" t="s">
        <v>57</v>
      </c>
      <c r="AC1860">
        <v>19600</v>
      </c>
      <c r="AD1860">
        <v>29400</v>
      </c>
      <c r="AE1860">
        <v>108000</v>
      </c>
      <c r="AF1860">
        <v>1620</v>
      </c>
      <c r="AG1860" s="2" t="s">
        <v>353</v>
      </c>
      <c r="AH1860" s="2" t="s">
        <v>149</v>
      </c>
      <c r="AI1860" s="1">
        <v>46202</v>
      </c>
      <c r="AJ1860" s="2" t="s">
        <v>87</v>
      </c>
      <c r="AK1860" s="2" t="s">
        <v>67</v>
      </c>
      <c r="AM1860" s="2" t="s">
        <v>59</v>
      </c>
      <c r="AP1860" s="2" t="s">
        <v>60</v>
      </c>
      <c r="AQ1860" s="2" t="s">
        <v>41</v>
      </c>
      <c r="AR1860">
        <v>59000</v>
      </c>
      <c r="AS1860" s="2" t="str">
        <f>_xlfn.IFNA(IF(VLOOKUP(all_resi[[#This Row],[No. Waybill]],settle_reconcile[No. Waybill],1,0)="","Recon","Recon"),"-")</f>
        <v>-</v>
      </c>
      <c r="AT1860" s="2">
        <f>all_resi[[#This Row],[Nilai COD]]-all_resi[[#This Row],[COD Fee]]-all_resi[[#This Row],[Total Biaya Setelah Diskon]]</f>
        <v>76980</v>
      </c>
      <c r="AU1860" s="2">
        <f>IF(all_resi[[#This Row],[Waktu Terima]]="","",_xlfn.DAYS(all_resi[[#This Row],[Waktu Terima]],all_resi[[#This Row],[Tanggal Pengiriman]]))</f>
        <v>16</v>
      </c>
    </row>
    <row r="1861" spans="1:47" x14ac:dyDescent="0.25">
      <c r="A1861" s="2" t="s">
        <v>8282</v>
      </c>
      <c r="B1861" s="1">
        <v>46186</v>
      </c>
      <c r="C1861" s="2" t="s">
        <v>42</v>
      </c>
      <c r="D1861" s="2" t="s">
        <v>43</v>
      </c>
      <c r="E1861" s="2" t="s">
        <v>44</v>
      </c>
      <c r="F1861" s="2" t="s">
        <v>45</v>
      </c>
      <c r="G1861" s="2" t="s">
        <v>46</v>
      </c>
      <c r="H1861" s="2" t="s">
        <v>47</v>
      </c>
      <c r="I1861" s="2" t="s">
        <v>8283</v>
      </c>
      <c r="J1861" s="2" t="s">
        <v>14011</v>
      </c>
      <c r="K1861" s="2" t="s">
        <v>49</v>
      </c>
      <c r="L1861" s="2" t="s">
        <v>1097</v>
      </c>
      <c r="M1861" s="2" t="s">
        <v>3300</v>
      </c>
      <c r="N1861" s="2" t="s">
        <v>8284</v>
      </c>
      <c r="O1861">
        <v>1</v>
      </c>
      <c r="P1861" s="2" t="s">
        <v>53</v>
      </c>
      <c r="Q1861">
        <v>100</v>
      </c>
      <c r="R1861">
        <v>0</v>
      </c>
      <c r="S1861" s="2" t="s">
        <v>54</v>
      </c>
      <c r="T1861" s="2" t="s">
        <v>55</v>
      </c>
      <c r="U1861" s="2" t="s">
        <v>56</v>
      </c>
      <c r="V1861" s="2"/>
      <c r="W1861">
        <v>63000</v>
      </c>
      <c r="X1861">
        <v>0</v>
      </c>
      <c r="Y1861">
        <v>0</v>
      </c>
      <c r="Z1861">
        <v>63000</v>
      </c>
      <c r="AB1861" s="2" t="s">
        <v>57</v>
      </c>
      <c r="AC1861">
        <v>25200</v>
      </c>
      <c r="AD1861">
        <v>37800</v>
      </c>
      <c r="AE1861">
        <v>167000</v>
      </c>
      <c r="AF1861">
        <v>2505</v>
      </c>
      <c r="AG1861" s="2" t="s">
        <v>8283</v>
      </c>
      <c r="AH1861" s="2"/>
      <c r="AI1861" s="1">
        <v>46193</v>
      </c>
      <c r="AJ1861" s="2"/>
      <c r="AK1861" s="2" t="s">
        <v>58</v>
      </c>
      <c r="AM1861" s="2" t="s">
        <v>59</v>
      </c>
      <c r="AP1861" s="2" t="s">
        <v>60</v>
      </c>
      <c r="AQ1861" s="2" t="s">
        <v>41</v>
      </c>
      <c r="AR1861">
        <v>104000</v>
      </c>
      <c r="AS1861" s="2" t="str">
        <f>_xlfn.IFNA(IF(VLOOKUP(all_resi[[#This Row],[No. Waybill]],settle_reconcile[No. Waybill],1,0)="","Recon","Recon"),"-")</f>
        <v>Recon</v>
      </c>
      <c r="AT1861" s="2">
        <f>all_resi[[#This Row],[Nilai COD]]-all_resi[[#This Row],[COD Fee]]-all_resi[[#This Row],[Total Biaya Setelah Diskon]]</f>
        <v>126695</v>
      </c>
      <c r="AU1861" s="2">
        <f>IF(all_resi[[#This Row],[Waktu Terima]]="","",_xlfn.DAYS(all_resi[[#This Row],[Waktu Terima]],all_resi[[#This Row],[Tanggal Pengiriman]]))</f>
        <v>7</v>
      </c>
    </row>
    <row r="1862" spans="1:47" x14ac:dyDescent="0.25">
      <c r="A1862" s="2" t="s">
        <v>8106</v>
      </c>
      <c r="B1862" s="1">
        <v>46186</v>
      </c>
      <c r="C1862" s="2" t="s">
        <v>42</v>
      </c>
      <c r="D1862" s="2" t="s">
        <v>43</v>
      </c>
      <c r="E1862" s="2" t="s">
        <v>44</v>
      </c>
      <c r="F1862" s="2" t="s">
        <v>45</v>
      </c>
      <c r="G1862" s="2" t="s">
        <v>46</v>
      </c>
      <c r="H1862" s="2" t="s">
        <v>47</v>
      </c>
      <c r="I1862" s="2" t="s">
        <v>8107</v>
      </c>
      <c r="J1862" s="2" t="s">
        <v>13982</v>
      </c>
      <c r="K1862" s="2" t="s">
        <v>49</v>
      </c>
      <c r="L1862" s="2" t="s">
        <v>151</v>
      </c>
      <c r="M1862" s="2" t="s">
        <v>152</v>
      </c>
      <c r="N1862" s="2" t="s">
        <v>8108</v>
      </c>
      <c r="O1862">
        <v>1</v>
      </c>
      <c r="P1862" s="2" t="s">
        <v>53</v>
      </c>
      <c r="Q1862">
        <v>100</v>
      </c>
      <c r="R1862">
        <v>0</v>
      </c>
      <c r="S1862" s="2" t="s">
        <v>54</v>
      </c>
      <c r="T1862" s="2" t="s">
        <v>55</v>
      </c>
      <c r="U1862" s="2" t="s">
        <v>386</v>
      </c>
      <c r="V1862" s="2"/>
      <c r="W1862">
        <v>44000</v>
      </c>
      <c r="X1862">
        <v>0</v>
      </c>
      <c r="Y1862">
        <v>0</v>
      </c>
      <c r="Z1862">
        <v>44000</v>
      </c>
      <c r="AB1862" s="2" t="s">
        <v>57</v>
      </c>
      <c r="AC1862">
        <v>17600</v>
      </c>
      <c r="AD1862">
        <v>26400</v>
      </c>
      <c r="AE1862">
        <v>148000</v>
      </c>
      <c r="AF1862">
        <v>2220</v>
      </c>
      <c r="AG1862" s="2" t="s">
        <v>256</v>
      </c>
      <c r="AH1862" s="2"/>
      <c r="AI1862" s="1">
        <v>46191</v>
      </c>
      <c r="AJ1862" s="2"/>
      <c r="AK1862" s="2" t="s">
        <v>58</v>
      </c>
      <c r="AM1862" s="2" t="s">
        <v>59</v>
      </c>
      <c r="AP1862" s="2" t="s">
        <v>60</v>
      </c>
      <c r="AQ1862" s="2" t="s">
        <v>41</v>
      </c>
      <c r="AR1862">
        <v>104000</v>
      </c>
      <c r="AS1862" s="2" t="str">
        <f>_xlfn.IFNA(IF(VLOOKUP(all_resi[[#This Row],[No. Waybill]],settle_reconcile[No. Waybill],1,0)="","Recon","Recon"),"-")</f>
        <v>Recon</v>
      </c>
      <c r="AT1862" s="2">
        <f>all_resi[[#This Row],[Nilai COD]]-all_resi[[#This Row],[COD Fee]]-all_resi[[#This Row],[Total Biaya Setelah Diskon]]</f>
        <v>119380</v>
      </c>
      <c r="AU1862" s="2">
        <f>IF(all_resi[[#This Row],[Waktu Terima]]="","",_xlfn.DAYS(all_resi[[#This Row],[Waktu Terima]],all_resi[[#This Row],[Tanggal Pengiriman]]))</f>
        <v>5</v>
      </c>
    </row>
    <row r="1863" spans="1:47" x14ac:dyDescent="0.25">
      <c r="A1863" s="2" t="s">
        <v>8112</v>
      </c>
      <c r="B1863" s="1">
        <v>46186</v>
      </c>
      <c r="C1863" s="2" t="s">
        <v>42</v>
      </c>
      <c r="D1863" s="2" t="s">
        <v>43</v>
      </c>
      <c r="E1863" s="2" t="s">
        <v>44</v>
      </c>
      <c r="F1863" s="2" t="s">
        <v>45</v>
      </c>
      <c r="G1863" s="2" t="s">
        <v>46</v>
      </c>
      <c r="H1863" s="2" t="s">
        <v>47</v>
      </c>
      <c r="I1863" s="2" t="s">
        <v>8113</v>
      </c>
      <c r="J1863" s="2" t="s">
        <v>13989</v>
      </c>
      <c r="K1863" s="2" t="s">
        <v>126</v>
      </c>
      <c r="L1863" s="2" t="s">
        <v>1468</v>
      </c>
      <c r="M1863" s="2" t="s">
        <v>5244</v>
      </c>
      <c r="N1863" s="2" t="s">
        <v>8114</v>
      </c>
      <c r="O1863">
        <v>1</v>
      </c>
      <c r="P1863" s="2" t="s">
        <v>53</v>
      </c>
      <c r="Q1863">
        <v>100</v>
      </c>
      <c r="R1863">
        <v>0</v>
      </c>
      <c r="S1863" s="2" t="s">
        <v>54</v>
      </c>
      <c r="T1863" s="2" t="s">
        <v>55</v>
      </c>
      <c r="U1863" s="2" t="s">
        <v>104</v>
      </c>
      <c r="V1863" s="2"/>
      <c r="W1863">
        <v>60000</v>
      </c>
      <c r="X1863">
        <v>0</v>
      </c>
      <c r="Y1863">
        <v>0</v>
      </c>
      <c r="Z1863">
        <v>60000</v>
      </c>
      <c r="AB1863" s="2" t="s">
        <v>57</v>
      </c>
      <c r="AC1863">
        <v>24000</v>
      </c>
      <c r="AD1863">
        <v>36000</v>
      </c>
      <c r="AE1863">
        <v>114000</v>
      </c>
      <c r="AF1863">
        <v>1710</v>
      </c>
      <c r="AG1863" s="2" t="s">
        <v>517</v>
      </c>
      <c r="AH1863" s="2" t="s">
        <v>149</v>
      </c>
      <c r="AI1863" s="1">
        <v>46199</v>
      </c>
      <c r="AJ1863" s="2"/>
      <c r="AK1863" s="2" t="s">
        <v>67</v>
      </c>
      <c r="AM1863" s="2" t="s">
        <v>59</v>
      </c>
      <c r="AP1863" s="2" t="s">
        <v>60</v>
      </c>
      <c r="AQ1863" s="2" t="s">
        <v>41</v>
      </c>
      <c r="AR1863">
        <v>54000</v>
      </c>
      <c r="AS1863" s="2" t="str">
        <f>_xlfn.IFNA(IF(VLOOKUP(all_resi[[#This Row],[No. Waybill]],settle_reconcile[No. Waybill],1,0)="","Recon","Recon"),"-")</f>
        <v>-</v>
      </c>
      <c r="AT1863" s="2">
        <f>all_resi[[#This Row],[Nilai COD]]-all_resi[[#This Row],[COD Fee]]-all_resi[[#This Row],[Total Biaya Setelah Diskon]]</f>
        <v>76290</v>
      </c>
      <c r="AU1863" s="2">
        <f>IF(all_resi[[#This Row],[Waktu Terima]]="","",_xlfn.DAYS(all_resi[[#This Row],[Waktu Terima]],all_resi[[#This Row],[Tanggal Pengiriman]]))</f>
        <v>13</v>
      </c>
    </row>
    <row r="1864" spans="1:47" x14ac:dyDescent="0.25">
      <c r="A1864" s="2" t="s">
        <v>8089</v>
      </c>
      <c r="B1864" s="1">
        <v>46186</v>
      </c>
      <c r="C1864" s="2" t="s">
        <v>42</v>
      </c>
      <c r="D1864" s="2" t="s">
        <v>43</v>
      </c>
      <c r="E1864" s="2" t="s">
        <v>44</v>
      </c>
      <c r="F1864" s="2" t="s">
        <v>45</v>
      </c>
      <c r="G1864" s="2" t="s">
        <v>46</v>
      </c>
      <c r="H1864" s="2" t="s">
        <v>47</v>
      </c>
      <c r="I1864" s="2" t="s">
        <v>8090</v>
      </c>
      <c r="J1864" s="2" t="s">
        <v>14014</v>
      </c>
      <c r="K1864" s="2" t="s">
        <v>49</v>
      </c>
      <c r="L1864" s="2" t="s">
        <v>491</v>
      </c>
      <c r="M1864" s="2" t="s">
        <v>4800</v>
      </c>
      <c r="N1864" s="2" t="s">
        <v>8091</v>
      </c>
      <c r="O1864">
        <v>1</v>
      </c>
      <c r="P1864" s="2" t="s">
        <v>53</v>
      </c>
      <c r="Q1864">
        <v>100</v>
      </c>
      <c r="R1864">
        <v>0</v>
      </c>
      <c r="S1864" s="2" t="s">
        <v>54</v>
      </c>
      <c r="T1864" s="2" t="s">
        <v>55</v>
      </c>
      <c r="U1864" s="2" t="s">
        <v>56</v>
      </c>
      <c r="V1864" s="2"/>
      <c r="W1864">
        <v>59000</v>
      </c>
      <c r="X1864">
        <v>0</v>
      </c>
      <c r="Y1864">
        <v>0</v>
      </c>
      <c r="Z1864">
        <v>59000</v>
      </c>
      <c r="AB1864" s="2" t="s">
        <v>57</v>
      </c>
      <c r="AC1864">
        <v>23600</v>
      </c>
      <c r="AD1864">
        <v>35400</v>
      </c>
      <c r="AE1864">
        <v>163000</v>
      </c>
      <c r="AF1864">
        <v>2445</v>
      </c>
      <c r="AG1864" s="2" t="s">
        <v>11427</v>
      </c>
      <c r="AH1864" s="2"/>
      <c r="AI1864" s="1">
        <v>46193</v>
      </c>
      <c r="AJ1864" s="2"/>
      <c r="AK1864" s="2" t="s">
        <v>58</v>
      </c>
      <c r="AM1864" s="2" t="s">
        <v>59</v>
      </c>
      <c r="AP1864" s="2" t="s">
        <v>60</v>
      </c>
      <c r="AQ1864" s="2" t="s">
        <v>41</v>
      </c>
      <c r="AR1864">
        <v>104000</v>
      </c>
      <c r="AS1864" s="2" t="str">
        <f>_xlfn.IFNA(IF(VLOOKUP(all_resi[[#This Row],[No. Waybill]],settle_reconcile[No. Waybill],1,0)="","Recon","Recon"),"-")</f>
        <v>Recon</v>
      </c>
      <c r="AT1864" s="2">
        <f>all_resi[[#This Row],[Nilai COD]]-all_resi[[#This Row],[COD Fee]]-all_resi[[#This Row],[Total Biaya Setelah Diskon]]</f>
        <v>125155</v>
      </c>
      <c r="AU1864" s="2">
        <f>IF(all_resi[[#This Row],[Waktu Terima]]="","",_xlfn.DAYS(all_resi[[#This Row],[Waktu Terima]],all_resi[[#This Row],[Tanggal Pengiriman]]))</f>
        <v>7</v>
      </c>
    </row>
    <row r="1865" spans="1:47" x14ac:dyDescent="0.25">
      <c r="A1865" s="2" t="s">
        <v>7621</v>
      </c>
      <c r="B1865" s="1">
        <v>46186</v>
      </c>
      <c r="C1865" s="2" t="s">
        <v>42</v>
      </c>
      <c r="D1865" s="2" t="s">
        <v>43</v>
      </c>
      <c r="E1865" s="2" t="s">
        <v>44</v>
      </c>
      <c r="F1865" s="2" t="s">
        <v>45</v>
      </c>
      <c r="G1865" s="2" t="s">
        <v>46</v>
      </c>
      <c r="H1865" s="2" t="s">
        <v>80</v>
      </c>
      <c r="I1865" s="2" t="s">
        <v>7622</v>
      </c>
      <c r="J1865" s="2" t="s">
        <v>13987</v>
      </c>
      <c r="K1865" s="2" t="s">
        <v>75</v>
      </c>
      <c r="L1865" s="2" t="s">
        <v>393</v>
      </c>
      <c r="M1865" s="2" t="s">
        <v>7623</v>
      </c>
      <c r="N1865" s="2" t="s">
        <v>7624</v>
      </c>
      <c r="O1865">
        <v>1</v>
      </c>
      <c r="P1865" s="2" t="s">
        <v>53</v>
      </c>
      <c r="Q1865">
        <v>100</v>
      </c>
      <c r="R1865">
        <v>0</v>
      </c>
      <c r="S1865" s="2" t="s">
        <v>54</v>
      </c>
      <c r="T1865" s="2" t="s">
        <v>55</v>
      </c>
      <c r="U1865" s="2" t="s">
        <v>141</v>
      </c>
      <c r="V1865" s="2"/>
      <c r="W1865">
        <v>54000</v>
      </c>
      <c r="X1865">
        <v>0</v>
      </c>
      <c r="Y1865">
        <v>0</v>
      </c>
      <c r="Z1865">
        <v>54000</v>
      </c>
      <c r="AB1865" s="2" t="s">
        <v>57</v>
      </c>
      <c r="AC1865">
        <v>21600</v>
      </c>
      <c r="AD1865">
        <v>32400</v>
      </c>
      <c r="AE1865">
        <v>94000</v>
      </c>
      <c r="AF1865">
        <v>1410</v>
      </c>
      <c r="AG1865" s="2" t="s">
        <v>517</v>
      </c>
      <c r="AH1865" s="2" t="s">
        <v>149</v>
      </c>
      <c r="AI1865" s="1">
        <v>46198</v>
      </c>
      <c r="AJ1865" s="2" t="s">
        <v>87</v>
      </c>
      <c r="AK1865" s="2" t="s">
        <v>67</v>
      </c>
      <c r="AM1865" s="2" t="s">
        <v>59</v>
      </c>
      <c r="AP1865" s="2" t="s">
        <v>60</v>
      </c>
      <c r="AQ1865" s="2" t="s">
        <v>41</v>
      </c>
      <c r="AR1865">
        <v>40000</v>
      </c>
      <c r="AS1865" s="2" t="str">
        <f>_xlfn.IFNA(IF(VLOOKUP(all_resi[[#This Row],[No. Waybill]],settle_reconcile[No. Waybill],1,0)="","Recon","Recon"),"-")</f>
        <v>-</v>
      </c>
      <c r="AT1865" s="2">
        <f>all_resi[[#This Row],[Nilai COD]]-all_resi[[#This Row],[COD Fee]]-all_resi[[#This Row],[Total Biaya Setelah Diskon]]</f>
        <v>60190</v>
      </c>
      <c r="AU1865" s="2">
        <f>IF(all_resi[[#This Row],[Waktu Terima]]="","",_xlfn.DAYS(all_resi[[#This Row],[Waktu Terima]],all_resi[[#This Row],[Tanggal Pengiriman]]))</f>
        <v>12</v>
      </c>
    </row>
    <row r="1866" spans="1:47" x14ac:dyDescent="0.25">
      <c r="A1866" s="2" t="s">
        <v>7671</v>
      </c>
      <c r="B1866" s="1">
        <v>46186</v>
      </c>
      <c r="C1866" s="2" t="s">
        <v>42</v>
      </c>
      <c r="D1866" s="2" t="s">
        <v>43</v>
      </c>
      <c r="E1866" s="2" t="s">
        <v>44</v>
      </c>
      <c r="F1866" s="2" t="s">
        <v>45</v>
      </c>
      <c r="G1866" s="2" t="s">
        <v>46</v>
      </c>
      <c r="H1866" s="2" t="s">
        <v>47</v>
      </c>
      <c r="I1866" s="2" t="s">
        <v>7672</v>
      </c>
      <c r="J1866" s="2" t="s">
        <v>13922</v>
      </c>
      <c r="K1866" s="2" t="s">
        <v>116</v>
      </c>
      <c r="L1866" s="2" t="s">
        <v>611</v>
      </c>
      <c r="M1866" s="2" t="s">
        <v>1582</v>
      </c>
      <c r="N1866" s="2" t="s">
        <v>7673</v>
      </c>
      <c r="O1866">
        <v>1</v>
      </c>
      <c r="P1866" s="2" t="s">
        <v>53</v>
      </c>
      <c r="Q1866">
        <v>100</v>
      </c>
      <c r="R1866">
        <v>0</v>
      </c>
      <c r="S1866" s="2" t="s">
        <v>54</v>
      </c>
      <c r="T1866" s="2" t="s">
        <v>55</v>
      </c>
      <c r="U1866" s="2" t="s">
        <v>56</v>
      </c>
      <c r="V1866" s="2"/>
      <c r="W1866">
        <v>12000</v>
      </c>
      <c r="X1866">
        <v>0</v>
      </c>
      <c r="Y1866">
        <v>0</v>
      </c>
      <c r="Z1866">
        <v>12000</v>
      </c>
      <c r="AB1866" s="2" t="s">
        <v>57</v>
      </c>
      <c r="AC1866">
        <v>7000</v>
      </c>
      <c r="AD1866">
        <v>5000</v>
      </c>
      <c r="AE1866">
        <v>116000</v>
      </c>
      <c r="AF1866">
        <v>1740</v>
      </c>
      <c r="AG1866" s="2" t="s">
        <v>7672</v>
      </c>
      <c r="AH1866" s="2"/>
      <c r="AI1866" s="1">
        <v>46188</v>
      </c>
      <c r="AJ1866" s="2"/>
      <c r="AK1866" s="2" t="s">
        <v>58</v>
      </c>
      <c r="AM1866" s="2" t="s">
        <v>59</v>
      </c>
      <c r="AP1866" s="2" t="s">
        <v>60</v>
      </c>
      <c r="AQ1866" s="2" t="s">
        <v>41</v>
      </c>
      <c r="AR1866">
        <v>104000</v>
      </c>
      <c r="AS1866" s="2" t="str">
        <f>_xlfn.IFNA(IF(VLOOKUP(all_resi[[#This Row],[No. Waybill]],settle_reconcile[No. Waybill],1,0)="","Recon","Recon"),"-")</f>
        <v>Recon</v>
      </c>
      <c r="AT1866" s="2">
        <f>all_resi[[#This Row],[Nilai COD]]-all_resi[[#This Row],[COD Fee]]-all_resi[[#This Row],[Total Biaya Setelah Diskon]]</f>
        <v>109260</v>
      </c>
      <c r="AU1866" s="2">
        <f>IF(all_resi[[#This Row],[Waktu Terima]]="","",_xlfn.DAYS(all_resi[[#This Row],[Waktu Terima]],all_resi[[#This Row],[Tanggal Pengiriman]]))</f>
        <v>2</v>
      </c>
    </row>
    <row r="1867" spans="1:47" x14ac:dyDescent="0.25">
      <c r="A1867" s="2" t="s">
        <v>7963</v>
      </c>
      <c r="B1867" s="1">
        <v>46186</v>
      </c>
      <c r="C1867" s="2" t="s">
        <v>42</v>
      </c>
      <c r="D1867" s="2" t="s">
        <v>43</v>
      </c>
      <c r="E1867" s="2" t="s">
        <v>44</v>
      </c>
      <c r="F1867" s="2" t="s">
        <v>45</v>
      </c>
      <c r="G1867" s="2" t="s">
        <v>46</v>
      </c>
      <c r="H1867" s="2" t="s">
        <v>80</v>
      </c>
      <c r="I1867" s="2" t="s">
        <v>7964</v>
      </c>
      <c r="J1867" s="2" t="s">
        <v>14008</v>
      </c>
      <c r="K1867" s="2" t="s">
        <v>82</v>
      </c>
      <c r="L1867" s="2" t="s">
        <v>1029</v>
      </c>
      <c r="M1867" s="2" t="s">
        <v>7965</v>
      </c>
      <c r="N1867" s="2" t="s">
        <v>7966</v>
      </c>
      <c r="O1867">
        <v>1</v>
      </c>
      <c r="P1867" s="2" t="s">
        <v>53</v>
      </c>
      <c r="Q1867">
        <v>100</v>
      </c>
      <c r="R1867">
        <v>0</v>
      </c>
      <c r="S1867" s="2" t="s">
        <v>54</v>
      </c>
      <c r="T1867" s="2" t="s">
        <v>55</v>
      </c>
      <c r="U1867" s="2" t="s">
        <v>86</v>
      </c>
      <c r="V1867" s="2"/>
      <c r="W1867">
        <v>71000</v>
      </c>
      <c r="X1867">
        <v>0</v>
      </c>
      <c r="Y1867">
        <v>0</v>
      </c>
      <c r="Z1867">
        <v>71000</v>
      </c>
      <c r="AB1867" s="2" t="s">
        <v>57</v>
      </c>
      <c r="AC1867">
        <v>28400</v>
      </c>
      <c r="AD1867">
        <v>42600</v>
      </c>
      <c r="AE1867">
        <v>121000</v>
      </c>
      <c r="AF1867">
        <v>1815</v>
      </c>
      <c r="AG1867" s="2" t="s">
        <v>517</v>
      </c>
      <c r="AH1867" s="2" t="s">
        <v>149</v>
      </c>
      <c r="AI1867" s="1">
        <v>46199</v>
      </c>
      <c r="AJ1867" s="2" t="s">
        <v>87</v>
      </c>
      <c r="AK1867" s="2" t="s">
        <v>67</v>
      </c>
      <c r="AM1867" s="2" t="s">
        <v>59</v>
      </c>
      <c r="AP1867" s="2" t="s">
        <v>60</v>
      </c>
      <c r="AQ1867" s="2" t="s">
        <v>41</v>
      </c>
      <c r="AR1867">
        <v>50000</v>
      </c>
      <c r="AS1867" s="2" t="str">
        <f>_xlfn.IFNA(IF(VLOOKUP(all_resi[[#This Row],[No. Waybill]],settle_reconcile[No. Waybill],1,0)="","Recon","Recon"),"-")</f>
        <v>-</v>
      </c>
      <c r="AT1867" s="2">
        <f>all_resi[[#This Row],[Nilai COD]]-all_resi[[#This Row],[COD Fee]]-all_resi[[#This Row],[Total Biaya Setelah Diskon]]</f>
        <v>76585</v>
      </c>
      <c r="AU1867" s="2">
        <f>IF(all_resi[[#This Row],[Waktu Terima]]="","",_xlfn.DAYS(all_resi[[#This Row],[Waktu Terima]],all_resi[[#This Row],[Tanggal Pengiriman]]))</f>
        <v>13</v>
      </c>
    </row>
    <row r="1868" spans="1:47" x14ac:dyDescent="0.25">
      <c r="A1868" s="2" t="s">
        <v>8394</v>
      </c>
      <c r="B1868" s="1">
        <v>46186</v>
      </c>
      <c r="C1868" s="2" t="s">
        <v>42</v>
      </c>
      <c r="D1868" s="2" t="s">
        <v>43</v>
      </c>
      <c r="E1868" s="2" t="s">
        <v>44</v>
      </c>
      <c r="F1868" s="2" t="s">
        <v>45</v>
      </c>
      <c r="G1868" s="2" t="s">
        <v>46</v>
      </c>
      <c r="H1868" s="2" t="s">
        <v>80</v>
      </c>
      <c r="I1868" s="2" t="s">
        <v>8395</v>
      </c>
      <c r="J1868" s="2" t="s">
        <v>14144</v>
      </c>
      <c r="K1868" s="2" t="s">
        <v>359</v>
      </c>
      <c r="L1868" s="2" t="s">
        <v>359</v>
      </c>
      <c r="M1868" s="2" t="s">
        <v>8396</v>
      </c>
      <c r="N1868" s="2" t="s">
        <v>8397</v>
      </c>
      <c r="O1868">
        <v>1</v>
      </c>
      <c r="P1868" s="2" t="s">
        <v>53</v>
      </c>
      <c r="Q1868">
        <v>100</v>
      </c>
      <c r="R1868">
        <v>0</v>
      </c>
      <c r="S1868" s="2" t="s">
        <v>54</v>
      </c>
      <c r="T1868" s="2" t="s">
        <v>55</v>
      </c>
      <c r="U1868" s="2" t="s">
        <v>1790</v>
      </c>
      <c r="V1868" s="2"/>
      <c r="W1868">
        <v>41000</v>
      </c>
      <c r="X1868">
        <v>0</v>
      </c>
      <c r="Y1868">
        <v>0</v>
      </c>
      <c r="Z1868">
        <v>41000</v>
      </c>
      <c r="AB1868" s="2" t="s">
        <v>57</v>
      </c>
      <c r="AC1868">
        <v>16400</v>
      </c>
      <c r="AD1868">
        <v>24600</v>
      </c>
      <c r="AE1868">
        <v>166000</v>
      </c>
      <c r="AF1868">
        <v>2490</v>
      </c>
      <c r="AG1868" s="2" t="s">
        <v>8395</v>
      </c>
      <c r="AH1868" s="2"/>
      <c r="AI1868" s="1">
        <v>46190</v>
      </c>
      <c r="AJ1868" s="2" t="s">
        <v>87</v>
      </c>
      <c r="AK1868" s="2" t="s">
        <v>58</v>
      </c>
      <c r="AM1868" s="2" t="s">
        <v>59</v>
      </c>
      <c r="AP1868" s="2" t="s">
        <v>60</v>
      </c>
      <c r="AQ1868" s="2" t="s">
        <v>41</v>
      </c>
      <c r="AR1868">
        <v>125000</v>
      </c>
      <c r="AS1868" s="2" t="str">
        <f>_xlfn.IFNA(IF(VLOOKUP(all_resi[[#This Row],[No. Waybill]],settle_reconcile[No. Waybill],1,0)="","Recon","Recon"),"-")</f>
        <v>Recon</v>
      </c>
      <c r="AT1868" s="2">
        <f>all_resi[[#This Row],[Nilai COD]]-all_resi[[#This Row],[COD Fee]]-all_resi[[#This Row],[Total Biaya Setelah Diskon]]</f>
        <v>138910</v>
      </c>
      <c r="AU1868" s="2">
        <f>IF(all_resi[[#This Row],[Waktu Terima]]="","",_xlfn.DAYS(all_resi[[#This Row],[Waktu Terima]],all_resi[[#This Row],[Tanggal Pengiriman]]))</f>
        <v>4</v>
      </c>
    </row>
    <row r="1869" spans="1:47" x14ac:dyDescent="0.25">
      <c r="A1869" s="2" t="s">
        <v>8459</v>
      </c>
      <c r="B1869" s="1">
        <v>46186</v>
      </c>
      <c r="C1869" s="2" t="s">
        <v>42</v>
      </c>
      <c r="D1869" s="2" t="s">
        <v>43</v>
      </c>
      <c r="E1869" s="2" t="s">
        <v>44</v>
      </c>
      <c r="F1869" s="2" t="s">
        <v>45</v>
      </c>
      <c r="G1869" s="2" t="s">
        <v>46</v>
      </c>
      <c r="H1869" s="2" t="s">
        <v>80</v>
      </c>
      <c r="I1869" s="2" t="s">
        <v>8460</v>
      </c>
      <c r="J1869" s="2" t="s">
        <v>14143</v>
      </c>
      <c r="K1869" s="2" t="s">
        <v>237</v>
      </c>
      <c r="L1869" s="2" t="s">
        <v>3313</v>
      </c>
      <c r="M1869" s="2" t="s">
        <v>8461</v>
      </c>
      <c r="N1869" s="2" t="s">
        <v>8462</v>
      </c>
      <c r="O1869">
        <v>1</v>
      </c>
      <c r="P1869" s="2" t="s">
        <v>53</v>
      </c>
      <c r="Q1869">
        <v>100</v>
      </c>
      <c r="R1869">
        <v>0</v>
      </c>
      <c r="S1869" s="2" t="s">
        <v>54</v>
      </c>
      <c r="T1869" s="2" t="s">
        <v>55</v>
      </c>
      <c r="U1869" s="2" t="s">
        <v>164</v>
      </c>
      <c r="V1869" s="2"/>
      <c r="W1869">
        <v>43000</v>
      </c>
      <c r="X1869">
        <v>0</v>
      </c>
      <c r="Y1869">
        <v>0</v>
      </c>
      <c r="Z1869">
        <v>43000</v>
      </c>
      <c r="AB1869" s="2" t="s">
        <v>57</v>
      </c>
      <c r="AC1869">
        <v>17200</v>
      </c>
      <c r="AD1869">
        <v>25800</v>
      </c>
      <c r="AE1869">
        <v>127000</v>
      </c>
      <c r="AF1869">
        <v>1905</v>
      </c>
      <c r="AG1869" s="2" t="s">
        <v>8460</v>
      </c>
      <c r="AH1869" s="2"/>
      <c r="AI1869" s="1">
        <v>46189</v>
      </c>
      <c r="AJ1869" s="2" t="s">
        <v>87</v>
      </c>
      <c r="AK1869" s="2" t="s">
        <v>58</v>
      </c>
      <c r="AM1869" s="2" t="s">
        <v>59</v>
      </c>
      <c r="AP1869" s="2" t="s">
        <v>60</v>
      </c>
      <c r="AQ1869" s="2" t="s">
        <v>41</v>
      </c>
      <c r="AR1869">
        <v>84000</v>
      </c>
      <c r="AS1869" s="2" t="str">
        <f>_xlfn.IFNA(IF(VLOOKUP(all_resi[[#This Row],[No. Waybill]],settle_reconcile[No. Waybill],1,0)="","Recon","Recon"),"-")</f>
        <v>Recon</v>
      </c>
      <c r="AT1869" s="2">
        <f>all_resi[[#This Row],[Nilai COD]]-all_resi[[#This Row],[COD Fee]]-all_resi[[#This Row],[Total Biaya Setelah Diskon]]</f>
        <v>99295</v>
      </c>
      <c r="AU1869" s="2">
        <f>IF(all_resi[[#This Row],[Waktu Terima]]="","",_xlfn.DAYS(all_resi[[#This Row],[Waktu Terima]],all_resi[[#This Row],[Tanggal Pengiriman]]))</f>
        <v>3</v>
      </c>
    </row>
    <row r="1870" spans="1:47" x14ac:dyDescent="0.25">
      <c r="A1870" s="2" t="s">
        <v>8017</v>
      </c>
      <c r="B1870" s="1">
        <v>46186</v>
      </c>
      <c r="C1870" s="2" t="s">
        <v>42</v>
      </c>
      <c r="D1870" s="2" t="s">
        <v>43</v>
      </c>
      <c r="E1870" s="2" t="s">
        <v>44</v>
      </c>
      <c r="F1870" s="2" t="s">
        <v>45</v>
      </c>
      <c r="G1870" s="2" t="s">
        <v>46</v>
      </c>
      <c r="H1870" s="2" t="s">
        <v>80</v>
      </c>
      <c r="I1870" s="2" t="s">
        <v>8018</v>
      </c>
      <c r="J1870" s="2" t="s">
        <v>13950</v>
      </c>
      <c r="K1870" s="2" t="s">
        <v>143</v>
      </c>
      <c r="L1870" s="2" t="s">
        <v>1446</v>
      </c>
      <c r="M1870" s="2" t="s">
        <v>2397</v>
      </c>
      <c r="N1870" s="2" t="s">
        <v>8019</v>
      </c>
      <c r="O1870">
        <v>1</v>
      </c>
      <c r="P1870" s="2" t="s">
        <v>53</v>
      </c>
      <c r="Q1870">
        <v>100</v>
      </c>
      <c r="R1870">
        <v>0</v>
      </c>
      <c r="S1870" s="2" t="s">
        <v>54</v>
      </c>
      <c r="T1870" s="2" t="s">
        <v>55</v>
      </c>
      <c r="U1870" s="2" t="s">
        <v>305</v>
      </c>
      <c r="V1870" s="2"/>
      <c r="W1870">
        <v>25000</v>
      </c>
      <c r="X1870">
        <v>0</v>
      </c>
      <c r="Y1870">
        <v>0</v>
      </c>
      <c r="Z1870">
        <v>25000</v>
      </c>
      <c r="AB1870" s="2" t="s">
        <v>57</v>
      </c>
      <c r="AC1870">
        <v>18000</v>
      </c>
      <c r="AD1870">
        <v>7000</v>
      </c>
      <c r="AE1870">
        <v>90000</v>
      </c>
      <c r="AF1870">
        <v>1350</v>
      </c>
      <c r="AG1870" s="2" t="s">
        <v>8018</v>
      </c>
      <c r="AH1870" s="2"/>
      <c r="AI1870" s="1">
        <v>46188</v>
      </c>
      <c r="AJ1870" s="2" t="s">
        <v>87</v>
      </c>
      <c r="AK1870" s="2" t="s">
        <v>58</v>
      </c>
      <c r="AM1870" s="2" t="s">
        <v>59</v>
      </c>
      <c r="AP1870" s="2" t="s">
        <v>60</v>
      </c>
      <c r="AQ1870" s="2" t="s">
        <v>41</v>
      </c>
      <c r="AR1870">
        <v>65000</v>
      </c>
      <c r="AS1870" s="2" t="str">
        <f>_xlfn.IFNA(IF(VLOOKUP(all_resi[[#This Row],[No. Waybill]],settle_reconcile[No. Waybill],1,0)="","Recon","Recon"),"-")</f>
        <v>Recon</v>
      </c>
      <c r="AT1870" s="2">
        <f>all_resi[[#This Row],[Nilai COD]]-all_resi[[#This Row],[COD Fee]]-all_resi[[#This Row],[Total Biaya Setelah Diskon]]</f>
        <v>81650</v>
      </c>
      <c r="AU1870" s="2">
        <f>IF(all_resi[[#This Row],[Waktu Terima]]="","",_xlfn.DAYS(all_resi[[#This Row],[Waktu Terima]],all_resi[[#This Row],[Tanggal Pengiriman]]))</f>
        <v>2</v>
      </c>
    </row>
    <row r="1871" spans="1:47" x14ac:dyDescent="0.25">
      <c r="A1871" s="2" t="s">
        <v>7682</v>
      </c>
      <c r="B1871" s="1">
        <v>46186</v>
      </c>
      <c r="C1871" s="2" t="s">
        <v>42</v>
      </c>
      <c r="D1871" s="2" t="s">
        <v>43</v>
      </c>
      <c r="E1871" s="2" t="s">
        <v>44</v>
      </c>
      <c r="F1871" s="2" t="s">
        <v>45</v>
      </c>
      <c r="G1871" s="2" t="s">
        <v>46</v>
      </c>
      <c r="H1871" s="2" t="s">
        <v>47</v>
      </c>
      <c r="I1871" s="2" t="s">
        <v>7683</v>
      </c>
      <c r="J1871" s="2" t="s">
        <v>13936</v>
      </c>
      <c r="K1871" s="2" t="s">
        <v>75</v>
      </c>
      <c r="L1871" s="2" t="s">
        <v>1943</v>
      </c>
      <c r="M1871" s="2" t="s">
        <v>7684</v>
      </c>
      <c r="N1871" s="2" t="s">
        <v>7685</v>
      </c>
      <c r="O1871">
        <v>1</v>
      </c>
      <c r="P1871" s="2" t="s">
        <v>53</v>
      </c>
      <c r="Q1871">
        <v>100</v>
      </c>
      <c r="R1871">
        <v>0</v>
      </c>
      <c r="S1871" s="2" t="s">
        <v>54</v>
      </c>
      <c r="T1871" s="2" t="s">
        <v>55</v>
      </c>
      <c r="U1871" s="2" t="s">
        <v>207</v>
      </c>
      <c r="V1871" s="2"/>
      <c r="W1871">
        <v>61000</v>
      </c>
      <c r="X1871">
        <v>0</v>
      </c>
      <c r="Y1871">
        <v>0</v>
      </c>
      <c r="Z1871">
        <v>61000</v>
      </c>
      <c r="AB1871" s="2" t="s">
        <v>57</v>
      </c>
      <c r="AC1871">
        <v>24400</v>
      </c>
      <c r="AD1871">
        <v>36600</v>
      </c>
      <c r="AE1871">
        <v>131000</v>
      </c>
      <c r="AF1871">
        <v>1965</v>
      </c>
      <c r="AG1871" s="2" t="s">
        <v>7683</v>
      </c>
      <c r="AH1871" s="2"/>
      <c r="AI1871" s="1">
        <v>46191</v>
      </c>
      <c r="AJ1871" s="2"/>
      <c r="AK1871" s="2" t="s">
        <v>58</v>
      </c>
      <c r="AM1871" s="2" t="s">
        <v>59</v>
      </c>
      <c r="AP1871" s="2" t="s">
        <v>60</v>
      </c>
      <c r="AQ1871" s="2" t="s">
        <v>41</v>
      </c>
      <c r="AR1871">
        <v>70000</v>
      </c>
      <c r="AS1871" s="2" t="str">
        <f>_xlfn.IFNA(IF(VLOOKUP(all_resi[[#This Row],[No. Waybill]],settle_reconcile[No. Waybill],1,0)="","Recon","Recon"),"-")</f>
        <v>Recon</v>
      </c>
      <c r="AT1871" s="2">
        <f>all_resi[[#This Row],[Nilai COD]]-all_resi[[#This Row],[COD Fee]]-all_resi[[#This Row],[Total Biaya Setelah Diskon]]</f>
        <v>92435</v>
      </c>
      <c r="AU1871" s="2">
        <f>IF(all_resi[[#This Row],[Waktu Terima]]="","",_xlfn.DAYS(all_resi[[#This Row],[Waktu Terima]],all_resi[[#This Row],[Tanggal Pengiriman]]))</f>
        <v>5</v>
      </c>
    </row>
    <row r="1872" spans="1:47" x14ac:dyDescent="0.25">
      <c r="A1872" s="2" t="s">
        <v>8252</v>
      </c>
      <c r="B1872" s="1">
        <v>46186</v>
      </c>
      <c r="C1872" s="2" t="s">
        <v>42</v>
      </c>
      <c r="D1872" s="2" t="s">
        <v>43</v>
      </c>
      <c r="E1872" s="2" t="s">
        <v>44</v>
      </c>
      <c r="F1872" s="2" t="s">
        <v>45</v>
      </c>
      <c r="G1872" s="2" t="s">
        <v>46</v>
      </c>
      <c r="H1872" s="2" t="s">
        <v>47</v>
      </c>
      <c r="I1872" s="2" t="s">
        <v>8253</v>
      </c>
      <c r="J1872" s="2" t="s">
        <v>14016</v>
      </c>
      <c r="K1872" s="2" t="s">
        <v>156</v>
      </c>
      <c r="L1872" s="2" t="s">
        <v>625</v>
      </c>
      <c r="M1872" s="2" t="s">
        <v>626</v>
      </c>
      <c r="N1872" s="2" t="s">
        <v>8254</v>
      </c>
      <c r="O1872">
        <v>1</v>
      </c>
      <c r="P1872" s="2" t="s">
        <v>53</v>
      </c>
      <c r="Q1872">
        <v>100</v>
      </c>
      <c r="R1872">
        <v>0</v>
      </c>
      <c r="S1872" s="2" t="s">
        <v>54</v>
      </c>
      <c r="T1872" s="2" t="s">
        <v>55</v>
      </c>
      <c r="U1872" s="2" t="s">
        <v>1301</v>
      </c>
      <c r="V1872" s="2"/>
      <c r="W1872">
        <v>84000</v>
      </c>
      <c r="X1872">
        <v>0</v>
      </c>
      <c r="Y1872">
        <v>0</v>
      </c>
      <c r="Z1872">
        <v>84000</v>
      </c>
      <c r="AB1872" s="2" t="s">
        <v>57</v>
      </c>
      <c r="AC1872">
        <v>33600</v>
      </c>
      <c r="AD1872">
        <v>50400</v>
      </c>
      <c r="AE1872">
        <v>199000</v>
      </c>
      <c r="AF1872">
        <v>2985</v>
      </c>
      <c r="AG1872" s="2" t="s">
        <v>8253</v>
      </c>
      <c r="AH1872" s="2"/>
      <c r="AI1872" s="1">
        <v>46192</v>
      </c>
      <c r="AJ1872" s="2"/>
      <c r="AK1872" s="2" t="s">
        <v>58</v>
      </c>
      <c r="AM1872" s="2" t="s">
        <v>59</v>
      </c>
      <c r="AP1872" s="2" t="s">
        <v>60</v>
      </c>
      <c r="AQ1872" s="2" t="s">
        <v>41</v>
      </c>
      <c r="AR1872">
        <v>115000</v>
      </c>
      <c r="AS1872" s="2" t="str">
        <f>_xlfn.IFNA(IF(VLOOKUP(all_resi[[#This Row],[No. Waybill]],settle_reconcile[No. Waybill],1,0)="","Recon","Recon"),"-")</f>
        <v>Recon</v>
      </c>
      <c r="AT1872" s="2">
        <f>all_resi[[#This Row],[Nilai COD]]-all_resi[[#This Row],[COD Fee]]-all_resi[[#This Row],[Total Biaya Setelah Diskon]]</f>
        <v>145615</v>
      </c>
      <c r="AU1872" s="2">
        <f>IF(all_resi[[#This Row],[Waktu Terima]]="","",_xlfn.DAYS(all_resi[[#This Row],[Waktu Terima]],all_resi[[#This Row],[Tanggal Pengiriman]]))</f>
        <v>6</v>
      </c>
    </row>
    <row r="1873" spans="1:47" x14ac:dyDescent="0.25">
      <c r="A1873" s="2" t="s">
        <v>8661</v>
      </c>
      <c r="B1873" s="1">
        <v>46186</v>
      </c>
      <c r="C1873" s="2" t="s">
        <v>42</v>
      </c>
      <c r="D1873" s="2" t="s">
        <v>43</v>
      </c>
      <c r="E1873" s="2" t="s">
        <v>44</v>
      </c>
      <c r="F1873" s="2" t="s">
        <v>45</v>
      </c>
      <c r="G1873" s="2" t="s">
        <v>46</v>
      </c>
      <c r="H1873" s="2" t="s">
        <v>47</v>
      </c>
      <c r="I1873" s="2" t="s">
        <v>8662</v>
      </c>
      <c r="J1873" s="2" t="s">
        <v>13977</v>
      </c>
      <c r="K1873" s="2" t="s">
        <v>156</v>
      </c>
      <c r="L1873" s="2" t="s">
        <v>2211</v>
      </c>
      <c r="M1873" s="2" t="s">
        <v>4243</v>
      </c>
      <c r="N1873" s="2" t="s">
        <v>8663</v>
      </c>
      <c r="O1873">
        <v>1</v>
      </c>
      <c r="P1873" s="2" t="s">
        <v>53</v>
      </c>
      <c r="Q1873">
        <v>100</v>
      </c>
      <c r="R1873">
        <v>0</v>
      </c>
      <c r="S1873" s="2" t="s">
        <v>54</v>
      </c>
      <c r="T1873" s="2" t="s">
        <v>55</v>
      </c>
      <c r="U1873" s="2" t="s">
        <v>207</v>
      </c>
      <c r="V1873" s="2"/>
      <c r="W1873">
        <v>80000</v>
      </c>
      <c r="X1873">
        <v>0</v>
      </c>
      <c r="Y1873">
        <v>0</v>
      </c>
      <c r="Z1873">
        <v>80000</v>
      </c>
      <c r="AB1873" s="2" t="s">
        <v>57</v>
      </c>
      <c r="AC1873">
        <v>32000</v>
      </c>
      <c r="AD1873">
        <v>48000</v>
      </c>
      <c r="AE1873">
        <v>150000</v>
      </c>
      <c r="AF1873">
        <v>2250</v>
      </c>
      <c r="AG1873" s="2"/>
      <c r="AH1873" s="2"/>
      <c r="AI1873" s="1"/>
      <c r="AJ1873" s="2"/>
      <c r="AK1873" s="2" t="s">
        <v>67</v>
      </c>
      <c r="AM1873" s="2" t="s">
        <v>59</v>
      </c>
      <c r="AP1873" s="2" t="s">
        <v>60</v>
      </c>
      <c r="AQ1873" s="2" t="s">
        <v>41</v>
      </c>
      <c r="AR1873">
        <v>70000</v>
      </c>
      <c r="AS1873" s="2" t="str">
        <f>_xlfn.IFNA(IF(VLOOKUP(all_resi[[#This Row],[No. Waybill]],settle_reconcile[No. Waybill],1,0)="","Recon","Recon"),"-")</f>
        <v>-</v>
      </c>
      <c r="AT1873" s="2">
        <f>all_resi[[#This Row],[Nilai COD]]-all_resi[[#This Row],[COD Fee]]-all_resi[[#This Row],[Total Biaya Setelah Diskon]]</f>
        <v>99750</v>
      </c>
      <c r="AU1873" s="2" t="str">
        <f>IF(all_resi[[#This Row],[Waktu Terima]]="","",_xlfn.DAYS(all_resi[[#This Row],[Waktu Terima]],all_resi[[#This Row],[Tanggal Pengiriman]]))</f>
        <v/>
      </c>
    </row>
    <row r="1874" spans="1:47" x14ac:dyDescent="0.25">
      <c r="A1874" s="2" t="s">
        <v>8466</v>
      </c>
      <c r="B1874" s="1">
        <v>46186</v>
      </c>
      <c r="C1874" s="2" t="s">
        <v>42</v>
      </c>
      <c r="D1874" s="2" t="s">
        <v>43</v>
      </c>
      <c r="E1874" s="2" t="s">
        <v>44</v>
      </c>
      <c r="F1874" s="2" t="s">
        <v>45</v>
      </c>
      <c r="G1874" s="2" t="s">
        <v>46</v>
      </c>
      <c r="H1874" s="2" t="s">
        <v>47</v>
      </c>
      <c r="I1874" s="2" t="s">
        <v>8467</v>
      </c>
      <c r="J1874" s="2" t="s">
        <v>14060</v>
      </c>
      <c r="K1874" s="2" t="s">
        <v>183</v>
      </c>
      <c r="L1874" s="2" t="s">
        <v>337</v>
      </c>
      <c r="M1874" s="2" t="s">
        <v>338</v>
      </c>
      <c r="N1874" s="2" t="s">
        <v>8468</v>
      </c>
      <c r="O1874">
        <v>1</v>
      </c>
      <c r="P1874" s="2" t="s">
        <v>53</v>
      </c>
      <c r="Q1874">
        <v>100</v>
      </c>
      <c r="R1874">
        <v>0</v>
      </c>
      <c r="S1874" s="2" t="s">
        <v>54</v>
      </c>
      <c r="T1874" s="2" t="s">
        <v>55</v>
      </c>
      <c r="U1874" s="2" t="s">
        <v>225</v>
      </c>
      <c r="V1874" s="2"/>
      <c r="W1874">
        <v>91000</v>
      </c>
      <c r="X1874">
        <v>0</v>
      </c>
      <c r="Y1874">
        <v>0</v>
      </c>
      <c r="Z1874">
        <v>91000</v>
      </c>
      <c r="AB1874" s="2" t="s">
        <v>57</v>
      </c>
      <c r="AC1874">
        <v>36400</v>
      </c>
      <c r="AD1874">
        <v>54600</v>
      </c>
      <c r="AE1874">
        <v>195700</v>
      </c>
      <c r="AF1874">
        <v>2935.5</v>
      </c>
      <c r="AG1874" s="2" t="s">
        <v>353</v>
      </c>
      <c r="AH1874" s="2" t="s">
        <v>615</v>
      </c>
      <c r="AI1874" s="1">
        <v>46197</v>
      </c>
      <c r="AJ1874" s="2"/>
      <c r="AK1874" s="2" t="s">
        <v>67</v>
      </c>
      <c r="AM1874" s="2" t="s">
        <v>59</v>
      </c>
      <c r="AP1874" s="2" t="s">
        <v>60</v>
      </c>
      <c r="AQ1874" s="2" t="s">
        <v>41</v>
      </c>
      <c r="AR1874">
        <v>104700</v>
      </c>
      <c r="AS1874" s="2" t="str">
        <f>_xlfn.IFNA(IF(VLOOKUP(all_resi[[#This Row],[No. Waybill]],settle_reconcile[No. Waybill],1,0)="","Recon","Recon"),"-")</f>
        <v>-</v>
      </c>
      <c r="AT1874" s="2">
        <f>all_resi[[#This Row],[Nilai COD]]-all_resi[[#This Row],[COD Fee]]-all_resi[[#This Row],[Total Biaya Setelah Diskon]]</f>
        <v>138164.5</v>
      </c>
      <c r="AU1874" s="2">
        <f>IF(all_resi[[#This Row],[Waktu Terima]]="","",_xlfn.DAYS(all_resi[[#This Row],[Waktu Terima]],all_resi[[#This Row],[Tanggal Pengiriman]]))</f>
        <v>11</v>
      </c>
    </row>
    <row r="1875" spans="1:47" x14ac:dyDescent="0.25">
      <c r="A1875" s="2" t="s">
        <v>7951</v>
      </c>
      <c r="B1875" s="1">
        <v>46186</v>
      </c>
      <c r="C1875" s="2" t="s">
        <v>42</v>
      </c>
      <c r="D1875" s="2" t="s">
        <v>43</v>
      </c>
      <c r="E1875" s="2" t="s">
        <v>44</v>
      </c>
      <c r="F1875" s="2" t="s">
        <v>45</v>
      </c>
      <c r="G1875" s="2" t="s">
        <v>46</v>
      </c>
      <c r="H1875" s="2" t="s">
        <v>80</v>
      </c>
      <c r="I1875" s="2" t="s">
        <v>7952</v>
      </c>
      <c r="J1875" s="2" t="s">
        <v>14007</v>
      </c>
      <c r="K1875" s="2" t="s">
        <v>177</v>
      </c>
      <c r="L1875" s="2" t="s">
        <v>862</v>
      </c>
      <c r="M1875" s="2" t="s">
        <v>7953</v>
      </c>
      <c r="N1875" s="2" t="s">
        <v>7954</v>
      </c>
      <c r="O1875">
        <v>1</v>
      </c>
      <c r="P1875" s="2" t="s">
        <v>53</v>
      </c>
      <c r="Q1875">
        <v>100</v>
      </c>
      <c r="R1875">
        <v>0</v>
      </c>
      <c r="S1875" s="2" t="s">
        <v>54</v>
      </c>
      <c r="T1875" s="2" t="s">
        <v>55</v>
      </c>
      <c r="U1875" s="2" t="s">
        <v>169</v>
      </c>
      <c r="V1875" s="2"/>
      <c r="W1875">
        <v>114000</v>
      </c>
      <c r="X1875">
        <v>0</v>
      </c>
      <c r="Y1875">
        <v>0</v>
      </c>
      <c r="Z1875">
        <v>114000</v>
      </c>
      <c r="AB1875" s="2" t="s">
        <v>57</v>
      </c>
      <c r="AC1875">
        <v>45600</v>
      </c>
      <c r="AD1875">
        <v>68400</v>
      </c>
      <c r="AE1875">
        <v>208000</v>
      </c>
      <c r="AF1875">
        <v>3120</v>
      </c>
      <c r="AG1875" s="2" t="s">
        <v>12207</v>
      </c>
      <c r="AH1875" s="2" t="s">
        <v>149</v>
      </c>
      <c r="AI1875" s="1">
        <v>46197</v>
      </c>
      <c r="AJ1875" s="2" t="s">
        <v>87</v>
      </c>
      <c r="AK1875" s="2" t="s">
        <v>67</v>
      </c>
      <c r="AM1875" s="2" t="s">
        <v>59</v>
      </c>
      <c r="AP1875" s="2" t="s">
        <v>60</v>
      </c>
      <c r="AQ1875" s="2" t="s">
        <v>41</v>
      </c>
      <c r="AR1875">
        <v>94000</v>
      </c>
      <c r="AS1875" s="2" t="str">
        <f>_xlfn.IFNA(IF(VLOOKUP(all_resi[[#This Row],[No. Waybill]],settle_reconcile[No. Waybill],1,0)="","Recon","Recon"),"-")</f>
        <v>-</v>
      </c>
      <c r="AT1875" s="2">
        <f>all_resi[[#This Row],[Nilai COD]]-all_resi[[#This Row],[COD Fee]]-all_resi[[#This Row],[Total Biaya Setelah Diskon]]</f>
        <v>136480</v>
      </c>
      <c r="AU1875" s="2">
        <f>IF(all_resi[[#This Row],[Waktu Terima]]="","",_xlfn.DAYS(all_resi[[#This Row],[Waktu Terima]],all_resi[[#This Row],[Tanggal Pengiriman]]))</f>
        <v>11</v>
      </c>
    </row>
    <row r="1876" spans="1:47" x14ac:dyDescent="0.25">
      <c r="A1876" s="2" t="s">
        <v>7721</v>
      </c>
      <c r="B1876" s="1">
        <v>46186</v>
      </c>
      <c r="C1876" s="2" t="s">
        <v>42</v>
      </c>
      <c r="D1876" s="2" t="s">
        <v>43</v>
      </c>
      <c r="E1876" s="2" t="s">
        <v>44</v>
      </c>
      <c r="F1876" s="2" t="s">
        <v>45</v>
      </c>
      <c r="G1876" s="2" t="s">
        <v>46</v>
      </c>
      <c r="H1876" s="2" t="s">
        <v>47</v>
      </c>
      <c r="I1876" s="2" t="s">
        <v>7722</v>
      </c>
      <c r="J1876" s="2" t="s">
        <v>13994</v>
      </c>
      <c r="K1876" s="2" t="s">
        <v>183</v>
      </c>
      <c r="L1876" s="2" t="s">
        <v>446</v>
      </c>
      <c r="M1876" s="2" t="s">
        <v>2135</v>
      </c>
      <c r="N1876" s="2" t="s">
        <v>7723</v>
      </c>
      <c r="O1876">
        <v>1</v>
      </c>
      <c r="P1876" s="2" t="s">
        <v>53</v>
      </c>
      <c r="Q1876">
        <v>100</v>
      </c>
      <c r="R1876">
        <v>0</v>
      </c>
      <c r="S1876" s="2" t="s">
        <v>54</v>
      </c>
      <c r="T1876" s="2" t="s">
        <v>55</v>
      </c>
      <c r="U1876" s="2" t="s">
        <v>225</v>
      </c>
      <c r="V1876" s="2"/>
      <c r="W1876">
        <v>100000</v>
      </c>
      <c r="X1876">
        <v>0</v>
      </c>
      <c r="Y1876">
        <v>0</v>
      </c>
      <c r="Z1876">
        <v>100000</v>
      </c>
      <c r="AB1876" s="2" t="s">
        <v>57</v>
      </c>
      <c r="AC1876">
        <v>40000</v>
      </c>
      <c r="AD1876">
        <v>60000</v>
      </c>
      <c r="AE1876">
        <v>204970</v>
      </c>
      <c r="AF1876">
        <v>3074.5499999999997</v>
      </c>
      <c r="AG1876" s="2" t="s">
        <v>7722</v>
      </c>
      <c r="AH1876" s="2"/>
      <c r="AI1876" s="1">
        <v>46193</v>
      </c>
      <c r="AJ1876" s="2"/>
      <c r="AK1876" s="2" t="s">
        <v>58</v>
      </c>
      <c r="AM1876" s="2" t="s">
        <v>59</v>
      </c>
      <c r="AP1876" s="2" t="s">
        <v>60</v>
      </c>
      <c r="AQ1876" s="2" t="s">
        <v>41</v>
      </c>
      <c r="AR1876">
        <v>104970</v>
      </c>
      <c r="AS1876" s="2" t="str">
        <f>_xlfn.IFNA(IF(VLOOKUP(all_resi[[#This Row],[No. Waybill]],settle_reconcile[No. Waybill],1,0)="","Recon","Recon"),"-")</f>
        <v>Recon</v>
      </c>
      <c r="AT1876" s="2">
        <f>all_resi[[#This Row],[Nilai COD]]-all_resi[[#This Row],[COD Fee]]-all_resi[[#This Row],[Total Biaya Setelah Diskon]]</f>
        <v>141895.45000000001</v>
      </c>
      <c r="AU1876" s="2">
        <f>IF(all_resi[[#This Row],[Waktu Terima]]="","",_xlfn.DAYS(all_resi[[#This Row],[Waktu Terima]],all_resi[[#This Row],[Tanggal Pengiriman]]))</f>
        <v>7</v>
      </c>
    </row>
    <row r="1877" spans="1:47" x14ac:dyDescent="0.25">
      <c r="A1877" s="2" t="s">
        <v>7711</v>
      </c>
      <c r="B1877" s="1">
        <v>46186</v>
      </c>
      <c r="C1877" s="2" t="s">
        <v>42</v>
      </c>
      <c r="D1877" s="2" t="s">
        <v>43</v>
      </c>
      <c r="E1877" s="2" t="s">
        <v>44</v>
      </c>
      <c r="F1877" s="2" t="s">
        <v>45</v>
      </c>
      <c r="G1877" s="2" t="s">
        <v>46</v>
      </c>
      <c r="H1877" s="2" t="s">
        <v>80</v>
      </c>
      <c r="I1877" s="2" t="s">
        <v>7712</v>
      </c>
      <c r="J1877" s="2" t="s">
        <v>13992</v>
      </c>
      <c r="K1877" s="2" t="s">
        <v>116</v>
      </c>
      <c r="L1877" s="2" t="s">
        <v>2504</v>
      </c>
      <c r="M1877" s="2" t="s">
        <v>2937</v>
      </c>
      <c r="N1877" s="2" t="s">
        <v>7713</v>
      </c>
      <c r="O1877">
        <v>1</v>
      </c>
      <c r="P1877" s="2" t="s">
        <v>53</v>
      </c>
      <c r="Q1877">
        <v>100</v>
      </c>
      <c r="R1877">
        <v>0</v>
      </c>
      <c r="S1877" s="2" t="s">
        <v>54</v>
      </c>
      <c r="T1877" s="2" t="s">
        <v>55</v>
      </c>
      <c r="U1877" s="2" t="s">
        <v>141</v>
      </c>
      <c r="V1877" s="2"/>
      <c r="W1877">
        <v>15000</v>
      </c>
      <c r="X1877">
        <v>0</v>
      </c>
      <c r="Y1877">
        <v>0</v>
      </c>
      <c r="Z1877">
        <v>15000</v>
      </c>
      <c r="AB1877" s="2" t="s">
        <v>57</v>
      </c>
      <c r="AC1877">
        <v>10000</v>
      </c>
      <c r="AD1877">
        <v>5000</v>
      </c>
      <c r="AE1877">
        <v>55000</v>
      </c>
      <c r="AF1877">
        <v>825</v>
      </c>
      <c r="AG1877" s="2" t="s">
        <v>7712</v>
      </c>
      <c r="AH1877" s="2"/>
      <c r="AI1877" s="1">
        <v>46188</v>
      </c>
      <c r="AJ1877" s="2" t="s">
        <v>87</v>
      </c>
      <c r="AK1877" s="2" t="s">
        <v>58</v>
      </c>
      <c r="AM1877" s="2" t="s">
        <v>59</v>
      </c>
      <c r="AP1877" s="2" t="s">
        <v>60</v>
      </c>
      <c r="AQ1877" s="2" t="s">
        <v>41</v>
      </c>
      <c r="AR1877">
        <v>40000</v>
      </c>
      <c r="AS1877" s="2" t="str">
        <f>_xlfn.IFNA(IF(VLOOKUP(all_resi[[#This Row],[No. Waybill]],settle_reconcile[No. Waybill],1,0)="","Recon","Recon"),"-")</f>
        <v>Recon</v>
      </c>
      <c r="AT1877" s="2">
        <f>all_resi[[#This Row],[Nilai COD]]-all_resi[[#This Row],[COD Fee]]-all_resi[[#This Row],[Total Biaya Setelah Diskon]]</f>
        <v>49175</v>
      </c>
      <c r="AU1877" s="2">
        <f>IF(all_resi[[#This Row],[Waktu Terima]]="","",_xlfn.DAYS(all_resi[[#This Row],[Waktu Terima]],all_resi[[#This Row],[Tanggal Pengiriman]]))</f>
        <v>2</v>
      </c>
    </row>
    <row r="1878" spans="1:47" x14ac:dyDescent="0.25">
      <c r="A1878" s="2" t="s">
        <v>7797</v>
      </c>
      <c r="B1878" s="1">
        <v>46186</v>
      </c>
      <c r="C1878" s="2" t="s">
        <v>42</v>
      </c>
      <c r="D1878" s="2" t="s">
        <v>43</v>
      </c>
      <c r="E1878" s="2" t="s">
        <v>44</v>
      </c>
      <c r="F1878" s="2" t="s">
        <v>45</v>
      </c>
      <c r="G1878" s="2" t="s">
        <v>46</v>
      </c>
      <c r="H1878" s="2" t="s">
        <v>47</v>
      </c>
      <c r="I1878" s="2" t="s">
        <v>7798</v>
      </c>
      <c r="J1878" s="2" t="s">
        <v>13926</v>
      </c>
      <c r="K1878" s="2" t="s">
        <v>183</v>
      </c>
      <c r="L1878" s="2" t="s">
        <v>646</v>
      </c>
      <c r="M1878" s="2" t="s">
        <v>7799</v>
      </c>
      <c r="N1878" s="2" t="s">
        <v>7800</v>
      </c>
      <c r="O1878">
        <v>1</v>
      </c>
      <c r="P1878" s="2" t="s">
        <v>53</v>
      </c>
      <c r="Q1878">
        <v>100</v>
      </c>
      <c r="R1878">
        <v>0</v>
      </c>
      <c r="S1878" s="2" t="s">
        <v>54</v>
      </c>
      <c r="T1878" s="2" t="s">
        <v>55</v>
      </c>
      <c r="U1878" s="2" t="s">
        <v>386</v>
      </c>
      <c r="V1878" s="2"/>
      <c r="W1878">
        <v>77000</v>
      </c>
      <c r="X1878">
        <v>0</v>
      </c>
      <c r="Y1878">
        <v>0</v>
      </c>
      <c r="Z1878">
        <v>77000</v>
      </c>
      <c r="AB1878" s="2" t="s">
        <v>57</v>
      </c>
      <c r="AC1878">
        <v>30800</v>
      </c>
      <c r="AD1878">
        <v>46200</v>
      </c>
      <c r="AE1878">
        <v>181000</v>
      </c>
      <c r="AF1878">
        <v>2715</v>
      </c>
      <c r="AG1878" s="2" t="s">
        <v>256</v>
      </c>
      <c r="AH1878" s="2"/>
      <c r="AI1878" s="1">
        <v>46205</v>
      </c>
      <c r="AJ1878" s="2"/>
      <c r="AK1878" s="2" t="s">
        <v>67</v>
      </c>
      <c r="AM1878" s="2" t="s">
        <v>59</v>
      </c>
      <c r="AP1878" s="2" t="s">
        <v>60</v>
      </c>
      <c r="AQ1878" s="2" t="s">
        <v>41</v>
      </c>
      <c r="AR1878">
        <v>104000</v>
      </c>
      <c r="AS1878" s="2" t="str">
        <f>_xlfn.IFNA(IF(VLOOKUP(all_resi[[#This Row],[No. Waybill]],settle_reconcile[No. Waybill],1,0)="","Recon","Recon"),"-")</f>
        <v>-</v>
      </c>
      <c r="AT1878" s="2">
        <f>all_resi[[#This Row],[Nilai COD]]-all_resi[[#This Row],[COD Fee]]-all_resi[[#This Row],[Total Biaya Setelah Diskon]]</f>
        <v>132085</v>
      </c>
      <c r="AU1878" s="2">
        <f>IF(all_resi[[#This Row],[Waktu Terima]]="","",_xlfn.DAYS(all_resi[[#This Row],[Waktu Terima]],all_resi[[#This Row],[Tanggal Pengiriman]]))</f>
        <v>19</v>
      </c>
    </row>
    <row r="1879" spans="1:47" x14ac:dyDescent="0.25">
      <c r="A1879" s="2" t="s">
        <v>7806</v>
      </c>
      <c r="B1879" s="1">
        <v>46186</v>
      </c>
      <c r="C1879" s="2" t="s">
        <v>42</v>
      </c>
      <c r="D1879" s="2" t="s">
        <v>43</v>
      </c>
      <c r="E1879" s="2" t="s">
        <v>44</v>
      </c>
      <c r="F1879" s="2" t="s">
        <v>45</v>
      </c>
      <c r="G1879" s="2" t="s">
        <v>46</v>
      </c>
      <c r="H1879" s="2" t="s">
        <v>47</v>
      </c>
      <c r="I1879" s="2" t="s">
        <v>7807</v>
      </c>
      <c r="J1879" s="2" t="s">
        <v>13933</v>
      </c>
      <c r="K1879" s="2" t="s">
        <v>116</v>
      </c>
      <c r="L1879" s="2" t="s">
        <v>2163</v>
      </c>
      <c r="M1879" s="2" t="s">
        <v>7808</v>
      </c>
      <c r="N1879" s="2" t="s">
        <v>7809</v>
      </c>
      <c r="O1879">
        <v>1</v>
      </c>
      <c r="P1879" s="2" t="s">
        <v>53</v>
      </c>
      <c r="Q1879">
        <v>100</v>
      </c>
      <c r="R1879">
        <v>0</v>
      </c>
      <c r="S1879" s="2" t="s">
        <v>54</v>
      </c>
      <c r="T1879" s="2" t="s">
        <v>55</v>
      </c>
      <c r="U1879" s="2" t="s">
        <v>250</v>
      </c>
      <c r="V1879" s="2"/>
      <c r="W1879">
        <v>15000</v>
      </c>
      <c r="X1879">
        <v>0</v>
      </c>
      <c r="Y1879">
        <v>0</v>
      </c>
      <c r="Z1879">
        <v>15000</v>
      </c>
      <c r="AB1879" s="2" t="s">
        <v>57</v>
      </c>
      <c r="AC1879">
        <v>9000</v>
      </c>
      <c r="AD1879">
        <v>6000</v>
      </c>
      <c r="AE1879">
        <v>69000</v>
      </c>
      <c r="AF1879">
        <v>1035</v>
      </c>
      <c r="AG1879" s="2" t="s">
        <v>7807</v>
      </c>
      <c r="AH1879" s="2"/>
      <c r="AI1879" s="1">
        <v>46187</v>
      </c>
      <c r="AJ1879" s="2"/>
      <c r="AK1879" s="2" t="s">
        <v>58</v>
      </c>
      <c r="AM1879" s="2" t="s">
        <v>59</v>
      </c>
      <c r="AP1879" s="2" t="s">
        <v>60</v>
      </c>
      <c r="AQ1879" s="2" t="s">
        <v>41</v>
      </c>
      <c r="AR1879">
        <v>54000</v>
      </c>
      <c r="AS1879" s="2" t="str">
        <f>_xlfn.IFNA(IF(VLOOKUP(all_resi[[#This Row],[No. Waybill]],settle_reconcile[No. Waybill],1,0)="","Recon","Recon"),"-")</f>
        <v>Recon</v>
      </c>
      <c r="AT1879" s="2">
        <f>all_resi[[#This Row],[Nilai COD]]-all_resi[[#This Row],[COD Fee]]-all_resi[[#This Row],[Total Biaya Setelah Diskon]]</f>
        <v>61965</v>
      </c>
      <c r="AU1879" s="2">
        <f>IF(all_resi[[#This Row],[Waktu Terima]]="","",_xlfn.DAYS(all_resi[[#This Row],[Waktu Terima]],all_resi[[#This Row],[Tanggal Pengiriman]]))</f>
        <v>1</v>
      </c>
    </row>
    <row r="1880" spans="1:47" x14ac:dyDescent="0.25">
      <c r="A1880" s="2" t="s">
        <v>7650</v>
      </c>
      <c r="B1880" s="1">
        <v>46186</v>
      </c>
      <c r="C1880" s="2" t="s">
        <v>42</v>
      </c>
      <c r="D1880" s="2" t="s">
        <v>43</v>
      </c>
      <c r="E1880" s="2" t="s">
        <v>44</v>
      </c>
      <c r="F1880" s="2" t="s">
        <v>45</v>
      </c>
      <c r="G1880" s="2" t="s">
        <v>46</v>
      </c>
      <c r="H1880" s="2" t="s">
        <v>47</v>
      </c>
      <c r="I1880" s="2" t="s">
        <v>7651</v>
      </c>
      <c r="J1880" s="2" t="s">
        <v>13860</v>
      </c>
      <c r="K1880" s="2" t="s">
        <v>116</v>
      </c>
      <c r="L1880" s="2" t="s">
        <v>117</v>
      </c>
      <c r="M1880" s="2" t="s">
        <v>7652</v>
      </c>
      <c r="N1880" s="2" t="s">
        <v>7653</v>
      </c>
      <c r="O1880">
        <v>1</v>
      </c>
      <c r="P1880" s="2" t="s">
        <v>53</v>
      </c>
      <c r="Q1880">
        <v>100</v>
      </c>
      <c r="R1880">
        <v>0</v>
      </c>
      <c r="S1880" s="2" t="s">
        <v>54</v>
      </c>
      <c r="T1880" s="2" t="s">
        <v>55</v>
      </c>
      <c r="U1880" s="2" t="s">
        <v>207</v>
      </c>
      <c r="V1880" s="2"/>
      <c r="W1880">
        <v>12000</v>
      </c>
      <c r="X1880">
        <v>0</v>
      </c>
      <c r="Y1880">
        <v>0</v>
      </c>
      <c r="Z1880">
        <v>12000</v>
      </c>
      <c r="AB1880" s="2" t="s">
        <v>57</v>
      </c>
      <c r="AC1880">
        <v>7000</v>
      </c>
      <c r="AD1880">
        <v>5000</v>
      </c>
      <c r="AE1880">
        <v>82000</v>
      </c>
      <c r="AF1880">
        <v>1230</v>
      </c>
      <c r="AG1880" s="2" t="s">
        <v>7651</v>
      </c>
      <c r="AH1880" s="2"/>
      <c r="AI1880" s="1">
        <v>46187</v>
      </c>
      <c r="AJ1880" s="2"/>
      <c r="AK1880" s="2" t="s">
        <v>58</v>
      </c>
      <c r="AM1880" s="2" t="s">
        <v>59</v>
      </c>
      <c r="AP1880" s="2" t="s">
        <v>60</v>
      </c>
      <c r="AQ1880" s="2" t="s">
        <v>41</v>
      </c>
      <c r="AR1880">
        <v>70000</v>
      </c>
      <c r="AS1880" s="2" t="str">
        <f>_xlfn.IFNA(IF(VLOOKUP(all_resi[[#This Row],[No. Waybill]],settle_reconcile[No. Waybill],1,0)="","Recon","Recon"),"-")</f>
        <v>Recon</v>
      </c>
      <c r="AT1880" s="2">
        <f>all_resi[[#This Row],[Nilai COD]]-all_resi[[#This Row],[COD Fee]]-all_resi[[#This Row],[Total Biaya Setelah Diskon]]</f>
        <v>75770</v>
      </c>
      <c r="AU1880" s="2">
        <f>IF(all_resi[[#This Row],[Waktu Terima]]="","",_xlfn.DAYS(all_resi[[#This Row],[Waktu Terima]],all_resi[[#This Row],[Tanggal Pengiriman]]))</f>
        <v>1</v>
      </c>
    </row>
    <row r="1881" spans="1:47" x14ac:dyDescent="0.25">
      <c r="A1881" s="2" t="s">
        <v>8163</v>
      </c>
      <c r="B1881" s="1">
        <v>46186</v>
      </c>
      <c r="C1881" s="2" t="s">
        <v>42</v>
      </c>
      <c r="D1881" s="2" t="s">
        <v>43</v>
      </c>
      <c r="E1881" s="2" t="s">
        <v>44</v>
      </c>
      <c r="F1881" s="2" t="s">
        <v>45</v>
      </c>
      <c r="G1881" s="2" t="s">
        <v>46</v>
      </c>
      <c r="H1881" s="2" t="s">
        <v>47</v>
      </c>
      <c r="I1881" s="2" t="s">
        <v>8164</v>
      </c>
      <c r="J1881" s="2" t="s">
        <v>14075</v>
      </c>
      <c r="K1881" s="2" t="s">
        <v>116</v>
      </c>
      <c r="L1881" s="2" t="s">
        <v>2881</v>
      </c>
      <c r="M1881" s="2" t="s">
        <v>8165</v>
      </c>
      <c r="N1881" s="2" t="s">
        <v>8166</v>
      </c>
      <c r="O1881">
        <v>1</v>
      </c>
      <c r="P1881" s="2" t="s">
        <v>53</v>
      </c>
      <c r="Q1881">
        <v>100</v>
      </c>
      <c r="R1881">
        <v>0</v>
      </c>
      <c r="S1881" s="2" t="s">
        <v>54</v>
      </c>
      <c r="T1881" s="2" t="s">
        <v>55</v>
      </c>
      <c r="U1881" s="2" t="s">
        <v>66</v>
      </c>
      <c r="V1881" s="2"/>
      <c r="W1881">
        <v>16000</v>
      </c>
      <c r="X1881">
        <v>0</v>
      </c>
      <c r="Y1881">
        <v>0</v>
      </c>
      <c r="Z1881">
        <v>16000</v>
      </c>
      <c r="AB1881" s="2" t="s">
        <v>57</v>
      </c>
      <c r="AC1881">
        <v>11000</v>
      </c>
      <c r="AD1881">
        <v>5000</v>
      </c>
      <c r="AE1881">
        <v>100000</v>
      </c>
      <c r="AF1881">
        <v>1500</v>
      </c>
      <c r="AG1881" s="2" t="s">
        <v>8164</v>
      </c>
      <c r="AH1881" s="2"/>
      <c r="AI1881" s="1">
        <v>46188</v>
      </c>
      <c r="AJ1881" s="2"/>
      <c r="AK1881" s="2" t="s">
        <v>58</v>
      </c>
      <c r="AM1881" s="2" t="s">
        <v>59</v>
      </c>
      <c r="AP1881" s="2" t="s">
        <v>60</v>
      </c>
      <c r="AQ1881" s="2" t="s">
        <v>41</v>
      </c>
      <c r="AR1881">
        <v>84000</v>
      </c>
      <c r="AS1881" s="2" t="str">
        <f>_xlfn.IFNA(IF(VLOOKUP(all_resi[[#This Row],[No. Waybill]],settle_reconcile[No. Waybill],1,0)="","Recon","Recon"),"-")</f>
        <v>Recon</v>
      </c>
      <c r="AT1881" s="2">
        <f>all_resi[[#This Row],[Nilai COD]]-all_resi[[#This Row],[COD Fee]]-all_resi[[#This Row],[Total Biaya Setelah Diskon]]</f>
        <v>93500</v>
      </c>
      <c r="AU1881" s="2">
        <f>IF(all_resi[[#This Row],[Waktu Terima]]="","",_xlfn.DAYS(all_resi[[#This Row],[Waktu Terima]],all_resi[[#This Row],[Tanggal Pengiriman]]))</f>
        <v>2</v>
      </c>
    </row>
    <row r="1882" spans="1:47" x14ac:dyDescent="0.25">
      <c r="A1882" s="2" t="s">
        <v>7786</v>
      </c>
      <c r="B1882" s="1">
        <v>46186</v>
      </c>
      <c r="C1882" s="2" t="s">
        <v>42</v>
      </c>
      <c r="D1882" s="2" t="s">
        <v>43</v>
      </c>
      <c r="E1882" s="2" t="s">
        <v>44</v>
      </c>
      <c r="F1882" s="2" t="s">
        <v>45</v>
      </c>
      <c r="G1882" s="2" t="s">
        <v>46</v>
      </c>
      <c r="H1882" s="2" t="s">
        <v>80</v>
      </c>
      <c r="I1882" s="2" t="s">
        <v>7787</v>
      </c>
      <c r="J1882" s="2" t="s">
        <v>13929</v>
      </c>
      <c r="K1882" s="2" t="s">
        <v>82</v>
      </c>
      <c r="L1882" s="2" t="s">
        <v>83</v>
      </c>
      <c r="M1882" s="2" t="s">
        <v>4330</v>
      </c>
      <c r="N1882" s="2" t="s">
        <v>7788</v>
      </c>
      <c r="O1882">
        <v>1</v>
      </c>
      <c r="P1882" s="2" t="s">
        <v>53</v>
      </c>
      <c r="Q1882">
        <v>100</v>
      </c>
      <c r="R1882">
        <v>0</v>
      </c>
      <c r="S1882" s="2" t="s">
        <v>54</v>
      </c>
      <c r="T1882" s="2" t="s">
        <v>55</v>
      </c>
      <c r="U1882" s="2" t="s">
        <v>141</v>
      </c>
      <c r="V1882" s="2"/>
      <c r="W1882">
        <v>47000</v>
      </c>
      <c r="X1882">
        <v>0</v>
      </c>
      <c r="Y1882">
        <v>0</v>
      </c>
      <c r="Z1882">
        <v>47000</v>
      </c>
      <c r="AB1882" s="2" t="s">
        <v>57</v>
      </c>
      <c r="AC1882">
        <v>18800</v>
      </c>
      <c r="AD1882">
        <v>28200</v>
      </c>
      <c r="AE1882">
        <v>87000</v>
      </c>
      <c r="AF1882">
        <v>1305</v>
      </c>
      <c r="AG1882" s="2" t="s">
        <v>7787</v>
      </c>
      <c r="AH1882" s="2"/>
      <c r="AI1882" s="1">
        <v>46191</v>
      </c>
      <c r="AJ1882" s="2" t="s">
        <v>87</v>
      </c>
      <c r="AK1882" s="2" t="s">
        <v>58</v>
      </c>
      <c r="AM1882" s="2" t="s">
        <v>59</v>
      </c>
      <c r="AP1882" s="2" t="s">
        <v>60</v>
      </c>
      <c r="AQ1882" s="2" t="s">
        <v>41</v>
      </c>
      <c r="AR1882">
        <v>40000</v>
      </c>
      <c r="AS1882" s="2" t="str">
        <f>_xlfn.IFNA(IF(VLOOKUP(all_resi[[#This Row],[No. Waybill]],settle_reconcile[No. Waybill],1,0)="","Recon","Recon"),"-")</f>
        <v>Recon</v>
      </c>
      <c r="AT1882" s="2">
        <f>all_resi[[#This Row],[Nilai COD]]-all_resi[[#This Row],[COD Fee]]-all_resi[[#This Row],[Total Biaya Setelah Diskon]]</f>
        <v>57495</v>
      </c>
      <c r="AU1882" s="2">
        <f>IF(all_resi[[#This Row],[Waktu Terima]]="","",_xlfn.DAYS(all_resi[[#This Row],[Waktu Terima]],all_resi[[#This Row],[Tanggal Pengiriman]]))</f>
        <v>5</v>
      </c>
    </row>
    <row r="1883" spans="1:47" x14ac:dyDescent="0.25">
      <c r="A1883" s="2" t="s">
        <v>8258</v>
      </c>
      <c r="B1883" s="1">
        <v>46186</v>
      </c>
      <c r="C1883" s="2" t="s">
        <v>42</v>
      </c>
      <c r="D1883" s="2" t="s">
        <v>43</v>
      </c>
      <c r="E1883" s="2" t="s">
        <v>44</v>
      </c>
      <c r="F1883" s="2" t="s">
        <v>45</v>
      </c>
      <c r="G1883" s="2" t="s">
        <v>46</v>
      </c>
      <c r="H1883" s="2" t="s">
        <v>80</v>
      </c>
      <c r="I1883" s="2" t="s">
        <v>8259</v>
      </c>
      <c r="J1883" s="2" t="s">
        <v>14148</v>
      </c>
      <c r="K1883" s="2" t="s">
        <v>183</v>
      </c>
      <c r="L1883" s="2" t="s">
        <v>325</v>
      </c>
      <c r="M1883" s="2" t="s">
        <v>8260</v>
      </c>
      <c r="N1883" s="2" t="s">
        <v>8261</v>
      </c>
      <c r="O1883">
        <v>1</v>
      </c>
      <c r="P1883" s="2" t="s">
        <v>53</v>
      </c>
      <c r="Q1883">
        <v>100</v>
      </c>
      <c r="R1883">
        <v>0</v>
      </c>
      <c r="S1883" s="2" t="s">
        <v>54</v>
      </c>
      <c r="T1883" s="2" t="s">
        <v>55</v>
      </c>
      <c r="U1883" s="2" t="s">
        <v>305</v>
      </c>
      <c r="V1883" s="2"/>
      <c r="W1883">
        <v>68000</v>
      </c>
      <c r="X1883">
        <v>0</v>
      </c>
      <c r="Y1883">
        <v>0</v>
      </c>
      <c r="Z1883">
        <v>68000</v>
      </c>
      <c r="AB1883" s="2" t="s">
        <v>57</v>
      </c>
      <c r="AC1883">
        <v>27200</v>
      </c>
      <c r="AD1883">
        <v>40800</v>
      </c>
      <c r="AE1883">
        <v>138000</v>
      </c>
      <c r="AF1883">
        <v>2070</v>
      </c>
      <c r="AG1883" s="2" t="s">
        <v>8259</v>
      </c>
      <c r="AH1883" s="2"/>
      <c r="AI1883" s="1">
        <v>46191</v>
      </c>
      <c r="AJ1883" s="2" t="s">
        <v>87</v>
      </c>
      <c r="AK1883" s="2" t="s">
        <v>58</v>
      </c>
      <c r="AM1883" s="2" t="s">
        <v>59</v>
      </c>
      <c r="AP1883" s="2" t="s">
        <v>60</v>
      </c>
      <c r="AQ1883" s="2" t="s">
        <v>41</v>
      </c>
      <c r="AR1883">
        <v>70000</v>
      </c>
      <c r="AS1883" s="2" t="str">
        <f>_xlfn.IFNA(IF(VLOOKUP(all_resi[[#This Row],[No. Waybill]],settle_reconcile[No. Waybill],1,0)="","Recon","Recon"),"-")</f>
        <v>Recon</v>
      </c>
      <c r="AT1883" s="2">
        <f>all_resi[[#This Row],[Nilai COD]]-all_resi[[#This Row],[COD Fee]]-all_resi[[#This Row],[Total Biaya Setelah Diskon]]</f>
        <v>95130</v>
      </c>
      <c r="AU1883" s="2">
        <f>IF(all_resi[[#This Row],[Waktu Terima]]="","",_xlfn.DAYS(all_resi[[#This Row],[Waktu Terima]],all_resi[[#This Row],[Tanggal Pengiriman]]))</f>
        <v>5</v>
      </c>
    </row>
    <row r="1884" spans="1:47" x14ac:dyDescent="0.25">
      <c r="A1884" s="2" t="s">
        <v>7643</v>
      </c>
      <c r="B1884" s="1">
        <v>46186</v>
      </c>
      <c r="C1884" s="2" t="s">
        <v>42</v>
      </c>
      <c r="D1884" s="2" t="s">
        <v>43</v>
      </c>
      <c r="E1884" s="2" t="s">
        <v>44</v>
      </c>
      <c r="F1884" s="2" t="s">
        <v>45</v>
      </c>
      <c r="G1884" s="2" t="s">
        <v>46</v>
      </c>
      <c r="H1884" s="2" t="s">
        <v>80</v>
      </c>
      <c r="I1884" s="2" t="s">
        <v>7644</v>
      </c>
      <c r="J1884" s="2" t="s">
        <v>13880</v>
      </c>
      <c r="K1884" s="2" t="s">
        <v>183</v>
      </c>
      <c r="L1884" s="2" t="s">
        <v>325</v>
      </c>
      <c r="M1884" s="2" t="s">
        <v>326</v>
      </c>
      <c r="N1884" s="2" t="s">
        <v>7645</v>
      </c>
      <c r="O1884">
        <v>1</v>
      </c>
      <c r="P1884" s="2" t="s">
        <v>53</v>
      </c>
      <c r="Q1884">
        <v>100</v>
      </c>
      <c r="R1884">
        <v>0</v>
      </c>
      <c r="S1884" s="2" t="s">
        <v>54</v>
      </c>
      <c r="T1884" s="2" t="s">
        <v>55</v>
      </c>
      <c r="U1884" s="2" t="s">
        <v>201</v>
      </c>
      <c r="V1884" s="2"/>
      <c r="W1884">
        <v>68000</v>
      </c>
      <c r="X1884">
        <v>0</v>
      </c>
      <c r="Y1884">
        <v>0</v>
      </c>
      <c r="Z1884">
        <v>68000</v>
      </c>
      <c r="AB1884" s="2" t="s">
        <v>57</v>
      </c>
      <c r="AC1884">
        <v>27200</v>
      </c>
      <c r="AD1884">
        <v>40800</v>
      </c>
      <c r="AE1884">
        <v>150000</v>
      </c>
      <c r="AF1884">
        <v>2250</v>
      </c>
      <c r="AG1884" s="2" t="s">
        <v>7644</v>
      </c>
      <c r="AH1884" s="2"/>
      <c r="AI1884" s="1">
        <v>46193</v>
      </c>
      <c r="AJ1884" s="2" t="s">
        <v>87</v>
      </c>
      <c r="AK1884" s="2" t="s">
        <v>58</v>
      </c>
      <c r="AM1884" s="2" t="s">
        <v>59</v>
      </c>
      <c r="AP1884" s="2" t="s">
        <v>60</v>
      </c>
      <c r="AQ1884" s="2" t="s">
        <v>41</v>
      </c>
      <c r="AR1884">
        <v>82000</v>
      </c>
      <c r="AS1884" s="2" t="str">
        <f>_xlfn.IFNA(IF(VLOOKUP(all_resi[[#This Row],[No. Waybill]],settle_reconcile[No. Waybill],1,0)="","Recon","Recon"),"-")</f>
        <v>Recon</v>
      </c>
      <c r="AT1884" s="2">
        <f>all_resi[[#This Row],[Nilai COD]]-all_resi[[#This Row],[COD Fee]]-all_resi[[#This Row],[Total Biaya Setelah Diskon]]</f>
        <v>106950</v>
      </c>
      <c r="AU1884" s="2">
        <f>IF(all_resi[[#This Row],[Waktu Terima]]="","",_xlfn.DAYS(all_resi[[#This Row],[Waktu Terima]],all_resi[[#This Row],[Tanggal Pengiriman]]))</f>
        <v>7</v>
      </c>
    </row>
    <row r="1885" spans="1:47" x14ac:dyDescent="0.25">
      <c r="A1885" s="2" t="s">
        <v>8337</v>
      </c>
      <c r="B1885" s="1">
        <v>46186</v>
      </c>
      <c r="C1885" s="2" t="s">
        <v>42</v>
      </c>
      <c r="D1885" s="2" t="s">
        <v>43</v>
      </c>
      <c r="E1885" s="2" t="s">
        <v>44</v>
      </c>
      <c r="F1885" s="2" t="s">
        <v>45</v>
      </c>
      <c r="G1885" s="2" t="s">
        <v>46</v>
      </c>
      <c r="H1885" s="2" t="s">
        <v>47</v>
      </c>
      <c r="I1885" s="2" t="s">
        <v>8338</v>
      </c>
      <c r="J1885" s="2" t="s">
        <v>14056</v>
      </c>
      <c r="K1885" s="2" t="s">
        <v>116</v>
      </c>
      <c r="L1885" s="2" t="s">
        <v>617</v>
      </c>
      <c r="M1885" s="2" t="s">
        <v>2802</v>
      </c>
      <c r="N1885" s="2" t="s">
        <v>8339</v>
      </c>
      <c r="O1885">
        <v>1</v>
      </c>
      <c r="P1885" s="2" t="s">
        <v>53</v>
      </c>
      <c r="Q1885">
        <v>100</v>
      </c>
      <c r="R1885">
        <v>0</v>
      </c>
      <c r="S1885" s="2" t="s">
        <v>54</v>
      </c>
      <c r="T1885" s="2" t="s">
        <v>55</v>
      </c>
      <c r="U1885" s="2" t="s">
        <v>104</v>
      </c>
      <c r="V1885" s="2"/>
      <c r="W1885">
        <v>15000</v>
      </c>
      <c r="X1885">
        <v>0</v>
      </c>
      <c r="Y1885">
        <v>0</v>
      </c>
      <c r="Z1885">
        <v>15000</v>
      </c>
      <c r="AB1885" s="2" t="s">
        <v>57</v>
      </c>
      <c r="AC1885">
        <v>9000</v>
      </c>
      <c r="AD1885">
        <v>6000</v>
      </c>
      <c r="AE1885">
        <v>69000</v>
      </c>
      <c r="AF1885">
        <v>1035</v>
      </c>
      <c r="AG1885" s="2" t="s">
        <v>8338</v>
      </c>
      <c r="AH1885" s="2"/>
      <c r="AI1885" s="1">
        <v>46190</v>
      </c>
      <c r="AJ1885" s="2"/>
      <c r="AK1885" s="2" t="s">
        <v>58</v>
      </c>
      <c r="AM1885" s="2" t="s">
        <v>59</v>
      </c>
      <c r="AP1885" s="2" t="s">
        <v>60</v>
      </c>
      <c r="AQ1885" s="2" t="s">
        <v>41</v>
      </c>
      <c r="AR1885">
        <v>54000</v>
      </c>
      <c r="AS1885" s="2" t="str">
        <f>_xlfn.IFNA(IF(VLOOKUP(all_resi[[#This Row],[No. Waybill]],settle_reconcile[No. Waybill],1,0)="","Recon","Recon"),"-")</f>
        <v>Recon</v>
      </c>
      <c r="AT1885" s="2">
        <f>all_resi[[#This Row],[Nilai COD]]-all_resi[[#This Row],[COD Fee]]-all_resi[[#This Row],[Total Biaya Setelah Diskon]]</f>
        <v>61965</v>
      </c>
      <c r="AU1885" s="2">
        <f>IF(all_resi[[#This Row],[Waktu Terima]]="","",_xlfn.DAYS(all_resi[[#This Row],[Waktu Terima]],all_resi[[#This Row],[Tanggal Pengiriman]]))</f>
        <v>4</v>
      </c>
    </row>
    <row r="1886" spans="1:47" x14ac:dyDescent="0.25">
      <c r="A1886" s="2" t="s">
        <v>7914</v>
      </c>
      <c r="B1886" s="1">
        <v>46186</v>
      </c>
      <c r="C1886" s="2" t="s">
        <v>42</v>
      </c>
      <c r="D1886" s="2" t="s">
        <v>43</v>
      </c>
      <c r="E1886" s="2" t="s">
        <v>44</v>
      </c>
      <c r="F1886" s="2" t="s">
        <v>45</v>
      </c>
      <c r="G1886" s="2" t="s">
        <v>46</v>
      </c>
      <c r="H1886" s="2" t="s">
        <v>80</v>
      </c>
      <c r="I1886" s="2" t="s">
        <v>4367</v>
      </c>
      <c r="J1886" s="2" t="s">
        <v>13930</v>
      </c>
      <c r="K1886" s="2" t="s">
        <v>121</v>
      </c>
      <c r="L1886" s="2" t="s">
        <v>166</v>
      </c>
      <c r="M1886" s="2" t="s">
        <v>2452</v>
      </c>
      <c r="N1886" s="2" t="s">
        <v>7915</v>
      </c>
      <c r="O1886">
        <v>1</v>
      </c>
      <c r="P1886" s="2" t="s">
        <v>53</v>
      </c>
      <c r="Q1886">
        <v>100</v>
      </c>
      <c r="R1886">
        <v>0</v>
      </c>
      <c r="S1886" s="2" t="s">
        <v>54</v>
      </c>
      <c r="T1886" s="2" t="s">
        <v>55</v>
      </c>
      <c r="U1886" s="2" t="s">
        <v>1020</v>
      </c>
      <c r="V1886" s="2"/>
      <c r="W1886">
        <v>85000</v>
      </c>
      <c r="X1886">
        <v>0</v>
      </c>
      <c r="Y1886">
        <v>0</v>
      </c>
      <c r="Z1886">
        <v>85000</v>
      </c>
      <c r="AB1886" s="2" t="s">
        <v>57</v>
      </c>
      <c r="AC1886">
        <v>34000</v>
      </c>
      <c r="AD1886">
        <v>51000</v>
      </c>
      <c r="AE1886">
        <v>165000</v>
      </c>
      <c r="AF1886">
        <v>2475</v>
      </c>
      <c r="AG1886" s="2" t="s">
        <v>17318</v>
      </c>
      <c r="AH1886" s="2" t="s">
        <v>149</v>
      </c>
      <c r="AI1886" s="1">
        <v>46203</v>
      </c>
      <c r="AJ1886" s="2" t="s">
        <v>87</v>
      </c>
      <c r="AK1886" s="2" t="s">
        <v>67</v>
      </c>
      <c r="AM1886" s="2" t="s">
        <v>59</v>
      </c>
      <c r="AP1886" s="2" t="s">
        <v>60</v>
      </c>
      <c r="AQ1886" s="2" t="s">
        <v>41</v>
      </c>
      <c r="AR1886">
        <v>80000</v>
      </c>
      <c r="AS1886" s="2" t="str">
        <f>_xlfn.IFNA(IF(VLOOKUP(all_resi[[#This Row],[No. Waybill]],settle_reconcile[No. Waybill],1,0)="","Recon","Recon"),"-")</f>
        <v>-</v>
      </c>
      <c r="AT1886" s="2">
        <f>all_resi[[#This Row],[Nilai COD]]-all_resi[[#This Row],[COD Fee]]-all_resi[[#This Row],[Total Biaya Setelah Diskon]]</f>
        <v>111525</v>
      </c>
      <c r="AU1886" s="2">
        <f>IF(all_resi[[#This Row],[Waktu Terima]]="","",_xlfn.DAYS(all_resi[[#This Row],[Waktu Terima]],all_resi[[#This Row],[Tanggal Pengiriman]]))</f>
        <v>17</v>
      </c>
    </row>
    <row r="1887" spans="1:47" x14ac:dyDescent="0.25">
      <c r="A1887" s="2" t="s">
        <v>8628</v>
      </c>
      <c r="B1887" s="1">
        <v>46186</v>
      </c>
      <c r="C1887" s="2" t="s">
        <v>42</v>
      </c>
      <c r="D1887" s="2" t="s">
        <v>43</v>
      </c>
      <c r="E1887" s="2" t="s">
        <v>44</v>
      </c>
      <c r="F1887" s="2" t="s">
        <v>45</v>
      </c>
      <c r="G1887" s="2" t="s">
        <v>46</v>
      </c>
      <c r="H1887" s="2" t="s">
        <v>47</v>
      </c>
      <c r="I1887" s="2" t="s">
        <v>8629</v>
      </c>
      <c r="J1887" s="2" t="s">
        <v>14024</v>
      </c>
      <c r="K1887" s="2" t="s">
        <v>156</v>
      </c>
      <c r="L1887" s="2" t="s">
        <v>536</v>
      </c>
      <c r="M1887" s="2" t="s">
        <v>1380</v>
      </c>
      <c r="N1887" s="2" t="s">
        <v>8630</v>
      </c>
      <c r="O1887">
        <v>1</v>
      </c>
      <c r="P1887" s="2" t="s">
        <v>53</v>
      </c>
      <c r="Q1887">
        <v>100</v>
      </c>
      <c r="R1887">
        <v>0</v>
      </c>
      <c r="S1887" s="2" t="s">
        <v>54</v>
      </c>
      <c r="T1887" s="2" t="s">
        <v>55</v>
      </c>
      <c r="U1887" s="2" t="s">
        <v>386</v>
      </c>
      <c r="V1887" s="2"/>
      <c r="W1887">
        <v>100000</v>
      </c>
      <c r="X1887">
        <v>0</v>
      </c>
      <c r="Y1887">
        <v>0</v>
      </c>
      <c r="Z1887">
        <v>100000</v>
      </c>
      <c r="AB1887" s="2" t="s">
        <v>57</v>
      </c>
      <c r="AC1887">
        <v>40000</v>
      </c>
      <c r="AD1887">
        <v>60000</v>
      </c>
      <c r="AE1887">
        <v>200000</v>
      </c>
      <c r="AF1887">
        <v>3000</v>
      </c>
      <c r="AG1887" s="2" t="s">
        <v>148</v>
      </c>
      <c r="AH1887" s="2" t="s">
        <v>149</v>
      </c>
      <c r="AI1887" s="1">
        <v>46201</v>
      </c>
      <c r="AJ1887" s="2"/>
      <c r="AK1887" s="2" t="s">
        <v>67</v>
      </c>
      <c r="AM1887" s="2" t="s">
        <v>59</v>
      </c>
      <c r="AP1887" s="2" t="s">
        <v>60</v>
      </c>
      <c r="AQ1887" s="2" t="s">
        <v>41</v>
      </c>
      <c r="AR1887">
        <v>100000</v>
      </c>
      <c r="AS1887" s="2" t="str">
        <f>_xlfn.IFNA(IF(VLOOKUP(all_resi[[#This Row],[No. Waybill]],settle_reconcile[No. Waybill],1,0)="","Recon","Recon"),"-")</f>
        <v>-</v>
      </c>
      <c r="AT1887" s="2">
        <f>all_resi[[#This Row],[Nilai COD]]-all_resi[[#This Row],[COD Fee]]-all_resi[[#This Row],[Total Biaya Setelah Diskon]]</f>
        <v>137000</v>
      </c>
      <c r="AU1887" s="2">
        <f>IF(all_resi[[#This Row],[Waktu Terima]]="","",_xlfn.DAYS(all_resi[[#This Row],[Waktu Terima]],all_resi[[#This Row],[Tanggal Pengiriman]]))</f>
        <v>15</v>
      </c>
    </row>
    <row r="1888" spans="1:47" x14ac:dyDescent="0.25">
      <c r="A1888" s="2" t="s">
        <v>7911</v>
      </c>
      <c r="B1888" s="1">
        <v>46186</v>
      </c>
      <c r="C1888" s="2" t="s">
        <v>42</v>
      </c>
      <c r="D1888" s="2" t="s">
        <v>43</v>
      </c>
      <c r="E1888" s="2" t="s">
        <v>44</v>
      </c>
      <c r="F1888" s="2" t="s">
        <v>45</v>
      </c>
      <c r="G1888" s="2" t="s">
        <v>46</v>
      </c>
      <c r="H1888" s="2" t="s">
        <v>47</v>
      </c>
      <c r="I1888" s="2" t="s">
        <v>7912</v>
      </c>
      <c r="J1888" s="2" t="s">
        <v>13934</v>
      </c>
      <c r="K1888" s="2" t="s">
        <v>143</v>
      </c>
      <c r="L1888" s="2" t="s">
        <v>1446</v>
      </c>
      <c r="M1888" s="2" t="s">
        <v>2146</v>
      </c>
      <c r="N1888" s="2" t="s">
        <v>7913</v>
      </c>
      <c r="O1888">
        <v>1</v>
      </c>
      <c r="P1888" s="2" t="s">
        <v>53</v>
      </c>
      <c r="Q1888">
        <v>100</v>
      </c>
      <c r="R1888">
        <v>0</v>
      </c>
      <c r="S1888" s="2" t="s">
        <v>54</v>
      </c>
      <c r="T1888" s="2" t="s">
        <v>55</v>
      </c>
      <c r="U1888" s="2" t="s">
        <v>147</v>
      </c>
      <c r="V1888" s="2"/>
      <c r="W1888">
        <v>25000</v>
      </c>
      <c r="X1888">
        <v>0</v>
      </c>
      <c r="Y1888">
        <v>0</v>
      </c>
      <c r="Z1888">
        <v>25000</v>
      </c>
      <c r="AB1888" s="2" t="s">
        <v>57</v>
      </c>
      <c r="AC1888">
        <v>18000</v>
      </c>
      <c r="AD1888">
        <v>7000</v>
      </c>
      <c r="AE1888">
        <v>95000</v>
      </c>
      <c r="AF1888">
        <v>1425</v>
      </c>
      <c r="AG1888" s="2" t="s">
        <v>7912</v>
      </c>
      <c r="AH1888" s="2"/>
      <c r="AI1888" s="1">
        <v>46188</v>
      </c>
      <c r="AJ1888" s="2"/>
      <c r="AK1888" s="2" t="s">
        <v>58</v>
      </c>
      <c r="AM1888" s="2" t="s">
        <v>59</v>
      </c>
      <c r="AP1888" s="2" t="s">
        <v>60</v>
      </c>
      <c r="AQ1888" s="2" t="s">
        <v>41</v>
      </c>
      <c r="AR1888">
        <v>70000</v>
      </c>
      <c r="AS1888" s="2" t="str">
        <f>_xlfn.IFNA(IF(VLOOKUP(all_resi[[#This Row],[No. Waybill]],settle_reconcile[No. Waybill],1,0)="","Recon","Recon"),"-")</f>
        <v>Recon</v>
      </c>
      <c r="AT1888" s="2">
        <f>all_resi[[#This Row],[Nilai COD]]-all_resi[[#This Row],[COD Fee]]-all_resi[[#This Row],[Total Biaya Setelah Diskon]]</f>
        <v>86575</v>
      </c>
      <c r="AU1888" s="2">
        <f>IF(all_resi[[#This Row],[Waktu Terima]]="","",_xlfn.DAYS(all_resi[[#This Row],[Waktu Terima]],all_resi[[#This Row],[Tanggal Pengiriman]]))</f>
        <v>2</v>
      </c>
    </row>
    <row r="1889" spans="1:47" x14ac:dyDescent="0.25">
      <c r="A1889" s="2" t="s">
        <v>7839</v>
      </c>
      <c r="B1889" s="1">
        <v>46186</v>
      </c>
      <c r="C1889" s="2" t="s">
        <v>42</v>
      </c>
      <c r="D1889" s="2" t="s">
        <v>43</v>
      </c>
      <c r="E1889" s="2" t="s">
        <v>44</v>
      </c>
      <c r="F1889" s="2" t="s">
        <v>45</v>
      </c>
      <c r="G1889" s="2" t="s">
        <v>46</v>
      </c>
      <c r="H1889" s="2" t="s">
        <v>47</v>
      </c>
      <c r="I1889" s="2" t="s">
        <v>7840</v>
      </c>
      <c r="J1889" s="2" t="s">
        <v>13899</v>
      </c>
      <c r="K1889" s="2" t="s">
        <v>177</v>
      </c>
      <c r="L1889" s="2" t="s">
        <v>1245</v>
      </c>
      <c r="M1889" s="2" t="s">
        <v>2609</v>
      </c>
      <c r="N1889" s="2" t="s">
        <v>7841</v>
      </c>
      <c r="O1889">
        <v>1</v>
      </c>
      <c r="P1889" s="2" t="s">
        <v>53</v>
      </c>
      <c r="Q1889">
        <v>100</v>
      </c>
      <c r="R1889">
        <v>0</v>
      </c>
      <c r="S1889" s="2" t="s">
        <v>54</v>
      </c>
      <c r="T1889" s="2" t="s">
        <v>55</v>
      </c>
      <c r="U1889" s="2" t="s">
        <v>207</v>
      </c>
      <c r="V1889" s="2"/>
      <c r="W1889">
        <v>80000</v>
      </c>
      <c r="X1889">
        <v>0</v>
      </c>
      <c r="Y1889">
        <v>0</v>
      </c>
      <c r="Z1889">
        <v>80000</v>
      </c>
      <c r="AB1889" s="2" t="s">
        <v>57</v>
      </c>
      <c r="AC1889">
        <v>32000</v>
      </c>
      <c r="AD1889">
        <v>48000</v>
      </c>
      <c r="AE1889">
        <v>150000</v>
      </c>
      <c r="AF1889">
        <v>2250</v>
      </c>
      <c r="AG1889" s="2" t="s">
        <v>7840</v>
      </c>
      <c r="AH1889" s="2"/>
      <c r="AI1889" s="1">
        <v>46190</v>
      </c>
      <c r="AJ1889" s="2"/>
      <c r="AK1889" s="2" t="s">
        <v>58</v>
      </c>
      <c r="AM1889" s="2" t="s">
        <v>59</v>
      </c>
      <c r="AP1889" s="2" t="s">
        <v>60</v>
      </c>
      <c r="AQ1889" s="2" t="s">
        <v>41</v>
      </c>
      <c r="AR1889">
        <v>70000</v>
      </c>
      <c r="AS1889" s="2" t="str">
        <f>_xlfn.IFNA(IF(VLOOKUP(all_resi[[#This Row],[No. Waybill]],settle_reconcile[No. Waybill],1,0)="","Recon","Recon"),"-")</f>
        <v>Recon</v>
      </c>
      <c r="AT1889" s="2">
        <f>all_resi[[#This Row],[Nilai COD]]-all_resi[[#This Row],[COD Fee]]-all_resi[[#This Row],[Total Biaya Setelah Diskon]]</f>
        <v>99750</v>
      </c>
      <c r="AU1889" s="2">
        <f>IF(all_resi[[#This Row],[Waktu Terima]]="","",_xlfn.DAYS(all_resi[[#This Row],[Waktu Terima]],all_resi[[#This Row],[Tanggal Pengiriman]]))</f>
        <v>4</v>
      </c>
    </row>
    <row r="1890" spans="1:47" x14ac:dyDescent="0.25">
      <c r="A1890" s="2" t="s">
        <v>8231</v>
      </c>
      <c r="B1890" s="1">
        <v>46186</v>
      </c>
      <c r="C1890" s="2" t="s">
        <v>42</v>
      </c>
      <c r="D1890" s="2" t="s">
        <v>43</v>
      </c>
      <c r="E1890" s="2" t="s">
        <v>44</v>
      </c>
      <c r="F1890" s="2" t="s">
        <v>45</v>
      </c>
      <c r="G1890" s="2" t="s">
        <v>46</v>
      </c>
      <c r="H1890" s="2" t="s">
        <v>80</v>
      </c>
      <c r="I1890" s="2" t="s">
        <v>8232</v>
      </c>
      <c r="J1890" s="2" t="s">
        <v>14044</v>
      </c>
      <c r="K1890" s="2" t="s">
        <v>183</v>
      </c>
      <c r="L1890" s="2" t="s">
        <v>1198</v>
      </c>
      <c r="M1890" s="2" t="s">
        <v>3267</v>
      </c>
      <c r="N1890" s="2" t="s">
        <v>8233</v>
      </c>
      <c r="O1890">
        <v>1</v>
      </c>
      <c r="P1890" s="2" t="s">
        <v>53</v>
      </c>
      <c r="Q1890">
        <v>100</v>
      </c>
      <c r="R1890">
        <v>0</v>
      </c>
      <c r="S1890" s="2" t="s">
        <v>54</v>
      </c>
      <c r="T1890" s="2" t="s">
        <v>55</v>
      </c>
      <c r="U1890" s="2" t="s">
        <v>396</v>
      </c>
      <c r="V1890" s="2"/>
      <c r="W1890">
        <v>91000</v>
      </c>
      <c r="X1890">
        <v>0</v>
      </c>
      <c r="Y1890">
        <v>0</v>
      </c>
      <c r="Z1890">
        <v>91000</v>
      </c>
      <c r="AB1890" s="2" t="s">
        <v>57</v>
      </c>
      <c r="AC1890">
        <v>36400</v>
      </c>
      <c r="AD1890">
        <v>54600</v>
      </c>
      <c r="AE1890">
        <v>195000</v>
      </c>
      <c r="AF1890">
        <v>2925</v>
      </c>
      <c r="AG1890" s="2" t="s">
        <v>8232</v>
      </c>
      <c r="AH1890" s="2"/>
      <c r="AI1890" s="1">
        <v>46199</v>
      </c>
      <c r="AJ1890" s="2" t="s">
        <v>87</v>
      </c>
      <c r="AK1890" s="2" t="s">
        <v>58</v>
      </c>
      <c r="AM1890" s="2" t="s">
        <v>59</v>
      </c>
      <c r="AP1890" s="2" t="s">
        <v>60</v>
      </c>
      <c r="AQ1890" s="2" t="s">
        <v>41</v>
      </c>
      <c r="AR1890">
        <v>104000</v>
      </c>
      <c r="AS1890" s="2" t="str">
        <f>_xlfn.IFNA(IF(VLOOKUP(all_resi[[#This Row],[No. Waybill]],settle_reconcile[No. Waybill],1,0)="","Recon","Recon"),"-")</f>
        <v>Recon</v>
      </c>
      <c r="AT1890" s="2">
        <f>all_resi[[#This Row],[Nilai COD]]-all_resi[[#This Row],[COD Fee]]-all_resi[[#This Row],[Total Biaya Setelah Diskon]]</f>
        <v>137475</v>
      </c>
      <c r="AU1890" s="2">
        <f>IF(all_resi[[#This Row],[Waktu Terima]]="","",_xlfn.DAYS(all_resi[[#This Row],[Waktu Terima]],all_resi[[#This Row],[Tanggal Pengiriman]]))</f>
        <v>13</v>
      </c>
    </row>
    <row r="1891" spans="1:47" x14ac:dyDescent="0.25">
      <c r="A1891" s="2" t="s">
        <v>8135</v>
      </c>
      <c r="B1891" s="1">
        <v>46186</v>
      </c>
      <c r="C1891" s="2" t="s">
        <v>42</v>
      </c>
      <c r="D1891" s="2" t="s">
        <v>43</v>
      </c>
      <c r="E1891" s="2" t="s">
        <v>44</v>
      </c>
      <c r="F1891" s="2" t="s">
        <v>45</v>
      </c>
      <c r="G1891" s="2" t="s">
        <v>46</v>
      </c>
      <c r="H1891" s="2" t="s">
        <v>47</v>
      </c>
      <c r="I1891" s="2" t="s">
        <v>8136</v>
      </c>
      <c r="J1891" s="2" t="s">
        <v>14081</v>
      </c>
      <c r="K1891" s="2" t="s">
        <v>209</v>
      </c>
      <c r="L1891" s="2" t="s">
        <v>3235</v>
      </c>
      <c r="M1891" s="2" t="s">
        <v>3898</v>
      </c>
      <c r="N1891" s="2" t="s">
        <v>8137</v>
      </c>
      <c r="O1891">
        <v>1</v>
      </c>
      <c r="P1891" s="2" t="s">
        <v>53</v>
      </c>
      <c r="Q1891">
        <v>100</v>
      </c>
      <c r="R1891">
        <v>0</v>
      </c>
      <c r="S1891" s="2" t="s">
        <v>54</v>
      </c>
      <c r="T1891" s="2" t="s">
        <v>55</v>
      </c>
      <c r="U1891" s="2" t="s">
        <v>534</v>
      </c>
      <c r="V1891" s="2"/>
      <c r="W1891">
        <v>46000</v>
      </c>
      <c r="X1891">
        <v>0</v>
      </c>
      <c r="Y1891">
        <v>0</v>
      </c>
      <c r="Z1891">
        <v>46000</v>
      </c>
      <c r="AB1891" s="2" t="s">
        <v>57</v>
      </c>
      <c r="AC1891">
        <v>18400</v>
      </c>
      <c r="AD1891">
        <v>27600</v>
      </c>
      <c r="AE1891">
        <v>100000</v>
      </c>
      <c r="AF1891">
        <v>1500</v>
      </c>
      <c r="AG1891" s="2" t="s">
        <v>8136</v>
      </c>
      <c r="AH1891" s="2"/>
      <c r="AI1891" s="1">
        <v>46197</v>
      </c>
      <c r="AJ1891" s="2"/>
      <c r="AK1891" s="2" t="s">
        <v>58</v>
      </c>
      <c r="AM1891" s="2" t="s">
        <v>59</v>
      </c>
      <c r="AP1891" s="2" t="s">
        <v>60</v>
      </c>
      <c r="AQ1891" s="2" t="s">
        <v>41</v>
      </c>
      <c r="AR1891">
        <v>54000</v>
      </c>
      <c r="AS1891" s="2" t="str">
        <f>_xlfn.IFNA(IF(VLOOKUP(all_resi[[#This Row],[No. Waybill]],settle_reconcile[No. Waybill],1,0)="","Recon","Recon"),"-")</f>
        <v>Recon</v>
      </c>
      <c r="AT1891" s="2">
        <f>all_resi[[#This Row],[Nilai COD]]-all_resi[[#This Row],[COD Fee]]-all_resi[[#This Row],[Total Biaya Setelah Diskon]]</f>
        <v>70900</v>
      </c>
      <c r="AU1891" s="2">
        <f>IF(all_resi[[#This Row],[Waktu Terima]]="","",_xlfn.DAYS(all_resi[[#This Row],[Waktu Terima]],all_resi[[#This Row],[Tanggal Pengiriman]]))</f>
        <v>11</v>
      </c>
    </row>
    <row r="1892" spans="1:47" x14ac:dyDescent="0.25">
      <c r="A1892" s="2" t="s">
        <v>7836</v>
      </c>
      <c r="B1892" s="1">
        <v>46186</v>
      </c>
      <c r="C1892" s="2" t="s">
        <v>42</v>
      </c>
      <c r="D1892" s="2" t="s">
        <v>43</v>
      </c>
      <c r="E1892" s="2" t="s">
        <v>44</v>
      </c>
      <c r="F1892" s="2" t="s">
        <v>45</v>
      </c>
      <c r="G1892" s="2" t="s">
        <v>46</v>
      </c>
      <c r="H1892" s="2" t="s">
        <v>47</v>
      </c>
      <c r="I1892" s="2" t="s">
        <v>7837</v>
      </c>
      <c r="J1892" s="2" t="s">
        <v>13898</v>
      </c>
      <c r="K1892" s="2" t="s">
        <v>437</v>
      </c>
      <c r="L1892" s="2" t="s">
        <v>870</v>
      </c>
      <c r="M1892" s="2" t="s">
        <v>870</v>
      </c>
      <c r="N1892" s="2" t="s">
        <v>7838</v>
      </c>
      <c r="O1892">
        <v>1</v>
      </c>
      <c r="P1892" s="2" t="s">
        <v>53</v>
      </c>
      <c r="Q1892">
        <v>100</v>
      </c>
      <c r="R1892">
        <v>0</v>
      </c>
      <c r="S1892" s="2" t="s">
        <v>54</v>
      </c>
      <c r="T1892" s="2" t="s">
        <v>55</v>
      </c>
      <c r="U1892" s="2" t="s">
        <v>195</v>
      </c>
      <c r="V1892" s="2"/>
      <c r="W1892">
        <v>45000</v>
      </c>
      <c r="X1892">
        <v>0</v>
      </c>
      <c r="Y1892">
        <v>0</v>
      </c>
      <c r="Z1892">
        <v>45000</v>
      </c>
      <c r="AB1892" s="2" t="s">
        <v>57</v>
      </c>
      <c r="AC1892">
        <v>18000</v>
      </c>
      <c r="AD1892">
        <v>27000</v>
      </c>
      <c r="AE1892">
        <v>121650</v>
      </c>
      <c r="AF1892">
        <v>1824.75</v>
      </c>
      <c r="AG1892" s="2" t="s">
        <v>7837</v>
      </c>
      <c r="AH1892" s="2"/>
      <c r="AI1892" s="1">
        <v>46191</v>
      </c>
      <c r="AJ1892" s="2"/>
      <c r="AK1892" s="2" t="s">
        <v>58</v>
      </c>
      <c r="AM1892" s="2" t="s">
        <v>59</v>
      </c>
      <c r="AP1892" s="2" t="s">
        <v>60</v>
      </c>
      <c r="AQ1892" s="2" t="s">
        <v>41</v>
      </c>
      <c r="AR1892">
        <v>76650</v>
      </c>
      <c r="AS1892" s="2" t="str">
        <f>_xlfn.IFNA(IF(VLOOKUP(all_resi[[#This Row],[No. Waybill]],settle_reconcile[No. Waybill],1,0)="","Recon","Recon"),"-")</f>
        <v>Recon</v>
      </c>
      <c r="AT1892" s="2">
        <f>all_resi[[#This Row],[Nilai COD]]-all_resi[[#This Row],[COD Fee]]-all_resi[[#This Row],[Total Biaya Setelah Diskon]]</f>
        <v>92825.25</v>
      </c>
      <c r="AU1892" s="2">
        <f>IF(all_resi[[#This Row],[Waktu Terima]]="","",_xlfn.DAYS(all_resi[[#This Row],[Waktu Terima]],all_resi[[#This Row],[Tanggal Pengiriman]]))</f>
        <v>5</v>
      </c>
    </row>
    <row r="1893" spans="1:47" x14ac:dyDescent="0.25">
      <c r="A1893" s="2" t="s">
        <v>8241</v>
      </c>
      <c r="B1893" s="1">
        <v>46186</v>
      </c>
      <c r="C1893" s="2" t="s">
        <v>42</v>
      </c>
      <c r="D1893" s="2" t="s">
        <v>43</v>
      </c>
      <c r="E1893" s="2" t="s">
        <v>44</v>
      </c>
      <c r="F1893" s="2" t="s">
        <v>45</v>
      </c>
      <c r="G1893" s="2" t="s">
        <v>46</v>
      </c>
      <c r="H1893" s="2" t="s">
        <v>47</v>
      </c>
      <c r="I1893" s="2" t="s">
        <v>8242</v>
      </c>
      <c r="J1893" s="2" t="s">
        <v>14043</v>
      </c>
      <c r="K1893" s="2" t="s">
        <v>75</v>
      </c>
      <c r="L1893" s="2" t="s">
        <v>531</v>
      </c>
      <c r="M1893" s="2" t="s">
        <v>8243</v>
      </c>
      <c r="N1893" s="2" t="s">
        <v>8244</v>
      </c>
      <c r="O1893">
        <v>1</v>
      </c>
      <c r="P1893" s="2" t="s">
        <v>53</v>
      </c>
      <c r="Q1893">
        <v>100</v>
      </c>
      <c r="R1893">
        <v>0</v>
      </c>
      <c r="S1893" s="2" t="s">
        <v>54</v>
      </c>
      <c r="T1893" s="2" t="s">
        <v>55</v>
      </c>
      <c r="U1893" s="2" t="s">
        <v>225</v>
      </c>
      <c r="V1893" s="2"/>
      <c r="W1893">
        <v>61000</v>
      </c>
      <c r="X1893">
        <v>0</v>
      </c>
      <c r="Y1893">
        <v>0</v>
      </c>
      <c r="Z1893">
        <v>61000</v>
      </c>
      <c r="AB1893" s="2" t="s">
        <v>57</v>
      </c>
      <c r="AC1893">
        <v>24400</v>
      </c>
      <c r="AD1893">
        <v>36600</v>
      </c>
      <c r="AE1893">
        <v>165000</v>
      </c>
      <c r="AF1893">
        <v>2475</v>
      </c>
      <c r="AG1893" s="2" t="s">
        <v>517</v>
      </c>
      <c r="AH1893" s="2" t="s">
        <v>149</v>
      </c>
      <c r="AI1893" s="1">
        <v>46198</v>
      </c>
      <c r="AJ1893" s="2"/>
      <c r="AK1893" s="2" t="s">
        <v>67</v>
      </c>
      <c r="AM1893" s="2" t="s">
        <v>59</v>
      </c>
      <c r="AP1893" s="2" t="s">
        <v>60</v>
      </c>
      <c r="AQ1893" s="2" t="s">
        <v>41</v>
      </c>
      <c r="AR1893">
        <v>104000</v>
      </c>
      <c r="AS1893" s="2" t="str">
        <f>_xlfn.IFNA(IF(VLOOKUP(all_resi[[#This Row],[No. Waybill]],settle_reconcile[No. Waybill],1,0)="","Recon","Recon"),"-")</f>
        <v>-</v>
      </c>
      <c r="AT1893" s="2">
        <f>all_resi[[#This Row],[Nilai COD]]-all_resi[[#This Row],[COD Fee]]-all_resi[[#This Row],[Total Biaya Setelah Diskon]]</f>
        <v>125925</v>
      </c>
      <c r="AU1893" s="2">
        <f>IF(all_resi[[#This Row],[Waktu Terima]]="","",_xlfn.DAYS(all_resi[[#This Row],[Waktu Terima]],all_resi[[#This Row],[Tanggal Pengiriman]]))</f>
        <v>12</v>
      </c>
    </row>
    <row r="1894" spans="1:47" x14ac:dyDescent="0.25">
      <c r="A1894" s="2" t="s">
        <v>7859</v>
      </c>
      <c r="B1894" s="1">
        <v>46186</v>
      </c>
      <c r="C1894" s="2" t="s">
        <v>42</v>
      </c>
      <c r="D1894" s="2" t="s">
        <v>43</v>
      </c>
      <c r="E1894" s="2" t="s">
        <v>44</v>
      </c>
      <c r="F1894" s="2" t="s">
        <v>45</v>
      </c>
      <c r="G1894" s="2" t="s">
        <v>46</v>
      </c>
      <c r="H1894" s="2" t="s">
        <v>47</v>
      </c>
      <c r="I1894" s="2" t="s">
        <v>7860</v>
      </c>
      <c r="J1894" s="2" t="s">
        <v>13900</v>
      </c>
      <c r="K1894" s="2" t="s">
        <v>82</v>
      </c>
      <c r="L1894" s="2" t="s">
        <v>270</v>
      </c>
      <c r="M1894" s="2" t="s">
        <v>7861</v>
      </c>
      <c r="N1894" s="2" t="s">
        <v>7862</v>
      </c>
      <c r="O1894">
        <v>1</v>
      </c>
      <c r="P1894" s="2" t="s">
        <v>53</v>
      </c>
      <c r="Q1894">
        <v>100</v>
      </c>
      <c r="R1894">
        <v>0</v>
      </c>
      <c r="S1894" s="2" t="s">
        <v>54</v>
      </c>
      <c r="T1894" s="2" t="s">
        <v>55</v>
      </c>
      <c r="U1894" s="2" t="s">
        <v>225</v>
      </c>
      <c r="V1894" s="2"/>
      <c r="W1894">
        <v>93000</v>
      </c>
      <c r="X1894">
        <v>0</v>
      </c>
      <c r="Y1894">
        <v>0</v>
      </c>
      <c r="Z1894">
        <v>93000</v>
      </c>
      <c r="AB1894" s="2" t="s">
        <v>57</v>
      </c>
      <c r="AC1894">
        <v>37200</v>
      </c>
      <c r="AD1894">
        <v>55800</v>
      </c>
      <c r="AE1894">
        <v>197000</v>
      </c>
      <c r="AF1894">
        <v>2955</v>
      </c>
      <c r="AG1894" s="2" t="s">
        <v>7860</v>
      </c>
      <c r="AH1894" s="2"/>
      <c r="AI1894" s="1">
        <v>46192</v>
      </c>
      <c r="AJ1894" s="2"/>
      <c r="AK1894" s="2" t="s">
        <v>58</v>
      </c>
      <c r="AM1894" s="2" t="s">
        <v>59</v>
      </c>
      <c r="AP1894" s="2" t="s">
        <v>60</v>
      </c>
      <c r="AQ1894" s="2" t="s">
        <v>41</v>
      </c>
      <c r="AR1894">
        <v>104000</v>
      </c>
      <c r="AS1894" s="2" t="str">
        <f>_xlfn.IFNA(IF(VLOOKUP(all_resi[[#This Row],[No. Waybill]],settle_reconcile[No. Waybill],1,0)="","Recon","Recon"),"-")</f>
        <v>Recon</v>
      </c>
      <c r="AT1894" s="2">
        <f>all_resi[[#This Row],[Nilai COD]]-all_resi[[#This Row],[COD Fee]]-all_resi[[#This Row],[Total Biaya Setelah Diskon]]</f>
        <v>138245</v>
      </c>
      <c r="AU1894" s="2">
        <f>IF(all_resi[[#This Row],[Waktu Terima]]="","",_xlfn.DAYS(all_resi[[#This Row],[Waktu Terima]],all_resi[[#This Row],[Tanggal Pengiriman]]))</f>
        <v>6</v>
      </c>
    </row>
    <row r="1895" spans="1:47" x14ac:dyDescent="0.25">
      <c r="A1895" s="2" t="s">
        <v>8234</v>
      </c>
      <c r="B1895" s="1">
        <v>46186</v>
      </c>
      <c r="C1895" s="2" t="s">
        <v>42</v>
      </c>
      <c r="D1895" s="2" t="s">
        <v>43</v>
      </c>
      <c r="E1895" s="2" t="s">
        <v>44</v>
      </c>
      <c r="F1895" s="2" t="s">
        <v>45</v>
      </c>
      <c r="G1895" s="2" t="s">
        <v>46</v>
      </c>
      <c r="H1895" s="2" t="s">
        <v>80</v>
      </c>
      <c r="I1895" s="2" t="s">
        <v>8235</v>
      </c>
      <c r="J1895" s="2" t="s">
        <v>14041</v>
      </c>
      <c r="K1895" s="2" t="s">
        <v>75</v>
      </c>
      <c r="L1895" s="2" t="s">
        <v>355</v>
      </c>
      <c r="M1895" s="2" t="s">
        <v>657</v>
      </c>
      <c r="N1895" s="2" t="s">
        <v>8236</v>
      </c>
      <c r="O1895">
        <v>1</v>
      </c>
      <c r="P1895" s="2" t="s">
        <v>53</v>
      </c>
      <c r="Q1895">
        <v>100</v>
      </c>
      <c r="R1895">
        <v>0</v>
      </c>
      <c r="S1895" s="2" t="s">
        <v>54</v>
      </c>
      <c r="T1895" s="2" t="s">
        <v>55</v>
      </c>
      <c r="U1895" s="2" t="s">
        <v>1020</v>
      </c>
      <c r="V1895" s="2"/>
      <c r="W1895">
        <v>60000</v>
      </c>
      <c r="X1895">
        <v>0</v>
      </c>
      <c r="Y1895">
        <v>0</v>
      </c>
      <c r="Z1895">
        <v>60000</v>
      </c>
      <c r="AB1895" s="2" t="s">
        <v>57</v>
      </c>
      <c r="AC1895">
        <v>24000</v>
      </c>
      <c r="AD1895">
        <v>36000</v>
      </c>
      <c r="AE1895">
        <v>130000</v>
      </c>
      <c r="AF1895">
        <v>1950</v>
      </c>
      <c r="AG1895" s="2" t="s">
        <v>8235</v>
      </c>
      <c r="AH1895" s="2"/>
      <c r="AI1895" s="1">
        <v>46191</v>
      </c>
      <c r="AJ1895" s="2" t="s">
        <v>87</v>
      </c>
      <c r="AK1895" s="2" t="s">
        <v>58</v>
      </c>
      <c r="AM1895" s="2" t="s">
        <v>59</v>
      </c>
      <c r="AP1895" s="2" t="s">
        <v>60</v>
      </c>
      <c r="AQ1895" s="2" t="s">
        <v>41</v>
      </c>
      <c r="AR1895">
        <v>70000</v>
      </c>
      <c r="AS1895" s="2" t="str">
        <f>_xlfn.IFNA(IF(VLOOKUP(all_resi[[#This Row],[No. Waybill]],settle_reconcile[No. Waybill],1,0)="","Recon","Recon"),"-")</f>
        <v>Recon</v>
      </c>
      <c r="AT1895" s="2">
        <f>all_resi[[#This Row],[Nilai COD]]-all_resi[[#This Row],[COD Fee]]-all_resi[[#This Row],[Total Biaya Setelah Diskon]]</f>
        <v>92050</v>
      </c>
      <c r="AU1895" s="2">
        <f>IF(all_resi[[#This Row],[Waktu Terima]]="","",_xlfn.DAYS(all_resi[[#This Row],[Waktu Terima]],all_resi[[#This Row],[Tanggal Pengiriman]]))</f>
        <v>5</v>
      </c>
    </row>
    <row r="1896" spans="1:47" x14ac:dyDescent="0.25">
      <c r="A1896" s="2" t="s">
        <v>7789</v>
      </c>
      <c r="B1896" s="1">
        <v>46186</v>
      </c>
      <c r="C1896" s="2" t="s">
        <v>42</v>
      </c>
      <c r="D1896" s="2" t="s">
        <v>43</v>
      </c>
      <c r="E1896" s="2" t="s">
        <v>44</v>
      </c>
      <c r="F1896" s="2" t="s">
        <v>45</v>
      </c>
      <c r="G1896" s="2" t="s">
        <v>46</v>
      </c>
      <c r="H1896" s="2" t="s">
        <v>80</v>
      </c>
      <c r="I1896" s="2" t="s">
        <v>7790</v>
      </c>
      <c r="J1896" s="2" t="s">
        <v>13927</v>
      </c>
      <c r="K1896" s="2" t="s">
        <v>116</v>
      </c>
      <c r="L1896" s="2" t="s">
        <v>7791</v>
      </c>
      <c r="M1896" s="2" t="s">
        <v>7792</v>
      </c>
      <c r="N1896" s="2" t="s">
        <v>7793</v>
      </c>
      <c r="O1896">
        <v>1</v>
      </c>
      <c r="P1896" s="2" t="s">
        <v>53</v>
      </c>
      <c r="Q1896">
        <v>100</v>
      </c>
      <c r="R1896">
        <v>0</v>
      </c>
      <c r="S1896" s="2" t="s">
        <v>54</v>
      </c>
      <c r="T1896" s="2" t="s">
        <v>55</v>
      </c>
      <c r="U1896" s="2" t="s">
        <v>1368</v>
      </c>
      <c r="V1896" s="2"/>
      <c r="W1896">
        <v>15000</v>
      </c>
      <c r="X1896">
        <v>0</v>
      </c>
      <c r="Y1896">
        <v>0</v>
      </c>
      <c r="Z1896">
        <v>15000</v>
      </c>
      <c r="AB1896" s="2" t="s">
        <v>57</v>
      </c>
      <c r="AC1896">
        <v>9000</v>
      </c>
      <c r="AD1896">
        <v>6000</v>
      </c>
      <c r="AE1896">
        <v>99000</v>
      </c>
      <c r="AF1896">
        <v>1485</v>
      </c>
      <c r="AG1896" s="2" t="s">
        <v>7790</v>
      </c>
      <c r="AH1896" s="2"/>
      <c r="AI1896" s="1">
        <v>46187</v>
      </c>
      <c r="AJ1896" s="2" t="s">
        <v>87</v>
      </c>
      <c r="AK1896" s="2" t="s">
        <v>58</v>
      </c>
      <c r="AM1896" s="2" t="s">
        <v>59</v>
      </c>
      <c r="AP1896" s="2" t="s">
        <v>60</v>
      </c>
      <c r="AQ1896" s="2" t="s">
        <v>41</v>
      </c>
      <c r="AR1896">
        <v>84000</v>
      </c>
      <c r="AS1896" s="2" t="str">
        <f>_xlfn.IFNA(IF(VLOOKUP(all_resi[[#This Row],[No. Waybill]],settle_reconcile[No. Waybill],1,0)="","Recon","Recon"),"-")</f>
        <v>Recon</v>
      </c>
      <c r="AT1896" s="2">
        <f>all_resi[[#This Row],[Nilai COD]]-all_resi[[#This Row],[COD Fee]]-all_resi[[#This Row],[Total Biaya Setelah Diskon]]</f>
        <v>91515</v>
      </c>
      <c r="AU1896" s="2">
        <f>IF(all_resi[[#This Row],[Waktu Terima]]="","",_xlfn.DAYS(all_resi[[#This Row],[Waktu Terima]],all_resi[[#This Row],[Tanggal Pengiriman]]))</f>
        <v>1</v>
      </c>
    </row>
    <row r="1897" spans="1:47" x14ac:dyDescent="0.25">
      <c r="A1897" s="2" t="s">
        <v>7846</v>
      </c>
      <c r="B1897" s="1">
        <v>46186</v>
      </c>
      <c r="C1897" s="2" t="s">
        <v>42</v>
      </c>
      <c r="D1897" s="2" t="s">
        <v>43</v>
      </c>
      <c r="E1897" s="2" t="s">
        <v>44</v>
      </c>
      <c r="F1897" s="2" t="s">
        <v>45</v>
      </c>
      <c r="G1897" s="2" t="s">
        <v>46</v>
      </c>
      <c r="H1897" s="2" t="s">
        <v>47</v>
      </c>
      <c r="I1897" s="2" t="s">
        <v>7847</v>
      </c>
      <c r="J1897" s="2" t="s">
        <v>13895</v>
      </c>
      <c r="K1897" s="2" t="s">
        <v>177</v>
      </c>
      <c r="L1897" s="2" t="s">
        <v>1333</v>
      </c>
      <c r="M1897" s="2" t="s">
        <v>1334</v>
      </c>
      <c r="N1897" s="2" t="s">
        <v>7848</v>
      </c>
      <c r="O1897">
        <v>1</v>
      </c>
      <c r="P1897" s="2" t="s">
        <v>53</v>
      </c>
      <c r="Q1897">
        <v>100</v>
      </c>
      <c r="R1897">
        <v>0</v>
      </c>
      <c r="S1897" s="2" t="s">
        <v>54</v>
      </c>
      <c r="T1897" s="2" t="s">
        <v>55</v>
      </c>
      <c r="U1897" s="2" t="s">
        <v>207</v>
      </c>
      <c r="V1897" s="2"/>
      <c r="W1897">
        <v>72000</v>
      </c>
      <c r="X1897">
        <v>0</v>
      </c>
      <c r="Y1897">
        <v>0</v>
      </c>
      <c r="Z1897">
        <v>72000</v>
      </c>
      <c r="AB1897" s="2" t="s">
        <v>57</v>
      </c>
      <c r="AC1897">
        <v>28800</v>
      </c>
      <c r="AD1897">
        <v>43200</v>
      </c>
      <c r="AE1897">
        <v>142000</v>
      </c>
      <c r="AF1897">
        <v>2130</v>
      </c>
      <c r="AG1897" s="2" t="s">
        <v>353</v>
      </c>
      <c r="AH1897" s="2" t="s">
        <v>149</v>
      </c>
      <c r="AI1897" s="1">
        <v>46198</v>
      </c>
      <c r="AJ1897" s="2"/>
      <c r="AK1897" s="2" t="s">
        <v>67</v>
      </c>
      <c r="AM1897" s="2" t="s">
        <v>59</v>
      </c>
      <c r="AP1897" s="2" t="s">
        <v>60</v>
      </c>
      <c r="AQ1897" s="2" t="s">
        <v>41</v>
      </c>
      <c r="AR1897">
        <v>70000</v>
      </c>
      <c r="AS1897" s="2" t="str">
        <f>_xlfn.IFNA(IF(VLOOKUP(all_resi[[#This Row],[No. Waybill]],settle_reconcile[No. Waybill],1,0)="","Recon","Recon"),"-")</f>
        <v>-</v>
      </c>
      <c r="AT1897" s="2">
        <f>all_resi[[#This Row],[Nilai COD]]-all_resi[[#This Row],[COD Fee]]-all_resi[[#This Row],[Total Biaya Setelah Diskon]]</f>
        <v>96670</v>
      </c>
      <c r="AU1897" s="2">
        <f>IF(all_resi[[#This Row],[Waktu Terima]]="","",_xlfn.DAYS(all_resi[[#This Row],[Waktu Terima]],all_resi[[#This Row],[Tanggal Pengiriman]]))</f>
        <v>12</v>
      </c>
    </row>
    <row r="1898" spans="1:47" x14ac:dyDescent="0.25">
      <c r="A1898" s="2" t="s">
        <v>8373</v>
      </c>
      <c r="B1898" s="1">
        <v>46186</v>
      </c>
      <c r="C1898" s="2" t="s">
        <v>42</v>
      </c>
      <c r="D1898" s="2" t="s">
        <v>43</v>
      </c>
      <c r="E1898" s="2" t="s">
        <v>44</v>
      </c>
      <c r="F1898" s="2" t="s">
        <v>45</v>
      </c>
      <c r="G1898" s="2" t="s">
        <v>46</v>
      </c>
      <c r="H1898" s="2" t="s">
        <v>47</v>
      </c>
      <c r="I1898" s="2" t="s">
        <v>8374</v>
      </c>
      <c r="J1898" s="2" t="s">
        <v>14032</v>
      </c>
      <c r="K1898" s="2" t="s">
        <v>156</v>
      </c>
      <c r="L1898" s="2" t="s">
        <v>369</v>
      </c>
      <c r="M1898" s="2" t="s">
        <v>8375</v>
      </c>
      <c r="N1898" s="2" t="s">
        <v>8376</v>
      </c>
      <c r="O1898">
        <v>1</v>
      </c>
      <c r="P1898" s="2" t="s">
        <v>53</v>
      </c>
      <c r="Q1898">
        <v>100</v>
      </c>
      <c r="R1898">
        <v>0</v>
      </c>
      <c r="S1898" s="2" t="s">
        <v>54</v>
      </c>
      <c r="T1898" s="2" t="s">
        <v>55</v>
      </c>
      <c r="U1898" s="2" t="s">
        <v>97</v>
      </c>
      <c r="V1898" s="2"/>
      <c r="W1898">
        <v>80000</v>
      </c>
      <c r="X1898">
        <v>0</v>
      </c>
      <c r="Y1898">
        <v>0</v>
      </c>
      <c r="Z1898">
        <v>80000</v>
      </c>
      <c r="AB1898" s="2" t="s">
        <v>57</v>
      </c>
      <c r="AC1898">
        <v>32000</v>
      </c>
      <c r="AD1898">
        <v>48000</v>
      </c>
      <c r="AE1898">
        <v>150000</v>
      </c>
      <c r="AF1898">
        <v>2250</v>
      </c>
      <c r="AG1898" s="2" t="s">
        <v>8374</v>
      </c>
      <c r="AH1898" s="2"/>
      <c r="AI1898" s="1">
        <v>46191</v>
      </c>
      <c r="AJ1898" s="2"/>
      <c r="AK1898" s="2" t="s">
        <v>58</v>
      </c>
      <c r="AM1898" s="2" t="s">
        <v>59</v>
      </c>
      <c r="AP1898" s="2" t="s">
        <v>60</v>
      </c>
      <c r="AQ1898" s="2" t="s">
        <v>41</v>
      </c>
      <c r="AR1898">
        <v>70000</v>
      </c>
      <c r="AS1898" s="2" t="str">
        <f>_xlfn.IFNA(IF(VLOOKUP(all_resi[[#This Row],[No. Waybill]],settle_reconcile[No. Waybill],1,0)="","Recon","Recon"),"-")</f>
        <v>Recon</v>
      </c>
      <c r="AT1898" s="2">
        <f>all_resi[[#This Row],[Nilai COD]]-all_resi[[#This Row],[COD Fee]]-all_resi[[#This Row],[Total Biaya Setelah Diskon]]</f>
        <v>99750</v>
      </c>
      <c r="AU1898" s="2">
        <f>IF(all_resi[[#This Row],[Waktu Terima]]="","",_xlfn.DAYS(all_resi[[#This Row],[Waktu Terima]],all_resi[[#This Row],[Tanggal Pengiriman]]))</f>
        <v>5</v>
      </c>
    </row>
    <row r="1899" spans="1:47" x14ac:dyDescent="0.25">
      <c r="A1899" s="2" t="s">
        <v>8131</v>
      </c>
      <c r="B1899" s="1">
        <v>46186</v>
      </c>
      <c r="C1899" s="2" t="s">
        <v>42</v>
      </c>
      <c r="D1899" s="2" t="s">
        <v>43</v>
      </c>
      <c r="E1899" s="2" t="s">
        <v>44</v>
      </c>
      <c r="F1899" s="2" t="s">
        <v>45</v>
      </c>
      <c r="G1899" s="2" t="s">
        <v>46</v>
      </c>
      <c r="H1899" s="2" t="s">
        <v>47</v>
      </c>
      <c r="I1899" s="2" t="s">
        <v>8132</v>
      </c>
      <c r="J1899" s="2" t="s">
        <v>14082</v>
      </c>
      <c r="K1899" s="2" t="s">
        <v>377</v>
      </c>
      <c r="L1899" s="2" t="s">
        <v>2232</v>
      </c>
      <c r="M1899" s="2" t="s">
        <v>8133</v>
      </c>
      <c r="N1899" s="2" t="s">
        <v>8134</v>
      </c>
      <c r="O1899">
        <v>1</v>
      </c>
      <c r="P1899" s="2" t="s">
        <v>53</v>
      </c>
      <c r="Q1899">
        <v>100</v>
      </c>
      <c r="R1899">
        <v>0</v>
      </c>
      <c r="S1899" s="2" t="s">
        <v>54</v>
      </c>
      <c r="T1899" s="2" t="s">
        <v>55</v>
      </c>
      <c r="U1899" s="2" t="s">
        <v>225</v>
      </c>
      <c r="V1899" s="2"/>
      <c r="W1899">
        <v>65000</v>
      </c>
      <c r="X1899">
        <v>0</v>
      </c>
      <c r="Y1899">
        <v>0</v>
      </c>
      <c r="Z1899">
        <v>65000</v>
      </c>
      <c r="AB1899" s="2" t="s">
        <v>57</v>
      </c>
      <c r="AC1899">
        <v>26000</v>
      </c>
      <c r="AD1899">
        <v>39000</v>
      </c>
      <c r="AE1899">
        <v>169000</v>
      </c>
      <c r="AF1899">
        <v>2535</v>
      </c>
      <c r="AG1899" s="2" t="s">
        <v>8132</v>
      </c>
      <c r="AH1899" s="2"/>
      <c r="AI1899" s="1">
        <v>46192</v>
      </c>
      <c r="AJ1899" s="2"/>
      <c r="AK1899" s="2" t="s">
        <v>58</v>
      </c>
      <c r="AM1899" s="2" t="s">
        <v>59</v>
      </c>
      <c r="AP1899" s="2" t="s">
        <v>60</v>
      </c>
      <c r="AQ1899" s="2" t="s">
        <v>41</v>
      </c>
      <c r="AR1899">
        <v>104000</v>
      </c>
      <c r="AS1899" s="2" t="str">
        <f>_xlfn.IFNA(IF(VLOOKUP(all_resi[[#This Row],[No. Waybill]],settle_reconcile[No. Waybill],1,0)="","Recon","Recon"),"-")</f>
        <v>Recon</v>
      </c>
      <c r="AT1899" s="2">
        <f>all_resi[[#This Row],[Nilai COD]]-all_resi[[#This Row],[COD Fee]]-all_resi[[#This Row],[Total Biaya Setelah Diskon]]</f>
        <v>127465</v>
      </c>
      <c r="AU1899" s="2">
        <f>IF(all_resi[[#This Row],[Waktu Terima]]="","",_xlfn.DAYS(all_resi[[#This Row],[Waktu Terima]],all_resi[[#This Row],[Tanggal Pengiriman]]))</f>
        <v>6</v>
      </c>
    </row>
    <row r="1900" spans="1:47" x14ac:dyDescent="0.25">
      <c r="A1900" s="2" t="s">
        <v>8225</v>
      </c>
      <c r="B1900" s="1">
        <v>46186</v>
      </c>
      <c r="C1900" s="2" t="s">
        <v>42</v>
      </c>
      <c r="D1900" s="2" t="s">
        <v>43</v>
      </c>
      <c r="E1900" s="2" t="s">
        <v>44</v>
      </c>
      <c r="F1900" s="2" t="s">
        <v>45</v>
      </c>
      <c r="G1900" s="2" t="s">
        <v>46</v>
      </c>
      <c r="H1900" s="2" t="s">
        <v>47</v>
      </c>
      <c r="I1900" s="2" t="s">
        <v>8226</v>
      </c>
      <c r="J1900" s="2" t="s">
        <v>14069</v>
      </c>
      <c r="K1900" s="2" t="s">
        <v>561</v>
      </c>
      <c r="L1900" s="2" t="s">
        <v>562</v>
      </c>
      <c r="M1900" s="2" t="s">
        <v>563</v>
      </c>
      <c r="N1900" s="2" t="s">
        <v>8227</v>
      </c>
      <c r="O1900">
        <v>1</v>
      </c>
      <c r="P1900" s="2" t="s">
        <v>53</v>
      </c>
      <c r="Q1900">
        <v>100</v>
      </c>
      <c r="R1900">
        <v>0</v>
      </c>
      <c r="S1900" s="2" t="s">
        <v>54</v>
      </c>
      <c r="T1900" s="2" t="s">
        <v>55</v>
      </c>
      <c r="U1900" s="2" t="s">
        <v>534</v>
      </c>
      <c r="V1900" s="2"/>
      <c r="W1900">
        <v>22000</v>
      </c>
      <c r="X1900">
        <v>0</v>
      </c>
      <c r="Y1900">
        <v>0</v>
      </c>
      <c r="Z1900">
        <v>22000</v>
      </c>
      <c r="AB1900" s="2" t="s">
        <v>57</v>
      </c>
      <c r="AC1900">
        <v>8800</v>
      </c>
      <c r="AD1900">
        <v>13200</v>
      </c>
      <c r="AE1900">
        <v>76000</v>
      </c>
      <c r="AF1900">
        <v>1140</v>
      </c>
      <c r="AG1900" s="2" t="s">
        <v>11769</v>
      </c>
      <c r="AH1900" s="2" t="s">
        <v>149</v>
      </c>
      <c r="AI1900" s="1">
        <v>46196</v>
      </c>
      <c r="AJ1900" s="2"/>
      <c r="AK1900" s="2" t="s">
        <v>67</v>
      </c>
      <c r="AM1900" s="2" t="s">
        <v>59</v>
      </c>
      <c r="AP1900" s="2" t="s">
        <v>60</v>
      </c>
      <c r="AQ1900" s="2" t="s">
        <v>41</v>
      </c>
      <c r="AR1900">
        <v>54000</v>
      </c>
      <c r="AS1900" s="2" t="str">
        <f>_xlfn.IFNA(IF(VLOOKUP(all_resi[[#This Row],[No. Waybill]],settle_reconcile[No. Waybill],1,0)="","Recon","Recon"),"-")</f>
        <v>-</v>
      </c>
      <c r="AT1900" s="2">
        <f>all_resi[[#This Row],[Nilai COD]]-all_resi[[#This Row],[COD Fee]]-all_resi[[#This Row],[Total Biaya Setelah Diskon]]</f>
        <v>61660</v>
      </c>
      <c r="AU1900" s="2">
        <f>IF(all_resi[[#This Row],[Waktu Terima]]="","",_xlfn.DAYS(all_resi[[#This Row],[Waktu Terima]],all_resi[[#This Row],[Tanggal Pengiriman]]))</f>
        <v>10</v>
      </c>
    </row>
    <row r="1901" spans="1:47" x14ac:dyDescent="0.25">
      <c r="A1901" s="2" t="s">
        <v>7901</v>
      </c>
      <c r="B1901" s="1">
        <v>46186</v>
      </c>
      <c r="C1901" s="2" t="s">
        <v>42</v>
      </c>
      <c r="D1901" s="2" t="s">
        <v>43</v>
      </c>
      <c r="E1901" s="2" t="s">
        <v>44</v>
      </c>
      <c r="F1901" s="2" t="s">
        <v>45</v>
      </c>
      <c r="G1901" s="2" t="s">
        <v>46</v>
      </c>
      <c r="H1901" s="2" t="s">
        <v>80</v>
      </c>
      <c r="I1901" s="2" t="s">
        <v>7902</v>
      </c>
      <c r="J1901" s="2" t="s">
        <v>13867</v>
      </c>
      <c r="K1901" s="2" t="s">
        <v>82</v>
      </c>
      <c r="L1901" s="2" t="s">
        <v>83</v>
      </c>
      <c r="M1901" s="2" t="s">
        <v>1105</v>
      </c>
      <c r="N1901" s="2" t="s">
        <v>7903</v>
      </c>
      <c r="O1901">
        <v>1</v>
      </c>
      <c r="P1901" s="2" t="s">
        <v>53</v>
      </c>
      <c r="Q1901">
        <v>100</v>
      </c>
      <c r="R1901">
        <v>0</v>
      </c>
      <c r="S1901" s="2" t="s">
        <v>54</v>
      </c>
      <c r="T1901" s="2" t="s">
        <v>55</v>
      </c>
      <c r="U1901" s="2" t="s">
        <v>86</v>
      </c>
      <c r="V1901" s="2"/>
      <c r="W1901">
        <v>47000</v>
      </c>
      <c r="X1901">
        <v>0</v>
      </c>
      <c r="Y1901">
        <v>0</v>
      </c>
      <c r="Z1901">
        <v>47000</v>
      </c>
      <c r="AB1901" s="2" t="s">
        <v>57</v>
      </c>
      <c r="AC1901">
        <v>18800</v>
      </c>
      <c r="AD1901">
        <v>28200</v>
      </c>
      <c r="AE1901">
        <v>107000</v>
      </c>
      <c r="AF1901">
        <v>1605</v>
      </c>
      <c r="AG1901" s="2" t="s">
        <v>7902</v>
      </c>
      <c r="AH1901" s="2"/>
      <c r="AI1901" s="1">
        <v>46192</v>
      </c>
      <c r="AJ1901" s="2" t="s">
        <v>87</v>
      </c>
      <c r="AK1901" s="2" t="s">
        <v>58</v>
      </c>
      <c r="AM1901" s="2" t="s">
        <v>59</v>
      </c>
      <c r="AP1901" s="2" t="s">
        <v>60</v>
      </c>
      <c r="AQ1901" s="2" t="s">
        <v>41</v>
      </c>
      <c r="AR1901">
        <v>60000</v>
      </c>
      <c r="AS1901" s="2" t="str">
        <f>_xlfn.IFNA(IF(VLOOKUP(all_resi[[#This Row],[No. Waybill]],settle_reconcile[No. Waybill],1,0)="","Recon","Recon"),"-")</f>
        <v>Recon</v>
      </c>
      <c r="AT1901" s="2">
        <f>all_resi[[#This Row],[Nilai COD]]-all_resi[[#This Row],[COD Fee]]-all_resi[[#This Row],[Total Biaya Setelah Diskon]]</f>
        <v>77195</v>
      </c>
      <c r="AU1901" s="2">
        <f>IF(all_resi[[#This Row],[Waktu Terima]]="","",_xlfn.DAYS(all_resi[[#This Row],[Waktu Terima]],all_resi[[#This Row],[Tanggal Pengiriman]]))</f>
        <v>6</v>
      </c>
    </row>
    <row r="1902" spans="1:47" x14ac:dyDescent="0.25">
      <c r="A1902" s="2" t="s">
        <v>8655</v>
      </c>
      <c r="B1902" s="1">
        <v>46186</v>
      </c>
      <c r="C1902" s="2" t="s">
        <v>42</v>
      </c>
      <c r="D1902" s="2" t="s">
        <v>43</v>
      </c>
      <c r="E1902" s="2" t="s">
        <v>44</v>
      </c>
      <c r="F1902" s="2" t="s">
        <v>45</v>
      </c>
      <c r="G1902" s="2" t="s">
        <v>46</v>
      </c>
      <c r="H1902" s="2" t="s">
        <v>80</v>
      </c>
      <c r="I1902" s="2" t="s">
        <v>8656</v>
      </c>
      <c r="J1902" s="2" t="s">
        <v>14029</v>
      </c>
      <c r="K1902" s="2" t="s">
        <v>183</v>
      </c>
      <c r="L1902" s="2" t="s">
        <v>325</v>
      </c>
      <c r="M1902" s="2" t="s">
        <v>410</v>
      </c>
      <c r="N1902" s="2" t="s">
        <v>8657</v>
      </c>
      <c r="O1902">
        <v>1</v>
      </c>
      <c r="P1902" s="2" t="s">
        <v>53</v>
      </c>
      <c r="Q1902">
        <v>100</v>
      </c>
      <c r="R1902">
        <v>0</v>
      </c>
      <c r="S1902" s="2" t="s">
        <v>54</v>
      </c>
      <c r="T1902" s="2" t="s">
        <v>55</v>
      </c>
      <c r="U1902" s="2" t="s">
        <v>2939</v>
      </c>
      <c r="V1902" s="2"/>
      <c r="W1902">
        <v>68000</v>
      </c>
      <c r="X1902">
        <v>0</v>
      </c>
      <c r="Y1902">
        <v>0</v>
      </c>
      <c r="Z1902">
        <v>68000</v>
      </c>
      <c r="AB1902" s="2" t="s">
        <v>57</v>
      </c>
      <c r="AC1902">
        <v>27200</v>
      </c>
      <c r="AD1902">
        <v>40800</v>
      </c>
      <c r="AE1902">
        <v>108000</v>
      </c>
      <c r="AF1902">
        <v>1620</v>
      </c>
      <c r="AG1902" s="2" t="s">
        <v>8656</v>
      </c>
      <c r="AH1902" s="2"/>
      <c r="AI1902" s="1">
        <v>46191</v>
      </c>
      <c r="AJ1902" s="2" t="s">
        <v>87</v>
      </c>
      <c r="AK1902" s="2" t="s">
        <v>58</v>
      </c>
      <c r="AM1902" s="2" t="s">
        <v>59</v>
      </c>
      <c r="AP1902" s="2" t="s">
        <v>60</v>
      </c>
      <c r="AQ1902" s="2" t="s">
        <v>41</v>
      </c>
      <c r="AR1902">
        <v>40000</v>
      </c>
      <c r="AS1902" s="2" t="str">
        <f>_xlfn.IFNA(IF(VLOOKUP(all_resi[[#This Row],[No. Waybill]],settle_reconcile[No. Waybill],1,0)="","Recon","Recon"),"-")</f>
        <v>Recon</v>
      </c>
      <c r="AT1902" s="2">
        <f>all_resi[[#This Row],[Nilai COD]]-all_resi[[#This Row],[COD Fee]]-all_resi[[#This Row],[Total Biaya Setelah Diskon]]</f>
        <v>65580</v>
      </c>
      <c r="AU1902" s="2">
        <f>IF(all_resi[[#This Row],[Waktu Terima]]="","",_xlfn.DAYS(all_resi[[#This Row],[Waktu Terima]],all_resi[[#This Row],[Tanggal Pengiriman]]))</f>
        <v>5</v>
      </c>
    </row>
    <row r="1903" spans="1:47" x14ac:dyDescent="0.25">
      <c r="A1903" s="2" t="s">
        <v>7904</v>
      </c>
      <c r="B1903" s="1">
        <v>46186</v>
      </c>
      <c r="C1903" s="2" t="s">
        <v>42</v>
      </c>
      <c r="D1903" s="2" t="s">
        <v>43</v>
      </c>
      <c r="E1903" s="2" t="s">
        <v>44</v>
      </c>
      <c r="F1903" s="2" t="s">
        <v>45</v>
      </c>
      <c r="G1903" s="2" t="s">
        <v>46</v>
      </c>
      <c r="H1903" s="2" t="s">
        <v>47</v>
      </c>
      <c r="I1903" s="2" t="s">
        <v>7905</v>
      </c>
      <c r="J1903" s="2" t="s">
        <v>13865</v>
      </c>
      <c r="K1903" s="2" t="s">
        <v>69</v>
      </c>
      <c r="L1903" s="2" t="s">
        <v>540</v>
      </c>
      <c r="M1903" s="2" t="s">
        <v>540</v>
      </c>
      <c r="N1903" s="2" t="s">
        <v>7906</v>
      </c>
      <c r="O1903">
        <v>1</v>
      </c>
      <c r="P1903" s="2" t="s">
        <v>53</v>
      </c>
      <c r="Q1903">
        <v>100</v>
      </c>
      <c r="R1903">
        <v>0</v>
      </c>
      <c r="S1903" s="2" t="s">
        <v>54</v>
      </c>
      <c r="T1903" s="2" t="s">
        <v>55</v>
      </c>
      <c r="U1903" s="2" t="s">
        <v>207</v>
      </c>
      <c r="V1903" s="2"/>
      <c r="W1903">
        <v>54000</v>
      </c>
      <c r="X1903">
        <v>0</v>
      </c>
      <c r="Y1903">
        <v>0</v>
      </c>
      <c r="Z1903">
        <v>54000</v>
      </c>
      <c r="AB1903" s="2" t="s">
        <v>57</v>
      </c>
      <c r="AC1903">
        <v>21600</v>
      </c>
      <c r="AD1903">
        <v>32400</v>
      </c>
      <c r="AE1903">
        <v>124000</v>
      </c>
      <c r="AF1903">
        <v>1860</v>
      </c>
      <c r="AG1903" s="2" t="s">
        <v>7905</v>
      </c>
      <c r="AH1903" s="2"/>
      <c r="AI1903" s="1">
        <v>46193</v>
      </c>
      <c r="AJ1903" s="2"/>
      <c r="AK1903" s="2" t="s">
        <v>58</v>
      </c>
      <c r="AM1903" s="2" t="s">
        <v>59</v>
      </c>
      <c r="AP1903" s="2" t="s">
        <v>60</v>
      </c>
      <c r="AQ1903" s="2" t="s">
        <v>41</v>
      </c>
      <c r="AR1903">
        <v>70000</v>
      </c>
      <c r="AS1903" s="2" t="str">
        <f>_xlfn.IFNA(IF(VLOOKUP(all_resi[[#This Row],[No. Waybill]],settle_reconcile[No. Waybill],1,0)="","Recon","Recon"),"-")</f>
        <v>Recon</v>
      </c>
      <c r="AT1903" s="2">
        <f>all_resi[[#This Row],[Nilai COD]]-all_resi[[#This Row],[COD Fee]]-all_resi[[#This Row],[Total Biaya Setelah Diskon]]</f>
        <v>89740</v>
      </c>
      <c r="AU1903" s="2">
        <f>IF(all_resi[[#This Row],[Waktu Terima]]="","",_xlfn.DAYS(all_resi[[#This Row],[Waktu Terima]],all_resi[[#This Row],[Tanggal Pengiriman]]))</f>
        <v>7</v>
      </c>
    </row>
    <row r="1904" spans="1:47" x14ac:dyDescent="0.25">
      <c r="A1904" s="2" t="s">
        <v>8297</v>
      </c>
      <c r="B1904" s="1">
        <v>46186</v>
      </c>
      <c r="C1904" s="2" t="s">
        <v>42</v>
      </c>
      <c r="D1904" s="2" t="s">
        <v>43</v>
      </c>
      <c r="E1904" s="2" t="s">
        <v>44</v>
      </c>
      <c r="F1904" s="2" t="s">
        <v>45</v>
      </c>
      <c r="G1904" s="2" t="s">
        <v>46</v>
      </c>
      <c r="H1904" s="2" t="s">
        <v>47</v>
      </c>
      <c r="I1904" s="2" t="s">
        <v>8298</v>
      </c>
      <c r="J1904" s="2" t="s">
        <v>14061</v>
      </c>
      <c r="K1904" s="2" t="s">
        <v>49</v>
      </c>
      <c r="L1904" s="2" t="s">
        <v>1690</v>
      </c>
      <c r="M1904" s="2" t="s">
        <v>1691</v>
      </c>
      <c r="N1904" s="2" t="s">
        <v>8299</v>
      </c>
      <c r="O1904">
        <v>1</v>
      </c>
      <c r="P1904" s="2" t="s">
        <v>53</v>
      </c>
      <c r="Q1904">
        <v>100</v>
      </c>
      <c r="R1904">
        <v>0</v>
      </c>
      <c r="S1904" s="2" t="s">
        <v>54</v>
      </c>
      <c r="T1904" s="2" t="s">
        <v>55</v>
      </c>
      <c r="U1904" s="2" t="s">
        <v>225</v>
      </c>
      <c r="V1904" s="2"/>
      <c r="W1904">
        <v>74000</v>
      </c>
      <c r="X1904">
        <v>0</v>
      </c>
      <c r="Y1904">
        <v>0</v>
      </c>
      <c r="Z1904">
        <v>74000</v>
      </c>
      <c r="AB1904" s="2" t="s">
        <v>57</v>
      </c>
      <c r="AC1904">
        <v>29600</v>
      </c>
      <c r="AD1904">
        <v>44400</v>
      </c>
      <c r="AE1904">
        <v>179000</v>
      </c>
      <c r="AF1904">
        <v>2685</v>
      </c>
      <c r="AG1904" s="2" t="s">
        <v>256</v>
      </c>
      <c r="AH1904" s="2"/>
      <c r="AI1904" s="1">
        <v>46204</v>
      </c>
      <c r="AJ1904" s="2"/>
      <c r="AK1904" s="2" t="s">
        <v>67</v>
      </c>
      <c r="AM1904" s="2" t="s">
        <v>59</v>
      </c>
      <c r="AP1904" s="2" t="s">
        <v>60</v>
      </c>
      <c r="AQ1904" s="2" t="s">
        <v>41</v>
      </c>
      <c r="AR1904">
        <v>105000</v>
      </c>
      <c r="AS1904" s="2" t="str">
        <f>_xlfn.IFNA(IF(VLOOKUP(all_resi[[#This Row],[No. Waybill]],settle_reconcile[No. Waybill],1,0)="","Recon","Recon"),"-")</f>
        <v>-</v>
      </c>
      <c r="AT1904" s="2">
        <f>all_resi[[#This Row],[Nilai COD]]-all_resi[[#This Row],[COD Fee]]-all_resi[[#This Row],[Total Biaya Setelah Diskon]]</f>
        <v>131915</v>
      </c>
      <c r="AU1904" s="2">
        <f>IF(all_resi[[#This Row],[Waktu Terima]]="","",_xlfn.DAYS(all_resi[[#This Row],[Waktu Terima]],all_resi[[#This Row],[Tanggal Pengiriman]]))</f>
        <v>18</v>
      </c>
    </row>
    <row r="1905" spans="1:47" x14ac:dyDescent="0.25">
      <c r="A1905" s="2" t="s">
        <v>7869</v>
      </c>
      <c r="B1905" s="1">
        <v>46186</v>
      </c>
      <c r="C1905" s="2" t="s">
        <v>42</v>
      </c>
      <c r="D1905" s="2" t="s">
        <v>43</v>
      </c>
      <c r="E1905" s="2" t="s">
        <v>44</v>
      </c>
      <c r="F1905" s="2" t="s">
        <v>45</v>
      </c>
      <c r="G1905" s="2" t="s">
        <v>46</v>
      </c>
      <c r="H1905" s="2" t="s">
        <v>80</v>
      </c>
      <c r="I1905" s="2" t="s">
        <v>7870</v>
      </c>
      <c r="J1905" s="2" t="s">
        <v>13866</v>
      </c>
      <c r="K1905" s="2" t="s">
        <v>116</v>
      </c>
      <c r="L1905" s="2" t="s">
        <v>2433</v>
      </c>
      <c r="M1905" s="2" t="s">
        <v>7871</v>
      </c>
      <c r="N1905" s="2" t="s">
        <v>7872</v>
      </c>
      <c r="O1905">
        <v>1</v>
      </c>
      <c r="P1905" s="2" t="s">
        <v>53</v>
      </c>
      <c r="Q1905">
        <v>100</v>
      </c>
      <c r="R1905">
        <v>0</v>
      </c>
      <c r="S1905" s="2" t="s">
        <v>54</v>
      </c>
      <c r="T1905" s="2" t="s">
        <v>55</v>
      </c>
      <c r="U1905" s="2" t="s">
        <v>141</v>
      </c>
      <c r="V1905" s="2"/>
      <c r="W1905">
        <v>8000</v>
      </c>
      <c r="X1905">
        <v>0</v>
      </c>
      <c r="Y1905">
        <v>0</v>
      </c>
      <c r="Z1905">
        <v>8000</v>
      </c>
      <c r="AB1905" s="2" t="s">
        <v>57</v>
      </c>
      <c r="AC1905">
        <v>3200</v>
      </c>
      <c r="AD1905">
        <v>4800</v>
      </c>
      <c r="AE1905">
        <v>0</v>
      </c>
      <c r="AF1905">
        <v>0</v>
      </c>
      <c r="AG1905" s="2" t="s">
        <v>7870</v>
      </c>
      <c r="AH1905" s="2"/>
      <c r="AI1905" s="1">
        <v>46189</v>
      </c>
      <c r="AJ1905" s="2" t="s">
        <v>87</v>
      </c>
      <c r="AK1905" s="2" t="s">
        <v>58</v>
      </c>
      <c r="AM1905" s="2" t="s">
        <v>59</v>
      </c>
      <c r="AP1905" s="2" t="s">
        <v>60</v>
      </c>
      <c r="AQ1905" s="2" t="s">
        <v>98</v>
      </c>
      <c r="AR1905">
        <v>-8000</v>
      </c>
      <c r="AS1905" s="2" t="str">
        <f>_xlfn.IFNA(IF(VLOOKUP(all_resi[[#This Row],[No. Waybill]],settle_reconcile[No. Waybill],1,0)="","Recon","Recon"),"-")</f>
        <v>-</v>
      </c>
      <c r="AT1905" s="2">
        <f>all_resi[[#This Row],[Nilai COD]]-all_resi[[#This Row],[COD Fee]]-all_resi[[#This Row],[Total Biaya Setelah Diskon]]</f>
        <v>-4800</v>
      </c>
      <c r="AU1905" s="2">
        <f>IF(all_resi[[#This Row],[Waktu Terima]]="","",_xlfn.DAYS(all_resi[[#This Row],[Waktu Terima]],all_resi[[#This Row],[Tanggal Pengiriman]]))</f>
        <v>3</v>
      </c>
    </row>
    <row r="1906" spans="1:47" x14ac:dyDescent="0.25">
      <c r="A1906" s="2" t="s">
        <v>8245</v>
      </c>
      <c r="B1906" s="1">
        <v>46186</v>
      </c>
      <c r="C1906" s="2" t="s">
        <v>42</v>
      </c>
      <c r="D1906" s="2" t="s">
        <v>43</v>
      </c>
      <c r="E1906" s="2" t="s">
        <v>44</v>
      </c>
      <c r="F1906" s="2" t="s">
        <v>45</v>
      </c>
      <c r="G1906" s="2" t="s">
        <v>46</v>
      </c>
      <c r="H1906" s="2" t="s">
        <v>80</v>
      </c>
      <c r="I1906" s="2" t="s">
        <v>8246</v>
      </c>
      <c r="J1906" s="2" t="s">
        <v>14066</v>
      </c>
      <c r="K1906" s="2" t="s">
        <v>75</v>
      </c>
      <c r="L1906" s="2" t="s">
        <v>2063</v>
      </c>
      <c r="M1906" s="2" t="s">
        <v>5059</v>
      </c>
      <c r="N1906" s="2" t="s">
        <v>8247</v>
      </c>
      <c r="O1906">
        <v>1</v>
      </c>
      <c r="P1906" s="2" t="s">
        <v>53</v>
      </c>
      <c r="Q1906">
        <v>100</v>
      </c>
      <c r="R1906">
        <v>0</v>
      </c>
      <c r="S1906" s="2" t="s">
        <v>54</v>
      </c>
      <c r="T1906" s="2" t="s">
        <v>55</v>
      </c>
      <c r="U1906" s="2" t="s">
        <v>396</v>
      </c>
      <c r="V1906" s="2"/>
      <c r="W1906">
        <v>65000</v>
      </c>
      <c r="X1906">
        <v>0</v>
      </c>
      <c r="Y1906">
        <v>0</v>
      </c>
      <c r="Z1906">
        <v>65000</v>
      </c>
      <c r="AB1906" s="2" t="s">
        <v>57</v>
      </c>
      <c r="AC1906">
        <v>26000</v>
      </c>
      <c r="AD1906">
        <v>39000</v>
      </c>
      <c r="AE1906">
        <v>168000</v>
      </c>
      <c r="AF1906">
        <v>2520</v>
      </c>
      <c r="AG1906" s="2" t="s">
        <v>11769</v>
      </c>
      <c r="AH1906" s="2" t="s">
        <v>149</v>
      </c>
      <c r="AI1906" s="1">
        <v>46196</v>
      </c>
      <c r="AJ1906" s="2" t="s">
        <v>87</v>
      </c>
      <c r="AK1906" s="2" t="s">
        <v>67</v>
      </c>
      <c r="AM1906" s="2" t="s">
        <v>59</v>
      </c>
      <c r="AP1906" s="2" t="s">
        <v>60</v>
      </c>
      <c r="AQ1906" s="2" t="s">
        <v>41</v>
      </c>
      <c r="AR1906">
        <v>103000</v>
      </c>
      <c r="AS1906" s="2" t="str">
        <f>_xlfn.IFNA(IF(VLOOKUP(all_resi[[#This Row],[No. Waybill]],settle_reconcile[No. Waybill],1,0)="","Recon","Recon"),"-")</f>
        <v>-</v>
      </c>
      <c r="AT1906" s="2">
        <f>all_resi[[#This Row],[Nilai COD]]-all_resi[[#This Row],[COD Fee]]-all_resi[[#This Row],[Total Biaya Setelah Diskon]]</f>
        <v>126480</v>
      </c>
      <c r="AU1906" s="2">
        <f>IF(all_resi[[#This Row],[Waktu Terima]]="","",_xlfn.DAYS(all_resi[[#This Row],[Waktu Terima]],all_resi[[#This Row],[Tanggal Pengiriman]]))</f>
        <v>10</v>
      </c>
    </row>
    <row r="1907" spans="1:47" x14ac:dyDescent="0.25">
      <c r="A1907" s="2" t="s">
        <v>7768</v>
      </c>
      <c r="B1907" s="1">
        <v>46186</v>
      </c>
      <c r="C1907" s="2" t="s">
        <v>42</v>
      </c>
      <c r="D1907" s="2" t="s">
        <v>43</v>
      </c>
      <c r="E1907" s="2" t="s">
        <v>44</v>
      </c>
      <c r="F1907" s="2" t="s">
        <v>45</v>
      </c>
      <c r="G1907" s="2" t="s">
        <v>46</v>
      </c>
      <c r="H1907" s="2" t="s">
        <v>80</v>
      </c>
      <c r="I1907" s="2" t="s">
        <v>7769</v>
      </c>
      <c r="J1907" s="2" t="s">
        <v>14017</v>
      </c>
      <c r="K1907" s="2" t="s">
        <v>49</v>
      </c>
      <c r="L1907" s="2" t="s">
        <v>50</v>
      </c>
      <c r="M1907" s="2" t="s">
        <v>3280</v>
      </c>
      <c r="N1907" s="2" t="s">
        <v>7770</v>
      </c>
      <c r="O1907">
        <v>1</v>
      </c>
      <c r="P1907" s="2" t="s">
        <v>53</v>
      </c>
      <c r="Q1907">
        <v>100</v>
      </c>
      <c r="R1907">
        <v>0</v>
      </c>
      <c r="S1907" s="2" t="s">
        <v>54</v>
      </c>
      <c r="T1907" s="2" t="s">
        <v>55</v>
      </c>
      <c r="U1907" s="2" t="s">
        <v>86</v>
      </c>
      <c r="V1907" s="2"/>
      <c r="W1907">
        <v>74000</v>
      </c>
      <c r="X1907">
        <v>0</v>
      </c>
      <c r="Y1907">
        <v>0</v>
      </c>
      <c r="Z1907">
        <v>74000</v>
      </c>
      <c r="AB1907" s="2" t="s">
        <v>57</v>
      </c>
      <c r="AC1907">
        <v>29600</v>
      </c>
      <c r="AD1907">
        <v>44400</v>
      </c>
      <c r="AE1907">
        <v>115000</v>
      </c>
      <c r="AF1907">
        <v>1725</v>
      </c>
      <c r="AG1907" s="2" t="s">
        <v>256</v>
      </c>
      <c r="AH1907" s="2"/>
      <c r="AI1907" s="1">
        <v>46209</v>
      </c>
      <c r="AJ1907" s="2" t="s">
        <v>87</v>
      </c>
      <c r="AK1907" s="2" t="s">
        <v>67</v>
      </c>
      <c r="AM1907" s="2" t="s">
        <v>59</v>
      </c>
      <c r="AP1907" s="2" t="s">
        <v>60</v>
      </c>
      <c r="AQ1907" s="2" t="s">
        <v>41</v>
      </c>
      <c r="AR1907">
        <v>41000</v>
      </c>
      <c r="AS1907" s="2" t="str">
        <f>_xlfn.IFNA(IF(VLOOKUP(all_resi[[#This Row],[No. Waybill]],settle_reconcile[No. Waybill],1,0)="","Recon","Recon"),"-")</f>
        <v>-</v>
      </c>
      <c r="AT1907" s="2">
        <f>all_resi[[#This Row],[Nilai COD]]-all_resi[[#This Row],[COD Fee]]-all_resi[[#This Row],[Total Biaya Setelah Diskon]]</f>
        <v>68875</v>
      </c>
      <c r="AU1907" s="2">
        <f>IF(all_resi[[#This Row],[Waktu Terima]]="","",_xlfn.DAYS(all_resi[[#This Row],[Waktu Terima]],all_resi[[#This Row],[Tanggal Pengiriman]]))</f>
        <v>23</v>
      </c>
    </row>
    <row r="1908" spans="1:47" x14ac:dyDescent="0.25">
      <c r="A1908" s="2" t="s">
        <v>8504</v>
      </c>
      <c r="B1908" s="1">
        <v>46186</v>
      </c>
      <c r="C1908" s="2" t="s">
        <v>42</v>
      </c>
      <c r="D1908" s="2" t="s">
        <v>43</v>
      </c>
      <c r="E1908" s="2" t="s">
        <v>44</v>
      </c>
      <c r="F1908" s="2" t="s">
        <v>45</v>
      </c>
      <c r="G1908" s="2" t="s">
        <v>46</v>
      </c>
      <c r="H1908" s="2" t="s">
        <v>80</v>
      </c>
      <c r="I1908" s="2" t="s">
        <v>8505</v>
      </c>
      <c r="J1908" s="2" t="s">
        <v>14058</v>
      </c>
      <c r="K1908" s="2" t="s">
        <v>237</v>
      </c>
      <c r="L1908" s="2" t="s">
        <v>238</v>
      </c>
      <c r="M1908" s="2" t="s">
        <v>3645</v>
      </c>
      <c r="N1908" s="2" t="s">
        <v>8506</v>
      </c>
      <c r="O1908">
        <v>1</v>
      </c>
      <c r="P1908" s="2" t="s">
        <v>53</v>
      </c>
      <c r="Q1908">
        <v>100</v>
      </c>
      <c r="R1908">
        <v>7900000</v>
      </c>
      <c r="S1908" s="2" t="s">
        <v>54</v>
      </c>
      <c r="T1908" s="2" t="s">
        <v>55</v>
      </c>
      <c r="U1908" s="2" t="s">
        <v>201</v>
      </c>
      <c r="V1908" s="2" t="s">
        <v>3603</v>
      </c>
      <c r="W1908">
        <v>37000</v>
      </c>
      <c r="X1908">
        <v>0</v>
      </c>
      <c r="Y1908">
        <v>0</v>
      </c>
      <c r="Z1908">
        <v>37000</v>
      </c>
      <c r="AB1908" s="2" t="s">
        <v>57</v>
      </c>
      <c r="AC1908">
        <v>14800</v>
      </c>
      <c r="AD1908">
        <v>22200</v>
      </c>
      <c r="AE1908">
        <v>120000</v>
      </c>
      <c r="AF1908">
        <v>1800</v>
      </c>
      <c r="AG1908" s="2"/>
      <c r="AH1908" s="2"/>
      <c r="AI1908" s="1"/>
      <c r="AJ1908" s="2" t="s">
        <v>87</v>
      </c>
      <c r="AK1908" s="2" t="s">
        <v>67</v>
      </c>
      <c r="AM1908" s="2" t="s">
        <v>59</v>
      </c>
      <c r="AP1908" s="2" t="s">
        <v>3437</v>
      </c>
      <c r="AQ1908" s="2" t="s">
        <v>41</v>
      </c>
      <c r="AR1908">
        <v>83000</v>
      </c>
      <c r="AS1908" s="2" t="str">
        <f>_xlfn.IFNA(IF(VLOOKUP(all_resi[[#This Row],[No. Waybill]],settle_reconcile[No. Waybill],1,0)="","Recon","Recon"),"-")</f>
        <v>-</v>
      </c>
      <c r="AT1908" s="2">
        <f>all_resi[[#This Row],[Nilai COD]]-all_resi[[#This Row],[COD Fee]]-all_resi[[#This Row],[Total Biaya Setelah Diskon]]</f>
        <v>96000</v>
      </c>
      <c r="AU1908" s="2" t="str">
        <f>IF(all_resi[[#This Row],[Waktu Terima]]="","",_xlfn.DAYS(all_resi[[#This Row],[Waktu Terima]],all_resi[[#This Row],[Tanggal Pengiriman]]))</f>
        <v/>
      </c>
    </row>
    <row r="1909" spans="1:47" x14ac:dyDescent="0.25">
      <c r="A1909" s="2" t="s">
        <v>8199</v>
      </c>
      <c r="B1909" s="1">
        <v>46186</v>
      </c>
      <c r="C1909" s="2" t="s">
        <v>42</v>
      </c>
      <c r="D1909" s="2" t="s">
        <v>43</v>
      </c>
      <c r="E1909" s="2" t="s">
        <v>44</v>
      </c>
      <c r="F1909" s="2" t="s">
        <v>45</v>
      </c>
      <c r="G1909" s="2" t="s">
        <v>46</v>
      </c>
      <c r="H1909" s="2" t="s">
        <v>80</v>
      </c>
      <c r="I1909" s="2" t="s">
        <v>8200</v>
      </c>
      <c r="J1909" s="2" t="s">
        <v>14105</v>
      </c>
      <c r="K1909" s="2" t="s">
        <v>121</v>
      </c>
      <c r="L1909" s="2" t="s">
        <v>232</v>
      </c>
      <c r="M1909" s="2" t="s">
        <v>233</v>
      </c>
      <c r="N1909" s="2" t="s">
        <v>8201</v>
      </c>
      <c r="O1909">
        <v>1</v>
      </c>
      <c r="P1909" s="2" t="s">
        <v>53</v>
      </c>
      <c r="Q1909">
        <v>100</v>
      </c>
      <c r="R1909">
        <v>0</v>
      </c>
      <c r="S1909" s="2" t="s">
        <v>54</v>
      </c>
      <c r="T1909" s="2" t="s">
        <v>55</v>
      </c>
      <c r="U1909" s="2" t="s">
        <v>1020</v>
      </c>
      <c r="V1909" s="2"/>
      <c r="W1909">
        <v>108000</v>
      </c>
      <c r="X1909">
        <v>0</v>
      </c>
      <c r="Y1909">
        <v>0</v>
      </c>
      <c r="Z1909">
        <v>108000</v>
      </c>
      <c r="AB1909" s="2" t="s">
        <v>57</v>
      </c>
      <c r="AC1909">
        <v>43200</v>
      </c>
      <c r="AD1909">
        <v>64800</v>
      </c>
      <c r="AE1909">
        <v>182000</v>
      </c>
      <c r="AF1909">
        <v>2730</v>
      </c>
      <c r="AG1909" s="2" t="s">
        <v>8200</v>
      </c>
      <c r="AH1909" s="2"/>
      <c r="AI1909" s="1">
        <v>46196</v>
      </c>
      <c r="AJ1909" s="2" t="s">
        <v>87</v>
      </c>
      <c r="AK1909" s="2" t="s">
        <v>58</v>
      </c>
      <c r="AM1909" s="2" t="s">
        <v>59</v>
      </c>
      <c r="AP1909" s="2" t="s">
        <v>60</v>
      </c>
      <c r="AQ1909" s="2" t="s">
        <v>41</v>
      </c>
      <c r="AR1909">
        <v>74000</v>
      </c>
      <c r="AS1909" s="2" t="str">
        <f>_xlfn.IFNA(IF(VLOOKUP(all_resi[[#This Row],[No. Waybill]],settle_reconcile[No. Waybill],1,0)="","Recon","Recon"),"-")</f>
        <v>Recon</v>
      </c>
      <c r="AT1909" s="2">
        <f>all_resi[[#This Row],[Nilai COD]]-all_resi[[#This Row],[COD Fee]]-all_resi[[#This Row],[Total Biaya Setelah Diskon]]</f>
        <v>114470</v>
      </c>
      <c r="AU1909" s="2">
        <f>IF(all_resi[[#This Row],[Waktu Terima]]="","",_xlfn.DAYS(all_resi[[#This Row],[Waktu Terima]],all_resi[[#This Row],[Tanggal Pengiriman]]))</f>
        <v>10</v>
      </c>
    </row>
    <row r="1910" spans="1:47" x14ac:dyDescent="0.25">
      <c r="A1910" s="2" t="s">
        <v>7866</v>
      </c>
      <c r="B1910" s="1">
        <v>46186</v>
      </c>
      <c r="C1910" s="2" t="s">
        <v>42</v>
      </c>
      <c r="D1910" s="2" t="s">
        <v>43</v>
      </c>
      <c r="E1910" s="2" t="s">
        <v>44</v>
      </c>
      <c r="F1910" s="2" t="s">
        <v>45</v>
      </c>
      <c r="G1910" s="2" t="s">
        <v>46</v>
      </c>
      <c r="H1910" s="2" t="s">
        <v>80</v>
      </c>
      <c r="I1910" s="2" t="s">
        <v>7867</v>
      </c>
      <c r="J1910" s="2" t="s">
        <v>13859</v>
      </c>
      <c r="K1910" s="2" t="s">
        <v>75</v>
      </c>
      <c r="L1910" s="2" t="s">
        <v>345</v>
      </c>
      <c r="M1910" s="2" t="s">
        <v>346</v>
      </c>
      <c r="N1910" s="2" t="s">
        <v>7868</v>
      </c>
      <c r="O1910">
        <v>1</v>
      </c>
      <c r="P1910" s="2" t="s">
        <v>53</v>
      </c>
      <c r="Q1910">
        <v>100</v>
      </c>
      <c r="R1910">
        <v>0</v>
      </c>
      <c r="S1910" s="2" t="s">
        <v>54</v>
      </c>
      <c r="T1910" s="2" t="s">
        <v>55</v>
      </c>
      <c r="U1910" s="2" t="s">
        <v>86</v>
      </c>
      <c r="V1910" s="2"/>
      <c r="W1910">
        <v>53000</v>
      </c>
      <c r="X1910">
        <v>0</v>
      </c>
      <c r="Y1910">
        <v>0</v>
      </c>
      <c r="Z1910">
        <v>53000</v>
      </c>
      <c r="AB1910" s="2" t="s">
        <v>57</v>
      </c>
      <c r="AC1910">
        <v>21200</v>
      </c>
      <c r="AD1910">
        <v>31800</v>
      </c>
      <c r="AE1910">
        <v>113000</v>
      </c>
      <c r="AF1910">
        <v>1695</v>
      </c>
      <c r="AG1910" s="2" t="s">
        <v>7867</v>
      </c>
      <c r="AH1910" s="2"/>
      <c r="AI1910" s="1">
        <v>46191</v>
      </c>
      <c r="AJ1910" s="2" t="s">
        <v>87</v>
      </c>
      <c r="AK1910" s="2" t="s">
        <v>58</v>
      </c>
      <c r="AM1910" s="2" t="s">
        <v>59</v>
      </c>
      <c r="AP1910" s="2" t="s">
        <v>60</v>
      </c>
      <c r="AQ1910" s="2" t="s">
        <v>41</v>
      </c>
      <c r="AR1910">
        <v>60000</v>
      </c>
      <c r="AS1910" s="2" t="str">
        <f>_xlfn.IFNA(IF(VLOOKUP(all_resi[[#This Row],[No. Waybill]],settle_reconcile[No. Waybill],1,0)="","Recon","Recon"),"-")</f>
        <v>Recon</v>
      </c>
      <c r="AT1910" s="2">
        <f>all_resi[[#This Row],[Nilai COD]]-all_resi[[#This Row],[COD Fee]]-all_resi[[#This Row],[Total Biaya Setelah Diskon]]</f>
        <v>79505</v>
      </c>
      <c r="AU1910" s="2">
        <f>IF(all_resi[[#This Row],[Waktu Terima]]="","",_xlfn.DAYS(all_resi[[#This Row],[Waktu Terima]],all_resi[[#This Row],[Tanggal Pengiriman]]))</f>
        <v>5</v>
      </c>
    </row>
    <row r="1911" spans="1:47" x14ac:dyDescent="0.25">
      <c r="A1911" s="2" t="s">
        <v>7877</v>
      </c>
      <c r="B1911" s="1">
        <v>46186</v>
      </c>
      <c r="C1911" s="2" t="s">
        <v>42</v>
      </c>
      <c r="D1911" s="2" t="s">
        <v>43</v>
      </c>
      <c r="E1911" s="2" t="s">
        <v>44</v>
      </c>
      <c r="F1911" s="2" t="s">
        <v>45</v>
      </c>
      <c r="G1911" s="2" t="s">
        <v>46</v>
      </c>
      <c r="H1911" s="2" t="s">
        <v>47</v>
      </c>
      <c r="I1911" s="2" t="s">
        <v>7878</v>
      </c>
      <c r="J1911" s="2" t="s">
        <v>13921</v>
      </c>
      <c r="K1911" s="2" t="s">
        <v>126</v>
      </c>
      <c r="L1911" s="2" t="s">
        <v>127</v>
      </c>
      <c r="M1911" s="2" t="s">
        <v>7879</v>
      </c>
      <c r="N1911" s="2" t="s">
        <v>7880</v>
      </c>
      <c r="O1911">
        <v>1</v>
      </c>
      <c r="P1911" s="2" t="s">
        <v>53</v>
      </c>
      <c r="Q1911">
        <v>100</v>
      </c>
      <c r="R1911">
        <v>0</v>
      </c>
      <c r="S1911" s="2" t="s">
        <v>54</v>
      </c>
      <c r="T1911" s="2" t="s">
        <v>55</v>
      </c>
      <c r="U1911" s="2" t="s">
        <v>230</v>
      </c>
      <c r="V1911" s="2"/>
      <c r="W1911">
        <v>74000</v>
      </c>
      <c r="X1911">
        <v>0</v>
      </c>
      <c r="Y1911">
        <v>0</v>
      </c>
      <c r="Z1911">
        <v>74000</v>
      </c>
      <c r="AB1911" s="2" t="s">
        <v>57</v>
      </c>
      <c r="AC1911">
        <v>29600</v>
      </c>
      <c r="AD1911">
        <v>44400</v>
      </c>
      <c r="AE1911">
        <v>164000</v>
      </c>
      <c r="AF1911">
        <v>2460</v>
      </c>
      <c r="AG1911" s="2" t="s">
        <v>7878</v>
      </c>
      <c r="AH1911" s="2"/>
      <c r="AI1911" s="1">
        <v>46192</v>
      </c>
      <c r="AJ1911" s="2"/>
      <c r="AK1911" s="2" t="s">
        <v>58</v>
      </c>
      <c r="AM1911" s="2" t="s">
        <v>59</v>
      </c>
      <c r="AP1911" s="2" t="s">
        <v>60</v>
      </c>
      <c r="AQ1911" s="2" t="s">
        <v>41</v>
      </c>
      <c r="AR1911">
        <v>90000</v>
      </c>
      <c r="AS1911" s="2" t="str">
        <f>_xlfn.IFNA(IF(VLOOKUP(all_resi[[#This Row],[No. Waybill]],settle_reconcile[No. Waybill],1,0)="","Recon","Recon"),"-")</f>
        <v>Recon</v>
      </c>
      <c r="AT1911" s="2">
        <f>all_resi[[#This Row],[Nilai COD]]-all_resi[[#This Row],[COD Fee]]-all_resi[[#This Row],[Total Biaya Setelah Diskon]]</f>
        <v>117140</v>
      </c>
      <c r="AU1911" s="2">
        <f>IF(all_resi[[#This Row],[Waktu Terima]]="","",_xlfn.DAYS(all_resi[[#This Row],[Waktu Terima]],all_resi[[#This Row],[Tanggal Pengiriman]]))</f>
        <v>6</v>
      </c>
    </row>
    <row r="1912" spans="1:47" x14ac:dyDescent="0.25">
      <c r="A1912" s="2" t="s">
        <v>8620</v>
      </c>
      <c r="B1912" s="1">
        <v>46186</v>
      </c>
      <c r="C1912" s="2" t="s">
        <v>42</v>
      </c>
      <c r="D1912" s="2" t="s">
        <v>43</v>
      </c>
      <c r="E1912" s="2" t="s">
        <v>44</v>
      </c>
      <c r="F1912" s="2" t="s">
        <v>45</v>
      </c>
      <c r="G1912" s="2" t="s">
        <v>46</v>
      </c>
      <c r="H1912" s="2" t="s">
        <v>47</v>
      </c>
      <c r="I1912" s="2" t="s">
        <v>8621</v>
      </c>
      <c r="J1912" s="2" t="s">
        <v>14033</v>
      </c>
      <c r="K1912" s="2" t="s">
        <v>203</v>
      </c>
      <c r="L1912" s="2" t="s">
        <v>2826</v>
      </c>
      <c r="M1912" s="2" t="s">
        <v>8622</v>
      </c>
      <c r="N1912" s="2" t="s">
        <v>8623</v>
      </c>
      <c r="O1912">
        <v>1</v>
      </c>
      <c r="P1912" s="2" t="s">
        <v>53</v>
      </c>
      <c r="Q1912">
        <v>100</v>
      </c>
      <c r="R1912">
        <v>0</v>
      </c>
      <c r="S1912" s="2" t="s">
        <v>54</v>
      </c>
      <c r="T1912" s="2" t="s">
        <v>55</v>
      </c>
      <c r="U1912" s="2" t="s">
        <v>250</v>
      </c>
      <c r="V1912" s="2"/>
      <c r="W1912">
        <v>14000</v>
      </c>
      <c r="X1912">
        <v>0</v>
      </c>
      <c r="Y1912">
        <v>0</v>
      </c>
      <c r="Z1912">
        <v>14000</v>
      </c>
      <c r="AB1912" s="2" t="s">
        <v>57</v>
      </c>
      <c r="AC1912">
        <v>8000</v>
      </c>
      <c r="AD1912">
        <v>6000</v>
      </c>
      <c r="AE1912">
        <v>67400</v>
      </c>
      <c r="AF1912">
        <v>1011</v>
      </c>
      <c r="AG1912" s="2" t="s">
        <v>8621</v>
      </c>
      <c r="AH1912" s="2"/>
      <c r="AI1912" s="1">
        <v>46187</v>
      </c>
      <c r="AJ1912" s="2"/>
      <c r="AK1912" s="2" t="s">
        <v>58</v>
      </c>
      <c r="AM1912" s="2" t="s">
        <v>59</v>
      </c>
      <c r="AP1912" s="2" t="s">
        <v>60</v>
      </c>
      <c r="AQ1912" s="2" t="s">
        <v>41</v>
      </c>
      <c r="AR1912">
        <v>53400</v>
      </c>
      <c r="AS1912" s="2" t="str">
        <f>_xlfn.IFNA(IF(VLOOKUP(all_resi[[#This Row],[No. Waybill]],settle_reconcile[No. Waybill],1,0)="","Recon","Recon"),"-")</f>
        <v>Recon</v>
      </c>
      <c r="AT1912" s="2">
        <f>all_resi[[#This Row],[Nilai COD]]-all_resi[[#This Row],[COD Fee]]-all_resi[[#This Row],[Total Biaya Setelah Diskon]]</f>
        <v>60389</v>
      </c>
      <c r="AU1912" s="2">
        <f>IF(all_resi[[#This Row],[Waktu Terima]]="","",_xlfn.DAYS(all_resi[[#This Row],[Waktu Terima]],all_resi[[#This Row],[Tanggal Pengiriman]]))</f>
        <v>1</v>
      </c>
    </row>
    <row r="1913" spans="1:47" x14ac:dyDescent="0.25">
      <c r="A1913" s="2" t="s">
        <v>7941</v>
      </c>
      <c r="B1913" s="1">
        <v>46186</v>
      </c>
      <c r="C1913" s="2" t="s">
        <v>42</v>
      </c>
      <c r="D1913" s="2" t="s">
        <v>43</v>
      </c>
      <c r="E1913" s="2" t="s">
        <v>44</v>
      </c>
      <c r="F1913" s="2" t="s">
        <v>45</v>
      </c>
      <c r="G1913" s="2" t="s">
        <v>46</v>
      </c>
      <c r="H1913" s="2" t="s">
        <v>47</v>
      </c>
      <c r="I1913" s="2" t="s">
        <v>7942</v>
      </c>
      <c r="J1913" s="2" t="s">
        <v>13913</v>
      </c>
      <c r="K1913" s="2" t="s">
        <v>183</v>
      </c>
      <c r="L1913" s="2" t="s">
        <v>1198</v>
      </c>
      <c r="M1913" s="2" t="s">
        <v>3267</v>
      </c>
      <c r="N1913" s="2" t="s">
        <v>7943</v>
      </c>
      <c r="O1913">
        <v>1</v>
      </c>
      <c r="P1913" s="2" t="s">
        <v>53</v>
      </c>
      <c r="Q1913">
        <v>100</v>
      </c>
      <c r="R1913">
        <v>0</v>
      </c>
      <c r="S1913" s="2" t="s">
        <v>54</v>
      </c>
      <c r="T1913" s="2" t="s">
        <v>55</v>
      </c>
      <c r="U1913" s="2" t="s">
        <v>225</v>
      </c>
      <c r="V1913" s="2"/>
      <c r="W1913">
        <v>91000</v>
      </c>
      <c r="X1913">
        <v>0</v>
      </c>
      <c r="Y1913">
        <v>0</v>
      </c>
      <c r="Z1913">
        <v>91000</v>
      </c>
      <c r="AB1913" s="2" t="s">
        <v>57</v>
      </c>
      <c r="AC1913">
        <v>36400</v>
      </c>
      <c r="AD1913">
        <v>54600</v>
      </c>
      <c r="AE1913">
        <v>0</v>
      </c>
      <c r="AF1913">
        <v>0</v>
      </c>
      <c r="AG1913" s="2" t="s">
        <v>7942</v>
      </c>
      <c r="AH1913" s="2"/>
      <c r="AI1913" s="1">
        <v>46190</v>
      </c>
      <c r="AJ1913" s="2"/>
      <c r="AK1913" s="2" t="s">
        <v>58</v>
      </c>
      <c r="AM1913" s="2" t="s">
        <v>59</v>
      </c>
      <c r="AP1913" s="2" t="s">
        <v>60</v>
      </c>
      <c r="AQ1913" s="2" t="s">
        <v>98</v>
      </c>
      <c r="AR1913">
        <v>-91000</v>
      </c>
      <c r="AS1913" s="2" t="str">
        <f>_xlfn.IFNA(IF(VLOOKUP(all_resi[[#This Row],[No. Waybill]],settle_reconcile[No. Waybill],1,0)="","Recon","Recon"),"-")</f>
        <v>-</v>
      </c>
      <c r="AT1913" s="2">
        <f>all_resi[[#This Row],[Nilai COD]]-all_resi[[#This Row],[COD Fee]]-all_resi[[#This Row],[Total Biaya Setelah Diskon]]</f>
        <v>-54600</v>
      </c>
      <c r="AU1913" s="2">
        <f>IF(all_resi[[#This Row],[Waktu Terima]]="","",_xlfn.DAYS(all_resi[[#This Row],[Waktu Terima]],all_resi[[#This Row],[Tanggal Pengiriman]]))</f>
        <v>4</v>
      </c>
    </row>
    <row r="1914" spans="1:47" x14ac:dyDescent="0.25">
      <c r="A1914" s="2" t="s">
        <v>7632</v>
      </c>
      <c r="B1914" s="1">
        <v>46186</v>
      </c>
      <c r="C1914" s="2" t="s">
        <v>42</v>
      </c>
      <c r="D1914" s="2" t="s">
        <v>43</v>
      </c>
      <c r="E1914" s="2" t="s">
        <v>44</v>
      </c>
      <c r="F1914" s="2" t="s">
        <v>45</v>
      </c>
      <c r="G1914" s="2" t="s">
        <v>46</v>
      </c>
      <c r="H1914" s="2" t="s">
        <v>47</v>
      </c>
      <c r="I1914" s="2" t="s">
        <v>7633</v>
      </c>
      <c r="J1914" s="2" t="s">
        <v>13873</v>
      </c>
      <c r="K1914" s="2" t="s">
        <v>209</v>
      </c>
      <c r="L1914" s="2" t="s">
        <v>2573</v>
      </c>
      <c r="M1914" s="2" t="s">
        <v>7634</v>
      </c>
      <c r="N1914" s="2" t="s">
        <v>7635</v>
      </c>
      <c r="O1914">
        <v>1</v>
      </c>
      <c r="P1914" s="2" t="s">
        <v>53</v>
      </c>
      <c r="Q1914">
        <v>100</v>
      </c>
      <c r="R1914">
        <v>0</v>
      </c>
      <c r="S1914" s="2" t="s">
        <v>54</v>
      </c>
      <c r="T1914" s="2" t="s">
        <v>55</v>
      </c>
      <c r="U1914" s="2" t="s">
        <v>250</v>
      </c>
      <c r="V1914" s="2"/>
      <c r="W1914">
        <v>46000</v>
      </c>
      <c r="X1914">
        <v>0</v>
      </c>
      <c r="Y1914">
        <v>0</v>
      </c>
      <c r="Z1914">
        <v>46000</v>
      </c>
      <c r="AB1914" s="2" t="s">
        <v>57</v>
      </c>
      <c r="AC1914">
        <v>18400</v>
      </c>
      <c r="AD1914">
        <v>27600</v>
      </c>
      <c r="AE1914">
        <v>101000</v>
      </c>
      <c r="AF1914">
        <v>1515</v>
      </c>
      <c r="AG1914" s="2" t="s">
        <v>11423</v>
      </c>
      <c r="AH1914" s="2" t="s">
        <v>149</v>
      </c>
      <c r="AI1914" s="1">
        <v>46194</v>
      </c>
      <c r="AJ1914" s="2"/>
      <c r="AK1914" s="2" t="s">
        <v>67</v>
      </c>
      <c r="AM1914" s="2" t="s">
        <v>59</v>
      </c>
      <c r="AP1914" s="2" t="s">
        <v>60</v>
      </c>
      <c r="AQ1914" s="2" t="s">
        <v>41</v>
      </c>
      <c r="AR1914">
        <v>55000</v>
      </c>
      <c r="AS1914" s="2" t="str">
        <f>_xlfn.IFNA(IF(VLOOKUP(all_resi[[#This Row],[No. Waybill]],settle_reconcile[No. Waybill],1,0)="","Recon","Recon"),"-")</f>
        <v>-</v>
      </c>
      <c r="AT1914" s="2">
        <f>all_resi[[#This Row],[Nilai COD]]-all_resi[[#This Row],[COD Fee]]-all_resi[[#This Row],[Total Biaya Setelah Diskon]]</f>
        <v>71885</v>
      </c>
      <c r="AU1914" s="2">
        <f>IF(all_resi[[#This Row],[Waktu Terima]]="","",_xlfn.DAYS(all_resi[[#This Row],[Waktu Terima]],all_resi[[#This Row],[Tanggal Pengiriman]]))</f>
        <v>8</v>
      </c>
    </row>
    <row r="1915" spans="1:47" x14ac:dyDescent="0.25">
      <c r="A1915" s="2" t="s">
        <v>8034</v>
      </c>
      <c r="B1915" s="1">
        <v>46186</v>
      </c>
      <c r="C1915" s="2" t="s">
        <v>42</v>
      </c>
      <c r="D1915" s="2" t="s">
        <v>43</v>
      </c>
      <c r="E1915" s="2" t="s">
        <v>44</v>
      </c>
      <c r="F1915" s="2" t="s">
        <v>45</v>
      </c>
      <c r="G1915" s="2" t="s">
        <v>46</v>
      </c>
      <c r="H1915" s="2" t="s">
        <v>47</v>
      </c>
      <c r="I1915" s="2" t="s">
        <v>8035</v>
      </c>
      <c r="J1915" s="2" t="s">
        <v>13932</v>
      </c>
      <c r="K1915" s="2" t="s">
        <v>359</v>
      </c>
      <c r="L1915" s="2" t="s">
        <v>4001</v>
      </c>
      <c r="M1915" s="2" t="s">
        <v>4659</v>
      </c>
      <c r="N1915" s="2" t="s">
        <v>8036</v>
      </c>
      <c r="O1915">
        <v>1</v>
      </c>
      <c r="P1915" s="2" t="s">
        <v>53</v>
      </c>
      <c r="Q1915">
        <v>100</v>
      </c>
      <c r="R1915">
        <v>0</v>
      </c>
      <c r="S1915" s="2" t="s">
        <v>54</v>
      </c>
      <c r="T1915" s="2" t="s">
        <v>55</v>
      </c>
      <c r="U1915" s="2" t="s">
        <v>250</v>
      </c>
      <c r="V1915" s="2"/>
      <c r="W1915">
        <v>54000</v>
      </c>
      <c r="X1915">
        <v>0</v>
      </c>
      <c r="Y1915">
        <v>0</v>
      </c>
      <c r="Z1915">
        <v>54000</v>
      </c>
      <c r="AB1915" s="2" t="s">
        <v>57</v>
      </c>
      <c r="AC1915">
        <v>21600</v>
      </c>
      <c r="AD1915">
        <v>32400</v>
      </c>
      <c r="AE1915">
        <v>108900</v>
      </c>
      <c r="AF1915">
        <v>1633.5</v>
      </c>
      <c r="AG1915" s="2" t="s">
        <v>8035</v>
      </c>
      <c r="AH1915" s="2"/>
      <c r="AI1915" s="1">
        <v>46190</v>
      </c>
      <c r="AJ1915" s="2"/>
      <c r="AK1915" s="2" t="s">
        <v>58</v>
      </c>
      <c r="AM1915" s="2" t="s">
        <v>59</v>
      </c>
      <c r="AP1915" s="2" t="s">
        <v>60</v>
      </c>
      <c r="AQ1915" s="2" t="s">
        <v>41</v>
      </c>
      <c r="AR1915">
        <v>54900</v>
      </c>
      <c r="AS1915" s="2" t="str">
        <f>_xlfn.IFNA(IF(VLOOKUP(all_resi[[#This Row],[No. Waybill]],settle_reconcile[No. Waybill],1,0)="","Recon","Recon"),"-")</f>
        <v>Recon</v>
      </c>
      <c r="AT1915" s="2">
        <f>all_resi[[#This Row],[Nilai COD]]-all_resi[[#This Row],[COD Fee]]-all_resi[[#This Row],[Total Biaya Setelah Diskon]]</f>
        <v>74866.5</v>
      </c>
      <c r="AU1915" s="2">
        <f>IF(all_resi[[#This Row],[Waktu Terima]]="","",_xlfn.DAYS(all_resi[[#This Row],[Waktu Terima]],all_resi[[#This Row],[Tanggal Pengiriman]]))</f>
        <v>4</v>
      </c>
    </row>
    <row r="1916" spans="1:47" x14ac:dyDescent="0.25">
      <c r="A1916" s="2" t="s">
        <v>8187</v>
      </c>
      <c r="B1916" s="1">
        <v>46186</v>
      </c>
      <c r="C1916" s="2" t="s">
        <v>42</v>
      </c>
      <c r="D1916" s="2" t="s">
        <v>43</v>
      </c>
      <c r="E1916" s="2" t="s">
        <v>44</v>
      </c>
      <c r="F1916" s="2" t="s">
        <v>45</v>
      </c>
      <c r="G1916" s="2" t="s">
        <v>46</v>
      </c>
      <c r="H1916" s="2" t="s">
        <v>47</v>
      </c>
      <c r="I1916" s="2" t="s">
        <v>8188</v>
      </c>
      <c r="J1916" s="2" t="s">
        <v>14100</v>
      </c>
      <c r="K1916" s="2" t="s">
        <v>156</v>
      </c>
      <c r="L1916" s="2" t="s">
        <v>2083</v>
      </c>
      <c r="M1916" s="2" t="s">
        <v>3058</v>
      </c>
      <c r="N1916" s="2" t="s">
        <v>8189</v>
      </c>
      <c r="O1916">
        <v>1</v>
      </c>
      <c r="P1916" s="2" t="s">
        <v>53</v>
      </c>
      <c r="Q1916">
        <v>100</v>
      </c>
      <c r="R1916">
        <v>0</v>
      </c>
      <c r="S1916" s="2" t="s">
        <v>54</v>
      </c>
      <c r="T1916" s="2" t="s">
        <v>55</v>
      </c>
      <c r="U1916" s="2" t="s">
        <v>207</v>
      </c>
      <c r="V1916" s="2"/>
      <c r="W1916">
        <v>85000</v>
      </c>
      <c r="X1916">
        <v>0</v>
      </c>
      <c r="Y1916">
        <v>0</v>
      </c>
      <c r="Z1916">
        <v>85000</v>
      </c>
      <c r="AB1916" s="2" t="s">
        <v>57</v>
      </c>
      <c r="AC1916">
        <v>34000</v>
      </c>
      <c r="AD1916">
        <v>51000</v>
      </c>
      <c r="AE1916">
        <v>155000</v>
      </c>
      <c r="AF1916">
        <v>2325</v>
      </c>
      <c r="AG1916" s="2"/>
      <c r="AH1916" s="2"/>
      <c r="AI1916" s="1"/>
      <c r="AJ1916" s="2"/>
      <c r="AK1916" s="2" t="s">
        <v>67</v>
      </c>
      <c r="AM1916" s="2" t="s">
        <v>59</v>
      </c>
      <c r="AP1916" s="2" t="s">
        <v>60</v>
      </c>
      <c r="AQ1916" s="2" t="s">
        <v>41</v>
      </c>
      <c r="AR1916">
        <v>70000</v>
      </c>
      <c r="AS1916" s="2" t="str">
        <f>_xlfn.IFNA(IF(VLOOKUP(all_resi[[#This Row],[No. Waybill]],settle_reconcile[No. Waybill],1,0)="","Recon","Recon"),"-")</f>
        <v>-</v>
      </c>
      <c r="AT1916" s="2">
        <f>all_resi[[#This Row],[Nilai COD]]-all_resi[[#This Row],[COD Fee]]-all_resi[[#This Row],[Total Biaya Setelah Diskon]]</f>
        <v>101675</v>
      </c>
      <c r="AU1916" s="2" t="str">
        <f>IF(all_resi[[#This Row],[Waktu Terima]]="","",_xlfn.DAYS(all_resi[[#This Row],[Waktu Terima]],all_resi[[#This Row],[Tanggal Pengiriman]]))</f>
        <v/>
      </c>
    </row>
    <row r="1917" spans="1:47" x14ac:dyDescent="0.25">
      <c r="A1917" s="2" t="s">
        <v>8218</v>
      </c>
      <c r="B1917" s="1">
        <v>46186</v>
      </c>
      <c r="C1917" s="2" t="s">
        <v>42</v>
      </c>
      <c r="D1917" s="2" t="s">
        <v>43</v>
      </c>
      <c r="E1917" s="2" t="s">
        <v>44</v>
      </c>
      <c r="F1917" s="2" t="s">
        <v>45</v>
      </c>
      <c r="G1917" s="2" t="s">
        <v>46</v>
      </c>
      <c r="H1917" s="2" t="s">
        <v>80</v>
      </c>
      <c r="I1917" s="2" t="s">
        <v>8219</v>
      </c>
      <c r="J1917" s="2" t="s">
        <v>14083</v>
      </c>
      <c r="K1917" s="2" t="s">
        <v>143</v>
      </c>
      <c r="L1917" s="2" t="s">
        <v>3582</v>
      </c>
      <c r="M1917" s="2" t="s">
        <v>8220</v>
      </c>
      <c r="N1917" s="2" t="s">
        <v>8221</v>
      </c>
      <c r="O1917">
        <v>1</v>
      </c>
      <c r="P1917" s="2" t="s">
        <v>53</v>
      </c>
      <c r="Q1917">
        <v>100</v>
      </c>
      <c r="R1917">
        <v>0</v>
      </c>
      <c r="S1917" s="2" t="s">
        <v>54</v>
      </c>
      <c r="T1917" s="2" t="s">
        <v>55</v>
      </c>
      <c r="U1917" s="2" t="s">
        <v>305</v>
      </c>
      <c r="V1917" s="2"/>
      <c r="W1917">
        <v>25000</v>
      </c>
      <c r="X1917">
        <v>0</v>
      </c>
      <c r="Y1917">
        <v>0</v>
      </c>
      <c r="Z1917">
        <v>25000</v>
      </c>
      <c r="AB1917" s="2" t="s">
        <v>57</v>
      </c>
      <c r="AC1917">
        <v>18000</v>
      </c>
      <c r="AD1917">
        <v>7000</v>
      </c>
      <c r="AE1917">
        <v>95000</v>
      </c>
      <c r="AF1917">
        <v>1425</v>
      </c>
      <c r="AG1917" s="2" t="s">
        <v>8219</v>
      </c>
      <c r="AH1917" s="2"/>
      <c r="AI1917" s="1">
        <v>46188</v>
      </c>
      <c r="AJ1917" s="2" t="s">
        <v>87</v>
      </c>
      <c r="AK1917" s="2" t="s">
        <v>58</v>
      </c>
      <c r="AM1917" s="2" t="s">
        <v>59</v>
      </c>
      <c r="AP1917" s="2" t="s">
        <v>60</v>
      </c>
      <c r="AQ1917" s="2" t="s">
        <v>41</v>
      </c>
      <c r="AR1917">
        <v>70000</v>
      </c>
      <c r="AS1917" s="2" t="str">
        <f>_xlfn.IFNA(IF(VLOOKUP(all_resi[[#This Row],[No. Waybill]],settle_reconcile[No. Waybill],1,0)="","Recon","Recon"),"-")</f>
        <v>Recon</v>
      </c>
      <c r="AT1917" s="2">
        <f>all_resi[[#This Row],[Nilai COD]]-all_resi[[#This Row],[COD Fee]]-all_resi[[#This Row],[Total Biaya Setelah Diskon]]</f>
        <v>86575</v>
      </c>
      <c r="AU1917" s="2">
        <f>IF(all_resi[[#This Row],[Waktu Terima]]="","",_xlfn.DAYS(all_resi[[#This Row],[Waktu Terima]],all_resi[[#This Row],[Tanggal Pengiriman]]))</f>
        <v>2</v>
      </c>
    </row>
    <row r="1918" spans="1:47" x14ac:dyDescent="0.25">
      <c r="A1918" s="2" t="s">
        <v>7892</v>
      </c>
      <c r="B1918" s="1">
        <v>46186</v>
      </c>
      <c r="C1918" s="2" t="s">
        <v>42</v>
      </c>
      <c r="D1918" s="2" t="s">
        <v>43</v>
      </c>
      <c r="E1918" s="2" t="s">
        <v>44</v>
      </c>
      <c r="F1918" s="2" t="s">
        <v>45</v>
      </c>
      <c r="G1918" s="2" t="s">
        <v>46</v>
      </c>
      <c r="H1918" s="2" t="s">
        <v>80</v>
      </c>
      <c r="I1918" s="2" t="s">
        <v>7893</v>
      </c>
      <c r="J1918" s="2" t="s">
        <v>13864</v>
      </c>
      <c r="K1918" s="2" t="s">
        <v>143</v>
      </c>
      <c r="L1918" s="2" t="s">
        <v>7894</v>
      </c>
      <c r="M1918" s="2" t="s">
        <v>7895</v>
      </c>
      <c r="N1918" s="2" t="s">
        <v>7896</v>
      </c>
      <c r="O1918">
        <v>1</v>
      </c>
      <c r="P1918" s="2" t="s">
        <v>53</v>
      </c>
      <c r="Q1918">
        <v>100</v>
      </c>
      <c r="R1918">
        <v>0</v>
      </c>
      <c r="S1918" s="2" t="s">
        <v>54</v>
      </c>
      <c r="T1918" s="2" t="s">
        <v>55</v>
      </c>
      <c r="U1918" s="2" t="s">
        <v>164</v>
      </c>
      <c r="V1918" s="2"/>
      <c r="W1918">
        <v>25000</v>
      </c>
      <c r="X1918">
        <v>0</v>
      </c>
      <c r="Y1918">
        <v>0</v>
      </c>
      <c r="Z1918">
        <v>25000</v>
      </c>
      <c r="AB1918" s="2" t="s">
        <v>57</v>
      </c>
      <c r="AC1918">
        <v>18000</v>
      </c>
      <c r="AD1918">
        <v>7000</v>
      </c>
      <c r="AE1918">
        <v>100000</v>
      </c>
      <c r="AF1918">
        <v>1500</v>
      </c>
      <c r="AG1918" s="2" t="s">
        <v>7893</v>
      </c>
      <c r="AH1918" s="2"/>
      <c r="AI1918" s="1">
        <v>46188</v>
      </c>
      <c r="AJ1918" s="2" t="s">
        <v>87</v>
      </c>
      <c r="AK1918" s="2" t="s">
        <v>58</v>
      </c>
      <c r="AM1918" s="2" t="s">
        <v>59</v>
      </c>
      <c r="AP1918" s="2" t="s">
        <v>60</v>
      </c>
      <c r="AQ1918" s="2" t="s">
        <v>41</v>
      </c>
      <c r="AR1918">
        <v>75000</v>
      </c>
      <c r="AS1918" s="2" t="str">
        <f>_xlfn.IFNA(IF(VLOOKUP(all_resi[[#This Row],[No. Waybill]],settle_reconcile[No. Waybill],1,0)="","Recon","Recon"),"-")</f>
        <v>Recon</v>
      </c>
      <c r="AT1918" s="2">
        <f>all_resi[[#This Row],[Nilai COD]]-all_resi[[#This Row],[COD Fee]]-all_resi[[#This Row],[Total Biaya Setelah Diskon]]</f>
        <v>91500</v>
      </c>
      <c r="AU1918" s="2">
        <f>IF(all_resi[[#This Row],[Waktu Terima]]="","",_xlfn.DAYS(all_resi[[#This Row],[Waktu Terima]],all_resi[[#This Row],[Tanggal Pengiriman]]))</f>
        <v>2</v>
      </c>
    </row>
    <row r="1919" spans="1:47" x14ac:dyDescent="0.25">
      <c r="A1919" s="2" t="s">
        <v>7771</v>
      </c>
      <c r="B1919" s="1">
        <v>46186</v>
      </c>
      <c r="C1919" s="2" t="s">
        <v>42</v>
      </c>
      <c r="D1919" s="2" t="s">
        <v>43</v>
      </c>
      <c r="E1919" s="2" t="s">
        <v>44</v>
      </c>
      <c r="F1919" s="2" t="s">
        <v>45</v>
      </c>
      <c r="G1919" s="2" t="s">
        <v>46</v>
      </c>
      <c r="H1919" s="2" t="s">
        <v>47</v>
      </c>
      <c r="I1919" s="2" t="s">
        <v>7772</v>
      </c>
      <c r="J1919" s="2" t="s">
        <v>13993</v>
      </c>
      <c r="K1919" s="2" t="s">
        <v>121</v>
      </c>
      <c r="L1919" s="2" t="s">
        <v>761</v>
      </c>
      <c r="M1919" s="2" t="s">
        <v>2227</v>
      </c>
      <c r="N1919" s="2" t="s">
        <v>7773</v>
      </c>
      <c r="O1919">
        <v>1</v>
      </c>
      <c r="P1919" s="2" t="s">
        <v>53</v>
      </c>
      <c r="Q1919">
        <v>100</v>
      </c>
      <c r="R1919">
        <v>0</v>
      </c>
      <c r="S1919" s="2" t="s">
        <v>54</v>
      </c>
      <c r="T1919" s="2" t="s">
        <v>55</v>
      </c>
      <c r="U1919" s="2" t="s">
        <v>207</v>
      </c>
      <c r="V1919" s="2"/>
      <c r="W1919">
        <v>85000</v>
      </c>
      <c r="X1919">
        <v>0</v>
      </c>
      <c r="Y1919">
        <v>0</v>
      </c>
      <c r="Z1919">
        <v>85000</v>
      </c>
      <c r="AB1919" s="2" t="s">
        <v>57</v>
      </c>
      <c r="AC1919">
        <v>34000</v>
      </c>
      <c r="AD1919">
        <v>51000</v>
      </c>
      <c r="AE1919">
        <v>155000</v>
      </c>
      <c r="AF1919">
        <v>2325</v>
      </c>
      <c r="AG1919" s="2" t="s">
        <v>7772</v>
      </c>
      <c r="AH1919" s="2"/>
      <c r="AI1919" s="1">
        <v>46193</v>
      </c>
      <c r="AJ1919" s="2"/>
      <c r="AK1919" s="2" t="s">
        <v>58</v>
      </c>
      <c r="AM1919" s="2" t="s">
        <v>59</v>
      </c>
      <c r="AP1919" s="2" t="s">
        <v>60</v>
      </c>
      <c r="AQ1919" s="2" t="s">
        <v>41</v>
      </c>
      <c r="AR1919">
        <v>70000</v>
      </c>
      <c r="AS1919" s="2" t="str">
        <f>_xlfn.IFNA(IF(VLOOKUP(all_resi[[#This Row],[No. Waybill]],settle_reconcile[No. Waybill],1,0)="","Recon","Recon"),"-")</f>
        <v>Recon</v>
      </c>
      <c r="AT1919" s="2">
        <f>all_resi[[#This Row],[Nilai COD]]-all_resi[[#This Row],[COD Fee]]-all_resi[[#This Row],[Total Biaya Setelah Diskon]]</f>
        <v>101675</v>
      </c>
      <c r="AU1919" s="2">
        <f>IF(all_resi[[#This Row],[Waktu Terima]]="","",_xlfn.DAYS(all_resi[[#This Row],[Waktu Terima]],all_resi[[#This Row],[Tanggal Pengiriman]]))</f>
        <v>7</v>
      </c>
    </row>
    <row r="1920" spans="1:47" x14ac:dyDescent="0.25">
      <c r="A1920" s="2" t="s">
        <v>7873</v>
      </c>
      <c r="B1920" s="1">
        <v>46186</v>
      </c>
      <c r="C1920" s="2" t="s">
        <v>42</v>
      </c>
      <c r="D1920" s="2" t="s">
        <v>43</v>
      </c>
      <c r="E1920" s="2" t="s">
        <v>44</v>
      </c>
      <c r="F1920" s="2" t="s">
        <v>45</v>
      </c>
      <c r="G1920" s="2" t="s">
        <v>46</v>
      </c>
      <c r="H1920" s="2" t="s">
        <v>80</v>
      </c>
      <c r="I1920" s="2" t="s">
        <v>7874</v>
      </c>
      <c r="J1920" s="2" t="s">
        <v>13923</v>
      </c>
      <c r="K1920" s="2" t="s">
        <v>183</v>
      </c>
      <c r="L1920" s="2" t="s">
        <v>646</v>
      </c>
      <c r="M1920" s="2" t="s">
        <v>7875</v>
      </c>
      <c r="N1920" s="2" t="s">
        <v>7876</v>
      </c>
      <c r="O1920">
        <v>1</v>
      </c>
      <c r="P1920" s="2" t="s">
        <v>53</v>
      </c>
      <c r="Q1920">
        <v>100</v>
      </c>
      <c r="R1920">
        <v>0</v>
      </c>
      <c r="S1920" s="2" t="s">
        <v>54</v>
      </c>
      <c r="T1920" s="2" t="s">
        <v>55</v>
      </c>
      <c r="U1920" s="2" t="s">
        <v>581</v>
      </c>
      <c r="V1920" s="2"/>
      <c r="W1920">
        <v>85000</v>
      </c>
      <c r="X1920">
        <v>0</v>
      </c>
      <c r="Y1920">
        <v>0</v>
      </c>
      <c r="Z1920">
        <v>85000</v>
      </c>
      <c r="AB1920" s="2" t="s">
        <v>57</v>
      </c>
      <c r="AC1920">
        <v>34000</v>
      </c>
      <c r="AD1920">
        <v>51000</v>
      </c>
      <c r="AE1920">
        <v>165000</v>
      </c>
      <c r="AF1920">
        <v>2475</v>
      </c>
      <c r="AG1920" s="2" t="s">
        <v>11423</v>
      </c>
      <c r="AH1920" s="2" t="s">
        <v>149</v>
      </c>
      <c r="AI1920" s="1">
        <v>46200</v>
      </c>
      <c r="AJ1920" s="2" t="s">
        <v>87</v>
      </c>
      <c r="AK1920" s="2" t="s">
        <v>67</v>
      </c>
      <c r="AM1920" s="2" t="s">
        <v>59</v>
      </c>
      <c r="AP1920" s="2" t="s">
        <v>60</v>
      </c>
      <c r="AQ1920" s="2" t="s">
        <v>41</v>
      </c>
      <c r="AR1920">
        <v>80000</v>
      </c>
      <c r="AS1920" s="2" t="str">
        <f>_xlfn.IFNA(IF(VLOOKUP(all_resi[[#This Row],[No. Waybill]],settle_reconcile[No. Waybill],1,0)="","Recon","Recon"),"-")</f>
        <v>-</v>
      </c>
      <c r="AT1920" s="2">
        <f>all_resi[[#This Row],[Nilai COD]]-all_resi[[#This Row],[COD Fee]]-all_resi[[#This Row],[Total Biaya Setelah Diskon]]</f>
        <v>111525</v>
      </c>
      <c r="AU1920" s="2">
        <f>IF(all_resi[[#This Row],[Waktu Terima]]="","",_xlfn.DAYS(all_resi[[#This Row],[Waktu Terima]],all_resi[[#This Row],[Tanggal Pengiriman]]))</f>
        <v>14</v>
      </c>
    </row>
    <row r="1921" spans="1:47" x14ac:dyDescent="0.25">
      <c r="A1921" s="2" t="s">
        <v>7885</v>
      </c>
      <c r="B1921" s="1">
        <v>46186</v>
      </c>
      <c r="C1921" s="2" t="s">
        <v>42</v>
      </c>
      <c r="D1921" s="2" t="s">
        <v>43</v>
      </c>
      <c r="E1921" s="2" t="s">
        <v>44</v>
      </c>
      <c r="F1921" s="2" t="s">
        <v>45</v>
      </c>
      <c r="G1921" s="2" t="s">
        <v>46</v>
      </c>
      <c r="H1921" s="2" t="s">
        <v>80</v>
      </c>
      <c r="I1921" s="2" t="s">
        <v>7886</v>
      </c>
      <c r="J1921" s="2" t="s">
        <v>13918</v>
      </c>
      <c r="K1921" s="2" t="s">
        <v>121</v>
      </c>
      <c r="L1921" s="2" t="s">
        <v>1309</v>
      </c>
      <c r="M1921" s="2" t="s">
        <v>2375</v>
      </c>
      <c r="N1921" s="2" t="s">
        <v>7887</v>
      </c>
      <c r="O1921">
        <v>1</v>
      </c>
      <c r="P1921" s="2" t="s">
        <v>53</v>
      </c>
      <c r="Q1921">
        <v>100</v>
      </c>
      <c r="R1921">
        <v>0</v>
      </c>
      <c r="S1921" s="2" t="s">
        <v>54</v>
      </c>
      <c r="T1921" s="2" t="s">
        <v>55</v>
      </c>
      <c r="U1921" s="2" t="s">
        <v>7888</v>
      </c>
      <c r="V1921" s="2"/>
      <c r="W1921">
        <v>83000</v>
      </c>
      <c r="X1921">
        <v>0</v>
      </c>
      <c r="Y1921">
        <v>0</v>
      </c>
      <c r="Z1921">
        <v>83000</v>
      </c>
      <c r="AB1921" s="2" t="s">
        <v>57</v>
      </c>
      <c r="AC1921">
        <v>33200</v>
      </c>
      <c r="AD1921">
        <v>49800</v>
      </c>
      <c r="AE1921">
        <v>215000</v>
      </c>
      <c r="AF1921">
        <v>3225</v>
      </c>
      <c r="AG1921" s="2" t="s">
        <v>7886</v>
      </c>
      <c r="AH1921" s="2"/>
      <c r="AI1921" s="1">
        <v>46194</v>
      </c>
      <c r="AJ1921" s="2" t="s">
        <v>87</v>
      </c>
      <c r="AK1921" s="2" t="s">
        <v>58</v>
      </c>
      <c r="AM1921" s="2" t="s">
        <v>59</v>
      </c>
      <c r="AP1921" s="2" t="s">
        <v>60</v>
      </c>
      <c r="AQ1921" s="2" t="s">
        <v>41</v>
      </c>
      <c r="AR1921">
        <v>132000</v>
      </c>
      <c r="AS1921" s="2" t="str">
        <f>_xlfn.IFNA(IF(VLOOKUP(all_resi[[#This Row],[No. Waybill]],settle_reconcile[No. Waybill],1,0)="","Recon","Recon"),"-")</f>
        <v>Recon</v>
      </c>
      <c r="AT1921" s="2">
        <f>all_resi[[#This Row],[Nilai COD]]-all_resi[[#This Row],[COD Fee]]-all_resi[[#This Row],[Total Biaya Setelah Diskon]]</f>
        <v>161975</v>
      </c>
      <c r="AU1921" s="2">
        <f>IF(all_resi[[#This Row],[Waktu Terima]]="","",_xlfn.DAYS(all_resi[[#This Row],[Waktu Terima]],all_resi[[#This Row],[Tanggal Pengiriman]]))</f>
        <v>8</v>
      </c>
    </row>
    <row r="1922" spans="1:47" x14ac:dyDescent="0.25">
      <c r="A1922" s="2" t="s">
        <v>8193</v>
      </c>
      <c r="B1922" s="1">
        <v>46186</v>
      </c>
      <c r="C1922" s="2" t="s">
        <v>42</v>
      </c>
      <c r="D1922" s="2" t="s">
        <v>43</v>
      </c>
      <c r="E1922" s="2" t="s">
        <v>44</v>
      </c>
      <c r="F1922" s="2" t="s">
        <v>45</v>
      </c>
      <c r="G1922" s="2" t="s">
        <v>46</v>
      </c>
      <c r="H1922" s="2" t="s">
        <v>47</v>
      </c>
      <c r="I1922" s="2" t="s">
        <v>8194</v>
      </c>
      <c r="J1922" s="2" t="s">
        <v>14074</v>
      </c>
      <c r="K1922" s="2" t="s">
        <v>156</v>
      </c>
      <c r="L1922" s="2" t="s">
        <v>625</v>
      </c>
      <c r="M1922" s="2" t="s">
        <v>626</v>
      </c>
      <c r="N1922" s="2" t="s">
        <v>8195</v>
      </c>
      <c r="O1922">
        <v>1</v>
      </c>
      <c r="P1922" s="2" t="s">
        <v>53</v>
      </c>
      <c r="Q1922">
        <v>100</v>
      </c>
      <c r="R1922">
        <v>0</v>
      </c>
      <c r="S1922" s="2" t="s">
        <v>54</v>
      </c>
      <c r="T1922" s="2" t="s">
        <v>55</v>
      </c>
      <c r="U1922" s="2" t="s">
        <v>207</v>
      </c>
      <c r="V1922" s="2"/>
      <c r="W1922">
        <v>84000</v>
      </c>
      <c r="X1922">
        <v>0</v>
      </c>
      <c r="Y1922">
        <v>0</v>
      </c>
      <c r="Z1922">
        <v>84000</v>
      </c>
      <c r="AB1922" s="2" t="s">
        <v>57</v>
      </c>
      <c r="AC1922">
        <v>33600</v>
      </c>
      <c r="AD1922">
        <v>50400</v>
      </c>
      <c r="AE1922">
        <v>154000</v>
      </c>
      <c r="AF1922">
        <v>2310</v>
      </c>
      <c r="AG1922" s="2" t="s">
        <v>8194</v>
      </c>
      <c r="AH1922" s="2"/>
      <c r="AI1922" s="1">
        <v>46192</v>
      </c>
      <c r="AJ1922" s="2"/>
      <c r="AK1922" s="2" t="s">
        <v>58</v>
      </c>
      <c r="AM1922" s="2" t="s">
        <v>59</v>
      </c>
      <c r="AP1922" s="2" t="s">
        <v>60</v>
      </c>
      <c r="AQ1922" s="2" t="s">
        <v>41</v>
      </c>
      <c r="AR1922">
        <v>70000</v>
      </c>
      <c r="AS1922" s="2" t="str">
        <f>_xlfn.IFNA(IF(VLOOKUP(all_resi[[#This Row],[No. Waybill]],settle_reconcile[No. Waybill],1,0)="","Recon","Recon"),"-")</f>
        <v>Recon</v>
      </c>
      <c r="AT1922" s="2">
        <f>all_resi[[#This Row],[Nilai COD]]-all_resi[[#This Row],[COD Fee]]-all_resi[[#This Row],[Total Biaya Setelah Diskon]]</f>
        <v>101290</v>
      </c>
      <c r="AU1922" s="2">
        <f>IF(all_resi[[#This Row],[Waktu Terima]]="","",_xlfn.DAYS(all_resi[[#This Row],[Waktu Terima]],all_resi[[#This Row],[Tanggal Pengiriman]]))</f>
        <v>6</v>
      </c>
    </row>
    <row r="1923" spans="1:47" x14ac:dyDescent="0.25">
      <c r="A1923" s="2" t="s">
        <v>7955</v>
      </c>
      <c r="B1923" s="1">
        <v>46186</v>
      </c>
      <c r="C1923" s="2" t="s">
        <v>42</v>
      </c>
      <c r="D1923" s="2" t="s">
        <v>43</v>
      </c>
      <c r="E1923" s="2" t="s">
        <v>44</v>
      </c>
      <c r="F1923" s="2" t="s">
        <v>45</v>
      </c>
      <c r="G1923" s="2" t="s">
        <v>46</v>
      </c>
      <c r="H1923" s="2" t="s">
        <v>47</v>
      </c>
      <c r="I1923" s="2" t="s">
        <v>7956</v>
      </c>
      <c r="J1923" s="2" t="s">
        <v>13905</v>
      </c>
      <c r="K1923" s="2" t="s">
        <v>156</v>
      </c>
      <c r="L1923" s="2" t="s">
        <v>908</v>
      </c>
      <c r="M1923" s="2" t="s">
        <v>7957</v>
      </c>
      <c r="N1923" s="2" t="s">
        <v>7958</v>
      </c>
      <c r="O1923">
        <v>1</v>
      </c>
      <c r="P1923" s="2" t="s">
        <v>53</v>
      </c>
      <c r="Q1923">
        <v>100</v>
      </c>
      <c r="R1923">
        <v>0</v>
      </c>
      <c r="S1923" s="2" t="s">
        <v>54</v>
      </c>
      <c r="T1923" s="2" t="s">
        <v>55</v>
      </c>
      <c r="U1923" s="2" t="s">
        <v>56</v>
      </c>
      <c r="V1923" s="2"/>
      <c r="W1923">
        <v>100000</v>
      </c>
      <c r="X1923">
        <v>0</v>
      </c>
      <c r="Y1923">
        <v>0</v>
      </c>
      <c r="Z1923">
        <v>100000</v>
      </c>
      <c r="AB1923" s="2" t="s">
        <v>57</v>
      </c>
      <c r="AC1923">
        <v>40000</v>
      </c>
      <c r="AD1923">
        <v>60000</v>
      </c>
      <c r="AE1923">
        <v>204000</v>
      </c>
      <c r="AF1923">
        <v>3060</v>
      </c>
      <c r="AG1923" s="2" t="s">
        <v>148</v>
      </c>
      <c r="AH1923" s="2" t="s">
        <v>149</v>
      </c>
      <c r="AI1923" s="1">
        <v>46201</v>
      </c>
      <c r="AJ1923" s="2"/>
      <c r="AK1923" s="2" t="s">
        <v>67</v>
      </c>
      <c r="AM1923" s="2" t="s">
        <v>59</v>
      </c>
      <c r="AP1923" s="2" t="s">
        <v>60</v>
      </c>
      <c r="AQ1923" s="2" t="s">
        <v>41</v>
      </c>
      <c r="AR1923">
        <v>104000</v>
      </c>
      <c r="AS1923" s="2" t="str">
        <f>_xlfn.IFNA(IF(VLOOKUP(all_resi[[#This Row],[No. Waybill]],settle_reconcile[No. Waybill],1,0)="","Recon","Recon"),"-")</f>
        <v>-</v>
      </c>
      <c r="AT1923" s="2">
        <f>all_resi[[#This Row],[Nilai COD]]-all_resi[[#This Row],[COD Fee]]-all_resi[[#This Row],[Total Biaya Setelah Diskon]]</f>
        <v>140940</v>
      </c>
      <c r="AU1923" s="2">
        <f>IF(all_resi[[#This Row],[Waktu Terima]]="","",_xlfn.DAYS(all_resi[[#This Row],[Waktu Terima]],all_resi[[#This Row],[Tanggal Pengiriman]]))</f>
        <v>15</v>
      </c>
    </row>
    <row r="1924" spans="1:47" x14ac:dyDescent="0.25">
      <c r="A1924" s="2" t="s">
        <v>8427</v>
      </c>
      <c r="B1924" s="1">
        <v>46186</v>
      </c>
      <c r="C1924" s="2" t="s">
        <v>42</v>
      </c>
      <c r="D1924" s="2" t="s">
        <v>43</v>
      </c>
      <c r="E1924" s="2" t="s">
        <v>44</v>
      </c>
      <c r="F1924" s="2" t="s">
        <v>45</v>
      </c>
      <c r="G1924" s="2" t="s">
        <v>46</v>
      </c>
      <c r="H1924" s="2" t="s">
        <v>47</v>
      </c>
      <c r="I1924" s="2" t="s">
        <v>8428</v>
      </c>
      <c r="J1924" s="2" t="s">
        <v>14095</v>
      </c>
      <c r="K1924" s="2" t="s">
        <v>156</v>
      </c>
      <c r="L1924" s="2" t="s">
        <v>946</v>
      </c>
      <c r="M1924" s="2" t="s">
        <v>8429</v>
      </c>
      <c r="N1924" s="2" t="s">
        <v>8430</v>
      </c>
      <c r="O1924">
        <v>1</v>
      </c>
      <c r="P1924" s="2" t="s">
        <v>53</v>
      </c>
      <c r="Q1924">
        <v>100</v>
      </c>
      <c r="R1924">
        <v>0</v>
      </c>
      <c r="S1924" s="2" t="s">
        <v>54</v>
      </c>
      <c r="T1924" s="2" t="s">
        <v>55</v>
      </c>
      <c r="U1924" s="2" t="s">
        <v>534</v>
      </c>
      <c r="V1924" s="2"/>
      <c r="W1924">
        <v>78000</v>
      </c>
      <c r="X1924">
        <v>0</v>
      </c>
      <c r="Y1924">
        <v>0</v>
      </c>
      <c r="Z1924">
        <v>78000</v>
      </c>
      <c r="AB1924" s="2" t="s">
        <v>57</v>
      </c>
      <c r="AC1924">
        <v>31200</v>
      </c>
      <c r="AD1924">
        <v>46800</v>
      </c>
      <c r="AE1924">
        <v>132000</v>
      </c>
      <c r="AF1924">
        <v>1980</v>
      </c>
      <c r="AG1924" s="2" t="s">
        <v>17318</v>
      </c>
      <c r="AH1924" s="2" t="s">
        <v>149</v>
      </c>
      <c r="AI1924" s="1">
        <v>46203</v>
      </c>
      <c r="AJ1924" s="2"/>
      <c r="AK1924" s="2" t="s">
        <v>67</v>
      </c>
      <c r="AM1924" s="2" t="s">
        <v>59</v>
      </c>
      <c r="AP1924" s="2" t="s">
        <v>60</v>
      </c>
      <c r="AQ1924" s="2" t="s">
        <v>41</v>
      </c>
      <c r="AR1924">
        <v>54000</v>
      </c>
      <c r="AS1924" s="2" t="str">
        <f>_xlfn.IFNA(IF(VLOOKUP(all_resi[[#This Row],[No. Waybill]],settle_reconcile[No. Waybill],1,0)="","Recon","Recon"),"-")</f>
        <v>-</v>
      </c>
      <c r="AT1924" s="2">
        <f>all_resi[[#This Row],[Nilai COD]]-all_resi[[#This Row],[COD Fee]]-all_resi[[#This Row],[Total Biaya Setelah Diskon]]</f>
        <v>83220</v>
      </c>
      <c r="AU1924" s="2">
        <f>IF(all_resi[[#This Row],[Waktu Terima]]="","",_xlfn.DAYS(all_resi[[#This Row],[Waktu Terima]],all_resi[[#This Row],[Tanggal Pengiriman]]))</f>
        <v>17</v>
      </c>
    </row>
    <row r="1925" spans="1:47" x14ac:dyDescent="0.25">
      <c r="A1925" s="2" t="s">
        <v>7959</v>
      </c>
      <c r="B1925" s="1">
        <v>46186</v>
      </c>
      <c r="C1925" s="2" t="s">
        <v>42</v>
      </c>
      <c r="D1925" s="2" t="s">
        <v>43</v>
      </c>
      <c r="E1925" s="2" t="s">
        <v>44</v>
      </c>
      <c r="F1925" s="2" t="s">
        <v>45</v>
      </c>
      <c r="G1925" s="2" t="s">
        <v>46</v>
      </c>
      <c r="H1925" s="2" t="s">
        <v>80</v>
      </c>
      <c r="I1925" s="2" t="s">
        <v>7960</v>
      </c>
      <c r="J1925" s="2" t="s">
        <v>14125</v>
      </c>
      <c r="K1925" s="2" t="s">
        <v>69</v>
      </c>
      <c r="L1925" s="2" t="s">
        <v>4766</v>
      </c>
      <c r="M1925" s="2" t="s">
        <v>7961</v>
      </c>
      <c r="N1925" s="2" t="s">
        <v>7962</v>
      </c>
      <c r="O1925">
        <v>1</v>
      </c>
      <c r="P1925" s="2" t="s">
        <v>53</v>
      </c>
      <c r="Q1925">
        <v>100</v>
      </c>
      <c r="R1925">
        <v>0</v>
      </c>
      <c r="S1925" s="2" t="s">
        <v>54</v>
      </c>
      <c r="T1925" s="2" t="s">
        <v>55</v>
      </c>
      <c r="U1925" s="2" t="s">
        <v>1020</v>
      </c>
      <c r="V1925" s="2"/>
      <c r="W1925">
        <v>62000</v>
      </c>
      <c r="X1925">
        <v>0</v>
      </c>
      <c r="Y1925">
        <v>0</v>
      </c>
      <c r="Z1925">
        <v>62000</v>
      </c>
      <c r="AB1925" s="2" t="s">
        <v>57</v>
      </c>
      <c r="AC1925">
        <v>24800</v>
      </c>
      <c r="AD1925">
        <v>37200</v>
      </c>
      <c r="AE1925">
        <v>142000</v>
      </c>
      <c r="AF1925">
        <v>2130</v>
      </c>
      <c r="AG1925" s="2" t="s">
        <v>7960</v>
      </c>
      <c r="AH1925" s="2"/>
      <c r="AI1925" s="1">
        <v>46193</v>
      </c>
      <c r="AJ1925" s="2" t="s">
        <v>87</v>
      </c>
      <c r="AK1925" s="2" t="s">
        <v>58</v>
      </c>
      <c r="AM1925" s="2" t="s">
        <v>59</v>
      </c>
      <c r="AP1925" s="2" t="s">
        <v>60</v>
      </c>
      <c r="AQ1925" s="2" t="s">
        <v>41</v>
      </c>
      <c r="AR1925">
        <v>80000</v>
      </c>
      <c r="AS1925" s="2" t="str">
        <f>_xlfn.IFNA(IF(VLOOKUP(all_resi[[#This Row],[No. Waybill]],settle_reconcile[No. Waybill],1,0)="","Recon","Recon"),"-")</f>
        <v>Recon</v>
      </c>
      <c r="AT1925" s="2">
        <f>all_resi[[#This Row],[Nilai COD]]-all_resi[[#This Row],[COD Fee]]-all_resi[[#This Row],[Total Biaya Setelah Diskon]]</f>
        <v>102670</v>
      </c>
      <c r="AU1925" s="2">
        <f>IF(all_resi[[#This Row],[Waktu Terima]]="","",_xlfn.DAYS(all_resi[[#This Row],[Waktu Terima]],all_resi[[#This Row],[Tanggal Pengiriman]]))</f>
        <v>7</v>
      </c>
    </row>
    <row r="1926" spans="1:47" x14ac:dyDescent="0.25">
      <c r="A1926" s="2" t="s">
        <v>7611</v>
      </c>
      <c r="B1926" s="1">
        <v>46186</v>
      </c>
      <c r="C1926" s="2" t="s">
        <v>42</v>
      </c>
      <c r="D1926" s="2" t="s">
        <v>43</v>
      </c>
      <c r="E1926" s="2" t="s">
        <v>44</v>
      </c>
      <c r="F1926" s="2" t="s">
        <v>45</v>
      </c>
      <c r="G1926" s="2" t="s">
        <v>46</v>
      </c>
      <c r="H1926" s="2" t="s">
        <v>47</v>
      </c>
      <c r="I1926" s="2" t="s">
        <v>7612</v>
      </c>
      <c r="J1926" s="2" t="s">
        <v>13920</v>
      </c>
      <c r="K1926" s="2" t="s">
        <v>183</v>
      </c>
      <c r="L1926" s="2" t="s">
        <v>325</v>
      </c>
      <c r="M1926" s="2" t="s">
        <v>2389</v>
      </c>
      <c r="N1926" s="2" t="s">
        <v>7613</v>
      </c>
      <c r="O1926">
        <v>1</v>
      </c>
      <c r="P1926" s="2" t="s">
        <v>53</v>
      </c>
      <c r="Q1926">
        <v>100</v>
      </c>
      <c r="R1926">
        <v>0</v>
      </c>
      <c r="S1926" s="2" t="s">
        <v>54</v>
      </c>
      <c r="T1926" s="2" t="s">
        <v>55</v>
      </c>
      <c r="U1926" s="2" t="s">
        <v>225</v>
      </c>
      <c r="V1926" s="2"/>
      <c r="W1926">
        <v>68000</v>
      </c>
      <c r="X1926">
        <v>0</v>
      </c>
      <c r="Y1926">
        <v>0</v>
      </c>
      <c r="Z1926">
        <v>68000</v>
      </c>
      <c r="AB1926" s="2" t="s">
        <v>57</v>
      </c>
      <c r="AC1926">
        <v>27200</v>
      </c>
      <c r="AD1926">
        <v>40800</v>
      </c>
      <c r="AE1926">
        <v>172000</v>
      </c>
      <c r="AF1926">
        <v>2580</v>
      </c>
      <c r="AG1926" s="2" t="s">
        <v>7612</v>
      </c>
      <c r="AH1926" s="2"/>
      <c r="AI1926" s="1">
        <v>46190</v>
      </c>
      <c r="AJ1926" s="2"/>
      <c r="AK1926" s="2" t="s">
        <v>58</v>
      </c>
      <c r="AM1926" s="2" t="s">
        <v>59</v>
      </c>
      <c r="AP1926" s="2" t="s">
        <v>60</v>
      </c>
      <c r="AQ1926" s="2" t="s">
        <v>41</v>
      </c>
      <c r="AR1926">
        <v>104000</v>
      </c>
      <c r="AS1926" s="2" t="str">
        <f>_xlfn.IFNA(IF(VLOOKUP(all_resi[[#This Row],[No. Waybill]],settle_reconcile[No. Waybill],1,0)="","Recon","Recon"),"-")</f>
        <v>Recon</v>
      </c>
      <c r="AT1926" s="2">
        <f>all_resi[[#This Row],[Nilai COD]]-all_resi[[#This Row],[COD Fee]]-all_resi[[#This Row],[Total Biaya Setelah Diskon]]</f>
        <v>128620</v>
      </c>
      <c r="AU1926" s="2">
        <f>IF(all_resi[[#This Row],[Waktu Terima]]="","",_xlfn.DAYS(all_resi[[#This Row],[Waktu Terima]],all_resi[[#This Row],[Tanggal Pengiriman]]))</f>
        <v>4</v>
      </c>
    </row>
    <row r="1927" spans="1:47" x14ac:dyDescent="0.25">
      <c r="A1927" s="2" t="s">
        <v>8152</v>
      </c>
      <c r="B1927" s="1">
        <v>46186</v>
      </c>
      <c r="C1927" s="2" t="s">
        <v>42</v>
      </c>
      <c r="D1927" s="2" t="s">
        <v>43</v>
      </c>
      <c r="E1927" s="2" t="s">
        <v>44</v>
      </c>
      <c r="F1927" s="2" t="s">
        <v>45</v>
      </c>
      <c r="G1927" s="2" t="s">
        <v>46</v>
      </c>
      <c r="H1927" s="2" t="s">
        <v>47</v>
      </c>
      <c r="I1927" s="2" t="s">
        <v>8153</v>
      </c>
      <c r="J1927" s="2" t="s">
        <v>14067</v>
      </c>
      <c r="K1927" s="2" t="s">
        <v>183</v>
      </c>
      <c r="L1927" s="2" t="s">
        <v>838</v>
      </c>
      <c r="M1927" s="2" t="s">
        <v>8154</v>
      </c>
      <c r="N1927" s="2" t="s">
        <v>8155</v>
      </c>
      <c r="O1927">
        <v>1</v>
      </c>
      <c r="P1927" s="2" t="s">
        <v>53</v>
      </c>
      <c r="Q1927">
        <v>100</v>
      </c>
      <c r="R1927">
        <v>0</v>
      </c>
      <c r="S1927" s="2" t="s">
        <v>54</v>
      </c>
      <c r="T1927" s="2" t="s">
        <v>55</v>
      </c>
      <c r="U1927" s="2" t="s">
        <v>56</v>
      </c>
      <c r="V1927" s="2"/>
      <c r="W1927">
        <v>91000</v>
      </c>
      <c r="X1927">
        <v>0</v>
      </c>
      <c r="Y1927">
        <v>0</v>
      </c>
      <c r="Z1927">
        <v>91000</v>
      </c>
      <c r="AB1927" s="2" t="s">
        <v>57</v>
      </c>
      <c r="AC1927">
        <v>36400</v>
      </c>
      <c r="AD1927">
        <v>54600</v>
      </c>
      <c r="AE1927">
        <v>195000</v>
      </c>
      <c r="AF1927">
        <v>2925</v>
      </c>
      <c r="AG1927" s="2" t="s">
        <v>11423</v>
      </c>
      <c r="AH1927" s="2" t="s">
        <v>149</v>
      </c>
      <c r="AI1927" s="1">
        <v>46200</v>
      </c>
      <c r="AJ1927" s="2"/>
      <c r="AK1927" s="2" t="s">
        <v>67</v>
      </c>
      <c r="AM1927" s="2" t="s">
        <v>59</v>
      </c>
      <c r="AP1927" s="2" t="s">
        <v>60</v>
      </c>
      <c r="AQ1927" s="2" t="s">
        <v>41</v>
      </c>
      <c r="AR1927">
        <v>104000</v>
      </c>
      <c r="AS1927" s="2" t="str">
        <f>_xlfn.IFNA(IF(VLOOKUP(all_resi[[#This Row],[No. Waybill]],settle_reconcile[No. Waybill],1,0)="","Recon","Recon"),"-")</f>
        <v>-</v>
      </c>
      <c r="AT1927" s="2">
        <f>all_resi[[#This Row],[Nilai COD]]-all_resi[[#This Row],[COD Fee]]-all_resi[[#This Row],[Total Biaya Setelah Diskon]]</f>
        <v>137475</v>
      </c>
      <c r="AU1927" s="2">
        <f>IF(all_resi[[#This Row],[Waktu Terima]]="","",_xlfn.DAYS(all_resi[[#This Row],[Waktu Terima]],all_resi[[#This Row],[Tanggal Pengiriman]]))</f>
        <v>14</v>
      </c>
    </row>
    <row r="1928" spans="1:47" x14ac:dyDescent="0.25">
      <c r="A1928" s="2" t="s">
        <v>8159</v>
      </c>
      <c r="B1928" s="1">
        <v>46186</v>
      </c>
      <c r="C1928" s="2" t="s">
        <v>42</v>
      </c>
      <c r="D1928" s="2" t="s">
        <v>43</v>
      </c>
      <c r="E1928" s="2" t="s">
        <v>44</v>
      </c>
      <c r="F1928" s="2" t="s">
        <v>45</v>
      </c>
      <c r="G1928" s="2" t="s">
        <v>46</v>
      </c>
      <c r="H1928" s="2" t="s">
        <v>47</v>
      </c>
      <c r="I1928" s="2" t="s">
        <v>8160</v>
      </c>
      <c r="J1928" s="2" t="s">
        <v>14080</v>
      </c>
      <c r="K1928" s="2" t="s">
        <v>121</v>
      </c>
      <c r="L1928" s="2" t="s">
        <v>298</v>
      </c>
      <c r="M1928" s="2" t="s">
        <v>8161</v>
      </c>
      <c r="N1928" s="2" t="s">
        <v>8162</v>
      </c>
      <c r="O1928">
        <v>1</v>
      </c>
      <c r="P1928" s="2" t="s">
        <v>53</v>
      </c>
      <c r="Q1928">
        <v>100</v>
      </c>
      <c r="R1928">
        <v>0</v>
      </c>
      <c r="S1928" s="2" t="s">
        <v>54</v>
      </c>
      <c r="T1928" s="2" t="s">
        <v>55</v>
      </c>
      <c r="U1928" s="2" t="s">
        <v>207</v>
      </c>
      <c r="V1928" s="2"/>
      <c r="W1928">
        <v>85000</v>
      </c>
      <c r="X1928">
        <v>0</v>
      </c>
      <c r="Y1928">
        <v>0</v>
      </c>
      <c r="Z1928">
        <v>85000</v>
      </c>
      <c r="AB1928" s="2" t="s">
        <v>57</v>
      </c>
      <c r="AC1928">
        <v>34000</v>
      </c>
      <c r="AD1928">
        <v>51000</v>
      </c>
      <c r="AE1928">
        <v>155000</v>
      </c>
      <c r="AF1928">
        <v>2325</v>
      </c>
      <c r="AG1928" s="2" t="s">
        <v>8160</v>
      </c>
      <c r="AH1928" s="2"/>
      <c r="AI1928" s="1">
        <v>46197</v>
      </c>
      <c r="AJ1928" s="2"/>
      <c r="AK1928" s="2" t="s">
        <v>58</v>
      </c>
      <c r="AM1928" s="2" t="s">
        <v>59</v>
      </c>
      <c r="AP1928" s="2" t="s">
        <v>60</v>
      </c>
      <c r="AQ1928" s="2" t="s">
        <v>41</v>
      </c>
      <c r="AR1928">
        <v>70000</v>
      </c>
      <c r="AS1928" s="2" t="str">
        <f>_xlfn.IFNA(IF(VLOOKUP(all_resi[[#This Row],[No. Waybill]],settle_reconcile[No. Waybill],1,0)="","Recon","Recon"),"-")</f>
        <v>Recon</v>
      </c>
      <c r="AT1928" s="2">
        <f>all_resi[[#This Row],[Nilai COD]]-all_resi[[#This Row],[COD Fee]]-all_resi[[#This Row],[Total Biaya Setelah Diskon]]</f>
        <v>101675</v>
      </c>
      <c r="AU1928" s="2">
        <f>IF(all_resi[[#This Row],[Waktu Terima]]="","",_xlfn.DAYS(all_resi[[#This Row],[Waktu Terima]],all_resi[[#This Row],[Tanggal Pengiriman]]))</f>
        <v>11</v>
      </c>
    </row>
    <row r="1929" spans="1:47" x14ac:dyDescent="0.25">
      <c r="A1929" s="2" t="s">
        <v>8142</v>
      </c>
      <c r="B1929" s="1">
        <v>46186</v>
      </c>
      <c r="C1929" s="2" t="s">
        <v>42</v>
      </c>
      <c r="D1929" s="2" t="s">
        <v>43</v>
      </c>
      <c r="E1929" s="2" t="s">
        <v>44</v>
      </c>
      <c r="F1929" s="2" t="s">
        <v>45</v>
      </c>
      <c r="G1929" s="2" t="s">
        <v>46</v>
      </c>
      <c r="H1929" s="2" t="s">
        <v>47</v>
      </c>
      <c r="I1929" s="2" t="s">
        <v>8143</v>
      </c>
      <c r="J1929" s="2" t="s">
        <v>14068</v>
      </c>
      <c r="K1929" s="2" t="s">
        <v>156</v>
      </c>
      <c r="L1929" s="2" t="s">
        <v>606</v>
      </c>
      <c r="M1929" s="2" t="s">
        <v>1191</v>
      </c>
      <c r="N1929" s="2" t="s">
        <v>8144</v>
      </c>
      <c r="O1929">
        <v>1</v>
      </c>
      <c r="P1929" s="2" t="s">
        <v>53</v>
      </c>
      <c r="Q1929">
        <v>100</v>
      </c>
      <c r="R1929">
        <v>0</v>
      </c>
      <c r="S1929" s="2" t="s">
        <v>54</v>
      </c>
      <c r="T1929" s="2" t="s">
        <v>55</v>
      </c>
      <c r="U1929" s="2" t="s">
        <v>225</v>
      </c>
      <c r="V1929" s="2"/>
      <c r="W1929">
        <v>64000</v>
      </c>
      <c r="X1929">
        <v>0</v>
      </c>
      <c r="Y1929">
        <v>0</v>
      </c>
      <c r="Z1929">
        <v>64000</v>
      </c>
      <c r="AB1929" s="2" t="s">
        <v>57</v>
      </c>
      <c r="AC1929">
        <v>25600</v>
      </c>
      <c r="AD1929">
        <v>38400</v>
      </c>
      <c r="AE1929">
        <v>168000</v>
      </c>
      <c r="AF1929">
        <v>2520</v>
      </c>
      <c r="AG1929" s="2" t="s">
        <v>8143</v>
      </c>
      <c r="AH1929" s="2"/>
      <c r="AI1929" s="1">
        <v>46190</v>
      </c>
      <c r="AJ1929" s="2"/>
      <c r="AK1929" s="2" t="s">
        <v>58</v>
      </c>
      <c r="AM1929" s="2" t="s">
        <v>59</v>
      </c>
      <c r="AP1929" s="2" t="s">
        <v>60</v>
      </c>
      <c r="AQ1929" s="2" t="s">
        <v>41</v>
      </c>
      <c r="AR1929">
        <v>104000</v>
      </c>
      <c r="AS1929" s="2" t="str">
        <f>_xlfn.IFNA(IF(VLOOKUP(all_resi[[#This Row],[No. Waybill]],settle_reconcile[No. Waybill],1,0)="","Recon","Recon"),"-")</f>
        <v>Recon</v>
      </c>
      <c r="AT1929" s="2">
        <f>all_resi[[#This Row],[Nilai COD]]-all_resi[[#This Row],[COD Fee]]-all_resi[[#This Row],[Total Biaya Setelah Diskon]]</f>
        <v>127080</v>
      </c>
      <c r="AU1929" s="2">
        <f>IF(all_resi[[#This Row],[Waktu Terima]]="","",_xlfn.DAYS(all_resi[[#This Row],[Waktu Terima]],all_resi[[#This Row],[Tanggal Pengiriman]]))</f>
        <v>4</v>
      </c>
    </row>
    <row r="1930" spans="1:47" x14ac:dyDescent="0.25">
      <c r="A1930" s="2" t="s">
        <v>8273</v>
      </c>
      <c r="B1930" s="1">
        <v>46186</v>
      </c>
      <c r="C1930" s="2" t="s">
        <v>42</v>
      </c>
      <c r="D1930" s="2" t="s">
        <v>43</v>
      </c>
      <c r="E1930" s="2" t="s">
        <v>44</v>
      </c>
      <c r="F1930" s="2" t="s">
        <v>45</v>
      </c>
      <c r="G1930" s="2" t="s">
        <v>46</v>
      </c>
      <c r="H1930" s="2" t="s">
        <v>80</v>
      </c>
      <c r="I1930" s="2" t="s">
        <v>8274</v>
      </c>
      <c r="J1930" s="2" t="s">
        <v>14106</v>
      </c>
      <c r="K1930" s="2" t="s">
        <v>177</v>
      </c>
      <c r="L1930" s="2" t="s">
        <v>807</v>
      </c>
      <c r="M1930" s="2" t="s">
        <v>1836</v>
      </c>
      <c r="N1930" s="2" t="s">
        <v>8275</v>
      </c>
      <c r="O1930">
        <v>1</v>
      </c>
      <c r="P1930" s="2" t="s">
        <v>53</v>
      </c>
      <c r="Q1930">
        <v>100</v>
      </c>
      <c r="R1930">
        <v>0</v>
      </c>
      <c r="S1930" s="2" t="s">
        <v>54</v>
      </c>
      <c r="T1930" s="2" t="s">
        <v>55</v>
      </c>
      <c r="U1930" s="2" t="s">
        <v>201</v>
      </c>
      <c r="V1930" s="2"/>
      <c r="W1930">
        <v>64000</v>
      </c>
      <c r="X1930">
        <v>0</v>
      </c>
      <c r="Y1930">
        <v>0</v>
      </c>
      <c r="Z1930">
        <v>64000</v>
      </c>
      <c r="AB1930" s="2" t="s">
        <v>57</v>
      </c>
      <c r="AC1930">
        <v>25600</v>
      </c>
      <c r="AD1930">
        <v>38400</v>
      </c>
      <c r="AE1930">
        <v>148000</v>
      </c>
      <c r="AF1930">
        <v>2220</v>
      </c>
      <c r="AG1930" s="2" t="s">
        <v>353</v>
      </c>
      <c r="AH1930" s="2" t="s">
        <v>149</v>
      </c>
      <c r="AI1930" s="1">
        <v>46198</v>
      </c>
      <c r="AJ1930" s="2" t="s">
        <v>87</v>
      </c>
      <c r="AK1930" s="2" t="s">
        <v>67</v>
      </c>
      <c r="AM1930" s="2" t="s">
        <v>59</v>
      </c>
      <c r="AP1930" s="2" t="s">
        <v>60</v>
      </c>
      <c r="AQ1930" s="2" t="s">
        <v>41</v>
      </c>
      <c r="AR1930">
        <v>84000</v>
      </c>
      <c r="AS1930" s="2" t="str">
        <f>_xlfn.IFNA(IF(VLOOKUP(all_resi[[#This Row],[No. Waybill]],settle_reconcile[No. Waybill],1,0)="","Recon","Recon"),"-")</f>
        <v>-</v>
      </c>
      <c r="AT1930" s="2">
        <f>all_resi[[#This Row],[Nilai COD]]-all_resi[[#This Row],[COD Fee]]-all_resi[[#This Row],[Total Biaya Setelah Diskon]]</f>
        <v>107380</v>
      </c>
      <c r="AU1930" s="2">
        <f>IF(all_resi[[#This Row],[Waktu Terima]]="","",_xlfn.DAYS(all_resi[[#This Row],[Waktu Terima]],all_resi[[#This Row],[Tanggal Pengiriman]]))</f>
        <v>12</v>
      </c>
    </row>
    <row r="1931" spans="1:47" x14ac:dyDescent="0.25">
      <c r="A1931" s="2" t="s">
        <v>7979</v>
      </c>
      <c r="B1931" s="1">
        <v>46186</v>
      </c>
      <c r="C1931" s="2" t="s">
        <v>42</v>
      </c>
      <c r="D1931" s="2" t="s">
        <v>43</v>
      </c>
      <c r="E1931" s="2" t="s">
        <v>44</v>
      </c>
      <c r="F1931" s="2" t="s">
        <v>45</v>
      </c>
      <c r="G1931" s="2" t="s">
        <v>46</v>
      </c>
      <c r="H1931" s="2" t="s">
        <v>47</v>
      </c>
      <c r="I1931" s="2" t="s">
        <v>7980</v>
      </c>
      <c r="J1931" s="2" t="s">
        <v>13906</v>
      </c>
      <c r="K1931" s="2" t="s">
        <v>209</v>
      </c>
      <c r="L1931" s="2" t="s">
        <v>1322</v>
      </c>
      <c r="M1931" s="2" t="s">
        <v>7981</v>
      </c>
      <c r="N1931" s="2" t="s">
        <v>7982</v>
      </c>
      <c r="O1931">
        <v>1</v>
      </c>
      <c r="P1931" s="2" t="s">
        <v>53</v>
      </c>
      <c r="Q1931">
        <v>100</v>
      </c>
      <c r="R1931">
        <v>0</v>
      </c>
      <c r="S1931" s="2" t="s">
        <v>54</v>
      </c>
      <c r="T1931" s="2" t="s">
        <v>55</v>
      </c>
      <c r="U1931" s="2" t="s">
        <v>534</v>
      </c>
      <c r="V1931" s="2"/>
      <c r="W1931">
        <v>56000</v>
      </c>
      <c r="X1931">
        <v>0</v>
      </c>
      <c r="Y1931">
        <v>0</v>
      </c>
      <c r="Z1931">
        <v>56000</v>
      </c>
      <c r="AB1931" s="2" t="s">
        <v>57</v>
      </c>
      <c r="AC1931">
        <v>22400</v>
      </c>
      <c r="AD1931">
        <v>33600</v>
      </c>
      <c r="AE1931">
        <v>110000</v>
      </c>
      <c r="AF1931">
        <v>1650</v>
      </c>
      <c r="AG1931" s="2" t="s">
        <v>7980</v>
      </c>
      <c r="AH1931" s="2"/>
      <c r="AI1931" s="1">
        <v>46194</v>
      </c>
      <c r="AJ1931" s="2"/>
      <c r="AK1931" s="2" t="s">
        <v>58</v>
      </c>
      <c r="AM1931" s="2" t="s">
        <v>59</v>
      </c>
      <c r="AP1931" s="2" t="s">
        <v>60</v>
      </c>
      <c r="AQ1931" s="2" t="s">
        <v>41</v>
      </c>
      <c r="AR1931">
        <v>54000</v>
      </c>
      <c r="AS1931" s="2" t="str">
        <f>_xlfn.IFNA(IF(VLOOKUP(all_resi[[#This Row],[No. Waybill]],settle_reconcile[No. Waybill],1,0)="","Recon","Recon"),"-")</f>
        <v>Recon</v>
      </c>
      <c r="AT1931" s="2">
        <f>all_resi[[#This Row],[Nilai COD]]-all_resi[[#This Row],[COD Fee]]-all_resi[[#This Row],[Total Biaya Setelah Diskon]]</f>
        <v>74750</v>
      </c>
      <c r="AU1931" s="2">
        <f>IF(all_resi[[#This Row],[Waktu Terima]]="","",_xlfn.DAYS(all_resi[[#This Row],[Waktu Terima]],all_resi[[#This Row],[Tanggal Pengiriman]]))</f>
        <v>8</v>
      </c>
    </row>
    <row r="1932" spans="1:47" x14ac:dyDescent="0.25">
      <c r="A1932" s="2" t="s">
        <v>8037</v>
      </c>
      <c r="B1932" s="1">
        <v>46186</v>
      </c>
      <c r="C1932" s="2" t="s">
        <v>42</v>
      </c>
      <c r="D1932" s="2" t="s">
        <v>43</v>
      </c>
      <c r="E1932" s="2" t="s">
        <v>44</v>
      </c>
      <c r="F1932" s="2" t="s">
        <v>45</v>
      </c>
      <c r="G1932" s="2" t="s">
        <v>46</v>
      </c>
      <c r="H1932" s="2" t="s">
        <v>47</v>
      </c>
      <c r="I1932" s="2" t="s">
        <v>8038</v>
      </c>
      <c r="J1932" s="2" t="s">
        <v>13902</v>
      </c>
      <c r="K1932" s="2" t="s">
        <v>156</v>
      </c>
      <c r="L1932" s="2" t="s">
        <v>606</v>
      </c>
      <c r="M1932" s="2" t="s">
        <v>1590</v>
      </c>
      <c r="N1932" s="2" t="s">
        <v>8039</v>
      </c>
      <c r="O1932">
        <v>1</v>
      </c>
      <c r="P1932" s="2" t="s">
        <v>53</v>
      </c>
      <c r="Q1932">
        <v>100</v>
      </c>
      <c r="R1932">
        <v>0</v>
      </c>
      <c r="S1932" s="2" t="s">
        <v>54</v>
      </c>
      <c r="T1932" s="2" t="s">
        <v>55</v>
      </c>
      <c r="U1932" s="2" t="s">
        <v>412</v>
      </c>
      <c r="V1932" s="2"/>
      <c r="W1932">
        <v>64000</v>
      </c>
      <c r="X1932">
        <v>0</v>
      </c>
      <c r="Y1932">
        <v>0</v>
      </c>
      <c r="Z1932">
        <v>64000</v>
      </c>
      <c r="AB1932" s="2" t="s">
        <v>57</v>
      </c>
      <c r="AC1932">
        <v>25600</v>
      </c>
      <c r="AD1932">
        <v>38400</v>
      </c>
      <c r="AE1932">
        <v>169000</v>
      </c>
      <c r="AF1932">
        <v>2535</v>
      </c>
      <c r="AG1932" s="2" t="s">
        <v>256</v>
      </c>
      <c r="AH1932" s="2"/>
      <c r="AI1932" s="1">
        <v>46205</v>
      </c>
      <c r="AJ1932" s="2"/>
      <c r="AK1932" s="2" t="s">
        <v>67</v>
      </c>
      <c r="AM1932" s="2" t="s">
        <v>59</v>
      </c>
      <c r="AP1932" s="2" t="s">
        <v>60</v>
      </c>
      <c r="AQ1932" s="2" t="s">
        <v>41</v>
      </c>
      <c r="AR1932">
        <v>105000</v>
      </c>
      <c r="AS1932" s="2" t="str">
        <f>_xlfn.IFNA(IF(VLOOKUP(all_resi[[#This Row],[No. Waybill]],settle_reconcile[No. Waybill],1,0)="","Recon","Recon"),"-")</f>
        <v>-</v>
      </c>
      <c r="AT1932" s="2">
        <f>all_resi[[#This Row],[Nilai COD]]-all_resi[[#This Row],[COD Fee]]-all_resi[[#This Row],[Total Biaya Setelah Diskon]]</f>
        <v>128065</v>
      </c>
      <c r="AU1932" s="2">
        <f>IF(all_resi[[#This Row],[Waktu Terima]]="","",_xlfn.DAYS(all_resi[[#This Row],[Waktu Terima]],all_resi[[#This Row],[Tanggal Pengiriman]]))</f>
        <v>19</v>
      </c>
    </row>
    <row r="1933" spans="1:47" x14ac:dyDescent="0.25">
      <c r="A1933" s="2" t="s">
        <v>8027</v>
      </c>
      <c r="B1933" s="1">
        <v>46186</v>
      </c>
      <c r="C1933" s="2" t="s">
        <v>42</v>
      </c>
      <c r="D1933" s="2" t="s">
        <v>43</v>
      </c>
      <c r="E1933" s="2" t="s">
        <v>44</v>
      </c>
      <c r="F1933" s="2" t="s">
        <v>45</v>
      </c>
      <c r="G1933" s="2" t="s">
        <v>46</v>
      </c>
      <c r="H1933" s="2" t="s">
        <v>47</v>
      </c>
      <c r="I1933" s="2" t="s">
        <v>8028</v>
      </c>
      <c r="J1933" s="2" t="s">
        <v>13931</v>
      </c>
      <c r="K1933" s="2" t="s">
        <v>100</v>
      </c>
      <c r="L1933" s="2" t="s">
        <v>4969</v>
      </c>
      <c r="M1933" s="2" t="s">
        <v>4969</v>
      </c>
      <c r="N1933" s="2" t="s">
        <v>8029</v>
      </c>
      <c r="O1933">
        <v>1</v>
      </c>
      <c r="P1933" s="2" t="s">
        <v>53</v>
      </c>
      <c r="Q1933">
        <v>100</v>
      </c>
      <c r="R1933">
        <v>0</v>
      </c>
      <c r="S1933" s="2" t="s">
        <v>54</v>
      </c>
      <c r="T1933" s="2" t="s">
        <v>55</v>
      </c>
      <c r="U1933" s="2" t="s">
        <v>534</v>
      </c>
      <c r="V1933" s="2"/>
      <c r="W1933">
        <v>18000</v>
      </c>
      <c r="X1933">
        <v>0</v>
      </c>
      <c r="Y1933">
        <v>0</v>
      </c>
      <c r="Z1933">
        <v>18000</v>
      </c>
      <c r="AB1933" s="2" t="s">
        <v>57</v>
      </c>
      <c r="AC1933">
        <v>12000</v>
      </c>
      <c r="AD1933">
        <v>6000</v>
      </c>
      <c r="AE1933">
        <v>72000</v>
      </c>
      <c r="AF1933">
        <v>1080</v>
      </c>
      <c r="AG1933" s="2" t="s">
        <v>8028</v>
      </c>
      <c r="AH1933" s="2"/>
      <c r="AI1933" s="1">
        <v>46188</v>
      </c>
      <c r="AJ1933" s="2"/>
      <c r="AK1933" s="2" t="s">
        <v>58</v>
      </c>
      <c r="AM1933" s="2" t="s">
        <v>59</v>
      </c>
      <c r="AP1933" s="2" t="s">
        <v>60</v>
      </c>
      <c r="AQ1933" s="2" t="s">
        <v>41</v>
      </c>
      <c r="AR1933">
        <v>54000</v>
      </c>
      <c r="AS1933" s="2" t="str">
        <f>_xlfn.IFNA(IF(VLOOKUP(all_resi[[#This Row],[No. Waybill]],settle_reconcile[No. Waybill],1,0)="","Recon","Recon"),"-")</f>
        <v>Recon</v>
      </c>
      <c r="AT1933" s="2">
        <f>all_resi[[#This Row],[Nilai COD]]-all_resi[[#This Row],[COD Fee]]-all_resi[[#This Row],[Total Biaya Setelah Diskon]]</f>
        <v>64920</v>
      </c>
      <c r="AU1933" s="2">
        <f>IF(all_resi[[#This Row],[Waktu Terima]]="","",_xlfn.DAYS(all_resi[[#This Row],[Waktu Terima]],all_resi[[#This Row],[Tanggal Pengiriman]]))</f>
        <v>2</v>
      </c>
    </row>
    <row r="1934" spans="1:47" x14ac:dyDescent="0.25">
      <c r="A1934" s="2" t="s">
        <v>8177</v>
      </c>
      <c r="B1934" s="1">
        <v>46186</v>
      </c>
      <c r="C1934" s="2" t="s">
        <v>42</v>
      </c>
      <c r="D1934" s="2" t="s">
        <v>43</v>
      </c>
      <c r="E1934" s="2" t="s">
        <v>44</v>
      </c>
      <c r="F1934" s="2" t="s">
        <v>45</v>
      </c>
      <c r="G1934" s="2" t="s">
        <v>46</v>
      </c>
      <c r="H1934" s="2" t="s">
        <v>47</v>
      </c>
      <c r="I1934" s="2" t="s">
        <v>8178</v>
      </c>
      <c r="J1934" s="2" t="s">
        <v>14098</v>
      </c>
      <c r="K1934" s="2" t="s">
        <v>82</v>
      </c>
      <c r="L1934" s="2" t="s">
        <v>3110</v>
      </c>
      <c r="M1934" s="2" t="s">
        <v>3111</v>
      </c>
      <c r="N1934" s="2" t="s">
        <v>8179</v>
      </c>
      <c r="O1934">
        <v>1</v>
      </c>
      <c r="P1934" s="2" t="s">
        <v>53</v>
      </c>
      <c r="Q1934">
        <v>100</v>
      </c>
      <c r="R1934">
        <v>0</v>
      </c>
      <c r="S1934" s="2" t="s">
        <v>54</v>
      </c>
      <c r="T1934" s="2" t="s">
        <v>55</v>
      </c>
      <c r="U1934" s="2" t="s">
        <v>412</v>
      </c>
      <c r="V1934" s="2"/>
      <c r="W1934">
        <v>59000</v>
      </c>
      <c r="X1934">
        <v>0</v>
      </c>
      <c r="Y1934">
        <v>0</v>
      </c>
      <c r="Z1934">
        <v>59000</v>
      </c>
      <c r="AB1934" s="2" t="s">
        <v>57</v>
      </c>
      <c r="AC1934">
        <v>23600</v>
      </c>
      <c r="AD1934">
        <v>35400</v>
      </c>
      <c r="AE1934">
        <v>162000</v>
      </c>
      <c r="AF1934">
        <v>2430</v>
      </c>
      <c r="AG1934" s="2" t="s">
        <v>8178</v>
      </c>
      <c r="AH1934" s="2"/>
      <c r="AI1934" s="1">
        <v>46190</v>
      </c>
      <c r="AJ1934" s="2"/>
      <c r="AK1934" s="2" t="s">
        <v>58</v>
      </c>
      <c r="AM1934" s="2" t="s">
        <v>59</v>
      </c>
      <c r="AP1934" s="2" t="s">
        <v>60</v>
      </c>
      <c r="AQ1934" s="2" t="s">
        <v>41</v>
      </c>
      <c r="AR1934">
        <v>103000</v>
      </c>
      <c r="AS1934" s="2" t="str">
        <f>_xlfn.IFNA(IF(VLOOKUP(all_resi[[#This Row],[No. Waybill]],settle_reconcile[No. Waybill],1,0)="","Recon","Recon"),"-")</f>
        <v>Recon</v>
      </c>
      <c r="AT1934" s="2">
        <f>all_resi[[#This Row],[Nilai COD]]-all_resi[[#This Row],[COD Fee]]-all_resi[[#This Row],[Total Biaya Setelah Diskon]]</f>
        <v>124170</v>
      </c>
      <c r="AU1934" s="2">
        <f>IF(all_resi[[#This Row],[Waktu Terima]]="","",_xlfn.DAYS(all_resi[[#This Row],[Waktu Terima]],all_resi[[#This Row],[Tanggal Pengiriman]]))</f>
        <v>4</v>
      </c>
    </row>
    <row r="1935" spans="1:47" x14ac:dyDescent="0.25">
      <c r="A1935" s="2" t="s">
        <v>8266</v>
      </c>
      <c r="B1935" s="1">
        <v>46186</v>
      </c>
      <c r="C1935" s="2" t="s">
        <v>42</v>
      </c>
      <c r="D1935" s="2" t="s">
        <v>43</v>
      </c>
      <c r="E1935" s="2" t="s">
        <v>44</v>
      </c>
      <c r="F1935" s="2" t="s">
        <v>45</v>
      </c>
      <c r="G1935" s="2" t="s">
        <v>46</v>
      </c>
      <c r="H1935" s="2" t="s">
        <v>80</v>
      </c>
      <c r="I1935" s="2" t="s">
        <v>8267</v>
      </c>
      <c r="J1935" s="2" t="s">
        <v>13253</v>
      </c>
      <c r="K1935" s="2" t="s">
        <v>177</v>
      </c>
      <c r="L1935" s="2" t="s">
        <v>775</v>
      </c>
      <c r="M1935" s="2" t="s">
        <v>1643</v>
      </c>
      <c r="N1935" s="2" t="s">
        <v>8268</v>
      </c>
      <c r="O1935">
        <v>1</v>
      </c>
      <c r="P1935" s="2" t="s">
        <v>53</v>
      </c>
      <c r="Q1935">
        <v>100</v>
      </c>
      <c r="R1935">
        <v>0</v>
      </c>
      <c r="S1935" s="2" t="s">
        <v>54</v>
      </c>
      <c r="T1935" s="2" t="s">
        <v>55</v>
      </c>
      <c r="U1935" s="2" t="s">
        <v>1020</v>
      </c>
      <c r="V1935" s="2"/>
      <c r="W1935">
        <v>114000</v>
      </c>
      <c r="X1935">
        <v>0</v>
      </c>
      <c r="Y1935">
        <v>0</v>
      </c>
      <c r="Z1935">
        <v>114000</v>
      </c>
      <c r="AB1935" s="2" t="s">
        <v>57</v>
      </c>
      <c r="AC1935">
        <v>45600</v>
      </c>
      <c r="AD1935">
        <v>68400</v>
      </c>
      <c r="AE1935">
        <v>194000</v>
      </c>
      <c r="AF1935">
        <v>2910</v>
      </c>
      <c r="AG1935" s="2" t="s">
        <v>517</v>
      </c>
      <c r="AH1935" s="2" t="s">
        <v>149</v>
      </c>
      <c r="AI1935" s="1">
        <v>46199</v>
      </c>
      <c r="AJ1935" s="2" t="s">
        <v>87</v>
      </c>
      <c r="AK1935" s="2" t="s">
        <v>67</v>
      </c>
      <c r="AM1935" s="2" t="s">
        <v>59</v>
      </c>
      <c r="AP1935" s="2" t="s">
        <v>60</v>
      </c>
      <c r="AQ1935" s="2" t="s">
        <v>41</v>
      </c>
      <c r="AR1935">
        <v>80000</v>
      </c>
      <c r="AS1935" s="2" t="str">
        <f>_xlfn.IFNA(IF(VLOOKUP(all_resi[[#This Row],[No. Waybill]],settle_reconcile[No. Waybill],1,0)="","Recon","Recon"),"-")</f>
        <v>-</v>
      </c>
      <c r="AT1935" s="2">
        <f>all_resi[[#This Row],[Nilai COD]]-all_resi[[#This Row],[COD Fee]]-all_resi[[#This Row],[Total Biaya Setelah Diskon]]</f>
        <v>122690</v>
      </c>
      <c r="AU1935" s="2">
        <f>IF(all_resi[[#This Row],[Waktu Terima]]="","",_xlfn.DAYS(all_resi[[#This Row],[Waktu Terima]],all_resi[[#This Row],[Tanggal Pengiriman]]))</f>
        <v>13</v>
      </c>
    </row>
    <row r="1936" spans="1:47" x14ac:dyDescent="0.25">
      <c r="A1936" s="2" t="s">
        <v>8167</v>
      </c>
      <c r="B1936" s="1">
        <v>46186</v>
      </c>
      <c r="C1936" s="2" t="s">
        <v>42</v>
      </c>
      <c r="D1936" s="2" t="s">
        <v>43</v>
      </c>
      <c r="E1936" s="2" t="s">
        <v>44</v>
      </c>
      <c r="F1936" s="2" t="s">
        <v>45</v>
      </c>
      <c r="G1936" s="2" t="s">
        <v>46</v>
      </c>
      <c r="H1936" s="2" t="s">
        <v>47</v>
      </c>
      <c r="I1936" s="2" t="s">
        <v>8168</v>
      </c>
      <c r="J1936" s="2" t="s">
        <v>14101</v>
      </c>
      <c r="K1936" s="2" t="s">
        <v>177</v>
      </c>
      <c r="L1936" s="2" t="s">
        <v>247</v>
      </c>
      <c r="M1936" s="2" t="s">
        <v>1685</v>
      </c>
      <c r="N1936" s="2" t="s">
        <v>8169</v>
      </c>
      <c r="O1936">
        <v>1</v>
      </c>
      <c r="P1936" s="2" t="s">
        <v>53</v>
      </c>
      <c r="Q1936">
        <v>100</v>
      </c>
      <c r="R1936">
        <v>0</v>
      </c>
      <c r="S1936" s="2" t="s">
        <v>54</v>
      </c>
      <c r="T1936" s="2" t="s">
        <v>55</v>
      </c>
      <c r="U1936" s="2" t="s">
        <v>8016</v>
      </c>
      <c r="V1936" s="2"/>
      <c r="W1936">
        <v>80000</v>
      </c>
      <c r="X1936">
        <v>0</v>
      </c>
      <c r="Y1936">
        <v>0</v>
      </c>
      <c r="Z1936">
        <v>80000</v>
      </c>
      <c r="AB1936" s="2" t="s">
        <v>57</v>
      </c>
      <c r="AC1936">
        <v>32000</v>
      </c>
      <c r="AD1936">
        <v>48000</v>
      </c>
      <c r="AE1936">
        <v>296000</v>
      </c>
      <c r="AF1936">
        <v>4440</v>
      </c>
      <c r="AG1936" s="2" t="s">
        <v>8168</v>
      </c>
      <c r="AH1936" s="2"/>
      <c r="AI1936" s="1">
        <v>46192</v>
      </c>
      <c r="AJ1936" s="2"/>
      <c r="AK1936" s="2" t="s">
        <v>58</v>
      </c>
      <c r="AM1936" s="2" t="s">
        <v>59</v>
      </c>
      <c r="AP1936" s="2" t="s">
        <v>60</v>
      </c>
      <c r="AQ1936" s="2" t="s">
        <v>41</v>
      </c>
      <c r="AR1936">
        <v>216000</v>
      </c>
      <c r="AS1936" s="2" t="str">
        <f>_xlfn.IFNA(IF(VLOOKUP(all_resi[[#This Row],[No. Waybill]],settle_reconcile[No. Waybill],1,0)="","Recon","Recon"),"-")</f>
        <v>Recon</v>
      </c>
      <c r="AT1936" s="2">
        <f>all_resi[[#This Row],[Nilai COD]]-all_resi[[#This Row],[COD Fee]]-all_resi[[#This Row],[Total Biaya Setelah Diskon]]</f>
        <v>243560</v>
      </c>
      <c r="AU1936" s="2">
        <f>IF(all_resi[[#This Row],[Waktu Terima]]="","",_xlfn.DAYS(all_resi[[#This Row],[Waktu Terima]],all_resi[[#This Row],[Tanggal Pengiriman]]))</f>
        <v>6</v>
      </c>
    </row>
    <row r="1937" spans="1:47" x14ac:dyDescent="0.25">
      <c r="A1937" s="2" t="s">
        <v>8173</v>
      </c>
      <c r="B1937" s="1">
        <v>46186</v>
      </c>
      <c r="C1937" s="2" t="s">
        <v>42</v>
      </c>
      <c r="D1937" s="2" t="s">
        <v>43</v>
      </c>
      <c r="E1937" s="2" t="s">
        <v>44</v>
      </c>
      <c r="F1937" s="2" t="s">
        <v>45</v>
      </c>
      <c r="G1937" s="2" t="s">
        <v>46</v>
      </c>
      <c r="H1937" s="2" t="s">
        <v>47</v>
      </c>
      <c r="I1937" s="2" t="s">
        <v>8174</v>
      </c>
      <c r="J1937" s="2" t="s">
        <v>14071</v>
      </c>
      <c r="K1937" s="2" t="s">
        <v>106</v>
      </c>
      <c r="L1937" s="2" t="s">
        <v>1626</v>
      </c>
      <c r="M1937" s="2" t="s">
        <v>8175</v>
      </c>
      <c r="N1937" s="2" t="s">
        <v>8176</v>
      </c>
      <c r="O1937">
        <v>1</v>
      </c>
      <c r="P1937" s="2" t="s">
        <v>53</v>
      </c>
      <c r="Q1937">
        <v>100</v>
      </c>
      <c r="R1937">
        <v>0</v>
      </c>
      <c r="S1937" s="2" t="s">
        <v>54</v>
      </c>
      <c r="T1937" s="2" t="s">
        <v>55</v>
      </c>
      <c r="U1937" s="2" t="s">
        <v>73</v>
      </c>
      <c r="V1937" s="2"/>
      <c r="W1937">
        <v>43000</v>
      </c>
      <c r="X1937">
        <v>0</v>
      </c>
      <c r="Y1937">
        <v>0</v>
      </c>
      <c r="Z1937">
        <v>43000</v>
      </c>
      <c r="AB1937" s="2" t="s">
        <v>57</v>
      </c>
      <c r="AC1937">
        <v>17200</v>
      </c>
      <c r="AD1937">
        <v>25800</v>
      </c>
      <c r="AE1937">
        <v>123000</v>
      </c>
      <c r="AF1937">
        <v>1845</v>
      </c>
      <c r="AG1937" s="2" t="s">
        <v>8174</v>
      </c>
      <c r="AH1937" s="2"/>
      <c r="AI1937" s="1">
        <v>46190</v>
      </c>
      <c r="AJ1937" s="2"/>
      <c r="AK1937" s="2" t="s">
        <v>58</v>
      </c>
      <c r="AM1937" s="2" t="s">
        <v>59</v>
      </c>
      <c r="AP1937" s="2" t="s">
        <v>60</v>
      </c>
      <c r="AQ1937" s="2" t="s">
        <v>41</v>
      </c>
      <c r="AR1937">
        <v>80000</v>
      </c>
      <c r="AS1937" s="2" t="str">
        <f>_xlfn.IFNA(IF(VLOOKUP(all_resi[[#This Row],[No. Waybill]],settle_reconcile[No. Waybill],1,0)="","Recon","Recon"),"-")</f>
        <v>Recon</v>
      </c>
      <c r="AT1937" s="2">
        <f>all_resi[[#This Row],[Nilai COD]]-all_resi[[#This Row],[COD Fee]]-all_resi[[#This Row],[Total Biaya Setelah Diskon]]</f>
        <v>95355</v>
      </c>
      <c r="AU1937" s="2">
        <f>IF(all_resi[[#This Row],[Waktu Terima]]="","",_xlfn.DAYS(all_resi[[#This Row],[Waktu Terima]],all_resi[[#This Row],[Tanggal Pengiriman]]))</f>
        <v>4</v>
      </c>
    </row>
    <row r="1938" spans="1:47" x14ac:dyDescent="0.25">
      <c r="A1938" s="2" t="s">
        <v>8030</v>
      </c>
      <c r="B1938" s="1">
        <v>46186</v>
      </c>
      <c r="C1938" s="2" t="s">
        <v>42</v>
      </c>
      <c r="D1938" s="2" t="s">
        <v>43</v>
      </c>
      <c r="E1938" s="2" t="s">
        <v>44</v>
      </c>
      <c r="F1938" s="2" t="s">
        <v>45</v>
      </c>
      <c r="G1938" s="2" t="s">
        <v>46</v>
      </c>
      <c r="H1938" s="2" t="s">
        <v>47</v>
      </c>
      <c r="I1938" s="2" t="s">
        <v>8031</v>
      </c>
      <c r="J1938" s="2" t="s">
        <v>13914</v>
      </c>
      <c r="K1938" s="2" t="s">
        <v>75</v>
      </c>
      <c r="L1938" s="2" t="s">
        <v>112</v>
      </c>
      <c r="M1938" s="2" t="s">
        <v>8032</v>
      </c>
      <c r="N1938" s="2" t="s">
        <v>8033</v>
      </c>
      <c r="O1938">
        <v>1</v>
      </c>
      <c r="P1938" s="2" t="s">
        <v>53</v>
      </c>
      <c r="Q1938">
        <v>100</v>
      </c>
      <c r="R1938">
        <v>0</v>
      </c>
      <c r="S1938" s="2" t="s">
        <v>54</v>
      </c>
      <c r="T1938" s="2" t="s">
        <v>55</v>
      </c>
      <c r="U1938" s="2" t="s">
        <v>225</v>
      </c>
      <c r="V1938" s="2"/>
      <c r="W1938">
        <v>64000</v>
      </c>
      <c r="X1938">
        <v>0</v>
      </c>
      <c r="Y1938">
        <v>0</v>
      </c>
      <c r="Z1938">
        <v>64000</v>
      </c>
      <c r="AB1938" s="2" t="s">
        <v>57</v>
      </c>
      <c r="AC1938">
        <v>25600</v>
      </c>
      <c r="AD1938">
        <v>38400</v>
      </c>
      <c r="AE1938">
        <v>168000</v>
      </c>
      <c r="AF1938">
        <v>2520</v>
      </c>
      <c r="AG1938" s="2" t="s">
        <v>8031</v>
      </c>
      <c r="AH1938" s="2"/>
      <c r="AI1938" s="1">
        <v>46191</v>
      </c>
      <c r="AJ1938" s="2"/>
      <c r="AK1938" s="2" t="s">
        <v>58</v>
      </c>
      <c r="AM1938" s="2" t="s">
        <v>59</v>
      </c>
      <c r="AP1938" s="2" t="s">
        <v>60</v>
      </c>
      <c r="AQ1938" s="2" t="s">
        <v>41</v>
      </c>
      <c r="AR1938">
        <v>104000</v>
      </c>
      <c r="AS1938" s="2" t="str">
        <f>_xlfn.IFNA(IF(VLOOKUP(all_resi[[#This Row],[No. Waybill]],settle_reconcile[No. Waybill],1,0)="","Recon","Recon"),"-")</f>
        <v>Recon</v>
      </c>
      <c r="AT1938" s="2">
        <f>all_resi[[#This Row],[Nilai COD]]-all_resi[[#This Row],[COD Fee]]-all_resi[[#This Row],[Total Biaya Setelah Diskon]]</f>
        <v>127080</v>
      </c>
      <c r="AU1938" s="2">
        <f>IF(all_resi[[#This Row],[Waktu Terima]]="","",_xlfn.DAYS(all_resi[[#This Row],[Waktu Terima]],all_resi[[#This Row],[Tanggal Pengiriman]]))</f>
        <v>5</v>
      </c>
    </row>
    <row r="1939" spans="1:47" x14ac:dyDescent="0.25">
      <c r="A1939" s="2" t="s">
        <v>7967</v>
      </c>
      <c r="B1939" s="1">
        <v>46186</v>
      </c>
      <c r="C1939" s="2" t="s">
        <v>42</v>
      </c>
      <c r="D1939" s="2" t="s">
        <v>43</v>
      </c>
      <c r="E1939" s="2" t="s">
        <v>44</v>
      </c>
      <c r="F1939" s="2" t="s">
        <v>45</v>
      </c>
      <c r="G1939" s="2" t="s">
        <v>46</v>
      </c>
      <c r="H1939" s="2" t="s">
        <v>80</v>
      </c>
      <c r="I1939" s="2" t="s">
        <v>7968</v>
      </c>
      <c r="J1939" s="2" t="s">
        <v>13911</v>
      </c>
      <c r="K1939" s="2" t="s">
        <v>177</v>
      </c>
      <c r="L1939" s="2" t="s">
        <v>896</v>
      </c>
      <c r="M1939" s="2" t="s">
        <v>912</v>
      </c>
      <c r="N1939" s="2" t="s">
        <v>7969</v>
      </c>
      <c r="O1939">
        <v>1</v>
      </c>
      <c r="P1939" s="2" t="s">
        <v>53</v>
      </c>
      <c r="Q1939">
        <v>100</v>
      </c>
      <c r="R1939">
        <v>0</v>
      </c>
      <c r="S1939" s="2" t="s">
        <v>54</v>
      </c>
      <c r="T1939" s="2" t="s">
        <v>55</v>
      </c>
      <c r="U1939" s="2" t="s">
        <v>86</v>
      </c>
      <c r="V1939" s="2"/>
      <c r="W1939">
        <v>87000</v>
      </c>
      <c r="X1939">
        <v>0</v>
      </c>
      <c r="Y1939">
        <v>0</v>
      </c>
      <c r="Z1939">
        <v>87000</v>
      </c>
      <c r="AB1939" s="2" t="s">
        <v>57</v>
      </c>
      <c r="AC1939">
        <v>34800</v>
      </c>
      <c r="AD1939">
        <v>52200</v>
      </c>
      <c r="AE1939">
        <v>150000</v>
      </c>
      <c r="AF1939">
        <v>2250</v>
      </c>
      <c r="AG1939" s="2" t="s">
        <v>353</v>
      </c>
      <c r="AH1939" s="2" t="s">
        <v>149</v>
      </c>
      <c r="AI1939" s="1">
        <v>46198</v>
      </c>
      <c r="AJ1939" s="2" t="s">
        <v>87</v>
      </c>
      <c r="AK1939" s="2" t="s">
        <v>67</v>
      </c>
      <c r="AM1939" s="2" t="s">
        <v>59</v>
      </c>
      <c r="AP1939" s="2" t="s">
        <v>60</v>
      </c>
      <c r="AQ1939" s="2" t="s">
        <v>41</v>
      </c>
      <c r="AR1939">
        <v>63000</v>
      </c>
      <c r="AS1939" s="2" t="str">
        <f>_xlfn.IFNA(IF(VLOOKUP(all_resi[[#This Row],[No. Waybill]],settle_reconcile[No. Waybill],1,0)="","Recon","Recon"),"-")</f>
        <v>-</v>
      </c>
      <c r="AT1939" s="2">
        <f>all_resi[[#This Row],[Nilai COD]]-all_resi[[#This Row],[COD Fee]]-all_resi[[#This Row],[Total Biaya Setelah Diskon]]</f>
        <v>95550</v>
      </c>
      <c r="AU1939" s="2">
        <f>IF(all_resi[[#This Row],[Waktu Terima]]="","",_xlfn.DAYS(all_resi[[#This Row],[Waktu Terima]],all_resi[[#This Row],[Tanggal Pengiriman]]))</f>
        <v>12</v>
      </c>
    </row>
    <row r="1940" spans="1:47" x14ac:dyDescent="0.25">
      <c r="A1940" s="2" t="s">
        <v>8416</v>
      </c>
      <c r="B1940" s="1">
        <v>46186</v>
      </c>
      <c r="C1940" s="2" t="s">
        <v>42</v>
      </c>
      <c r="D1940" s="2" t="s">
        <v>43</v>
      </c>
      <c r="E1940" s="2" t="s">
        <v>44</v>
      </c>
      <c r="F1940" s="2" t="s">
        <v>45</v>
      </c>
      <c r="G1940" s="2" t="s">
        <v>46</v>
      </c>
      <c r="H1940" s="2" t="s">
        <v>80</v>
      </c>
      <c r="I1940" s="2" t="s">
        <v>8417</v>
      </c>
      <c r="J1940" s="2" t="s">
        <v>14088</v>
      </c>
      <c r="K1940" s="2" t="s">
        <v>116</v>
      </c>
      <c r="L1940" s="2" t="s">
        <v>317</v>
      </c>
      <c r="M1940" s="2" t="s">
        <v>8418</v>
      </c>
      <c r="N1940" s="2" t="s">
        <v>8419</v>
      </c>
      <c r="O1940">
        <v>1</v>
      </c>
      <c r="P1940" s="2" t="s">
        <v>53</v>
      </c>
      <c r="Q1940">
        <v>100</v>
      </c>
      <c r="R1940">
        <v>0</v>
      </c>
      <c r="S1940" s="2" t="s">
        <v>54</v>
      </c>
      <c r="T1940" s="2" t="s">
        <v>55</v>
      </c>
      <c r="U1940" s="2" t="s">
        <v>396</v>
      </c>
      <c r="V1940" s="2"/>
      <c r="W1940">
        <v>12000</v>
      </c>
      <c r="X1940">
        <v>0</v>
      </c>
      <c r="Y1940">
        <v>0</v>
      </c>
      <c r="Z1940">
        <v>12000</v>
      </c>
      <c r="AB1940" s="2" t="s">
        <v>57</v>
      </c>
      <c r="AC1940">
        <v>7000</v>
      </c>
      <c r="AD1940">
        <v>5000</v>
      </c>
      <c r="AE1940">
        <v>116000</v>
      </c>
      <c r="AF1940">
        <v>1740</v>
      </c>
      <c r="AG1940" s="2" t="s">
        <v>8417</v>
      </c>
      <c r="AH1940" s="2"/>
      <c r="AI1940" s="1">
        <v>46187</v>
      </c>
      <c r="AJ1940" s="2" t="s">
        <v>87</v>
      </c>
      <c r="AK1940" s="2" t="s">
        <v>58</v>
      </c>
      <c r="AM1940" s="2" t="s">
        <v>59</v>
      </c>
      <c r="AP1940" s="2" t="s">
        <v>60</v>
      </c>
      <c r="AQ1940" s="2" t="s">
        <v>41</v>
      </c>
      <c r="AR1940">
        <v>104000</v>
      </c>
      <c r="AS1940" s="2" t="str">
        <f>_xlfn.IFNA(IF(VLOOKUP(all_resi[[#This Row],[No. Waybill]],settle_reconcile[No. Waybill],1,0)="","Recon","Recon"),"-")</f>
        <v>Recon</v>
      </c>
      <c r="AT1940" s="2">
        <f>all_resi[[#This Row],[Nilai COD]]-all_resi[[#This Row],[COD Fee]]-all_resi[[#This Row],[Total Biaya Setelah Diskon]]</f>
        <v>109260</v>
      </c>
      <c r="AU1940" s="2">
        <f>IF(all_resi[[#This Row],[Waktu Terima]]="","",_xlfn.DAYS(all_resi[[#This Row],[Waktu Terima]],all_resi[[#This Row],[Tanggal Pengiriman]]))</f>
        <v>1</v>
      </c>
    </row>
    <row r="1941" spans="1:47" x14ac:dyDescent="0.25">
      <c r="A1941" s="2" t="s">
        <v>8145</v>
      </c>
      <c r="B1941" s="1">
        <v>46186</v>
      </c>
      <c r="C1941" s="2" t="s">
        <v>42</v>
      </c>
      <c r="D1941" s="2" t="s">
        <v>43</v>
      </c>
      <c r="E1941" s="2" t="s">
        <v>44</v>
      </c>
      <c r="F1941" s="2" t="s">
        <v>45</v>
      </c>
      <c r="G1941" s="2" t="s">
        <v>46</v>
      </c>
      <c r="H1941" s="2" t="s">
        <v>47</v>
      </c>
      <c r="I1941" s="2" t="s">
        <v>8146</v>
      </c>
      <c r="J1941" s="2" t="s">
        <v>14079</v>
      </c>
      <c r="K1941" s="2" t="s">
        <v>177</v>
      </c>
      <c r="L1941" s="2" t="s">
        <v>247</v>
      </c>
      <c r="M1941" s="2" t="s">
        <v>248</v>
      </c>
      <c r="N1941" s="2" t="s">
        <v>8147</v>
      </c>
      <c r="O1941">
        <v>1</v>
      </c>
      <c r="P1941" s="2" t="s">
        <v>53</v>
      </c>
      <c r="Q1941">
        <v>100</v>
      </c>
      <c r="R1941">
        <v>0</v>
      </c>
      <c r="S1941" s="2" t="s">
        <v>54</v>
      </c>
      <c r="T1941" s="2" t="s">
        <v>55</v>
      </c>
      <c r="U1941" s="2" t="s">
        <v>534</v>
      </c>
      <c r="V1941" s="2"/>
      <c r="W1941">
        <v>80000</v>
      </c>
      <c r="X1941">
        <v>0</v>
      </c>
      <c r="Y1941">
        <v>0</v>
      </c>
      <c r="Z1941">
        <v>80000</v>
      </c>
      <c r="AB1941" s="2" t="s">
        <v>57</v>
      </c>
      <c r="AC1941">
        <v>32000</v>
      </c>
      <c r="AD1941">
        <v>48000</v>
      </c>
      <c r="AE1941">
        <v>134000</v>
      </c>
      <c r="AF1941">
        <v>2010</v>
      </c>
      <c r="AG1941" s="2" t="s">
        <v>517</v>
      </c>
      <c r="AH1941" s="2" t="s">
        <v>149</v>
      </c>
      <c r="AI1941" s="1">
        <v>46199</v>
      </c>
      <c r="AJ1941" s="2"/>
      <c r="AK1941" s="2" t="s">
        <v>67</v>
      </c>
      <c r="AM1941" s="2" t="s">
        <v>59</v>
      </c>
      <c r="AP1941" s="2" t="s">
        <v>60</v>
      </c>
      <c r="AQ1941" s="2" t="s">
        <v>41</v>
      </c>
      <c r="AR1941">
        <v>54000</v>
      </c>
      <c r="AS1941" s="2" t="str">
        <f>_xlfn.IFNA(IF(VLOOKUP(all_resi[[#This Row],[No. Waybill]],settle_reconcile[No. Waybill],1,0)="","Recon","Recon"),"-")</f>
        <v>-</v>
      </c>
      <c r="AT1941" s="2">
        <f>all_resi[[#This Row],[Nilai COD]]-all_resi[[#This Row],[COD Fee]]-all_resi[[#This Row],[Total Biaya Setelah Diskon]]</f>
        <v>83990</v>
      </c>
      <c r="AU1941" s="2">
        <f>IF(all_resi[[#This Row],[Waktu Terima]]="","",_xlfn.DAYS(all_resi[[#This Row],[Waktu Terima]],all_resi[[#This Row],[Tanggal Pengiriman]]))</f>
        <v>13</v>
      </c>
    </row>
    <row r="1942" spans="1:47" x14ac:dyDescent="0.25">
      <c r="A1942" s="2" t="s">
        <v>8020</v>
      </c>
      <c r="B1942" s="1">
        <v>46186</v>
      </c>
      <c r="C1942" s="2" t="s">
        <v>42</v>
      </c>
      <c r="D1942" s="2" t="s">
        <v>43</v>
      </c>
      <c r="E1942" s="2" t="s">
        <v>44</v>
      </c>
      <c r="F1942" s="2" t="s">
        <v>45</v>
      </c>
      <c r="G1942" s="2" t="s">
        <v>46</v>
      </c>
      <c r="H1942" s="2" t="s">
        <v>47</v>
      </c>
      <c r="I1942" s="2" t="s">
        <v>8021</v>
      </c>
      <c r="J1942" s="2" t="s">
        <v>13925</v>
      </c>
      <c r="K1942" s="2" t="s">
        <v>156</v>
      </c>
      <c r="L1942" s="2" t="s">
        <v>157</v>
      </c>
      <c r="M1942" s="2" t="s">
        <v>3117</v>
      </c>
      <c r="N1942" s="2" t="s">
        <v>8022</v>
      </c>
      <c r="O1942">
        <v>1</v>
      </c>
      <c r="P1942" s="2" t="s">
        <v>53</v>
      </c>
      <c r="Q1942">
        <v>100</v>
      </c>
      <c r="R1942">
        <v>0</v>
      </c>
      <c r="S1942" s="2" t="s">
        <v>54</v>
      </c>
      <c r="T1942" s="2" t="s">
        <v>55</v>
      </c>
      <c r="U1942" s="2" t="s">
        <v>207</v>
      </c>
      <c r="V1942" s="2"/>
      <c r="W1942">
        <v>80000</v>
      </c>
      <c r="X1942">
        <v>0</v>
      </c>
      <c r="Y1942">
        <v>0</v>
      </c>
      <c r="Z1942">
        <v>80000</v>
      </c>
      <c r="AB1942" s="2" t="s">
        <v>57</v>
      </c>
      <c r="AC1942">
        <v>32000</v>
      </c>
      <c r="AD1942">
        <v>48000</v>
      </c>
      <c r="AE1942">
        <v>150000</v>
      </c>
      <c r="AF1942">
        <v>2250</v>
      </c>
      <c r="AG1942" s="2" t="s">
        <v>8021</v>
      </c>
      <c r="AH1942" s="2"/>
      <c r="AI1942" s="1">
        <v>46201</v>
      </c>
      <c r="AJ1942" s="2"/>
      <c r="AK1942" s="2" t="s">
        <v>58</v>
      </c>
      <c r="AM1942" s="2" t="s">
        <v>59</v>
      </c>
      <c r="AP1942" s="2" t="s">
        <v>60</v>
      </c>
      <c r="AQ1942" s="2" t="s">
        <v>41</v>
      </c>
      <c r="AR1942">
        <v>70000</v>
      </c>
      <c r="AS1942" s="2" t="str">
        <f>_xlfn.IFNA(IF(VLOOKUP(all_resi[[#This Row],[No. Waybill]],settle_reconcile[No. Waybill],1,0)="","Recon","Recon"),"-")</f>
        <v>Recon</v>
      </c>
      <c r="AT1942" s="2">
        <f>all_resi[[#This Row],[Nilai COD]]-all_resi[[#This Row],[COD Fee]]-all_resi[[#This Row],[Total Biaya Setelah Diskon]]</f>
        <v>99750</v>
      </c>
      <c r="AU1942" s="2">
        <f>IF(all_resi[[#This Row],[Waktu Terima]]="","",_xlfn.DAYS(all_resi[[#This Row],[Waktu Terima]],all_resi[[#This Row],[Tanggal Pengiriman]]))</f>
        <v>15</v>
      </c>
    </row>
    <row r="1943" spans="1:47" x14ac:dyDescent="0.25">
      <c r="A1943" s="2" t="s">
        <v>7994</v>
      </c>
      <c r="B1943" s="1">
        <v>46186</v>
      </c>
      <c r="C1943" s="2" t="s">
        <v>42</v>
      </c>
      <c r="D1943" s="2" t="s">
        <v>43</v>
      </c>
      <c r="E1943" s="2" t="s">
        <v>44</v>
      </c>
      <c r="F1943" s="2" t="s">
        <v>45</v>
      </c>
      <c r="G1943" s="2" t="s">
        <v>46</v>
      </c>
      <c r="H1943" s="2" t="s">
        <v>80</v>
      </c>
      <c r="I1943" s="2" t="s">
        <v>7995</v>
      </c>
      <c r="J1943" s="2" t="s">
        <v>13890</v>
      </c>
      <c r="K1943" s="2" t="s">
        <v>265</v>
      </c>
      <c r="L1943" s="2" t="s">
        <v>1460</v>
      </c>
      <c r="M1943" s="2" t="s">
        <v>2720</v>
      </c>
      <c r="N1943" s="2" t="s">
        <v>7996</v>
      </c>
      <c r="O1943">
        <v>1</v>
      </c>
      <c r="P1943" s="2" t="s">
        <v>53</v>
      </c>
      <c r="Q1943">
        <v>100</v>
      </c>
      <c r="R1943">
        <v>0</v>
      </c>
      <c r="S1943" s="2" t="s">
        <v>54</v>
      </c>
      <c r="T1943" s="2" t="s">
        <v>55</v>
      </c>
      <c r="U1943" s="2" t="s">
        <v>86</v>
      </c>
      <c r="V1943" s="2"/>
      <c r="W1943">
        <v>50000</v>
      </c>
      <c r="X1943">
        <v>0</v>
      </c>
      <c r="Y1943">
        <v>0</v>
      </c>
      <c r="Z1943">
        <v>50000</v>
      </c>
      <c r="AB1943" s="2" t="s">
        <v>57</v>
      </c>
      <c r="AC1943">
        <v>20000</v>
      </c>
      <c r="AD1943">
        <v>30000</v>
      </c>
      <c r="AE1943">
        <v>110000</v>
      </c>
      <c r="AF1943">
        <v>1650</v>
      </c>
      <c r="AG1943" s="2" t="s">
        <v>7995</v>
      </c>
      <c r="AH1943" s="2"/>
      <c r="AI1943" s="1">
        <v>46194</v>
      </c>
      <c r="AJ1943" s="2" t="s">
        <v>87</v>
      </c>
      <c r="AK1943" s="2" t="s">
        <v>58</v>
      </c>
      <c r="AM1943" s="2" t="s">
        <v>59</v>
      </c>
      <c r="AP1943" s="2" t="s">
        <v>60</v>
      </c>
      <c r="AQ1943" s="2" t="s">
        <v>41</v>
      </c>
      <c r="AR1943">
        <v>60000</v>
      </c>
      <c r="AS1943" s="2" t="str">
        <f>_xlfn.IFNA(IF(VLOOKUP(all_resi[[#This Row],[No. Waybill]],settle_reconcile[No. Waybill],1,0)="","Recon","Recon"),"-")</f>
        <v>Recon</v>
      </c>
      <c r="AT1943" s="2">
        <f>all_resi[[#This Row],[Nilai COD]]-all_resi[[#This Row],[COD Fee]]-all_resi[[#This Row],[Total Biaya Setelah Diskon]]</f>
        <v>78350</v>
      </c>
      <c r="AU1943" s="2">
        <f>IF(all_resi[[#This Row],[Waktu Terima]]="","",_xlfn.DAYS(all_resi[[#This Row],[Waktu Terima]],all_resi[[#This Row],[Tanggal Pengiriman]]))</f>
        <v>8</v>
      </c>
    </row>
    <row r="1944" spans="1:47" x14ac:dyDescent="0.25">
      <c r="A1944" s="2" t="s">
        <v>8044</v>
      </c>
      <c r="B1944" s="1">
        <v>46186</v>
      </c>
      <c r="C1944" s="2" t="s">
        <v>42</v>
      </c>
      <c r="D1944" s="2" t="s">
        <v>43</v>
      </c>
      <c r="E1944" s="2" t="s">
        <v>44</v>
      </c>
      <c r="F1944" s="2" t="s">
        <v>45</v>
      </c>
      <c r="G1944" s="2" t="s">
        <v>46</v>
      </c>
      <c r="H1944" s="2" t="s">
        <v>47</v>
      </c>
      <c r="I1944" s="2" t="s">
        <v>8045</v>
      </c>
      <c r="J1944" s="2" t="s">
        <v>13055</v>
      </c>
      <c r="K1944" s="2" t="s">
        <v>121</v>
      </c>
      <c r="L1944" s="2" t="s">
        <v>3949</v>
      </c>
      <c r="M1944" s="2" t="s">
        <v>3950</v>
      </c>
      <c r="N1944" s="2" t="s">
        <v>8046</v>
      </c>
      <c r="O1944">
        <v>1</v>
      </c>
      <c r="P1944" s="2" t="s">
        <v>53</v>
      </c>
      <c r="Q1944">
        <v>100</v>
      </c>
      <c r="R1944">
        <v>0</v>
      </c>
      <c r="S1944" s="2" t="s">
        <v>54</v>
      </c>
      <c r="T1944" s="2" t="s">
        <v>55</v>
      </c>
      <c r="U1944" s="2" t="s">
        <v>97</v>
      </c>
      <c r="V1944" s="2"/>
      <c r="W1944">
        <v>85000</v>
      </c>
      <c r="X1944">
        <v>0</v>
      </c>
      <c r="Y1944">
        <v>0</v>
      </c>
      <c r="Z1944">
        <v>85000</v>
      </c>
      <c r="AB1944" s="2" t="s">
        <v>57</v>
      </c>
      <c r="AC1944">
        <v>34000</v>
      </c>
      <c r="AD1944">
        <v>51000</v>
      </c>
      <c r="AE1944">
        <v>155000</v>
      </c>
      <c r="AF1944">
        <v>2325</v>
      </c>
      <c r="AG1944" s="2" t="s">
        <v>148</v>
      </c>
      <c r="AH1944" s="2" t="s">
        <v>149</v>
      </c>
      <c r="AI1944" s="1">
        <v>46201</v>
      </c>
      <c r="AJ1944" s="2"/>
      <c r="AK1944" s="2" t="s">
        <v>67</v>
      </c>
      <c r="AM1944" s="2" t="s">
        <v>59</v>
      </c>
      <c r="AP1944" s="2" t="s">
        <v>60</v>
      </c>
      <c r="AQ1944" s="2" t="s">
        <v>41</v>
      </c>
      <c r="AR1944">
        <v>70000</v>
      </c>
      <c r="AS1944" s="2" t="str">
        <f>_xlfn.IFNA(IF(VLOOKUP(all_resi[[#This Row],[No. Waybill]],settle_reconcile[No. Waybill],1,0)="","Recon","Recon"),"-")</f>
        <v>-</v>
      </c>
      <c r="AT1944" s="2">
        <f>all_resi[[#This Row],[Nilai COD]]-all_resi[[#This Row],[COD Fee]]-all_resi[[#This Row],[Total Biaya Setelah Diskon]]</f>
        <v>101675</v>
      </c>
      <c r="AU1944" s="2">
        <f>IF(all_resi[[#This Row],[Waktu Terima]]="","",_xlfn.DAYS(all_resi[[#This Row],[Waktu Terima]],all_resi[[#This Row],[Tanggal Pengiriman]]))</f>
        <v>15</v>
      </c>
    </row>
    <row r="1945" spans="1:47" x14ac:dyDescent="0.25">
      <c r="A1945" s="2" t="s">
        <v>8059</v>
      </c>
      <c r="B1945" s="1">
        <v>46186</v>
      </c>
      <c r="C1945" s="2" t="s">
        <v>42</v>
      </c>
      <c r="D1945" s="2" t="s">
        <v>43</v>
      </c>
      <c r="E1945" s="2" t="s">
        <v>44</v>
      </c>
      <c r="F1945" s="2" t="s">
        <v>45</v>
      </c>
      <c r="G1945" s="2" t="s">
        <v>46</v>
      </c>
      <c r="H1945" s="2" t="s">
        <v>80</v>
      </c>
      <c r="I1945" s="2" t="s">
        <v>8060</v>
      </c>
      <c r="J1945" s="2" t="s">
        <v>13893</v>
      </c>
      <c r="K1945" s="2" t="s">
        <v>209</v>
      </c>
      <c r="L1945" s="2" t="s">
        <v>214</v>
      </c>
      <c r="M1945" s="2" t="s">
        <v>8061</v>
      </c>
      <c r="N1945" s="2" t="s">
        <v>8062</v>
      </c>
      <c r="O1945">
        <v>1</v>
      </c>
      <c r="P1945" s="2" t="s">
        <v>53</v>
      </c>
      <c r="Q1945">
        <v>100</v>
      </c>
      <c r="R1945">
        <v>0</v>
      </c>
      <c r="S1945" s="2" t="s">
        <v>54</v>
      </c>
      <c r="T1945" s="2" t="s">
        <v>55</v>
      </c>
      <c r="U1945" s="2" t="s">
        <v>305</v>
      </c>
      <c r="V1945" s="2"/>
      <c r="W1945">
        <v>56000</v>
      </c>
      <c r="X1945">
        <v>0</v>
      </c>
      <c r="Y1945">
        <v>0</v>
      </c>
      <c r="Z1945">
        <v>56000</v>
      </c>
      <c r="AB1945" s="2" t="s">
        <v>57</v>
      </c>
      <c r="AC1945">
        <v>22400</v>
      </c>
      <c r="AD1945">
        <v>33600</v>
      </c>
      <c r="AE1945">
        <v>118000</v>
      </c>
      <c r="AF1945">
        <v>1770</v>
      </c>
      <c r="AG1945" s="2" t="s">
        <v>8060</v>
      </c>
      <c r="AH1945" s="2"/>
      <c r="AI1945" s="1">
        <v>46193</v>
      </c>
      <c r="AJ1945" s="2" t="s">
        <v>87</v>
      </c>
      <c r="AK1945" s="2" t="s">
        <v>58</v>
      </c>
      <c r="AM1945" s="2" t="s">
        <v>59</v>
      </c>
      <c r="AP1945" s="2" t="s">
        <v>60</v>
      </c>
      <c r="AQ1945" s="2" t="s">
        <v>41</v>
      </c>
      <c r="AR1945">
        <v>62000</v>
      </c>
      <c r="AS1945" s="2" t="str">
        <f>_xlfn.IFNA(IF(VLOOKUP(all_resi[[#This Row],[No. Waybill]],settle_reconcile[No. Waybill],1,0)="","Recon","Recon"),"-")</f>
        <v>Recon</v>
      </c>
      <c r="AT1945" s="2">
        <f>all_resi[[#This Row],[Nilai COD]]-all_resi[[#This Row],[COD Fee]]-all_resi[[#This Row],[Total Biaya Setelah Diskon]]</f>
        <v>82630</v>
      </c>
      <c r="AU1945" s="2">
        <f>IF(all_resi[[#This Row],[Waktu Terima]]="","",_xlfn.DAYS(all_resi[[#This Row],[Waktu Terima]],all_resi[[#This Row],[Tanggal Pengiriman]]))</f>
        <v>7</v>
      </c>
    </row>
    <row r="1946" spans="1:47" x14ac:dyDescent="0.25">
      <c r="A1946" s="2" t="s">
        <v>8377</v>
      </c>
      <c r="B1946" s="1">
        <v>46186</v>
      </c>
      <c r="C1946" s="2" t="s">
        <v>42</v>
      </c>
      <c r="D1946" s="2" t="s">
        <v>43</v>
      </c>
      <c r="E1946" s="2" t="s">
        <v>44</v>
      </c>
      <c r="F1946" s="2" t="s">
        <v>45</v>
      </c>
      <c r="G1946" s="2" t="s">
        <v>46</v>
      </c>
      <c r="H1946" s="2" t="s">
        <v>80</v>
      </c>
      <c r="I1946" s="2" t="s">
        <v>8378</v>
      </c>
      <c r="J1946" s="2" t="s">
        <v>14034</v>
      </c>
      <c r="K1946" s="2" t="s">
        <v>177</v>
      </c>
      <c r="L1946" s="2" t="s">
        <v>896</v>
      </c>
      <c r="M1946" s="2" t="s">
        <v>2998</v>
      </c>
      <c r="N1946" s="2" t="s">
        <v>8379</v>
      </c>
      <c r="O1946">
        <v>1</v>
      </c>
      <c r="P1946" s="2" t="s">
        <v>53</v>
      </c>
      <c r="Q1946">
        <v>100</v>
      </c>
      <c r="R1946">
        <v>0</v>
      </c>
      <c r="S1946" s="2" t="s">
        <v>54</v>
      </c>
      <c r="T1946" s="2" t="s">
        <v>55</v>
      </c>
      <c r="U1946" s="2" t="s">
        <v>86</v>
      </c>
      <c r="V1946" s="2"/>
      <c r="W1946">
        <v>87000</v>
      </c>
      <c r="X1946">
        <v>0</v>
      </c>
      <c r="Y1946">
        <v>0</v>
      </c>
      <c r="Z1946">
        <v>87000</v>
      </c>
      <c r="AB1946" s="2" t="s">
        <v>57</v>
      </c>
      <c r="AC1946">
        <v>34800</v>
      </c>
      <c r="AD1946">
        <v>52200</v>
      </c>
      <c r="AE1946">
        <v>140000</v>
      </c>
      <c r="AF1946">
        <v>2100</v>
      </c>
      <c r="AG1946" s="2" t="s">
        <v>894</v>
      </c>
      <c r="AH1946" s="2" t="s">
        <v>149</v>
      </c>
      <c r="AI1946" s="1">
        <v>46195</v>
      </c>
      <c r="AJ1946" s="2" t="s">
        <v>87</v>
      </c>
      <c r="AK1946" s="2" t="s">
        <v>67</v>
      </c>
      <c r="AM1946" s="2" t="s">
        <v>59</v>
      </c>
      <c r="AP1946" s="2" t="s">
        <v>60</v>
      </c>
      <c r="AQ1946" s="2" t="s">
        <v>41</v>
      </c>
      <c r="AR1946">
        <v>53000</v>
      </c>
      <c r="AS1946" s="2" t="str">
        <f>_xlfn.IFNA(IF(VLOOKUP(all_resi[[#This Row],[No. Waybill]],settle_reconcile[No. Waybill],1,0)="","Recon","Recon"),"-")</f>
        <v>-</v>
      </c>
      <c r="AT1946" s="2">
        <f>all_resi[[#This Row],[Nilai COD]]-all_resi[[#This Row],[COD Fee]]-all_resi[[#This Row],[Total Biaya Setelah Diskon]]</f>
        <v>85700</v>
      </c>
      <c r="AU1946" s="2">
        <f>IF(all_resi[[#This Row],[Waktu Terima]]="","",_xlfn.DAYS(all_resi[[#This Row],[Waktu Terima]],all_resi[[#This Row],[Tanggal Pengiriman]]))</f>
        <v>9</v>
      </c>
    </row>
    <row r="1947" spans="1:47" x14ac:dyDescent="0.25">
      <c r="A1947" s="2" t="s">
        <v>8081</v>
      </c>
      <c r="B1947" s="1">
        <v>46186</v>
      </c>
      <c r="C1947" s="2" t="s">
        <v>42</v>
      </c>
      <c r="D1947" s="2" t="s">
        <v>43</v>
      </c>
      <c r="E1947" s="2" t="s">
        <v>44</v>
      </c>
      <c r="F1947" s="2" t="s">
        <v>45</v>
      </c>
      <c r="G1947" s="2" t="s">
        <v>46</v>
      </c>
      <c r="H1947" s="2" t="s">
        <v>80</v>
      </c>
      <c r="I1947" s="2" t="s">
        <v>8082</v>
      </c>
      <c r="J1947" s="2" t="s">
        <v>13908</v>
      </c>
      <c r="K1947" s="2" t="s">
        <v>82</v>
      </c>
      <c r="L1947" s="2" t="s">
        <v>1630</v>
      </c>
      <c r="M1947" s="2" t="s">
        <v>8083</v>
      </c>
      <c r="N1947" s="2" t="s">
        <v>8084</v>
      </c>
      <c r="O1947">
        <v>1</v>
      </c>
      <c r="P1947" s="2" t="s">
        <v>53</v>
      </c>
      <c r="Q1947">
        <v>100</v>
      </c>
      <c r="R1947">
        <v>0</v>
      </c>
      <c r="S1947" s="2" t="s">
        <v>54</v>
      </c>
      <c r="T1947" s="2" t="s">
        <v>55</v>
      </c>
      <c r="U1947" s="2" t="s">
        <v>201</v>
      </c>
      <c r="V1947" s="2"/>
      <c r="W1947">
        <v>79000</v>
      </c>
      <c r="X1947">
        <v>0</v>
      </c>
      <c r="Y1947">
        <v>0</v>
      </c>
      <c r="Z1947">
        <v>79000</v>
      </c>
      <c r="AB1947" s="2" t="s">
        <v>57</v>
      </c>
      <c r="AC1947">
        <v>31600</v>
      </c>
      <c r="AD1947">
        <v>47400</v>
      </c>
      <c r="AE1947">
        <v>163000</v>
      </c>
      <c r="AF1947">
        <v>2445</v>
      </c>
      <c r="AG1947" s="2" t="s">
        <v>8082</v>
      </c>
      <c r="AH1947" s="2"/>
      <c r="AI1947" s="1">
        <v>46193</v>
      </c>
      <c r="AJ1947" s="2" t="s">
        <v>87</v>
      </c>
      <c r="AK1947" s="2" t="s">
        <v>58</v>
      </c>
      <c r="AM1947" s="2" t="s">
        <v>59</v>
      </c>
      <c r="AP1947" s="2" t="s">
        <v>60</v>
      </c>
      <c r="AQ1947" s="2" t="s">
        <v>41</v>
      </c>
      <c r="AR1947">
        <v>84000</v>
      </c>
      <c r="AS1947" s="2" t="str">
        <f>_xlfn.IFNA(IF(VLOOKUP(all_resi[[#This Row],[No. Waybill]],settle_reconcile[No. Waybill],1,0)="","Recon","Recon"),"-")</f>
        <v>Recon</v>
      </c>
      <c r="AT1947" s="2">
        <f>all_resi[[#This Row],[Nilai COD]]-all_resi[[#This Row],[COD Fee]]-all_resi[[#This Row],[Total Biaya Setelah Diskon]]</f>
        <v>113155</v>
      </c>
      <c r="AU1947" s="2">
        <f>IF(all_resi[[#This Row],[Waktu Terima]]="","",_xlfn.DAYS(all_resi[[#This Row],[Waktu Terima]],all_resi[[#This Row],[Tanggal Pengiriman]]))</f>
        <v>7</v>
      </c>
    </row>
    <row r="1948" spans="1:47" x14ac:dyDescent="0.25">
      <c r="A1948" s="2" t="s">
        <v>8056</v>
      </c>
      <c r="B1948" s="1">
        <v>46186</v>
      </c>
      <c r="C1948" s="2" t="s">
        <v>42</v>
      </c>
      <c r="D1948" s="2" t="s">
        <v>43</v>
      </c>
      <c r="E1948" s="2" t="s">
        <v>44</v>
      </c>
      <c r="F1948" s="2" t="s">
        <v>45</v>
      </c>
      <c r="G1948" s="2" t="s">
        <v>46</v>
      </c>
      <c r="H1948" s="2" t="s">
        <v>47</v>
      </c>
      <c r="I1948" s="2" t="s">
        <v>8057</v>
      </c>
      <c r="J1948" s="2" t="s">
        <v>13909</v>
      </c>
      <c r="K1948" s="2" t="s">
        <v>62</v>
      </c>
      <c r="L1948" s="2" t="s">
        <v>890</v>
      </c>
      <c r="M1948" s="2" t="s">
        <v>891</v>
      </c>
      <c r="N1948" s="2" t="s">
        <v>8058</v>
      </c>
      <c r="O1948">
        <v>1</v>
      </c>
      <c r="P1948" s="2" t="s">
        <v>53</v>
      </c>
      <c r="Q1948">
        <v>100</v>
      </c>
      <c r="R1948">
        <v>0</v>
      </c>
      <c r="S1948" s="2" t="s">
        <v>54</v>
      </c>
      <c r="T1948" s="2" t="s">
        <v>55</v>
      </c>
      <c r="U1948" s="2" t="s">
        <v>5153</v>
      </c>
      <c r="V1948" s="2"/>
      <c r="W1948">
        <v>84000</v>
      </c>
      <c r="X1948">
        <v>0</v>
      </c>
      <c r="Y1948">
        <v>0</v>
      </c>
      <c r="Z1948">
        <v>84000</v>
      </c>
      <c r="AB1948" s="2" t="s">
        <v>57</v>
      </c>
      <c r="AC1948">
        <v>33600</v>
      </c>
      <c r="AD1948">
        <v>50400</v>
      </c>
      <c r="AE1948">
        <v>278000</v>
      </c>
      <c r="AF1948">
        <v>4170</v>
      </c>
      <c r="AG1948" s="2" t="s">
        <v>7592</v>
      </c>
      <c r="AH1948" s="2" t="s">
        <v>149</v>
      </c>
      <c r="AI1948" s="1">
        <v>46201</v>
      </c>
      <c r="AJ1948" s="2"/>
      <c r="AK1948" s="2" t="s">
        <v>67</v>
      </c>
      <c r="AM1948" s="2" t="s">
        <v>59</v>
      </c>
      <c r="AP1948" s="2" t="s">
        <v>60</v>
      </c>
      <c r="AQ1948" s="2" t="s">
        <v>41</v>
      </c>
      <c r="AR1948">
        <v>194000</v>
      </c>
      <c r="AS1948" s="2" t="str">
        <f>_xlfn.IFNA(IF(VLOOKUP(all_resi[[#This Row],[No. Waybill]],settle_reconcile[No. Waybill],1,0)="","Recon","Recon"),"-")</f>
        <v>-</v>
      </c>
      <c r="AT1948" s="2">
        <f>all_resi[[#This Row],[Nilai COD]]-all_resi[[#This Row],[COD Fee]]-all_resi[[#This Row],[Total Biaya Setelah Diskon]]</f>
        <v>223430</v>
      </c>
      <c r="AU1948" s="2">
        <f>IF(all_resi[[#This Row],[Waktu Terima]]="","",_xlfn.DAYS(all_resi[[#This Row],[Waktu Terima]],all_resi[[#This Row],[Tanggal Pengiriman]]))</f>
        <v>15</v>
      </c>
    </row>
    <row r="1949" spans="1:47" x14ac:dyDescent="0.25">
      <c r="A1949" s="2" t="s">
        <v>8073</v>
      </c>
      <c r="B1949" s="1">
        <v>46186</v>
      </c>
      <c r="C1949" s="2" t="s">
        <v>42</v>
      </c>
      <c r="D1949" s="2" t="s">
        <v>43</v>
      </c>
      <c r="E1949" s="2" t="s">
        <v>44</v>
      </c>
      <c r="F1949" s="2" t="s">
        <v>45</v>
      </c>
      <c r="G1949" s="2" t="s">
        <v>46</v>
      </c>
      <c r="H1949" s="2" t="s">
        <v>47</v>
      </c>
      <c r="I1949" s="2" t="s">
        <v>8074</v>
      </c>
      <c r="J1949" s="2" t="s">
        <v>13894</v>
      </c>
      <c r="K1949" s="2" t="s">
        <v>82</v>
      </c>
      <c r="L1949" s="2" t="s">
        <v>83</v>
      </c>
      <c r="M1949" s="2" t="s">
        <v>8075</v>
      </c>
      <c r="N1949" s="2" t="s">
        <v>8076</v>
      </c>
      <c r="O1949">
        <v>1</v>
      </c>
      <c r="P1949" s="2" t="s">
        <v>53</v>
      </c>
      <c r="Q1949">
        <v>100</v>
      </c>
      <c r="R1949">
        <v>0</v>
      </c>
      <c r="S1949" s="2" t="s">
        <v>54</v>
      </c>
      <c r="T1949" s="2" t="s">
        <v>55</v>
      </c>
      <c r="U1949" s="2" t="s">
        <v>225</v>
      </c>
      <c r="V1949" s="2"/>
      <c r="W1949">
        <v>47000</v>
      </c>
      <c r="X1949">
        <v>0</v>
      </c>
      <c r="Y1949">
        <v>0</v>
      </c>
      <c r="Z1949">
        <v>47000</v>
      </c>
      <c r="AB1949" s="2" t="s">
        <v>57</v>
      </c>
      <c r="AC1949">
        <v>18800</v>
      </c>
      <c r="AD1949">
        <v>28200</v>
      </c>
      <c r="AE1949">
        <v>151000</v>
      </c>
      <c r="AF1949">
        <v>2265</v>
      </c>
      <c r="AG1949" s="2" t="s">
        <v>8074</v>
      </c>
      <c r="AH1949" s="2"/>
      <c r="AI1949" s="1">
        <v>46190</v>
      </c>
      <c r="AJ1949" s="2"/>
      <c r="AK1949" s="2" t="s">
        <v>58</v>
      </c>
      <c r="AM1949" s="2" t="s">
        <v>59</v>
      </c>
      <c r="AP1949" s="2" t="s">
        <v>60</v>
      </c>
      <c r="AQ1949" s="2" t="s">
        <v>41</v>
      </c>
      <c r="AR1949">
        <v>104000</v>
      </c>
      <c r="AS1949" s="2" t="str">
        <f>_xlfn.IFNA(IF(VLOOKUP(all_resi[[#This Row],[No. Waybill]],settle_reconcile[No. Waybill],1,0)="","Recon","Recon"),"-")</f>
        <v>Recon</v>
      </c>
      <c r="AT1949" s="2">
        <f>all_resi[[#This Row],[Nilai COD]]-all_resi[[#This Row],[COD Fee]]-all_resi[[#This Row],[Total Biaya Setelah Diskon]]</f>
        <v>120535</v>
      </c>
      <c r="AU1949" s="2">
        <f>IF(all_resi[[#This Row],[Waktu Terima]]="","",_xlfn.DAYS(all_resi[[#This Row],[Waktu Terima]],all_resi[[#This Row],[Tanggal Pengiriman]]))</f>
        <v>4</v>
      </c>
    </row>
    <row r="1950" spans="1:47" x14ac:dyDescent="0.25">
      <c r="A1950" s="2" t="s">
        <v>8077</v>
      </c>
      <c r="B1950" s="1">
        <v>46186</v>
      </c>
      <c r="C1950" s="2" t="s">
        <v>42</v>
      </c>
      <c r="D1950" s="2" t="s">
        <v>43</v>
      </c>
      <c r="E1950" s="2" t="s">
        <v>44</v>
      </c>
      <c r="F1950" s="2" t="s">
        <v>45</v>
      </c>
      <c r="G1950" s="2" t="s">
        <v>46</v>
      </c>
      <c r="H1950" s="2" t="s">
        <v>47</v>
      </c>
      <c r="I1950" s="2" t="s">
        <v>8078</v>
      </c>
      <c r="J1950" s="2" t="s">
        <v>13891</v>
      </c>
      <c r="K1950" s="2" t="s">
        <v>286</v>
      </c>
      <c r="L1950" s="2" t="s">
        <v>4265</v>
      </c>
      <c r="M1950" s="2" t="s">
        <v>8079</v>
      </c>
      <c r="N1950" s="2" t="s">
        <v>8080</v>
      </c>
      <c r="O1950">
        <v>1</v>
      </c>
      <c r="P1950" s="2" t="s">
        <v>53</v>
      </c>
      <c r="Q1950">
        <v>100</v>
      </c>
      <c r="R1950">
        <v>0</v>
      </c>
      <c r="S1950" s="2" t="s">
        <v>54</v>
      </c>
      <c r="T1950" s="2" t="s">
        <v>55</v>
      </c>
      <c r="U1950" s="2" t="s">
        <v>386</v>
      </c>
      <c r="V1950" s="2"/>
      <c r="W1950">
        <v>116000</v>
      </c>
      <c r="X1950">
        <v>0</v>
      </c>
      <c r="Y1950">
        <v>0</v>
      </c>
      <c r="Z1950">
        <v>116000</v>
      </c>
      <c r="AB1950" s="2" t="s">
        <v>57</v>
      </c>
      <c r="AC1950">
        <v>46400</v>
      </c>
      <c r="AD1950">
        <v>69600</v>
      </c>
      <c r="AE1950">
        <v>220000</v>
      </c>
      <c r="AF1950">
        <v>3300</v>
      </c>
      <c r="AG1950" s="2" t="s">
        <v>353</v>
      </c>
      <c r="AH1950" s="2" t="s">
        <v>149</v>
      </c>
      <c r="AI1950" s="1">
        <v>46207</v>
      </c>
      <c r="AJ1950" s="2"/>
      <c r="AK1950" s="2" t="s">
        <v>67</v>
      </c>
      <c r="AM1950" s="2" t="s">
        <v>59</v>
      </c>
      <c r="AP1950" s="2" t="s">
        <v>60</v>
      </c>
      <c r="AQ1950" s="2" t="s">
        <v>41</v>
      </c>
      <c r="AR1950">
        <v>104000</v>
      </c>
      <c r="AS1950" s="2" t="str">
        <f>_xlfn.IFNA(IF(VLOOKUP(all_resi[[#This Row],[No. Waybill]],settle_reconcile[No. Waybill],1,0)="","Recon","Recon"),"-")</f>
        <v>-</v>
      </c>
      <c r="AT1950" s="2">
        <f>all_resi[[#This Row],[Nilai COD]]-all_resi[[#This Row],[COD Fee]]-all_resi[[#This Row],[Total Biaya Setelah Diskon]]</f>
        <v>147100</v>
      </c>
      <c r="AU1950" s="2">
        <f>IF(all_resi[[#This Row],[Waktu Terima]]="","",_xlfn.DAYS(all_resi[[#This Row],[Waktu Terima]],all_resi[[#This Row],[Tanggal Pengiriman]]))</f>
        <v>21</v>
      </c>
    </row>
    <row r="1951" spans="1:47" x14ac:dyDescent="0.25">
      <c r="A1951" s="2" t="s">
        <v>7947</v>
      </c>
      <c r="B1951" s="1">
        <v>46186</v>
      </c>
      <c r="C1951" s="2" t="s">
        <v>42</v>
      </c>
      <c r="D1951" s="2" t="s">
        <v>43</v>
      </c>
      <c r="E1951" s="2" t="s">
        <v>44</v>
      </c>
      <c r="F1951" s="2" t="s">
        <v>45</v>
      </c>
      <c r="G1951" s="2" t="s">
        <v>46</v>
      </c>
      <c r="H1951" s="2" t="s">
        <v>47</v>
      </c>
      <c r="I1951" s="2" t="s">
        <v>7948</v>
      </c>
      <c r="J1951" s="2" t="s">
        <v>13892</v>
      </c>
      <c r="K1951" s="2" t="s">
        <v>177</v>
      </c>
      <c r="L1951" s="2" t="s">
        <v>222</v>
      </c>
      <c r="M1951" s="2" t="s">
        <v>7949</v>
      </c>
      <c r="N1951" s="2" t="s">
        <v>7950</v>
      </c>
      <c r="O1951">
        <v>1</v>
      </c>
      <c r="P1951" s="2" t="s">
        <v>53</v>
      </c>
      <c r="Q1951">
        <v>100</v>
      </c>
      <c r="R1951">
        <v>0</v>
      </c>
      <c r="S1951" s="2" t="s">
        <v>54</v>
      </c>
      <c r="T1951" s="2" t="s">
        <v>55</v>
      </c>
      <c r="U1951" s="2" t="s">
        <v>225</v>
      </c>
      <c r="V1951" s="2"/>
      <c r="W1951">
        <v>80000</v>
      </c>
      <c r="X1951">
        <v>0</v>
      </c>
      <c r="Y1951">
        <v>0</v>
      </c>
      <c r="Z1951">
        <v>80000</v>
      </c>
      <c r="AB1951" s="2" t="s">
        <v>57</v>
      </c>
      <c r="AC1951">
        <v>32000</v>
      </c>
      <c r="AD1951">
        <v>48000</v>
      </c>
      <c r="AE1951">
        <v>174000</v>
      </c>
      <c r="AF1951">
        <v>2610</v>
      </c>
      <c r="AG1951" s="2" t="s">
        <v>7592</v>
      </c>
      <c r="AH1951" s="2" t="s">
        <v>149</v>
      </c>
      <c r="AI1951" s="1">
        <v>46201</v>
      </c>
      <c r="AJ1951" s="2"/>
      <c r="AK1951" s="2" t="s">
        <v>67</v>
      </c>
      <c r="AM1951" s="2" t="s">
        <v>59</v>
      </c>
      <c r="AP1951" s="2" t="s">
        <v>60</v>
      </c>
      <c r="AQ1951" s="2" t="s">
        <v>41</v>
      </c>
      <c r="AR1951">
        <v>94000</v>
      </c>
      <c r="AS1951" s="2" t="str">
        <f>_xlfn.IFNA(IF(VLOOKUP(all_resi[[#This Row],[No. Waybill]],settle_reconcile[No. Waybill],1,0)="","Recon","Recon"),"-")</f>
        <v>-</v>
      </c>
      <c r="AT1951" s="2">
        <f>all_resi[[#This Row],[Nilai COD]]-all_resi[[#This Row],[COD Fee]]-all_resi[[#This Row],[Total Biaya Setelah Diskon]]</f>
        <v>123390</v>
      </c>
      <c r="AU1951" s="2">
        <f>IF(all_resi[[#This Row],[Waktu Terima]]="","",_xlfn.DAYS(all_resi[[#This Row],[Waktu Terima]],all_resi[[#This Row],[Tanggal Pengiriman]]))</f>
        <v>15</v>
      </c>
    </row>
    <row r="1952" spans="1:47" x14ac:dyDescent="0.25">
      <c r="A1952" s="2" t="s">
        <v>8138</v>
      </c>
      <c r="B1952" s="1">
        <v>46186</v>
      </c>
      <c r="C1952" s="2" t="s">
        <v>42</v>
      </c>
      <c r="D1952" s="2" t="s">
        <v>43</v>
      </c>
      <c r="E1952" s="2" t="s">
        <v>44</v>
      </c>
      <c r="F1952" s="2" t="s">
        <v>45</v>
      </c>
      <c r="G1952" s="2" t="s">
        <v>46</v>
      </c>
      <c r="H1952" s="2" t="s">
        <v>47</v>
      </c>
      <c r="I1952" s="2" t="s">
        <v>8139</v>
      </c>
      <c r="J1952" s="2" t="s">
        <v>14085</v>
      </c>
      <c r="K1952" s="2" t="s">
        <v>183</v>
      </c>
      <c r="L1952" s="2" t="s">
        <v>646</v>
      </c>
      <c r="M1952" s="2" t="s">
        <v>8140</v>
      </c>
      <c r="N1952" s="2" t="s">
        <v>8141</v>
      </c>
      <c r="O1952">
        <v>1</v>
      </c>
      <c r="P1952" s="2" t="s">
        <v>53</v>
      </c>
      <c r="Q1952">
        <v>100</v>
      </c>
      <c r="R1952">
        <v>0</v>
      </c>
      <c r="S1952" s="2" t="s">
        <v>54</v>
      </c>
      <c r="T1952" s="2" t="s">
        <v>55</v>
      </c>
      <c r="U1952" s="2" t="s">
        <v>225</v>
      </c>
      <c r="V1952" s="2"/>
      <c r="W1952">
        <v>85000</v>
      </c>
      <c r="X1952">
        <v>0</v>
      </c>
      <c r="Y1952">
        <v>0</v>
      </c>
      <c r="Z1952">
        <v>85000</v>
      </c>
      <c r="AB1952" s="2" t="s">
        <v>57</v>
      </c>
      <c r="AC1952">
        <v>34000</v>
      </c>
      <c r="AD1952">
        <v>51000</v>
      </c>
      <c r="AE1952">
        <v>189000</v>
      </c>
      <c r="AF1952">
        <v>2835</v>
      </c>
      <c r="AG1952" s="2" t="s">
        <v>256</v>
      </c>
      <c r="AH1952" s="2"/>
      <c r="AI1952" s="1">
        <v>46205</v>
      </c>
      <c r="AJ1952" s="2"/>
      <c r="AK1952" s="2" t="s">
        <v>67</v>
      </c>
      <c r="AM1952" s="2" t="s">
        <v>59</v>
      </c>
      <c r="AP1952" s="2" t="s">
        <v>60</v>
      </c>
      <c r="AQ1952" s="2" t="s">
        <v>41</v>
      </c>
      <c r="AR1952">
        <v>104000</v>
      </c>
      <c r="AS1952" s="2" t="str">
        <f>_xlfn.IFNA(IF(VLOOKUP(all_resi[[#This Row],[No. Waybill]],settle_reconcile[No. Waybill],1,0)="","Recon","Recon"),"-")</f>
        <v>-</v>
      </c>
      <c r="AT1952" s="2">
        <f>all_resi[[#This Row],[Nilai COD]]-all_resi[[#This Row],[COD Fee]]-all_resi[[#This Row],[Total Biaya Setelah Diskon]]</f>
        <v>135165</v>
      </c>
      <c r="AU1952" s="2">
        <f>IF(all_resi[[#This Row],[Waktu Terima]]="","",_xlfn.DAYS(all_resi[[#This Row],[Waktu Terima]],all_resi[[#This Row],[Tanggal Pengiriman]]))</f>
        <v>19</v>
      </c>
    </row>
    <row r="1953" spans="1:47" x14ac:dyDescent="0.25">
      <c r="A1953" s="2" t="s">
        <v>8340</v>
      </c>
      <c r="B1953" s="1">
        <v>46186</v>
      </c>
      <c r="C1953" s="2" t="s">
        <v>42</v>
      </c>
      <c r="D1953" s="2" t="s">
        <v>43</v>
      </c>
      <c r="E1953" s="2" t="s">
        <v>44</v>
      </c>
      <c r="F1953" s="2" t="s">
        <v>45</v>
      </c>
      <c r="G1953" s="2" t="s">
        <v>46</v>
      </c>
      <c r="H1953" s="2" t="s">
        <v>47</v>
      </c>
      <c r="I1953" s="2" t="s">
        <v>8341</v>
      </c>
      <c r="J1953" s="2" t="s">
        <v>14028</v>
      </c>
      <c r="K1953" s="2" t="s">
        <v>561</v>
      </c>
      <c r="L1953" s="2" t="s">
        <v>7931</v>
      </c>
      <c r="M1953" s="2" t="s">
        <v>8342</v>
      </c>
      <c r="N1953" s="2" t="s">
        <v>8343</v>
      </c>
      <c r="O1953">
        <v>1</v>
      </c>
      <c r="P1953" s="2" t="s">
        <v>53</v>
      </c>
      <c r="Q1953">
        <v>100</v>
      </c>
      <c r="R1953">
        <v>0</v>
      </c>
      <c r="S1953" s="2" t="s">
        <v>54</v>
      </c>
      <c r="T1953" s="2" t="s">
        <v>55</v>
      </c>
      <c r="U1953" s="2" t="s">
        <v>534</v>
      </c>
      <c r="V1953" s="2"/>
      <c r="W1953">
        <v>40000</v>
      </c>
      <c r="X1953">
        <v>0</v>
      </c>
      <c r="Y1953">
        <v>0</v>
      </c>
      <c r="Z1953">
        <v>40000</v>
      </c>
      <c r="AB1953" s="2" t="s">
        <v>57</v>
      </c>
      <c r="AC1953">
        <v>16000</v>
      </c>
      <c r="AD1953">
        <v>24000</v>
      </c>
      <c r="AE1953">
        <v>94000</v>
      </c>
      <c r="AF1953">
        <v>1410</v>
      </c>
      <c r="AG1953" s="2" t="s">
        <v>8341</v>
      </c>
      <c r="AH1953" s="2"/>
      <c r="AI1953" s="1">
        <v>46193</v>
      </c>
      <c r="AJ1953" s="2"/>
      <c r="AK1953" s="2" t="s">
        <v>58</v>
      </c>
      <c r="AM1953" s="2" t="s">
        <v>59</v>
      </c>
      <c r="AP1953" s="2" t="s">
        <v>60</v>
      </c>
      <c r="AQ1953" s="2" t="s">
        <v>41</v>
      </c>
      <c r="AR1953">
        <v>54000</v>
      </c>
      <c r="AS1953" s="2" t="str">
        <f>_xlfn.IFNA(IF(VLOOKUP(all_resi[[#This Row],[No. Waybill]],settle_reconcile[No. Waybill],1,0)="","Recon","Recon"),"-")</f>
        <v>Recon</v>
      </c>
      <c r="AT1953" s="2">
        <f>all_resi[[#This Row],[Nilai COD]]-all_resi[[#This Row],[COD Fee]]-all_resi[[#This Row],[Total Biaya Setelah Diskon]]</f>
        <v>68590</v>
      </c>
      <c r="AU1953" s="2">
        <f>IF(all_resi[[#This Row],[Waktu Terima]]="","",_xlfn.DAYS(all_resi[[#This Row],[Waktu Terima]],all_resi[[#This Row],[Tanggal Pengiriman]]))</f>
        <v>7</v>
      </c>
    </row>
    <row r="1954" spans="1:47" x14ac:dyDescent="0.25">
      <c r="A1954" s="2" t="s">
        <v>7614</v>
      </c>
      <c r="B1954" s="1">
        <v>46186</v>
      </c>
      <c r="C1954" s="2" t="s">
        <v>42</v>
      </c>
      <c r="D1954" s="2" t="s">
        <v>43</v>
      </c>
      <c r="E1954" s="2" t="s">
        <v>44</v>
      </c>
      <c r="F1954" s="2" t="s">
        <v>45</v>
      </c>
      <c r="G1954" s="2" t="s">
        <v>46</v>
      </c>
      <c r="H1954" s="2" t="s">
        <v>47</v>
      </c>
      <c r="I1954" s="2" t="s">
        <v>7615</v>
      </c>
      <c r="J1954" s="2" t="s">
        <v>13861</v>
      </c>
      <c r="K1954" s="2" t="s">
        <v>143</v>
      </c>
      <c r="L1954" s="2" t="s">
        <v>1291</v>
      </c>
      <c r="M1954" s="2" t="s">
        <v>2924</v>
      </c>
      <c r="N1954" s="2" t="s">
        <v>7616</v>
      </c>
      <c r="O1954">
        <v>1</v>
      </c>
      <c r="P1954" s="2" t="s">
        <v>53</v>
      </c>
      <c r="Q1954">
        <v>100</v>
      </c>
      <c r="R1954">
        <v>0</v>
      </c>
      <c r="S1954" s="2" t="s">
        <v>54</v>
      </c>
      <c r="T1954" s="2" t="s">
        <v>55</v>
      </c>
      <c r="U1954" s="2" t="s">
        <v>207</v>
      </c>
      <c r="V1954" s="2"/>
      <c r="W1954">
        <v>20000</v>
      </c>
      <c r="X1954">
        <v>0</v>
      </c>
      <c r="Y1954">
        <v>0</v>
      </c>
      <c r="Z1954">
        <v>20000</v>
      </c>
      <c r="AB1954" s="2" t="s">
        <v>57</v>
      </c>
      <c r="AC1954">
        <v>13000</v>
      </c>
      <c r="AD1954">
        <v>7000</v>
      </c>
      <c r="AE1954">
        <v>95000</v>
      </c>
      <c r="AF1954">
        <v>1425</v>
      </c>
      <c r="AG1954" s="2" t="s">
        <v>7617</v>
      </c>
      <c r="AH1954" s="2"/>
      <c r="AI1954" s="1">
        <v>46188</v>
      </c>
      <c r="AJ1954" s="2"/>
      <c r="AK1954" s="2" t="s">
        <v>58</v>
      </c>
      <c r="AM1954" s="2" t="s">
        <v>59</v>
      </c>
      <c r="AP1954" s="2" t="s">
        <v>60</v>
      </c>
      <c r="AQ1954" s="2" t="s">
        <v>41</v>
      </c>
      <c r="AR1954">
        <v>75000</v>
      </c>
      <c r="AS1954" s="2" t="str">
        <f>_xlfn.IFNA(IF(VLOOKUP(all_resi[[#This Row],[No. Waybill]],settle_reconcile[No. Waybill],1,0)="","Recon","Recon"),"-")</f>
        <v>Recon</v>
      </c>
      <c r="AT1954" s="2">
        <f>all_resi[[#This Row],[Nilai COD]]-all_resi[[#This Row],[COD Fee]]-all_resi[[#This Row],[Total Biaya Setelah Diskon]]</f>
        <v>86575</v>
      </c>
      <c r="AU1954" s="2">
        <f>IF(all_resi[[#This Row],[Waktu Terima]]="","",_xlfn.DAYS(all_resi[[#This Row],[Waktu Terima]],all_resi[[#This Row],[Tanggal Pengiriman]]))</f>
        <v>2</v>
      </c>
    </row>
    <row r="1955" spans="1:47" x14ac:dyDescent="0.25">
      <c r="A1955" s="2" t="s">
        <v>8117</v>
      </c>
      <c r="B1955" s="1">
        <v>46186</v>
      </c>
      <c r="C1955" s="2" t="s">
        <v>42</v>
      </c>
      <c r="D1955" s="2" t="s">
        <v>43</v>
      </c>
      <c r="E1955" s="2" t="s">
        <v>44</v>
      </c>
      <c r="F1955" s="2" t="s">
        <v>45</v>
      </c>
      <c r="G1955" s="2" t="s">
        <v>46</v>
      </c>
      <c r="H1955" s="2" t="s">
        <v>47</v>
      </c>
      <c r="I1955" s="2" t="s">
        <v>3823</v>
      </c>
      <c r="J1955" s="2" t="s">
        <v>13003</v>
      </c>
      <c r="K1955" s="2" t="s">
        <v>156</v>
      </c>
      <c r="L1955" s="2" t="s">
        <v>3261</v>
      </c>
      <c r="M1955" s="2" t="s">
        <v>3262</v>
      </c>
      <c r="N1955" s="2" t="s">
        <v>8118</v>
      </c>
      <c r="O1955">
        <v>1</v>
      </c>
      <c r="P1955" s="2" t="s">
        <v>53</v>
      </c>
      <c r="Q1955">
        <v>100</v>
      </c>
      <c r="R1955">
        <v>0</v>
      </c>
      <c r="S1955" s="2" t="s">
        <v>54</v>
      </c>
      <c r="T1955" s="2" t="s">
        <v>55</v>
      </c>
      <c r="U1955" s="2" t="s">
        <v>56</v>
      </c>
      <c r="V1955" s="2"/>
      <c r="W1955">
        <v>80000</v>
      </c>
      <c r="X1955">
        <v>0</v>
      </c>
      <c r="Y1955">
        <v>0</v>
      </c>
      <c r="Z1955">
        <v>80000</v>
      </c>
      <c r="AB1955" s="2" t="s">
        <v>57</v>
      </c>
      <c r="AC1955">
        <v>32000</v>
      </c>
      <c r="AD1955">
        <v>48000</v>
      </c>
      <c r="AE1955">
        <v>187000</v>
      </c>
      <c r="AF1955">
        <v>2805</v>
      </c>
      <c r="AG1955" s="2" t="s">
        <v>43</v>
      </c>
      <c r="AH1955" s="2"/>
      <c r="AI1955" s="1">
        <v>46212</v>
      </c>
      <c r="AJ1955" s="2"/>
      <c r="AK1955" s="2" t="s">
        <v>67</v>
      </c>
      <c r="AM1955" s="2" t="s">
        <v>59</v>
      </c>
      <c r="AP1955" s="2" t="s">
        <v>60</v>
      </c>
      <c r="AQ1955" s="2" t="s">
        <v>41</v>
      </c>
      <c r="AR1955">
        <v>107000</v>
      </c>
      <c r="AS1955" s="2" t="str">
        <f>_xlfn.IFNA(IF(VLOOKUP(all_resi[[#This Row],[No. Waybill]],settle_reconcile[No. Waybill],1,0)="","Recon","Recon"),"-")</f>
        <v>-</v>
      </c>
      <c r="AT1955" s="2">
        <f>all_resi[[#This Row],[Nilai COD]]-all_resi[[#This Row],[COD Fee]]-all_resi[[#This Row],[Total Biaya Setelah Diskon]]</f>
        <v>136195</v>
      </c>
      <c r="AU1955" s="2">
        <f>IF(all_resi[[#This Row],[Waktu Terima]]="","",_xlfn.DAYS(all_resi[[#This Row],[Waktu Terima]],all_resi[[#This Row],[Tanggal Pengiriman]]))</f>
        <v>26</v>
      </c>
    </row>
    <row r="1956" spans="1:47" x14ac:dyDescent="0.25">
      <c r="A1956" s="2" t="s">
        <v>8156</v>
      </c>
      <c r="B1956" s="1">
        <v>46186</v>
      </c>
      <c r="C1956" s="2" t="s">
        <v>42</v>
      </c>
      <c r="D1956" s="2" t="s">
        <v>43</v>
      </c>
      <c r="E1956" s="2" t="s">
        <v>44</v>
      </c>
      <c r="F1956" s="2" t="s">
        <v>45</v>
      </c>
      <c r="G1956" s="2" t="s">
        <v>46</v>
      </c>
      <c r="H1956" s="2" t="s">
        <v>47</v>
      </c>
      <c r="I1956" s="2" t="s">
        <v>8157</v>
      </c>
      <c r="J1956" s="2" t="s">
        <v>14078</v>
      </c>
      <c r="K1956" s="2" t="s">
        <v>156</v>
      </c>
      <c r="L1956" s="2" t="s">
        <v>509</v>
      </c>
      <c r="M1956" s="2" t="s">
        <v>1166</v>
      </c>
      <c r="N1956" s="2" t="s">
        <v>8158</v>
      </c>
      <c r="O1956">
        <v>1</v>
      </c>
      <c r="P1956" s="2" t="s">
        <v>53</v>
      </c>
      <c r="Q1956">
        <v>100</v>
      </c>
      <c r="R1956">
        <v>0</v>
      </c>
      <c r="S1956" s="2" t="s">
        <v>54</v>
      </c>
      <c r="T1956" s="2" t="s">
        <v>55</v>
      </c>
      <c r="U1956" s="2" t="s">
        <v>225</v>
      </c>
      <c r="V1956" s="2"/>
      <c r="W1956">
        <v>80000</v>
      </c>
      <c r="X1956">
        <v>0</v>
      </c>
      <c r="Y1956">
        <v>0</v>
      </c>
      <c r="Z1956">
        <v>80000</v>
      </c>
      <c r="AB1956" s="2" t="s">
        <v>57</v>
      </c>
      <c r="AC1956">
        <v>32000</v>
      </c>
      <c r="AD1956">
        <v>48000</v>
      </c>
      <c r="AE1956">
        <v>184000</v>
      </c>
      <c r="AF1956">
        <v>2760</v>
      </c>
      <c r="AG1956" s="2" t="s">
        <v>256</v>
      </c>
      <c r="AH1956" s="2"/>
      <c r="AI1956" s="1">
        <v>46205</v>
      </c>
      <c r="AJ1956" s="2"/>
      <c r="AK1956" s="2" t="s">
        <v>67</v>
      </c>
      <c r="AM1956" s="2" t="s">
        <v>59</v>
      </c>
      <c r="AP1956" s="2" t="s">
        <v>60</v>
      </c>
      <c r="AQ1956" s="2" t="s">
        <v>41</v>
      </c>
      <c r="AR1956">
        <v>104000</v>
      </c>
      <c r="AS1956" s="2" t="str">
        <f>_xlfn.IFNA(IF(VLOOKUP(all_resi[[#This Row],[No. Waybill]],settle_reconcile[No. Waybill],1,0)="","Recon","Recon"),"-")</f>
        <v>-</v>
      </c>
      <c r="AT1956" s="2">
        <f>all_resi[[#This Row],[Nilai COD]]-all_resi[[#This Row],[COD Fee]]-all_resi[[#This Row],[Total Biaya Setelah Diskon]]</f>
        <v>133240</v>
      </c>
      <c r="AU1956" s="2">
        <f>IF(all_resi[[#This Row],[Waktu Terima]]="","",_xlfn.DAYS(all_resi[[#This Row],[Waktu Terima]],all_resi[[#This Row],[Tanggal Pengiriman]]))</f>
        <v>19</v>
      </c>
    </row>
    <row r="1957" spans="1:47" x14ac:dyDescent="0.25">
      <c r="A1957" s="2" t="s">
        <v>8262</v>
      </c>
      <c r="B1957" s="1">
        <v>46186</v>
      </c>
      <c r="C1957" s="2" t="s">
        <v>42</v>
      </c>
      <c r="D1957" s="2" t="s">
        <v>43</v>
      </c>
      <c r="E1957" s="2" t="s">
        <v>44</v>
      </c>
      <c r="F1957" s="2" t="s">
        <v>45</v>
      </c>
      <c r="G1957" s="2" t="s">
        <v>46</v>
      </c>
      <c r="H1957" s="2" t="s">
        <v>80</v>
      </c>
      <c r="I1957" s="2" t="s">
        <v>8263</v>
      </c>
      <c r="J1957" s="2" t="s">
        <v>14070</v>
      </c>
      <c r="K1957" s="2" t="s">
        <v>177</v>
      </c>
      <c r="L1957" s="2" t="s">
        <v>222</v>
      </c>
      <c r="M1957" s="2" t="s">
        <v>8264</v>
      </c>
      <c r="N1957" s="2" t="s">
        <v>8265</v>
      </c>
      <c r="O1957">
        <v>1</v>
      </c>
      <c r="P1957" s="2" t="s">
        <v>53</v>
      </c>
      <c r="Q1957">
        <v>100</v>
      </c>
      <c r="R1957">
        <v>0</v>
      </c>
      <c r="S1957" s="2" t="s">
        <v>54</v>
      </c>
      <c r="T1957" s="2" t="s">
        <v>55</v>
      </c>
      <c r="U1957" s="2" t="s">
        <v>141</v>
      </c>
      <c r="V1957" s="2"/>
      <c r="W1957">
        <v>80000</v>
      </c>
      <c r="X1957">
        <v>0</v>
      </c>
      <c r="Y1957">
        <v>0</v>
      </c>
      <c r="Z1957">
        <v>80000</v>
      </c>
      <c r="AB1957" s="2" t="s">
        <v>57</v>
      </c>
      <c r="AC1957">
        <v>32000</v>
      </c>
      <c r="AD1957">
        <v>48000</v>
      </c>
      <c r="AE1957">
        <v>174000</v>
      </c>
      <c r="AF1957">
        <v>2610</v>
      </c>
      <c r="AG1957" s="2" t="s">
        <v>12207</v>
      </c>
      <c r="AH1957" s="2" t="s">
        <v>149</v>
      </c>
      <c r="AI1957" s="1">
        <v>46197</v>
      </c>
      <c r="AJ1957" s="2" t="s">
        <v>87</v>
      </c>
      <c r="AK1957" s="2" t="s">
        <v>67</v>
      </c>
      <c r="AM1957" s="2" t="s">
        <v>59</v>
      </c>
      <c r="AP1957" s="2" t="s">
        <v>60</v>
      </c>
      <c r="AQ1957" s="2" t="s">
        <v>41</v>
      </c>
      <c r="AR1957">
        <v>94000</v>
      </c>
      <c r="AS1957" s="2" t="str">
        <f>_xlfn.IFNA(IF(VLOOKUP(all_resi[[#This Row],[No. Waybill]],settle_reconcile[No. Waybill],1,0)="","Recon","Recon"),"-")</f>
        <v>-</v>
      </c>
      <c r="AT1957" s="2">
        <f>all_resi[[#This Row],[Nilai COD]]-all_resi[[#This Row],[COD Fee]]-all_resi[[#This Row],[Total Biaya Setelah Diskon]]</f>
        <v>123390</v>
      </c>
      <c r="AU1957" s="2">
        <f>IF(all_resi[[#This Row],[Waktu Terima]]="","",_xlfn.DAYS(all_resi[[#This Row],[Waktu Terima]],all_resi[[#This Row],[Tanggal Pengiriman]]))</f>
        <v>11</v>
      </c>
    </row>
    <row r="1958" spans="1:47" x14ac:dyDescent="0.25">
      <c r="A1958" s="2" t="s">
        <v>8099</v>
      </c>
      <c r="B1958" s="1">
        <v>46186</v>
      </c>
      <c r="C1958" s="2" t="s">
        <v>42</v>
      </c>
      <c r="D1958" s="2" t="s">
        <v>43</v>
      </c>
      <c r="E1958" s="2" t="s">
        <v>44</v>
      </c>
      <c r="F1958" s="2" t="s">
        <v>45</v>
      </c>
      <c r="G1958" s="2" t="s">
        <v>46</v>
      </c>
      <c r="H1958" s="2" t="s">
        <v>80</v>
      </c>
      <c r="I1958" s="2" t="s">
        <v>8100</v>
      </c>
      <c r="J1958" s="2" t="s">
        <v>13903</v>
      </c>
      <c r="K1958" s="2" t="s">
        <v>143</v>
      </c>
      <c r="L1958" s="2" t="s">
        <v>1506</v>
      </c>
      <c r="M1958" s="2" t="s">
        <v>8101</v>
      </c>
      <c r="N1958" s="2" t="s">
        <v>8102</v>
      </c>
      <c r="O1958">
        <v>1</v>
      </c>
      <c r="P1958" s="2" t="s">
        <v>53</v>
      </c>
      <c r="Q1958">
        <v>100</v>
      </c>
      <c r="R1958">
        <v>0</v>
      </c>
      <c r="S1958" s="2" t="s">
        <v>54</v>
      </c>
      <c r="T1958" s="2" t="s">
        <v>55</v>
      </c>
      <c r="U1958" s="2" t="s">
        <v>305</v>
      </c>
      <c r="V1958" s="2"/>
      <c r="W1958">
        <v>25000</v>
      </c>
      <c r="X1958">
        <v>0</v>
      </c>
      <c r="Y1958">
        <v>0</v>
      </c>
      <c r="Z1958">
        <v>25000</v>
      </c>
      <c r="AB1958" s="2" t="s">
        <v>57</v>
      </c>
      <c r="AC1958">
        <v>18000</v>
      </c>
      <c r="AD1958">
        <v>7000</v>
      </c>
      <c r="AE1958">
        <v>90000</v>
      </c>
      <c r="AF1958">
        <v>1350</v>
      </c>
      <c r="AG1958" s="2" t="s">
        <v>8100</v>
      </c>
      <c r="AH1958" s="2"/>
      <c r="AI1958" s="1">
        <v>46188</v>
      </c>
      <c r="AJ1958" s="2" t="s">
        <v>87</v>
      </c>
      <c r="AK1958" s="2" t="s">
        <v>58</v>
      </c>
      <c r="AM1958" s="2" t="s">
        <v>59</v>
      </c>
      <c r="AP1958" s="2" t="s">
        <v>60</v>
      </c>
      <c r="AQ1958" s="2" t="s">
        <v>41</v>
      </c>
      <c r="AR1958">
        <v>65000</v>
      </c>
      <c r="AS1958" s="2" t="str">
        <f>_xlfn.IFNA(IF(VLOOKUP(all_resi[[#This Row],[No. Waybill]],settle_reconcile[No. Waybill],1,0)="","Recon","Recon"),"-")</f>
        <v>Recon</v>
      </c>
      <c r="AT1958" s="2">
        <f>all_resi[[#This Row],[Nilai COD]]-all_resi[[#This Row],[COD Fee]]-all_resi[[#This Row],[Total Biaya Setelah Diskon]]</f>
        <v>81650</v>
      </c>
      <c r="AU1958" s="2">
        <f>IF(all_resi[[#This Row],[Waktu Terima]]="","",_xlfn.DAYS(all_resi[[#This Row],[Waktu Terima]],all_resi[[#This Row],[Tanggal Pengiriman]]))</f>
        <v>2</v>
      </c>
    </row>
    <row r="1959" spans="1:47" x14ac:dyDescent="0.25">
      <c r="A1959" s="2" t="s">
        <v>8103</v>
      </c>
      <c r="B1959" s="1">
        <v>46186</v>
      </c>
      <c r="C1959" s="2" t="s">
        <v>42</v>
      </c>
      <c r="D1959" s="2" t="s">
        <v>43</v>
      </c>
      <c r="E1959" s="2" t="s">
        <v>44</v>
      </c>
      <c r="F1959" s="2" t="s">
        <v>45</v>
      </c>
      <c r="G1959" s="2" t="s">
        <v>46</v>
      </c>
      <c r="H1959" s="2" t="s">
        <v>47</v>
      </c>
      <c r="I1959" s="2" t="s">
        <v>8104</v>
      </c>
      <c r="J1959" s="2" t="s">
        <v>13910</v>
      </c>
      <c r="K1959" s="2" t="s">
        <v>49</v>
      </c>
      <c r="L1959" s="2" t="s">
        <v>151</v>
      </c>
      <c r="M1959" s="2" t="s">
        <v>152</v>
      </c>
      <c r="N1959" s="2" t="s">
        <v>8105</v>
      </c>
      <c r="O1959">
        <v>1</v>
      </c>
      <c r="P1959" s="2" t="s">
        <v>53</v>
      </c>
      <c r="Q1959">
        <v>100</v>
      </c>
      <c r="R1959">
        <v>0</v>
      </c>
      <c r="S1959" s="2" t="s">
        <v>54</v>
      </c>
      <c r="T1959" s="2" t="s">
        <v>55</v>
      </c>
      <c r="U1959" s="2" t="s">
        <v>412</v>
      </c>
      <c r="V1959" s="2"/>
      <c r="W1959">
        <v>44000</v>
      </c>
      <c r="X1959">
        <v>0</v>
      </c>
      <c r="Y1959">
        <v>0</v>
      </c>
      <c r="Z1959">
        <v>44000</v>
      </c>
      <c r="AB1959" s="2" t="s">
        <v>57</v>
      </c>
      <c r="AC1959">
        <v>17600</v>
      </c>
      <c r="AD1959">
        <v>26400</v>
      </c>
      <c r="AE1959">
        <v>147000</v>
      </c>
      <c r="AF1959">
        <v>2205</v>
      </c>
      <c r="AG1959" s="2" t="s">
        <v>8104</v>
      </c>
      <c r="AH1959" s="2"/>
      <c r="AI1959" s="1">
        <v>46192</v>
      </c>
      <c r="AJ1959" s="2"/>
      <c r="AK1959" s="2" t="s">
        <v>58</v>
      </c>
      <c r="AM1959" s="2" t="s">
        <v>59</v>
      </c>
      <c r="AP1959" s="2" t="s">
        <v>60</v>
      </c>
      <c r="AQ1959" s="2" t="s">
        <v>41</v>
      </c>
      <c r="AR1959">
        <v>103000</v>
      </c>
      <c r="AS1959" s="2" t="str">
        <f>_xlfn.IFNA(IF(VLOOKUP(all_resi[[#This Row],[No. Waybill]],settle_reconcile[No. Waybill],1,0)="","Recon","Recon"),"-")</f>
        <v>Recon</v>
      </c>
      <c r="AT1959" s="2">
        <f>all_resi[[#This Row],[Nilai COD]]-all_resi[[#This Row],[COD Fee]]-all_resi[[#This Row],[Total Biaya Setelah Diskon]]</f>
        <v>118395</v>
      </c>
      <c r="AU1959" s="2">
        <f>IF(all_resi[[#This Row],[Waktu Terima]]="","",_xlfn.DAYS(all_resi[[#This Row],[Waktu Terima]],all_resi[[#This Row],[Tanggal Pengiriman]]))</f>
        <v>6</v>
      </c>
    </row>
    <row r="1960" spans="1:47" x14ac:dyDescent="0.25">
      <c r="A1960" s="2" t="s">
        <v>8127</v>
      </c>
      <c r="B1960" s="1">
        <v>46186</v>
      </c>
      <c r="C1960" s="2" t="s">
        <v>42</v>
      </c>
      <c r="D1960" s="2" t="s">
        <v>43</v>
      </c>
      <c r="E1960" s="2" t="s">
        <v>44</v>
      </c>
      <c r="F1960" s="2" t="s">
        <v>45</v>
      </c>
      <c r="G1960" s="2" t="s">
        <v>46</v>
      </c>
      <c r="H1960" s="2" t="s">
        <v>47</v>
      </c>
      <c r="I1960" s="2" t="s">
        <v>8128</v>
      </c>
      <c r="J1960" s="2" t="s">
        <v>14076</v>
      </c>
      <c r="K1960" s="2" t="s">
        <v>75</v>
      </c>
      <c r="L1960" s="2" t="s">
        <v>2759</v>
      </c>
      <c r="M1960" s="2" t="s">
        <v>8129</v>
      </c>
      <c r="N1960" s="2" t="s">
        <v>8130</v>
      </c>
      <c r="O1960">
        <v>1</v>
      </c>
      <c r="P1960" s="2" t="s">
        <v>53</v>
      </c>
      <c r="Q1960">
        <v>100</v>
      </c>
      <c r="R1960">
        <v>0</v>
      </c>
      <c r="S1960" s="2" t="s">
        <v>54</v>
      </c>
      <c r="T1960" s="2" t="s">
        <v>55</v>
      </c>
      <c r="U1960" s="2" t="s">
        <v>207</v>
      </c>
      <c r="V1960" s="2"/>
      <c r="W1960">
        <v>61000</v>
      </c>
      <c r="X1960">
        <v>0</v>
      </c>
      <c r="Y1960">
        <v>0</v>
      </c>
      <c r="Z1960">
        <v>61000</v>
      </c>
      <c r="AB1960" s="2" t="s">
        <v>57</v>
      </c>
      <c r="AC1960">
        <v>24400</v>
      </c>
      <c r="AD1960">
        <v>36600</v>
      </c>
      <c r="AE1960">
        <v>131000</v>
      </c>
      <c r="AF1960">
        <v>1965</v>
      </c>
      <c r="AG1960" s="2" t="s">
        <v>11423</v>
      </c>
      <c r="AH1960" s="2" t="s">
        <v>149</v>
      </c>
      <c r="AI1960" s="1">
        <v>46200</v>
      </c>
      <c r="AJ1960" s="2"/>
      <c r="AK1960" s="2" t="s">
        <v>67</v>
      </c>
      <c r="AM1960" s="2" t="s">
        <v>59</v>
      </c>
      <c r="AP1960" s="2" t="s">
        <v>60</v>
      </c>
      <c r="AQ1960" s="2" t="s">
        <v>41</v>
      </c>
      <c r="AR1960">
        <v>70000</v>
      </c>
      <c r="AS1960" s="2" t="str">
        <f>_xlfn.IFNA(IF(VLOOKUP(all_resi[[#This Row],[No. Waybill]],settle_reconcile[No. Waybill],1,0)="","Recon","Recon"),"-")</f>
        <v>-</v>
      </c>
      <c r="AT1960" s="2">
        <f>all_resi[[#This Row],[Nilai COD]]-all_resi[[#This Row],[COD Fee]]-all_resi[[#This Row],[Total Biaya Setelah Diskon]]</f>
        <v>92435</v>
      </c>
      <c r="AU1960" s="2">
        <f>IF(all_resi[[#This Row],[Waktu Terima]]="","",_xlfn.DAYS(all_resi[[#This Row],[Waktu Terima]],all_resi[[#This Row],[Tanggal Pengiriman]]))</f>
        <v>14</v>
      </c>
    </row>
    <row r="1961" spans="1:47" x14ac:dyDescent="0.25">
      <c r="A1961" s="2" t="s">
        <v>8222</v>
      </c>
      <c r="B1961" s="1">
        <v>46186</v>
      </c>
      <c r="C1961" s="2" t="s">
        <v>42</v>
      </c>
      <c r="D1961" s="2" t="s">
        <v>43</v>
      </c>
      <c r="E1961" s="2" t="s">
        <v>44</v>
      </c>
      <c r="F1961" s="2" t="s">
        <v>45</v>
      </c>
      <c r="G1961" s="2" t="s">
        <v>46</v>
      </c>
      <c r="H1961" s="2" t="s">
        <v>80</v>
      </c>
      <c r="I1961" s="2" t="s">
        <v>8223</v>
      </c>
      <c r="J1961" s="2" t="s">
        <v>14090</v>
      </c>
      <c r="K1961" s="2" t="s">
        <v>82</v>
      </c>
      <c r="L1961" s="2" t="s">
        <v>83</v>
      </c>
      <c r="M1961" s="2" t="s">
        <v>4866</v>
      </c>
      <c r="N1961" s="2" t="s">
        <v>8224</v>
      </c>
      <c r="O1961">
        <v>1</v>
      </c>
      <c r="P1961" s="2" t="s">
        <v>53</v>
      </c>
      <c r="Q1961">
        <v>100</v>
      </c>
      <c r="R1961">
        <v>0</v>
      </c>
      <c r="S1961" s="2" t="s">
        <v>54</v>
      </c>
      <c r="T1961" s="2" t="s">
        <v>55</v>
      </c>
      <c r="U1961" s="2" t="s">
        <v>305</v>
      </c>
      <c r="V1961" s="2"/>
      <c r="W1961">
        <v>47000</v>
      </c>
      <c r="X1961">
        <v>0</v>
      </c>
      <c r="Y1961">
        <v>0</v>
      </c>
      <c r="Z1961">
        <v>47000</v>
      </c>
      <c r="AB1961" s="2" t="s">
        <v>57</v>
      </c>
      <c r="AC1961">
        <v>18800</v>
      </c>
      <c r="AD1961">
        <v>28200</v>
      </c>
      <c r="AE1961">
        <v>112000</v>
      </c>
      <c r="AF1961">
        <v>1680</v>
      </c>
      <c r="AG1961" s="2" t="s">
        <v>517</v>
      </c>
      <c r="AH1961" s="2" t="s">
        <v>149</v>
      </c>
      <c r="AI1961" s="1">
        <v>46195</v>
      </c>
      <c r="AJ1961" s="2" t="s">
        <v>87</v>
      </c>
      <c r="AK1961" s="2" t="s">
        <v>67</v>
      </c>
      <c r="AM1961" s="2" t="s">
        <v>59</v>
      </c>
      <c r="AP1961" s="2" t="s">
        <v>60</v>
      </c>
      <c r="AQ1961" s="2" t="s">
        <v>41</v>
      </c>
      <c r="AR1961">
        <v>65000</v>
      </c>
      <c r="AS1961" s="2" t="str">
        <f>_xlfn.IFNA(IF(VLOOKUP(all_resi[[#This Row],[No. Waybill]],settle_reconcile[No. Waybill],1,0)="","Recon","Recon"),"-")</f>
        <v>-</v>
      </c>
      <c r="AT1961" s="2">
        <f>all_resi[[#This Row],[Nilai COD]]-all_resi[[#This Row],[COD Fee]]-all_resi[[#This Row],[Total Biaya Setelah Diskon]]</f>
        <v>82120</v>
      </c>
      <c r="AU1961" s="2">
        <f>IF(all_resi[[#This Row],[Waktu Terima]]="","",_xlfn.DAYS(all_resi[[#This Row],[Waktu Terima]],all_resi[[#This Row],[Tanggal Pengiriman]]))</f>
        <v>9</v>
      </c>
    </row>
    <row r="1962" spans="1:47" x14ac:dyDescent="0.25">
      <c r="A1962" s="2" t="s">
        <v>8119</v>
      </c>
      <c r="B1962" s="1">
        <v>46186</v>
      </c>
      <c r="C1962" s="2" t="s">
        <v>42</v>
      </c>
      <c r="D1962" s="2" t="s">
        <v>43</v>
      </c>
      <c r="E1962" s="2" t="s">
        <v>44</v>
      </c>
      <c r="F1962" s="2" t="s">
        <v>45</v>
      </c>
      <c r="G1962" s="2" t="s">
        <v>46</v>
      </c>
      <c r="H1962" s="2" t="s">
        <v>80</v>
      </c>
      <c r="I1962" s="2" t="s">
        <v>8120</v>
      </c>
      <c r="J1962" s="2" t="s">
        <v>14084</v>
      </c>
      <c r="K1962" s="2" t="s">
        <v>203</v>
      </c>
      <c r="L1962" s="2" t="s">
        <v>733</v>
      </c>
      <c r="M1962" s="2" t="s">
        <v>8121</v>
      </c>
      <c r="N1962" s="2" t="s">
        <v>8122</v>
      </c>
      <c r="O1962">
        <v>1</v>
      </c>
      <c r="P1962" s="2" t="s">
        <v>53</v>
      </c>
      <c r="Q1962">
        <v>100</v>
      </c>
      <c r="R1962">
        <v>0</v>
      </c>
      <c r="S1962" s="2" t="s">
        <v>54</v>
      </c>
      <c r="T1962" s="2" t="s">
        <v>55</v>
      </c>
      <c r="U1962" s="2" t="s">
        <v>1020</v>
      </c>
      <c r="V1962" s="2"/>
      <c r="W1962">
        <v>14000</v>
      </c>
      <c r="X1962">
        <v>0</v>
      </c>
      <c r="Y1962">
        <v>0</v>
      </c>
      <c r="Z1962">
        <v>14000</v>
      </c>
      <c r="AB1962" s="2" t="s">
        <v>57</v>
      </c>
      <c r="AC1962">
        <v>8000</v>
      </c>
      <c r="AD1962">
        <v>6000</v>
      </c>
      <c r="AE1962">
        <v>94000</v>
      </c>
      <c r="AF1962">
        <v>1410</v>
      </c>
      <c r="AG1962" s="2" t="s">
        <v>8120</v>
      </c>
      <c r="AH1962" s="2"/>
      <c r="AI1962" s="1">
        <v>46188</v>
      </c>
      <c r="AJ1962" s="2" t="s">
        <v>87</v>
      </c>
      <c r="AK1962" s="2" t="s">
        <v>58</v>
      </c>
      <c r="AM1962" s="2" t="s">
        <v>59</v>
      </c>
      <c r="AP1962" s="2" t="s">
        <v>60</v>
      </c>
      <c r="AQ1962" s="2" t="s">
        <v>41</v>
      </c>
      <c r="AR1962">
        <v>80000</v>
      </c>
      <c r="AS1962" s="2" t="str">
        <f>_xlfn.IFNA(IF(VLOOKUP(all_resi[[#This Row],[No. Waybill]],settle_reconcile[No. Waybill],1,0)="","Recon","Recon"),"-")</f>
        <v>Recon</v>
      </c>
      <c r="AT1962" s="2">
        <f>all_resi[[#This Row],[Nilai COD]]-all_resi[[#This Row],[COD Fee]]-all_resi[[#This Row],[Total Biaya Setelah Diskon]]</f>
        <v>86590</v>
      </c>
      <c r="AU1962" s="2">
        <f>IF(all_resi[[#This Row],[Waktu Terima]]="","",_xlfn.DAYS(all_resi[[#This Row],[Waktu Terima]],all_resi[[#This Row],[Tanggal Pengiriman]]))</f>
        <v>2</v>
      </c>
    </row>
    <row r="1963" spans="1:47" x14ac:dyDescent="0.25">
      <c r="A1963" s="2" t="s">
        <v>8248</v>
      </c>
      <c r="B1963" s="1">
        <v>46186</v>
      </c>
      <c r="C1963" s="2" t="s">
        <v>42</v>
      </c>
      <c r="D1963" s="2" t="s">
        <v>43</v>
      </c>
      <c r="E1963" s="2" t="s">
        <v>44</v>
      </c>
      <c r="F1963" s="2" t="s">
        <v>45</v>
      </c>
      <c r="G1963" s="2" t="s">
        <v>46</v>
      </c>
      <c r="H1963" s="2" t="s">
        <v>47</v>
      </c>
      <c r="I1963" s="2" t="s">
        <v>8249</v>
      </c>
      <c r="J1963" s="2" t="s">
        <v>14089</v>
      </c>
      <c r="K1963" s="2" t="s">
        <v>106</v>
      </c>
      <c r="L1963" s="2" t="s">
        <v>987</v>
      </c>
      <c r="M1963" s="2" t="s">
        <v>8250</v>
      </c>
      <c r="N1963" s="2" t="s">
        <v>8251</v>
      </c>
      <c r="O1963">
        <v>1</v>
      </c>
      <c r="P1963" s="2" t="s">
        <v>53</v>
      </c>
      <c r="Q1963">
        <v>100</v>
      </c>
      <c r="R1963">
        <v>0</v>
      </c>
      <c r="S1963" s="2" t="s">
        <v>54</v>
      </c>
      <c r="T1963" s="2" t="s">
        <v>55</v>
      </c>
      <c r="U1963" s="2" t="s">
        <v>534</v>
      </c>
      <c r="V1963" s="2"/>
      <c r="W1963">
        <v>51000</v>
      </c>
      <c r="X1963">
        <v>0</v>
      </c>
      <c r="Y1963">
        <v>0</v>
      </c>
      <c r="Z1963">
        <v>51000</v>
      </c>
      <c r="AB1963" s="2" t="s">
        <v>57</v>
      </c>
      <c r="AC1963">
        <v>20400</v>
      </c>
      <c r="AD1963">
        <v>30600</v>
      </c>
      <c r="AE1963">
        <v>105000</v>
      </c>
      <c r="AF1963">
        <v>1575</v>
      </c>
      <c r="AG1963" s="2" t="s">
        <v>8249</v>
      </c>
      <c r="AH1963" s="2"/>
      <c r="AI1963" s="1">
        <v>46192</v>
      </c>
      <c r="AJ1963" s="2"/>
      <c r="AK1963" s="2" t="s">
        <v>58</v>
      </c>
      <c r="AM1963" s="2" t="s">
        <v>59</v>
      </c>
      <c r="AP1963" s="2" t="s">
        <v>60</v>
      </c>
      <c r="AQ1963" s="2" t="s">
        <v>41</v>
      </c>
      <c r="AR1963">
        <v>54000</v>
      </c>
      <c r="AS1963" s="2" t="str">
        <f>_xlfn.IFNA(IF(VLOOKUP(all_resi[[#This Row],[No. Waybill]],settle_reconcile[No. Waybill],1,0)="","Recon","Recon"),"-")</f>
        <v>Recon</v>
      </c>
      <c r="AT1963" s="2">
        <f>all_resi[[#This Row],[Nilai COD]]-all_resi[[#This Row],[COD Fee]]-all_resi[[#This Row],[Total Biaya Setelah Diskon]]</f>
        <v>72825</v>
      </c>
      <c r="AU1963" s="2">
        <f>IF(all_resi[[#This Row],[Waktu Terima]]="","",_xlfn.DAYS(all_resi[[#This Row],[Waktu Terima]],all_resi[[#This Row],[Tanggal Pengiriman]]))</f>
        <v>6</v>
      </c>
    </row>
    <row r="1964" spans="1:47" x14ac:dyDescent="0.25">
      <c r="A1964" s="2" t="s">
        <v>8334</v>
      </c>
      <c r="B1964" s="1">
        <v>46186</v>
      </c>
      <c r="C1964" s="2" t="s">
        <v>42</v>
      </c>
      <c r="D1964" s="2" t="s">
        <v>43</v>
      </c>
      <c r="E1964" s="2" t="s">
        <v>44</v>
      </c>
      <c r="F1964" s="2" t="s">
        <v>45</v>
      </c>
      <c r="G1964" s="2" t="s">
        <v>46</v>
      </c>
      <c r="H1964" s="2" t="s">
        <v>47</v>
      </c>
      <c r="I1964" s="2" t="s">
        <v>8335</v>
      </c>
      <c r="J1964" s="2" t="s">
        <v>14040</v>
      </c>
      <c r="K1964" s="2" t="s">
        <v>121</v>
      </c>
      <c r="L1964" s="2" t="s">
        <v>745</v>
      </c>
      <c r="M1964" s="2" t="s">
        <v>746</v>
      </c>
      <c r="N1964" s="2" t="s">
        <v>8336</v>
      </c>
      <c r="O1964">
        <v>1</v>
      </c>
      <c r="P1964" s="2" t="s">
        <v>53</v>
      </c>
      <c r="Q1964">
        <v>100</v>
      </c>
      <c r="R1964">
        <v>0</v>
      </c>
      <c r="S1964" s="2" t="s">
        <v>54</v>
      </c>
      <c r="T1964" s="2" t="s">
        <v>55</v>
      </c>
      <c r="U1964" s="2" t="s">
        <v>56</v>
      </c>
      <c r="V1964" s="2"/>
      <c r="W1964">
        <v>85000</v>
      </c>
      <c r="X1964">
        <v>0</v>
      </c>
      <c r="Y1964">
        <v>0</v>
      </c>
      <c r="Z1964">
        <v>85000</v>
      </c>
      <c r="AB1964" s="2" t="s">
        <v>57</v>
      </c>
      <c r="AC1964">
        <v>34000</v>
      </c>
      <c r="AD1964">
        <v>51000</v>
      </c>
      <c r="AE1964">
        <v>189000</v>
      </c>
      <c r="AF1964">
        <v>2835</v>
      </c>
      <c r="AG1964" s="2" t="s">
        <v>8335</v>
      </c>
      <c r="AH1964" s="2"/>
      <c r="AI1964" s="1">
        <v>46196</v>
      </c>
      <c r="AJ1964" s="2"/>
      <c r="AK1964" s="2" t="s">
        <v>58</v>
      </c>
      <c r="AM1964" s="2" t="s">
        <v>59</v>
      </c>
      <c r="AP1964" s="2" t="s">
        <v>60</v>
      </c>
      <c r="AQ1964" s="2" t="s">
        <v>41</v>
      </c>
      <c r="AR1964">
        <v>104000</v>
      </c>
      <c r="AS1964" s="2" t="str">
        <f>_xlfn.IFNA(IF(VLOOKUP(all_resi[[#This Row],[No. Waybill]],settle_reconcile[No. Waybill],1,0)="","Recon","Recon"),"-")</f>
        <v>Recon</v>
      </c>
      <c r="AT1964" s="2">
        <f>all_resi[[#This Row],[Nilai COD]]-all_resi[[#This Row],[COD Fee]]-all_resi[[#This Row],[Total Biaya Setelah Diskon]]</f>
        <v>135165</v>
      </c>
      <c r="AU1964" s="2">
        <f>IF(all_resi[[#This Row],[Waktu Terima]]="","",_xlfn.DAYS(all_resi[[#This Row],[Waktu Terima]],all_resi[[#This Row],[Tanggal Pengiriman]]))</f>
        <v>10</v>
      </c>
    </row>
    <row r="1965" spans="1:47" x14ac:dyDescent="0.25">
      <c r="A1965" s="2" t="s">
        <v>8123</v>
      </c>
      <c r="B1965" s="1">
        <v>46186</v>
      </c>
      <c r="C1965" s="2" t="s">
        <v>42</v>
      </c>
      <c r="D1965" s="2" t="s">
        <v>43</v>
      </c>
      <c r="E1965" s="2" t="s">
        <v>44</v>
      </c>
      <c r="F1965" s="2" t="s">
        <v>45</v>
      </c>
      <c r="G1965" s="2" t="s">
        <v>46</v>
      </c>
      <c r="H1965" s="2" t="s">
        <v>80</v>
      </c>
      <c r="I1965" s="2" t="s">
        <v>8124</v>
      </c>
      <c r="J1965" s="2" t="s">
        <v>14077</v>
      </c>
      <c r="K1965" s="2" t="s">
        <v>132</v>
      </c>
      <c r="L1965" s="2" t="s">
        <v>544</v>
      </c>
      <c r="M1965" s="2" t="s">
        <v>8125</v>
      </c>
      <c r="N1965" s="2" t="s">
        <v>8126</v>
      </c>
      <c r="O1965">
        <v>1</v>
      </c>
      <c r="P1965" s="2" t="s">
        <v>53</v>
      </c>
      <c r="Q1965">
        <v>100</v>
      </c>
      <c r="R1965">
        <v>0</v>
      </c>
      <c r="S1965" s="2" t="s">
        <v>54</v>
      </c>
      <c r="T1965" s="2" t="s">
        <v>55</v>
      </c>
      <c r="U1965" s="2" t="s">
        <v>305</v>
      </c>
      <c r="V1965" s="2"/>
      <c r="W1965">
        <v>37000</v>
      </c>
      <c r="X1965">
        <v>0</v>
      </c>
      <c r="Y1965">
        <v>0</v>
      </c>
      <c r="Z1965">
        <v>37000</v>
      </c>
      <c r="AB1965" s="2" t="s">
        <v>57</v>
      </c>
      <c r="AC1965">
        <v>14800</v>
      </c>
      <c r="AD1965">
        <v>22200</v>
      </c>
      <c r="AE1965">
        <v>119000</v>
      </c>
      <c r="AF1965">
        <v>1785</v>
      </c>
      <c r="AG1965" s="2" t="s">
        <v>8124</v>
      </c>
      <c r="AH1965" s="2"/>
      <c r="AI1965" s="1">
        <v>46192</v>
      </c>
      <c r="AJ1965" s="2" t="s">
        <v>87</v>
      </c>
      <c r="AK1965" s="2" t="s">
        <v>58</v>
      </c>
      <c r="AM1965" s="2" t="s">
        <v>59</v>
      </c>
      <c r="AP1965" s="2" t="s">
        <v>60</v>
      </c>
      <c r="AQ1965" s="2" t="s">
        <v>41</v>
      </c>
      <c r="AR1965">
        <v>82000</v>
      </c>
      <c r="AS1965" s="2" t="str">
        <f>_xlfn.IFNA(IF(VLOOKUP(all_resi[[#This Row],[No. Waybill]],settle_reconcile[No. Waybill],1,0)="","Recon","Recon"),"-")</f>
        <v>Recon</v>
      </c>
      <c r="AT1965" s="2">
        <f>all_resi[[#This Row],[Nilai COD]]-all_resi[[#This Row],[COD Fee]]-all_resi[[#This Row],[Total Biaya Setelah Diskon]]</f>
        <v>95015</v>
      </c>
      <c r="AU1965" s="2">
        <f>IF(all_resi[[#This Row],[Waktu Terima]]="","",_xlfn.DAYS(all_resi[[#This Row],[Waktu Terima]],all_resi[[#This Row],[Tanggal Pengiriman]]))</f>
        <v>6</v>
      </c>
    </row>
    <row r="1966" spans="1:47" x14ac:dyDescent="0.25">
      <c r="A1966" s="2" t="s">
        <v>8575</v>
      </c>
      <c r="B1966" s="1">
        <v>46186</v>
      </c>
      <c r="C1966" s="2" t="s">
        <v>42</v>
      </c>
      <c r="D1966" s="2" t="s">
        <v>43</v>
      </c>
      <c r="E1966" s="2" t="s">
        <v>44</v>
      </c>
      <c r="F1966" s="2" t="s">
        <v>45</v>
      </c>
      <c r="G1966" s="2" t="s">
        <v>46</v>
      </c>
      <c r="H1966" s="2" t="s">
        <v>47</v>
      </c>
      <c r="I1966" s="2" t="s">
        <v>8576</v>
      </c>
      <c r="J1966" s="2" t="s">
        <v>14050</v>
      </c>
      <c r="K1966" s="2" t="s">
        <v>177</v>
      </c>
      <c r="L1966" s="2" t="s">
        <v>178</v>
      </c>
      <c r="M1966" s="2" t="s">
        <v>1068</v>
      </c>
      <c r="N1966" s="2" t="s">
        <v>8577</v>
      </c>
      <c r="O1966">
        <v>1</v>
      </c>
      <c r="P1966" s="2" t="s">
        <v>53</v>
      </c>
      <c r="Q1966">
        <v>100</v>
      </c>
      <c r="R1966">
        <v>0</v>
      </c>
      <c r="S1966" s="2" t="s">
        <v>54</v>
      </c>
      <c r="T1966" s="2" t="s">
        <v>55</v>
      </c>
      <c r="U1966" s="2" t="s">
        <v>207</v>
      </c>
      <c r="V1966" s="2"/>
      <c r="W1966">
        <v>72000</v>
      </c>
      <c r="X1966">
        <v>0</v>
      </c>
      <c r="Y1966">
        <v>0</v>
      </c>
      <c r="Z1966">
        <v>72000</v>
      </c>
      <c r="AB1966" s="2" t="s">
        <v>57</v>
      </c>
      <c r="AC1966">
        <v>28800</v>
      </c>
      <c r="AD1966">
        <v>43200</v>
      </c>
      <c r="AE1966">
        <v>142000</v>
      </c>
      <c r="AF1966">
        <v>2130</v>
      </c>
      <c r="AG1966" s="2" t="s">
        <v>353</v>
      </c>
      <c r="AH1966" s="2" t="s">
        <v>149</v>
      </c>
      <c r="AI1966" s="1">
        <v>46196</v>
      </c>
      <c r="AJ1966" s="2"/>
      <c r="AK1966" s="2" t="s">
        <v>67</v>
      </c>
      <c r="AM1966" s="2" t="s">
        <v>59</v>
      </c>
      <c r="AP1966" s="2" t="s">
        <v>60</v>
      </c>
      <c r="AQ1966" s="2" t="s">
        <v>41</v>
      </c>
      <c r="AR1966">
        <v>70000</v>
      </c>
      <c r="AS1966" s="2" t="str">
        <f>_xlfn.IFNA(IF(VLOOKUP(all_resi[[#This Row],[No. Waybill]],settle_reconcile[No. Waybill],1,0)="","Recon","Recon"),"-")</f>
        <v>-</v>
      </c>
      <c r="AT1966" s="2">
        <f>all_resi[[#This Row],[Nilai COD]]-all_resi[[#This Row],[COD Fee]]-all_resi[[#This Row],[Total Biaya Setelah Diskon]]</f>
        <v>96670</v>
      </c>
      <c r="AU1966" s="2">
        <f>IF(all_resi[[#This Row],[Waktu Terima]]="","",_xlfn.DAYS(all_resi[[#This Row],[Waktu Terima]],all_resi[[#This Row],[Tanggal Pengiriman]]))</f>
        <v>10</v>
      </c>
    </row>
    <row r="1967" spans="1:47" x14ac:dyDescent="0.25">
      <c r="A1967" s="2" t="s">
        <v>8472</v>
      </c>
      <c r="B1967" s="1">
        <v>46186</v>
      </c>
      <c r="C1967" s="2" t="s">
        <v>42</v>
      </c>
      <c r="D1967" s="2" t="s">
        <v>43</v>
      </c>
      <c r="E1967" s="2" t="s">
        <v>44</v>
      </c>
      <c r="F1967" s="2" t="s">
        <v>45</v>
      </c>
      <c r="G1967" s="2" t="s">
        <v>46</v>
      </c>
      <c r="H1967" s="2" t="s">
        <v>47</v>
      </c>
      <c r="I1967" s="2" t="s">
        <v>8473</v>
      </c>
      <c r="J1967" s="2" t="s">
        <v>14047</v>
      </c>
      <c r="K1967" s="2" t="s">
        <v>183</v>
      </c>
      <c r="L1967" s="2" t="s">
        <v>218</v>
      </c>
      <c r="M1967" s="2" t="s">
        <v>8185</v>
      </c>
      <c r="N1967" s="2" t="s">
        <v>8474</v>
      </c>
      <c r="O1967">
        <v>1</v>
      </c>
      <c r="P1967" s="2" t="s">
        <v>53</v>
      </c>
      <c r="Q1967">
        <v>100</v>
      </c>
      <c r="R1967">
        <v>0</v>
      </c>
      <c r="S1967" s="2" t="s">
        <v>54</v>
      </c>
      <c r="T1967" s="2" t="s">
        <v>55</v>
      </c>
      <c r="U1967" s="2" t="s">
        <v>225</v>
      </c>
      <c r="V1967" s="2"/>
      <c r="W1967">
        <v>91000</v>
      </c>
      <c r="X1967">
        <v>0</v>
      </c>
      <c r="Y1967">
        <v>0</v>
      </c>
      <c r="Z1967">
        <v>91000</v>
      </c>
      <c r="AB1967" s="2" t="s">
        <v>57</v>
      </c>
      <c r="AC1967">
        <v>36400</v>
      </c>
      <c r="AD1967">
        <v>54600</v>
      </c>
      <c r="AE1967">
        <v>215000</v>
      </c>
      <c r="AF1967">
        <v>3225</v>
      </c>
      <c r="AG1967" s="2" t="s">
        <v>353</v>
      </c>
      <c r="AH1967" s="2" t="s">
        <v>149</v>
      </c>
      <c r="AI1967" s="1">
        <v>46198</v>
      </c>
      <c r="AJ1967" s="2"/>
      <c r="AK1967" s="2" t="s">
        <v>67</v>
      </c>
      <c r="AM1967" s="2" t="s">
        <v>59</v>
      </c>
      <c r="AP1967" s="2" t="s">
        <v>60</v>
      </c>
      <c r="AQ1967" s="2" t="s">
        <v>41</v>
      </c>
      <c r="AR1967">
        <v>124000</v>
      </c>
      <c r="AS1967" s="2" t="str">
        <f>_xlfn.IFNA(IF(VLOOKUP(all_resi[[#This Row],[No. Waybill]],settle_reconcile[No. Waybill],1,0)="","Recon","Recon"),"-")</f>
        <v>-</v>
      </c>
      <c r="AT1967" s="2">
        <f>all_resi[[#This Row],[Nilai COD]]-all_resi[[#This Row],[COD Fee]]-all_resi[[#This Row],[Total Biaya Setelah Diskon]]</f>
        <v>157175</v>
      </c>
      <c r="AU1967" s="2">
        <f>IF(all_resi[[#This Row],[Waktu Terima]]="","",_xlfn.DAYS(all_resi[[#This Row],[Waktu Terima]],all_resi[[#This Row],[Tanggal Pengiriman]]))</f>
        <v>12</v>
      </c>
    </row>
    <row r="1968" spans="1:47" x14ac:dyDescent="0.25">
      <c r="A1968" s="2" t="s">
        <v>7693</v>
      </c>
      <c r="B1968" s="1">
        <v>46186</v>
      </c>
      <c r="C1968" s="2" t="s">
        <v>42</v>
      </c>
      <c r="D1968" s="2" t="s">
        <v>43</v>
      </c>
      <c r="E1968" s="2" t="s">
        <v>44</v>
      </c>
      <c r="F1968" s="2" t="s">
        <v>45</v>
      </c>
      <c r="G1968" s="2" t="s">
        <v>46</v>
      </c>
      <c r="H1968" s="2" t="s">
        <v>47</v>
      </c>
      <c r="I1968" s="2" t="s">
        <v>7694</v>
      </c>
      <c r="J1968" s="2" t="s">
        <v>14022</v>
      </c>
      <c r="K1968" s="2" t="s">
        <v>121</v>
      </c>
      <c r="L1968" s="2" t="s">
        <v>3949</v>
      </c>
      <c r="M1968" s="2" t="s">
        <v>7695</v>
      </c>
      <c r="N1968" s="2" t="s">
        <v>7696</v>
      </c>
      <c r="O1968">
        <v>1</v>
      </c>
      <c r="P1968" s="2" t="s">
        <v>53</v>
      </c>
      <c r="Q1968">
        <v>100</v>
      </c>
      <c r="R1968">
        <v>0</v>
      </c>
      <c r="S1968" s="2" t="s">
        <v>54</v>
      </c>
      <c r="T1968" s="2" t="s">
        <v>55</v>
      </c>
      <c r="U1968" s="2" t="s">
        <v>250</v>
      </c>
      <c r="V1968" s="2"/>
      <c r="W1968">
        <v>85000</v>
      </c>
      <c r="X1968">
        <v>0</v>
      </c>
      <c r="Y1968">
        <v>0</v>
      </c>
      <c r="Z1968">
        <v>85000</v>
      </c>
      <c r="AB1968" s="2" t="s">
        <v>57</v>
      </c>
      <c r="AC1968">
        <v>34000</v>
      </c>
      <c r="AD1968">
        <v>51000</v>
      </c>
      <c r="AE1968">
        <v>139000</v>
      </c>
      <c r="AF1968">
        <v>2085</v>
      </c>
      <c r="AG1968" s="2" t="s">
        <v>7694</v>
      </c>
      <c r="AH1968" s="2"/>
      <c r="AI1968" s="1">
        <v>46196</v>
      </c>
      <c r="AJ1968" s="2"/>
      <c r="AK1968" s="2" t="s">
        <v>58</v>
      </c>
      <c r="AM1968" s="2" t="s">
        <v>59</v>
      </c>
      <c r="AP1968" s="2" t="s">
        <v>60</v>
      </c>
      <c r="AQ1968" s="2" t="s">
        <v>41</v>
      </c>
      <c r="AR1968">
        <v>54000</v>
      </c>
      <c r="AS1968" s="2" t="str">
        <f>_xlfn.IFNA(IF(VLOOKUP(all_resi[[#This Row],[No. Waybill]],settle_reconcile[No. Waybill],1,0)="","Recon","Recon"),"-")</f>
        <v>Recon</v>
      </c>
      <c r="AT1968" s="2">
        <f>all_resi[[#This Row],[Nilai COD]]-all_resi[[#This Row],[COD Fee]]-all_resi[[#This Row],[Total Biaya Setelah Diskon]]</f>
        <v>85915</v>
      </c>
      <c r="AU1968" s="2">
        <f>IF(all_resi[[#This Row],[Waktu Terima]]="","",_xlfn.DAYS(all_resi[[#This Row],[Waktu Terima]],all_resi[[#This Row],[Tanggal Pengiriman]]))</f>
        <v>10</v>
      </c>
    </row>
    <row r="1969" spans="1:47" x14ac:dyDescent="0.25">
      <c r="A1969" s="2" t="s">
        <v>8588</v>
      </c>
      <c r="B1969" s="1">
        <v>46186</v>
      </c>
      <c r="C1969" s="2" t="s">
        <v>42</v>
      </c>
      <c r="D1969" s="2" t="s">
        <v>43</v>
      </c>
      <c r="E1969" s="2" t="s">
        <v>44</v>
      </c>
      <c r="F1969" s="2" t="s">
        <v>45</v>
      </c>
      <c r="G1969" s="2" t="s">
        <v>46</v>
      </c>
      <c r="H1969" s="2" t="s">
        <v>47</v>
      </c>
      <c r="I1969" s="2" t="s">
        <v>8589</v>
      </c>
      <c r="J1969" s="2" t="s">
        <v>14140</v>
      </c>
      <c r="K1969" s="2" t="s">
        <v>359</v>
      </c>
      <c r="L1969" s="2" t="s">
        <v>8590</v>
      </c>
      <c r="M1969" s="2" t="s">
        <v>8591</v>
      </c>
      <c r="N1969" s="2" t="s">
        <v>8592</v>
      </c>
      <c r="O1969">
        <v>1</v>
      </c>
      <c r="P1969" s="2" t="s">
        <v>53</v>
      </c>
      <c r="Q1969">
        <v>100</v>
      </c>
      <c r="R1969">
        <v>0</v>
      </c>
      <c r="S1969" s="2" t="s">
        <v>54</v>
      </c>
      <c r="T1969" s="2" t="s">
        <v>55</v>
      </c>
      <c r="U1969" s="2" t="s">
        <v>534</v>
      </c>
      <c r="V1969" s="2"/>
      <c r="W1969">
        <v>54000</v>
      </c>
      <c r="X1969">
        <v>0</v>
      </c>
      <c r="Y1969">
        <v>0</v>
      </c>
      <c r="Z1969">
        <v>54000</v>
      </c>
      <c r="AB1969" s="2" t="s">
        <v>57</v>
      </c>
      <c r="AC1969">
        <v>21600</v>
      </c>
      <c r="AD1969">
        <v>32400</v>
      </c>
      <c r="AE1969">
        <v>108000</v>
      </c>
      <c r="AF1969">
        <v>1620</v>
      </c>
      <c r="AG1969" s="2" t="s">
        <v>517</v>
      </c>
      <c r="AH1969" s="2" t="s">
        <v>149</v>
      </c>
      <c r="AI1969" s="1">
        <v>46199</v>
      </c>
      <c r="AJ1969" s="2"/>
      <c r="AK1969" s="2" t="s">
        <v>67</v>
      </c>
      <c r="AM1969" s="2" t="s">
        <v>59</v>
      </c>
      <c r="AP1969" s="2" t="s">
        <v>60</v>
      </c>
      <c r="AQ1969" s="2" t="s">
        <v>41</v>
      </c>
      <c r="AR1969">
        <v>54000</v>
      </c>
      <c r="AS1969" s="2" t="str">
        <f>_xlfn.IFNA(IF(VLOOKUP(all_resi[[#This Row],[No. Waybill]],settle_reconcile[No. Waybill],1,0)="","Recon","Recon"),"-")</f>
        <v>-</v>
      </c>
      <c r="AT1969" s="2">
        <f>all_resi[[#This Row],[Nilai COD]]-all_resi[[#This Row],[COD Fee]]-all_resi[[#This Row],[Total Biaya Setelah Diskon]]</f>
        <v>73980</v>
      </c>
      <c r="AU1969" s="2">
        <f>IF(all_resi[[#This Row],[Waktu Terima]]="","",_xlfn.DAYS(all_resi[[#This Row],[Waktu Terima]],all_resi[[#This Row],[Tanggal Pengiriman]]))</f>
        <v>13</v>
      </c>
    </row>
    <row r="1970" spans="1:47" x14ac:dyDescent="0.25">
      <c r="A1970" s="2" t="s">
        <v>8581</v>
      </c>
      <c r="B1970" s="1">
        <v>46186</v>
      </c>
      <c r="C1970" s="2" t="s">
        <v>42</v>
      </c>
      <c r="D1970" s="2" t="s">
        <v>43</v>
      </c>
      <c r="E1970" s="2" t="s">
        <v>44</v>
      </c>
      <c r="F1970" s="2" t="s">
        <v>45</v>
      </c>
      <c r="G1970" s="2" t="s">
        <v>46</v>
      </c>
      <c r="H1970" s="2" t="s">
        <v>47</v>
      </c>
      <c r="I1970" s="2" t="s">
        <v>8582</v>
      </c>
      <c r="J1970" s="2" t="s">
        <v>14146</v>
      </c>
      <c r="K1970" s="2" t="s">
        <v>143</v>
      </c>
      <c r="L1970" s="2" t="s">
        <v>883</v>
      </c>
      <c r="M1970" s="2" t="s">
        <v>8583</v>
      </c>
      <c r="N1970" s="2" t="s">
        <v>8584</v>
      </c>
      <c r="O1970">
        <v>1</v>
      </c>
      <c r="P1970" s="2" t="s">
        <v>53</v>
      </c>
      <c r="Q1970">
        <v>100</v>
      </c>
      <c r="R1970">
        <v>0</v>
      </c>
      <c r="S1970" s="2" t="s">
        <v>54</v>
      </c>
      <c r="T1970" s="2" t="s">
        <v>55</v>
      </c>
      <c r="U1970" s="2" t="s">
        <v>147</v>
      </c>
      <c r="V1970" s="2"/>
      <c r="W1970">
        <v>25000</v>
      </c>
      <c r="X1970">
        <v>0</v>
      </c>
      <c r="Y1970">
        <v>0</v>
      </c>
      <c r="Z1970">
        <v>25000</v>
      </c>
      <c r="AB1970" s="2" t="s">
        <v>57</v>
      </c>
      <c r="AC1970">
        <v>18000</v>
      </c>
      <c r="AD1970">
        <v>7000</v>
      </c>
      <c r="AE1970">
        <v>95000</v>
      </c>
      <c r="AF1970">
        <v>1425</v>
      </c>
      <c r="AG1970" s="2" t="s">
        <v>8582</v>
      </c>
      <c r="AH1970" s="2"/>
      <c r="AI1970" s="1">
        <v>46188</v>
      </c>
      <c r="AJ1970" s="2"/>
      <c r="AK1970" s="2" t="s">
        <v>58</v>
      </c>
      <c r="AM1970" s="2" t="s">
        <v>59</v>
      </c>
      <c r="AP1970" s="2" t="s">
        <v>60</v>
      </c>
      <c r="AQ1970" s="2" t="s">
        <v>41</v>
      </c>
      <c r="AR1970">
        <v>70000</v>
      </c>
      <c r="AS1970" s="2" t="str">
        <f>_xlfn.IFNA(IF(VLOOKUP(all_resi[[#This Row],[No. Waybill]],settle_reconcile[No. Waybill],1,0)="","Recon","Recon"),"-")</f>
        <v>Recon</v>
      </c>
      <c r="AT1970" s="2">
        <f>all_resi[[#This Row],[Nilai COD]]-all_resi[[#This Row],[COD Fee]]-all_resi[[#This Row],[Total Biaya Setelah Diskon]]</f>
        <v>86575</v>
      </c>
      <c r="AU1970" s="2">
        <f>IF(all_resi[[#This Row],[Waktu Terima]]="","",_xlfn.DAYS(all_resi[[#This Row],[Waktu Terima]],all_resi[[#This Row],[Tanggal Pengiriman]]))</f>
        <v>2</v>
      </c>
    </row>
    <row r="1971" spans="1:47" x14ac:dyDescent="0.25">
      <c r="A1971" s="2" t="s">
        <v>8453</v>
      </c>
      <c r="B1971" s="1">
        <v>46186</v>
      </c>
      <c r="C1971" s="2" t="s">
        <v>42</v>
      </c>
      <c r="D1971" s="2" t="s">
        <v>43</v>
      </c>
      <c r="E1971" s="2" t="s">
        <v>44</v>
      </c>
      <c r="F1971" s="2" t="s">
        <v>45</v>
      </c>
      <c r="G1971" s="2" t="s">
        <v>46</v>
      </c>
      <c r="H1971" s="2" t="s">
        <v>47</v>
      </c>
      <c r="I1971" s="2" t="s">
        <v>8454</v>
      </c>
      <c r="J1971" s="2" t="s">
        <v>14115</v>
      </c>
      <c r="K1971" s="2" t="s">
        <v>171</v>
      </c>
      <c r="L1971" s="2" t="s">
        <v>172</v>
      </c>
      <c r="M1971" s="2" t="s">
        <v>654</v>
      </c>
      <c r="N1971" s="2" t="s">
        <v>8455</v>
      </c>
      <c r="O1971">
        <v>1</v>
      </c>
      <c r="P1971" s="2" t="s">
        <v>53</v>
      </c>
      <c r="Q1971">
        <v>100</v>
      </c>
      <c r="R1971">
        <v>0</v>
      </c>
      <c r="S1971" s="2" t="s">
        <v>54</v>
      </c>
      <c r="T1971" s="2" t="s">
        <v>55</v>
      </c>
      <c r="U1971" s="2" t="s">
        <v>225</v>
      </c>
      <c r="V1971" s="2"/>
      <c r="W1971">
        <v>30000</v>
      </c>
      <c r="X1971">
        <v>0</v>
      </c>
      <c r="Y1971">
        <v>0</v>
      </c>
      <c r="Z1971">
        <v>30000</v>
      </c>
      <c r="AB1971" s="2" t="s">
        <v>57</v>
      </c>
      <c r="AC1971">
        <v>12000</v>
      </c>
      <c r="AD1971">
        <v>18000</v>
      </c>
      <c r="AE1971">
        <v>134000</v>
      </c>
      <c r="AF1971">
        <v>2010</v>
      </c>
      <c r="AG1971" s="2" t="s">
        <v>8454</v>
      </c>
      <c r="AH1971" s="2"/>
      <c r="AI1971" s="1">
        <v>46191</v>
      </c>
      <c r="AJ1971" s="2"/>
      <c r="AK1971" s="2" t="s">
        <v>58</v>
      </c>
      <c r="AM1971" s="2" t="s">
        <v>59</v>
      </c>
      <c r="AP1971" s="2" t="s">
        <v>60</v>
      </c>
      <c r="AQ1971" s="2" t="s">
        <v>41</v>
      </c>
      <c r="AR1971">
        <v>104000</v>
      </c>
      <c r="AS1971" s="2" t="str">
        <f>_xlfn.IFNA(IF(VLOOKUP(all_resi[[#This Row],[No. Waybill]],settle_reconcile[No. Waybill],1,0)="","Recon","Recon"),"-")</f>
        <v>Recon</v>
      </c>
      <c r="AT1971" s="2">
        <f>all_resi[[#This Row],[Nilai COD]]-all_resi[[#This Row],[COD Fee]]-all_resi[[#This Row],[Total Biaya Setelah Diskon]]</f>
        <v>113990</v>
      </c>
      <c r="AU1971" s="2">
        <f>IF(all_resi[[#This Row],[Waktu Terima]]="","",_xlfn.DAYS(all_resi[[#This Row],[Waktu Terima]],all_resi[[#This Row],[Tanggal Pengiriman]]))</f>
        <v>5</v>
      </c>
    </row>
    <row r="1972" spans="1:47" x14ac:dyDescent="0.25">
      <c r="A1972" s="2" t="s">
        <v>8603</v>
      </c>
      <c r="B1972" s="1">
        <v>46186</v>
      </c>
      <c r="C1972" s="2" t="s">
        <v>42</v>
      </c>
      <c r="D1972" s="2" t="s">
        <v>43</v>
      </c>
      <c r="E1972" s="2" t="s">
        <v>44</v>
      </c>
      <c r="F1972" s="2" t="s">
        <v>45</v>
      </c>
      <c r="G1972" s="2" t="s">
        <v>46</v>
      </c>
      <c r="H1972" s="2" t="s">
        <v>80</v>
      </c>
      <c r="I1972" s="2" t="s">
        <v>8604</v>
      </c>
      <c r="J1972" s="2" t="s">
        <v>14072</v>
      </c>
      <c r="K1972" s="2" t="s">
        <v>126</v>
      </c>
      <c r="L1972" s="2" t="s">
        <v>1468</v>
      </c>
      <c r="M1972" s="2" t="s">
        <v>5244</v>
      </c>
      <c r="N1972" s="2" t="s">
        <v>8605</v>
      </c>
      <c r="O1972">
        <v>1</v>
      </c>
      <c r="P1972" s="2" t="s">
        <v>53</v>
      </c>
      <c r="Q1972">
        <v>100</v>
      </c>
      <c r="R1972">
        <v>0</v>
      </c>
      <c r="S1972" s="2" t="s">
        <v>54</v>
      </c>
      <c r="T1972" s="2" t="s">
        <v>55</v>
      </c>
      <c r="U1972" s="2" t="s">
        <v>3108</v>
      </c>
      <c r="V1972" s="2"/>
      <c r="W1972">
        <v>60000</v>
      </c>
      <c r="X1972">
        <v>0</v>
      </c>
      <c r="Y1972">
        <v>0</v>
      </c>
      <c r="Z1972">
        <v>60000</v>
      </c>
      <c r="AB1972" s="2" t="s">
        <v>57</v>
      </c>
      <c r="AC1972">
        <v>24000</v>
      </c>
      <c r="AD1972">
        <v>36000</v>
      </c>
      <c r="AE1972">
        <v>154000</v>
      </c>
      <c r="AF1972">
        <v>2310</v>
      </c>
      <c r="AG1972" s="2" t="s">
        <v>11423</v>
      </c>
      <c r="AH1972" s="2" t="s">
        <v>149</v>
      </c>
      <c r="AI1972" s="1">
        <v>46200</v>
      </c>
      <c r="AJ1972" s="2" t="s">
        <v>87</v>
      </c>
      <c r="AK1972" s="2" t="s">
        <v>67</v>
      </c>
      <c r="AM1972" s="2" t="s">
        <v>59</v>
      </c>
      <c r="AP1972" s="2" t="s">
        <v>60</v>
      </c>
      <c r="AQ1972" s="2" t="s">
        <v>41</v>
      </c>
      <c r="AR1972">
        <v>94000</v>
      </c>
      <c r="AS1972" s="2" t="str">
        <f>_xlfn.IFNA(IF(VLOOKUP(all_resi[[#This Row],[No. Waybill]],settle_reconcile[No. Waybill],1,0)="","Recon","Recon"),"-")</f>
        <v>-</v>
      </c>
      <c r="AT1972" s="2">
        <f>all_resi[[#This Row],[Nilai COD]]-all_resi[[#This Row],[COD Fee]]-all_resi[[#This Row],[Total Biaya Setelah Diskon]]</f>
        <v>115690</v>
      </c>
      <c r="AU1972" s="2">
        <f>IF(all_resi[[#This Row],[Waktu Terima]]="","",_xlfn.DAYS(all_resi[[#This Row],[Waktu Terima]],all_resi[[#This Row],[Tanggal Pengiriman]]))</f>
        <v>14</v>
      </c>
    </row>
    <row r="1973" spans="1:47" x14ac:dyDescent="0.25">
      <c r="A1973" s="2" t="s">
        <v>7822</v>
      </c>
      <c r="B1973" s="1">
        <v>46186</v>
      </c>
      <c r="C1973" s="2" t="s">
        <v>42</v>
      </c>
      <c r="D1973" s="2" t="s">
        <v>43</v>
      </c>
      <c r="E1973" s="2" t="s">
        <v>44</v>
      </c>
      <c r="F1973" s="2" t="s">
        <v>45</v>
      </c>
      <c r="G1973" s="2" t="s">
        <v>46</v>
      </c>
      <c r="H1973" s="2" t="s">
        <v>47</v>
      </c>
      <c r="I1973" s="2" t="s">
        <v>7823</v>
      </c>
      <c r="J1973" s="2" t="s">
        <v>13872</v>
      </c>
      <c r="K1973" s="2" t="s">
        <v>69</v>
      </c>
      <c r="L1973" s="2" t="s">
        <v>89</v>
      </c>
      <c r="M1973" s="2" t="s">
        <v>7824</v>
      </c>
      <c r="N1973" s="2" t="s">
        <v>7825</v>
      </c>
      <c r="O1973">
        <v>1</v>
      </c>
      <c r="P1973" s="2" t="s">
        <v>53</v>
      </c>
      <c r="Q1973">
        <v>100</v>
      </c>
      <c r="R1973">
        <v>0</v>
      </c>
      <c r="S1973" s="2" t="s">
        <v>54</v>
      </c>
      <c r="T1973" s="2" t="s">
        <v>55</v>
      </c>
      <c r="U1973" s="2" t="s">
        <v>225</v>
      </c>
      <c r="V1973" s="2"/>
      <c r="W1973">
        <v>62000</v>
      </c>
      <c r="X1973">
        <v>0</v>
      </c>
      <c r="Y1973">
        <v>0</v>
      </c>
      <c r="Z1973">
        <v>62000</v>
      </c>
      <c r="AB1973" s="2" t="s">
        <v>57</v>
      </c>
      <c r="AC1973">
        <v>24800</v>
      </c>
      <c r="AD1973">
        <v>37200</v>
      </c>
      <c r="AE1973">
        <v>166000</v>
      </c>
      <c r="AF1973">
        <v>2490</v>
      </c>
      <c r="AG1973" s="2" t="s">
        <v>7823</v>
      </c>
      <c r="AH1973" s="2"/>
      <c r="AI1973" s="1">
        <v>46193</v>
      </c>
      <c r="AJ1973" s="2"/>
      <c r="AK1973" s="2" t="s">
        <v>58</v>
      </c>
      <c r="AM1973" s="2" t="s">
        <v>59</v>
      </c>
      <c r="AP1973" s="2" t="s">
        <v>60</v>
      </c>
      <c r="AQ1973" s="2" t="s">
        <v>41</v>
      </c>
      <c r="AR1973">
        <v>104000</v>
      </c>
      <c r="AS1973" s="2" t="str">
        <f>_xlfn.IFNA(IF(VLOOKUP(all_resi[[#This Row],[No. Waybill]],settle_reconcile[No. Waybill],1,0)="","Recon","Recon"),"-")</f>
        <v>Recon</v>
      </c>
      <c r="AT1973" s="2">
        <f>all_resi[[#This Row],[Nilai COD]]-all_resi[[#This Row],[COD Fee]]-all_resi[[#This Row],[Total Biaya Setelah Diskon]]</f>
        <v>126310</v>
      </c>
      <c r="AU1973" s="2">
        <f>IF(all_resi[[#This Row],[Waktu Terima]]="","",_xlfn.DAYS(all_resi[[#This Row],[Waktu Terima]],all_resi[[#This Row],[Tanggal Pengiriman]]))</f>
        <v>7</v>
      </c>
    </row>
    <row r="1974" spans="1:47" x14ac:dyDescent="0.25">
      <c r="A1974" s="2" t="s">
        <v>7922</v>
      </c>
      <c r="B1974" s="1">
        <v>46186</v>
      </c>
      <c r="C1974" s="2" t="s">
        <v>42</v>
      </c>
      <c r="D1974" s="2" t="s">
        <v>43</v>
      </c>
      <c r="E1974" s="2" t="s">
        <v>44</v>
      </c>
      <c r="F1974" s="2" t="s">
        <v>45</v>
      </c>
      <c r="G1974" s="2" t="s">
        <v>46</v>
      </c>
      <c r="H1974" s="2" t="s">
        <v>47</v>
      </c>
      <c r="I1974" s="2" t="s">
        <v>7923</v>
      </c>
      <c r="J1974" s="2" t="s">
        <v>13879</v>
      </c>
      <c r="K1974" s="2" t="s">
        <v>177</v>
      </c>
      <c r="L1974" s="2" t="s">
        <v>669</v>
      </c>
      <c r="M1974" s="2" t="s">
        <v>7924</v>
      </c>
      <c r="N1974" s="2" t="s">
        <v>7925</v>
      </c>
      <c r="O1974">
        <v>1</v>
      </c>
      <c r="P1974" s="2" t="s">
        <v>53</v>
      </c>
      <c r="Q1974">
        <v>100</v>
      </c>
      <c r="R1974">
        <v>0</v>
      </c>
      <c r="S1974" s="2" t="s">
        <v>54</v>
      </c>
      <c r="T1974" s="2" t="s">
        <v>55</v>
      </c>
      <c r="U1974" s="2" t="s">
        <v>1301</v>
      </c>
      <c r="V1974" s="2"/>
      <c r="W1974">
        <v>102000</v>
      </c>
      <c r="X1974">
        <v>0</v>
      </c>
      <c r="Y1974">
        <v>0</v>
      </c>
      <c r="Z1974">
        <v>102000</v>
      </c>
      <c r="AB1974" s="2" t="s">
        <v>57</v>
      </c>
      <c r="AC1974">
        <v>40800</v>
      </c>
      <c r="AD1974">
        <v>61200</v>
      </c>
      <c r="AE1974">
        <v>217000</v>
      </c>
      <c r="AF1974">
        <v>3255</v>
      </c>
      <c r="AG1974" s="2" t="s">
        <v>7923</v>
      </c>
      <c r="AH1974" s="2"/>
      <c r="AI1974" s="1">
        <v>46190</v>
      </c>
      <c r="AJ1974" s="2"/>
      <c r="AK1974" s="2" t="s">
        <v>58</v>
      </c>
      <c r="AM1974" s="2" t="s">
        <v>59</v>
      </c>
      <c r="AP1974" s="2" t="s">
        <v>60</v>
      </c>
      <c r="AQ1974" s="2" t="s">
        <v>41</v>
      </c>
      <c r="AR1974">
        <v>115000</v>
      </c>
      <c r="AS1974" s="2" t="str">
        <f>_xlfn.IFNA(IF(VLOOKUP(all_resi[[#This Row],[No. Waybill]],settle_reconcile[No. Waybill],1,0)="","Recon","Recon"),"-")</f>
        <v>Recon</v>
      </c>
      <c r="AT1974" s="2">
        <f>all_resi[[#This Row],[Nilai COD]]-all_resi[[#This Row],[COD Fee]]-all_resi[[#This Row],[Total Biaya Setelah Diskon]]</f>
        <v>152545</v>
      </c>
      <c r="AU1974" s="2">
        <f>IF(all_resi[[#This Row],[Waktu Terima]]="","",_xlfn.DAYS(all_resi[[#This Row],[Waktu Terima]],all_resi[[#This Row],[Tanggal Pengiriman]]))</f>
        <v>4</v>
      </c>
    </row>
    <row r="1975" spans="1:47" x14ac:dyDescent="0.25">
      <c r="A1975" s="2" t="s">
        <v>8324</v>
      </c>
      <c r="B1975" s="1">
        <v>46186</v>
      </c>
      <c r="C1975" s="2" t="s">
        <v>42</v>
      </c>
      <c r="D1975" s="2" t="s">
        <v>43</v>
      </c>
      <c r="E1975" s="2" t="s">
        <v>44</v>
      </c>
      <c r="F1975" s="2" t="s">
        <v>45</v>
      </c>
      <c r="G1975" s="2" t="s">
        <v>46</v>
      </c>
      <c r="H1975" s="2" t="s">
        <v>47</v>
      </c>
      <c r="I1975" s="2" t="s">
        <v>8325</v>
      </c>
      <c r="J1975" s="2" t="s">
        <v>14045</v>
      </c>
      <c r="K1975" s="2" t="s">
        <v>203</v>
      </c>
      <c r="L1975" s="2" t="s">
        <v>1548</v>
      </c>
      <c r="M1975" s="2" t="s">
        <v>8326</v>
      </c>
      <c r="N1975" s="2" t="s">
        <v>8327</v>
      </c>
      <c r="O1975">
        <v>1</v>
      </c>
      <c r="P1975" s="2" t="s">
        <v>53</v>
      </c>
      <c r="Q1975">
        <v>100</v>
      </c>
      <c r="R1975">
        <v>0</v>
      </c>
      <c r="S1975" s="2" t="s">
        <v>54</v>
      </c>
      <c r="T1975" s="2" t="s">
        <v>55</v>
      </c>
      <c r="U1975" s="2" t="s">
        <v>225</v>
      </c>
      <c r="V1975" s="2"/>
      <c r="W1975">
        <v>14000</v>
      </c>
      <c r="X1975">
        <v>0</v>
      </c>
      <c r="Y1975">
        <v>0</v>
      </c>
      <c r="Z1975">
        <v>14000</v>
      </c>
      <c r="AB1975" s="2" t="s">
        <v>57</v>
      </c>
      <c r="AC1975">
        <v>5600</v>
      </c>
      <c r="AD1975">
        <v>8400</v>
      </c>
      <c r="AE1975">
        <v>0</v>
      </c>
      <c r="AF1975">
        <v>0</v>
      </c>
      <c r="AG1975" s="2" t="s">
        <v>8325</v>
      </c>
      <c r="AH1975" s="2"/>
      <c r="AI1975" s="1">
        <v>46187</v>
      </c>
      <c r="AJ1975" s="2"/>
      <c r="AK1975" s="2" t="s">
        <v>58</v>
      </c>
      <c r="AM1975" s="2" t="s">
        <v>59</v>
      </c>
      <c r="AP1975" s="2" t="s">
        <v>60</v>
      </c>
      <c r="AQ1975" s="2" t="s">
        <v>98</v>
      </c>
      <c r="AR1975">
        <v>-14000</v>
      </c>
      <c r="AS1975" s="2" t="str">
        <f>_xlfn.IFNA(IF(VLOOKUP(all_resi[[#This Row],[No. Waybill]],settle_reconcile[No. Waybill],1,0)="","Recon","Recon"),"-")</f>
        <v>-</v>
      </c>
      <c r="AT1975" s="2">
        <f>all_resi[[#This Row],[Nilai COD]]-all_resi[[#This Row],[COD Fee]]-all_resi[[#This Row],[Total Biaya Setelah Diskon]]</f>
        <v>-8400</v>
      </c>
      <c r="AU1975" s="2">
        <f>IF(all_resi[[#This Row],[Waktu Terima]]="","",_xlfn.DAYS(all_resi[[#This Row],[Waktu Terima]],all_resi[[#This Row],[Tanggal Pengiriman]]))</f>
        <v>1</v>
      </c>
    </row>
    <row r="1976" spans="1:47" x14ac:dyDescent="0.25">
      <c r="A1976" s="2" t="s">
        <v>7852</v>
      </c>
      <c r="B1976" s="1">
        <v>46186</v>
      </c>
      <c r="C1976" s="2" t="s">
        <v>42</v>
      </c>
      <c r="D1976" s="2" t="s">
        <v>43</v>
      </c>
      <c r="E1976" s="2" t="s">
        <v>44</v>
      </c>
      <c r="F1976" s="2" t="s">
        <v>45</v>
      </c>
      <c r="G1976" s="2" t="s">
        <v>46</v>
      </c>
      <c r="H1976" s="2" t="s">
        <v>80</v>
      </c>
      <c r="I1976" s="2" t="s">
        <v>7853</v>
      </c>
      <c r="J1976" s="2" t="s">
        <v>13871</v>
      </c>
      <c r="K1976" s="2" t="s">
        <v>183</v>
      </c>
      <c r="L1976" s="2" t="s">
        <v>499</v>
      </c>
      <c r="M1976" s="2" t="s">
        <v>500</v>
      </c>
      <c r="N1976" s="2" t="s">
        <v>7854</v>
      </c>
      <c r="O1976">
        <v>1</v>
      </c>
      <c r="P1976" s="2" t="s">
        <v>53</v>
      </c>
      <c r="Q1976">
        <v>100</v>
      </c>
      <c r="R1976">
        <v>0</v>
      </c>
      <c r="S1976" s="2" t="s">
        <v>54</v>
      </c>
      <c r="T1976" s="2" t="s">
        <v>55</v>
      </c>
      <c r="U1976" s="2" t="s">
        <v>525</v>
      </c>
      <c r="V1976" s="2"/>
      <c r="W1976">
        <v>85000</v>
      </c>
      <c r="X1976">
        <v>0</v>
      </c>
      <c r="Y1976">
        <v>0</v>
      </c>
      <c r="Z1976">
        <v>85000</v>
      </c>
      <c r="AB1976" s="2" t="s">
        <v>57</v>
      </c>
      <c r="AC1976">
        <v>34000</v>
      </c>
      <c r="AD1976">
        <v>51000</v>
      </c>
      <c r="AE1976">
        <v>155000</v>
      </c>
      <c r="AF1976">
        <v>2325</v>
      </c>
      <c r="AG1976" s="2" t="s">
        <v>7853</v>
      </c>
      <c r="AH1976" s="2"/>
      <c r="AI1976" s="1">
        <v>46191</v>
      </c>
      <c r="AJ1976" s="2" t="s">
        <v>87</v>
      </c>
      <c r="AK1976" s="2" t="s">
        <v>58</v>
      </c>
      <c r="AM1976" s="2" t="s">
        <v>59</v>
      </c>
      <c r="AP1976" s="2" t="s">
        <v>60</v>
      </c>
      <c r="AQ1976" s="2" t="s">
        <v>41</v>
      </c>
      <c r="AR1976">
        <v>70000</v>
      </c>
      <c r="AS1976" s="2" t="str">
        <f>_xlfn.IFNA(IF(VLOOKUP(all_resi[[#This Row],[No. Waybill]],settle_reconcile[No. Waybill],1,0)="","Recon","Recon"),"-")</f>
        <v>Recon</v>
      </c>
      <c r="AT1976" s="2">
        <f>all_resi[[#This Row],[Nilai COD]]-all_resi[[#This Row],[COD Fee]]-all_resi[[#This Row],[Total Biaya Setelah Diskon]]</f>
        <v>101675</v>
      </c>
      <c r="AU1976" s="2">
        <f>IF(all_resi[[#This Row],[Waktu Terima]]="","",_xlfn.DAYS(all_resi[[#This Row],[Waktu Terima]],all_resi[[#This Row],[Tanggal Pengiriman]]))</f>
        <v>5</v>
      </c>
    </row>
    <row r="1977" spans="1:47" x14ac:dyDescent="0.25">
      <c r="A1977" s="2" t="s">
        <v>8543</v>
      </c>
      <c r="B1977" s="1">
        <v>46186</v>
      </c>
      <c r="C1977" s="2" t="s">
        <v>42</v>
      </c>
      <c r="D1977" s="2" t="s">
        <v>43</v>
      </c>
      <c r="E1977" s="2" t="s">
        <v>44</v>
      </c>
      <c r="F1977" s="2" t="s">
        <v>45</v>
      </c>
      <c r="G1977" s="2" t="s">
        <v>46</v>
      </c>
      <c r="H1977" s="2" t="s">
        <v>47</v>
      </c>
      <c r="I1977" s="2" t="s">
        <v>8544</v>
      </c>
      <c r="J1977" s="2" t="s">
        <v>14147</v>
      </c>
      <c r="K1977" s="2" t="s">
        <v>203</v>
      </c>
      <c r="L1977" s="2" t="s">
        <v>4605</v>
      </c>
      <c r="M1977" s="2" t="s">
        <v>8545</v>
      </c>
      <c r="N1977" s="2" t="s">
        <v>8546</v>
      </c>
      <c r="O1977">
        <v>1</v>
      </c>
      <c r="P1977" s="2" t="s">
        <v>53</v>
      </c>
      <c r="Q1977">
        <v>100</v>
      </c>
      <c r="R1977">
        <v>0</v>
      </c>
      <c r="S1977" s="2" t="s">
        <v>54</v>
      </c>
      <c r="T1977" s="2" t="s">
        <v>55</v>
      </c>
      <c r="U1977" s="2" t="s">
        <v>225</v>
      </c>
      <c r="V1977" s="2"/>
      <c r="W1977">
        <v>14000</v>
      </c>
      <c r="X1977">
        <v>0</v>
      </c>
      <c r="Y1977">
        <v>0</v>
      </c>
      <c r="Z1977">
        <v>14000</v>
      </c>
      <c r="AB1977" s="2" t="s">
        <v>57</v>
      </c>
      <c r="AC1977">
        <v>8000</v>
      </c>
      <c r="AD1977">
        <v>6000</v>
      </c>
      <c r="AE1977">
        <v>116500</v>
      </c>
      <c r="AF1977">
        <v>1747.5</v>
      </c>
      <c r="AG1977" s="2" t="s">
        <v>8544</v>
      </c>
      <c r="AH1977" s="2"/>
      <c r="AI1977" s="1">
        <v>46188</v>
      </c>
      <c r="AJ1977" s="2"/>
      <c r="AK1977" s="2" t="s">
        <v>58</v>
      </c>
      <c r="AM1977" s="2" t="s">
        <v>59</v>
      </c>
      <c r="AP1977" s="2" t="s">
        <v>60</v>
      </c>
      <c r="AQ1977" s="2" t="s">
        <v>41</v>
      </c>
      <c r="AR1977">
        <v>102500</v>
      </c>
      <c r="AS1977" s="2" t="str">
        <f>_xlfn.IFNA(IF(VLOOKUP(all_resi[[#This Row],[No. Waybill]],settle_reconcile[No. Waybill],1,0)="","Recon","Recon"),"-")</f>
        <v>Recon</v>
      </c>
      <c r="AT1977" s="2">
        <f>all_resi[[#This Row],[Nilai COD]]-all_resi[[#This Row],[COD Fee]]-all_resi[[#This Row],[Total Biaya Setelah Diskon]]</f>
        <v>108752.5</v>
      </c>
      <c r="AU1977" s="2">
        <f>IF(all_resi[[#This Row],[Waktu Terima]]="","",_xlfn.DAYS(all_resi[[#This Row],[Waktu Terima]],all_resi[[#This Row],[Tanggal Pengiriman]]))</f>
        <v>2</v>
      </c>
    </row>
    <row r="1978" spans="1:47" x14ac:dyDescent="0.25">
      <c r="A1978" s="2" t="s">
        <v>8482</v>
      </c>
      <c r="B1978" s="1">
        <v>46186</v>
      </c>
      <c r="C1978" s="2" t="s">
        <v>42</v>
      </c>
      <c r="D1978" s="2" t="s">
        <v>43</v>
      </c>
      <c r="E1978" s="2" t="s">
        <v>44</v>
      </c>
      <c r="F1978" s="2" t="s">
        <v>45</v>
      </c>
      <c r="G1978" s="2" t="s">
        <v>46</v>
      </c>
      <c r="H1978" s="2" t="s">
        <v>47</v>
      </c>
      <c r="I1978" s="2" t="s">
        <v>8483</v>
      </c>
      <c r="J1978" s="2" t="s">
        <v>14055</v>
      </c>
      <c r="K1978" s="2" t="s">
        <v>156</v>
      </c>
      <c r="L1978" s="2" t="s">
        <v>369</v>
      </c>
      <c r="M1978" s="2" t="s">
        <v>4524</v>
      </c>
      <c r="N1978" s="2" t="s">
        <v>8484</v>
      </c>
      <c r="O1978">
        <v>1</v>
      </c>
      <c r="P1978" s="2" t="s">
        <v>53</v>
      </c>
      <c r="Q1978">
        <v>100</v>
      </c>
      <c r="R1978">
        <v>0</v>
      </c>
      <c r="S1978" s="2" t="s">
        <v>54</v>
      </c>
      <c r="T1978" s="2" t="s">
        <v>55</v>
      </c>
      <c r="U1978" s="2" t="s">
        <v>250</v>
      </c>
      <c r="V1978" s="2"/>
      <c r="W1978">
        <v>80000</v>
      </c>
      <c r="X1978">
        <v>0</v>
      </c>
      <c r="Y1978">
        <v>0</v>
      </c>
      <c r="Z1978">
        <v>80000</v>
      </c>
      <c r="AB1978" s="2" t="s">
        <v>57</v>
      </c>
      <c r="AC1978">
        <v>32000</v>
      </c>
      <c r="AD1978">
        <v>48000</v>
      </c>
      <c r="AE1978">
        <v>135000</v>
      </c>
      <c r="AF1978">
        <v>2025</v>
      </c>
      <c r="AG1978" s="2" t="s">
        <v>8483</v>
      </c>
      <c r="AH1978" s="2"/>
      <c r="AI1978" s="1">
        <v>46193</v>
      </c>
      <c r="AJ1978" s="2"/>
      <c r="AK1978" s="2" t="s">
        <v>58</v>
      </c>
      <c r="AM1978" s="2" t="s">
        <v>59</v>
      </c>
      <c r="AP1978" s="2" t="s">
        <v>60</v>
      </c>
      <c r="AQ1978" s="2" t="s">
        <v>41</v>
      </c>
      <c r="AR1978">
        <v>55000</v>
      </c>
      <c r="AS1978" s="2" t="str">
        <f>_xlfn.IFNA(IF(VLOOKUP(all_resi[[#This Row],[No. Waybill]],settle_reconcile[No. Waybill],1,0)="","Recon","Recon"),"-")</f>
        <v>Recon</v>
      </c>
      <c r="AT1978" s="2">
        <f>all_resi[[#This Row],[Nilai COD]]-all_resi[[#This Row],[COD Fee]]-all_resi[[#This Row],[Total Biaya Setelah Diskon]]</f>
        <v>84975</v>
      </c>
      <c r="AU1978" s="2">
        <f>IF(all_resi[[#This Row],[Waktu Terima]]="","",_xlfn.DAYS(all_resi[[#This Row],[Waktu Terima]],all_resi[[#This Row],[Tanggal Pengiriman]]))</f>
        <v>7</v>
      </c>
    </row>
    <row r="1979" spans="1:47" x14ac:dyDescent="0.25">
      <c r="A1979" s="2" t="s">
        <v>8180</v>
      </c>
      <c r="B1979" s="1">
        <v>46186</v>
      </c>
      <c r="C1979" s="2" t="s">
        <v>42</v>
      </c>
      <c r="D1979" s="2" t="s">
        <v>43</v>
      </c>
      <c r="E1979" s="2" t="s">
        <v>44</v>
      </c>
      <c r="F1979" s="2" t="s">
        <v>45</v>
      </c>
      <c r="G1979" s="2" t="s">
        <v>46</v>
      </c>
      <c r="H1979" s="2" t="s">
        <v>47</v>
      </c>
      <c r="I1979" s="2" t="s">
        <v>8181</v>
      </c>
      <c r="J1979" s="2" t="s">
        <v>14038</v>
      </c>
      <c r="K1979" s="2" t="s">
        <v>156</v>
      </c>
      <c r="L1979" s="2" t="s">
        <v>737</v>
      </c>
      <c r="M1979" s="2" t="s">
        <v>7648</v>
      </c>
      <c r="N1979" s="2" t="s">
        <v>8182</v>
      </c>
      <c r="O1979">
        <v>1</v>
      </c>
      <c r="P1979" s="2" t="s">
        <v>53</v>
      </c>
      <c r="Q1979">
        <v>100</v>
      </c>
      <c r="R1979">
        <v>0</v>
      </c>
      <c r="S1979" s="2" t="s">
        <v>54</v>
      </c>
      <c r="T1979" s="2" t="s">
        <v>55</v>
      </c>
      <c r="U1979" s="2" t="s">
        <v>8016</v>
      </c>
      <c r="V1979" s="2"/>
      <c r="W1979">
        <v>81000</v>
      </c>
      <c r="X1979">
        <v>0</v>
      </c>
      <c r="Y1979">
        <v>0</v>
      </c>
      <c r="Z1979">
        <v>81000</v>
      </c>
      <c r="AB1979" s="2" t="s">
        <v>57</v>
      </c>
      <c r="AC1979">
        <v>32400</v>
      </c>
      <c r="AD1979">
        <v>48600</v>
      </c>
      <c r="AE1979">
        <v>275000</v>
      </c>
      <c r="AF1979">
        <v>4125</v>
      </c>
      <c r="AG1979" s="2" t="s">
        <v>256</v>
      </c>
      <c r="AH1979" s="2"/>
      <c r="AI1979" s="1">
        <v>46205</v>
      </c>
      <c r="AJ1979" s="2"/>
      <c r="AK1979" s="2" t="s">
        <v>67</v>
      </c>
      <c r="AM1979" s="2" t="s">
        <v>59</v>
      </c>
      <c r="AP1979" s="2" t="s">
        <v>60</v>
      </c>
      <c r="AQ1979" s="2" t="s">
        <v>41</v>
      </c>
      <c r="AR1979">
        <v>194000</v>
      </c>
      <c r="AS1979" s="2" t="str">
        <f>_xlfn.IFNA(IF(VLOOKUP(all_resi[[#This Row],[No. Waybill]],settle_reconcile[No. Waybill],1,0)="","Recon","Recon"),"-")</f>
        <v>-</v>
      </c>
      <c r="AT1979" s="2">
        <f>all_resi[[#This Row],[Nilai COD]]-all_resi[[#This Row],[COD Fee]]-all_resi[[#This Row],[Total Biaya Setelah Diskon]]</f>
        <v>222275</v>
      </c>
      <c r="AU1979" s="2">
        <f>IF(all_resi[[#This Row],[Waktu Terima]]="","",_xlfn.DAYS(all_resi[[#This Row],[Waktu Terima]],all_resi[[#This Row],[Tanggal Pengiriman]]))</f>
        <v>19</v>
      </c>
    </row>
    <row r="1980" spans="1:47" x14ac:dyDescent="0.25">
      <c r="A1980" s="2" t="s">
        <v>8524</v>
      </c>
      <c r="B1980" s="1">
        <v>46186</v>
      </c>
      <c r="C1980" s="2" t="s">
        <v>42</v>
      </c>
      <c r="D1980" s="2" t="s">
        <v>43</v>
      </c>
      <c r="E1980" s="2" t="s">
        <v>44</v>
      </c>
      <c r="F1980" s="2" t="s">
        <v>45</v>
      </c>
      <c r="G1980" s="2" t="s">
        <v>46</v>
      </c>
      <c r="H1980" s="2" t="s">
        <v>80</v>
      </c>
      <c r="I1980" s="2" t="s">
        <v>8525</v>
      </c>
      <c r="J1980" s="2" t="s">
        <v>14063</v>
      </c>
      <c r="K1980" s="2" t="s">
        <v>75</v>
      </c>
      <c r="L1980" s="2" t="s">
        <v>355</v>
      </c>
      <c r="M1980" s="2" t="s">
        <v>8526</v>
      </c>
      <c r="N1980" s="2" t="s">
        <v>8527</v>
      </c>
      <c r="O1980">
        <v>1</v>
      </c>
      <c r="P1980" s="2" t="s">
        <v>53</v>
      </c>
      <c r="Q1980">
        <v>100</v>
      </c>
      <c r="R1980">
        <v>0</v>
      </c>
      <c r="S1980" s="2" t="s">
        <v>54</v>
      </c>
      <c r="T1980" s="2" t="s">
        <v>55</v>
      </c>
      <c r="U1980" s="2" t="s">
        <v>305</v>
      </c>
      <c r="V1980" s="2"/>
      <c r="W1980">
        <v>60000</v>
      </c>
      <c r="X1980">
        <v>0</v>
      </c>
      <c r="Y1980">
        <v>0</v>
      </c>
      <c r="Z1980">
        <v>60000</v>
      </c>
      <c r="AB1980" s="2" t="s">
        <v>57</v>
      </c>
      <c r="AC1980">
        <v>24000</v>
      </c>
      <c r="AD1980">
        <v>36000</v>
      </c>
      <c r="AE1980">
        <v>121500</v>
      </c>
      <c r="AF1980">
        <v>1822.5</v>
      </c>
      <c r="AG1980" s="2" t="s">
        <v>11769</v>
      </c>
      <c r="AH1980" s="2" t="s">
        <v>149</v>
      </c>
      <c r="AI1980" s="1">
        <v>46196</v>
      </c>
      <c r="AJ1980" s="2" t="s">
        <v>87</v>
      </c>
      <c r="AK1980" s="2" t="s">
        <v>67</v>
      </c>
      <c r="AM1980" s="2" t="s">
        <v>59</v>
      </c>
      <c r="AP1980" s="2" t="s">
        <v>60</v>
      </c>
      <c r="AQ1980" s="2" t="s">
        <v>41</v>
      </c>
      <c r="AR1980">
        <v>61500</v>
      </c>
      <c r="AS1980" s="2" t="str">
        <f>_xlfn.IFNA(IF(VLOOKUP(all_resi[[#This Row],[No. Waybill]],settle_reconcile[No. Waybill],1,0)="","Recon","Recon"),"-")</f>
        <v>-</v>
      </c>
      <c r="AT1980" s="2">
        <f>all_resi[[#This Row],[Nilai COD]]-all_resi[[#This Row],[COD Fee]]-all_resi[[#This Row],[Total Biaya Setelah Diskon]]</f>
        <v>83677.5</v>
      </c>
      <c r="AU1980" s="2">
        <f>IF(all_resi[[#This Row],[Waktu Terima]]="","",_xlfn.DAYS(all_resi[[#This Row],[Waktu Terima]],all_resi[[#This Row],[Tanggal Pengiriman]]))</f>
        <v>10</v>
      </c>
    </row>
    <row r="1981" spans="1:47" x14ac:dyDescent="0.25">
      <c r="A1981" s="2" t="s">
        <v>8442</v>
      </c>
      <c r="B1981" s="1">
        <v>46186</v>
      </c>
      <c r="C1981" s="2" t="s">
        <v>42</v>
      </c>
      <c r="D1981" s="2" t="s">
        <v>43</v>
      </c>
      <c r="E1981" s="2" t="s">
        <v>44</v>
      </c>
      <c r="F1981" s="2" t="s">
        <v>45</v>
      </c>
      <c r="G1981" s="2" t="s">
        <v>46</v>
      </c>
      <c r="H1981" s="2" t="s">
        <v>80</v>
      </c>
      <c r="I1981" s="2" t="s">
        <v>8443</v>
      </c>
      <c r="J1981" s="2" t="s">
        <v>14046</v>
      </c>
      <c r="K1981" s="2" t="s">
        <v>377</v>
      </c>
      <c r="L1981" s="2" t="s">
        <v>2232</v>
      </c>
      <c r="M1981" s="2" t="s">
        <v>4890</v>
      </c>
      <c r="N1981" s="2" t="s">
        <v>8444</v>
      </c>
      <c r="O1981">
        <v>1</v>
      </c>
      <c r="P1981" s="2" t="s">
        <v>53</v>
      </c>
      <c r="Q1981">
        <v>100</v>
      </c>
      <c r="R1981">
        <v>0</v>
      </c>
      <c r="S1981" s="2" t="s">
        <v>54</v>
      </c>
      <c r="T1981" s="2" t="s">
        <v>55</v>
      </c>
      <c r="U1981" s="2" t="s">
        <v>164</v>
      </c>
      <c r="V1981" s="2"/>
      <c r="W1981">
        <v>65000</v>
      </c>
      <c r="X1981">
        <v>0</v>
      </c>
      <c r="Y1981">
        <v>0</v>
      </c>
      <c r="Z1981">
        <v>65000</v>
      </c>
      <c r="AB1981" s="2" t="s">
        <v>57</v>
      </c>
      <c r="AC1981">
        <v>26000</v>
      </c>
      <c r="AD1981">
        <v>39000</v>
      </c>
      <c r="AE1981">
        <v>145000</v>
      </c>
      <c r="AF1981">
        <v>2175</v>
      </c>
      <c r="AG1981" s="2" t="s">
        <v>7592</v>
      </c>
      <c r="AH1981" s="2" t="s">
        <v>4374</v>
      </c>
      <c r="AI1981" s="1">
        <v>46198</v>
      </c>
      <c r="AJ1981" s="2" t="s">
        <v>87</v>
      </c>
      <c r="AK1981" s="2" t="s">
        <v>67</v>
      </c>
      <c r="AM1981" s="2" t="s">
        <v>59</v>
      </c>
      <c r="AP1981" s="2" t="s">
        <v>60</v>
      </c>
      <c r="AQ1981" s="2" t="s">
        <v>41</v>
      </c>
      <c r="AR1981">
        <v>80000</v>
      </c>
      <c r="AS1981" s="2" t="str">
        <f>_xlfn.IFNA(IF(VLOOKUP(all_resi[[#This Row],[No. Waybill]],settle_reconcile[No. Waybill],1,0)="","Recon","Recon"),"-")</f>
        <v>-</v>
      </c>
      <c r="AT1981" s="2">
        <f>all_resi[[#This Row],[Nilai COD]]-all_resi[[#This Row],[COD Fee]]-all_resi[[#This Row],[Total Biaya Setelah Diskon]]</f>
        <v>103825</v>
      </c>
      <c r="AU1981" s="2">
        <f>IF(all_resi[[#This Row],[Waktu Terima]]="","",_xlfn.DAYS(all_resi[[#This Row],[Waktu Terima]],all_resi[[#This Row],[Tanggal Pengiriman]]))</f>
        <v>12</v>
      </c>
    </row>
    <row r="1982" spans="1:47" x14ac:dyDescent="0.25">
      <c r="A1982" s="2" t="s">
        <v>7686</v>
      </c>
      <c r="B1982" s="1">
        <v>46186</v>
      </c>
      <c r="C1982" s="2" t="s">
        <v>42</v>
      </c>
      <c r="D1982" s="2" t="s">
        <v>43</v>
      </c>
      <c r="E1982" s="2" t="s">
        <v>44</v>
      </c>
      <c r="F1982" s="2" t="s">
        <v>45</v>
      </c>
      <c r="G1982" s="2" t="s">
        <v>46</v>
      </c>
      <c r="H1982" s="2" t="s">
        <v>47</v>
      </c>
      <c r="I1982" s="2" t="s">
        <v>7687</v>
      </c>
      <c r="J1982" s="2" t="s">
        <v>14015</v>
      </c>
      <c r="K1982" s="2" t="s">
        <v>156</v>
      </c>
      <c r="L1982" s="2" t="s">
        <v>2083</v>
      </c>
      <c r="M1982" s="2" t="s">
        <v>3058</v>
      </c>
      <c r="N1982" s="2" t="s">
        <v>7688</v>
      </c>
      <c r="O1982">
        <v>1</v>
      </c>
      <c r="P1982" s="2" t="s">
        <v>53</v>
      </c>
      <c r="Q1982">
        <v>100</v>
      </c>
      <c r="R1982">
        <v>0</v>
      </c>
      <c r="S1982" s="2" t="s">
        <v>54</v>
      </c>
      <c r="T1982" s="2" t="s">
        <v>55</v>
      </c>
      <c r="U1982" s="2" t="s">
        <v>534</v>
      </c>
      <c r="V1982" s="2"/>
      <c r="W1982">
        <v>85000</v>
      </c>
      <c r="X1982">
        <v>0</v>
      </c>
      <c r="Y1982">
        <v>0</v>
      </c>
      <c r="Z1982">
        <v>85000</v>
      </c>
      <c r="AB1982" s="2" t="s">
        <v>57</v>
      </c>
      <c r="AC1982">
        <v>34000</v>
      </c>
      <c r="AD1982">
        <v>51000</v>
      </c>
      <c r="AE1982">
        <v>139000</v>
      </c>
      <c r="AF1982">
        <v>2085</v>
      </c>
      <c r="AG1982" s="2"/>
      <c r="AH1982" s="2"/>
      <c r="AI1982" s="1"/>
      <c r="AJ1982" s="2"/>
      <c r="AK1982" s="2" t="s">
        <v>67</v>
      </c>
      <c r="AM1982" s="2" t="s">
        <v>59</v>
      </c>
      <c r="AP1982" s="2" t="s">
        <v>60</v>
      </c>
      <c r="AQ1982" s="2" t="s">
        <v>41</v>
      </c>
      <c r="AR1982">
        <v>54000</v>
      </c>
      <c r="AS1982" s="2" t="str">
        <f>_xlfn.IFNA(IF(VLOOKUP(all_resi[[#This Row],[No. Waybill]],settle_reconcile[No. Waybill],1,0)="","Recon","Recon"),"-")</f>
        <v>-</v>
      </c>
      <c r="AT1982" s="2">
        <f>all_resi[[#This Row],[Nilai COD]]-all_resi[[#This Row],[COD Fee]]-all_resi[[#This Row],[Total Biaya Setelah Diskon]]</f>
        <v>85915</v>
      </c>
      <c r="AU1982" s="2" t="str">
        <f>IF(all_resi[[#This Row],[Waktu Terima]]="","",_xlfn.DAYS(all_resi[[#This Row],[Waktu Terima]],all_resi[[#This Row],[Tanggal Pengiriman]]))</f>
        <v/>
      </c>
    </row>
    <row r="1983" spans="1:47" x14ac:dyDescent="0.25">
      <c r="A1983" s="2" t="s">
        <v>8183</v>
      </c>
      <c r="B1983" s="1">
        <v>46186</v>
      </c>
      <c r="C1983" s="2" t="s">
        <v>42</v>
      </c>
      <c r="D1983" s="2" t="s">
        <v>43</v>
      </c>
      <c r="E1983" s="2" t="s">
        <v>44</v>
      </c>
      <c r="F1983" s="2" t="s">
        <v>45</v>
      </c>
      <c r="G1983" s="2" t="s">
        <v>46</v>
      </c>
      <c r="H1983" s="2" t="s">
        <v>47</v>
      </c>
      <c r="I1983" s="2" t="s">
        <v>8184</v>
      </c>
      <c r="J1983" s="2" t="s">
        <v>14093</v>
      </c>
      <c r="K1983" s="2" t="s">
        <v>183</v>
      </c>
      <c r="L1983" s="2" t="s">
        <v>218</v>
      </c>
      <c r="M1983" s="2" t="s">
        <v>8185</v>
      </c>
      <c r="N1983" s="2" t="s">
        <v>8186</v>
      </c>
      <c r="O1983">
        <v>1</v>
      </c>
      <c r="P1983" s="2" t="s">
        <v>53</v>
      </c>
      <c r="Q1983">
        <v>100</v>
      </c>
      <c r="R1983">
        <v>0</v>
      </c>
      <c r="S1983" s="2" t="s">
        <v>54</v>
      </c>
      <c r="T1983" s="2" t="s">
        <v>55</v>
      </c>
      <c r="U1983" s="2" t="s">
        <v>225</v>
      </c>
      <c r="V1983" s="2"/>
      <c r="W1983">
        <v>91000</v>
      </c>
      <c r="X1983">
        <v>0</v>
      </c>
      <c r="Y1983">
        <v>0</v>
      </c>
      <c r="Z1983">
        <v>91000</v>
      </c>
      <c r="AB1983" s="2" t="s">
        <v>57</v>
      </c>
      <c r="AC1983">
        <v>36400</v>
      </c>
      <c r="AD1983">
        <v>54600</v>
      </c>
      <c r="AE1983">
        <v>195000</v>
      </c>
      <c r="AF1983">
        <v>2925</v>
      </c>
      <c r="AG1983" s="2" t="s">
        <v>8184</v>
      </c>
      <c r="AH1983" s="2"/>
      <c r="AI1983" s="1">
        <v>46190</v>
      </c>
      <c r="AJ1983" s="2"/>
      <c r="AK1983" s="2" t="s">
        <v>58</v>
      </c>
      <c r="AM1983" s="2" t="s">
        <v>59</v>
      </c>
      <c r="AP1983" s="2" t="s">
        <v>60</v>
      </c>
      <c r="AQ1983" s="2" t="s">
        <v>41</v>
      </c>
      <c r="AR1983">
        <v>104000</v>
      </c>
      <c r="AS1983" s="2" t="str">
        <f>_xlfn.IFNA(IF(VLOOKUP(all_resi[[#This Row],[No. Waybill]],settle_reconcile[No. Waybill],1,0)="","Recon","Recon"),"-")</f>
        <v>Recon</v>
      </c>
      <c r="AT1983" s="2">
        <f>all_resi[[#This Row],[Nilai COD]]-all_resi[[#This Row],[COD Fee]]-all_resi[[#This Row],[Total Biaya Setelah Diskon]]</f>
        <v>137475</v>
      </c>
      <c r="AU1983" s="2">
        <f>IF(all_resi[[#This Row],[Waktu Terima]]="","",_xlfn.DAYS(all_resi[[#This Row],[Waktu Terima]],all_resi[[#This Row],[Tanggal Pengiriman]]))</f>
        <v>4</v>
      </c>
    </row>
    <row r="1984" spans="1:47" x14ac:dyDescent="0.25">
      <c r="A1984" s="2" t="s">
        <v>8463</v>
      </c>
      <c r="B1984" s="1">
        <v>46186</v>
      </c>
      <c r="C1984" s="2" t="s">
        <v>42</v>
      </c>
      <c r="D1984" s="2" t="s">
        <v>43</v>
      </c>
      <c r="E1984" s="2" t="s">
        <v>44</v>
      </c>
      <c r="F1984" s="2" t="s">
        <v>45</v>
      </c>
      <c r="G1984" s="2" t="s">
        <v>46</v>
      </c>
      <c r="H1984" s="2" t="s">
        <v>80</v>
      </c>
      <c r="I1984" s="2" t="s">
        <v>8464</v>
      </c>
      <c r="J1984" s="2" t="s">
        <v>14127</v>
      </c>
      <c r="K1984" s="2" t="s">
        <v>49</v>
      </c>
      <c r="L1984" s="2" t="s">
        <v>151</v>
      </c>
      <c r="M1984" s="2" t="s">
        <v>152</v>
      </c>
      <c r="N1984" s="2" t="s">
        <v>8465</v>
      </c>
      <c r="O1984">
        <v>1</v>
      </c>
      <c r="P1984" s="2" t="s">
        <v>53</v>
      </c>
      <c r="Q1984">
        <v>100</v>
      </c>
      <c r="R1984">
        <v>0</v>
      </c>
      <c r="S1984" s="2" t="s">
        <v>54</v>
      </c>
      <c r="T1984" s="2" t="s">
        <v>55</v>
      </c>
      <c r="U1984" s="2" t="s">
        <v>201</v>
      </c>
      <c r="V1984" s="2"/>
      <c r="W1984">
        <v>44000</v>
      </c>
      <c r="X1984">
        <v>0</v>
      </c>
      <c r="Y1984">
        <v>0</v>
      </c>
      <c r="Z1984">
        <v>44000</v>
      </c>
      <c r="AB1984" s="2" t="s">
        <v>57</v>
      </c>
      <c r="AC1984">
        <v>17600</v>
      </c>
      <c r="AD1984">
        <v>26400</v>
      </c>
      <c r="AE1984">
        <v>128000</v>
      </c>
      <c r="AF1984">
        <v>1920</v>
      </c>
      <c r="AG1984" s="2"/>
      <c r="AH1984" s="2"/>
      <c r="AI1984" s="1"/>
      <c r="AJ1984" s="2" t="s">
        <v>87</v>
      </c>
      <c r="AK1984" s="2" t="s">
        <v>67</v>
      </c>
      <c r="AM1984" s="2" t="s">
        <v>59</v>
      </c>
      <c r="AP1984" s="2" t="s">
        <v>3437</v>
      </c>
      <c r="AQ1984" s="2" t="s">
        <v>41</v>
      </c>
      <c r="AR1984">
        <v>84000</v>
      </c>
      <c r="AS1984" s="2" t="str">
        <f>_xlfn.IFNA(IF(VLOOKUP(all_resi[[#This Row],[No. Waybill]],settle_reconcile[No. Waybill],1,0)="","Recon","Recon"),"-")</f>
        <v>-</v>
      </c>
      <c r="AT1984" s="2">
        <f>all_resi[[#This Row],[Nilai COD]]-all_resi[[#This Row],[COD Fee]]-all_resi[[#This Row],[Total Biaya Setelah Diskon]]</f>
        <v>99680</v>
      </c>
      <c r="AU1984" s="2" t="str">
        <f>IF(all_resi[[#This Row],[Waktu Terima]]="","",_xlfn.DAYS(all_resi[[#This Row],[Waktu Terima]],all_resi[[#This Row],[Tanggal Pengiriman]]))</f>
        <v/>
      </c>
    </row>
    <row r="1985" spans="1:47" x14ac:dyDescent="0.25">
      <c r="A1985" s="2" t="s">
        <v>7863</v>
      </c>
      <c r="B1985" s="1">
        <v>46186</v>
      </c>
      <c r="C1985" s="2" t="s">
        <v>42</v>
      </c>
      <c r="D1985" s="2" t="s">
        <v>43</v>
      </c>
      <c r="E1985" s="2" t="s">
        <v>44</v>
      </c>
      <c r="F1985" s="2" t="s">
        <v>45</v>
      </c>
      <c r="G1985" s="2" t="s">
        <v>46</v>
      </c>
      <c r="H1985" s="2" t="s">
        <v>47</v>
      </c>
      <c r="I1985" s="2" t="s">
        <v>7864</v>
      </c>
      <c r="J1985" s="2" t="s">
        <v>13889</v>
      </c>
      <c r="K1985" s="2" t="s">
        <v>177</v>
      </c>
      <c r="L1985" s="2" t="s">
        <v>807</v>
      </c>
      <c r="M1985" s="2" t="s">
        <v>3809</v>
      </c>
      <c r="N1985" s="2" t="s">
        <v>7865</v>
      </c>
      <c r="O1985">
        <v>1</v>
      </c>
      <c r="P1985" s="2" t="s">
        <v>53</v>
      </c>
      <c r="Q1985">
        <v>100</v>
      </c>
      <c r="R1985">
        <v>0</v>
      </c>
      <c r="S1985" s="2" t="s">
        <v>54</v>
      </c>
      <c r="T1985" s="2" t="s">
        <v>55</v>
      </c>
      <c r="U1985" s="2" t="s">
        <v>207</v>
      </c>
      <c r="V1985" s="2"/>
      <c r="W1985">
        <v>64000</v>
      </c>
      <c r="X1985">
        <v>0</v>
      </c>
      <c r="Y1985">
        <v>0</v>
      </c>
      <c r="Z1985">
        <v>64000</v>
      </c>
      <c r="AB1985" s="2" t="s">
        <v>57</v>
      </c>
      <c r="AC1985">
        <v>25600</v>
      </c>
      <c r="AD1985">
        <v>38400</v>
      </c>
      <c r="AE1985">
        <v>134000</v>
      </c>
      <c r="AF1985">
        <v>2010</v>
      </c>
      <c r="AG1985" s="2" t="s">
        <v>7864</v>
      </c>
      <c r="AH1985" s="2"/>
      <c r="AI1985" s="1">
        <v>46190</v>
      </c>
      <c r="AJ1985" s="2"/>
      <c r="AK1985" s="2" t="s">
        <v>58</v>
      </c>
      <c r="AM1985" s="2" t="s">
        <v>59</v>
      </c>
      <c r="AP1985" s="2" t="s">
        <v>60</v>
      </c>
      <c r="AQ1985" s="2" t="s">
        <v>41</v>
      </c>
      <c r="AR1985">
        <v>70000</v>
      </c>
      <c r="AS1985" s="2" t="str">
        <f>_xlfn.IFNA(IF(VLOOKUP(all_resi[[#This Row],[No. Waybill]],settle_reconcile[No. Waybill],1,0)="","Recon","Recon"),"-")</f>
        <v>Recon</v>
      </c>
      <c r="AT1985" s="2">
        <f>all_resi[[#This Row],[Nilai COD]]-all_resi[[#This Row],[COD Fee]]-all_resi[[#This Row],[Total Biaya Setelah Diskon]]</f>
        <v>93590</v>
      </c>
      <c r="AU1985" s="2">
        <f>IF(all_resi[[#This Row],[Waktu Terima]]="","",_xlfn.DAYS(all_resi[[#This Row],[Waktu Terima]],all_resi[[#This Row],[Tanggal Pengiriman]]))</f>
        <v>4</v>
      </c>
    </row>
    <row r="1986" spans="1:47" x14ac:dyDescent="0.25">
      <c r="A1986" s="2" t="s">
        <v>8664</v>
      </c>
      <c r="B1986" s="1">
        <v>46186</v>
      </c>
      <c r="C1986" s="2" t="s">
        <v>42</v>
      </c>
      <c r="D1986" s="2" t="s">
        <v>43</v>
      </c>
      <c r="E1986" s="2" t="s">
        <v>44</v>
      </c>
      <c r="F1986" s="2" t="s">
        <v>45</v>
      </c>
      <c r="G1986" s="2" t="s">
        <v>46</v>
      </c>
      <c r="H1986" s="2" t="s">
        <v>47</v>
      </c>
      <c r="I1986" s="2" t="s">
        <v>8665</v>
      </c>
      <c r="J1986" s="2" t="s">
        <v>14097</v>
      </c>
      <c r="K1986" s="2" t="s">
        <v>156</v>
      </c>
      <c r="L1986" s="2" t="s">
        <v>1694</v>
      </c>
      <c r="M1986" s="2" t="s">
        <v>1816</v>
      </c>
      <c r="N1986" s="2" t="s">
        <v>8666</v>
      </c>
      <c r="O1986">
        <v>1</v>
      </c>
      <c r="P1986" s="2" t="s">
        <v>53</v>
      </c>
      <c r="Q1986">
        <v>100</v>
      </c>
      <c r="R1986">
        <v>0</v>
      </c>
      <c r="S1986" s="2" t="s">
        <v>54</v>
      </c>
      <c r="T1986" s="2" t="s">
        <v>55</v>
      </c>
      <c r="U1986" s="2" t="s">
        <v>66</v>
      </c>
      <c r="V1986" s="2"/>
      <c r="W1986">
        <v>83000</v>
      </c>
      <c r="X1986">
        <v>0</v>
      </c>
      <c r="Y1986">
        <v>0</v>
      </c>
      <c r="Z1986">
        <v>83000</v>
      </c>
      <c r="AB1986" s="2" t="s">
        <v>57</v>
      </c>
      <c r="AC1986">
        <v>33200</v>
      </c>
      <c r="AD1986">
        <v>49800</v>
      </c>
      <c r="AE1986">
        <v>167000</v>
      </c>
      <c r="AF1986">
        <v>2505</v>
      </c>
      <c r="AG1986" s="2" t="s">
        <v>8665</v>
      </c>
      <c r="AH1986" s="2"/>
      <c r="AI1986" s="1">
        <v>46194</v>
      </c>
      <c r="AJ1986" s="2"/>
      <c r="AK1986" s="2" t="s">
        <v>58</v>
      </c>
      <c r="AM1986" s="2" t="s">
        <v>59</v>
      </c>
      <c r="AP1986" s="2" t="s">
        <v>60</v>
      </c>
      <c r="AQ1986" s="2" t="s">
        <v>41</v>
      </c>
      <c r="AR1986">
        <v>84000</v>
      </c>
      <c r="AS1986" s="2" t="str">
        <f>_xlfn.IFNA(IF(VLOOKUP(all_resi[[#This Row],[No. Waybill]],settle_reconcile[No. Waybill],1,0)="","Recon","Recon"),"-")</f>
        <v>Recon</v>
      </c>
      <c r="AT1986" s="2">
        <f>all_resi[[#This Row],[Nilai COD]]-all_resi[[#This Row],[COD Fee]]-all_resi[[#This Row],[Total Biaya Setelah Diskon]]</f>
        <v>114695</v>
      </c>
      <c r="AU1986" s="2">
        <f>IF(all_resi[[#This Row],[Waktu Terima]]="","",_xlfn.DAYS(all_resi[[#This Row],[Waktu Terima]],all_resi[[#This Row],[Tanggal Pengiriman]]))</f>
        <v>8</v>
      </c>
    </row>
    <row r="1987" spans="1:47" x14ac:dyDescent="0.25">
      <c r="A1987" s="2" t="s">
        <v>7810</v>
      </c>
      <c r="B1987" s="1">
        <v>46186</v>
      </c>
      <c r="C1987" s="2" t="s">
        <v>42</v>
      </c>
      <c r="D1987" s="2" t="s">
        <v>43</v>
      </c>
      <c r="E1987" s="2" t="s">
        <v>44</v>
      </c>
      <c r="F1987" s="2" t="s">
        <v>45</v>
      </c>
      <c r="G1987" s="2" t="s">
        <v>46</v>
      </c>
      <c r="H1987" s="2" t="s">
        <v>47</v>
      </c>
      <c r="I1987" s="2" t="s">
        <v>7811</v>
      </c>
      <c r="J1987" s="2" t="s">
        <v>13887</v>
      </c>
      <c r="K1987" s="2" t="s">
        <v>126</v>
      </c>
      <c r="L1987" s="2" t="s">
        <v>2457</v>
      </c>
      <c r="M1987" s="2" t="s">
        <v>7812</v>
      </c>
      <c r="N1987" s="2" t="s">
        <v>7813</v>
      </c>
      <c r="O1987">
        <v>1</v>
      </c>
      <c r="P1987" s="2" t="s">
        <v>53</v>
      </c>
      <c r="Q1987">
        <v>100</v>
      </c>
      <c r="R1987">
        <v>0</v>
      </c>
      <c r="S1987" s="2" t="s">
        <v>54</v>
      </c>
      <c r="T1987" s="2" t="s">
        <v>55</v>
      </c>
      <c r="U1987" s="2" t="s">
        <v>250</v>
      </c>
      <c r="V1987" s="2"/>
      <c r="W1987">
        <v>52000</v>
      </c>
      <c r="X1987">
        <v>0</v>
      </c>
      <c r="Y1987">
        <v>0</v>
      </c>
      <c r="Z1987">
        <v>52000</v>
      </c>
      <c r="AB1987" s="2" t="s">
        <v>57</v>
      </c>
      <c r="AC1987">
        <v>20800</v>
      </c>
      <c r="AD1987">
        <v>31200</v>
      </c>
      <c r="AE1987">
        <v>106900</v>
      </c>
      <c r="AF1987">
        <v>1603.5</v>
      </c>
      <c r="AG1987" s="2" t="s">
        <v>7811</v>
      </c>
      <c r="AH1987" s="2"/>
      <c r="AI1987" s="1">
        <v>46191</v>
      </c>
      <c r="AJ1987" s="2"/>
      <c r="AK1987" s="2" t="s">
        <v>58</v>
      </c>
      <c r="AM1987" s="2" t="s">
        <v>59</v>
      </c>
      <c r="AP1987" s="2" t="s">
        <v>60</v>
      </c>
      <c r="AQ1987" s="2" t="s">
        <v>41</v>
      </c>
      <c r="AR1987">
        <v>54900</v>
      </c>
      <c r="AS1987" s="2" t="str">
        <f>_xlfn.IFNA(IF(VLOOKUP(all_resi[[#This Row],[No. Waybill]],settle_reconcile[No. Waybill],1,0)="","Recon","Recon"),"-")</f>
        <v>Recon</v>
      </c>
      <c r="AT1987" s="2">
        <f>all_resi[[#This Row],[Nilai COD]]-all_resi[[#This Row],[COD Fee]]-all_resi[[#This Row],[Total Biaya Setelah Diskon]]</f>
        <v>74096.5</v>
      </c>
      <c r="AU1987" s="2">
        <f>IF(all_resi[[#This Row],[Waktu Terima]]="","",_xlfn.DAYS(all_resi[[#This Row],[Waktu Terima]],all_resi[[#This Row],[Tanggal Pengiriman]]))</f>
        <v>5</v>
      </c>
    </row>
    <row r="1988" spans="1:47" x14ac:dyDescent="0.25">
      <c r="A1988" s="2" t="s">
        <v>7814</v>
      </c>
      <c r="B1988" s="1">
        <v>46186</v>
      </c>
      <c r="C1988" s="2" t="s">
        <v>42</v>
      </c>
      <c r="D1988" s="2" t="s">
        <v>43</v>
      </c>
      <c r="E1988" s="2" t="s">
        <v>44</v>
      </c>
      <c r="F1988" s="2" t="s">
        <v>45</v>
      </c>
      <c r="G1988" s="2" t="s">
        <v>46</v>
      </c>
      <c r="H1988" s="2" t="s">
        <v>80</v>
      </c>
      <c r="I1988" s="2" t="s">
        <v>7815</v>
      </c>
      <c r="J1988" s="2" t="s">
        <v>13885</v>
      </c>
      <c r="K1988" s="2" t="s">
        <v>116</v>
      </c>
      <c r="L1988" s="2" t="s">
        <v>611</v>
      </c>
      <c r="M1988" s="2" t="s">
        <v>7816</v>
      </c>
      <c r="N1988" s="2" t="s">
        <v>7817</v>
      </c>
      <c r="O1988">
        <v>1</v>
      </c>
      <c r="P1988" s="2" t="s">
        <v>53</v>
      </c>
      <c r="Q1988">
        <v>100</v>
      </c>
      <c r="R1988">
        <v>0</v>
      </c>
      <c r="S1988" s="2" t="s">
        <v>54</v>
      </c>
      <c r="T1988" s="2" t="s">
        <v>55</v>
      </c>
      <c r="U1988" s="2" t="s">
        <v>141</v>
      </c>
      <c r="V1988" s="2"/>
      <c r="W1988">
        <v>12000</v>
      </c>
      <c r="X1988">
        <v>0</v>
      </c>
      <c r="Y1988">
        <v>0</v>
      </c>
      <c r="Z1988">
        <v>12000</v>
      </c>
      <c r="AB1988" s="2" t="s">
        <v>57</v>
      </c>
      <c r="AC1988">
        <v>7000</v>
      </c>
      <c r="AD1988">
        <v>5000</v>
      </c>
      <c r="AE1988">
        <v>52000</v>
      </c>
      <c r="AF1988">
        <v>780</v>
      </c>
      <c r="AG1988" s="2" t="s">
        <v>7815</v>
      </c>
      <c r="AH1988" s="2"/>
      <c r="AI1988" s="1">
        <v>46192</v>
      </c>
      <c r="AJ1988" s="2" t="s">
        <v>87</v>
      </c>
      <c r="AK1988" s="2" t="s">
        <v>58</v>
      </c>
      <c r="AM1988" s="2" t="s">
        <v>59</v>
      </c>
      <c r="AP1988" s="2" t="s">
        <v>60</v>
      </c>
      <c r="AQ1988" s="2" t="s">
        <v>41</v>
      </c>
      <c r="AR1988">
        <v>40000</v>
      </c>
      <c r="AS1988" s="2" t="str">
        <f>_xlfn.IFNA(IF(VLOOKUP(all_resi[[#This Row],[No. Waybill]],settle_reconcile[No. Waybill],1,0)="","Recon","Recon"),"-")</f>
        <v>Recon</v>
      </c>
      <c r="AT1988" s="2">
        <f>all_resi[[#This Row],[Nilai COD]]-all_resi[[#This Row],[COD Fee]]-all_resi[[#This Row],[Total Biaya Setelah Diskon]]</f>
        <v>46220</v>
      </c>
      <c r="AU1988" s="2">
        <f>IF(all_resi[[#This Row],[Waktu Terima]]="","",_xlfn.DAYS(all_resi[[#This Row],[Waktu Terima]],all_resi[[#This Row],[Tanggal Pengiriman]]))</f>
        <v>6</v>
      </c>
    </row>
    <row r="1989" spans="1:47" x14ac:dyDescent="0.25">
      <c r="A1989" s="2" t="s">
        <v>8501</v>
      </c>
      <c r="B1989" s="1">
        <v>46186</v>
      </c>
      <c r="C1989" s="2" t="s">
        <v>42</v>
      </c>
      <c r="D1989" s="2" t="s">
        <v>43</v>
      </c>
      <c r="E1989" s="2" t="s">
        <v>44</v>
      </c>
      <c r="F1989" s="2" t="s">
        <v>45</v>
      </c>
      <c r="G1989" s="2" t="s">
        <v>46</v>
      </c>
      <c r="H1989" s="2" t="s">
        <v>47</v>
      </c>
      <c r="I1989" s="2" t="s">
        <v>8502</v>
      </c>
      <c r="J1989" s="2" t="s">
        <v>14053</v>
      </c>
      <c r="K1989" s="2" t="s">
        <v>126</v>
      </c>
      <c r="L1989" s="2" t="s">
        <v>1743</v>
      </c>
      <c r="M1989" s="2" t="s">
        <v>2365</v>
      </c>
      <c r="N1989" s="2" t="s">
        <v>8503</v>
      </c>
      <c r="O1989">
        <v>1</v>
      </c>
      <c r="P1989" s="2" t="s">
        <v>53</v>
      </c>
      <c r="Q1989">
        <v>100</v>
      </c>
      <c r="R1989">
        <v>0</v>
      </c>
      <c r="S1989" s="2" t="s">
        <v>54</v>
      </c>
      <c r="T1989" s="2" t="s">
        <v>55</v>
      </c>
      <c r="U1989" s="2" t="s">
        <v>225</v>
      </c>
      <c r="V1989" s="2"/>
      <c r="W1989">
        <v>44000</v>
      </c>
      <c r="X1989">
        <v>0</v>
      </c>
      <c r="Y1989">
        <v>0</v>
      </c>
      <c r="Z1989">
        <v>44000</v>
      </c>
      <c r="AB1989" s="2" t="s">
        <v>57</v>
      </c>
      <c r="AC1989">
        <v>17600</v>
      </c>
      <c r="AD1989">
        <v>26400</v>
      </c>
      <c r="AE1989">
        <v>148000</v>
      </c>
      <c r="AF1989">
        <v>2220</v>
      </c>
      <c r="AG1989" s="2" t="s">
        <v>8502</v>
      </c>
      <c r="AH1989" s="2"/>
      <c r="AI1989" s="1">
        <v>46190</v>
      </c>
      <c r="AJ1989" s="2"/>
      <c r="AK1989" s="2" t="s">
        <v>58</v>
      </c>
      <c r="AM1989" s="2" t="s">
        <v>59</v>
      </c>
      <c r="AP1989" s="2" t="s">
        <v>60</v>
      </c>
      <c r="AQ1989" s="2" t="s">
        <v>41</v>
      </c>
      <c r="AR1989">
        <v>104000</v>
      </c>
      <c r="AS1989" s="2" t="str">
        <f>_xlfn.IFNA(IF(VLOOKUP(all_resi[[#This Row],[No. Waybill]],settle_reconcile[No. Waybill],1,0)="","Recon","Recon"),"-")</f>
        <v>Recon</v>
      </c>
      <c r="AT1989" s="2">
        <f>all_resi[[#This Row],[Nilai COD]]-all_resi[[#This Row],[COD Fee]]-all_resi[[#This Row],[Total Biaya Setelah Diskon]]</f>
        <v>119380</v>
      </c>
      <c r="AU1989" s="2">
        <f>IF(all_resi[[#This Row],[Waktu Terima]]="","",_xlfn.DAYS(all_resi[[#This Row],[Waktu Terima]],all_resi[[#This Row],[Tanggal Pengiriman]]))</f>
        <v>4</v>
      </c>
    </row>
    <row r="1990" spans="1:47" x14ac:dyDescent="0.25">
      <c r="A1990" s="2" t="s">
        <v>8491</v>
      </c>
      <c r="B1990" s="1">
        <v>46186</v>
      </c>
      <c r="C1990" s="2" t="s">
        <v>42</v>
      </c>
      <c r="D1990" s="2" t="s">
        <v>43</v>
      </c>
      <c r="E1990" s="2" t="s">
        <v>44</v>
      </c>
      <c r="F1990" s="2" t="s">
        <v>45</v>
      </c>
      <c r="G1990" s="2" t="s">
        <v>46</v>
      </c>
      <c r="H1990" s="2" t="s">
        <v>47</v>
      </c>
      <c r="I1990" s="2" t="s">
        <v>8492</v>
      </c>
      <c r="J1990" s="2" t="s">
        <v>14054</v>
      </c>
      <c r="K1990" s="2" t="s">
        <v>700</v>
      </c>
      <c r="L1990" s="2" t="s">
        <v>8493</v>
      </c>
      <c r="M1990" s="2" t="s">
        <v>8494</v>
      </c>
      <c r="N1990" s="2" t="s">
        <v>8495</v>
      </c>
      <c r="O1990">
        <v>1</v>
      </c>
      <c r="P1990" s="2" t="s">
        <v>53</v>
      </c>
      <c r="Q1990">
        <v>100</v>
      </c>
      <c r="R1990">
        <v>0</v>
      </c>
      <c r="S1990" s="2" t="s">
        <v>54</v>
      </c>
      <c r="T1990" s="2" t="s">
        <v>55</v>
      </c>
      <c r="U1990" s="2" t="s">
        <v>225</v>
      </c>
      <c r="V1990" s="2"/>
      <c r="W1990">
        <v>61000</v>
      </c>
      <c r="X1990">
        <v>0</v>
      </c>
      <c r="Y1990">
        <v>0</v>
      </c>
      <c r="Z1990">
        <v>61000</v>
      </c>
      <c r="AB1990" s="2" t="s">
        <v>57</v>
      </c>
      <c r="AC1990">
        <v>24400</v>
      </c>
      <c r="AD1990">
        <v>36600</v>
      </c>
      <c r="AE1990">
        <v>165000</v>
      </c>
      <c r="AF1990">
        <v>2475</v>
      </c>
      <c r="AG1990" s="2" t="s">
        <v>8492</v>
      </c>
      <c r="AH1990" s="2"/>
      <c r="AI1990" s="1">
        <v>46190</v>
      </c>
      <c r="AJ1990" s="2"/>
      <c r="AK1990" s="2" t="s">
        <v>58</v>
      </c>
      <c r="AM1990" s="2" t="s">
        <v>59</v>
      </c>
      <c r="AP1990" s="2" t="s">
        <v>60</v>
      </c>
      <c r="AQ1990" s="2" t="s">
        <v>41</v>
      </c>
      <c r="AR1990">
        <v>104000</v>
      </c>
      <c r="AS1990" s="2" t="str">
        <f>_xlfn.IFNA(IF(VLOOKUP(all_resi[[#This Row],[No. Waybill]],settle_reconcile[No. Waybill],1,0)="","Recon","Recon"),"-")</f>
        <v>Recon</v>
      </c>
      <c r="AT1990" s="2">
        <f>all_resi[[#This Row],[Nilai COD]]-all_resi[[#This Row],[COD Fee]]-all_resi[[#This Row],[Total Biaya Setelah Diskon]]</f>
        <v>125925</v>
      </c>
      <c r="AU1990" s="2">
        <f>IF(all_resi[[#This Row],[Waktu Terima]]="","",_xlfn.DAYS(all_resi[[#This Row],[Waktu Terima]],all_resi[[#This Row],[Tanggal Pengiriman]]))</f>
        <v>4</v>
      </c>
    </row>
    <row r="1991" spans="1:47" x14ac:dyDescent="0.25">
      <c r="A1991" s="2" t="s">
        <v>8528</v>
      </c>
      <c r="B1991" s="1">
        <v>46186</v>
      </c>
      <c r="C1991" s="2" t="s">
        <v>42</v>
      </c>
      <c r="D1991" s="2" t="s">
        <v>43</v>
      </c>
      <c r="E1991" s="2" t="s">
        <v>44</v>
      </c>
      <c r="F1991" s="2" t="s">
        <v>45</v>
      </c>
      <c r="G1991" s="2" t="s">
        <v>46</v>
      </c>
      <c r="H1991" s="2" t="s">
        <v>47</v>
      </c>
      <c r="I1991" s="2" t="s">
        <v>8529</v>
      </c>
      <c r="J1991" s="2" t="s">
        <v>14104</v>
      </c>
      <c r="K1991" s="2" t="s">
        <v>183</v>
      </c>
      <c r="L1991" s="2" t="s">
        <v>646</v>
      </c>
      <c r="M1991" s="2" t="s">
        <v>8530</v>
      </c>
      <c r="N1991" s="2" t="s">
        <v>8531</v>
      </c>
      <c r="O1991">
        <v>1</v>
      </c>
      <c r="P1991" s="2" t="s">
        <v>53</v>
      </c>
      <c r="Q1991">
        <v>100</v>
      </c>
      <c r="R1991">
        <v>0</v>
      </c>
      <c r="S1991" s="2" t="s">
        <v>54</v>
      </c>
      <c r="T1991" s="2" t="s">
        <v>55</v>
      </c>
      <c r="U1991" s="2" t="s">
        <v>225</v>
      </c>
      <c r="V1991" s="2"/>
      <c r="W1991">
        <v>85000</v>
      </c>
      <c r="X1991">
        <v>0</v>
      </c>
      <c r="Y1991">
        <v>0</v>
      </c>
      <c r="Z1991">
        <v>85000</v>
      </c>
      <c r="AB1991" s="2" t="s">
        <v>57</v>
      </c>
      <c r="AC1991">
        <v>34000</v>
      </c>
      <c r="AD1991">
        <v>51000</v>
      </c>
      <c r="AE1991">
        <v>189000</v>
      </c>
      <c r="AF1991">
        <v>2835</v>
      </c>
      <c r="AG1991" s="2" t="s">
        <v>353</v>
      </c>
      <c r="AH1991" s="2" t="s">
        <v>149</v>
      </c>
      <c r="AI1991" s="1">
        <v>46198</v>
      </c>
      <c r="AJ1991" s="2"/>
      <c r="AK1991" s="2" t="s">
        <v>67</v>
      </c>
      <c r="AM1991" s="2" t="s">
        <v>59</v>
      </c>
      <c r="AP1991" s="2" t="s">
        <v>60</v>
      </c>
      <c r="AQ1991" s="2" t="s">
        <v>41</v>
      </c>
      <c r="AR1991">
        <v>104000</v>
      </c>
      <c r="AS1991" s="2" t="str">
        <f>_xlfn.IFNA(IF(VLOOKUP(all_resi[[#This Row],[No. Waybill]],settle_reconcile[No. Waybill],1,0)="","Recon","Recon"),"-")</f>
        <v>-</v>
      </c>
      <c r="AT1991" s="2">
        <f>all_resi[[#This Row],[Nilai COD]]-all_resi[[#This Row],[COD Fee]]-all_resi[[#This Row],[Total Biaya Setelah Diskon]]</f>
        <v>135165</v>
      </c>
      <c r="AU1991" s="2">
        <f>IF(all_resi[[#This Row],[Waktu Terima]]="","",_xlfn.DAYS(all_resi[[#This Row],[Waktu Terima]],all_resi[[#This Row],[Tanggal Pengiriman]]))</f>
        <v>12</v>
      </c>
    </row>
    <row r="1992" spans="1:47" x14ac:dyDescent="0.25">
      <c r="A1992" s="2" t="s">
        <v>8571</v>
      </c>
      <c r="B1992" s="1">
        <v>46186</v>
      </c>
      <c r="C1992" s="2" t="s">
        <v>42</v>
      </c>
      <c r="D1992" s="2" t="s">
        <v>43</v>
      </c>
      <c r="E1992" s="2" t="s">
        <v>44</v>
      </c>
      <c r="F1992" s="2" t="s">
        <v>45</v>
      </c>
      <c r="G1992" s="2" t="s">
        <v>46</v>
      </c>
      <c r="H1992" s="2" t="s">
        <v>80</v>
      </c>
      <c r="I1992" s="2" t="s">
        <v>8572</v>
      </c>
      <c r="J1992" s="2" t="s">
        <v>14138</v>
      </c>
      <c r="K1992" s="2" t="s">
        <v>75</v>
      </c>
      <c r="L1992" s="2" t="s">
        <v>2063</v>
      </c>
      <c r="M1992" s="2" t="s">
        <v>8573</v>
      </c>
      <c r="N1992" s="2" t="s">
        <v>8574</v>
      </c>
      <c r="O1992">
        <v>1</v>
      </c>
      <c r="P1992" s="2" t="s">
        <v>53</v>
      </c>
      <c r="Q1992">
        <v>100</v>
      </c>
      <c r="R1992">
        <v>0</v>
      </c>
      <c r="S1992" s="2" t="s">
        <v>54</v>
      </c>
      <c r="T1992" s="2" t="s">
        <v>55</v>
      </c>
      <c r="U1992" s="2" t="s">
        <v>164</v>
      </c>
      <c r="V1992" s="2"/>
      <c r="W1992">
        <v>61000</v>
      </c>
      <c r="X1992">
        <v>0</v>
      </c>
      <c r="Y1992">
        <v>0</v>
      </c>
      <c r="Z1992">
        <v>61000</v>
      </c>
      <c r="AB1992" s="2" t="s">
        <v>57</v>
      </c>
      <c r="AC1992">
        <v>24400</v>
      </c>
      <c r="AD1992">
        <v>36600</v>
      </c>
      <c r="AE1992">
        <v>145000</v>
      </c>
      <c r="AF1992">
        <v>2175</v>
      </c>
      <c r="AG1992" s="2"/>
      <c r="AH1992" s="2"/>
      <c r="AI1992" s="1"/>
      <c r="AJ1992" s="2" t="s">
        <v>87</v>
      </c>
      <c r="AK1992" s="2" t="s">
        <v>67</v>
      </c>
      <c r="AM1992" s="2" t="s">
        <v>59</v>
      </c>
      <c r="AP1992" s="2" t="s">
        <v>3437</v>
      </c>
      <c r="AQ1992" s="2" t="s">
        <v>41</v>
      </c>
      <c r="AR1992">
        <v>84000</v>
      </c>
      <c r="AS1992" s="2" t="str">
        <f>_xlfn.IFNA(IF(VLOOKUP(all_resi[[#This Row],[No. Waybill]],settle_reconcile[No. Waybill],1,0)="","Recon","Recon"),"-")</f>
        <v>-</v>
      </c>
      <c r="AT1992" s="2">
        <f>all_resi[[#This Row],[Nilai COD]]-all_resi[[#This Row],[COD Fee]]-all_resi[[#This Row],[Total Biaya Setelah Diskon]]</f>
        <v>106225</v>
      </c>
      <c r="AU1992" s="2" t="str">
        <f>IF(all_resi[[#This Row],[Waktu Terima]]="","",_xlfn.DAYS(all_resi[[#This Row],[Waktu Terima]],all_resi[[#This Row],[Tanggal Pengiriman]]))</f>
        <v/>
      </c>
    </row>
    <row r="1993" spans="1:47" x14ac:dyDescent="0.25">
      <c r="A1993" s="2" t="s">
        <v>8532</v>
      </c>
      <c r="B1993" s="1">
        <v>46186</v>
      </c>
      <c r="C1993" s="2" t="s">
        <v>42</v>
      </c>
      <c r="D1993" s="2" t="s">
        <v>43</v>
      </c>
      <c r="E1993" s="2" t="s">
        <v>44</v>
      </c>
      <c r="F1993" s="2" t="s">
        <v>45</v>
      </c>
      <c r="G1993" s="2" t="s">
        <v>46</v>
      </c>
      <c r="H1993" s="2" t="s">
        <v>47</v>
      </c>
      <c r="I1993" s="2" t="s">
        <v>8533</v>
      </c>
      <c r="J1993" s="2" t="s">
        <v>14102</v>
      </c>
      <c r="K1993" s="2" t="s">
        <v>82</v>
      </c>
      <c r="L1993" s="2" t="s">
        <v>1029</v>
      </c>
      <c r="M1993" s="2" t="s">
        <v>7936</v>
      </c>
      <c r="N1993" s="2" t="s">
        <v>8534</v>
      </c>
      <c r="O1993">
        <v>1</v>
      </c>
      <c r="P1993" s="2" t="s">
        <v>53</v>
      </c>
      <c r="Q1993">
        <v>100</v>
      </c>
      <c r="R1993">
        <v>0</v>
      </c>
      <c r="S1993" s="2" t="s">
        <v>54</v>
      </c>
      <c r="T1993" s="2" t="s">
        <v>55</v>
      </c>
      <c r="U1993" s="2" t="s">
        <v>207</v>
      </c>
      <c r="V1993" s="2"/>
      <c r="W1993">
        <v>71000</v>
      </c>
      <c r="X1993">
        <v>0</v>
      </c>
      <c r="Y1993">
        <v>0</v>
      </c>
      <c r="Z1993">
        <v>71000</v>
      </c>
      <c r="AB1993" s="2" t="s">
        <v>57</v>
      </c>
      <c r="AC1993">
        <v>28400</v>
      </c>
      <c r="AD1993">
        <v>42600</v>
      </c>
      <c r="AE1993">
        <v>141000</v>
      </c>
      <c r="AF1993">
        <v>2115</v>
      </c>
      <c r="AG1993" s="2" t="s">
        <v>10522</v>
      </c>
      <c r="AH1993" s="2"/>
      <c r="AI1993" s="1">
        <v>46190</v>
      </c>
      <c r="AJ1993" s="2"/>
      <c r="AK1993" s="2" t="s">
        <v>58</v>
      </c>
      <c r="AM1993" s="2" t="s">
        <v>59</v>
      </c>
      <c r="AP1993" s="2" t="s">
        <v>60</v>
      </c>
      <c r="AQ1993" s="2" t="s">
        <v>41</v>
      </c>
      <c r="AR1993">
        <v>70000</v>
      </c>
      <c r="AS1993" s="2" t="str">
        <f>_xlfn.IFNA(IF(VLOOKUP(all_resi[[#This Row],[No. Waybill]],settle_reconcile[No. Waybill],1,0)="","Recon","Recon"),"-")</f>
        <v>Recon</v>
      </c>
      <c r="AT1993" s="2">
        <f>all_resi[[#This Row],[Nilai COD]]-all_resi[[#This Row],[COD Fee]]-all_resi[[#This Row],[Total Biaya Setelah Diskon]]</f>
        <v>96285</v>
      </c>
      <c r="AU1993" s="2">
        <f>IF(all_resi[[#This Row],[Waktu Terima]]="","",_xlfn.DAYS(all_resi[[#This Row],[Waktu Terima]],all_resi[[#This Row],[Tanggal Pengiriman]]))</f>
        <v>4</v>
      </c>
    </row>
    <row r="1994" spans="1:47" x14ac:dyDescent="0.25">
      <c r="A1994" s="2" t="s">
        <v>7919</v>
      </c>
      <c r="B1994" s="1">
        <v>46186</v>
      </c>
      <c r="C1994" s="2" t="s">
        <v>42</v>
      </c>
      <c r="D1994" s="2" t="s">
        <v>43</v>
      </c>
      <c r="E1994" s="2" t="s">
        <v>44</v>
      </c>
      <c r="F1994" s="2" t="s">
        <v>45</v>
      </c>
      <c r="G1994" s="2" t="s">
        <v>46</v>
      </c>
      <c r="H1994" s="2" t="s">
        <v>47</v>
      </c>
      <c r="I1994" s="2" t="s">
        <v>7920</v>
      </c>
      <c r="J1994" s="2" t="s">
        <v>13888</v>
      </c>
      <c r="K1994" s="2" t="s">
        <v>177</v>
      </c>
      <c r="L1994" s="2" t="s">
        <v>896</v>
      </c>
      <c r="M1994" s="2" t="s">
        <v>3239</v>
      </c>
      <c r="N1994" s="2" t="s">
        <v>7921</v>
      </c>
      <c r="O1994">
        <v>1</v>
      </c>
      <c r="P1994" s="2" t="s">
        <v>53</v>
      </c>
      <c r="Q1994">
        <v>100</v>
      </c>
      <c r="R1994">
        <v>0</v>
      </c>
      <c r="S1994" s="2" t="s">
        <v>54</v>
      </c>
      <c r="T1994" s="2" t="s">
        <v>55</v>
      </c>
      <c r="U1994" s="2" t="s">
        <v>97</v>
      </c>
      <c r="V1994" s="2"/>
      <c r="W1994">
        <v>87000</v>
      </c>
      <c r="X1994">
        <v>0</v>
      </c>
      <c r="Y1994">
        <v>0</v>
      </c>
      <c r="Z1994">
        <v>87000</v>
      </c>
      <c r="AB1994" s="2" t="s">
        <v>57</v>
      </c>
      <c r="AC1994">
        <v>34800</v>
      </c>
      <c r="AD1994">
        <v>52200</v>
      </c>
      <c r="AE1994">
        <v>157000</v>
      </c>
      <c r="AF1994">
        <v>2355</v>
      </c>
      <c r="AG1994" s="2" t="s">
        <v>353</v>
      </c>
      <c r="AH1994" s="2" t="s">
        <v>149</v>
      </c>
      <c r="AI1994" s="1">
        <v>46198</v>
      </c>
      <c r="AJ1994" s="2"/>
      <c r="AK1994" s="2" t="s">
        <v>67</v>
      </c>
      <c r="AM1994" s="2" t="s">
        <v>59</v>
      </c>
      <c r="AP1994" s="2" t="s">
        <v>60</v>
      </c>
      <c r="AQ1994" s="2" t="s">
        <v>41</v>
      </c>
      <c r="AR1994">
        <v>70000</v>
      </c>
      <c r="AS1994" s="2" t="str">
        <f>_xlfn.IFNA(IF(VLOOKUP(all_resi[[#This Row],[No. Waybill]],settle_reconcile[No. Waybill],1,0)="","Recon","Recon"),"-")</f>
        <v>-</v>
      </c>
      <c r="AT1994" s="2">
        <f>all_resi[[#This Row],[Nilai COD]]-all_resi[[#This Row],[COD Fee]]-all_resi[[#This Row],[Total Biaya Setelah Diskon]]</f>
        <v>102445</v>
      </c>
      <c r="AU1994" s="2">
        <f>IF(all_resi[[#This Row],[Waktu Terima]]="","",_xlfn.DAYS(all_resi[[#This Row],[Waktu Terima]],all_resi[[#This Row],[Tanggal Pengiriman]]))</f>
        <v>12</v>
      </c>
    </row>
    <row r="1995" spans="1:47" x14ac:dyDescent="0.25">
      <c r="A1995" s="2" t="s">
        <v>8439</v>
      </c>
      <c r="B1995" s="1">
        <v>46186</v>
      </c>
      <c r="C1995" s="2" t="s">
        <v>42</v>
      </c>
      <c r="D1995" s="2" t="s">
        <v>43</v>
      </c>
      <c r="E1995" s="2" t="s">
        <v>44</v>
      </c>
      <c r="F1995" s="2" t="s">
        <v>45</v>
      </c>
      <c r="G1995" s="2" t="s">
        <v>46</v>
      </c>
      <c r="H1995" s="2" t="s">
        <v>47</v>
      </c>
      <c r="I1995" s="2" t="s">
        <v>8440</v>
      </c>
      <c r="J1995" s="2" t="s">
        <v>13696</v>
      </c>
      <c r="K1995" s="2" t="s">
        <v>82</v>
      </c>
      <c r="L1995" s="2" t="s">
        <v>270</v>
      </c>
      <c r="M1995" s="2" t="s">
        <v>3987</v>
      </c>
      <c r="N1995" s="2" t="s">
        <v>8441</v>
      </c>
      <c r="O1995">
        <v>1</v>
      </c>
      <c r="P1995" s="2" t="s">
        <v>53</v>
      </c>
      <c r="Q1995">
        <v>100</v>
      </c>
      <c r="R1995">
        <v>0</v>
      </c>
      <c r="S1995" s="2" t="s">
        <v>54</v>
      </c>
      <c r="T1995" s="2" t="s">
        <v>55</v>
      </c>
      <c r="U1995" s="2" t="s">
        <v>412</v>
      </c>
      <c r="V1995" s="2"/>
      <c r="W1995">
        <v>93000</v>
      </c>
      <c r="X1995">
        <v>0</v>
      </c>
      <c r="Y1995">
        <v>0</v>
      </c>
      <c r="Z1995">
        <v>93000</v>
      </c>
      <c r="AB1995" s="2" t="s">
        <v>57</v>
      </c>
      <c r="AC1995">
        <v>37200</v>
      </c>
      <c r="AD1995">
        <v>55800</v>
      </c>
      <c r="AE1995">
        <v>187000</v>
      </c>
      <c r="AF1995">
        <v>2805</v>
      </c>
      <c r="AG1995" s="2" t="s">
        <v>11423</v>
      </c>
      <c r="AH1995" s="2" t="s">
        <v>149</v>
      </c>
      <c r="AI1995" s="1">
        <v>46200</v>
      </c>
      <c r="AJ1995" s="2"/>
      <c r="AK1995" s="2" t="s">
        <v>67</v>
      </c>
      <c r="AM1995" s="2" t="s">
        <v>59</v>
      </c>
      <c r="AP1995" s="2" t="s">
        <v>60</v>
      </c>
      <c r="AQ1995" s="2" t="s">
        <v>41</v>
      </c>
      <c r="AR1995">
        <v>94000</v>
      </c>
      <c r="AS1995" s="2" t="str">
        <f>_xlfn.IFNA(IF(VLOOKUP(all_resi[[#This Row],[No. Waybill]],settle_reconcile[No. Waybill],1,0)="","Recon","Recon"),"-")</f>
        <v>-</v>
      </c>
      <c r="AT1995" s="2">
        <f>all_resi[[#This Row],[Nilai COD]]-all_resi[[#This Row],[COD Fee]]-all_resi[[#This Row],[Total Biaya Setelah Diskon]]</f>
        <v>128395</v>
      </c>
      <c r="AU1995" s="2">
        <f>IF(all_resi[[#This Row],[Waktu Terima]]="","",_xlfn.DAYS(all_resi[[#This Row],[Waktu Terima]],all_resi[[#This Row],[Tanggal Pengiriman]]))</f>
        <v>14</v>
      </c>
    </row>
    <row r="1996" spans="1:47" x14ac:dyDescent="0.25">
      <c r="A1996" s="2" t="s">
        <v>8568</v>
      </c>
      <c r="B1996" s="1">
        <v>46186</v>
      </c>
      <c r="C1996" s="2" t="s">
        <v>42</v>
      </c>
      <c r="D1996" s="2" t="s">
        <v>43</v>
      </c>
      <c r="E1996" s="2" t="s">
        <v>44</v>
      </c>
      <c r="F1996" s="2" t="s">
        <v>45</v>
      </c>
      <c r="G1996" s="2" t="s">
        <v>46</v>
      </c>
      <c r="H1996" s="2" t="s">
        <v>47</v>
      </c>
      <c r="I1996" s="2" t="s">
        <v>8569</v>
      </c>
      <c r="J1996" s="2" t="s">
        <v>14107</v>
      </c>
      <c r="K1996" s="2" t="s">
        <v>156</v>
      </c>
      <c r="L1996" s="2" t="s">
        <v>433</v>
      </c>
      <c r="M1996" s="2" t="s">
        <v>973</v>
      </c>
      <c r="N1996" s="2" t="s">
        <v>8570</v>
      </c>
      <c r="O1996">
        <v>1</v>
      </c>
      <c r="P1996" s="2" t="s">
        <v>53</v>
      </c>
      <c r="Q1996">
        <v>100</v>
      </c>
      <c r="R1996">
        <v>0</v>
      </c>
      <c r="S1996" s="2" t="s">
        <v>54</v>
      </c>
      <c r="T1996" s="2" t="s">
        <v>55</v>
      </c>
      <c r="U1996" s="2" t="s">
        <v>225</v>
      </c>
      <c r="V1996" s="2"/>
      <c r="W1996">
        <v>85000</v>
      </c>
      <c r="X1996">
        <v>0</v>
      </c>
      <c r="Y1996">
        <v>0</v>
      </c>
      <c r="Z1996">
        <v>85000</v>
      </c>
      <c r="AB1996" s="2" t="s">
        <v>57</v>
      </c>
      <c r="AC1996">
        <v>34000</v>
      </c>
      <c r="AD1996">
        <v>51000</v>
      </c>
      <c r="AE1996">
        <v>189000</v>
      </c>
      <c r="AF1996">
        <v>2835</v>
      </c>
      <c r="AG1996" s="2" t="s">
        <v>256</v>
      </c>
      <c r="AH1996" s="2"/>
      <c r="AI1996" s="1">
        <v>46205</v>
      </c>
      <c r="AJ1996" s="2"/>
      <c r="AK1996" s="2" t="s">
        <v>67</v>
      </c>
      <c r="AM1996" s="2" t="s">
        <v>59</v>
      </c>
      <c r="AP1996" s="2" t="s">
        <v>60</v>
      </c>
      <c r="AQ1996" s="2" t="s">
        <v>41</v>
      </c>
      <c r="AR1996">
        <v>104000</v>
      </c>
      <c r="AS1996" s="2" t="str">
        <f>_xlfn.IFNA(IF(VLOOKUP(all_resi[[#This Row],[No. Waybill]],settle_reconcile[No. Waybill],1,0)="","Recon","Recon"),"-")</f>
        <v>-</v>
      </c>
      <c r="AT1996" s="2">
        <f>all_resi[[#This Row],[Nilai COD]]-all_resi[[#This Row],[COD Fee]]-all_resi[[#This Row],[Total Biaya Setelah Diskon]]</f>
        <v>135165</v>
      </c>
      <c r="AU1996" s="2">
        <f>IF(all_resi[[#This Row],[Waktu Terima]]="","",_xlfn.DAYS(all_resi[[#This Row],[Waktu Terima]],all_resi[[#This Row],[Tanggal Pengiriman]]))</f>
        <v>19</v>
      </c>
    </row>
    <row r="1997" spans="1:47" x14ac:dyDescent="0.25">
      <c r="A1997" s="2" t="s">
        <v>8609</v>
      </c>
      <c r="B1997" s="1">
        <v>46186</v>
      </c>
      <c r="C1997" s="2" t="s">
        <v>42</v>
      </c>
      <c r="D1997" s="2" t="s">
        <v>43</v>
      </c>
      <c r="E1997" s="2" t="s">
        <v>44</v>
      </c>
      <c r="F1997" s="2" t="s">
        <v>45</v>
      </c>
      <c r="G1997" s="2" t="s">
        <v>46</v>
      </c>
      <c r="H1997" s="2" t="s">
        <v>47</v>
      </c>
      <c r="I1997" s="2" t="s">
        <v>8610</v>
      </c>
      <c r="J1997" s="2" t="s">
        <v>14099</v>
      </c>
      <c r="K1997" s="2" t="s">
        <v>203</v>
      </c>
      <c r="L1997" s="2" t="s">
        <v>733</v>
      </c>
      <c r="M1997" s="2" t="s">
        <v>8611</v>
      </c>
      <c r="N1997" s="2" t="s">
        <v>8612</v>
      </c>
      <c r="O1997">
        <v>1</v>
      </c>
      <c r="P1997" s="2" t="s">
        <v>53</v>
      </c>
      <c r="Q1997">
        <v>100</v>
      </c>
      <c r="R1997">
        <v>0</v>
      </c>
      <c r="S1997" s="2" t="s">
        <v>54</v>
      </c>
      <c r="T1997" s="2" t="s">
        <v>55</v>
      </c>
      <c r="U1997" s="2" t="s">
        <v>386</v>
      </c>
      <c r="V1997" s="2"/>
      <c r="W1997">
        <v>14000</v>
      </c>
      <c r="X1997">
        <v>0</v>
      </c>
      <c r="Y1997">
        <v>0</v>
      </c>
      <c r="Z1997">
        <v>14000</v>
      </c>
      <c r="AB1997" s="2" t="s">
        <v>57</v>
      </c>
      <c r="AC1997">
        <v>8000</v>
      </c>
      <c r="AD1997">
        <v>6000</v>
      </c>
      <c r="AE1997">
        <v>118000</v>
      </c>
      <c r="AF1997">
        <v>1770</v>
      </c>
      <c r="AG1997" s="2" t="s">
        <v>8610</v>
      </c>
      <c r="AH1997" s="2"/>
      <c r="AI1997" s="1">
        <v>46187</v>
      </c>
      <c r="AJ1997" s="2"/>
      <c r="AK1997" s="2" t="s">
        <v>58</v>
      </c>
      <c r="AM1997" s="2" t="s">
        <v>59</v>
      </c>
      <c r="AP1997" s="2" t="s">
        <v>60</v>
      </c>
      <c r="AQ1997" s="2" t="s">
        <v>41</v>
      </c>
      <c r="AR1997">
        <v>104000</v>
      </c>
      <c r="AS1997" s="2" t="str">
        <f>_xlfn.IFNA(IF(VLOOKUP(all_resi[[#This Row],[No. Waybill]],settle_reconcile[No. Waybill],1,0)="","Recon","Recon"),"-")</f>
        <v>Recon</v>
      </c>
      <c r="AT1997" s="2">
        <f>all_resi[[#This Row],[Nilai COD]]-all_resi[[#This Row],[COD Fee]]-all_resi[[#This Row],[Total Biaya Setelah Diskon]]</f>
        <v>110230</v>
      </c>
      <c r="AU1997" s="2">
        <f>IF(all_resi[[#This Row],[Waktu Terima]]="","",_xlfn.DAYS(all_resi[[#This Row],[Waktu Terima]],all_resi[[#This Row],[Tanggal Pengiriman]]))</f>
        <v>1</v>
      </c>
    </row>
    <row r="1998" spans="1:47" x14ac:dyDescent="0.25">
      <c r="A1998" s="2" t="s">
        <v>7780</v>
      </c>
      <c r="B1998" s="1">
        <v>46186</v>
      </c>
      <c r="C1998" s="2" t="s">
        <v>42</v>
      </c>
      <c r="D1998" s="2" t="s">
        <v>43</v>
      </c>
      <c r="E1998" s="2" t="s">
        <v>44</v>
      </c>
      <c r="F1998" s="2" t="s">
        <v>45</v>
      </c>
      <c r="G1998" s="2" t="s">
        <v>46</v>
      </c>
      <c r="H1998" s="2" t="s">
        <v>47</v>
      </c>
      <c r="I1998" s="2" t="s">
        <v>7781</v>
      </c>
      <c r="J1998" s="2" t="s">
        <v>13886</v>
      </c>
      <c r="K1998" s="2" t="s">
        <v>75</v>
      </c>
      <c r="L1998" s="2" t="s">
        <v>355</v>
      </c>
      <c r="M1998" s="2" t="s">
        <v>657</v>
      </c>
      <c r="N1998" s="2" t="s">
        <v>7782</v>
      </c>
      <c r="O1998">
        <v>1</v>
      </c>
      <c r="P1998" s="2" t="s">
        <v>53</v>
      </c>
      <c r="Q1998">
        <v>100</v>
      </c>
      <c r="R1998">
        <v>0</v>
      </c>
      <c r="S1998" s="2" t="s">
        <v>54</v>
      </c>
      <c r="T1998" s="2" t="s">
        <v>55</v>
      </c>
      <c r="U1998" s="2" t="s">
        <v>225</v>
      </c>
      <c r="V1998" s="2"/>
      <c r="W1998">
        <v>60000</v>
      </c>
      <c r="X1998">
        <v>0</v>
      </c>
      <c r="Y1998">
        <v>0</v>
      </c>
      <c r="Z1998">
        <v>60000</v>
      </c>
      <c r="AB1998" s="2" t="s">
        <v>57</v>
      </c>
      <c r="AC1998">
        <v>24000</v>
      </c>
      <c r="AD1998">
        <v>36000</v>
      </c>
      <c r="AE1998">
        <v>164000</v>
      </c>
      <c r="AF1998">
        <v>2460</v>
      </c>
      <c r="AG1998" s="2" t="s">
        <v>517</v>
      </c>
      <c r="AH1998" s="2" t="s">
        <v>149</v>
      </c>
      <c r="AI1998" s="1">
        <v>46195</v>
      </c>
      <c r="AJ1998" s="2"/>
      <c r="AK1998" s="2" t="s">
        <v>67</v>
      </c>
      <c r="AM1998" s="2" t="s">
        <v>59</v>
      </c>
      <c r="AP1998" s="2" t="s">
        <v>60</v>
      </c>
      <c r="AQ1998" s="2" t="s">
        <v>41</v>
      </c>
      <c r="AR1998">
        <v>104000</v>
      </c>
      <c r="AS1998" s="2" t="str">
        <f>_xlfn.IFNA(IF(VLOOKUP(all_resi[[#This Row],[No. Waybill]],settle_reconcile[No. Waybill],1,0)="","Recon","Recon"),"-")</f>
        <v>-</v>
      </c>
      <c r="AT1998" s="2">
        <f>all_resi[[#This Row],[Nilai COD]]-all_resi[[#This Row],[COD Fee]]-all_resi[[#This Row],[Total Biaya Setelah Diskon]]</f>
        <v>125540</v>
      </c>
      <c r="AU1998" s="2">
        <f>IF(all_resi[[#This Row],[Waktu Terima]]="","",_xlfn.DAYS(all_resi[[#This Row],[Waktu Terima]],all_resi[[#This Row],[Tanggal Pengiriman]]))</f>
        <v>9</v>
      </c>
    </row>
    <row r="1999" spans="1:47" x14ac:dyDescent="0.25">
      <c r="A1999" s="2" t="s">
        <v>7842</v>
      </c>
      <c r="B1999" s="1">
        <v>46186</v>
      </c>
      <c r="C1999" s="2" t="s">
        <v>42</v>
      </c>
      <c r="D1999" s="2" t="s">
        <v>43</v>
      </c>
      <c r="E1999" s="2" t="s">
        <v>44</v>
      </c>
      <c r="F1999" s="2" t="s">
        <v>45</v>
      </c>
      <c r="G1999" s="2" t="s">
        <v>46</v>
      </c>
      <c r="H1999" s="2" t="s">
        <v>80</v>
      </c>
      <c r="I1999" s="2" t="s">
        <v>7843</v>
      </c>
      <c r="J1999" s="2" t="s">
        <v>13874</v>
      </c>
      <c r="K1999" s="2" t="s">
        <v>197</v>
      </c>
      <c r="L1999" s="2" t="s">
        <v>3083</v>
      </c>
      <c r="M1999" s="2" t="s">
        <v>7844</v>
      </c>
      <c r="N1999" s="2" t="s">
        <v>7845</v>
      </c>
      <c r="O1999">
        <v>1</v>
      </c>
      <c r="P1999" s="2" t="s">
        <v>53</v>
      </c>
      <c r="Q1999">
        <v>100</v>
      </c>
      <c r="R1999">
        <v>0</v>
      </c>
      <c r="S1999" s="2" t="s">
        <v>54</v>
      </c>
      <c r="T1999" s="2" t="s">
        <v>55</v>
      </c>
      <c r="U1999" s="2" t="s">
        <v>86</v>
      </c>
      <c r="V1999" s="2"/>
      <c r="W1999">
        <v>75000</v>
      </c>
      <c r="X1999">
        <v>0</v>
      </c>
      <c r="Y1999">
        <v>0</v>
      </c>
      <c r="Z1999">
        <v>75000</v>
      </c>
      <c r="AB1999" s="2" t="s">
        <v>57</v>
      </c>
      <c r="AC1999">
        <v>30000</v>
      </c>
      <c r="AD1999">
        <v>45000</v>
      </c>
      <c r="AE1999">
        <v>130000</v>
      </c>
      <c r="AF1999">
        <v>1950</v>
      </c>
      <c r="AG1999" s="2" t="s">
        <v>353</v>
      </c>
      <c r="AH1999" s="2" t="s">
        <v>149</v>
      </c>
      <c r="AI1999" s="1">
        <v>46202</v>
      </c>
      <c r="AJ1999" s="2" t="s">
        <v>87</v>
      </c>
      <c r="AK1999" s="2" t="s">
        <v>67</v>
      </c>
      <c r="AM1999" s="2" t="s">
        <v>59</v>
      </c>
      <c r="AP1999" s="2" t="s">
        <v>60</v>
      </c>
      <c r="AQ1999" s="2" t="s">
        <v>41</v>
      </c>
      <c r="AR1999">
        <v>55000</v>
      </c>
      <c r="AS1999" s="2" t="str">
        <f>_xlfn.IFNA(IF(VLOOKUP(all_resi[[#This Row],[No. Waybill]],settle_reconcile[No. Waybill],1,0)="","Recon","Recon"),"-")</f>
        <v>-</v>
      </c>
      <c r="AT1999" s="2">
        <f>all_resi[[#This Row],[Nilai COD]]-all_resi[[#This Row],[COD Fee]]-all_resi[[#This Row],[Total Biaya Setelah Diskon]]</f>
        <v>83050</v>
      </c>
      <c r="AU1999" s="2">
        <f>IF(all_resi[[#This Row],[Waktu Terima]]="","",_xlfn.DAYS(all_resi[[#This Row],[Waktu Terima]],all_resi[[#This Row],[Tanggal Pengiriman]]))</f>
        <v>16</v>
      </c>
    </row>
    <row r="2000" spans="1:47" x14ac:dyDescent="0.25">
      <c r="A2000" s="2" t="s">
        <v>8316</v>
      </c>
      <c r="B2000" s="1">
        <v>46186</v>
      </c>
      <c r="C2000" s="2" t="s">
        <v>42</v>
      </c>
      <c r="D2000" s="2" t="s">
        <v>43</v>
      </c>
      <c r="E2000" s="2" t="s">
        <v>44</v>
      </c>
      <c r="F2000" s="2" t="s">
        <v>45</v>
      </c>
      <c r="G2000" s="2" t="s">
        <v>46</v>
      </c>
      <c r="H2000" s="2" t="s">
        <v>80</v>
      </c>
      <c r="I2000" s="2" t="s">
        <v>8317</v>
      </c>
      <c r="J2000" s="2" t="s">
        <v>14049</v>
      </c>
      <c r="K2000" s="2" t="s">
        <v>203</v>
      </c>
      <c r="L2000" s="2" t="s">
        <v>1548</v>
      </c>
      <c r="M2000" s="2" t="s">
        <v>4272</v>
      </c>
      <c r="N2000" s="2" t="s">
        <v>8318</v>
      </c>
      <c r="O2000">
        <v>1</v>
      </c>
      <c r="P2000" s="2" t="s">
        <v>53</v>
      </c>
      <c r="Q2000">
        <v>100</v>
      </c>
      <c r="R2000">
        <v>0</v>
      </c>
      <c r="S2000" s="2" t="s">
        <v>54</v>
      </c>
      <c r="T2000" s="2" t="s">
        <v>55</v>
      </c>
      <c r="U2000" s="2" t="s">
        <v>2876</v>
      </c>
      <c r="V2000" s="2"/>
      <c r="W2000">
        <v>14000</v>
      </c>
      <c r="X2000">
        <v>0</v>
      </c>
      <c r="Y2000">
        <v>0</v>
      </c>
      <c r="Z2000">
        <v>14000</v>
      </c>
      <c r="AB2000" s="2" t="s">
        <v>57</v>
      </c>
      <c r="AC2000">
        <v>8000</v>
      </c>
      <c r="AD2000">
        <v>6000</v>
      </c>
      <c r="AE2000">
        <v>50000</v>
      </c>
      <c r="AF2000">
        <v>750</v>
      </c>
      <c r="AG2000" s="2" t="s">
        <v>8317</v>
      </c>
      <c r="AH2000" s="2"/>
      <c r="AI2000" s="1">
        <v>46187</v>
      </c>
      <c r="AJ2000" s="2" t="s">
        <v>87</v>
      </c>
      <c r="AK2000" s="2" t="s">
        <v>58</v>
      </c>
      <c r="AM2000" s="2" t="s">
        <v>59</v>
      </c>
      <c r="AP2000" s="2" t="s">
        <v>60</v>
      </c>
      <c r="AQ2000" s="2" t="s">
        <v>41</v>
      </c>
      <c r="AR2000">
        <v>36000</v>
      </c>
      <c r="AS2000" s="2" t="str">
        <f>_xlfn.IFNA(IF(VLOOKUP(all_resi[[#This Row],[No. Waybill]],settle_reconcile[No. Waybill],1,0)="","Recon","Recon"),"-")</f>
        <v>Recon</v>
      </c>
      <c r="AT2000" s="2">
        <f>all_resi[[#This Row],[Nilai COD]]-all_resi[[#This Row],[COD Fee]]-all_resi[[#This Row],[Total Biaya Setelah Diskon]]</f>
        <v>43250</v>
      </c>
      <c r="AU2000" s="2">
        <f>IF(all_resi[[#This Row],[Waktu Terima]]="","",_xlfn.DAYS(all_resi[[#This Row],[Waktu Terima]],all_resi[[#This Row],[Tanggal Pengiriman]]))</f>
        <v>1</v>
      </c>
    </row>
    <row r="2001" spans="1:47" x14ac:dyDescent="0.25">
      <c r="A2001" s="2" t="s">
        <v>8496</v>
      </c>
      <c r="B2001" s="1">
        <v>46186</v>
      </c>
      <c r="C2001" s="2" t="s">
        <v>42</v>
      </c>
      <c r="D2001" s="2" t="s">
        <v>43</v>
      </c>
      <c r="E2001" s="2" t="s">
        <v>44</v>
      </c>
      <c r="F2001" s="2" t="s">
        <v>45</v>
      </c>
      <c r="G2001" s="2" t="s">
        <v>46</v>
      </c>
      <c r="H2001" s="2" t="s">
        <v>47</v>
      </c>
      <c r="I2001" s="2" t="s">
        <v>8497</v>
      </c>
      <c r="J2001" s="2" t="s">
        <v>14096</v>
      </c>
      <c r="K2001" s="2" t="s">
        <v>143</v>
      </c>
      <c r="L2001" s="2" t="s">
        <v>8498</v>
      </c>
      <c r="M2001" s="2" t="s">
        <v>8499</v>
      </c>
      <c r="N2001" s="2" t="s">
        <v>8500</v>
      </c>
      <c r="O2001">
        <v>1</v>
      </c>
      <c r="P2001" s="2" t="s">
        <v>53</v>
      </c>
      <c r="Q2001">
        <v>100</v>
      </c>
      <c r="R2001">
        <v>0</v>
      </c>
      <c r="S2001" s="2" t="s">
        <v>54</v>
      </c>
      <c r="T2001" s="2" t="s">
        <v>55</v>
      </c>
      <c r="U2001" s="2" t="s">
        <v>225</v>
      </c>
      <c r="V2001" s="2"/>
      <c r="W2001">
        <v>25000</v>
      </c>
      <c r="X2001">
        <v>0</v>
      </c>
      <c r="Y2001">
        <v>0</v>
      </c>
      <c r="Z2001">
        <v>25000</v>
      </c>
      <c r="AB2001" s="2" t="s">
        <v>57</v>
      </c>
      <c r="AC2001">
        <v>18000</v>
      </c>
      <c r="AD2001">
        <v>7000</v>
      </c>
      <c r="AE2001">
        <v>129000</v>
      </c>
      <c r="AF2001">
        <v>1935</v>
      </c>
      <c r="AG2001" s="2" t="s">
        <v>8497</v>
      </c>
      <c r="AH2001" s="2"/>
      <c r="AI2001" s="1">
        <v>46189</v>
      </c>
      <c r="AJ2001" s="2"/>
      <c r="AK2001" s="2" t="s">
        <v>58</v>
      </c>
      <c r="AM2001" s="2" t="s">
        <v>59</v>
      </c>
      <c r="AP2001" s="2" t="s">
        <v>60</v>
      </c>
      <c r="AQ2001" s="2" t="s">
        <v>41</v>
      </c>
      <c r="AR2001">
        <v>104000</v>
      </c>
      <c r="AS2001" s="2" t="str">
        <f>_xlfn.IFNA(IF(VLOOKUP(all_resi[[#This Row],[No. Waybill]],settle_reconcile[No. Waybill],1,0)="","Recon","Recon"),"-")</f>
        <v>Recon</v>
      </c>
      <c r="AT2001" s="2">
        <f>all_resi[[#This Row],[Nilai COD]]-all_resi[[#This Row],[COD Fee]]-all_resi[[#This Row],[Total Biaya Setelah Diskon]]</f>
        <v>120065</v>
      </c>
      <c r="AU2001" s="2">
        <f>IF(all_resi[[#This Row],[Waktu Terima]]="","",_xlfn.DAYS(all_resi[[#This Row],[Waktu Terima]],all_resi[[#This Row],[Tanggal Pengiriman]]))</f>
        <v>3</v>
      </c>
    </row>
    <row r="2002" spans="1:47" x14ac:dyDescent="0.25">
      <c r="A2002" s="2" t="s">
        <v>8356</v>
      </c>
      <c r="B2002" s="1">
        <v>46186</v>
      </c>
      <c r="C2002" s="2" t="s">
        <v>42</v>
      </c>
      <c r="D2002" s="2" t="s">
        <v>43</v>
      </c>
      <c r="E2002" s="2" t="s">
        <v>44</v>
      </c>
      <c r="F2002" s="2" t="s">
        <v>45</v>
      </c>
      <c r="G2002" s="2" t="s">
        <v>46</v>
      </c>
      <c r="H2002" s="2" t="s">
        <v>47</v>
      </c>
      <c r="I2002" s="2" t="s">
        <v>8357</v>
      </c>
      <c r="J2002" s="2" t="s">
        <v>14111</v>
      </c>
      <c r="K2002" s="2" t="s">
        <v>121</v>
      </c>
      <c r="L2002" s="2" t="s">
        <v>680</v>
      </c>
      <c r="M2002" s="2" t="s">
        <v>3792</v>
      </c>
      <c r="N2002" s="2" t="s">
        <v>8358</v>
      </c>
      <c r="O2002">
        <v>1</v>
      </c>
      <c r="P2002" s="2" t="s">
        <v>53</v>
      </c>
      <c r="Q2002">
        <v>100</v>
      </c>
      <c r="R2002">
        <v>0</v>
      </c>
      <c r="S2002" s="2" t="s">
        <v>54</v>
      </c>
      <c r="T2002" s="2" t="s">
        <v>55</v>
      </c>
      <c r="U2002" s="2" t="s">
        <v>225</v>
      </c>
      <c r="V2002" s="2"/>
      <c r="W2002">
        <v>85000</v>
      </c>
      <c r="X2002">
        <v>0</v>
      </c>
      <c r="Y2002">
        <v>0</v>
      </c>
      <c r="Z2002">
        <v>85000</v>
      </c>
      <c r="AB2002" s="2" t="s">
        <v>57</v>
      </c>
      <c r="AC2002">
        <v>34000</v>
      </c>
      <c r="AD2002">
        <v>51000</v>
      </c>
      <c r="AE2002">
        <v>189000</v>
      </c>
      <c r="AF2002">
        <v>2835</v>
      </c>
      <c r="AG2002" s="2" t="s">
        <v>8357</v>
      </c>
      <c r="AH2002" s="2"/>
      <c r="AI2002" s="1">
        <v>46195</v>
      </c>
      <c r="AJ2002" s="2"/>
      <c r="AK2002" s="2" t="s">
        <v>58</v>
      </c>
      <c r="AM2002" s="2" t="s">
        <v>59</v>
      </c>
      <c r="AP2002" s="2" t="s">
        <v>60</v>
      </c>
      <c r="AQ2002" s="2" t="s">
        <v>41</v>
      </c>
      <c r="AR2002">
        <v>104000</v>
      </c>
      <c r="AS2002" s="2" t="str">
        <f>_xlfn.IFNA(IF(VLOOKUP(all_resi[[#This Row],[No. Waybill]],settle_reconcile[No. Waybill],1,0)="","Recon","Recon"),"-")</f>
        <v>Recon</v>
      </c>
      <c r="AT2002" s="2">
        <f>all_resi[[#This Row],[Nilai COD]]-all_resi[[#This Row],[COD Fee]]-all_resi[[#This Row],[Total Biaya Setelah Diskon]]</f>
        <v>135165</v>
      </c>
      <c r="AU2002" s="2">
        <f>IF(all_resi[[#This Row],[Waktu Terima]]="","",_xlfn.DAYS(all_resi[[#This Row],[Waktu Terima]],all_resi[[#This Row],[Tanggal Pengiriman]]))</f>
        <v>9</v>
      </c>
    </row>
    <row r="2003" spans="1:47" x14ac:dyDescent="0.25">
      <c r="A2003" s="2" t="s">
        <v>8475</v>
      </c>
      <c r="B2003" s="1">
        <v>46186</v>
      </c>
      <c r="C2003" s="2" t="s">
        <v>42</v>
      </c>
      <c r="D2003" s="2" t="s">
        <v>43</v>
      </c>
      <c r="E2003" s="2" t="s">
        <v>44</v>
      </c>
      <c r="F2003" s="2" t="s">
        <v>45</v>
      </c>
      <c r="G2003" s="2" t="s">
        <v>46</v>
      </c>
      <c r="H2003" s="2" t="s">
        <v>47</v>
      </c>
      <c r="I2003" s="2" t="s">
        <v>8476</v>
      </c>
      <c r="J2003" s="2" t="s">
        <v>14103</v>
      </c>
      <c r="K2003" s="2" t="s">
        <v>177</v>
      </c>
      <c r="L2003" s="2" t="s">
        <v>896</v>
      </c>
      <c r="M2003" s="2" t="s">
        <v>4725</v>
      </c>
      <c r="N2003" s="2" t="s">
        <v>8477</v>
      </c>
      <c r="O2003">
        <v>1</v>
      </c>
      <c r="P2003" s="2" t="s">
        <v>53</v>
      </c>
      <c r="Q2003">
        <v>100</v>
      </c>
      <c r="R2003">
        <v>0</v>
      </c>
      <c r="S2003" s="2" t="s">
        <v>54</v>
      </c>
      <c r="T2003" s="2" t="s">
        <v>55</v>
      </c>
      <c r="U2003" s="2" t="s">
        <v>97</v>
      </c>
      <c r="V2003" s="2"/>
      <c r="W2003">
        <v>87000</v>
      </c>
      <c r="X2003">
        <v>0</v>
      </c>
      <c r="Y2003">
        <v>0</v>
      </c>
      <c r="Z2003">
        <v>87000</v>
      </c>
      <c r="AB2003" s="2" t="s">
        <v>57</v>
      </c>
      <c r="AC2003">
        <v>34800</v>
      </c>
      <c r="AD2003">
        <v>52200</v>
      </c>
      <c r="AE2003">
        <v>157000</v>
      </c>
      <c r="AF2003">
        <v>2355</v>
      </c>
      <c r="AG2003" s="2" t="s">
        <v>8476</v>
      </c>
      <c r="AH2003" s="2"/>
      <c r="AI2003" s="1">
        <v>46191</v>
      </c>
      <c r="AJ2003" s="2"/>
      <c r="AK2003" s="2" t="s">
        <v>58</v>
      </c>
      <c r="AM2003" s="2" t="s">
        <v>59</v>
      </c>
      <c r="AP2003" s="2" t="s">
        <v>60</v>
      </c>
      <c r="AQ2003" s="2" t="s">
        <v>41</v>
      </c>
      <c r="AR2003">
        <v>70000</v>
      </c>
      <c r="AS2003" s="2" t="str">
        <f>_xlfn.IFNA(IF(VLOOKUP(all_resi[[#This Row],[No. Waybill]],settle_reconcile[No. Waybill],1,0)="","Recon","Recon"),"-")</f>
        <v>Recon</v>
      </c>
      <c r="AT2003" s="2">
        <f>all_resi[[#This Row],[Nilai COD]]-all_resi[[#This Row],[COD Fee]]-all_resi[[#This Row],[Total Biaya Setelah Diskon]]</f>
        <v>102445</v>
      </c>
      <c r="AU2003" s="2">
        <f>IF(all_resi[[#This Row],[Waktu Terima]]="","",_xlfn.DAYS(all_resi[[#This Row],[Waktu Terima]],all_resi[[#This Row],[Tanggal Pengiriman]]))</f>
        <v>5</v>
      </c>
    </row>
    <row r="2004" spans="1:47" x14ac:dyDescent="0.25">
      <c r="A2004" s="2" t="s">
        <v>8344</v>
      </c>
      <c r="B2004" s="1">
        <v>46186</v>
      </c>
      <c r="C2004" s="2" t="s">
        <v>42</v>
      </c>
      <c r="D2004" s="2" t="s">
        <v>43</v>
      </c>
      <c r="E2004" s="2" t="s">
        <v>44</v>
      </c>
      <c r="F2004" s="2" t="s">
        <v>45</v>
      </c>
      <c r="G2004" s="2" t="s">
        <v>46</v>
      </c>
      <c r="H2004" s="2" t="s">
        <v>80</v>
      </c>
      <c r="I2004" s="2" t="s">
        <v>8345</v>
      </c>
      <c r="J2004" s="2" t="s">
        <v>14118</v>
      </c>
      <c r="K2004" s="2" t="s">
        <v>126</v>
      </c>
      <c r="L2004" s="2" t="s">
        <v>188</v>
      </c>
      <c r="M2004" s="2" t="s">
        <v>1903</v>
      </c>
      <c r="N2004" s="2" t="s">
        <v>8346</v>
      </c>
      <c r="O2004">
        <v>1</v>
      </c>
      <c r="P2004" s="2" t="s">
        <v>53</v>
      </c>
      <c r="Q2004">
        <v>100</v>
      </c>
      <c r="R2004">
        <v>0</v>
      </c>
      <c r="S2004" s="2" t="s">
        <v>54</v>
      </c>
      <c r="T2004" s="2" t="s">
        <v>55</v>
      </c>
      <c r="U2004" s="2" t="s">
        <v>305</v>
      </c>
      <c r="V2004" s="2"/>
      <c r="W2004">
        <v>60000</v>
      </c>
      <c r="X2004">
        <v>0</v>
      </c>
      <c r="Y2004">
        <v>0</v>
      </c>
      <c r="Z2004">
        <v>60000</v>
      </c>
      <c r="AB2004" s="2" t="s">
        <v>57</v>
      </c>
      <c r="AC2004">
        <v>24000</v>
      </c>
      <c r="AD2004">
        <v>36000</v>
      </c>
      <c r="AE2004">
        <v>142000</v>
      </c>
      <c r="AF2004">
        <v>2130</v>
      </c>
      <c r="AG2004" s="2" t="s">
        <v>8345</v>
      </c>
      <c r="AH2004" s="2"/>
      <c r="AI2004" s="1">
        <v>46192</v>
      </c>
      <c r="AJ2004" s="2" t="s">
        <v>87</v>
      </c>
      <c r="AK2004" s="2" t="s">
        <v>58</v>
      </c>
      <c r="AM2004" s="2" t="s">
        <v>59</v>
      </c>
      <c r="AP2004" s="2" t="s">
        <v>60</v>
      </c>
      <c r="AQ2004" s="2" t="s">
        <v>41</v>
      </c>
      <c r="AR2004">
        <v>82000</v>
      </c>
      <c r="AS2004" s="2" t="str">
        <f>_xlfn.IFNA(IF(VLOOKUP(all_resi[[#This Row],[No. Waybill]],settle_reconcile[No. Waybill],1,0)="","Recon","Recon"),"-")</f>
        <v>Recon</v>
      </c>
      <c r="AT2004" s="2">
        <f>all_resi[[#This Row],[Nilai COD]]-all_resi[[#This Row],[COD Fee]]-all_resi[[#This Row],[Total Biaya Setelah Diskon]]</f>
        <v>103870</v>
      </c>
      <c r="AU2004" s="2">
        <f>IF(all_resi[[#This Row],[Waktu Terima]]="","",_xlfn.DAYS(all_resi[[#This Row],[Waktu Terima]],all_resi[[#This Row],[Tanggal Pengiriman]]))</f>
        <v>6</v>
      </c>
    </row>
    <row r="2005" spans="1:47" x14ac:dyDescent="0.25">
      <c r="A2005" s="2" t="s">
        <v>7926</v>
      </c>
      <c r="B2005" s="1">
        <v>46186</v>
      </c>
      <c r="C2005" s="2" t="s">
        <v>42</v>
      </c>
      <c r="D2005" s="2" t="s">
        <v>43</v>
      </c>
      <c r="E2005" s="2" t="s">
        <v>44</v>
      </c>
      <c r="F2005" s="2" t="s">
        <v>45</v>
      </c>
      <c r="G2005" s="2" t="s">
        <v>46</v>
      </c>
      <c r="H2005" s="2" t="s">
        <v>47</v>
      </c>
      <c r="I2005" s="2" t="s">
        <v>7927</v>
      </c>
      <c r="J2005" s="2" t="s">
        <v>13917</v>
      </c>
      <c r="K2005" s="2" t="s">
        <v>156</v>
      </c>
      <c r="L2005" s="2" t="s">
        <v>625</v>
      </c>
      <c r="M2005" s="2" t="s">
        <v>626</v>
      </c>
      <c r="N2005" s="2" t="s">
        <v>7928</v>
      </c>
      <c r="O2005">
        <v>1</v>
      </c>
      <c r="P2005" s="2" t="s">
        <v>53</v>
      </c>
      <c r="Q2005">
        <v>100</v>
      </c>
      <c r="R2005">
        <v>0</v>
      </c>
      <c r="S2005" s="2" t="s">
        <v>54</v>
      </c>
      <c r="T2005" s="2" t="s">
        <v>55</v>
      </c>
      <c r="U2005" s="2" t="s">
        <v>225</v>
      </c>
      <c r="V2005" s="2"/>
      <c r="W2005">
        <v>84000</v>
      </c>
      <c r="X2005">
        <v>0</v>
      </c>
      <c r="Y2005">
        <v>0</v>
      </c>
      <c r="Z2005">
        <v>84000</v>
      </c>
      <c r="AB2005" s="2" t="s">
        <v>57</v>
      </c>
      <c r="AC2005">
        <v>33600</v>
      </c>
      <c r="AD2005">
        <v>50400</v>
      </c>
      <c r="AE2005">
        <v>188000</v>
      </c>
      <c r="AF2005">
        <v>2820</v>
      </c>
      <c r="AG2005" s="2" t="s">
        <v>17318</v>
      </c>
      <c r="AH2005" s="2" t="s">
        <v>149</v>
      </c>
      <c r="AI2005" s="1">
        <v>46203</v>
      </c>
      <c r="AJ2005" s="2"/>
      <c r="AK2005" s="2" t="s">
        <v>67</v>
      </c>
      <c r="AM2005" s="2" t="s">
        <v>59</v>
      </c>
      <c r="AP2005" s="2" t="s">
        <v>60</v>
      </c>
      <c r="AQ2005" s="2" t="s">
        <v>41</v>
      </c>
      <c r="AR2005">
        <v>104000</v>
      </c>
      <c r="AS2005" s="2" t="str">
        <f>_xlfn.IFNA(IF(VLOOKUP(all_resi[[#This Row],[No. Waybill]],settle_reconcile[No. Waybill],1,0)="","Recon","Recon"),"-")</f>
        <v>-</v>
      </c>
      <c r="AT2005" s="2">
        <f>all_resi[[#This Row],[Nilai COD]]-all_resi[[#This Row],[COD Fee]]-all_resi[[#This Row],[Total Biaya Setelah Diskon]]</f>
        <v>134780</v>
      </c>
      <c r="AU2005" s="2">
        <f>IF(all_resi[[#This Row],[Waktu Terima]]="","",_xlfn.DAYS(all_resi[[#This Row],[Waktu Terima]],all_resi[[#This Row],[Tanggal Pengiriman]]))</f>
        <v>17</v>
      </c>
    </row>
    <row r="2006" spans="1:47" x14ac:dyDescent="0.25">
      <c r="A2006" s="2" t="s">
        <v>7826</v>
      </c>
      <c r="B2006" s="1">
        <v>46186</v>
      </c>
      <c r="C2006" s="2" t="s">
        <v>42</v>
      </c>
      <c r="D2006" s="2" t="s">
        <v>43</v>
      </c>
      <c r="E2006" s="2" t="s">
        <v>44</v>
      </c>
      <c r="F2006" s="2" t="s">
        <v>45</v>
      </c>
      <c r="G2006" s="2" t="s">
        <v>46</v>
      </c>
      <c r="H2006" s="2" t="s">
        <v>47</v>
      </c>
      <c r="I2006" s="2" t="s">
        <v>7827</v>
      </c>
      <c r="J2006" s="2" t="s">
        <v>13878</v>
      </c>
      <c r="K2006" s="2" t="s">
        <v>75</v>
      </c>
      <c r="L2006" s="2" t="s">
        <v>2063</v>
      </c>
      <c r="M2006" s="2" t="s">
        <v>7828</v>
      </c>
      <c r="N2006" s="2" t="s">
        <v>7829</v>
      </c>
      <c r="O2006">
        <v>1</v>
      </c>
      <c r="P2006" s="2" t="s">
        <v>53</v>
      </c>
      <c r="Q2006">
        <v>100</v>
      </c>
      <c r="R2006">
        <v>0</v>
      </c>
      <c r="S2006" s="2" t="s">
        <v>54</v>
      </c>
      <c r="T2006" s="2" t="s">
        <v>55</v>
      </c>
      <c r="U2006" s="2" t="s">
        <v>250</v>
      </c>
      <c r="V2006" s="2"/>
      <c r="W2006">
        <v>61000</v>
      </c>
      <c r="X2006">
        <v>0</v>
      </c>
      <c r="Y2006">
        <v>0</v>
      </c>
      <c r="Z2006">
        <v>61000</v>
      </c>
      <c r="AB2006" s="2" t="s">
        <v>57</v>
      </c>
      <c r="AC2006">
        <v>24400</v>
      </c>
      <c r="AD2006">
        <v>36600</v>
      </c>
      <c r="AE2006">
        <v>115900</v>
      </c>
      <c r="AF2006">
        <v>1738.5</v>
      </c>
      <c r="AG2006" s="2" t="s">
        <v>7827</v>
      </c>
      <c r="AH2006" s="2"/>
      <c r="AI2006" s="1">
        <v>46190</v>
      </c>
      <c r="AJ2006" s="2"/>
      <c r="AK2006" s="2" t="s">
        <v>58</v>
      </c>
      <c r="AM2006" s="2" t="s">
        <v>59</v>
      </c>
      <c r="AP2006" s="2" t="s">
        <v>60</v>
      </c>
      <c r="AQ2006" s="2" t="s">
        <v>41</v>
      </c>
      <c r="AR2006">
        <v>54900</v>
      </c>
      <c r="AS2006" s="2" t="str">
        <f>_xlfn.IFNA(IF(VLOOKUP(all_resi[[#This Row],[No. Waybill]],settle_reconcile[No. Waybill],1,0)="","Recon","Recon"),"-")</f>
        <v>Recon</v>
      </c>
      <c r="AT2006" s="2">
        <f>all_resi[[#This Row],[Nilai COD]]-all_resi[[#This Row],[COD Fee]]-all_resi[[#This Row],[Total Biaya Setelah Diskon]]</f>
        <v>77561.5</v>
      </c>
      <c r="AU2006" s="2">
        <f>IF(all_resi[[#This Row],[Waktu Terima]]="","",_xlfn.DAYS(all_resi[[#This Row],[Waktu Terima]],all_resi[[#This Row],[Tanggal Pengiriman]]))</f>
        <v>4</v>
      </c>
    </row>
    <row r="2007" spans="1:47" x14ac:dyDescent="0.25">
      <c r="A2007" s="2" t="s">
        <v>7907</v>
      </c>
      <c r="B2007" s="1">
        <v>46186</v>
      </c>
      <c r="C2007" s="2" t="s">
        <v>42</v>
      </c>
      <c r="D2007" s="2" t="s">
        <v>43</v>
      </c>
      <c r="E2007" s="2" t="s">
        <v>44</v>
      </c>
      <c r="F2007" s="2" t="s">
        <v>45</v>
      </c>
      <c r="G2007" s="2" t="s">
        <v>46</v>
      </c>
      <c r="H2007" s="2" t="s">
        <v>80</v>
      </c>
      <c r="I2007" s="2" t="s">
        <v>7908</v>
      </c>
      <c r="J2007" s="2" t="s">
        <v>13882</v>
      </c>
      <c r="K2007" s="2" t="s">
        <v>183</v>
      </c>
      <c r="L2007" s="2" t="s">
        <v>2915</v>
      </c>
      <c r="M2007" s="2" t="s">
        <v>7909</v>
      </c>
      <c r="N2007" s="2" t="s">
        <v>7910</v>
      </c>
      <c r="O2007">
        <v>1</v>
      </c>
      <c r="P2007" s="2" t="s">
        <v>53</v>
      </c>
      <c r="Q2007">
        <v>100</v>
      </c>
      <c r="R2007">
        <v>0</v>
      </c>
      <c r="S2007" s="2" t="s">
        <v>54</v>
      </c>
      <c r="T2007" s="2" t="s">
        <v>55</v>
      </c>
      <c r="U2007" s="2" t="s">
        <v>86</v>
      </c>
      <c r="V2007" s="2"/>
      <c r="W2007">
        <v>122000</v>
      </c>
      <c r="X2007">
        <v>0</v>
      </c>
      <c r="Y2007">
        <v>0</v>
      </c>
      <c r="Z2007">
        <v>122000</v>
      </c>
      <c r="AB2007" s="2" t="s">
        <v>57</v>
      </c>
      <c r="AC2007">
        <v>48800</v>
      </c>
      <c r="AD2007">
        <v>73200</v>
      </c>
      <c r="AE2007">
        <v>177000</v>
      </c>
      <c r="AF2007">
        <v>2655</v>
      </c>
      <c r="AG2007" s="2" t="s">
        <v>353</v>
      </c>
      <c r="AH2007" s="2" t="s">
        <v>615</v>
      </c>
      <c r="AI2007" s="1">
        <v>46197</v>
      </c>
      <c r="AJ2007" s="2" t="s">
        <v>87</v>
      </c>
      <c r="AK2007" s="2" t="s">
        <v>67</v>
      </c>
      <c r="AM2007" s="2" t="s">
        <v>59</v>
      </c>
      <c r="AP2007" s="2" t="s">
        <v>60</v>
      </c>
      <c r="AQ2007" s="2" t="s">
        <v>41</v>
      </c>
      <c r="AR2007">
        <v>55000</v>
      </c>
      <c r="AS2007" s="2" t="str">
        <f>_xlfn.IFNA(IF(VLOOKUP(all_resi[[#This Row],[No. Waybill]],settle_reconcile[No. Waybill],1,0)="","Recon","Recon"),"-")</f>
        <v>-</v>
      </c>
      <c r="AT2007" s="2">
        <f>all_resi[[#This Row],[Nilai COD]]-all_resi[[#This Row],[COD Fee]]-all_resi[[#This Row],[Total Biaya Setelah Diskon]]</f>
        <v>101145</v>
      </c>
      <c r="AU2007" s="2">
        <f>IF(all_resi[[#This Row],[Waktu Terima]]="","",_xlfn.DAYS(all_resi[[#This Row],[Waktu Terima]],all_resi[[#This Row],[Tanggal Pengiriman]]))</f>
        <v>11</v>
      </c>
    </row>
    <row r="2008" spans="1:47" x14ac:dyDescent="0.25">
      <c r="A2008" s="2" t="s">
        <v>7881</v>
      </c>
      <c r="B2008" s="1">
        <v>46186</v>
      </c>
      <c r="C2008" s="2" t="s">
        <v>42</v>
      </c>
      <c r="D2008" s="2" t="s">
        <v>43</v>
      </c>
      <c r="E2008" s="2" t="s">
        <v>44</v>
      </c>
      <c r="F2008" s="2" t="s">
        <v>45</v>
      </c>
      <c r="G2008" s="2" t="s">
        <v>46</v>
      </c>
      <c r="H2008" s="2" t="s">
        <v>80</v>
      </c>
      <c r="I2008" s="2" t="s">
        <v>7882</v>
      </c>
      <c r="J2008" s="2" t="s">
        <v>13858</v>
      </c>
      <c r="K2008" s="2" t="s">
        <v>183</v>
      </c>
      <c r="L2008" s="2" t="s">
        <v>1198</v>
      </c>
      <c r="M2008" s="2" t="s">
        <v>7883</v>
      </c>
      <c r="N2008" s="2" t="s">
        <v>7884</v>
      </c>
      <c r="O2008">
        <v>1</v>
      </c>
      <c r="P2008" s="2" t="s">
        <v>53</v>
      </c>
      <c r="Q2008">
        <v>100</v>
      </c>
      <c r="R2008">
        <v>0</v>
      </c>
      <c r="S2008" s="2" t="s">
        <v>54</v>
      </c>
      <c r="T2008" s="2" t="s">
        <v>55</v>
      </c>
      <c r="U2008" s="2" t="s">
        <v>141</v>
      </c>
      <c r="V2008" s="2"/>
      <c r="W2008">
        <v>91000</v>
      </c>
      <c r="X2008">
        <v>0</v>
      </c>
      <c r="Y2008">
        <v>0</v>
      </c>
      <c r="Z2008">
        <v>91000</v>
      </c>
      <c r="AB2008" s="2" t="s">
        <v>57</v>
      </c>
      <c r="AC2008">
        <v>36400</v>
      </c>
      <c r="AD2008">
        <v>54600</v>
      </c>
      <c r="AE2008">
        <v>131000</v>
      </c>
      <c r="AF2008">
        <v>1965</v>
      </c>
      <c r="AG2008" s="2" t="s">
        <v>7882</v>
      </c>
      <c r="AH2008" s="2"/>
      <c r="AI2008" s="1">
        <v>46193</v>
      </c>
      <c r="AJ2008" s="2" t="s">
        <v>87</v>
      </c>
      <c r="AK2008" s="2" t="s">
        <v>58</v>
      </c>
      <c r="AM2008" s="2" t="s">
        <v>59</v>
      </c>
      <c r="AP2008" s="2" t="s">
        <v>60</v>
      </c>
      <c r="AQ2008" s="2" t="s">
        <v>41</v>
      </c>
      <c r="AR2008">
        <v>40000</v>
      </c>
      <c r="AS2008" s="2" t="str">
        <f>_xlfn.IFNA(IF(VLOOKUP(all_resi[[#This Row],[No. Waybill]],settle_reconcile[No. Waybill],1,0)="","Recon","Recon"),"-")</f>
        <v>Recon</v>
      </c>
      <c r="AT2008" s="2">
        <f>all_resi[[#This Row],[Nilai COD]]-all_resi[[#This Row],[COD Fee]]-all_resi[[#This Row],[Total Biaya Setelah Diskon]]</f>
        <v>74435</v>
      </c>
      <c r="AU2008" s="2">
        <f>IF(all_resi[[#This Row],[Waktu Terima]]="","",_xlfn.DAYS(all_resi[[#This Row],[Waktu Terima]],all_resi[[#This Row],[Tanggal Pengiriman]]))</f>
        <v>7</v>
      </c>
    </row>
    <row r="2009" spans="1:47" x14ac:dyDescent="0.25">
      <c r="A2009" s="2" t="s">
        <v>7916</v>
      </c>
      <c r="B2009" s="1">
        <v>46186</v>
      </c>
      <c r="C2009" s="2" t="s">
        <v>42</v>
      </c>
      <c r="D2009" s="2" t="s">
        <v>43</v>
      </c>
      <c r="E2009" s="2" t="s">
        <v>44</v>
      </c>
      <c r="F2009" s="2" t="s">
        <v>45</v>
      </c>
      <c r="G2009" s="2" t="s">
        <v>46</v>
      </c>
      <c r="H2009" s="2" t="s">
        <v>47</v>
      </c>
      <c r="I2009" s="2" t="s">
        <v>7917</v>
      </c>
      <c r="J2009" s="2" t="s">
        <v>13883</v>
      </c>
      <c r="K2009" s="2" t="s">
        <v>156</v>
      </c>
      <c r="L2009" s="2" t="s">
        <v>2296</v>
      </c>
      <c r="M2009" s="2" t="s">
        <v>2297</v>
      </c>
      <c r="N2009" s="2" t="s">
        <v>7918</v>
      </c>
      <c r="O2009">
        <v>1</v>
      </c>
      <c r="P2009" s="2" t="s">
        <v>53</v>
      </c>
      <c r="Q2009">
        <v>100</v>
      </c>
      <c r="R2009">
        <v>0</v>
      </c>
      <c r="S2009" s="2" t="s">
        <v>54</v>
      </c>
      <c r="T2009" s="2" t="s">
        <v>55</v>
      </c>
      <c r="U2009" s="2" t="s">
        <v>207</v>
      </c>
      <c r="V2009" s="2"/>
      <c r="W2009">
        <v>85000</v>
      </c>
      <c r="X2009">
        <v>0</v>
      </c>
      <c r="Y2009">
        <v>0</v>
      </c>
      <c r="Z2009">
        <v>85000</v>
      </c>
      <c r="AB2009" s="2" t="s">
        <v>57</v>
      </c>
      <c r="AC2009">
        <v>34000</v>
      </c>
      <c r="AD2009">
        <v>51000</v>
      </c>
      <c r="AE2009">
        <v>155000</v>
      </c>
      <c r="AF2009">
        <v>2325</v>
      </c>
      <c r="AG2009" s="2" t="s">
        <v>7917</v>
      </c>
      <c r="AH2009" s="2"/>
      <c r="AI2009" s="1">
        <v>46189</v>
      </c>
      <c r="AJ2009" s="2"/>
      <c r="AK2009" s="2" t="s">
        <v>58</v>
      </c>
      <c r="AM2009" s="2" t="s">
        <v>59</v>
      </c>
      <c r="AP2009" s="2" t="s">
        <v>60</v>
      </c>
      <c r="AQ2009" s="2" t="s">
        <v>41</v>
      </c>
      <c r="AR2009">
        <v>70000</v>
      </c>
      <c r="AS2009" s="2" t="str">
        <f>_xlfn.IFNA(IF(VLOOKUP(all_resi[[#This Row],[No. Waybill]],settle_reconcile[No. Waybill],1,0)="","Recon","Recon"),"-")</f>
        <v>Recon</v>
      </c>
      <c r="AT2009" s="2">
        <f>all_resi[[#This Row],[Nilai COD]]-all_resi[[#This Row],[COD Fee]]-all_resi[[#This Row],[Total Biaya Setelah Diskon]]</f>
        <v>101675</v>
      </c>
      <c r="AU2009" s="2">
        <f>IF(all_resi[[#This Row],[Waktu Terima]]="","",_xlfn.DAYS(all_resi[[#This Row],[Waktu Terima]],all_resi[[#This Row],[Tanggal Pengiriman]]))</f>
        <v>3</v>
      </c>
    </row>
    <row r="2010" spans="1:47" x14ac:dyDescent="0.25">
      <c r="A2010" s="2" t="s">
        <v>8551</v>
      </c>
      <c r="B2010" s="1">
        <v>46186</v>
      </c>
      <c r="C2010" s="2" t="s">
        <v>42</v>
      </c>
      <c r="D2010" s="2" t="s">
        <v>43</v>
      </c>
      <c r="E2010" s="2" t="s">
        <v>44</v>
      </c>
      <c r="F2010" s="2" t="s">
        <v>45</v>
      </c>
      <c r="G2010" s="2" t="s">
        <v>46</v>
      </c>
      <c r="H2010" s="2" t="s">
        <v>47</v>
      </c>
      <c r="I2010" s="2" t="s">
        <v>8552</v>
      </c>
      <c r="J2010" s="2" t="s">
        <v>14110</v>
      </c>
      <c r="K2010" s="2" t="s">
        <v>49</v>
      </c>
      <c r="L2010" s="2" t="s">
        <v>50</v>
      </c>
      <c r="M2010" s="2" t="s">
        <v>3280</v>
      </c>
      <c r="N2010" s="2" t="s">
        <v>8553</v>
      </c>
      <c r="O2010">
        <v>1</v>
      </c>
      <c r="P2010" s="2" t="s">
        <v>53</v>
      </c>
      <c r="Q2010">
        <v>100</v>
      </c>
      <c r="R2010">
        <v>0</v>
      </c>
      <c r="S2010" s="2" t="s">
        <v>54</v>
      </c>
      <c r="T2010" s="2" t="s">
        <v>55</v>
      </c>
      <c r="U2010" s="2" t="s">
        <v>225</v>
      </c>
      <c r="V2010" s="2"/>
      <c r="W2010">
        <v>74000</v>
      </c>
      <c r="X2010">
        <v>0</v>
      </c>
      <c r="Y2010">
        <v>0</v>
      </c>
      <c r="Z2010">
        <v>74000</v>
      </c>
      <c r="AB2010" s="2" t="s">
        <v>57</v>
      </c>
      <c r="AC2010">
        <v>29600</v>
      </c>
      <c r="AD2010">
        <v>44400</v>
      </c>
      <c r="AE2010">
        <v>178000</v>
      </c>
      <c r="AF2010">
        <v>2670</v>
      </c>
      <c r="AG2010" s="2" t="s">
        <v>8552</v>
      </c>
      <c r="AH2010" s="2"/>
      <c r="AI2010" s="1">
        <v>46194</v>
      </c>
      <c r="AJ2010" s="2"/>
      <c r="AK2010" s="2" t="s">
        <v>58</v>
      </c>
      <c r="AM2010" s="2" t="s">
        <v>59</v>
      </c>
      <c r="AP2010" s="2" t="s">
        <v>60</v>
      </c>
      <c r="AQ2010" s="2" t="s">
        <v>41</v>
      </c>
      <c r="AR2010">
        <v>104000</v>
      </c>
      <c r="AS2010" s="2" t="str">
        <f>_xlfn.IFNA(IF(VLOOKUP(all_resi[[#This Row],[No. Waybill]],settle_reconcile[No. Waybill],1,0)="","Recon","Recon"),"-")</f>
        <v>Recon</v>
      </c>
      <c r="AT2010" s="2">
        <f>all_resi[[#This Row],[Nilai COD]]-all_resi[[#This Row],[COD Fee]]-all_resi[[#This Row],[Total Biaya Setelah Diskon]]</f>
        <v>130930</v>
      </c>
      <c r="AU2010" s="2">
        <f>IF(all_resi[[#This Row],[Waktu Terima]]="","",_xlfn.DAYS(all_resi[[#This Row],[Waktu Terima]],all_resi[[#This Row],[Tanggal Pengiriman]]))</f>
        <v>8</v>
      </c>
    </row>
    <row r="2011" spans="1:47" x14ac:dyDescent="0.25">
      <c r="A2011" s="2" t="s">
        <v>7855</v>
      </c>
      <c r="B2011" s="1">
        <v>46186</v>
      </c>
      <c r="C2011" s="2" t="s">
        <v>42</v>
      </c>
      <c r="D2011" s="2" t="s">
        <v>43</v>
      </c>
      <c r="E2011" s="2" t="s">
        <v>44</v>
      </c>
      <c r="F2011" s="2" t="s">
        <v>45</v>
      </c>
      <c r="G2011" s="2" t="s">
        <v>46</v>
      </c>
      <c r="H2011" s="2" t="s">
        <v>80</v>
      </c>
      <c r="I2011" s="2" t="s">
        <v>7856</v>
      </c>
      <c r="J2011" s="2" t="s">
        <v>13870</v>
      </c>
      <c r="K2011" s="2" t="s">
        <v>126</v>
      </c>
      <c r="L2011" s="2" t="s">
        <v>587</v>
      </c>
      <c r="M2011" s="2" t="s">
        <v>7857</v>
      </c>
      <c r="N2011" s="2" t="s">
        <v>7858</v>
      </c>
      <c r="O2011">
        <v>1</v>
      </c>
      <c r="P2011" s="2" t="s">
        <v>53</v>
      </c>
      <c r="Q2011">
        <v>100</v>
      </c>
      <c r="R2011">
        <v>0</v>
      </c>
      <c r="S2011" s="2" t="s">
        <v>54</v>
      </c>
      <c r="T2011" s="2" t="s">
        <v>55</v>
      </c>
      <c r="U2011" s="2" t="s">
        <v>164</v>
      </c>
      <c r="V2011" s="2"/>
      <c r="W2011">
        <v>63000</v>
      </c>
      <c r="X2011">
        <v>0</v>
      </c>
      <c r="Y2011">
        <v>0</v>
      </c>
      <c r="Z2011">
        <v>63000</v>
      </c>
      <c r="AB2011" s="2" t="s">
        <v>57</v>
      </c>
      <c r="AC2011">
        <v>25200</v>
      </c>
      <c r="AD2011">
        <v>37800</v>
      </c>
      <c r="AE2011">
        <v>147000</v>
      </c>
      <c r="AF2011">
        <v>2205</v>
      </c>
      <c r="AG2011" s="2"/>
      <c r="AH2011" s="2"/>
      <c r="AI2011" s="1"/>
      <c r="AJ2011" s="2" t="s">
        <v>87</v>
      </c>
      <c r="AK2011" s="2" t="s">
        <v>67</v>
      </c>
      <c r="AM2011" s="2" t="s">
        <v>59</v>
      </c>
      <c r="AP2011" s="2" t="s">
        <v>3437</v>
      </c>
      <c r="AQ2011" s="2" t="s">
        <v>41</v>
      </c>
      <c r="AR2011">
        <v>84000</v>
      </c>
      <c r="AS2011" s="2" t="str">
        <f>_xlfn.IFNA(IF(VLOOKUP(all_resi[[#This Row],[No. Waybill]],settle_reconcile[No. Waybill],1,0)="","Recon","Recon"),"-")</f>
        <v>-</v>
      </c>
      <c r="AT2011" s="2">
        <f>all_resi[[#This Row],[Nilai COD]]-all_resi[[#This Row],[COD Fee]]-all_resi[[#This Row],[Total Biaya Setelah Diskon]]</f>
        <v>106995</v>
      </c>
      <c r="AU2011" s="2" t="str">
        <f>IF(all_resi[[#This Row],[Waktu Terima]]="","",_xlfn.DAYS(all_resi[[#This Row],[Waktu Terima]],all_resi[[#This Row],[Tanggal Pengiriman]]))</f>
        <v/>
      </c>
    </row>
    <row r="2012" spans="1:47" x14ac:dyDescent="0.25">
      <c r="A2012" s="2" t="s">
        <v>8521</v>
      </c>
      <c r="B2012" s="1">
        <v>46186</v>
      </c>
      <c r="C2012" s="2" t="s">
        <v>42</v>
      </c>
      <c r="D2012" s="2" t="s">
        <v>43</v>
      </c>
      <c r="E2012" s="2" t="s">
        <v>44</v>
      </c>
      <c r="F2012" s="2" t="s">
        <v>45</v>
      </c>
      <c r="G2012" s="2" t="s">
        <v>46</v>
      </c>
      <c r="H2012" s="2" t="s">
        <v>47</v>
      </c>
      <c r="I2012" s="2" t="s">
        <v>8522</v>
      </c>
      <c r="J2012" s="2" t="s">
        <v>14064</v>
      </c>
      <c r="K2012" s="2" t="s">
        <v>209</v>
      </c>
      <c r="L2012" s="2" t="s">
        <v>210</v>
      </c>
      <c r="M2012" s="2" t="s">
        <v>210</v>
      </c>
      <c r="N2012" s="2" t="s">
        <v>8523</v>
      </c>
      <c r="O2012">
        <v>1</v>
      </c>
      <c r="P2012" s="2" t="s">
        <v>53</v>
      </c>
      <c r="Q2012">
        <v>100</v>
      </c>
      <c r="R2012">
        <v>0</v>
      </c>
      <c r="S2012" s="2" t="s">
        <v>54</v>
      </c>
      <c r="T2012" s="2" t="s">
        <v>55</v>
      </c>
      <c r="U2012" s="2" t="s">
        <v>66</v>
      </c>
      <c r="V2012" s="2"/>
      <c r="W2012">
        <v>39000</v>
      </c>
      <c r="X2012">
        <v>0</v>
      </c>
      <c r="Y2012">
        <v>0</v>
      </c>
      <c r="Z2012">
        <v>39000</v>
      </c>
      <c r="AB2012" s="2" t="s">
        <v>57</v>
      </c>
      <c r="AC2012">
        <v>15600</v>
      </c>
      <c r="AD2012">
        <v>23400</v>
      </c>
      <c r="AE2012">
        <v>123000</v>
      </c>
      <c r="AF2012">
        <v>1845</v>
      </c>
      <c r="AG2012" s="2" t="s">
        <v>11423</v>
      </c>
      <c r="AH2012" s="2" t="s">
        <v>149</v>
      </c>
      <c r="AI2012" s="1">
        <v>46194</v>
      </c>
      <c r="AJ2012" s="2"/>
      <c r="AK2012" s="2" t="s">
        <v>67</v>
      </c>
      <c r="AM2012" s="2" t="s">
        <v>59</v>
      </c>
      <c r="AP2012" s="2" t="s">
        <v>60</v>
      </c>
      <c r="AQ2012" s="2" t="s">
        <v>41</v>
      </c>
      <c r="AR2012">
        <v>84000</v>
      </c>
      <c r="AS2012" s="2" t="str">
        <f>_xlfn.IFNA(IF(VLOOKUP(all_resi[[#This Row],[No. Waybill]],settle_reconcile[No. Waybill],1,0)="","Recon","Recon"),"-")</f>
        <v>-</v>
      </c>
      <c r="AT2012" s="2">
        <f>all_resi[[#This Row],[Nilai COD]]-all_resi[[#This Row],[COD Fee]]-all_resi[[#This Row],[Total Biaya Setelah Diskon]]</f>
        <v>97755</v>
      </c>
      <c r="AU2012" s="2">
        <f>IF(all_resi[[#This Row],[Waktu Terima]]="","",_xlfn.DAYS(all_resi[[#This Row],[Waktu Terima]],all_resi[[#This Row],[Tanggal Pengiriman]]))</f>
        <v>8</v>
      </c>
    </row>
    <row r="2013" spans="1:47" x14ac:dyDescent="0.25">
      <c r="A2013" s="2" t="s">
        <v>8658</v>
      </c>
      <c r="B2013" s="1">
        <v>46186</v>
      </c>
      <c r="C2013" s="2" t="s">
        <v>42</v>
      </c>
      <c r="D2013" s="2" t="s">
        <v>43</v>
      </c>
      <c r="E2013" s="2" t="s">
        <v>44</v>
      </c>
      <c r="F2013" s="2" t="s">
        <v>45</v>
      </c>
      <c r="G2013" s="2" t="s">
        <v>46</v>
      </c>
      <c r="H2013" s="2" t="s">
        <v>80</v>
      </c>
      <c r="I2013" s="2" t="s">
        <v>8659</v>
      </c>
      <c r="J2013" s="2" t="s">
        <v>14073</v>
      </c>
      <c r="K2013" s="2" t="s">
        <v>82</v>
      </c>
      <c r="L2013" s="2" t="s">
        <v>83</v>
      </c>
      <c r="M2013" s="2" t="s">
        <v>4330</v>
      </c>
      <c r="N2013" s="2" t="s">
        <v>8660</v>
      </c>
      <c r="O2013">
        <v>1</v>
      </c>
      <c r="P2013" s="2" t="s">
        <v>53</v>
      </c>
      <c r="Q2013">
        <v>100</v>
      </c>
      <c r="R2013">
        <v>0</v>
      </c>
      <c r="S2013" s="2" t="s">
        <v>54</v>
      </c>
      <c r="T2013" s="2" t="s">
        <v>55</v>
      </c>
      <c r="U2013" s="2" t="s">
        <v>581</v>
      </c>
      <c r="V2013" s="2"/>
      <c r="W2013">
        <v>47000</v>
      </c>
      <c r="X2013">
        <v>0</v>
      </c>
      <c r="Y2013">
        <v>0</v>
      </c>
      <c r="Z2013">
        <v>47000</v>
      </c>
      <c r="AB2013" s="2" t="s">
        <v>57</v>
      </c>
      <c r="AC2013">
        <v>18800</v>
      </c>
      <c r="AD2013">
        <v>28200</v>
      </c>
      <c r="AE2013">
        <v>127000</v>
      </c>
      <c r="AF2013">
        <v>1905</v>
      </c>
      <c r="AG2013" s="2" t="s">
        <v>8659</v>
      </c>
      <c r="AH2013" s="2"/>
      <c r="AI2013" s="1">
        <v>46191</v>
      </c>
      <c r="AJ2013" s="2" t="s">
        <v>87</v>
      </c>
      <c r="AK2013" s="2" t="s">
        <v>58</v>
      </c>
      <c r="AM2013" s="2" t="s">
        <v>59</v>
      </c>
      <c r="AP2013" s="2" t="s">
        <v>60</v>
      </c>
      <c r="AQ2013" s="2" t="s">
        <v>41</v>
      </c>
      <c r="AR2013">
        <v>80000</v>
      </c>
      <c r="AS2013" s="2" t="str">
        <f>_xlfn.IFNA(IF(VLOOKUP(all_resi[[#This Row],[No. Waybill]],settle_reconcile[No. Waybill],1,0)="","Recon","Recon"),"-")</f>
        <v>Recon</v>
      </c>
      <c r="AT2013" s="2">
        <f>all_resi[[#This Row],[Nilai COD]]-all_resi[[#This Row],[COD Fee]]-all_resi[[#This Row],[Total Biaya Setelah Diskon]]</f>
        <v>96895</v>
      </c>
      <c r="AU2013" s="2">
        <f>IF(all_resi[[#This Row],[Waktu Terima]]="","",_xlfn.DAYS(all_resi[[#This Row],[Waktu Terima]],all_resi[[#This Row],[Tanggal Pengiriman]]))</f>
        <v>5</v>
      </c>
    </row>
    <row r="2014" spans="1:47" x14ac:dyDescent="0.25">
      <c r="A2014" s="2" t="s">
        <v>7830</v>
      </c>
      <c r="B2014" s="1">
        <v>46186</v>
      </c>
      <c r="C2014" s="2" t="s">
        <v>42</v>
      </c>
      <c r="D2014" s="2" t="s">
        <v>43</v>
      </c>
      <c r="E2014" s="2" t="s">
        <v>44</v>
      </c>
      <c r="F2014" s="2" t="s">
        <v>45</v>
      </c>
      <c r="G2014" s="2" t="s">
        <v>46</v>
      </c>
      <c r="H2014" s="2" t="s">
        <v>47</v>
      </c>
      <c r="I2014" s="2" t="s">
        <v>7831</v>
      </c>
      <c r="J2014" s="2" t="s">
        <v>13877</v>
      </c>
      <c r="K2014" s="2" t="s">
        <v>177</v>
      </c>
      <c r="L2014" s="2" t="s">
        <v>807</v>
      </c>
      <c r="M2014" s="2" t="s">
        <v>2536</v>
      </c>
      <c r="N2014" s="2" t="s">
        <v>7832</v>
      </c>
      <c r="O2014">
        <v>1</v>
      </c>
      <c r="P2014" s="2" t="s">
        <v>53</v>
      </c>
      <c r="Q2014">
        <v>100</v>
      </c>
      <c r="R2014">
        <v>0</v>
      </c>
      <c r="S2014" s="2" t="s">
        <v>54</v>
      </c>
      <c r="T2014" s="2" t="s">
        <v>55</v>
      </c>
      <c r="U2014" s="2" t="s">
        <v>207</v>
      </c>
      <c r="V2014" s="2"/>
      <c r="W2014">
        <v>64000</v>
      </c>
      <c r="X2014">
        <v>0</v>
      </c>
      <c r="Y2014">
        <v>0</v>
      </c>
      <c r="Z2014">
        <v>64000</v>
      </c>
      <c r="AB2014" s="2" t="s">
        <v>57</v>
      </c>
      <c r="AC2014">
        <v>25600</v>
      </c>
      <c r="AD2014">
        <v>38400</v>
      </c>
      <c r="AE2014">
        <v>134000</v>
      </c>
      <c r="AF2014">
        <v>2010</v>
      </c>
      <c r="AG2014" s="2" t="s">
        <v>517</v>
      </c>
      <c r="AH2014" s="2" t="s">
        <v>149</v>
      </c>
      <c r="AI2014" s="1">
        <v>46199</v>
      </c>
      <c r="AJ2014" s="2"/>
      <c r="AK2014" s="2" t="s">
        <v>67</v>
      </c>
      <c r="AM2014" s="2" t="s">
        <v>59</v>
      </c>
      <c r="AP2014" s="2" t="s">
        <v>60</v>
      </c>
      <c r="AQ2014" s="2" t="s">
        <v>41</v>
      </c>
      <c r="AR2014">
        <v>70000</v>
      </c>
      <c r="AS2014" s="2" t="str">
        <f>_xlfn.IFNA(IF(VLOOKUP(all_resi[[#This Row],[No. Waybill]],settle_reconcile[No. Waybill],1,0)="","Recon","Recon"),"-")</f>
        <v>-</v>
      </c>
      <c r="AT2014" s="2">
        <f>all_resi[[#This Row],[Nilai COD]]-all_resi[[#This Row],[COD Fee]]-all_resi[[#This Row],[Total Biaya Setelah Diskon]]</f>
        <v>93590</v>
      </c>
      <c r="AU2014" s="2">
        <f>IF(all_resi[[#This Row],[Waktu Terima]]="","",_xlfn.DAYS(all_resi[[#This Row],[Waktu Terima]],all_resi[[#This Row],[Tanggal Pengiriman]]))</f>
        <v>13</v>
      </c>
    </row>
    <row r="2015" spans="1:47" x14ac:dyDescent="0.25">
      <c r="A2015" s="2" t="s">
        <v>9107</v>
      </c>
      <c r="B2015" s="1">
        <v>46188</v>
      </c>
      <c r="C2015" s="2" t="s">
        <v>42</v>
      </c>
      <c r="D2015" s="2" t="s">
        <v>43</v>
      </c>
      <c r="E2015" s="2" t="s">
        <v>44</v>
      </c>
      <c r="F2015" s="2" t="s">
        <v>45</v>
      </c>
      <c r="G2015" s="2" t="s">
        <v>46</v>
      </c>
      <c r="H2015" s="2" t="s">
        <v>47</v>
      </c>
      <c r="I2015" s="2" t="s">
        <v>9108</v>
      </c>
      <c r="J2015" s="2" t="s">
        <v>14384</v>
      </c>
      <c r="K2015" s="2" t="s">
        <v>156</v>
      </c>
      <c r="L2015" s="2" t="s">
        <v>625</v>
      </c>
      <c r="M2015" s="2" t="s">
        <v>2908</v>
      </c>
      <c r="N2015" s="2" t="s">
        <v>9109</v>
      </c>
      <c r="O2015">
        <v>1</v>
      </c>
      <c r="P2015" s="2" t="s">
        <v>53</v>
      </c>
      <c r="Q2015">
        <v>100</v>
      </c>
      <c r="R2015">
        <v>0</v>
      </c>
      <c r="S2015" s="2" t="s">
        <v>54</v>
      </c>
      <c r="T2015" s="2" t="s">
        <v>55</v>
      </c>
      <c r="U2015" s="2" t="s">
        <v>97</v>
      </c>
      <c r="V2015" s="2"/>
      <c r="W2015">
        <v>84000</v>
      </c>
      <c r="X2015">
        <v>0</v>
      </c>
      <c r="Y2015">
        <v>0</v>
      </c>
      <c r="Z2015">
        <v>84000</v>
      </c>
      <c r="AB2015" s="2" t="s">
        <v>57</v>
      </c>
      <c r="AC2015">
        <v>33600</v>
      </c>
      <c r="AD2015">
        <v>50400</v>
      </c>
      <c r="AE2015">
        <v>154000</v>
      </c>
      <c r="AF2015">
        <v>2310</v>
      </c>
      <c r="AG2015" s="2" t="s">
        <v>43</v>
      </c>
      <c r="AH2015" s="2"/>
      <c r="AI2015" s="1">
        <v>46212</v>
      </c>
      <c r="AJ2015" s="2"/>
      <c r="AK2015" s="2" t="s">
        <v>67</v>
      </c>
      <c r="AM2015" s="2" t="s">
        <v>59</v>
      </c>
      <c r="AP2015" s="2" t="s">
        <v>60</v>
      </c>
      <c r="AQ2015" s="2" t="s">
        <v>41</v>
      </c>
      <c r="AR2015">
        <v>70000</v>
      </c>
      <c r="AS2015" s="2" t="str">
        <f>_xlfn.IFNA(IF(VLOOKUP(all_resi[[#This Row],[No. Waybill]],settle_reconcile[No. Waybill],1,0)="","Recon","Recon"),"-")</f>
        <v>-</v>
      </c>
      <c r="AT2015" s="2">
        <f>all_resi[[#This Row],[Nilai COD]]-all_resi[[#This Row],[COD Fee]]-all_resi[[#This Row],[Total Biaya Setelah Diskon]]</f>
        <v>101290</v>
      </c>
      <c r="AU2015" s="2">
        <f>IF(all_resi[[#This Row],[Waktu Terima]]="","",_xlfn.DAYS(all_resi[[#This Row],[Waktu Terima]],all_resi[[#This Row],[Tanggal Pengiriman]]))</f>
        <v>24</v>
      </c>
    </row>
    <row r="2016" spans="1:47" x14ac:dyDescent="0.25">
      <c r="A2016" s="2" t="s">
        <v>8891</v>
      </c>
      <c r="B2016" s="1">
        <v>46188</v>
      </c>
      <c r="C2016" s="2" t="s">
        <v>42</v>
      </c>
      <c r="D2016" s="2" t="s">
        <v>43</v>
      </c>
      <c r="E2016" s="2" t="s">
        <v>44</v>
      </c>
      <c r="F2016" s="2" t="s">
        <v>45</v>
      </c>
      <c r="G2016" s="2" t="s">
        <v>46</v>
      </c>
      <c r="H2016" s="2" t="s">
        <v>47</v>
      </c>
      <c r="I2016" s="2" t="s">
        <v>8892</v>
      </c>
      <c r="J2016" s="2" t="s">
        <v>14182</v>
      </c>
      <c r="K2016" s="2" t="s">
        <v>156</v>
      </c>
      <c r="L2016" s="2" t="s">
        <v>726</v>
      </c>
      <c r="M2016" s="2" t="s">
        <v>2483</v>
      </c>
      <c r="N2016" s="2" t="s">
        <v>8893</v>
      </c>
      <c r="O2016">
        <v>1</v>
      </c>
      <c r="P2016" s="2" t="s">
        <v>53</v>
      </c>
      <c r="Q2016">
        <v>100</v>
      </c>
      <c r="R2016">
        <v>0</v>
      </c>
      <c r="S2016" s="2" t="s">
        <v>54</v>
      </c>
      <c r="T2016" s="2" t="s">
        <v>55</v>
      </c>
      <c r="U2016" s="2" t="s">
        <v>250</v>
      </c>
      <c r="V2016" s="2"/>
      <c r="W2016">
        <v>84000</v>
      </c>
      <c r="X2016">
        <v>0</v>
      </c>
      <c r="Y2016">
        <v>0</v>
      </c>
      <c r="Z2016">
        <v>84000</v>
      </c>
      <c r="AB2016" s="2" t="s">
        <v>57</v>
      </c>
      <c r="AC2016">
        <v>33600</v>
      </c>
      <c r="AD2016">
        <v>50400</v>
      </c>
      <c r="AE2016">
        <v>139000</v>
      </c>
      <c r="AF2016">
        <v>2085</v>
      </c>
      <c r="AG2016" s="2"/>
      <c r="AH2016" s="2"/>
      <c r="AI2016" s="1"/>
      <c r="AJ2016" s="2"/>
      <c r="AK2016" s="2" t="s">
        <v>67</v>
      </c>
      <c r="AM2016" s="2" t="s">
        <v>59</v>
      </c>
      <c r="AP2016" s="2" t="s">
        <v>60</v>
      </c>
      <c r="AQ2016" s="2" t="s">
        <v>41</v>
      </c>
      <c r="AR2016">
        <v>55000</v>
      </c>
      <c r="AS2016" s="2" t="str">
        <f>_xlfn.IFNA(IF(VLOOKUP(all_resi[[#This Row],[No. Waybill]],settle_reconcile[No. Waybill],1,0)="","Recon","Recon"),"-")</f>
        <v>-</v>
      </c>
      <c r="AT2016" s="2">
        <f>all_resi[[#This Row],[Nilai COD]]-all_resi[[#This Row],[COD Fee]]-all_resi[[#This Row],[Total Biaya Setelah Diskon]]</f>
        <v>86515</v>
      </c>
      <c r="AU2016" s="2" t="str">
        <f>IF(all_resi[[#This Row],[Waktu Terima]]="","",_xlfn.DAYS(all_resi[[#This Row],[Waktu Terima]],all_resi[[#This Row],[Tanggal Pengiriman]]))</f>
        <v/>
      </c>
    </row>
    <row r="2017" spans="1:47" x14ac:dyDescent="0.25">
      <c r="A2017" s="2" t="s">
        <v>8924</v>
      </c>
      <c r="B2017" s="1">
        <v>46188</v>
      </c>
      <c r="C2017" s="2" t="s">
        <v>42</v>
      </c>
      <c r="D2017" s="2" t="s">
        <v>43</v>
      </c>
      <c r="E2017" s="2" t="s">
        <v>44</v>
      </c>
      <c r="F2017" s="2" t="s">
        <v>45</v>
      </c>
      <c r="G2017" s="2" t="s">
        <v>46</v>
      </c>
      <c r="H2017" s="2" t="s">
        <v>47</v>
      </c>
      <c r="I2017" s="2" t="s">
        <v>8925</v>
      </c>
      <c r="J2017" s="2" t="s">
        <v>14208</v>
      </c>
      <c r="K2017" s="2" t="s">
        <v>121</v>
      </c>
      <c r="L2017" s="2" t="s">
        <v>680</v>
      </c>
      <c r="M2017" s="2" t="s">
        <v>2236</v>
      </c>
      <c r="N2017" s="2" t="s">
        <v>8926</v>
      </c>
      <c r="O2017">
        <v>1</v>
      </c>
      <c r="P2017" s="2" t="s">
        <v>53</v>
      </c>
      <c r="Q2017">
        <v>100</v>
      </c>
      <c r="R2017">
        <v>0</v>
      </c>
      <c r="S2017" s="2" t="s">
        <v>54</v>
      </c>
      <c r="T2017" s="2" t="s">
        <v>55</v>
      </c>
      <c r="U2017" s="2" t="s">
        <v>225</v>
      </c>
      <c r="V2017" s="2"/>
      <c r="W2017">
        <v>85000</v>
      </c>
      <c r="X2017">
        <v>0</v>
      </c>
      <c r="Y2017">
        <v>0</v>
      </c>
      <c r="Z2017">
        <v>85000</v>
      </c>
      <c r="AB2017" s="2" t="s">
        <v>57</v>
      </c>
      <c r="AC2017">
        <v>34000</v>
      </c>
      <c r="AD2017">
        <v>51000</v>
      </c>
      <c r="AE2017">
        <v>189000</v>
      </c>
      <c r="AF2017">
        <v>2835</v>
      </c>
      <c r="AG2017" s="2" t="s">
        <v>256</v>
      </c>
      <c r="AH2017" s="2"/>
      <c r="AI2017" s="1">
        <v>46206</v>
      </c>
      <c r="AJ2017" s="2"/>
      <c r="AK2017" s="2" t="s">
        <v>67</v>
      </c>
      <c r="AM2017" s="2" t="s">
        <v>59</v>
      </c>
      <c r="AP2017" s="2" t="s">
        <v>60</v>
      </c>
      <c r="AQ2017" s="2" t="s">
        <v>41</v>
      </c>
      <c r="AR2017">
        <v>104000</v>
      </c>
      <c r="AS2017" s="2" t="str">
        <f>_xlfn.IFNA(IF(VLOOKUP(all_resi[[#This Row],[No. Waybill]],settle_reconcile[No. Waybill],1,0)="","Recon","Recon"),"-")</f>
        <v>-</v>
      </c>
      <c r="AT2017" s="2">
        <f>all_resi[[#This Row],[Nilai COD]]-all_resi[[#This Row],[COD Fee]]-all_resi[[#This Row],[Total Biaya Setelah Diskon]]</f>
        <v>135165</v>
      </c>
      <c r="AU2017" s="2">
        <f>IF(all_resi[[#This Row],[Waktu Terima]]="","",_xlfn.DAYS(all_resi[[#This Row],[Waktu Terima]],all_resi[[#This Row],[Tanggal Pengiriman]]))</f>
        <v>18</v>
      </c>
    </row>
    <row r="2018" spans="1:47" x14ac:dyDescent="0.25">
      <c r="A2018" s="2" t="s">
        <v>8983</v>
      </c>
      <c r="B2018" s="1">
        <v>46188</v>
      </c>
      <c r="C2018" s="2" t="s">
        <v>42</v>
      </c>
      <c r="D2018" s="2" t="s">
        <v>43</v>
      </c>
      <c r="E2018" s="2" t="s">
        <v>44</v>
      </c>
      <c r="F2018" s="2" t="s">
        <v>45</v>
      </c>
      <c r="G2018" s="2" t="s">
        <v>46</v>
      </c>
      <c r="H2018" s="2" t="s">
        <v>47</v>
      </c>
      <c r="I2018" s="2" t="s">
        <v>8984</v>
      </c>
      <c r="J2018" s="2" t="s">
        <v>14203</v>
      </c>
      <c r="K2018" s="2" t="s">
        <v>183</v>
      </c>
      <c r="L2018" s="2" t="s">
        <v>3212</v>
      </c>
      <c r="M2018" s="2" t="s">
        <v>8985</v>
      </c>
      <c r="N2018" s="2" t="s">
        <v>8986</v>
      </c>
      <c r="O2018">
        <v>1</v>
      </c>
      <c r="P2018" s="2" t="s">
        <v>53</v>
      </c>
      <c r="Q2018">
        <v>100</v>
      </c>
      <c r="R2018">
        <v>0</v>
      </c>
      <c r="S2018" s="2" t="s">
        <v>54</v>
      </c>
      <c r="T2018" s="2" t="s">
        <v>55</v>
      </c>
      <c r="U2018" s="2" t="s">
        <v>97</v>
      </c>
      <c r="V2018" s="2"/>
      <c r="W2018">
        <v>82000</v>
      </c>
      <c r="X2018">
        <v>0</v>
      </c>
      <c r="Y2018">
        <v>0</v>
      </c>
      <c r="Z2018">
        <v>82000</v>
      </c>
      <c r="AB2018" s="2" t="s">
        <v>57</v>
      </c>
      <c r="AC2018">
        <v>32800</v>
      </c>
      <c r="AD2018">
        <v>49200</v>
      </c>
      <c r="AE2018">
        <v>152000</v>
      </c>
      <c r="AF2018">
        <v>2280</v>
      </c>
      <c r="AG2018" s="2" t="s">
        <v>8984</v>
      </c>
      <c r="AH2018" s="2"/>
      <c r="AI2018" s="1">
        <v>46194</v>
      </c>
      <c r="AJ2018" s="2"/>
      <c r="AK2018" s="2" t="s">
        <v>58</v>
      </c>
      <c r="AM2018" s="2" t="s">
        <v>59</v>
      </c>
      <c r="AP2018" s="2" t="s">
        <v>60</v>
      </c>
      <c r="AQ2018" s="2" t="s">
        <v>41</v>
      </c>
      <c r="AR2018">
        <v>70000</v>
      </c>
      <c r="AS2018" s="2" t="str">
        <f>_xlfn.IFNA(IF(VLOOKUP(all_resi[[#This Row],[No. Waybill]],settle_reconcile[No. Waybill],1,0)="","Recon","Recon"),"-")</f>
        <v>Recon</v>
      </c>
      <c r="AT2018" s="2">
        <f>all_resi[[#This Row],[Nilai COD]]-all_resi[[#This Row],[COD Fee]]-all_resi[[#This Row],[Total Biaya Setelah Diskon]]</f>
        <v>100520</v>
      </c>
      <c r="AU2018" s="2">
        <f>IF(all_resi[[#This Row],[Waktu Terima]]="","",_xlfn.DAYS(all_resi[[#This Row],[Waktu Terima]],all_resi[[#This Row],[Tanggal Pengiriman]]))</f>
        <v>6</v>
      </c>
    </row>
    <row r="2019" spans="1:47" x14ac:dyDescent="0.25">
      <c r="A2019" s="2" t="s">
        <v>9175</v>
      </c>
      <c r="B2019" s="1">
        <v>46188</v>
      </c>
      <c r="C2019" s="2" t="s">
        <v>42</v>
      </c>
      <c r="D2019" s="2" t="s">
        <v>43</v>
      </c>
      <c r="E2019" s="2" t="s">
        <v>44</v>
      </c>
      <c r="F2019" s="2" t="s">
        <v>45</v>
      </c>
      <c r="G2019" s="2" t="s">
        <v>46</v>
      </c>
      <c r="H2019" s="2" t="s">
        <v>47</v>
      </c>
      <c r="I2019" s="2" t="s">
        <v>9176</v>
      </c>
      <c r="J2019" s="2" t="s">
        <v>14401</v>
      </c>
      <c r="K2019" s="2" t="s">
        <v>171</v>
      </c>
      <c r="L2019" s="2" t="s">
        <v>1453</v>
      </c>
      <c r="M2019" s="2" t="s">
        <v>1895</v>
      </c>
      <c r="N2019" s="2" t="s">
        <v>9177</v>
      </c>
      <c r="O2019">
        <v>1</v>
      </c>
      <c r="P2019" s="2" t="s">
        <v>53</v>
      </c>
      <c r="Q2019">
        <v>100</v>
      </c>
      <c r="R2019">
        <v>0</v>
      </c>
      <c r="S2019" s="2" t="s">
        <v>54</v>
      </c>
      <c r="T2019" s="2" t="s">
        <v>55</v>
      </c>
      <c r="U2019" s="2" t="s">
        <v>1838</v>
      </c>
      <c r="V2019" s="2"/>
      <c r="W2019">
        <v>38000</v>
      </c>
      <c r="X2019">
        <v>0</v>
      </c>
      <c r="Y2019">
        <v>0</v>
      </c>
      <c r="Z2019">
        <v>38000</v>
      </c>
      <c r="AB2019" s="2" t="s">
        <v>57</v>
      </c>
      <c r="AC2019">
        <v>15200</v>
      </c>
      <c r="AD2019">
        <v>22800</v>
      </c>
      <c r="AE2019">
        <v>142000</v>
      </c>
      <c r="AF2019">
        <v>2130</v>
      </c>
      <c r="AG2019" s="2" t="s">
        <v>9176</v>
      </c>
      <c r="AH2019" s="2"/>
      <c r="AI2019" s="1">
        <v>46192</v>
      </c>
      <c r="AJ2019" s="2"/>
      <c r="AK2019" s="2" t="s">
        <v>58</v>
      </c>
      <c r="AM2019" s="2" t="s">
        <v>59</v>
      </c>
      <c r="AP2019" s="2" t="s">
        <v>60</v>
      </c>
      <c r="AQ2019" s="2" t="s">
        <v>41</v>
      </c>
      <c r="AR2019">
        <v>104000</v>
      </c>
      <c r="AS2019" s="2" t="str">
        <f>_xlfn.IFNA(IF(VLOOKUP(all_resi[[#This Row],[No. Waybill]],settle_reconcile[No. Waybill],1,0)="","Recon","Recon"),"-")</f>
        <v>Recon</v>
      </c>
      <c r="AT2019" s="2">
        <f>all_resi[[#This Row],[Nilai COD]]-all_resi[[#This Row],[COD Fee]]-all_resi[[#This Row],[Total Biaya Setelah Diskon]]</f>
        <v>117070</v>
      </c>
      <c r="AU2019" s="2">
        <f>IF(all_resi[[#This Row],[Waktu Terima]]="","",_xlfn.DAYS(all_resi[[#This Row],[Waktu Terima]],all_resi[[#This Row],[Tanggal Pengiriman]]))</f>
        <v>4</v>
      </c>
    </row>
    <row r="2020" spans="1:47" x14ac:dyDescent="0.25">
      <c r="A2020" s="2" t="s">
        <v>9162</v>
      </c>
      <c r="B2020" s="1">
        <v>46188</v>
      </c>
      <c r="C2020" s="2" t="s">
        <v>42</v>
      </c>
      <c r="D2020" s="2" t="s">
        <v>43</v>
      </c>
      <c r="E2020" s="2" t="s">
        <v>44</v>
      </c>
      <c r="F2020" s="2" t="s">
        <v>45</v>
      </c>
      <c r="G2020" s="2" t="s">
        <v>46</v>
      </c>
      <c r="H2020" s="2" t="s">
        <v>47</v>
      </c>
      <c r="I2020" s="2" t="s">
        <v>9163</v>
      </c>
      <c r="J2020" s="2" t="s">
        <v>14391</v>
      </c>
      <c r="K2020" s="2" t="s">
        <v>121</v>
      </c>
      <c r="L2020" s="2" t="s">
        <v>680</v>
      </c>
      <c r="M2020" s="2" t="s">
        <v>3291</v>
      </c>
      <c r="N2020" s="2" t="s">
        <v>9164</v>
      </c>
      <c r="O2020">
        <v>1</v>
      </c>
      <c r="P2020" s="2" t="s">
        <v>53</v>
      </c>
      <c r="Q2020">
        <v>100</v>
      </c>
      <c r="R2020">
        <v>0</v>
      </c>
      <c r="S2020" s="2" t="s">
        <v>54</v>
      </c>
      <c r="T2020" s="2" t="s">
        <v>55</v>
      </c>
      <c r="U2020" s="2" t="s">
        <v>225</v>
      </c>
      <c r="V2020" s="2"/>
      <c r="W2020">
        <v>85000</v>
      </c>
      <c r="X2020">
        <v>0</v>
      </c>
      <c r="Y2020">
        <v>0</v>
      </c>
      <c r="Z2020">
        <v>85000</v>
      </c>
      <c r="AB2020" s="2" t="s">
        <v>57</v>
      </c>
      <c r="AC2020">
        <v>34000</v>
      </c>
      <c r="AD2020">
        <v>51000</v>
      </c>
      <c r="AE2020">
        <v>189000</v>
      </c>
      <c r="AF2020">
        <v>2835</v>
      </c>
      <c r="AG2020" s="2" t="s">
        <v>256</v>
      </c>
      <c r="AH2020" s="2"/>
      <c r="AI2020" s="1">
        <v>46207</v>
      </c>
      <c r="AJ2020" s="2"/>
      <c r="AK2020" s="2" t="s">
        <v>67</v>
      </c>
      <c r="AM2020" s="2" t="s">
        <v>59</v>
      </c>
      <c r="AP2020" s="2" t="s">
        <v>60</v>
      </c>
      <c r="AQ2020" s="2" t="s">
        <v>41</v>
      </c>
      <c r="AR2020">
        <v>104000</v>
      </c>
      <c r="AS2020" s="2" t="str">
        <f>_xlfn.IFNA(IF(VLOOKUP(all_resi[[#This Row],[No. Waybill]],settle_reconcile[No. Waybill],1,0)="","Recon","Recon"),"-")</f>
        <v>-</v>
      </c>
      <c r="AT2020" s="2">
        <f>all_resi[[#This Row],[Nilai COD]]-all_resi[[#This Row],[COD Fee]]-all_resi[[#This Row],[Total Biaya Setelah Diskon]]</f>
        <v>135165</v>
      </c>
      <c r="AU2020" s="2">
        <f>IF(all_resi[[#This Row],[Waktu Terima]]="","",_xlfn.DAYS(all_resi[[#This Row],[Waktu Terima]],all_resi[[#This Row],[Tanggal Pengiriman]]))</f>
        <v>19</v>
      </c>
    </row>
    <row r="2021" spans="1:47" x14ac:dyDescent="0.25">
      <c r="A2021" s="2" t="s">
        <v>8966</v>
      </c>
      <c r="B2021" s="1">
        <v>46188</v>
      </c>
      <c r="C2021" s="2" t="s">
        <v>42</v>
      </c>
      <c r="D2021" s="2" t="s">
        <v>43</v>
      </c>
      <c r="E2021" s="2" t="s">
        <v>44</v>
      </c>
      <c r="F2021" s="2" t="s">
        <v>45</v>
      </c>
      <c r="G2021" s="2" t="s">
        <v>46</v>
      </c>
      <c r="H2021" s="2" t="s">
        <v>47</v>
      </c>
      <c r="I2021" s="2" t="s">
        <v>8967</v>
      </c>
      <c r="J2021" s="2" t="s">
        <v>14244</v>
      </c>
      <c r="K2021" s="2" t="s">
        <v>156</v>
      </c>
      <c r="L2021" s="2" t="s">
        <v>433</v>
      </c>
      <c r="M2021" s="2" t="s">
        <v>2372</v>
      </c>
      <c r="N2021" s="2" t="s">
        <v>8968</v>
      </c>
      <c r="O2021">
        <v>1</v>
      </c>
      <c r="P2021" s="2" t="s">
        <v>53</v>
      </c>
      <c r="Q2021">
        <v>100</v>
      </c>
      <c r="R2021">
        <v>0</v>
      </c>
      <c r="S2021" s="2" t="s">
        <v>54</v>
      </c>
      <c r="T2021" s="2" t="s">
        <v>55</v>
      </c>
      <c r="U2021" s="2" t="s">
        <v>97</v>
      </c>
      <c r="V2021" s="2"/>
      <c r="W2021">
        <v>81000</v>
      </c>
      <c r="X2021">
        <v>0</v>
      </c>
      <c r="Y2021">
        <v>0</v>
      </c>
      <c r="Z2021">
        <v>81000</v>
      </c>
      <c r="AB2021" s="2" t="s">
        <v>57</v>
      </c>
      <c r="AC2021">
        <v>32400</v>
      </c>
      <c r="AD2021">
        <v>48600</v>
      </c>
      <c r="AE2021">
        <v>141000</v>
      </c>
      <c r="AF2021">
        <v>2115</v>
      </c>
      <c r="AG2021" s="2" t="s">
        <v>256</v>
      </c>
      <c r="AH2021" s="2"/>
      <c r="AI2021" s="1">
        <v>46205</v>
      </c>
      <c r="AJ2021" s="2"/>
      <c r="AK2021" s="2" t="s">
        <v>67</v>
      </c>
      <c r="AM2021" s="2" t="s">
        <v>59</v>
      </c>
      <c r="AP2021" s="2" t="s">
        <v>60</v>
      </c>
      <c r="AQ2021" s="2" t="s">
        <v>41</v>
      </c>
      <c r="AR2021">
        <v>60000</v>
      </c>
      <c r="AS2021" s="2" t="str">
        <f>_xlfn.IFNA(IF(VLOOKUP(all_resi[[#This Row],[No. Waybill]],settle_reconcile[No. Waybill],1,0)="","Recon","Recon"),"-")</f>
        <v>-</v>
      </c>
      <c r="AT2021" s="2">
        <f>all_resi[[#This Row],[Nilai COD]]-all_resi[[#This Row],[COD Fee]]-all_resi[[#This Row],[Total Biaya Setelah Diskon]]</f>
        <v>90285</v>
      </c>
      <c r="AU2021" s="2">
        <f>IF(all_resi[[#This Row],[Waktu Terima]]="","",_xlfn.DAYS(all_resi[[#This Row],[Waktu Terima]],all_resi[[#This Row],[Tanggal Pengiriman]]))</f>
        <v>17</v>
      </c>
    </row>
    <row r="2022" spans="1:47" x14ac:dyDescent="0.25">
      <c r="A2022" s="2" t="s">
        <v>8894</v>
      </c>
      <c r="B2022" s="1">
        <v>46188</v>
      </c>
      <c r="C2022" s="2" t="s">
        <v>42</v>
      </c>
      <c r="D2022" s="2" t="s">
        <v>43</v>
      </c>
      <c r="E2022" s="2" t="s">
        <v>44</v>
      </c>
      <c r="F2022" s="2" t="s">
        <v>45</v>
      </c>
      <c r="G2022" s="2" t="s">
        <v>46</v>
      </c>
      <c r="H2022" s="2" t="s">
        <v>47</v>
      </c>
      <c r="I2022" s="2" t="s">
        <v>8895</v>
      </c>
      <c r="J2022" s="2" t="s">
        <v>14181</v>
      </c>
      <c r="K2022" s="2" t="s">
        <v>171</v>
      </c>
      <c r="L2022" s="2" t="s">
        <v>458</v>
      </c>
      <c r="M2022" s="2" t="s">
        <v>8896</v>
      </c>
      <c r="N2022" s="2" t="s">
        <v>8897</v>
      </c>
      <c r="O2022">
        <v>1</v>
      </c>
      <c r="P2022" s="2" t="s">
        <v>53</v>
      </c>
      <c r="Q2022">
        <v>100</v>
      </c>
      <c r="R2022">
        <v>0</v>
      </c>
      <c r="S2022" s="2" t="s">
        <v>54</v>
      </c>
      <c r="T2022" s="2" t="s">
        <v>55</v>
      </c>
      <c r="U2022" s="2" t="s">
        <v>250</v>
      </c>
      <c r="V2022" s="2"/>
      <c r="W2022">
        <v>38000</v>
      </c>
      <c r="X2022">
        <v>0</v>
      </c>
      <c r="Y2022">
        <v>0</v>
      </c>
      <c r="Z2022">
        <v>38000</v>
      </c>
      <c r="AB2022" s="2" t="s">
        <v>57</v>
      </c>
      <c r="AC2022">
        <v>15200</v>
      </c>
      <c r="AD2022">
        <v>22800</v>
      </c>
      <c r="AE2022">
        <v>82900</v>
      </c>
      <c r="AF2022">
        <v>1243.5</v>
      </c>
      <c r="AG2022" s="2" t="s">
        <v>8895</v>
      </c>
      <c r="AH2022" s="2"/>
      <c r="AI2022" s="1">
        <v>46191</v>
      </c>
      <c r="AJ2022" s="2"/>
      <c r="AK2022" s="2" t="s">
        <v>58</v>
      </c>
      <c r="AM2022" s="2" t="s">
        <v>59</v>
      </c>
      <c r="AP2022" s="2" t="s">
        <v>60</v>
      </c>
      <c r="AQ2022" s="2" t="s">
        <v>41</v>
      </c>
      <c r="AR2022">
        <v>44900</v>
      </c>
      <c r="AS2022" s="2" t="str">
        <f>_xlfn.IFNA(IF(VLOOKUP(all_resi[[#This Row],[No. Waybill]],settle_reconcile[No. Waybill],1,0)="","Recon","Recon"),"-")</f>
        <v>Recon</v>
      </c>
      <c r="AT2022" s="2">
        <f>all_resi[[#This Row],[Nilai COD]]-all_resi[[#This Row],[COD Fee]]-all_resi[[#This Row],[Total Biaya Setelah Diskon]]</f>
        <v>58856.5</v>
      </c>
      <c r="AU2022" s="2">
        <f>IF(all_resi[[#This Row],[Waktu Terima]]="","",_xlfn.DAYS(all_resi[[#This Row],[Waktu Terima]],all_resi[[#This Row],[Tanggal Pengiriman]]))</f>
        <v>3</v>
      </c>
    </row>
    <row r="2023" spans="1:47" x14ac:dyDescent="0.25">
      <c r="A2023" s="2" t="s">
        <v>8898</v>
      </c>
      <c r="B2023" s="1">
        <v>46188</v>
      </c>
      <c r="C2023" s="2" t="s">
        <v>42</v>
      </c>
      <c r="D2023" s="2" t="s">
        <v>43</v>
      </c>
      <c r="E2023" s="2" t="s">
        <v>44</v>
      </c>
      <c r="F2023" s="2" t="s">
        <v>45</v>
      </c>
      <c r="G2023" s="2" t="s">
        <v>46</v>
      </c>
      <c r="H2023" s="2" t="s">
        <v>47</v>
      </c>
      <c r="I2023" s="2" t="s">
        <v>8899</v>
      </c>
      <c r="J2023" s="2" t="s">
        <v>14194</v>
      </c>
      <c r="K2023" s="2" t="s">
        <v>359</v>
      </c>
      <c r="L2023" s="2" t="s">
        <v>1157</v>
      </c>
      <c r="M2023" s="2" t="s">
        <v>8900</v>
      </c>
      <c r="N2023" s="2" t="s">
        <v>8901</v>
      </c>
      <c r="O2023">
        <v>1</v>
      </c>
      <c r="P2023" s="2" t="s">
        <v>53</v>
      </c>
      <c r="Q2023">
        <v>100</v>
      </c>
      <c r="R2023">
        <v>0</v>
      </c>
      <c r="S2023" s="2" t="s">
        <v>54</v>
      </c>
      <c r="T2023" s="2" t="s">
        <v>55</v>
      </c>
      <c r="U2023" s="2" t="s">
        <v>79</v>
      </c>
      <c r="V2023" s="2"/>
      <c r="W2023">
        <v>54000</v>
      </c>
      <c r="X2023">
        <v>0</v>
      </c>
      <c r="Y2023">
        <v>0</v>
      </c>
      <c r="Z2023">
        <v>54000</v>
      </c>
      <c r="AB2023" s="2" t="s">
        <v>57</v>
      </c>
      <c r="AC2023">
        <v>21600</v>
      </c>
      <c r="AD2023">
        <v>32400</v>
      </c>
      <c r="AE2023">
        <v>134000</v>
      </c>
      <c r="AF2023">
        <v>2010</v>
      </c>
      <c r="AG2023" s="2" t="s">
        <v>8899</v>
      </c>
      <c r="AH2023" s="2"/>
      <c r="AI2023" s="1">
        <v>46193</v>
      </c>
      <c r="AJ2023" s="2"/>
      <c r="AK2023" s="2" t="s">
        <v>58</v>
      </c>
      <c r="AM2023" s="2" t="s">
        <v>59</v>
      </c>
      <c r="AP2023" s="2" t="s">
        <v>60</v>
      </c>
      <c r="AQ2023" s="2" t="s">
        <v>41</v>
      </c>
      <c r="AR2023">
        <v>80000</v>
      </c>
      <c r="AS2023" s="2" t="str">
        <f>_xlfn.IFNA(IF(VLOOKUP(all_resi[[#This Row],[No. Waybill]],settle_reconcile[No. Waybill],1,0)="","Recon","Recon"),"-")</f>
        <v>Recon</v>
      </c>
      <c r="AT2023" s="2">
        <f>all_resi[[#This Row],[Nilai COD]]-all_resi[[#This Row],[COD Fee]]-all_resi[[#This Row],[Total Biaya Setelah Diskon]]</f>
        <v>99590</v>
      </c>
      <c r="AU2023" s="2">
        <f>IF(all_resi[[#This Row],[Waktu Terima]]="","",_xlfn.DAYS(all_resi[[#This Row],[Waktu Terima]],all_resi[[#This Row],[Tanggal Pengiriman]]))</f>
        <v>5</v>
      </c>
    </row>
    <row r="2024" spans="1:47" x14ac:dyDescent="0.25">
      <c r="A2024" s="2" t="s">
        <v>9185</v>
      </c>
      <c r="B2024" s="1">
        <v>46188</v>
      </c>
      <c r="C2024" s="2" t="s">
        <v>42</v>
      </c>
      <c r="D2024" s="2" t="s">
        <v>43</v>
      </c>
      <c r="E2024" s="2" t="s">
        <v>44</v>
      </c>
      <c r="F2024" s="2" t="s">
        <v>45</v>
      </c>
      <c r="G2024" s="2" t="s">
        <v>46</v>
      </c>
      <c r="H2024" s="2" t="s">
        <v>80</v>
      </c>
      <c r="I2024" s="2" t="s">
        <v>9186</v>
      </c>
      <c r="J2024" s="2" t="s">
        <v>14396</v>
      </c>
      <c r="K2024" s="2" t="s">
        <v>177</v>
      </c>
      <c r="L2024" s="2" t="s">
        <v>222</v>
      </c>
      <c r="M2024" s="2" t="s">
        <v>8264</v>
      </c>
      <c r="N2024" s="2" t="s">
        <v>9187</v>
      </c>
      <c r="O2024">
        <v>1</v>
      </c>
      <c r="P2024" s="2" t="s">
        <v>53</v>
      </c>
      <c r="Q2024">
        <v>100</v>
      </c>
      <c r="R2024">
        <v>0</v>
      </c>
      <c r="S2024" s="2" t="s">
        <v>54</v>
      </c>
      <c r="T2024" s="2" t="s">
        <v>55</v>
      </c>
      <c r="U2024" s="2" t="s">
        <v>86</v>
      </c>
      <c r="V2024" s="2"/>
      <c r="W2024">
        <v>80000</v>
      </c>
      <c r="X2024">
        <v>0</v>
      </c>
      <c r="Y2024">
        <v>0</v>
      </c>
      <c r="Z2024">
        <v>80000</v>
      </c>
      <c r="AB2024" s="2" t="s">
        <v>57</v>
      </c>
      <c r="AC2024">
        <v>32000</v>
      </c>
      <c r="AD2024">
        <v>48000</v>
      </c>
      <c r="AE2024">
        <v>140000</v>
      </c>
      <c r="AF2024">
        <v>2100</v>
      </c>
      <c r="AG2024" s="2" t="s">
        <v>11423</v>
      </c>
      <c r="AH2024" s="2" t="s">
        <v>149</v>
      </c>
      <c r="AI2024" s="1">
        <v>46200</v>
      </c>
      <c r="AJ2024" s="2" t="s">
        <v>87</v>
      </c>
      <c r="AK2024" s="2" t="s">
        <v>67</v>
      </c>
      <c r="AM2024" s="2" t="s">
        <v>59</v>
      </c>
      <c r="AP2024" s="2" t="s">
        <v>60</v>
      </c>
      <c r="AQ2024" s="2" t="s">
        <v>41</v>
      </c>
      <c r="AR2024">
        <v>60000</v>
      </c>
      <c r="AS2024" s="2" t="str">
        <f>_xlfn.IFNA(IF(VLOOKUP(all_resi[[#This Row],[No. Waybill]],settle_reconcile[No. Waybill],1,0)="","Recon","Recon"),"-")</f>
        <v>-</v>
      </c>
      <c r="AT2024" s="2">
        <f>all_resi[[#This Row],[Nilai COD]]-all_resi[[#This Row],[COD Fee]]-all_resi[[#This Row],[Total Biaya Setelah Diskon]]</f>
        <v>89900</v>
      </c>
      <c r="AU2024" s="2">
        <f>IF(all_resi[[#This Row],[Waktu Terima]]="","",_xlfn.DAYS(all_resi[[#This Row],[Waktu Terima]],all_resi[[#This Row],[Tanggal Pengiriman]]))</f>
        <v>12</v>
      </c>
    </row>
    <row r="2025" spans="1:47" x14ac:dyDescent="0.25">
      <c r="A2025" s="2" t="s">
        <v>8760</v>
      </c>
      <c r="B2025" s="1">
        <v>46188</v>
      </c>
      <c r="C2025" s="2" t="s">
        <v>42</v>
      </c>
      <c r="D2025" s="2" t="s">
        <v>43</v>
      </c>
      <c r="E2025" s="2" t="s">
        <v>44</v>
      </c>
      <c r="F2025" s="2" t="s">
        <v>45</v>
      </c>
      <c r="G2025" s="2" t="s">
        <v>46</v>
      </c>
      <c r="H2025" s="2" t="s">
        <v>80</v>
      </c>
      <c r="I2025" s="2" t="s">
        <v>8761</v>
      </c>
      <c r="J2025" s="2" t="s">
        <v>14231</v>
      </c>
      <c r="K2025" s="2" t="s">
        <v>252</v>
      </c>
      <c r="L2025" s="2" t="s">
        <v>3087</v>
      </c>
      <c r="M2025" s="2" t="s">
        <v>3088</v>
      </c>
      <c r="N2025" s="2" t="s">
        <v>8762</v>
      </c>
      <c r="O2025">
        <v>1</v>
      </c>
      <c r="P2025" s="2" t="s">
        <v>53</v>
      </c>
      <c r="Q2025">
        <v>100</v>
      </c>
      <c r="R2025">
        <v>0</v>
      </c>
      <c r="S2025" s="2" t="s">
        <v>54</v>
      </c>
      <c r="T2025" s="2" t="s">
        <v>55</v>
      </c>
      <c r="U2025" s="2" t="s">
        <v>305</v>
      </c>
      <c r="V2025" s="2"/>
      <c r="W2025">
        <v>21000</v>
      </c>
      <c r="X2025">
        <v>0</v>
      </c>
      <c r="Y2025">
        <v>0</v>
      </c>
      <c r="Z2025">
        <v>21000</v>
      </c>
      <c r="AB2025" s="2" t="s">
        <v>57</v>
      </c>
      <c r="AC2025">
        <v>14000</v>
      </c>
      <c r="AD2025">
        <v>7000</v>
      </c>
      <c r="AE2025">
        <v>86000</v>
      </c>
      <c r="AF2025">
        <v>1290</v>
      </c>
      <c r="AG2025" s="2" t="s">
        <v>8761</v>
      </c>
      <c r="AH2025" s="2"/>
      <c r="AI2025" s="1">
        <v>46190</v>
      </c>
      <c r="AJ2025" s="2" t="s">
        <v>87</v>
      </c>
      <c r="AK2025" s="2" t="s">
        <v>58</v>
      </c>
      <c r="AM2025" s="2" t="s">
        <v>59</v>
      </c>
      <c r="AP2025" s="2" t="s">
        <v>60</v>
      </c>
      <c r="AQ2025" s="2" t="s">
        <v>41</v>
      </c>
      <c r="AR2025">
        <v>65000</v>
      </c>
      <c r="AS2025" s="2" t="str">
        <f>_xlfn.IFNA(IF(VLOOKUP(all_resi[[#This Row],[No. Waybill]],settle_reconcile[No. Waybill],1,0)="","Recon","Recon"),"-")</f>
        <v>Recon</v>
      </c>
      <c r="AT2025" s="2">
        <f>all_resi[[#This Row],[Nilai COD]]-all_resi[[#This Row],[COD Fee]]-all_resi[[#This Row],[Total Biaya Setelah Diskon]]</f>
        <v>77710</v>
      </c>
      <c r="AU2025" s="2">
        <f>IF(all_resi[[#This Row],[Waktu Terima]]="","",_xlfn.DAYS(all_resi[[#This Row],[Waktu Terima]],all_resi[[#This Row],[Tanggal Pengiriman]]))</f>
        <v>2</v>
      </c>
    </row>
    <row r="2026" spans="1:47" x14ac:dyDescent="0.25">
      <c r="A2026" s="2" t="s">
        <v>8782</v>
      </c>
      <c r="B2026" s="1">
        <v>46188</v>
      </c>
      <c r="C2026" s="2" t="s">
        <v>42</v>
      </c>
      <c r="D2026" s="2" t="s">
        <v>43</v>
      </c>
      <c r="E2026" s="2" t="s">
        <v>44</v>
      </c>
      <c r="F2026" s="2" t="s">
        <v>45</v>
      </c>
      <c r="G2026" s="2" t="s">
        <v>46</v>
      </c>
      <c r="H2026" s="2" t="s">
        <v>47</v>
      </c>
      <c r="I2026" s="2" t="s">
        <v>8783</v>
      </c>
      <c r="J2026" s="2" t="s">
        <v>14207</v>
      </c>
      <c r="K2026" s="2" t="s">
        <v>75</v>
      </c>
      <c r="L2026" s="2" t="s">
        <v>846</v>
      </c>
      <c r="M2026" s="2" t="s">
        <v>8784</v>
      </c>
      <c r="N2026" s="2" t="s">
        <v>8785</v>
      </c>
      <c r="O2026">
        <v>1</v>
      </c>
      <c r="P2026" s="2" t="s">
        <v>53</v>
      </c>
      <c r="Q2026">
        <v>100</v>
      </c>
      <c r="R2026">
        <v>0</v>
      </c>
      <c r="S2026" s="2" t="s">
        <v>54</v>
      </c>
      <c r="T2026" s="2" t="s">
        <v>55</v>
      </c>
      <c r="U2026" s="2" t="s">
        <v>698</v>
      </c>
      <c r="V2026" s="2"/>
      <c r="W2026">
        <v>61000</v>
      </c>
      <c r="X2026">
        <v>0</v>
      </c>
      <c r="Y2026">
        <v>0</v>
      </c>
      <c r="Z2026">
        <v>61000</v>
      </c>
      <c r="AB2026" s="2" t="s">
        <v>57</v>
      </c>
      <c r="AC2026">
        <v>24400</v>
      </c>
      <c r="AD2026">
        <v>36600</v>
      </c>
      <c r="AE2026">
        <v>144000</v>
      </c>
      <c r="AF2026">
        <v>2160</v>
      </c>
      <c r="AG2026" s="2" t="s">
        <v>8783</v>
      </c>
      <c r="AH2026" s="2"/>
      <c r="AI2026" s="1">
        <v>46193</v>
      </c>
      <c r="AJ2026" s="2"/>
      <c r="AK2026" s="2" t="s">
        <v>58</v>
      </c>
      <c r="AM2026" s="2" t="s">
        <v>59</v>
      </c>
      <c r="AP2026" s="2" t="s">
        <v>60</v>
      </c>
      <c r="AQ2026" s="2" t="s">
        <v>41</v>
      </c>
      <c r="AR2026">
        <v>83000</v>
      </c>
      <c r="AS2026" s="2" t="str">
        <f>_xlfn.IFNA(IF(VLOOKUP(all_resi[[#This Row],[No. Waybill]],settle_reconcile[No. Waybill],1,0)="","Recon","Recon"),"-")</f>
        <v>Recon</v>
      </c>
      <c r="AT2026" s="2">
        <f>all_resi[[#This Row],[Nilai COD]]-all_resi[[#This Row],[COD Fee]]-all_resi[[#This Row],[Total Biaya Setelah Diskon]]</f>
        <v>105240</v>
      </c>
      <c r="AU2026" s="2">
        <f>IF(all_resi[[#This Row],[Waktu Terima]]="","",_xlfn.DAYS(all_resi[[#This Row],[Waktu Terima]],all_resi[[#This Row],[Tanggal Pengiriman]]))</f>
        <v>5</v>
      </c>
    </row>
    <row r="2027" spans="1:47" x14ac:dyDescent="0.25">
      <c r="A2027" s="2" t="s">
        <v>8881</v>
      </c>
      <c r="B2027" s="1">
        <v>46188</v>
      </c>
      <c r="C2027" s="2" t="s">
        <v>42</v>
      </c>
      <c r="D2027" s="2" t="s">
        <v>43</v>
      </c>
      <c r="E2027" s="2" t="s">
        <v>44</v>
      </c>
      <c r="F2027" s="2" t="s">
        <v>45</v>
      </c>
      <c r="G2027" s="2" t="s">
        <v>46</v>
      </c>
      <c r="H2027" s="2" t="s">
        <v>47</v>
      </c>
      <c r="I2027" s="2" t="s">
        <v>8882</v>
      </c>
      <c r="J2027" s="2" t="s">
        <v>14185</v>
      </c>
      <c r="K2027" s="2" t="s">
        <v>177</v>
      </c>
      <c r="L2027" s="2" t="s">
        <v>807</v>
      </c>
      <c r="M2027" s="2" t="s">
        <v>3809</v>
      </c>
      <c r="N2027" s="2" t="s">
        <v>8883</v>
      </c>
      <c r="O2027">
        <v>1</v>
      </c>
      <c r="P2027" s="2" t="s">
        <v>53</v>
      </c>
      <c r="Q2027">
        <v>100</v>
      </c>
      <c r="R2027">
        <v>0</v>
      </c>
      <c r="S2027" s="2" t="s">
        <v>54</v>
      </c>
      <c r="T2027" s="2" t="s">
        <v>55</v>
      </c>
      <c r="U2027" s="2" t="s">
        <v>529</v>
      </c>
      <c r="V2027" s="2"/>
      <c r="W2027">
        <v>64000</v>
      </c>
      <c r="X2027">
        <v>0</v>
      </c>
      <c r="Y2027">
        <v>0</v>
      </c>
      <c r="Z2027">
        <v>64000</v>
      </c>
      <c r="AB2027" s="2" t="s">
        <v>57</v>
      </c>
      <c r="AC2027">
        <v>25600</v>
      </c>
      <c r="AD2027">
        <v>38400</v>
      </c>
      <c r="AE2027">
        <v>168000</v>
      </c>
      <c r="AF2027">
        <v>2520</v>
      </c>
      <c r="AG2027" s="2" t="s">
        <v>8882</v>
      </c>
      <c r="AH2027" s="2"/>
      <c r="AI2027" s="1">
        <v>46193</v>
      </c>
      <c r="AJ2027" s="2"/>
      <c r="AK2027" s="2" t="s">
        <v>58</v>
      </c>
      <c r="AM2027" s="2" t="s">
        <v>59</v>
      </c>
      <c r="AP2027" s="2" t="s">
        <v>60</v>
      </c>
      <c r="AQ2027" s="2" t="s">
        <v>41</v>
      </c>
      <c r="AR2027">
        <v>104000</v>
      </c>
      <c r="AS2027" s="2" t="str">
        <f>_xlfn.IFNA(IF(VLOOKUP(all_resi[[#This Row],[No. Waybill]],settle_reconcile[No. Waybill],1,0)="","Recon","Recon"),"-")</f>
        <v>Recon</v>
      </c>
      <c r="AT2027" s="2">
        <f>all_resi[[#This Row],[Nilai COD]]-all_resi[[#This Row],[COD Fee]]-all_resi[[#This Row],[Total Biaya Setelah Diskon]]</f>
        <v>127080</v>
      </c>
      <c r="AU2027" s="2">
        <f>IF(all_resi[[#This Row],[Waktu Terima]]="","",_xlfn.DAYS(all_resi[[#This Row],[Waktu Terima]],all_resi[[#This Row],[Tanggal Pengiriman]]))</f>
        <v>5</v>
      </c>
    </row>
    <row r="2028" spans="1:47" x14ac:dyDescent="0.25">
      <c r="A2028" s="2" t="s">
        <v>8855</v>
      </c>
      <c r="B2028" s="1">
        <v>46188</v>
      </c>
      <c r="C2028" s="2" t="s">
        <v>42</v>
      </c>
      <c r="D2028" s="2" t="s">
        <v>43</v>
      </c>
      <c r="E2028" s="2" t="s">
        <v>44</v>
      </c>
      <c r="F2028" s="2" t="s">
        <v>45</v>
      </c>
      <c r="G2028" s="2" t="s">
        <v>46</v>
      </c>
      <c r="H2028" s="2" t="s">
        <v>47</v>
      </c>
      <c r="I2028" s="2" t="s">
        <v>8856</v>
      </c>
      <c r="J2028" s="2" t="s">
        <v>14165</v>
      </c>
      <c r="K2028" s="2" t="s">
        <v>156</v>
      </c>
      <c r="L2028" s="2" t="s">
        <v>369</v>
      </c>
      <c r="M2028" s="2" t="s">
        <v>8375</v>
      </c>
      <c r="N2028" s="2" t="s">
        <v>8857</v>
      </c>
      <c r="O2028">
        <v>1</v>
      </c>
      <c r="P2028" s="2" t="s">
        <v>53</v>
      </c>
      <c r="Q2028">
        <v>100</v>
      </c>
      <c r="R2028">
        <v>0</v>
      </c>
      <c r="S2028" s="2" t="s">
        <v>54</v>
      </c>
      <c r="T2028" s="2" t="s">
        <v>55</v>
      </c>
      <c r="U2028" s="2" t="s">
        <v>147</v>
      </c>
      <c r="V2028" s="2"/>
      <c r="W2028">
        <v>80000</v>
      </c>
      <c r="X2028">
        <v>0</v>
      </c>
      <c r="Y2028">
        <v>0</v>
      </c>
      <c r="Z2028">
        <v>80000</v>
      </c>
      <c r="AB2028" s="2" t="s">
        <v>57</v>
      </c>
      <c r="AC2028">
        <v>32000</v>
      </c>
      <c r="AD2028">
        <v>48000</v>
      </c>
      <c r="AE2028">
        <v>150000</v>
      </c>
      <c r="AF2028">
        <v>2250</v>
      </c>
      <c r="AG2028" s="2" t="s">
        <v>353</v>
      </c>
      <c r="AH2028" s="2" t="s">
        <v>149</v>
      </c>
      <c r="AI2028" s="1">
        <v>46207</v>
      </c>
      <c r="AJ2028" s="2"/>
      <c r="AK2028" s="2" t="s">
        <v>67</v>
      </c>
      <c r="AM2028" s="2" t="s">
        <v>59</v>
      </c>
      <c r="AP2028" s="2" t="s">
        <v>60</v>
      </c>
      <c r="AQ2028" s="2" t="s">
        <v>41</v>
      </c>
      <c r="AR2028">
        <v>70000</v>
      </c>
      <c r="AS2028" s="2" t="str">
        <f>_xlfn.IFNA(IF(VLOOKUP(all_resi[[#This Row],[No. Waybill]],settle_reconcile[No. Waybill],1,0)="","Recon","Recon"),"-")</f>
        <v>-</v>
      </c>
      <c r="AT2028" s="2">
        <f>all_resi[[#This Row],[Nilai COD]]-all_resi[[#This Row],[COD Fee]]-all_resi[[#This Row],[Total Biaya Setelah Diskon]]</f>
        <v>99750</v>
      </c>
      <c r="AU2028" s="2">
        <f>IF(all_resi[[#This Row],[Waktu Terima]]="","",_xlfn.DAYS(all_resi[[#This Row],[Waktu Terima]],all_resi[[#This Row],[Tanggal Pengiriman]]))</f>
        <v>19</v>
      </c>
    </row>
    <row r="2029" spans="1:47" x14ac:dyDescent="0.25">
      <c r="A2029" s="2" t="s">
        <v>9181</v>
      </c>
      <c r="B2029" s="1">
        <v>46188</v>
      </c>
      <c r="C2029" s="2" t="s">
        <v>42</v>
      </c>
      <c r="D2029" s="2" t="s">
        <v>43</v>
      </c>
      <c r="E2029" s="2" t="s">
        <v>44</v>
      </c>
      <c r="F2029" s="2" t="s">
        <v>45</v>
      </c>
      <c r="G2029" s="2" t="s">
        <v>46</v>
      </c>
      <c r="H2029" s="2" t="s">
        <v>47</v>
      </c>
      <c r="I2029" s="2" t="s">
        <v>9182</v>
      </c>
      <c r="J2029" s="2" t="s">
        <v>14400</v>
      </c>
      <c r="K2029" s="2" t="s">
        <v>75</v>
      </c>
      <c r="L2029" s="2" t="s">
        <v>1943</v>
      </c>
      <c r="M2029" s="2" t="s">
        <v>9183</v>
      </c>
      <c r="N2029" s="2" t="s">
        <v>9184</v>
      </c>
      <c r="O2029">
        <v>1</v>
      </c>
      <c r="P2029" s="2" t="s">
        <v>53</v>
      </c>
      <c r="Q2029">
        <v>100</v>
      </c>
      <c r="R2029">
        <v>0</v>
      </c>
      <c r="S2029" s="2" t="s">
        <v>54</v>
      </c>
      <c r="T2029" s="2" t="s">
        <v>55</v>
      </c>
      <c r="U2029" s="2" t="s">
        <v>79</v>
      </c>
      <c r="V2029" s="2"/>
      <c r="W2029">
        <v>61000</v>
      </c>
      <c r="X2029">
        <v>0</v>
      </c>
      <c r="Y2029">
        <v>0</v>
      </c>
      <c r="Z2029">
        <v>61000</v>
      </c>
      <c r="AB2029" s="2" t="s">
        <v>57</v>
      </c>
      <c r="AC2029">
        <v>24400</v>
      </c>
      <c r="AD2029">
        <v>36600</v>
      </c>
      <c r="AE2029">
        <v>140000</v>
      </c>
      <c r="AF2029">
        <v>2100</v>
      </c>
      <c r="AG2029" s="2" t="s">
        <v>353</v>
      </c>
      <c r="AH2029" s="2" t="s">
        <v>149</v>
      </c>
      <c r="AI2029" s="1">
        <v>46202</v>
      </c>
      <c r="AJ2029" s="2"/>
      <c r="AK2029" s="2" t="s">
        <v>67</v>
      </c>
      <c r="AM2029" s="2" t="s">
        <v>59</v>
      </c>
      <c r="AP2029" s="2" t="s">
        <v>60</v>
      </c>
      <c r="AQ2029" s="2" t="s">
        <v>41</v>
      </c>
      <c r="AR2029">
        <v>79000</v>
      </c>
      <c r="AS2029" s="2" t="str">
        <f>_xlfn.IFNA(IF(VLOOKUP(all_resi[[#This Row],[No. Waybill]],settle_reconcile[No. Waybill],1,0)="","Recon","Recon"),"-")</f>
        <v>-</v>
      </c>
      <c r="AT2029" s="2">
        <f>all_resi[[#This Row],[Nilai COD]]-all_resi[[#This Row],[COD Fee]]-all_resi[[#This Row],[Total Biaya Setelah Diskon]]</f>
        <v>101300</v>
      </c>
      <c r="AU2029" s="2">
        <f>IF(all_resi[[#This Row],[Waktu Terima]]="","",_xlfn.DAYS(all_resi[[#This Row],[Waktu Terima]],all_resi[[#This Row],[Tanggal Pengiriman]]))</f>
        <v>14</v>
      </c>
    </row>
    <row r="2030" spans="1:47" x14ac:dyDescent="0.25">
      <c r="A2030" s="2" t="s">
        <v>9062</v>
      </c>
      <c r="B2030" s="1">
        <v>46188</v>
      </c>
      <c r="C2030" s="2" t="s">
        <v>42</v>
      </c>
      <c r="D2030" s="2" t="s">
        <v>43</v>
      </c>
      <c r="E2030" s="2" t="s">
        <v>44</v>
      </c>
      <c r="F2030" s="2" t="s">
        <v>45</v>
      </c>
      <c r="G2030" s="2" t="s">
        <v>46</v>
      </c>
      <c r="H2030" s="2" t="s">
        <v>80</v>
      </c>
      <c r="I2030" s="2" t="s">
        <v>9063</v>
      </c>
      <c r="J2030" s="2" t="s">
        <v>14383</v>
      </c>
      <c r="K2030" s="2" t="s">
        <v>177</v>
      </c>
      <c r="L2030" s="2" t="s">
        <v>1006</v>
      </c>
      <c r="M2030" s="2" t="s">
        <v>2218</v>
      </c>
      <c r="N2030" s="2" t="s">
        <v>9064</v>
      </c>
      <c r="O2030">
        <v>1</v>
      </c>
      <c r="P2030" s="2" t="s">
        <v>53</v>
      </c>
      <c r="Q2030">
        <v>100</v>
      </c>
      <c r="R2030">
        <v>0</v>
      </c>
      <c r="S2030" s="2" t="s">
        <v>54</v>
      </c>
      <c r="T2030" s="2" t="s">
        <v>55</v>
      </c>
      <c r="U2030" s="2" t="s">
        <v>86</v>
      </c>
      <c r="V2030" s="2"/>
      <c r="W2030">
        <v>114000</v>
      </c>
      <c r="X2030">
        <v>0</v>
      </c>
      <c r="Y2030">
        <v>0</v>
      </c>
      <c r="Z2030">
        <v>114000</v>
      </c>
      <c r="AB2030" s="2" t="s">
        <v>57</v>
      </c>
      <c r="AC2030">
        <v>45600</v>
      </c>
      <c r="AD2030">
        <v>68400</v>
      </c>
      <c r="AE2030">
        <v>174000</v>
      </c>
      <c r="AF2030">
        <v>2610</v>
      </c>
      <c r="AG2030" s="2" t="s">
        <v>9063</v>
      </c>
      <c r="AH2030" s="2"/>
      <c r="AI2030" s="1">
        <v>46196</v>
      </c>
      <c r="AJ2030" s="2" t="s">
        <v>87</v>
      </c>
      <c r="AK2030" s="2" t="s">
        <v>58</v>
      </c>
      <c r="AM2030" s="2" t="s">
        <v>59</v>
      </c>
      <c r="AP2030" s="2" t="s">
        <v>60</v>
      </c>
      <c r="AQ2030" s="2" t="s">
        <v>41</v>
      </c>
      <c r="AR2030">
        <v>60000</v>
      </c>
      <c r="AS2030" s="2" t="str">
        <f>_xlfn.IFNA(IF(VLOOKUP(all_resi[[#This Row],[No. Waybill]],settle_reconcile[No. Waybill],1,0)="","Recon","Recon"),"-")</f>
        <v>Recon</v>
      </c>
      <c r="AT2030" s="2">
        <f>all_resi[[#This Row],[Nilai COD]]-all_resi[[#This Row],[COD Fee]]-all_resi[[#This Row],[Total Biaya Setelah Diskon]]</f>
        <v>102990</v>
      </c>
      <c r="AU2030" s="2">
        <f>IF(all_resi[[#This Row],[Waktu Terima]]="","",_xlfn.DAYS(all_resi[[#This Row],[Waktu Terima]],all_resi[[#This Row],[Tanggal Pengiriman]]))</f>
        <v>8</v>
      </c>
    </row>
    <row r="2031" spans="1:47" x14ac:dyDescent="0.25">
      <c r="A2031" s="2" t="s">
        <v>8694</v>
      </c>
      <c r="B2031" s="1">
        <v>46188</v>
      </c>
      <c r="C2031" s="2" t="s">
        <v>42</v>
      </c>
      <c r="D2031" s="2" t="s">
        <v>43</v>
      </c>
      <c r="E2031" s="2" t="s">
        <v>44</v>
      </c>
      <c r="F2031" s="2" t="s">
        <v>45</v>
      </c>
      <c r="G2031" s="2" t="s">
        <v>46</v>
      </c>
      <c r="H2031" s="2" t="s">
        <v>80</v>
      </c>
      <c r="I2031" s="2" t="s">
        <v>8695</v>
      </c>
      <c r="J2031" s="2" t="s">
        <v>14393</v>
      </c>
      <c r="K2031" s="2" t="s">
        <v>437</v>
      </c>
      <c r="L2031" s="2" t="s">
        <v>2114</v>
      </c>
      <c r="M2031" s="2" t="s">
        <v>8696</v>
      </c>
      <c r="N2031" s="2" t="s">
        <v>8697</v>
      </c>
      <c r="O2031">
        <v>1</v>
      </c>
      <c r="P2031" s="2" t="s">
        <v>53</v>
      </c>
      <c r="Q2031">
        <v>100</v>
      </c>
      <c r="R2031">
        <v>0</v>
      </c>
      <c r="S2031" s="2" t="s">
        <v>54</v>
      </c>
      <c r="T2031" s="2" t="s">
        <v>55</v>
      </c>
      <c r="U2031" s="2" t="s">
        <v>86</v>
      </c>
      <c r="V2031" s="2"/>
      <c r="W2031">
        <v>44000</v>
      </c>
      <c r="X2031">
        <v>0</v>
      </c>
      <c r="Y2031">
        <v>0</v>
      </c>
      <c r="Z2031">
        <v>44000</v>
      </c>
      <c r="AB2031" s="2" t="s">
        <v>57</v>
      </c>
      <c r="AC2031">
        <v>17600</v>
      </c>
      <c r="AD2031">
        <v>26400</v>
      </c>
      <c r="AE2031">
        <v>104000</v>
      </c>
      <c r="AF2031">
        <v>1560</v>
      </c>
      <c r="AG2031" s="2" t="s">
        <v>256</v>
      </c>
      <c r="AH2031" s="2"/>
      <c r="AI2031" s="1">
        <v>46207</v>
      </c>
      <c r="AJ2031" s="2" t="s">
        <v>87</v>
      </c>
      <c r="AK2031" s="2" t="s">
        <v>67</v>
      </c>
      <c r="AM2031" s="2" t="s">
        <v>59</v>
      </c>
      <c r="AP2031" s="2" t="s">
        <v>60</v>
      </c>
      <c r="AQ2031" s="2" t="s">
        <v>41</v>
      </c>
      <c r="AR2031">
        <v>60000</v>
      </c>
      <c r="AS2031" s="2" t="str">
        <f>_xlfn.IFNA(IF(VLOOKUP(all_resi[[#This Row],[No. Waybill]],settle_reconcile[No. Waybill],1,0)="","Recon","Recon"),"-")</f>
        <v>-</v>
      </c>
      <c r="AT2031" s="2">
        <f>all_resi[[#This Row],[Nilai COD]]-all_resi[[#This Row],[COD Fee]]-all_resi[[#This Row],[Total Biaya Setelah Diskon]]</f>
        <v>76040</v>
      </c>
      <c r="AU2031" s="2">
        <f>IF(all_resi[[#This Row],[Waktu Terima]]="","",_xlfn.DAYS(all_resi[[#This Row],[Waktu Terima]],all_resi[[#This Row],[Tanggal Pengiriman]]))</f>
        <v>19</v>
      </c>
    </row>
    <row r="2032" spans="1:47" x14ac:dyDescent="0.25">
      <c r="A2032" s="2" t="s">
        <v>9165</v>
      </c>
      <c r="B2032" s="1">
        <v>46188</v>
      </c>
      <c r="C2032" s="2" t="s">
        <v>42</v>
      </c>
      <c r="D2032" s="2" t="s">
        <v>43</v>
      </c>
      <c r="E2032" s="2" t="s">
        <v>44</v>
      </c>
      <c r="F2032" s="2" t="s">
        <v>45</v>
      </c>
      <c r="G2032" s="2" t="s">
        <v>46</v>
      </c>
      <c r="H2032" s="2" t="s">
        <v>80</v>
      </c>
      <c r="I2032" s="2" t="s">
        <v>9166</v>
      </c>
      <c r="J2032" s="2" t="s">
        <v>14388</v>
      </c>
      <c r="K2032" s="2" t="s">
        <v>137</v>
      </c>
      <c r="L2032" s="2" t="s">
        <v>3889</v>
      </c>
      <c r="M2032" s="2" t="s">
        <v>9167</v>
      </c>
      <c r="N2032" s="2" t="s">
        <v>9168</v>
      </c>
      <c r="O2032">
        <v>1</v>
      </c>
      <c r="P2032" s="2" t="s">
        <v>53</v>
      </c>
      <c r="Q2032">
        <v>100</v>
      </c>
      <c r="R2032">
        <v>0</v>
      </c>
      <c r="S2032" s="2" t="s">
        <v>54</v>
      </c>
      <c r="T2032" s="2" t="s">
        <v>55</v>
      </c>
      <c r="U2032" s="2" t="s">
        <v>9169</v>
      </c>
      <c r="V2032" s="2"/>
      <c r="W2032">
        <v>31000</v>
      </c>
      <c r="X2032">
        <v>0</v>
      </c>
      <c r="Y2032">
        <v>0</v>
      </c>
      <c r="Z2032">
        <v>31000</v>
      </c>
      <c r="AB2032" s="2" t="s">
        <v>57</v>
      </c>
      <c r="AC2032">
        <v>22000</v>
      </c>
      <c r="AD2032">
        <v>9000</v>
      </c>
      <c r="AE2032">
        <v>292000</v>
      </c>
      <c r="AF2032">
        <v>4380</v>
      </c>
      <c r="AG2032" s="2" t="s">
        <v>353</v>
      </c>
      <c r="AH2032" s="2" t="s">
        <v>149</v>
      </c>
      <c r="AI2032" s="1">
        <v>46196</v>
      </c>
      <c r="AJ2032" s="2" t="s">
        <v>9170</v>
      </c>
      <c r="AK2032" s="2" t="s">
        <v>67</v>
      </c>
      <c r="AM2032" s="2" t="s">
        <v>59</v>
      </c>
      <c r="AP2032" s="2" t="s">
        <v>60</v>
      </c>
      <c r="AQ2032" s="2" t="s">
        <v>41</v>
      </c>
      <c r="AR2032">
        <v>261000</v>
      </c>
      <c r="AS2032" s="2" t="str">
        <f>_xlfn.IFNA(IF(VLOOKUP(all_resi[[#This Row],[No. Waybill]],settle_reconcile[No. Waybill],1,0)="","Recon","Recon"),"-")</f>
        <v>-</v>
      </c>
      <c r="AT2032" s="2">
        <f>all_resi[[#This Row],[Nilai COD]]-all_resi[[#This Row],[COD Fee]]-all_resi[[#This Row],[Total Biaya Setelah Diskon]]</f>
        <v>278620</v>
      </c>
      <c r="AU2032" s="2">
        <f>IF(all_resi[[#This Row],[Waktu Terima]]="","",_xlfn.DAYS(all_resi[[#This Row],[Waktu Terima]],all_resi[[#This Row],[Tanggal Pengiriman]]))</f>
        <v>8</v>
      </c>
    </row>
    <row r="2033" spans="1:47" x14ac:dyDescent="0.25">
      <c r="A2033" s="2" t="s">
        <v>9192</v>
      </c>
      <c r="B2033" s="1">
        <v>46188</v>
      </c>
      <c r="C2033" s="2" t="s">
        <v>42</v>
      </c>
      <c r="D2033" s="2" t="s">
        <v>43</v>
      </c>
      <c r="E2033" s="2" t="s">
        <v>44</v>
      </c>
      <c r="F2033" s="2" t="s">
        <v>45</v>
      </c>
      <c r="G2033" s="2" t="s">
        <v>46</v>
      </c>
      <c r="H2033" s="2" t="s">
        <v>47</v>
      </c>
      <c r="I2033" s="2" t="s">
        <v>9193</v>
      </c>
      <c r="J2033" s="2" t="s">
        <v>14394</v>
      </c>
      <c r="K2033" s="2" t="s">
        <v>252</v>
      </c>
      <c r="L2033" s="2" t="s">
        <v>4938</v>
      </c>
      <c r="M2033" s="2" t="s">
        <v>3776</v>
      </c>
      <c r="N2033" s="2" t="s">
        <v>9194</v>
      </c>
      <c r="O2033">
        <v>1</v>
      </c>
      <c r="P2033" s="2" t="s">
        <v>53</v>
      </c>
      <c r="Q2033">
        <v>100</v>
      </c>
      <c r="R2033">
        <v>0</v>
      </c>
      <c r="S2033" s="2" t="s">
        <v>54</v>
      </c>
      <c r="T2033" s="2" t="s">
        <v>55</v>
      </c>
      <c r="U2033" s="2" t="s">
        <v>73</v>
      </c>
      <c r="V2033" s="2"/>
      <c r="W2033">
        <v>20000</v>
      </c>
      <c r="X2033">
        <v>0</v>
      </c>
      <c r="Y2033">
        <v>0</v>
      </c>
      <c r="Z2033">
        <v>20000</v>
      </c>
      <c r="AB2033" s="2" t="s">
        <v>57</v>
      </c>
      <c r="AC2033">
        <v>13000</v>
      </c>
      <c r="AD2033">
        <v>7000</v>
      </c>
      <c r="AE2033">
        <v>100000</v>
      </c>
      <c r="AF2033">
        <v>1500</v>
      </c>
      <c r="AG2033" s="2" t="s">
        <v>9193</v>
      </c>
      <c r="AH2033" s="2"/>
      <c r="AI2033" s="1">
        <v>46190</v>
      </c>
      <c r="AJ2033" s="2"/>
      <c r="AK2033" s="2" t="s">
        <v>58</v>
      </c>
      <c r="AM2033" s="2" t="s">
        <v>59</v>
      </c>
      <c r="AP2033" s="2" t="s">
        <v>60</v>
      </c>
      <c r="AQ2033" s="2" t="s">
        <v>41</v>
      </c>
      <c r="AR2033">
        <v>80000</v>
      </c>
      <c r="AS2033" s="2" t="str">
        <f>_xlfn.IFNA(IF(VLOOKUP(all_resi[[#This Row],[No. Waybill]],settle_reconcile[No. Waybill],1,0)="","Recon","Recon"),"-")</f>
        <v>Recon</v>
      </c>
      <c r="AT2033" s="2">
        <f>all_resi[[#This Row],[Nilai COD]]-all_resi[[#This Row],[COD Fee]]-all_resi[[#This Row],[Total Biaya Setelah Diskon]]</f>
        <v>91500</v>
      </c>
      <c r="AU2033" s="2">
        <f>IF(all_resi[[#This Row],[Waktu Terima]]="","",_xlfn.DAYS(all_resi[[#This Row],[Waktu Terima]],all_resi[[#This Row],[Tanggal Pengiriman]]))</f>
        <v>2</v>
      </c>
    </row>
    <row r="2034" spans="1:47" x14ac:dyDescent="0.25">
      <c r="A2034" s="2" t="s">
        <v>9188</v>
      </c>
      <c r="B2034" s="1">
        <v>46188</v>
      </c>
      <c r="C2034" s="2" t="s">
        <v>42</v>
      </c>
      <c r="D2034" s="2" t="s">
        <v>43</v>
      </c>
      <c r="E2034" s="2" t="s">
        <v>44</v>
      </c>
      <c r="F2034" s="2" t="s">
        <v>45</v>
      </c>
      <c r="G2034" s="2" t="s">
        <v>46</v>
      </c>
      <c r="H2034" s="2" t="s">
        <v>47</v>
      </c>
      <c r="I2034" s="2" t="s">
        <v>9189</v>
      </c>
      <c r="J2034" s="2" t="s">
        <v>14390</v>
      </c>
      <c r="K2034" s="2" t="s">
        <v>75</v>
      </c>
      <c r="L2034" s="2" t="s">
        <v>1055</v>
      </c>
      <c r="M2034" s="2" t="s">
        <v>9190</v>
      </c>
      <c r="N2034" s="2" t="s">
        <v>9191</v>
      </c>
      <c r="O2034">
        <v>1</v>
      </c>
      <c r="P2034" s="2" t="s">
        <v>53</v>
      </c>
      <c r="Q2034">
        <v>100</v>
      </c>
      <c r="R2034">
        <v>0</v>
      </c>
      <c r="S2034" s="2" t="s">
        <v>54</v>
      </c>
      <c r="T2034" s="2" t="s">
        <v>55</v>
      </c>
      <c r="U2034" s="2" t="s">
        <v>235</v>
      </c>
      <c r="V2034" s="2"/>
      <c r="W2034">
        <v>61000</v>
      </c>
      <c r="X2034">
        <v>0</v>
      </c>
      <c r="Y2034">
        <v>0</v>
      </c>
      <c r="Z2034">
        <v>61000</v>
      </c>
      <c r="AB2034" s="2" t="s">
        <v>57</v>
      </c>
      <c r="AC2034">
        <v>24400</v>
      </c>
      <c r="AD2034">
        <v>36600</v>
      </c>
      <c r="AE2034">
        <v>144000</v>
      </c>
      <c r="AF2034">
        <v>2160</v>
      </c>
      <c r="AG2034" s="2" t="s">
        <v>9189</v>
      </c>
      <c r="AH2034" s="2"/>
      <c r="AI2034" s="1">
        <v>46194</v>
      </c>
      <c r="AJ2034" s="2"/>
      <c r="AK2034" s="2" t="s">
        <v>58</v>
      </c>
      <c r="AM2034" s="2" t="s">
        <v>59</v>
      </c>
      <c r="AP2034" s="2" t="s">
        <v>60</v>
      </c>
      <c r="AQ2034" s="2" t="s">
        <v>41</v>
      </c>
      <c r="AR2034">
        <v>83000</v>
      </c>
      <c r="AS2034" s="2" t="str">
        <f>_xlfn.IFNA(IF(VLOOKUP(all_resi[[#This Row],[No. Waybill]],settle_reconcile[No. Waybill],1,0)="","Recon","Recon"),"-")</f>
        <v>Recon</v>
      </c>
      <c r="AT2034" s="2">
        <f>all_resi[[#This Row],[Nilai COD]]-all_resi[[#This Row],[COD Fee]]-all_resi[[#This Row],[Total Biaya Setelah Diskon]]</f>
        <v>105240</v>
      </c>
      <c r="AU2034" s="2">
        <f>IF(all_resi[[#This Row],[Waktu Terima]]="","",_xlfn.DAYS(all_resi[[#This Row],[Waktu Terima]],all_resi[[#This Row],[Tanggal Pengiriman]]))</f>
        <v>6</v>
      </c>
    </row>
    <row r="2035" spans="1:47" x14ac:dyDescent="0.25">
      <c r="A2035" s="2" t="s">
        <v>8752</v>
      </c>
      <c r="B2035" s="1">
        <v>46188</v>
      </c>
      <c r="C2035" s="2" t="s">
        <v>42</v>
      </c>
      <c r="D2035" s="2" t="s">
        <v>43</v>
      </c>
      <c r="E2035" s="2" t="s">
        <v>44</v>
      </c>
      <c r="F2035" s="2" t="s">
        <v>45</v>
      </c>
      <c r="G2035" s="2" t="s">
        <v>46</v>
      </c>
      <c r="H2035" s="2" t="s">
        <v>47</v>
      </c>
      <c r="I2035" s="2" t="s">
        <v>8753</v>
      </c>
      <c r="J2035" s="2" t="s">
        <v>14230</v>
      </c>
      <c r="K2035" s="2" t="s">
        <v>82</v>
      </c>
      <c r="L2035" s="2" t="s">
        <v>1029</v>
      </c>
      <c r="M2035" s="2" t="s">
        <v>8688</v>
      </c>
      <c r="N2035" s="2" t="s">
        <v>8754</v>
      </c>
      <c r="O2035">
        <v>1</v>
      </c>
      <c r="P2035" s="2" t="s">
        <v>53</v>
      </c>
      <c r="Q2035">
        <v>100</v>
      </c>
      <c r="R2035">
        <v>0</v>
      </c>
      <c r="S2035" s="2" t="s">
        <v>54</v>
      </c>
      <c r="T2035" s="2" t="s">
        <v>55</v>
      </c>
      <c r="U2035" s="2" t="s">
        <v>877</v>
      </c>
      <c r="V2035" s="2"/>
      <c r="W2035">
        <v>71000</v>
      </c>
      <c r="X2035">
        <v>0</v>
      </c>
      <c r="Y2035">
        <v>0</v>
      </c>
      <c r="Z2035">
        <v>71000</v>
      </c>
      <c r="AB2035" s="2" t="s">
        <v>57</v>
      </c>
      <c r="AC2035">
        <v>28400</v>
      </c>
      <c r="AD2035">
        <v>42600</v>
      </c>
      <c r="AE2035">
        <v>196000</v>
      </c>
      <c r="AF2035">
        <v>2940</v>
      </c>
      <c r="AG2035" s="2" t="s">
        <v>7592</v>
      </c>
      <c r="AH2035" s="2" t="s">
        <v>149</v>
      </c>
      <c r="AI2035" s="1">
        <v>46201</v>
      </c>
      <c r="AJ2035" s="2"/>
      <c r="AK2035" s="2" t="s">
        <v>67</v>
      </c>
      <c r="AM2035" s="2" t="s">
        <v>59</v>
      </c>
      <c r="AP2035" s="2" t="s">
        <v>60</v>
      </c>
      <c r="AQ2035" s="2" t="s">
        <v>41</v>
      </c>
      <c r="AR2035">
        <v>125000</v>
      </c>
      <c r="AS2035" s="2" t="str">
        <f>_xlfn.IFNA(IF(VLOOKUP(all_resi[[#This Row],[No. Waybill]],settle_reconcile[No. Waybill],1,0)="","Recon","Recon"),"-")</f>
        <v>-</v>
      </c>
      <c r="AT2035" s="2">
        <f>all_resi[[#This Row],[Nilai COD]]-all_resi[[#This Row],[COD Fee]]-all_resi[[#This Row],[Total Biaya Setelah Diskon]]</f>
        <v>150460</v>
      </c>
      <c r="AU2035" s="2">
        <f>IF(all_resi[[#This Row],[Waktu Terima]]="","",_xlfn.DAYS(all_resi[[#This Row],[Waktu Terima]],all_resi[[#This Row],[Tanggal Pengiriman]]))</f>
        <v>13</v>
      </c>
    </row>
    <row r="2036" spans="1:47" x14ac:dyDescent="0.25">
      <c r="A2036" s="2" t="s">
        <v>9544</v>
      </c>
      <c r="B2036" s="1">
        <v>46188</v>
      </c>
      <c r="C2036" s="2" t="s">
        <v>42</v>
      </c>
      <c r="D2036" s="2" t="s">
        <v>43</v>
      </c>
      <c r="E2036" s="2" t="s">
        <v>44</v>
      </c>
      <c r="F2036" s="2" t="s">
        <v>45</v>
      </c>
      <c r="G2036" s="2" t="s">
        <v>46</v>
      </c>
      <c r="H2036" s="2" t="s">
        <v>80</v>
      </c>
      <c r="I2036" s="2" t="s">
        <v>9545</v>
      </c>
      <c r="J2036" s="2" t="s">
        <v>14212</v>
      </c>
      <c r="K2036" s="2" t="s">
        <v>177</v>
      </c>
      <c r="L2036" s="2" t="s">
        <v>222</v>
      </c>
      <c r="M2036" s="2" t="s">
        <v>3200</v>
      </c>
      <c r="N2036" s="2" t="s">
        <v>9546</v>
      </c>
      <c r="O2036">
        <v>1</v>
      </c>
      <c r="P2036" s="2" t="s">
        <v>53</v>
      </c>
      <c r="Q2036">
        <v>100</v>
      </c>
      <c r="R2036">
        <v>0</v>
      </c>
      <c r="S2036" s="2" t="s">
        <v>54</v>
      </c>
      <c r="T2036" s="2" t="s">
        <v>55</v>
      </c>
      <c r="U2036" s="2" t="s">
        <v>86</v>
      </c>
      <c r="V2036" s="2"/>
      <c r="W2036">
        <v>80000</v>
      </c>
      <c r="X2036">
        <v>0</v>
      </c>
      <c r="Y2036">
        <v>0</v>
      </c>
      <c r="Z2036">
        <v>80000</v>
      </c>
      <c r="AB2036" s="2" t="s">
        <v>57</v>
      </c>
      <c r="AC2036">
        <v>32000</v>
      </c>
      <c r="AD2036">
        <v>48000</v>
      </c>
      <c r="AE2036">
        <v>140000</v>
      </c>
      <c r="AF2036">
        <v>2100</v>
      </c>
      <c r="AG2036" s="2" t="s">
        <v>11423</v>
      </c>
      <c r="AH2036" s="2" t="s">
        <v>149</v>
      </c>
      <c r="AI2036" s="1">
        <v>46200</v>
      </c>
      <c r="AJ2036" s="2" t="s">
        <v>87</v>
      </c>
      <c r="AK2036" s="2" t="s">
        <v>67</v>
      </c>
      <c r="AM2036" s="2" t="s">
        <v>59</v>
      </c>
      <c r="AP2036" s="2" t="s">
        <v>60</v>
      </c>
      <c r="AQ2036" s="2" t="s">
        <v>41</v>
      </c>
      <c r="AR2036">
        <v>60000</v>
      </c>
      <c r="AS2036" s="2" t="str">
        <f>_xlfn.IFNA(IF(VLOOKUP(all_resi[[#This Row],[No. Waybill]],settle_reconcile[No. Waybill],1,0)="","Recon","Recon"),"-")</f>
        <v>-</v>
      </c>
      <c r="AT2036" s="2">
        <f>all_resi[[#This Row],[Nilai COD]]-all_resi[[#This Row],[COD Fee]]-all_resi[[#This Row],[Total Biaya Setelah Diskon]]</f>
        <v>89900</v>
      </c>
      <c r="AU2036" s="2">
        <f>IF(all_resi[[#This Row],[Waktu Terima]]="","",_xlfn.DAYS(all_resi[[#This Row],[Waktu Terima]],all_resi[[#This Row],[Tanggal Pengiriman]]))</f>
        <v>12</v>
      </c>
    </row>
    <row r="2037" spans="1:47" x14ac:dyDescent="0.25">
      <c r="A2037" s="2" t="s">
        <v>8814</v>
      </c>
      <c r="B2037" s="1">
        <v>46188</v>
      </c>
      <c r="C2037" s="2" t="s">
        <v>42</v>
      </c>
      <c r="D2037" s="2" t="s">
        <v>43</v>
      </c>
      <c r="E2037" s="2" t="s">
        <v>44</v>
      </c>
      <c r="F2037" s="2" t="s">
        <v>45</v>
      </c>
      <c r="G2037" s="2" t="s">
        <v>46</v>
      </c>
      <c r="H2037" s="2" t="s">
        <v>80</v>
      </c>
      <c r="I2037" s="2" t="s">
        <v>8815</v>
      </c>
      <c r="J2037" s="2" t="s">
        <v>14395</v>
      </c>
      <c r="K2037" s="2" t="s">
        <v>75</v>
      </c>
      <c r="L2037" s="2" t="s">
        <v>2340</v>
      </c>
      <c r="M2037" s="2" t="s">
        <v>8816</v>
      </c>
      <c r="N2037" s="2" t="s">
        <v>8817</v>
      </c>
      <c r="O2037">
        <v>1</v>
      </c>
      <c r="P2037" s="2" t="s">
        <v>53</v>
      </c>
      <c r="Q2037">
        <v>100</v>
      </c>
      <c r="R2037">
        <v>0</v>
      </c>
      <c r="S2037" s="2" t="s">
        <v>54</v>
      </c>
      <c r="T2037" s="2" t="s">
        <v>55</v>
      </c>
      <c r="U2037" s="2" t="s">
        <v>154</v>
      </c>
      <c r="V2037" s="2"/>
      <c r="W2037">
        <v>61000</v>
      </c>
      <c r="X2037">
        <v>0</v>
      </c>
      <c r="Y2037">
        <v>0</v>
      </c>
      <c r="Z2037">
        <v>61000</v>
      </c>
      <c r="AB2037" s="2" t="s">
        <v>57</v>
      </c>
      <c r="AC2037">
        <v>24400</v>
      </c>
      <c r="AD2037">
        <v>36600</v>
      </c>
      <c r="AE2037">
        <v>161000</v>
      </c>
      <c r="AF2037">
        <v>2415</v>
      </c>
      <c r="AG2037" s="2" t="s">
        <v>8815</v>
      </c>
      <c r="AH2037" s="2"/>
      <c r="AI2037" s="1">
        <v>46193</v>
      </c>
      <c r="AJ2037" s="2" t="s">
        <v>87</v>
      </c>
      <c r="AK2037" s="2" t="s">
        <v>58</v>
      </c>
      <c r="AM2037" s="2" t="s">
        <v>59</v>
      </c>
      <c r="AP2037" s="2" t="s">
        <v>60</v>
      </c>
      <c r="AQ2037" s="2" t="s">
        <v>41</v>
      </c>
      <c r="AR2037">
        <v>100000</v>
      </c>
      <c r="AS2037" s="2" t="str">
        <f>_xlfn.IFNA(IF(VLOOKUP(all_resi[[#This Row],[No. Waybill]],settle_reconcile[No. Waybill],1,0)="","Recon","Recon"),"-")</f>
        <v>Recon</v>
      </c>
      <c r="AT2037" s="2">
        <f>all_resi[[#This Row],[Nilai COD]]-all_resi[[#This Row],[COD Fee]]-all_resi[[#This Row],[Total Biaya Setelah Diskon]]</f>
        <v>121985</v>
      </c>
      <c r="AU2037" s="2">
        <f>IF(all_resi[[#This Row],[Waktu Terima]]="","",_xlfn.DAYS(all_resi[[#This Row],[Waktu Terima]],all_resi[[#This Row],[Tanggal Pengiriman]]))</f>
        <v>5</v>
      </c>
    </row>
    <row r="2038" spans="1:47" x14ac:dyDescent="0.25">
      <c r="A2038" s="2" t="s">
        <v>8725</v>
      </c>
      <c r="B2038" s="1">
        <v>46188</v>
      </c>
      <c r="C2038" s="2" t="s">
        <v>42</v>
      </c>
      <c r="D2038" s="2" t="s">
        <v>43</v>
      </c>
      <c r="E2038" s="2" t="s">
        <v>44</v>
      </c>
      <c r="F2038" s="2" t="s">
        <v>45</v>
      </c>
      <c r="G2038" s="2" t="s">
        <v>46</v>
      </c>
      <c r="H2038" s="2" t="s">
        <v>80</v>
      </c>
      <c r="I2038" s="2" t="s">
        <v>8726</v>
      </c>
      <c r="J2038" s="2" t="s">
        <v>14202</v>
      </c>
      <c r="K2038" s="2" t="s">
        <v>143</v>
      </c>
      <c r="L2038" s="2" t="s">
        <v>2167</v>
      </c>
      <c r="M2038" s="2" t="s">
        <v>8727</v>
      </c>
      <c r="N2038" s="2" t="s">
        <v>8728</v>
      </c>
      <c r="O2038">
        <v>1</v>
      </c>
      <c r="P2038" s="2" t="s">
        <v>53</v>
      </c>
      <c r="Q2038">
        <v>100</v>
      </c>
      <c r="R2038">
        <v>0</v>
      </c>
      <c r="S2038" s="2" t="s">
        <v>54</v>
      </c>
      <c r="T2038" s="2" t="s">
        <v>55</v>
      </c>
      <c r="U2038" s="2" t="s">
        <v>8729</v>
      </c>
      <c r="V2038" s="2"/>
      <c r="W2038">
        <v>20000</v>
      </c>
      <c r="X2038">
        <v>0</v>
      </c>
      <c r="Y2038">
        <v>0</v>
      </c>
      <c r="Z2038">
        <v>20000</v>
      </c>
      <c r="AB2038" s="2" t="s">
        <v>57</v>
      </c>
      <c r="AC2038">
        <v>13000</v>
      </c>
      <c r="AD2038">
        <v>7000</v>
      </c>
      <c r="AE2038">
        <v>140000</v>
      </c>
      <c r="AF2038">
        <v>2100</v>
      </c>
      <c r="AG2038" s="2" t="s">
        <v>8726</v>
      </c>
      <c r="AH2038" s="2"/>
      <c r="AI2038" s="1">
        <v>46190</v>
      </c>
      <c r="AJ2038" s="2" t="s">
        <v>87</v>
      </c>
      <c r="AK2038" s="2" t="s">
        <v>58</v>
      </c>
      <c r="AM2038" s="2" t="s">
        <v>59</v>
      </c>
      <c r="AP2038" s="2" t="s">
        <v>60</v>
      </c>
      <c r="AQ2038" s="2" t="s">
        <v>41</v>
      </c>
      <c r="AR2038">
        <v>120000</v>
      </c>
      <c r="AS2038" s="2" t="str">
        <f>_xlfn.IFNA(IF(VLOOKUP(all_resi[[#This Row],[No. Waybill]],settle_reconcile[No. Waybill],1,0)="","Recon","Recon"),"-")</f>
        <v>Recon</v>
      </c>
      <c r="AT2038" s="2">
        <f>all_resi[[#This Row],[Nilai COD]]-all_resi[[#This Row],[COD Fee]]-all_resi[[#This Row],[Total Biaya Setelah Diskon]]</f>
        <v>130900</v>
      </c>
      <c r="AU2038" s="2">
        <f>IF(all_resi[[#This Row],[Waktu Terima]]="","",_xlfn.DAYS(all_resi[[#This Row],[Waktu Terima]],all_resi[[#This Row],[Tanggal Pengiriman]]))</f>
        <v>2</v>
      </c>
    </row>
    <row r="2039" spans="1:47" x14ac:dyDescent="0.25">
      <c r="A2039" s="2" t="s">
        <v>9003</v>
      </c>
      <c r="B2039" s="1">
        <v>46188</v>
      </c>
      <c r="C2039" s="2" t="s">
        <v>42</v>
      </c>
      <c r="D2039" s="2" t="s">
        <v>43</v>
      </c>
      <c r="E2039" s="2" t="s">
        <v>44</v>
      </c>
      <c r="F2039" s="2" t="s">
        <v>45</v>
      </c>
      <c r="G2039" s="2" t="s">
        <v>46</v>
      </c>
      <c r="H2039" s="2" t="s">
        <v>47</v>
      </c>
      <c r="I2039" s="2" t="s">
        <v>9004</v>
      </c>
      <c r="J2039" s="2" t="s">
        <v>14362</v>
      </c>
      <c r="K2039" s="2" t="s">
        <v>156</v>
      </c>
      <c r="L2039" s="2" t="s">
        <v>429</v>
      </c>
      <c r="M2039" s="2" t="s">
        <v>8406</v>
      </c>
      <c r="N2039" s="2" t="s">
        <v>9005</v>
      </c>
      <c r="O2039">
        <v>1</v>
      </c>
      <c r="P2039" s="2" t="s">
        <v>53</v>
      </c>
      <c r="Q2039">
        <v>100</v>
      </c>
      <c r="R2039">
        <v>0</v>
      </c>
      <c r="S2039" s="2" t="s">
        <v>54</v>
      </c>
      <c r="T2039" s="2" t="s">
        <v>55</v>
      </c>
      <c r="U2039" s="2" t="s">
        <v>386</v>
      </c>
      <c r="V2039" s="2"/>
      <c r="W2039">
        <v>100000</v>
      </c>
      <c r="X2039">
        <v>0</v>
      </c>
      <c r="Y2039">
        <v>0</v>
      </c>
      <c r="Z2039">
        <v>100000</v>
      </c>
      <c r="AB2039" s="2" t="s">
        <v>57</v>
      </c>
      <c r="AC2039">
        <v>40000</v>
      </c>
      <c r="AD2039">
        <v>60000</v>
      </c>
      <c r="AE2039">
        <v>204000</v>
      </c>
      <c r="AF2039">
        <v>3060</v>
      </c>
      <c r="AG2039" s="2" t="s">
        <v>9004</v>
      </c>
      <c r="AH2039" s="2"/>
      <c r="AI2039" s="1">
        <v>46207</v>
      </c>
      <c r="AJ2039" s="2"/>
      <c r="AK2039" s="2" t="s">
        <v>58</v>
      </c>
      <c r="AM2039" s="2" t="s">
        <v>59</v>
      </c>
      <c r="AP2039" s="2" t="s">
        <v>60</v>
      </c>
      <c r="AQ2039" s="2" t="s">
        <v>41</v>
      </c>
      <c r="AR2039">
        <v>104000</v>
      </c>
      <c r="AS2039" s="2" t="str">
        <f>_xlfn.IFNA(IF(VLOOKUP(all_resi[[#This Row],[No. Waybill]],settle_reconcile[No. Waybill],1,0)="","Recon","Recon"),"-")</f>
        <v>Recon</v>
      </c>
      <c r="AT2039" s="2">
        <f>all_resi[[#This Row],[Nilai COD]]-all_resi[[#This Row],[COD Fee]]-all_resi[[#This Row],[Total Biaya Setelah Diskon]]</f>
        <v>140940</v>
      </c>
      <c r="AU2039" s="2">
        <f>IF(all_resi[[#This Row],[Waktu Terima]]="","",_xlfn.DAYS(all_resi[[#This Row],[Waktu Terima]],all_resi[[#This Row],[Tanggal Pengiriman]]))</f>
        <v>19</v>
      </c>
    </row>
    <row r="2040" spans="1:47" x14ac:dyDescent="0.25">
      <c r="A2040" s="2" t="s">
        <v>8778</v>
      </c>
      <c r="B2040" s="1">
        <v>46188</v>
      </c>
      <c r="C2040" s="2" t="s">
        <v>42</v>
      </c>
      <c r="D2040" s="2" t="s">
        <v>43</v>
      </c>
      <c r="E2040" s="2" t="s">
        <v>44</v>
      </c>
      <c r="F2040" s="2" t="s">
        <v>45</v>
      </c>
      <c r="G2040" s="2" t="s">
        <v>46</v>
      </c>
      <c r="H2040" s="2" t="s">
        <v>47</v>
      </c>
      <c r="I2040" s="2" t="s">
        <v>8779</v>
      </c>
      <c r="J2040" s="2" t="s">
        <v>14206</v>
      </c>
      <c r="K2040" s="2" t="s">
        <v>100</v>
      </c>
      <c r="L2040" s="2" t="s">
        <v>1383</v>
      </c>
      <c r="M2040" s="2" t="s">
        <v>8780</v>
      </c>
      <c r="N2040" s="2" t="s">
        <v>8781</v>
      </c>
      <c r="O2040">
        <v>1</v>
      </c>
      <c r="P2040" s="2" t="s">
        <v>53</v>
      </c>
      <c r="Q2040">
        <v>100</v>
      </c>
      <c r="R2040">
        <v>0</v>
      </c>
      <c r="S2040" s="2" t="s">
        <v>54</v>
      </c>
      <c r="T2040" s="2" t="s">
        <v>55</v>
      </c>
      <c r="U2040" s="2" t="s">
        <v>534</v>
      </c>
      <c r="V2040" s="2"/>
      <c r="W2040">
        <v>18000</v>
      </c>
      <c r="X2040">
        <v>0</v>
      </c>
      <c r="Y2040">
        <v>0</v>
      </c>
      <c r="Z2040">
        <v>18000</v>
      </c>
      <c r="AB2040" s="2" t="s">
        <v>57</v>
      </c>
      <c r="AC2040">
        <v>12000</v>
      </c>
      <c r="AD2040">
        <v>6000</v>
      </c>
      <c r="AE2040">
        <v>72000</v>
      </c>
      <c r="AF2040">
        <v>1080</v>
      </c>
      <c r="AG2040" s="2" t="s">
        <v>8779</v>
      </c>
      <c r="AH2040" s="2"/>
      <c r="AI2040" s="1">
        <v>46190</v>
      </c>
      <c r="AJ2040" s="2"/>
      <c r="AK2040" s="2" t="s">
        <v>58</v>
      </c>
      <c r="AM2040" s="2" t="s">
        <v>59</v>
      </c>
      <c r="AP2040" s="2" t="s">
        <v>60</v>
      </c>
      <c r="AQ2040" s="2" t="s">
        <v>41</v>
      </c>
      <c r="AR2040">
        <v>54000</v>
      </c>
      <c r="AS2040" s="2" t="str">
        <f>_xlfn.IFNA(IF(VLOOKUP(all_resi[[#This Row],[No. Waybill]],settle_reconcile[No. Waybill],1,0)="","Recon","Recon"),"-")</f>
        <v>Recon</v>
      </c>
      <c r="AT2040" s="2">
        <f>all_resi[[#This Row],[Nilai COD]]-all_resi[[#This Row],[COD Fee]]-all_resi[[#This Row],[Total Biaya Setelah Diskon]]</f>
        <v>64920</v>
      </c>
      <c r="AU2040" s="2">
        <f>IF(all_resi[[#This Row],[Waktu Terima]]="","",_xlfn.DAYS(all_resi[[#This Row],[Waktu Terima]],all_resi[[#This Row],[Tanggal Pengiriman]]))</f>
        <v>2</v>
      </c>
    </row>
    <row r="2041" spans="1:47" x14ac:dyDescent="0.25">
      <c r="A2041" s="2" t="s">
        <v>9393</v>
      </c>
      <c r="B2041" s="1">
        <v>46188</v>
      </c>
      <c r="C2041" s="2" t="s">
        <v>42</v>
      </c>
      <c r="D2041" s="2" t="s">
        <v>43</v>
      </c>
      <c r="E2041" s="2" t="s">
        <v>44</v>
      </c>
      <c r="F2041" s="2" t="s">
        <v>45</v>
      </c>
      <c r="G2041" s="2" t="s">
        <v>46</v>
      </c>
      <c r="H2041" s="2" t="s">
        <v>47</v>
      </c>
      <c r="I2041" s="2" t="s">
        <v>9394</v>
      </c>
      <c r="J2041" s="2" t="s">
        <v>14268</v>
      </c>
      <c r="K2041" s="2" t="s">
        <v>82</v>
      </c>
      <c r="L2041" s="2" t="s">
        <v>2645</v>
      </c>
      <c r="M2041" s="2" t="s">
        <v>9395</v>
      </c>
      <c r="N2041" s="2" t="s">
        <v>9396</v>
      </c>
      <c r="O2041">
        <v>1</v>
      </c>
      <c r="P2041" s="2" t="s">
        <v>53</v>
      </c>
      <c r="Q2041">
        <v>100</v>
      </c>
      <c r="R2041">
        <v>0</v>
      </c>
      <c r="S2041" s="2" t="s">
        <v>54</v>
      </c>
      <c r="T2041" s="2" t="s">
        <v>55</v>
      </c>
      <c r="U2041" s="2" t="s">
        <v>534</v>
      </c>
      <c r="V2041" s="2"/>
      <c r="W2041">
        <v>67000</v>
      </c>
      <c r="X2041">
        <v>0</v>
      </c>
      <c r="Y2041">
        <v>0</v>
      </c>
      <c r="Z2041">
        <v>67000</v>
      </c>
      <c r="AB2041" s="2" t="s">
        <v>57</v>
      </c>
      <c r="AC2041">
        <v>26800</v>
      </c>
      <c r="AD2041">
        <v>40200</v>
      </c>
      <c r="AE2041">
        <v>122000</v>
      </c>
      <c r="AF2041">
        <v>1830</v>
      </c>
      <c r="AG2041" s="2" t="s">
        <v>9394</v>
      </c>
      <c r="AH2041" s="2"/>
      <c r="AI2041" s="1">
        <v>46194</v>
      </c>
      <c r="AJ2041" s="2"/>
      <c r="AK2041" s="2" t="s">
        <v>58</v>
      </c>
      <c r="AM2041" s="2" t="s">
        <v>59</v>
      </c>
      <c r="AP2041" s="2" t="s">
        <v>60</v>
      </c>
      <c r="AQ2041" s="2" t="s">
        <v>41</v>
      </c>
      <c r="AR2041">
        <v>55000</v>
      </c>
      <c r="AS2041" s="2" t="str">
        <f>_xlfn.IFNA(IF(VLOOKUP(all_resi[[#This Row],[No. Waybill]],settle_reconcile[No. Waybill],1,0)="","Recon","Recon"),"-")</f>
        <v>Recon</v>
      </c>
      <c r="AT2041" s="2">
        <f>all_resi[[#This Row],[Nilai COD]]-all_resi[[#This Row],[COD Fee]]-all_resi[[#This Row],[Total Biaya Setelah Diskon]]</f>
        <v>79970</v>
      </c>
      <c r="AU2041" s="2">
        <f>IF(all_resi[[#This Row],[Waktu Terima]]="","",_xlfn.DAYS(all_resi[[#This Row],[Waktu Terima]],all_resi[[#This Row],[Tanggal Pengiriman]]))</f>
        <v>6</v>
      </c>
    </row>
    <row r="2042" spans="1:47" x14ac:dyDescent="0.25">
      <c r="A2042" s="2" t="s">
        <v>9159</v>
      </c>
      <c r="B2042" s="1">
        <v>46188</v>
      </c>
      <c r="C2042" s="2" t="s">
        <v>42</v>
      </c>
      <c r="D2042" s="2" t="s">
        <v>43</v>
      </c>
      <c r="E2042" s="2" t="s">
        <v>44</v>
      </c>
      <c r="F2042" s="2" t="s">
        <v>45</v>
      </c>
      <c r="G2042" s="2" t="s">
        <v>46</v>
      </c>
      <c r="H2042" s="2" t="s">
        <v>47</v>
      </c>
      <c r="I2042" s="2" t="s">
        <v>9160</v>
      </c>
      <c r="J2042" s="2" t="s">
        <v>14373</v>
      </c>
      <c r="K2042" s="2" t="s">
        <v>177</v>
      </c>
      <c r="L2042" s="2" t="s">
        <v>222</v>
      </c>
      <c r="M2042" s="2" t="s">
        <v>4500</v>
      </c>
      <c r="N2042" s="2" t="s">
        <v>9161</v>
      </c>
      <c r="O2042">
        <v>1</v>
      </c>
      <c r="P2042" s="2" t="s">
        <v>53</v>
      </c>
      <c r="Q2042">
        <v>100</v>
      </c>
      <c r="R2042">
        <v>0</v>
      </c>
      <c r="S2042" s="2" t="s">
        <v>54</v>
      </c>
      <c r="T2042" s="2" t="s">
        <v>55</v>
      </c>
      <c r="U2042" s="2" t="s">
        <v>79</v>
      </c>
      <c r="V2042" s="2"/>
      <c r="W2042">
        <v>80000</v>
      </c>
      <c r="X2042">
        <v>0</v>
      </c>
      <c r="Y2042">
        <v>0</v>
      </c>
      <c r="Z2042">
        <v>80000</v>
      </c>
      <c r="AB2042" s="2" t="s">
        <v>57</v>
      </c>
      <c r="AC2042">
        <v>32000</v>
      </c>
      <c r="AD2042">
        <v>48000</v>
      </c>
      <c r="AE2042">
        <v>160000</v>
      </c>
      <c r="AF2042">
        <v>2400</v>
      </c>
      <c r="AG2042" s="2" t="s">
        <v>11423</v>
      </c>
      <c r="AH2042" s="2" t="s">
        <v>149</v>
      </c>
      <c r="AI2042" s="1">
        <v>46200</v>
      </c>
      <c r="AJ2042" s="2"/>
      <c r="AK2042" s="2" t="s">
        <v>67</v>
      </c>
      <c r="AM2042" s="2" t="s">
        <v>59</v>
      </c>
      <c r="AP2042" s="2" t="s">
        <v>60</v>
      </c>
      <c r="AQ2042" s="2" t="s">
        <v>41</v>
      </c>
      <c r="AR2042">
        <v>80000</v>
      </c>
      <c r="AS2042" s="2" t="str">
        <f>_xlfn.IFNA(IF(VLOOKUP(all_resi[[#This Row],[No. Waybill]],settle_reconcile[No. Waybill],1,0)="","Recon","Recon"),"-")</f>
        <v>-</v>
      </c>
      <c r="AT2042" s="2">
        <f>all_resi[[#This Row],[Nilai COD]]-all_resi[[#This Row],[COD Fee]]-all_resi[[#This Row],[Total Biaya Setelah Diskon]]</f>
        <v>109600</v>
      </c>
      <c r="AU2042" s="2">
        <f>IF(all_resi[[#This Row],[Waktu Terima]]="","",_xlfn.DAYS(all_resi[[#This Row],[Waktu Terima]],all_resi[[#This Row],[Tanggal Pengiriman]]))</f>
        <v>12</v>
      </c>
    </row>
    <row r="2043" spans="1:47" x14ac:dyDescent="0.25">
      <c r="A2043" s="2" t="s">
        <v>8865</v>
      </c>
      <c r="B2043" s="1">
        <v>46188</v>
      </c>
      <c r="C2043" s="2" t="s">
        <v>42</v>
      </c>
      <c r="D2043" s="2" t="s">
        <v>43</v>
      </c>
      <c r="E2043" s="2" t="s">
        <v>44</v>
      </c>
      <c r="F2043" s="2" t="s">
        <v>45</v>
      </c>
      <c r="G2043" s="2" t="s">
        <v>46</v>
      </c>
      <c r="H2043" s="2" t="s">
        <v>47</v>
      </c>
      <c r="I2043" s="2" t="s">
        <v>8866</v>
      </c>
      <c r="J2043" s="2" t="s">
        <v>14187</v>
      </c>
      <c r="K2043" s="2" t="s">
        <v>197</v>
      </c>
      <c r="L2043" s="2" t="s">
        <v>1527</v>
      </c>
      <c r="M2043" s="2" t="s">
        <v>1528</v>
      </c>
      <c r="N2043" s="2" t="s">
        <v>8867</v>
      </c>
      <c r="O2043">
        <v>1</v>
      </c>
      <c r="P2043" s="2" t="s">
        <v>53</v>
      </c>
      <c r="Q2043">
        <v>100</v>
      </c>
      <c r="R2043">
        <v>0</v>
      </c>
      <c r="S2043" s="2" t="s">
        <v>54</v>
      </c>
      <c r="T2043" s="2" t="s">
        <v>55</v>
      </c>
      <c r="U2043" s="2" t="s">
        <v>97</v>
      </c>
      <c r="V2043" s="2"/>
      <c r="W2043">
        <v>78000</v>
      </c>
      <c r="X2043">
        <v>0</v>
      </c>
      <c r="Y2043">
        <v>0</v>
      </c>
      <c r="Z2043">
        <v>78000</v>
      </c>
      <c r="AB2043" s="2" t="s">
        <v>57</v>
      </c>
      <c r="AC2043">
        <v>31200</v>
      </c>
      <c r="AD2043">
        <v>46800</v>
      </c>
      <c r="AE2043">
        <v>148000</v>
      </c>
      <c r="AF2043">
        <v>2220</v>
      </c>
      <c r="AG2043" s="2" t="s">
        <v>256</v>
      </c>
      <c r="AH2043" s="2"/>
      <c r="AI2043" s="1">
        <v>46207</v>
      </c>
      <c r="AJ2043" s="2"/>
      <c r="AK2043" s="2" t="s">
        <v>67</v>
      </c>
      <c r="AM2043" s="2" t="s">
        <v>59</v>
      </c>
      <c r="AP2043" s="2" t="s">
        <v>60</v>
      </c>
      <c r="AQ2043" s="2" t="s">
        <v>41</v>
      </c>
      <c r="AR2043">
        <v>70000</v>
      </c>
      <c r="AS2043" s="2" t="str">
        <f>_xlfn.IFNA(IF(VLOOKUP(all_resi[[#This Row],[No. Waybill]],settle_reconcile[No. Waybill],1,0)="","Recon","Recon"),"-")</f>
        <v>-</v>
      </c>
      <c r="AT2043" s="2">
        <f>all_resi[[#This Row],[Nilai COD]]-all_resi[[#This Row],[COD Fee]]-all_resi[[#This Row],[Total Biaya Setelah Diskon]]</f>
        <v>98980</v>
      </c>
      <c r="AU2043" s="2">
        <f>IF(all_resi[[#This Row],[Waktu Terima]]="","",_xlfn.DAYS(all_resi[[#This Row],[Waktu Terima]],all_resi[[#This Row],[Tanggal Pengiriman]]))</f>
        <v>19</v>
      </c>
    </row>
    <row r="2044" spans="1:47" x14ac:dyDescent="0.25">
      <c r="A2044" s="2" t="s">
        <v>9198</v>
      </c>
      <c r="B2044" s="1">
        <v>46188</v>
      </c>
      <c r="C2044" s="2" t="s">
        <v>42</v>
      </c>
      <c r="D2044" s="2" t="s">
        <v>43</v>
      </c>
      <c r="E2044" s="2" t="s">
        <v>44</v>
      </c>
      <c r="F2044" s="2" t="s">
        <v>45</v>
      </c>
      <c r="G2044" s="2" t="s">
        <v>46</v>
      </c>
      <c r="H2044" s="2" t="s">
        <v>47</v>
      </c>
      <c r="I2044" s="2" t="s">
        <v>9199</v>
      </c>
      <c r="J2044" s="2" t="s">
        <v>14386</v>
      </c>
      <c r="K2044" s="2" t="s">
        <v>75</v>
      </c>
      <c r="L2044" s="2" t="s">
        <v>1873</v>
      </c>
      <c r="M2044" s="2" t="s">
        <v>9200</v>
      </c>
      <c r="N2044" s="2" t="s">
        <v>9201</v>
      </c>
      <c r="O2044">
        <v>1</v>
      </c>
      <c r="P2044" s="2" t="s">
        <v>53</v>
      </c>
      <c r="Q2044">
        <v>100</v>
      </c>
      <c r="R2044">
        <v>0</v>
      </c>
      <c r="S2044" s="2" t="s">
        <v>54</v>
      </c>
      <c r="T2044" s="2" t="s">
        <v>55</v>
      </c>
      <c r="U2044" s="2" t="s">
        <v>235</v>
      </c>
      <c r="V2044" s="2"/>
      <c r="W2044">
        <v>61000</v>
      </c>
      <c r="X2044">
        <v>0</v>
      </c>
      <c r="Y2044">
        <v>0</v>
      </c>
      <c r="Z2044">
        <v>61000</v>
      </c>
      <c r="AB2044" s="2" t="s">
        <v>57</v>
      </c>
      <c r="AC2044">
        <v>24400</v>
      </c>
      <c r="AD2044">
        <v>36600</v>
      </c>
      <c r="AE2044">
        <v>144000</v>
      </c>
      <c r="AF2044">
        <v>2160</v>
      </c>
      <c r="AG2044" s="2" t="s">
        <v>9199</v>
      </c>
      <c r="AH2044" s="2"/>
      <c r="AI2044" s="1">
        <v>46193</v>
      </c>
      <c r="AJ2044" s="2"/>
      <c r="AK2044" s="2" t="s">
        <v>58</v>
      </c>
      <c r="AM2044" s="2" t="s">
        <v>59</v>
      </c>
      <c r="AP2044" s="2" t="s">
        <v>60</v>
      </c>
      <c r="AQ2044" s="2" t="s">
        <v>41</v>
      </c>
      <c r="AR2044">
        <v>83000</v>
      </c>
      <c r="AS2044" s="2" t="str">
        <f>_xlfn.IFNA(IF(VLOOKUP(all_resi[[#This Row],[No. Waybill]],settle_reconcile[No. Waybill],1,0)="","Recon","Recon"),"-")</f>
        <v>Recon</v>
      </c>
      <c r="AT2044" s="2">
        <f>all_resi[[#This Row],[Nilai COD]]-all_resi[[#This Row],[COD Fee]]-all_resi[[#This Row],[Total Biaya Setelah Diskon]]</f>
        <v>105240</v>
      </c>
      <c r="AU2044" s="2">
        <f>IF(all_resi[[#This Row],[Waktu Terima]]="","",_xlfn.DAYS(all_resi[[#This Row],[Waktu Terima]],all_resi[[#This Row],[Tanggal Pengiriman]]))</f>
        <v>5</v>
      </c>
    </row>
    <row r="2045" spans="1:47" x14ac:dyDescent="0.25">
      <c r="A2045" s="2" t="s">
        <v>9024</v>
      </c>
      <c r="B2045" s="1">
        <v>46188</v>
      </c>
      <c r="C2045" s="2" t="s">
        <v>42</v>
      </c>
      <c r="D2045" s="2" t="s">
        <v>43</v>
      </c>
      <c r="E2045" s="2" t="s">
        <v>44</v>
      </c>
      <c r="F2045" s="2" t="s">
        <v>45</v>
      </c>
      <c r="G2045" s="2" t="s">
        <v>46</v>
      </c>
      <c r="H2045" s="2" t="s">
        <v>47</v>
      </c>
      <c r="I2045" s="2" t="s">
        <v>9025</v>
      </c>
      <c r="J2045" s="2" t="s">
        <v>14228</v>
      </c>
      <c r="K2045" s="2" t="s">
        <v>156</v>
      </c>
      <c r="L2045" s="2" t="s">
        <v>480</v>
      </c>
      <c r="M2045" s="2" t="s">
        <v>9026</v>
      </c>
      <c r="N2045" s="2" t="s">
        <v>9027</v>
      </c>
      <c r="O2045">
        <v>1</v>
      </c>
      <c r="P2045" s="2" t="s">
        <v>53</v>
      </c>
      <c r="Q2045">
        <v>100</v>
      </c>
      <c r="R2045">
        <v>0</v>
      </c>
      <c r="S2045" s="2" t="s">
        <v>54</v>
      </c>
      <c r="T2045" s="2" t="s">
        <v>55</v>
      </c>
      <c r="U2045" s="2" t="s">
        <v>97</v>
      </c>
      <c r="V2045" s="2"/>
      <c r="W2045">
        <v>82000</v>
      </c>
      <c r="X2045">
        <v>0</v>
      </c>
      <c r="Y2045">
        <v>0</v>
      </c>
      <c r="Z2045">
        <v>82000</v>
      </c>
      <c r="AB2045" s="2" t="s">
        <v>57</v>
      </c>
      <c r="AC2045">
        <v>32800</v>
      </c>
      <c r="AD2045">
        <v>49200</v>
      </c>
      <c r="AE2045">
        <v>152000</v>
      </c>
      <c r="AF2045">
        <v>2280</v>
      </c>
      <c r="AG2045" s="2" t="s">
        <v>43</v>
      </c>
      <c r="AH2045" s="2"/>
      <c r="AI2045" s="1">
        <v>46211</v>
      </c>
      <c r="AJ2045" s="2"/>
      <c r="AK2045" s="2" t="s">
        <v>67</v>
      </c>
      <c r="AM2045" s="2" t="s">
        <v>59</v>
      </c>
      <c r="AP2045" s="2" t="s">
        <v>60</v>
      </c>
      <c r="AQ2045" s="2" t="s">
        <v>41</v>
      </c>
      <c r="AR2045">
        <v>70000</v>
      </c>
      <c r="AS2045" s="2" t="str">
        <f>_xlfn.IFNA(IF(VLOOKUP(all_resi[[#This Row],[No. Waybill]],settle_reconcile[No. Waybill],1,0)="","Recon","Recon"),"-")</f>
        <v>-</v>
      </c>
      <c r="AT2045" s="2">
        <f>all_resi[[#This Row],[Nilai COD]]-all_resi[[#This Row],[COD Fee]]-all_resi[[#This Row],[Total Biaya Setelah Diskon]]</f>
        <v>100520</v>
      </c>
      <c r="AU2045" s="2">
        <f>IF(all_resi[[#This Row],[Waktu Terima]]="","",_xlfn.DAYS(all_resi[[#This Row],[Waktu Terima]],all_resi[[#This Row],[Tanggal Pengiriman]]))</f>
        <v>23</v>
      </c>
    </row>
    <row r="2046" spans="1:47" x14ac:dyDescent="0.25">
      <c r="A2046" s="2" t="s">
        <v>9205</v>
      </c>
      <c r="B2046" s="1">
        <v>46188</v>
      </c>
      <c r="C2046" s="2" t="s">
        <v>42</v>
      </c>
      <c r="D2046" s="2" t="s">
        <v>43</v>
      </c>
      <c r="E2046" s="2" t="s">
        <v>44</v>
      </c>
      <c r="F2046" s="2" t="s">
        <v>45</v>
      </c>
      <c r="G2046" s="2" t="s">
        <v>46</v>
      </c>
      <c r="H2046" s="2" t="s">
        <v>47</v>
      </c>
      <c r="I2046" s="2" t="s">
        <v>9206</v>
      </c>
      <c r="J2046" s="2" t="s">
        <v>14374</v>
      </c>
      <c r="K2046" s="2" t="s">
        <v>156</v>
      </c>
      <c r="L2046" s="2" t="s">
        <v>480</v>
      </c>
      <c r="M2046" s="2" t="s">
        <v>9207</v>
      </c>
      <c r="N2046" s="2" t="s">
        <v>9208</v>
      </c>
      <c r="O2046">
        <v>1</v>
      </c>
      <c r="P2046" s="2" t="s">
        <v>53</v>
      </c>
      <c r="Q2046">
        <v>100</v>
      </c>
      <c r="R2046">
        <v>0</v>
      </c>
      <c r="S2046" s="2" t="s">
        <v>54</v>
      </c>
      <c r="T2046" s="2" t="s">
        <v>55</v>
      </c>
      <c r="U2046" s="2" t="s">
        <v>225</v>
      </c>
      <c r="V2046" s="2"/>
      <c r="W2046">
        <v>82000</v>
      </c>
      <c r="X2046">
        <v>0</v>
      </c>
      <c r="Y2046">
        <v>0</v>
      </c>
      <c r="Z2046">
        <v>82000</v>
      </c>
      <c r="AB2046" s="2" t="s">
        <v>57</v>
      </c>
      <c r="AC2046">
        <v>32800</v>
      </c>
      <c r="AD2046">
        <v>49200</v>
      </c>
      <c r="AE2046">
        <v>186000</v>
      </c>
      <c r="AF2046">
        <v>2790</v>
      </c>
      <c r="AG2046" s="2" t="s">
        <v>43</v>
      </c>
      <c r="AH2046" s="2"/>
      <c r="AI2046" s="1">
        <v>46212</v>
      </c>
      <c r="AJ2046" s="2"/>
      <c r="AK2046" s="2" t="s">
        <v>67</v>
      </c>
      <c r="AM2046" s="2" t="s">
        <v>59</v>
      </c>
      <c r="AP2046" s="2" t="s">
        <v>60</v>
      </c>
      <c r="AQ2046" s="2" t="s">
        <v>41</v>
      </c>
      <c r="AR2046">
        <v>104000</v>
      </c>
      <c r="AS2046" s="2" t="str">
        <f>_xlfn.IFNA(IF(VLOOKUP(all_resi[[#This Row],[No. Waybill]],settle_reconcile[No. Waybill],1,0)="","Recon","Recon"),"-")</f>
        <v>-</v>
      </c>
      <c r="AT2046" s="2">
        <f>all_resi[[#This Row],[Nilai COD]]-all_resi[[#This Row],[COD Fee]]-all_resi[[#This Row],[Total Biaya Setelah Diskon]]</f>
        <v>134010</v>
      </c>
      <c r="AU2046" s="2">
        <f>IF(all_resi[[#This Row],[Waktu Terima]]="","",_xlfn.DAYS(all_resi[[#This Row],[Waktu Terima]],all_resi[[#This Row],[Tanggal Pengiriman]]))</f>
        <v>24</v>
      </c>
    </row>
    <row r="2047" spans="1:47" x14ac:dyDescent="0.25">
      <c r="A2047" s="2" t="s">
        <v>9221</v>
      </c>
      <c r="B2047" s="1">
        <v>46188</v>
      </c>
      <c r="C2047" s="2" t="s">
        <v>42</v>
      </c>
      <c r="D2047" s="2" t="s">
        <v>43</v>
      </c>
      <c r="E2047" s="2" t="s">
        <v>44</v>
      </c>
      <c r="F2047" s="2" t="s">
        <v>45</v>
      </c>
      <c r="G2047" s="2" t="s">
        <v>46</v>
      </c>
      <c r="H2047" s="2" t="s">
        <v>47</v>
      </c>
      <c r="I2047" s="2" t="s">
        <v>9222</v>
      </c>
      <c r="J2047" s="2" t="s">
        <v>14372</v>
      </c>
      <c r="K2047" s="2" t="s">
        <v>177</v>
      </c>
      <c r="L2047" s="2" t="s">
        <v>775</v>
      </c>
      <c r="M2047" s="2" t="s">
        <v>1538</v>
      </c>
      <c r="N2047" s="2" t="s">
        <v>9223</v>
      </c>
      <c r="O2047">
        <v>1</v>
      </c>
      <c r="P2047" s="2" t="s">
        <v>53</v>
      </c>
      <c r="Q2047">
        <v>100</v>
      </c>
      <c r="R2047">
        <v>0</v>
      </c>
      <c r="S2047" s="2" t="s">
        <v>54</v>
      </c>
      <c r="T2047" s="2" t="s">
        <v>55</v>
      </c>
      <c r="U2047" s="2" t="s">
        <v>66</v>
      </c>
      <c r="V2047" s="2"/>
      <c r="W2047">
        <v>114000</v>
      </c>
      <c r="X2047">
        <v>0</v>
      </c>
      <c r="Y2047">
        <v>0</v>
      </c>
      <c r="Z2047">
        <v>114000</v>
      </c>
      <c r="AB2047" s="2" t="s">
        <v>57</v>
      </c>
      <c r="AC2047">
        <v>45600</v>
      </c>
      <c r="AD2047">
        <v>68400</v>
      </c>
      <c r="AE2047">
        <v>198000</v>
      </c>
      <c r="AF2047">
        <v>2970</v>
      </c>
      <c r="AG2047" s="2" t="s">
        <v>9222</v>
      </c>
      <c r="AH2047" s="2"/>
      <c r="AI2047" s="1">
        <v>46194</v>
      </c>
      <c r="AJ2047" s="2"/>
      <c r="AK2047" s="2" t="s">
        <v>58</v>
      </c>
      <c r="AM2047" s="2" t="s">
        <v>59</v>
      </c>
      <c r="AP2047" s="2" t="s">
        <v>60</v>
      </c>
      <c r="AQ2047" s="2" t="s">
        <v>41</v>
      </c>
      <c r="AR2047">
        <v>84000</v>
      </c>
      <c r="AS2047" s="2" t="str">
        <f>_xlfn.IFNA(IF(VLOOKUP(all_resi[[#This Row],[No. Waybill]],settle_reconcile[No. Waybill],1,0)="","Recon","Recon"),"-")</f>
        <v>Recon</v>
      </c>
      <c r="AT2047" s="2">
        <f>all_resi[[#This Row],[Nilai COD]]-all_resi[[#This Row],[COD Fee]]-all_resi[[#This Row],[Total Biaya Setelah Diskon]]</f>
        <v>126630</v>
      </c>
      <c r="AU2047" s="2">
        <f>IF(all_resi[[#This Row],[Waktu Terima]]="","",_xlfn.DAYS(all_resi[[#This Row],[Waktu Terima]],all_resi[[#This Row],[Tanggal Pengiriman]]))</f>
        <v>6</v>
      </c>
    </row>
    <row r="2048" spans="1:47" x14ac:dyDescent="0.25">
      <c r="A2048" s="2" t="s">
        <v>9209</v>
      </c>
      <c r="B2048" s="1">
        <v>46188</v>
      </c>
      <c r="C2048" s="2" t="s">
        <v>42</v>
      </c>
      <c r="D2048" s="2" t="s">
        <v>43</v>
      </c>
      <c r="E2048" s="2" t="s">
        <v>44</v>
      </c>
      <c r="F2048" s="2" t="s">
        <v>45</v>
      </c>
      <c r="G2048" s="2" t="s">
        <v>46</v>
      </c>
      <c r="H2048" s="2" t="s">
        <v>47</v>
      </c>
      <c r="I2048" s="2" t="s">
        <v>9210</v>
      </c>
      <c r="J2048" s="2" t="s">
        <v>14385</v>
      </c>
      <c r="K2048" s="2" t="s">
        <v>209</v>
      </c>
      <c r="L2048" s="2" t="s">
        <v>3231</v>
      </c>
      <c r="M2048" s="2" t="s">
        <v>3232</v>
      </c>
      <c r="N2048" s="2" t="s">
        <v>9211</v>
      </c>
      <c r="O2048">
        <v>1</v>
      </c>
      <c r="P2048" s="2" t="s">
        <v>53</v>
      </c>
      <c r="Q2048">
        <v>100</v>
      </c>
      <c r="R2048">
        <v>0</v>
      </c>
      <c r="S2048" s="2" t="s">
        <v>54</v>
      </c>
      <c r="T2048" s="2" t="s">
        <v>55</v>
      </c>
      <c r="U2048" s="2" t="s">
        <v>225</v>
      </c>
      <c r="V2048" s="2"/>
      <c r="W2048">
        <v>52000</v>
      </c>
      <c r="X2048">
        <v>0</v>
      </c>
      <c r="Y2048">
        <v>0</v>
      </c>
      <c r="Z2048">
        <v>52000</v>
      </c>
      <c r="AB2048" s="2" t="s">
        <v>57</v>
      </c>
      <c r="AC2048">
        <v>20800</v>
      </c>
      <c r="AD2048">
        <v>31200</v>
      </c>
      <c r="AE2048">
        <v>150000</v>
      </c>
      <c r="AF2048">
        <v>2250</v>
      </c>
      <c r="AG2048" s="2" t="s">
        <v>256</v>
      </c>
      <c r="AH2048" s="2"/>
      <c r="AI2048" s="1">
        <v>46207</v>
      </c>
      <c r="AJ2048" s="2"/>
      <c r="AK2048" s="2" t="s">
        <v>67</v>
      </c>
      <c r="AM2048" s="2" t="s">
        <v>59</v>
      </c>
      <c r="AP2048" s="2" t="s">
        <v>60</v>
      </c>
      <c r="AQ2048" s="2" t="s">
        <v>41</v>
      </c>
      <c r="AR2048">
        <v>98000</v>
      </c>
      <c r="AS2048" s="2" t="str">
        <f>_xlfn.IFNA(IF(VLOOKUP(all_resi[[#This Row],[No. Waybill]],settle_reconcile[No. Waybill],1,0)="","Recon","Recon"),"-")</f>
        <v>-</v>
      </c>
      <c r="AT2048" s="2">
        <f>all_resi[[#This Row],[Nilai COD]]-all_resi[[#This Row],[COD Fee]]-all_resi[[#This Row],[Total Biaya Setelah Diskon]]</f>
        <v>116550</v>
      </c>
      <c r="AU2048" s="2">
        <f>IF(all_resi[[#This Row],[Waktu Terima]]="","",_xlfn.DAYS(all_resi[[#This Row],[Waktu Terima]],all_resi[[#This Row],[Tanggal Pengiriman]]))</f>
        <v>19</v>
      </c>
    </row>
    <row r="2049" spans="1:47" x14ac:dyDescent="0.25">
      <c r="A2049" s="2" t="s">
        <v>8851</v>
      </c>
      <c r="B2049" s="1">
        <v>46188</v>
      </c>
      <c r="C2049" s="2" t="s">
        <v>42</v>
      </c>
      <c r="D2049" s="2" t="s">
        <v>43</v>
      </c>
      <c r="E2049" s="2" t="s">
        <v>44</v>
      </c>
      <c r="F2049" s="2" t="s">
        <v>45</v>
      </c>
      <c r="G2049" s="2" t="s">
        <v>46</v>
      </c>
      <c r="H2049" s="2" t="s">
        <v>47</v>
      </c>
      <c r="I2049" s="2" t="s">
        <v>8852</v>
      </c>
      <c r="J2049" s="2" t="s">
        <v>14193</v>
      </c>
      <c r="K2049" s="2" t="s">
        <v>116</v>
      </c>
      <c r="L2049" s="2" t="s">
        <v>1581</v>
      </c>
      <c r="M2049" s="2" t="s">
        <v>8853</v>
      </c>
      <c r="N2049" s="2" t="s">
        <v>8854</v>
      </c>
      <c r="O2049">
        <v>1</v>
      </c>
      <c r="P2049" s="2" t="s">
        <v>53</v>
      </c>
      <c r="Q2049">
        <v>100</v>
      </c>
      <c r="R2049">
        <v>0</v>
      </c>
      <c r="S2049" s="2" t="s">
        <v>54</v>
      </c>
      <c r="T2049" s="2" t="s">
        <v>55</v>
      </c>
      <c r="U2049" s="2" t="s">
        <v>420</v>
      </c>
      <c r="V2049" s="2"/>
      <c r="W2049">
        <v>8000</v>
      </c>
      <c r="X2049">
        <v>0</v>
      </c>
      <c r="Y2049">
        <v>0</v>
      </c>
      <c r="Z2049">
        <v>8000</v>
      </c>
      <c r="AB2049" s="2" t="s">
        <v>57</v>
      </c>
      <c r="AC2049">
        <v>3000</v>
      </c>
      <c r="AD2049">
        <v>5000</v>
      </c>
      <c r="AE2049">
        <v>97000</v>
      </c>
      <c r="AF2049">
        <v>1455</v>
      </c>
      <c r="AG2049" s="2" t="s">
        <v>8852</v>
      </c>
      <c r="AH2049" s="2"/>
      <c r="AI2049" s="1">
        <v>46189</v>
      </c>
      <c r="AJ2049" s="2"/>
      <c r="AK2049" s="2" t="s">
        <v>58</v>
      </c>
      <c r="AM2049" s="2" t="s">
        <v>59</v>
      </c>
      <c r="AP2049" s="2" t="s">
        <v>60</v>
      </c>
      <c r="AQ2049" s="2" t="s">
        <v>41</v>
      </c>
      <c r="AR2049">
        <v>89000</v>
      </c>
      <c r="AS2049" s="2" t="str">
        <f>_xlfn.IFNA(IF(VLOOKUP(all_resi[[#This Row],[No. Waybill]],settle_reconcile[No. Waybill],1,0)="","Recon","Recon"),"-")</f>
        <v>Recon</v>
      </c>
      <c r="AT2049" s="2">
        <f>all_resi[[#This Row],[Nilai COD]]-all_resi[[#This Row],[COD Fee]]-all_resi[[#This Row],[Total Biaya Setelah Diskon]]</f>
        <v>90545</v>
      </c>
      <c r="AU2049" s="2">
        <f>IF(all_resi[[#This Row],[Waktu Terima]]="","",_xlfn.DAYS(all_resi[[#This Row],[Waktu Terima]],all_resi[[#This Row],[Tanggal Pengiriman]]))</f>
        <v>1</v>
      </c>
    </row>
    <row r="2050" spans="1:47" x14ac:dyDescent="0.25">
      <c r="A2050" s="2" t="s">
        <v>9550</v>
      </c>
      <c r="B2050" s="1">
        <v>46188</v>
      </c>
      <c r="C2050" s="2" t="s">
        <v>42</v>
      </c>
      <c r="D2050" s="2" t="s">
        <v>43</v>
      </c>
      <c r="E2050" s="2" t="s">
        <v>44</v>
      </c>
      <c r="F2050" s="2" t="s">
        <v>45</v>
      </c>
      <c r="G2050" s="2" t="s">
        <v>46</v>
      </c>
      <c r="H2050" s="2" t="s">
        <v>47</v>
      </c>
      <c r="I2050" s="2" t="s">
        <v>9551</v>
      </c>
      <c r="J2050" s="2" t="s">
        <v>14262</v>
      </c>
      <c r="K2050" s="2" t="s">
        <v>156</v>
      </c>
      <c r="L2050" s="2" t="s">
        <v>480</v>
      </c>
      <c r="M2050" s="2" t="s">
        <v>2447</v>
      </c>
      <c r="N2050" s="2" t="s">
        <v>9552</v>
      </c>
      <c r="O2050">
        <v>1</v>
      </c>
      <c r="P2050" s="2" t="s">
        <v>53</v>
      </c>
      <c r="Q2050">
        <v>100</v>
      </c>
      <c r="R2050">
        <v>0</v>
      </c>
      <c r="S2050" s="2" t="s">
        <v>54</v>
      </c>
      <c r="T2050" s="2" t="s">
        <v>55</v>
      </c>
      <c r="U2050" s="2" t="s">
        <v>8016</v>
      </c>
      <c r="V2050" s="2"/>
      <c r="W2050">
        <v>82000</v>
      </c>
      <c r="X2050">
        <v>0</v>
      </c>
      <c r="Y2050">
        <v>0</v>
      </c>
      <c r="Z2050">
        <v>82000</v>
      </c>
      <c r="AB2050" s="2" t="s">
        <v>57</v>
      </c>
      <c r="AC2050">
        <v>32800</v>
      </c>
      <c r="AD2050">
        <v>49200</v>
      </c>
      <c r="AE2050">
        <v>276000</v>
      </c>
      <c r="AF2050">
        <v>4140</v>
      </c>
      <c r="AG2050" s="2" t="s">
        <v>43</v>
      </c>
      <c r="AH2050" s="2"/>
      <c r="AI2050" s="1">
        <v>46211</v>
      </c>
      <c r="AJ2050" s="2"/>
      <c r="AK2050" s="2" t="s">
        <v>67</v>
      </c>
      <c r="AM2050" s="2" t="s">
        <v>59</v>
      </c>
      <c r="AP2050" s="2" t="s">
        <v>60</v>
      </c>
      <c r="AQ2050" s="2" t="s">
        <v>41</v>
      </c>
      <c r="AR2050">
        <v>194000</v>
      </c>
      <c r="AS2050" s="2" t="str">
        <f>_xlfn.IFNA(IF(VLOOKUP(all_resi[[#This Row],[No. Waybill]],settle_reconcile[No. Waybill],1,0)="","Recon","Recon"),"-")</f>
        <v>-</v>
      </c>
      <c r="AT2050" s="2">
        <f>all_resi[[#This Row],[Nilai COD]]-all_resi[[#This Row],[COD Fee]]-all_resi[[#This Row],[Total Biaya Setelah Diskon]]</f>
        <v>222660</v>
      </c>
      <c r="AU2050" s="2">
        <f>IF(all_resi[[#This Row],[Waktu Terima]]="","",_xlfn.DAYS(all_resi[[#This Row],[Waktu Terima]],all_resi[[#This Row],[Tanggal Pengiriman]]))</f>
        <v>23</v>
      </c>
    </row>
    <row r="2051" spans="1:47" x14ac:dyDescent="0.25">
      <c r="A2051" s="2" t="s">
        <v>9195</v>
      </c>
      <c r="B2051" s="1">
        <v>46188</v>
      </c>
      <c r="C2051" s="2" t="s">
        <v>42</v>
      </c>
      <c r="D2051" s="2" t="s">
        <v>43</v>
      </c>
      <c r="E2051" s="2" t="s">
        <v>44</v>
      </c>
      <c r="F2051" s="2" t="s">
        <v>45</v>
      </c>
      <c r="G2051" s="2" t="s">
        <v>46</v>
      </c>
      <c r="H2051" s="2" t="s">
        <v>47</v>
      </c>
      <c r="I2051" s="2" t="s">
        <v>9196</v>
      </c>
      <c r="J2051" s="2" t="s">
        <v>14371</v>
      </c>
      <c r="K2051" s="2" t="s">
        <v>156</v>
      </c>
      <c r="L2051" s="2" t="s">
        <v>606</v>
      </c>
      <c r="M2051" s="2" t="s">
        <v>1191</v>
      </c>
      <c r="N2051" s="2" t="s">
        <v>9197</v>
      </c>
      <c r="O2051">
        <v>1</v>
      </c>
      <c r="P2051" s="2" t="s">
        <v>53</v>
      </c>
      <c r="Q2051">
        <v>100</v>
      </c>
      <c r="R2051">
        <v>0</v>
      </c>
      <c r="S2051" s="2" t="s">
        <v>54</v>
      </c>
      <c r="T2051" s="2" t="s">
        <v>55</v>
      </c>
      <c r="U2051" s="2" t="s">
        <v>225</v>
      </c>
      <c r="V2051" s="2"/>
      <c r="W2051">
        <v>64000</v>
      </c>
      <c r="X2051">
        <v>0</v>
      </c>
      <c r="Y2051">
        <v>0</v>
      </c>
      <c r="Z2051">
        <v>64000</v>
      </c>
      <c r="AB2051" s="2" t="s">
        <v>57</v>
      </c>
      <c r="AC2051">
        <v>25600</v>
      </c>
      <c r="AD2051">
        <v>38400</v>
      </c>
      <c r="AE2051">
        <v>168000</v>
      </c>
      <c r="AF2051">
        <v>2520</v>
      </c>
      <c r="AG2051" s="2" t="s">
        <v>9196</v>
      </c>
      <c r="AH2051" s="2"/>
      <c r="AI2051" s="1">
        <v>46194</v>
      </c>
      <c r="AJ2051" s="2"/>
      <c r="AK2051" s="2" t="s">
        <v>58</v>
      </c>
      <c r="AM2051" s="2" t="s">
        <v>59</v>
      </c>
      <c r="AP2051" s="2" t="s">
        <v>60</v>
      </c>
      <c r="AQ2051" s="2" t="s">
        <v>41</v>
      </c>
      <c r="AR2051">
        <v>104000</v>
      </c>
      <c r="AS2051" s="2" t="str">
        <f>_xlfn.IFNA(IF(VLOOKUP(all_resi[[#This Row],[No. Waybill]],settle_reconcile[No. Waybill],1,0)="","Recon","Recon"),"-")</f>
        <v>Recon</v>
      </c>
      <c r="AT2051" s="2">
        <f>all_resi[[#This Row],[Nilai COD]]-all_resi[[#This Row],[COD Fee]]-all_resi[[#This Row],[Total Biaya Setelah Diskon]]</f>
        <v>127080</v>
      </c>
      <c r="AU2051" s="2">
        <f>IF(all_resi[[#This Row],[Waktu Terima]]="","",_xlfn.DAYS(all_resi[[#This Row],[Waktu Terima]],all_resi[[#This Row],[Tanggal Pengiriman]]))</f>
        <v>6</v>
      </c>
    </row>
    <row r="2052" spans="1:47" x14ac:dyDescent="0.25">
      <c r="A2052" s="2" t="s">
        <v>9218</v>
      </c>
      <c r="B2052" s="1">
        <v>46188</v>
      </c>
      <c r="C2052" s="2" t="s">
        <v>42</v>
      </c>
      <c r="D2052" s="2" t="s">
        <v>43</v>
      </c>
      <c r="E2052" s="2" t="s">
        <v>44</v>
      </c>
      <c r="F2052" s="2" t="s">
        <v>45</v>
      </c>
      <c r="G2052" s="2" t="s">
        <v>46</v>
      </c>
      <c r="H2052" s="2" t="s">
        <v>47</v>
      </c>
      <c r="I2052" s="2" t="s">
        <v>9219</v>
      </c>
      <c r="J2052" s="2" t="s">
        <v>14370</v>
      </c>
      <c r="K2052" s="2" t="s">
        <v>237</v>
      </c>
      <c r="L2052" s="2" t="s">
        <v>238</v>
      </c>
      <c r="M2052" s="2" t="s">
        <v>2888</v>
      </c>
      <c r="N2052" s="2" t="s">
        <v>9220</v>
      </c>
      <c r="O2052">
        <v>1</v>
      </c>
      <c r="P2052" s="2" t="s">
        <v>53</v>
      </c>
      <c r="Q2052">
        <v>100</v>
      </c>
      <c r="R2052">
        <v>7900000</v>
      </c>
      <c r="S2052" s="2" t="s">
        <v>54</v>
      </c>
      <c r="T2052" s="2" t="s">
        <v>55</v>
      </c>
      <c r="U2052" s="2" t="s">
        <v>235</v>
      </c>
      <c r="V2052" s="2" t="s">
        <v>2706</v>
      </c>
      <c r="W2052">
        <v>37000</v>
      </c>
      <c r="X2052">
        <v>0</v>
      </c>
      <c r="Y2052">
        <v>0</v>
      </c>
      <c r="Z2052">
        <v>37000</v>
      </c>
      <c r="AB2052" s="2" t="s">
        <v>57</v>
      </c>
      <c r="AC2052">
        <v>14800</v>
      </c>
      <c r="AD2052">
        <v>22200</v>
      </c>
      <c r="AE2052">
        <v>121000</v>
      </c>
      <c r="AF2052">
        <v>1815</v>
      </c>
      <c r="AG2052" s="2" t="s">
        <v>7592</v>
      </c>
      <c r="AH2052" s="2" t="s">
        <v>149</v>
      </c>
      <c r="AI2052" s="1">
        <v>46201</v>
      </c>
      <c r="AJ2052" s="2"/>
      <c r="AK2052" s="2" t="s">
        <v>67</v>
      </c>
      <c r="AM2052" s="2" t="s">
        <v>59</v>
      </c>
      <c r="AP2052" s="2" t="s">
        <v>60</v>
      </c>
      <c r="AQ2052" s="2" t="s">
        <v>41</v>
      </c>
      <c r="AR2052">
        <v>84000</v>
      </c>
      <c r="AS2052" s="2" t="str">
        <f>_xlfn.IFNA(IF(VLOOKUP(all_resi[[#This Row],[No. Waybill]],settle_reconcile[No. Waybill],1,0)="","Recon","Recon"),"-")</f>
        <v>-</v>
      </c>
      <c r="AT2052" s="2">
        <f>all_resi[[#This Row],[Nilai COD]]-all_resi[[#This Row],[COD Fee]]-all_resi[[#This Row],[Total Biaya Setelah Diskon]]</f>
        <v>96985</v>
      </c>
      <c r="AU2052" s="2">
        <f>IF(all_resi[[#This Row],[Waktu Terima]]="","",_xlfn.DAYS(all_resi[[#This Row],[Waktu Terima]],all_resi[[#This Row],[Tanggal Pengiriman]]))</f>
        <v>13</v>
      </c>
    </row>
    <row r="2053" spans="1:47" x14ac:dyDescent="0.25">
      <c r="A2053" s="2" t="s">
        <v>9171</v>
      </c>
      <c r="B2053" s="1">
        <v>46188</v>
      </c>
      <c r="C2053" s="2" t="s">
        <v>42</v>
      </c>
      <c r="D2053" s="2" t="s">
        <v>43</v>
      </c>
      <c r="E2053" s="2" t="s">
        <v>44</v>
      </c>
      <c r="F2053" s="2" t="s">
        <v>45</v>
      </c>
      <c r="G2053" s="2" t="s">
        <v>46</v>
      </c>
      <c r="H2053" s="2" t="s">
        <v>47</v>
      </c>
      <c r="I2053" s="2" t="s">
        <v>9172</v>
      </c>
      <c r="J2053" s="2" t="s">
        <v>14403</v>
      </c>
      <c r="K2053" s="2" t="s">
        <v>156</v>
      </c>
      <c r="L2053" s="2" t="s">
        <v>369</v>
      </c>
      <c r="M2053" s="2" t="s">
        <v>9173</v>
      </c>
      <c r="N2053" s="2" t="s">
        <v>9174</v>
      </c>
      <c r="O2053">
        <v>1</v>
      </c>
      <c r="P2053" s="2" t="s">
        <v>53</v>
      </c>
      <c r="Q2053">
        <v>100</v>
      </c>
      <c r="R2053">
        <v>0</v>
      </c>
      <c r="S2053" s="2" t="s">
        <v>54</v>
      </c>
      <c r="T2053" s="2" t="s">
        <v>55</v>
      </c>
      <c r="U2053" s="2" t="s">
        <v>97</v>
      </c>
      <c r="V2053" s="2"/>
      <c r="W2053">
        <v>80000</v>
      </c>
      <c r="X2053">
        <v>0</v>
      </c>
      <c r="Y2053">
        <v>0</v>
      </c>
      <c r="Z2053">
        <v>80000</v>
      </c>
      <c r="AB2053" s="2" t="s">
        <v>57</v>
      </c>
      <c r="AC2053">
        <v>32000</v>
      </c>
      <c r="AD2053">
        <v>48000</v>
      </c>
      <c r="AE2053">
        <v>150000</v>
      </c>
      <c r="AF2053">
        <v>2250</v>
      </c>
      <c r="AG2053" s="2" t="s">
        <v>43</v>
      </c>
      <c r="AH2053" s="2"/>
      <c r="AI2053" s="1">
        <v>46212</v>
      </c>
      <c r="AJ2053" s="2"/>
      <c r="AK2053" s="2" t="s">
        <v>67</v>
      </c>
      <c r="AM2053" s="2" t="s">
        <v>59</v>
      </c>
      <c r="AP2053" s="2" t="s">
        <v>60</v>
      </c>
      <c r="AQ2053" s="2" t="s">
        <v>41</v>
      </c>
      <c r="AR2053">
        <v>70000</v>
      </c>
      <c r="AS2053" s="2" t="str">
        <f>_xlfn.IFNA(IF(VLOOKUP(all_resi[[#This Row],[No. Waybill]],settle_reconcile[No. Waybill],1,0)="","Recon","Recon"),"-")</f>
        <v>-</v>
      </c>
      <c r="AT2053" s="2">
        <f>all_resi[[#This Row],[Nilai COD]]-all_resi[[#This Row],[COD Fee]]-all_resi[[#This Row],[Total Biaya Setelah Diskon]]</f>
        <v>99750</v>
      </c>
      <c r="AU2053" s="2">
        <f>IF(all_resi[[#This Row],[Waktu Terima]]="","",_xlfn.DAYS(all_resi[[#This Row],[Waktu Terima]],all_resi[[#This Row],[Tanggal Pengiriman]]))</f>
        <v>24</v>
      </c>
    </row>
    <row r="2054" spans="1:47" x14ac:dyDescent="0.25">
      <c r="A2054" s="2" t="s">
        <v>8947</v>
      </c>
      <c r="B2054" s="1">
        <v>46188</v>
      </c>
      <c r="C2054" s="2" t="s">
        <v>42</v>
      </c>
      <c r="D2054" s="2" t="s">
        <v>43</v>
      </c>
      <c r="E2054" s="2" t="s">
        <v>44</v>
      </c>
      <c r="F2054" s="2" t="s">
        <v>45</v>
      </c>
      <c r="G2054" s="2" t="s">
        <v>46</v>
      </c>
      <c r="H2054" s="2" t="s">
        <v>80</v>
      </c>
      <c r="I2054" s="2" t="s">
        <v>8948</v>
      </c>
      <c r="J2054" s="2" t="s">
        <v>14251</v>
      </c>
      <c r="K2054" s="2" t="s">
        <v>75</v>
      </c>
      <c r="L2054" s="2" t="s">
        <v>8933</v>
      </c>
      <c r="M2054" s="2" t="s">
        <v>8949</v>
      </c>
      <c r="N2054" s="2" t="s">
        <v>8950</v>
      </c>
      <c r="O2054">
        <v>1</v>
      </c>
      <c r="P2054" s="2" t="s">
        <v>53</v>
      </c>
      <c r="Q2054">
        <v>100</v>
      </c>
      <c r="R2054">
        <v>0</v>
      </c>
      <c r="S2054" s="2" t="s">
        <v>54</v>
      </c>
      <c r="T2054" s="2" t="s">
        <v>55</v>
      </c>
      <c r="U2054" s="2" t="s">
        <v>154</v>
      </c>
      <c r="V2054" s="2"/>
      <c r="W2054">
        <v>61000</v>
      </c>
      <c r="X2054">
        <v>0</v>
      </c>
      <c r="Y2054">
        <v>0</v>
      </c>
      <c r="Z2054">
        <v>61000</v>
      </c>
      <c r="AB2054" s="2" t="s">
        <v>57</v>
      </c>
      <c r="AC2054">
        <v>24400</v>
      </c>
      <c r="AD2054">
        <v>36600</v>
      </c>
      <c r="AE2054">
        <v>161000</v>
      </c>
      <c r="AF2054">
        <v>2415</v>
      </c>
      <c r="AG2054" s="2" t="s">
        <v>17319</v>
      </c>
      <c r="AH2054" s="2" t="s">
        <v>149</v>
      </c>
      <c r="AI2054" s="1">
        <v>46202</v>
      </c>
      <c r="AJ2054" s="2" t="s">
        <v>87</v>
      </c>
      <c r="AK2054" s="2" t="s">
        <v>67</v>
      </c>
      <c r="AM2054" s="2" t="s">
        <v>59</v>
      </c>
      <c r="AP2054" s="2" t="s">
        <v>60</v>
      </c>
      <c r="AQ2054" s="2" t="s">
        <v>41</v>
      </c>
      <c r="AR2054">
        <v>100000</v>
      </c>
      <c r="AS2054" s="2" t="str">
        <f>_xlfn.IFNA(IF(VLOOKUP(all_resi[[#This Row],[No. Waybill]],settle_reconcile[No. Waybill],1,0)="","Recon","Recon"),"-")</f>
        <v>-</v>
      </c>
      <c r="AT2054" s="2">
        <f>all_resi[[#This Row],[Nilai COD]]-all_resi[[#This Row],[COD Fee]]-all_resi[[#This Row],[Total Biaya Setelah Diskon]]</f>
        <v>121985</v>
      </c>
      <c r="AU2054" s="2">
        <f>IF(all_resi[[#This Row],[Waktu Terima]]="","",_xlfn.DAYS(all_resi[[#This Row],[Waktu Terima]],all_resi[[#This Row],[Tanggal Pengiriman]]))</f>
        <v>14</v>
      </c>
    </row>
    <row r="2055" spans="1:47" x14ac:dyDescent="0.25">
      <c r="A2055" s="2" t="s">
        <v>9202</v>
      </c>
      <c r="B2055" s="1">
        <v>46188</v>
      </c>
      <c r="C2055" s="2" t="s">
        <v>42</v>
      </c>
      <c r="D2055" s="2" t="s">
        <v>43</v>
      </c>
      <c r="E2055" s="2" t="s">
        <v>44</v>
      </c>
      <c r="F2055" s="2" t="s">
        <v>45</v>
      </c>
      <c r="G2055" s="2" t="s">
        <v>46</v>
      </c>
      <c r="H2055" s="2" t="s">
        <v>47</v>
      </c>
      <c r="I2055" s="2" t="s">
        <v>9203</v>
      </c>
      <c r="J2055" s="2" t="s">
        <v>14153</v>
      </c>
      <c r="K2055" s="2" t="s">
        <v>203</v>
      </c>
      <c r="L2055" s="2" t="s">
        <v>2826</v>
      </c>
      <c r="M2055" s="2" t="s">
        <v>4633</v>
      </c>
      <c r="N2055" s="2" t="s">
        <v>9204</v>
      </c>
      <c r="O2055">
        <v>1</v>
      </c>
      <c r="P2055" s="2" t="s">
        <v>53</v>
      </c>
      <c r="Q2055">
        <v>100</v>
      </c>
      <c r="R2055">
        <v>0</v>
      </c>
      <c r="S2055" s="2" t="s">
        <v>54</v>
      </c>
      <c r="T2055" s="2" t="s">
        <v>55</v>
      </c>
      <c r="U2055" s="2" t="s">
        <v>529</v>
      </c>
      <c r="V2055" s="2"/>
      <c r="W2055">
        <v>14000</v>
      </c>
      <c r="X2055">
        <v>0</v>
      </c>
      <c r="Y2055">
        <v>0</v>
      </c>
      <c r="Z2055">
        <v>14000</v>
      </c>
      <c r="AB2055" s="2" t="s">
        <v>57</v>
      </c>
      <c r="AC2055">
        <v>5600</v>
      </c>
      <c r="AD2055">
        <v>8400</v>
      </c>
      <c r="AE2055">
        <v>0</v>
      </c>
      <c r="AF2055">
        <v>0</v>
      </c>
      <c r="AG2055" s="2" t="s">
        <v>9203</v>
      </c>
      <c r="AH2055" s="2"/>
      <c r="AI2055" s="1">
        <v>46190</v>
      </c>
      <c r="AJ2055" s="2"/>
      <c r="AK2055" s="2" t="s">
        <v>58</v>
      </c>
      <c r="AM2055" s="2" t="s">
        <v>59</v>
      </c>
      <c r="AP2055" s="2" t="s">
        <v>60</v>
      </c>
      <c r="AQ2055" s="2" t="s">
        <v>98</v>
      </c>
      <c r="AR2055">
        <v>-14000</v>
      </c>
      <c r="AS2055" s="2" t="str">
        <f>_xlfn.IFNA(IF(VLOOKUP(all_resi[[#This Row],[No. Waybill]],settle_reconcile[No. Waybill],1,0)="","Recon","Recon"),"-")</f>
        <v>-</v>
      </c>
      <c r="AT2055" s="2">
        <f>all_resi[[#This Row],[Nilai COD]]-all_resi[[#This Row],[COD Fee]]-all_resi[[#This Row],[Total Biaya Setelah Diskon]]</f>
        <v>-8400</v>
      </c>
      <c r="AU2055" s="2">
        <f>IF(all_resi[[#This Row],[Waktu Terima]]="","",_xlfn.DAYS(all_resi[[#This Row],[Waktu Terima]],all_resi[[#This Row],[Tanggal Pengiriman]]))</f>
        <v>2</v>
      </c>
    </row>
    <row r="2056" spans="1:47" x14ac:dyDescent="0.25">
      <c r="A2056" s="2" t="s">
        <v>9021</v>
      </c>
      <c r="B2056" s="1">
        <v>46188</v>
      </c>
      <c r="C2056" s="2" t="s">
        <v>42</v>
      </c>
      <c r="D2056" s="2" t="s">
        <v>43</v>
      </c>
      <c r="E2056" s="2" t="s">
        <v>44</v>
      </c>
      <c r="F2056" s="2" t="s">
        <v>45</v>
      </c>
      <c r="G2056" s="2" t="s">
        <v>46</v>
      </c>
      <c r="H2056" s="2" t="s">
        <v>47</v>
      </c>
      <c r="I2056" s="2" t="s">
        <v>9022</v>
      </c>
      <c r="J2056" s="2" t="s">
        <v>14361</v>
      </c>
      <c r="K2056" s="2" t="s">
        <v>183</v>
      </c>
      <c r="L2056" s="2" t="s">
        <v>243</v>
      </c>
      <c r="M2056" s="2" t="s">
        <v>244</v>
      </c>
      <c r="N2056" s="2" t="s">
        <v>9023</v>
      </c>
      <c r="O2056">
        <v>1</v>
      </c>
      <c r="P2056" s="2" t="s">
        <v>53</v>
      </c>
      <c r="Q2056">
        <v>100</v>
      </c>
      <c r="R2056">
        <v>0</v>
      </c>
      <c r="S2056" s="2" t="s">
        <v>54</v>
      </c>
      <c r="T2056" s="2" t="s">
        <v>55</v>
      </c>
      <c r="U2056" s="2" t="s">
        <v>529</v>
      </c>
      <c r="V2056" s="2"/>
      <c r="W2056">
        <v>91000</v>
      </c>
      <c r="X2056">
        <v>0</v>
      </c>
      <c r="Y2056">
        <v>0</v>
      </c>
      <c r="Z2056">
        <v>91000</v>
      </c>
      <c r="AB2056" s="2" t="s">
        <v>57</v>
      </c>
      <c r="AC2056">
        <v>36400</v>
      </c>
      <c r="AD2056">
        <v>54600</v>
      </c>
      <c r="AE2056">
        <v>180000</v>
      </c>
      <c r="AF2056">
        <v>2700</v>
      </c>
      <c r="AG2056" s="2" t="s">
        <v>9022</v>
      </c>
      <c r="AH2056" s="2"/>
      <c r="AI2056" s="1">
        <v>46194</v>
      </c>
      <c r="AJ2056" s="2"/>
      <c r="AK2056" s="2" t="s">
        <v>58</v>
      </c>
      <c r="AM2056" s="2" t="s">
        <v>59</v>
      </c>
      <c r="AP2056" s="2" t="s">
        <v>60</v>
      </c>
      <c r="AQ2056" s="2" t="s">
        <v>41</v>
      </c>
      <c r="AR2056">
        <v>89000</v>
      </c>
      <c r="AS2056" s="2" t="str">
        <f>_xlfn.IFNA(IF(VLOOKUP(all_resi[[#This Row],[No. Waybill]],settle_reconcile[No. Waybill],1,0)="","Recon","Recon"),"-")</f>
        <v>Recon</v>
      </c>
      <c r="AT2056" s="2">
        <f>all_resi[[#This Row],[Nilai COD]]-all_resi[[#This Row],[COD Fee]]-all_resi[[#This Row],[Total Biaya Setelah Diskon]]</f>
        <v>122700</v>
      </c>
      <c r="AU2056" s="2">
        <f>IF(all_resi[[#This Row],[Waktu Terima]]="","",_xlfn.DAYS(all_resi[[#This Row],[Waktu Terima]],all_resi[[#This Row],[Tanggal Pengiriman]]))</f>
        <v>6</v>
      </c>
    </row>
    <row r="2057" spans="1:47" x14ac:dyDescent="0.25">
      <c r="A2057" s="2" t="s">
        <v>8792</v>
      </c>
      <c r="B2057" s="1">
        <v>46188</v>
      </c>
      <c r="C2057" s="2" t="s">
        <v>42</v>
      </c>
      <c r="D2057" s="2" t="s">
        <v>43</v>
      </c>
      <c r="E2057" s="2" t="s">
        <v>44</v>
      </c>
      <c r="F2057" s="2" t="s">
        <v>45</v>
      </c>
      <c r="G2057" s="2" t="s">
        <v>46</v>
      </c>
      <c r="H2057" s="2" t="s">
        <v>47</v>
      </c>
      <c r="I2057" s="2" t="s">
        <v>8793</v>
      </c>
      <c r="J2057" s="2" t="s">
        <v>14218</v>
      </c>
      <c r="K2057" s="2" t="s">
        <v>595</v>
      </c>
      <c r="L2057" s="2" t="s">
        <v>2630</v>
      </c>
      <c r="M2057" s="2" t="s">
        <v>2631</v>
      </c>
      <c r="N2057" s="2" t="s">
        <v>8794</v>
      </c>
      <c r="O2057">
        <v>1</v>
      </c>
      <c r="P2057" s="2" t="s">
        <v>53</v>
      </c>
      <c r="Q2057">
        <v>100</v>
      </c>
      <c r="R2057">
        <v>0</v>
      </c>
      <c r="S2057" s="2" t="s">
        <v>54</v>
      </c>
      <c r="T2057" s="2" t="s">
        <v>55</v>
      </c>
      <c r="U2057" s="2" t="s">
        <v>386</v>
      </c>
      <c r="V2057" s="2"/>
      <c r="W2057">
        <v>145000</v>
      </c>
      <c r="X2057">
        <v>0</v>
      </c>
      <c r="Y2057">
        <v>0</v>
      </c>
      <c r="Z2057">
        <v>145000</v>
      </c>
      <c r="AB2057" s="2" t="s">
        <v>57</v>
      </c>
      <c r="AC2057">
        <v>58000</v>
      </c>
      <c r="AD2057">
        <v>87000</v>
      </c>
      <c r="AE2057">
        <v>249000</v>
      </c>
      <c r="AF2057">
        <v>3735</v>
      </c>
      <c r="AG2057" s="2"/>
      <c r="AH2057" s="2"/>
      <c r="AI2057" s="1"/>
      <c r="AJ2057" s="2"/>
      <c r="AK2057" s="2" t="s">
        <v>67</v>
      </c>
      <c r="AM2057" s="2" t="s">
        <v>59</v>
      </c>
      <c r="AP2057" s="2" t="s">
        <v>60</v>
      </c>
      <c r="AQ2057" s="2" t="s">
        <v>41</v>
      </c>
      <c r="AR2057">
        <v>104000</v>
      </c>
      <c r="AS2057" s="2" t="str">
        <f>_xlfn.IFNA(IF(VLOOKUP(all_resi[[#This Row],[No. Waybill]],settle_reconcile[No. Waybill],1,0)="","Recon","Recon"),"-")</f>
        <v>-</v>
      </c>
      <c r="AT2057" s="2">
        <f>all_resi[[#This Row],[Nilai COD]]-all_resi[[#This Row],[COD Fee]]-all_resi[[#This Row],[Total Biaya Setelah Diskon]]</f>
        <v>158265</v>
      </c>
      <c r="AU2057" s="2" t="str">
        <f>IF(all_resi[[#This Row],[Waktu Terima]]="","",_xlfn.DAYS(all_resi[[#This Row],[Waktu Terima]],all_resi[[#This Row],[Tanggal Pengiriman]]))</f>
        <v/>
      </c>
    </row>
    <row r="2058" spans="1:47" x14ac:dyDescent="0.25">
      <c r="A2058" s="2" t="s">
        <v>9215</v>
      </c>
      <c r="B2058" s="1">
        <v>46188</v>
      </c>
      <c r="C2058" s="2" t="s">
        <v>42</v>
      </c>
      <c r="D2058" s="2" t="s">
        <v>43</v>
      </c>
      <c r="E2058" s="2" t="s">
        <v>44</v>
      </c>
      <c r="F2058" s="2" t="s">
        <v>45</v>
      </c>
      <c r="G2058" s="2" t="s">
        <v>46</v>
      </c>
      <c r="H2058" s="2" t="s">
        <v>47</v>
      </c>
      <c r="I2058" s="2" t="s">
        <v>9216</v>
      </c>
      <c r="J2058" s="2" t="s">
        <v>14365</v>
      </c>
      <c r="K2058" s="2" t="s">
        <v>177</v>
      </c>
      <c r="L2058" s="2" t="s">
        <v>807</v>
      </c>
      <c r="M2058" s="2" t="s">
        <v>1503</v>
      </c>
      <c r="N2058" s="2" t="s">
        <v>9217</v>
      </c>
      <c r="O2058">
        <v>1</v>
      </c>
      <c r="P2058" s="2" t="s">
        <v>53</v>
      </c>
      <c r="Q2058">
        <v>100</v>
      </c>
      <c r="R2058">
        <v>0</v>
      </c>
      <c r="S2058" s="2" t="s">
        <v>54</v>
      </c>
      <c r="T2058" s="2" t="s">
        <v>55</v>
      </c>
      <c r="U2058" s="2" t="s">
        <v>386</v>
      </c>
      <c r="V2058" s="2"/>
      <c r="W2058">
        <v>64000</v>
      </c>
      <c r="X2058">
        <v>0</v>
      </c>
      <c r="Y2058">
        <v>0</v>
      </c>
      <c r="Z2058">
        <v>64000</v>
      </c>
      <c r="AB2058" s="2" t="s">
        <v>57</v>
      </c>
      <c r="AC2058">
        <v>25600</v>
      </c>
      <c r="AD2058">
        <v>38400</v>
      </c>
      <c r="AE2058">
        <v>168000</v>
      </c>
      <c r="AF2058">
        <v>2520</v>
      </c>
      <c r="AG2058" s="2" t="s">
        <v>353</v>
      </c>
      <c r="AH2058" s="2" t="s">
        <v>149</v>
      </c>
      <c r="AI2058" s="1">
        <v>46198</v>
      </c>
      <c r="AJ2058" s="2"/>
      <c r="AK2058" s="2" t="s">
        <v>67</v>
      </c>
      <c r="AM2058" s="2" t="s">
        <v>59</v>
      </c>
      <c r="AP2058" s="2" t="s">
        <v>60</v>
      </c>
      <c r="AQ2058" s="2" t="s">
        <v>41</v>
      </c>
      <c r="AR2058">
        <v>104000</v>
      </c>
      <c r="AS2058" s="2" t="str">
        <f>_xlfn.IFNA(IF(VLOOKUP(all_resi[[#This Row],[No. Waybill]],settle_reconcile[No. Waybill],1,0)="","Recon","Recon"),"-")</f>
        <v>-</v>
      </c>
      <c r="AT2058" s="2">
        <f>all_resi[[#This Row],[Nilai COD]]-all_resi[[#This Row],[COD Fee]]-all_resi[[#This Row],[Total Biaya Setelah Diskon]]</f>
        <v>127080</v>
      </c>
      <c r="AU2058" s="2">
        <f>IF(all_resi[[#This Row],[Waktu Terima]]="","",_xlfn.DAYS(all_resi[[#This Row],[Waktu Terima]],all_resi[[#This Row],[Tanggal Pengiriman]]))</f>
        <v>10</v>
      </c>
    </row>
    <row r="2059" spans="1:47" x14ac:dyDescent="0.25">
      <c r="A2059" s="2" t="s">
        <v>9090</v>
      </c>
      <c r="B2059" s="1">
        <v>46188</v>
      </c>
      <c r="C2059" s="2" t="s">
        <v>42</v>
      </c>
      <c r="D2059" s="2" t="s">
        <v>43</v>
      </c>
      <c r="E2059" s="2" t="s">
        <v>44</v>
      </c>
      <c r="F2059" s="2" t="s">
        <v>45</v>
      </c>
      <c r="G2059" s="2" t="s">
        <v>46</v>
      </c>
      <c r="H2059" s="2" t="s">
        <v>80</v>
      </c>
      <c r="I2059" s="2" t="s">
        <v>9091</v>
      </c>
      <c r="J2059" s="2" t="s">
        <v>14211</v>
      </c>
      <c r="K2059" s="2" t="s">
        <v>116</v>
      </c>
      <c r="L2059" s="2" t="s">
        <v>617</v>
      </c>
      <c r="M2059" s="2" t="s">
        <v>1646</v>
      </c>
      <c r="N2059" s="2" t="s">
        <v>9092</v>
      </c>
      <c r="O2059">
        <v>1</v>
      </c>
      <c r="P2059" s="2" t="s">
        <v>53</v>
      </c>
      <c r="Q2059">
        <v>100</v>
      </c>
      <c r="R2059">
        <v>0</v>
      </c>
      <c r="S2059" s="2" t="s">
        <v>54</v>
      </c>
      <c r="T2059" s="2" t="s">
        <v>55</v>
      </c>
      <c r="U2059" s="2" t="s">
        <v>154</v>
      </c>
      <c r="V2059" s="2"/>
      <c r="W2059">
        <v>15000</v>
      </c>
      <c r="X2059">
        <v>0</v>
      </c>
      <c r="Y2059">
        <v>0</v>
      </c>
      <c r="Z2059">
        <v>15000</v>
      </c>
      <c r="AB2059" s="2" t="s">
        <v>57</v>
      </c>
      <c r="AC2059">
        <v>9000</v>
      </c>
      <c r="AD2059">
        <v>6000</v>
      </c>
      <c r="AE2059">
        <v>112000</v>
      </c>
      <c r="AF2059">
        <v>1680</v>
      </c>
      <c r="AG2059" s="2" t="s">
        <v>9091</v>
      </c>
      <c r="AH2059" s="2"/>
      <c r="AI2059" s="1">
        <v>46191</v>
      </c>
      <c r="AJ2059" s="2" t="s">
        <v>87</v>
      </c>
      <c r="AK2059" s="2" t="s">
        <v>58</v>
      </c>
      <c r="AM2059" s="2" t="s">
        <v>59</v>
      </c>
      <c r="AP2059" s="2" t="s">
        <v>60</v>
      </c>
      <c r="AQ2059" s="2" t="s">
        <v>41</v>
      </c>
      <c r="AR2059">
        <v>97000</v>
      </c>
      <c r="AS2059" s="2" t="str">
        <f>_xlfn.IFNA(IF(VLOOKUP(all_resi[[#This Row],[No. Waybill]],settle_reconcile[No. Waybill],1,0)="","Recon","Recon"),"-")</f>
        <v>Recon</v>
      </c>
      <c r="AT2059" s="2">
        <f>all_resi[[#This Row],[Nilai COD]]-all_resi[[#This Row],[COD Fee]]-all_resi[[#This Row],[Total Biaya Setelah Diskon]]</f>
        <v>104320</v>
      </c>
      <c r="AU2059" s="2">
        <f>IF(all_resi[[#This Row],[Waktu Terima]]="","",_xlfn.DAYS(all_resi[[#This Row],[Waktu Terima]],all_resi[[#This Row],[Tanggal Pengiriman]]))</f>
        <v>3</v>
      </c>
    </row>
    <row r="2060" spans="1:47" x14ac:dyDescent="0.25">
      <c r="A2060" s="2" t="s">
        <v>8951</v>
      </c>
      <c r="B2060" s="1">
        <v>46188</v>
      </c>
      <c r="C2060" s="2" t="s">
        <v>42</v>
      </c>
      <c r="D2060" s="2" t="s">
        <v>43</v>
      </c>
      <c r="E2060" s="2" t="s">
        <v>44</v>
      </c>
      <c r="F2060" s="2" t="s">
        <v>45</v>
      </c>
      <c r="G2060" s="2" t="s">
        <v>46</v>
      </c>
      <c r="H2060" s="2" t="s">
        <v>47</v>
      </c>
      <c r="I2060" s="2" t="s">
        <v>8952</v>
      </c>
      <c r="J2060" s="2" t="s">
        <v>14174</v>
      </c>
      <c r="K2060" s="2" t="s">
        <v>143</v>
      </c>
      <c r="L2060" s="2" t="s">
        <v>883</v>
      </c>
      <c r="M2060" s="2" t="s">
        <v>884</v>
      </c>
      <c r="N2060" s="2" t="s">
        <v>8953</v>
      </c>
      <c r="O2060">
        <v>1</v>
      </c>
      <c r="P2060" s="2" t="s">
        <v>53</v>
      </c>
      <c r="Q2060">
        <v>100</v>
      </c>
      <c r="R2060">
        <v>0</v>
      </c>
      <c r="S2060" s="2" t="s">
        <v>54</v>
      </c>
      <c r="T2060" s="2" t="s">
        <v>55</v>
      </c>
      <c r="U2060" s="2" t="s">
        <v>250</v>
      </c>
      <c r="V2060" s="2"/>
      <c r="W2060">
        <v>25000</v>
      </c>
      <c r="X2060">
        <v>0</v>
      </c>
      <c r="Y2060">
        <v>0</v>
      </c>
      <c r="Z2060">
        <v>25000</v>
      </c>
      <c r="AB2060" s="2" t="s">
        <v>57</v>
      </c>
      <c r="AC2060">
        <v>18000</v>
      </c>
      <c r="AD2060">
        <v>7000</v>
      </c>
      <c r="AE2060">
        <v>70000</v>
      </c>
      <c r="AF2060">
        <v>1050</v>
      </c>
      <c r="AG2060" s="2" t="s">
        <v>8952</v>
      </c>
      <c r="AH2060" s="2"/>
      <c r="AI2060" s="1">
        <v>46190</v>
      </c>
      <c r="AJ2060" s="2"/>
      <c r="AK2060" s="2" t="s">
        <v>58</v>
      </c>
      <c r="AM2060" s="2" t="s">
        <v>59</v>
      </c>
      <c r="AP2060" s="2" t="s">
        <v>60</v>
      </c>
      <c r="AQ2060" s="2" t="s">
        <v>41</v>
      </c>
      <c r="AR2060">
        <v>45000</v>
      </c>
      <c r="AS2060" s="2" t="str">
        <f>_xlfn.IFNA(IF(VLOOKUP(all_resi[[#This Row],[No. Waybill]],settle_reconcile[No. Waybill],1,0)="","Recon","Recon"),"-")</f>
        <v>Recon</v>
      </c>
      <c r="AT2060" s="2">
        <f>all_resi[[#This Row],[Nilai COD]]-all_resi[[#This Row],[COD Fee]]-all_resi[[#This Row],[Total Biaya Setelah Diskon]]</f>
        <v>61950</v>
      </c>
      <c r="AU2060" s="2">
        <f>IF(all_resi[[#This Row],[Waktu Terima]]="","",_xlfn.DAYS(all_resi[[#This Row],[Waktu Terima]],all_resi[[#This Row],[Tanggal Pengiriman]]))</f>
        <v>2</v>
      </c>
    </row>
    <row r="2061" spans="1:47" x14ac:dyDescent="0.25">
      <c r="A2061" s="2" t="s">
        <v>8858</v>
      </c>
      <c r="B2061" s="1">
        <v>46188</v>
      </c>
      <c r="C2061" s="2" t="s">
        <v>42</v>
      </c>
      <c r="D2061" s="2" t="s">
        <v>43</v>
      </c>
      <c r="E2061" s="2" t="s">
        <v>44</v>
      </c>
      <c r="F2061" s="2" t="s">
        <v>45</v>
      </c>
      <c r="G2061" s="2" t="s">
        <v>46</v>
      </c>
      <c r="H2061" s="2" t="s">
        <v>47</v>
      </c>
      <c r="I2061" s="2" t="s">
        <v>8859</v>
      </c>
      <c r="J2061" s="2" t="s">
        <v>14180</v>
      </c>
      <c r="K2061" s="2" t="s">
        <v>69</v>
      </c>
      <c r="L2061" s="2" t="s">
        <v>4380</v>
      </c>
      <c r="M2061" s="2" t="s">
        <v>8860</v>
      </c>
      <c r="N2061" s="2" t="s">
        <v>8861</v>
      </c>
      <c r="O2061">
        <v>1</v>
      </c>
      <c r="P2061" s="2" t="s">
        <v>53</v>
      </c>
      <c r="Q2061">
        <v>100</v>
      </c>
      <c r="R2061">
        <v>0</v>
      </c>
      <c r="S2061" s="2" t="s">
        <v>54</v>
      </c>
      <c r="T2061" s="2" t="s">
        <v>55</v>
      </c>
      <c r="U2061" s="2" t="s">
        <v>1648</v>
      </c>
      <c r="V2061" s="2"/>
      <c r="W2061">
        <v>54000</v>
      </c>
      <c r="X2061">
        <v>0</v>
      </c>
      <c r="Y2061">
        <v>0</v>
      </c>
      <c r="Z2061">
        <v>54000</v>
      </c>
      <c r="AB2061" s="2" t="s">
        <v>57</v>
      </c>
      <c r="AC2061">
        <v>21600</v>
      </c>
      <c r="AD2061">
        <v>32400</v>
      </c>
      <c r="AE2061">
        <v>125000</v>
      </c>
      <c r="AF2061">
        <v>1875</v>
      </c>
      <c r="AG2061" s="2" t="s">
        <v>517</v>
      </c>
      <c r="AH2061" s="2" t="s">
        <v>149</v>
      </c>
      <c r="AI2061" s="1">
        <v>46199</v>
      </c>
      <c r="AJ2061" s="2"/>
      <c r="AK2061" s="2" t="s">
        <v>67</v>
      </c>
      <c r="AM2061" s="2" t="s">
        <v>59</v>
      </c>
      <c r="AP2061" s="2" t="s">
        <v>60</v>
      </c>
      <c r="AQ2061" s="2" t="s">
        <v>41</v>
      </c>
      <c r="AR2061">
        <v>71000</v>
      </c>
      <c r="AS2061" s="2" t="str">
        <f>_xlfn.IFNA(IF(VLOOKUP(all_resi[[#This Row],[No. Waybill]],settle_reconcile[No. Waybill],1,0)="","Recon","Recon"),"-")</f>
        <v>-</v>
      </c>
      <c r="AT2061" s="2">
        <f>all_resi[[#This Row],[Nilai COD]]-all_resi[[#This Row],[COD Fee]]-all_resi[[#This Row],[Total Biaya Setelah Diskon]]</f>
        <v>90725</v>
      </c>
      <c r="AU2061" s="2">
        <f>IF(all_resi[[#This Row],[Waktu Terima]]="","",_xlfn.DAYS(all_resi[[#This Row],[Waktu Terima]],all_resi[[#This Row],[Tanggal Pengiriman]]))</f>
        <v>11</v>
      </c>
    </row>
    <row r="2062" spans="1:47" x14ac:dyDescent="0.25">
      <c r="A2062" s="2" t="s">
        <v>9113</v>
      </c>
      <c r="B2062" s="1">
        <v>46188</v>
      </c>
      <c r="C2062" s="2" t="s">
        <v>42</v>
      </c>
      <c r="D2062" s="2" t="s">
        <v>43</v>
      </c>
      <c r="E2062" s="2" t="s">
        <v>44</v>
      </c>
      <c r="F2062" s="2" t="s">
        <v>45</v>
      </c>
      <c r="G2062" s="2" t="s">
        <v>46</v>
      </c>
      <c r="H2062" s="2" t="s">
        <v>47</v>
      </c>
      <c r="I2062" s="2" t="s">
        <v>9114</v>
      </c>
      <c r="J2062" s="2" t="s">
        <v>14378</v>
      </c>
      <c r="K2062" s="2" t="s">
        <v>75</v>
      </c>
      <c r="L2062" s="2" t="s">
        <v>310</v>
      </c>
      <c r="M2062" s="2" t="s">
        <v>9115</v>
      </c>
      <c r="N2062" s="2" t="s">
        <v>9116</v>
      </c>
      <c r="O2062">
        <v>1</v>
      </c>
      <c r="P2062" s="2" t="s">
        <v>53</v>
      </c>
      <c r="Q2062">
        <v>100</v>
      </c>
      <c r="R2062">
        <v>0</v>
      </c>
      <c r="S2062" s="2" t="s">
        <v>54</v>
      </c>
      <c r="T2062" s="2" t="s">
        <v>55</v>
      </c>
      <c r="U2062" s="2" t="s">
        <v>225</v>
      </c>
      <c r="V2062" s="2"/>
      <c r="W2062">
        <v>61000</v>
      </c>
      <c r="X2062">
        <v>0</v>
      </c>
      <c r="Y2062">
        <v>0</v>
      </c>
      <c r="Z2062">
        <v>61000</v>
      </c>
      <c r="AB2062" s="2" t="s">
        <v>57</v>
      </c>
      <c r="AC2062">
        <v>24400</v>
      </c>
      <c r="AD2062">
        <v>36600</v>
      </c>
      <c r="AE2062">
        <v>165000</v>
      </c>
      <c r="AF2062">
        <v>2475</v>
      </c>
      <c r="AG2062" s="2" t="s">
        <v>353</v>
      </c>
      <c r="AH2062" s="2" t="s">
        <v>149</v>
      </c>
      <c r="AI2062" s="1">
        <v>46202</v>
      </c>
      <c r="AJ2062" s="2"/>
      <c r="AK2062" s="2" t="s">
        <v>67</v>
      </c>
      <c r="AM2062" s="2" t="s">
        <v>59</v>
      </c>
      <c r="AP2062" s="2" t="s">
        <v>60</v>
      </c>
      <c r="AQ2062" s="2" t="s">
        <v>41</v>
      </c>
      <c r="AR2062">
        <v>104000</v>
      </c>
      <c r="AS2062" s="2" t="str">
        <f>_xlfn.IFNA(IF(VLOOKUP(all_resi[[#This Row],[No. Waybill]],settle_reconcile[No. Waybill],1,0)="","Recon","Recon"),"-")</f>
        <v>-</v>
      </c>
      <c r="AT2062" s="2">
        <f>all_resi[[#This Row],[Nilai COD]]-all_resi[[#This Row],[COD Fee]]-all_resi[[#This Row],[Total Biaya Setelah Diskon]]</f>
        <v>125925</v>
      </c>
      <c r="AU2062" s="2">
        <f>IF(all_resi[[#This Row],[Waktu Terima]]="","",_xlfn.DAYS(all_resi[[#This Row],[Waktu Terima]],all_resi[[#This Row],[Tanggal Pengiriman]]))</f>
        <v>14</v>
      </c>
    </row>
    <row r="2063" spans="1:47" x14ac:dyDescent="0.25">
      <c r="A2063" s="2" t="s">
        <v>8739</v>
      </c>
      <c r="B2063" s="1">
        <v>46188</v>
      </c>
      <c r="C2063" s="2" t="s">
        <v>42</v>
      </c>
      <c r="D2063" s="2" t="s">
        <v>43</v>
      </c>
      <c r="E2063" s="2" t="s">
        <v>44</v>
      </c>
      <c r="F2063" s="2" t="s">
        <v>45</v>
      </c>
      <c r="G2063" s="2" t="s">
        <v>46</v>
      </c>
      <c r="H2063" s="2" t="s">
        <v>47</v>
      </c>
      <c r="I2063" s="2" t="s">
        <v>8740</v>
      </c>
      <c r="J2063" s="2" t="s">
        <v>14220</v>
      </c>
      <c r="K2063" s="2" t="s">
        <v>75</v>
      </c>
      <c r="L2063" s="2" t="s">
        <v>3728</v>
      </c>
      <c r="M2063" s="2" t="s">
        <v>8741</v>
      </c>
      <c r="N2063" s="2" t="s">
        <v>8742</v>
      </c>
      <c r="O2063">
        <v>1</v>
      </c>
      <c r="P2063" s="2" t="s">
        <v>53</v>
      </c>
      <c r="Q2063">
        <v>100</v>
      </c>
      <c r="R2063">
        <v>0</v>
      </c>
      <c r="S2063" s="2" t="s">
        <v>54</v>
      </c>
      <c r="T2063" s="2" t="s">
        <v>55</v>
      </c>
      <c r="U2063" s="2" t="s">
        <v>698</v>
      </c>
      <c r="V2063" s="2"/>
      <c r="W2063">
        <v>61000</v>
      </c>
      <c r="X2063">
        <v>0</v>
      </c>
      <c r="Y2063">
        <v>0</v>
      </c>
      <c r="Z2063">
        <v>61000</v>
      </c>
      <c r="AB2063" s="2" t="s">
        <v>57</v>
      </c>
      <c r="AC2063">
        <v>24400</v>
      </c>
      <c r="AD2063">
        <v>36600</v>
      </c>
      <c r="AE2063">
        <v>145000</v>
      </c>
      <c r="AF2063">
        <v>2175</v>
      </c>
      <c r="AG2063" s="2" t="s">
        <v>8740</v>
      </c>
      <c r="AH2063" s="2"/>
      <c r="AI2063" s="1">
        <v>46193</v>
      </c>
      <c r="AJ2063" s="2"/>
      <c r="AK2063" s="2" t="s">
        <v>58</v>
      </c>
      <c r="AM2063" s="2" t="s">
        <v>59</v>
      </c>
      <c r="AP2063" s="2" t="s">
        <v>60</v>
      </c>
      <c r="AQ2063" s="2" t="s">
        <v>41</v>
      </c>
      <c r="AR2063">
        <v>84000</v>
      </c>
      <c r="AS2063" s="2" t="str">
        <f>_xlfn.IFNA(IF(VLOOKUP(all_resi[[#This Row],[No. Waybill]],settle_reconcile[No. Waybill],1,0)="","Recon","Recon"),"-")</f>
        <v>Recon</v>
      </c>
      <c r="AT2063" s="2">
        <f>all_resi[[#This Row],[Nilai COD]]-all_resi[[#This Row],[COD Fee]]-all_resi[[#This Row],[Total Biaya Setelah Diskon]]</f>
        <v>106225</v>
      </c>
      <c r="AU2063" s="2">
        <f>IF(all_resi[[#This Row],[Waktu Terima]]="","",_xlfn.DAYS(all_resi[[#This Row],[Waktu Terima]],all_resi[[#This Row],[Tanggal Pengiriman]]))</f>
        <v>5</v>
      </c>
    </row>
    <row r="2064" spans="1:47" x14ac:dyDescent="0.25">
      <c r="A2064" s="2" t="s">
        <v>8734</v>
      </c>
      <c r="B2064" s="1">
        <v>46188</v>
      </c>
      <c r="C2064" s="2" t="s">
        <v>42</v>
      </c>
      <c r="D2064" s="2" t="s">
        <v>43</v>
      </c>
      <c r="E2064" s="2" t="s">
        <v>44</v>
      </c>
      <c r="F2064" s="2" t="s">
        <v>45</v>
      </c>
      <c r="G2064" s="2" t="s">
        <v>46</v>
      </c>
      <c r="H2064" s="2" t="s">
        <v>80</v>
      </c>
      <c r="I2064" s="2" t="s">
        <v>8735</v>
      </c>
      <c r="J2064" s="2" t="s">
        <v>14223</v>
      </c>
      <c r="K2064" s="2" t="s">
        <v>203</v>
      </c>
      <c r="L2064" s="2" t="s">
        <v>733</v>
      </c>
      <c r="M2064" s="2" t="s">
        <v>879</v>
      </c>
      <c r="N2064" s="2" t="s">
        <v>8736</v>
      </c>
      <c r="O2064">
        <v>1</v>
      </c>
      <c r="P2064" s="2" t="s">
        <v>53</v>
      </c>
      <c r="Q2064">
        <v>100</v>
      </c>
      <c r="R2064">
        <v>0</v>
      </c>
      <c r="S2064" s="2" t="s">
        <v>54</v>
      </c>
      <c r="T2064" s="2" t="s">
        <v>55</v>
      </c>
      <c r="U2064" s="2" t="s">
        <v>8737</v>
      </c>
      <c r="V2064" s="2"/>
      <c r="W2064">
        <v>14000</v>
      </c>
      <c r="X2064">
        <v>0</v>
      </c>
      <c r="Y2064">
        <v>0</v>
      </c>
      <c r="Z2064">
        <v>14000</v>
      </c>
      <c r="AB2064" s="2" t="s">
        <v>57</v>
      </c>
      <c r="AC2064">
        <v>8000</v>
      </c>
      <c r="AD2064">
        <v>6000</v>
      </c>
      <c r="AE2064">
        <v>144000</v>
      </c>
      <c r="AF2064">
        <v>2160</v>
      </c>
      <c r="AG2064" s="2" t="s">
        <v>8735</v>
      </c>
      <c r="AH2064" s="2"/>
      <c r="AI2064" s="1">
        <v>46191</v>
      </c>
      <c r="AJ2064" s="2" t="s">
        <v>8738</v>
      </c>
      <c r="AK2064" s="2" t="s">
        <v>58</v>
      </c>
      <c r="AM2064" s="2" t="s">
        <v>59</v>
      </c>
      <c r="AP2064" s="2" t="s">
        <v>60</v>
      </c>
      <c r="AQ2064" s="2" t="s">
        <v>41</v>
      </c>
      <c r="AR2064">
        <v>130000</v>
      </c>
      <c r="AS2064" s="2" t="str">
        <f>_xlfn.IFNA(IF(VLOOKUP(all_resi[[#This Row],[No. Waybill]],settle_reconcile[No. Waybill],1,0)="","Recon","Recon"),"-")</f>
        <v>Recon</v>
      </c>
      <c r="AT2064" s="2">
        <f>all_resi[[#This Row],[Nilai COD]]-all_resi[[#This Row],[COD Fee]]-all_resi[[#This Row],[Total Biaya Setelah Diskon]]</f>
        <v>135840</v>
      </c>
      <c r="AU2064" s="2">
        <f>IF(all_resi[[#This Row],[Waktu Terima]]="","",_xlfn.DAYS(all_resi[[#This Row],[Waktu Terima]],all_resi[[#This Row],[Tanggal Pengiriman]]))</f>
        <v>3</v>
      </c>
    </row>
    <row r="2065" spans="1:47" x14ac:dyDescent="0.25">
      <c r="A2065" s="2" t="s">
        <v>8818</v>
      </c>
      <c r="B2065" s="1">
        <v>46188</v>
      </c>
      <c r="C2065" s="2" t="s">
        <v>42</v>
      </c>
      <c r="D2065" s="2" t="s">
        <v>43</v>
      </c>
      <c r="E2065" s="2" t="s">
        <v>44</v>
      </c>
      <c r="F2065" s="2" t="s">
        <v>45</v>
      </c>
      <c r="G2065" s="2" t="s">
        <v>46</v>
      </c>
      <c r="H2065" s="2" t="s">
        <v>47</v>
      </c>
      <c r="I2065" s="2" t="s">
        <v>8819</v>
      </c>
      <c r="J2065" s="2" t="s">
        <v>14302</v>
      </c>
      <c r="K2065" s="2" t="s">
        <v>156</v>
      </c>
      <c r="L2065" s="2" t="s">
        <v>509</v>
      </c>
      <c r="M2065" s="2" t="s">
        <v>8820</v>
      </c>
      <c r="N2065" s="2" t="s">
        <v>8821</v>
      </c>
      <c r="O2065">
        <v>1</v>
      </c>
      <c r="P2065" s="2" t="s">
        <v>53</v>
      </c>
      <c r="Q2065">
        <v>100</v>
      </c>
      <c r="R2065">
        <v>0</v>
      </c>
      <c r="S2065" s="2" t="s">
        <v>54</v>
      </c>
      <c r="T2065" s="2" t="s">
        <v>55</v>
      </c>
      <c r="U2065" s="2" t="s">
        <v>386</v>
      </c>
      <c r="V2065" s="2"/>
      <c r="W2065">
        <v>80000</v>
      </c>
      <c r="X2065">
        <v>0</v>
      </c>
      <c r="Y2065">
        <v>0</v>
      </c>
      <c r="Z2065">
        <v>80000</v>
      </c>
      <c r="AB2065" s="2" t="s">
        <v>57</v>
      </c>
      <c r="AC2065">
        <v>32000</v>
      </c>
      <c r="AD2065">
        <v>48000</v>
      </c>
      <c r="AE2065">
        <v>184000</v>
      </c>
      <c r="AF2065">
        <v>2760</v>
      </c>
      <c r="AG2065" s="2" t="s">
        <v>43</v>
      </c>
      <c r="AH2065" s="2"/>
      <c r="AI2065" s="1">
        <v>46212</v>
      </c>
      <c r="AJ2065" s="2"/>
      <c r="AK2065" s="2" t="s">
        <v>67</v>
      </c>
      <c r="AM2065" s="2" t="s">
        <v>59</v>
      </c>
      <c r="AP2065" s="2" t="s">
        <v>60</v>
      </c>
      <c r="AQ2065" s="2" t="s">
        <v>41</v>
      </c>
      <c r="AR2065">
        <v>104000</v>
      </c>
      <c r="AS2065" s="2" t="str">
        <f>_xlfn.IFNA(IF(VLOOKUP(all_resi[[#This Row],[No. Waybill]],settle_reconcile[No. Waybill],1,0)="","Recon","Recon"),"-")</f>
        <v>-</v>
      </c>
      <c r="AT2065" s="2">
        <f>all_resi[[#This Row],[Nilai COD]]-all_resi[[#This Row],[COD Fee]]-all_resi[[#This Row],[Total Biaya Setelah Diskon]]</f>
        <v>133240</v>
      </c>
      <c r="AU2065" s="2">
        <f>IF(all_resi[[#This Row],[Waktu Terima]]="","",_xlfn.DAYS(all_resi[[#This Row],[Waktu Terima]],all_resi[[#This Row],[Tanggal Pengiriman]]))</f>
        <v>24</v>
      </c>
    </row>
    <row r="2066" spans="1:47" x14ac:dyDescent="0.25">
      <c r="A2066" s="2" t="s">
        <v>9028</v>
      </c>
      <c r="B2066" s="1">
        <v>46188</v>
      </c>
      <c r="C2066" s="2" t="s">
        <v>42</v>
      </c>
      <c r="D2066" s="2" t="s">
        <v>43</v>
      </c>
      <c r="E2066" s="2" t="s">
        <v>44</v>
      </c>
      <c r="F2066" s="2" t="s">
        <v>45</v>
      </c>
      <c r="G2066" s="2" t="s">
        <v>46</v>
      </c>
      <c r="H2066" s="2" t="s">
        <v>47</v>
      </c>
      <c r="I2066" s="2" t="s">
        <v>9029</v>
      </c>
      <c r="J2066" s="2" t="s">
        <v>14216</v>
      </c>
      <c r="K2066" s="2" t="s">
        <v>156</v>
      </c>
      <c r="L2066" s="2" t="s">
        <v>726</v>
      </c>
      <c r="M2066" s="2" t="s">
        <v>3348</v>
      </c>
      <c r="N2066" s="2" t="s">
        <v>9030</v>
      </c>
      <c r="O2066">
        <v>1</v>
      </c>
      <c r="P2066" s="2" t="s">
        <v>53</v>
      </c>
      <c r="Q2066">
        <v>100</v>
      </c>
      <c r="R2066">
        <v>0</v>
      </c>
      <c r="S2066" s="2" t="s">
        <v>54</v>
      </c>
      <c r="T2066" s="2" t="s">
        <v>55</v>
      </c>
      <c r="U2066" s="2" t="s">
        <v>386</v>
      </c>
      <c r="V2066" s="2"/>
      <c r="W2066">
        <v>84000</v>
      </c>
      <c r="X2066">
        <v>0</v>
      </c>
      <c r="Y2066">
        <v>0</v>
      </c>
      <c r="Z2066">
        <v>84000</v>
      </c>
      <c r="AB2066" s="2" t="s">
        <v>57</v>
      </c>
      <c r="AC2066">
        <v>33600</v>
      </c>
      <c r="AD2066">
        <v>50400</v>
      </c>
      <c r="AE2066">
        <v>179550</v>
      </c>
      <c r="AF2066">
        <v>2693.25</v>
      </c>
      <c r="AG2066" s="2"/>
      <c r="AH2066" s="2"/>
      <c r="AI2066" s="1"/>
      <c r="AJ2066" s="2"/>
      <c r="AK2066" s="2" t="s">
        <v>67</v>
      </c>
      <c r="AM2066" s="2" t="s">
        <v>59</v>
      </c>
      <c r="AP2066" s="2" t="s">
        <v>60</v>
      </c>
      <c r="AQ2066" s="2" t="s">
        <v>41</v>
      </c>
      <c r="AR2066">
        <v>95550</v>
      </c>
      <c r="AS2066" s="2" t="str">
        <f>_xlfn.IFNA(IF(VLOOKUP(all_resi[[#This Row],[No. Waybill]],settle_reconcile[No. Waybill],1,0)="","Recon","Recon"),"-")</f>
        <v>-</v>
      </c>
      <c r="AT2066" s="2">
        <f>all_resi[[#This Row],[Nilai COD]]-all_resi[[#This Row],[COD Fee]]-all_resi[[#This Row],[Total Biaya Setelah Diskon]]</f>
        <v>126456.75</v>
      </c>
      <c r="AU2066" s="2" t="str">
        <f>IF(all_resi[[#This Row],[Waktu Terima]]="","",_xlfn.DAYS(all_resi[[#This Row],[Waktu Terima]],all_resi[[#This Row],[Tanggal Pengiriman]]))</f>
        <v/>
      </c>
    </row>
    <row r="2067" spans="1:47" x14ac:dyDescent="0.25">
      <c r="A2067" s="2" t="s">
        <v>9038</v>
      </c>
      <c r="B2067" s="1">
        <v>46188</v>
      </c>
      <c r="C2067" s="2" t="s">
        <v>42</v>
      </c>
      <c r="D2067" s="2" t="s">
        <v>43</v>
      </c>
      <c r="E2067" s="2" t="s">
        <v>44</v>
      </c>
      <c r="F2067" s="2" t="s">
        <v>45</v>
      </c>
      <c r="G2067" s="2" t="s">
        <v>46</v>
      </c>
      <c r="H2067" s="2" t="s">
        <v>47</v>
      </c>
      <c r="I2067" s="2" t="s">
        <v>9039</v>
      </c>
      <c r="J2067" s="2" t="s">
        <v>14261</v>
      </c>
      <c r="K2067" s="2" t="s">
        <v>116</v>
      </c>
      <c r="L2067" s="2" t="s">
        <v>2779</v>
      </c>
      <c r="M2067" s="2" t="s">
        <v>8732</v>
      </c>
      <c r="N2067" s="2" t="s">
        <v>9040</v>
      </c>
      <c r="O2067">
        <v>1</v>
      </c>
      <c r="P2067" s="2" t="s">
        <v>53</v>
      </c>
      <c r="Q2067">
        <v>100</v>
      </c>
      <c r="R2067">
        <v>0</v>
      </c>
      <c r="S2067" s="2" t="s">
        <v>54</v>
      </c>
      <c r="T2067" s="2" t="s">
        <v>55</v>
      </c>
      <c r="U2067" s="2" t="s">
        <v>250</v>
      </c>
      <c r="V2067" s="2"/>
      <c r="W2067">
        <v>12000</v>
      </c>
      <c r="X2067">
        <v>0</v>
      </c>
      <c r="Y2067">
        <v>0</v>
      </c>
      <c r="Z2067">
        <v>12000</v>
      </c>
      <c r="AB2067" s="2" t="s">
        <v>57</v>
      </c>
      <c r="AC2067">
        <v>7000</v>
      </c>
      <c r="AD2067">
        <v>5000</v>
      </c>
      <c r="AE2067">
        <v>66000</v>
      </c>
      <c r="AF2067">
        <v>990</v>
      </c>
      <c r="AG2067" s="2" t="s">
        <v>517</v>
      </c>
      <c r="AH2067" s="2" t="s">
        <v>149</v>
      </c>
      <c r="AI2067" s="1">
        <v>46195</v>
      </c>
      <c r="AJ2067" s="2"/>
      <c r="AK2067" s="2" t="s">
        <v>67</v>
      </c>
      <c r="AM2067" s="2" t="s">
        <v>59</v>
      </c>
      <c r="AP2067" s="2" t="s">
        <v>60</v>
      </c>
      <c r="AQ2067" s="2" t="s">
        <v>41</v>
      </c>
      <c r="AR2067">
        <v>54000</v>
      </c>
      <c r="AS2067" s="2" t="str">
        <f>_xlfn.IFNA(IF(VLOOKUP(all_resi[[#This Row],[No. Waybill]],settle_reconcile[No. Waybill],1,0)="","Recon","Recon"),"-")</f>
        <v>-</v>
      </c>
      <c r="AT2067" s="2">
        <f>all_resi[[#This Row],[Nilai COD]]-all_resi[[#This Row],[COD Fee]]-all_resi[[#This Row],[Total Biaya Setelah Diskon]]</f>
        <v>60010</v>
      </c>
      <c r="AU2067" s="2">
        <f>IF(all_resi[[#This Row],[Waktu Terima]]="","",_xlfn.DAYS(all_resi[[#This Row],[Waktu Terima]],all_resi[[#This Row],[Tanggal Pengiriman]]))</f>
        <v>7</v>
      </c>
    </row>
    <row r="2068" spans="1:47" x14ac:dyDescent="0.25">
      <c r="A2068" s="2" t="s">
        <v>9013</v>
      </c>
      <c r="B2068" s="1">
        <v>46188</v>
      </c>
      <c r="C2068" s="2" t="s">
        <v>42</v>
      </c>
      <c r="D2068" s="2" t="s">
        <v>43</v>
      </c>
      <c r="E2068" s="2" t="s">
        <v>44</v>
      </c>
      <c r="F2068" s="2" t="s">
        <v>45</v>
      </c>
      <c r="G2068" s="2" t="s">
        <v>46</v>
      </c>
      <c r="H2068" s="2" t="s">
        <v>80</v>
      </c>
      <c r="I2068" s="2" t="s">
        <v>9014</v>
      </c>
      <c r="J2068" s="2" t="s">
        <v>14204</v>
      </c>
      <c r="K2068" s="2" t="s">
        <v>156</v>
      </c>
      <c r="L2068" s="2" t="s">
        <v>157</v>
      </c>
      <c r="M2068" s="2" t="s">
        <v>9015</v>
      </c>
      <c r="N2068" s="2" t="s">
        <v>9016</v>
      </c>
      <c r="O2068">
        <v>1</v>
      </c>
      <c r="P2068" s="2" t="s">
        <v>53</v>
      </c>
      <c r="Q2068">
        <v>100</v>
      </c>
      <c r="R2068">
        <v>0</v>
      </c>
      <c r="S2068" s="2" t="s">
        <v>54</v>
      </c>
      <c r="T2068" s="2" t="s">
        <v>55</v>
      </c>
      <c r="U2068" s="2" t="s">
        <v>9017</v>
      </c>
      <c r="V2068" s="2"/>
      <c r="W2068">
        <v>80000</v>
      </c>
      <c r="X2068">
        <v>0</v>
      </c>
      <c r="Y2068">
        <v>0</v>
      </c>
      <c r="Z2068">
        <v>80000</v>
      </c>
      <c r="AB2068" s="2" t="s">
        <v>57</v>
      </c>
      <c r="AC2068">
        <v>32000</v>
      </c>
      <c r="AD2068">
        <v>48000</v>
      </c>
      <c r="AE2068">
        <v>170000</v>
      </c>
      <c r="AF2068">
        <v>2550</v>
      </c>
      <c r="AG2068" s="2" t="s">
        <v>43</v>
      </c>
      <c r="AH2068" s="2"/>
      <c r="AI2068" s="1">
        <v>46212</v>
      </c>
      <c r="AJ2068" s="2" t="s">
        <v>8738</v>
      </c>
      <c r="AK2068" s="2" t="s">
        <v>67</v>
      </c>
      <c r="AM2068" s="2" t="s">
        <v>59</v>
      </c>
      <c r="AP2068" s="2" t="s">
        <v>60</v>
      </c>
      <c r="AQ2068" s="2" t="s">
        <v>41</v>
      </c>
      <c r="AR2068">
        <v>90000</v>
      </c>
      <c r="AS2068" s="2" t="str">
        <f>_xlfn.IFNA(IF(VLOOKUP(all_resi[[#This Row],[No. Waybill]],settle_reconcile[No. Waybill],1,0)="","Recon","Recon"),"-")</f>
        <v>-</v>
      </c>
      <c r="AT2068" s="2">
        <f>all_resi[[#This Row],[Nilai COD]]-all_resi[[#This Row],[COD Fee]]-all_resi[[#This Row],[Total Biaya Setelah Diskon]]</f>
        <v>119450</v>
      </c>
      <c r="AU2068" s="2">
        <f>IF(all_resi[[#This Row],[Waktu Terima]]="","",_xlfn.DAYS(all_resi[[#This Row],[Waktu Terima]],all_resi[[#This Row],[Tanggal Pengiriman]]))</f>
        <v>24</v>
      </c>
    </row>
    <row r="2069" spans="1:47" x14ac:dyDescent="0.25">
      <c r="A2069" s="2" t="s">
        <v>9371</v>
      </c>
      <c r="B2069" s="1">
        <v>46188</v>
      </c>
      <c r="C2069" s="2" t="s">
        <v>42</v>
      </c>
      <c r="D2069" s="2" t="s">
        <v>43</v>
      </c>
      <c r="E2069" s="2" t="s">
        <v>44</v>
      </c>
      <c r="F2069" s="2" t="s">
        <v>45</v>
      </c>
      <c r="G2069" s="2" t="s">
        <v>46</v>
      </c>
      <c r="H2069" s="2" t="s">
        <v>47</v>
      </c>
      <c r="I2069" s="2" t="s">
        <v>9372</v>
      </c>
      <c r="J2069" s="2" t="s">
        <v>14168</v>
      </c>
      <c r="K2069" s="2" t="s">
        <v>121</v>
      </c>
      <c r="L2069" s="2" t="s">
        <v>274</v>
      </c>
      <c r="M2069" s="2" t="s">
        <v>275</v>
      </c>
      <c r="N2069" s="2" t="s">
        <v>9373</v>
      </c>
      <c r="O2069">
        <v>1</v>
      </c>
      <c r="P2069" s="2" t="s">
        <v>53</v>
      </c>
      <c r="Q2069">
        <v>100</v>
      </c>
      <c r="R2069">
        <v>0</v>
      </c>
      <c r="S2069" s="2" t="s">
        <v>54</v>
      </c>
      <c r="T2069" s="2" t="s">
        <v>55</v>
      </c>
      <c r="U2069" s="2" t="s">
        <v>420</v>
      </c>
      <c r="V2069" s="2"/>
      <c r="W2069">
        <v>68000</v>
      </c>
      <c r="X2069">
        <v>0</v>
      </c>
      <c r="Y2069">
        <v>0</v>
      </c>
      <c r="Z2069">
        <v>68000</v>
      </c>
      <c r="AB2069" s="2" t="s">
        <v>57</v>
      </c>
      <c r="AC2069">
        <v>27200</v>
      </c>
      <c r="AD2069">
        <v>40800</v>
      </c>
      <c r="AE2069">
        <v>162000</v>
      </c>
      <c r="AF2069">
        <v>2430</v>
      </c>
      <c r="AG2069" s="2" t="s">
        <v>256</v>
      </c>
      <c r="AH2069" s="2"/>
      <c r="AI2069" s="1">
        <v>46203</v>
      </c>
      <c r="AJ2069" s="2"/>
      <c r="AK2069" s="2" t="s">
        <v>67</v>
      </c>
      <c r="AM2069" s="2" t="s">
        <v>59</v>
      </c>
      <c r="AP2069" s="2" t="s">
        <v>60</v>
      </c>
      <c r="AQ2069" s="2" t="s">
        <v>41</v>
      </c>
      <c r="AR2069">
        <v>94000</v>
      </c>
      <c r="AS2069" s="2" t="str">
        <f>_xlfn.IFNA(IF(VLOOKUP(all_resi[[#This Row],[No. Waybill]],settle_reconcile[No. Waybill],1,0)="","Recon","Recon"),"-")</f>
        <v>-</v>
      </c>
      <c r="AT2069" s="2">
        <f>all_resi[[#This Row],[Nilai COD]]-all_resi[[#This Row],[COD Fee]]-all_resi[[#This Row],[Total Biaya Setelah Diskon]]</f>
        <v>118770</v>
      </c>
      <c r="AU2069" s="2">
        <f>IF(all_resi[[#This Row],[Waktu Terima]]="","",_xlfn.DAYS(all_resi[[#This Row],[Waktu Terima]],all_resi[[#This Row],[Tanggal Pengiriman]]))</f>
        <v>15</v>
      </c>
    </row>
    <row r="2070" spans="1:47" x14ac:dyDescent="0.25">
      <c r="A2070" s="2" t="s">
        <v>8722</v>
      </c>
      <c r="B2070" s="1">
        <v>46188</v>
      </c>
      <c r="C2070" s="2" t="s">
        <v>42</v>
      </c>
      <c r="D2070" s="2" t="s">
        <v>43</v>
      </c>
      <c r="E2070" s="2" t="s">
        <v>44</v>
      </c>
      <c r="F2070" s="2" t="s">
        <v>45</v>
      </c>
      <c r="G2070" s="2" t="s">
        <v>46</v>
      </c>
      <c r="H2070" s="2" t="s">
        <v>80</v>
      </c>
      <c r="I2070" s="2" t="s">
        <v>8723</v>
      </c>
      <c r="J2070" s="2" t="s">
        <v>14163</v>
      </c>
      <c r="K2070" s="2" t="s">
        <v>116</v>
      </c>
      <c r="L2070" s="2" t="s">
        <v>617</v>
      </c>
      <c r="M2070" s="2" t="s">
        <v>4160</v>
      </c>
      <c r="N2070" s="2" t="s">
        <v>8724</v>
      </c>
      <c r="O2070">
        <v>1</v>
      </c>
      <c r="P2070" s="2" t="s">
        <v>53</v>
      </c>
      <c r="Q2070">
        <v>100</v>
      </c>
      <c r="R2070">
        <v>0</v>
      </c>
      <c r="S2070" s="2" t="s">
        <v>54</v>
      </c>
      <c r="T2070" s="2" t="s">
        <v>55</v>
      </c>
      <c r="U2070" s="2" t="s">
        <v>86</v>
      </c>
      <c r="V2070" s="2"/>
      <c r="W2070">
        <v>15000</v>
      </c>
      <c r="X2070">
        <v>0</v>
      </c>
      <c r="Y2070">
        <v>0</v>
      </c>
      <c r="Z2070">
        <v>15000</v>
      </c>
      <c r="AB2070" s="2" t="s">
        <v>57</v>
      </c>
      <c r="AC2070">
        <v>9000</v>
      </c>
      <c r="AD2070">
        <v>6000</v>
      </c>
      <c r="AE2070">
        <v>75000</v>
      </c>
      <c r="AF2070">
        <v>1125</v>
      </c>
      <c r="AG2070" s="2" t="s">
        <v>517</v>
      </c>
      <c r="AH2070" s="2" t="s">
        <v>149</v>
      </c>
      <c r="AI2070" s="1">
        <v>46195</v>
      </c>
      <c r="AJ2070" s="2" t="s">
        <v>87</v>
      </c>
      <c r="AK2070" s="2" t="s">
        <v>67</v>
      </c>
      <c r="AM2070" s="2" t="s">
        <v>59</v>
      </c>
      <c r="AP2070" s="2" t="s">
        <v>60</v>
      </c>
      <c r="AQ2070" s="2" t="s">
        <v>41</v>
      </c>
      <c r="AR2070">
        <v>60000</v>
      </c>
      <c r="AS2070" s="2" t="str">
        <f>_xlfn.IFNA(IF(VLOOKUP(all_resi[[#This Row],[No. Waybill]],settle_reconcile[No. Waybill],1,0)="","Recon","Recon"),"-")</f>
        <v>-</v>
      </c>
      <c r="AT2070" s="2">
        <f>all_resi[[#This Row],[Nilai COD]]-all_resi[[#This Row],[COD Fee]]-all_resi[[#This Row],[Total Biaya Setelah Diskon]]</f>
        <v>67875</v>
      </c>
      <c r="AU2070" s="2">
        <f>IF(all_resi[[#This Row],[Waktu Terima]]="","",_xlfn.DAYS(all_resi[[#This Row],[Waktu Terima]],all_resi[[#This Row],[Tanggal Pengiriman]]))</f>
        <v>7</v>
      </c>
    </row>
    <row r="2071" spans="1:47" x14ac:dyDescent="0.25">
      <c r="A2071" s="2" t="s">
        <v>9382</v>
      </c>
      <c r="B2071" s="1">
        <v>46188</v>
      </c>
      <c r="C2071" s="2" t="s">
        <v>42</v>
      </c>
      <c r="D2071" s="2" t="s">
        <v>43</v>
      </c>
      <c r="E2071" s="2" t="s">
        <v>44</v>
      </c>
      <c r="F2071" s="2" t="s">
        <v>45</v>
      </c>
      <c r="G2071" s="2" t="s">
        <v>46</v>
      </c>
      <c r="H2071" s="2" t="s">
        <v>47</v>
      </c>
      <c r="I2071" s="2" t="s">
        <v>9383</v>
      </c>
      <c r="J2071" s="2" t="s">
        <v>14155</v>
      </c>
      <c r="K2071" s="2" t="s">
        <v>286</v>
      </c>
      <c r="L2071" s="2" t="s">
        <v>1048</v>
      </c>
      <c r="M2071" s="2" t="s">
        <v>9384</v>
      </c>
      <c r="N2071" s="2" t="s">
        <v>9385</v>
      </c>
      <c r="O2071">
        <v>1</v>
      </c>
      <c r="P2071" s="2" t="s">
        <v>53</v>
      </c>
      <c r="Q2071">
        <v>100</v>
      </c>
      <c r="R2071">
        <v>0</v>
      </c>
      <c r="S2071" s="2" t="s">
        <v>54</v>
      </c>
      <c r="T2071" s="2" t="s">
        <v>55</v>
      </c>
      <c r="U2071" s="2" t="s">
        <v>386</v>
      </c>
      <c r="V2071" s="2"/>
      <c r="W2071">
        <v>136000</v>
      </c>
      <c r="X2071">
        <v>0</v>
      </c>
      <c r="Y2071">
        <v>0</v>
      </c>
      <c r="Z2071">
        <v>136000</v>
      </c>
      <c r="AB2071" s="2" t="s">
        <v>57</v>
      </c>
      <c r="AC2071">
        <v>54400</v>
      </c>
      <c r="AD2071">
        <v>81600</v>
      </c>
      <c r="AE2071">
        <v>240000</v>
      </c>
      <c r="AF2071">
        <v>3600</v>
      </c>
      <c r="AG2071" s="2" t="s">
        <v>9383</v>
      </c>
      <c r="AH2071" s="2"/>
      <c r="AI2071" s="1">
        <v>46198</v>
      </c>
      <c r="AJ2071" s="2"/>
      <c r="AK2071" s="2" t="s">
        <v>58</v>
      </c>
      <c r="AM2071" s="2" t="s">
        <v>59</v>
      </c>
      <c r="AP2071" s="2" t="s">
        <v>60</v>
      </c>
      <c r="AQ2071" s="2" t="s">
        <v>41</v>
      </c>
      <c r="AR2071">
        <v>104000</v>
      </c>
      <c r="AS2071" s="2" t="str">
        <f>_xlfn.IFNA(IF(VLOOKUP(all_resi[[#This Row],[No. Waybill]],settle_reconcile[No. Waybill],1,0)="","Recon","Recon"),"-")</f>
        <v>Recon</v>
      </c>
      <c r="AT2071" s="2">
        <f>all_resi[[#This Row],[Nilai COD]]-all_resi[[#This Row],[COD Fee]]-all_resi[[#This Row],[Total Biaya Setelah Diskon]]</f>
        <v>154800</v>
      </c>
      <c r="AU2071" s="2">
        <f>IF(all_resi[[#This Row],[Waktu Terima]]="","",_xlfn.DAYS(all_resi[[#This Row],[Waktu Terima]],all_resi[[#This Row],[Tanggal Pengiriman]]))</f>
        <v>10</v>
      </c>
    </row>
    <row r="2072" spans="1:47" x14ac:dyDescent="0.25">
      <c r="A2072" s="2" t="s">
        <v>8690</v>
      </c>
      <c r="B2072" s="1">
        <v>46188</v>
      </c>
      <c r="C2072" s="2" t="s">
        <v>42</v>
      </c>
      <c r="D2072" s="2" t="s">
        <v>43</v>
      </c>
      <c r="E2072" s="2" t="s">
        <v>44</v>
      </c>
      <c r="F2072" s="2" t="s">
        <v>45</v>
      </c>
      <c r="G2072" s="2" t="s">
        <v>46</v>
      </c>
      <c r="H2072" s="2" t="s">
        <v>47</v>
      </c>
      <c r="I2072" s="2" t="s">
        <v>8691</v>
      </c>
      <c r="J2072" s="2" t="s">
        <v>14222</v>
      </c>
      <c r="K2072" s="2" t="s">
        <v>126</v>
      </c>
      <c r="L2072" s="2" t="s">
        <v>450</v>
      </c>
      <c r="M2072" s="2" t="s">
        <v>8692</v>
      </c>
      <c r="N2072" s="2" t="s">
        <v>8693</v>
      </c>
      <c r="O2072">
        <v>1</v>
      </c>
      <c r="P2072" s="2" t="s">
        <v>53</v>
      </c>
      <c r="Q2072">
        <v>100</v>
      </c>
      <c r="R2072">
        <v>0</v>
      </c>
      <c r="S2072" s="2" t="s">
        <v>54</v>
      </c>
      <c r="T2072" s="2" t="s">
        <v>55</v>
      </c>
      <c r="U2072" s="2" t="s">
        <v>56</v>
      </c>
      <c r="V2072" s="2"/>
      <c r="W2072">
        <v>74000</v>
      </c>
      <c r="X2072">
        <v>0</v>
      </c>
      <c r="Y2072">
        <v>0</v>
      </c>
      <c r="Z2072">
        <v>74000</v>
      </c>
      <c r="AB2072" s="2" t="s">
        <v>57</v>
      </c>
      <c r="AC2072">
        <v>29600</v>
      </c>
      <c r="AD2072">
        <v>44400</v>
      </c>
      <c r="AE2072">
        <v>178000</v>
      </c>
      <c r="AF2072">
        <v>2670</v>
      </c>
      <c r="AG2072" s="2" t="s">
        <v>353</v>
      </c>
      <c r="AH2072" s="2" t="s">
        <v>149</v>
      </c>
      <c r="AI2072" s="1">
        <v>46202</v>
      </c>
      <c r="AJ2072" s="2"/>
      <c r="AK2072" s="2" t="s">
        <v>67</v>
      </c>
      <c r="AM2072" s="2" t="s">
        <v>59</v>
      </c>
      <c r="AP2072" s="2" t="s">
        <v>60</v>
      </c>
      <c r="AQ2072" s="2" t="s">
        <v>41</v>
      </c>
      <c r="AR2072">
        <v>104000</v>
      </c>
      <c r="AS2072" s="2" t="str">
        <f>_xlfn.IFNA(IF(VLOOKUP(all_resi[[#This Row],[No. Waybill]],settle_reconcile[No. Waybill],1,0)="","Recon","Recon"),"-")</f>
        <v>-</v>
      </c>
      <c r="AT2072" s="2">
        <f>all_resi[[#This Row],[Nilai COD]]-all_resi[[#This Row],[COD Fee]]-all_resi[[#This Row],[Total Biaya Setelah Diskon]]</f>
        <v>130930</v>
      </c>
      <c r="AU2072" s="2">
        <f>IF(all_resi[[#This Row],[Waktu Terima]]="","",_xlfn.DAYS(all_resi[[#This Row],[Waktu Terima]],all_resi[[#This Row],[Tanggal Pengiriman]]))</f>
        <v>14</v>
      </c>
    </row>
    <row r="2073" spans="1:47" x14ac:dyDescent="0.25">
      <c r="A2073" s="2" t="s">
        <v>8672</v>
      </c>
      <c r="B2073" s="1">
        <v>46188</v>
      </c>
      <c r="C2073" s="2" t="s">
        <v>42</v>
      </c>
      <c r="D2073" s="2" t="s">
        <v>43</v>
      </c>
      <c r="E2073" s="2" t="s">
        <v>44</v>
      </c>
      <c r="F2073" s="2" t="s">
        <v>45</v>
      </c>
      <c r="G2073" s="2" t="s">
        <v>46</v>
      </c>
      <c r="H2073" s="2" t="s">
        <v>47</v>
      </c>
      <c r="I2073" s="2" t="s">
        <v>8673</v>
      </c>
      <c r="J2073" s="2" t="s">
        <v>14219</v>
      </c>
      <c r="K2073" s="2" t="s">
        <v>121</v>
      </c>
      <c r="L2073" s="2" t="s">
        <v>1607</v>
      </c>
      <c r="M2073" s="2" t="s">
        <v>1608</v>
      </c>
      <c r="N2073" s="2" t="s">
        <v>8674</v>
      </c>
      <c r="O2073">
        <v>1</v>
      </c>
      <c r="P2073" s="2" t="s">
        <v>53</v>
      </c>
      <c r="Q2073">
        <v>100</v>
      </c>
      <c r="R2073">
        <v>0</v>
      </c>
      <c r="S2073" s="2" t="s">
        <v>54</v>
      </c>
      <c r="T2073" s="2" t="s">
        <v>55</v>
      </c>
      <c r="U2073" s="2" t="s">
        <v>97</v>
      </c>
      <c r="V2073" s="2"/>
      <c r="W2073">
        <v>85000</v>
      </c>
      <c r="X2073">
        <v>0</v>
      </c>
      <c r="Y2073">
        <v>0</v>
      </c>
      <c r="Z2073">
        <v>85000</v>
      </c>
      <c r="AB2073" s="2" t="s">
        <v>57</v>
      </c>
      <c r="AC2073">
        <v>34000</v>
      </c>
      <c r="AD2073">
        <v>51000</v>
      </c>
      <c r="AE2073">
        <v>155000</v>
      </c>
      <c r="AF2073">
        <v>2325</v>
      </c>
      <c r="AG2073" s="2" t="s">
        <v>256</v>
      </c>
      <c r="AH2073" s="2"/>
      <c r="AI2073" s="1">
        <v>46206</v>
      </c>
      <c r="AJ2073" s="2"/>
      <c r="AK2073" s="2" t="s">
        <v>67</v>
      </c>
      <c r="AM2073" s="2" t="s">
        <v>59</v>
      </c>
      <c r="AP2073" s="2" t="s">
        <v>60</v>
      </c>
      <c r="AQ2073" s="2" t="s">
        <v>41</v>
      </c>
      <c r="AR2073">
        <v>70000</v>
      </c>
      <c r="AS2073" s="2" t="str">
        <f>_xlfn.IFNA(IF(VLOOKUP(all_resi[[#This Row],[No. Waybill]],settle_reconcile[No. Waybill],1,0)="","Recon","Recon"),"-")</f>
        <v>-</v>
      </c>
      <c r="AT2073" s="2">
        <f>all_resi[[#This Row],[Nilai COD]]-all_resi[[#This Row],[COD Fee]]-all_resi[[#This Row],[Total Biaya Setelah Diskon]]</f>
        <v>101675</v>
      </c>
      <c r="AU2073" s="2">
        <f>IF(all_resi[[#This Row],[Waktu Terima]]="","",_xlfn.DAYS(all_resi[[#This Row],[Waktu Terima]],all_resi[[#This Row],[Tanggal Pengiriman]]))</f>
        <v>18</v>
      </c>
    </row>
    <row r="2074" spans="1:47" x14ac:dyDescent="0.25">
      <c r="A2074" s="2" t="s">
        <v>9556</v>
      </c>
      <c r="B2074" s="1">
        <v>46188</v>
      </c>
      <c r="C2074" s="2" t="s">
        <v>42</v>
      </c>
      <c r="D2074" s="2" t="s">
        <v>43</v>
      </c>
      <c r="E2074" s="2" t="s">
        <v>44</v>
      </c>
      <c r="F2074" s="2" t="s">
        <v>45</v>
      </c>
      <c r="G2074" s="2" t="s">
        <v>46</v>
      </c>
      <c r="H2074" s="2" t="s">
        <v>47</v>
      </c>
      <c r="I2074" s="2" t="s">
        <v>9557</v>
      </c>
      <c r="J2074" s="2" t="s">
        <v>14177</v>
      </c>
      <c r="K2074" s="2" t="s">
        <v>156</v>
      </c>
      <c r="L2074" s="2" t="s">
        <v>282</v>
      </c>
      <c r="M2074" s="2" t="s">
        <v>3519</v>
      </c>
      <c r="N2074" s="2" t="s">
        <v>9558</v>
      </c>
      <c r="O2074">
        <v>1</v>
      </c>
      <c r="P2074" s="2" t="s">
        <v>53</v>
      </c>
      <c r="Q2074">
        <v>100</v>
      </c>
      <c r="R2074">
        <v>0</v>
      </c>
      <c r="S2074" s="2" t="s">
        <v>54</v>
      </c>
      <c r="T2074" s="2" t="s">
        <v>55</v>
      </c>
      <c r="U2074" s="2" t="s">
        <v>225</v>
      </c>
      <c r="V2074" s="2"/>
      <c r="W2074">
        <v>85000</v>
      </c>
      <c r="X2074">
        <v>0</v>
      </c>
      <c r="Y2074">
        <v>0</v>
      </c>
      <c r="Z2074">
        <v>85000</v>
      </c>
      <c r="AB2074" s="2" t="s">
        <v>57</v>
      </c>
      <c r="AC2074">
        <v>34000</v>
      </c>
      <c r="AD2074">
        <v>51000</v>
      </c>
      <c r="AE2074">
        <v>184000</v>
      </c>
      <c r="AF2074">
        <v>2760</v>
      </c>
      <c r="AG2074" s="2"/>
      <c r="AH2074" s="2"/>
      <c r="AI2074" s="1"/>
      <c r="AJ2074" s="2"/>
      <c r="AK2074" s="2" t="s">
        <v>67</v>
      </c>
      <c r="AM2074" s="2" t="s">
        <v>59</v>
      </c>
      <c r="AP2074" s="2" t="s">
        <v>60</v>
      </c>
      <c r="AQ2074" s="2" t="s">
        <v>41</v>
      </c>
      <c r="AR2074">
        <v>99000</v>
      </c>
      <c r="AS2074" s="2" t="str">
        <f>_xlfn.IFNA(IF(VLOOKUP(all_resi[[#This Row],[No. Waybill]],settle_reconcile[No. Waybill],1,0)="","Recon","Recon"),"-")</f>
        <v>-</v>
      </c>
      <c r="AT2074" s="2">
        <f>all_resi[[#This Row],[Nilai COD]]-all_resi[[#This Row],[COD Fee]]-all_resi[[#This Row],[Total Biaya Setelah Diskon]]</f>
        <v>130240</v>
      </c>
      <c r="AU2074" s="2" t="str">
        <f>IF(all_resi[[#This Row],[Waktu Terima]]="","",_xlfn.DAYS(all_resi[[#This Row],[Waktu Terima]],all_resi[[#This Row],[Tanggal Pengiriman]]))</f>
        <v/>
      </c>
    </row>
    <row r="2075" spans="1:47" x14ac:dyDescent="0.25">
      <c r="A2075" s="2" t="s">
        <v>9565</v>
      </c>
      <c r="B2075" s="1">
        <v>46188</v>
      </c>
      <c r="C2075" s="2" t="s">
        <v>42</v>
      </c>
      <c r="D2075" s="2" t="s">
        <v>43</v>
      </c>
      <c r="E2075" s="2" t="s">
        <v>44</v>
      </c>
      <c r="F2075" s="2" t="s">
        <v>45</v>
      </c>
      <c r="G2075" s="2" t="s">
        <v>46</v>
      </c>
      <c r="H2075" s="2" t="s">
        <v>80</v>
      </c>
      <c r="I2075" s="2" t="s">
        <v>9566</v>
      </c>
      <c r="J2075" s="2" t="s">
        <v>14196</v>
      </c>
      <c r="K2075" s="2" t="s">
        <v>116</v>
      </c>
      <c r="L2075" s="2" t="s">
        <v>1581</v>
      </c>
      <c r="M2075" s="2" t="s">
        <v>9567</v>
      </c>
      <c r="N2075" s="2" t="s">
        <v>9568</v>
      </c>
      <c r="O2075">
        <v>1</v>
      </c>
      <c r="P2075" s="2" t="s">
        <v>53</v>
      </c>
      <c r="Q2075">
        <v>100</v>
      </c>
      <c r="R2075">
        <v>0</v>
      </c>
      <c r="S2075" s="2" t="s">
        <v>54</v>
      </c>
      <c r="T2075" s="2" t="s">
        <v>55</v>
      </c>
      <c r="U2075" s="2" t="s">
        <v>305</v>
      </c>
      <c r="V2075" s="2"/>
      <c r="W2075">
        <v>8000</v>
      </c>
      <c r="X2075">
        <v>0</v>
      </c>
      <c r="Y2075">
        <v>0</v>
      </c>
      <c r="Z2075">
        <v>8000</v>
      </c>
      <c r="AB2075" s="2" t="s">
        <v>57</v>
      </c>
      <c r="AC2075">
        <v>3000</v>
      </c>
      <c r="AD2075">
        <v>5000</v>
      </c>
      <c r="AE2075">
        <v>80000</v>
      </c>
      <c r="AF2075">
        <v>1200</v>
      </c>
      <c r="AG2075" s="2" t="s">
        <v>11423</v>
      </c>
      <c r="AH2075" s="2" t="s">
        <v>149</v>
      </c>
      <c r="AI2075" s="1">
        <v>46194</v>
      </c>
      <c r="AJ2075" s="2" t="s">
        <v>87</v>
      </c>
      <c r="AK2075" s="2" t="s">
        <v>67</v>
      </c>
      <c r="AM2075" s="2" t="s">
        <v>59</v>
      </c>
      <c r="AP2075" s="2" t="s">
        <v>60</v>
      </c>
      <c r="AQ2075" s="2" t="s">
        <v>41</v>
      </c>
      <c r="AR2075">
        <v>72000</v>
      </c>
      <c r="AS2075" s="2" t="str">
        <f>_xlfn.IFNA(IF(VLOOKUP(all_resi[[#This Row],[No. Waybill]],settle_reconcile[No. Waybill],1,0)="","Recon","Recon"),"-")</f>
        <v>-</v>
      </c>
      <c r="AT2075" s="2">
        <f>all_resi[[#This Row],[Nilai COD]]-all_resi[[#This Row],[COD Fee]]-all_resi[[#This Row],[Total Biaya Setelah Diskon]]</f>
        <v>73800</v>
      </c>
      <c r="AU2075" s="2">
        <f>IF(all_resi[[#This Row],[Waktu Terima]]="","",_xlfn.DAYS(all_resi[[#This Row],[Waktu Terima]],all_resi[[#This Row],[Tanggal Pengiriman]]))</f>
        <v>6</v>
      </c>
    </row>
    <row r="2076" spans="1:47" x14ac:dyDescent="0.25">
      <c r="A2076" s="2" t="s">
        <v>9562</v>
      </c>
      <c r="B2076" s="1">
        <v>46188</v>
      </c>
      <c r="C2076" s="2" t="s">
        <v>42</v>
      </c>
      <c r="D2076" s="2" t="s">
        <v>43</v>
      </c>
      <c r="E2076" s="2" t="s">
        <v>44</v>
      </c>
      <c r="F2076" s="2" t="s">
        <v>45</v>
      </c>
      <c r="G2076" s="2" t="s">
        <v>46</v>
      </c>
      <c r="H2076" s="2" t="s">
        <v>47</v>
      </c>
      <c r="I2076" s="2" t="s">
        <v>9563</v>
      </c>
      <c r="J2076" s="2" t="s">
        <v>14195</v>
      </c>
      <c r="K2076" s="2" t="s">
        <v>126</v>
      </c>
      <c r="L2076" s="2" t="s">
        <v>741</v>
      </c>
      <c r="M2076" s="2" t="s">
        <v>1856</v>
      </c>
      <c r="N2076" s="2" t="s">
        <v>9564</v>
      </c>
      <c r="O2076">
        <v>1</v>
      </c>
      <c r="P2076" s="2" t="s">
        <v>53</v>
      </c>
      <c r="Q2076">
        <v>100</v>
      </c>
      <c r="R2076">
        <v>0</v>
      </c>
      <c r="S2076" s="2" t="s">
        <v>54</v>
      </c>
      <c r="T2076" s="2" t="s">
        <v>55</v>
      </c>
      <c r="U2076" s="2" t="s">
        <v>1838</v>
      </c>
      <c r="V2076" s="2"/>
      <c r="W2076">
        <v>74000</v>
      </c>
      <c r="X2076">
        <v>0</v>
      </c>
      <c r="Y2076">
        <v>0</v>
      </c>
      <c r="Z2076">
        <v>74000</v>
      </c>
      <c r="AB2076" s="2" t="s">
        <v>57</v>
      </c>
      <c r="AC2076">
        <v>29600</v>
      </c>
      <c r="AD2076">
        <v>44400</v>
      </c>
      <c r="AE2076">
        <v>178000</v>
      </c>
      <c r="AF2076">
        <v>2670</v>
      </c>
      <c r="AG2076" s="2" t="s">
        <v>9563</v>
      </c>
      <c r="AH2076" s="2"/>
      <c r="AI2076" s="1">
        <v>46193</v>
      </c>
      <c r="AJ2076" s="2"/>
      <c r="AK2076" s="2" t="s">
        <v>58</v>
      </c>
      <c r="AM2076" s="2" t="s">
        <v>59</v>
      </c>
      <c r="AP2076" s="2" t="s">
        <v>60</v>
      </c>
      <c r="AQ2076" s="2" t="s">
        <v>41</v>
      </c>
      <c r="AR2076">
        <v>104000</v>
      </c>
      <c r="AS2076" s="2" t="str">
        <f>_xlfn.IFNA(IF(VLOOKUP(all_resi[[#This Row],[No. Waybill]],settle_reconcile[No. Waybill],1,0)="","Recon","Recon"),"-")</f>
        <v>Recon</v>
      </c>
      <c r="AT2076" s="2">
        <f>all_resi[[#This Row],[Nilai COD]]-all_resi[[#This Row],[COD Fee]]-all_resi[[#This Row],[Total Biaya Setelah Diskon]]</f>
        <v>130930</v>
      </c>
      <c r="AU2076" s="2">
        <f>IF(all_resi[[#This Row],[Waktu Terima]]="","",_xlfn.DAYS(all_resi[[#This Row],[Waktu Terima]],all_resi[[#This Row],[Tanggal Pengiriman]]))</f>
        <v>5</v>
      </c>
    </row>
    <row r="2077" spans="1:47" x14ac:dyDescent="0.25">
      <c r="A2077" s="2" t="s">
        <v>8957</v>
      </c>
      <c r="B2077" s="1">
        <v>46188</v>
      </c>
      <c r="C2077" s="2" t="s">
        <v>42</v>
      </c>
      <c r="D2077" s="2" t="s">
        <v>43</v>
      </c>
      <c r="E2077" s="2" t="s">
        <v>44</v>
      </c>
      <c r="F2077" s="2" t="s">
        <v>45</v>
      </c>
      <c r="G2077" s="2" t="s">
        <v>46</v>
      </c>
      <c r="H2077" s="2" t="s">
        <v>47</v>
      </c>
      <c r="I2077" s="2" t="s">
        <v>8958</v>
      </c>
      <c r="J2077" s="2" t="s">
        <v>14210</v>
      </c>
      <c r="K2077" s="2" t="s">
        <v>106</v>
      </c>
      <c r="L2077" s="2" t="s">
        <v>1860</v>
      </c>
      <c r="M2077" s="2" t="s">
        <v>8959</v>
      </c>
      <c r="N2077" s="2" t="s">
        <v>8960</v>
      </c>
      <c r="O2077">
        <v>1</v>
      </c>
      <c r="P2077" s="2" t="s">
        <v>53</v>
      </c>
      <c r="Q2077">
        <v>100</v>
      </c>
      <c r="R2077">
        <v>0</v>
      </c>
      <c r="S2077" s="2" t="s">
        <v>54</v>
      </c>
      <c r="T2077" s="2" t="s">
        <v>55</v>
      </c>
      <c r="U2077" s="2" t="s">
        <v>250</v>
      </c>
      <c r="V2077" s="2"/>
      <c r="W2077">
        <v>53000</v>
      </c>
      <c r="X2077">
        <v>0</v>
      </c>
      <c r="Y2077">
        <v>0</v>
      </c>
      <c r="Z2077">
        <v>53000</v>
      </c>
      <c r="AB2077" s="2" t="s">
        <v>57</v>
      </c>
      <c r="AC2077">
        <v>21200</v>
      </c>
      <c r="AD2077">
        <v>31800</v>
      </c>
      <c r="AE2077">
        <v>107900</v>
      </c>
      <c r="AF2077">
        <v>1618.5</v>
      </c>
      <c r="AG2077" s="2" t="s">
        <v>353</v>
      </c>
      <c r="AH2077" s="2" t="s">
        <v>149</v>
      </c>
      <c r="AI2077" s="1">
        <v>46207</v>
      </c>
      <c r="AJ2077" s="2"/>
      <c r="AK2077" s="2" t="s">
        <v>67</v>
      </c>
      <c r="AM2077" s="2" t="s">
        <v>59</v>
      </c>
      <c r="AP2077" s="2" t="s">
        <v>60</v>
      </c>
      <c r="AQ2077" s="2" t="s">
        <v>41</v>
      </c>
      <c r="AR2077">
        <v>54900</v>
      </c>
      <c r="AS2077" s="2" t="str">
        <f>_xlfn.IFNA(IF(VLOOKUP(all_resi[[#This Row],[No. Waybill]],settle_reconcile[No. Waybill],1,0)="","Recon","Recon"),"-")</f>
        <v>-</v>
      </c>
      <c r="AT2077" s="2">
        <f>all_resi[[#This Row],[Nilai COD]]-all_resi[[#This Row],[COD Fee]]-all_resi[[#This Row],[Total Biaya Setelah Diskon]]</f>
        <v>74481.5</v>
      </c>
      <c r="AU2077" s="2">
        <f>IF(all_resi[[#This Row],[Waktu Terima]]="","",_xlfn.DAYS(all_resi[[#This Row],[Waktu Terima]],all_resi[[#This Row],[Tanggal Pengiriman]]))</f>
        <v>19</v>
      </c>
    </row>
    <row r="2078" spans="1:47" x14ac:dyDescent="0.25">
      <c r="A2078" s="2" t="s">
        <v>9421</v>
      </c>
      <c r="B2078" s="1">
        <v>46188</v>
      </c>
      <c r="C2078" s="2" t="s">
        <v>42</v>
      </c>
      <c r="D2078" s="2" t="s">
        <v>43</v>
      </c>
      <c r="E2078" s="2" t="s">
        <v>44</v>
      </c>
      <c r="F2078" s="2" t="s">
        <v>45</v>
      </c>
      <c r="G2078" s="2" t="s">
        <v>46</v>
      </c>
      <c r="H2078" s="2" t="s">
        <v>47</v>
      </c>
      <c r="I2078" s="2" t="s">
        <v>9422</v>
      </c>
      <c r="J2078" s="2" t="s">
        <v>14173</v>
      </c>
      <c r="K2078" s="2" t="s">
        <v>237</v>
      </c>
      <c r="L2078" s="2" t="s">
        <v>238</v>
      </c>
      <c r="M2078" s="2" t="s">
        <v>9423</v>
      </c>
      <c r="N2078" s="2" t="s">
        <v>9424</v>
      </c>
      <c r="O2078">
        <v>1</v>
      </c>
      <c r="P2078" s="2" t="s">
        <v>53</v>
      </c>
      <c r="Q2078">
        <v>100</v>
      </c>
      <c r="R2078">
        <v>7900000</v>
      </c>
      <c r="S2078" s="2" t="s">
        <v>54</v>
      </c>
      <c r="T2078" s="2" t="s">
        <v>55</v>
      </c>
      <c r="U2078" s="2" t="s">
        <v>698</v>
      </c>
      <c r="V2078" s="2" t="s">
        <v>3603</v>
      </c>
      <c r="W2078">
        <v>37000</v>
      </c>
      <c r="X2078">
        <v>0</v>
      </c>
      <c r="Y2078">
        <v>0</v>
      </c>
      <c r="Z2078">
        <v>37000</v>
      </c>
      <c r="AB2078" s="2" t="s">
        <v>57</v>
      </c>
      <c r="AC2078">
        <v>14800</v>
      </c>
      <c r="AD2078">
        <v>22200</v>
      </c>
      <c r="AE2078">
        <v>124000</v>
      </c>
      <c r="AF2078">
        <v>1860</v>
      </c>
      <c r="AG2078" s="2"/>
      <c r="AH2078" s="2"/>
      <c r="AI2078" s="1"/>
      <c r="AJ2078" s="2"/>
      <c r="AK2078" s="2" t="s">
        <v>67</v>
      </c>
      <c r="AM2078" s="2" t="s">
        <v>59</v>
      </c>
      <c r="AP2078" s="2" t="s">
        <v>60</v>
      </c>
      <c r="AQ2078" s="2" t="s">
        <v>41</v>
      </c>
      <c r="AR2078">
        <v>87000</v>
      </c>
      <c r="AS2078" s="2" t="str">
        <f>_xlfn.IFNA(IF(VLOOKUP(all_resi[[#This Row],[No. Waybill]],settle_reconcile[No. Waybill],1,0)="","Recon","Recon"),"-")</f>
        <v>-</v>
      </c>
      <c r="AT2078" s="2">
        <f>all_resi[[#This Row],[Nilai COD]]-all_resi[[#This Row],[COD Fee]]-all_resi[[#This Row],[Total Biaya Setelah Diskon]]</f>
        <v>99940</v>
      </c>
      <c r="AU2078" s="2" t="str">
        <f>IF(all_resi[[#This Row],[Waktu Terima]]="","",_xlfn.DAYS(all_resi[[#This Row],[Waktu Terima]],all_resi[[#This Row],[Tanggal Pengiriman]]))</f>
        <v/>
      </c>
    </row>
    <row r="2079" spans="1:47" x14ac:dyDescent="0.25">
      <c r="A2079" s="2" t="s">
        <v>8912</v>
      </c>
      <c r="B2079" s="1">
        <v>46188</v>
      </c>
      <c r="C2079" s="2" t="s">
        <v>42</v>
      </c>
      <c r="D2079" s="2" t="s">
        <v>43</v>
      </c>
      <c r="E2079" s="2" t="s">
        <v>44</v>
      </c>
      <c r="F2079" s="2" t="s">
        <v>45</v>
      </c>
      <c r="G2079" s="2" t="s">
        <v>46</v>
      </c>
      <c r="H2079" s="2" t="s">
        <v>80</v>
      </c>
      <c r="I2079" s="2" t="s">
        <v>8913</v>
      </c>
      <c r="J2079" s="2" t="s">
        <v>14201</v>
      </c>
      <c r="K2079" s="2" t="s">
        <v>8914</v>
      </c>
      <c r="L2079" s="2" t="s">
        <v>8915</v>
      </c>
      <c r="M2079" s="2" t="s">
        <v>8916</v>
      </c>
      <c r="N2079" s="2" t="s">
        <v>8917</v>
      </c>
      <c r="O2079">
        <v>1</v>
      </c>
      <c r="P2079" s="2" t="s">
        <v>53</v>
      </c>
      <c r="Q2079">
        <v>100</v>
      </c>
      <c r="R2079">
        <v>0</v>
      </c>
      <c r="S2079" s="2" t="s">
        <v>54</v>
      </c>
      <c r="T2079" s="2" t="s">
        <v>55</v>
      </c>
      <c r="U2079" s="2" t="s">
        <v>8918</v>
      </c>
      <c r="V2079" s="2"/>
      <c r="W2079">
        <v>173000</v>
      </c>
      <c r="X2079">
        <v>0</v>
      </c>
      <c r="Y2079">
        <v>0</v>
      </c>
      <c r="Z2079">
        <v>173000</v>
      </c>
      <c r="AB2079" s="2" t="s">
        <v>57</v>
      </c>
      <c r="AC2079">
        <v>69200</v>
      </c>
      <c r="AD2079">
        <v>103800</v>
      </c>
      <c r="AE2079">
        <v>254000</v>
      </c>
      <c r="AF2079">
        <v>3810</v>
      </c>
      <c r="AG2079" s="2" t="s">
        <v>256</v>
      </c>
      <c r="AH2079" s="2"/>
      <c r="AI2079" s="1">
        <v>46205</v>
      </c>
      <c r="AJ2079" s="2" t="s">
        <v>8919</v>
      </c>
      <c r="AK2079" s="2" t="s">
        <v>67</v>
      </c>
      <c r="AM2079" s="2" t="s">
        <v>59</v>
      </c>
      <c r="AP2079" s="2" t="s">
        <v>60</v>
      </c>
      <c r="AQ2079" s="2" t="s">
        <v>41</v>
      </c>
      <c r="AR2079">
        <v>81000</v>
      </c>
      <c r="AS2079" s="2" t="str">
        <f>_xlfn.IFNA(IF(VLOOKUP(all_resi[[#This Row],[No. Waybill]],settle_reconcile[No. Waybill],1,0)="","Recon","Recon"),"-")</f>
        <v>-</v>
      </c>
      <c r="AT2079" s="2">
        <f>all_resi[[#This Row],[Nilai COD]]-all_resi[[#This Row],[COD Fee]]-all_resi[[#This Row],[Total Biaya Setelah Diskon]]</f>
        <v>146390</v>
      </c>
      <c r="AU2079" s="2">
        <f>IF(all_resi[[#This Row],[Waktu Terima]]="","",_xlfn.DAYS(all_resi[[#This Row],[Waktu Terima]],all_resi[[#This Row],[Tanggal Pengiriman]]))</f>
        <v>17</v>
      </c>
    </row>
    <row r="2080" spans="1:47" x14ac:dyDescent="0.25">
      <c r="A2080" s="2" t="s">
        <v>8920</v>
      </c>
      <c r="B2080" s="1">
        <v>46188</v>
      </c>
      <c r="C2080" s="2" t="s">
        <v>42</v>
      </c>
      <c r="D2080" s="2" t="s">
        <v>43</v>
      </c>
      <c r="E2080" s="2" t="s">
        <v>44</v>
      </c>
      <c r="F2080" s="2" t="s">
        <v>45</v>
      </c>
      <c r="G2080" s="2" t="s">
        <v>46</v>
      </c>
      <c r="H2080" s="2" t="s">
        <v>47</v>
      </c>
      <c r="I2080" s="2" t="s">
        <v>8921</v>
      </c>
      <c r="J2080" s="2" t="s">
        <v>14215</v>
      </c>
      <c r="K2080" s="2" t="s">
        <v>177</v>
      </c>
      <c r="L2080" s="2" t="s">
        <v>775</v>
      </c>
      <c r="M2080" s="2" t="s">
        <v>8922</v>
      </c>
      <c r="N2080" s="2" t="s">
        <v>8923</v>
      </c>
      <c r="O2080">
        <v>1</v>
      </c>
      <c r="P2080" s="2" t="s">
        <v>53</v>
      </c>
      <c r="Q2080">
        <v>100</v>
      </c>
      <c r="R2080">
        <v>0</v>
      </c>
      <c r="S2080" s="2" t="s">
        <v>54</v>
      </c>
      <c r="T2080" s="2" t="s">
        <v>55</v>
      </c>
      <c r="U2080" s="2" t="s">
        <v>225</v>
      </c>
      <c r="V2080" s="2"/>
      <c r="W2080">
        <v>114000</v>
      </c>
      <c r="X2080">
        <v>0</v>
      </c>
      <c r="Y2080">
        <v>0</v>
      </c>
      <c r="Z2080">
        <v>114000</v>
      </c>
      <c r="AB2080" s="2" t="s">
        <v>57</v>
      </c>
      <c r="AC2080">
        <v>45600</v>
      </c>
      <c r="AD2080">
        <v>68400</v>
      </c>
      <c r="AE2080">
        <v>212000</v>
      </c>
      <c r="AF2080">
        <v>3180</v>
      </c>
      <c r="AG2080" s="2" t="s">
        <v>148</v>
      </c>
      <c r="AH2080" s="2" t="s">
        <v>149</v>
      </c>
      <c r="AI2080" s="1">
        <v>46201</v>
      </c>
      <c r="AJ2080" s="2"/>
      <c r="AK2080" s="2" t="s">
        <v>67</v>
      </c>
      <c r="AM2080" s="2" t="s">
        <v>59</v>
      </c>
      <c r="AP2080" s="2" t="s">
        <v>60</v>
      </c>
      <c r="AQ2080" s="2" t="s">
        <v>41</v>
      </c>
      <c r="AR2080">
        <v>98000</v>
      </c>
      <c r="AS2080" s="2" t="str">
        <f>_xlfn.IFNA(IF(VLOOKUP(all_resi[[#This Row],[No. Waybill]],settle_reconcile[No. Waybill],1,0)="","Recon","Recon"),"-")</f>
        <v>-</v>
      </c>
      <c r="AT2080" s="2">
        <f>all_resi[[#This Row],[Nilai COD]]-all_resi[[#This Row],[COD Fee]]-all_resi[[#This Row],[Total Biaya Setelah Diskon]]</f>
        <v>140420</v>
      </c>
      <c r="AU2080" s="2">
        <f>IF(all_resi[[#This Row],[Waktu Terima]]="","",_xlfn.DAYS(all_resi[[#This Row],[Waktu Terima]],all_resi[[#This Row],[Tanggal Pengiriman]]))</f>
        <v>13</v>
      </c>
    </row>
    <row r="2081" spans="1:47" x14ac:dyDescent="0.25">
      <c r="A2081" s="2" t="s">
        <v>8718</v>
      </c>
      <c r="B2081" s="1">
        <v>46188</v>
      </c>
      <c r="C2081" s="2" t="s">
        <v>42</v>
      </c>
      <c r="D2081" s="2" t="s">
        <v>43</v>
      </c>
      <c r="E2081" s="2" t="s">
        <v>44</v>
      </c>
      <c r="F2081" s="2" t="s">
        <v>45</v>
      </c>
      <c r="G2081" s="2" t="s">
        <v>46</v>
      </c>
      <c r="H2081" s="2" t="s">
        <v>80</v>
      </c>
      <c r="I2081" s="2" t="s">
        <v>8719</v>
      </c>
      <c r="J2081" s="2" t="s">
        <v>14225</v>
      </c>
      <c r="K2081" s="2" t="s">
        <v>137</v>
      </c>
      <c r="L2081" s="2" t="s">
        <v>1064</v>
      </c>
      <c r="M2081" s="2" t="s">
        <v>8720</v>
      </c>
      <c r="N2081" s="2" t="s">
        <v>8721</v>
      </c>
      <c r="O2081">
        <v>1</v>
      </c>
      <c r="P2081" s="2" t="s">
        <v>53</v>
      </c>
      <c r="Q2081">
        <v>100</v>
      </c>
      <c r="R2081">
        <v>0</v>
      </c>
      <c r="S2081" s="2" t="s">
        <v>54</v>
      </c>
      <c r="T2081" s="2" t="s">
        <v>55</v>
      </c>
      <c r="U2081" s="2" t="s">
        <v>305</v>
      </c>
      <c r="V2081" s="2"/>
      <c r="W2081">
        <v>21000</v>
      </c>
      <c r="X2081">
        <v>0</v>
      </c>
      <c r="Y2081">
        <v>0</v>
      </c>
      <c r="Z2081">
        <v>21000</v>
      </c>
      <c r="AB2081" s="2" t="s">
        <v>57</v>
      </c>
      <c r="AC2081">
        <v>12000</v>
      </c>
      <c r="AD2081">
        <v>9000</v>
      </c>
      <c r="AE2081">
        <v>91000</v>
      </c>
      <c r="AF2081">
        <v>1365</v>
      </c>
      <c r="AG2081" s="2" t="s">
        <v>8719</v>
      </c>
      <c r="AH2081" s="2"/>
      <c r="AI2081" s="1">
        <v>46190</v>
      </c>
      <c r="AJ2081" s="2" t="s">
        <v>87</v>
      </c>
      <c r="AK2081" s="2" t="s">
        <v>58</v>
      </c>
      <c r="AM2081" s="2" t="s">
        <v>59</v>
      </c>
      <c r="AP2081" s="2" t="s">
        <v>60</v>
      </c>
      <c r="AQ2081" s="2" t="s">
        <v>41</v>
      </c>
      <c r="AR2081">
        <v>70000</v>
      </c>
      <c r="AS2081" s="2" t="str">
        <f>_xlfn.IFNA(IF(VLOOKUP(all_resi[[#This Row],[No. Waybill]],settle_reconcile[No. Waybill],1,0)="","Recon","Recon"),"-")</f>
        <v>Recon</v>
      </c>
      <c r="AT2081" s="2">
        <f>all_resi[[#This Row],[Nilai COD]]-all_resi[[#This Row],[COD Fee]]-all_resi[[#This Row],[Total Biaya Setelah Diskon]]</f>
        <v>80635</v>
      </c>
      <c r="AU2081" s="2">
        <f>IF(all_resi[[#This Row],[Waktu Terima]]="","",_xlfn.DAYS(all_resi[[#This Row],[Waktu Terima]],all_resi[[#This Row],[Tanggal Pengiriman]]))</f>
        <v>2</v>
      </c>
    </row>
    <row r="2082" spans="1:47" x14ac:dyDescent="0.25">
      <c r="A2082" s="2" t="s">
        <v>8972</v>
      </c>
      <c r="B2082" s="1">
        <v>46188</v>
      </c>
      <c r="C2082" s="2" t="s">
        <v>42</v>
      </c>
      <c r="D2082" s="2" t="s">
        <v>43</v>
      </c>
      <c r="E2082" s="2" t="s">
        <v>44</v>
      </c>
      <c r="F2082" s="2" t="s">
        <v>45</v>
      </c>
      <c r="G2082" s="2" t="s">
        <v>46</v>
      </c>
      <c r="H2082" s="2" t="s">
        <v>47</v>
      </c>
      <c r="I2082" s="2" t="s">
        <v>8973</v>
      </c>
      <c r="J2082" s="2" t="s">
        <v>14176</v>
      </c>
      <c r="K2082" s="2" t="s">
        <v>116</v>
      </c>
      <c r="L2082" s="2" t="s">
        <v>1581</v>
      </c>
      <c r="M2082" s="2" t="s">
        <v>8974</v>
      </c>
      <c r="N2082" s="2" t="s">
        <v>8975</v>
      </c>
      <c r="O2082">
        <v>1</v>
      </c>
      <c r="P2082" s="2" t="s">
        <v>53</v>
      </c>
      <c r="Q2082">
        <v>100</v>
      </c>
      <c r="R2082">
        <v>0</v>
      </c>
      <c r="S2082" s="2" t="s">
        <v>54</v>
      </c>
      <c r="T2082" s="2" t="s">
        <v>55</v>
      </c>
      <c r="U2082" s="2" t="s">
        <v>534</v>
      </c>
      <c r="V2082" s="2"/>
      <c r="W2082">
        <v>8000</v>
      </c>
      <c r="X2082">
        <v>0</v>
      </c>
      <c r="Y2082">
        <v>0</v>
      </c>
      <c r="Z2082">
        <v>8000</v>
      </c>
      <c r="AB2082" s="2" t="s">
        <v>57</v>
      </c>
      <c r="AC2082">
        <v>3000</v>
      </c>
      <c r="AD2082">
        <v>5000</v>
      </c>
      <c r="AE2082">
        <v>61000</v>
      </c>
      <c r="AF2082">
        <v>915</v>
      </c>
      <c r="AG2082" s="2" t="s">
        <v>8973</v>
      </c>
      <c r="AH2082" s="2"/>
      <c r="AI2082" s="1">
        <v>46189</v>
      </c>
      <c r="AJ2082" s="2"/>
      <c r="AK2082" s="2" t="s">
        <v>58</v>
      </c>
      <c r="AM2082" s="2" t="s">
        <v>59</v>
      </c>
      <c r="AP2082" s="2" t="s">
        <v>60</v>
      </c>
      <c r="AQ2082" s="2" t="s">
        <v>41</v>
      </c>
      <c r="AR2082">
        <v>53000</v>
      </c>
      <c r="AS2082" s="2" t="str">
        <f>_xlfn.IFNA(IF(VLOOKUP(all_resi[[#This Row],[No. Waybill]],settle_reconcile[No. Waybill],1,0)="","Recon","Recon"),"-")</f>
        <v>Recon</v>
      </c>
      <c r="AT2082" s="2">
        <f>all_resi[[#This Row],[Nilai COD]]-all_resi[[#This Row],[COD Fee]]-all_resi[[#This Row],[Total Biaya Setelah Diskon]]</f>
        <v>55085</v>
      </c>
      <c r="AU2082" s="2">
        <f>IF(all_resi[[#This Row],[Waktu Terima]]="","",_xlfn.DAYS(all_resi[[#This Row],[Waktu Terima]],all_resi[[#This Row],[Tanggal Pengiriman]]))</f>
        <v>1</v>
      </c>
    </row>
    <row r="2083" spans="1:47" x14ac:dyDescent="0.25">
      <c r="A2083" s="2" t="s">
        <v>8954</v>
      </c>
      <c r="B2083" s="1">
        <v>46188</v>
      </c>
      <c r="C2083" s="2" t="s">
        <v>42</v>
      </c>
      <c r="D2083" s="2" t="s">
        <v>43</v>
      </c>
      <c r="E2083" s="2" t="s">
        <v>44</v>
      </c>
      <c r="F2083" s="2" t="s">
        <v>45</v>
      </c>
      <c r="G2083" s="2" t="s">
        <v>46</v>
      </c>
      <c r="H2083" s="2" t="s">
        <v>47</v>
      </c>
      <c r="I2083" s="2" t="s">
        <v>8955</v>
      </c>
      <c r="J2083" s="2" t="s">
        <v>14257</v>
      </c>
      <c r="K2083" s="2" t="s">
        <v>126</v>
      </c>
      <c r="L2083" s="2" t="s">
        <v>1211</v>
      </c>
      <c r="M2083" s="2" t="s">
        <v>1212</v>
      </c>
      <c r="N2083" s="2" t="s">
        <v>8956</v>
      </c>
      <c r="O2083">
        <v>1</v>
      </c>
      <c r="P2083" s="2" t="s">
        <v>53</v>
      </c>
      <c r="Q2083">
        <v>100</v>
      </c>
      <c r="R2083">
        <v>0</v>
      </c>
      <c r="S2083" s="2" t="s">
        <v>54</v>
      </c>
      <c r="T2083" s="2" t="s">
        <v>55</v>
      </c>
      <c r="U2083" s="2" t="s">
        <v>250</v>
      </c>
      <c r="V2083" s="2"/>
      <c r="W2083">
        <v>74000</v>
      </c>
      <c r="X2083">
        <v>0</v>
      </c>
      <c r="Y2083">
        <v>0</v>
      </c>
      <c r="Z2083">
        <v>74000</v>
      </c>
      <c r="AB2083" s="2" t="s">
        <v>57</v>
      </c>
      <c r="AC2083">
        <v>29600</v>
      </c>
      <c r="AD2083">
        <v>44400</v>
      </c>
      <c r="AE2083">
        <v>128000</v>
      </c>
      <c r="AF2083">
        <v>1920</v>
      </c>
      <c r="AG2083" s="2" t="s">
        <v>353</v>
      </c>
      <c r="AH2083" s="2" t="s">
        <v>149</v>
      </c>
      <c r="AI2083" s="1">
        <v>46202</v>
      </c>
      <c r="AJ2083" s="2"/>
      <c r="AK2083" s="2" t="s">
        <v>67</v>
      </c>
      <c r="AM2083" s="2" t="s">
        <v>59</v>
      </c>
      <c r="AP2083" s="2" t="s">
        <v>60</v>
      </c>
      <c r="AQ2083" s="2" t="s">
        <v>41</v>
      </c>
      <c r="AR2083">
        <v>54000</v>
      </c>
      <c r="AS2083" s="2" t="str">
        <f>_xlfn.IFNA(IF(VLOOKUP(all_resi[[#This Row],[No. Waybill]],settle_reconcile[No. Waybill],1,0)="","Recon","Recon"),"-")</f>
        <v>-</v>
      </c>
      <c r="AT2083" s="2">
        <f>all_resi[[#This Row],[Nilai COD]]-all_resi[[#This Row],[COD Fee]]-all_resi[[#This Row],[Total Biaya Setelah Diskon]]</f>
        <v>81680</v>
      </c>
      <c r="AU2083" s="2">
        <f>IF(all_resi[[#This Row],[Waktu Terima]]="","",_xlfn.DAYS(all_resi[[#This Row],[Waktu Terima]],all_resi[[#This Row],[Tanggal Pengiriman]]))</f>
        <v>14</v>
      </c>
    </row>
    <row r="2084" spans="1:47" x14ac:dyDescent="0.25">
      <c r="A2084" s="2" t="s">
        <v>8686</v>
      </c>
      <c r="B2084" s="1">
        <v>46188</v>
      </c>
      <c r="C2084" s="2" t="s">
        <v>42</v>
      </c>
      <c r="D2084" s="2" t="s">
        <v>43</v>
      </c>
      <c r="E2084" s="2" t="s">
        <v>44</v>
      </c>
      <c r="F2084" s="2" t="s">
        <v>45</v>
      </c>
      <c r="G2084" s="2" t="s">
        <v>46</v>
      </c>
      <c r="H2084" s="2" t="s">
        <v>47</v>
      </c>
      <c r="I2084" s="2" t="s">
        <v>8687</v>
      </c>
      <c r="J2084" s="2" t="s">
        <v>14368</v>
      </c>
      <c r="K2084" s="2" t="s">
        <v>82</v>
      </c>
      <c r="L2084" s="2" t="s">
        <v>1029</v>
      </c>
      <c r="M2084" s="2" t="s">
        <v>8688</v>
      </c>
      <c r="N2084" s="2" t="s">
        <v>8689</v>
      </c>
      <c r="O2084">
        <v>1</v>
      </c>
      <c r="P2084" s="2" t="s">
        <v>53</v>
      </c>
      <c r="Q2084">
        <v>100</v>
      </c>
      <c r="R2084">
        <v>0</v>
      </c>
      <c r="S2084" s="2" t="s">
        <v>54</v>
      </c>
      <c r="T2084" s="2" t="s">
        <v>55</v>
      </c>
      <c r="U2084" s="2" t="s">
        <v>529</v>
      </c>
      <c r="V2084" s="2"/>
      <c r="W2084">
        <v>71000</v>
      </c>
      <c r="X2084">
        <v>0</v>
      </c>
      <c r="Y2084">
        <v>0</v>
      </c>
      <c r="Z2084">
        <v>71000</v>
      </c>
      <c r="AB2084" s="2" t="s">
        <v>57</v>
      </c>
      <c r="AC2084">
        <v>28400</v>
      </c>
      <c r="AD2084">
        <v>42600</v>
      </c>
      <c r="AE2084">
        <v>175000</v>
      </c>
      <c r="AF2084">
        <v>2625</v>
      </c>
      <c r="AG2084" s="2" t="s">
        <v>8687</v>
      </c>
      <c r="AH2084" s="2"/>
      <c r="AI2084" s="1">
        <v>46192</v>
      </c>
      <c r="AJ2084" s="2"/>
      <c r="AK2084" s="2" t="s">
        <v>58</v>
      </c>
      <c r="AM2084" s="2" t="s">
        <v>59</v>
      </c>
      <c r="AP2084" s="2" t="s">
        <v>60</v>
      </c>
      <c r="AQ2084" s="2" t="s">
        <v>41</v>
      </c>
      <c r="AR2084">
        <v>104000</v>
      </c>
      <c r="AS2084" s="2" t="str">
        <f>_xlfn.IFNA(IF(VLOOKUP(all_resi[[#This Row],[No. Waybill]],settle_reconcile[No. Waybill],1,0)="","Recon","Recon"),"-")</f>
        <v>Recon</v>
      </c>
      <c r="AT2084" s="2">
        <f>all_resi[[#This Row],[Nilai COD]]-all_resi[[#This Row],[COD Fee]]-all_resi[[#This Row],[Total Biaya Setelah Diskon]]</f>
        <v>129775</v>
      </c>
      <c r="AU2084" s="2">
        <f>IF(all_resi[[#This Row],[Waktu Terima]]="","",_xlfn.DAYS(all_resi[[#This Row],[Waktu Terima]],all_resi[[#This Row],[Tanggal Pengiriman]]))</f>
        <v>4</v>
      </c>
    </row>
    <row r="2085" spans="1:47" x14ac:dyDescent="0.25">
      <c r="A2085" s="2" t="s">
        <v>9056</v>
      </c>
      <c r="B2085" s="1">
        <v>46188</v>
      </c>
      <c r="C2085" s="2" t="s">
        <v>42</v>
      </c>
      <c r="D2085" s="2" t="s">
        <v>43</v>
      </c>
      <c r="E2085" s="2" t="s">
        <v>44</v>
      </c>
      <c r="F2085" s="2" t="s">
        <v>45</v>
      </c>
      <c r="G2085" s="2" t="s">
        <v>46</v>
      </c>
      <c r="H2085" s="2" t="s">
        <v>47</v>
      </c>
      <c r="I2085" s="2" t="s">
        <v>9057</v>
      </c>
      <c r="J2085" s="2" t="s">
        <v>13944</v>
      </c>
      <c r="K2085" s="2" t="s">
        <v>156</v>
      </c>
      <c r="L2085" s="2" t="s">
        <v>536</v>
      </c>
      <c r="M2085" s="2" t="s">
        <v>1387</v>
      </c>
      <c r="N2085" s="2" t="s">
        <v>9058</v>
      </c>
      <c r="O2085">
        <v>1</v>
      </c>
      <c r="P2085" s="2" t="s">
        <v>53</v>
      </c>
      <c r="Q2085">
        <v>100</v>
      </c>
      <c r="R2085">
        <v>0</v>
      </c>
      <c r="S2085" s="2" t="s">
        <v>54</v>
      </c>
      <c r="T2085" s="2" t="s">
        <v>55</v>
      </c>
      <c r="U2085" s="2" t="s">
        <v>386</v>
      </c>
      <c r="V2085" s="2"/>
      <c r="W2085">
        <v>100000</v>
      </c>
      <c r="X2085">
        <v>0</v>
      </c>
      <c r="Y2085">
        <v>0</v>
      </c>
      <c r="Z2085">
        <v>100000</v>
      </c>
      <c r="AB2085" s="2" t="s">
        <v>57</v>
      </c>
      <c r="AC2085">
        <v>40000</v>
      </c>
      <c r="AD2085">
        <v>60000</v>
      </c>
      <c r="AE2085">
        <v>204000</v>
      </c>
      <c r="AF2085">
        <v>3060</v>
      </c>
      <c r="AG2085" s="2" t="s">
        <v>353</v>
      </c>
      <c r="AH2085" s="2" t="s">
        <v>149</v>
      </c>
      <c r="AI2085" s="1">
        <v>46207</v>
      </c>
      <c r="AJ2085" s="2"/>
      <c r="AK2085" s="2" t="s">
        <v>67</v>
      </c>
      <c r="AM2085" s="2" t="s">
        <v>59</v>
      </c>
      <c r="AP2085" s="2" t="s">
        <v>60</v>
      </c>
      <c r="AQ2085" s="2" t="s">
        <v>41</v>
      </c>
      <c r="AR2085">
        <v>104000</v>
      </c>
      <c r="AS2085" s="2" t="str">
        <f>_xlfn.IFNA(IF(VLOOKUP(all_resi[[#This Row],[No. Waybill]],settle_reconcile[No. Waybill],1,0)="","Recon","Recon"),"-")</f>
        <v>-</v>
      </c>
      <c r="AT2085" s="2">
        <f>all_resi[[#This Row],[Nilai COD]]-all_resi[[#This Row],[COD Fee]]-all_resi[[#This Row],[Total Biaya Setelah Diskon]]</f>
        <v>140940</v>
      </c>
      <c r="AU2085" s="2">
        <f>IF(all_resi[[#This Row],[Waktu Terima]]="","",_xlfn.DAYS(all_resi[[#This Row],[Waktu Terima]],all_resi[[#This Row],[Tanggal Pengiriman]]))</f>
        <v>19</v>
      </c>
    </row>
    <row r="2086" spans="1:47" x14ac:dyDescent="0.25">
      <c r="A2086" s="2" t="s">
        <v>8755</v>
      </c>
      <c r="B2086" s="1">
        <v>46188</v>
      </c>
      <c r="C2086" s="2" t="s">
        <v>42</v>
      </c>
      <c r="D2086" s="2" t="s">
        <v>43</v>
      </c>
      <c r="E2086" s="2" t="s">
        <v>44</v>
      </c>
      <c r="F2086" s="2" t="s">
        <v>45</v>
      </c>
      <c r="G2086" s="2" t="s">
        <v>46</v>
      </c>
      <c r="H2086" s="2" t="s">
        <v>80</v>
      </c>
      <c r="I2086" s="2" t="s">
        <v>8756</v>
      </c>
      <c r="J2086" s="2" t="s">
        <v>14213</v>
      </c>
      <c r="K2086" s="2" t="s">
        <v>286</v>
      </c>
      <c r="L2086" s="2" t="s">
        <v>8757</v>
      </c>
      <c r="M2086" s="2" t="s">
        <v>8758</v>
      </c>
      <c r="N2086" s="2" t="s">
        <v>8759</v>
      </c>
      <c r="O2086">
        <v>1</v>
      </c>
      <c r="P2086" s="2" t="s">
        <v>53</v>
      </c>
      <c r="Q2086">
        <v>100</v>
      </c>
      <c r="R2086">
        <v>0</v>
      </c>
      <c r="S2086" s="2" t="s">
        <v>54</v>
      </c>
      <c r="T2086" s="2" t="s">
        <v>55</v>
      </c>
      <c r="U2086" s="2" t="s">
        <v>8670</v>
      </c>
      <c r="V2086" s="2"/>
      <c r="W2086">
        <v>124000</v>
      </c>
      <c r="X2086">
        <v>0</v>
      </c>
      <c r="Y2086">
        <v>0</v>
      </c>
      <c r="Z2086">
        <v>124000</v>
      </c>
      <c r="AB2086" s="2" t="s">
        <v>57</v>
      </c>
      <c r="AC2086">
        <v>49600</v>
      </c>
      <c r="AD2086">
        <v>74400</v>
      </c>
      <c r="AE2086">
        <v>214000</v>
      </c>
      <c r="AF2086">
        <v>3210</v>
      </c>
      <c r="AG2086" s="2" t="s">
        <v>8756</v>
      </c>
      <c r="AH2086" s="2"/>
      <c r="AI2086" s="1">
        <v>46199</v>
      </c>
      <c r="AJ2086" s="2" t="s">
        <v>8671</v>
      </c>
      <c r="AK2086" s="2" t="s">
        <v>58</v>
      </c>
      <c r="AM2086" s="2" t="s">
        <v>59</v>
      </c>
      <c r="AP2086" s="2" t="s">
        <v>60</v>
      </c>
      <c r="AQ2086" s="2" t="s">
        <v>41</v>
      </c>
      <c r="AR2086">
        <v>90000</v>
      </c>
      <c r="AS2086" s="2" t="str">
        <f>_xlfn.IFNA(IF(VLOOKUP(all_resi[[#This Row],[No. Waybill]],settle_reconcile[No. Waybill],1,0)="","Recon","Recon"),"-")</f>
        <v>Recon</v>
      </c>
      <c r="AT2086" s="2">
        <f>all_resi[[#This Row],[Nilai COD]]-all_resi[[#This Row],[COD Fee]]-all_resi[[#This Row],[Total Biaya Setelah Diskon]]</f>
        <v>136390</v>
      </c>
      <c r="AU2086" s="2">
        <f>IF(all_resi[[#This Row],[Waktu Terima]]="","",_xlfn.DAYS(all_resi[[#This Row],[Waktu Terima]],all_resi[[#This Row],[Tanggal Pengiriman]]))</f>
        <v>11</v>
      </c>
    </row>
    <row r="2087" spans="1:47" x14ac:dyDescent="0.25">
      <c r="A2087" s="2" t="s">
        <v>9441</v>
      </c>
      <c r="B2087" s="1">
        <v>46188</v>
      </c>
      <c r="C2087" s="2" t="s">
        <v>42</v>
      </c>
      <c r="D2087" s="2" t="s">
        <v>43</v>
      </c>
      <c r="E2087" s="2" t="s">
        <v>44</v>
      </c>
      <c r="F2087" s="2" t="s">
        <v>45</v>
      </c>
      <c r="G2087" s="2" t="s">
        <v>46</v>
      </c>
      <c r="H2087" s="2" t="s">
        <v>47</v>
      </c>
      <c r="I2087" s="2" t="s">
        <v>9442</v>
      </c>
      <c r="J2087" s="2" t="s">
        <v>14200</v>
      </c>
      <c r="K2087" s="2" t="s">
        <v>62</v>
      </c>
      <c r="L2087" s="2" t="s">
        <v>890</v>
      </c>
      <c r="M2087" s="2" t="s">
        <v>9443</v>
      </c>
      <c r="N2087" s="2" t="s">
        <v>9444</v>
      </c>
      <c r="O2087">
        <v>1</v>
      </c>
      <c r="P2087" s="2" t="s">
        <v>53</v>
      </c>
      <c r="Q2087">
        <v>100</v>
      </c>
      <c r="R2087">
        <v>0</v>
      </c>
      <c r="S2087" s="2" t="s">
        <v>54</v>
      </c>
      <c r="T2087" s="2" t="s">
        <v>55</v>
      </c>
      <c r="U2087" s="2" t="s">
        <v>386</v>
      </c>
      <c r="V2087" s="2"/>
      <c r="W2087">
        <v>84000</v>
      </c>
      <c r="X2087">
        <v>0</v>
      </c>
      <c r="Y2087">
        <v>0</v>
      </c>
      <c r="Z2087">
        <v>84000</v>
      </c>
      <c r="AB2087" s="2" t="s">
        <v>57</v>
      </c>
      <c r="AC2087">
        <v>33600</v>
      </c>
      <c r="AD2087">
        <v>50400</v>
      </c>
      <c r="AE2087">
        <v>188000</v>
      </c>
      <c r="AF2087">
        <v>2820</v>
      </c>
      <c r="AG2087" s="2" t="s">
        <v>353</v>
      </c>
      <c r="AH2087" s="2" t="s">
        <v>149</v>
      </c>
      <c r="AI2087" s="1">
        <v>46198</v>
      </c>
      <c r="AJ2087" s="2"/>
      <c r="AK2087" s="2" t="s">
        <v>67</v>
      </c>
      <c r="AM2087" s="2" t="s">
        <v>59</v>
      </c>
      <c r="AP2087" s="2" t="s">
        <v>60</v>
      </c>
      <c r="AQ2087" s="2" t="s">
        <v>41</v>
      </c>
      <c r="AR2087">
        <v>104000</v>
      </c>
      <c r="AS2087" s="2" t="str">
        <f>_xlfn.IFNA(IF(VLOOKUP(all_resi[[#This Row],[No. Waybill]],settle_reconcile[No. Waybill],1,0)="","Recon","Recon"),"-")</f>
        <v>-</v>
      </c>
      <c r="AT2087" s="2">
        <f>all_resi[[#This Row],[Nilai COD]]-all_resi[[#This Row],[COD Fee]]-all_resi[[#This Row],[Total Biaya Setelah Diskon]]</f>
        <v>134780</v>
      </c>
      <c r="AU2087" s="2">
        <f>IF(all_resi[[#This Row],[Waktu Terima]]="","",_xlfn.DAYS(all_resi[[#This Row],[Waktu Terima]],all_resi[[#This Row],[Tanggal Pengiriman]]))</f>
        <v>10</v>
      </c>
    </row>
    <row r="2088" spans="1:47" x14ac:dyDescent="0.25">
      <c r="A2088" s="2" t="s">
        <v>9059</v>
      </c>
      <c r="B2088" s="1">
        <v>46188</v>
      </c>
      <c r="C2088" s="2" t="s">
        <v>42</v>
      </c>
      <c r="D2088" s="2" t="s">
        <v>43</v>
      </c>
      <c r="E2088" s="2" t="s">
        <v>44</v>
      </c>
      <c r="F2088" s="2" t="s">
        <v>45</v>
      </c>
      <c r="G2088" s="2" t="s">
        <v>46</v>
      </c>
      <c r="H2088" s="2" t="s">
        <v>47</v>
      </c>
      <c r="I2088" s="2" t="s">
        <v>9060</v>
      </c>
      <c r="J2088" s="2" t="s">
        <v>14169</v>
      </c>
      <c r="K2088" s="2" t="s">
        <v>156</v>
      </c>
      <c r="L2088" s="2" t="s">
        <v>606</v>
      </c>
      <c r="M2088" s="2" t="s">
        <v>4240</v>
      </c>
      <c r="N2088" s="2" t="s">
        <v>9061</v>
      </c>
      <c r="O2088">
        <v>1</v>
      </c>
      <c r="P2088" s="2" t="s">
        <v>53</v>
      </c>
      <c r="Q2088">
        <v>100</v>
      </c>
      <c r="R2088">
        <v>0</v>
      </c>
      <c r="S2088" s="2" t="s">
        <v>54</v>
      </c>
      <c r="T2088" s="2" t="s">
        <v>55</v>
      </c>
      <c r="U2088" s="2" t="s">
        <v>386</v>
      </c>
      <c r="V2088" s="2"/>
      <c r="W2088">
        <v>64000</v>
      </c>
      <c r="X2088">
        <v>0</v>
      </c>
      <c r="Y2088">
        <v>0</v>
      </c>
      <c r="Z2088">
        <v>64000</v>
      </c>
      <c r="AB2088" s="2" t="s">
        <v>57</v>
      </c>
      <c r="AC2088">
        <v>25600</v>
      </c>
      <c r="AD2088">
        <v>38400</v>
      </c>
      <c r="AE2088">
        <v>168000</v>
      </c>
      <c r="AF2088">
        <v>2520</v>
      </c>
      <c r="AG2088" s="2" t="s">
        <v>9060</v>
      </c>
      <c r="AH2088" s="2"/>
      <c r="AI2088" s="1">
        <v>46196</v>
      </c>
      <c r="AJ2088" s="2"/>
      <c r="AK2088" s="2" t="s">
        <v>58</v>
      </c>
      <c r="AM2088" s="2" t="s">
        <v>59</v>
      </c>
      <c r="AP2088" s="2" t="s">
        <v>60</v>
      </c>
      <c r="AQ2088" s="2" t="s">
        <v>41</v>
      </c>
      <c r="AR2088">
        <v>104000</v>
      </c>
      <c r="AS2088" s="2" t="str">
        <f>_xlfn.IFNA(IF(VLOOKUP(all_resi[[#This Row],[No. Waybill]],settle_reconcile[No. Waybill],1,0)="","Recon","Recon"),"-")</f>
        <v>Recon</v>
      </c>
      <c r="AT2088" s="2">
        <f>all_resi[[#This Row],[Nilai COD]]-all_resi[[#This Row],[COD Fee]]-all_resi[[#This Row],[Total Biaya Setelah Diskon]]</f>
        <v>127080</v>
      </c>
      <c r="AU2088" s="2">
        <f>IF(all_resi[[#This Row],[Waktu Terima]]="","",_xlfn.DAYS(all_resi[[#This Row],[Waktu Terima]],all_resi[[#This Row],[Tanggal Pengiriman]]))</f>
        <v>8</v>
      </c>
    </row>
    <row r="2089" spans="1:47" x14ac:dyDescent="0.25">
      <c r="A2089" s="2" t="s">
        <v>8868</v>
      </c>
      <c r="B2089" s="1">
        <v>46188</v>
      </c>
      <c r="C2089" s="2" t="s">
        <v>42</v>
      </c>
      <c r="D2089" s="2" t="s">
        <v>43</v>
      </c>
      <c r="E2089" s="2" t="s">
        <v>44</v>
      </c>
      <c r="F2089" s="2" t="s">
        <v>45</v>
      </c>
      <c r="G2089" s="2" t="s">
        <v>46</v>
      </c>
      <c r="H2089" s="2" t="s">
        <v>47</v>
      </c>
      <c r="I2089" s="2" t="s">
        <v>8869</v>
      </c>
      <c r="J2089" s="2" t="s">
        <v>14265</v>
      </c>
      <c r="K2089" s="2" t="s">
        <v>156</v>
      </c>
      <c r="L2089" s="2" t="s">
        <v>606</v>
      </c>
      <c r="M2089" s="2" t="s">
        <v>1191</v>
      </c>
      <c r="N2089" s="2" t="s">
        <v>8870</v>
      </c>
      <c r="O2089">
        <v>1</v>
      </c>
      <c r="P2089" s="2" t="s">
        <v>53</v>
      </c>
      <c r="Q2089">
        <v>100</v>
      </c>
      <c r="R2089">
        <v>0</v>
      </c>
      <c r="S2089" s="2" t="s">
        <v>54</v>
      </c>
      <c r="T2089" s="2" t="s">
        <v>55</v>
      </c>
      <c r="U2089" s="2" t="s">
        <v>230</v>
      </c>
      <c r="V2089" s="2"/>
      <c r="W2089">
        <v>64000</v>
      </c>
      <c r="X2089">
        <v>0</v>
      </c>
      <c r="Y2089">
        <v>0</v>
      </c>
      <c r="Z2089">
        <v>64000</v>
      </c>
      <c r="AB2089" s="2" t="s">
        <v>57</v>
      </c>
      <c r="AC2089">
        <v>25600</v>
      </c>
      <c r="AD2089">
        <v>38400</v>
      </c>
      <c r="AE2089">
        <v>169000</v>
      </c>
      <c r="AF2089">
        <v>2535</v>
      </c>
      <c r="AG2089" s="2" t="s">
        <v>8869</v>
      </c>
      <c r="AH2089" s="2"/>
      <c r="AI2089" s="1">
        <v>46195</v>
      </c>
      <c r="AJ2089" s="2"/>
      <c r="AK2089" s="2" t="s">
        <v>58</v>
      </c>
      <c r="AM2089" s="2" t="s">
        <v>59</v>
      </c>
      <c r="AP2089" s="2" t="s">
        <v>60</v>
      </c>
      <c r="AQ2089" s="2" t="s">
        <v>41</v>
      </c>
      <c r="AR2089">
        <v>105000</v>
      </c>
      <c r="AS2089" s="2" t="str">
        <f>_xlfn.IFNA(IF(VLOOKUP(all_resi[[#This Row],[No. Waybill]],settle_reconcile[No. Waybill],1,0)="","Recon","Recon"),"-")</f>
        <v>Recon</v>
      </c>
      <c r="AT2089" s="2">
        <f>all_resi[[#This Row],[Nilai COD]]-all_resi[[#This Row],[COD Fee]]-all_resi[[#This Row],[Total Biaya Setelah Diskon]]</f>
        <v>128065</v>
      </c>
      <c r="AU2089" s="2">
        <f>IF(all_resi[[#This Row],[Waktu Terima]]="","",_xlfn.DAYS(all_resi[[#This Row],[Waktu Terima]],all_resi[[#This Row],[Tanggal Pengiriman]]))</f>
        <v>7</v>
      </c>
    </row>
    <row r="2090" spans="1:47" x14ac:dyDescent="0.25">
      <c r="A2090" s="2" t="s">
        <v>8712</v>
      </c>
      <c r="B2090" s="1">
        <v>46188</v>
      </c>
      <c r="C2090" s="2" t="s">
        <v>42</v>
      </c>
      <c r="D2090" s="2" t="s">
        <v>43</v>
      </c>
      <c r="E2090" s="2" t="s">
        <v>44</v>
      </c>
      <c r="F2090" s="2" t="s">
        <v>45</v>
      </c>
      <c r="G2090" s="2" t="s">
        <v>46</v>
      </c>
      <c r="H2090" s="2" t="s">
        <v>80</v>
      </c>
      <c r="I2090" s="2" t="s">
        <v>8713</v>
      </c>
      <c r="J2090" s="2" t="s">
        <v>14224</v>
      </c>
      <c r="K2090" s="2" t="s">
        <v>121</v>
      </c>
      <c r="L2090" s="2" t="s">
        <v>761</v>
      </c>
      <c r="M2090" s="2" t="s">
        <v>4174</v>
      </c>
      <c r="N2090" s="2" t="s">
        <v>8714</v>
      </c>
      <c r="O2090">
        <v>1</v>
      </c>
      <c r="P2090" s="2" t="s">
        <v>53</v>
      </c>
      <c r="Q2090">
        <v>100</v>
      </c>
      <c r="R2090">
        <v>0</v>
      </c>
      <c r="S2090" s="2" t="s">
        <v>54</v>
      </c>
      <c r="T2090" s="2" t="s">
        <v>55</v>
      </c>
      <c r="U2090" s="2" t="s">
        <v>86</v>
      </c>
      <c r="V2090" s="2"/>
      <c r="W2090">
        <v>85000</v>
      </c>
      <c r="X2090">
        <v>0</v>
      </c>
      <c r="Y2090">
        <v>0</v>
      </c>
      <c r="Z2090">
        <v>85000</v>
      </c>
      <c r="AB2090" s="2" t="s">
        <v>57</v>
      </c>
      <c r="AC2090">
        <v>34000</v>
      </c>
      <c r="AD2090">
        <v>51000</v>
      </c>
      <c r="AE2090">
        <v>145000</v>
      </c>
      <c r="AF2090">
        <v>2175</v>
      </c>
      <c r="AG2090" s="2" t="s">
        <v>256</v>
      </c>
      <c r="AH2090" s="2"/>
      <c r="AI2090" s="1">
        <v>46204</v>
      </c>
      <c r="AJ2090" s="2" t="s">
        <v>87</v>
      </c>
      <c r="AK2090" s="2" t="s">
        <v>67</v>
      </c>
      <c r="AM2090" s="2" t="s">
        <v>59</v>
      </c>
      <c r="AP2090" s="2" t="s">
        <v>60</v>
      </c>
      <c r="AQ2090" s="2" t="s">
        <v>41</v>
      </c>
      <c r="AR2090">
        <v>60000</v>
      </c>
      <c r="AS2090" s="2" t="str">
        <f>_xlfn.IFNA(IF(VLOOKUP(all_resi[[#This Row],[No. Waybill]],settle_reconcile[No. Waybill],1,0)="","Recon","Recon"),"-")</f>
        <v>-</v>
      </c>
      <c r="AT2090" s="2">
        <f>all_resi[[#This Row],[Nilai COD]]-all_resi[[#This Row],[COD Fee]]-all_resi[[#This Row],[Total Biaya Setelah Diskon]]</f>
        <v>91825</v>
      </c>
      <c r="AU2090" s="2">
        <f>IF(all_resi[[#This Row],[Waktu Terima]]="","",_xlfn.DAYS(all_resi[[#This Row],[Waktu Terima]],all_resi[[#This Row],[Tanggal Pengiriman]]))</f>
        <v>16</v>
      </c>
    </row>
    <row r="2091" spans="1:47" x14ac:dyDescent="0.25">
      <c r="A2091" s="2" t="s">
        <v>9010</v>
      </c>
      <c r="B2091" s="1">
        <v>46188</v>
      </c>
      <c r="C2091" s="2" t="s">
        <v>42</v>
      </c>
      <c r="D2091" s="2" t="s">
        <v>43</v>
      </c>
      <c r="E2091" s="2" t="s">
        <v>44</v>
      </c>
      <c r="F2091" s="2" t="s">
        <v>45</v>
      </c>
      <c r="G2091" s="2" t="s">
        <v>46</v>
      </c>
      <c r="H2091" s="2" t="s">
        <v>47</v>
      </c>
      <c r="I2091" s="2" t="s">
        <v>9011</v>
      </c>
      <c r="J2091" s="2" t="s">
        <v>14205</v>
      </c>
      <c r="K2091" s="2" t="s">
        <v>126</v>
      </c>
      <c r="L2091" s="2" t="s">
        <v>713</v>
      </c>
      <c r="M2091" s="2" t="s">
        <v>2290</v>
      </c>
      <c r="N2091" s="2" t="s">
        <v>9012</v>
      </c>
      <c r="O2091">
        <v>1</v>
      </c>
      <c r="P2091" s="2" t="s">
        <v>53</v>
      </c>
      <c r="Q2091">
        <v>100</v>
      </c>
      <c r="R2091">
        <v>0</v>
      </c>
      <c r="S2091" s="2" t="s">
        <v>54</v>
      </c>
      <c r="T2091" s="2" t="s">
        <v>55</v>
      </c>
      <c r="U2091" s="2" t="s">
        <v>230</v>
      </c>
      <c r="V2091" s="2"/>
      <c r="W2091">
        <v>75000</v>
      </c>
      <c r="X2091">
        <v>0</v>
      </c>
      <c r="Y2091">
        <v>0</v>
      </c>
      <c r="Z2091">
        <v>75000</v>
      </c>
      <c r="AB2091" s="2" t="s">
        <v>57</v>
      </c>
      <c r="AC2091">
        <v>30000</v>
      </c>
      <c r="AD2091">
        <v>45000</v>
      </c>
      <c r="AE2091">
        <v>189000</v>
      </c>
      <c r="AF2091">
        <v>2835</v>
      </c>
      <c r="AG2091" s="2" t="s">
        <v>9011</v>
      </c>
      <c r="AH2091" s="2"/>
      <c r="AI2091" s="1">
        <v>46193</v>
      </c>
      <c r="AJ2091" s="2"/>
      <c r="AK2091" s="2" t="s">
        <v>58</v>
      </c>
      <c r="AM2091" s="2" t="s">
        <v>59</v>
      </c>
      <c r="AP2091" s="2" t="s">
        <v>60</v>
      </c>
      <c r="AQ2091" s="2" t="s">
        <v>41</v>
      </c>
      <c r="AR2091">
        <v>114000</v>
      </c>
      <c r="AS2091" s="2" t="str">
        <f>_xlfn.IFNA(IF(VLOOKUP(all_resi[[#This Row],[No. Waybill]],settle_reconcile[No. Waybill],1,0)="","Recon","Recon"),"-")</f>
        <v>Recon</v>
      </c>
      <c r="AT2091" s="2">
        <f>all_resi[[#This Row],[Nilai COD]]-all_resi[[#This Row],[COD Fee]]-all_resi[[#This Row],[Total Biaya Setelah Diskon]]</f>
        <v>141165</v>
      </c>
      <c r="AU2091" s="2">
        <f>IF(all_resi[[#This Row],[Waktu Terima]]="","",_xlfn.DAYS(all_resi[[#This Row],[Waktu Terima]],all_resi[[#This Row],[Tanggal Pengiriman]]))</f>
        <v>5</v>
      </c>
    </row>
    <row r="2092" spans="1:47" x14ac:dyDescent="0.25">
      <c r="A2092" s="2" t="s">
        <v>9374</v>
      </c>
      <c r="B2092" s="1">
        <v>46188</v>
      </c>
      <c r="C2092" s="2" t="s">
        <v>42</v>
      </c>
      <c r="D2092" s="2" t="s">
        <v>43</v>
      </c>
      <c r="E2092" s="2" t="s">
        <v>44</v>
      </c>
      <c r="F2092" s="2" t="s">
        <v>45</v>
      </c>
      <c r="G2092" s="2" t="s">
        <v>46</v>
      </c>
      <c r="H2092" s="2" t="s">
        <v>80</v>
      </c>
      <c r="I2092" s="2" t="s">
        <v>9375</v>
      </c>
      <c r="J2092" s="2" t="s">
        <v>14167</v>
      </c>
      <c r="K2092" s="2" t="s">
        <v>62</v>
      </c>
      <c r="L2092" s="2" t="s">
        <v>2246</v>
      </c>
      <c r="M2092" s="2" t="s">
        <v>9376</v>
      </c>
      <c r="N2092" s="2" t="s">
        <v>9377</v>
      </c>
      <c r="O2092">
        <v>1</v>
      </c>
      <c r="P2092" s="2" t="s">
        <v>53</v>
      </c>
      <c r="Q2092">
        <v>100</v>
      </c>
      <c r="R2092">
        <v>0</v>
      </c>
      <c r="S2092" s="2" t="s">
        <v>54</v>
      </c>
      <c r="T2092" s="2" t="s">
        <v>55</v>
      </c>
      <c r="U2092" s="2" t="s">
        <v>9169</v>
      </c>
      <c r="V2092" s="2"/>
      <c r="W2092">
        <v>115000</v>
      </c>
      <c r="X2092">
        <v>0</v>
      </c>
      <c r="Y2092">
        <v>0</v>
      </c>
      <c r="Z2092">
        <v>115000</v>
      </c>
      <c r="AB2092" s="2" t="s">
        <v>57</v>
      </c>
      <c r="AC2092">
        <v>46000</v>
      </c>
      <c r="AD2092">
        <v>69000</v>
      </c>
      <c r="AE2092">
        <v>395000</v>
      </c>
      <c r="AF2092">
        <v>5925</v>
      </c>
      <c r="AG2092" s="2" t="s">
        <v>7592</v>
      </c>
      <c r="AH2092" s="2"/>
      <c r="AI2092" s="1">
        <v>46202</v>
      </c>
      <c r="AJ2092" s="2" t="s">
        <v>9170</v>
      </c>
      <c r="AK2092" s="2" t="s">
        <v>67</v>
      </c>
      <c r="AM2092" s="2" t="s">
        <v>59</v>
      </c>
      <c r="AP2092" s="2" t="s">
        <v>60</v>
      </c>
      <c r="AQ2092" s="2" t="s">
        <v>41</v>
      </c>
      <c r="AR2092">
        <v>280000</v>
      </c>
      <c r="AS2092" s="2" t="str">
        <f>_xlfn.IFNA(IF(VLOOKUP(all_resi[[#This Row],[No. Waybill]],settle_reconcile[No. Waybill],1,0)="","Recon","Recon"),"-")</f>
        <v>-</v>
      </c>
      <c r="AT2092" s="2">
        <f>all_resi[[#This Row],[Nilai COD]]-all_resi[[#This Row],[COD Fee]]-all_resi[[#This Row],[Total Biaya Setelah Diskon]]</f>
        <v>320075</v>
      </c>
      <c r="AU2092" s="2">
        <f>IF(all_resi[[#This Row],[Waktu Terima]]="","",_xlfn.DAYS(all_resi[[#This Row],[Waktu Terima]],all_resi[[#This Row],[Tanggal Pengiriman]]))</f>
        <v>14</v>
      </c>
    </row>
    <row r="2093" spans="1:47" x14ac:dyDescent="0.25">
      <c r="A2093" s="2" t="s">
        <v>8969</v>
      </c>
      <c r="B2093" s="1">
        <v>46188</v>
      </c>
      <c r="C2093" s="2" t="s">
        <v>42</v>
      </c>
      <c r="D2093" s="2" t="s">
        <v>43</v>
      </c>
      <c r="E2093" s="2" t="s">
        <v>44</v>
      </c>
      <c r="F2093" s="2" t="s">
        <v>45</v>
      </c>
      <c r="G2093" s="2" t="s">
        <v>46</v>
      </c>
      <c r="H2093" s="2" t="s">
        <v>47</v>
      </c>
      <c r="I2093" s="2" t="s">
        <v>8970</v>
      </c>
      <c r="J2093" s="2" t="s">
        <v>14255</v>
      </c>
      <c r="K2093" s="2" t="s">
        <v>126</v>
      </c>
      <c r="L2093" s="2" t="s">
        <v>1468</v>
      </c>
      <c r="M2093" s="2" t="s">
        <v>2566</v>
      </c>
      <c r="N2093" s="2" t="s">
        <v>8971</v>
      </c>
      <c r="O2093">
        <v>1</v>
      </c>
      <c r="P2093" s="2" t="s">
        <v>53</v>
      </c>
      <c r="Q2093">
        <v>100</v>
      </c>
      <c r="R2093">
        <v>0</v>
      </c>
      <c r="S2093" s="2" t="s">
        <v>54</v>
      </c>
      <c r="T2093" s="2" t="s">
        <v>55</v>
      </c>
      <c r="U2093" s="2" t="s">
        <v>529</v>
      </c>
      <c r="V2093" s="2"/>
      <c r="W2093">
        <v>74000</v>
      </c>
      <c r="X2093">
        <v>0</v>
      </c>
      <c r="Y2093">
        <v>0</v>
      </c>
      <c r="Z2093">
        <v>74000</v>
      </c>
      <c r="AB2093" s="2" t="s">
        <v>57</v>
      </c>
      <c r="AC2093">
        <v>29600</v>
      </c>
      <c r="AD2093">
        <v>44400</v>
      </c>
      <c r="AE2093">
        <v>176000</v>
      </c>
      <c r="AF2093">
        <v>2640</v>
      </c>
      <c r="AG2093" s="2" t="s">
        <v>8970</v>
      </c>
      <c r="AH2093" s="2"/>
      <c r="AI2093" s="1">
        <v>46194</v>
      </c>
      <c r="AJ2093" s="2"/>
      <c r="AK2093" s="2" t="s">
        <v>58</v>
      </c>
      <c r="AM2093" s="2" t="s">
        <v>59</v>
      </c>
      <c r="AP2093" s="2" t="s">
        <v>60</v>
      </c>
      <c r="AQ2093" s="2" t="s">
        <v>41</v>
      </c>
      <c r="AR2093">
        <v>102000</v>
      </c>
      <c r="AS2093" s="2" t="str">
        <f>_xlfn.IFNA(IF(VLOOKUP(all_resi[[#This Row],[No. Waybill]],settle_reconcile[No. Waybill],1,0)="","Recon","Recon"),"-")</f>
        <v>Recon</v>
      </c>
      <c r="AT2093" s="2">
        <f>all_resi[[#This Row],[Nilai COD]]-all_resi[[#This Row],[COD Fee]]-all_resi[[#This Row],[Total Biaya Setelah Diskon]]</f>
        <v>128960</v>
      </c>
      <c r="AU2093" s="2">
        <f>IF(all_resi[[#This Row],[Waktu Terima]]="","",_xlfn.DAYS(all_resi[[#This Row],[Waktu Terima]],all_resi[[#This Row],[Tanggal Pengiriman]]))</f>
        <v>6</v>
      </c>
    </row>
    <row r="2094" spans="1:47" x14ac:dyDescent="0.25">
      <c r="A2094" s="2" t="s">
        <v>9432</v>
      </c>
      <c r="B2094" s="1">
        <v>46188</v>
      </c>
      <c r="C2094" s="2" t="s">
        <v>42</v>
      </c>
      <c r="D2094" s="2" t="s">
        <v>43</v>
      </c>
      <c r="E2094" s="2" t="s">
        <v>44</v>
      </c>
      <c r="F2094" s="2" t="s">
        <v>45</v>
      </c>
      <c r="G2094" s="2" t="s">
        <v>46</v>
      </c>
      <c r="H2094" s="2" t="s">
        <v>47</v>
      </c>
      <c r="I2094" s="2" t="s">
        <v>9433</v>
      </c>
      <c r="J2094" s="2" t="s">
        <v>14247</v>
      </c>
      <c r="K2094" s="2" t="s">
        <v>75</v>
      </c>
      <c r="L2094" s="2" t="s">
        <v>4130</v>
      </c>
      <c r="M2094" s="2" t="s">
        <v>9434</v>
      </c>
      <c r="N2094" s="2" t="s">
        <v>9435</v>
      </c>
      <c r="O2094">
        <v>1</v>
      </c>
      <c r="P2094" s="2" t="s">
        <v>53</v>
      </c>
      <c r="Q2094">
        <v>100</v>
      </c>
      <c r="R2094">
        <v>0</v>
      </c>
      <c r="S2094" s="2" t="s">
        <v>54</v>
      </c>
      <c r="T2094" s="2" t="s">
        <v>55</v>
      </c>
      <c r="U2094" s="2" t="s">
        <v>225</v>
      </c>
      <c r="V2094" s="2"/>
      <c r="W2094">
        <v>53000</v>
      </c>
      <c r="X2094">
        <v>0</v>
      </c>
      <c r="Y2094">
        <v>0</v>
      </c>
      <c r="Z2094">
        <v>53000</v>
      </c>
      <c r="AB2094" s="2" t="s">
        <v>57</v>
      </c>
      <c r="AC2094">
        <v>21200</v>
      </c>
      <c r="AD2094">
        <v>31800</v>
      </c>
      <c r="AE2094">
        <v>157000</v>
      </c>
      <c r="AF2094">
        <v>2355</v>
      </c>
      <c r="AG2094" s="2" t="s">
        <v>9433</v>
      </c>
      <c r="AH2094" s="2"/>
      <c r="AI2094" s="1">
        <v>46196</v>
      </c>
      <c r="AJ2094" s="2"/>
      <c r="AK2094" s="2" t="s">
        <v>58</v>
      </c>
      <c r="AM2094" s="2" t="s">
        <v>59</v>
      </c>
      <c r="AP2094" s="2" t="s">
        <v>60</v>
      </c>
      <c r="AQ2094" s="2" t="s">
        <v>41</v>
      </c>
      <c r="AR2094">
        <v>104000</v>
      </c>
      <c r="AS2094" s="2" t="str">
        <f>_xlfn.IFNA(IF(VLOOKUP(all_resi[[#This Row],[No. Waybill]],settle_reconcile[No. Waybill],1,0)="","Recon","Recon"),"-")</f>
        <v>Recon</v>
      </c>
      <c r="AT2094" s="2">
        <f>all_resi[[#This Row],[Nilai COD]]-all_resi[[#This Row],[COD Fee]]-all_resi[[#This Row],[Total Biaya Setelah Diskon]]</f>
        <v>122845</v>
      </c>
      <c r="AU2094" s="2">
        <f>IF(all_resi[[#This Row],[Waktu Terima]]="","",_xlfn.DAYS(all_resi[[#This Row],[Waktu Terima]],all_resi[[#This Row],[Tanggal Pengiriman]]))</f>
        <v>8</v>
      </c>
    </row>
    <row r="2095" spans="1:47" x14ac:dyDescent="0.25">
      <c r="A2095" s="2" t="s">
        <v>9462</v>
      </c>
      <c r="B2095" s="1">
        <v>46188</v>
      </c>
      <c r="C2095" s="2" t="s">
        <v>42</v>
      </c>
      <c r="D2095" s="2" t="s">
        <v>43</v>
      </c>
      <c r="E2095" s="2" t="s">
        <v>44</v>
      </c>
      <c r="F2095" s="2" t="s">
        <v>45</v>
      </c>
      <c r="G2095" s="2" t="s">
        <v>46</v>
      </c>
      <c r="H2095" s="2" t="s">
        <v>47</v>
      </c>
      <c r="I2095" s="2" t="s">
        <v>9463</v>
      </c>
      <c r="J2095" s="2" t="s">
        <v>14161</v>
      </c>
      <c r="K2095" s="2" t="s">
        <v>106</v>
      </c>
      <c r="L2095" s="2" t="s">
        <v>107</v>
      </c>
      <c r="M2095" s="2" t="s">
        <v>9464</v>
      </c>
      <c r="N2095" s="2" t="s">
        <v>9465</v>
      </c>
      <c r="O2095">
        <v>1</v>
      </c>
      <c r="P2095" s="2" t="s">
        <v>53</v>
      </c>
      <c r="Q2095">
        <v>100</v>
      </c>
      <c r="R2095">
        <v>0</v>
      </c>
      <c r="S2095" s="2" t="s">
        <v>54</v>
      </c>
      <c r="T2095" s="2" t="s">
        <v>55</v>
      </c>
      <c r="U2095" s="2" t="s">
        <v>225</v>
      </c>
      <c r="V2095" s="2"/>
      <c r="W2095">
        <v>51000</v>
      </c>
      <c r="X2095">
        <v>0</v>
      </c>
      <c r="Y2095">
        <v>0</v>
      </c>
      <c r="Z2095">
        <v>51000</v>
      </c>
      <c r="AB2095" s="2" t="s">
        <v>57</v>
      </c>
      <c r="AC2095">
        <v>20400</v>
      </c>
      <c r="AD2095">
        <v>30600</v>
      </c>
      <c r="AE2095">
        <v>155000</v>
      </c>
      <c r="AF2095">
        <v>2325</v>
      </c>
      <c r="AG2095" s="2" t="s">
        <v>353</v>
      </c>
      <c r="AH2095" s="2" t="s">
        <v>149</v>
      </c>
      <c r="AI2095" s="1">
        <v>46202</v>
      </c>
      <c r="AJ2095" s="2"/>
      <c r="AK2095" s="2" t="s">
        <v>67</v>
      </c>
      <c r="AM2095" s="2" t="s">
        <v>59</v>
      </c>
      <c r="AP2095" s="2" t="s">
        <v>60</v>
      </c>
      <c r="AQ2095" s="2" t="s">
        <v>41</v>
      </c>
      <c r="AR2095">
        <v>104000</v>
      </c>
      <c r="AS2095" s="2" t="str">
        <f>_xlfn.IFNA(IF(VLOOKUP(all_resi[[#This Row],[No. Waybill]],settle_reconcile[No. Waybill],1,0)="","Recon","Recon"),"-")</f>
        <v>-</v>
      </c>
      <c r="AT2095" s="2">
        <f>all_resi[[#This Row],[Nilai COD]]-all_resi[[#This Row],[COD Fee]]-all_resi[[#This Row],[Total Biaya Setelah Diskon]]</f>
        <v>122075</v>
      </c>
      <c r="AU2095" s="2">
        <f>IF(all_resi[[#This Row],[Waktu Terima]]="","",_xlfn.DAYS(all_resi[[#This Row],[Waktu Terima]],all_resi[[#This Row],[Tanggal Pengiriman]]))</f>
        <v>14</v>
      </c>
    </row>
    <row r="2096" spans="1:47" x14ac:dyDescent="0.25">
      <c r="A2096" s="2" t="s">
        <v>8845</v>
      </c>
      <c r="B2096" s="1">
        <v>46188</v>
      </c>
      <c r="C2096" s="2" t="s">
        <v>42</v>
      </c>
      <c r="D2096" s="2" t="s">
        <v>43</v>
      </c>
      <c r="E2096" s="2" t="s">
        <v>44</v>
      </c>
      <c r="F2096" s="2" t="s">
        <v>45</v>
      </c>
      <c r="G2096" s="2" t="s">
        <v>46</v>
      </c>
      <c r="H2096" s="2" t="s">
        <v>47</v>
      </c>
      <c r="I2096" s="2" t="s">
        <v>8846</v>
      </c>
      <c r="J2096" s="2" t="s">
        <v>14296</v>
      </c>
      <c r="K2096" s="2" t="s">
        <v>561</v>
      </c>
      <c r="L2096" s="2" t="s">
        <v>3332</v>
      </c>
      <c r="M2096" s="2" t="s">
        <v>1937</v>
      </c>
      <c r="N2096" s="2" t="s">
        <v>8847</v>
      </c>
      <c r="O2096">
        <v>1</v>
      </c>
      <c r="P2096" s="2" t="s">
        <v>53</v>
      </c>
      <c r="Q2096">
        <v>100</v>
      </c>
      <c r="R2096">
        <v>0</v>
      </c>
      <c r="S2096" s="2" t="s">
        <v>54</v>
      </c>
      <c r="T2096" s="2" t="s">
        <v>55</v>
      </c>
      <c r="U2096" s="2" t="s">
        <v>386</v>
      </c>
      <c r="V2096" s="2"/>
      <c r="W2096">
        <v>40000</v>
      </c>
      <c r="X2096">
        <v>0</v>
      </c>
      <c r="Y2096">
        <v>0</v>
      </c>
      <c r="Z2096">
        <v>40000</v>
      </c>
      <c r="AB2096" s="2" t="s">
        <v>57</v>
      </c>
      <c r="AC2096">
        <v>16000</v>
      </c>
      <c r="AD2096">
        <v>24000</v>
      </c>
      <c r="AE2096">
        <v>144000</v>
      </c>
      <c r="AF2096">
        <v>2160</v>
      </c>
      <c r="AG2096" s="2" t="s">
        <v>353</v>
      </c>
      <c r="AH2096" s="2" t="s">
        <v>615</v>
      </c>
      <c r="AI2096" s="1">
        <v>46197</v>
      </c>
      <c r="AJ2096" s="2"/>
      <c r="AK2096" s="2" t="s">
        <v>67</v>
      </c>
      <c r="AM2096" s="2" t="s">
        <v>59</v>
      </c>
      <c r="AP2096" s="2" t="s">
        <v>60</v>
      </c>
      <c r="AQ2096" s="2" t="s">
        <v>41</v>
      </c>
      <c r="AR2096">
        <v>104000</v>
      </c>
      <c r="AS2096" s="2" t="str">
        <f>_xlfn.IFNA(IF(VLOOKUP(all_resi[[#This Row],[No. Waybill]],settle_reconcile[No. Waybill],1,0)="","Recon","Recon"),"-")</f>
        <v>-</v>
      </c>
      <c r="AT2096" s="2">
        <f>all_resi[[#This Row],[Nilai COD]]-all_resi[[#This Row],[COD Fee]]-all_resi[[#This Row],[Total Biaya Setelah Diskon]]</f>
        <v>117840</v>
      </c>
      <c r="AU2096" s="2">
        <f>IF(all_resi[[#This Row],[Waktu Terima]]="","",_xlfn.DAYS(all_resi[[#This Row],[Waktu Terima]],all_resi[[#This Row],[Tanggal Pengiriman]]))</f>
        <v>9</v>
      </c>
    </row>
    <row r="2097" spans="1:47" x14ac:dyDescent="0.25">
      <c r="A2097" s="2" t="s">
        <v>9428</v>
      </c>
      <c r="B2097" s="1">
        <v>46188</v>
      </c>
      <c r="C2097" s="2" t="s">
        <v>42</v>
      </c>
      <c r="D2097" s="2" t="s">
        <v>43</v>
      </c>
      <c r="E2097" s="2" t="s">
        <v>44</v>
      </c>
      <c r="F2097" s="2" t="s">
        <v>45</v>
      </c>
      <c r="G2097" s="2" t="s">
        <v>46</v>
      </c>
      <c r="H2097" s="2" t="s">
        <v>80</v>
      </c>
      <c r="I2097" s="2" t="s">
        <v>9429</v>
      </c>
      <c r="J2097" s="2" t="s">
        <v>14246</v>
      </c>
      <c r="K2097" s="2" t="s">
        <v>121</v>
      </c>
      <c r="L2097" s="2" t="s">
        <v>680</v>
      </c>
      <c r="M2097" s="2" t="s">
        <v>9430</v>
      </c>
      <c r="N2097" s="2" t="s">
        <v>9431</v>
      </c>
      <c r="O2097">
        <v>1</v>
      </c>
      <c r="P2097" s="2" t="s">
        <v>53</v>
      </c>
      <c r="Q2097">
        <v>100</v>
      </c>
      <c r="R2097">
        <v>0</v>
      </c>
      <c r="S2097" s="2" t="s">
        <v>54</v>
      </c>
      <c r="T2097" s="2" t="s">
        <v>55</v>
      </c>
      <c r="U2097" s="2" t="s">
        <v>86</v>
      </c>
      <c r="V2097" s="2"/>
      <c r="W2097">
        <v>81000</v>
      </c>
      <c r="X2097">
        <v>0</v>
      </c>
      <c r="Y2097">
        <v>0</v>
      </c>
      <c r="Z2097">
        <v>81000</v>
      </c>
      <c r="AB2097" s="2" t="s">
        <v>57</v>
      </c>
      <c r="AC2097">
        <v>32400</v>
      </c>
      <c r="AD2097">
        <v>48600</v>
      </c>
      <c r="AE2097">
        <v>142000</v>
      </c>
      <c r="AF2097">
        <v>2130</v>
      </c>
      <c r="AG2097" s="2" t="s">
        <v>256</v>
      </c>
      <c r="AH2097" s="2"/>
      <c r="AI2097" s="1">
        <v>46204</v>
      </c>
      <c r="AJ2097" s="2" t="s">
        <v>87</v>
      </c>
      <c r="AK2097" s="2" t="s">
        <v>67</v>
      </c>
      <c r="AM2097" s="2" t="s">
        <v>59</v>
      </c>
      <c r="AP2097" s="2" t="s">
        <v>60</v>
      </c>
      <c r="AQ2097" s="2" t="s">
        <v>41</v>
      </c>
      <c r="AR2097">
        <v>61000</v>
      </c>
      <c r="AS2097" s="2" t="str">
        <f>_xlfn.IFNA(IF(VLOOKUP(all_resi[[#This Row],[No. Waybill]],settle_reconcile[No. Waybill],1,0)="","Recon","Recon"),"-")</f>
        <v>-</v>
      </c>
      <c r="AT2097" s="2">
        <f>all_resi[[#This Row],[Nilai COD]]-all_resi[[#This Row],[COD Fee]]-all_resi[[#This Row],[Total Biaya Setelah Diskon]]</f>
        <v>91270</v>
      </c>
      <c r="AU2097" s="2">
        <f>IF(all_resi[[#This Row],[Waktu Terima]]="","",_xlfn.DAYS(all_resi[[#This Row],[Waktu Terima]],all_resi[[#This Row],[Tanggal Pengiriman]]))</f>
        <v>16</v>
      </c>
    </row>
    <row r="2098" spans="1:47" x14ac:dyDescent="0.25">
      <c r="A2098" s="2" t="s">
        <v>9489</v>
      </c>
      <c r="B2098" s="1">
        <v>46188</v>
      </c>
      <c r="C2098" s="2" t="s">
        <v>42</v>
      </c>
      <c r="D2098" s="2" t="s">
        <v>43</v>
      </c>
      <c r="E2098" s="2" t="s">
        <v>44</v>
      </c>
      <c r="F2098" s="2" t="s">
        <v>45</v>
      </c>
      <c r="G2098" s="2" t="s">
        <v>46</v>
      </c>
      <c r="H2098" s="2" t="s">
        <v>47</v>
      </c>
      <c r="I2098" s="2" t="s">
        <v>9490</v>
      </c>
      <c r="J2098" s="2" t="s">
        <v>14199</v>
      </c>
      <c r="K2098" s="2" t="s">
        <v>75</v>
      </c>
      <c r="L2098" s="2" t="s">
        <v>3750</v>
      </c>
      <c r="M2098" s="2" t="s">
        <v>3919</v>
      </c>
      <c r="N2098" s="2" t="s">
        <v>9491</v>
      </c>
      <c r="O2098">
        <v>1</v>
      </c>
      <c r="P2098" s="2" t="s">
        <v>53</v>
      </c>
      <c r="Q2098">
        <v>100</v>
      </c>
      <c r="R2098">
        <v>0</v>
      </c>
      <c r="S2098" s="2" t="s">
        <v>54</v>
      </c>
      <c r="T2098" s="2" t="s">
        <v>55</v>
      </c>
      <c r="U2098" s="2" t="s">
        <v>104</v>
      </c>
      <c r="V2098" s="2"/>
      <c r="W2098">
        <v>61000</v>
      </c>
      <c r="X2098">
        <v>0</v>
      </c>
      <c r="Y2098">
        <v>0</v>
      </c>
      <c r="Z2098">
        <v>61000</v>
      </c>
      <c r="AB2098" s="2" t="s">
        <v>57</v>
      </c>
      <c r="AC2098">
        <v>24400</v>
      </c>
      <c r="AD2098">
        <v>36600</v>
      </c>
      <c r="AE2098">
        <v>115000</v>
      </c>
      <c r="AF2098">
        <v>1725</v>
      </c>
      <c r="AG2098" s="2" t="s">
        <v>9490</v>
      </c>
      <c r="AH2098" s="2"/>
      <c r="AI2098" s="1">
        <v>46194</v>
      </c>
      <c r="AJ2098" s="2"/>
      <c r="AK2098" s="2" t="s">
        <v>58</v>
      </c>
      <c r="AM2098" s="2" t="s">
        <v>59</v>
      </c>
      <c r="AP2098" s="2" t="s">
        <v>60</v>
      </c>
      <c r="AQ2098" s="2" t="s">
        <v>41</v>
      </c>
      <c r="AR2098">
        <v>54000</v>
      </c>
      <c r="AS2098" s="2" t="str">
        <f>_xlfn.IFNA(IF(VLOOKUP(all_resi[[#This Row],[No. Waybill]],settle_reconcile[No. Waybill],1,0)="","Recon","Recon"),"-")</f>
        <v>Recon</v>
      </c>
      <c r="AT2098" s="2">
        <f>all_resi[[#This Row],[Nilai COD]]-all_resi[[#This Row],[COD Fee]]-all_resi[[#This Row],[Total Biaya Setelah Diskon]]</f>
        <v>76675</v>
      </c>
      <c r="AU2098" s="2">
        <f>IF(all_resi[[#This Row],[Waktu Terima]]="","",_xlfn.DAYS(all_resi[[#This Row],[Waktu Terima]],all_resi[[#This Row],[Tanggal Pengiriman]]))</f>
        <v>6</v>
      </c>
    </row>
    <row r="2099" spans="1:47" x14ac:dyDescent="0.25">
      <c r="A2099" s="2" t="s">
        <v>8987</v>
      </c>
      <c r="B2099" s="1">
        <v>46188</v>
      </c>
      <c r="C2099" s="2" t="s">
        <v>42</v>
      </c>
      <c r="D2099" s="2" t="s">
        <v>43</v>
      </c>
      <c r="E2099" s="2" t="s">
        <v>44</v>
      </c>
      <c r="F2099" s="2" t="s">
        <v>45</v>
      </c>
      <c r="G2099" s="2" t="s">
        <v>46</v>
      </c>
      <c r="H2099" s="2" t="s">
        <v>47</v>
      </c>
      <c r="I2099" s="2" t="s">
        <v>8988</v>
      </c>
      <c r="J2099" s="2" t="s">
        <v>14258</v>
      </c>
      <c r="K2099" s="2" t="s">
        <v>177</v>
      </c>
      <c r="L2099" s="2" t="s">
        <v>1245</v>
      </c>
      <c r="M2099" s="2" t="s">
        <v>2609</v>
      </c>
      <c r="N2099" s="2" t="s">
        <v>8989</v>
      </c>
      <c r="O2099">
        <v>1</v>
      </c>
      <c r="P2099" s="2" t="s">
        <v>53</v>
      </c>
      <c r="Q2099">
        <v>100</v>
      </c>
      <c r="R2099">
        <v>0</v>
      </c>
      <c r="S2099" s="2" t="s">
        <v>54</v>
      </c>
      <c r="T2099" s="2" t="s">
        <v>55</v>
      </c>
      <c r="U2099" s="2" t="s">
        <v>97</v>
      </c>
      <c r="V2099" s="2"/>
      <c r="W2099">
        <v>80000</v>
      </c>
      <c r="X2099">
        <v>0</v>
      </c>
      <c r="Y2099">
        <v>0</v>
      </c>
      <c r="Z2099">
        <v>80000</v>
      </c>
      <c r="AB2099" s="2" t="s">
        <v>57</v>
      </c>
      <c r="AC2099">
        <v>32000</v>
      </c>
      <c r="AD2099">
        <v>48000</v>
      </c>
      <c r="AE2099">
        <v>150000</v>
      </c>
      <c r="AF2099">
        <v>2250</v>
      </c>
      <c r="AG2099" s="2" t="s">
        <v>8988</v>
      </c>
      <c r="AH2099" s="2"/>
      <c r="AI2099" s="1">
        <v>46192</v>
      </c>
      <c r="AJ2099" s="2"/>
      <c r="AK2099" s="2" t="s">
        <v>58</v>
      </c>
      <c r="AM2099" s="2" t="s">
        <v>59</v>
      </c>
      <c r="AP2099" s="2" t="s">
        <v>60</v>
      </c>
      <c r="AQ2099" s="2" t="s">
        <v>41</v>
      </c>
      <c r="AR2099">
        <v>70000</v>
      </c>
      <c r="AS2099" s="2" t="str">
        <f>_xlfn.IFNA(IF(VLOOKUP(all_resi[[#This Row],[No. Waybill]],settle_reconcile[No. Waybill],1,0)="","Recon","Recon"),"-")</f>
        <v>Recon</v>
      </c>
      <c r="AT2099" s="2">
        <f>all_resi[[#This Row],[Nilai COD]]-all_resi[[#This Row],[COD Fee]]-all_resi[[#This Row],[Total Biaya Setelah Diskon]]</f>
        <v>99750</v>
      </c>
      <c r="AU2099" s="2">
        <f>IF(all_resi[[#This Row],[Waktu Terima]]="","",_xlfn.DAYS(all_resi[[#This Row],[Waktu Terima]],all_resi[[#This Row],[Tanggal Pengiriman]]))</f>
        <v>4</v>
      </c>
    </row>
    <row r="2100" spans="1:47" x14ac:dyDescent="0.25">
      <c r="A2100" s="2" t="s">
        <v>9044</v>
      </c>
      <c r="B2100" s="1">
        <v>46188</v>
      </c>
      <c r="C2100" s="2" t="s">
        <v>42</v>
      </c>
      <c r="D2100" s="2" t="s">
        <v>43</v>
      </c>
      <c r="E2100" s="2" t="s">
        <v>44</v>
      </c>
      <c r="F2100" s="2" t="s">
        <v>45</v>
      </c>
      <c r="G2100" s="2" t="s">
        <v>46</v>
      </c>
      <c r="H2100" s="2" t="s">
        <v>47</v>
      </c>
      <c r="I2100" s="2" t="s">
        <v>9045</v>
      </c>
      <c r="J2100" s="2" t="s">
        <v>14190</v>
      </c>
      <c r="K2100" s="2" t="s">
        <v>75</v>
      </c>
      <c r="L2100" s="2" t="s">
        <v>846</v>
      </c>
      <c r="M2100" s="2" t="s">
        <v>9046</v>
      </c>
      <c r="N2100" s="2" t="s">
        <v>9047</v>
      </c>
      <c r="O2100">
        <v>1</v>
      </c>
      <c r="P2100" s="2" t="s">
        <v>53</v>
      </c>
      <c r="Q2100">
        <v>100</v>
      </c>
      <c r="R2100">
        <v>0</v>
      </c>
      <c r="S2100" s="2" t="s">
        <v>54</v>
      </c>
      <c r="T2100" s="2" t="s">
        <v>55</v>
      </c>
      <c r="U2100" s="2" t="s">
        <v>9048</v>
      </c>
      <c r="V2100" s="2"/>
      <c r="W2100">
        <v>61000</v>
      </c>
      <c r="X2100">
        <v>0</v>
      </c>
      <c r="Y2100">
        <v>0</v>
      </c>
      <c r="Z2100">
        <v>61000</v>
      </c>
      <c r="AB2100" s="2" t="s">
        <v>57</v>
      </c>
      <c r="AC2100">
        <v>24400</v>
      </c>
      <c r="AD2100">
        <v>36600</v>
      </c>
      <c r="AE2100">
        <v>131000</v>
      </c>
      <c r="AF2100">
        <v>1965</v>
      </c>
      <c r="AG2100" s="2" t="s">
        <v>517</v>
      </c>
      <c r="AH2100" s="2" t="s">
        <v>149</v>
      </c>
      <c r="AI2100" s="1">
        <v>46201</v>
      </c>
      <c r="AJ2100" s="2"/>
      <c r="AK2100" s="2" t="s">
        <v>67</v>
      </c>
      <c r="AM2100" s="2" t="s">
        <v>59</v>
      </c>
      <c r="AP2100" s="2" t="s">
        <v>60</v>
      </c>
      <c r="AQ2100" s="2" t="s">
        <v>41</v>
      </c>
      <c r="AR2100">
        <v>70000</v>
      </c>
      <c r="AS2100" s="2" t="str">
        <f>_xlfn.IFNA(IF(VLOOKUP(all_resi[[#This Row],[No. Waybill]],settle_reconcile[No. Waybill],1,0)="","Recon","Recon"),"-")</f>
        <v>-</v>
      </c>
      <c r="AT2100" s="2">
        <f>all_resi[[#This Row],[Nilai COD]]-all_resi[[#This Row],[COD Fee]]-all_resi[[#This Row],[Total Biaya Setelah Diskon]]</f>
        <v>92435</v>
      </c>
      <c r="AU2100" s="2">
        <f>IF(all_resi[[#This Row],[Waktu Terima]]="","",_xlfn.DAYS(all_resi[[#This Row],[Waktu Terima]],all_resi[[#This Row],[Tanggal Pengiriman]]))</f>
        <v>13</v>
      </c>
    </row>
    <row r="2101" spans="1:47" x14ac:dyDescent="0.25">
      <c r="A2101" s="2" t="s">
        <v>9065</v>
      </c>
      <c r="B2101" s="1">
        <v>46188</v>
      </c>
      <c r="C2101" s="2" t="s">
        <v>42</v>
      </c>
      <c r="D2101" s="2" t="s">
        <v>43</v>
      </c>
      <c r="E2101" s="2" t="s">
        <v>44</v>
      </c>
      <c r="F2101" s="2" t="s">
        <v>45</v>
      </c>
      <c r="G2101" s="2" t="s">
        <v>46</v>
      </c>
      <c r="H2101" s="2" t="s">
        <v>47</v>
      </c>
      <c r="I2101" s="2" t="s">
        <v>9066</v>
      </c>
      <c r="J2101" s="2" t="s">
        <v>14363</v>
      </c>
      <c r="K2101" s="2" t="s">
        <v>121</v>
      </c>
      <c r="L2101" s="2" t="s">
        <v>232</v>
      </c>
      <c r="M2101" s="2" t="s">
        <v>4189</v>
      </c>
      <c r="N2101" s="2" t="s">
        <v>9067</v>
      </c>
      <c r="O2101">
        <v>1</v>
      </c>
      <c r="P2101" s="2" t="s">
        <v>53</v>
      </c>
      <c r="Q2101">
        <v>100</v>
      </c>
      <c r="R2101">
        <v>0</v>
      </c>
      <c r="S2101" s="2" t="s">
        <v>54</v>
      </c>
      <c r="T2101" s="2" t="s">
        <v>55</v>
      </c>
      <c r="U2101" s="2" t="s">
        <v>698</v>
      </c>
      <c r="V2101" s="2"/>
      <c r="W2101">
        <v>108000</v>
      </c>
      <c r="X2101">
        <v>0</v>
      </c>
      <c r="Y2101">
        <v>0</v>
      </c>
      <c r="Z2101">
        <v>108000</v>
      </c>
      <c r="AB2101" s="2" t="s">
        <v>57</v>
      </c>
      <c r="AC2101">
        <v>43200</v>
      </c>
      <c r="AD2101">
        <v>64800</v>
      </c>
      <c r="AE2101">
        <v>184000</v>
      </c>
      <c r="AF2101">
        <v>2760</v>
      </c>
      <c r="AG2101" s="2" t="s">
        <v>9066</v>
      </c>
      <c r="AH2101" s="2"/>
      <c r="AI2101" s="1">
        <v>46197</v>
      </c>
      <c r="AJ2101" s="2"/>
      <c r="AK2101" s="2" t="s">
        <v>58</v>
      </c>
      <c r="AM2101" s="2" t="s">
        <v>59</v>
      </c>
      <c r="AP2101" s="2" t="s">
        <v>60</v>
      </c>
      <c r="AQ2101" s="2" t="s">
        <v>41</v>
      </c>
      <c r="AR2101">
        <v>76000</v>
      </c>
      <c r="AS2101" s="2" t="str">
        <f>_xlfn.IFNA(IF(VLOOKUP(all_resi[[#This Row],[No. Waybill]],settle_reconcile[No. Waybill],1,0)="","Recon","Recon"),"-")</f>
        <v>Recon</v>
      </c>
      <c r="AT2101" s="2">
        <f>all_resi[[#This Row],[Nilai COD]]-all_resi[[#This Row],[COD Fee]]-all_resi[[#This Row],[Total Biaya Setelah Diskon]]</f>
        <v>116440</v>
      </c>
      <c r="AU2101" s="2">
        <f>IF(all_resi[[#This Row],[Waktu Terima]]="","",_xlfn.DAYS(all_resi[[#This Row],[Waktu Terima]],all_resi[[#This Row],[Tanggal Pengiriman]]))</f>
        <v>9</v>
      </c>
    </row>
    <row r="2102" spans="1:47" x14ac:dyDescent="0.25">
      <c r="A2102" s="2" t="s">
        <v>9034</v>
      </c>
      <c r="B2102" s="1">
        <v>46188</v>
      </c>
      <c r="C2102" s="2" t="s">
        <v>42</v>
      </c>
      <c r="D2102" s="2" t="s">
        <v>43</v>
      </c>
      <c r="E2102" s="2" t="s">
        <v>44</v>
      </c>
      <c r="F2102" s="2" t="s">
        <v>45</v>
      </c>
      <c r="G2102" s="2" t="s">
        <v>46</v>
      </c>
      <c r="H2102" s="2" t="s">
        <v>47</v>
      </c>
      <c r="I2102" s="2" t="s">
        <v>9035</v>
      </c>
      <c r="J2102" s="2" t="s">
        <v>14191</v>
      </c>
      <c r="K2102" s="2" t="s">
        <v>100</v>
      </c>
      <c r="L2102" s="2" t="s">
        <v>2514</v>
      </c>
      <c r="M2102" s="2" t="s">
        <v>9036</v>
      </c>
      <c r="N2102" s="2" t="s">
        <v>9037</v>
      </c>
      <c r="O2102">
        <v>1</v>
      </c>
      <c r="P2102" s="2" t="s">
        <v>53</v>
      </c>
      <c r="Q2102">
        <v>100</v>
      </c>
      <c r="R2102">
        <v>0</v>
      </c>
      <c r="S2102" s="2" t="s">
        <v>54</v>
      </c>
      <c r="T2102" s="2" t="s">
        <v>55</v>
      </c>
      <c r="U2102" s="2" t="s">
        <v>250</v>
      </c>
      <c r="V2102" s="2"/>
      <c r="W2102">
        <v>15000</v>
      </c>
      <c r="X2102">
        <v>0</v>
      </c>
      <c r="Y2102">
        <v>0</v>
      </c>
      <c r="Z2102">
        <v>15000</v>
      </c>
      <c r="AB2102" s="2" t="s">
        <v>57</v>
      </c>
      <c r="AC2102">
        <v>9000</v>
      </c>
      <c r="AD2102">
        <v>6000</v>
      </c>
      <c r="AE2102">
        <v>63000</v>
      </c>
      <c r="AF2102">
        <v>945</v>
      </c>
      <c r="AG2102" s="2" t="s">
        <v>11769</v>
      </c>
      <c r="AH2102" s="2" t="s">
        <v>149</v>
      </c>
      <c r="AI2102" s="1">
        <v>46196</v>
      </c>
      <c r="AJ2102" s="2"/>
      <c r="AK2102" s="2" t="s">
        <v>67</v>
      </c>
      <c r="AM2102" s="2" t="s">
        <v>59</v>
      </c>
      <c r="AP2102" s="2" t="s">
        <v>60</v>
      </c>
      <c r="AQ2102" s="2" t="s">
        <v>41</v>
      </c>
      <c r="AR2102">
        <v>48000</v>
      </c>
      <c r="AS2102" s="2" t="str">
        <f>_xlfn.IFNA(IF(VLOOKUP(all_resi[[#This Row],[No. Waybill]],settle_reconcile[No. Waybill],1,0)="","Recon","Recon"),"-")</f>
        <v>-</v>
      </c>
      <c r="AT2102" s="2">
        <f>all_resi[[#This Row],[Nilai COD]]-all_resi[[#This Row],[COD Fee]]-all_resi[[#This Row],[Total Biaya Setelah Diskon]]</f>
        <v>56055</v>
      </c>
      <c r="AU2102" s="2">
        <f>IF(all_resi[[#This Row],[Waktu Terima]]="","",_xlfn.DAYS(all_resi[[#This Row],[Waktu Terima]],all_resi[[#This Row],[Tanggal Pengiriman]]))</f>
        <v>8</v>
      </c>
    </row>
    <row r="2103" spans="1:47" x14ac:dyDescent="0.25">
      <c r="A2103" s="2" t="s">
        <v>8936</v>
      </c>
      <c r="B2103" s="1">
        <v>46188</v>
      </c>
      <c r="C2103" s="2" t="s">
        <v>42</v>
      </c>
      <c r="D2103" s="2" t="s">
        <v>43</v>
      </c>
      <c r="E2103" s="2" t="s">
        <v>44</v>
      </c>
      <c r="F2103" s="2" t="s">
        <v>45</v>
      </c>
      <c r="G2103" s="2" t="s">
        <v>46</v>
      </c>
      <c r="H2103" s="2" t="s">
        <v>47</v>
      </c>
      <c r="I2103" s="2" t="s">
        <v>8937</v>
      </c>
      <c r="J2103" s="2" t="s">
        <v>14235</v>
      </c>
      <c r="K2103" s="2" t="s">
        <v>209</v>
      </c>
      <c r="L2103" s="2" t="s">
        <v>3231</v>
      </c>
      <c r="M2103" s="2" t="s">
        <v>8938</v>
      </c>
      <c r="N2103" s="2" t="s">
        <v>8939</v>
      </c>
      <c r="O2103">
        <v>1</v>
      </c>
      <c r="P2103" s="2" t="s">
        <v>53</v>
      </c>
      <c r="Q2103">
        <v>100</v>
      </c>
      <c r="R2103">
        <v>0</v>
      </c>
      <c r="S2103" s="2" t="s">
        <v>54</v>
      </c>
      <c r="T2103" s="2" t="s">
        <v>55</v>
      </c>
      <c r="U2103" s="2" t="s">
        <v>412</v>
      </c>
      <c r="V2103" s="2"/>
      <c r="W2103">
        <v>52000</v>
      </c>
      <c r="X2103">
        <v>0</v>
      </c>
      <c r="Y2103">
        <v>0</v>
      </c>
      <c r="Z2103">
        <v>52000</v>
      </c>
      <c r="AB2103" s="2" t="s">
        <v>57</v>
      </c>
      <c r="AC2103">
        <v>20800</v>
      </c>
      <c r="AD2103">
        <v>31200</v>
      </c>
      <c r="AE2103">
        <v>155000</v>
      </c>
      <c r="AF2103">
        <v>2325</v>
      </c>
      <c r="AG2103" s="2" t="s">
        <v>17319</v>
      </c>
      <c r="AH2103" s="2" t="s">
        <v>149</v>
      </c>
      <c r="AI2103" s="1">
        <v>46202</v>
      </c>
      <c r="AJ2103" s="2"/>
      <c r="AK2103" s="2" t="s">
        <v>67</v>
      </c>
      <c r="AM2103" s="2" t="s">
        <v>59</v>
      </c>
      <c r="AP2103" s="2" t="s">
        <v>60</v>
      </c>
      <c r="AQ2103" s="2" t="s">
        <v>41</v>
      </c>
      <c r="AR2103">
        <v>103000</v>
      </c>
      <c r="AS2103" s="2" t="str">
        <f>_xlfn.IFNA(IF(VLOOKUP(all_resi[[#This Row],[No. Waybill]],settle_reconcile[No. Waybill],1,0)="","Recon","Recon"),"-")</f>
        <v>-</v>
      </c>
      <c r="AT2103" s="2">
        <f>all_resi[[#This Row],[Nilai COD]]-all_resi[[#This Row],[COD Fee]]-all_resi[[#This Row],[Total Biaya Setelah Diskon]]</f>
        <v>121475</v>
      </c>
      <c r="AU2103" s="2">
        <f>IF(all_resi[[#This Row],[Waktu Terima]]="","",_xlfn.DAYS(all_resi[[#This Row],[Waktu Terima]],all_resi[[#This Row],[Tanggal Pengiriman]]))</f>
        <v>14</v>
      </c>
    </row>
    <row r="2104" spans="1:47" x14ac:dyDescent="0.25">
      <c r="A2104" s="2" t="s">
        <v>9041</v>
      </c>
      <c r="B2104" s="1">
        <v>46188</v>
      </c>
      <c r="C2104" s="2" t="s">
        <v>42</v>
      </c>
      <c r="D2104" s="2" t="s">
        <v>43</v>
      </c>
      <c r="E2104" s="2" t="s">
        <v>44</v>
      </c>
      <c r="F2104" s="2" t="s">
        <v>45</v>
      </c>
      <c r="G2104" s="2" t="s">
        <v>46</v>
      </c>
      <c r="H2104" s="2" t="s">
        <v>80</v>
      </c>
      <c r="I2104" s="2" t="s">
        <v>9042</v>
      </c>
      <c r="J2104" s="2" t="s">
        <v>14154</v>
      </c>
      <c r="K2104" s="2" t="s">
        <v>82</v>
      </c>
      <c r="L2104" s="2" t="s">
        <v>83</v>
      </c>
      <c r="M2104" s="2" t="s">
        <v>4866</v>
      </c>
      <c r="N2104" s="2" t="s">
        <v>9043</v>
      </c>
      <c r="O2104">
        <v>1</v>
      </c>
      <c r="P2104" s="2" t="s">
        <v>53</v>
      </c>
      <c r="Q2104">
        <v>100</v>
      </c>
      <c r="R2104">
        <v>0</v>
      </c>
      <c r="S2104" s="2" t="s">
        <v>54</v>
      </c>
      <c r="T2104" s="2" t="s">
        <v>55</v>
      </c>
      <c r="U2104" s="2" t="s">
        <v>555</v>
      </c>
      <c r="V2104" s="2"/>
      <c r="W2104">
        <v>47000</v>
      </c>
      <c r="X2104">
        <v>0</v>
      </c>
      <c r="Y2104">
        <v>0</v>
      </c>
      <c r="Z2104">
        <v>47000</v>
      </c>
      <c r="AB2104" s="2" t="s">
        <v>57</v>
      </c>
      <c r="AC2104">
        <v>18800</v>
      </c>
      <c r="AD2104">
        <v>28200</v>
      </c>
      <c r="AE2104">
        <v>123000</v>
      </c>
      <c r="AF2104">
        <v>1845</v>
      </c>
      <c r="AG2104" s="2" t="s">
        <v>9042</v>
      </c>
      <c r="AH2104" s="2"/>
      <c r="AI2104" s="1">
        <v>46192</v>
      </c>
      <c r="AJ2104" s="2" t="s">
        <v>87</v>
      </c>
      <c r="AK2104" s="2" t="s">
        <v>58</v>
      </c>
      <c r="AM2104" s="2" t="s">
        <v>59</v>
      </c>
      <c r="AP2104" s="2" t="s">
        <v>60</v>
      </c>
      <c r="AQ2104" s="2" t="s">
        <v>41</v>
      </c>
      <c r="AR2104">
        <v>76000</v>
      </c>
      <c r="AS2104" s="2" t="str">
        <f>_xlfn.IFNA(IF(VLOOKUP(all_resi[[#This Row],[No. Waybill]],settle_reconcile[No. Waybill],1,0)="","Recon","Recon"),"-")</f>
        <v>Recon</v>
      </c>
      <c r="AT2104" s="2">
        <f>all_resi[[#This Row],[Nilai COD]]-all_resi[[#This Row],[COD Fee]]-all_resi[[#This Row],[Total Biaya Setelah Diskon]]</f>
        <v>92955</v>
      </c>
      <c r="AU2104" s="2">
        <f>IF(all_resi[[#This Row],[Waktu Terima]]="","",_xlfn.DAYS(all_resi[[#This Row],[Waktu Terima]],all_resi[[#This Row],[Tanggal Pengiriman]]))</f>
        <v>4</v>
      </c>
    </row>
    <row r="2105" spans="1:47" x14ac:dyDescent="0.25">
      <c r="A2105" s="2" t="s">
        <v>8705</v>
      </c>
      <c r="B2105" s="1">
        <v>46188</v>
      </c>
      <c r="C2105" s="2" t="s">
        <v>42</v>
      </c>
      <c r="D2105" s="2" t="s">
        <v>43</v>
      </c>
      <c r="E2105" s="2" t="s">
        <v>44</v>
      </c>
      <c r="F2105" s="2" t="s">
        <v>45</v>
      </c>
      <c r="G2105" s="2" t="s">
        <v>46</v>
      </c>
      <c r="H2105" s="2" t="s">
        <v>80</v>
      </c>
      <c r="I2105" s="2" t="s">
        <v>8706</v>
      </c>
      <c r="J2105" s="2" t="s">
        <v>14171</v>
      </c>
      <c r="K2105" s="2" t="s">
        <v>82</v>
      </c>
      <c r="L2105" s="2" t="s">
        <v>83</v>
      </c>
      <c r="M2105" s="2" t="s">
        <v>84</v>
      </c>
      <c r="N2105" s="2" t="s">
        <v>8707</v>
      </c>
      <c r="O2105">
        <v>1</v>
      </c>
      <c r="P2105" s="2" t="s">
        <v>53</v>
      </c>
      <c r="Q2105">
        <v>100</v>
      </c>
      <c r="R2105">
        <v>0</v>
      </c>
      <c r="S2105" s="2" t="s">
        <v>54</v>
      </c>
      <c r="T2105" s="2" t="s">
        <v>55</v>
      </c>
      <c r="U2105" s="2" t="s">
        <v>86</v>
      </c>
      <c r="V2105" s="2"/>
      <c r="W2105">
        <v>47000</v>
      </c>
      <c r="X2105">
        <v>0</v>
      </c>
      <c r="Y2105">
        <v>0</v>
      </c>
      <c r="Z2105">
        <v>47000</v>
      </c>
      <c r="AB2105" s="2" t="s">
        <v>57</v>
      </c>
      <c r="AC2105">
        <v>18800</v>
      </c>
      <c r="AD2105">
        <v>28200</v>
      </c>
      <c r="AE2105">
        <v>114000</v>
      </c>
      <c r="AF2105">
        <v>1710</v>
      </c>
      <c r="AG2105" s="2" t="s">
        <v>8706</v>
      </c>
      <c r="AH2105" s="2"/>
      <c r="AI2105" s="1">
        <v>46192</v>
      </c>
      <c r="AJ2105" s="2" t="s">
        <v>87</v>
      </c>
      <c r="AK2105" s="2" t="s">
        <v>58</v>
      </c>
      <c r="AM2105" s="2" t="s">
        <v>59</v>
      </c>
      <c r="AP2105" s="2" t="s">
        <v>60</v>
      </c>
      <c r="AQ2105" s="2" t="s">
        <v>41</v>
      </c>
      <c r="AR2105">
        <v>67000</v>
      </c>
      <c r="AS2105" s="2" t="str">
        <f>_xlfn.IFNA(IF(VLOOKUP(all_resi[[#This Row],[No. Waybill]],settle_reconcile[No. Waybill],1,0)="","Recon","Recon"),"-")</f>
        <v>Recon</v>
      </c>
      <c r="AT2105" s="2">
        <f>all_resi[[#This Row],[Nilai COD]]-all_resi[[#This Row],[COD Fee]]-all_resi[[#This Row],[Total Biaya Setelah Diskon]]</f>
        <v>84090</v>
      </c>
      <c r="AU2105" s="2">
        <f>IF(all_resi[[#This Row],[Waktu Terima]]="","",_xlfn.DAYS(all_resi[[#This Row],[Waktu Terima]],all_resi[[#This Row],[Tanggal Pengiriman]]))</f>
        <v>4</v>
      </c>
    </row>
    <row r="2106" spans="1:47" x14ac:dyDescent="0.25">
      <c r="A2106" s="2" t="s">
        <v>9397</v>
      </c>
      <c r="B2106" s="1">
        <v>46188</v>
      </c>
      <c r="C2106" s="2" t="s">
        <v>42</v>
      </c>
      <c r="D2106" s="2" t="s">
        <v>43</v>
      </c>
      <c r="E2106" s="2" t="s">
        <v>44</v>
      </c>
      <c r="F2106" s="2" t="s">
        <v>45</v>
      </c>
      <c r="G2106" s="2" t="s">
        <v>46</v>
      </c>
      <c r="H2106" s="2" t="s">
        <v>47</v>
      </c>
      <c r="I2106" s="2" t="s">
        <v>9398</v>
      </c>
      <c r="J2106" s="2" t="s">
        <v>14267</v>
      </c>
      <c r="K2106" s="2" t="s">
        <v>156</v>
      </c>
      <c r="L2106" s="2" t="s">
        <v>3261</v>
      </c>
      <c r="M2106" s="2" t="s">
        <v>3262</v>
      </c>
      <c r="N2106" s="2" t="s">
        <v>9399</v>
      </c>
      <c r="O2106">
        <v>1</v>
      </c>
      <c r="P2106" s="2" t="s">
        <v>53</v>
      </c>
      <c r="Q2106">
        <v>100</v>
      </c>
      <c r="R2106">
        <v>0</v>
      </c>
      <c r="S2106" s="2" t="s">
        <v>54</v>
      </c>
      <c r="T2106" s="2" t="s">
        <v>55</v>
      </c>
      <c r="U2106" s="2" t="s">
        <v>97</v>
      </c>
      <c r="V2106" s="2"/>
      <c r="W2106">
        <v>80000</v>
      </c>
      <c r="X2106">
        <v>0</v>
      </c>
      <c r="Y2106">
        <v>0</v>
      </c>
      <c r="Z2106">
        <v>80000</v>
      </c>
      <c r="AB2106" s="2" t="s">
        <v>57</v>
      </c>
      <c r="AC2106">
        <v>32000</v>
      </c>
      <c r="AD2106">
        <v>48000</v>
      </c>
      <c r="AE2106">
        <v>150000</v>
      </c>
      <c r="AF2106">
        <v>2250</v>
      </c>
      <c r="AG2106" s="2" t="s">
        <v>9398</v>
      </c>
      <c r="AH2106" s="2"/>
      <c r="AI2106" s="1">
        <v>46196</v>
      </c>
      <c r="AJ2106" s="2"/>
      <c r="AK2106" s="2" t="s">
        <v>58</v>
      </c>
      <c r="AM2106" s="2" t="s">
        <v>59</v>
      </c>
      <c r="AP2106" s="2" t="s">
        <v>60</v>
      </c>
      <c r="AQ2106" s="2" t="s">
        <v>41</v>
      </c>
      <c r="AR2106">
        <v>70000</v>
      </c>
      <c r="AS2106" s="2" t="str">
        <f>_xlfn.IFNA(IF(VLOOKUP(all_resi[[#This Row],[No. Waybill]],settle_reconcile[No. Waybill],1,0)="","Recon","Recon"),"-")</f>
        <v>Recon</v>
      </c>
      <c r="AT2106" s="2">
        <f>all_resi[[#This Row],[Nilai COD]]-all_resi[[#This Row],[COD Fee]]-all_resi[[#This Row],[Total Biaya Setelah Diskon]]</f>
        <v>99750</v>
      </c>
      <c r="AU2106" s="2">
        <f>IF(all_resi[[#This Row],[Waktu Terima]]="","",_xlfn.DAYS(all_resi[[#This Row],[Waktu Terima]],all_resi[[#This Row],[Tanggal Pengiriman]]))</f>
        <v>8</v>
      </c>
    </row>
    <row r="2107" spans="1:47" x14ac:dyDescent="0.25">
      <c r="A2107" s="2" t="s">
        <v>9515</v>
      </c>
      <c r="B2107" s="1">
        <v>46188</v>
      </c>
      <c r="C2107" s="2" t="s">
        <v>42</v>
      </c>
      <c r="D2107" s="2" t="s">
        <v>43</v>
      </c>
      <c r="E2107" s="2" t="s">
        <v>44</v>
      </c>
      <c r="F2107" s="2" t="s">
        <v>45</v>
      </c>
      <c r="G2107" s="2" t="s">
        <v>46</v>
      </c>
      <c r="H2107" s="2" t="s">
        <v>47</v>
      </c>
      <c r="I2107" s="2" t="s">
        <v>9516</v>
      </c>
      <c r="J2107" s="2" t="s">
        <v>14197</v>
      </c>
      <c r="K2107" s="2" t="s">
        <v>75</v>
      </c>
      <c r="L2107" s="2" t="s">
        <v>2759</v>
      </c>
      <c r="M2107" s="2" t="s">
        <v>8129</v>
      </c>
      <c r="N2107" s="2" t="s">
        <v>9517</v>
      </c>
      <c r="O2107">
        <v>1</v>
      </c>
      <c r="P2107" s="2" t="s">
        <v>53</v>
      </c>
      <c r="Q2107">
        <v>100</v>
      </c>
      <c r="R2107">
        <v>0</v>
      </c>
      <c r="S2107" s="2" t="s">
        <v>54</v>
      </c>
      <c r="T2107" s="2" t="s">
        <v>55</v>
      </c>
      <c r="U2107" s="2" t="s">
        <v>97</v>
      </c>
      <c r="V2107" s="2"/>
      <c r="W2107">
        <v>61000</v>
      </c>
      <c r="X2107">
        <v>0</v>
      </c>
      <c r="Y2107">
        <v>0</v>
      </c>
      <c r="Z2107">
        <v>61000</v>
      </c>
      <c r="AB2107" s="2" t="s">
        <v>57</v>
      </c>
      <c r="AC2107">
        <v>24400</v>
      </c>
      <c r="AD2107">
        <v>36600</v>
      </c>
      <c r="AE2107">
        <v>131000</v>
      </c>
      <c r="AF2107">
        <v>1965</v>
      </c>
      <c r="AG2107" s="2" t="s">
        <v>256</v>
      </c>
      <c r="AH2107" s="2"/>
      <c r="AI2107" s="1">
        <v>46206</v>
      </c>
      <c r="AJ2107" s="2"/>
      <c r="AK2107" s="2" t="s">
        <v>67</v>
      </c>
      <c r="AM2107" s="2" t="s">
        <v>59</v>
      </c>
      <c r="AP2107" s="2" t="s">
        <v>60</v>
      </c>
      <c r="AQ2107" s="2" t="s">
        <v>41</v>
      </c>
      <c r="AR2107">
        <v>70000</v>
      </c>
      <c r="AS2107" s="2" t="str">
        <f>_xlfn.IFNA(IF(VLOOKUP(all_resi[[#This Row],[No. Waybill]],settle_reconcile[No. Waybill],1,0)="","Recon","Recon"),"-")</f>
        <v>-</v>
      </c>
      <c r="AT2107" s="2">
        <f>all_resi[[#This Row],[Nilai COD]]-all_resi[[#This Row],[COD Fee]]-all_resi[[#This Row],[Total Biaya Setelah Diskon]]</f>
        <v>92435</v>
      </c>
      <c r="AU2107" s="2">
        <f>IF(all_resi[[#This Row],[Waktu Terima]]="","",_xlfn.DAYS(all_resi[[#This Row],[Waktu Terima]],all_resi[[#This Row],[Tanggal Pengiriman]]))</f>
        <v>18</v>
      </c>
    </row>
    <row r="2108" spans="1:47" x14ac:dyDescent="0.25">
      <c r="A2108" s="2" t="s">
        <v>9378</v>
      </c>
      <c r="B2108" s="1">
        <v>46188</v>
      </c>
      <c r="C2108" s="2" t="s">
        <v>42</v>
      </c>
      <c r="D2108" s="2" t="s">
        <v>43</v>
      </c>
      <c r="E2108" s="2" t="s">
        <v>44</v>
      </c>
      <c r="F2108" s="2" t="s">
        <v>45</v>
      </c>
      <c r="G2108" s="2" t="s">
        <v>46</v>
      </c>
      <c r="H2108" s="2" t="s">
        <v>80</v>
      </c>
      <c r="I2108" s="2" t="s">
        <v>9379</v>
      </c>
      <c r="J2108" s="2" t="s">
        <v>14270</v>
      </c>
      <c r="K2108" s="2" t="s">
        <v>106</v>
      </c>
      <c r="L2108" s="2" t="s">
        <v>1373</v>
      </c>
      <c r="M2108" s="2" t="s">
        <v>9380</v>
      </c>
      <c r="N2108" s="2" t="s">
        <v>9381</v>
      </c>
      <c r="O2108">
        <v>1</v>
      </c>
      <c r="P2108" s="2" t="s">
        <v>53</v>
      </c>
      <c r="Q2108">
        <v>100</v>
      </c>
      <c r="R2108">
        <v>0</v>
      </c>
      <c r="S2108" s="2" t="s">
        <v>54</v>
      </c>
      <c r="T2108" s="2" t="s">
        <v>55</v>
      </c>
      <c r="U2108" s="2" t="s">
        <v>86</v>
      </c>
      <c r="V2108" s="2"/>
      <c r="W2108">
        <v>59000</v>
      </c>
      <c r="X2108">
        <v>0</v>
      </c>
      <c r="Y2108">
        <v>0</v>
      </c>
      <c r="Z2108">
        <v>59000</v>
      </c>
      <c r="AB2108" s="2" t="s">
        <v>57</v>
      </c>
      <c r="AC2108">
        <v>23600</v>
      </c>
      <c r="AD2108">
        <v>35400</v>
      </c>
      <c r="AE2108">
        <v>114000</v>
      </c>
      <c r="AF2108">
        <v>1710</v>
      </c>
      <c r="AG2108" s="2" t="s">
        <v>17319</v>
      </c>
      <c r="AH2108" s="2" t="s">
        <v>149</v>
      </c>
      <c r="AI2108" s="1">
        <v>46202</v>
      </c>
      <c r="AJ2108" s="2" t="s">
        <v>87</v>
      </c>
      <c r="AK2108" s="2" t="s">
        <v>67</v>
      </c>
      <c r="AM2108" s="2" t="s">
        <v>59</v>
      </c>
      <c r="AP2108" s="2" t="s">
        <v>60</v>
      </c>
      <c r="AQ2108" s="2" t="s">
        <v>41</v>
      </c>
      <c r="AR2108">
        <v>55000</v>
      </c>
      <c r="AS2108" s="2" t="str">
        <f>_xlfn.IFNA(IF(VLOOKUP(all_resi[[#This Row],[No. Waybill]],settle_reconcile[No. Waybill],1,0)="","Recon","Recon"),"-")</f>
        <v>-</v>
      </c>
      <c r="AT2108" s="2">
        <f>all_resi[[#This Row],[Nilai COD]]-all_resi[[#This Row],[COD Fee]]-all_resi[[#This Row],[Total Biaya Setelah Diskon]]</f>
        <v>76890</v>
      </c>
      <c r="AU2108" s="2">
        <f>IF(all_resi[[#This Row],[Waktu Terima]]="","",_xlfn.DAYS(all_resi[[#This Row],[Waktu Terima]],all_resi[[#This Row],[Tanggal Pengiriman]]))</f>
        <v>14</v>
      </c>
    </row>
    <row r="2109" spans="1:47" x14ac:dyDescent="0.25">
      <c r="A2109" s="2" t="s">
        <v>8887</v>
      </c>
      <c r="B2109" s="1">
        <v>46188</v>
      </c>
      <c r="C2109" s="2" t="s">
        <v>42</v>
      </c>
      <c r="D2109" s="2" t="s">
        <v>43</v>
      </c>
      <c r="E2109" s="2" t="s">
        <v>44</v>
      </c>
      <c r="F2109" s="2" t="s">
        <v>45</v>
      </c>
      <c r="G2109" s="2" t="s">
        <v>46</v>
      </c>
      <c r="H2109" s="2" t="s">
        <v>47</v>
      </c>
      <c r="I2109" s="2" t="s">
        <v>8888</v>
      </c>
      <c r="J2109" s="2" t="s">
        <v>14198</v>
      </c>
      <c r="K2109" s="2" t="s">
        <v>156</v>
      </c>
      <c r="L2109" s="2" t="s">
        <v>946</v>
      </c>
      <c r="M2109" s="2" t="s">
        <v>8889</v>
      </c>
      <c r="N2109" s="2" t="s">
        <v>8890</v>
      </c>
      <c r="O2109">
        <v>1</v>
      </c>
      <c r="P2109" s="2" t="s">
        <v>53</v>
      </c>
      <c r="Q2109">
        <v>100</v>
      </c>
      <c r="R2109">
        <v>0</v>
      </c>
      <c r="S2109" s="2" t="s">
        <v>54</v>
      </c>
      <c r="T2109" s="2" t="s">
        <v>55</v>
      </c>
      <c r="U2109" s="2" t="s">
        <v>56</v>
      </c>
      <c r="V2109" s="2"/>
      <c r="W2109">
        <v>78000</v>
      </c>
      <c r="X2109">
        <v>0</v>
      </c>
      <c r="Y2109">
        <v>0</v>
      </c>
      <c r="Z2109">
        <v>78000</v>
      </c>
      <c r="AB2109" s="2" t="s">
        <v>57</v>
      </c>
      <c r="AC2109">
        <v>31200</v>
      </c>
      <c r="AD2109">
        <v>46800</v>
      </c>
      <c r="AE2109">
        <v>182000</v>
      </c>
      <c r="AF2109">
        <v>2730</v>
      </c>
      <c r="AG2109" s="2" t="s">
        <v>43</v>
      </c>
      <c r="AH2109" s="2"/>
      <c r="AI2109" s="1">
        <v>46211</v>
      </c>
      <c r="AJ2109" s="2"/>
      <c r="AK2109" s="2" t="s">
        <v>67</v>
      </c>
      <c r="AM2109" s="2" t="s">
        <v>59</v>
      </c>
      <c r="AP2109" s="2" t="s">
        <v>60</v>
      </c>
      <c r="AQ2109" s="2" t="s">
        <v>41</v>
      </c>
      <c r="AR2109">
        <v>104000</v>
      </c>
      <c r="AS2109" s="2" t="str">
        <f>_xlfn.IFNA(IF(VLOOKUP(all_resi[[#This Row],[No. Waybill]],settle_reconcile[No. Waybill],1,0)="","Recon","Recon"),"-")</f>
        <v>-</v>
      </c>
      <c r="AT2109" s="2">
        <f>all_resi[[#This Row],[Nilai COD]]-all_resi[[#This Row],[COD Fee]]-all_resi[[#This Row],[Total Biaya Setelah Diskon]]</f>
        <v>132470</v>
      </c>
      <c r="AU2109" s="2">
        <f>IF(all_resi[[#This Row],[Waktu Terima]]="","",_xlfn.DAYS(all_resi[[#This Row],[Waktu Terima]],all_resi[[#This Row],[Tanggal Pengiriman]]))</f>
        <v>23</v>
      </c>
    </row>
    <row r="2110" spans="1:47" x14ac:dyDescent="0.25">
      <c r="A2110" s="2" t="s">
        <v>8884</v>
      </c>
      <c r="B2110" s="1">
        <v>46188</v>
      </c>
      <c r="C2110" s="2" t="s">
        <v>42</v>
      </c>
      <c r="D2110" s="2" t="s">
        <v>43</v>
      </c>
      <c r="E2110" s="2" t="s">
        <v>44</v>
      </c>
      <c r="F2110" s="2" t="s">
        <v>45</v>
      </c>
      <c r="G2110" s="2" t="s">
        <v>46</v>
      </c>
      <c r="H2110" s="2" t="s">
        <v>80</v>
      </c>
      <c r="I2110" s="2" t="s">
        <v>8885</v>
      </c>
      <c r="J2110" s="2" t="s">
        <v>14189</v>
      </c>
      <c r="K2110" s="2" t="s">
        <v>197</v>
      </c>
      <c r="L2110" s="2" t="s">
        <v>1527</v>
      </c>
      <c r="M2110" s="2" t="s">
        <v>2383</v>
      </c>
      <c r="N2110" s="2" t="s">
        <v>8886</v>
      </c>
      <c r="O2110">
        <v>1</v>
      </c>
      <c r="P2110" s="2" t="s">
        <v>53</v>
      </c>
      <c r="Q2110">
        <v>100</v>
      </c>
      <c r="R2110">
        <v>0</v>
      </c>
      <c r="S2110" s="2" t="s">
        <v>54</v>
      </c>
      <c r="T2110" s="2" t="s">
        <v>55</v>
      </c>
      <c r="U2110" s="2" t="s">
        <v>525</v>
      </c>
      <c r="V2110" s="2"/>
      <c r="W2110">
        <v>72000</v>
      </c>
      <c r="X2110">
        <v>0</v>
      </c>
      <c r="Y2110">
        <v>0</v>
      </c>
      <c r="Z2110">
        <v>72000</v>
      </c>
      <c r="AB2110" s="2" t="s">
        <v>57</v>
      </c>
      <c r="AC2110">
        <v>28800</v>
      </c>
      <c r="AD2110">
        <v>43200</v>
      </c>
      <c r="AE2110">
        <v>136000</v>
      </c>
      <c r="AF2110">
        <v>2040</v>
      </c>
      <c r="AG2110" s="2" t="s">
        <v>256</v>
      </c>
      <c r="AH2110" s="2"/>
      <c r="AI2110" s="1">
        <v>46204</v>
      </c>
      <c r="AJ2110" s="2" t="s">
        <v>87</v>
      </c>
      <c r="AK2110" s="2" t="s">
        <v>67</v>
      </c>
      <c r="AM2110" s="2" t="s">
        <v>59</v>
      </c>
      <c r="AP2110" s="2" t="s">
        <v>60</v>
      </c>
      <c r="AQ2110" s="2" t="s">
        <v>41</v>
      </c>
      <c r="AR2110">
        <v>64000</v>
      </c>
      <c r="AS2110" s="2" t="str">
        <f>_xlfn.IFNA(IF(VLOOKUP(all_resi[[#This Row],[No. Waybill]],settle_reconcile[No. Waybill],1,0)="","Recon","Recon"),"-")</f>
        <v>-</v>
      </c>
      <c r="AT2110" s="2">
        <f>all_resi[[#This Row],[Nilai COD]]-all_resi[[#This Row],[COD Fee]]-all_resi[[#This Row],[Total Biaya Setelah Diskon]]</f>
        <v>90760</v>
      </c>
      <c r="AU2110" s="2">
        <f>IF(all_resi[[#This Row],[Waktu Terima]]="","",_xlfn.DAYS(all_resi[[#This Row],[Waktu Terima]],all_resi[[#This Row],[Tanggal Pengiriman]]))</f>
        <v>16</v>
      </c>
    </row>
    <row r="2111" spans="1:47" x14ac:dyDescent="0.25">
      <c r="A2111" s="2" t="s">
        <v>8908</v>
      </c>
      <c r="B2111" s="1">
        <v>46188</v>
      </c>
      <c r="C2111" s="2" t="s">
        <v>42</v>
      </c>
      <c r="D2111" s="2" t="s">
        <v>43</v>
      </c>
      <c r="E2111" s="2" t="s">
        <v>44</v>
      </c>
      <c r="F2111" s="2" t="s">
        <v>45</v>
      </c>
      <c r="G2111" s="2" t="s">
        <v>46</v>
      </c>
      <c r="H2111" s="2" t="s">
        <v>47</v>
      </c>
      <c r="I2111" s="2" t="s">
        <v>8909</v>
      </c>
      <c r="J2111" s="2" t="s">
        <v>14234</v>
      </c>
      <c r="K2111" s="2" t="s">
        <v>177</v>
      </c>
      <c r="L2111" s="2" t="s">
        <v>669</v>
      </c>
      <c r="M2111" s="2" t="s">
        <v>8910</v>
      </c>
      <c r="N2111" s="2" t="s">
        <v>8911</v>
      </c>
      <c r="O2111">
        <v>1</v>
      </c>
      <c r="P2111" s="2" t="s">
        <v>53</v>
      </c>
      <c r="Q2111">
        <v>100</v>
      </c>
      <c r="R2111">
        <v>0</v>
      </c>
      <c r="S2111" s="2" t="s">
        <v>54</v>
      </c>
      <c r="T2111" s="2" t="s">
        <v>55</v>
      </c>
      <c r="U2111" s="2" t="s">
        <v>8016</v>
      </c>
      <c r="V2111" s="2"/>
      <c r="W2111">
        <v>102000</v>
      </c>
      <c r="X2111">
        <v>0</v>
      </c>
      <c r="Y2111">
        <v>0</v>
      </c>
      <c r="Z2111">
        <v>102000</v>
      </c>
      <c r="AB2111" s="2" t="s">
        <v>57</v>
      </c>
      <c r="AC2111">
        <v>40800</v>
      </c>
      <c r="AD2111">
        <v>61200</v>
      </c>
      <c r="AE2111">
        <v>299730</v>
      </c>
      <c r="AF2111">
        <v>4495.95</v>
      </c>
      <c r="AG2111" s="2" t="s">
        <v>12207</v>
      </c>
      <c r="AH2111" s="2" t="s">
        <v>149</v>
      </c>
      <c r="AI2111" s="1">
        <v>46197</v>
      </c>
      <c r="AJ2111" s="2"/>
      <c r="AK2111" s="2" t="s">
        <v>67</v>
      </c>
      <c r="AM2111" s="2" t="s">
        <v>59</v>
      </c>
      <c r="AP2111" s="2" t="s">
        <v>60</v>
      </c>
      <c r="AQ2111" s="2" t="s">
        <v>41</v>
      </c>
      <c r="AR2111">
        <v>197730</v>
      </c>
      <c r="AS2111" s="2" t="str">
        <f>_xlfn.IFNA(IF(VLOOKUP(all_resi[[#This Row],[No. Waybill]],settle_reconcile[No. Waybill],1,0)="","Recon","Recon"),"-")</f>
        <v>-</v>
      </c>
      <c r="AT2111" s="2">
        <f>all_resi[[#This Row],[Nilai COD]]-all_resi[[#This Row],[COD Fee]]-all_resi[[#This Row],[Total Biaya Setelah Diskon]]</f>
        <v>234034.05</v>
      </c>
      <c r="AU2111" s="2">
        <f>IF(all_resi[[#This Row],[Waktu Terima]]="","",_xlfn.DAYS(all_resi[[#This Row],[Waktu Terima]],all_resi[[#This Row],[Tanggal Pengiriman]]))</f>
        <v>9</v>
      </c>
    </row>
    <row r="2112" spans="1:47" x14ac:dyDescent="0.25">
      <c r="A2112" s="2" t="s">
        <v>9414</v>
      </c>
      <c r="B2112" s="1">
        <v>46188</v>
      </c>
      <c r="C2112" s="2" t="s">
        <v>42</v>
      </c>
      <c r="D2112" s="2" t="s">
        <v>43</v>
      </c>
      <c r="E2112" s="2" t="s">
        <v>44</v>
      </c>
      <c r="F2112" s="2" t="s">
        <v>45</v>
      </c>
      <c r="G2112" s="2" t="s">
        <v>46</v>
      </c>
      <c r="H2112" s="2" t="s">
        <v>47</v>
      </c>
      <c r="I2112" s="2" t="s">
        <v>9415</v>
      </c>
      <c r="J2112" s="2" t="s">
        <v>14269</v>
      </c>
      <c r="K2112" s="2" t="s">
        <v>377</v>
      </c>
      <c r="L2112" s="2" t="s">
        <v>2805</v>
      </c>
      <c r="M2112" s="2" t="s">
        <v>2806</v>
      </c>
      <c r="N2112" s="2" t="s">
        <v>9416</v>
      </c>
      <c r="O2112">
        <v>1</v>
      </c>
      <c r="P2112" s="2" t="s">
        <v>53</v>
      </c>
      <c r="Q2112">
        <v>100</v>
      </c>
      <c r="R2112">
        <v>0</v>
      </c>
      <c r="S2112" s="2" t="s">
        <v>54</v>
      </c>
      <c r="T2112" s="2" t="s">
        <v>55</v>
      </c>
      <c r="U2112" s="2" t="s">
        <v>698</v>
      </c>
      <c r="V2112" s="2"/>
      <c r="W2112">
        <v>71000</v>
      </c>
      <c r="X2112">
        <v>0</v>
      </c>
      <c r="Y2112">
        <v>0</v>
      </c>
      <c r="Z2112">
        <v>71000</v>
      </c>
      <c r="AB2112" s="2" t="s">
        <v>57</v>
      </c>
      <c r="AC2112">
        <v>28400</v>
      </c>
      <c r="AD2112">
        <v>42600</v>
      </c>
      <c r="AE2112">
        <v>155000</v>
      </c>
      <c r="AF2112">
        <v>2325</v>
      </c>
      <c r="AG2112" s="2" t="s">
        <v>9415</v>
      </c>
      <c r="AH2112" s="2"/>
      <c r="AI2112" s="1">
        <v>46194</v>
      </c>
      <c r="AJ2112" s="2"/>
      <c r="AK2112" s="2" t="s">
        <v>58</v>
      </c>
      <c r="AM2112" s="2" t="s">
        <v>59</v>
      </c>
      <c r="AP2112" s="2" t="s">
        <v>60</v>
      </c>
      <c r="AQ2112" s="2" t="s">
        <v>41</v>
      </c>
      <c r="AR2112">
        <v>84000</v>
      </c>
      <c r="AS2112" s="2" t="str">
        <f>_xlfn.IFNA(IF(VLOOKUP(all_resi[[#This Row],[No. Waybill]],settle_reconcile[No. Waybill],1,0)="","Recon","Recon"),"-")</f>
        <v>Recon</v>
      </c>
      <c r="AT2112" s="2">
        <f>all_resi[[#This Row],[Nilai COD]]-all_resi[[#This Row],[COD Fee]]-all_resi[[#This Row],[Total Biaya Setelah Diskon]]</f>
        <v>110075</v>
      </c>
      <c r="AU2112" s="2">
        <f>IF(all_resi[[#This Row],[Waktu Terima]]="","",_xlfn.DAYS(all_resi[[#This Row],[Waktu Terima]],all_resi[[#This Row],[Tanggal Pengiriman]]))</f>
        <v>6</v>
      </c>
    </row>
    <row r="2113" spans="1:47" x14ac:dyDescent="0.25">
      <c r="A2113" s="2" t="s">
        <v>9529</v>
      </c>
      <c r="B2113" s="1">
        <v>46188</v>
      </c>
      <c r="C2113" s="2" t="s">
        <v>42</v>
      </c>
      <c r="D2113" s="2" t="s">
        <v>43</v>
      </c>
      <c r="E2113" s="2" t="s">
        <v>44</v>
      </c>
      <c r="F2113" s="2" t="s">
        <v>45</v>
      </c>
      <c r="G2113" s="2" t="s">
        <v>46</v>
      </c>
      <c r="H2113" s="2" t="s">
        <v>47</v>
      </c>
      <c r="I2113" s="2" t="s">
        <v>9530</v>
      </c>
      <c r="J2113" s="2" t="s">
        <v>14160</v>
      </c>
      <c r="K2113" s="2" t="s">
        <v>116</v>
      </c>
      <c r="L2113" s="2" t="s">
        <v>611</v>
      </c>
      <c r="M2113" s="2" t="s">
        <v>9531</v>
      </c>
      <c r="N2113" s="2" t="s">
        <v>9532</v>
      </c>
      <c r="O2113">
        <v>1</v>
      </c>
      <c r="P2113" s="2" t="s">
        <v>53</v>
      </c>
      <c r="Q2113">
        <v>100</v>
      </c>
      <c r="R2113">
        <v>0</v>
      </c>
      <c r="S2113" s="2" t="s">
        <v>54</v>
      </c>
      <c r="T2113" s="2" t="s">
        <v>55</v>
      </c>
      <c r="U2113" s="2" t="s">
        <v>250</v>
      </c>
      <c r="V2113" s="2"/>
      <c r="W2113">
        <v>12000</v>
      </c>
      <c r="X2113">
        <v>0</v>
      </c>
      <c r="Y2113">
        <v>0</v>
      </c>
      <c r="Z2113">
        <v>12000</v>
      </c>
      <c r="AB2113" s="2" t="s">
        <v>57</v>
      </c>
      <c r="AC2113">
        <v>7000</v>
      </c>
      <c r="AD2113">
        <v>5000</v>
      </c>
      <c r="AE2113">
        <v>67000</v>
      </c>
      <c r="AF2113">
        <v>1005</v>
      </c>
      <c r="AG2113" s="2" t="s">
        <v>9530</v>
      </c>
      <c r="AH2113" s="2"/>
      <c r="AI2113" s="1">
        <v>46189</v>
      </c>
      <c r="AJ2113" s="2"/>
      <c r="AK2113" s="2" t="s">
        <v>58</v>
      </c>
      <c r="AM2113" s="2" t="s">
        <v>59</v>
      </c>
      <c r="AP2113" s="2" t="s">
        <v>60</v>
      </c>
      <c r="AQ2113" s="2" t="s">
        <v>41</v>
      </c>
      <c r="AR2113">
        <v>55000</v>
      </c>
      <c r="AS2113" s="2" t="str">
        <f>_xlfn.IFNA(IF(VLOOKUP(all_resi[[#This Row],[No. Waybill]],settle_reconcile[No. Waybill],1,0)="","Recon","Recon"),"-")</f>
        <v>Recon</v>
      </c>
      <c r="AT2113" s="2">
        <f>all_resi[[#This Row],[Nilai COD]]-all_resi[[#This Row],[COD Fee]]-all_resi[[#This Row],[Total Biaya Setelah Diskon]]</f>
        <v>60995</v>
      </c>
      <c r="AU2113" s="2">
        <f>IF(all_resi[[#This Row],[Waktu Terima]]="","",_xlfn.DAYS(all_resi[[#This Row],[Waktu Terima]],all_resi[[#This Row],[Tanggal Pengiriman]]))</f>
        <v>1</v>
      </c>
    </row>
    <row r="2114" spans="1:47" x14ac:dyDescent="0.25">
      <c r="A2114" s="2" t="s">
        <v>9536</v>
      </c>
      <c r="B2114" s="1">
        <v>46188</v>
      </c>
      <c r="C2114" s="2" t="s">
        <v>42</v>
      </c>
      <c r="D2114" s="2" t="s">
        <v>43</v>
      </c>
      <c r="E2114" s="2" t="s">
        <v>44</v>
      </c>
      <c r="F2114" s="2" t="s">
        <v>45</v>
      </c>
      <c r="G2114" s="2" t="s">
        <v>46</v>
      </c>
      <c r="H2114" s="2" t="s">
        <v>47</v>
      </c>
      <c r="I2114" s="2" t="s">
        <v>9537</v>
      </c>
      <c r="J2114" s="2" t="s">
        <v>14159</v>
      </c>
      <c r="K2114" s="2" t="s">
        <v>143</v>
      </c>
      <c r="L2114" s="2" t="s">
        <v>2896</v>
      </c>
      <c r="M2114" s="2" t="s">
        <v>9538</v>
      </c>
      <c r="N2114" s="2" t="s">
        <v>9539</v>
      </c>
      <c r="O2114">
        <v>1</v>
      </c>
      <c r="P2114" s="2" t="s">
        <v>53</v>
      </c>
      <c r="Q2114">
        <v>100</v>
      </c>
      <c r="R2114">
        <v>0</v>
      </c>
      <c r="S2114" s="2" t="s">
        <v>54</v>
      </c>
      <c r="T2114" s="2" t="s">
        <v>55</v>
      </c>
      <c r="U2114" s="2" t="s">
        <v>250</v>
      </c>
      <c r="V2114" s="2"/>
      <c r="W2114">
        <v>25000</v>
      </c>
      <c r="X2114">
        <v>0</v>
      </c>
      <c r="Y2114">
        <v>0</v>
      </c>
      <c r="Z2114">
        <v>25000</v>
      </c>
      <c r="AB2114" s="2" t="s">
        <v>57</v>
      </c>
      <c r="AC2114">
        <v>18000</v>
      </c>
      <c r="AD2114">
        <v>7000</v>
      </c>
      <c r="AE2114">
        <v>80000</v>
      </c>
      <c r="AF2114">
        <v>1200</v>
      </c>
      <c r="AG2114" s="2" t="s">
        <v>9537</v>
      </c>
      <c r="AH2114" s="2"/>
      <c r="AI2114" s="1">
        <v>46190</v>
      </c>
      <c r="AJ2114" s="2"/>
      <c r="AK2114" s="2" t="s">
        <v>58</v>
      </c>
      <c r="AM2114" s="2" t="s">
        <v>59</v>
      </c>
      <c r="AP2114" s="2" t="s">
        <v>60</v>
      </c>
      <c r="AQ2114" s="2" t="s">
        <v>41</v>
      </c>
      <c r="AR2114">
        <v>55000</v>
      </c>
      <c r="AS2114" s="2" t="str">
        <f>_xlfn.IFNA(IF(VLOOKUP(all_resi[[#This Row],[No. Waybill]],settle_reconcile[No. Waybill],1,0)="","Recon","Recon"),"-")</f>
        <v>Recon</v>
      </c>
      <c r="AT2114" s="2">
        <f>all_resi[[#This Row],[Nilai COD]]-all_resi[[#This Row],[COD Fee]]-all_resi[[#This Row],[Total Biaya Setelah Diskon]]</f>
        <v>71800</v>
      </c>
      <c r="AU2114" s="2">
        <f>IF(all_resi[[#This Row],[Waktu Terima]]="","",_xlfn.DAYS(all_resi[[#This Row],[Waktu Terima]],all_resi[[#This Row],[Tanggal Pengiriman]]))</f>
        <v>2</v>
      </c>
    </row>
    <row r="2115" spans="1:47" x14ac:dyDescent="0.25">
      <c r="A2115" s="2" t="s">
        <v>9533</v>
      </c>
      <c r="B2115" s="1">
        <v>46188</v>
      </c>
      <c r="C2115" s="2" t="s">
        <v>42</v>
      </c>
      <c r="D2115" s="2" t="s">
        <v>43</v>
      </c>
      <c r="E2115" s="2" t="s">
        <v>44</v>
      </c>
      <c r="F2115" s="2" t="s">
        <v>45</v>
      </c>
      <c r="G2115" s="2" t="s">
        <v>46</v>
      </c>
      <c r="H2115" s="2" t="s">
        <v>47</v>
      </c>
      <c r="I2115" s="2" t="s">
        <v>9534</v>
      </c>
      <c r="J2115" s="2" t="s">
        <v>14192</v>
      </c>
      <c r="K2115" s="2" t="s">
        <v>121</v>
      </c>
      <c r="L2115" s="2" t="s">
        <v>166</v>
      </c>
      <c r="M2115" s="2" t="s">
        <v>9472</v>
      </c>
      <c r="N2115" s="2" t="s">
        <v>9535</v>
      </c>
      <c r="O2115">
        <v>1</v>
      </c>
      <c r="P2115" s="2" t="s">
        <v>53</v>
      </c>
      <c r="Q2115">
        <v>100</v>
      </c>
      <c r="R2115">
        <v>0</v>
      </c>
      <c r="S2115" s="2" t="s">
        <v>54</v>
      </c>
      <c r="T2115" s="2" t="s">
        <v>55</v>
      </c>
      <c r="U2115" s="2" t="s">
        <v>79</v>
      </c>
      <c r="V2115" s="2"/>
      <c r="W2115">
        <v>85000</v>
      </c>
      <c r="X2115">
        <v>0</v>
      </c>
      <c r="Y2115">
        <v>0</v>
      </c>
      <c r="Z2115">
        <v>85000</v>
      </c>
      <c r="AB2115" s="2" t="s">
        <v>57</v>
      </c>
      <c r="AC2115">
        <v>34000</v>
      </c>
      <c r="AD2115">
        <v>51000</v>
      </c>
      <c r="AE2115">
        <v>160000</v>
      </c>
      <c r="AF2115">
        <v>2400</v>
      </c>
      <c r="AG2115" s="2" t="s">
        <v>17318</v>
      </c>
      <c r="AH2115" s="2" t="s">
        <v>149</v>
      </c>
      <c r="AI2115" s="1">
        <v>46203</v>
      </c>
      <c r="AJ2115" s="2"/>
      <c r="AK2115" s="2" t="s">
        <v>67</v>
      </c>
      <c r="AM2115" s="2" t="s">
        <v>59</v>
      </c>
      <c r="AP2115" s="2" t="s">
        <v>60</v>
      </c>
      <c r="AQ2115" s="2" t="s">
        <v>41</v>
      </c>
      <c r="AR2115">
        <v>75000</v>
      </c>
      <c r="AS2115" s="2" t="str">
        <f>_xlfn.IFNA(IF(VLOOKUP(all_resi[[#This Row],[No. Waybill]],settle_reconcile[No. Waybill],1,0)="","Recon","Recon"),"-")</f>
        <v>-</v>
      </c>
      <c r="AT2115" s="2">
        <f>all_resi[[#This Row],[Nilai COD]]-all_resi[[#This Row],[COD Fee]]-all_resi[[#This Row],[Total Biaya Setelah Diskon]]</f>
        <v>106600</v>
      </c>
      <c r="AU2115" s="2">
        <f>IF(all_resi[[#This Row],[Waktu Terima]]="","",_xlfn.DAYS(all_resi[[#This Row],[Waktu Terima]],all_resi[[#This Row],[Tanggal Pengiriman]]))</f>
        <v>15</v>
      </c>
    </row>
    <row r="2116" spans="1:47" x14ac:dyDescent="0.25">
      <c r="A2116" s="2" t="s">
        <v>9228</v>
      </c>
      <c r="B2116" s="1">
        <v>46188</v>
      </c>
      <c r="C2116" s="2" t="s">
        <v>42</v>
      </c>
      <c r="D2116" s="2" t="s">
        <v>43</v>
      </c>
      <c r="E2116" s="2" t="s">
        <v>44</v>
      </c>
      <c r="F2116" s="2" t="s">
        <v>45</v>
      </c>
      <c r="G2116" s="2" t="s">
        <v>46</v>
      </c>
      <c r="H2116" s="2" t="s">
        <v>47</v>
      </c>
      <c r="I2116" s="2" t="s">
        <v>9229</v>
      </c>
      <c r="J2116" s="2" t="s">
        <v>14259</v>
      </c>
      <c r="K2116" s="2" t="s">
        <v>156</v>
      </c>
      <c r="L2116" s="2" t="s">
        <v>737</v>
      </c>
      <c r="M2116" s="2" t="s">
        <v>8879</v>
      </c>
      <c r="N2116" s="2" t="s">
        <v>9230</v>
      </c>
      <c r="O2116">
        <v>1</v>
      </c>
      <c r="P2116" s="2" t="s">
        <v>53</v>
      </c>
      <c r="Q2116">
        <v>100</v>
      </c>
      <c r="R2116">
        <v>0</v>
      </c>
      <c r="S2116" s="2" t="s">
        <v>54</v>
      </c>
      <c r="T2116" s="2" t="s">
        <v>55</v>
      </c>
      <c r="U2116" s="2" t="s">
        <v>386</v>
      </c>
      <c r="V2116" s="2"/>
      <c r="W2116">
        <v>80000</v>
      </c>
      <c r="X2116">
        <v>0</v>
      </c>
      <c r="Y2116">
        <v>0</v>
      </c>
      <c r="Z2116">
        <v>80000</v>
      </c>
      <c r="AB2116" s="2" t="s">
        <v>57</v>
      </c>
      <c r="AC2116">
        <v>32000</v>
      </c>
      <c r="AD2116">
        <v>48000</v>
      </c>
      <c r="AE2116">
        <v>184000</v>
      </c>
      <c r="AF2116">
        <v>2760</v>
      </c>
      <c r="AG2116" s="2" t="s">
        <v>9229</v>
      </c>
      <c r="AH2116" s="2"/>
      <c r="AI2116" s="1">
        <v>46201</v>
      </c>
      <c r="AJ2116" s="2"/>
      <c r="AK2116" s="2" t="s">
        <v>58</v>
      </c>
      <c r="AM2116" s="2" t="s">
        <v>59</v>
      </c>
      <c r="AP2116" s="2" t="s">
        <v>60</v>
      </c>
      <c r="AQ2116" s="2" t="s">
        <v>41</v>
      </c>
      <c r="AR2116">
        <v>104000</v>
      </c>
      <c r="AS2116" s="2" t="str">
        <f>_xlfn.IFNA(IF(VLOOKUP(all_resi[[#This Row],[No. Waybill]],settle_reconcile[No. Waybill],1,0)="","Recon","Recon"),"-")</f>
        <v>Recon</v>
      </c>
      <c r="AT2116" s="2">
        <f>all_resi[[#This Row],[Nilai COD]]-all_resi[[#This Row],[COD Fee]]-all_resi[[#This Row],[Total Biaya Setelah Diskon]]</f>
        <v>133240</v>
      </c>
      <c r="AU2116" s="2">
        <f>IF(all_resi[[#This Row],[Waktu Terima]]="","",_xlfn.DAYS(all_resi[[#This Row],[Waktu Terima]],all_resi[[#This Row],[Tanggal Pengiriman]]))</f>
        <v>13</v>
      </c>
    </row>
    <row r="2117" spans="1:47" x14ac:dyDescent="0.25">
      <c r="A2117" s="2" t="s">
        <v>9053</v>
      </c>
      <c r="B2117" s="1">
        <v>46188</v>
      </c>
      <c r="C2117" s="2" t="s">
        <v>42</v>
      </c>
      <c r="D2117" s="2" t="s">
        <v>43</v>
      </c>
      <c r="E2117" s="2" t="s">
        <v>44</v>
      </c>
      <c r="F2117" s="2" t="s">
        <v>45</v>
      </c>
      <c r="G2117" s="2" t="s">
        <v>46</v>
      </c>
      <c r="H2117" s="2" t="s">
        <v>47</v>
      </c>
      <c r="I2117" s="2" t="s">
        <v>9054</v>
      </c>
      <c r="J2117" s="2" t="s">
        <v>14188</v>
      </c>
      <c r="K2117" s="2" t="s">
        <v>121</v>
      </c>
      <c r="L2117" s="2" t="s">
        <v>122</v>
      </c>
      <c r="M2117" s="2" t="s">
        <v>1175</v>
      </c>
      <c r="N2117" s="2" t="s">
        <v>9055</v>
      </c>
      <c r="O2117">
        <v>1</v>
      </c>
      <c r="P2117" s="2" t="s">
        <v>53</v>
      </c>
      <c r="Q2117">
        <v>100</v>
      </c>
      <c r="R2117">
        <v>0</v>
      </c>
      <c r="S2117" s="2" t="s">
        <v>54</v>
      </c>
      <c r="T2117" s="2" t="s">
        <v>55</v>
      </c>
      <c r="U2117" s="2" t="s">
        <v>225</v>
      </c>
      <c r="V2117" s="2"/>
      <c r="W2117">
        <v>85000</v>
      </c>
      <c r="X2117">
        <v>0</v>
      </c>
      <c r="Y2117">
        <v>0</v>
      </c>
      <c r="Z2117">
        <v>85000</v>
      </c>
      <c r="AB2117" s="2" t="s">
        <v>57</v>
      </c>
      <c r="AC2117">
        <v>34000</v>
      </c>
      <c r="AD2117">
        <v>51000</v>
      </c>
      <c r="AE2117">
        <v>189000</v>
      </c>
      <c r="AF2117">
        <v>2835</v>
      </c>
      <c r="AG2117" s="2" t="s">
        <v>9054</v>
      </c>
      <c r="AH2117" s="2"/>
      <c r="AI2117" s="1">
        <v>46197</v>
      </c>
      <c r="AJ2117" s="2"/>
      <c r="AK2117" s="2" t="s">
        <v>58</v>
      </c>
      <c r="AM2117" s="2" t="s">
        <v>59</v>
      </c>
      <c r="AP2117" s="2" t="s">
        <v>60</v>
      </c>
      <c r="AQ2117" s="2" t="s">
        <v>41</v>
      </c>
      <c r="AR2117">
        <v>104000</v>
      </c>
      <c r="AS2117" s="2" t="str">
        <f>_xlfn.IFNA(IF(VLOOKUP(all_resi[[#This Row],[No. Waybill]],settle_reconcile[No. Waybill],1,0)="","Recon","Recon"),"-")</f>
        <v>Recon</v>
      </c>
      <c r="AT2117" s="2">
        <f>all_resi[[#This Row],[Nilai COD]]-all_resi[[#This Row],[COD Fee]]-all_resi[[#This Row],[Total Biaya Setelah Diskon]]</f>
        <v>135165</v>
      </c>
      <c r="AU2117" s="2">
        <f>IF(all_resi[[#This Row],[Waktu Terima]]="","",_xlfn.DAYS(all_resi[[#This Row],[Waktu Terima]],all_resi[[#This Row],[Tanggal Pengiriman]]))</f>
        <v>9</v>
      </c>
    </row>
    <row r="2118" spans="1:47" x14ac:dyDescent="0.25">
      <c r="A2118" s="2" t="s">
        <v>8999</v>
      </c>
      <c r="B2118" s="1">
        <v>46188</v>
      </c>
      <c r="C2118" s="2" t="s">
        <v>42</v>
      </c>
      <c r="D2118" s="2" t="s">
        <v>43</v>
      </c>
      <c r="E2118" s="2" t="s">
        <v>44</v>
      </c>
      <c r="F2118" s="2" t="s">
        <v>45</v>
      </c>
      <c r="G2118" s="2" t="s">
        <v>46</v>
      </c>
      <c r="H2118" s="2" t="s">
        <v>47</v>
      </c>
      <c r="I2118" s="2" t="s">
        <v>9000</v>
      </c>
      <c r="J2118" s="2" t="s">
        <v>14240</v>
      </c>
      <c r="K2118" s="2" t="s">
        <v>75</v>
      </c>
      <c r="L2118" s="2" t="s">
        <v>2063</v>
      </c>
      <c r="M2118" s="2" t="s">
        <v>9001</v>
      </c>
      <c r="N2118" s="2" t="s">
        <v>9002</v>
      </c>
      <c r="O2118">
        <v>1</v>
      </c>
      <c r="P2118" s="2" t="s">
        <v>53</v>
      </c>
      <c r="Q2118">
        <v>100</v>
      </c>
      <c r="R2118">
        <v>0</v>
      </c>
      <c r="S2118" s="2" t="s">
        <v>54</v>
      </c>
      <c r="T2118" s="2" t="s">
        <v>55</v>
      </c>
      <c r="U2118" s="2" t="s">
        <v>235</v>
      </c>
      <c r="V2118" s="2"/>
      <c r="W2118">
        <v>65000</v>
      </c>
      <c r="X2118">
        <v>0</v>
      </c>
      <c r="Y2118">
        <v>0</v>
      </c>
      <c r="Z2118">
        <v>65000</v>
      </c>
      <c r="AB2118" s="2" t="s">
        <v>57</v>
      </c>
      <c r="AC2118">
        <v>26000</v>
      </c>
      <c r="AD2118">
        <v>39000</v>
      </c>
      <c r="AE2118">
        <v>149000</v>
      </c>
      <c r="AF2118">
        <v>2235</v>
      </c>
      <c r="AG2118" s="2" t="s">
        <v>9000</v>
      </c>
      <c r="AH2118" s="2"/>
      <c r="AI2118" s="1">
        <v>46194</v>
      </c>
      <c r="AJ2118" s="2"/>
      <c r="AK2118" s="2" t="s">
        <v>58</v>
      </c>
      <c r="AM2118" s="2" t="s">
        <v>59</v>
      </c>
      <c r="AP2118" s="2" t="s">
        <v>60</v>
      </c>
      <c r="AQ2118" s="2" t="s">
        <v>41</v>
      </c>
      <c r="AR2118">
        <v>84000</v>
      </c>
      <c r="AS2118" s="2" t="str">
        <f>_xlfn.IFNA(IF(VLOOKUP(all_resi[[#This Row],[No. Waybill]],settle_reconcile[No. Waybill],1,0)="","Recon","Recon"),"-")</f>
        <v>Recon</v>
      </c>
      <c r="AT2118" s="2">
        <f>all_resi[[#This Row],[Nilai COD]]-all_resi[[#This Row],[COD Fee]]-all_resi[[#This Row],[Total Biaya Setelah Diskon]]</f>
        <v>107765</v>
      </c>
      <c r="AU2118" s="2">
        <f>IF(all_resi[[#This Row],[Waktu Terima]]="","",_xlfn.DAYS(all_resi[[#This Row],[Waktu Terima]],all_resi[[#This Row],[Tanggal Pengiriman]]))</f>
        <v>6</v>
      </c>
    </row>
    <row r="2119" spans="1:47" x14ac:dyDescent="0.25">
      <c r="A2119" s="2" t="s">
        <v>8996</v>
      </c>
      <c r="B2119" s="1">
        <v>46188</v>
      </c>
      <c r="C2119" s="2" t="s">
        <v>42</v>
      </c>
      <c r="D2119" s="2" t="s">
        <v>43</v>
      </c>
      <c r="E2119" s="2" t="s">
        <v>44</v>
      </c>
      <c r="F2119" s="2" t="s">
        <v>45</v>
      </c>
      <c r="G2119" s="2" t="s">
        <v>46</v>
      </c>
      <c r="H2119" s="2" t="s">
        <v>80</v>
      </c>
      <c r="I2119" s="2" t="s">
        <v>8997</v>
      </c>
      <c r="J2119" s="2" t="s">
        <v>14237</v>
      </c>
      <c r="K2119" s="2" t="s">
        <v>82</v>
      </c>
      <c r="L2119" s="2" t="s">
        <v>270</v>
      </c>
      <c r="M2119" s="2" t="s">
        <v>1803</v>
      </c>
      <c r="N2119" s="2" t="s">
        <v>8998</v>
      </c>
      <c r="O2119">
        <v>1</v>
      </c>
      <c r="P2119" s="2" t="s">
        <v>53</v>
      </c>
      <c r="Q2119">
        <v>100</v>
      </c>
      <c r="R2119">
        <v>0</v>
      </c>
      <c r="S2119" s="2" t="s">
        <v>54</v>
      </c>
      <c r="T2119" s="2" t="s">
        <v>55</v>
      </c>
      <c r="U2119" s="2" t="s">
        <v>555</v>
      </c>
      <c r="V2119" s="2"/>
      <c r="W2119">
        <v>93000</v>
      </c>
      <c r="X2119">
        <v>0</v>
      </c>
      <c r="Y2119">
        <v>0</v>
      </c>
      <c r="Z2119">
        <v>93000</v>
      </c>
      <c r="AB2119" s="2" t="s">
        <v>57</v>
      </c>
      <c r="AC2119">
        <v>37200</v>
      </c>
      <c r="AD2119">
        <v>55800</v>
      </c>
      <c r="AE2119">
        <v>173000</v>
      </c>
      <c r="AF2119">
        <v>2595</v>
      </c>
      <c r="AG2119" s="2" t="s">
        <v>8997</v>
      </c>
      <c r="AH2119" s="2"/>
      <c r="AI2119" s="1">
        <v>46193</v>
      </c>
      <c r="AJ2119" s="2" t="s">
        <v>87</v>
      </c>
      <c r="AK2119" s="2" t="s">
        <v>58</v>
      </c>
      <c r="AM2119" s="2" t="s">
        <v>59</v>
      </c>
      <c r="AP2119" s="2" t="s">
        <v>60</v>
      </c>
      <c r="AQ2119" s="2" t="s">
        <v>41</v>
      </c>
      <c r="AR2119">
        <v>80000</v>
      </c>
      <c r="AS2119" s="2" t="str">
        <f>_xlfn.IFNA(IF(VLOOKUP(all_resi[[#This Row],[No. Waybill]],settle_reconcile[No. Waybill],1,0)="","Recon","Recon"),"-")</f>
        <v>Recon</v>
      </c>
      <c r="AT2119" s="2">
        <f>all_resi[[#This Row],[Nilai COD]]-all_resi[[#This Row],[COD Fee]]-all_resi[[#This Row],[Total Biaya Setelah Diskon]]</f>
        <v>114605</v>
      </c>
      <c r="AU2119" s="2">
        <f>IF(all_resi[[#This Row],[Waktu Terima]]="","",_xlfn.DAYS(all_resi[[#This Row],[Waktu Terima]],all_resi[[#This Row],[Tanggal Pengiriman]]))</f>
        <v>5</v>
      </c>
    </row>
    <row r="2120" spans="1:47" x14ac:dyDescent="0.25">
      <c r="A2120" s="2" t="s">
        <v>8990</v>
      </c>
      <c r="B2120" s="1">
        <v>46188</v>
      </c>
      <c r="C2120" s="2" t="s">
        <v>42</v>
      </c>
      <c r="D2120" s="2" t="s">
        <v>43</v>
      </c>
      <c r="E2120" s="2" t="s">
        <v>44</v>
      </c>
      <c r="F2120" s="2" t="s">
        <v>45</v>
      </c>
      <c r="G2120" s="2" t="s">
        <v>46</v>
      </c>
      <c r="H2120" s="2" t="s">
        <v>47</v>
      </c>
      <c r="I2120" s="2" t="s">
        <v>8991</v>
      </c>
      <c r="J2120" s="2" t="s">
        <v>14239</v>
      </c>
      <c r="K2120" s="2" t="s">
        <v>49</v>
      </c>
      <c r="L2120" s="2" t="s">
        <v>1909</v>
      </c>
      <c r="M2120" s="2" t="s">
        <v>1910</v>
      </c>
      <c r="N2120" s="2" t="s">
        <v>8992</v>
      </c>
      <c r="O2120">
        <v>1</v>
      </c>
      <c r="P2120" s="2" t="s">
        <v>53</v>
      </c>
      <c r="Q2120">
        <v>100</v>
      </c>
      <c r="R2120">
        <v>0</v>
      </c>
      <c r="S2120" s="2" t="s">
        <v>54</v>
      </c>
      <c r="T2120" s="2" t="s">
        <v>55</v>
      </c>
      <c r="U2120" s="2" t="s">
        <v>250</v>
      </c>
      <c r="V2120" s="2"/>
      <c r="W2120">
        <v>63000</v>
      </c>
      <c r="X2120">
        <v>0</v>
      </c>
      <c r="Y2120">
        <v>0</v>
      </c>
      <c r="Z2120">
        <v>63000</v>
      </c>
      <c r="AB2120" s="2" t="s">
        <v>57</v>
      </c>
      <c r="AC2120">
        <v>25200</v>
      </c>
      <c r="AD2120">
        <v>37800</v>
      </c>
      <c r="AE2120">
        <v>117900</v>
      </c>
      <c r="AF2120">
        <v>1768.5</v>
      </c>
      <c r="AG2120" s="2" t="s">
        <v>11423</v>
      </c>
      <c r="AH2120" s="2" t="s">
        <v>149</v>
      </c>
      <c r="AI2120" s="1">
        <v>46200</v>
      </c>
      <c r="AJ2120" s="2"/>
      <c r="AK2120" s="2" t="s">
        <v>67</v>
      </c>
      <c r="AM2120" s="2" t="s">
        <v>59</v>
      </c>
      <c r="AP2120" s="2" t="s">
        <v>60</v>
      </c>
      <c r="AQ2120" s="2" t="s">
        <v>41</v>
      </c>
      <c r="AR2120">
        <v>54900</v>
      </c>
      <c r="AS2120" s="2" t="str">
        <f>_xlfn.IFNA(IF(VLOOKUP(all_resi[[#This Row],[No. Waybill]],settle_reconcile[No. Waybill],1,0)="","Recon","Recon"),"-")</f>
        <v>-</v>
      </c>
      <c r="AT2120" s="2">
        <f>all_resi[[#This Row],[Nilai COD]]-all_resi[[#This Row],[COD Fee]]-all_resi[[#This Row],[Total Biaya Setelah Diskon]]</f>
        <v>78331.5</v>
      </c>
      <c r="AU2120" s="2">
        <f>IF(all_resi[[#This Row],[Waktu Terima]]="","",_xlfn.DAYS(all_resi[[#This Row],[Waktu Terima]],all_resi[[#This Row],[Tanggal Pengiriman]]))</f>
        <v>12</v>
      </c>
    </row>
    <row r="2121" spans="1:47" x14ac:dyDescent="0.25">
      <c r="A2121" s="2" t="s">
        <v>8743</v>
      </c>
      <c r="B2121" s="1">
        <v>46188</v>
      </c>
      <c r="C2121" s="2" t="s">
        <v>42</v>
      </c>
      <c r="D2121" s="2" t="s">
        <v>43</v>
      </c>
      <c r="E2121" s="2" t="s">
        <v>44</v>
      </c>
      <c r="F2121" s="2" t="s">
        <v>45</v>
      </c>
      <c r="G2121" s="2" t="s">
        <v>46</v>
      </c>
      <c r="H2121" s="2" t="s">
        <v>47</v>
      </c>
      <c r="I2121" s="2" t="s">
        <v>8744</v>
      </c>
      <c r="J2121" s="2" t="s">
        <v>14227</v>
      </c>
      <c r="K2121" s="2" t="s">
        <v>286</v>
      </c>
      <c r="L2121" s="2" t="s">
        <v>900</v>
      </c>
      <c r="M2121" s="2" t="s">
        <v>8745</v>
      </c>
      <c r="N2121" s="2" t="s">
        <v>8746</v>
      </c>
      <c r="O2121">
        <v>1</v>
      </c>
      <c r="P2121" s="2" t="s">
        <v>53</v>
      </c>
      <c r="Q2121">
        <v>100</v>
      </c>
      <c r="R2121">
        <v>0</v>
      </c>
      <c r="S2121" s="2" t="s">
        <v>54</v>
      </c>
      <c r="T2121" s="2" t="s">
        <v>55</v>
      </c>
      <c r="U2121" s="2" t="s">
        <v>386</v>
      </c>
      <c r="V2121" s="2"/>
      <c r="W2121">
        <v>79000</v>
      </c>
      <c r="X2121">
        <v>0</v>
      </c>
      <c r="Y2121">
        <v>0</v>
      </c>
      <c r="Z2121">
        <v>79000</v>
      </c>
      <c r="AB2121" s="2" t="s">
        <v>57</v>
      </c>
      <c r="AC2121">
        <v>31600</v>
      </c>
      <c r="AD2121">
        <v>47400</v>
      </c>
      <c r="AE2121">
        <v>184000</v>
      </c>
      <c r="AF2121">
        <v>2760</v>
      </c>
      <c r="AG2121" s="2" t="s">
        <v>11423</v>
      </c>
      <c r="AH2121" s="2" t="s">
        <v>149</v>
      </c>
      <c r="AI2121" s="1">
        <v>46200</v>
      </c>
      <c r="AJ2121" s="2"/>
      <c r="AK2121" s="2" t="s">
        <v>67</v>
      </c>
      <c r="AM2121" s="2" t="s">
        <v>59</v>
      </c>
      <c r="AP2121" s="2" t="s">
        <v>60</v>
      </c>
      <c r="AQ2121" s="2" t="s">
        <v>41</v>
      </c>
      <c r="AR2121">
        <v>105000</v>
      </c>
      <c r="AS2121" s="2" t="str">
        <f>_xlfn.IFNA(IF(VLOOKUP(all_resi[[#This Row],[No. Waybill]],settle_reconcile[No. Waybill],1,0)="","Recon","Recon"),"-")</f>
        <v>-</v>
      </c>
      <c r="AT2121" s="2">
        <f>all_resi[[#This Row],[Nilai COD]]-all_resi[[#This Row],[COD Fee]]-all_resi[[#This Row],[Total Biaya Setelah Diskon]]</f>
        <v>133840</v>
      </c>
      <c r="AU2121" s="2">
        <f>IF(all_resi[[#This Row],[Waktu Terima]]="","",_xlfn.DAYS(all_resi[[#This Row],[Waktu Terima]],all_resi[[#This Row],[Tanggal Pengiriman]]))</f>
        <v>12</v>
      </c>
    </row>
    <row r="2122" spans="1:47" x14ac:dyDescent="0.25">
      <c r="A2122" s="2" t="s">
        <v>9506</v>
      </c>
      <c r="B2122" s="1">
        <v>46188</v>
      </c>
      <c r="C2122" s="2" t="s">
        <v>42</v>
      </c>
      <c r="D2122" s="2" t="s">
        <v>43</v>
      </c>
      <c r="E2122" s="2" t="s">
        <v>44</v>
      </c>
      <c r="F2122" s="2" t="s">
        <v>45</v>
      </c>
      <c r="G2122" s="2" t="s">
        <v>46</v>
      </c>
      <c r="H2122" s="2" t="s">
        <v>47</v>
      </c>
      <c r="I2122" s="2" t="s">
        <v>9507</v>
      </c>
      <c r="J2122" s="2" t="s">
        <v>14184</v>
      </c>
      <c r="K2122" s="2" t="s">
        <v>177</v>
      </c>
      <c r="L2122" s="2" t="s">
        <v>807</v>
      </c>
      <c r="M2122" s="2" t="s">
        <v>2160</v>
      </c>
      <c r="N2122" s="2" t="s">
        <v>9508</v>
      </c>
      <c r="O2122">
        <v>1</v>
      </c>
      <c r="P2122" s="2" t="s">
        <v>53</v>
      </c>
      <c r="Q2122">
        <v>100</v>
      </c>
      <c r="R2122">
        <v>0</v>
      </c>
      <c r="S2122" s="2" t="s">
        <v>54</v>
      </c>
      <c r="T2122" s="2" t="s">
        <v>55</v>
      </c>
      <c r="U2122" s="2" t="s">
        <v>1559</v>
      </c>
      <c r="V2122" s="2"/>
      <c r="W2122">
        <v>64000</v>
      </c>
      <c r="X2122">
        <v>0</v>
      </c>
      <c r="Y2122">
        <v>0</v>
      </c>
      <c r="Z2122">
        <v>64000</v>
      </c>
      <c r="AB2122" s="2" t="s">
        <v>57</v>
      </c>
      <c r="AC2122">
        <v>25600</v>
      </c>
      <c r="AD2122">
        <v>38400</v>
      </c>
      <c r="AE2122">
        <v>214000</v>
      </c>
      <c r="AF2122">
        <v>3210</v>
      </c>
      <c r="AG2122" s="2" t="s">
        <v>9507</v>
      </c>
      <c r="AH2122" s="2"/>
      <c r="AI2122" s="1">
        <v>46191</v>
      </c>
      <c r="AJ2122" s="2"/>
      <c r="AK2122" s="2" t="s">
        <v>58</v>
      </c>
      <c r="AM2122" s="2" t="s">
        <v>59</v>
      </c>
      <c r="AP2122" s="2" t="s">
        <v>60</v>
      </c>
      <c r="AQ2122" s="2" t="s">
        <v>41</v>
      </c>
      <c r="AR2122">
        <v>150000</v>
      </c>
      <c r="AS2122" s="2" t="str">
        <f>_xlfn.IFNA(IF(VLOOKUP(all_resi[[#This Row],[No. Waybill]],settle_reconcile[No. Waybill],1,0)="","Recon","Recon"),"-")</f>
        <v>Recon</v>
      </c>
      <c r="AT2122" s="2">
        <f>all_resi[[#This Row],[Nilai COD]]-all_resi[[#This Row],[COD Fee]]-all_resi[[#This Row],[Total Biaya Setelah Diskon]]</f>
        <v>172390</v>
      </c>
      <c r="AU2122" s="2">
        <f>IF(all_resi[[#This Row],[Waktu Terima]]="","",_xlfn.DAYS(all_resi[[#This Row],[Waktu Terima]],all_resi[[#This Row],[Tanggal Pengiriman]]))</f>
        <v>3</v>
      </c>
    </row>
    <row r="2123" spans="1:47" x14ac:dyDescent="0.25">
      <c r="A2123" s="2" t="s">
        <v>9079</v>
      </c>
      <c r="B2123" s="1">
        <v>46188</v>
      </c>
      <c r="C2123" s="2" t="s">
        <v>42</v>
      </c>
      <c r="D2123" s="2" t="s">
        <v>43</v>
      </c>
      <c r="E2123" s="2" t="s">
        <v>44</v>
      </c>
      <c r="F2123" s="2" t="s">
        <v>45</v>
      </c>
      <c r="G2123" s="2" t="s">
        <v>46</v>
      </c>
      <c r="H2123" s="2" t="s">
        <v>47</v>
      </c>
      <c r="I2123" s="2" t="s">
        <v>9080</v>
      </c>
      <c r="J2123" s="2" t="s">
        <v>14364</v>
      </c>
      <c r="K2123" s="2" t="s">
        <v>203</v>
      </c>
      <c r="L2123" s="2" t="s">
        <v>204</v>
      </c>
      <c r="M2123" s="2" t="s">
        <v>3756</v>
      </c>
      <c r="N2123" s="2" t="s">
        <v>9081</v>
      </c>
      <c r="O2123">
        <v>1</v>
      </c>
      <c r="P2123" s="2" t="s">
        <v>53</v>
      </c>
      <c r="Q2123">
        <v>100</v>
      </c>
      <c r="R2123">
        <v>0</v>
      </c>
      <c r="S2123" s="2" t="s">
        <v>54</v>
      </c>
      <c r="T2123" s="2" t="s">
        <v>55</v>
      </c>
      <c r="U2123" s="2" t="s">
        <v>230</v>
      </c>
      <c r="V2123" s="2"/>
      <c r="W2123">
        <v>14000</v>
      </c>
      <c r="X2123">
        <v>0</v>
      </c>
      <c r="Y2123">
        <v>0</v>
      </c>
      <c r="Z2123">
        <v>14000</v>
      </c>
      <c r="AB2123" s="2" t="s">
        <v>57</v>
      </c>
      <c r="AC2123">
        <v>8000</v>
      </c>
      <c r="AD2123">
        <v>6000</v>
      </c>
      <c r="AE2123">
        <v>116500</v>
      </c>
      <c r="AF2123">
        <v>1747.5</v>
      </c>
      <c r="AG2123" s="2" t="s">
        <v>353</v>
      </c>
      <c r="AH2123" s="2" t="s">
        <v>149</v>
      </c>
      <c r="AI2123" s="1">
        <v>46198</v>
      </c>
      <c r="AJ2123" s="2"/>
      <c r="AK2123" s="2" t="s">
        <v>67</v>
      </c>
      <c r="AM2123" s="2" t="s">
        <v>59</v>
      </c>
      <c r="AP2123" s="2" t="s">
        <v>60</v>
      </c>
      <c r="AQ2123" s="2" t="s">
        <v>41</v>
      </c>
      <c r="AR2123">
        <v>102500</v>
      </c>
      <c r="AS2123" s="2" t="str">
        <f>_xlfn.IFNA(IF(VLOOKUP(all_resi[[#This Row],[No. Waybill]],settle_reconcile[No. Waybill],1,0)="","Recon","Recon"),"-")</f>
        <v>-</v>
      </c>
      <c r="AT2123" s="2">
        <f>all_resi[[#This Row],[Nilai COD]]-all_resi[[#This Row],[COD Fee]]-all_resi[[#This Row],[Total Biaya Setelah Diskon]]</f>
        <v>108752.5</v>
      </c>
      <c r="AU2123" s="2">
        <f>IF(all_resi[[#This Row],[Waktu Terima]]="","",_xlfn.DAYS(all_resi[[#This Row],[Waktu Terima]],all_resi[[#This Row],[Tanggal Pengiriman]]))</f>
        <v>10</v>
      </c>
    </row>
    <row r="2124" spans="1:47" x14ac:dyDescent="0.25">
      <c r="A2124" s="2" t="s">
        <v>8698</v>
      </c>
      <c r="B2124" s="1">
        <v>46188</v>
      </c>
      <c r="C2124" s="2" t="s">
        <v>42</v>
      </c>
      <c r="D2124" s="2" t="s">
        <v>43</v>
      </c>
      <c r="E2124" s="2" t="s">
        <v>44</v>
      </c>
      <c r="F2124" s="2" t="s">
        <v>45</v>
      </c>
      <c r="G2124" s="2" t="s">
        <v>46</v>
      </c>
      <c r="H2124" s="2" t="s">
        <v>47</v>
      </c>
      <c r="I2124" s="2" t="s">
        <v>8699</v>
      </c>
      <c r="J2124" s="2" t="s">
        <v>14221</v>
      </c>
      <c r="K2124" s="2" t="s">
        <v>177</v>
      </c>
      <c r="L2124" s="2" t="s">
        <v>669</v>
      </c>
      <c r="M2124" s="2" t="s">
        <v>8700</v>
      </c>
      <c r="N2124" s="2" t="s">
        <v>8701</v>
      </c>
      <c r="O2124">
        <v>1</v>
      </c>
      <c r="P2124" s="2" t="s">
        <v>53</v>
      </c>
      <c r="Q2124">
        <v>100</v>
      </c>
      <c r="R2124">
        <v>0</v>
      </c>
      <c r="S2124" s="2" t="s">
        <v>54</v>
      </c>
      <c r="T2124" s="2" t="s">
        <v>55</v>
      </c>
      <c r="U2124" s="2" t="s">
        <v>534</v>
      </c>
      <c r="V2124" s="2"/>
      <c r="W2124">
        <v>102000</v>
      </c>
      <c r="X2124">
        <v>0</v>
      </c>
      <c r="Y2124">
        <v>0</v>
      </c>
      <c r="Z2124">
        <v>102000</v>
      </c>
      <c r="AB2124" s="2" t="s">
        <v>57</v>
      </c>
      <c r="AC2124">
        <v>40800</v>
      </c>
      <c r="AD2124">
        <v>61200</v>
      </c>
      <c r="AE2124">
        <v>156000</v>
      </c>
      <c r="AF2124">
        <v>2340</v>
      </c>
      <c r="AG2124" s="2" t="s">
        <v>11423</v>
      </c>
      <c r="AH2124" s="2" t="s">
        <v>149</v>
      </c>
      <c r="AI2124" s="1">
        <v>46200</v>
      </c>
      <c r="AJ2124" s="2"/>
      <c r="AK2124" s="2" t="s">
        <v>67</v>
      </c>
      <c r="AM2124" s="2" t="s">
        <v>59</v>
      </c>
      <c r="AP2124" s="2" t="s">
        <v>60</v>
      </c>
      <c r="AQ2124" s="2" t="s">
        <v>41</v>
      </c>
      <c r="AR2124">
        <v>54000</v>
      </c>
      <c r="AS2124" s="2" t="str">
        <f>_xlfn.IFNA(IF(VLOOKUP(all_resi[[#This Row],[No. Waybill]],settle_reconcile[No. Waybill],1,0)="","Recon","Recon"),"-")</f>
        <v>-</v>
      </c>
      <c r="AT2124" s="2">
        <f>all_resi[[#This Row],[Nilai COD]]-all_resi[[#This Row],[COD Fee]]-all_resi[[#This Row],[Total Biaya Setelah Diskon]]</f>
        <v>92460</v>
      </c>
      <c r="AU2124" s="2">
        <f>IF(all_resi[[#This Row],[Waktu Terima]]="","",_xlfn.DAYS(all_resi[[#This Row],[Waktu Terima]],all_resi[[#This Row],[Tanggal Pengiriman]]))</f>
        <v>12</v>
      </c>
    </row>
    <row r="2125" spans="1:47" x14ac:dyDescent="0.25">
      <c r="A2125" s="2" t="s">
        <v>8931</v>
      </c>
      <c r="B2125" s="1">
        <v>46188</v>
      </c>
      <c r="C2125" s="2" t="s">
        <v>42</v>
      </c>
      <c r="D2125" s="2" t="s">
        <v>43</v>
      </c>
      <c r="E2125" s="2" t="s">
        <v>44</v>
      </c>
      <c r="F2125" s="2" t="s">
        <v>45</v>
      </c>
      <c r="G2125" s="2" t="s">
        <v>46</v>
      </c>
      <c r="H2125" s="2" t="s">
        <v>47</v>
      </c>
      <c r="I2125" s="2" t="s">
        <v>8932</v>
      </c>
      <c r="J2125" s="2" t="s">
        <v>14226</v>
      </c>
      <c r="K2125" s="2" t="s">
        <v>75</v>
      </c>
      <c r="L2125" s="2" t="s">
        <v>8933</v>
      </c>
      <c r="M2125" s="2" t="s">
        <v>8934</v>
      </c>
      <c r="N2125" s="2" t="s">
        <v>8935</v>
      </c>
      <c r="O2125">
        <v>1</v>
      </c>
      <c r="P2125" s="2" t="s">
        <v>53</v>
      </c>
      <c r="Q2125">
        <v>100</v>
      </c>
      <c r="R2125">
        <v>0</v>
      </c>
      <c r="S2125" s="2" t="s">
        <v>54</v>
      </c>
      <c r="T2125" s="2" t="s">
        <v>55</v>
      </c>
      <c r="U2125" s="2" t="s">
        <v>420</v>
      </c>
      <c r="V2125" s="2"/>
      <c r="W2125">
        <v>61000</v>
      </c>
      <c r="X2125">
        <v>0</v>
      </c>
      <c r="Y2125">
        <v>0</v>
      </c>
      <c r="Z2125">
        <v>61000</v>
      </c>
      <c r="AB2125" s="2" t="s">
        <v>57</v>
      </c>
      <c r="AC2125">
        <v>24400</v>
      </c>
      <c r="AD2125">
        <v>36600</v>
      </c>
      <c r="AE2125">
        <v>145000</v>
      </c>
      <c r="AF2125">
        <v>2175</v>
      </c>
      <c r="AG2125" s="2" t="s">
        <v>517</v>
      </c>
      <c r="AH2125" s="2" t="s">
        <v>149</v>
      </c>
      <c r="AI2125" s="1">
        <v>46198</v>
      </c>
      <c r="AJ2125" s="2"/>
      <c r="AK2125" s="2" t="s">
        <v>67</v>
      </c>
      <c r="AM2125" s="2" t="s">
        <v>59</v>
      </c>
      <c r="AP2125" s="2" t="s">
        <v>60</v>
      </c>
      <c r="AQ2125" s="2" t="s">
        <v>41</v>
      </c>
      <c r="AR2125">
        <v>84000</v>
      </c>
      <c r="AS2125" s="2" t="str">
        <f>_xlfn.IFNA(IF(VLOOKUP(all_resi[[#This Row],[No. Waybill]],settle_reconcile[No. Waybill],1,0)="","Recon","Recon"),"-")</f>
        <v>-</v>
      </c>
      <c r="AT2125" s="2">
        <f>all_resi[[#This Row],[Nilai COD]]-all_resi[[#This Row],[COD Fee]]-all_resi[[#This Row],[Total Biaya Setelah Diskon]]</f>
        <v>106225</v>
      </c>
      <c r="AU2125" s="2">
        <f>IF(all_resi[[#This Row],[Waktu Terima]]="","",_xlfn.DAYS(all_resi[[#This Row],[Waktu Terima]],all_resi[[#This Row],[Tanggal Pengiriman]]))</f>
        <v>10</v>
      </c>
    </row>
    <row r="2126" spans="1:47" x14ac:dyDescent="0.25">
      <c r="A2126" s="2" t="s">
        <v>8980</v>
      </c>
      <c r="B2126" s="1">
        <v>46188</v>
      </c>
      <c r="C2126" s="2" t="s">
        <v>42</v>
      </c>
      <c r="D2126" s="2" t="s">
        <v>43</v>
      </c>
      <c r="E2126" s="2" t="s">
        <v>44</v>
      </c>
      <c r="F2126" s="2" t="s">
        <v>45</v>
      </c>
      <c r="G2126" s="2" t="s">
        <v>46</v>
      </c>
      <c r="H2126" s="2" t="s">
        <v>47</v>
      </c>
      <c r="I2126" s="2" t="s">
        <v>8981</v>
      </c>
      <c r="J2126" s="2" t="s">
        <v>14266</v>
      </c>
      <c r="K2126" s="2" t="s">
        <v>75</v>
      </c>
      <c r="L2126" s="2" t="s">
        <v>355</v>
      </c>
      <c r="M2126" s="2" t="s">
        <v>1370</v>
      </c>
      <c r="N2126" s="2" t="s">
        <v>8982</v>
      </c>
      <c r="O2126">
        <v>1</v>
      </c>
      <c r="P2126" s="2" t="s">
        <v>53</v>
      </c>
      <c r="Q2126">
        <v>100</v>
      </c>
      <c r="R2126">
        <v>0</v>
      </c>
      <c r="S2126" s="2" t="s">
        <v>54</v>
      </c>
      <c r="T2126" s="2" t="s">
        <v>55</v>
      </c>
      <c r="U2126" s="2" t="s">
        <v>235</v>
      </c>
      <c r="V2126" s="2"/>
      <c r="W2126">
        <v>60000</v>
      </c>
      <c r="X2126">
        <v>0</v>
      </c>
      <c r="Y2126">
        <v>0</v>
      </c>
      <c r="Z2126">
        <v>60000</v>
      </c>
      <c r="AB2126" s="2" t="s">
        <v>57</v>
      </c>
      <c r="AC2126">
        <v>24000</v>
      </c>
      <c r="AD2126">
        <v>36000</v>
      </c>
      <c r="AE2126">
        <v>131000</v>
      </c>
      <c r="AF2126">
        <v>1965</v>
      </c>
      <c r="AG2126" s="2" t="s">
        <v>8981</v>
      </c>
      <c r="AH2126" s="2"/>
      <c r="AI2126" s="1">
        <v>46193</v>
      </c>
      <c r="AJ2126" s="2"/>
      <c r="AK2126" s="2" t="s">
        <v>58</v>
      </c>
      <c r="AM2126" s="2" t="s">
        <v>59</v>
      </c>
      <c r="AP2126" s="2" t="s">
        <v>60</v>
      </c>
      <c r="AQ2126" s="2" t="s">
        <v>41</v>
      </c>
      <c r="AR2126">
        <v>71000</v>
      </c>
      <c r="AS2126" s="2" t="str">
        <f>_xlfn.IFNA(IF(VLOOKUP(all_resi[[#This Row],[No. Waybill]],settle_reconcile[No. Waybill],1,0)="","Recon","Recon"),"-")</f>
        <v>Recon</v>
      </c>
      <c r="AT2126" s="2">
        <f>all_resi[[#This Row],[Nilai COD]]-all_resi[[#This Row],[COD Fee]]-all_resi[[#This Row],[Total Biaya Setelah Diskon]]</f>
        <v>93035</v>
      </c>
      <c r="AU2126" s="2">
        <f>IF(all_resi[[#This Row],[Waktu Terima]]="","",_xlfn.DAYS(all_resi[[#This Row],[Waktu Terima]],all_resi[[#This Row],[Tanggal Pengiriman]]))</f>
        <v>5</v>
      </c>
    </row>
    <row r="2127" spans="1:47" x14ac:dyDescent="0.25">
      <c r="A2127" s="2" t="s">
        <v>8806</v>
      </c>
      <c r="B2127" s="1">
        <v>46188</v>
      </c>
      <c r="C2127" s="2" t="s">
        <v>42</v>
      </c>
      <c r="D2127" s="2" t="s">
        <v>43</v>
      </c>
      <c r="E2127" s="2" t="s">
        <v>44</v>
      </c>
      <c r="F2127" s="2" t="s">
        <v>45</v>
      </c>
      <c r="G2127" s="2" t="s">
        <v>46</v>
      </c>
      <c r="H2127" s="2" t="s">
        <v>47</v>
      </c>
      <c r="I2127" s="2" t="s">
        <v>8807</v>
      </c>
      <c r="J2127" s="2" t="s">
        <v>14232</v>
      </c>
      <c r="K2127" s="2" t="s">
        <v>183</v>
      </c>
      <c r="L2127" s="2" t="s">
        <v>446</v>
      </c>
      <c r="M2127" s="2" t="s">
        <v>8808</v>
      </c>
      <c r="N2127" s="2" t="s">
        <v>8809</v>
      </c>
      <c r="O2127">
        <v>1</v>
      </c>
      <c r="P2127" s="2" t="s">
        <v>53</v>
      </c>
      <c r="Q2127">
        <v>100</v>
      </c>
      <c r="R2127">
        <v>0</v>
      </c>
      <c r="S2127" s="2" t="s">
        <v>54</v>
      </c>
      <c r="T2127" s="2" t="s">
        <v>55</v>
      </c>
      <c r="U2127" s="2" t="s">
        <v>97</v>
      </c>
      <c r="V2127" s="2"/>
      <c r="W2127">
        <v>100000</v>
      </c>
      <c r="X2127">
        <v>0</v>
      </c>
      <c r="Y2127">
        <v>0</v>
      </c>
      <c r="Z2127">
        <v>100000</v>
      </c>
      <c r="AB2127" s="2" t="s">
        <v>57</v>
      </c>
      <c r="AC2127">
        <v>40000</v>
      </c>
      <c r="AD2127">
        <v>60000</v>
      </c>
      <c r="AE2127">
        <v>155000</v>
      </c>
      <c r="AF2127">
        <v>2325</v>
      </c>
      <c r="AG2127" s="2" t="s">
        <v>517</v>
      </c>
      <c r="AH2127" s="2" t="s">
        <v>149</v>
      </c>
      <c r="AI2127" s="1">
        <v>46201</v>
      </c>
      <c r="AJ2127" s="2"/>
      <c r="AK2127" s="2" t="s">
        <v>67</v>
      </c>
      <c r="AM2127" s="2" t="s">
        <v>59</v>
      </c>
      <c r="AP2127" s="2" t="s">
        <v>60</v>
      </c>
      <c r="AQ2127" s="2" t="s">
        <v>41</v>
      </c>
      <c r="AR2127">
        <v>55000</v>
      </c>
      <c r="AS2127" s="2" t="str">
        <f>_xlfn.IFNA(IF(VLOOKUP(all_resi[[#This Row],[No. Waybill]],settle_reconcile[No. Waybill],1,0)="","Recon","Recon"),"-")</f>
        <v>-</v>
      </c>
      <c r="AT2127" s="2">
        <f>all_resi[[#This Row],[Nilai COD]]-all_resi[[#This Row],[COD Fee]]-all_resi[[#This Row],[Total Biaya Setelah Diskon]]</f>
        <v>92675</v>
      </c>
      <c r="AU2127" s="2">
        <f>IF(all_resi[[#This Row],[Waktu Terima]]="","",_xlfn.DAYS(all_resi[[#This Row],[Waktu Terima]],all_resi[[#This Row],[Tanggal Pengiriman]]))</f>
        <v>13</v>
      </c>
    </row>
    <row r="2128" spans="1:47" x14ac:dyDescent="0.25">
      <c r="A2128" s="2" t="s">
        <v>8682</v>
      </c>
      <c r="B2128" s="1">
        <v>46188</v>
      </c>
      <c r="C2128" s="2" t="s">
        <v>42</v>
      </c>
      <c r="D2128" s="2" t="s">
        <v>43</v>
      </c>
      <c r="E2128" s="2" t="s">
        <v>44</v>
      </c>
      <c r="F2128" s="2" t="s">
        <v>45</v>
      </c>
      <c r="G2128" s="2" t="s">
        <v>46</v>
      </c>
      <c r="H2128" s="2" t="s">
        <v>80</v>
      </c>
      <c r="I2128" s="2" t="s">
        <v>8683</v>
      </c>
      <c r="J2128" s="2" t="s">
        <v>14249</v>
      </c>
      <c r="K2128" s="2" t="s">
        <v>156</v>
      </c>
      <c r="L2128" s="2" t="s">
        <v>157</v>
      </c>
      <c r="M2128" s="2" t="s">
        <v>8684</v>
      </c>
      <c r="N2128" s="2" t="s">
        <v>8685</v>
      </c>
      <c r="O2128">
        <v>1</v>
      </c>
      <c r="P2128" s="2" t="s">
        <v>53</v>
      </c>
      <c r="Q2128">
        <v>100</v>
      </c>
      <c r="R2128">
        <v>0</v>
      </c>
      <c r="S2128" s="2" t="s">
        <v>54</v>
      </c>
      <c r="T2128" s="2" t="s">
        <v>55</v>
      </c>
      <c r="U2128" s="2" t="s">
        <v>86</v>
      </c>
      <c r="V2128" s="2"/>
      <c r="W2128">
        <v>85000</v>
      </c>
      <c r="X2128">
        <v>0</v>
      </c>
      <c r="Y2128">
        <v>0</v>
      </c>
      <c r="Z2128">
        <v>85000</v>
      </c>
      <c r="AB2128" s="2" t="s">
        <v>57</v>
      </c>
      <c r="AC2128">
        <v>34000</v>
      </c>
      <c r="AD2128">
        <v>51000</v>
      </c>
      <c r="AE2128">
        <v>145000</v>
      </c>
      <c r="AF2128">
        <v>2175</v>
      </c>
      <c r="AG2128" s="2" t="s">
        <v>8683</v>
      </c>
      <c r="AH2128" s="2"/>
      <c r="AI2128" s="1">
        <v>46197</v>
      </c>
      <c r="AJ2128" s="2" t="s">
        <v>87</v>
      </c>
      <c r="AK2128" s="2" t="s">
        <v>58</v>
      </c>
      <c r="AM2128" s="2" t="s">
        <v>59</v>
      </c>
      <c r="AP2128" s="2" t="s">
        <v>60</v>
      </c>
      <c r="AQ2128" s="2" t="s">
        <v>41</v>
      </c>
      <c r="AR2128">
        <v>60000</v>
      </c>
      <c r="AS2128" s="2" t="str">
        <f>_xlfn.IFNA(IF(VLOOKUP(all_resi[[#This Row],[No. Waybill]],settle_reconcile[No. Waybill],1,0)="","Recon","Recon"),"-")</f>
        <v>Recon</v>
      </c>
      <c r="AT2128" s="2">
        <f>all_resi[[#This Row],[Nilai COD]]-all_resi[[#This Row],[COD Fee]]-all_resi[[#This Row],[Total Biaya Setelah Diskon]]</f>
        <v>91825</v>
      </c>
      <c r="AU2128" s="2">
        <f>IF(all_resi[[#This Row],[Waktu Terima]]="","",_xlfn.DAYS(all_resi[[#This Row],[Waktu Terima]],all_resi[[#This Row],[Tanggal Pengiriman]]))</f>
        <v>9</v>
      </c>
    </row>
    <row r="2129" spans="1:47" x14ac:dyDescent="0.25">
      <c r="A2129" s="2" t="s">
        <v>9389</v>
      </c>
      <c r="B2129" s="1">
        <v>46188</v>
      </c>
      <c r="C2129" s="2" t="s">
        <v>42</v>
      </c>
      <c r="D2129" s="2" t="s">
        <v>43</v>
      </c>
      <c r="E2129" s="2" t="s">
        <v>44</v>
      </c>
      <c r="F2129" s="2" t="s">
        <v>45</v>
      </c>
      <c r="G2129" s="2" t="s">
        <v>46</v>
      </c>
      <c r="H2129" s="2" t="s">
        <v>47</v>
      </c>
      <c r="I2129" s="2" t="s">
        <v>9390</v>
      </c>
      <c r="J2129" s="2" t="s">
        <v>14254</v>
      </c>
      <c r="K2129" s="2" t="s">
        <v>286</v>
      </c>
      <c r="L2129" s="2" t="s">
        <v>287</v>
      </c>
      <c r="M2129" s="2" t="s">
        <v>9391</v>
      </c>
      <c r="N2129" s="2" t="s">
        <v>9392</v>
      </c>
      <c r="O2129">
        <v>1</v>
      </c>
      <c r="P2129" s="2" t="s">
        <v>53</v>
      </c>
      <c r="Q2129">
        <v>100</v>
      </c>
      <c r="R2129">
        <v>0</v>
      </c>
      <c r="S2129" s="2" t="s">
        <v>54</v>
      </c>
      <c r="T2129" s="2" t="s">
        <v>55</v>
      </c>
      <c r="U2129" s="2" t="s">
        <v>235</v>
      </c>
      <c r="V2129" s="2"/>
      <c r="W2129">
        <v>124000</v>
      </c>
      <c r="X2129">
        <v>0</v>
      </c>
      <c r="Y2129">
        <v>0</v>
      </c>
      <c r="Z2129">
        <v>124000</v>
      </c>
      <c r="AB2129" s="2" t="s">
        <v>57</v>
      </c>
      <c r="AC2129">
        <v>49600</v>
      </c>
      <c r="AD2129">
        <v>74400</v>
      </c>
      <c r="AE2129">
        <v>198000</v>
      </c>
      <c r="AF2129">
        <v>2970</v>
      </c>
      <c r="AG2129" s="2" t="s">
        <v>353</v>
      </c>
      <c r="AH2129" s="2" t="s">
        <v>149</v>
      </c>
      <c r="AI2129" s="1">
        <v>46202</v>
      </c>
      <c r="AJ2129" s="2"/>
      <c r="AK2129" s="2" t="s">
        <v>67</v>
      </c>
      <c r="AM2129" s="2" t="s">
        <v>59</v>
      </c>
      <c r="AP2129" s="2" t="s">
        <v>60</v>
      </c>
      <c r="AQ2129" s="2" t="s">
        <v>41</v>
      </c>
      <c r="AR2129">
        <v>74000</v>
      </c>
      <c r="AS2129" s="2" t="str">
        <f>_xlfn.IFNA(IF(VLOOKUP(all_resi[[#This Row],[No. Waybill]],settle_reconcile[No. Waybill],1,0)="","Recon","Recon"),"-")</f>
        <v>-</v>
      </c>
      <c r="AT2129" s="2">
        <f>all_resi[[#This Row],[Nilai COD]]-all_resi[[#This Row],[COD Fee]]-all_resi[[#This Row],[Total Biaya Setelah Diskon]]</f>
        <v>120630</v>
      </c>
      <c r="AU2129" s="2">
        <f>IF(all_resi[[#This Row],[Waktu Terima]]="","",_xlfn.DAYS(all_resi[[#This Row],[Waktu Terima]],all_resi[[#This Row],[Tanggal Pengiriman]]))</f>
        <v>14</v>
      </c>
    </row>
    <row r="2130" spans="1:47" x14ac:dyDescent="0.25">
      <c r="A2130" s="2" t="s">
        <v>8842</v>
      </c>
      <c r="B2130" s="1">
        <v>46188</v>
      </c>
      <c r="C2130" s="2" t="s">
        <v>42</v>
      </c>
      <c r="D2130" s="2" t="s">
        <v>43</v>
      </c>
      <c r="E2130" s="2" t="s">
        <v>44</v>
      </c>
      <c r="F2130" s="2" t="s">
        <v>45</v>
      </c>
      <c r="G2130" s="2" t="s">
        <v>46</v>
      </c>
      <c r="H2130" s="2" t="s">
        <v>47</v>
      </c>
      <c r="I2130" s="2" t="s">
        <v>8843</v>
      </c>
      <c r="J2130" s="2" t="s">
        <v>14229</v>
      </c>
      <c r="K2130" s="2" t="s">
        <v>177</v>
      </c>
      <c r="L2130" s="2" t="s">
        <v>669</v>
      </c>
      <c r="M2130" s="2" t="s">
        <v>1342</v>
      </c>
      <c r="N2130" s="2" t="s">
        <v>8844</v>
      </c>
      <c r="O2130">
        <v>1</v>
      </c>
      <c r="P2130" s="2" t="s">
        <v>53</v>
      </c>
      <c r="Q2130">
        <v>100</v>
      </c>
      <c r="R2130">
        <v>0</v>
      </c>
      <c r="S2130" s="2" t="s">
        <v>54</v>
      </c>
      <c r="T2130" s="2" t="s">
        <v>55</v>
      </c>
      <c r="U2130" s="2" t="s">
        <v>225</v>
      </c>
      <c r="V2130" s="2"/>
      <c r="W2130">
        <v>102000</v>
      </c>
      <c r="X2130">
        <v>0</v>
      </c>
      <c r="Y2130">
        <v>0</v>
      </c>
      <c r="Z2130">
        <v>102000</v>
      </c>
      <c r="AB2130" s="2" t="s">
        <v>57</v>
      </c>
      <c r="AC2130">
        <v>40800</v>
      </c>
      <c r="AD2130">
        <v>61200</v>
      </c>
      <c r="AE2130">
        <v>200000</v>
      </c>
      <c r="AF2130">
        <v>3000</v>
      </c>
      <c r="AG2130" s="2" t="s">
        <v>353</v>
      </c>
      <c r="AH2130" s="2" t="s">
        <v>149</v>
      </c>
      <c r="AI2130" s="1">
        <v>46198</v>
      </c>
      <c r="AJ2130" s="2"/>
      <c r="AK2130" s="2" t="s">
        <v>67</v>
      </c>
      <c r="AM2130" s="2" t="s">
        <v>59</v>
      </c>
      <c r="AP2130" s="2" t="s">
        <v>60</v>
      </c>
      <c r="AQ2130" s="2" t="s">
        <v>41</v>
      </c>
      <c r="AR2130">
        <v>98000</v>
      </c>
      <c r="AS2130" s="2" t="str">
        <f>_xlfn.IFNA(IF(VLOOKUP(all_resi[[#This Row],[No. Waybill]],settle_reconcile[No. Waybill],1,0)="","Recon","Recon"),"-")</f>
        <v>-</v>
      </c>
      <c r="AT2130" s="2">
        <f>all_resi[[#This Row],[Nilai COD]]-all_resi[[#This Row],[COD Fee]]-all_resi[[#This Row],[Total Biaya Setelah Diskon]]</f>
        <v>135800</v>
      </c>
      <c r="AU2130" s="2">
        <f>IF(all_resi[[#This Row],[Waktu Terima]]="","",_xlfn.DAYS(all_resi[[#This Row],[Waktu Terima]],all_resi[[#This Row],[Tanggal Pengiriman]]))</f>
        <v>10</v>
      </c>
    </row>
    <row r="2131" spans="1:47" x14ac:dyDescent="0.25">
      <c r="A2131" s="2" t="s">
        <v>9072</v>
      </c>
      <c r="B2131" s="1">
        <v>46188</v>
      </c>
      <c r="C2131" s="2" t="s">
        <v>42</v>
      </c>
      <c r="D2131" s="2" t="s">
        <v>43</v>
      </c>
      <c r="E2131" s="2" t="s">
        <v>44</v>
      </c>
      <c r="F2131" s="2" t="s">
        <v>45</v>
      </c>
      <c r="G2131" s="2" t="s">
        <v>46</v>
      </c>
      <c r="H2131" s="2" t="s">
        <v>47</v>
      </c>
      <c r="I2131" s="2" t="s">
        <v>9073</v>
      </c>
      <c r="J2131" s="2" t="s">
        <v>14166</v>
      </c>
      <c r="K2131" s="2" t="s">
        <v>388</v>
      </c>
      <c r="L2131" s="2" t="s">
        <v>3767</v>
      </c>
      <c r="M2131" s="2" t="s">
        <v>9074</v>
      </c>
      <c r="N2131" s="2" t="s">
        <v>9075</v>
      </c>
      <c r="O2131">
        <v>1</v>
      </c>
      <c r="P2131" s="2" t="s">
        <v>53</v>
      </c>
      <c r="Q2131">
        <v>100</v>
      </c>
      <c r="R2131">
        <v>0</v>
      </c>
      <c r="S2131" s="2" t="s">
        <v>54</v>
      </c>
      <c r="T2131" s="2" t="s">
        <v>55</v>
      </c>
      <c r="U2131" s="2" t="s">
        <v>97</v>
      </c>
      <c r="V2131" s="2"/>
      <c r="W2131">
        <v>85000</v>
      </c>
      <c r="X2131">
        <v>0</v>
      </c>
      <c r="Y2131">
        <v>0</v>
      </c>
      <c r="Z2131">
        <v>85000</v>
      </c>
      <c r="AB2131" s="2" t="s">
        <v>57</v>
      </c>
      <c r="AC2131">
        <v>34000</v>
      </c>
      <c r="AD2131">
        <v>51000</v>
      </c>
      <c r="AE2131">
        <v>155000</v>
      </c>
      <c r="AF2131">
        <v>2325</v>
      </c>
      <c r="AG2131" s="2" t="s">
        <v>11423</v>
      </c>
      <c r="AH2131" s="2" t="s">
        <v>149</v>
      </c>
      <c r="AI2131" s="1">
        <v>46200</v>
      </c>
      <c r="AJ2131" s="2"/>
      <c r="AK2131" s="2" t="s">
        <v>67</v>
      </c>
      <c r="AM2131" s="2" t="s">
        <v>59</v>
      </c>
      <c r="AP2131" s="2" t="s">
        <v>60</v>
      </c>
      <c r="AQ2131" s="2" t="s">
        <v>41</v>
      </c>
      <c r="AR2131">
        <v>70000</v>
      </c>
      <c r="AS2131" s="2" t="str">
        <f>_xlfn.IFNA(IF(VLOOKUP(all_resi[[#This Row],[No. Waybill]],settle_reconcile[No. Waybill],1,0)="","Recon","Recon"),"-")</f>
        <v>-</v>
      </c>
      <c r="AT2131" s="2">
        <f>all_resi[[#This Row],[Nilai COD]]-all_resi[[#This Row],[COD Fee]]-all_resi[[#This Row],[Total Biaya Setelah Diskon]]</f>
        <v>101675</v>
      </c>
      <c r="AU2131" s="2">
        <f>IF(all_resi[[#This Row],[Waktu Terima]]="","",_xlfn.DAYS(all_resi[[#This Row],[Waktu Terima]],all_resi[[#This Row],[Tanggal Pengiriman]]))</f>
        <v>12</v>
      </c>
    </row>
    <row r="2132" spans="1:47" x14ac:dyDescent="0.25">
      <c r="A2132" s="2" t="s">
        <v>9068</v>
      </c>
      <c r="B2132" s="1">
        <v>46188</v>
      </c>
      <c r="C2132" s="2" t="s">
        <v>42</v>
      </c>
      <c r="D2132" s="2" t="s">
        <v>43</v>
      </c>
      <c r="E2132" s="2" t="s">
        <v>44</v>
      </c>
      <c r="F2132" s="2" t="s">
        <v>45</v>
      </c>
      <c r="G2132" s="2" t="s">
        <v>46</v>
      </c>
      <c r="H2132" s="2" t="s">
        <v>80</v>
      </c>
      <c r="I2132" s="2" t="s">
        <v>9069</v>
      </c>
      <c r="J2132" s="2" t="s">
        <v>14164</v>
      </c>
      <c r="K2132" s="2" t="s">
        <v>121</v>
      </c>
      <c r="L2132" s="2" t="s">
        <v>274</v>
      </c>
      <c r="M2132" s="2" t="s">
        <v>1216</v>
      </c>
      <c r="N2132" s="2" t="s">
        <v>9070</v>
      </c>
      <c r="O2132">
        <v>1</v>
      </c>
      <c r="P2132" s="2" t="s">
        <v>53</v>
      </c>
      <c r="Q2132">
        <v>100</v>
      </c>
      <c r="R2132">
        <v>0</v>
      </c>
      <c r="S2132" s="2" t="s">
        <v>54</v>
      </c>
      <c r="T2132" s="2" t="s">
        <v>55</v>
      </c>
      <c r="U2132" s="2" t="s">
        <v>9071</v>
      </c>
      <c r="V2132" s="2"/>
      <c r="W2132">
        <v>68000</v>
      </c>
      <c r="X2132">
        <v>0</v>
      </c>
      <c r="Y2132">
        <v>0</v>
      </c>
      <c r="Z2132">
        <v>68000</v>
      </c>
      <c r="AB2132" s="2" t="s">
        <v>57</v>
      </c>
      <c r="AC2132">
        <v>27200</v>
      </c>
      <c r="AD2132">
        <v>40800</v>
      </c>
      <c r="AE2132">
        <v>208000</v>
      </c>
      <c r="AF2132">
        <v>3120</v>
      </c>
      <c r="AG2132" s="2" t="s">
        <v>353</v>
      </c>
      <c r="AH2132" s="2" t="s">
        <v>149</v>
      </c>
      <c r="AI2132" s="1">
        <v>46202</v>
      </c>
      <c r="AJ2132" s="2" t="s">
        <v>87</v>
      </c>
      <c r="AK2132" s="2" t="s">
        <v>67</v>
      </c>
      <c r="AM2132" s="2" t="s">
        <v>59</v>
      </c>
      <c r="AP2132" s="2" t="s">
        <v>60</v>
      </c>
      <c r="AQ2132" s="2" t="s">
        <v>41</v>
      </c>
      <c r="AR2132">
        <v>140000</v>
      </c>
      <c r="AS2132" s="2" t="str">
        <f>_xlfn.IFNA(IF(VLOOKUP(all_resi[[#This Row],[No. Waybill]],settle_reconcile[No. Waybill],1,0)="","Recon","Recon"),"-")</f>
        <v>-</v>
      </c>
      <c r="AT2132" s="2">
        <f>all_resi[[#This Row],[Nilai COD]]-all_resi[[#This Row],[COD Fee]]-all_resi[[#This Row],[Total Biaya Setelah Diskon]]</f>
        <v>164080</v>
      </c>
      <c r="AU2132" s="2">
        <f>IF(all_resi[[#This Row],[Waktu Terima]]="","",_xlfn.DAYS(all_resi[[#This Row],[Waktu Terima]],all_resi[[#This Row],[Tanggal Pengiriman]]))</f>
        <v>14</v>
      </c>
    </row>
    <row r="2133" spans="1:47" x14ac:dyDescent="0.25">
      <c r="A2133" s="2" t="s">
        <v>8838</v>
      </c>
      <c r="B2133" s="1">
        <v>46188</v>
      </c>
      <c r="C2133" s="2" t="s">
        <v>42</v>
      </c>
      <c r="D2133" s="2" t="s">
        <v>43</v>
      </c>
      <c r="E2133" s="2" t="s">
        <v>44</v>
      </c>
      <c r="F2133" s="2" t="s">
        <v>45</v>
      </c>
      <c r="G2133" s="2" t="s">
        <v>46</v>
      </c>
      <c r="H2133" s="2" t="s">
        <v>47</v>
      </c>
      <c r="I2133" s="2" t="s">
        <v>8839</v>
      </c>
      <c r="J2133" s="2" t="s">
        <v>14252</v>
      </c>
      <c r="K2133" s="2" t="s">
        <v>183</v>
      </c>
      <c r="L2133" s="2" t="s">
        <v>218</v>
      </c>
      <c r="M2133" s="2" t="s">
        <v>8840</v>
      </c>
      <c r="N2133" s="2" t="s">
        <v>8841</v>
      </c>
      <c r="O2133">
        <v>1</v>
      </c>
      <c r="P2133" s="2" t="s">
        <v>53</v>
      </c>
      <c r="Q2133">
        <v>100</v>
      </c>
      <c r="R2133">
        <v>0</v>
      </c>
      <c r="S2133" s="2" t="s">
        <v>54</v>
      </c>
      <c r="T2133" s="2" t="s">
        <v>55</v>
      </c>
      <c r="U2133" s="2" t="s">
        <v>534</v>
      </c>
      <c r="V2133" s="2"/>
      <c r="W2133">
        <v>91000</v>
      </c>
      <c r="X2133">
        <v>0</v>
      </c>
      <c r="Y2133">
        <v>0</v>
      </c>
      <c r="Z2133">
        <v>91000</v>
      </c>
      <c r="AB2133" s="2" t="s">
        <v>57</v>
      </c>
      <c r="AC2133">
        <v>36400</v>
      </c>
      <c r="AD2133">
        <v>54600</v>
      </c>
      <c r="AE2133">
        <v>145000</v>
      </c>
      <c r="AF2133">
        <v>2175</v>
      </c>
      <c r="AG2133" s="2" t="s">
        <v>8839</v>
      </c>
      <c r="AH2133" s="2"/>
      <c r="AI2133" s="1">
        <v>46195</v>
      </c>
      <c r="AJ2133" s="2"/>
      <c r="AK2133" s="2" t="s">
        <v>58</v>
      </c>
      <c r="AM2133" s="2" t="s">
        <v>59</v>
      </c>
      <c r="AP2133" s="2" t="s">
        <v>60</v>
      </c>
      <c r="AQ2133" s="2" t="s">
        <v>41</v>
      </c>
      <c r="AR2133">
        <v>54000</v>
      </c>
      <c r="AS2133" s="2" t="str">
        <f>_xlfn.IFNA(IF(VLOOKUP(all_resi[[#This Row],[No. Waybill]],settle_reconcile[No. Waybill],1,0)="","Recon","Recon"),"-")</f>
        <v>Recon</v>
      </c>
      <c r="AT2133" s="2">
        <f>all_resi[[#This Row],[Nilai COD]]-all_resi[[#This Row],[COD Fee]]-all_resi[[#This Row],[Total Biaya Setelah Diskon]]</f>
        <v>88225</v>
      </c>
      <c r="AU2133" s="2">
        <f>IF(all_resi[[#This Row],[Waktu Terima]]="","",_xlfn.DAYS(all_resi[[#This Row],[Waktu Terima]],all_resi[[#This Row],[Tanggal Pengiriman]]))</f>
        <v>7</v>
      </c>
    </row>
    <row r="2134" spans="1:47" x14ac:dyDescent="0.25">
      <c r="A2134" s="2" t="s">
        <v>8810</v>
      </c>
      <c r="B2134" s="1">
        <v>46188</v>
      </c>
      <c r="C2134" s="2" t="s">
        <v>42</v>
      </c>
      <c r="D2134" s="2" t="s">
        <v>43</v>
      </c>
      <c r="E2134" s="2" t="s">
        <v>44</v>
      </c>
      <c r="F2134" s="2" t="s">
        <v>45</v>
      </c>
      <c r="G2134" s="2" t="s">
        <v>46</v>
      </c>
      <c r="H2134" s="2" t="s">
        <v>47</v>
      </c>
      <c r="I2134" s="2" t="s">
        <v>8811</v>
      </c>
      <c r="J2134" s="2" t="s">
        <v>14233</v>
      </c>
      <c r="K2134" s="2" t="s">
        <v>171</v>
      </c>
      <c r="L2134" s="2" t="s">
        <v>2128</v>
      </c>
      <c r="M2134" s="2" t="s">
        <v>8812</v>
      </c>
      <c r="N2134" s="2" t="s">
        <v>8813</v>
      </c>
      <c r="O2134">
        <v>1</v>
      </c>
      <c r="P2134" s="2" t="s">
        <v>53</v>
      </c>
      <c r="Q2134">
        <v>100</v>
      </c>
      <c r="R2134">
        <v>0</v>
      </c>
      <c r="S2134" s="2" t="s">
        <v>54</v>
      </c>
      <c r="T2134" s="2" t="s">
        <v>55</v>
      </c>
      <c r="U2134" s="2" t="s">
        <v>97</v>
      </c>
      <c r="V2134" s="2"/>
      <c r="W2134">
        <v>38000</v>
      </c>
      <c r="X2134">
        <v>0</v>
      </c>
      <c r="Y2134">
        <v>0</v>
      </c>
      <c r="Z2134">
        <v>38000</v>
      </c>
      <c r="AB2134" s="2" t="s">
        <v>57</v>
      </c>
      <c r="AC2134">
        <v>15200</v>
      </c>
      <c r="AD2134">
        <v>22800</v>
      </c>
      <c r="AE2134">
        <v>97000</v>
      </c>
      <c r="AF2134">
        <v>1455</v>
      </c>
      <c r="AG2134" s="2" t="s">
        <v>8811</v>
      </c>
      <c r="AH2134" s="2"/>
      <c r="AI2134" s="1">
        <v>46191</v>
      </c>
      <c r="AJ2134" s="2"/>
      <c r="AK2134" s="2" t="s">
        <v>58</v>
      </c>
      <c r="AM2134" s="2" t="s">
        <v>59</v>
      </c>
      <c r="AP2134" s="2" t="s">
        <v>60</v>
      </c>
      <c r="AQ2134" s="2" t="s">
        <v>41</v>
      </c>
      <c r="AR2134">
        <v>59000</v>
      </c>
      <c r="AS2134" s="2" t="str">
        <f>_xlfn.IFNA(IF(VLOOKUP(all_resi[[#This Row],[No. Waybill]],settle_reconcile[No. Waybill],1,0)="","Recon","Recon"),"-")</f>
        <v>Recon</v>
      </c>
      <c r="AT2134" s="2">
        <f>all_resi[[#This Row],[Nilai COD]]-all_resi[[#This Row],[COD Fee]]-all_resi[[#This Row],[Total Biaya Setelah Diskon]]</f>
        <v>72745</v>
      </c>
      <c r="AU2134" s="2">
        <f>IF(all_resi[[#This Row],[Waktu Terima]]="","",_xlfn.DAYS(all_resi[[#This Row],[Waktu Terima]],all_resi[[#This Row],[Tanggal Pengiriman]]))</f>
        <v>3</v>
      </c>
    </row>
    <row r="2135" spans="1:47" x14ac:dyDescent="0.25">
      <c r="A2135" s="2" t="s">
        <v>9478</v>
      </c>
      <c r="B2135" s="1">
        <v>46188</v>
      </c>
      <c r="C2135" s="2" t="s">
        <v>42</v>
      </c>
      <c r="D2135" s="2" t="s">
        <v>43</v>
      </c>
      <c r="E2135" s="2" t="s">
        <v>44</v>
      </c>
      <c r="F2135" s="2" t="s">
        <v>45</v>
      </c>
      <c r="G2135" s="2" t="s">
        <v>46</v>
      </c>
      <c r="H2135" s="2" t="s">
        <v>47</v>
      </c>
      <c r="I2135" s="2" t="s">
        <v>9479</v>
      </c>
      <c r="J2135" s="2" t="s">
        <v>14238</v>
      </c>
      <c r="K2135" s="2" t="s">
        <v>49</v>
      </c>
      <c r="L2135" s="2" t="s">
        <v>519</v>
      </c>
      <c r="M2135" s="2" t="s">
        <v>9480</v>
      </c>
      <c r="N2135" s="2" t="s">
        <v>9481</v>
      </c>
      <c r="O2135">
        <v>1</v>
      </c>
      <c r="P2135" s="2" t="s">
        <v>53</v>
      </c>
      <c r="Q2135">
        <v>100</v>
      </c>
      <c r="R2135">
        <v>0</v>
      </c>
      <c r="S2135" s="2" t="s">
        <v>54</v>
      </c>
      <c r="T2135" s="2" t="s">
        <v>55</v>
      </c>
      <c r="U2135" s="2" t="s">
        <v>235</v>
      </c>
      <c r="V2135" s="2"/>
      <c r="W2135">
        <v>63000</v>
      </c>
      <c r="X2135">
        <v>0</v>
      </c>
      <c r="Y2135">
        <v>0</v>
      </c>
      <c r="Z2135">
        <v>63000</v>
      </c>
      <c r="AB2135" s="2" t="s">
        <v>57</v>
      </c>
      <c r="AC2135">
        <v>25200</v>
      </c>
      <c r="AD2135">
        <v>37800</v>
      </c>
      <c r="AE2135">
        <v>144000</v>
      </c>
      <c r="AF2135">
        <v>2160</v>
      </c>
      <c r="AG2135" s="2" t="s">
        <v>353</v>
      </c>
      <c r="AH2135" s="2" t="s">
        <v>149</v>
      </c>
      <c r="AI2135" s="1">
        <v>46198</v>
      </c>
      <c r="AJ2135" s="2"/>
      <c r="AK2135" s="2" t="s">
        <v>67</v>
      </c>
      <c r="AM2135" s="2" t="s">
        <v>59</v>
      </c>
      <c r="AP2135" s="2" t="s">
        <v>60</v>
      </c>
      <c r="AQ2135" s="2" t="s">
        <v>41</v>
      </c>
      <c r="AR2135">
        <v>81000</v>
      </c>
      <c r="AS2135" s="2" t="str">
        <f>_xlfn.IFNA(IF(VLOOKUP(all_resi[[#This Row],[No. Waybill]],settle_reconcile[No. Waybill],1,0)="","Recon","Recon"),"-")</f>
        <v>-</v>
      </c>
      <c r="AT2135" s="2">
        <f>all_resi[[#This Row],[Nilai COD]]-all_resi[[#This Row],[COD Fee]]-all_resi[[#This Row],[Total Biaya Setelah Diskon]]</f>
        <v>104040</v>
      </c>
      <c r="AU2135" s="2">
        <f>IF(all_resi[[#This Row],[Waktu Terima]]="","",_xlfn.DAYS(all_resi[[#This Row],[Waktu Terima]],all_resi[[#This Row],[Tanggal Pengiriman]]))</f>
        <v>10</v>
      </c>
    </row>
    <row r="2136" spans="1:47" x14ac:dyDescent="0.25">
      <c r="A2136" s="2" t="s">
        <v>9006</v>
      </c>
      <c r="B2136" s="1">
        <v>46188</v>
      </c>
      <c r="C2136" s="2" t="s">
        <v>42</v>
      </c>
      <c r="D2136" s="2" t="s">
        <v>43</v>
      </c>
      <c r="E2136" s="2" t="s">
        <v>44</v>
      </c>
      <c r="F2136" s="2" t="s">
        <v>45</v>
      </c>
      <c r="G2136" s="2" t="s">
        <v>46</v>
      </c>
      <c r="H2136" s="2" t="s">
        <v>47</v>
      </c>
      <c r="I2136" s="2" t="s">
        <v>9007</v>
      </c>
      <c r="J2136" s="2" t="s">
        <v>14156</v>
      </c>
      <c r="K2136" s="2" t="s">
        <v>388</v>
      </c>
      <c r="L2136" s="2" t="s">
        <v>389</v>
      </c>
      <c r="M2136" s="2" t="s">
        <v>9008</v>
      </c>
      <c r="N2136" s="2" t="s">
        <v>9009</v>
      </c>
      <c r="O2136">
        <v>1</v>
      </c>
      <c r="P2136" s="2" t="s">
        <v>53</v>
      </c>
      <c r="Q2136">
        <v>100</v>
      </c>
      <c r="R2136">
        <v>0</v>
      </c>
      <c r="S2136" s="2" t="s">
        <v>54</v>
      </c>
      <c r="T2136" s="2" t="s">
        <v>55</v>
      </c>
      <c r="U2136" s="2" t="s">
        <v>250</v>
      </c>
      <c r="V2136" s="2"/>
      <c r="W2136">
        <v>85000</v>
      </c>
      <c r="X2136">
        <v>0</v>
      </c>
      <c r="Y2136">
        <v>0</v>
      </c>
      <c r="Z2136">
        <v>85000</v>
      </c>
      <c r="AB2136" s="2" t="s">
        <v>57</v>
      </c>
      <c r="AC2136">
        <v>34000</v>
      </c>
      <c r="AD2136">
        <v>51000</v>
      </c>
      <c r="AE2136">
        <v>150000</v>
      </c>
      <c r="AF2136">
        <v>2250</v>
      </c>
      <c r="AG2136" s="2" t="s">
        <v>9007</v>
      </c>
      <c r="AH2136" s="2"/>
      <c r="AI2136" s="1">
        <v>46194</v>
      </c>
      <c r="AJ2136" s="2"/>
      <c r="AK2136" s="2" t="s">
        <v>58</v>
      </c>
      <c r="AM2136" s="2" t="s">
        <v>59</v>
      </c>
      <c r="AP2136" s="2" t="s">
        <v>60</v>
      </c>
      <c r="AQ2136" s="2" t="s">
        <v>41</v>
      </c>
      <c r="AR2136">
        <v>65000</v>
      </c>
      <c r="AS2136" s="2" t="str">
        <f>_xlfn.IFNA(IF(VLOOKUP(all_resi[[#This Row],[No. Waybill]],settle_reconcile[No. Waybill],1,0)="","Recon","Recon"),"-")</f>
        <v>Recon</v>
      </c>
      <c r="AT2136" s="2">
        <f>all_resi[[#This Row],[Nilai COD]]-all_resi[[#This Row],[COD Fee]]-all_resi[[#This Row],[Total Biaya Setelah Diskon]]</f>
        <v>96750</v>
      </c>
      <c r="AU2136" s="2">
        <f>IF(all_resi[[#This Row],[Waktu Terima]]="","",_xlfn.DAYS(all_resi[[#This Row],[Waktu Terima]],all_resi[[#This Row],[Tanggal Pengiriman]]))</f>
        <v>6</v>
      </c>
    </row>
    <row r="2137" spans="1:47" x14ac:dyDescent="0.25">
      <c r="A2137" s="2" t="s">
        <v>8831</v>
      </c>
      <c r="B2137" s="1">
        <v>46188</v>
      </c>
      <c r="C2137" s="2" t="s">
        <v>42</v>
      </c>
      <c r="D2137" s="2" t="s">
        <v>43</v>
      </c>
      <c r="E2137" s="2" t="s">
        <v>44</v>
      </c>
      <c r="F2137" s="2" t="s">
        <v>45</v>
      </c>
      <c r="G2137" s="2" t="s">
        <v>46</v>
      </c>
      <c r="H2137" s="2" t="s">
        <v>47</v>
      </c>
      <c r="I2137" s="2" t="s">
        <v>8832</v>
      </c>
      <c r="J2137" s="2" t="s">
        <v>14336</v>
      </c>
      <c r="K2137" s="2" t="s">
        <v>183</v>
      </c>
      <c r="L2137" s="2" t="s">
        <v>446</v>
      </c>
      <c r="M2137" s="2" t="s">
        <v>8833</v>
      </c>
      <c r="N2137" s="2" t="s">
        <v>8834</v>
      </c>
      <c r="O2137">
        <v>1</v>
      </c>
      <c r="P2137" s="2" t="s">
        <v>53</v>
      </c>
      <c r="Q2137">
        <v>100</v>
      </c>
      <c r="R2137">
        <v>0</v>
      </c>
      <c r="S2137" s="2" t="s">
        <v>54</v>
      </c>
      <c r="T2137" s="2" t="s">
        <v>55</v>
      </c>
      <c r="U2137" s="2" t="s">
        <v>698</v>
      </c>
      <c r="V2137" s="2"/>
      <c r="W2137">
        <v>85000</v>
      </c>
      <c r="X2137">
        <v>0</v>
      </c>
      <c r="Y2137">
        <v>0</v>
      </c>
      <c r="Z2137">
        <v>85000</v>
      </c>
      <c r="AB2137" s="2" t="s">
        <v>57</v>
      </c>
      <c r="AC2137">
        <v>34000</v>
      </c>
      <c r="AD2137">
        <v>51000</v>
      </c>
      <c r="AE2137">
        <v>169000</v>
      </c>
      <c r="AF2137">
        <v>2535</v>
      </c>
      <c r="AG2137" s="2" t="s">
        <v>7592</v>
      </c>
      <c r="AH2137" s="2" t="s">
        <v>149</v>
      </c>
      <c r="AI2137" s="1">
        <v>46201</v>
      </c>
      <c r="AJ2137" s="2"/>
      <c r="AK2137" s="2" t="s">
        <v>67</v>
      </c>
      <c r="AM2137" s="2" t="s">
        <v>59</v>
      </c>
      <c r="AP2137" s="2" t="s">
        <v>60</v>
      </c>
      <c r="AQ2137" s="2" t="s">
        <v>41</v>
      </c>
      <c r="AR2137">
        <v>84000</v>
      </c>
      <c r="AS2137" s="2" t="str">
        <f>_xlfn.IFNA(IF(VLOOKUP(all_resi[[#This Row],[No. Waybill]],settle_reconcile[No. Waybill],1,0)="","Recon","Recon"),"-")</f>
        <v>-</v>
      </c>
      <c r="AT2137" s="2">
        <f>all_resi[[#This Row],[Nilai COD]]-all_resi[[#This Row],[COD Fee]]-all_resi[[#This Row],[Total Biaya Setelah Diskon]]</f>
        <v>115465</v>
      </c>
      <c r="AU2137" s="2">
        <f>IF(all_resi[[#This Row],[Waktu Terima]]="","",_xlfn.DAYS(all_resi[[#This Row],[Waktu Terima]],all_resi[[#This Row],[Tanggal Pengiriman]]))</f>
        <v>13</v>
      </c>
    </row>
    <row r="2138" spans="1:47" x14ac:dyDescent="0.25">
      <c r="A2138" s="2" t="s">
        <v>8789</v>
      </c>
      <c r="B2138" s="1">
        <v>46188</v>
      </c>
      <c r="C2138" s="2" t="s">
        <v>42</v>
      </c>
      <c r="D2138" s="2" t="s">
        <v>43</v>
      </c>
      <c r="E2138" s="2" t="s">
        <v>44</v>
      </c>
      <c r="F2138" s="2" t="s">
        <v>45</v>
      </c>
      <c r="G2138" s="2" t="s">
        <v>46</v>
      </c>
      <c r="H2138" s="2" t="s">
        <v>47</v>
      </c>
      <c r="I2138" s="2" t="s">
        <v>8790</v>
      </c>
      <c r="J2138" s="2" t="s">
        <v>14279</v>
      </c>
      <c r="K2138" s="2" t="s">
        <v>171</v>
      </c>
      <c r="L2138" s="2" t="s">
        <v>172</v>
      </c>
      <c r="M2138" s="2" t="s">
        <v>3080</v>
      </c>
      <c r="N2138" s="2" t="s">
        <v>8791</v>
      </c>
      <c r="O2138">
        <v>1</v>
      </c>
      <c r="P2138" s="2" t="s">
        <v>53</v>
      </c>
      <c r="Q2138">
        <v>100</v>
      </c>
      <c r="R2138">
        <v>0</v>
      </c>
      <c r="S2138" s="2" t="s">
        <v>54</v>
      </c>
      <c r="T2138" s="2" t="s">
        <v>55</v>
      </c>
      <c r="U2138" s="2" t="s">
        <v>230</v>
      </c>
      <c r="V2138" s="2"/>
      <c r="W2138">
        <v>30000</v>
      </c>
      <c r="X2138">
        <v>0</v>
      </c>
      <c r="Y2138">
        <v>0</v>
      </c>
      <c r="Z2138">
        <v>30000</v>
      </c>
      <c r="AB2138" s="2" t="s">
        <v>57</v>
      </c>
      <c r="AC2138">
        <v>12000</v>
      </c>
      <c r="AD2138">
        <v>18000</v>
      </c>
      <c r="AE2138">
        <v>133000</v>
      </c>
      <c r="AF2138">
        <v>1995</v>
      </c>
      <c r="AG2138" s="2" t="s">
        <v>8790</v>
      </c>
      <c r="AH2138" s="2"/>
      <c r="AI2138" s="1">
        <v>46193</v>
      </c>
      <c r="AJ2138" s="2"/>
      <c r="AK2138" s="2" t="s">
        <v>58</v>
      </c>
      <c r="AM2138" s="2" t="s">
        <v>59</v>
      </c>
      <c r="AP2138" s="2" t="s">
        <v>60</v>
      </c>
      <c r="AQ2138" s="2" t="s">
        <v>41</v>
      </c>
      <c r="AR2138">
        <v>103000</v>
      </c>
      <c r="AS2138" s="2" t="str">
        <f>_xlfn.IFNA(IF(VLOOKUP(all_resi[[#This Row],[No. Waybill]],settle_reconcile[No. Waybill],1,0)="","Recon","Recon"),"-")</f>
        <v>Recon</v>
      </c>
      <c r="AT2138" s="2">
        <f>all_resi[[#This Row],[Nilai COD]]-all_resi[[#This Row],[COD Fee]]-all_resi[[#This Row],[Total Biaya Setelah Diskon]]</f>
        <v>113005</v>
      </c>
      <c r="AU2138" s="2">
        <f>IF(all_resi[[#This Row],[Waktu Terima]]="","",_xlfn.DAYS(all_resi[[#This Row],[Waktu Terima]],all_resi[[#This Row],[Tanggal Pengiriman]]))</f>
        <v>5</v>
      </c>
    </row>
    <row r="2139" spans="1:47" x14ac:dyDescent="0.25">
      <c r="A2139" s="2" t="s">
        <v>9276</v>
      </c>
      <c r="B2139" s="1">
        <v>46188</v>
      </c>
      <c r="C2139" s="2" t="s">
        <v>42</v>
      </c>
      <c r="D2139" s="2" t="s">
        <v>43</v>
      </c>
      <c r="E2139" s="2" t="s">
        <v>44</v>
      </c>
      <c r="F2139" s="2" t="s">
        <v>45</v>
      </c>
      <c r="G2139" s="2" t="s">
        <v>46</v>
      </c>
      <c r="H2139" s="2" t="s">
        <v>47</v>
      </c>
      <c r="I2139" s="2" t="s">
        <v>9277</v>
      </c>
      <c r="J2139" s="2" t="s">
        <v>14342</v>
      </c>
      <c r="K2139" s="2" t="s">
        <v>183</v>
      </c>
      <c r="L2139" s="2" t="s">
        <v>1198</v>
      </c>
      <c r="M2139" s="2" t="s">
        <v>4681</v>
      </c>
      <c r="N2139" s="2" t="s">
        <v>9278</v>
      </c>
      <c r="O2139">
        <v>1</v>
      </c>
      <c r="P2139" s="2" t="s">
        <v>53</v>
      </c>
      <c r="Q2139">
        <v>100</v>
      </c>
      <c r="R2139">
        <v>0</v>
      </c>
      <c r="S2139" s="2" t="s">
        <v>54</v>
      </c>
      <c r="T2139" s="2" t="s">
        <v>55</v>
      </c>
      <c r="U2139" s="2" t="s">
        <v>412</v>
      </c>
      <c r="V2139" s="2"/>
      <c r="W2139">
        <v>91000</v>
      </c>
      <c r="X2139">
        <v>0</v>
      </c>
      <c r="Y2139">
        <v>0</v>
      </c>
      <c r="Z2139">
        <v>91000</v>
      </c>
      <c r="AB2139" s="2" t="s">
        <v>57</v>
      </c>
      <c r="AC2139">
        <v>36400</v>
      </c>
      <c r="AD2139">
        <v>54600</v>
      </c>
      <c r="AE2139">
        <v>194000</v>
      </c>
      <c r="AF2139">
        <v>2910</v>
      </c>
      <c r="AG2139" s="2" t="s">
        <v>11423</v>
      </c>
      <c r="AH2139" s="2" t="s">
        <v>149</v>
      </c>
      <c r="AI2139" s="1">
        <v>46200</v>
      </c>
      <c r="AJ2139" s="2"/>
      <c r="AK2139" s="2" t="s">
        <v>67</v>
      </c>
      <c r="AM2139" s="2" t="s">
        <v>59</v>
      </c>
      <c r="AP2139" s="2" t="s">
        <v>60</v>
      </c>
      <c r="AQ2139" s="2" t="s">
        <v>41</v>
      </c>
      <c r="AR2139">
        <v>103000</v>
      </c>
      <c r="AS2139" s="2" t="str">
        <f>_xlfn.IFNA(IF(VLOOKUP(all_resi[[#This Row],[No. Waybill]],settle_reconcile[No. Waybill],1,0)="","Recon","Recon"),"-")</f>
        <v>-</v>
      </c>
      <c r="AT2139" s="2">
        <f>all_resi[[#This Row],[Nilai COD]]-all_resi[[#This Row],[COD Fee]]-all_resi[[#This Row],[Total Biaya Setelah Diskon]]</f>
        <v>136490</v>
      </c>
      <c r="AU2139" s="2">
        <f>IF(all_resi[[#This Row],[Waktu Terima]]="","",_xlfn.DAYS(all_resi[[#This Row],[Waktu Terima]],all_resi[[#This Row],[Tanggal Pengiriman]]))</f>
        <v>12</v>
      </c>
    </row>
    <row r="2140" spans="1:47" x14ac:dyDescent="0.25">
      <c r="A2140" s="2" t="s">
        <v>8961</v>
      </c>
      <c r="B2140" s="1">
        <v>46188</v>
      </c>
      <c r="C2140" s="2" t="s">
        <v>42</v>
      </c>
      <c r="D2140" s="2" t="s">
        <v>43</v>
      </c>
      <c r="E2140" s="2" t="s">
        <v>44</v>
      </c>
      <c r="F2140" s="2" t="s">
        <v>45</v>
      </c>
      <c r="G2140" s="2" t="s">
        <v>46</v>
      </c>
      <c r="H2140" s="2" t="s">
        <v>47</v>
      </c>
      <c r="I2140" s="2" t="s">
        <v>8962</v>
      </c>
      <c r="J2140" s="2" t="s">
        <v>14241</v>
      </c>
      <c r="K2140" s="2" t="s">
        <v>437</v>
      </c>
      <c r="L2140" s="2" t="s">
        <v>1270</v>
      </c>
      <c r="M2140" s="2" t="s">
        <v>8963</v>
      </c>
      <c r="N2140" s="2" t="s">
        <v>8964</v>
      </c>
      <c r="O2140">
        <v>1</v>
      </c>
      <c r="P2140" s="2" t="s">
        <v>53</v>
      </c>
      <c r="Q2140">
        <v>100</v>
      </c>
      <c r="R2140">
        <v>0</v>
      </c>
      <c r="S2140" s="2" t="s">
        <v>54</v>
      </c>
      <c r="T2140" s="2" t="s">
        <v>55</v>
      </c>
      <c r="U2140" s="2" t="s">
        <v>8965</v>
      </c>
      <c r="V2140" s="2"/>
      <c r="W2140">
        <v>45000</v>
      </c>
      <c r="X2140">
        <v>0</v>
      </c>
      <c r="Y2140">
        <v>0</v>
      </c>
      <c r="Z2140">
        <v>45000</v>
      </c>
      <c r="AB2140" s="2" t="s">
        <v>57</v>
      </c>
      <c r="AC2140">
        <v>18000</v>
      </c>
      <c r="AD2140">
        <v>27000</v>
      </c>
      <c r="AE2140">
        <v>129000</v>
      </c>
      <c r="AF2140">
        <v>1935</v>
      </c>
      <c r="AG2140" s="2" t="s">
        <v>43</v>
      </c>
      <c r="AH2140" s="2"/>
      <c r="AI2140" s="1">
        <v>46210</v>
      </c>
      <c r="AJ2140" s="2"/>
      <c r="AK2140" s="2" t="s">
        <v>67</v>
      </c>
      <c r="AM2140" s="2" t="s">
        <v>59</v>
      </c>
      <c r="AP2140" s="2" t="s">
        <v>60</v>
      </c>
      <c r="AQ2140" s="2" t="s">
        <v>41</v>
      </c>
      <c r="AR2140">
        <v>84000</v>
      </c>
      <c r="AS2140" s="2" t="str">
        <f>_xlfn.IFNA(IF(VLOOKUP(all_resi[[#This Row],[No. Waybill]],settle_reconcile[No. Waybill],1,0)="","Recon","Recon"),"-")</f>
        <v>-</v>
      </c>
      <c r="AT2140" s="2">
        <f>all_resi[[#This Row],[Nilai COD]]-all_resi[[#This Row],[COD Fee]]-all_resi[[#This Row],[Total Biaya Setelah Diskon]]</f>
        <v>100065</v>
      </c>
      <c r="AU2140" s="2">
        <f>IF(all_resi[[#This Row],[Waktu Terima]]="","",_xlfn.DAYS(all_resi[[#This Row],[Waktu Terima]],all_resi[[#This Row],[Tanggal Pengiriman]]))</f>
        <v>22</v>
      </c>
    </row>
    <row r="2141" spans="1:47" x14ac:dyDescent="0.25">
      <c r="A2141" s="2" t="s">
        <v>8774</v>
      </c>
      <c r="B2141" s="1">
        <v>46188</v>
      </c>
      <c r="C2141" s="2" t="s">
        <v>42</v>
      </c>
      <c r="D2141" s="2" t="s">
        <v>43</v>
      </c>
      <c r="E2141" s="2" t="s">
        <v>44</v>
      </c>
      <c r="F2141" s="2" t="s">
        <v>45</v>
      </c>
      <c r="G2141" s="2" t="s">
        <v>46</v>
      </c>
      <c r="H2141" s="2" t="s">
        <v>47</v>
      </c>
      <c r="I2141" s="2" t="s">
        <v>8775</v>
      </c>
      <c r="J2141" s="2" t="s">
        <v>14290</v>
      </c>
      <c r="K2141" s="2" t="s">
        <v>209</v>
      </c>
      <c r="L2141" s="2" t="s">
        <v>3235</v>
      </c>
      <c r="M2141" s="2" t="s">
        <v>8776</v>
      </c>
      <c r="N2141" s="2" t="s">
        <v>8777</v>
      </c>
      <c r="O2141">
        <v>1</v>
      </c>
      <c r="P2141" s="2" t="s">
        <v>53</v>
      </c>
      <c r="Q2141">
        <v>100</v>
      </c>
      <c r="R2141">
        <v>0</v>
      </c>
      <c r="S2141" s="2" t="s">
        <v>54</v>
      </c>
      <c r="T2141" s="2" t="s">
        <v>55</v>
      </c>
      <c r="U2141" s="2" t="s">
        <v>386</v>
      </c>
      <c r="V2141" s="2"/>
      <c r="W2141">
        <v>46000</v>
      </c>
      <c r="X2141">
        <v>0</v>
      </c>
      <c r="Y2141">
        <v>0</v>
      </c>
      <c r="Z2141">
        <v>46000</v>
      </c>
      <c r="AB2141" s="2" t="s">
        <v>57</v>
      </c>
      <c r="AC2141">
        <v>18400</v>
      </c>
      <c r="AD2141">
        <v>27600</v>
      </c>
      <c r="AE2141">
        <v>145000</v>
      </c>
      <c r="AF2141">
        <v>2175</v>
      </c>
      <c r="AG2141" s="2" t="s">
        <v>7592</v>
      </c>
      <c r="AH2141" s="2" t="s">
        <v>149</v>
      </c>
      <c r="AI2141" s="1">
        <v>46201</v>
      </c>
      <c r="AJ2141" s="2"/>
      <c r="AK2141" s="2" t="s">
        <v>67</v>
      </c>
      <c r="AM2141" s="2" t="s">
        <v>59</v>
      </c>
      <c r="AP2141" s="2" t="s">
        <v>60</v>
      </c>
      <c r="AQ2141" s="2" t="s">
        <v>41</v>
      </c>
      <c r="AR2141">
        <v>99000</v>
      </c>
      <c r="AS2141" s="2" t="str">
        <f>_xlfn.IFNA(IF(VLOOKUP(all_resi[[#This Row],[No. Waybill]],settle_reconcile[No. Waybill],1,0)="","Recon","Recon"),"-")</f>
        <v>-</v>
      </c>
      <c r="AT2141" s="2">
        <f>all_resi[[#This Row],[Nilai COD]]-all_resi[[#This Row],[COD Fee]]-all_resi[[#This Row],[Total Biaya Setelah Diskon]]</f>
        <v>115225</v>
      </c>
      <c r="AU2141" s="2">
        <f>IF(all_resi[[#This Row],[Waktu Terima]]="","",_xlfn.DAYS(all_resi[[#This Row],[Waktu Terima]],all_resi[[#This Row],[Tanggal Pengiriman]]))</f>
        <v>13</v>
      </c>
    </row>
    <row r="2142" spans="1:47" x14ac:dyDescent="0.25">
      <c r="A2142" s="2" t="s">
        <v>9425</v>
      </c>
      <c r="B2142" s="1">
        <v>46188</v>
      </c>
      <c r="C2142" s="2" t="s">
        <v>42</v>
      </c>
      <c r="D2142" s="2" t="s">
        <v>43</v>
      </c>
      <c r="E2142" s="2" t="s">
        <v>44</v>
      </c>
      <c r="F2142" s="2" t="s">
        <v>45</v>
      </c>
      <c r="G2142" s="2" t="s">
        <v>46</v>
      </c>
      <c r="H2142" s="2" t="s">
        <v>47</v>
      </c>
      <c r="I2142" s="2" t="s">
        <v>9426</v>
      </c>
      <c r="J2142" s="2" t="s">
        <v>14333</v>
      </c>
      <c r="K2142" s="2" t="s">
        <v>126</v>
      </c>
      <c r="L2142" s="2" t="s">
        <v>188</v>
      </c>
      <c r="M2142" s="2" t="s">
        <v>5256</v>
      </c>
      <c r="N2142" s="2" t="s">
        <v>9427</v>
      </c>
      <c r="O2142">
        <v>1</v>
      </c>
      <c r="P2142" s="2" t="s">
        <v>53</v>
      </c>
      <c r="Q2142">
        <v>100</v>
      </c>
      <c r="R2142">
        <v>0</v>
      </c>
      <c r="S2142" s="2" t="s">
        <v>54</v>
      </c>
      <c r="T2142" s="2" t="s">
        <v>55</v>
      </c>
      <c r="U2142" s="2" t="s">
        <v>225</v>
      </c>
      <c r="V2142" s="2"/>
      <c r="W2142">
        <v>60000</v>
      </c>
      <c r="X2142">
        <v>0</v>
      </c>
      <c r="Y2142">
        <v>0</v>
      </c>
      <c r="Z2142">
        <v>60000</v>
      </c>
      <c r="AB2142" s="2" t="s">
        <v>57</v>
      </c>
      <c r="AC2142">
        <v>24000</v>
      </c>
      <c r="AD2142">
        <v>36000</v>
      </c>
      <c r="AE2142">
        <v>164000</v>
      </c>
      <c r="AF2142">
        <v>2460</v>
      </c>
      <c r="AG2142" s="2" t="s">
        <v>17318</v>
      </c>
      <c r="AH2142" s="2" t="s">
        <v>149</v>
      </c>
      <c r="AI2142" s="1">
        <v>46203</v>
      </c>
      <c r="AJ2142" s="2"/>
      <c r="AK2142" s="2" t="s">
        <v>67</v>
      </c>
      <c r="AM2142" s="2" t="s">
        <v>59</v>
      </c>
      <c r="AP2142" s="2" t="s">
        <v>60</v>
      </c>
      <c r="AQ2142" s="2" t="s">
        <v>41</v>
      </c>
      <c r="AR2142">
        <v>104000</v>
      </c>
      <c r="AS2142" s="2" t="str">
        <f>_xlfn.IFNA(IF(VLOOKUP(all_resi[[#This Row],[No. Waybill]],settle_reconcile[No. Waybill],1,0)="","Recon","Recon"),"-")</f>
        <v>-</v>
      </c>
      <c r="AT2142" s="2">
        <f>all_resi[[#This Row],[Nilai COD]]-all_resi[[#This Row],[COD Fee]]-all_resi[[#This Row],[Total Biaya Setelah Diskon]]</f>
        <v>125540</v>
      </c>
      <c r="AU2142" s="2">
        <f>IF(all_resi[[#This Row],[Waktu Terima]]="","",_xlfn.DAYS(all_resi[[#This Row],[Waktu Terima]],all_resi[[#This Row],[Tanggal Pengiriman]]))</f>
        <v>15</v>
      </c>
    </row>
    <row r="2143" spans="1:47" x14ac:dyDescent="0.25">
      <c r="A2143" s="2" t="s">
        <v>9341</v>
      </c>
      <c r="B2143" s="1">
        <v>46188</v>
      </c>
      <c r="C2143" s="2" t="s">
        <v>42</v>
      </c>
      <c r="D2143" s="2" t="s">
        <v>43</v>
      </c>
      <c r="E2143" s="2" t="s">
        <v>44</v>
      </c>
      <c r="F2143" s="2" t="s">
        <v>45</v>
      </c>
      <c r="G2143" s="2" t="s">
        <v>46</v>
      </c>
      <c r="H2143" s="2" t="s">
        <v>80</v>
      </c>
      <c r="I2143" s="2" t="s">
        <v>9342</v>
      </c>
      <c r="J2143" s="2" t="s">
        <v>14321</v>
      </c>
      <c r="K2143" s="2" t="s">
        <v>116</v>
      </c>
      <c r="L2143" s="2" t="s">
        <v>2163</v>
      </c>
      <c r="M2143" s="2" t="s">
        <v>9343</v>
      </c>
      <c r="N2143" s="2" t="s">
        <v>9344</v>
      </c>
      <c r="O2143">
        <v>1</v>
      </c>
      <c r="P2143" s="2" t="s">
        <v>53</v>
      </c>
      <c r="Q2143">
        <v>100</v>
      </c>
      <c r="R2143">
        <v>0</v>
      </c>
      <c r="S2143" s="2" t="s">
        <v>54</v>
      </c>
      <c r="T2143" s="2" t="s">
        <v>55</v>
      </c>
      <c r="U2143" s="2" t="s">
        <v>581</v>
      </c>
      <c r="V2143" s="2"/>
      <c r="W2143">
        <v>15000</v>
      </c>
      <c r="X2143">
        <v>0</v>
      </c>
      <c r="Y2143">
        <v>0</v>
      </c>
      <c r="Z2143">
        <v>15000</v>
      </c>
      <c r="AB2143" s="2" t="s">
        <v>57</v>
      </c>
      <c r="AC2143">
        <v>9000</v>
      </c>
      <c r="AD2143">
        <v>6000</v>
      </c>
      <c r="AE2143">
        <v>94000</v>
      </c>
      <c r="AF2143">
        <v>1410</v>
      </c>
      <c r="AG2143" s="2" t="s">
        <v>9342</v>
      </c>
      <c r="AH2143" s="2"/>
      <c r="AI2143" s="1">
        <v>46190</v>
      </c>
      <c r="AJ2143" s="2" t="s">
        <v>87</v>
      </c>
      <c r="AK2143" s="2" t="s">
        <v>58</v>
      </c>
      <c r="AM2143" s="2" t="s">
        <v>59</v>
      </c>
      <c r="AP2143" s="2" t="s">
        <v>60</v>
      </c>
      <c r="AQ2143" s="2" t="s">
        <v>41</v>
      </c>
      <c r="AR2143">
        <v>79000</v>
      </c>
      <c r="AS2143" s="2" t="str">
        <f>_xlfn.IFNA(IF(VLOOKUP(all_resi[[#This Row],[No. Waybill]],settle_reconcile[No. Waybill],1,0)="","Recon","Recon"),"-")</f>
        <v>Recon</v>
      </c>
      <c r="AT2143" s="2">
        <f>all_resi[[#This Row],[Nilai COD]]-all_resi[[#This Row],[COD Fee]]-all_resi[[#This Row],[Total Biaya Setelah Diskon]]</f>
        <v>86590</v>
      </c>
      <c r="AU2143" s="2">
        <f>IF(all_resi[[#This Row],[Waktu Terima]]="","",_xlfn.DAYS(all_resi[[#This Row],[Waktu Terima]],all_resi[[#This Row],[Tanggal Pengiriman]]))</f>
        <v>2</v>
      </c>
    </row>
    <row r="2144" spans="1:47" x14ac:dyDescent="0.25">
      <c r="A2144" s="2" t="s">
        <v>9348</v>
      </c>
      <c r="B2144" s="1">
        <v>46188</v>
      </c>
      <c r="C2144" s="2" t="s">
        <v>42</v>
      </c>
      <c r="D2144" s="2" t="s">
        <v>43</v>
      </c>
      <c r="E2144" s="2" t="s">
        <v>44</v>
      </c>
      <c r="F2144" s="2" t="s">
        <v>45</v>
      </c>
      <c r="G2144" s="2" t="s">
        <v>46</v>
      </c>
      <c r="H2144" s="2" t="s">
        <v>47</v>
      </c>
      <c r="I2144" s="2" t="s">
        <v>9349</v>
      </c>
      <c r="J2144" s="2" t="s">
        <v>14322</v>
      </c>
      <c r="K2144" s="2" t="s">
        <v>100</v>
      </c>
      <c r="L2144" s="2" t="s">
        <v>101</v>
      </c>
      <c r="M2144" s="2" t="s">
        <v>2858</v>
      </c>
      <c r="N2144" s="2" t="s">
        <v>9350</v>
      </c>
      <c r="O2144">
        <v>1</v>
      </c>
      <c r="P2144" s="2" t="s">
        <v>53</v>
      </c>
      <c r="Q2144">
        <v>100</v>
      </c>
      <c r="R2144">
        <v>0</v>
      </c>
      <c r="S2144" s="2" t="s">
        <v>54</v>
      </c>
      <c r="T2144" s="2" t="s">
        <v>55</v>
      </c>
      <c r="U2144" s="2" t="s">
        <v>66</v>
      </c>
      <c r="V2144" s="2"/>
      <c r="W2144">
        <v>15000</v>
      </c>
      <c r="X2144">
        <v>0</v>
      </c>
      <c r="Y2144">
        <v>0</v>
      </c>
      <c r="Z2144">
        <v>15000</v>
      </c>
      <c r="AB2144" s="2" t="s">
        <v>57</v>
      </c>
      <c r="AC2144">
        <v>9000</v>
      </c>
      <c r="AD2144">
        <v>6000</v>
      </c>
      <c r="AE2144">
        <v>99000</v>
      </c>
      <c r="AF2144">
        <v>1485</v>
      </c>
      <c r="AG2144" s="2" t="s">
        <v>9349</v>
      </c>
      <c r="AH2144" s="2"/>
      <c r="AI2144" s="1">
        <v>46189</v>
      </c>
      <c r="AJ2144" s="2"/>
      <c r="AK2144" s="2" t="s">
        <v>58</v>
      </c>
      <c r="AM2144" s="2" t="s">
        <v>59</v>
      </c>
      <c r="AP2144" s="2" t="s">
        <v>60</v>
      </c>
      <c r="AQ2144" s="2" t="s">
        <v>41</v>
      </c>
      <c r="AR2144">
        <v>84000</v>
      </c>
      <c r="AS2144" s="2" t="str">
        <f>_xlfn.IFNA(IF(VLOOKUP(all_resi[[#This Row],[No. Waybill]],settle_reconcile[No. Waybill],1,0)="","Recon","Recon"),"-")</f>
        <v>Recon</v>
      </c>
      <c r="AT2144" s="2">
        <f>all_resi[[#This Row],[Nilai COD]]-all_resi[[#This Row],[COD Fee]]-all_resi[[#This Row],[Total Biaya Setelah Diskon]]</f>
        <v>91515</v>
      </c>
      <c r="AU2144" s="2">
        <f>IF(all_resi[[#This Row],[Waktu Terima]]="","",_xlfn.DAYS(all_resi[[#This Row],[Waktu Terima]],all_resi[[#This Row],[Tanggal Pengiriman]]))</f>
        <v>1</v>
      </c>
    </row>
    <row r="2145" spans="1:47" x14ac:dyDescent="0.25">
      <c r="A2145" s="2" t="s">
        <v>9272</v>
      </c>
      <c r="B2145" s="1">
        <v>46188</v>
      </c>
      <c r="C2145" s="2" t="s">
        <v>42</v>
      </c>
      <c r="D2145" s="2" t="s">
        <v>43</v>
      </c>
      <c r="E2145" s="2" t="s">
        <v>44</v>
      </c>
      <c r="F2145" s="2" t="s">
        <v>45</v>
      </c>
      <c r="G2145" s="2" t="s">
        <v>46</v>
      </c>
      <c r="H2145" s="2" t="s">
        <v>47</v>
      </c>
      <c r="I2145" s="2" t="s">
        <v>9273</v>
      </c>
      <c r="J2145" s="2" t="s">
        <v>14339</v>
      </c>
      <c r="K2145" s="2" t="s">
        <v>126</v>
      </c>
      <c r="L2145" s="2" t="s">
        <v>1397</v>
      </c>
      <c r="M2145" s="2" t="s">
        <v>9274</v>
      </c>
      <c r="N2145" s="2" t="s">
        <v>9275</v>
      </c>
      <c r="O2145">
        <v>1</v>
      </c>
      <c r="P2145" s="2" t="s">
        <v>53</v>
      </c>
      <c r="Q2145">
        <v>100</v>
      </c>
      <c r="R2145">
        <v>0</v>
      </c>
      <c r="S2145" s="2" t="s">
        <v>54</v>
      </c>
      <c r="T2145" s="2" t="s">
        <v>55</v>
      </c>
      <c r="U2145" s="2" t="s">
        <v>698</v>
      </c>
      <c r="V2145" s="2"/>
      <c r="W2145">
        <v>44000</v>
      </c>
      <c r="X2145">
        <v>0</v>
      </c>
      <c r="Y2145">
        <v>0</v>
      </c>
      <c r="Z2145">
        <v>44000</v>
      </c>
      <c r="AB2145" s="2" t="s">
        <v>57</v>
      </c>
      <c r="AC2145">
        <v>17600</v>
      </c>
      <c r="AD2145">
        <v>26400</v>
      </c>
      <c r="AE2145">
        <v>128000</v>
      </c>
      <c r="AF2145">
        <v>1920</v>
      </c>
      <c r="AG2145" s="2" t="s">
        <v>17319</v>
      </c>
      <c r="AH2145" s="2" t="s">
        <v>149</v>
      </c>
      <c r="AI2145" s="1">
        <v>46202</v>
      </c>
      <c r="AJ2145" s="2"/>
      <c r="AK2145" s="2" t="s">
        <v>67</v>
      </c>
      <c r="AM2145" s="2" t="s">
        <v>59</v>
      </c>
      <c r="AP2145" s="2" t="s">
        <v>60</v>
      </c>
      <c r="AQ2145" s="2" t="s">
        <v>41</v>
      </c>
      <c r="AR2145">
        <v>84000</v>
      </c>
      <c r="AS2145" s="2" t="str">
        <f>_xlfn.IFNA(IF(VLOOKUP(all_resi[[#This Row],[No. Waybill]],settle_reconcile[No. Waybill],1,0)="","Recon","Recon"),"-")</f>
        <v>-</v>
      </c>
      <c r="AT2145" s="2">
        <f>all_resi[[#This Row],[Nilai COD]]-all_resi[[#This Row],[COD Fee]]-all_resi[[#This Row],[Total Biaya Setelah Diskon]]</f>
        <v>99680</v>
      </c>
      <c r="AU2145" s="2">
        <f>IF(all_resi[[#This Row],[Waktu Terima]]="","",_xlfn.DAYS(all_resi[[#This Row],[Waktu Terima]],all_resi[[#This Row],[Tanggal Pengiriman]]))</f>
        <v>14</v>
      </c>
    </row>
    <row r="2146" spans="1:47" x14ac:dyDescent="0.25">
      <c r="A2146" s="2" t="s">
        <v>9410</v>
      </c>
      <c r="B2146" s="1">
        <v>46188</v>
      </c>
      <c r="C2146" s="2" t="s">
        <v>42</v>
      </c>
      <c r="D2146" s="2" t="s">
        <v>43</v>
      </c>
      <c r="E2146" s="2" t="s">
        <v>44</v>
      </c>
      <c r="F2146" s="2" t="s">
        <v>45</v>
      </c>
      <c r="G2146" s="2" t="s">
        <v>46</v>
      </c>
      <c r="H2146" s="2" t="s">
        <v>47</v>
      </c>
      <c r="I2146" s="2" t="s">
        <v>9411</v>
      </c>
      <c r="J2146" s="2" t="s">
        <v>14329</v>
      </c>
      <c r="K2146" s="2" t="s">
        <v>116</v>
      </c>
      <c r="L2146" s="2" t="s">
        <v>4296</v>
      </c>
      <c r="M2146" s="2" t="s">
        <v>9412</v>
      </c>
      <c r="N2146" s="2" t="s">
        <v>9413</v>
      </c>
      <c r="O2146">
        <v>1</v>
      </c>
      <c r="P2146" s="2" t="s">
        <v>53</v>
      </c>
      <c r="Q2146">
        <v>100</v>
      </c>
      <c r="R2146">
        <v>0</v>
      </c>
      <c r="S2146" s="2" t="s">
        <v>54</v>
      </c>
      <c r="T2146" s="2" t="s">
        <v>55</v>
      </c>
      <c r="U2146" s="2" t="s">
        <v>250</v>
      </c>
      <c r="V2146" s="2"/>
      <c r="W2146">
        <v>16000</v>
      </c>
      <c r="X2146">
        <v>0</v>
      </c>
      <c r="Y2146">
        <v>0</v>
      </c>
      <c r="Z2146">
        <v>16000</v>
      </c>
      <c r="AB2146" s="2" t="s">
        <v>57</v>
      </c>
      <c r="AC2146">
        <v>11000</v>
      </c>
      <c r="AD2146">
        <v>5000</v>
      </c>
      <c r="AE2146">
        <v>70900</v>
      </c>
      <c r="AF2146">
        <v>1063.5</v>
      </c>
      <c r="AG2146" s="2" t="s">
        <v>9411</v>
      </c>
      <c r="AH2146" s="2"/>
      <c r="AI2146" s="1">
        <v>46190</v>
      </c>
      <c r="AJ2146" s="2"/>
      <c r="AK2146" s="2" t="s">
        <v>58</v>
      </c>
      <c r="AM2146" s="2" t="s">
        <v>59</v>
      </c>
      <c r="AP2146" s="2" t="s">
        <v>60</v>
      </c>
      <c r="AQ2146" s="2" t="s">
        <v>41</v>
      </c>
      <c r="AR2146">
        <v>54900</v>
      </c>
      <c r="AS2146" s="2" t="str">
        <f>_xlfn.IFNA(IF(VLOOKUP(all_resi[[#This Row],[No. Waybill]],settle_reconcile[No. Waybill],1,0)="","Recon","Recon"),"-")</f>
        <v>Recon</v>
      </c>
      <c r="AT2146" s="2">
        <f>all_resi[[#This Row],[Nilai COD]]-all_resi[[#This Row],[COD Fee]]-all_resi[[#This Row],[Total Biaya Setelah Diskon]]</f>
        <v>64836.5</v>
      </c>
      <c r="AU2146" s="2">
        <f>IF(all_resi[[#This Row],[Waktu Terima]]="","",_xlfn.DAYS(all_resi[[#This Row],[Waktu Terima]],all_resi[[#This Row],[Tanggal Pengiriman]]))</f>
        <v>2</v>
      </c>
    </row>
    <row r="2147" spans="1:47" x14ac:dyDescent="0.25">
      <c r="A2147" s="2" t="s">
        <v>9049</v>
      </c>
      <c r="B2147" s="1">
        <v>46188</v>
      </c>
      <c r="C2147" s="2" t="s">
        <v>42</v>
      </c>
      <c r="D2147" s="2" t="s">
        <v>43</v>
      </c>
      <c r="E2147" s="2" t="s">
        <v>44</v>
      </c>
      <c r="F2147" s="2" t="s">
        <v>45</v>
      </c>
      <c r="G2147" s="2" t="s">
        <v>46</v>
      </c>
      <c r="H2147" s="2" t="s">
        <v>47</v>
      </c>
      <c r="I2147" s="2" t="s">
        <v>9050</v>
      </c>
      <c r="J2147" s="2" t="s">
        <v>14369</v>
      </c>
      <c r="K2147" s="2" t="s">
        <v>106</v>
      </c>
      <c r="L2147" s="2" t="s">
        <v>842</v>
      </c>
      <c r="M2147" s="2" t="s">
        <v>9051</v>
      </c>
      <c r="N2147" s="2" t="s">
        <v>9052</v>
      </c>
      <c r="O2147">
        <v>1</v>
      </c>
      <c r="P2147" s="2" t="s">
        <v>53</v>
      </c>
      <c r="Q2147">
        <v>100</v>
      </c>
      <c r="R2147">
        <v>0</v>
      </c>
      <c r="S2147" s="2" t="s">
        <v>54</v>
      </c>
      <c r="T2147" s="2" t="s">
        <v>55</v>
      </c>
      <c r="U2147" s="2" t="s">
        <v>97</v>
      </c>
      <c r="V2147" s="2"/>
      <c r="W2147">
        <v>53000</v>
      </c>
      <c r="X2147">
        <v>0</v>
      </c>
      <c r="Y2147">
        <v>0</v>
      </c>
      <c r="Z2147">
        <v>53000</v>
      </c>
      <c r="AB2147" s="2" t="s">
        <v>57</v>
      </c>
      <c r="AC2147">
        <v>21200</v>
      </c>
      <c r="AD2147">
        <v>31800</v>
      </c>
      <c r="AE2147">
        <v>123000</v>
      </c>
      <c r="AF2147">
        <v>1845</v>
      </c>
      <c r="AG2147" s="2" t="s">
        <v>9050</v>
      </c>
      <c r="AH2147" s="2"/>
      <c r="AI2147" s="1">
        <v>46192</v>
      </c>
      <c r="AJ2147" s="2"/>
      <c r="AK2147" s="2" t="s">
        <v>58</v>
      </c>
      <c r="AM2147" s="2" t="s">
        <v>59</v>
      </c>
      <c r="AP2147" s="2" t="s">
        <v>60</v>
      </c>
      <c r="AQ2147" s="2" t="s">
        <v>41</v>
      </c>
      <c r="AR2147">
        <v>70000</v>
      </c>
      <c r="AS2147" s="2" t="str">
        <f>_xlfn.IFNA(IF(VLOOKUP(all_resi[[#This Row],[No. Waybill]],settle_reconcile[No. Waybill],1,0)="","Recon","Recon"),"-")</f>
        <v>Recon</v>
      </c>
      <c r="AT2147" s="2">
        <f>all_resi[[#This Row],[Nilai COD]]-all_resi[[#This Row],[COD Fee]]-all_resi[[#This Row],[Total Biaya Setelah Diskon]]</f>
        <v>89355</v>
      </c>
      <c r="AU2147" s="2">
        <f>IF(all_resi[[#This Row],[Waktu Terima]]="","",_xlfn.DAYS(all_resi[[#This Row],[Waktu Terima]],all_resi[[#This Row],[Tanggal Pengiriman]]))</f>
        <v>4</v>
      </c>
    </row>
    <row r="2148" spans="1:47" x14ac:dyDescent="0.25">
      <c r="A2148" s="2" t="s">
        <v>9248</v>
      </c>
      <c r="B2148" s="1">
        <v>46188</v>
      </c>
      <c r="C2148" s="2" t="s">
        <v>42</v>
      </c>
      <c r="D2148" s="2" t="s">
        <v>43</v>
      </c>
      <c r="E2148" s="2" t="s">
        <v>44</v>
      </c>
      <c r="F2148" s="2" t="s">
        <v>45</v>
      </c>
      <c r="G2148" s="2" t="s">
        <v>46</v>
      </c>
      <c r="H2148" s="2" t="s">
        <v>47</v>
      </c>
      <c r="I2148" s="2" t="s">
        <v>9249</v>
      </c>
      <c r="J2148" s="2" t="s">
        <v>14319</v>
      </c>
      <c r="K2148" s="2" t="s">
        <v>177</v>
      </c>
      <c r="L2148" s="2" t="s">
        <v>807</v>
      </c>
      <c r="M2148" s="2" t="s">
        <v>1671</v>
      </c>
      <c r="N2148" s="2" t="s">
        <v>9250</v>
      </c>
      <c r="O2148">
        <v>1</v>
      </c>
      <c r="P2148" s="2" t="s">
        <v>53</v>
      </c>
      <c r="Q2148">
        <v>100</v>
      </c>
      <c r="R2148">
        <v>0</v>
      </c>
      <c r="S2148" s="2" t="s">
        <v>54</v>
      </c>
      <c r="T2148" s="2" t="s">
        <v>55</v>
      </c>
      <c r="U2148" s="2" t="s">
        <v>420</v>
      </c>
      <c r="V2148" s="2"/>
      <c r="W2148">
        <v>64000</v>
      </c>
      <c r="X2148">
        <v>0</v>
      </c>
      <c r="Y2148">
        <v>0</v>
      </c>
      <c r="Z2148">
        <v>64000</v>
      </c>
      <c r="AB2148" s="2" t="s">
        <v>57</v>
      </c>
      <c r="AC2148">
        <v>25600</v>
      </c>
      <c r="AD2148">
        <v>38400</v>
      </c>
      <c r="AE2148">
        <v>145000</v>
      </c>
      <c r="AF2148">
        <v>2175</v>
      </c>
      <c r="AG2148" s="2" t="s">
        <v>9249</v>
      </c>
      <c r="AH2148" s="2"/>
      <c r="AI2148" s="1">
        <v>46193</v>
      </c>
      <c r="AJ2148" s="2"/>
      <c r="AK2148" s="2" t="s">
        <v>58</v>
      </c>
      <c r="AM2148" s="2" t="s">
        <v>59</v>
      </c>
      <c r="AP2148" s="2" t="s">
        <v>60</v>
      </c>
      <c r="AQ2148" s="2" t="s">
        <v>41</v>
      </c>
      <c r="AR2148">
        <v>81000</v>
      </c>
      <c r="AS2148" s="2" t="str">
        <f>_xlfn.IFNA(IF(VLOOKUP(all_resi[[#This Row],[No. Waybill]],settle_reconcile[No. Waybill],1,0)="","Recon","Recon"),"-")</f>
        <v>Recon</v>
      </c>
      <c r="AT2148" s="2">
        <f>all_resi[[#This Row],[Nilai COD]]-all_resi[[#This Row],[COD Fee]]-all_resi[[#This Row],[Total Biaya Setelah Diskon]]</f>
        <v>104425</v>
      </c>
      <c r="AU2148" s="2">
        <f>IF(all_resi[[#This Row],[Waktu Terima]]="","",_xlfn.DAYS(all_resi[[#This Row],[Waktu Terima]],all_resi[[#This Row],[Tanggal Pengiriman]]))</f>
        <v>5</v>
      </c>
    </row>
    <row r="2149" spans="1:47" x14ac:dyDescent="0.25">
      <c r="A2149" s="2" t="s">
        <v>9403</v>
      </c>
      <c r="B2149" s="1">
        <v>46188</v>
      </c>
      <c r="C2149" s="2" t="s">
        <v>42</v>
      </c>
      <c r="D2149" s="2" t="s">
        <v>43</v>
      </c>
      <c r="E2149" s="2" t="s">
        <v>44</v>
      </c>
      <c r="F2149" s="2" t="s">
        <v>45</v>
      </c>
      <c r="G2149" s="2" t="s">
        <v>46</v>
      </c>
      <c r="H2149" s="2" t="s">
        <v>47</v>
      </c>
      <c r="I2149" s="2" t="s">
        <v>9404</v>
      </c>
      <c r="J2149" s="2" t="s">
        <v>14326</v>
      </c>
      <c r="K2149" s="2" t="s">
        <v>359</v>
      </c>
      <c r="L2149" s="2" t="s">
        <v>360</v>
      </c>
      <c r="M2149" s="2" t="s">
        <v>9405</v>
      </c>
      <c r="N2149" s="2" t="s">
        <v>9406</v>
      </c>
      <c r="O2149">
        <v>1</v>
      </c>
      <c r="P2149" s="2" t="s">
        <v>53</v>
      </c>
      <c r="Q2149">
        <v>100</v>
      </c>
      <c r="R2149">
        <v>0</v>
      </c>
      <c r="S2149" s="2" t="s">
        <v>54</v>
      </c>
      <c r="T2149" s="2" t="s">
        <v>55</v>
      </c>
      <c r="U2149" s="2" t="s">
        <v>230</v>
      </c>
      <c r="V2149" s="2"/>
      <c r="W2149">
        <v>54000</v>
      </c>
      <c r="X2149">
        <v>0</v>
      </c>
      <c r="Y2149">
        <v>0</v>
      </c>
      <c r="Z2149">
        <v>54000</v>
      </c>
      <c r="AB2149" s="2" t="s">
        <v>57</v>
      </c>
      <c r="AC2149">
        <v>21600</v>
      </c>
      <c r="AD2149">
        <v>32400</v>
      </c>
      <c r="AE2149">
        <v>159000</v>
      </c>
      <c r="AF2149">
        <v>2385</v>
      </c>
      <c r="AG2149" s="2" t="s">
        <v>9404</v>
      </c>
      <c r="AH2149" s="2"/>
      <c r="AI2149" s="1">
        <v>46192</v>
      </c>
      <c r="AJ2149" s="2"/>
      <c r="AK2149" s="2" t="s">
        <v>58</v>
      </c>
      <c r="AM2149" s="2" t="s">
        <v>59</v>
      </c>
      <c r="AP2149" s="2" t="s">
        <v>60</v>
      </c>
      <c r="AQ2149" s="2" t="s">
        <v>41</v>
      </c>
      <c r="AR2149">
        <v>105000</v>
      </c>
      <c r="AS2149" s="2" t="str">
        <f>_xlfn.IFNA(IF(VLOOKUP(all_resi[[#This Row],[No. Waybill]],settle_reconcile[No. Waybill],1,0)="","Recon","Recon"),"-")</f>
        <v>Recon</v>
      </c>
      <c r="AT2149" s="2">
        <f>all_resi[[#This Row],[Nilai COD]]-all_resi[[#This Row],[COD Fee]]-all_resi[[#This Row],[Total Biaya Setelah Diskon]]</f>
        <v>124215</v>
      </c>
      <c r="AU2149" s="2">
        <f>IF(all_resi[[#This Row],[Waktu Terima]]="","",_xlfn.DAYS(all_resi[[#This Row],[Waktu Terima]],all_resi[[#This Row],[Tanggal Pengiriman]]))</f>
        <v>4</v>
      </c>
    </row>
    <row r="2150" spans="1:47" x14ac:dyDescent="0.25">
      <c r="A2150" s="2" t="s">
        <v>9297</v>
      </c>
      <c r="B2150" s="1">
        <v>46188</v>
      </c>
      <c r="C2150" s="2" t="s">
        <v>42</v>
      </c>
      <c r="D2150" s="2" t="s">
        <v>43</v>
      </c>
      <c r="E2150" s="2" t="s">
        <v>44</v>
      </c>
      <c r="F2150" s="2" t="s">
        <v>45</v>
      </c>
      <c r="G2150" s="2" t="s">
        <v>46</v>
      </c>
      <c r="H2150" s="2" t="s">
        <v>47</v>
      </c>
      <c r="I2150" s="2" t="s">
        <v>9298</v>
      </c>
      <c r="J2150" s="2" t="s">
        <v>14323</v>
      </c>
      <c r="K2150" s="2" t="s">
        <v>265</v>
      </c>
      <c r="L2150" s="2" t="s">
        <v>1936</v>
      </c>
      <c r="M2150" s="2" t="s">
        <v>9299</v>
      </c>
      <c r="N2150" s="2" t="s">
        <v>9300</v>
      </c>
      <c r="O2150">
        <v>1</v>
      </c>
      <c r="P2150" s="2" t="s">
        <v>53</v>
      </c>
      <c r="Q2150">
        <v>100</v>
      </c>
      <c r="R2150">
        <v>0</v>
      </c>
      <c r="S2150" s="2" t="s">
        <v>54</v>
      </c>
      <c r="T2150" s="2" t="s">
        <v>55</v>
      </c>
      <c r="U2150" s="2" t="s">
        <v>225</v>
      </c>
      <c r="V2150" s="2"/>
      <c r="W2150">
        <v>50000</v>
      </c>
      <c r="X2150">
        <v>0</v>
      </c>
      <c r="Y2150">
        <v>0</v>
      </c>
      <c r="Z2150">
        <v>50000</v>
      </c>
      <c r="AB2150" s="2" t="s">
        <v>57</v>
      </c>
      <c r="AC2150">
        <v>20000</v>
      </c>
      <c r="AD2150">
        <v>30000</v>
      </c>
      <c r="AE2150">
        <v>154000</v>
      </c>
      <c r="AF2150">
        <v>2310</v>
      </c>
      <c r="AG2150" s="2" t="s">
        <v>9298</v>
      </c>
      <c r="AH2150" s="2"/>
      <c r="AI2150" s="1">
        <v>46193</v>
      </c>
      <c r="AJ2150" s="2"/>
      <c r="AK2150" s="2" t="s">
        <v>58</v>
      </c>
      <c r="AM2150" s="2" t="s">
        <v>59</v>
      </c>
      <c r="AP2150" s="2" t="s">
        <v>60</v>
      </c>
      <c r="AQ2150" s="2" t="s">
        <v>41</v>
      </c>
      <c r="AR2150">
        <v>104000</v>
      </c>
      <c r="AS2150" s="2" t="str">
        <f>_xlfn.IFNA(IF(VLOOKUP(all_resi[[#This Row],[No. Waybill]],settle_reconcile[No. Waybill],1,0)="","Recon","Recon"),"-")</f>
        <v>Recon</v>
      </c>
      <c r="AT2150" s="2">
        <f>all_resi[[#This Row],[Nilai COD]]-all_resi[[#This Row],[COD Fee]]-all_resi[[#This Row],[Total Biaya Setelah Diskon]]</f>
        <v>121690</v>
      </c>
      <c r="AU2150" s="2">
        <f>IF(all_resi[[#This Row],[Waktu Terima]]="","",_xlfn.DAYS(all_resi[[#This Row],[Waktu Terima]],all_resi[[#This Row],[Tanggal Pengiriman]]))</f>
        <v>5</v>
      </c>
    </row>
    <row r="2151" spans="1:47" x14ac:dyDescent="0.25">
      <c r="A2151" s="2" t="s">
        <v>8848</v>
      </c>
      <c r="B2151" s="1">
        <v>46188</v>
      </c>
      <c r="C2151" s="2" t="s">
        <v>42</v>
      </c>
      <c r="D2151" s="2" t="s">
        <v>43</v>
      </c>
      <c r="E2151" s="2" t="s">
        <v>44</v>
      </c>
      <c r="F2151" s="2" t="s">
        <v>45</v>
      </c>
      <c r="G2151" s="2" t="s">
        <v>46</v>
      </c>
      <c r="H2151" s="2" t="s">
        <v>80</v>
      </c>
      <c r="I2151" s="2" t="s">
        <v>8849</v>
      </c>
      <c r="J2151" s="2" t="s">
        <v>14348</v>
      </c>
      <c r="K2151" s="2" t="s">
        <v>69</v>
      </c>
      <c r="L2151" s="2" t="s">
        <v>1223</v>
      </c>
      <c r="M2151" s="2" t="s">
        <v>4044</v>
      </c>
      <c r="N2151" s="2" t="s">
        <v>8850</v>
      </c>
      <c r="O2151">
        <v>1</v>
      </c>
      <c r="P2151" s="2" t="s">
        <v>53</v>
      </c>
      <c r="Q2151">
        <v>100</v>
      </c>
      <c r="R2151">
        <v>0</v>
      </c>
      <c r="S2151" s="2" t="s">
        <v>54</v>
      </c>
      <c r="T2151" s="2" t="s">
        <v>55</v>
      </c>
      <c r="U2151" s="2" t="s">
        <v>86</v>
      </c>
      <c r="V2151" s="2"/>
      <c r="W2151">
        <v>54000</v>
      </c>
      <c r="X2151">
        <v>0</v>
      </c>
      <c r="Y2151">
        <v>0</v>
      </c>
      <c r="Z2151">
        <v>54000</v>
      </c>
      <c r="AB2151" s="2" t="s">
        <v>57</v>
      </c>
      <c r="AC2151">
        <v>21600</v>
      </c>
      <c r="AD2151">
        <v>32400</v>
      </c>
      <c r="AE2151">
        <v>105000</v>
      </c>
      <c r="AF2151">
        <v>1575</v>
      </c>
      <c r="AG2151" s="2" t="s">
        <v>8849</v>
      </c>
      <c r="AH2151" s="2"/>
      <c r="AI2151" s="1">
        <v>46193</v>
      </c>
      <c r="AJ2151" s="2" t="s">
        <v>87</v>
      </c>
      <c r="AK2151" s="2" t="s">
        <v>58</v>
      </c>
      <c r="AM2151" s="2" t="s">
        <v>59</v>
      </c>
      <c r="AP2151" s="2" t="s">
        <v>60</v>
      </c>
      <c r="AQ2151" s="2" t="s">
        <v>41</v>
      </c>
      <c r="AR2151">
        <v>51000</v>
      </c>
      <c r="AS2151" s="2" t="str">
        <f>_xlfn.IFNA(IF(VLOOKUP(all_resi[[#This Row],[No. Waybill]],settle_reconcile[No. Waybill],1,0)="","Recon","Recon"),"-")</f>
        <v>Recon</v>
      </c>
      <c r="AT2151" s="2">
        <f>all_resi[[#This Row],[Nilai COD]]-all_resi[[#This Row],[COD Fee]]-all_resi[[#This Row],[Total Biaya Setelah Diskon]]</f>
        <v>71025</v>
      </c>
      <c r="AU2151" s="2">
        <f>IF(all_resi[[#This Row],[Waktu Terima]]="","",_xlfn.DAYS(all_resi[[#This Row],[Waktu Terima]],all_resi[[#This Row],[Tanggal Pengiriman]]))</f>
        <v>5</v>
      </c>
    </row>
    <row r="2152" spans="1:47" x14ac:dyDescent="0.25">
      <c r="A2152" s="2" t="s">
        <v>9400</v>
      </c>
      <c r="B2152" s="1">
        <v>46188</v>
      </c>
      <c r="C2152" s="2" t="s">
        <v>42</v>
      </c>
      <c r="D2152" s="2" t="s">
        <v>43</v>
      </c>
      <c r="E2152" s="2" t="s">
        <v>44</v>
      </c>
      <c r="F2152" s="2" t="s">
        <v>45</v>
      </c>
      <c r="G2152" s="2" t="s">
        <v>46</v>
      </c>
      <c r="H2152" s="2" t="s">
        <v>47</v>
      </c>
      <c r="I2152" s="2" t="s">
        <v>9401</v>
      </c>
      <c r="J2152" s="2" t="s">
        <v>14277</v>
      </c>
      <c r="K2152" s="2" t="s">
        <v>75</v>
      </c>
      <c r="L2152" s="2" t="s">
        <v>2340</v>
      </c>
      <c r="M2152" s="2" t="s">
        <v>2341</v>
      </c>
      <c r="N2152" s="2" t="s">
        <v>9402</v>
      </c>
      <c r="O2152">
        <v>1</v>
      </c>
      <c r="P2152" s="2" t="s">
        <v>53</v>
      </c>
      <c r="Q2152">
        <v>100</v>
      </c>
      <c r="R2152">
        <v>0</v>
      </c>
      <c r="S2152" s="2" t="s">
        <v>54</v>
      </c>
      <c r="T2152" s="2" t="s">
        <v>55</v>
      </c>
      <c r="U2152" s="2" t="s">
        <v>104</v>
      </c>
      <c r="V2152" s="2"/>
      <c r="W2152">
        <v>56000</v>
      </c>
      <c r="X2152">
        <v>0</v>
      </c>
      <c r="Y2152">
        <v>0</v>
      </c>
      <c r="Z2152">
        <v>56000</v>
      </c>
      <c r="AB2152" s="2" t="s">
        <v>57</v>
      </c>
      <c r="AC2152">
        <v>22400</v>
      </c>
      <c r="AD2152">
        <v>33600</v>
      </c>
      <c r="AE2152">
        <v>110000</v>
      </c>
      <c r="AF2152">
        <v>1650</v>
      </c>
      <c r="AG2152" s="2" t="s">
        <v>9401</v>
      </c>
      <c r="AH2152" s="2"/>
      <c r="AI2152" s="1">
        <v>46197</v>
      </c>
      <c r="AJ2152" s="2"/>
      <c r="AK2152" s="2" t="s">
        <v>58</v>
      </c>
      <c r="AM2152" s="2" t="s">
        <v>59</v>
      </c>
      <c r="AP2152" s="2" t="s">
        <v>60</v>
      </c>
      <c r="AQ2152" s="2" t="s">
        <v>41</v>
      </c>
      <c r="AR2152">
        <v>54000</v>
      </c>
      <c r="AS2152" s="2" t="str">
        <f>_xlfn.IFNA(IF(VLOOKUP(all_resi[[#This Row],[No. Waybill]],settle_reconcile[No. Waybill],1,0)="","Recon","Recon"),"-")</f>
        <v>Recon</v>
      </c>
      <c r="AT2152" s="2">
        <f>all_resi[[#This Row],[Nilai COD]]-all_resi[[#This Row],[COD Fee]]-all_resi[[#This Row],[Total Biaya Setelah Diskon]]</f>
        <v>74750</v>
      </c>
      <c r="AU2152" s="2">
        <f>IF(all_resi[[#This Row],[Waktu Terima]]="","",_xlfn.DAYS(all_resi[[#This Row],[Waktu Terima]],all_resi[[#This Row],[Tanggal Pengiriman]]))</f>
        <v>9</v>
      </c>
    </row>
    <row r="2153" spans="1:47" x14ac:dyDescent="0.25">
      <c r="A2153" s="2" t="s">
        <v>9178</v>
      </c>
      <c r="B2153" s="1">
        <v>46188</v>
      </c>
      <c r="C2153" s="2" t="s">
        <v>42</v>
      </c>
      <c r="D2153" s="2" t="s">
        <v>43</v>
      </c>
      <c r="E2153" s="2" t="s">
        <v>44</v>
      </c>
      <c r="F2153" s="2" t="s">
        <v>45</v>
      </c>
      <c r="G2153" s="2" t="s">
        <v>46</v>
      </c>
      <c r="H2153" s="2" t="s">
        <v>47</v>
      </c>
      <c r="I2153" s="2" t="s">
        <v>9179</v>
      </c>
      <c r="J2153" s="2" t="s">
        <v>14282</v>
      </c>
      <c r="K2153" s="2" t="s">
        <v>156</v>
      </c>
      <c r="L2153" s="2" t="s">
        <v>509</v>
      </c>
      <c r="M2153" s="2" t="s">
        <v>3303</v>
      </c>
      <c r="N2153" s="2" t="s">
        <v>9180</v>
      </c>
      <c r="O2153">
        <v>1</v>
      </c>
      <c r="P2153" s="2" t="s">
        <v>53</v>
      </c>
      <c r="Q2153">
        <v>100</v>
      </c>
      <c r="R2153">
        <v>0</v>
      </c>
      <c r="S2153" s="2" t="s">
        <v>54</v>
      </c>
      <c r="T2153" s="2" t="s">
        <v>55</v>
      </c>
      <c r="U2153" s="2" t="s">
        <v>386</v>
      </c>
      <c r="V2153" s="2"/>
      <c r="W2153">
        <v>80000</v>
      </c>
      <c r="X2153">
        <v>0</v>
      </c>
      <c r="Y2153">
        <v>0</v>
      </c>
      <c r="Z2153">
        <v>80000</v>
      </c>
      <c r="AB2153" s="2" t="s">
        <v>57</v>
      </c>
      <c r="AC2153">
        <v>32000</v>
      </c>
      <c r="AD2153">
        <v>48000</v>
      </c>
      <c r="AE2153">
        <v>184000</v>
      </c>
      <c r="AF2153">
        <v>2760</v>
      </c>
      <c r="AG2153" s="2" t="s">
        <v>43</v>
      </c>
      <c r="AH2153" s="2"/>
      <c r="AI2153" s="1">
        <v>46212</v>
      </c>
      <c r="AJ2153" s="2"/>
      <c r="AK2153" s="2" t="s">
        <v>67</v>
      </c>
      <c r="AM2153" s="2" t="s">
        <v>59</v>
      </c>
      <c r="AP2153" s="2" t="s">
        <v>60</v>
      </c>
      <c r="AQ2153" s="2" t="s">
        <v>41</v>
      </c>
      <c r="AR2153">
        <v>104000</v>
      </c>
      <c r="AS2153" s="2" t="str">
        <f>_xlfn.IFNA(IF(VLOOKUP(all_resi[[#This Row],[No. Waybill]],settle_reconcile[No. Waybill],1,0)="","Recon","Recon"),"-")</f>
        <v>-</v>
      </c>
      <c r="AT2153" s="2">
        <f>all_resi[[#This Row],[Nilai COD]]-all_resi[[#This Row],[COD Fee]]-all_resi[[#This Row],[Total Biaya Setelah Diskon]]</f>
        <v>133240</v>
      </c>
      <c r="AU2153" s="2">
        <f>IF(all_resi[[#This Row],[Waktu Terima]]="","",_xlfn.DAYS(all_resi[[#This Row],[Waktu Terima]],all_resi[[#This Row],[Tanggal Pengiriman]]))</f>
        <v>24</v>
      </c>
    </row>
    <row r="2154" spans="1:47" x14ac:dyDescent="0.25">
      <c r="A2154" s="2" t="s">
        <v>8905</v>
      </c>
      <c r="B2154" s="1">
        <v>46188</v>
      </c>
      <c r="C2154" s="2" t="s">
        <v>42</v>
      </c>
      <c r="D2154" s="2" t="s">
        <v>43</v>
      </c>
      <c r="E2154" s="2" t="s">
        <v>44</v>
      </c>
      <c r="F2154" s="2" t="s">
        <v>45</v>
      </c>
      <c r="G2154" s="2" t="s">
        <v>46</v>
      </c>
      <c r="H2154" s="2" t="s">
        <v>47</v>
      </c>
      <c r="I2154" s="2" t="s">
        <v>8906</v>
      </c>
      <c r="J2154" s="2" t="s">
        <v>14242</v>
      </c>
      <c r="K2154" s="2" t="s">
        <v>121</v>
      </c>
      <c r="L2154" s="2" t="s">
        <v>122</v>
      </c>
      <c r="M2154" s="2" t="s">
        <v>1175</v>
      </c>
      <c r="N2154" s="2" t="s">
        <v>8907</v>
      </c>
      <c r="O2154">
        <v>1</v>
      </c>
      <c r="P2154" s="2" t="s">
        <v>53</v>
      </c>
      <c r="Q2154">
        <v>100</v>
      </c>
      <c r="R2154">
        <v>0</v>
      </c>
      <c r="S2154" s="2" t="s">
        <v>54</v>
      </c>
      <c r="T2154" s="2" t="s">
        <v>55</v>
      </c>
      <c r="U2154" s="2" t="s">
        <v>79</v>
      </c>
      <c r="V2154" s="2"/>
      <c r="W2154">
        <v>85000</v>
      </c>
      <c r="X2154">
        <v>0</v>
      </c>
      <c r="Y2154">
        <v>0</v>
      </c>
      <c r="Z2154">
        <v>85000</v>
      </c>
      <c r="AB2154" s="2" t="s">
        <v>57</v>
      </c>
      <c r="AC2154">
        <v>34000</v>
      </c>
      <c r="AD2154">
        <v>51000</v>
      </c>
      <c r="AE2154">
        <v>165000</v>
      </c>
      <c r="AF2154">
        <v>2475</v>
      </c>
      <c r="AG2154" s="2" t="s">
        <v>8906</v>
      </c>
      <c r="AH2154" s="2"/>
      <c r="AI2154" s="1">
        <v>46196</v>
      </c>
      <c r="AJ2154" s="2"/>
      <c r="AK2154" s="2" t="s">
        <v>58</v>
      </c>
      <c r="AM2154" s="2" t="s">
        <v>59</v>
      </c>
      <c r="AP2154" s="2" t="s">
        <v>60</v>
      </c>
      <c r="AQ2154" s="2" t="s">
        <v>41</v>
      </c>
      <c r="AR2154">
        <v>80000</v>
      </c>
      <c r="AS2154" s="2" t="str">
        <f>_xlfn.IFNA(IF(VLOOKUP(all_resi[[#This Row],[No. Waybill]],settle_reconcile[No. Waybill],1,0)="","Recon","Recon"),"-")</f>
        <v>Recon</v>
      </c>
      <c r="AT2154" s="2">
        <f>all_resi[[#This Row],[Nilai COD]]-all_resi[[#This Row],[COD Fee]]-all_resi[[#This Row],[Total Biaya Setelah Diskon]]</f>
        <v>111525</v>
      </c>
      <c r="AU2154" s="2">
        <f>IF(all_resi[[#This Row],[Waktu Terima]]="","",_xlfn.DAYS(all_resi[[#This Row],[Waktu Terima]],all_resi[[#This Row],[Tanggal Pengiriman]]))</f>
        <v>8</v>
      </c>
    </row>
    <row r="2155" spans="1:47" x14ac:dyDescent="0.25">
      <c r="A2155" s="2" t="s">
        <v>9310</v>
      </c>
      <c r="B2155" s="1">
        <v>46188</v>
      </c>
      <c r="C2155" s="2" t="s">
        <v>42</v>
      </c>
      <c r="D2155" s="2" t="s">
        <v>43</v>
      </c>
      <c r="E2155" s="2" t="s">
        <v>44</v>
      </c>
      <c r="F2155" s="2" t="s">
        <v>45</v>
      </c>
      <c r="G2155" s="2" t="s">
        <v>46</v>
      </c>
      <c r="H2155" s="2" t="s">
        <v>80</v>
      </c>
      <c r="I2155" s="2" t="s">
        <v>9311</v>
      </c>
      <c r="J2155" s="2" t="s">
        <v>14346</v>
      </c>
      <c r="K2155" s="2" t="s">
        <v>143</v>
      </c>
      <c r="L2155" s="2" t="s">
        <v>548</v>
      </c>
      <c r="M2155" s="2" t="s">
        <v>9312</v>
      </c>
      <c r="N2155" s="2" t="s">
        <v>9313</v>
      </c>
      <c r="O2155">
        <v>1</v>
      </c>
      <c r="P2155" s="2" t="s">
        <v>53</v>
      </c>
      <c r="Q2155">
        <v>100</v>
      </c>
      <c r="R2155">
        <v>0</v>
      </c>
      <c r="S2155" s="2" t="s">
        <v>54</v>
      </c>
      <c r="T2155" s="2" t="s">
        <v>55</v>
      </c>
      <c r="U2155" s="2" t="s">
        <v>581</v>
      </c>
      <c r="V2155" s="2"/>
      <c r="W2155">
        <v>19000</v>
      </c>
      <c r="X2155">
        <v>0</v>
      </c>
      <c r="Y2155">
        <v>0</v>
      </c>
      <c r="Z2155">
        <v>19000</v>
      </c>
      <c r="AB2155" s="2" t="s">
        <v>57</v>
      </c>
      <c r="AC2155">
        <v>12000</v>
      </c>
      <c r="AD2155">
        <v>7000</v>
      </c>
      <c r="AE2155">
        <v>98000</v>
      </c>
      <c r="AF2155">
        <v>1470</v>
      </c>
      <c r="AG2155" s="2" t="s">
        <v>9311</v>
      </c>
      <c r="AH2155" s="2"/>
      <c r="AI2155" s="1">
        <v>46191</v>
      </c>
      <c r="AJ2155" s="2" t="s">
        <v>87</v>
      </c>
      <c r="AK2155" s="2" t="s">
        <v>58</v>
      </c>
      <c r="AM2155" s="2" t="s">
        <v>59</v>
      </c>
      <c r="AP2155" s="2" t="s">
        <v>60</v>
      </c>
      <c r="AQ2155" s="2" t="s">
        <v>41</v>
      </c>
      <c r="AR2155">
        <v>79000</v>
      </c>
      <c r="AS2155" s="2" t="str">
        <f>_xlfn.IFNA(IF(VLOOKUP(all_resi[[#This Row],[No. Waybill]],settle_reconcile[No. Waybill],1,0)="","Recon","Recon"),"-")</f>
        <v>Recon</v>
      </c>
      <c r="AT2155" s="2">
        <f>all_resi[[#This Row],[Nilai COD]]-all_resi[[#This Row],[COD Fee]]-all_resi[[#This Row],[Total Biaya Setelah Diskon]]</f>
        <v>89530</v>
      </c>
      <c r="AU2155" s="2">
        <f>IF(all_resi[[#This Row],[Waktu Terima]]="","",_xlfn.DAYS(all_resi[[#This Row],[Waktu Terima]],all_resi[[#This Row],[Tanggal Pengiriman]]))</f>
        <v>3</v>
      </c>
    </row>
    <row r="2156" spans="1:47" x14ac:dyDescent="0.25">
      <c r="A2156" s="2" t="s">
        <v>9486</v>
      </c>
      <c r="B2156" s="1">
        <v>46188</v>
      </c>
      <c r="C2156" s="2" t="s">
        <v>42</v>
      </c>
      <c r="D2156" s="2" t="s">
        <v>43</v>
      </c>
      <c r="E2156" s="2" t="s">
        <v>44</v>
      </c>
      <c r="F2156" s="2" t="s">
        <v>45</v>
      </c>
      <c r="G2156" s="2" t="s">
        <v>46</v>
      </c>
      <c r="H2156" s="2" t="s">
        <v>47</v>
      </c>
      <c r="I2156" s="2" t="s">
        <v>9487</v>
      </c>
      <c r="J2156" s="2" t="s">
        <v>14320</v>
      </c>
      <c r="K2156" s="2" t="s">
        <v>171</v>
      </c>
      <c r="L2156" s="2" t="s">
        <v>172</v>
      </c>
      <c r="M2156" s="2" t="s">
        <v>173</v>
      </c>
      <c r="N2156" s="2" t="s">
        <v>9488</v>
      </c>
      <c r="O2156">
        <v>1</v>
      </c>
      <c r="P2156" s="2" t="s">
        <v>53</v>
      </c>
      <c r="Q2156">
        <v>100</v>
      </c>
      <c r="R2156">
        <v>0</v>
      </c>
      <c r="S2156" s="2" t="s">
        <v>54</v>
      </c>
      <c r="T2156" s="2" t="s">
        <v>55</v>
      </c>
      <c r="U2156" s="2" t="s">
        <v>386</v>
      </c>
      <c r="V2156" s="2"/>
      <c r="W2156">
        <v>30000</v>
      </c>
      <c r="X2156">
        <v>0</v>
      </c>
      <c r="Y2156">
        <v>0</v>
      </c>
      <c r="Z2156">
        <v>30000</v>
      </c>
      <c r="AB2156" s="2" t="s">
        <v>57</v>
      </c>
      <c r="AC2156">
        <v>12000</v>
      </c>
      <c r="AD2156">
        <v>18000</v>
      </c>
      <c r="AE2156">
        <v>134000</v>
      </c>
      <c r="AF2156">
        <v>2010</v>
      </c>
      <c r="AG2156" s="2" t="s">
        <v>517</v>
      </c>
      <c r="AH2156" s="2" t="s">
        <v>149</v>
      </c>
      <c r="AI2156" s="1">
        <v>46198</v>
      </c>
      <c r="AJ2156" s="2"/>
      <c r="AK2156" s="2" t="s">
        <v>67</v>
      </c>
      <c r="AM2156" s="2" t="s">
        <v>59</v>
      </c>
      <c r="AP2156" s="2" t="s">
        <v>60</v>
      </c>
      <c r="AQ2156" s="2" t="s">
        <v>41</v>
      </c>
      <c r="AR2156">
        <v>104000</v>
      </c>
      <c r="AS2156" s="2" t="str">
        <f>_xlfn.IFNA(IF(VLOOKUP(all_resi[[#This Row],[No. Waybill]],settle_reconcile[No. Waybill],1,0)="","Recon","Recon"),"-")</f>
        <v>-</v>
      </c>
      <c r="AT2156" s="2">
        <f>all_resi[[#This Row],[Nilai COD]]-all_resi[[#This Row],[COD Fee]]-all_resi[[#This Row],[Total Biaya Setelah Diskon]]</f>
        <v>113990</v>
      </c>
      <c r="AU2156" s="2">
        <f>IF(all_resi[[#This Row],[Waktu Terima]]="","",_xlfn.DAYS(all_resi[[#This Row],[Waktu Terima]],all_resi[[#This Row],[Tanggal Pengiriman]]))</f>
        <v>10</v>
      </c>
    </row>
    <row r="2157" spans="1:47" x14ac:dyDescent="0.25">
      <c r="A2157" s="2" t="s">
        <v>9338</v>
      </c>
      <c r="B2157" s="1">
        <v>46188</v>
      </c>
      <c r="C2157" s="2" t="s">
        <v>42</v>
      </c>
      <c r="D2157" s="2" t="s">
        <v>43</v>
      </c>
      <c r="E2157" s="2" t="s">
        <v>44</v>
      </c>
      <c r="F2157" s="2" t="s">
        <v>45</v>
      </c>
      <c r="G2157" s="2" t="s">
        <v>46</v>
      </c>
      <c r="H2157" s="2" t="s">
        <v>47</v>
      </c>
      <c r="I2157" s="2" t="s">
        <v>9339</v>
      </c>
      <c r="J2157" s="2" t="s">
        <v>14345</v>
      </c>
      <c r="K2157" s="2" t="s">
        <v>75</v>
      </c>
      <c r="L2157" s="2" t="s">
        <v>531</v>
      </c>
      <c r="M2157" s="2" t="s">
        <v>1917</v>
      </c>
      <c r="N2157" s="2" t="s">
        <v>9340</v>
      </c>
      <c r="O2157">
        <v>1</v>
      </c>
      <c r="P2157" s="2" t="s">
        <v>53</v>
      </c>
      <c r="Q2157">
        <v>100</v>
      </c>
      <c r="R2157">
        <v>0</v>
      </c>
      <c r="S2157" s="2" t="s">
        <v>54</v>
      </c>
      <c r="T2157" s="2" t="s">
        <v>55</v>
      </c>
      <c r="U2157" s="2" t="s">
        <v>225</v>
      </c>
      <c r="V2157" s="2"/>
      <c r="W2157">
        <v>61000</v>
      </c>
      <c r="X2157">
        <v>0</v>
      </c>
      <c r="Y2157">
        <v>0</v>
      </c>
      <c r="Z2157">
        <v>61000</v>
      </c>
      <c r="AB2157" s="2" t="s">
        <v>57</v>
      </c>
      <c r="AC2157">
        <v>24400</v>
      </c>
      <c r="AD2157">
        <v>36600</v>
      </c>
      <c r="AE2157">
        <v>150000</v>
      </c>
      <c r="AF2157">
        <v>2250</v>
      </c>
      <c r="AG2157" s="2" t="s">
        <v>17319</v>
      </c>
      <c r="AH2157" s="2" t="s">
        <v>149</v>
      </c>
      <c r="AI2157" s="1">
        <v>46202</v>
      </c>
      <c r="AJ2157" s="2"/>
      <c r="AK2157" s="2" t="s">
        <v>67</v>
      </c>
      <c r="AM2157" s="2" t="s">
        <v>59</v>
      </c>
      <c r="AP2157" s="2" t="s">
        <v>60</v>
      </c>
      <c r="AQ2157" s="2" t="s">
        <v>41</v>
      </c>
      <c r="AR2157">
        <v>89000</v>
      </c>
      <c r="AS2157" s="2" t="str">
        <f>_xlfn.IFNA(IF(VLOOKUP(all_resi[[#This Row],[No. Waybill]],settle_reconcile[No. Waybill],1,0)="","Recon","Recon"),"-")</f>
        <v>-</v>
      </c>
      <c r="AT2157" s="2">
        <f>all_resi[[#This Row],[Nilai COD]]-all_resi[[#This Row],[COD Fee]]-all_resi[[#This Row],[Total Biaya Setelah Diskon]]</f>
        <v>111150</v>
      </c>
      <c r="AU2157" s="2">
        <f>IF(all_resi[[#This Row],[Waktu Terima]]="","",_xlfn.DAYS(all_resi[[#This Row],[Waktu Terima]],all_resi[[#This Row],[Tanggal Pengiriman]]))</f>
        <v>14</v>
      </c>
    </row>
    <row r="2158" spans="1:47" x14ac:dyDescent="0.25">
      <c r="A2158" s="2" t="s">
        <v>8835</v>
      </c>
      <c r="B2158" s="1">
        <v>46188</v>
      </c>
      <c r="C2158" s="2" t="s">
        <v>42</v>
      </c>
      <c r="D2158" s="2" t="s">
        <v>43</v>
      </c>
      <c r="E2158" s="2" t="s">
        <v>44</v>
      </c>
      <c r="F2158" s="2" t="s">
        <v>45</v>
      </c>
      <c r="G2158" s="2" t="s">
        <v>46</v>
      </c>
      <c r="H2158" s="2" t="s">
        <v>80</v>
      </c>
      <c r="I2158" s="2" t="s">
        <v>8836</v>
      </c>
      <c r="J2158" s="2" t="s">
        <v>14325</v>
      </c>
      <c r="K2158" s="2" t="s">
        <v>116</v>
      </c>
      <c r="L2158" s="2" t="s">
        <v>4393</v>
      </c>
      <c r="M2158" s="2" t="s">
        <v>2967</v>
      </c>
      <c r="N2158" s="2" t="s">
        <v>8837</v>
      </c>
      <c r="O2158">
        <v>1</v>
      </c>
      <c r="P2158" s="2" t="s">
        <v>53</v>
      </c>
      <c r="Q2158">
        <v>100</v>
      </c>
      <c r="R2158">
        <v>0</v>
      </c>
      <c r="S2158" s="2" t="s">
        <v>54</v>
      </c>
      <c r="T2158" s="2" t="s">
        <v>55</v>
      </c>
      <c r="U2158" s="2" t="s">
        <v>86</v>
      </c>
      <c r="V2158" s="2"/>
      <c r="W2158">
        <v>16000</v>
      </c>
      <c r="X2158">
        <v>0</v>
      </c>
      <c r="Y2158">
        <v>0</v>
      </c>
      <c r="Z2158">
        <v>16000</v>
      </c>
      <c r="AB2158" s="2" t="s">
        <v>57</v>
      </c>
      <c r="AC2158">
        <v>11000</v>
      </c>
      <c r="AD2158">
        <v>5000</v>
      </c>
      <c r="AE2158">
        <v>76000</v>
      </c>
      <c r="AF2158">
        <v>1140</v>
      </c>
      <c r="AG2158" s="2" t="s">
        <v>8836</v>
      </c>
      <c r="AH2158" s="2"/>
      <c r="AI2158" s="1">
        <v>46190</v>
      </c>
      <c r="AJ2158" s="2" t="s">
        <v>87</v>
      </c>
      <c r="AK2158" s="2" t="s">
        <v>58</v>
      </c>
      <c r="AM2158" s="2" t="s">
        <v>59</v>
      </c>
      <c r="AP2158" s="2" t="s">
        <v>60</v>
      </c>
      <c r="AQ2158" s="2" t="s">
        <v>41</v>
      </c>
      <c r="AR2158">
        <v>60000</v>
      </c>
      <c r="AS2158" s="2" t="str">
        <f>_xlfn.IFNA(IF(VLOOKUP(all_resi[[#This Row],[No. Waybill]],settle_reconcile[No. Waybill],1,0)="","Recon","Recon"),"-")</f>
        <v>Recon</v>
      </c>
      <c r="AT2158" s="2">
        <f>all_resi[[#This Row],[Nilai COD]]-all_resi[[#This Row],[COD Fee]]-all_resi[[#This Row],[Total Biaya Setelah Diskon]]</f>
        <v>69860</v>
      </c>
      <c r="AU2158" s="2">
        <f>IF(all_resi[[#This Row],[Waktu Terima]]="","",_xlfn.DAYS(all_resi[[#This Row],[Waktu Terima]],all_resi[[#This Row],[Tanggal Pengiriman]]))</f>
        <v>2</v>
      </c>
    </row>
    <row r="2159" spans="1:47" x14ac:dyDescent="0.25">
      <c r="A2159" s="2" t="s">
        <v>9518</v>
      </c>
      <c r="B2159" s="1">
        <v>46188</v>
      </c>
      <c r="C2159" s="2" t="s">
        <v>42</v>
      </c>
      <c r="D2159" s="2" t="s">
        <v>43</v>
      </c>
      <c r="E2159" s="2" t="s">
        <v>44</v>
      </c>
      <c r="F2159" s="2" t="s">
        <v>45</v>
      </c>
      <c r="G2159" s="2" t="s">
        <v>46</v>
      </c>
      <c r="H2159" s="2" t="s">
        <v>80</v>
      </c>
      <c r="I2159" s="2" t="s">
        <v>9519</v>
      </c>
      <c r="J2159" s="2" t="s">
        <v>14399</v>
      </c>
      <c r="K2159" s="2" t="s">
        <v>177</v>
      </c>
      <c r="L2159" s="2" t="s">
        <v>222</v>
      </c>
      <c r="M2159" s="2" t="s">
        <v>8264</v>
      </c>
      <c r="N2159" s="2" t="s">
        <v>9520</v>
      </c>
      <c r="O2159">
        <v>1</v>
      </c>
      <c r="P2159" s="2" t="s">
        <v>53</v>
      </c>
      <c r="Q2159">
        <v>100</v>
      </c>
      <c r="R2159">
        <v>0</v>
      </c>
      <c r="S2159" s="2" t="s">
        <v>54</v>
      </c>
      <c r="T2159" s="2" t="s">
        <v>55</v>
      </c>
      <c r="U2159" s="2" t="s">
        <v>86</v>
      </c>
      <c r="V2159" s="2"/>
      <c r="W2159">
        <v>80000</v>
      </c>
      <c r="X2159">
        <v>0</v>
      </c>
      <c r="Y2159">
        <v>0</v>
      </c>
      <c r="Z2159">
        <v>80000</v>
      </c>
      <c r="AB2159" s="2" t="s">
        <v>57</v>
      </c>
      <c r="AC2159">
        <v>32000</v>
      </c>
      <c r="AD2159">
        <v>48000</v>
      </c>
      <c r="AE2159">
        <v>140000</v>
      </c>
      <c r="AF2159">
        <v>2100</v>
      </c>
      <c r="AG2159" s="2" t="s">
        <v>353</v>
      </c>
      <c r="AH2159" s="2" t="s">
        <v>149</v>
      </c>
      <c r="AI2159" s="1">
        <v>46198</v>
      </c>
      <c r="AJ2159" s="2" t="s">
        <v>87</v>
      </c>
      <c r="AK2159" s="2" t="s">
        <v>67</v>
      </c>
      <c r="AM2159" s="2" t="s">
        <v>59</v>
      </c>
      <c r="AP2159" s="2" t="s">
        <v>60</v>
      </c>
      <c r="AQ2159" s="2" t="s">
        <v>41</v>
      </c>
      <c r="AR2159">
        <v>60000</v>
      </c>
      <c r="AS2159" s="2" t="str">
        <f>_xlfn.IFNA(IF(VLOOKUP(all_resi[[#This Row],[No. Waybill]],settle_reconcile[No. Waybill],1,0)="","Recon","Recon"),"-")</f>
        <v>-</v>
      </c>
      <c r="AT2159" s="2">
        <f>all_resi[[#This Row],[Nilai COD]]-all_resi[[#This Row],[COD Fee]]-all_resi[[#This Row],[Total Biaya Setelah Diskon]]</f>
        <v>89900</v>
      </c>
      <c r="AU2159" s="2">
        <f>IF(all_resi[[#This Row],[Waktu Terima]]="","",_xlfn.DAYS(all_resi[[#This Row],[Waktu Terima]],all_resi[[#This Row],[Tanggal Pengiriman]]))</f>
        <v>10</v>
      </c>
    </row>
    <row r="2160" spans="1:47" x14ac:dyDescent="0.25">
      <c r="A2160" s="2" t="s">
        <v>8874</v>
      </c>
      <c r="B2160" s="1">
        <v>46188</v>
      </c>
      <c r="C2160" s="2" t="s">
        <v>42</v>
      </c>
      <c r="D2160" s="2" t="s">
        <v>43</v>
      </c>
      <c r="E2160" s="2" t="s">
        <v>44</v>
      </c>
      <c r="F2160" s="2" t="s">
        <v>45</v>
      </c>
      <c r="G2160" s="2" t="s">
        <v>46</v>
      </c>
      <c r="H2160" s="2" t="s">
        <v>47</v>
      </c>
      <c r="I2160" s="2" t="s">
        <v>8875</v>
      </c>
      <c r="J2160" s="2" t="s">
        <v>14264</v>
      </c>
      <c r="K2160" s="2" t="s">
        <v>75</v>
      </c>
      <c r="L2160" s="2" t="s">
        <v>2063</v>
      </c>
      <c r="M2160" s="2" t="s">
        <v>8573</v>
      </c>
      <c r="N2160" s="2" t="s">
        <v>8876</v>
      </c>
      <c r="O2160">
        <v>1</v>
      </c>
      <c r="P2160" s="2" t="s">
        <v>53</v>
      </c>
      <c r="Q2160">
        <v>100</v>
      </c>
      <c r="R2160">
        <v>0</v>
      </c>
      <c r="S2160" s="2" t="s">
        <v>54</v>
      </c>
      <c r="T2160" s="2" t="s">
        <v>55</v>
      </c>
      <c r="U2160" s="2" t="s">
        <v>386</v>
      </c>
      <c r="V2160" s="2"/>
      <c r="W2160">
        <v>61000</v>
      </c>
      <c r="X2160">
        <v>0</v>
      </c>
      <c r="Y2160">
        <v>0</v>
      </c>
      <c r="Z2160">
        <v>61000</v>
      </c>
      <c r="AB2160" s="2" t="s">
        <v>57</v>
      </c>
      <c r="AC2160">
        <v>24400</v>
      </c>
      <c r="AD2160">
        <v>36600</v>
      </c>
      <c r="AE2160">
        <v>166000</v>
      </c>
      <c r="AF2160">
        <v>2490</v>
      </c>
      <c r="AG2160" s="2" t="s">
        <v>8875</v>
      </c>
      <c r="AH2160" s="2"/>
      <c r="AI2160" s="1">
        <v>46193</v>
      </c>
      <c r="AJ2160" s="2"/>
      <c r="AK2160" s="2" t="s">
        <v>58</v>
      </c>
      <c r="AM2160" s="2" t="s">
        <v>59</v>
      </c>
      <c r="AP2160" s="2" t="s">
        <v>60</v>
      </c>
      <c r="AQ2160" s="2" t="s">
        <v>41</v>
      </c>
      <c r="AR2160">
        <v>105000</v>
      </c>
      <c r="AS2160" s="2" t="str">
        <f>_xlfn.IFNA(IF(VLOOKUP(all_resi[[#This Row],[No. Waybill]],settle_reconcile[No. Waybill],1,0)="","Recon","Recon"),"-")</f>
        <v>Recon</v>
      </c>
      <c r="AT2160" s="2">
        <f>all_resi[[#This Row],[Nilai COD]]-all_resi[[#This Row],[COD Fee]]-all_resi[[#This Row],[Total Biaya Setelah Diskon]]</f>
        <v>126910</v>
      </c>
      <c r="AU2160" s="2">
        <f>IF(all_resi[[#This Row],[Waktu Terima]]="","",_xlfn.DAYS(all_resi[[#This Row],[Waktu Terima]],all_resi[[#This Row],[Tanggal Pengiriman]]))</f>
        <v>5</v>
      </c>
    </row>
    <row r="2161" spans="1:47" x14ac:dyDescent="0.25">
      <c r="A2161" s="2" t="s">
        <v>9452</v>
      </c>
      <c r="B2161" s="1">
        <v>46188</v>
      </c>
      <c r="C2161" s="2" t="s">
        <v>42</v>
      </c>
      <c r="D2161" s="2" t="s">
        <v>43</v>
      </c>
      <c r="E2161" s="2" t="s">
        <v>44</v>
      </c>
      <c r="F2161" s="2" t="s">
        <v>45</v>
      </c>
      <c r="G2161" s="2" t="s">
        <v>46</v>
      </c>
      <c r="H2161" s="2" t="s">
        <v>80</v>
      </c>
      <c r="I2161" s="2" t="s">
        <v>9453</v>
      </c>
      <c r="J2161" s="2" t="s">
        <v>14214</v>
      </c>
      <c r="K2161" s="2" t="s">
        <v>437</v>
      </c>
      <c r="L2161" s="2" t="s">
        <v>437</v>
      </c>
      <c r="M2161" s="2" t="s">
        <v>9454</v>
      </c>
      <c r="N2161" s="2" t="s">
        <v>9455</v>
      </c>
      <c r="O2161">
        <v>1</v>
      </c>
      <c r="P2161" s="2" t="s">
        <v>53</v>
      </c>
      <c r="Q2161">
        <v>100</v>
      </c>
      <c r="R2161">
        <v>0</v>
      </c>
      <c r="S2161" s="2" t="s">
        <v>54</v>
      </c>
      <c r="T2161" s="2" t="s">
        <v>55</v>
      </c>
      <c r="U2161" s="2" t="s">
        <v>86</v>
      </c>
      <c r="V2161" s="2"/>
      <c r="W2161">
        <v>30000</v>
      </c>
      <c r="X2161">
        <v>0</v>
      </c>
      <c r="Y2161">
        <v>0</v>
      </c>
      <c r="Z2161">
        <v>30000</v>
      </c>
      <c r="AB2161" s="2" t="s">
        <v>57</v>
      </c>
      <c r="AC2161">
        <v>12000</v>
      </c>
      <c r="AD2161">
        <v>18000</v>
      </c>
      <c r="AE2161">
        <v>93000</v>
      </c>
      <c r="AF2161">
        <v>1395</v>
      </c>
      <c r="AG2161" s="2" t="s">
        <v>517</v>
      </c>
      <c r="AH2161" s="2" t="s">
        <v>149</v>
      </c>
      <c r="AI2161" s="1">
        <v>46199</v>
      </c>
      <c r="AJ2161" s="2" t="s">
        <v>87</v>
      </c>
      <c r="AK2161" s="2" t="s">
        <v>67</v>
      </c>
      <c r="AM2161" s="2" t="s">
        <v>59</v>
      </c>
      <c r="AP2161" s="2" t="s">
        <v>60</v>
      </c>
      <c r="AQ2161" s="2" t="s">
        <v>41</v>
      </c>
      <c r="AR2161">
        <v>63000</v>
      </c>
      <c r="AS2161" s="2" t="str">
        <f>_xlfn.IFNA(IF(VLOOKUP(all_resi[[#This Row],[No. Waybill]],settle_reconcile[No. Waybill],1,0)="","Recon","Recon"),"-")</f>
        <v>-</v>
      </c>
      <c r="AT2161" s="2">
        <f>all_resi[[#This Row],[Nilai COD]]-all_resi[[#This Row],[COD Fee]]-all_resi[[#This Row],[Total Biaya Setelah Diskon]]</f>
        <v>73605</v>
      </c>
      <c r="AU2161" s="2">
        <f>IF(all_resi[[#This Row],[Waktu Terima]]="","",_xlfn.DAYS(all_resi[[#This Row],[Waktu Terima]],all_resi[[#This Row],[Tanggal Pengiriman]]))</f>
        <v>11</v>
      </c>
    </row>
    <row r="2162" spans="1:47" x14ac:dyDescent="0.25">
      <c r="A2162" s="2" t="s">
        <v>9526</v>
      </c>
      <c r="B2162" s="1">
        <v>46188</v>
      </c>
      <c r="C2162" s="2" t="s">
        <v>42</v>
      </c>
      <c r="D2162" s="2" t="s">
        <v>43</v>
      </c>
      <c r="E2162" s="2" t="s">
        <v>44</v>
      </c>
      <c r="F2162" s="2" t="s">
        <v>45</v>
      </c>
      <c r="G2162" s="2" t="s">
        <v>46</v>
      </c>
      <c r="H2162" s="2" t="s">
        <v>47</v>
      </c>
      <c r="I2162" s="2" t="s">
        <v>9527</v>
      </c>
      <c r="J2162" s="2" t="s">
        <v>14304</v>
      </c>
      <c r="K2162" s="2" t="s">
        <v>156</v>
      </c>
      <c r="L2162" s="2" t="s">
        <v>157</v>
      </c>
      <c r="M2162" s="2" t="s">
        <v>8684</v>
      </c>
      <c r="N2162" s="2" t="s">
        <v>9528</v>
      </c>
      <c r="O2162">
        <v>1</v>
      </c>
      <c r="P2162" s="2" t="s">
        <v>53</v>
      </c>
      <c r="Q2162">
        <v>100</v>
      </c>
      <c r="R2162">
        <v>0</v>
      </c>
      <c r="S2162" s="2" t="s">
        <v>54</v>
      </c>
      <c r="T2162" s="2" t="s">
        <v>55</v>
      </c>
      <c r="U2162" s="2" t="s">
        <v>97</v>
      </c>
      <c r="V2162" s="2"/>
      <c r="W2162">
        <v>85000</v>
      </c>
      <c r="X2162">
        <v>0</v>
      </c>
      <c r="Y2162">
        <v>0</v>
      </c>
      <c r="Z2162">
        <v>85000</v>
      </c>
      <c r="AB2162" s="2" t="s">
        <v>57</v>
      </c>
      <c r="AC2162">
        <v>34000</v>
      </c>
      <c r="AD2162">
        <v>51000</v>
      </c>
      <c r="AE2162">
        <v>155000</v>
      </c>
      <c r="AF2162">
        <v>2325</v>
      </c>
      <c r="AG2162" s="2" t="s">
        <v>9527</v>
      </c>
      <c r="AH2162" s="2"/>
      <c r="AI2162" s="1">
        <v>46207</v>
      </c>
      <c r="AJ2162" s="2"/>
      <c r="AK2162" s="2" t="s">
        <v>58</v>
      </c>
      <c r="AM2162" s="2" t="s">
        <v>59</v>
      </c>
      <c r="AP2162" s="2" t="s">
        <v>60</v>
      </c>
      <c r="AQ2162" s="2" t="s">
        <v>41</v>
      </c>
      <c r="AR2162">
        <v>70000</v>
      </c>
      <c r="AS2162" s="2" t="str">
        <f>_xlfn.IFNA(IF(VLOOKUP(all_resi[[#This Row],[No. Waybill]],settle_reconcile[No. Waybill],1,0)="","Recon","Recon"),"-")</f>
        <v>Recon</v>
      </c>
      <c r="AT2162" s="2">
        <f>all_resi[[#This Row],[Nilai COD]]-all_resi[[#This Row],[COD Fee]]-all_resi[[#This Row],[Total Biaya Setelah Diskon]]</f>
        <v>101675</v>
      </c>
      <c r="AU2162" s="2">
        <f>IF(all_resi[[#This Row],[Waktu Terima]]="","",_xlfn.DAYS(all_resi[[#This Row],[Waktu Terima]],all_resi[[#This Row],[Tanggal Pengiriman]]))</f>
        <v>19</v>
      </c>
    </row>
    <row r="2163" spans="1:47" x14ac:dyDescent="0.25">
      <c r="A2163" s="2" t="s">
        <v>9364</v>
      </c>
      <c r="B2163" s="1">
        <v>46188</v>
      </c>
      <c r="C2163" s="2" t="s">
        <v>42</v>
      </c>
      <c r="D2163" s="2" t="s">
        <v>43</v>
      </c>
      <c r="E2163" s="2" t="s">
        <v>44</v>
      </c>
      <c r="F2163" s="2" t="s">
        <v>45</v>
      </c>
      <c r="G2163" s="2" t="s">
        <v>46</v>
      </c>
      <c r="H2163" s="2" t="s">
        <v>47</v>
      </c>
      <c r="I2163" s="2" t="s">
        <v>9365</v>
      </c>
      <c r="J2163" s="2" t="s">
        <v>14355</v>
      </c>
      <c r="K2163" s="2" t="s">
        <v>237</v>
      </c>
      <c r="L2163" s="2" t="s">
        <v>238</v>
      </c>
      <c r="M2163" s="2" t="s">
        <v>2888</v>
      </c>
      <c r="N2163" s="2" t="s">
        <v>9366</v>
      </c>
      <c r="O2163">
        <v>1</v>
      </c>
      <c r="P2163" s="2" t="s">
        <v>53</v>
      </c>
      <c r="Q2163">
        <v>100</v>
      </c>
      <c r="R2163">
        <v>9900000</v>
      </c>
      <c r="S2163" s="2" t="s">
        <v>54</v>
      </c>
      <c r="T2163" s="2" t="s">
        <v>55</v>
      </c>
      <c r="U2163" s="2" t="s">
        <v>225</v>
      </c>
      <c r="V2163" s="2" t="s">
        <v>9367</v>
      </c>
      <c r="W2163">
        <v>37000</v>
      </c>
      <c r="X2163">
        <v>0</v>
      </c>
      <c r="Y2163">
        <v>0</v>
      </c>
      <c r="Z2163">
        <v>37000</v>
      </c>
      <c r="AB2163" s="2" t="s">
        <v>57</v>
      </c>
      <c r="AC2163">
        <v>14800</v>
      </c>
      <c r="AD2163">
        <v>22200</v>
      </c>
      <c r="AE2163">
        <v>136000</v>
      </c>
      <c r="AF2163">
        <v>2040</v>
      </c>
      <c r="AG2163" s="2" t="s">
        <v>9365</v>
      </c>
      <c r="AH2163" s="2"/>
      <c r="AI2163" s="1">
        <v>46191</v>
      </c>
      <c r="AJ2163" s="2"/>
      <c r="AK2163" s="2" t="s">
        <v>58</v>
      </c>
      <c r="AM2163" s="2" t="s">
        <v>59</v>
      </c>
      <c r="AP2163" s="2" t="s">
        <v>60</v>
      </c>
      <c r="AQ2163" s="2" t="s">
        <v>41</v>
      </c>
      <c r="AR2163">
        <v>99000</v>
      </c>
      <c r="AS2163" s="2" t="str">
        <f>_xlfn.IFNA(IF(VLOOKUP(all_resi[[#This Row],[No. Waybill]],settle_reconcile[No. Waybill],1,0)="","Recon","Recon"),"-")</f>
        <v>Recon</v>
      </c>
      <c r="AT2163" s="2">
        <f>all_resi[[#This Row],[Nilai COD]]-all_resi[[#This Row],[COD Fee]]-all_resi[[#This Row],[Total Biaya Setelah Diskon]]</f>
        <v>111760</v>
      </c>
      <c r="AU2163" s="2">
        <f>IF(all_resi[[#This Row],[Waktu Terima]]="","",_xlfn.DAYS(all_resi[[#This Row],[Waktu Terima]],all_resi[[#This Row],[Tanggal Pengiriman]]))</f>
        <v>3</v>
      </c>
    </row>
    <row r="2164" spans="1:47" x14ac:dyDescent="0.25">
      <c r="A2164" s="2" t="s">
        <v>9559</v>
      </c>
      <c r="B2164" s="1">
        <v>46188</v>
      </c>
      <c r="C2164" s="2" t="s">
        <v>42</v>
      </c>
      <c r="D2164" s="2" t="s">
        <v>43</v>
      </c>
      <c r="E2164" s="2" t="s">
        <v>44</v>
      </c>
      <c r="F2164" s="2" t="s">
        <v>45</v>
      </c>
      <c r="G2164" s="2" t="s">
        <v>46</v>
      </c>
      <c r="H2164" s="2" t="s">
        <v>47</v>
      </c>
      <c r="I2164" s="2" t="s">
        <v>9560</v>
      </c>
      <c r="J2164" s="2" t="s">
        <v>14248</v>
      </c>
      <c r="K2164" s="2" t="s">
        <v>126</v>
      </c>
      <c r="L2164" s="2" t="s">
        <v>1468</v>
      </c>
      <c r="M2164" s="2" t="s">
        <v>2194</v>
      </c>
      <c r="N2164" s="2" t="s">
        <v>9561</v>
      </c>
      <c r="O2164">
        <v>1</v>
      </c>
      <c r="P2164" s="2" t="s">
        <v>53</v>
      </c>
      <c r="Q2164">
        <v>100</v>
      </c>
      <c r="R2164">
        <v>0</v>
      </c>
      <c r="S2164" s="2" t="s">
        <v>54</v>
      </c>
      <c r="T2164" s="2" t="s">
        <v>55</v>
      </c>
      <c r="U2164" s="2" t="s">
        <v>420</v>
      </c>
      <c r="V2164" s="2"/>
      <c r="W2164">
        <v>60000</v>
      </c>
      <c r="X2164">
        <v>0</v>
      </c>
      <c r="Y2164">
        <v>0</v>
      </c>
      <c r="Z2164">
        <v>60000</v>
      </c>
      <c r="AB2164" s="2" t="s">
        <v>57</v>
      </c>
      <c r="AC2164">
        <v>24000</v>
      </c>
      <c r="AD2164">
        <v>36000</v>
      </c>
      <c r="AE2164">
        <v>154000</v>
      </c>
      <c r="AF2164">
        <v>2310</v>
      </c>
      <c r="AG2164" s="2" t="s">
        <v>9560</v>
      </c>
      <c r="AH2164" s="2"/>
      <c r="AI2164" s="1">
        <v>46193</v>
      </c>
      <c r="AJ2164" s="2"/>
      <c r="AK2164" s="2" t="s">
        <v>58</v>
      </c>
      <c r="AM2164" s="2" t="s">
        <v>59</v>
      </c>
      <c r="AP2164" s="2" t="s">
        <v>60</v>
      </c>
      <c r="AQ2164" s="2" t="s">
        <v>41</v>
      </c>
      <c r="AR2164">
        <v>94000</v>
      </c>
      <c r="AS2164" s="2" t="str">
        <f>_xlfn.IFNA(IF(VLOOKUP(all_resi[[#This Row],[No. Waybill]],settle_reconcile[No. Waybill],1,0)="","Recon","Recon"),"-")</f>
        <v>Recon</v>
      </c>
      <c r="AT2164" s="2">
        <f>all_resi[[#This Row],[Nilai COD]]-all_resi[[#This Row],[COD Fee]]-all_resi[[#This Row],[Total Biaya Setelah Diskon]]</f>
        <v>115690</v>
      </c>
      <c r="AU2164" s="2">
        <f>IF(all_resi[[#This Row],[Waktu Terima]]="","",_xlfn.DAYS(all_resi[[#This Row],[Waktu Terima]],all_resi[[#This Row],[Tanggal Pengiriman]]))</f>
        <v>5</v>
      </c>
    </row>
    <row r="2165" spans="1:47" x14ac:dyDescent="0.25">
      <c r="A2165" s="2" t="s">
        <v>9354</v>
      </c>
      <c r="B2165" s="1">
        <v>46188</v>
      </c>
      <c r="C2165" s="2" t="s">
        <v>42</v>
      </c>
      <c r="D2165" s="2" t="s">
        <v>43</v>
      </c>
      <c r="E2165" s="2" t="s">
        <v>44</v>
      </c>
      <c r="F2165" s="2" t="s">
        <v>45</v>
      </c>
      <c r="G2165" s="2" t="s">
        <v>46</v>
      </c>
      <c r="H2165" s="2" t="s">
        <v>47</v>
      </c>
      <c r="I2165" s="2" t="s">
        <v>9355</v>
      </c>
      <c r="J2165" s="2" t="s">
        <v>14357</v>
      </c>
      <c r="K2165" s="2" t="s">
        <v>121</v>
      </c>
      <c r="L2165" s="2" t="s">
        <v>745</v>
      </c>
      <c r="M2165" s="2" t="s">
        <v>746</v>
      </c>
      <c r="N2165" s="2" t="s">
        <v>9356</v>
      </c>
      <c r="O2165">
        <v>1</v>
      </c>
      <c r="P2165" s="2" t="s">
        <v>53</v>
      </c>
      <c r="Q2165">
        <v>100</v>
      </c>
      <c r="R2165">
        <v>0</v>
      </c>
      <c r="S2165" s="2" t="s">
        <v>54</v>
      </c>
      <c r="T2165" s="2" t="s">
        <v>55</v>
      </c>
      <c r="U2165" s="2" t="s">
        <v>79</v>
      </c>
      <c r="V2165" s="2"/>
      <c r="W2165">
        <v>85000</v>
      </c>
      <c r="X2165">
        <v>0</v>
      </c>
      <c r="Y2165">
        <v>0</v>
      </c>
      <c r="Z2165">
        <v>85000</v>
      </c>
      <c r="AB2165" s="2" t="s">
        <v>57</v>
      </c>
      <c r="AC2165">
        <v>34000</v>
      </c>
      <c r="AD2165">
        <v>51000</v>
      </c>
      <c r="AE2165">
        <v>160000</v>
      </c>
      <c r="AF2165">
        <v>2400</v>
      </c>
      <c r="AG2165" s="2" t="s">
        <v>9355</v>
      </c>
      <c r="AH2165" s="2"/>
      <c r="AI2165" s="1">
        <v>46196</v>
      </c>
      <c r="AJ2165" s="2"/>
      <c r="AK2165" s="2" t="s">
        <v>58</v>
      </c>
      <c r="AM2165" s="2" t="s">
        <v>59</v>
      </c>
      <c r="AP2165" s="2" t="s">
        <v>60</v>
      </c>
      <c r="AQ2165" s="2" t="s">
        <v>41</v>
      </c>
      <c r="AR2165">
        <v>75000</v>
      </c>
      <c r="AS2165" s="2" t="str">
        <f>_xlfn.IFNA(IF(VLOOKUP(all_resi[[#This Row],[No. Waybill]],settle_reconcile[No. Waybill],1,0)="","Recon","Recon"),"-")</f>
        <v>Recon</v>
      </c>
      <c r="AT2165" s="2">
        <f>all_resi[[#This Row],[Nilai COD]]-all_resi[[#This Row],[COD Fee]]-all_resi[[#This Row],[Total Biaya Setelah Diskon]]</f>
        <v>106600</v>
      </c>
      <c r="AU2165" s="2">
        <f>IF(all_resi[[#This Row],[Waktu Terima]]="","",_xlfn.DAYS(all_resi[[#This Row],[Waktu Terima]],all_resi[[#This Row],[Tanggal Pengiriman]]))</f>
        <v>8</v>
      </c>
    </row>
    <row r="2166" spans="1:47" x14ac:dyDescent="0.25">
      <c r="A2166" s="2" t="s">
        <v>9540</v>
      </c>
      <c r="B2166" s="1">
        <v>46188</v>
      </c>
      <c r="C2166" s="2" t="s">
        <v>42</v>
      </c>
      <c r="D2166" s="2" t="s">
        <v>43</v>
      </c>
      <c r="E2166" s="2" t="s">
        <v>44</v>
      </c>
      <c r="F2166" s="2" t="s">
        <v>45</v>
      </c>
      <c r="G2166" s="2" t="s">
        <v>46</v>
      </c>
      <c r="H2166" s="2" t="s">
        <v>80</v>
      </c>
      <c r="I2166" s="2" t="s">
        <v>9541</v>
      </c>
      <c r="J2166" s="2" t="s">
        <v>14170</v>
      </c>
      <c r="K2166" s="2" t="s">
        <v>203</v>
      </c>
      <c r="L2166" s="2" t="s">
        <v>1548</v>
      </c>
      <c r="M2166" s="2" t="s">
        <v>9542</v>
      </c>
      <c r="N2166" s="2" t="s">
        <v>9543</v>
      </c>
      <c r="O2166">
        <v>1</v>
      </c>
      <c r="P2166" s="2" t="s">
        <v>53</v>
      </c>
      <c r="Q2166">
        <v>100</v>
      </c>
      <c r="R2166">
        <v>0</v>
      </c>
      <c r="S2166" s="2" t="s">
        <v>54</v>
      </c>
      <c r="T2166" s="2" t="s">
        <v>55</v>
      </c>
      <c r="U2166" s="2" t="s">
        <v>9169</v>
      </c>
      <c r="V2166" s="2"/>
      <c r="W2166">
        <v>14000</v>
      </c>
      <c r="X2166">
        <v>0</v>
      </c>
      <c r="Y2166">
        <v>0</v>
      </c>
      <c r="Z2166">
        <v>14000</v>
      </c>
      <c r="AB2166" s="2" t="s">
        <v>57</v>
      </c>
      <c r="AC2166">
        <v>5600</v>
      </c>
      <c r="AD2166">
        <v>8400</v>
      </c>
      <c r="AE2166">
        <v>0</v>
      </c>
      <c r="AF2166">
        <v>0</v>
      </c>
      <c r="AG2166" s="2" t="s">
        <v>9541</v>
      </c>
      <c r="AH2166" s="2"/>
      <c r="AI2166" s="1">
        <v>46190</v>
      </c>
      <c r="AJ2166" s="2" t="s">
        <v>87</v>
      </c>
      <c r="AK2166" s="2" t="s">
        <v>58</v>
      </c>
      <c r="AM2166" s="2" t="s">
        <v>59</v>
      </c>
      <c r="AP2166" s="2" t="s">
        <v>60</v>
      </c>
      <c r="AQ2166" s="2" t="s">
        <v>98</v>
      </c>
      <c r="AR2166">
        <v>-14000</v>
      </c>
      <c r="AS2166" s="2" t="str">
        <f>_xlfn.IFNA(IF(VLOOKUP(all_resi[[#This Row],[No. Waybill]],settle_reconcile[No. Waybill],1,0)="","Recon","Recon"),"-")</f>
        <v>-</v>
      </c>
      <c r="AT2166" s="2">
        <f>all_resi[[#This Row],[Nilai COD]]-all_resi[[#This Row],[COD Fee]]-all_resi[[#This Row],[Total Biaya Setelah Diskon]]</f>
        <v>-8400</v>
      </c>
      <c r="AU2166" s="2">
        <f>IF(all_resi[[#This Row],[Waktu Terima]]="","",_xlfn.DAYS(all_resi[[#This Row],[Waktu Terima]],all_resi[[#This Row],[Tanggal Pengiriman]]))</f>
        <v>2</v>
      </c>
    </row>
    <row r="2167" spans="1:47" x14ac:dyDescent="0.25">
      <c r="A2167" s="2" t="s">
        <v>9361</v>
      </c>
      <c r="B2167" s="1">
        <v>46188</v>
      </c>
      <c r="C2167" s="2" t="s">
        <v>42</v>
      </c>
      <c r="D2167" s="2" t="s">
        <v>43</v>
      </c>
      <c r="E2167" s="2" t="s">
        <v>44</v>
      </c>
      <c r="F2167" s="2" t="s">
        <v>45</v>
      </c>
      <c r="G2167" s="2" t="s">
        <v>46</v>
      </c>
      <c r="H2167" s="2" t="s">
        <v>47</v>
      </c>
      <c r="I2167" s="2" t="s">
        <v>9362</v>
      </c>
      <c r="J2167" s="2" t="s">
        <v>14341</v>
      </c>
      <c r="K2167" s="2" t="s">
        <v>237</v>
      </c>
      <c r="L2167" s="2" t="s">
        <v>238</v>
      </c>
      <c r="M2167" s="2" t="s">
        <v>239</v>
      </c>
      <c r="N2167" s="2" t="s">
        <v>9363</v>
      </c>
      <c r="O2167">
        <v>1</v>
      </c>
      <c r="P2167" s="2" t="s">
        <v>53</v>
      </c>
      <c r="Q2167">
        <v>100</v>
      </c>
      <c r="R2167">
        <v>7900000</v>
      </c>
      <c r="S2167" s="2" t="s">
        <v>54</v>
      </c>
      <c r="T2167" s="2" t="s">
        <v>55</v>
      </c>
      <c r="U2167" s="2" t="s">
        <v>235</v>
      </c>
      <c r="V2167" s="2" t="s">
        <v>2706</v>
      </c>
      <c r="W2167">
        <v>37000</v>
      </c>
      <c r="X2167">
        <v>0</v>
      </c>
      <c r="Y2167">
        <v>0</v>
      </c>
      <c r="Z2167">
        <v>37000</v>
      </c>
      <c r="AB2167" s="2" t="s">
        <v>57</v>
      </c>
      <c r="AC2167">
        <v>14800</v>
      </c>
      <c r="AD2167">
        <v>22200</v>
      </c>
      <c r="AE2167">
        <v>121000</v>
      </c>
      <c r="AF2167">
        <v>1815</v>
      </c>
      <c r="AG2167" s="2" t="s">
        <v>7592</v>
      </c>
      <c r="AH2167" s="2" t="s">
        <v>149</v>
      </c>
      <c r="AI2167" s="1">
        <v>46201</v>
      </c>
      <c r="AJ2167" s="2"/>
      <c r="AK2167" s="2" t="s">
        <v>67</v>
      </c>
      <c r="AM2167" s="2" t="s">
        <v>59</v>
      </c>
      <c r="AP2167" s="2" t="s">
        <v>60</v>
      </c>
      <c r="AQ2167" s="2" t="s">
        <v>41</v>
      </c>
      <c r="AR2167">
        <v>84000</v>
      </c>
      <c r="AS2167" s="2" t="str">
        <f>_xlfn.IFNA(IF(VLOOKUP(all_resi[[#This Row],[No. Waybill]],settle_reconcile[No. Waybill],1,0)="","Recon","Recon"),"-")</f>
        <v>-</v>
      </c>
      <c r="AT2167" s="2">
        <f>all_resi[[#This Row],[Nilai COD]]-all_resi[[#This Row],[COD Fee]]-all_resi[[#This Row],[Total Biaya Setelah Diskon]]</f>
        <v>96985</v>
      </c>
      <c r="AU2167" s="2">
        <f>IF(all_resi[[#This Row],[Waktu Terima]]="","",_xlfn.DAYS(all_resi[[#This Row],[Waktu Terima]],all_resi[[#This Row],[Tanggal Pengiriman]]))</f>
        <v>13</v>
      </c>
    </row>
    <row r="2168" spans="1:47" x14ac:dyDescent="0.25">
      <c r="A2168" s="2" t="s">
        <v>9242</v>
      </c>
      <c r="B2168" s="1">
        <v>46188</v>
      </c>
      <c r="C2168" s="2" t="s">
        <v>42</v>
      </c>
      <c r="D2168" s="2" t="s">
        <v>43</v>
      </c>
      <c r="E2168" s="2" t="s">
        <v>44</v>
      </c>
      <c r="F2168" s="2" t="s">
        <v>45</v>
      </c>
      <c r="G2168" s="2" t="s">
        <v>46</v>
      </c>
      <c r="H2168" s="2" t="s">
        <v>47</v>
      </c>
      <c r="I2168" s="2" t="s">
        <v>9243</v>
      </c>
      <c r="J2168" s="2" t="s">
        <v>14291</v>
      </c>
      <c r="K2168" s="2" t="s">
        <v>957</v>
      </c>
      <c r="L2168" s="2" t="s">
        <v>958</v>
      </c>
      <c r="M2168" s="2" t="s">
        <v>959</v>
      </c>
      <c r="N2168" s="2" t="s">
        <v>9244</v>
      </c>
      <c r="O2168">
        <v>1</v>
      </c>
      <c r="P2168" s="2" t="s">
        <v>53</v>
      </c>
      <c r="Q2168">
        <v>100</v>
      </c>
      <c r="R2168">
        <v>0</v>
      </c>
      <c r="S2168" s="2" t="s">
        <v>54</v>
      </c>
      <c r="T2168" s="2" t="s">
        <v>55</v>
      </c>
      <c r="U2168" s="2" t="s">
        <v>235</v>
      </c>
      <c r="V2168" s="2"/>
      <c r="W2168">
        <v>53000</v>
      </c>
      <c r="X2168">
        <v>0</v>
      </c>
      <c r="Y2168">
        <v>0</v>
      </c>
      <c r="Z2168">
        <v>53000</v>
      </c>
      <c r="AB2168" s="2" t="s">
        <v>57</v>
      </c>
      <c r="AC2168">
        <v>21200</v>
      </c>
      <c r="AD2168">
        <v>31800</v>
      </c>
      <c r="AE2168">
        <v>135000</v>
      </c>
      <c r="AF2168">
        <v>2025</v>
      </c>
      <c r="AG2168" s="2" t="s">
        <v>7592</v>
      </c>
      <c r="AH2168" s="2" t="s">
        <v>149</v>
      </c>
      <c r="AI2168" s="1">
        <v>46201</v>
      </c>
      <c r="AJ2168" s="2"/>
      <c r="AK2168" s="2" t="s">
        <v>67</v>
      </c>
      <c r="AM2168" s="2" t="s">
        <v>59</v>
      </c>
      <c r="AP2168" s="2" t="s">
        <v>60</v>
      </c>
      <c r="AQ2168" s="2" t="s">
        <v>41</v>
      </c>
      <c r="AR2168">
        <v>82000</v>
      </c>
      <c r="AS2168" s="2" t="str">
        <f>_xlfn.IFNA(IF(VLOOKUP(all_resi[[#This Row],[No. Waybill]],settle_reconcile[No. Waybill],1,0)="","Recon","Recon"),"-")</f>
        <v>-</v>
      </c>
      <c r="AT2168" s="2">
        <f>all_resi[[#This Row],[Nilai COD]]-all_resi[[#This Row],[COD Fee]]-all_resi[[#This Row],[Total Biaya Setelah Diskon]]</f>
        <v>101175</v>
      </c>
      <c r="AU2168" s="2">
        <f>IF(all_resi[[#This Row],[Waktu Terima]]="","",_xlfn.DAYS(all_resi[[#This Row],[Waktu Terima]],all_resi[[#This Row],[Tanggal Pengiriman]]))</f>
        <v>13</v>
      </c>
    </row>
    <row r="2169" spans="1:47" x14ac:dyDescent="0.25">
      <c r="A2169" s="2" t="s">
        <v>9357</v>
      </c>
      <c r="B2169" s="1">
        <v>46188</v>
      </c>
      <c r="C2169" s="2" t="s">
        <v>42</v>
      </c>
      <c r="D2169" s="2" t="s">
        <v>43</v>
      </c>
      <c r="E2169" s="2" t="s">
        <v>44</v>
      </c>
      <c r="F2169" s="2" t="s">
        <v>45</v>
      </c>
      <c r="G2169" s="2" t="s">
        <v>46</v>
      </c>
      <c r="H2169" s="2" t="s">
        <v>47</v>
      </c>
      <c r="I2169" s="2" t="s">
        <v>9358</v>
      </c>
      <c r="J2169" s="2" t="s">
        <v>14353</v>
      </c>
      <c r="K2169" s="2" t="s">
        <v>177</v>
      </c>
      <c r="L2169" s="2" t="s">
        <v>669</v>
      </c>
      <c r="M2169" s="2" t="s">
        <v>9359</v>
      </c>
      <c r="N2169" s="2" t="s">
        <v>9360</v>
      </c>
      <c r="O2169">
        <v>1</v>
      </c>
      <c r="P2169" s="2" t="s">
        <v>53</v>
      </c>
      <c r="Q2169">
        <v>100</v>
      </c>
      <c r="R2169">
        <v>0</v>
      </c>
      <c r="S2169" s="2" t="s">
        <v>54</v>
      </c>
      <c r="T2169" s="2" t="s">
        <v>55</v>
      </c>
      <c r="U2169" s="2" t="s">
        <v>230</v>
      </c>
      <c r="V2169" s="2"/>
      <c r="W2169">
        <v>102000</v>
      </c>
      <c r="X2169">
        <v>0</v>
      </c>
      <c r="Y2169">
        <v>0</v>
      </c>
      <c r="Z2169">
        <v>102000</v>
      </c>
      <c r="AB2169" s="2" t="s">
        <v>57</v>
      </c>
      <c r="AC2169">
        <v>40800</v>
      </c>
      <c r="AD2169">
        <v>61200</v>
      </c>
      <c r="AE2169">
        <v>206000</v>
      </c>
      <c r="AF2169">
        <v>3090</v>
      </c>
      <c r="AG2169" s="2" t="s">
        <v>10713</v>
      </c>
      <c r="AH2169" s="2"/>
      <c r="AI2169" s="1">
        <v>46192</v>
      </c>
      <c r="AJ2169" s="2"/>
      <c r="AK2169" s="2" t="s">
        <v>58</v>
      </c>
      <c r="AM2169" s="2" t="s">
        <v>59</v>
      </c>
      <c r="AP2169" s="2" t="s">
        <v>60</v>
      </c>
      <c r="AQ2169" s="2" t="s">
        <v>41</v>
      </c>
      <c r="AR2169">
        <v>104000</v>
      </c>
      <c r="AS2169" s="2" t="str">
        <f>_xlfn.IFNA(IF(VLOOKUP(all_resi[[#This Row],[No. Waybill]],settle_reconcile[No. Waybill],1,0)="","Recon","Recon"),"-")</f>
        <v>Recon</v>
      </c>
      <c r="AT2169" s="2">
        <f>all_resi[[#This Row],[Nilai COD]]-all_resi[[#This Row],[COD Fee]]-all_resi[[#This Row],[Total Biaya Setelah Diskon]]</f>
        <v>141710</v>
      </c>
      <c r="AU2169" s="2">
        <f>IF(all_resi[[#This Row],[Waktu Terima]]="","",_xlfn.DAYS(all_resi[[#This Row],[Waktu Terima]],all_resi[[#This Row],[Tanggal Pengiriman]]))</f>
        <v>4</v>
      </c>
    </row>
    <row r="2170" spans="1:47" x14ac:dyDescent="0.25">
      <c r="A2170" s="2" t="s">
        <v>9436</v>
      </c>
      <c r="B2170" s="1">
        <v>46188</v>
      </c>
      <c r="C2170" s="2" t="s">
        <v>42</v>
      </c>
      <c r="D2170" s="2" t="s">
        <v>43</v>
      </c>
      <c r="E2170" s="2" t="s">
        <v>44</v>
      </c>
      <c r="F2170" s="2" t="s">
        <v>45</v>
      </c>
      <c r="G2170" s="2" t="s">
        <v>46</v>
      </c>
      <c r="H2170" s="2" t="s">
        <v>47</v>
      </c>
      <c r="I2170" s="2" t="s">
        <v>9437</v>
      </c>
      <c r="J2170" s="2" t="s">
        <v>14217</v>
      </c>
      <c r="K2170" s="2" t="s">
        <v>143</v>
      </c>
      <c r="L2170" s="2" t="s">
        <v>9438</v>
      </c>
      <c r="M2170" s="2" t="s">
        <v>9439</v>
      </c>
      <c r="N2170" s="2" t="s">
        <v>9440</v>
      </c>
      <c r="O2170">
        <v>1</v>
      </c>
      <c r="P2170" s="2" t="s">
        <v>53</v>
      </c>
      <c r="Q2170">
        <v>100</v>
      </c>
      <c r="R2170">
        <v>0</v>
      </c>
      <c r="S2170" s="2" t="s">
        <v>54</v>
      </c>
      <c r="T2170" s="2" t="s">
        <v>55</v>
      </c>
      <c r="U2170" s="2" t="s">
        <v>225</v>
      </c>
      <c r="V2170" s="2"/>
      <c r="W2170">
        <v>25000</v>
      </c>
      <c r="X2170">
        <v>0</v>
      </c>
      <c r="Y2170">
        <v>0</v>
      </c>
      <c r="Z2170">
        <v>25000</v>
      </c>
      <c r="AB2170" s="2" t="s">
        <v>57</v>
      </c>
      <c r="AC2170">
        <v>18000</v>
      </c>
      <c r="AD2170">
        <v>7000</v>
      </c>
      <c r="AE2170">
        <v>129000</v>
      </c>
      <c r="AF2170">
        <v>1935</v>
      </c>
      <c r="AG2170" s="2" t="s">
        <v>9437</v>
      </c>
      <c r="AH2170" s="2"/>
      <c r="AI2170" s="1">
        <v>46190</v>
      </c>
      <c r="AJ2170" s="2"/>
      <c r="AK2170" s="2" t="s">
        <v>58</v>
      </c>
      <c r="AM2170" s="2" t="s">
        <v>59</v>
      </c>
      <c r="AP2170" s="2" t="s">
        <v>60</v>
      </c>
      <c r="AQ2170" s="2" t="s">
        <v>41</v>
      </c>
      <c r="AR2170">
        <v>104000</v>
      </c>
      <c r="AS2170" s="2" t="str">
        <f>_xlfn.IFNA(IF(VLOOKUP(all_resi[[#This Row],[No. Waybill]],settle_reconcile[No. Waybill],1,0)="","Recon","Recon"),"-")</f>
        <v>Recon</v>
      </c>
      <c r="AT2170" s="2">
        <f>all_resi[[#This Row],[Nilai COD]]-all_resi[[#This Row],[COD Fee]]-all_resi[[#This Row],[Total Biaya Setelah Diskon]]</f>
        <v>120065</v>
      </c>
      <c r="AU2170" s="2">
        <f>IF(all_resi[[#This Row],[Waktu Terima]]="","",_xlfn.DAYS(all_resi[[#This Row],[Waktu Terima]],all_resi[[#This Row],[Tanggal Pengiriman]]))</f>
        <v>2</v>
      </c>
    </row>
    <row r="2171" spans="1:47" x14ac:dyDescent="0.25">
      <c r="A2171" s="2" t="s">
        <v>9466</v>
      </c>
      <c r="B2171" s="1">
        <v>46188</v>
      </c>
      <c r="C2171" s="2" t="s">
        <v>42</v>
      </c>
      <c r="D2171" s="2" t="s">
        <v>43</v>
      </c>
      <c r="E2171" s="2" t="s">
        <v>44</v>
      </c>
      <c r="F2171" s="2" t="s">
        <v>45</v>
      </c>
      <c r="G2171" s="2" t="s">
        <v>46</v>
      </c>
      <c r="H2171" s="2" t="s">
        <v>80</v>
      </c>
      <c r="I2171" s="2" t="s">
        <v>9467</v>
      </c>
      <c r="J2171" s="2" t="s">
        <v>14263</v>
      </c>
      <c r="K2171" s="2" t="s">
        <v>126</v>
      </c>
      <c r="L2171" s="2" t="s">
        <v>188</v>
      </c>
      <c r="M2171" s="2" t="s">
        <v>9468</v>
      </c>
      <c r="N2171" s="2" t="s">
        <v>9469</v>
      </c>
      <c r="O2171">
        <v>1</v>
      </c>
      <c r="P2171" s="2" t="s">
        <v>53</v>
      </c>
      <c r="Q2171">
        <v>100</v>
      </c>
      <c r="R2171">
        <v>0</v>
      </c>
      <c r="S2171" s="2" t="s">
        <v>54</v>
      </c>
      <c r="T2171" s="2" t="s">
        <v>55</v>
      </c>
      <c r="U2171" s="2" t="s">
        <v>86</v>
      </c>
      <c r="V2171" s="2"/>
      <c r="W2171">
        <v>60000</v>
      </c>
      <c r="X2171">
        <v>0</v>
      </c>
      <c r="Y2171">
        <v>0</v>
      </c>
      <c r="Z2171">
        <v>60000</v>
      </c>
      <c r="AB2171" s="2" t="s">
        <v>57</v>
      </c>
      <c r="AC2171">
        <v>24000</v>
      </c>
      <c r="AD2171">
        <v>36000</v>
      </c>
      <c r="AE2171">
        <v>120000</v>
      </c>
      <c r="AF2171">
        <v>1800</v>
      </c>
      <c r="AG2171" s="2" t="s">
        <v>9467</v>
      </c>
      <c r="AH2171" s="2"/>
      <c r="AI2171" s="1">
        <v>46194</v>
      </c>
      <c r="AJ2171" s="2" t="s">
        <v>87</v>
      </c>
      <c r="AK2171" s="2" t="s">
        <v>58</v>
      </c>
      <c r="AM2171" s="2" t="s">
        <v>59</v>
      </c>
      <c r="AP2171" s="2" t="s">
        <v>60</v>
      </c>
      <c r="AQ2171" s="2" t="s">
        <v>41</v>
      </c>
      <c r="AR2171">
        <v>60000</v>
      </c>
      <c r="AS2171" s="2" t="str">
        <f>_xlfn.IFNA(IF(VLOOKUP(all_resi[[#This Row],[No. Waybill]],settle_reconcile[No. Waybill],1,0)="","Recon","Recon"),"-")</f>
        <v>Recon</v>
      </c>
      <c r="AT2171" s="2">
        <f>all_resi[[#This Row],[Nilai COD]]-all_resi[[#This Row],[COD Fee]]-all_resi[[#This Row],[Total Biaya Setelah Diskon]]</f>
        <v>82200</v>
      </c>
      <c r="AU2171" s="2">
        <f>IF(all_resi[[#This Row],[Waktu Terima]]="","",_xlfn.DAYS(all_resi[[#This Row],[Waktu Terima]],all_resi[[#This Row],[Tanggal Pengiriman]]))</f>
        <v>6</v>
      </c>
    </row>
    <row r="2172" spans="1:47" x14ac:dyDescent="0.25">
      <c r="A2172" s="2" t="s">
        <v>9569</v>
      </c>
      <c r="B2172" s="1">
        <v>46188</v>
      </c>
      <c r="C2172" s="2" t="s">
        <v>42</v>
      </c>
      <c r="D2172" s="2" t="s">
        <v>43</v>
      </c>
      <c r="E2172" s="2" t="s">
        <v>44</v>
      </c>
      <c r="F2172" s="2" t="s">
        <v>45</v>
      </c>
      <c r="G2172" s="2" t="s">
        <v>46</v>
      </c>
      <c r="H2172" s="2" t="s">
        <v>47</v>
      </c>
      <c r="I2172" s="2" t="s">
        <v>9570</v>
      </c>
      <c r="J2172" s="2" t="s">
        <v>14318</v>
      </c>
      <c r="K2172" s="2" t="s">
        <v>62</v>
      </c>
      <c r="L2172" s="2" t="s">
        <v>9571</v>
      </c>
      <c r="M2172" s="2" t="s">
        <v>9572</v>
      </c>
      <c r="N2172" s="2" t="s">
        <v>9573</v>
      </c>
      <c r="O2172">
        <v>1</v>
      </c>
      <c r="P2172" s="2" t="s">
        <v>53</v>
      </c>
      <c r="Q2172">
        <v>100</v>
      </c>
      <c r="R2172">
        <v>0</v>
      </c>
      <c r="S2172" s="2" t="s">
        <v>54</v>
      </c>
      <c r="T2172" s="2" t="s">
        <v>55</v>
      </c>
      <c r="U2172" s="2" t="s">
        <v>386</v>
      </c>
      <c r="V2172" s="2"/>
      <c r="W2172">
        <v>116000</v>
      </c>
      <c r="X2172">
        <v>0</v>
      </c>
      <c r="Y2172">
        <v>0</v>
      </c>
      <c r="Z2172">
        <v>116000</v>
      </c>
      <c r="AB2172" s="2" t="s">
        <v>57</v>
      </c>
      <c r="AC2172">
        <v>46400</v>
      </c>
      <c r="AD2172">
        <v>69600</v>
      </c>
      <c r="AE2172">
        <v>220000</v>
      </c>
      <c r="AF2172">
        <v>3300</v>
      </c>
      <c r="AG2172" s="2" t="s">
        <v>353</v>
      </c>
      <c r="AH2172" s="2" t="s">
        <v>149</v>
      </c>
      <c r="AI2172" s="1">
        <v>46198</v>
      </c>
      <c r="AJ2172" s="2"/>
      <c r="AK2172" s="2" t="s">
        <v>67</v>
      </c>
      <c r="AM2172" s="2" t="s">
        <v>59</v>
      </c>
      <c r="AP2172" s="2" t="s">
        <v>60</v>
      </c>
      <c r="AQ2172" s="2" t="s">
        <v>41</v>
      </c>
      <c r="AR2172">
        <v>104000</v>
      </c>
      <c r="AS2172" s="2" t="str">
        <f>_xlfn.IFNA(IF(VLOOKUP(all_resi[[#This Row],[No. Waybill]],settle_reconcile[No. Waybill],1,0)="","Recon","Recon"),"-")</f>
        <v>-</v>
      </c>
      <c r="AT2172" s="2">
        <f>all_resi[[#This Row],[Nilai COD]]-all_resi[[#This Row],[COD Fee]]-all_resi[[#This Row],[Total Biaya Setelah Diskon]]</f>
        <v>147100</v>
      </c>
      <c r="AU2172" s="2">
        <f>IF(all_resi[[#This Row],[Waktu Terima]]="","",_xlfn.DAYS(all_resi[[#This Row],[Waktu Terima]],all_resi[[#This Row],[Tanggal Pengiriman]]))</f>
        <v>10</v>
      </c>
    </row>
    <row r="2173" spans="1:47" x14ac:dyDescent="0.25">
      <c r="A2173" s="2" t="s">
        <v>9231</v>
      </c>
      <c r="B2173" s="1">
        <v>46188</v>
      </c>
      <c r="C2173" s="2" t="s">
        <v>42</v>
      </c>
      <c r="D2173" s="2" t="s">
        <v>43</v>
      </c>
      <c r="E2173" s="2" t="s">
        <v>44</v>
      </c>
      <c r="F2173" s="2" t="s">
        <v>45</v>
      </c>
      <c r="G2173" s="2" t="s">
        <v>46</v>
      </c>
      <c r="H2173" s="2" t="s">
        <v>47</v>
      </c>
      <c r="I2173" s="2" t="s">
        <v>9232</v>
      </c>
      <c r="J2173" s="2" t="s">
        <v>14158</v>
      </c>
      <c r="K2173" s="2" t="s">
        <v>156</v>
      </c>
      <c r="L2173" s="2" t="s">
        <v>369</v>
      </c>
      <c r="M2173" s="2" t="s">
        <v>9233</v>
      </c>
      <c r="N2173" s="2" t="s">
        <v>9234</v>
      </c>
      <c r="O2173">
        <v>1</v>
      </c>
      <c r="P2173" s="2" t="s">
        <v>53</v>
      </c>
      <c r="Q2173">
        <v>100</v>
      </c>
      <c r="R2173">
        <v>0</v>
      </c>
      <c r="S2173" s="2" t="s">
        <v>54</v>
      </c>
      <c r="T2173" s="2" t="s">
        <v>55</v>
      </c>
      <c r="U2173" s="2" t="s">
        <v>250</v>
      </c>
      <c r="V2173" s="2"/>
      <c r="W2173">
        <v>80000</v>
      </c>
      <c r="X2173">
        <v>0</v>
      </c>
      <c r="Y2173">
        <v>0</v>
      </c>
      <c r="Z2173">
        <v>80000</v>
      </c>
      <c r="AB2173" s="2" t="s">
        <v>57</v>
      </c>
      <c r="AC2173">
        <v>32000</v>
      </c>
      <c r="AD2173">
        <v>48000</v>
      </c>
      <c r="AE2173">
        <v>134900</v>
      </c>
      <c r="AF2173">
        <v>2023.5</v>
      </c>
      <c r="AG2173" s="2" t="s">
        <v>256</v>
      </c>
      <c r="AH2173" s="2"/>
      <c r="AI2173" s="1">
        <v>46205</v>
      </c>
      <c r="AJ2173" s="2"/>
      <c r="AK2173" s="2" t="s">
        <v>67</v>
      </c>
      <c r="AM2173" s="2" t="s">
        <v>59</v>
      </c>
      <c r="AP2173" s="2" t="s">
        <v>60</v>
      </c>
      <c r="AQ2173" s="2" t="s">
        <v>41</v>
      </c>
      <c r="AR2173">
        <v>54900</v>
      </c>
      <c r="AS2173" s="2" t="str">
        <f>_xlfn.IFNA(IF(VLOOKUP(all_resi[[#This Row],[No. Waybill]],settle_reconcile[No. Waybill],1,0)="","Recon","Recon"),"-")</f>
        <v>-</v>
      </c>
      <c r="AT2173" s="2">
        <f>all_resi[[#This Row],[Nilai COD]]-all_resi[[#This Row],[COD Fee]]-all_resi[[#This Row],[Total Biaya Setelah Diskon]]</f>
        <v>84876.5</v>
      </c>
      <c r="AU2173" s="2">
        <f>IF(all_resi[[#This Row],[Waktu Terima]]="","",_xlfn.DAYS(all_resi[[#This Row],[Waktu Terima]],all_resi[[#This Row],[Tanggal Pengiriman]]))</f>
        <v>17</v>
      </c>
    </row>
    <row r="2174" spans="1:47" x14ac:dyDescent="0.25">
      <c r="A2174" s="2" t="s">
        <v>9283</v>
      </c>
      <c r="B2174" s="1">
        <v>46188</v>
      </c>
      <c r="C2174" s="2" t="s">
        <v>42</v>
      </c>
      <c r="D2174" s="2" t="s">
        <v>43</v>
      </c>
      <c r="E2174" s="2" t="s">
        <v>44</v>
      </c>
      <c r="F2174" s="2" t="s">
        <v>45</v>
      </c>
      <c r="G2174" s="2" t="s">
        <v>46</v>
      </c>
      <c r="H2174" s="2" t="s">
        <v>47</v>
      </c>
      <c r="I2174" s="2" t="s">
        <v>9284</v>
      </c>
      <c r="J2174" s="2" t="s">
        <v>14324</v>
      </c>
      <c r="K2174" s="2" t="s">
        <v>156</v>
      </c>
      <c r="L2174" s="2" t="s">
        <v>480</v>
      </c>
      <c r="M2174" s="2" t="s">
        <v>9285</v>
      </c>
      <c r="N2174" s="2" t="s">
        <v>9286</v>
      </c>
      <c r="O2174">
        <v>1</v>
      </c>
      <c r="P2174" s="2" t="s">
        <v>53</v>
      </c>
      <c r="Q2174">
        <v>100</v>
      </c>
      <c r="R2174">
        <v>0</v>
      </c>
      <c r="S2174" s="2" t="s">
        <v>54</v>
      </c>
      <c r="T2174" s="2" t="s">
        <v>55</v>
      </c>
      <c r="U2174" s="2" t="s">
        <v>9048</v>
      </c>
      <c r="V2174" s="2"/>
      <c r="W2174">
        <v>82000</v>
      </c>
      <c r="X2174">
        <v>0</v>
      </c>
      <c r="Y2174">
        <v>0</v>
      </c>
      <c r="Z2174">
        <v>82000</v>
      </c>
      <c r="AB2174" s="2" t="s">
        <v>57</v>
      </c>
      <c r="AC2174">
        <v>32800</v>
      </c>
      <c r="AD2174">
        <v>49200</v>
      </c>
      <c r="AE2174">
        <v>152000</v>
      </c>
      <c r="AF2174">
        <v>2280</v>
      </c>
      <c r="AG2174" s="2" t="s">
        <v>43</v>
      </c>
      <c r="AH2174" s="2"/>
      <c r="AI2174" s="1">
        <v>46212</v>
      </c>
      <c r="AJ2174" s="2"/>
      <c r="AK2174" s="2" t="s">
        <v>67</v>
      </c>
      <c r="AM2174" s="2" t="s">
        <v>59</v>
      </c>
      <c r="AP2174" s="2" t="s">
        <v>60</v>
      </c>
      <c r="AQ2174" s="2" t="s">
        <v>41</v>
      </c>
      <c r="AR2174">
        <v>70000</v>
      </c>
      <c r="AS2174" s="2" t="str">
        <f>_xlfn.IFNA(IF(VLOOKUP(all_resi[[#This Row],[No. Waybill]],settle_reconcile[No. Waybill],1,0)="","Recon","Recon"),"-")</f>
        <v>-</v>
      </c>
      <c r="AT2174" s="2">
        <f>all_resi[[#This Row],[Nilai COD]]-all_resi[[#This Row],[COD Fee]]-all_resi[[#This Row],[Total Biaya Setelah Diskon]]</f>
        <v>100520</v>
      </c>
      <c r="AU2174" s="2">
        <f>IF(all_resi[[#This Row],[Waktu Terima]]="","",_xlfn.DAYS(all_resi[[#This Row],[Waktu Terima]],all_resi[[#This Row],[Tanggal Pengiriman]]))</f>
        <v>24</v>
      </c>
    </row>
    <row r="2175" spans="1:47" x14ac:dyDescent="0.25">
      <c r="A2175" s="2" t="s">
        <v>9224</v>
      </c>
      <c r="B2175" s="1">
        <v>46188</v>
      </c>
      <c r="C2175" s="2" t="s">
        <v>42</v>
      </c>
      <c r="D2175" s="2" t="s">
        <v>43</v>
      </c>
      <c r="E2175" s="2" t="s">
        <v>44</v>
      </c>
      <c r="F2175" s="2" t="s">
        <v>45</v>
      </c>
      <c r="G2175" s="2" t="s">
        <v>46</v>
      </c>
      <c r="H2175" s="2" t="s">
        <v>47</v>
      </c>
      <c r="I2175" s="2" t="s">
        <v>9225</v>
      </c>
      <c r="J2175" s="2" t="s">
        <v>14375</v>
      </c>
      <c r="K2175" s="2" t="s">
        <v>156</v>
      </c>
      <c r="L2175" s="2" t="s">
        <v>946</v>
      </c>
      <c r="M2175" s="2" t="s">
        <v>9226</v>
      </c>
      <c r="N2175" s="2" t="s">
        <v>9227</v>
      </c>
      <c r="O2175">
        <v>1</v>
      </c>
      <c r="P2175" s="2" t="s">
        <v>53</v>
      </c>
      <c r="Q2175">
        <v>100</v>
      </c>
      <c r="R2175">
        <v>0</v>
      </c>
      <c r="S2175" s="2" t="s">
        <v>54</v>
      </c>
      <c r="T2175" s="2" t="s">
        <v>55</v>
      </c>
      <c r="U2175" s="2" t="s">
        <v>225</v>
      </c>
      <c r="V2175" s="2"/>
      <c r="W2175">
        <v>78000</v>
      </c>
      <c r="X2175">
        <v>0</v>
      </c>
      <c r="Y2175">
        <v>0</v>
      </c>
      <c r="Z2175">
        <v>78000</v>
      </c>
      <c r="AB2175" s="2" t="s">
        <v>57</v>
      </c>
      <c r="AC2175">
        <v>31200</v>
      </c>
      <c r="AD2175">
        <v>46800</v>
      </c>
      <c r="AE2175">
        <v>182000</v>
      </c>
      <c r="AF2175">
        <v>2730</v>
      </c>
      <c r="AG2175" s="2" t="s">
        <v>9225</v>
      </c>
      <c r="AH2175" s="2"/>
      <c r="AI2175" s="1">
        <v>46196</v>
      </c>
      <c r="AJ2175" s="2"/>
      <c r="AK2175" s="2" t="s">
        <v>58</v>
      </c>
      <c r="AM2175" s="2" t="s">
        <v>59</v>
      </c>
      <c r="AP2175" s="2" t="s">
        <v>60</v>
      </c>
      <c r="AQ2175" s="2" t="s">
        <v>41</v>
      </c>
      <c r="AR2175">
        <v>104000</v>
      </c>
      <c r="AS2175" s="2" t="str">
        <f>_xlfn.IFNA(IF(VLOOKUP(all_resi[[#This Row],[No. Waybill]],settle_reconcile[No. Waybill],1,0)="","Recon","Recon"),"-")</f>
        <v>Recon</v>
      </c>
      <c r="AT2175" s="2">
        <f>all_resi[[#This Row],[Nilai COD]]-all_resi[[#This Row],[COD Fee]]-all_resi[[#This Row],[Total Biaya Setelah Diskon]]</f>
        <v>132470</v>
      </c>
      <c r="AU2175" s="2">
        <f>IF(all_resi[[#This Row],[Waktu Terima]]="","",_xlfn.DAYS(all_resi[[#This Row],[Waktu Terima]],all_resi[[#This Row],[Tanggal Pengiriman]]))</f>
        <v>8</v>
      </c>
    </row>
    <row r="2176" spans="1:47" x14ac:dyDescent="0.25">
      <c r="A2176" s="2" t="s">
        <v>9291</v>
      </c>
      <c r="B2176" s="1">
        <v>46188</v>
      </c>
      <c r="C2176" s="2" t="s">
        <v>42</v>
      </c>
      <c r="D2176" s="2" t="s">
        <v>43</v>
      </c>
      <c r="E2176" s="2" t="s">
        <v>44</v>
      </c>
      <c r="F2176" s="2" t="s">
        <v>45</v>
      </c>
      <c r="G2176" s="2" t="s">
        <v>46</v>
      </c>
      <c r="H2176" s="2" t="s">
        <v>47</v>
      </c>
      <c r="I2176" s="2" t="s">
        <v>9292</v>
      </c>
      <c r="J2176" s="2" t="s">
        <v>14352</v>
      </c>
      <c r="K2176" s="2" t="s">
        <v>156</v>
      </c>
      <c r="L2176" s="2" t="s">
        <v>536</v>
      </c>
      <c r="M2176" s="2" t="s">
        <v>3021</v>
      </c>
      <c r="N2176" s="2" t="s">
        <v>9293</v>
      </c>
      <c r="O2176">
        <v>1</v>
      </c>
      <c r="P2176" s="2" t="s">
        <v>53</v>
      </c>
      <c r="Q2176">
        <v>100</v>
      </c>
      <c r="R2176">
        <v>0</v>
      </c>
      <c r="S2176" s="2" t="s">
        <v>54</v>
      </c>
      <c r="T2176" s="2" t="s">
        <v>55</v>
      </c>
      <c r="U2176" s="2" t="s">
        <v>250</v>
      </c>
      <c r="V2176" s="2"/>
      <c r="W2176">
        <v>100000</v>
      </c>
      <c r="X2176">
        <v>0</v>
      </c>
      <c r="Y2176">
        <v>0</v>
      </c>
      <c r="Z2176">
        <v>100000</v>
      </c>
      <c r="AB2176" s="2" t="s">
        <v>57</v>
      </c>
      <c r="AC2176">
        <v>40000</v>
      </c>
      <c r="AD2176">
        <v>60000</v>
      </c>
      <c r="AE2176">
        <v>154900</v>
      </c>
      <c r="AF2176">
        <v>2323.5</v>
      </c>
      <c r="AG2176" s="2" t="s">
        <v>148</v>
      </c>
      <c r="AH2176" s="2" t="s">
        <v>149</v>
      </c>
      <c r="AI2176" s="1">
        <v>46201</v>
      </c>
      <c r="AJ2176" s="2"/>
      <c r="AK2176" s="2" t="s">
        <v>67</v>
      </c>
      <c r="AM2176" s="2" t="s">
        <v>59</v>
      </c>
      <c r="AP2176" s="2" t="s">
        <v>60</v>
      </c>
      <c r="AQ2176" s="2" t="s">
        <v>41</v>
      </c>
      <c r="AR2176">
        <v>54900</v>
      </c>
      <c r="AS2176" s="2" t="str">
        <f>_xlfn.IFNA(IF(VLOOKUP(all_resi[[#This Row],[No. Waybill]],settle_reconcile[No. Waybill],1,0)="","Recon","Recon"),"-")</f>
        <v>-</v>
      </c>
      <c r="AT2176" s="2">
        <f>all_resi[[#This Row],[Nilai COD]]-all_resi[[#This Row],[COD Fee]]-all_resi[[#This Row],[Total Biaya Setelah Diskon]]</f>
        <v>92576.5</v>
      </c>
      <c r="AU2176" s="2">
        <f>IF(all_resi[[#This Row],[Waktu Terima]]="","",_xlfn.DAYS(all_resi[[#This Row],[Waktu Terima]],all_resi[[#This Row],[Tanggal Pengiriman]]))</f>
        <v>13</v>
      </c>
    </row>
    <row r="2177" spans="1:47" x14ac:dyDescent="0.25">
      <c r="A2177" s="2" t="s">
        <v>9212</v>
      </c>
      <c r="B2177" s="1">
        <v>46188</v>
      </c>
      <c r="C2177" s="2" t="s">
        <v>42</v>
      </c>
      <c r="D2177" s="2" t="s">
        <v>43</v>
      </c>
      <c r="E2177" s="2" t="s">
        <v>44</v>
      </c>
      <c r="F2177" s="2" t="s">
        <v>45</v>
      </c>
      <c r="G2177" s="2" t="s">
        <v>46</v>
      </c>
      <c r="H2177" s="2" t="s">
        <v>80</v>
      </c>
      <c r="I2177" s="2" t="s">
        <v>9213</v>
      </c>
      <c r="J2177" s="2" t="s">
        <v>14381</v>
      </c>
      <c r="K2177" s="2" t="s">
        <v>121</v>
      </c>
      <c r="L2177" s="2" t="s">
        <v>1309</v>
      </c>
      <c r="M2177" s="2" t="s">
        <v>4246</v>
      </c>
      <c r="N2177" s="2" t="s">
        <v>9214</v>
      </c>
      <c r="O2177">
        <v>1</v>
      </c>
      <c r="P2177" s="2" t="s">
        <v>53</v>
      </c>
      <c r="Q2177">
        <v>100</v>
      </c>
      <c r="R2177">
        <v>0</v>
      </c>
      <c r="S2177" s="2" t="s">
        <v>54</v>
      </c>
      <c r="T2177" s="2" t="s">
        <v>55</v>
      </c>
      <c r="U2177" s="2" t="s">
        <v>86</v>
      </c>
      <c r="V2177" s="2"/>
      <c r="W2177">
        <v>83000</v>
      </c>
      <c r="X2177">
        <v>0</v>
      </c>
      <c r="Y2177">
        <v>0</v>
      </c>
      <c r="Z2177">
        <v>83000</v>
      </c>
      <c r="AB2177" s="2" t="s">
        <v>57</v>
      </c>
      <c r="AC2177">
        <v>33200</v>
      </c>
      <c r="AD2177">
        <v>49800</v>
      </c>
      <c r="AE2177">
        <v>143000</v>
      </c>
      <c r="AF2177">
        <v>2145</v>
      </c>
      <c r="AG2177" s="2" t="s">
        <v>256</v>
      </c>
      <c r="AH2177" s="2"/>
      <c r="AI2177" s="1">
        <v>46204</v>
      </c>
      <c r="AJ2177" s="2" t="s">
        <v>87</v>
      </c>
      <c r="AK2177" s="2" t="s">
        <v>67</v>
      </c>
      <c r="AM2177" s="2" t="s">
        <v>59</v>
      </c>
      <c r="AP2177" s="2" t="s">
        <v>60</v>
      </c>
      <c r="AQ2177" s="2" t="s">
        <v>41</v>
      </c>
      <c r="AR2177">
        <v>60000</v>
      </c>
      <c r="AS2177" s="2" t="str">
        <f>_xlfn.IFNA(IF(VLOOKUP(all_resi[[#This Row],[No. Waybill]],settle_reconcile[No. Waybill],1,0)="","Recon","Recon"),"-")</f>
        <v>-</v>
      </c>
      <c r="AT2177" s="2">
        <f>all_resi[[#This Row],[Nilai COD]]-all_resi[[#This Row],[COD Fee]]-all_resi[[#This Row],[Total Biaya Setelah Diskon]]</f>
        <v>91055</v>
      </c>
      <c r="AU2177" s="2">
        <f>IF(all_resi[[#This Row],[Waktu Terima]]="","",_xlfn.DAYS(all_resi[[#This Row],[Waktu Terima]],all_resi[[#This Row],[Tanggal Pengiriman]]))</f>
        <v>16</v>
      </c>
    </row>
    <row r="2178" spans="1:47" x14ac:dyDescent="0.25">
      <c r="A2178" s="2" t="s">
        <v>9294</v>
      </c>
      <c r="B2178" s="1">
        <v>46188</v>
      </c>
      <c r="C2178" s="2" t="s">
        <v>42</v>
      </c>
      <c r="D2178" s="2" t="s">
        <v>43</v>
      </c>
      <c r="E2178" s="2" t="s">
        <v>44</v>
      </c>
      <c r="F2178" s="2" t="s">
        <v>45</v>
      </c>
      <c r="G2178" s="2" t="s">
        <v>46</v>
      </c>
      <c r="H2178" s="2" t="s">
        <v>47</v>
      </c>
      <c r="I2178" s="2" t="s">
        <v>9295</v>
      </c>
      <c r="J2178" s="2" t="s">
        <v>14351</v>
      </c>
      <c r="K2178" s="2" t="s">
        <v>116</v>
      </c>
      <c r="L2178" s="2" t="s">
        <v>1581</v>
      </c>
      <c r="M2178" s="2" t="s">
        <v>8853</v>
      </c>
      <c r="N2178" s="2" t="s">
        <v>9296</v>
      </c>
      <c r="O2178">
        <v>1</v>
      </c>
      <c r="P2178" s="2" t="s">
        <v>53</v>
      </c>
      <c r="Q2178">
        <v>100</v>
      </c>
      <c r="R2178">
        <v>0</v>
      </c>
      <c r="S2178" s="2" t="s">
        <v>54</v>
      </c>
      <c r="T2178" s="2" t="s">
        <v>55</v>
      </c>
      <c r="U2178" s="2" t="s">
        <v>66</v>
      </c>
      <c r="V2178" s="2"/>
      <c r="W2178">
        <v>8000</v>
      </c>
      <c r="X2178">
        <v>0</v>
      </c>
      <c r="Y2178">
        <v>0</v>
      </c>
      <c r="Z2178">
        <v>8000</v>
      </c>
      <c r="AB2178" s="2" t="s">
        <v>57</v>
      </c>
      <c r="AC2178">
        <v>3000</v>
      </c>
      <c r="AD2178">
        <v>5000</v>
      </c>
      <c r="AE2178">
        <v>103000</v>
      </c>
      <c r="AF2178">
        <v>1545</v>
      </c>
      <c r="AG2178" s="2" t="s">
        <v>9295</v>
      </c>
      <c r="AH2178" s="2"/>
      <c r="AI2178" s="1">
        <v>46189</v>
      </c>
      <c r="AJ2178" s="2"/>
      <c r="AK2178" s="2" t="s">
        <v>58</v>
      </c>
      <c r="AM2178" s="2" t="s">
        <v>59</v>
      </c>
      <c r="AP2178" s="2" t="s">
        <v>60</v>
      </c>
      <c r="AQ2178" s="2" t="s">
        <v>41</v>
      </c>
      <c r="AR2178">
        <v>95000</v>
      </c>
      <c r="AS2178" s="2" t="str">
        <f>_xlfn.IFNA(IF(VLOOKUP(all_resi[[#This Row],[No. Waybill]],settle_reconcile[No. Waybill],1,0)="","Recon","Recon"),"-")</f>
        <v>Recon</v>
      </c>
      <c r="AT2178" s="2">
        <f>all_resi[[#This Row],[Nilai COD]]-all_resi[[#This Row],[COD Fee]]-all_resi[[#This Row],[Total Biaya Setelah Diskon]]</f>
        <v>96455</v>
      </c>
      <c r="AU2178" s="2">
        <f>IF(all_resi[[#This Row],[Waktu Terima]]="","",_xlfn.DAYS(all_resi[[#This Row],[Waktu Terima]],all_resi[[#This Row],[Tanggal Pengiriman]]))</f>
        <v>1</v>
      </c>
    </row>
    <row r="2179" spans="1:47" x14ac:dyDescent="0.25">
      <c r="A2179" s="2" t="s">
        <v>9417</v>
      </c>
      <c r="B2179" s="1">
        <v>46188</v>
      </c>
      <c r="C2179" s="2" t="s">
        <v>42</v>
      </c>
      <c r="D2179" s="2" t="s">
        <v>43</v>
      </c>
      <c r="E2179" s="2" t="s">
        <v>44</v>
      </c>
      <c r="F2179" s="2" t="s">
        <v>45</v>
      </c>
      <c r="G2179" s="2" t="s">
        <v>46</v>
      </c>
      <c r="H2179" s="2" t="s">
        <v>47</v>
      </c>
      <c r="I2179" s="2" t="s">
        <v>9418</v>
      </c>
      <c r="J2179" s="2" t="s">
        <v>14243</v>
      </c>
      <c r="K2179" s="2" t="s">
        <v>143</v>
      </c>
      <c r="L2179" s="2" t="s">
        <v>664</v>
      </c>
      <c r="M2179" s="2" t="s">
        <v>9419</v>
      </c>
      <c r="N2179" s="2" t="s">
        <v>9420</v>
      </c>
      <c r="O2179">
        <v>1</v>
      </c>
      <c r="P2179" s="2" t="s">
        <v>53</v>
      </c>
      <c r="Q2179">
        <v>100</v>
      </c>
      <c r="R2179">
        <v>0</v>
      </c>
      <c r="S2179" s="2" t="s">
        <v>54</v>
      </c>
      <c r="T2179" s="2" t="s">
        <v>55</v>
      </c>
      <c r="U2179" s="2" t="s">
        <v>225</v>
      </c>
      <c r="V2179" s="2"/>
      <c r="W2179">
        <v>20000</v>
      </c>
      <c r="X2179">
        <v>0</v>
      </c>
      <c r="Y2179">
        <v>0</v>
      </c>
      <c r="Z2179">
        <v>20000</v>
      </c>
      <c r="AB2179" s="2" t="s">
        <v>57</v>
      </c>
      <c r="AC2179">
        <v>8000</v>
      </c>
      <c r="AD2179">
        <v>12000</v>
      </c>
      <c r="AE2179">
        <v>0</v>
      </c>
      <c r="AF2179">
        <v>0</v>
      </c>
      <c r="AG2179" s="2" t="s">
        <v>9418</v>
      </c>
      <c r="AH2179" s="2"/>
      <c r="AI2179" s="1">
        <v>46190</v>
      </c>
      <c r="AJ2179" s="2"/>
      <c r="AK2179" s="2" t="s">
        <v>58</v>
      </c>
      <c r="AM2179" s="2" t="s">
        <v>59</v>
      </c>
      <c r="AP2179" s="2" t="s">
        <v>60</v>
      </c>
      <c r="AQ2179" s="2" t="s">
        <v>98</v>
      </c>
      <c r="AR2179">
        <v>-20000</v>
      </c>
      <c r="AS2179" s="2" t="str">
        <f>_xlfn.IFNA(IF(VLOOKUP(all_resi[[#This Row],[No. Waybill]],settle_reconcile[No. Waybill],1,0)="","Recon","Recon"),"-")</f>
        <v>-</v>
      </c>
      <c r="AT2179" s="2">
        <f>all_resi[[#This Row],[Nilai COD]]-all_resi[[#This Row],[COD Fee]]-all_resi[[#This Row],[Total Biaya Setelah Diskon]]</f>
        <v>-12000</v>
      </c>
      <c r="AU2179" s="2">
        <f>IF(all_resi[[#This Row],[Waktu Terima]]="","",_xlfn.DAYS(all_resi[[#This Row],[Waktu Terima]],all_resi[[#This Row],[Tanggal Pengiriman]]))</f>
        <v>2</v>
      </c>
    </row>
    <row r="2180" spans="1:47" x14ac:dyDescent="0.25">
      <c r="A2180" s="2" t="s">
        <v>9082</v>
      </c>
      <c r="B2180" s="1">
        <v>46188</v>
      </c>
      <c r="C2180" s="2" t="s">
        <v>42</v>
      </c>
      <c r="D2180" s="2" t="s">
        <v>43</v>
      </c>
      <c r="E2180" s="2" t="s">
        <v>44</v>
      </c>
      <c r="F2180" s="2" t="s">
        <v>45</v>
      </c>
      <c r="G2180" s="2" t="s">
        <v>46</v>
      </c>
      <c r="H2180" s="2" t="s">
        <v>47</v>
      </c>
      <c r="I2180" s="2" t="s">
        <v>9083</v>
      </c>
      <c r="J2180" s="2" t="s">
        <v>14250</v>
      </c>
      <c r="K2180" s="2" t="s">
        <v>116</v>
      </c>
      <c r="L2180" s="2" t="s">
        <v>1581</v>
      </c>
      <c r="M2180" s="2" t="s">
        <v>9084</v>
      </c>
      <c r="N2180" s="2" t="s">
        <v>9085</v>
      </c>
      <c r="O2180">
        <v>1</v>
      </c>
      <c r="P2180" s="2" t="s">
        <v>53</v>
      </c>
      <c r="Q2180">
        <v>100</v>
      </c>
      <c r="R2180">
        <v>0</v>
      </c>
      <c r="S2180" s="2" t="s">
        <v>54</v>
      </c>
      <c r="T2180" s="2" t="s">
        <v>55</v>
      </c>
      <c r="U2180" s="2" t="s">
        <v>79</v>
      </c>
      <c r="V2180" s="2"/>
      <c r="W2180">
        <v>8000</v>
      </c>
      <c r="X2180">
        <v>0</v>
      </c>
      <c r="Y2180">
        <v>0</v>
      </c>
      <c r="Z2180">
        <v>8000</v>
      </c>
      <c r="AB2180" s="2" t="s">
        <v>57</v>
      </c>
      <c r="AC2180">
        <v>3000</v>
      </c>
      <c r="AD2180">
        <v>5000</v>
      </c>
      <c r="AE2180">
        <v>88000</v>
      </c>
      <c r="AF2180">
        <v>1320</v>
      </c>
      <c r="AG2180" s="2" t="s">
        <v>9083</v>
      </c>
      <c r="AH2180" s="2"/>
      <c r="AI2180" s="1">
        <v>46189</v>
      </c>
      <c r="AJ2180" s="2"/>
      <c r="AK2180" s="2" t="s">
        <v>58</v>
      </c>
      <c r="AM2180" s="2" t="s">
        <v>59</v>
      </c>
      <c r="AP2180" s="2" t="s">
        <v>60</v>
      </c>
      <c r="AQ2180" s="2" t="s">
        <v>41</v>
      </c>
      <c r="AR2180">
        <v>80000</v>
      </c>
      <c r="AS2180" s="2" t="str">
        <f>_xlfn.IFNA(IF(VLOOKUP(all_resi[[#This Row],[No. Waybill]],settle_reconcile[No. Waybill],1,0)="","Recon","Recon"),"-")</f>
        <v>Recon</v>
      </c>
      <c r="AT2180" s="2">
        <f>all_resi[[#This Row],[Nilai COD]]-all_resi[[#This Row],[COD Fee]]-all_resi[[#This Row],[Total Biaya Setelah Diskon]]</f>
        <v>81680</v>
      </c>
      <c r="AU2180" s="2">
        <f>IF(all_resi[[#This Row],[Waktu Terima]]="","",_xlfn.DAYS(all_resi[[#This Row],[Waktu Terima]],all_resi[[#This Row],[Tanggal Pengiriman]]))</f>
        <v>1</v>
      </c>
    </row>
    <row r="2181" spans="1:47" x14ac:dyDescent="0.25">
      <c r="A2181" s="2" t="s">
        <v>9261</v>
      </c>
      <c r="B2181" s="1">
        <v>46188</v>
      </c>
      <c r="C2181" s="2" t="s">
        <v>42</v>
      </c>
      <c r="D2181" s="2" t="s">
        <v>43</v>
      </c>
      <c r="E2181" s="2" t="s">
        <v>44</v>
      </c>
      <c r="F2181" s="2" t="s">
        <v>45</v>
      </c>
      <c r="G2181" s="2" t="s">
        <v>46</v>
      </c>
      <c r="H2181" s="2" t="s">
        <v>47</v>
      </c>
      <c r="I2181" s="2" t="s">
        <v>9262</v>
      </c>
      <c r="J2181" s="2" t="s">
        <v>14296</v>
      </c>
      <c r="K2181" s="2" t="s">
        <v>183</v>
      </c>
      <c r="L2181" s="2" t="s">
        <v>646</v>
      </c>
      <c r="M2181" s="2" t="s">
        <v>9263</v>
      </c>
      <c r="N2181" s="2" t="s">
        <v>9264</v>
      </c>
      <c r="O2181">
        <v>1</v>
      </c>
      <c r="P2181" s="2" t="s">
        <v>53</v>
      </c>
      <c r="Q2181">
        <v>100</v>
      </c>
      <c r="R2181">
        <v>0</v>
      </c>
      <c r="S2181" s="2" t="s">
        <v>54</v>
      </c>
      <c r="T2181" s="2" t="s">
        <v>55</v>
      </c>
      <c r="U2181" s="2" t="s">
        <v>225</v>
      </c>
      <c r="V2181" s="2"/>
      <c r="W2181">
        <v>85000</v>
      </c>
      <c r="X2181">
        <v>0</v>
      </c>
      <c r="Y2181">
        <v>0</v>
      </c>
      <c r="Z2181">
        <v>85000</v>
      </c>
      <c r="AB2181" s="2" t="s">
        <v>57</v>
      </c>
      <c r="AC2181">
        <v>34000</v>
      </c>
      <c r="AD2181">
        <v>51000</v>
      </c>
      <c r="AE2181">
        <v>144000</v>
      </c>
      <c r="AF2181">
        <v>2160</v>
      </c>
      <c r="AG2181" s="2" t="s">
        <v>353</v>
      </c>
      <c r="AH2181" s="2" t="s">
        <v>149</v>
      </c>
      <c r="AI2181" s="1">
        <v>46202</v>
      </c>
      <c r="AJ2181" s="2"/>
      <c r="AK2181" s="2" t="s">
        <v>67</v>
      </c>
      <c r="AM2181" s="2" t="s">
        <v>59</v>
      </c>
      <c r="AP2181" s="2" t="s">
        <v>60</v>
      </c>
      <c r="AQ2181" s="2" t="s">
        <v>41</v>
      </c>
      <c r="AR2181">
        <v>59000</v>
      </c>
      <c r="AS2181" s="2" t="str">
        <f>_xlfn.IFNA(IF(VLOOKUP(all_resi[[#This Row],[No. Waybill]],settle_reconcile[No. Waybill],1,0)="","Recon","Recon"),"-")</f>
        <v>-</v>
      </c>
      <c r="AT2181" s="2">
        <f>all_resi[[#This Row],[Nilai COD]]-all_resi[[#This Row],[COD Fee]]-all_resi[[#This Row],[Total Biaya Setelah Diskon]]</f>
        <v>90840</v>
      </c>
      <c r="AU2181" s="2">
        <f>IF(all_resi[[#This Row],[Waktu Terima]]="","",_xlfn.DAYS(all_resi[[#This Row],[Waktu Terima]],all_resi[[#This Row],[Tanggal Pengiriman]]))</f>
        <v>14</v>
      </c>
    </row>
    <row r="2182" spans="1:47" x14ac:dyDescent="0.25">
      <c r="A2182" s="2" t="s">
        <v>9512</v>
      </c>
      <c r="B2182" s="1">
        <v>46188</v>
      </c>
      <c r="C2182" s="2" t="s">
        <v>42</v>
      </c>
      <c r="D2182" s="2" t="s">
        <v>43</v>
      </c>
      <c r="E2182" s="2" t="s">
        <v>44</v>
      </c>
      <c r="F2182" s="2" t="s">
        <v>45</v>
      </c>
      <c r="G2182" s="2" t="s">
        <v>46</v>
      </c>
      <c r="H2182" s="2" t="s">
        <v>47</v>
      </c>
      <c r="I2182" s="2" t="s">
        <v>9513</v>
      </c>
      <c r="J2182" s="2" t="s">
        <v>14350</v>
      </c>
      <c r="K2182" s="2" t="s">
        <v>700</v>
      </c>
      <c r="L2182" s="2" t="s">
        <v>2103</v>
      </c>
      <c r="M2182" s="2" t="s">
        <v>9447</v>
      </c>
      <c r="N2182" s="2" t="s">
        <v>9514</v>
      </c>
      <c r="O2182">
        <v>1</v>
      </c>
      <c r="P2182" s="2" t="s">
        <v>53</v>
      </c>
      <c r="Q2182">
        <v>100</v>
      </c>
      <c r="R2182">
        <v>0</v>
      </c>
      <c r="S2182" s="2" t="s">
        <v>54</v>
      </c>
      <c r="T2182" s="2" t="s">
        <v>55</v>
      </c>
      <c r="U2182" s="2" t="s">
        <v>386</v>
      </c>
      <c r="V2182" s="2"/>
      <c r="W2182">
        <v>73000</v>
      </c>
      <c r="X2182">
        <v>0</v>
      </c>
      <c r="Y2182">
        <v>0</v>
      </c>
      <c r="Z2182">
        <v>73000</v>
      </c>
      <c r="AB2182" s="2" t="s">
        <v>57</v>
      </c>
      <c r="AC2182">
        <v>29200</v>
      </c>
      <c r="AD2182">
        <v>43800</v>
      </c>
      <c r="AE2182">
        <v>178000</v>
      </c>
      <c r="AF2182">
        <v>2670</v>
      </c>
      <c r="AG2182" s="2" t="s">
        <v>9513</v>
      </c>
      <c r="AH2182" s="2"/>
      <c r="AI2182" s="1">
        <v>46192</v>
      </c>
      <c r="AJ2182" s="2"/>
      <c r="AK2182" s="2" t="s">
        <v>58</v>
      </c>
      <c r="AM2182" s="2" t="s">
        <v>59</v>
      </c>
      <c r="AP2182" s="2" t="s">
        <v>60</v>
      </c>
      <c r="AQ2182" s="2" t="s">
        <v>41</v>
      </c>
      <c r="AR2182">
        <v>105000</v>
      </c>
      <c r="AS2182" s="2" t="str">
        <f>_xlfn.IFNA(IF(VLOOKUP(all_resi[[#This Row],[No. Waybill]],settle_reconcile[No. Waybill],1,0)="","Recon","Recon"),"-")</f>
        <v>Recon</v>
      </c>
      <c r="AT2182" s="2">
        <f>all_resi[[#This Row],[Nilai COD]]-all_resi[[#This Row],[COD Fee]]-all_resi[[#This Row],[Total Biaya Setelah Diskon]]</f>
        <v>131530</v>
      </c>
      <c r="AU2182" s="2">
        <f>IF(all_resi[[#This Row],[Waktu Terima]]="","",_xlfn.DAYS(all_resi[[#This Row],[Waktu Terima]],all_resi[[#This Row],[Tanggal Pengiriman]]))</f>
        <v>4</v>
      </c>
    </row>
    <row r="2183" spans="1:47" x14ac:dyDescent="0.25">
      <c r="A2183" s="2" t="s">
        <v>9239</v>
      </c>
      <c r="B2183" s="1">
        <v>46188</v>
      </c>
      <c r="C2183" s="2" t="s">
        <v>42</v>
      </c>
      <c r="D2183" s="2" t="s">
        <v>43</v>
      </c>
      <c r="E2183" s="2" t="s">
        <v>44</v>
      </c>
      <c r="F2183" s="2" t="s">
        <v>45</v>
      </c>
      <c r="G2183" s="2" t="s">
        <v>46</v>
      </c>
      <c r="H2183" s="2" t="s">
        <v>47</v>
      </c>
      <c r="I2183" s="2" t="s">
        <v>9240</v>
      </c>
      <c r="J2183" s="2" t="s">
        <v>14317</v>
      </c>
      <c r="K2183" s="2" t="s">
        <v>49</v>
      </c>
      <c r="L2183" s="2" t="s">
        <v>1097</v>
      </c>
      <c r="M2183" s="2" t="s">
        <v>1098</v>
      </c>
      <c r="N2183" s="2" t="s">
        <v>9241</v>
      </c>
      <c r="O2183">
        <v>1</v>
      </c>
      <c r="P2183" s="2" t="s">
        <v>53</v>
      </c>
      <c r="Q2183">
        <v>100</v>
      </c>
      <c r="R2183">
        <v>0</v>
      </c>
      <c r="S2183" s="2" t="s">
        <v>54</v>
      </c>
      <c r="T2183" s="2" t="s">
        <v>55</v>
      </c>
      <c r="U2183" s="2" t="s">
        <v>698</v>
      </c>
      <c r="V2183" s="2"/>
      <c r="W2183">
        <v>63000</v>
      </c>
      <c r="X2183">
        <v>0</v>
      </c>
      <c r="Y2183">
        <v>0</v>
      </c>
      <c r="Z2183">
        <v>63000</v>
      </c>
      <c r="AB2183" s="2" t="s">
        <v>57</v>
      </c>
      <c r="AC2183">
        <v>25200</v>
      </c>
      <c r="AD2183">
        <v>37800</v>
      </c>
      <c r="AE2183">
        <v>143000</v>
      </c>
      <c r="AF2183">
        <v>2145</v>
      </c>
      <c r="AG2183" s="2"/>
      <c r="AH2183" s="2"/>
      <c r="AI2183" s="1"/>
      <c r="AJ2183" s="2"/>
      <c r="AK2183" s="2" t="s">
        <v>67</v>
      </c>
      <c r="AM2183" s="2" t="s">
        <v>59</v>
      </c>
      <c r="AP2183" s="2" t="s">
        <v>3437</v>
      </c>
      <c r="AQ2183" s="2" t="s">
        <v>41</v>
      </c>
      <c r="AR2183">
        <v>80000</v>
      </c>
      <c r="AS2183" s="2" t="str">
        <f>_xlfn.IFNA(IF(VLOOKUP(all_resi[[#This Row],[No. Waybill]],settle_reconcile[No. Waybill],1,0)="","Recon","Recon"),"-")</f>
        <v>-</v>
      </c>
      <c r="AT2183" s="2">
        <f>all_resi[[#This Row],[Nilai COD]]-all_resi[[#This Row],[COD Fee]]-all_resi[[#This Row],[Total Biaya Setelah Diskon]]</f>
        <v>103055</v>
      </c>
      <c r="AU2183" s="2" t="str">
        <f>IF(all_resi[[#This Row],[Waktu Terima]]="","",_xlfn.DAYS(all_resi[[#This Row],[Waktu Terima]],all_resi[[#This Row],[Tanggal Pengiriman]]))</f>
        <v/>
      </c>
    </row>
    <row r="2184" spans="1:47" x14ac:dyDescent="0.25">
      <c r="A2184" s="2" t="s">
        <v>8679</v>
      </c>
      <c r="B2184" s="1">
        <v>46188</v>
      </c>
      <c r="C2184" s="2" t="s">
        <v>42</v>
      </c>
      <c r="D2184" s="2" t="s">
        <v>43</v>
      </c>
      <c r="E2184" s="2" t="s">
        <v>44</v>
      </c>
      <c r="F2184" s="2" t="s">
        <v>45</v>
      </c>
      <c r="G2184" s="2" t="s">
        <v>46</v>
      </c>
      <c r="H2184" s="2" t="s">
        <v>47</v>
      </c>
      <c r="I2184" s="2" t="s">
        <v>8680</v>
      </c>
      <c r="J2184" s="2" t="s">
        <v>14340</v>
      </c>
      <c r="K2184" s="2" t="s">
        <v>69</v>
      </c>
      <c r="L2184" s="2" t="s">
        <v>94</v>
      </c>
      <c r="M2184" s="2" t="s">
        <v>7719</v>
      </c>
      <c r="N2184" s="2" t="s">
        <v>8681</v>
      </c>
      <c r="O2184">
        <v>1</v>
      </c>
      <c r="P2184" s="2" t="s">
        <v>53</v>
      </c>
      <c r="Q2184">
        <v>100</v>
      </c>
      <c r="R2184">
        <v>0</v>
      </c>
      <c r="S2184" s="2" t="s">
        <v>54</v>
      </c>
      <c r="T2184" s="2" t="s">
        <v>55</v>
      </c>
      <c r="U2184" s="2" t="s">
        <v>250</v>
      </c>
      <c r="V2184" s="2"/>
      <c r="W2184">
        <v>54000</v>
      </c>
      <c r="X2184">
        <v>0</v>
      </c>
      <c r="Y2184">
        <v>0</v>
      </c>
      <c r="Z2184">
        <v>54000</v>
      </c>
      <c r="AB2184" s="2" t="s">
        <v>57</v>
      </c>
      <c r="AC2184">
        <v>21600</v>
      </c>
      <c r="AD2184">
        <v>32400</v>
      </c>
      <c r="AE2184">
        <v>108900</v>
      </c>
      <c r="AF2184">
        <v>1633.5</v>
      </c>
      <c r="AG2184" s="2" t="s">
        <v>17318</v>
      </c>
      <c r="AH2184" s="2" t="s">
        <v>149</v>
      </c>
      <c r="AI2184" s="1">
        <v>46203</v>
      </c>
      <c r="AJ2184" s="2"/>
      <c r="AK2184" s="2" t="s">
        <v>67</v>
      </c>
      <c r="AM2184" s="2" t="s">
        <v>59</v>
      </c>
      <c r="AP2184" s="2" t="s">
        <v>60</v>
      </c>
      <c r="AQ2184" s="2" t="s">
        <v>41</v>
      </c>
      <c r="AR2184">
        <v>54900</v>
      </c>
      <c r="AS2184" s="2" t="str">
        <f>_xlfn.IFNA(IF(VLOOKUP(all_resi[[#This Row],[No. Waybill]],settle_reconcile[No. Waybill],1,0)="","Recon","Recon"),"-")</f>
        <v>-</v>
      </c>
      <c r="AT2184" s="2">
        <f>all_resi[[#This Row],[Nilai COD]]-all_resi[[#This Row],[COD Fee]]-all_resi[[#This Row],[Total Biaya Setelah Diskon]]</f>
        <v>74866.5</v>
      </c>
      <c r="AU2184" s="2">
        <f>IF(all_resi[[#This Row],[Waktu Terima]]="","",_xlfn.DAYS(all_resi[[#This Row],[Waktu Terima]],all_resi[[#This Row],[Tanggal Pengiriman]]))</f>
        <v>15</v>
      </c>
    </row>
    <row r="2185" spans="1:47" x14ac:dyDescent="0.25">
      <c r="A2185" s="2" t="s">
        <v>8822</v>
      </c>
      <c r="B2185" s="1">
        <v>46188</v>
      </c>
      <c r="C2185" s="2" t="s">
        <v>42</v>
      </c>
      <c r="D2185" s="2" t="s">
        <v>43</v>
      </c>
      <c r="E2185" s="2" t="s">
        <v>44</v>
      </c>
      <c r="F2185" s="2" t="s">
        <v>45</v>
      </c>
      <c r="G2185" s="2" t="s">
        <v>46</v>
      </c>
      <c r="H2185" s="2" t="s">
        <v>47</v>
      </c>
      <c r="I2185" s="2" t="s">
        <v>8823</v>
      </c>
      <c r="J2185" s="2" t="s">
        <v>14347</v>
      </c>
      <c r="K2185" s="2" t="s">
        <v>106</v>
      </c>
      <c r="L2185" s="2" t="s">
        <v>842</v>
      </c>
      <c r="M2185" s="2" t="s">
        <v>8824</v>
      </c>
      <c r="N2185" s="2" t="s">
        <v>8825</v>
      </c>
      <c r="O2185">
        <v>1</v>
      </c>
      <c r="P2185" s="2" t="s">
        <v>53</v>
      </c>
      <c r="Q2185">
        <v>100</v>
      </c>
      <c r="R2185">
        <v>0</v>
      </c>
      <c r="S2185" s="2" t="s">
        <v>54</v>
      </c>
      <c r="T2185" s="2" t="s">
        <v>55</v>
      </c>
      <c r="U2185" s="2" t="s">
        <v>8826</v>
      </c>
      <c r="V2185" s="2"/>
      <c r="W2185">
        <v>53000</v>
      </c>
      <c r="X2185">
        <v>0</v>
      </c>
      <c r="Y2185">
        <v>0</v>
      </c>
      <c r="Z2185">
        <v>53000</v>
      </c>
      <c r="AB2185" s="2" t="s">
        <v>57</v>
      </c>
      <c r="AC2185">
        <v>21200</v>
      </c>
      <c r="AD2185">
        <v>31800</v>
      </c>
      <c r="AE2185">
        <v>93000</v>
      </c>
      <c r="AF2185">
        <v>1395</v>
      </c>
      <c r="AG2185" s="2" t="s">
        <v>8823</v>
      </c>
      <c r="AH2185" s="2"/>
      <c r="AI2185" s="1">
        <v>46193</v>
      </c>
      <c r="AJ2185" s="2"/>
      <c r="AK2185" s="2" t="s">
        <v>58</v>
      </c>
      <c r="AM2185" s="2" t="s">
        <v>59</v>
      </c>
      <c r="AP2185" s="2" t="s">
        <v>60</v>
      </c>
      <c r="AQ2185" s="2" t="s">
        <v>41</v>
      </c>
      <c r="AR2185">
        <v>40000</v>
      </c>
      <c r="AS2185" s="2" t="str">
        <f>_xlfn.IFNA(IF(VLOOKUP(all_resi[[#This Row],[No. Waybill]],settle_reconcile[No. Waybill],1,0)="","Recon","Recon"),"-")</f>
        <v>Recon</v>
      </c>
      <c r="AT2185" s="2">
        <f>all_resi[[#This Row],[Nilai COD]]-all_resi[[#This Row],[COD Fee]]-all_resi[[#This Row],[Total Biaya Setelah Diskon]]</f>
        <v>59805</v>
      </c>
      <c r="AU2185" s="2">
        <f>IF(all_resi[[#This Row],[Waktu Terima]]="","",_xlfn.DAYS(all_resi[[#This Row],[Waktu Terima]],all_resi[[#This Row],[Tanggal Pengiriman]]))</f>
        <v>5</v>
      </c>
    </row>
    <row r="2186" spans="1:47" x14ac:dyDescent="0.25">
      <c r="A2186" s="2" t="s">
        <v>9287</v>
      </c>
      <c r="B2186" s="1">
        <v>46188</v>
      </c>
      <c r="C2186" s="2" t="s">
        <v>42</v>
      </c>
      <c r="D2186" s="2" t="s">
        <v>43</v>
      </c>
      <c r="E2186" s="2" t="s">
        <v>44</v>
      </c>
      <c r="F2186" s="2" t="s">
        <v>45</v>
      </c>
      <c r="G2186" s="2" t="s">
        <v>46</v>
      </c>
      <c r="H2186" s="2" t="s">
        <v>47</v>
      </c>
      <c r="I2186" s="2" t="s">
        <v>9288</v>
      </c>
      <c r="J2186" s="2" t="s">
        <v>14316</v>
      </c>
      <c r="K2186" s="2" t="s">
        <v>75</v>
      </c>
      <c r="L2186" s="2" t="s">
        <v>310</v>
      </c>
      <c r="M2186" s="2" t="s">
        <v>9289</v>
      </c>
      <c r="N2186" s="2" t="s">
        <v>9290</v>
      </c>
      <c r="O2186">
        <v>1</v>
      </c>
      <c r="P2186" s="2" t="s">
        <v>53</v>
      </c>
      <c r="Q2186">
        <v>100</v>
      </c>
      <c r="R2186">
        <v>0</v>
      </c>
      <c r="S2186" s="2" t="s">
        <v>54</v>
      </c>
      <c r="T2186" s="2" t="s">
        <v>55</v>
      </c>
      <c r="U2186" s="2" t="s">
        <v>323</v>
      </c>
      <c r="V2186" s="2"/>
      <c r="W2186">
        <v>75000</v>
      </c>
      <c r="X2186">
        <v>0</v>
      </c>
      <c r="Y2186">
        <v>0</v>
      </c>
      <c r="Z2186">
        <v>75000</v>
      </c>
      <c r="AB2186" s="2" t="s">
        <v>57</v>
      </c>
      <c r="AC2186">
        <v>30000</v>
      </c>
      <c r="AD2186">
        <v>45000</v>
      </c>
      <c r="AE2186">
        <v>149000</v>
      </c>
      <c r="AF2186">
        <v>2235</v>
      </c>
      <c r="AG2186" s="2" t="s">
        <v>256</v>
      </c>
      <c r="AH2186" s="2"/>
      <c r="AI2186" s="1">
        <v>46204</v>
      </c>
      <c r="AJ2186" s="2"/>
      <c r="AK2186" s="2" t="s">
        <v>67</v>
      </c>
      <c r="AM2186" s="2" t="s">
        <v>59</v>
      </c>
      <c r="AP2186" s="2" t="s">
        <v>60</v>
      </c>
      <c r="AQ2186" s="2" t="s">
        <v>41</v>
      </c>
      <c r="AR2186">
        <v>74000</v>
      </c>
      <c r="AS2186" s="2" t="str">
        <f>_xlfn.IFNA(IF(VLOOKUP(all_resi[[#This Row],[No. Waybill]],settle_reconcile[No. Waybill],1,0)="","Recon","Recon"),"-")</f>
        <v>-</v>
      </c>
      <c r="AT2186" s="2">
        <f>all_resi[[#This Row],[Nilai COD]]-all_resi[[#This Row],[COD Fee]]-all_resi[[#This Row],[Total Biaya Setelah Diskon]]</f>
        <v>101765</v>
      </c>
      <c r="AU2186" s="2">
        <f>IF(all_resi[[#This Row],[Waktu Terima]]="","",_xlfn.DAYS(all_resi[[#This Row],[Waktu Terima]],all_resi[[#This Row],[Tanggal Pengiriman]]))</f>
        <v>16</v>
      </c>
    </row>
    <row r="2187" spans="1:47" x14ac:dyDescent="0.25">
      <c r="A2187" s="2" t="s">
        <v>8993</v>
      </c>
      <c r="B2187" s="1">
        <v>46188</v>
      </c>
      <c r="C2187" s="2" t="s">
        <v>42</v>
      </c>
      <c r="D2187" s="2" t="s">
        <v>43</v>
      </c>
      <c r="E2187" s="2" t="s">
        <v>44</v>
      </c>
      <c r="F2187" s="2" t="s">
        <v>45</v>
      </c>
      <c r="G2187" s="2" t="s">
        <v>46</v>
      </c>
      <c r="H2187" s="2" t="s">
        <v>47</v>
      </c>
      <c r="I2187" s="2" t="s">
        <v>8994</v>
      </c>
      <c r="J2187" s="2" t="s">
        <v>14253</v>
      </c>
      <c r="K2187" s="2" t="s">
        <v>126</v>
      </c>
      <c r="L2187" s="2" t="s">
        <v>583</v>
      </c>
      <c r="M2187" s="2" t="s">
        <v>584</v>
      </c>
      <c r="N2187" s="2" t="s">
        <v>8995</v>
      </c>
      <c r="O2187">
        <v>1</v>
      </c>
      <c r="P2187" s="2" t="s">
        <v>53</v>
      </c>
      <c r="Q2187">
        <v>100</v>
      </c>
      <c r="R2187">
        <v>0</v>
      </c>
      <c r="S2187" s="2" t="s">
        <v>54</v>
      </c>
      <c r="T2187" s="2" t="s">
        <v>55</v>
      </c>
      <c r="U2187" s="2" t="s">
        <v>225</v>
      </c>
      <c r="V2187" s="2"/>
      <c r="W2187">
        <v>74000</v>
      </c>
      <c r="X2187">
        <v>0</v>
      </c>
      <c r="Y2187">
        <v>0</v>
      </c>
      <c r="Z2187">
        <v>74000</v>
      </c>
      <c r="AB2187" s="2" t="s">
        <v>57</v>
      </c>
      <c r="AC2187">
        <v>29600</v>
      </c>
      <c r="AD2187">
        <v>44400</v>
      </c>
      <c r="AE2187">
        <v>178000</v>
      </c>
      <c r="AF2187">
        <v>2670</v>
      </c>
      <c r="AG2187" s="2" t="s">
        <v>8994</v>
      </c>
      <c r="AH2187" s="2"/>
      <c r="AI2187" s="1">
        <v>46194</v>
      </c>
      <c r="AJ2187" s="2"/>
      <c r="AK2187" s="2" t="s">
        <v>58</v>
      </c>
      <c r="AM2187" s="2" t="s">
        <v>59</v>
      </c>
      <c r="AP2187" s="2" t="s">
        <v>60</v>
      </c>
      <c r="AQ2187" s="2" t="s">
        <v>41</v>
      </c>
      <c r="AR2187">
        <v>104000</v>
      </c>
      <c r="AS2187" s="2" t="str">
        <f>_xlfn.IFNA(IF(VLOOKUP(all_resi[[#This Row],[No. Waybill]],settle_reconcile[No. Waybill],1,0)="","Recon","Recon"),"-")</f>
        <v>Recon</v>
      </c>
      <c r="AT2187" s="2">
        <f>all_resi[[#This Row],[Nilai COD]]-all_resi[[#This Row],[COD Fee]]-all_resi[[#This Row],[Total Biaya Setelah Diskon]]</f>
        <v>130930</v>
      </c>
      <c r="AU2187" s="2">
        <f>IF(all_resi[[#This Row],[Waktu Terima]]="","",_xlfn.DAYS(all_resi[[#This Row],[Waktu Terima]],all_resi[[#This Row],[Tanggal Pengiriman]]))</f>
        <v>6</v>
      </c>
    </row>
    <row r="2188" spans="1:47" x14ac:dyDescent="0.25">
      <c r="A2188" s="2" t="s">
        <v>8802</v>
      </c>
      <c r="B2188" s="1">
        <v>46188</v>
      </c>
      <c r="C2188" s="2" t="s">
        <v>42</v>
      </c>
      <c r="D2188" s="2" t="s">
        <v>43</v>
      </c>
      <c r="E2188" s="2" t="s">
        <v>44</v>
      </c>
      <c r="F2188" s="2" t="s">
        <v>45</v>
      </c>
      <c r="G2188" s="2" t="s">
        <v>46</v>
      </c>
      <c r="H2188" s="2" t="s">
        <v>47</v>
      </c>
      <c r="I2188" s="2" t="s">
        <v>8803</v>
      </c>
      <c r="J2188" s="2" t="s">
        <v>14298</v>
      </c>
      <c r="K2188" s="2" t="s">
        <v>116</v>
      </c>
      <c r="L2188" s="2" t="s">
        <v>117</v>
      </c>
      <c r="M2188" s="2" t="s">
        <v>8804</v>
      </c>
      <c r="N2188" s="2" t="s">
        <v>8805</v>
      </c>
      <c r="O2188">
        <v>1</v>
      </c>
      <c r="P2188" s="2" t="s">
        <v>53</v>
      </c>
      <c r="Q2188">
        <v>100</v>
      </c>
      <c r="R2188">
        <v>0</v>
      </c>
      <c r="S2188" s="2" t="s">
        <v>54</v>
      </c>
      <c r="T2188" s="2" t="s">
        <v>55</v>
      </c>
      <c r="U2188" s="2" t="s">
        <v>698</v>
      </c>
      <c r="V2188" s="2"/>
      <c r="W2188">
        <v>12000</v>
      </c>
      <c r="X2188">
        <v>0</v>
      </c>
      <c r="Y2188">
        <v>0</v>
      </c>
      <c r="Z2188">
        <v>12000</v>
      </c>
      <c r="AB2188" s="2" t="s">
        <v>57</v>
      </c>
      <c r="AC2188">
        <v>7000</v>
      </c>
      <c r="AD2188">
        <v>5000</v>
      </c>
      <c r="AE2188">
        <v>90000</v>
      </c>
      <c r="AF2188">
        <v>1350</v>
      </c>
      <c r="AG2188" s="2" t="s">
        <v>12207</v>
      </c>
      <c r="AH2188" s="2" t="s">
        <v>149</v>
      </c>
      <c r="AI2188" s="1">
        <v>46197</v>
      </c>
      <c r="AJ2188" s="2"/>
      <c r="AK2188" s="2" t="s">
        <v>67</v>
      </c>
      <c r="AM2188" s="2" t="s">
        <v>59</v>
      </c>
      <c r="AP2188" s="2" t="s">
        <v>60</v>
      </c>
      <c r="AQ2188" s="2" t="s">
        <v>41</v>
      </c>
      <c r="AR2188">
        <v>78000</v>
      </c>
      <c r="AS2188" s="2" t="str">
        <f>_xlfn.IFNA(IF(VLOOKUP(all_resi[[#This Row],[No. Waybill]],settle_reconcile[No. Waybill],1,0)="","Recon","Recon"),"-")</f>
        <v>-</v>
      </c>
      <c r="AT2188" s="2">
        <f>all_resi[[#This Row],[Nilai COD]]-all_resi[[#This Row],[COD Fee]]-all_resi[[#This Row],[Total Biaya Setelah Diskon]]</f>
        <v>83650</v>
      </c>
      <c r="AU2188" s="2">
        <f>IF(all_resi[[#This Row],[Waktu Terima]]="","",_xlfn.DAYS(all_resi[[#This Row],[Waktu Terima]],all_resi[[#This Row],[Tanggal Pengiriman]]))</f>
        <v>9</v>
      </c>
    </row>
    <row r="2189" spans="1:47" x14ac:dyDescent="0.25">
      <c r="A2189" s="2" t="s">
        <v>9474</v>
      </c>
      <c r="B2189" s="1">
        <v>46188</v>
      </c>
      <c r="C2189" s="2" t="s">
        <v>42</v>
      </c>
      <c r="D2189" s="2" t="s">
        <v>43</v>
      </c>
      <c r="E2189" s="2" t="s">
        <v>44</v>
      </c>
      <c r="F2189" s="2" t="s">
        <v>45</v>
      </c>
      <c r="G2189" s="2" t="s">
        <v>46</v>
      </c>
      <c r="H2189" s="2" t="s">
        <v>47</v>
      </c>
      <c r="I2189" s="2" t="s">
        <v>9475</v>
      </c>
      <c r="J2189" s="2" t="s">
        <v>14236</v>
      </c>
      <c r="K2189" s="2" t="s">
        <v>156</v>
      </c>
      <c r="L2189" s="2" t="s">
        <v>2083</v>
      </c>
      <c r="M2189" s="2" t="s">
        <v>9476</v>
      </c>
      <c r="N2189" s="2" t="s">
        <v>9477</v>
      </c>
      <c r="O2189">
        <v>1</v>
      </c>
      <c r="P2189" s="2" t="s">
        <v>53</v>
      </c>
      <c r="Q2189">
        <v>100</v>
      </c>
      <c r="R2189">
        <v>0</v>
      </c>
      <c r="S2189" s="2" t="s">
        <v>54</v>
      </c>
      <c r="T2189" s="2" t="s">
        <v>55</v>
      </c>
      <c r="U2189" s="2" t="s">
        <v>66</v>
      </c>
      <c r="V2189" s="2"/>
      <c r="W2189">
        <v>85000</v>
      </c>
      <c r="X2189">
        <v>0</v>
      </c>
      <c r="Y2189">
        <v>0</v>
      </c>
      <c r="Z2189">
        <v>85000</v>
      </c>
      <c r="AB2189" s="2" t="s">
        <v>57</v>
      </c>
      <c r="AC2189">
        <v>34000</v>
      </c>
      <c r="AD2189">
        <v>51000</v>
      </c>
      <c r="AE2189">
        <v>169000</v>
      </c>
      <c r="AF2189">
        <v>2535</v>
      </c>
      <c r="AG2189" s="2" t="s">
        <v>9475</v>
      </c>
      <c r="AH2189" s="2"/>
      <c r="AI2189" s="1">
        <v>46202</v>
      </c>
      <c r="AJ2189" s="2"/>
      <c r="AK2189" s="2" t="s">
        <v>58</v>
      </c>
      <c r="AM2189" s="2" t="s">
        <v>59</v>
      </c>
      <c r="AP2189" s="2" t="s">
        <v>60</v>
      </c>
      <c r="AQ2189" s="2" t="s">
        <v>41</v>
      </c>
      <c r="AR2189">
        <v>84000</v>
      </c>
      <c r="AS2189" s="2" t="str">
        <f>_xlfn.IFNA(IF(VLOOKUP(all_resi[[#This Row],[No. Waybill]],settle_reconcile[No. Waybill],1,0)="","Recon","Recon"),"-")</f>
        <v>Recon</v>
      </c>
      <c r="AT2189" s="2">
        <f>all_resi[[#This Row],[Nilai COD]]-all_resi[[#This Row],[COD Fee]]-all_resi[[#This Row],[Total Biaya Setelah Diskon]]</f>
        <v>115465</v>
      </c>
      <c r="AU2189" s="2">
        <f>IF(all_resi[[#This Row],[Waktu Terima]]="","",_xlfn.DAYS(all_resi[[#This Row],[Waktu Terima]],all_resi[[#This Row],[Tanggal Pengiriman]]))</f>
        <v>14</v>
      </c>
    </row>
    <row r="2190" spans="1:47" x14ac:dyDescent="0.25">
      <c r="A2190" s="2" t="s">
        <v>9254</v>
      </c>
      <c r="B2190" s="1">
        <v>46188</v>
      </c>
      <c r="C2190" s="2" t="s">
        <v>42</v>
      </c>
      <c r="D2190" s="2" t="s">
        <v>43</v>
      </c>
      <c r="E2190" s="2" t="s">
        <v>44</v>
      </c>
      <c r="F2190" s="2" t="s">
        <v>45</v>
      </c>
      <c r="G2190" s="2" t="s">
        <v>46</v>
      </c>
      <c r="H2190" s="2" t="s">
        <v>80</v>
      </c>
      <c r="I2190" s="2" t="s">
        <v>9255</v>
      </c>
      <c r="J2190" s="2" t="s">
        <v>14335</v>
      </c>
      <c r="K2190" s="2" t="s">
        <v>82</v>
      </c>
      <c r="L2190" s="2" t="s">
        <v>1029</v>
      </c>
      <c r="M2190" s="2" t="s">
        <v>7965</v>
      </c>
      <c r="N2190" s="2" t="s">
        <v>9256</v>
      </c>
      <c r="O2190">
        <v>1</v>
      </c>
      <c r="P2190" s="2" t="s">
        <v>53</v>
      </c>
      <c r="Q2190">
        <v>100</v>
      </c>
      <c r="R2190">
        <v>0</v>
      </c>
      <c r="S2190" s="2" t="s">
        <v>54</v>
      </c>
      <c r="T2190" s="2" t="s">
        <v>55</v>
      </c>
      <c r="U2190" s="2" t="s">
        <v>154</v>
      </c>
      <c r="V2190" s="2"/>
      <c r="W2190">
        <v>71000</v>
      </c>
      <c r="X2190">
        <v>0</v>
      </c>
      <c r="Y2190">
        <v>0</v>
      </c>
      <c r="Z2190">
        <v>71000</v>
      </c>
      <c r="AB2190" s="2" t="s">
        <v>57</v>
      </c>
      <c r="AC2190">
        <v>28400</v>
      </c>
      <c r="AD2190">
        <v>42600</v>
      </c>
      <c r="AE2190">
        <v>202000</v>
      </c>
      <c r="AF2190">
        <v>3030</v>
      </c>
      <c r="AG2190" s="2" t="s">
        <v>353</v>
      </c>
      <c r="AH2190" s="2" t="s">
        <v>149</v>
      </c>
      <c r="AI2190" s="1">
        <v>46202</v>
      </c>
      <c r="AJ2190" s="2" t="s">
        <v>87</v>
      </c>
      <c r="AK2190" s="2" t="s">
        <v>67</v>
      </c>
      <c r="AM2190" s="2" t="s">
        <v>59</v>
      </c>
      <c r="AP2190" s="2" t="s">
        <v>60</v>
      </c>
      <c r="AQ2190" s="2" t="s">
        <v>41</v>
      </c>
      <c r="AR2190">
        <v>131000</v>
      </c>
      <c r="AS2190" s="2" t="str">
        <f>_xlfn.IFNA(IF(VLOOKUP(all_resi[[#This Row],[No. Waybill]],settle_reconcile[No. Waybill],1,0)="","Recon","Recon"),"-")</f>
        <v>-</v>
      </c>
      <c r="AT2190" s="2">
        <f>all_resi[[#This Row],[Nilai COD]]-all_resi[[#This Row],[COD Fee]]-all_resi[[#This Row],[Total Biaya Setelah Diskon]]</f>
        <v>156370</v>
      </c>
      <c r="AU2190" s="2">
        <f>IF(all_resi[[#This Row],[Waktu Terima]]="","",_xlfn.DAYS(all_resi[[#This Row],[Waktu Terima]],all_resi[[#This Row],[Tanggal Pengiriman]]))</f>
        <v>14</v>
      </c>
    </row>
    <row r="2191" spans="1:47" x14ac:dyDescent="0.25">
      <c r="A2191" s="2" t="s">
        <v>8927</v>
      </c>
      <c r="B2191" s="1">
        <v>46188</v>
      </c>
      <c r="C2191" s="2" t="s">
        <v>42</v>
      </c>
      <c r="D2191" s="2" t="s">
        <v>43</v>
      </c>
      <c r="E2191" s="2" t="s">
        <v>44</v>
      </c>
      <c r="F2191" s="2" t="s">
        <v>45</v>
      </c>
      <c r="G2191" s="2" t="s">
        <v>46</v>
      </c>
      <c r="H2191" s="2" t="s">
        <v>47</v>
      </c>
      <c r="I2191" s="2" t="s">
        <v>8928</v>
      </c>
      <c r="J2191" s="2" t="s">
        <v>14245</v>
      </c>
      <c r="K2191" s="2" t="s">
        <v>177</v>
      </c>
      <c r="L2191" s="2" t="s">
        <v>669</v>
      </c>
      <c r="M2191" s="2" t="s">
        <v>8929</v>
      </c>
      <c r="N2191" s="2" t="s">
        <v>8930</v>
      </c>
      <c r="O2191">
        <v>1</v>
      </c>
      <c r="P2191" s="2" t="s">
        <v>53</v>
      </c>
      <c r="Q2191">
        <v>100</v>
      </c>
      <c r="R2191">
        <v>0</v>
      </c>
      <c r="S2191" s="2" t="s">
        <v>54</v>
      </c>
      <c r="T2191" s="2" t="s">
        <v>55</v>
      </c>
      <c r="U2191" s="2" t="s">
        <v>97</v>
      </c>
      <c r="V2191" s="2"/>
      <c r="W2191">
        <v>102000</v>
      </c>
      <c r="X2191">
        <v>0</v>
      </c>
      <c r="Y2191">
        <v>0</v>
      </c>
      <c r="Z2191">
        <v>102000</v>
      </c>
      <c r="AB2191" s="2" t="s">
        <v>57</v>
      </c>
      <c r="AC2191">
        <v>40800</v>
      </c>
      <c r="AD2191">
        <v>61200</v>
      </c>
      <c r="AE2191">
        <v>167010</v>
      </c>
      <c r="AF2191">
        <v>2505.15</v>
      </c>
      <c r="AG2191" s="2" t="s">
        <v>353</v>
      </c>
      <c r="AH2191" s="2" t="s">
        <v>149</v>
      </c>
      <c r="AI2191" s="1">
        <v>46198</v>
      </c>
      <c r="AJ2191" s="2"/>
      <c r="AK2191" s="2" t="s">
        <v>67</v>
      </c>
      <c r="AM2191" s="2" t="s">
        <v>59</v>
      </c>
      <c r="AP2191" s="2" t="s">
        <v>60</v>
      </c>
      <c r="AQ2191" s="2" t="s">
        <v>41</v>
      </c>
      <c r="AR2191">
        <v>65010</v>
      </c>
      <c r="AS2191" s="2" t="str">
        <f>_xlfn.IFNA(IF(VLOOKUP(all_resi[[#This Row],[No. Waybill]],settle_reconcile[No. Waybill],1,0)="","Recon","Recon"),"-")</f>
        <v>-</v>
      </c>
      <c r="AT2191" s="2">
        <f>all_resi[[#This Row],[Nilai COD]]-all_resi[[#This Row],[COD Fee]]-all_resi[[#This Row],[Total Biaya Setelah Diskon]]</f>
        <v>103304.85</v>
      </c>
      <c r="AU2191" s="2">
        <f>IF(all_resi[[#This Row],[Waktu Terima]]="","",_xlfn.DAYS(all_resi[[#This Row],[Waktu Terima]],all_resi[[#This Row],[Tanggal Pengiriman]]))</f>
        <v>10</v>
      </c>
    </row>
    <row r="2192" spans="1:47" x14ac:dyDescent="0.25">
      <c r="A2192" s="2" t="s">
        <v>9521</v>
      </c>
      <c r="B2192" s="1">
        <v>46188</v>
      </c>
      <c r="C2192" s="2" t="s">
        <v>42</v>
      </c>
      <c r="D2192" s="2" t="s">
        <v>43</v>
      </c>
      <c r="E2192" s="2" t="s">
        <v>44</v>
      </c>
      <c r="F2192" s="2" t="s">
        <v>45</v>
      </c>
      <c r="G2192" s="2" t="s">
        <v>46</v>
      </c>
      <c r="H2192" s="2" t="s">
        <v>47</v>
      </c>
      <c r="I2192" s="2" t="s">
        <v>9522</v>
      </c>
      <c r="J2192" s="2" t="s">
        <v>14315</v>
      </c>
      <c r="K2192" s="2" t="s">
        <v>561</v>
      </c>
      <c r="L2192" s="2" t="s">
        <v>4032</v>
      </c>
      <c r="M2192" s="2" t="s">
        <v>9523</v>
      </c>
      <c r="N2192" s="2" t="s">
        <v>9524</v>
      </c>
      <c r="O2192">
        <v>1</v>
      </c>
      <c r="P2192" s="2" t="s">
        <v>53</v>
      </c>
      <c r="Q2192">
        <v>100</v>
      </c>
      <c r="R2192">
        <v>0</v>
      </c>
      <c r="S2192" s="2" t="s">
        <v>54</v>
      </c>
      <c r="T2192" s="2" t="s">
        <v>55</v>
      </c>
      <c r="U2192" s="2" t="s">
        <v>9525</v>
      </c>
      <c r="V2192" s="2"/>
      <c r="W2192">
        <v>32000</v>
      </c>
      <c r="X2192">
        <v>0</v>
      </c>
      <c r="Y2192">
        <v>0</v>
      </c>
      <c r="Z2192">
        <v>32000</v>
      </c>
      <c r="AB2192" s="2" t="s">
        <v>57</v>
      </c>
      <c r="AC2192">
        <v>12800</v>
      </c>
      <c r="AD2192">
        <v>19200</v>
      </c>
      <c r="AE2192">
        <v>0</v>
      </c>
      <c r="AF2192">
        <v>0</v>
      </c>
      <c r="AG2192" s="2" t="s">
        <v>9522</v>
      </c>
      <c r="AH2192" s="2"/>
      <c r="AI2192" s="1">
        <v>46191</v>
      </c>
      <c r="AJ2192" s="2"/>
      <c r="AK2192" s="2" t="s">
        <v>58</v>
      </c>
      <c r="AM2192" s="2" t="s">
        <v>59</v>
      </c>
      <c r="AP2192" s="2" t="s">
        <v>60</v>
      </c>
      <c r="AQ2192" s="2" t="s">
        <v>98</v>
      </c>
      <c r="AR2192">
        <v>-32000</v>
      </c>
      <c r="AS2192" s="2" t="str">
        <f>_xlfn.IFNA(IF(VLOOKUP(all_resi[[#This Row],[No. Waybill]],settle_reconcile[No. Waybill],1,0)="","Recon","Recon"),"-")</f>
        <v>-</v>
      </c>
      <c r="AT2192" s="2">
        <f>all_resi[[#This Row],[Nilai COD]]-all_resi[[#This Row],[COD Fee]]-all_resi[[#This Row],[Total Biaya Setelah Diskon]]</f>
        <v>-19200</v>
      </c>
      <c r="AU2192" s="2">
        <f>IF(all_resi[[#This Row],[Waktu Terima]]="","",_xlfn.DAYS(all_resi[[#This Row],[Waktu Terima]],all_resi[[#This Row],[Tanggal Pengiriman]]))</f>
        <v>3</v>
      </c>
    </row>
    <row r="2193" spans="1:47" x14ac:dyDescent="0.25">
      <c r="A2193" s="2" t="s">
        <v>9265</v>
      </c>
      <c r="B2193" s="1">
        <v>46188</v>
      </c>
      <c r="C2193" s="2" t="s">
        <v>42</v>
      </c>
      <c r="D2193" s="2" t="s">
        <v>43</v>
      </c>
      <c r="E2193" s="2" t="s">
        <v>44</v>
      </c>
      <c r="F2193" s="2" t="s">
        <v>45</v>
      </c>
      <c r="G2193" s="2" t="s">
        <v>46</v>
      </c>
      <c r="H2193" s="2" t="s">
        <v>80</v>
      </c>
      <c r="I2193" s="2" t="s">
        <v>9266</v>
      </c>
      <c r="J2193" s="2" t="s">
        <v>14354</v>
      </c>
      <c r="K2193" s="2" t="s">
        <v>106</v>
      </c>
      <c r="L2193" s="2" t="s">
        <v>2087</v>
      </c>
      <c r="M2193" s="2" t="s">
        <v>9267</v>
      </c>
      <c r="N2193" s="2" t="s">
        <v>9268</v>
      </c>
      <c r="O2193">
        <v>1</v>
      </c>
      <c r="P2193" s="2" t="s">
        <v>53</v>
      </c>
      <c r="Q2193">
        <v>100</v>
      </c>
      <c r="R2193">
        <v>0</v>
      </c>
      <c r="S2193" s="2" t="s">
        <v>54</v>
      </c>
      <c r="T2193" s="2" t="s">
        <v>55</v>
      </c>
      <c r="U2193" s="2" t="s">
        <v>86</v>
      </c>
      <c r="V2193" s="2"/>
      <c r="W2193">
        <v>50000</v>
      </c>
      <c r="X2193">
        <v>0</v>
      </c>
      <c r="Y2193">
        <v>0</v>
      </c>
      <c r="Z2193">
        <v>50000</v>
      </c>
      <c r="AB2193" s="2" t="s">
        <v>57</v>
      </c>
      <c r="AC2193">
        <v>20000</v>
      </c>
      <c r="AD2193">
        <v>30000</v>
      </c>
      <c r="AE2193">
        <v>105000</v>
      </c>
      <c r="AF2193">
        <v>1575</v>
      </c>
      <c r="AG2193" s="2" t="s">
        <v>11423</v>
      </c>
      <c r="AH2193" s="2" t="s">
        <v>149</v>
      </c>
      <c r="AI2193" s="1">
        <v>46200</v>
      </c>
      <c r="AJ2193" s="2" t="s">
        <v>87</v>
      </c>
      <c r="AK2193" s="2" t="s">
        <v>67</v>
      </c>
      <c r="AM2193" s="2" t="s">
        <v>59</v>
      </c>
      <c r="AP2193" s="2" t="s">
        <v>60</v>
      </c>
      <c r="AQ2193" s="2" t="s">
        <v>41</v>
      </c>
      <c r="AR2193">
        <v>55000</v>
      </c>
      <c r="AS2193" s="2" t="str">
        <f>_xlfn.IFNA(IF(VLOOKUP(all_resi[[#This Row],[No. Waybill]],settle_reconcile[No. Waybill],1,0)="","Recon","Recon"),"-")</f>
        <v>-</v>
      </c>
      <c r="AT2193" s="2">
        <f>all_resi[[#This Row],[Nilai COD]]-all_resi[[#This Row],[COD Fee]]-all_resi[[#This Row],[Total Biaya Setelah Diskon]]</f>
        <v>73425</v>
      </c>
      <c r="AU2193" s="2">
        <f>IF(all_resi[[#This Row],[Waktu Terima]]="","",_xlfn.DAYS(all_resi[[#This Row],[Waktu Terima]],all_resi[[#This Row],[Tanggal Pengiriman]]))</f>
        <v>12</v>
      </c>
    </row>
    <row r="2194" spans="1:47" x14ac:dyDescent="0.25">
      <c r="A2194" s="2" t="s">
        <v>9407</v>
      </c>
      <c r="B2194" s="1">
        <v>46188</v>
      </c>
      <c r="C2194" s="2" t="s">
        <v>42</v>
      </c>
      <c r="D2194" s="2" t="s">
        <v>43</v>
      </c>
      <c r="E2194" s="2" t="s">
        <v>44</v>
      </c>
      <c r="F2194" s="2" t="s">
        <v>45</v>
      </c>
      <c r="G2194" s="2" t="s">
        <v>46</v>
      </c>
      <c r="H2194" s="2" t="s">
        <v>47</v>
      </c>
      <c r="I2194" s="2" t="s">
        <v>9408</v>
      </c>
      <c r="J2194" s="2" t="s">
        <v>14330</v>
      </c>
      <c r="K2194" s="2" t="s">
        <v>197</v>
      </c>
      <c r="L2194" s="2" t="s">
        <v>1527</v>
      </c>
      <c r="M2194" s="2" t="s">
        <v>2383</v>
      </c>
      <c r="N2194" s="2" t="s">
        <v>9409</v>
      </c>
      <c r="O2194">
        <v>1</v>
      </c>
      <c r="P2194" s="2" t="s">
        <v>53</v>
      </c>
      <c r="Q2194">
        <v>100</v>
      </c>
      <c r="R2194">
        <v>0</v>
      </c>
      <c r="S2194" s="2" t="s">
        <v>54</v>
      </c>
      <c r="T2194" s="2" t="s">
        <v>55</v>
      </c>
      <c r="U2194" s="2" t="s">
        <v>235</v>
      </c>
      <c r="V2194" s="2"/>
      <c r="W2194">
        <v>72000</v>
      </c>
      <c r="X2194">
        <v>0</v>
      </c>
      <c r="Y2194">
        <v>0</v>
      </c>
      <c r="Z2194">
        <v>72000</v>
      </c>
      <c r="AB2194" s="2" t="s">
        <v>57</v>
      </c>
      <c r="AC2194">
        <v>28800</v>
      </c>
      <c r="AD2194">
        <v>43200</v>
      </c>
      <c r="AE2194">
        <v>154000</v>
      </c>
      <c r="AF2194">
        <v>2310</v>
      </c>
      <c r="AG2194" s="2" t="s">
        <v>7592</v>
      </c>
      <c r="AH2194" s="2" t="s">
        <v>149</v>
      </c>
      <c r="AI2194" s="1">
        <v>46201</v>
      </c>
      <c r="AJ2194" s="2"/>
      <c r="AK2194" s="2" t="s">
        <v>67</v>
      </c>
      <c r="AM2194" s="2" t="s">
        <v>59</v>
      </c>
      <c r="AP2194" s="2" t="s">
        <v>60</v>
      </c>
      <c r="AQ2194" s="2" t="s">
        <v>41</v>
      </c>
      <c r="AR2194">
        <v>82000</v>
      </c>
      <c r="AS2194" s="2" t="str">
        <f>_xlfn.IFNA(IF(VLOOKUP(all_resi[[#This Row],[No. Waybill]],settle_reconcile[No. Waybill],1,0)="","Recon","Recon"),"-")</f>
        <v>-</v>
      </c>
      <c r="AT2194" s="2">
        <f>all_resi[[#This Row],[Nilai COD]]-all_resi[[#This Row],[COD Fee]]-all_resi[[#This Row],[Total Biaya Setelah Diskon]]</f>
        <v>108490</v>
      </c>
      <c r="AU2194" s="2">
        <f>IF(all_resi[[#This Row],[Waktu Terima]]="","",_xlfn.DAYS(all_resi[[#This Row],[Waktu Terima]],all_resi[[#This Row],[Tanggal Pengiriman]]))</f>
        <v>13</v>
      </c>
    </row>
    <row r="2195" spans="1:47" x14ac:dyDescent="0.25">
      <c r="A2195" s="2" t="s">
        <v>8702</v>
      </c>
      <c r="B2195" s="1">
        <v>46188</v>
      </c>
      <c r="C2195" s="2" t="s">
        <v>42</v>
      </c>
      <c r="D2195" s="2" t="s">
        <v>43</v>
      </c>
      <c r="E2195" s="2" t="s">
        <v>44</v>
      </c>
      <c r="F2195" s="2" t="s">
        <v>45</v>
      </c>
      <c r="G2195" s="2" t="s">
        <v>46</v>
      </c>
      <c r="H2195" s="2" t="s">
        <v>80</v>
      </c>
      <c r="I2195" s="2" t="s">
        <v>8703</v>
      </c>
      <c r="J2195" s="2" t="s">
        <v>14162</v>
      </c>
      <c r="K2195" s="2" t="s">
        <v>82</v>
      </c>
      <c r="L2195" s="2" t="s">
        <v>270</v>
      </c>
      <c r="M2195" s="2" t="s">
        <v>271</v>
      </c>
      <c r="N2195" s="2" t="s">
        <v>8704</v>
      </c>
      <c r="O2195">
        <v>1</v>
      </c>
      <c r="P2195" s="2" t="s">
        <v>53</v>
      </c>
      <c r="Q2195">
        <v>100</v>
      </c>
      <c r="R2195">
        <v>0</v>
      </c>
      <c r="S2195" s="2" t="s">
        <v>54</v>
      </c>
      <c r="T2195" s="2" t="s">
        <v>55</v>
      </c>
      <c r="U2195" s="2" t="s">
        <v>581</v>
      </c>
      <c r="V2195" s="2"/>
      <c r="W2195">
        <v>93000</v>
      </c>
      <c r="X2195">
        <v>0</v>
      </c>
      <c r="Y2195">
        <v>0</v>
      </c>
      <c r="Z2195">
        <v>93000</v>
      </c>
      <c r="AB2195" s="2" t="s">
        <v>57</v>
      </c>
      <c r="AC2195">
        <v>37200</v>
      </c>
      <c r="AD2195">
        <v>55800</v>
      </c>
      <c r="AE2195">
        <v>155000</v>
      </c>
      <c r="AF2195">
        <v>2325</v>
      </c>
      <c r="AG2195" s="2" t="s">
        <v>256</v>
      </c>
      <c r="AH2195" s="2"/>
      <c r="AI2195" s="1">
        <v>46204</v>
      </c>
      <c r="AJ2195" s="2" t="s">
        <v>87</v>
      </c>
      <c r="AK2195" s="2" t="s">
        <v>67</v>
      </c>
      <c r="AM2195" s="2" t="s">
        <v>59</v>
      </c>
      <c r="AP2195" s="2" t="s">
        <v>60</v>
      </c>
      <c r="AQ2195" s="2" t="s">
        <v>41</v>
      </c>
      <c r="AR2195">
        <v>62000</v>
      </c>
      <c r="AS2195" s="2" t="str">
        <f>_xlfn.IFNA(IF(VLOOKUP(all_resi[[#This Row],[No. Waybill]],settle_reconcile[No. Waybill],1,0)="","Recon","Recon"),"-")</f>
        <v>-</v>
      </c>
      <c r="AT2195" s="2">
        <f>all_resi[[#This Row],[Nilai COD]]-all_resi[[#This Row],[COD Fee]]-all_resi[[#This Row],[Total Biaya Setelah Diskon]]</f>
        <v>96875</v>
      </c>
      <c r="AU2195" s="2">
        <f>IF(all_resi[[#This Row],[Waktu Terima]]="","",_xlfn.DAYS(all_resi[[#This Row],[Waktu Terima]],all_resi[[#This Row],[Tanggal Pengiriman]]))</f>
        <v>16</v>
      </c>
    </row>
    <row r="2196" spans="1:47" x14ac:dyDescent="0.25">
      <c r="A2196" s="2" t="s">
        <v>9257</v>
      </c>
      <c r="B2196" s="1">
        <v>46188</v>
      </c>
      <c r="C2196" s="2" t="s">
        <v>42</v>
      </c>
      <c r="D2196" s="2" t="s">
        <v>43</v>
      </c>
      <c r="E2196" s="2" t="s">
        <v>44</v>
      </c>
      <c r="F2196" s="2" t="s">
        <v>45</v>
      </c>
      <c r="G2196" s="2" t="s">
        <v>46</v>
      </c>
      <c r="H2196" s="2" t="s">
        <v>47</v>
      </c>
      <c r="I2196" s="2" t="s">
        <v>9258</v>
      </c>
      <c r="J2196" s="2" t="s">
        <v>14331</v>
      </c>
      <c r="K2196" s="2" t="s">
        <v>209</v>
      </c>
      <c r="L2196" s="2" t="s">
        <v>3231</v>
      </c>
      <c r="M2196" s="2" t="s">
        <v>9259</v>
      </c>
      <c r="N2196" s="2" t="s">
        <v>9260</v>
      </c>
      <c r="O2196">
        <v>1</v>
      </c>
      <c r="P2196" s="2" t="s">
        <v>53</v>
      </c>
      <c r="Q2196">
        <v>100</v>
      </c>
      <c r="R2196">
        <v>0</v>
      </c>
      <c r="S2196" s="2" t="s">
        <v>54</v>
      </c>
      <c r="T2196" s="2" t="s">
        <v>55</v>
      </c>
      <c r="U2196" s="2" t="s">
        <v>97</v>
      </c>
      <c r="V2196" s="2"/>
      <c r="W2196">
        <v>52000</v>
      </c>
      <c r="X2196">
        <v>0</v>
      </c>
      <c r="Y2196">
        <v>0</v>
      </c>
      <c r="Z2196">
        <v>52000</v>
      </c>
      <c r="AB2196" s="2" t="s">
        <v>57</v>
      </c>
      <c r="AC2196">
        <v>20800</v>
      </c>
      <c r="AD2196">
        <v>31200</v>
      </c>
      <c r="AE2196">
        <v>122000</v>
      </c>
      <c r="AF2196">
        <v>1830</v>
      </c>
      <c r="AG2196" s="2" t="s">
        <v>9258</v>
      </c>
      <c r="AH2196" s="2"/>
      <c r="AI2196" s="1">
        <v>46195</v>
      </c>
      <c r="AJ2196" s="2"/>
      <c r="AK2196" s="2" t="s">
        <v>58</v>
      </c>
      <c r="AM2196" s="2" t="s">
        <v>59</v>
      </c>
      <c r="AP2196" s="2" t="s">
        <v>60</v>
      </c>
      <c r="AQ2196" s="2" t="s">
        <v>41</v>
      </c>
      <c r="AR2196">
        <v>70000</v>
      </c>
      <c r="AS2196" s="2" t="str">
        <f>_xlfn.IFNA(IF(VLOOKUP(all_resi[[#This Row],[No. Waybill]],settle_reconcile[No. Waybill],1,0)="","Recon","Recon"),"-")</f>
        <v>Recon</v>
      </c>
      <c r="AT2196" s="2">
        <f>all_resi[[#This Row],[Nilai COD]]-all_resi[[#This Row],[COD Fee]]-all_resi[[#This Row],[Total Biaya Setelah Diskon]]</f>
        <v>88970</v>
      </c>
      <c r="AU2196" s="2">
        <f>IF(all_resi[[#This Row],[Waktu Terima]]="","",_xlfn.DAYS(all_resi[[#This Row],[Waktu Terima]],all_resi[[#This Row],[Tanggal Pengiriman]]))</f>
        <v>7</v>
      </c>
    </row>
    <row r="2197" spans="1:47" x14ac:dyDescent="0.25">
      <c r="A2197" s="2" t="s">
        <v>9459</v>
      </c>
      <c r="B2197" s="1">
        <v>46188</v>
      </c>
      <c r="C2197" s="2" t="s">
        <v>42</v>
      </c>
      <c r="D2197" s="2" t="s">
        <v>43</v>
      </c>
      <c r="E2197" s="2" t="s">
        <v>44</v>
      </c>
      <c r="F2197" s="2" t="s">
        <v>45</v>
      </c>
      <c r="G2197" s="2" t="s">
        <v>46</v>
      </c>
      <c r="H2197" s="2" t="s">
        <v>47</v>
      </c>
      <c r="I2197" s="2" t="s">
        <v>9460</v>
      </c>
      <c r="J2197" s="2" t="s">
        <v>14256</v>
      </c>
      <c r="K2197" s="2" t="s">
        <v>177</v>
      </c>
      <c r="L2197" s="2" t="s">
        <v>178</v>
      </c>
      <c r="M2197" s="2" t="s">
        <v>321</v>
      </c>
      <c r="N2197" s="2" t="s">
        <v>9461</v>
      </c>
      <c r="O2197">
        <v>1</v>
      </c>
      <c r="P2197" s="2" t="s">
        <v>53</v>
      </c>
      <c r="Q2197">
        <v>100</v>
      </c>
      <c r="R2197">
        <v>0</v>
      </c>
      <c r="S2197" s="2" t="s">
        <v>54</v>
      </c>
      <c r="T2197" s="2" t="s">
        <v>55</v>
      </c>
      <c r="U2197" s="2" t="s">
        <v>250</v>
      </c>
      <c r="V2197" s="2"/>
      <c r="W2197">
        <v>102000</v>
      </c>
      <c r="X2197">
        <v>0</v>
      </c>
      <c r="Y2197">
        <v>0</v>
      </c>
      <c r="Z2197">
        <v>102000</v>
      </c>
      <c r="AB2197" s="2" t="s">
        <v>57</v>
      </c>
      <c r="AC2197">
        <v>40800</v>
      </c>
      <c r="AD2197">
        <v>61200</v>
      </c>
      <c r="AE2197">
        <v>157976</v>
      </c>
      <c r="AF2197">
        <v>2369.64</v>
      </c>
      <c r="AG2197" s="2" t="s">
        <v>148</v>
      </c>
      <c r="AH2197" s="2" t="s">
        <v>149</v>
      </c>
      <c r="AI2197" s="1">
        <v>46201</v>
      </c>
      <c r="AJ2197" s="2"/>
      <c r="AK2197" s="2" t="s">
        <v>67</v>
      </c>
      <c r="AM2197" s="2" t="s">
        <v>59</v>
      </c>
      <c r="AP2197" s="2" t="s">
        <v>60</v>
      </c>
      <c r="AQ2197" s="2" t="s">
        <v>41</v>
      </c>
      <c r="AR2197">
        <v>55976</v>
      </c>
      <c r="AS2197" s="2" t="str">
        <f>_xlfn.IFNA(IF(VLOOKUP(all_resi[[#This Row],[No. Waybill]],settle_reconcile[No. Waybill],1,0)="","Recon","Recon"),"-")</f>
        <v>-</v>
      </c>
      <c r="AT2197" s="2">
        <f>all_resi[[#This Row],[Nilai COD]]-all_resi[[#This Row],[COD Fee]]-all_resi[[#This Row],[Total Biaya Setelah Diskon]]</f>
        <v>94406.359999999986</v>
      </c>
      <c r="AU2197" s="2">
        <f>IF(all_resi[[#This Row],[Waktu Terima]]="","",_xlfn.DAYS(all_resi[[#This Row],[Waktu Terima]],all_resi[[#This Row],[Tanggal Pengiriman]]))</f>
        <v>13</v>
      </c>
    </row>
    <row r="2198" spans="1:47" x14ac:dyDescent="0.25">
      <c r="A2198" s="2" t="s">
        <v>9279</v>
      </c>
      <c r="B2198" s="1">
        <v>46188</v>
      </c>
      <c r="C2198" s="2" t="s">
        <v>42</v>
      </c>
      <c r="D2198" s="2" t="s">
        <v>43</v>
      </c>
      <c r="E2198" s="2" t="s">
        <v>44</v>
      </c>
      <c r="F2198" s="2" t="s">
        <v>45</v>
      </c>
      <c r="G2198" s="2" t="s">
        <v>46</v>
      </c>
      <c r="H2198" s="2" t="s">
        <v>47</v>
      </c>
      <c r="I2198" s="2" t="s">
        <v>9280</v>
      </c>
      <c r="J2198" s="2" t="s">
        <v>14349</v>
      </c>
      <c r="K2198" s="2" t="s">
        <v>171</v>
      </c>
      <c r="L2198" s="2" t="s">
        <v>2128</v>
      </c>
      <c r="M2198" s="2" t="s">
        <v>3642</v>
      </c>
      <c r="N2198" s="2" t="s">
        <v>9281</v>
      </c>
      <c r="O2198">
        <v>1</v>
      </c>
      <c r="P2198" s="2" t="s">
        <v>53</v>
      </c>
      <c r="Q2198">
        <v>100</v>
      </c>
      <c r="R2198">
        <v>0</v>
      </c>
      <c r="S2198" s="2" t="s">
        <v>54</v>
      </c>
      <c r="T2198" s="2" t="s">
        <v>55</v>
      </c>
      <c r="U2198" s="2" t="s">
        <v>9282</v>
      </c>
      <c r="V2198" s="2"/>
      <c r="W2198">
        <v>38000</v>
      </c>
      <c r="X2198">
        <v>0</v>
      </c>
      <c r="Y2198">
        <v>0</v>
      </c>
      <c r="Z2198">
        <v>38000</v>
      </c>
      <c r="AB2198" s="2" t="s">
        <v>57</v>
      </c>
      <c r="AC2198">
        <v>15200</v>
      </c>
      <c r="AD2198">
        <v>22800</v>
      </c>
      <c r="AE2198">
        <v>78000</v>
      </c>
      <c r="AF2198">
        <v>1170</v>
      </c>
      <c r="AG2198" s="2" t="s">
        <v>9280</v>
      </c>
      <c r="AH2198" s="2"/>
      <c r="AI2198" s="1">
        <v>46191</v>
      </c>
      <c r="AJ2198" s="2"/>
      <c r="AK2198" s="2" t="s">
        <v>58</v>
      </c>
      <c r="AM2198" s="2" t="s">
        <v>59</v>
      </c>
      <c r="AP2198" s="2" t="s">
        <v>60</v>
      </c>
      <c r="AQ2198" s="2" t="s">
        <v>41</v>
      </c>
      <c r="AR2198">
        <v>40000</v>
      </c>
      <c r="AS2198" s="2" t="str">
        <f>_xlfn.IFNA(IF(VLOOKUP(all_resi[[#This Row],[No. Waybill]],settle_reconcile[No. Waybill],1,0)="","Recon","Recon"),"-")</f>
        <v>Recon</v>
      </c>
      <c r="AT2198" s="2">
        <f>all_resi[[#This Row],[Nilai COD]]-all_resi[[#This Row],[COD Fee]]-all_resi[[#This Row],[Total Biaya Setelah Diskon]]</f>
        <v>54030</v>
      </c>
      <c r="AU2198" s="2">
        <f>IF(all_resi[[#This Row],[Waktu Terima]]="","",_xlfn.DAYS(all_resi[[#This Row],[Waktu Terima]],all_resi[[#This Row],[Tanggal Pengiriman]]))</f>
        <v>3</v>
      </c>
    </row>
    <row r="2199" spans="1:47" x14ac:dyDescent="0.25">
      <c r="A2199" s="2" t="s">
        <v>9269</v>
      </c>
      <c r="B2199" s="1">
        <v>46188</v>
      </c>
      <c r="C2199" s="2" t="s">
        <v>42</v>
      </c>
      <c r="D2199" s="2" t="s">
        <v>43</v>
      </c>
      <c r="E2199" s="2" t="s">
        <v>44</v>
      </c>
      <c r="F2199" s="2" t="s">
        <v>45</v>
      </c>
      <c r="G2199" s="2" t="s">
        <v>46</v>
      </c>
      <c r="H2199" s="2" t="s">
        <v>80</v>
      </c>
      <c r="I2199" s="2" t="s">
        <v>9270</v>
      </c>
      <c r="J2199" s="2" t="s">
        <v>14356</v>
      </c>
      <c r="K2199" s="2" t="s">
        <v>126</v>
      </c>
      <c r="L2199" s="2" t="s">
        <v>1397</v>
      </c>
      <c r="M2199" s="2" t="s">
        <v>1398</v>
      </c>
      <c r="N2199" s="2" t="s">
        <v>9271</v>
      </c>
      <c r="O2199">
        <v>1</v>
      </c>
      <c r="P2199" s="2" t="s">
        <v>53</v>
      </c>
      <c r="Q2199">
        <v>100</v>
      </c>
      <c r="R2199">
        <v>0</v>
      </c>
      <c r="S2199" s="2" t="s">
        <v>54</v>
      </c>
      <c r="T2199" s="2" t="s">
        <v>55</v>
      </c>
      <c r="U2199" s="2" t="s">
        <v>154</v>
      </c>
      <c r="V2199" s="2"/>
      <c r="W2199">
        <v>44000</v>
      </c>
      <c r="X2199">
        <v>0</v>
      </c>
      <c r="Y2199">
        <v>0</v>
      </c>
      <c r="Z2199">
        <v>44000</v>
      </c>
      <c r="AB2199" s="2" t="s">
        <v>57</v>
      </c>
      <c r="AC2199">
        <v>17600</v>
      </c>
      <c r="AD2199">
        <v>26400</v>
      </c>
      <c r="AE2199">
        <v>130000</v>
      </c>
      <c r="AF2199">
        <v>1950</v>
      </c>
      <c r="AG2199" s="2" t="s">
        <v>353</v>
      </c>
      <c r="AH2199" s="2" t="s">
        <v>149</v>
      </c>
      <c r="AI2199" s="1">
        <v>46196</v>
      </c>
      <c r="AJ2199" s="2" t="s">
        <v>87</v>
      </c>
      <c r="AK2199" s="2" t="s">
        <v>67</v>
      </c>
      <c r="AM2199" s="2" t="s">
        <v>59</v>
      </c>
      <c r="AP2199" s="2" t="s">
        <v>60</v>
      </c>
      <c r="AQ2199" s="2" t="s">
        <v>41</v>
      </c>
      <c r="AR2199">
        <v>86000</v>
      </c>
      <c r="AS2199" s="2" t="str">
        <f>_xlfn.IFNA(IF(VLOOKUP(all_resi[[#This Row],[No. Waybill]],settle_reconcile[No. Waybill],1,0)="","Recon","Recon"),"-")</f>
        <v>-</v>
      </c>
      <c r="AT2199" s="2">
        <f>all_resi[[#This Row],[Nilai COD]]-all_resi[[#This Row],[COD Fee]]-all_resi[[#This Row],[Total Biaya Setelah Diskon]]</f>
        <v>101650</v>
      </c>
      <c r="AU2199" s="2">
        <f>IF(all_resi[[#This Row],[Waktu Terima]]="","",_xlfn.DAYS(all_resi[[#This Row],[Waktu Terima]],all_resi[[#This Row],[Tanggal Pengiriman]]))</f>
        <v>8</v>
      </c>
    </row>
    <row r="2200" spans="1:47" x14ac:dyDescent="0.25">
      <c r="A2200" s="2" t="s">
        <v>9235</v>
      </c>
      <c r="B2200" s="1">
        <v>46188</v>
      </c>
      <c r="C2200" s="2" t="s">
        <v>42</v>
      </c>
      <c r="D2200" s="2" t="s">
        <v>43</v>
      </c>
      <c r="E2200" s="2" t="s">
        <v>44</v>
      </c>
      <c r="F2200" s="2" t="s">
        <v>45</v>
      </c>
      <c r="G2200" s="2" t="s">
        <v>46</v>
      </c>
      <c r="H2200" s="2" t="s">
        <v>47</v>
      </c>
      <c r="I2200" s="2" t="s">
        <v>9236</v>
      </c>
      <c r="J2200" s="2" t="s">
        <v>14327</v>
      </c>
      <c r="K2200" s="2" t="s">
        <v>137</v>
      </c>
      <c r="L2200" s="2" t="s">
        <v>138</v>
      </c>
      <c r="M2200" s="2" t="s">
        <v>9237</v>
      </c>
      <c r="N2200" s="2" t="s">
        <v>9238</v>
      </c>
      <c r="O2200">
        <v>1</v>
      </c>
      <c r="P2200" s="2" t="s">
        <v>53</v>
      </c>
      <c r="Q2200">
        <v>100</v>
      </c>
      <c r="R2200">
        <v>0</v>
      </c>
      <c r="S2200" s="2" t="s">
        <v>54</v>
      </c>
      <c r="T2200" s="2" t="s">
        <v>55</v>
      </c>
      <c r="U2200" s="2" t="s">
        <v>230</v>
      </c>
      <c r="V2200" s="2"/>
      <c r="W2200">
        <v>31000</v>
      </c>
      <c r="X2200">
        <v>0</v>
      </c>
      <c r="Y2200">
        <v>0</v>
      </c>
      <c r="Z2200">
        <v>31000</v>
      </c>
      <c r="AB2200" s="2" t="s">
        <v>57</v>
      </c>
      <c r="AC2200">
        <v>22000</v>
      </c>
      <c r="AD2200">
        <v>9000</v>
      </c>
      <c r="AE2200">
        <v>130000</v>
      </c>
      <c r="AF2200">
        <v>1950</v>
      </c>
      <c r="AG2200" s="2" t="s">
        <v>9236</v>
      </c>
      <c r="AH2200" s="2"/>
      <c r="AI2200" s="1">
        <v>46190</v>
      </c>
      <c r="AJ2200" s="2"/>
      <c r="AK2200" s="2" t="s">
        <v>58</v>
      </c>
      <c r="AM2200" s="2" t="s">
        <v>59</v>
      </c>
      <c r="AP2200" s="2" t="s">
        <v>60</v>
      </c>
      <c r="AQ2200" s="2" t="s">
        <v>41</v>
      </c>
      <c r="AR2200">
        <v>99000</v>
      </c>
      <c r="AS2200" s="2" t="str">
        <f>_xlfn.IFNA(IF(VLOOKUP(all_resi[[#This Row],[No. Waybill]],settle_reconcile[No. Waybill],1,0)="","Recon","Recon"),"-")</f>
        <v>Recon</v>
      </c>
      <c r="AT2200" s="2">
        <f>all_resi[[#This Row],[Nilai COD]]-all_resi[[#This Row],[COD Fee]]-all_resi[[#This Row],[Total Biaya Setelah Diskon]]</f>
        <v>119050</v>
      </c>
      <c r="AU2200" s="2">
        <f>IF(all_resi[[#This Row],[Waktu Terima]]="","",_xlfn.DAYS(all_resi[[#This Row],[Waktu Terima]],all_resi[[#This Row],[Tanggal Pengiriman]]))</f>
        <v>2</v>
      </c>
    </row>
    <row r="2201" spans="1:47" x14ac:dyDescent="0.25">
      <c r="A2201" s="2" t="s">
        <v>8667</v>
      </c>
      <c r="B2201" s="1">
        <v>46188</v>
      </c>
      <c r="C2201" s="2" t="s">
        <v>42</v>
      </c>
      <c r="D2201" s="2" t="s">
        <v>43</v>
      </c>
      <c r="E2201" s="2" t="s">
        <v>44</v>
      </c>
      <c r="F2201" s="2" t="s">
        <v>45</v>
      </c>
      <c r="G2201" s="2" t="s">
        <v>46</v>
      </c>
      <c r="H2201" s="2" t="s">
        <v>80</v>
      </c>
      <c r="I2201" s="2" t="s">
        <v>8668</v>
      </c>
      <c r="J2201" s="2" t="s">
        <v>14338</v>
      </c>
      <c r="K2201" s="2" t="s">
        <v>286</v>
      </c>
      <c r="L2201" s="2" t="s">
        <v>2138</v>
      </c>
      <c r="M2201" s="2" t="s">
        <v>2139</v>
      </c>
      <c r="N2201" s="2" t="s">
        <v>8669</v>
      </c>
      <c r="O2201">
        <v>1</v>
      </c>
      <c r="P2201" s="2" t="s">
        <v>53</v>
      </c>
      <c r="Q2201">
        <v>100</v>
      </c>
      <c r="R2201">
        <v>0</v>
      </c>
      <c r="S2201" s="2" t="s">
        <v>54</v>
      </c>
      <c r="T2201" s="2" t="s">
        <v>55</v>
      </c>
      <c r="U2201" s="2" t="s">
        <v>8670</v>
      </c>
      <c r="V2201" s="2"/>
      <c r="W2201">
        <v>112000</v>
      </c>
      <c r="X2201">
        <v>0</v>
      </c>
      <c r="Y2201">
        <v>0</v>
      </c>
      <c r="Z2201">
        <v>112000</v>
      </c>
      <c r="AB2201" s="2" t="s">
        <v>57</v>
      </c>
      <c r="AC2201">
        <v>44800</v>
      </c>
      <c r="AD2201">
        <v>67200</v>
      </c>
      <c r="AE2201">
        <v>149000</v>
      </c>
      <c r="AF2201">
        <v>2235</v>
      </c>
      <c r="AG2201" s="2" t="s">
        <v>256</v>
      </c>
      <c r="AH2201" s="2"/>
      <c r="AI2201" s="1">
        <v>46207</v>
      </c>
      <c r="AJ2201" s="2" t="s">
        <v>8671</v>
      </c>
      <c r="AK2201" s="2" t="s">
        <v>67</v>
      </c>
      <c r="AM2201" s="2" t="s">
        <v>59</v>
      </c>
      <c r="AP2201" s="2" t="s">
        <v>60</v>
      </c>
      <c r="AQ2201" s="2" t="s">
        <v>41</v>
      </c>
      <c r="AR2201">
        <v>37000</v>
      </c>
      <c r="AS2201" s="2" t="str">
        <f>_xlfn.IFNA(IF(VLOOKUP(all_resi[[#This Row],[No. Waybill]],settle_reconcile[No. Waybill],1,0)="","Recon","Recon"),"-")</f>
        <v>-</v>
      </c>
      <c r="AT2201" s="2">
        <f>all_resi[[#This Row],[Nilai COD]]-all_resi[[#This Row],[COD Fee]]-all_resi[[#This Row],[Total Biaya Setelah Diskon]]</f>
        <v>79565</v>
      </c>
      <c r="AU2201" s="2">
        <f>IF(all_resi[[#This Row],[Waktu Terima]]="","",_xlfn.DAYS(all_resi[[#This Row],[Waktu Terima]],all_resi[[#This Row],[Tanggal Pengiriman]]))</f>
        <v>19</v>
      </c>
    </row>
    <row r="2202" spans="1:47" x14ac:dyDescent="0.25">
      <c r="A2202" s="2" t="s">
        <v>9245</v>
      </c>
      <c r="B2202" s="1">
        <v>46188</v>
      </c>
      <c r="C2202" s="2" t="s">
        <v>42</v>
      </c>
      <c r="D2202" s="2" t="s">
        <v>43</v>
      </c>
      <c r="E2202" s="2" t="s">
        <v>44</v>
      </c>
      <c r="F2202" s="2" t="s">
        <v>45</v>
      </c>
      <c r="G2202" s="2" t="s">
        <v>46</v>
      </c>
      <c r="H2202" s="2" t="s">
        <v>47</v>
      </c>
      <c r="I2202" s="2" t="s">
        <v>9246</v>
      </c>
      <c r="J2202" s="2" t="s">
        <v>14334</v>
      </c>
      <c r="K2202" s="2" t="s">
        <v>100</v>
      </c>
      <c r="L2202" s="2" t="s">
        <v>101</v>
      </c>
      <c r="M2202" s="2" t="s">
        <v>8615</v>
      </c>
      <c r="N2202" s="2" t="s">
        <v>9247</v>
      </c>
      <c r="O2202">
        <v>1</v>
      </c>
      <c r="P2202" s="2" t="s">
        <v>53</v>
      </c>
      <c r="Q2202">
        <v>100</v>
      </c>
      <c r="R2202">
        <v>0</v>
      </c>
      <c r="S2202" s="2" t="s">
        <v>54</v>
      </c>
      <c r="T2202" s="2" t="s">
        <v>55</v>
      </c>
      <c r="U2202" s="2" t="s">
        <v>250</v>
      </c>
      <c r="V2202" s="2"/>
      <c r="W2202">
        <v>15000</v>
      </c>
      <c r="X2202">
        <v>0</v>
      </c>
      <c r="Y2202">
        <v>0</v>
      </c>
      <c r="Z2202">
        <v>15000</v>
      </c>
      <c r="AB2202" s="2" t="s">
        <v>57</v>
      </c>
      <c r="AC2202">
        <v>9000</v>
      </c>
      <c r="AD2202">
        <v>6000</v>
      </c>
      <c r="AE2202">
        <v>60000</v>
      </c>
      <c r="AF2202">
        <v>900</v>
      </c>
      <c r="AG2202" s="2" t="s">
        <v>11769</v>
      </c>
      <c r="AH2202" s="2" t="s">
        <v>149</v>
      </c>
      <c r="AI2202" s="1">
        <v>46196</v>
      </c>
      <c r="AJ2202" s="2"/>
      <c r="AK2202" s="2" t="s">
        <v>67</v>
      </c>
      <c r="AM2202" s="2" t="s">
        <v>59</v>
      </c>
      <c r="AP2202" s="2" t="s">
        <v>60</v>
      </c>
      <c r="AQ2202" s="2" t="s">
        <v>41</v>
      </c>
      <c r="AR2202">
        <v>45000</v>
      </c>
      <c r="AS2202" s="2" t="str">
        <f>_xlfn.IFNA(IF(VLOOKUP(all_resi[[#This Row],[No. Waybill]],settle_reconcile[No. Waybill],1,0)="","Recon","Recon"),"-")</f>
        <v>-</v>
      </c>
      <c r="AT2202" s="2">
        <f>all_resi[[#This Row],[Nilai COD]]-all_resi[[#This Row],[COD Fee]]-all_resi[[#This Row],[Total Biaya Setelah Diskon]]</f>
        <v>53100</v>
      </c>
      <c r="AU2202" s="2">
        <f>IF(all_resi[[#This Row],[Waktu Terima]]="","",_xlfn.DAYS(all_resi[[#This Row],[Waktu Terima]],all_resi[[#This Row],[Tanggal Pengiriman]]))</f>
        <v>8</v>
      </c>
    </row>
    <row r="2203" spans="1:47" x14ac:dyDescent="0.25">
      <c r="A2203" s="2" t="s">
        <v>8799</v>
      </c>
      <c r="B2203" s="1">
        <v>46188</v>
      </c>
      <c r="C2203" s="2" t="s">
        <v>42</v>
      </c>
      <c r="D2203" s="2" t="s">
        <v>43</v>
      </c>
      <c r="E2203" s="2" t="s">
        <v>44</v>
      </c>
      <c r="F2203" s="2" t="s">
        <v>45</v>
      </c>
      <c r="G2203" s="2" t="s">
        <v>46</v>
      </c>
      <c r="H2203" s="2" t="s">
        <v>47</v>
      </c>
      <c r="I2203" s="2" t="s">
        <v>8800</v>
      </c>
      <c r="J2203" s="2" t="s">
        <v>14303</v>
      </c>
      <c r="K2203" s="2" t="s">
        <v>177</v>
      </c>
      <c r="L2203" s="2" t="s">
        <v>896</v>
      </c>
      <c r="M2203" s="2" t="s">
        <v>912</v>
      </c>
      <c r="N2203" s="2" t="s">
        <v>8801</v>
      </c>
      <c r="O2203">
        <v>1</v>
      </c>
      <c r="P2203" s="2" t="s">
        <v>53</v>
      </c>
      <c r="Q2203">
        <v>100</v>
      </c>
      <c r="R2203">
        <v>0</v>
      </c>
      <c r="S2203" s="2" t="s">
        <v>54</v>
      </c>
      <c r="T2203" s="2" t="s">
        <v>55</v>
      </c>
      <c r="U2203" s="2" t="s">
        <v>534</v>
      </c>
      <c r="V2203" s="2"/>
      <c r="W2203">
        <v>87000</v>
      </c>
      <c r="X2203">
        <v>0</v>
      </c>
      <c r="Y2203">
        <v>0</v>
      </c>
      <c r="Z2203">
        <v>87000</v>
      </c>
      <c r="AB2203" s="2" t="s">
        <v>57</v>
      </c>
      <c r="AC2203">
        <v>34800</v>
      </c>
      <c r="AD2203">
        <v>52200</v>
      </c>
      <c r="AE2203">
        <v>135000</v>
      </c>
      <c r="AF2203">
        <v>2025</v>
      </c>
      <c r="AG2203" s="2" t="s">
        <v>353</v>
      </c>
      <c r="AH2203" s="2" t="s">
        <v>149</v>
      </c>
      <c r="AI2203" s="1">
        <v>46202</v>
      </c>
      <c r="AJ2203" s="2"/>
      <c r="AK2203" s="2" t="s">
        <v>67</v>
      </c>
      <c r="AM2203" s="2" t="s">
        <v>59</v>
      </c>
      <c r="AP2203" s="2" t="s">
        <v>60</v>
      </c>
      <c r="AQ2203" s="2" t="s">
        <v>41</v>
      </c>
      <c r="AR2203">
        <v>48000</v>
      </c>
      <c r="AS2203" s="2" t="str">
        <f>_xlfn.IFNA(IF(VLOOKUP(all_resi[[#This Row],[No. Waybill]],settle_reconcile[No. Waybill],1,0)="","Recon","Recon"),"-")</f>
        <v>-</v>
      </c>
      <c r="AT2203" s="2">
        <f>all_resi[[#This Row],[Nilai COD]]-all_resi[[#This Row],[COD Fee]]-all_resi[[#This Row],[Total Biaya Setelah Diskon]]</f>
        <v>80775</v>
      </c>
      <c r="AU2203" s="2">
        <f>IF(all_resi[[#This Row],[Waktu Terima]]="","",_xlfn.DAYS(all_resi[[#This Row],[Waktu Terima]],all_resi[[#This Row],[Tanggal Pengiriman]]))</f>
        <v>14</v>
      </c>
    </row>
    <row r="2204" spans="1:47" x14ac:dyDescent="0.25">
      <c r="A2204" s="2" t="s">
        <v>8877</v>
      </c>
      <c r="B2204" s="1">
        <v>46188</v>
      </c>
      <c r="C2204" s="2" t="s">
        <v>42</v>
      </c>
      <c r="D2204" s="2" t="s">
        <v>43</v>
      </c>
      <c r="E2204" s="2" t="s">
        <v>44</v>
      </c>
      <c r="F2204" s="2" t="s">
        <v>45</v>
      </c>
      <c r="G2204" s="2" t="s">
        <v>46</v>
      </c>
      <c r="H2204" s="2" t="s">
        <v>47</v>
      </c>
      <c r="I2204" s="2" t="s">
        <v>8878</v>
      </c>
      <c r="J2204" s="2" t="s">
        <v>14366</v>
      </c>
      <c r="K2204" s="2" t="s">
        <v>156</v>
      </c>
      <c r="L2204" s="2" t="s">
        <v>737</v>
      </c>
      <c r="M2204" s="2" t="s">
        <v>8879</v>
      </c>
      <c r="N2204" s="2" t="s">
        <v>8880</v>
      </c>
      <c r="O2204">
        <v>1</v>
      </c>
      <c r="P2204" s="2" t="s">
        <v>53</v>
      </c>
      <c r="Q2204">
        <v>100</v>
      </c>
      <c r="R2204">
        <v>0</v>
      </c>
      <c r="S2204" s="2" t="s">
        <v>54</v>
      </c>
      <c r="T2204" s="2" t="s">
        <v>55</v>
      </c>
      <c r="U2204" s="2" t="s">
        <v>97</v>
      </c>
      <c r="V2204" s="2"/>
      <c r="W2204">
        <v>80000</v>
      </c>
      <c r="X2204">
        <v>0</v>
      </c>
      <c r="Y2204">
        <v>0</v>
      </c>
      <c r="Z2204">
        <v>80000</v>
      </c>
      <c r="AB2204" s="2" t="s">
        <v>57</v>
      </c>
      <c r="AC2204">
        <v>32000</v>
      </c>
      <c r="AD2204">
        <v>48000</v>
      </c>
      <c r="AE2204">
        <v>150000</v>
      </c>
      <c r="AF2204">
        <v>2250</v>
      </c>
      <c r="AG2204" s="2" t="s">
        <v>8878</v>
      </c>
      <c r="AH2204" s="2"/>
      <c r="AI2204" s="1">
        <v>46202</v>
      </c>
      <c r="AJ2204" s="2"/>
      <c r="AK2204" s="2" t="s">
        <v>58</v>
      </c>
      <c r="AM2204" s="2" t="s">
        <v>59</v>
      </c>
      <c r="AP2204" s="2" t="s">
        <v>60</v>
      </c>
      <c r="AQ2204" s="2" t="s">
        <v>41</v>
      </c>
      <c r="AR2204">
        <v>70000</v>
      </c>
      <c r="AS2204" s="2" t="str">
        <f>_xlfn.IFNA(IF(VLOOKUP(all_resi[[#This Row],[No. Waybill]],settle_reconcile[No. Waybill],1,0)="","Recon","Recon"),"-")</f>
        <v>Recon</v>
      </c>
      <c r="AT2204" s="2">
        <f>all_resi[[#This Row],[Nilai COD]]-all_resi[[#This Row],[COD Fee]]-all_resi[[#This Row],[Total Biaya Setelah Diskon]]</f>
        <v>99750</v>
      </c>
      <c r="AU2204" s="2">
        <f>IF(all_resi[[#This Row],[Waktu Terima]]="","",_xlfn.DAYS(all_resi[[#This Row],[Waktu Terima]],all_resi[[#This Row],[Tanggal Pengiriman]]))</f>
        <v>14</v>
      </c>
    </row>
    <row r="2205" spans="1:47" x14ac:dyDescent="0.25">
      <c r="A2205" s="2" t="s">
        <v>9110</v>
      </c>
      <c r="B2205" s="1">
        <v>46188</v>
      </c>
      <c r="C2205" s="2" t="s">
        <v>42</v>
      </c>
      <c r="D2205" s="2" t="s">
        <v>43</v>
      </c>
      <c r="E2205" s="2" t="s">
        <v>44</v>
      </c>
      <c r="F2205" s="2" t="s">
        <v>45</v>
      </c>
      <c r="G2205" s="2" t="s">
        <v>46</v>
      </c>
      <c r="H2205" s="2" t="s">
        <v>80</v>
      </c>
      <c r="I2205" s="2" t="s">
        <v>9111</v>
      </c>
      <c r="J2205" s="2" t="s">
        <v>14402</v>
      </c>
      <c r="K2205" s="2" t="s">
        <v>183</v>
      </c>
      <c r="L2205" s="2" t="s">
        <v>646</v>
      </c>
      <c r="M2205" s="2" t="s">
        <v>1604</v>
      </c>
      <c r="N2205" s="2" t="s">
        <v>9112</v>
      </c>
      <c r="O2205">
        <v>1</v>
      </c>
      <c r="P2205" s="2" t="s">
        <v>53</v>
      </c>
      <c r="Q2205">
        <v>100</v>
      </c>
      <c r="R2205">
        <v>0</v>
      </c>
      <c r="S2205" s="2" t="s">
        <v>54</v>
      </c>
      <c r="T2205" s="2" t="s">
        <v>55</v>
      </c>
      <c r="U2205" s="2" t="s">
        <v>86</v>
      </c>
      <c r="V2205" s="2"/>
      <c r="W2205">
        <v>77000</v>
      </c>
      <c r="X2205">
        <v>0</v>
      </c>
      <c r="Y2205">
        <v>0</v>
      </c>
      <c r="Z2205">
        <v>77000</v>
      </c>
      <c r="AB2205" s="2" t="s">
        <v>57</v>
      </c>
      <c r="AC2205">
        <v>30800</v>
      </c>
      <c r="AD2205">
        <v>46200</v>
      </c>
      <c r="AE2205">
        <v>135000</v>
      </c>
      <c r="AF2205">
        <v>2025</v>
      </c>
      <c r="AG2205" s="2" t="s">
        <v>11423</v>
      </c>
      <c r="AH2205" s="2" t="s">
        <v>149</v>
      </c>
      <c r="AI2205" s="1">
        <v>46200</v>
      </c>
      <c r="AJ2205" s="2" t="s">
        <v>87</v>
      </c>
      <c r="AK2205" s="2" t="s">
        <v>67</v>
      </c>
      <c r="AM2205" s="2" t="s">
        <v>59</v>
      </c>
      <c r="AP2205" s="2" t="s">
        <v>60</v>
      </c>
      <c r="AQ2205" s="2" t="s">
        <v>41</v>
      </c>
      <c r="AR2205">
        <v>58000</v>
      </c>
      <c r="AS2205" s="2" t="str">
        <f>_xlfn.IFNA(IF(VLOOKUP(all_resi[[#This Row],[No. Waybill]],settle_reconcile[No. Waybill],1,0)="","Recon","Recon"),"-")</f>
        <v>-</v>
      </c>
      <c r="AT2205" s="2">
        <f>all_resi[[#This Row],[Nilai COD]]-all_resi[[#This Row],[COD Fee]]-all_resi[[#This Row],[Total Biaya Setelah Diskon]]</f>
        <v>86775</v>
      </c>
      <c r="AU2205" s="2">
        <f>IF(all_resi[[#This Row],[Waktu Terima]]="","",_xlfn.DAYS(all_resi[[#This Row],[Waktu Terima]],all_resi[[#This Row],[Tanggal Pengiriman]]))</f>
        <v>12</v>
      </c>
    </row>
    <row r="2206" spans="1:47" x14ac:dyDescent="0.25">
      <c r="A2206" s="2" t="s">
        <v>9251</v>
      </c>
      <c r="B2206" s="1">
        <v>46188</v>
      </c>
      <c r="C2206" s="2" t="s">
        <v>42</v>
      </c>
      <c r="D2206" s="2" t="s">
        <v>43</v>
      </c>
      <c r="E2206" s="2" t="s">
        <v>44</v>
      </c>
      <c r="F2206" s="2" t="s">
        <v>45</v>
      </c>
      <c r="G2206" s="2" t="s">
        <v>46</v>
      </c>
      <c r="H2206" s="2" t="s">
        <v>47</v>
      </c>
      <c r="I2206" s="2" t="s">
        <v>9252</v>
      </c>
      <c r="J2206" s="2" t="s">
        <v>14276</v>
      </c>
      <c r="K2206" s="2" t="s">
        <v>156</v>
      </c>
      <c r="L2206" s="2" t="s">
        <v>1694</v>
      </c>
      <c r="M2206" s="2" t="s">
        <v>1695</v>
      </c>
      <c r="N2206" s="2" t="s">
        <v>9253</v>
      </c>
      <c r="O2206">
        <v>1</v>
      </c>
      <c r="P2206" s="2" t="s">
        <v>53</v>
      </c>
      <c r="Q2206">
        <v>100</v>
      </c>
      <c r="R2206">
        <v>0</v>
      </c>
      <c r="S2206" s="2" t="s">
        <v>54</v>
      </c>
      <c r="T2206" s="2" t="s">
        <v>55</v>
      </c>
      <c r="U2206" s="2" t="s">
        <v>412</v>
      </c>
      <c r="V2206" s="2"/>
      <c r="W2206">
        <v>83000</v>
      </c>
      <c r="X2206">
        <v>0</v>
      </c>
      <c r="Y2206">
        <v>0</v>
      </c>
      <c r="Z2206">
        <v>83000</v>
      </c>
      <c r="AB2206" s="2" t="s">
        <v>57</v>
      </c>
      <c r="AC2206">
        <v>33200</v>
      </c>
      <c r="AD2206">
        <v>49800</v>
      </c>
      <c r="AE2206">
        <v>186000</v>
      </c>
      <c r="AF2206">
        <v>2790</v>
      </c>
      <c r="AG2206" s="2" t="s">
        <v>9252</v>
      </c>
      <c r="AH2206" s="2"/>
      <c r="AI2206" s="1">
        <v>46193</v>
      </c>
      <c r="AJ2206" s="2"/>
      <c r="AK2206" s="2" t="s">
        <v>58</v>
      </c>
      <c r="AM2206" s="2" t="s">
        <v>59</v>
      </c>
      <c r="AP2206" s="2" t="s">
        <v>60</v>
      </c>
      <c r="AQ2206" s="2" t="s">
        <v>41</v>
      </c>
      <c r="AR2206">
        <v>103000</v>
      </c>
      <c r="AS2206" s="2" t="str">
        <f>_xlfn.IFNA(IF(VLOOKUP(all_resi[[#This Row],[No. Waybill]],settle_reconcile[No. Waybill],1,0)="","Recon","Recon"),"-")</f>
        <v>Recon</v>
      </c>
      <c r="AT2206" s="2">
        <f>all_resi[[#This Row],[Nilai COD]]-all_resi[[#This Row],[COD Fee]]-all_resi[[#This Row],[Total Biaya Setelah Diskon]]</f>
        <v>133410</v>
      </c>
      <c r="AU2206" s="2">
        <f>IF(all_resi[[#This Row],[Waktu Terima]]="","",_xlfn.DAYS(all_resi[[#This Row],[Waktu Terima]],all_resi[[#This Row],[Tanggal Pengiriman]]))</f>
        <v>5</v>
      </c>
    </row>
    <row r="2207" spans="1:47" x14ac:dyDescent="0.25">
      <c r="A2207" s="2" t="s">
        <v>9137</v>
      </c>
      <c r="B2207" s="1">
        <v>46188</v>
      </c>
      <c r="C2207" s="2" t="s">
        <v>42</v>
      </c>
      <c r="D2207" s="2" t="s">
        <v>43</v>
      </c>
      <c r="E2207" s="2" t="s">
        <v>44</v>
      </c>
      <c r="F2207" s="2" t="s">
        <v>45</v>
      </c>
      <c r="G2207" s="2" t="s">
        <v>46</v>
      </c>
      <c r="H2207" s="2" t="s">
        <v>47</v>
      </c>
      <c r="I2207" s="2" t="s">
        <v>9138</v>
      </c>
      <c r="J2207" s="2" t="s">
        <v>14294</v>
      </c>
      <c r="K2207" s="2" t="s">
        <v>156</v>
      </c>
      <c r="L2207" s="2" t="s">
        <v>433</v>
      </c>
      <c r="M2207" s="2" t="s">
        <v>9139</v>
      </c>
      <c r="N2207" s="2" t="s">
        <v>9140</v>
      </c>
      <c r="O2207">
        <v>1</v>
      </c>
      <c r="P2207" s="2" t="s">
        <v>53</v>
      </c>
      <c r="Q2207">
        <v>100</v>
      </c>
      <c r="R2207">
        <v>0</v>
      </c>
      <c r="S2207" s="2" t="s">
        <v>54</v>
      </c>
      <c r="T2207" s="2" t="s">
        <v>55</v>
      </c>
      <c r="U2207" s="2" t="s">
        <v>386</v>
      </c>
      <c r="V2207" s="2"/>
      <c r="W2207">
        <v>85000</v>
      </c>
      <c r="X2207">
        <v>0</v>
      </c>
      <c r="Y2207">
        <v>0</v>
      </c>
      <c r="Z2207">
        <v>85000</v>
      </c>
      <c r="AB2207" s="2" t="s">
        <v>57</v>
      </c>
      <c r="AC2207">
        <v>34000</v>
      </c>
      <c r="AD2207">
        <v>51000</v>
      </c>
      <c r="AE2207">
        <v>189520</v>
      </c>
      <c r="AF2207">
        <v>2842.7999999999997</v>
      </c>
      <c r="AG2207" s="2" t="s">
        <v>9138</v>
      </c>
      <c r="AH2207" s="2"/>
      <c r="AI2207" s="1">
        <v>46198</v>
      </c>
      <c r="AJ2207" s="2"/>
      <c r="AK2207" s="2" t="s">
        <v>58</v>
      </c>
      <c r="AM2207" s="2" t="s">
        <v>59</v>
      </c>
      <c r="AP2207" s="2" t="s">
        <v>60</v>
      </c>
      <c r="AQ2207" s="2" t="s">
        <v>41</v>
      </c>
      <c r="AR2207">
        <v>104520</v>
      </c>
      <c r="AS2207" s="2" t="str">
        <f>_xlfn.IFNA(IF(VLOOKUP(all_resi[[#This Row],[No. Waybill]],settle_reconcile[No. Waybill],1,0)="","Recon","Recon"),"-")</f>
        <v>Recon</v>
      </c>
      <c r="AT2207" s="2">
        <f>all_resi[[#This Row],[Nilai COD]]-all_resi[[#This Row],[COD Fee]]-all_resi[[#This Row],[Total Biaya Setelah Diskon]]</f>
        <v>135677.20000000001</v>
      </c>
      <c r="AU2207" s="2">
        <f>IF(all_resi[[#This Row],[Waktu Terima]]="","",_xlfn.DAYS(all_resi[[#This Row],[Waktu Terima]],all_resi[[#This Row],[Tanggal Pengiriman]]))</f>
        <v>10</v>
      </c>
    </row>
    <row r="2208" spans="1:47" x14ac:dyDescent="0.25">
      <c r="A2208" s="2" t="s">
        <v>8786</v>
      </c>
      <c r="B2208" s="1">
        <v>46188</v>
      </c>
      <c r="C2208" s="2" t="s">
        <v>42</v>
      </c>
      <c r="D2208" s="2" t="s">
        <v>43</v>
      </c>
      <c r="E2208" s="2" t="s">
        <v>44</v>
      </c>
      <c r="F2208" s="2" t="s">
        <v>45</v>
      </c>
      <c r="G2208" s="2" t="s">
        <v>46</v>
      </c>
      <c r="H2208" s="2" t="s">
        <v>47</v>
      </c>
      <c r="I2208" s="2" t="s">
        <v>8787</v>
      </c>
      <c r="J2208" s="2" t="s">
        <v>14344</v>
      </c>
      <c r="K2208" s="2" t="s">
        <v>171</v>
      </c>
      <c r="L2208" s="2" t="s">
        <v>172</v>
      </c>
      <c r="M2208" s="2" t="s">
        <v>3080</v>
      </c>
      <c r="N2208" s="2" t="s">
        <v>8788</v>
      </c>
      <c r="O2208">
        <v>1</v>
      </c>
      <c r="P2208" s="2" t="s">
        <v>53</v>
      </c>
      <c r="Q2208">
        <v>100</v>
      </c>
      <c r="R2208">
        <v>0</v>
      </c>
      <c r="S2208" s="2" t="s">
        <v>54</v>
      </c>
      <c r="T2208" s="2" t="s">
        <v>55</v>
      </c>
      <c r="U2208" s="2" t="s">
        <v>66</v>
      </c>
      <c r="V2208" s="2"/>
      <c r="W2208">
        <v>30000</v>
      </c>
      <c r="X2208">
        <v>0</v>
      </c>
      <c r="Y2208">
        <v>0</v>
      </c>
      <c r="Z2208">
        <v>30000</v>
      </c>
      <c r="AB2208" s="2" t="s">
        <v>57</v>
      </c>
      <c r="AC2208">
        <v>12000</v>
      </c>
      <c r="AD2208">
        <v>18000</v>
      </c>
      <c r="AE2208">
        <v>111000</v>
      </c>
      <c r="AF2208">
        <v>1665</v>
      </c>
      <c r="AG2208" s="2" t="s">
        <v>8787</v>
      </c>
      <c r="AH2208" s="2"/>
      <c r="AI2208" s="1">
        <v>46191</v>
      </c>
      <c r="AJ2208" s="2"/>
      <c r="AK2208" s="2" t="s">
        <v>58</v>
      </c>
      <c r="AM2208" s="2" t="s">
        <v>59</v>
      </c>
      <c r="AP2208" s="2" t="s">
        <v>60</v>
      </c>
      <c r="AQ2208" s="2" t="s">
        <v>41</v>
      </c>
      <c r="AR2208">
        <v>81000</v>
      </c>
      <c r="AS2208" s="2" t="str">
        <f>_xlfn.IFNA(IF(VLOOKUP(all_resi[[#This Row],[No. Waybill]],settle_reconcile[No. Waybill],1,0)="","Recon","Recon"),"-")</f>
        <v>Recon</v>
      </c>
      <c r="AT2208" s="2">
        <f>all_resi[[#This Row],[Nilai COD]]-all_resi[[#This Row],[COD Fee]]-all_resi[[#This Row],[Total Biaya Setelah Diskon]]</f>
        <v>91335</v>
      </c>
      <c r="AU2208" s="2">
        <f>IF(all_resi[[#This Row],[Waktu Terima]]="","",_xlfn.DAYS(all_resi[[#This Row],[Waktu Terima]],all_resi[[#This Row],[Tanggal Pengiriman]]))</f>
        <v>3</v>
      </c>
    </row>
    <row r="2209" spans="1:47" x14ac:dyDescent="0.25">
      <c r="A2209" s="2" t="s">
        <v>8943</v>
      </c>
      <c r="B2209" s="1">
        <v>46188</v>
      </c>
      <c r="C2209" s="2" t="s">
        <v>42</v>
      </c>
      <c r="D2209" s="2" t="s">
        <v>43</v>
      </c>
      <c r="E2209" s="2" t="s">
        <v>44</v>
      </c>
      <c r="F2209" s="2" t="s">
        <v>45</v>
      </c>
      <c r="G2209" s="2" t="s">
        <v>46</v>
      </c>
      <c r="H2209" s="2" t="s">
        <v>47</v>
      </c>
      <c r="I2209" s="2" t="s">
        <v>8944</v>
      </c>
      <c r="J2209" s="2" t="s">
        <v>14178</v>
      </c>
      <c r="K2209" s="2" t="s">
        <v>49</v>
      </c>
      <c r="L2209" s="2" t="s">
        <v>800</v>
      </c>
      <c r="M2209" s="2" t="s">
        <v>8945</v>
      </c>
      <c r="N2209" s="2" t="s">
        <v>8946</v>
      </c>
      <c r="O2209">
        <v>1</v>
      </c>
      <c r="P2209" s="2" t="s">
        <v>53</v>
      </c>
      <c r="Q2209">
        <v>100</v>
      </c>
      <c r="R2209">
        <v>0</v>
      </c>
      <c r="S2209" s="2" t="s">
        <v>54</v>
      </c>
      <c r="T2209" s="2" t="s">
        <v>55</v>
      </c>
      <c r="U2209" s="2" t="s">
        <v>225</v>
      </c>
      <c r="V2209" s="2"/>
      <c r="W2209">
        <v>60000</v>
      </c>
      <c r="X2209">
        <v>0</v>
      </c>
      <c r="Y2209">
        <v>0</v>
      </c>
      <c r="Z2209">
        <v>60000</v>
      </c>
      <c r="AB2209" s="2" t="s">
        <v>57</v>
      </c>
      <c r="AC2209">
        <v>24000</v>
      </c>
      <c r="AD2209">
        <v>36000</v>
      </c>
      <c r="AE2209">
        <v>164000</v>
      </c>
      <c r="AF2209">
        <v>2460</v>
      </c>
      <c r="AG2209" s="2" t="s">
        <v>17318</v>
      </c>
      <c r="AH2209" s="2" t="s">
        <v>149</v>
      </c>
      <c r="AI2209" s="1">
        <v>46203</v>
      </c>
      <c r="AJ2209" s="2"/>
      <c r="AK2209" s="2" t="s">
        <v>67</v>
      </c>
      <c r="AM2209" s="2" t="s">
        <v>59</v>
      </c>
      <c r="AP2209" s="2" t="s">
        <v>60</v>
      </c>
      <c r="AQ2209" s="2" t="s">
        <v>41</v>
      </c>
      <c r="AR2209">
        <v>104000</v>
      </c>
      <c r="AS2209" s="2" t="str">
        <f>_xlfn.IFNA(IF(VLOOKUP(all_resi[[#This Row],[No. Waybill]],settle_reconcile[No. Waybill],1,0)="","Recon","Recon"),"-")</f>
        <v>-</v>
      </c>
      <c r="AT2209" s="2">
        <f>all_resi[[#This Row],[Nilai COD]]-all_resi[[#This Row],[COD Fee]]-all_resi[[#This Row],[Total Biaya Setelah Diskon]]</f>
        <v>125540</v>
      </c>
      <c r="AU2209" s="2">
        <f>IF(all_resi[[#This Row],[Waktu Terima]]="","",_xlfn.DAYS(all_resi[[#This Row],[Waktu Terima]],all_resi[[#This Row],[Tanggal Pengiriman]]))</f>
        <v>15</v>
      </c>
    </row>
    <row r="2210" spans="1:47" x14ac:dyDescent="0.25">
      <c r="A2210" s="2" t="s">
        <v>9128</v>
      </c>
      <c r="B2210" s="1">
        <v>46188</v>
      </c>
      <c r="C2210" s="2" t="s">
        <v>42</v>
      </c>
      <c r="D2210" s="2" t="s">
        <v>43</v>
      </c>
      <c r="E2210" s="2" t="s">
        <v>44</v>
      </c>
      <c r="F2210" s="2" t="s">
        <v>45</v>
      </c>
      <c r="G2210" s="2" t="s">
        <v>46</v>
      </c>
      <c r="H2210" s="2" t="s">
        <v>47</v>
      </c>
      <c r="I2210" s="2" t="s">
        <v>9129</v>
      </c>
      <c r="J2210" s="2" t="s">
        <v>14278</v>
      </c>
      <c r="K2210" s="2" t="s">
        <v>82</v>
      </c>
      <c r="L2210" s="2" t="s">
        <v>83</v>
      </c>
      <c r="M2210" s="2" t="s">
        <v>84</v>
      </c>
      <c r="N2210" s="2" t="s">
        <v>9130</v>
      </c>
      <c r="O2210">
        <v>1</v>
      </c>
      <c r="P2210" s="2" t="s">
        <v>53</v>
      </c>
      <c r="Q2210">
        <v>100</v>
      </c>
      <c r="R2210">
        <v>0</v>
      </c>
      <c r="S2210" s="2" t="s">
        <v>54</v>
      </c>
      <c r="T2210" s="2" t="s">
        <v>55</v>
      </c>
      <c r="U2210" s="2" t="s">
        <v>97</v>
      </c>
      <c r="V2210" s="2"/>
      <c r="W2210">
        <v>47000</v>
      </c>
      <c r="X2210">
        <v>0</v>
      </c>
      <c r="Y2210">
        <v>0</v>
      </c>
      <c r="Z2210">
        <v>47000</v>
      </c>
      <c r="AB2210" s="2" t="s">
        <v>57</v>
      </c>
      <c r="AC2210">
        <v>18800</v>
      </c>
      <c r="AD2210">
        <v>28200</v>
      </c>
      <c r="AE2210">
        <v>117000</v>
      </c>
      <c r="AF2210">
        <v>1755</v>
      </c>
      <c r="AG2210" s="2" t="s">
        <v>9129</v>
      </c>
      <c r="AH2210" s="2"/>
      <c r="AI2210" s="1">
        <v>46192</v>
      </c>
      <c r="AJ2210" s="2"/>
      <c r="AK2210" s="2" t="s">
        <v>58</v>
      </c>
      <c r="AM2210" s="2" t="s">
        <v>59</v>
      </c>
      <c r="AP2210" s="2" t="s">
        <v>60</v>
      </c>
      <c r="AQ2210" s="2" t="s">
        <v>41</v>
      </c>
      <c r="AR2210">
        <v>70000</v>
      </c>
      <c r="AS2210" s="2" t="str">
        <f>_xlfn.IFNA(IF(VLOOKUP(all_resi[[#This Row],[No. Waybill]],settle_reconcile[No. Waybill],1,0)="","Recon","Recon"),"-")</f>
        <v>Recon</v>
      </c>
      <c r="AT2210" s="2">
        <f>all_resi[[#This Row],[Nilai COD]]-all_resi[[#This Row],[COD Fee]]-all_resi[[#This Row],[Total Biaya Setelah Diskon]]</f>
        <v>87045</v>
      </c>
      <c r="AU2210" s="2">
        <f>IF(all_resi[[#This Row],[Waktu Terima]]="","",_xlfn.DAYS(all_resi[[#This Row],[Waktu Terima]],all_resi[[#This Row],[Tanggal Pengiriman]]))</f>
        <v>4</v>
      </c>
    </row>
    <row r="2211" spans="1:47" x14ac:dyDescent="0.25">
      <c r="A2211" s="2" t="s">
        <v>8827</v>
      </c>
      <c r="B2211" s="1">
        <v>46188</v>
      </c>
      <c r="C2211" s="2" t="s">
        <v>42</v>
      </c>
      <c r="D2211" s="2" t="s">
        <v>43</v>
      </c>
      <c r="E2211" s="2" t="s">
        <v>44</v>
      </c>
      <c r="F2211" s="2" t="s">
        <v>45</v>
      </c>
      <c r="G2211" s="2" t="s">
        <v>46</v>
      </c>
      <c r="H2211" s="2" t="s">
        <v>47</v>
      </c>
      <c r="I2211" s="2" t="s">
        <v>8828</v>
      </c>
      <c r="J2211" s="2" t="s">
        <v>14313</v>
      </c>
      <c r="K2211" s="2" t="s">
        <v>69</v>
      </c>
      <c r="L2211" s="2" t="s">
        <v>4380</v>
      </c>
      <c r="M2211" s="2" t="s">
        <v>8829</v>
      </c>
      <c r="N2211" s="2" t="s">
        <v>8830</v>
      </c>
      <c r="O2211">
        <v>1</v>
      </c>
      <c r="P2211" s="2" t="s">
        <v>53</v>
      </c>
      <c r="Q2211">
        <v>100</v>
      </c>
      <c r="R2211">
        <v>0</v>
      </c>
      <c r="S2211" s="2" t="s">
        <v>54</v>
      </c>
      <c r="T2211" s="2" t="s">
        <v>55</v>
      </c>
      <c r="U2211" s="2" t="s">
        <v>235</v>
      </c>
      <c r="V2211" s="2"/>
      <c r="W2211">
        <v>54000</v>
      </c>
      <c r="X2211">
        <v>0</v>
      </c>
      <c r="Y2211">
        <v>0</v>
      </c>
      <c r="Z2211">
        <v>54000</v>
      </c>
      <c r="AB2211" s="2" t="s">
        <v>57</v>
      </c>
      <c r="AC2211">
        <v>21600</v>
      </c>
      <c r="AD2211">
        <v>32400</v>
      </c>
      <c r="AE2211">
        <v>138000</v>
      </c>
      <c r="AF2211">
        <v>2070</v>
      </c>
      <c r="AG2211" s="2" t="s">
        <v>7592</v>
      </c>
      <c r="AH2211" s="2" t="s">
        <v>149</v>
      </c>
      <c r="AI2211" s="1">
        <v>46201</v>
      </c>
      <c r="AJ2211" s="2"/>
      <c r="AK2211" s="2" t="s">
        <v>67</v>
      </c>
      <c r="AM2211" s="2" t="s">
        <v>59</v>
      </c>
      <c r="AP2211" s="2" t="s">
        <v>60</v>
      </c>
      <c r="AQ2211" s="2" t="s">
        <v>41</v>
      </c>
      <c r="AR2211">
        <v>84000</v>
      </c>
      <c r="AS2211" s="2" t="str">
        <f>_xlfn.IFNA(IF(VLOOKUP(all_resi[[#This Row],[No. Waybill]],settle_reconcile[No. Waybill],1,0)="","Recon","Recon"),"-")</f>
        <v>-</v>
      </c>
      <c r="AT2211" s="2">
        <f>all_resi[[#This Row],[Nilai COD]]-all_resi[[#This Row],[COD Fee]]-all_resi[[#This Row],[Total Biaya Setelah Diskon]]</f>
        <v>103530</v>
      </c>
      <c r="AU2211" s="2">
        <f>IF(all_resi[[#This Row],[Waktu Terima]]="","",_xlfn.DAYS(all_resi[[#This Row],[Waktu Terima]],all_resi[[#This Row],[Tanggal Pengiriman]]))</f>
        <v>13</v>
      </c>
    </row>
    <row r="2212" spans="1:47" x14ac:dyDescent="0.25">
      <c r="A2212" s="2" t="s">
        <v>9141</v>
      </c>
      <c r="B2212" s="1">
        <v>46188</v>
      </c>
      <c r="C2212" s="2" t="s">
        <v>42</v>
      </c>
      <c r="D2212" s="2" t="s">
        <v>43</v>
      </c>
      <c r="E2212" s="2" t="s">
        <v>44</v>
      </c>
      <c r="F2212" s="2" t="s">
        <v>45</v>
      </c>
      <c r="G2212" s="2" t="s">
        <v>46</v>
      </c>
      <c r="H2212" s="2" t="s">
        <v>47</v>
      </c>
      <c r="I2212" s="2" t="s">
        <v>9142</v>
      </c>
      <c r="J2212" s="2" t="s">
        <v>14301</v>
      </c>
      <c r="K2212" s="2" t="s">
        <v>171</v>
      </c>
      <c r="L2212" s="2" t="s">
        <v>401</v>
      </c>
      <c r="M2212" s="2" t="s">
        <v>443</v>
      </c>
      <c r="N2212" s="2" t="s">
        <v>9143</v>
      </c>
      <c r="O2212">
        <v>1</v>
      </c>
      <c r="P2212" s="2" t="s">
        <v>53</v>
      </c>
      <c r="Q2212">
        <v>100</v>
      </c>
      <c r="R2212">
        <v>0</v>
      </c>
      <c r="S2212" s="2" t="s">
        <v>54</v>
      </c>
      <c r="T2212" s="2" t="s">
        <v>55</v>
      </c>
      <c r="U2212" s="2" t="s">
        <v>698</v>
      </c>
      <c r="V2212" s="2"/>
      <c r="W2212">
        <v>30000</v>
      </c>
      <c r="X2212">
        <v>0</v>
      </c>
      <c r="Y2212">
        <v>0</v>
      </c>
      <c r="Z2212">
        <v>30000</v>
      </c>
      <c r="AB2212" s="2" t="s">
        <v>57</v>
      </c>
      <c r="AC2212">
        <v>12000</v>
      </c>
      <c r="AD2212">
        <v>18000</v>
      </c>
      <c r="AE2212">
        <v>111000</v>
      </c>
      <c r="AF2212">
        <v>1665</v>
      </c>
      <c r="AG2212" s="2" t="s">
        <v>9142</v>
      </c>
      <c r="AH2212" s="2"/>
      <c r="AI2212" s="1">
        <v>46194</v>
      </c>
      <c r="AJ2212" s="2"/>
      <c r="AK2212" s="2" t="s">
        <v>58</v>
      </c>
      <c r="AM2212" s="2" t="s">
        <v>59</v>
      </c>
      <c r="AP2212" s="2" t="s">
        <v>60</v>
      </c>
      <c r="AQ2212" s="2" t="s">
        <v>41</v>
      </c>
      <c r="AR2212">
        <v>81000</v>
      </c>
      <c r="AS2212" s="2" t="str">
        <f>_xlfn.IFNA(IF(VLOOKUP(all_resi[[#This Row],[No. Waybill]],settle_reconcile[No. Waybill],1,0)="","Recon","Recon"),"-")</f>
        <v>Recon</v>
      </c>
      <c r="AT2212" s="2">
        <f>all_resi[[#This Row],[Nilai COD]]-all_resi[[#This Row],[COD Fee]]-all_resi[[#This Row],[Total Biaya Setelah Diskon]]</f>
        <v>91335</v>
      </c>
      <c r="AU2212" s="2">
        <f>IF(all_resi[[#This Row],[Waktu Terima]]="","",_xlfn.DAYS(all_resi[[#This Row],[Waktu Terima]],all_resi[[#This Row],[Tanggal Pengiriman]]))</f>
        <v>6</v>
      </c>
    </row>
    <row r="2213" spans="1:47" x14ac:dyDescent="0.25">
      <c r="A2213" s="2" t="s">
        <v>8795</v>
      </c>
      <c r="B2213" s="1">
        <v>46188</v>
      </c>
      <c r="C2213" s="2" t="s">
        <v>42</v>
      </c>
      <c r="D2213" s="2" t="s">
        <v>43</v>
      </c>
      <c r="E2213" s="2" t="s">
        <v>44</v>
      </c>
      <c r="F2213" s="2" t="s">
        <v>45</v>
      </c>
      <c r="G2213" s="2" t="s">
        <v>46</v>
      </c>
      <c r="H2213" s="2" t="s">
        <v>47</v>
      </c>
      <c r="I2213" s="2" t="s">
        <v>8796</v>
      </c>
      <c r="J2213" s="2" t="s">
        <v>14337</v>
      </c>
      <c r="K2213" s="2" t="s">
        <v>561</v>
      </c>
      <c r="L2213" s="2" t="s">
        <v>3556</v>
      </c>
      <c r="M2213" s="2" t="s">
        <v>8797</v>
      </c>
      <c r="N2213" s="2" t="s">
        <v>8798</v>
      </c>
      <c r="O2213">
        <v>1</v>
      </c>
      <c r="P2213" s="2" t="s">
        <v>53</v>
      </c>
      <c r="Q2213">
        <v>100</v>
      </c>
      <c r="R2213">
        <v>0</v>
      </c>
      <c r="S2213" s="2" t="s">
        <v>54</v>
      </c>
      <c r="T2213" s="2" t="s">
        <v>55</v>
      </c>
      <c r="U2213" s="2" t="s">
        <v>225</v>
      </c>
      <c r="V2213" s="2"/>
      <c r="W2213">
        <v>32000</v>
      </c>
      <c r="X2213">
        <v>0</v>
      </c>
      <c r="Y2213">
        <v>0</v>
      </c>
      <c r="Z2213">
        <v>32000</v>
      </c>
      <c r="AB2213" s="2" t="s">
        <v>57</v>
      </c>
      <c r="AC2213">
        <v>12800</v>
      </c>
      <c r="AD2213">
        <v>19200</v>
      </c>
      <c r="AE2213">
        <v>0</v>
      </c>
      <c r="AF2213">
        <v>0</v>
      </c>
      <c r="AG2213" s="2" t="s">
        <v>8796</v>
      </c>
      <c r="AH2213" s="2"/>
      <c r="AI2213" s="1">
        <v>46192</v>
      </c>
      <c r="AJ2213" s="2"/>
      <c r="AK2213" s="2" t="s">
        <v>58</v>
      </c>
      <c r="AM2213" s="2" t="s">
        <v>59</v>
      </c>
      <c r="AP2213" s="2" t="s">
        <v>60</v>
      </c>
      <c r="AQ2213" s="2" t="s">
        <v>98</v>
      </c>
      <c r="AR2213">
        <v>-32000</v>
      </c>
      <c r="AS2213" s="2" t="str">
        <f>_xlfn.IFNA(IF(VLOOKUP(all_resi[[#This Row],[No. Waybill]],settle_reconcile[No. Waybill],1,0)="","Recon","Recon"),"-")</f>
        <v>-</v>
      </c>
      <c r="AT2213" s="2">
        <f>all_resi[[#This Row],[Nilai COD]]-all_resi[[#This Row],[COD Fee]]-all_resi[[#This Row],[Total Biaya Setelah Diskon]]</f>
        <v>-19200</v>
      </c>
      <c r="AU2213" s="2">
        <f>IF(all_resi[[#This Row],[Waktu Terima]]="","",_xlfn.DAYS(all_resi[[#This Row],[Waktu Terima]],all_resi[[#This Row],[Tanggal Pengiriman]]))</f>
        <v>4</v>
      </c>
    </row>
    <row r="2214" spans="1:47" x14ac:dyDescent="0.25">
      <c r="A2214" s="2" t="s">
        <v>9131</v>
      </c>
      <c r="B2214" s="1">
        <v>46188</v>
      </c>
      <c r="C2214" s="2" t="s">
        <v>42</v>
      </c>
      <c r="D2214" s="2" t="s">
        <v>43</v>
      </c>
      <c r="E2214" s="2" t="s">
        <v>44</v>
      </c>
      <c r="F2214" s="2" t="s">
        <v>45</v>
      </c>
      <c r="G2214" s="2" t="s">
        <v>46</v>
      </c>
      <c r="H2214" s="2" t="s">
        <v>47</v>
      </c>
      <c r="I2214" s="2" t="s">
        <v>9132</v>
      </c>
      <c r="J2214" s="2" t="s">
        <v>14308</v>
      </c>
      <c r="K2214" s="2" t="s">
        <v>183</v>
      </c>
      <c r="L2214" s="2" t="s">
        <v>4463</v>
      </c>
      <c r="M2214" s="2" t="s">
        <v>4464</v>
      </c>
      <c r="N2214" s="2" t="s">
        <v>9133</v>
      </c>
      <c r="O2214">
        <v>1</v>
      </c>
      <c r="P2214" s="2" t="s">
        <v>53</v>
      </c>
      <c r="Q2214">
        <v>100</v>
      </c>
      <c r="R2214">
        <v>0</v>
      </c>
      <c r="S2214" s="2" t="s">
        <v>54</v>
      </c>
      <c r="T2214" s="2" t="s">
        <v>55</v>
      </c>
      <c r="U2214" s="2" t="s">
        <v>386</v>
      </c>
      <c r="V2214" s="2"/>
      <c r="W2214">
        <v>82000</v>
      </c>
      <c r="X2214">
        <v>0</v>
      </c>
      <c r="Y2214">
        <v>0</v>
      </c>
      <c r="Z2214">
        <v>82000</v>
      </c>
      <c r="AB2214" s="2" t="s">
        <v>57</v>
      </c>
      <c r="AC2214">
        <v>32800</v>
      </c>
      <c r="AD2214">
        <v>49200</v>
      </c>
      <c r="AE2214">
        <v>186000</v>
      </c>
      <c r="AF2214">
        <v>2790</v>
      </c>
      <c r="AG2214" s="2" t="s">
        <v>9132</v>
      </c>
      <c r="AH2214" s="2"/>
      <c r="AI2214" s="1">
        <v>46192</v>
      </c>
      <c r="AJ2214" s="2"/>
      <c r="AK2214" s="2" t="s">
        <v>58</v>
      </c>
      <c r="AM2214" s="2" t="s">
        <v>59</v>
      </c>
      <c r="AP2214" s="2" t="s">
        <v>60</v>
      </c>
      <c r="AQ2214" s="2" t="s">
        <v>41</v>
      </c>
      <c r="AR2214">
        <v>104000</v>
      </c>
      <c r="AS2214" s="2" t="str">
        <f>_xlfn.IFNA(IF(VLOOKUP(all_resi[[#This Row],[No. Waybill]],settle_reconcile[No. Waybill],1,0)="","Recon","Recon"),"-")</f>
        <v>Recon</v>
      </c>
      <c r="AT2214" s="2">
        <f>all_resi[[#This Row],[Nilai COD]]-all_resi[[#This Row],[COD Fee]]-all_resi[[#This Row],[Total Biaya Setelah Diskon]]</f>
        <v>134010</v>
      </c>
      <c r="AU2214" s="2">
        <f>IF(all_resi[[#This Row],[Waktu Terima]]="","",_xlfn.DAYS(all_resi[[#This Row],[Waktu Terima]],all_resi[[#This Row],[Tanggal Pengiriman]]))</f>
        <v>4</v>
      </c>
    </row>
    <row r="2215" spans="1:47" x14ac:dyDescent="0.25">
      <c r="A2215" s="2" t="s">
        <v>8675</v>
      </c>
      <c r="B2215" s="1">
        <v>46188</v>
      </c>
      <c r="C2215" s="2" t="s">
        <v>42</v>
      </c>
      <c r="D2215" s="2" t="s">
        <v>43</v>
      </c>
      <c r="E2215" s="2" t="s">
        <v>44</v>
      </c>
      <c r="F2215" s="2" t="s">
        <v>45</v>
      </c>
      <c r="G2215" s="2" t="s">
        <v>46</v>
      </c>
      <c r="H2215" s="2" t="s">
        <v>47</v>
      </c>
      <c r="I2215" s="2" t="s">
        <v>8676</v>
      </c>
      <c r="J2215" s="2" t="s">
        <v>14280</v>
      </c>
      <c r="K2215" s="2" t="s">
        <v>171</v>
      </c>
      <c r="L2215" s="2" t="s">
        <v>4902</v>
      </c>
      <c r="M2215" s="2" t="s">
        <v>8677</v>
      </c>
      <c r="N2215" s="2" t="s">
        <v>8678</v>
      </c>
      <c r="O2215">
        <v>1</v>
      </c>
      <c r="P2215" s="2" t="s">
        <v>53</v>
      </c>
      <c r="Q2215">
        <v>100</v>
      </c>
      <c r="R2215">
        <v>0</v>
      </c>
      <c r="S2215" s="2" t="s">
        <v>54</v>
      </c>
      <c r="T2215" s="2" t="s">
        <v>55</v>
      </c>
      <c r="U2215" s="2" t="s">
        <v>764</v>
      </c>
      <c r="V2215" s="2"/>
      <c r="W2215">
        <v>38000</v>
      </c>
      <c r="X2215">
        <v>0</v>
      </c>
      <c r="Y2215">
        <v>0</v>
      </c>
      <c r="Z2215">
        <v>38000</v>
      </c>
      <c r="AB2215" s="2" t="s">
        <v>57</v>
      </c>
      <c r="AC2215">
        <v>15200</v>
      </c>
      <c r="AD2215">
        <v>22800</v>
      </c>
      <c r="AE2215">
        <v>73000</v>
      </c>
      <c r="AF2215">
        <v>1095</v>
      </c>
      <c r="AG2215" s="2" t="s">
        <v>8676</v>
      </c>
      <c r="AH2215" s="2"/>
      <c r="AI2215" s="1">
        <v>46200</v>
      </c>
      <c r="AJ2215" s="2"/>
      <c r="AK2215" s="2" t="s">
        <v>58</v>
      </c>
      <c r="AM2215" s="2" t="s">
        <v>59</v>
      </c>
      <c r="AP2215" s="2" t="s">
        <v>60</v>
      </c>
      <c r="AQ2215" s="2" t="s">
        <v>41</v>
      </c>
      <c r="AR2215">
        <v>35000</v>
      </c>
      <c r="AS2215" s="2" t="str">
        <f>_xlfn.IFNA(IF(VLOOKUP(all_resi[[#This Row],[No. Waybill]],settle_reconcile[No. Waybill],1,0)="","Recon","Recon"),"-")</f>
        <v>Recon</v>
      </c>
      <c r="AT2215" s="2">
        <f>all_resi[[#This Row],[Nilai COD]]-all_resi[[#This Row],[COD Fee]]-all_resi[[#This Row],[Total Biaya Setelah Diskon]]</f>
        <v>49105</v>
      </c>
      <c r="AU2215" s="2">
        <f>IF(all_resi[[#This Row],[Waktu Terima]]="","",_xlfn.DAYS(all_resi[[#This Row],[Waktu Terima]],all_resi[[#This Row],[Tanggal Pengiriman]]))</f>
        <v>12</v>
      </c>
    </row>
    <row r="2216" spans="1:47" x14ac:dyDescent="0.25">
      <c r="A2216" s="2" t="s">
        <v>9325</v>
      </c>
      <c r="B2216" s="1">
        <v>46188</v>
      </c>
      <c r="C2216" s="2" t="s">
        <v>42</v>
      </c>
      <c r="D2216" s="2" t="s">
        <v>43</v>
      </c>
      <c r="E2216" s="2" t="s">
        <v>44</v>
      </c>
      <c r="F2216" s="2" t="s">
        <v>45</v>
      </c>
      <c r="G2216" s="2" t="s">
        <v>46</v>
      </c>
      <c r="H2216" s="2" t="s">
        <v>47</v>
      </c>
      <c r="I2216" s="2" t="s">
        <v>9326</v>
      </c>
      <c r="J2216" s="2" t="s">
        <v>14312</v>
      </c>
      <c r="K2216" s="2" t="s">
        <v>49</v>
      </c>
      <c r="L2216" s="2" t="s">
        <v>1909</v>
      </c>
      <c r="M2216" s="2" t="s">
        <v>9327</v>
      </c>
      <c r="N2216" s="2" t="s">
        <v>9328</v>
      </c>
      <c r="O2216">
        <v>1</v>
      </c>
      <c r="P2216" s="2" t="s">
        <v>53</v>
      </c>
      <c r="Q2216">
        <v>100</v>
      </c>
      <c r="R2216">
        <v>0</v>
      </c>
      <c r="S2216" s="2" t="s">
        <v>54</v>
      </c>
      <c r="T2216" s="2" t="s">
        <v>55</v>
      </c>
      <c r="U2216" s="2" t="s">
        <v>73</v>
      </c>
      <c r="V2216" s="2"/>
      <c r="W2216">
        <v>63000</v>
      </c>
      <c r="X2216">
        <v>0</v>
      </c>
      <c r="Y2216">
        <v>0</v>
      </c>
      <c r="Z2216">
        <v>63000</v>
      </c>
      <c r="AB2216" s="2" t="s">
        <v>57</v>
      </c>
      <c r="AC2216">
        <v>25200</v>
      </c>
      <c r="AD2216">
        <v>37800</v>
      </c>
      <c r="AE2216">
        <v>143000</v>
      </c>
      <c r="AF2216">
        <v>2145</v>
      </c>
      <c r="AG2216" s="2" t="s">
        <v>148</v>
      </c>
      <c r="AH2216" s="2" t="s">
        <v>149</v>
      </c>
      <c r="AI2216" s="1">
        <v>46201</v>
      </c>
      <c r="AJ2216" s="2"/>
      <c r="AK2216" s="2" t="s">
        <v>67</v>
      </c>
      <c r="AM2216" s="2" t="s">
        <v>59</v>
      </c>
      <c r="AP2216" s="2" t="s">
        <v>60</v>
      </c>
      <c r="AQ2216" s="2" t="s">
        <v>41</v>
      </c>
      <c r="AR2216">
        <v>80000</v>
      </c>
      <c r="AS2216" s="2" t="str">
        <f>_xlfn.IFNA(IF(VLOOKUP(all_resi[[#This Row],[No. Waybill]],settle_reconcile[No. Waybill],1,0)="","Recon","Recon"),"-")</f>
        <v>-</v>
      </c>
      <c r="AT2216" s="2">
        <f>all_resi[[#This Row],[Nilai COD]]-all_resi[[#This Row],[COD Fee]]-all_resi[[#This Row],[Total Biaya Setelah Diskon]]</f>
        <v>103055</v>
      </c>
      <c r="AU2216" s="2">
        <f>IF(all_resi[[#This Row],[Waktu Terima]]="","",_xlfn.DAYS(all_resi[[#This Row],[Waktu Terima]],all_resi[[#This Row],[Tanggal Pengiriman]]))</f>
        <v>13</v>
      </c>
    </row>
    <row r="2217" spans="1:47" x14ac:dyDescent="0.25">
      <c r="A2217" s="2" t="s">
        <v>8766</v>
      </c>
      <c r="B2217" s="1">
        <v>46188</v>
      </c>
      <c r="C2217" s="2" t="s">
        <v>42</v>
      </c>
      <c r="D2217" s="2" t="s">
        <v>43</v>
      </c>
      <c r="E2217" s="2" t="s">
        <v>44</v>
      </c>
      <c r="F2217" s="2" t="s">
        <v>45</v>
      </c>
      <c r="G2217" s="2" t="s">
        <v>46</v>
      </c>
      <c r="H2217" s="2" t="s">
        <v>47</v>
      </c>
      <c r="I2217" s="2" t="s">
        <v>8767</v>
      </c>
      <c r="J2217" s="2" t="s">
        <v>14306</v>
      </c>
      <c r="K2217" s="2" t="s">
        <v>49</v>
      </c>
      <c r="L2217" s="2" t="s">
        <v>50</v>
      </c>
      <c r="M2217" s="2" t="s">
        <v>8768</v>
      </c>
      <c r="N2217" s="2" t="s">
        <v>8769</v>
      </c>
      <c r="O2217">
        <v>1</v>
      </c>
      <c r="P2217" s="2" t="s">
        <v>53</v>
      </c>
      <c r="Q2217">
        <v>100</v>
      </c>
      <c r="R2217">
        <v>0</v>
      </c>
      <c r="S2217" s="2" t="s">
        <v>54</v>
      </c>
      <c r="T2217" s="2" t="s">
        <v>55</v>
      </c>
      <c r="U2217" s="2" t="s">
        <v>225</v>
      </c>
      <c r="V2217" s="2"/>
      <c r="W2217">
        <v>74000</v>
      </c>
      <c r="X2217">
        <v>0</v>
      </c>
      <c r="Y2217">
        <v>0</v>
      </c>
      <c r="Z2217">
        <v>74000</v>
      </c>
      <c r="AB2217" s="2" t="s">
        <v>57</v>
      </c>
      <c r="AC2217">
        <v>29600</v>
      </c>
      <c r="AD2217">
        <v>44400</v>
      </c>
      <c r="AE2217">
        <v>178000</v>
      </c>
      <c r="AF2217">
        <v>2670</v>
      </c>
      <c r="AG2217" s="2" t="s">
        <v>353</v>
      </c>
      <c r="AH2217" s="2" t="s">
        <v>149</v>
      </c>
      <c r="AI2217" s="1">
        <v>46202</v>
      </c>
      <c r="AJ2217" s="2"/>
      <c r="AK2217" s="2" t="s">
        <v>67</v>
      </c>
      <c r="AM2217" s="2" t="s">
        <v>59</v>
      </c>
      <c r="AP2217" s="2" t="s">
        <v>60</v>
      </c>
      <c r="AQ2217" s="2" t="s">
        <v>41</v>
      </c>
      <c r="AR2217">
        <v>104000</v>
      </c>
      <c r="AS2217" s="2" t="str">
        <f>_xlfn.IFNA(IF(VLOOKUP(all_resi[[#This Row],[No. Waybill]],settle_reconcile[No. Waybill],1,0)="","Recon","Recon"),"-")</f>
        <v>-</v>
      </c>
      <c r="AT2217" s="2">
        <f>all_resi[[#This Row],[Nilai COD]]-all_resi[[#This Row],[COD Fee]]-all_resi[[#This Row],[Total Biaya Setelah Diskon]]</f>
        <v>130930</v>
      </c>
      <c r="AU2217" s="2">
        <f>IF(all_resi[[#This Row],[Waktu Terima]]="","",_xlfn.DAYS(all_resi[[#This Row],[Waktu Terima]],all_resi[[#This Row],[Tanggal Pengiriman]]))</f>
        <v>14</v>
      </c>
    </row>
    <row r="2218" spans="1:47" x14ac:dyDescent="0.25">
      <c r="A2218" s="2" t="s">
        <v>8770</v>
      </c>
      <c r="B2218" s="1">
        <v>46188</v>
      </c>
      <c r="C2218" s="2" t="s">
        <v>42</v>
      </c>
      <c r="D2218" s="2" t="s">
        <v>43</v>
      </c>
      <c r="E2218" s="2" t="s">
        <v>44</v>
      </c>
      <c r="F2218" s="2" t="s">
        <v>45</v>
      </c>
      <c r="G2218" s="2" t="s">
        <v>46</v>
      </c>
      <c r="H2218" s="2" t="s">
        <v>47</v>
      </c>
      <c r="I2218" s="2" t="s">
        <v>8771</v>
      </c>
      <c r="J2218" s="2" t="s">
        <v>14397</v>
      </c>
      <c r="K2218" s="2" t="s">
        <v>132</v>
      </c>
      <c r="L2218" s="2" t="s">
        <v>3788</v>
      </c>
      <c r="M2218" s="2" t="s">
        <v>8772</v>
      </c>
      <c r="N2218" s="2" t="s">
        <v>8773</v>
      </c>
      <c r="O2218">
        <v>1</v>
      </c>
      <c r="P2218" s="2" t="s">
        <v>53</v>
      </c>
      <c r="Q2218">
        <v>100</v>
      </c>
      <c r="R2218">
        <v>0</v>
      </c>
      <c r="S2218" s="2" t="s">
        <v>54</v>
      </c>
      <c r="T2218" s="2" t="s">
        <v>55</v>
      </c>
      <c r="U2218" s="2" t="s">
        <v>97</v>
      </c>
      <c r="V2218" s="2"/>
      <c r="W2218">
        <v>37000</v>
      </c>
      <c r="X2218">
        <v>0</v>
      </c>
      <c r="Y2218">
        <v>0</v>
      </c>
      <c r="Z2218">
        <v>37000</v>
      </c>
      <c r="AB2218" s="2" t="s">
        <v>57</v>
      </c>
      <c r="AC2218">
        <v>14800</v>
      </c>
      <c r="AD2218">
        <v>22200</v>
      </c>
      <c r="AE2218">
        <v>107000</v>
      </c>
      <c r="AF2218">
        <v>1605</v>
      </c>
      <c r="AG2218" s="2" t="s">
        <v>353</v>
      </c>
      <c r="AH2218" s="2" t="s">
        <v>149</v>
      </c>
      <c r="AI2218" s="1">
        <v>46198</v>
      </c>
      <c r="AJ2218" s="2"/>
      <c r="AK2218" s="2" t="s">
        <v>67</v>
      </c>
      <c r="AM2218" s="2" t="s">
        <v>59</v>
      </c>
      <c r="AP2218" s="2" t="s">
        <v>60</v>
      </c>
      <c r="AQ2218" s="2" t="s">
        <v>41</v>
      </c>
      <c r="AR2218">
        <v>70000</v>
      </c>
      <c r="AS2218" s="2" t="str">
        <f>_xlfn.IFNA(IF(VLOOKUP(all_resi[[#This Row],[No. Waybill]],settle_reconcile[No. Waybill],1,0)="","Recon","Recon"),"-")</f>
        <v>-</v>
      </c>
      <c r="AT2218" s="2">
        <f>all_resi[[#This Row],[Nilai COD]]-all_resi[[#This Row],[COD Fee]]-all_resi[[#This Row],[Total Biaya Setelah Diskon]]</f>
        <v>83195</v>
      </c>
      <c r="AU2218" s="2">
        <f>IF(all_resi[[#This Row],[Waktu Terima]]="","",_xlfn.DAYS(all_resi[[#This Row],[Waktu Terima]],all_resi[[#This Row],[Tanggal Pengiriman]]))</f>
        <v>10</v>
      </c>
    </row>
    <row r="2219" spans="1:47" x14ac:dyDescent="0.25">
      <c r="A2219" s="2" t="s">
        <v>9321</v>
      </c>
      <c r="B2219" s="1">
        <v>46188</v>
      </c>
      <c r="C2219" s="2" t="s">
        <v>42</v>
      </c>
      <c r="D2219" s="2" t="s">
        <v>43</v>
      </c>
      <c r="E2219" s="2" t="s">
        <v>44</v>
      </c>
      <c r="F2219" s="2" t="s">
        <v>45</v>
      </c>
      <c r="G2219" s="2" t="s">
        <v>46</v>
      </c>
      <c r="H2219" s="2" t="s">
        <v>80</v>
      </c>
      <c r="I2219" s="2" t="s">
        <v>9322</v>
      </c>
      <c r="J2219" s="2" t="s">
        <v>14314</v>
      </c>
      <c r="K2219" s="2" t="s">
        <v>69</v>
      </c>
      <c r="L2219" s="2" t="s">
        <v>1419</v>
      </c>
      <c r="M2219" s="2" t="s">
        <v>9323</v>
      </c>
      <c r="N2219" s="2" t="s">
        <v>9324</v>
      </c>
      <c r="O2219">
        <v>1</v>
      </c>
      <c r="P2219" s="2" t="s">
        <v>53</v>
      </c>
      <c r="Q2219">
        <v>100</v>
      </c>
      <c r="R2219">
        <v>0</v>
      </c>
      <c r="S2219" s="2" t="s">
        <v>54</v>
      </c>
      <c r="T2219" s="2" t="s">
        <v>55</v>
      </c>
      <c r="U2219" s="2" t="s">
        <v>86</v>
      </c>
      <c r="V2219" s="2"/>
      <c r="W2219">
        <v>54000</v>
      </c>
      <c r="X2219">
        <v>0</v>
      </c>
      <c r="Y2219">
        <v>0</v>
      </c>
      <c r="Z2219">
        <v>54000</v>
      </c>
      <c r="AB2219" s="2" t="s">
        <v>57</v>
      </c>
      <c r="AC2219">
        <v>21600</v>
      </c>
      <c r="AD2219">
        <v>32400</v>
      </c>
      <c r="AE2219">
        <v>114000</v>
      </c>
      <c r="AF2219">
        <v>1710</v>
      </c>
      <c r="AG2219" s="2" t="s">
        <v>517</v>
      </c>
      <c r="AH2219" s="2" t="s">
        <v>149</v>
      </c>
      <c r="AI2219" s="1">
        <v>46199</v>
      </c>
      <c r="AJ2219" s="2" t="s">
        <v>87</v>
      </c>
      <c r="AK2219" s="2" t="s">
        <v>67</v>
      </c>
      <c r="AM2219" s="2" t="s">
        <v>59</v>
      </c>
      <c r="AP2219" s="2" t="s">
        <v>60</v>
      </c>
      <c r="AQ2219" s="2" t="s">
        <v>41</v>
      </c>
      <c r="AR2219">
        <v>60000</v>
      </c>
      <c r="AS2219" s="2" t="str">
        <f>_xlfn.IFNA(IF(VLOOKUP(all_resi[[#This Row],[No. Waybill]],settle_reconcile[No. Waybill],1,0)="","Recon","Recon"),"-")</f>
        <v>-</v>
      </c>
      <c r="AT2219" s="2">
        <f>all_resi[[#This Row],[Nilai COD]]-all_resi[[#This Row],[COD Fee]]-all_resi[[#This Row],[Total Biaya Setelah Diskon]]</f>
        <v>79890</v>
      </c>
      <c r="AU2219" s="2">
        <f>IF(all_resi[[#This Row],[Waktu Terima]]="","",_xlfn.DAYS(all_resi[[#This Row],[Waktu Terima]],all_resi[[#This Row],[Tanggal Pengiriman]]))</f>
        <v>11</v>
      </c>
    </row>
    <row r="2220" spans="1:47" x14ac:dyDescent="0.25">
      <c r="A2220" s="2" t="s">
        <v>9386</v>
      </c>
      <c r="B2220" s="1">
        <v>46188</v>
      </c>
      <c r="C2220" s="2" t="s">
        <v>42</v>
      </c>
      <c r="D2220" s="2" t="s">
        <v>43</v>
      </c>
      <c r="E2220" s="2" t="s">
        <v>44</v>
      </c>
      <c r="F2220" s="2" t="s">
        <v>45</v>
      </c>
      <c r="G2220" s="2" t="s">
        <v>46</v>
      </c>
      <c r="H2220" s="2" t="s">
        <v>47</v>
      </c>
      <c r="I2220" s="2" t="s">
        <v>9387</v>
      </c>
      <c r="J2220" s="2" t="s">
        <v>14275</v>
      </c>
      <c r="K2220" s="2" t="s">
        <v>177</v>
      </c>
      <c r="L2220" s="2" t="s">
        <v>807</v>
      </c>
      <c r="M2220" s="2" t="s">
        <v>1836</v>
      </c>
      <c r="N2220" s="2" t="s">
        <v>9388</v>
      </c>
      <c r="O2220">
        <v>1</v>
      </c>
      <c r="P2220" s="2" t="s">
        <v>53</v>
      </c>
      <c r="Q2220">
        <v>100</v>
      </c>
      <c r="R2220">
        <v>0</v>
      </c>
      <c r="S2220" s="2" t="s">
        <v>54</v>
      </c>
      <c r="T2220" s="2" t="s">
        <v>55</v>
      </c>
      <c r="U2220" s="2" t="s">
        <v>386</v>
      </c>
      <c r="V2220" s="2"/>
      <c r="W2220">
        <v>64000</v>
      </c>
      <c r="X2220">
        <v>0</v>
      </c>
      <c r="Y2220">
        <v>0</v>
      </c>
      <c r="Z2220">
        <v>64000</v>
      </c>
      <c r="AB2220" s="2" t="s">
        <v>57</v>
      </c>
      <c r="AC2220">
        <v>25600</v>
      </c>
      <c r="AD2220">
        <v>38400</v>
      </c>
      <c r="AE2220">
        <v>168000</v>
      </c>
      <c r="AF2220">
        <v>2520</v>
      </c>
      <c r="AG2220" s="2" t="s">
        <v>11423</v>
      </c>
      <c r="AH2220" s="2" t="s">
        <v>149</v>
      </c>
      <c r="AI2220" s="1">
        <v>46200</v>
      </c>
      <c r="AJ2220" s="2"/>
      <c r="AK2220" s="2" t="s">
        <v>67</v>
      </c>
      <c r="AM2220" s="2" t="s">
        <v>59</v>
      </c>
      <c r="AP2220" s="2" t="s">
        <v>60</v>
      </c>
      <c r="AQ2220" s="2" t="s">
        <v>41</v>
      </c>
      <c r="AR2220">
        <v>104000</v>
      </c>
      <c r="AS2220" s="2" t="str">
        <f>_xlfn.IFNA(IF(VLOOKUP(all_resi[[#This Row],[No. Waybill]],settle_reconcile[No. Waybill],1,0)="","Recon","Recon"),"-")</f>
        <v>-</v>
      </c>
      <c r="AT2220" s="2">
        <f>all_resi[[#This Row],[Nilai COD]]-all_resi[[#This Row],[COD Fee]]-all_resi[[#This Row],[Total Biaya Setelah Diskon]]</f>
        <v>127080</v>
      </c>
      <c r="AU2220" s="2">
        <f>IF(all_resi[[#This Row],[Waktu Terima]]="","",_xlfn.DAYS(all_resi[[#This Row],[Waktu Terima]],all_resi[[#This Row],[Tanggal Pengiriman]]))</f>
        <v>12</v>
      </c>
    </row>
    <row r="2221" spans="1:47" x14ac:dyDescent="0.25">
      <c r="A2221" s="2" t="s">
        <v>9117</v>
      </c>
      <c r="B2221" s="1">
        <v>46188</v>
      </c>
      <c r="C2221" s="2" t="s">
        <v>42</v>
      </c>
      <c r="D2221" s="2" t="s">
        <v>43</v>
      </c>
      <c r="E2221" s="2" t="s">
        <v>44</v>
      </c>
      <c r="F2221" s="2" t="s">
        <v>45</v>
      </c>
      <c r="G2221" s="2" t="s">
        <v>46</v>
      </c>
      <c r="H2221" s="2" t="s">
        <v>47</v>
      </c>
      <c r="I2221" s="2" t="s">
        <v>9118</v>
      </c>
      <c r="J2221" s="2" t="s">
        <v>14299</v>
      </c>
      <c r="K2221" s="2" t="s">
        <v>359</v>
      </c>
      <c r="L2221" s="2" t="s">
        <v>4585</v>
      </c>
      <c r="M2221" s="2" t="s">
        <v>9119</v>
      </c>
      <c r="N2221" s="2" t="s">
        <v>9120</v>
      </c>
      <c r="O2221">
        <v>1</v>
      </c>
      <c r="P2221" s="2" t="s">
        <v>53</v>
      </c>
      <c r="Q2221">
        <v>100</v>
      </c>
      <c r="R2221">
        <v>0</v>
      </c>
      <c r="S2221" s="2" t="s">
        <v>54</v>
      </c>
      <c r="T2221" s="2" t="s">
        <v>55</v>
      </c>
      <c r="U2221" s="2" t="s">
        <v>386</v>
      </c>
      <c r="V2221" s="2"/>
      <c r="W2221">
        <v>63000</v>
      </c>
      <c r="X2221">
        <v>0</v>
      </c>
      <c r="Y2221">
        <v>0</v>
      </c>
      <c r="Z2221">
        <v>63000</v>
      </c>
      <c r="AB2221" s="2" t="s">
        <v>57</v>
      </c>
      <c r="AC2221">
        <v>25200</v>
      </c>
      <c r="AD2221">
        <v>37800</v>
      </c>
      <c r="AE2221">
        <v>168000</v>
      </c>
      <c r="AF2221">
        <v>2520</v>
      </c>
      <c r="AG2221" s="2" t="s">
        <v>11428</v>
      </c>
      <c r="AH2221" s="2"/>
      <c r="AI2221" s="1">
        <v>46193</v>
      </c>
      <c r="AJ2221" s="2"/>
      <c r="AK2221" s="2" t="s">
        <v>58</v>
      </c>
      <c r="AM2221" s="2" t="s">
        <v>59</v>
      </c>
      <c r="AP2221" s="2" t="s">
        <v>60</v>
      </c>
      <c r="AQ2221" s="2" t="s">
        <v>41</v>
      </c>
      <c r="AR2221">
        <v>105000</v>
      </c>
      <c r="AS2221" s="2" t="str">
        <f>_xlfn.IFNA(IF(VLOOKUP(all_resi[[#This Row],[No. Waybill]],settle_reconcile[No. Waybill],1,0)="","Recon","Recon"),"-")</f>
        <v>Recon</v>
      </c>
      <c r="AT2221" s="2">
        <f>all_resi[[#This Row],[Nilai COD]]-all_resi[[#This Row],[COD Fee]]-all_resi[[#This Row],[Total Biaya Setelah Diskon]]</f>
        <v>127680</v>
      </c>
      <c r="AU2221" s="2">
        <f>IF(all_resi[[#This Row],[Waktu Terima]]="","",_xlfn.DAYS(all_resi[[#This Row],[Waktu Terima]],all_resi[[#This Row],[Tanggal Pengiriman]]))</f>
        <v>5</v>
      </c>
    </row>
    <row r="2222" spans="1:47" x14ac:dyDescent="0.25">
      <c r="A2222" s="2" t="s">
        <v>9470</v>
      </c>
      <c r="B2222" s="1">
        <v>46188</v>
      </c>
      <c r="C2222" s="2" t="s">
        <v>42</v>
      </c>
      <c r="D2222" s="2" t="s">
        <v>43</v>
      </c>
      <c r="E2222" s="2" t="s">
        <v>44</v>
      </c>
      <c r="F2222" s="2" t="s">
        <v>45</v>
      </c>
      <c r="G2222" s="2" t="s">
        <v>46</v>
      </c>
      <c r="H2222" s="2" t="s">
        <v>80</v>
      </c>
      <c r="I2222" s="2" t="s">
        <v>9471</v>
      </c>
      <c r="J2222" s="2" t="s">
        <v>14289</v>
      </c>
      <c r="K2222" s="2" t="s">
        <v>121</v>
      </c>
      <c r="L2222" s="2" t="s">
        <v>166</v>
      </c>
      <c r="M2222" s="2" t="s">
        <v>9472</v>
      </c>
      <c r="N2222" s="2" t="s">
        <v>9473</v>
      </c>
      <c r="O2222">
        <v>1</v>
      </c>
      <c r="P2222" s="2" t="s">
        <v>53</v>
      </c>
      <c r="Q2222">
        <v>100</v>
      </c>
      <c r="R2222">
        <v>0</v>
      </c>
      <c r="S2222" s="2" t="s">
        <v>54</v>
      </c>
      <c r="T2222" s="2" t="s">
        <v>55</v>
      </c>
      <c r="U2222" s="2" t="s">
        <v>86</v>
      </c>
      <c r="V2222" s="2"/>
      <c r="W2222">
        <v>85000</v>
      </c>
      <c r="X2222">
        <v>0</v>
      </c>
      <c r="Y2222">
        <v>0</v>
      </c>
      <c r="Z2222">
        <v>85000</v>
      </c>
      <c r="AB2222" s="2" t="s">
        <v>57</v>
      </c>
      <c r="AC2222">
        <v>34000</v>
      </c>
      <c r="AD2222">
        <v>51000</v>
      </c>
      <c r="AE2222">
        <v>98000</v>
      </c>
      <c r="AF2222">
        <v>1470</v>
      </c>
      <c r="AG2222" s="2" t="s">
        <v>256</v>
      </c>
      <c r="AH2222" s="2"/>
      <c r="AI2222" s="1">
        <v>46204</v>
      </c>
      <c r="AJ2222" s="2" t="s">
        <v>87</v>
      </c>
      <c r="AK2222" s="2" t="s">
        <v>67</v>
      </c>
      <c r="AM2222" s="2" t="s">
        <v>59</v>
      </c>
      <c r="AP2222" s="2" t="s">
        <v>60</v>
      </c>
      <c r="AQ2222" s="2" t="s">
        <v>41</v>
      </c>
      <c r="AR2222">
        <v>13000</v>
      </c>
      <c r="AS2222" s="2" t="str">
        <f>_xlfn.IFNA(IF(VLOOKUP(all_resi[[#This Row],[No. Waybill]],settle_reconcile[No. Waybill],1,0)="","Recon","Recon"),"-")</f>
        <v>-</v>
      </c>
      <c r="AT2222" s="2">
        <f>all_resi[[#This Row],[Nilai COD]]-all_resi[[#This Row],[COD Fee]]-all_resi[[#This Row],[Total Biaya Setelah Diskon]]</f>
        <v>45530</v>
      </c>
      <c r="AU2222" s="2">
        <f>IF(all_resi[[#This Row],[Waktu Terima]]="","",_xlfn.DAYS(all_resi[[#This Row],[Waktu Terima]],all_resi[[#This Row],[Tanggal Pengiriman]]))</f>
        <v>16</v>
      </c>
    </row>
    <row r="2223" spans="1:47" x14ac:dyDescent="0.25">
      <c r="A2223" s="2" t="s">
        <v>8708</v>
      </c>
      <c r="B2223" s="1">
        <v>46188</v>
      </c>
      <c r="C2223" s="2" t="s">
        <v>42</v>
      </c>
      <c r="D2223" s="2" t="s">
        <v>43</v>
      </c>
      <c r="E2223" s="2" t="s">
        <v>44</v>
      </c>
      <c r="F2223" s="2" t="s">
        <v>45</v>
      </c>
      <c r="G2223" s="2" t="s">
        <v>46</v>
      </c>
      <c r="H2223" s="2" t="s">
        <v>80</v>
      </c>
      <c r="I2223" s="2" t="s">
        <v>8709</v>
      </c>
      <c r="J2223" s="2" t="s">
        <v>14183</v>
      </c>
      <c r="K2223" s="2" t="s">
        <v>137</v>
      </c>
      <c r="L2223" s="2" t="s">
        <v>1059</v>
      </c>
      <c r="M2223" s="2" t="s">
        <v>8710</v>
      </c>
      <c r="N2223" s="2" t="s">
        <v>8711</v>
      </c>
      <c r="O2223">
        <v>1</v>
      </c>
      <c r="P2223" s="2" t="s">
        <v>53</v>
      </c>
      <c r="Q2223">
        <v>100</v>
      </c>
      <c r="R2223">
        <v>0</v>
      </c>
      <c r="S2223" s="2" t="s">
        <v>54</v>
      </c>
      <c r="T2223" s="2" t="s">
        <v>55</v>
      </c>
      <c r="U2223" s="2" t="s">
        <v>86</v>
      </c>
      <c r="V2223" s="2"/>
      <c r="W2223">
        <v>29000</v>
      </c>
      <c r="X2223">
        <v>0</v>
      </c>
      <c r="Y2223">
        <v>0</v>
      </c>
      <c r="Z2223">
        <v>29000</v>
      </c>
      <c r="AB2223" s="2" t="s">
        <v>57</v>
      </c>
      <c r="AC2223">
        <v>20000</v>
      </c>
      <c r="AD2223">
        <v>9000</v>
      </c>
      <c r="AE2223">
        <v>89000</v>
      </c>
      <c r="AF2223">
        <v>1335</v>
      </c>
      <c r="AG2223" s="2" t="s">
        <v>12207</v>
      </c>
      <c r="AH2223" s="2" t="s">
        <v>149</v>
      </c>
      <c r="AI2223" s="1">
        <v>46197</v>
      </c>
      <c r="AJ2223" s="2" t="s">
        <v>87</v>
      </c>
      <c r="AK2223" s="2" t="s">
        <v>67</v>
      </c>
      <c r="AM2223" s="2" t="s">
        <v>59</v>
      </c>
      <c r="AP2223" s="2" t="s">
        <v>60</v>
      </c>
      <c r="AQ2223" s="2" t="s">
        <v>41</v>
      </c>
      <c r="AR2223">
        <v>60000</v>
      </c>
      <c r="AS2223" s="2" t="str">
        <f>_xlfn.IFNA(IF(VLOOKUP(all_resi[[#This Row],[No. Waybill]],settle_reconcile[No. Waybill],1,0)="","Recon","Recon"),"-")</f>
        <v>-</v>
      </c>
      <c r="AT2223" s="2">
        <f>all_resi[[#This Row],[Nilai COD]]-all_resi[[#This Row],[COD Fee]]-all_resi[[#This Row],[Total Biaya Setelah Diskon]]</f>
        <v>78665</v>
      </c>
      <c r="AU2223" s="2">
        <f>IF(all_resi[[#This Row],[Waktu Terima]]="","",_xlfn.DAYS(all_resi[[#This Row],[Waktu Terima]],all_resi[[#This Row],[Tanggal Pengiriman]]))</f>
        <v>9</v>
      </c>
    </row>
    <row r="2224" spans="1:47" x14ac:dyDescent="0.25">
      <c r="A2224" s="2" t="s">
        <v>8976</v>
      </c>
      <c r="B2224" s="1">
        <v>46188</v>
      </c>
      <c r="C2224" s="2" t="s">
        <v>42</v>
      </c>
      <c r="D2224" s="2" t="s">
        <v>43</v>
      </c>
      <c r="E2224" s="2" t="s">
        <v>44</v>
      </c>
      <c r="F2224" s="2" t="s">
        <v>45</v>
      </c>
      <c r="G2224" s="2" t="s">
        <v>46</v>
      </c>
      <c r="H2224" s="2" t="s">
        <v>47</v>
      </c>
      <c r="I2224" s="2" t="s">
        <v>8977</v>
      </c>
      <c r="J2224" s="2" t="s">
        <v>14379</v>
      </c>
      <c r="K2224" s="2" t="s">
        <v>132</v>
      </c>
      <c r="L2224" s="2" t="s">
        <v>544</v>
      </c>
      <c r="M2224" s="2" t="s">
        <v>8978</v>
      </c>
      <c r="N2224" s="2" t="s">
        <v>8979</v>
      </c>
      <c r="O2224">
        <v>1</v>
      </c>
      <c r="P2224" s="2" t="s">
        <v>53</v>
      </c>
      <c r="Q2224">
        <v>100</v>
      </c>
      <c r="R2224">
        <v>0</v>
      </c>
      <c r="S2224" s="2" t="s">
        <v>54</v>
      </c>
      <c r="T2224" s="2" t="s">
        <v>55</v>
      </c>
      <c r="U2224" s="2" t="s">
        <v>225</v>
      </c>
      <c r="V2224" s="2"/>
      <c r="W2224">
        <v>37000</v>
      </c>
      <c r="X2224">
        <v>0</v>
      </c>
      <c r="Y2224">
        <v>0</v>
      </c>
      <c r="Z2224">
        <v>37000</v>
      </c>
      <c r="AB2224" s="2" t="s">
        <v>57</v>
      </c>
      <c r="AC2224">
        <v>14800</v>
      </c>
      <c r="AD2224">
        <v>22200</v>
      </c>
      <c r="AE2224">
        <v>141000</v>
      </c>
      <c r="AF2224">
        <v>2115</v>
      </c>
      <c r="AG2224" s="2" t="s">
        <v>8977</v>
      </c>
      <c r="AH2224" s="2"/>
      <c r="AI2224" s="1">
        <v>46193</v>
      </c>
      <c r="AJ2224" s="2"/>
      <c r="AK2224" s="2" t="s">
        <v>58</v>
      </c>
      <c r="AM2224" s="2" t="s">
        <v>59</v>
      </c>
      <c r="AP2224" s="2" t="s">
        <v>60</v>
      </c>
      <c r="AQ2224" s="2" t="s">
        <v>41</v>
      </c>
      <c r="AR2224">
        <v>104000</v>
      </c>
      <c r="AS2224" s="2" t="str">
        <f>_xlfn.IFNA(IF(VLOOKUP(all_resi[[#This Row],[No. Waybill]],settle_reconcile[No. Waybill],1,0)="","Recon","Recon"),"-")</f>
        <v>Recon</v>
      </c>
      <c r="AT2224" s="2">
        <f>all_resi[[#This Row],[Nilai COD]]-all_resi[[#This Row],[COD Fee]]-all_resi[[#This Row],[Total Biaya Setelah Diskon]]</f>
        <v>116685</v>
      </c>
      <c r="AU2224" s="2">
        <f>IF(all_resi[[#This Row],[Waktu Terima]]="","",_xlfn.DAYS(all_resi[[#This Row],[Waktu Terima]],all_resi[[#This Row],[Tanggal Pengiriman]]))</f>
        <v>5</v>
      </c>
    </row>
    <row r="2225" spans="1:47" x14ac:dyDescent="0.25">
      <c r="A2225" s="2" t="s">
        <v>9100</v>
      </c>
      <c r="B2225" s="1">
        <v>46188</v>
      </c>
      <c r="C2225" s="2" t="s">
        <v>42</v>
      </c>
      <c r="D2225" s="2" t="s">
        <v>43</v>
      </c>
      <c r="E2225" s="2" t="s">
        <v>44</v>
      </c>
      <c r="F2225" s="2" t="s">
        <v>45</v>
      </c>
      <c r="G2225" s="2" t="s">
        <v>46</v>
      </c>
      <c r="H2225" s="2" t="s">
        <v>47</v>
      </c>
      <c r="I2225" s="2" t="s">
        <v>9101</v>
      </c>
      <c r="J2225" s="2" t="s">
        <v>14367</v>
      </c>
      <c r="K2225" s="2" t="s">
        <v>388</v>
      </c>
      <c r="L2225" s="2" t="s">
        <v>463</v>
      </c>
      <c r="M2225" s="2" t="s">
        <v>4673</v>
      </c>
      <c r="N2225" s="2" t="s">
        <v>9102</v>
      </c>
      <c r="O2225">
        <v>1</v>
      </c>
      <c r="P2225" s="2" t="s">
        <v>53</v>
      </c>
      <c r="Q2225">
        <v>100</v>
      </c>
      <c r="R2225">
        <v>0</v>
      </c>
      <c r="S2225" s="2" t="s">
        <v>54</v>
      </c>
      <c r="T2225" s="2" t="s">
        <v>55</v>
      </c>
      <c r="U2225" s="2" t="s">
        <v>97</v>
      </c>
      <c r="V2225" s="2"/>
      <c r="W2225">
        <v>85000</v>
      </c>
      <c r="X2225">
        <v>0</v>
      </c>
      <c r="Y2225">
        <v>0</v>
      </c>
      <c r="Z2225">
        <v>85000</v>
      </c>
      <c r="AB2225" s="2" t="s">
        <v>57</v>
      </c>
      <c r="AC2225">
        <v>34000</v>
      </c>
      <c r="AD2225">
        <v>51000</v>
      </c>
      <c r="AE2225">
        <v>155000</v>
      </c>
      <c r="AF2225">
        <v>2325</v>
      </c>
      <c r="AG2225" s="2" t="s">
        <v>12207</v>
      </c>
      <c r="AH2225" s="2" t="s">
        <v>149</v>
      </c>
      <c r="AI2225" s="1">
        <v>46197</v>
      </c>
      <c r="AJ2225" s="2"/>
      <c r="AK2225" s="2" t="s">
        <v>67</v>
      </c>
      <c r="AM2225" s="2" t="s">
        <v>59</v>
      </c>
      <c r="AP2225" s="2" t="s">
        <v>60</v>
      </c>
      <c r="AQ2225" s="2" t="s">
        <v>41</v>
      </c>
      <c r="AR2225">
        <v>70000</v>
      </c>
      <c r="AS2225" s="2" t="str">
        <f>_xlfn.IFNA(IF(VLOOKUP(all_resi[[#This Row],[No. Waybill]],settle_reconcile[No. Waybill],1,0)="","Recon","Recon"),"-")</f>
        <v>-</v>
      </c>
      <c r="AT2225" s="2">
        <f>all_resi[[#This Row],[Nilai COD]]-all_resi[[#This Row],[COD Fee]]-all_resi[[#This Row],[Total Biaya Setelah Diskon]]</f>
        <v>101675</v>
      </c>
      <c r="AU2225" s="2">
        <f>IF(all_resi[[#This Row],[Waktu Terima]]="","",_xlfn.DAYS(all_resi[[#This Row],[Waktu Terima]],all_resi[[#This Row],[Tanggal Pengiriman]]))</f>
        <v>9</v>
      </c>
    </row>
    <row r="2226" spans="1:47" x14ac:dyDescent="0.25">
      <c r="A2226" s="2" t="s">
        <v>8715</v>
      </c>
      <c r="B2226" s="1">
        <v>46188</v>
      </c>
      <c r="C2226" s="2" t="s">
        <v>42</v>
      </c>
      <c r="D2226" s="2" t="s">
        <v>43</v>
      </c>
      <c r="E2226" s="2" t="s">
        <v>44</v>
      </c>
      <c r="F2226" s="2" t="s">
        <v>45</v>
      </c>
      <c r="G2226" s="2" t="s">
        <v>46</v>
      </c>
      <c r="H2226" s="2" t="s">
        <v>80</v>
      </c>
      <c r="I2226" s="2" t="s">
        <v>8716</v>
      </c>
      <c r="J2226" s="2" t="s">
        <v>14392</v>
      </c>
      <c r="K2226" s="2" t="s">
        <v>82</v>
      </c>
      <c r="L2226" s="2" t="s">
        <v>1029</v>
      </c>
      <c r="M2226" s="2" t="s">
        <v>3712</v>
      </c>
      <c r="N2226" s="2" t="s">
        <v>8717</v>
      </c>
      <c r="O2226">
        <v>1</v>
      </c>
      <c r="P2226" s="2" t="s">
        <v>53</v>
      </c>
      <c r="Q2226">
        <v>100</v>
      </c>
      <c r="R2226">
        <v>0</v>
      </c>
      <c r="S2226" s="2" t="s">
        <v>54</v>
      </c>
      <c r="T2226" s="2" t="s">
        <v>55</v>
      </c>
      <c r="U2226" s="2" t="s">
        <v>555</v>
      </c>
      <c r="V2226" s="2"/>
      <c r="W2226">
        <v>71000</v>
      </c>
      <c r="X2226">
        <v>0</v>
      </c>
      <c r="Y2226">
        <v>0</v>
      </c>
      <c r="Z2226">
        <v>71000</v>
      </c>
      <c r="AB2226" s="2" t="s">
        <v>57</v>
      </c>
      <c r="AC2226">
        <v>28400</v>
      </c>
      <c r="AD2226">
        <v>42600</v>
      </c>
      <c r="AE2226">
        <v>160000</v>
      </c>
      <c r="AF2226">
        <v>2400</v>
      </c>
      <c r="AG2226" s="2" t="s">
        <v>8716</v>
      </c>
      <c r="AH2226" s="2"/>
      <c r="AI2226" s="1">
        <v>46193</v>
      </c>
      <c r="AJ2226" s="2" t="s">
        <v>87</v>
      </c>
      <c r="AK2226" s="2" t="s">
        <v>58</v>
      </c>
      <c r="AM2226" s="2" t="s">
        <v>59</v>
      </c>
      <c r="AP2226" s="2" t="s">
        <v>60</v>
      </c>
      <c r="AQ2226" s="2" t="s">
        <v>41</v>
      </c>
      <c r="AR2226">
        <v>89000</v>
      </c>
      <c r="AS2226" s="2" t="str">
        <f>_xlfn.IFNA(IF(VLOOKUP(all_resi[[#This Row],[No. Waybill]],settle_reconcile[No. Waybill],1,0)="","Recon","Recon"),"-")</f>
        <v>Recon</v>
      </c>
      <c r="AT2226" s="2">
        <f>all_resi[[#This Row],[Nilai COD]]-all_resi[[#This Row],[COD Fee]]-all_resi[[#This Row],[Total Biaya Setelah Diskon]]</f>
        <v>115000</v>
      </c>
      <c r="AU2226" s="2">
        <f>IF(all_resi[[#This Row],[Waktu Terima]]="","",_xlfn.DAYS(all_resi[[#This Row],[Waktu Terima]],all_resi[[#This Row],[Tanggal Pengiriman]]))</f>
        <v>5</v>
      </c>
    </row>
    <row r="2227" spans="1:47" x14ac:dyDescent="0.25">
      <c r="A2227" s="2" t="s">
        <v>9124</v>
      </c>
      <c r="B2227" s="1">
        <v>46188</v>
      </c>
      <c r="C2227" s="2" t="s">
        <v>42</v>
      </c>
      <c r="D2227" s="2" t="s">
        <v>43</v>
      </c>
      <c r="E2227" s="2" t="s">
        <v>44</v>
      </c>
      <c r="F2227" s="2" t="s">
        <v>45</v>
      </c>
      <c r="G2227" s="2" t="s">
        <v>46</v>
      </c>
      <c r="H2227" s="2" t="s">
        <v>47</v>
      </c>
      <c r="I2227" s="2" t="s">
        <v>9125</v>
      </c>
      <c r="J2227" s="2" t="s">
        <v>14297</v>
      </c>
      <c r="K2227" s="2" t="s">
        <v>82</v>
      </c>
      <c r="L2227" s="2" t="s">
        <v>1029</v>
      </c>
      <c r="M2227" s="2" t="s">
        <v>9126</v>
      </c>
      <c r="N2227" s="2" t="s">
        <v>9127</v>
      </c>
      <c r="O2227">
        <v>1</v>
      </c>
      <c r="P2227" s="2" t="s">
        <v>53</v>
      </c>
      <c r="Q2227">
        <v>100</v>
      </c>
      <c r="R2227">
        <v>0</v>
      </c>
      <c r="S2227" s="2" t="s">
        <v>54</v>
      </c>
      <c r="T2227" s="2" t="s">
        <v>55</v>
      </c>
      <c r="U2227" s="2" t="s">
        <v>235</v>
      </c>
      <c r="V2227" s="2"/>
      <c r="W2227">
        <v>71000</v>
      </c>
      <c r="X2227">
        <v>0</v>
      </c>
      <c r="Y2227">
        <v>0</v>
      </c>
      <c r="Z2227">
        <v>71000</v>
      </c>
      <c r="AB2227" s="2" t="s">
        <v>57</v>
      </c>
      <c r="AC2227">
        <v>28400</v>
      </c>
      <c r="AD2227">
        <v>42600</v>
      </c>
      <c r="AE2227">
        <v>150000</v>
      </c>
      <c r="AF2227">
        <v>2250</v>
      </c>
      <c r="AG2227" s="2" t="s">
        <v>7592</v>
      </c>
      <c r="AH2227" s="2" t="s">
        <v>149</v>
      </c>
      <c r="AI2227" s="1">
        <v>46201</v>
      </c>
      <c r="AJ2227" s="2"/>
      <c r="AK2227" s="2" t="s">
        <v>67</v>
      </c>
      <c r="AM2227" s="2" t="s">
        <v>59</v>
      </c>
      <c r="AP2227" s="2" t="s">
        <v>60</v>
      </c>
      <c r="AQ2227" s="2" t="s">
        <v>41</v>
      </c>
      <c r="AR2227">
        <v>79000</v>
      </c>
      <c r="AS2227" s="2" t="str">
        <f>_xlfn.IFNA(IF(VLOOKUP(all_resi[[#This Row],[No. Waybill]],settle_reconcile[No. Waybill],1,0)="","Recon","Recon"),"-")</f>
        <v>-</v>
      </c>
      <c r="AT2227" s="2">
        <f>all_resi[[#This Row],[Nilai COD]]-all_resi[[#This Row],[COD Fee]]-all_resi[[#This Row],[Total Biaya Setelah Diskon]]</f>
        <v>105150</v>
      </c>
      <c r="AU2227" s="2">
        <f>IF(all_resi[[#This Row],[Waktu Terima]]="","",_xlfn.DAYS(all_resi[[#This Row],[Waktu Terima]],all_resi[[#This Row],[Tanggal Pengiriman]]))</f>
        <v>13</v>
      </c>
    </row>
    <row r="2228" spans="1:47" x14ac:dyDescent="0.25">
      <c r="A2228" s="2" t="s">
        <v>9097</v>
      </c>
      <c r="B2228" s="1">
        <v>46188</v>
      </c>
      <c r="C2228" s="2" t="s">
        <v>42</v>
      </c>
      <c r="D2228" s="2" t="s">
        <v>43</v>
      </c>
      <c r="E2228" s="2" t="s">
        <v>44</v>
      </c>
      <c r="F2228" s="2" t="s">
        <v>45</v>
      </c>
      <c r="G2228" s="2" t="s">
        <v>46</v>
      </c>
      <c r="H2228" s="2" t="s">
        <v>47</v>
      </c>
      <c r="I2228" s="2" t="s">
        <v>9098</v>
      </c>
      <c r="J2228" s="2" t="s">
        <v>14295</v>
      </c>
      <c r="K2228" s="2" t="s">
        <v>156</v>
      </c>
      <c r="L2228" s="2" t="s">
        <v>282</v>
      </c>
      <c r="M2228" s="2" t="s">
        <v>1926</v>
      </c>
      <c r="N2228" s="2" t="s">
        <v>9099</v>
      </c>
      <c r="O2228">
        <v>1</v>
      </c>
      <c r="P2228" s="2" t="s">
        <v>53</v>
      </c>
      <c r="Q2228">
        <v>100</v>
      </c>
      <c r="R2228">
        <v>0</v>
      </c>
      <c r="S2228" s="2" t="s">
        <v>54</v>
      </c>
      <c r="T2228" s="2" t="s">
        <v>55</v>
      </c>
      <c r="U2228" s="2" t="s">
        <v>386</v>
      </c>
      <c r="V2228" s="2"/>
      <c r="W2228">
        <v>85000</v>
      </c>
      <c r="X2228">
        <v>0</v>
      </c>
      <c r="Y2228">
        <v>0</v>
      </c>
      <c r="Z2228">
        <v>85000</v>
      </c>
      <c r="AB2228" s="2" t="s">
        <v>57</v>
      </c>
      <c r="AC2228">
        <v>34000</v>
      </c>
      <c r="AD2228">
        <v>51000</v>
      </c>
      <c r="AE2228">
        <v>189000</v>
      </c>
      <c r="AF2228">
        <v>2835</v>
      </c>
      <c r="AG2228" s="2"/>
      <c r="AH2228" s="2"/>
      <c r="AI2228" s="1"/>
      <c r="AJ2228" s="2"/>
      <c r="AK2228" s="2" t="s">
        <v>67</v>
      </c>
      <c r="AM2228" s="2" t="s">
        <v>59</v>
      </c>
      <c r="AP2228" s="2" t="s">
        <v>60</v>
      </c>
      <c r="AQ2228" s="2" t="s">
        <v>41</v>
      </c>
      <c r="AR2228">
        <v>104000</v>
      </c>
      <c r="AS2228" s="2" t="str">
        <f>_xlfn.IFNA(IF(VLOOKUP(all_resi[[#This Row],[No. Waybill]],settle_reconcile[No. Waybill],1,0)="","Recon","Recon"),"-")</f>
        <v>-</v>
      </c>
      <c r="AT2228" s="2">
        <f>all_resi[[#This Row],[Nilai COD]]-all_resi[[#This Row],[COD Fee]]-all_resi[[#This Row],[Total Biaya Setelah Diskon]]</f>
        <v>135165</v>
      </c>
      <c r="AU2228" s="2" t="str">
        <f>IF(all_resi[[#This Row],[Waktu Terima]]="","",_xlfn.DAYS(all_resi[[#This Row],[Waktu Terima]],all_resi[[#This Row],[Tanggal Pengiriman]]))</f>
        <v/>
      </c>
    </row>
    <row r="2229" spans="1:47" x14ac:dyDescent="0.25">
      <c r="A2229" s="2" t="s">
        <v>9093</v>
      </c>
      <c r="B2229" s="1">
        <v>46188</v>
      </c>
      <c r="C2229" s="2" t="s">
        <v>42</v>
      </c>
      <c r="D2229" s="2" t="s">
        <v>43</v>
      </c>
      <c r="E2229" s="2" t="s">
        <v>44</v>
      </c>
      <c r="F2229" s="2" t="s">
        <v>45</v>
      </c>
      <c r="G2229" s="2" t="s">
        <v>46</v>
      </c>
      <c r="H2229" s="2" t="s">
        <v>47</v>
      </c>
      <c r="I2229" s="2" t="s">
        <v>9094</v>
      </c>
      <c r="J2229" s="2" t="s">
        <v>14359</v>
      </c>
      <c r="K2229" s="2" t="s">
        <v>183</v>
      </c>
      <c r="L2229" s="2" t="s">
        <v>1198</v>
      </c>
      <c r="M2229" s="2" t="s">
        <v>9095</v>
      </c>
      <c r="N2229" s="2" t="s">
        <v>9096</v>
      </c>
      <c r="O2229">
        <v>1</v>
      </c>
      <c r="P2229" s="2" t="s">
        <v>53</v>
      </c>
      <c r="Q2229">
        <v>100</v>
      </c>
      <c r="R2229">
        <v>0</v>
      </c>
      <c r="S2229" s="2" t="s">
        <v>54</v>
      </c>
      <c r="T2229" s="2" t="s">
        <v>55</v>
      </c>
      <c r="U2229" s="2" t="s">
        <v>420</v>
      </c>
      <c r="V2229" s="2"/>
      <c r="W2229">
        <v>85000</v>
      </c>
      <c r="X2229">
        <v>0</v>
      </c>
      <c r="Y2229">
        <v>0</v>
      </c>
      <c r="Z2229">
        <v>85000</v>
      </c>
      <c r="AB2229" s="2" t="s">
        <v>57</v>
      </c>
      <c r="AC2229">
        <v>34000</v>
      </c>
      <c r="AD2229">
        <v>51000</v>
      </c>
      <c r="AE2229">
        <v>179000</v>
      </c>
      <c r="AF2229">
        <v>2685</v>
      </c>
      <c r="AG2229" s="2" t="s">
        <v>9094</v>
      </c>
      <c r="AH2229" s="2"/>
      <c r="AI2229" s="1">
        <v>46193</v>
      </c>
      <c r="AJ2229" s="2"/>
      <c r="AK2229" s="2" t="s">
        <v>58</v>
      </c>
      <c r="AM2229" s="2" t="s">
        <v>59</v>
      </c>
      <c r="AP2229" s="2" t="s">
        <v>60</v>
      </c>
      <c r="AQ2229" s="2" t="s">
        <v>41</v>
      </c>
      <c r="AR2229">
        <v>94000</v>
      </c>
      <c r="AS2229" s="2" t="str">
        <f>_xlfn.IFNA(IF(VLOOKUP(all_resi[[#This Row],[No. Waybill]],settle_reconcile[No. Waybill],1,0)="","Recon","Recon"),"-")</f>
        <v>Recon</v>
      </c>
      <c r="AT2229" s="2">
        <f>all_resi[[#This Row],[Nilai COD]]-all_resi[[#This Row],[COD Fee]]-all_resi[[#This Row],[Total Biaya Setelah Diskon]]</f>
        <v>125315</v>
      </c>
      <c r="AU2229" s="2">
        <f>IF(all_resi[[#This Row],[Waktu Terima]]="","",_xlfn.DAYS(all_resi[[#This Row],[Waktu Terima]],all_resi[[#This Row],[Tanggal Pengiriman]]))</f>
        <v>5</v>
      </c>
    </row>
    <row r="2230" spans="1:47" x14ac:dyDescent="0.25">
      <c r="A2230" s="2" t="s">
        <v>9553</v>
      </c>
      <c r="B2230" s="1">
        <v>46188</v>
      </c>
      <c r="C2230" s="2" t="s">
        <v>42</v>
      </c>
      <c r="D2230" s="2" t="s">
        <v>43</v>
      </c>
      <c r="E2230" s="2" t="s">
        <v>44</v>
      </c>
      <c r="F2230" s="2" t="s">
        <v>45</v>
      </c>
      <c r="G2230" s="2" t="s">
        <v>46</v>
      </c>
      <c r="H2230" s="2" t="s">
        <v>80</v>
      </c>
      <c r="I2230" s="2" t="s">
        <v>9554</v>
      </c>
      <c r="J2230" s="2" t="s">
        <v>14309</v>
      </c>
      <c r="K2230" s="2" t="s">
        <v>177</v>
      </c>
      <c r="L2230" s="2" t="s">
        <v>775</v>
      </c>
      <c r="M2230" s="2" t="s">
        <v>776</v>
      </c>
      <c r="N2230" s="2" t="s">
        <v>9555</v>
      </c>
      <c r="O2230">
        <v>1</v>
      </c>
      <c r="P2230" s="2" t="s">
        <v>53</v>
      </c>
      <c r="Q2230">
        <v>100</v>
      </c>
      <c r="R2230">
        <v>0</v>
      </c>
      <c r="S2230" s="2" t="s">
        <v>54</v>
      </c>
      <c r="T2230" s="2" t="s">
        <v>55</v>
      </c>
      <c r="U2230" s="2" t="s">
        <v>154</v>
      </c>
      <c r="V2230" s="2"/>
      <c r="W2230">
        <v>114000</v>
      </c>
      <c r="X2230">
        <v>0</v>
      </c>
      <c r="Y2230">
        <v>0</v>
      </c>
      <c r="Z2230">
        <v>114000</v>
      </c>
      <c r="AB2230" s="2" t="s">
        <v>57</v>
      </c>
      <c r="AC2230">
        <v>45600</v>
      </c>
      <c r="AD2230">
        <v>68400</v>
      </c>
      <c r="AE2230">
        <v>214000</v>
      </c>
      <c r="AF2230">
        <v>3210</v>
      </c>
      <c r="AG2230" s="2" t="s">
        <v>9554</v>
      </c>
      <c r="AH2230" s="2"/>
      <c r="AI2230" s="1">
        <v>46192</v>
      </c>
      <c r="AJ2230" s="2" t="s">
        <v>87</v>
      </c>
      <c r="AK2230" s="2" t="s">
        <v>58</v>
      </c>
      <c r="AM2230" s="2" t="s">
        <v>59</v>
      </c>
      <c r="AP2230" s="2" t="s">
        <v>60</v>
      </c>
      <c r="AQ2230" s="2" t="s">
        <v>41</v>
      </c>
      <c r="AR2230">
        <v>100000</v>
      </c>
      <c r="AS2230" s="2" t="str">
        <f>_xlfn.IFNA(IF(VLOOKUP(all_resi[[#This Row],[No. Waybill]],settle_reconcile[No. Waybill],1,0)="","Recon","Recon"),"-")</f>
        <v>Recon</v>
      </c>
      <c r="AT2230" s="2">
        <f>all_resi[[#This Row],[Nilai COD]]-all_resi[[#This Row],[COD Fee]]-all_resi[[#This Row],[Total Biaya Setelah Diskon]]</f>
        <v>142390</v>
      </c>
      <c r="AU2230" s="2">
        <f>IF(all_resi[[#This Row],[Waktu Terima]]="","",_xlfn.DAYS(all_resi[[#This Row],[Waktu Terima]],all_resi[[#This Row],[Tanggal Pengiriman]]))</f>
        <v>4</v>
      </c>
    </row>
    <row r="2231" spans="1:47" x14ac:dyDescent="0.25">
      <c r="A2231" s="2" t="s">
        <v>9103</v>
      </c>
      <c r="B2231" s="1">
        <v>46188</v>
      </c>
      <c r="C2231" s="2" t="s">
        <v>42</v>
      </c>
      <c r="D2231" s="2" t="s">
        <v>43</v>
      </c>
      <c r="E2231" s="2" t="s">
        <v>44</v>
      </c>
      <c r="F2231" s="2" t="s">
        <v>45</v>
      </c>
      <c r="G2231" s="2" t="s">
        <v>46</v>
      </c>
      <c r="H2231" s="2" t="s">
        <v>80</v>
      </c>
      <c r="I2231" s="2" t="s">
        <v>9104</v>
      </c>
      <c r="J2231" s="2" t="s">
        <v>14360</v>
      </c>
      <c r="K2231" s="2" t="s">
        <v>171</v>
      </c>
      <c r="L2231" s="2" t="s">
        <v>458</v>
      </c>
      <c r="M2231" s="2" t="s">
        <v>9105</v>
      </c>
      <c r="N2231" s="2" t="s">
        <v>9106</v>
      </c>
      <c r="O2231">
        <v>1</v>
      </c>
      <c r="P2231" s="2" t="s">
        <v>53</v>
      </c>
      <c r="Q2231">
        <v>100</v>
      </c>
      <c r="R2231">
        <v>0</v>
      </c>
      <c r="S2231" s="2" t="s">
        <v>54</v>
      </c>
      <c r="T2231" s="2" t="s">
        <v>55</v>
      </c>
      <c r="U2231" s="2" t="s">
        <v>86</v>
      </c>
      <c r="V2231" s="2"/>
      <c r="W2231">
        <v>38000</v>
      </c>
      <c r="X2231">
        <v>0</v>
      </c>
      <c r="Y2231">
        <v>0</v>
      </c>
      <c r="Z2231">
        <v>38000</v>
      </c>
      <c r="AB2231" s="2" t="s">
        <v>57</v>
      </c>
      <c r="AC2231">
        <v>15200</v>
      </c>
      <c r="AD2231">
        <v>22800</v>
      </c>
      <c r="AE2231">
        <v>92000</v>
      </c>
      <c r="AF2231">
        <v>1380</v>
      </c>
      <c r="AG2231" s="2" t="s">
        <v>517</v>
      </c>
      <c r="AH2231" s="2" t="s">
        <v>149</v>
      </c>
      <c r="AI2231" s="1">
        <v>46198</v>
      </c>
      <c r="AJ2231" s="2" t="s">
        <v>87</v>
      </c>
      <c r="AK2231" s="2" t="s">
        <v>67</v>
      </c>
      <c r="AM2231" s="2" t="s">
        <v>59</v>
      </c>
      <c r="AP2231" s="2" t="s">
        <v>60</v>
      </c>
      <c r="AQ2231" s="2" t="s">
        <v>41</v>
      </c>
      <c r="AR2231">
        <v>54000</v>
      </c>
      <c r="AS2231" s="2" t="str">
        <f>_xlfn.IFNA(IF(VLOOKUP(all_resi[[#This Row],[No. Waybill]],settle_reconcile[No. Waybill],1,0)="","Recon","Recon"),"-")</f>
        <v>-</v>
      </c>
      <c r="AT2231" s="2">
        <f>all_resi[[#This Row],[Nilai COD]]-all_resi[[#This Row],[COD Fee]]-all_resi[[#This Row],[Total Biaya Setelah Diskon]]</f>
        <v>67820</v>
      </c>
      <c r="AU2231" s="2">
        <f>IF(all_resi[[#This Row],[Waktu Terima]]="","",_xlfn.DAYS(all_resi[[#This Row],[Waktu Terima]],all_resi[[#This Row],[Tanggal Pengiriman]]))</f>
        <v>10</v>
      </c>
    </row>
    <row r="2232" spans="1:47" x14ac:dyDescent="0.25">
      <c r="A2232" s="2" t="s">
        <v>9547</v>
      </c>
      <c r="B2232" s="1">
        <v>46188</v>
      </c>
      <c r="C2232" s="2" t="s">
        <v>42</v>
      </c>
      <c r="D2232" s="2" t="s">
        <v>43</v>
      </c>
      <c r="E2232" s="2" t="s">
        <v>44</v>
      </c>
      <c r="F2232" s="2" t="s">
        <v>45</v>
      </c>
      <c r="G2232" s="2" t="s">
        <v>46</v>
      </c>
      <c r="H2232" s="2" t="s">
        <v>80</v>
      </c>
      <c r="I2232" s="2" t="s">
        <v>9548</v>
      </c>
      <c r="J2232" s="2" t="s">
        <v>14293</v>
      </c>
      <c r="K2232" s="2" t="s">
        <v>121</v>
      </c>
      <c r="L2232" s="2" t="s">
        <v>232</v>
      </c>
      <c r="M2232" s="2" t="s">
        <v>233</v>
      </c>
      <c r="N2232" s="2" t="s">
        <v>9549</v>
      </c>
      <c r="O2232">
        <v>1</v>
      </c>
      <c r="P2232" s="2" t="s">
        <v>53</v>
      </c>
      <c r="Q2232">
        <v>100</v>
      </c>
      <c r="R2232">
        <v>0</v>
      </c>
      <c r="S2232" s="2" t="s">
        <v>54</v>
      </c>
      <c r="T2232" s="2" t="s">
        <v>55</v>
      </c>
      <c r="U2232" s="2" t="s">
        <v>581</v>
      </c>
      <c r="V2232" s="2"/>
      <c r="W2232">
        <v>108000</v>
      </c>
      <c r="X2232">
        <v>0</v>
      </c>
      <c r="Y2232">
        <v>0</v>
      </c>
      <c r="Z2232">
        <v>108000</v>
      </c>
      <c r="AB2232" s="2" t="s">
        <v>57</v>
      </c>
      <c r="AC2232">
        <v>43200</v>
      </c>
      <c r="AD2232">
        <v>64800</v>
      </c>
      <c r="AE2232">
        <v>182000</v>
      </c>
      <c r="AF2232">
        <v>2730</v>
      </c>
      <c r="AG2232" s="2" t="s">
        <v>256</v>
      </c>
      <c r="AH2232" s="2"/>
      <c r="AI2232" s="1">
        <v>46203</v>
      </c>
      <c r="AJ2232" s="2" t="s">
        <v>87</v>
      </c>
      <c r="AK2232" s="2" t="s">
        <v>67</v>
      </c>
      <c r="AM2232" s="2" t="s">
        <v>59</v>
      </c>
      <c r="AP2232" s="2" t="s">
        <v>60</v>
      </c>
      <c r="AQ2232" s="2" t="s">
        <v>41</v>
      </c>
      <c r="AR2232">
        <v>74000</v>
      </c>
      <c r="AS2232" s="2" t="str">
        <f>_xlfn.IFNA(IF(VLOOKUP(all_resi[[#This Row],[No. Waybill]],settle_reconcile[No. Waybill],1,0)="","Recon","Recon"),"-")</f>
        <v>-</v>
      </c>
      <c r="AT2232" s="2">
        <f>all_resi[[#This Row],[Nilai COD]]-all_resi[[#This Row],[COD Fee]]-all_resi[[#This Row],[Total Biaya Setelah Diskon]]</f>
        <v>114470</v>
      </c>
      <c r="AU2232" s="2">
        <f>IF(all_resi[[#This Row],[Waktu Terima]]="","",_xlfn.DAYS(all_resi[[#This Row],[Waktu Terima]],all_resi[[#This Row],[Tanggal Pengiriman]]))</f>
        <v>15</v>
      </c>
    </row>
    <row r="2233" spans="1:47" x14ac:dyDescent="0.25">
      <c r="A2233" s="2" t="s">
        <v>9495</v>
      </c>
      <c r="B2233" s="1">
        <v>46188</v>
      </c>
      <c r="C2233" s="2" t="s">
        <v>42</v>
      </c>
      <c r="D2233" s="2" t="s">
        <v>43</v>
      </c>
      <c r="E2233" s="2" t="s">
        <v>44</v>
      </c>
      <c r="F2233" s="2" t="s">
        <v>45</v>
      </c>
      <c r="G2233" s="2" t="s">
        <v>46</v>
      </c>
      <c r="H2233" s="2" t="s">
        <v>80</v>
      </c>
      <c r="I2233" s="2" t="s">
        <v>9496</v>
      </c>
      <c r="J2233" s="2" t="s">
        <v>14311</v>
      </c>
      <c r="K2233" s="2" t="s">
        <v>143</v>
      </c>
      <c r="L2233" s="2" t="s">
        <v>1489</v>
      </c>
      <c r="M2233" s="2" t="s">
        <v>9497</v>
      </c>
      <c r="N2233" s="2" t="s">
        <v>9498</v>
      </c>
      <c r="O2233">
        <v>1</v>
      </c>
      <c r="P2233" s="2" t="s">
        <v>53</v>
      </c>
      <c r="Q2233">
        <v>100</v>
      </c>
      <c r="R2233">
        <v>0</v>
      </c>
      <c r="S2233" s="2" t="s">
        <v>54</v>
      </c>
      <c r="T2233" s="2" t="s">
        <v>55</v>
      </c>
      <c r="U2233" s="2" t="s">
        <v>305</v>
      </c>
      <c r="V2233" s="2"/>
      <c r="W2233">
        <v>20000</v>
      </c>
      <c r="X2233">
        <v>0</v>
      </c>
      <c r="Y2233">
        <v>0</v>
      </c>
      <c r="Z2233">
        <v>20000</v>
      </c>
      <c r="AB2233" s="2" t="s">
        <v>57</v>
      </c>
      <c r="AC2233">
        <v>13000</v>
      </c>
      <c r="AD2233">
        <v>7000</v>
      </c>
      <c r="AE2233">
        <v>85000</v>
      </c>
      <c r="AF2233">
        <v>1275</v>
      </c>
      <c r="AG2233" s="2" t="s">
        <v>9496</v>
      </c>
      <c r="AH2233" s="2"/>
      <c r="AI2233" s="1">
        <v>46190</v>
      </c>
      <c r="AJ2233" s="2" t="s">
        <v>87</v>
      </c>
      <c r="AK2233" s="2" t="s">
        <v>58</v>
      </c>
      <c r="AM2233" s="2" t="s">
        <v>59</v>
      </c>
      <c r="AP2233" s="2" t="s">
        <v>60</v>
      </c>
      <c r="AQ2233" s="2" t="s">
        <v>41</v>
      </c>
      <c r="AR2233">
        <v>65000</v>
      </c>
      <c r="AS2233" s="2" t="str">
        <f>_xlfn.IFNA(IF(VLOOKUP(all_resi[[#This Row],[No. Waybill]],settle_reconcile[No. Waybill],1,0)="","Recon","Recon"),"-")</f>
        <v>Recon</v>
      </c>
      <c r="AT2233" s="2">
        <f>all_resi[[#This Row],[Nilai COD]]-all_resi[[#This Row],[COD Fee]]-all_resi[[#This Row],[Total Biaya Setelah Diskon]]</f>
        <v>76725</v>
      </c>
      <c r="AU2233" s="2">
        <f>IF(all_resi[[#This Row],[Waktu Terima]]="","",_xlfn.DAYS(all_resi[[#This Row],[Waktu Terima]],all_resi[[#This Row],[Tanggal Pengiriman]]))</f>
        <v>2</v>
      </c>
    </row>
    <row r="2234" spans="1:47" x14ac:dyDescent="0.25">
      <c r="A2234" s="2" t="s">
        <v>9151</v>
      </c>
      <c r="B2234" s="1">
        <v>46188</v>
      </c>
      <c r="C2234" s="2" t="s">
        <v>42</v>
      </c>
      <c r="D2234" s="2" t="s">
        <v>43</v>
      </c>
      <c r="E2234" s="2" t="s">
        <v>44</v>
      </c>
      <c r="F2234" s="2" t="s">
        <v>45</v>
      </c>
      <c r="G2234" s="2" t="s">
        <v>46</v>
      </c>
      <c r="H2234" s="2" t="s">
        <v>80</v>
      </c>
      <c r="I2234" s="2" t="s">
        <v>9152</v>
      </c>
      <c r="J2234" s="2" t="s">
        <v>14305</v>
      </c>
      <c r="K2234" s="2" t="s">
        <v>143</v>
      </c>
      <c r="L2234" s="2" t="s">
        <v>4873</v>
      </c>
      <c r="M2234" s="2" t="s">
        <v>9153</v>
      </c>
      <c r="N2234" s="2" t="s">
        <v>9154</v>
      </c>
      <c r="O2234">
        <v>1</v>
      </c>
      <c r="P2234" s="2" t="s">
        <v>53</v>
      </c>
      <c r="Q2234">
        <v>100</v>
      </c>
      <c r="R2234">
        <v>0</v>
      </c>
      <c r="S2234" s="2" t="s">
        <v>54</v>
      </c>
      <c r="T2234" s="2" t="s">
        <v>55</v>
      </c>
      <c r="U2234" s="2" t="s">
        <v>86</v>
      </c>
      <c r="V2234" s="2"/>
      <c r="W2234">
        <v>23000</v>
      </c>
      <c r="X2234">
        <v>0</v>
      </c>
      <c r="Y2234">
        <v>0</v>
      </c>
      <c r="Z2234">
        <v>23000</v>
      </c>
      <c r="AB2234" s="2" t="s">
        <v>57</v>
      </c>
      <c r="AC2234">
        <v>16000</v>
      </c>
      <c r="AD2234">
        <v>7000</v>
      </c>
      <c r="AE2234">
        <v>80000</v>
      </c>
      <c r="AF2234">
        <v>1200</v>
      </c>
      <c r="AG2234" s="2" t="s">
        <v>9152</v>
      </c>
      <c r="AH2234" s="2"/>
      <c r="AI2234" s="1">
        <v>46190</v>
      </c>
      <c r="AJ2234" s="2" t="s">
        <v>87</v>
      </c>
      <c r="AK2234" s="2" t="s">
        <v>58</v>
      </c>
      <c r="AM2234" s="2" t="s">
        <v>59</v>
      </c>
      <c r="AP2234" s="2" t="s">
        <v>60</v>
      </c>
      <c r="AQ2234" s="2" t="s">
        <v>41</v>
      </c>
      <c r="AR2234">
        <v>57000</v>
      </c>
      <c r="AS2234" s="2" t="str">
        <f>_xlfn.IFNA(IF(VLOOKUP(all_resi[[#This Row],[No. Waybill]],settle_reconcile[No. Waybill],1,0)="","Recon","Recon"),"-")</f>
        <v>Recon</v>
      </c>
      <c r="AT2234" s="2">
        <f>all_resi[[#This Row],[Nilai COD]]-all_resi[[#This Row],[COD Fee]]-all_resi[[#This Row],[Total Biaya Setelah Diskon]]</f>
        <v>71800</v>
      </c>
      <c r="AU2234" s="2">
        <f>IF(all_resi[[#This Row],[Waktu Terima]]="","",_xlfn.DAYS(all_resi[[#This Row],[Waktu Terima]],all_resi[[#This Row],[Tanggal Pengiriman]]))</f>
        <v>2</v>
      </c>
    </row>
    <row r="2235" spans="1:47" x14ac:dyDescent="0.25">
      <c r="A2235" s="2" t="s">
        <v>9155</v>
      </c>
      <c r="B2235" s="1">
        <v>46188</v>
      </c>
      <c r="C2235" s="2" t="s">
        <v>42</v>
      </c>
      <c r="D2235" s="2" t="s">
        <v>43</v>
      </c>
      <c r="E2235" s="2" t="s">
        <v>44</v>
      </c>
      <c r="F2235" s="2" t="s">
        <v>45</v>
      </c>
      <c r="G2235" s="2" t="s">
        <v>46</v>
      </c>
      <c r="H2235" s="2" t="s">
        <v>47</v>
      </c>
      <c r="I2235" s="2" t="s">
        <v>9156</v>
      </c>
      <c r="J2235" s="2" t="s">
        <v>14358</v>
      </c>
      <c r="K2235" s="2" t="s">
        <v>377</v>
      </c>
      <c r="L2235" s="2" t="s">
        <v>378</v>
      </c>
      <c r="M2235" s="2" t="s">
        <v>2772</v>
      </c>
      <c r="N2235" s="2" t="s">
        <v>9157</v>
      </c>
      <c r="O2235">
        <v>1</v>
      </c>
      <c r="P2235" s="2" t="s">
        <v>53</v>
      </c>
      <c r="Q2235">
        <v>100</v>
      </c>
      <c r="R2235">
        <v>0</v>
      </c>
      <c r="S2235" s="2" t="s">
        <v>54</v>
      </c>
      <c r="T2235" s="2" t="s">
        <v>55</v>
      </c>
      <c r="U2235" s="2" t="s">
        <v>9158</v>
      </c>
      <c r="V2235" s="2"/>
      <c r="W2235">
        <v>75000</v>
      </c>
      <c r="X2235">
        <v>0</v>
      </c>
      <c r="Y2235">
        <v>0</v>
      </c>
      <c r="Z2235">
        <v>75000</v>
      </c>
      <c r="AB2235" s="2" t="s">
        <v>57</v>
      </c>
      <c r="AC2235">
        <v>30000</v>
      </c>
      <c r="AD2235">
        <v>45000</v>
      </c>
      <c r="AE2235">
        <v>179000</v>
      </c>
      <c r="AF2235">
        <v>2685</v>
      </c>
      <c r="AG2235" s="2" t="s">
        <v>9156</v>
      </c>
      <c r="AH2235" s="2"/>
      <c r="AI2235" s="1">
        <v>46194</v>
      </c>
      <c r="AJ2235" s="2"/>
      <c r="AK2235" s="2" t="s">
        <v>58</v>
      </c>
      <c r="AM2235" s="2" t="s">
        <v>59</v>
      </c>
      <c r="AP2235" s="2" t="s">
        <v>60</v>
      </c>
      <c r="AQ2235" s="2" t="s">
        <v>41</v>
      </c>
      <c r="AR2235">
        <v>104000</v>
      </c>
      <c r="AS2235" s="2" t="str">
        <f>_xlfn.IFNA(IF(VLOOKUP(all_resi[[#This Row],[No. Waybill]],settle_reconcile[No. Waybill],1,0)="","Recon","Recon"),"-")</f>
        <v>Recon</v>
      </c>
      <c r="AT2235" s="2">
        <f>all_resi[[#This Row],[Nilai COD]]-all_resi[[#This Row],[COD Fee]]-all_resi[[#This Row],[Total Biaya Setelah Diskon]]</f>
        <v>131315</v>
      </c>
      <c r="AU2235" s="2">
        <f>IF(all_resi[[#This Row],[Waktu Terima]]="","",_xlfn.DAYS(all_resi[[#This Row],[Waktu Terima]],all_resi[[#This Row],[Tanggal Pengiriman]]))</f>
        <v>6</v>
      </c>
    </row>
    <row r="2236" spans="1:47" x14ac:dyDescent="0.25">
      <c r="A2236" s="2" t="s">
        <v>9503</v>
      </c>
      <c r="B2236" s="1">
        <v>46188</v>
      </c>
      <c r="C2236" s="2" t="s">
        <v>42</v>
      </c>
      <c r="D2236" s="2" t="s">
        <v>43</v>
      </c>
      <c r="E2236" s="2" t="s">
        <v>44</v>
      </c>
      <c r="F2236" s="2" t="s">
        <v>45</v>
      </c>
      <c r="G2236" s="2" t="s">
        <v>46</v>
      </c>
      <c r="H2236" s="2" t="s">
        <v>80</v>
      </c>
      <c r="I2236" s="2" t="s">
        <v>9504</v>
      </c>
      <c r="J2236" s="2" t="s">
        <v>14172</v>
      </c>
      <c r="K2236" s="2" t="s">
        <v>203</v>
      </c>
      <c r="L2236" s="2" t="s">
        <v>1548</v>
      </c>
      <c r="M2236" s="2" t="s">
        <v>2723</v>
      </c>
      <c r="N2236" s="2" t="s">
        <v>9505</v>
      </c>
      <c r="O2236">
        <v>1</v>
      </c>
      <c r="P2236" s="2" t="s">
        <v>53</v>
      </c>
      <c r="Q2236">
        <v>100</v>
      </c>
      <c r="R2236">
        <v>0</v>
      </c>
      <c r="S2236" s="2" t="s">
        <v>54</v>
      </c>
      <c r="T2236" s="2" t="s">
        <v>55</v>
      </c>
      <c r="U2236" s="2" t="s">
        <v>305</v>
      </c>
      <c r="V2236" s="2"/>
      <c r="W2236">
        <v>14000</v>
      </c>
      <c r="X2236">
        <v>0</v>
      </c>
      <c r="Y2236">
        <v>0</v>
      </c>
      <c r="Z2236">
        <v>14000</v>
      </c>
      <c r="AB2236" s="2" t="s">
        <v>57</v>
      </c>
      <c r="AC2236">
        <v>8000</v>
      </c>
      <c r="AD2236">
        <v>6000</v>
      </c>
      <c r="AE2236">
        <v>82000</v>
      </c>
      <c r="AF2236">
        <v>1230</v>
      </c>
      <c r="AG2236" s="2" t="s">
        <v>9504</v>
      </c>
      <c r="AH2236" s="2"/>
      <c r="AI2236" s="1">
        <v>46190</v>
      </c>
      <c r="AJ2236" s="2" t="s">
        <v>87</v>
      </c>
      <c r="AK2236" s="2" t="s">
        <v>58</v>
      </c>
      <c r="AM2236" s="2" t="s">
        <v>59</v>
      </c>
      <c r="AP2236" s="2" t="s">
        <v>60</v>
      </c>
      <c r="AQ2236" s="2" t="s">
        <v>41</v>
      </c>
      <c r="AR2236">
        <v>68000</v>
      </c>
      <c r="AS2236" s="2" t="str">
        <f>_xlfn.IFNA(IF(VLOOKUP(all_resi[[#This Row],[No. Waybill]],settle_reconcile[No. Waybill],1,0)="","Recon","Recon"),"-")</f>
        <v>Recon</v>
      </c>
      <c r="AT2236" s="2">
        <f>all_resi[[#This Row],[Nilai COD]]-all_resi[[#This Row],[COD Fee]]-all_resi[[#This Row],[Total Biaya Setelah Diskon]]</f>
        <v>74770</v>
      </c>
      <c r="AU2236" s="2">
        <f>IF(all_resi[[#This Row],[Waktu Terima]]="","",_xlfn.DAYS(all_resi[[#This Row],[Waktu Terima]],all_resi[[#This Row],[Tanggal Pengiriman]]))</f>
        <v>2</v>
      </c>
    </row>
    <row r="2237" spans="1:47" x14ac:dyDescent="0.25">
      <c r="A2237" s="2" t="s">
        <v>9492</v>
      </c>
      <c r="B2237" s="1">
        <v>46188</v>
      </c>
      <c r="C2237" s="2" t="s">
        <v>42</v>
      </c>
      <c r="D2237" s="2" t="s">
        <v>43</v>
      </c>
      <c r="E2237" s="2" t="s">
        <v>44</v>
      </c>
      <c r="F2237" s="2" t="s">
        <v>45</v>
      </c>
      <c r="G2237" s="2" t="s">
        <v>46</v>
      </c>
      <c r="H2237" s="2" t="s">
        <v>47</v>
      </c>
      <c r="I2237" s="2" t="s">
        <v>9493</v>
      </c>
      <c r="J2237" s="2" t="s">
        <v>14179</v>
      </c>
      <c r="K2237" s="2" t="s">
        <v>177</v>
      </c>
      <c r="L2237" s="2" t="s">
        <v>807</v>
      </c>
      <c r="M2237" s="2" t="s">
        <v>1836</v>
      </c>
      <c r="N2237" s="2" t="s">
        <v>9494</v>
      </c>
      <c r="O2237">
        <v>1</v>
      </c>
      <c r="P2237" s="2" t="s">
        <v>53</v>
      </c>
      <c r="Q2237">
        <v>100</v>
      </c>
      <c r="R2237">
        <v>0</v>
      </c>
      <c r="S2237" s="2" t="s">
        <v>54</v>
      </c>
      <c r="T2237" s="2" t="s">
        <v>55</v>
      </c>
      <c r="U2237" s="2" t="s">
        <v>698</v>
      </c>
      <c r="V2237" s="2"/>
      <c r="W2237">
        <v>64000</v>
      </c>
      <c r="X2237">
        <v>0</v>
      </c>
      <c r="Y2237">
        <v>0</v>
      </c>
      <c r="Z2237">
        <v>64000</v>
      </c>
      <c r="AB2237" s="2" t="s">
        <v>57</v>
      </c>
      <c r="AC2237">
        <v>25600</v>
      </c>
      <c r="AD2237">
        <v>38400</v>
      </c>
      <c r="AE2237">
        <v>148000</v>
      </c>
      <c r="AF2237">
        <v>2220</v>
      </c>
      <c r="AG2237" s="2" t="s">
        <v>9493</v>
      </c>
      <c r="AH2237" s="2"/>
      <c r="AI2237" s="1">
        <v>46192</v>
      </c>
      <c r="AJ2237" s="2"/>
      <c r="AK2237" s="2" t="s">
        <v>58</v>
      </c>
      <c r="AM2237" s="2" t="s">
        <v>59</v>
      </c>
      <c r="AP2237" s="2" t="s">
        <v>60</v>
      </c>
      <c r="AQ2237" s="2" t="s">
        <v>41</v>
      </c>
      <c r="AR2237">
        <v>84000</v>
      </c>
      <c r="AS2237" s="2" t="str">
        <f>_xlfn.IFNA(IF(VLOOKUP(all_resi[[#This Row],[No. Waybill]],settle_reconcile[No. Waybill],1,0)="","Recon","Recon"),"-")</f>
        <v>Recon</v>
      </c>
      <c r="AT2237" s="2">
        <f>all_resi[[#This Row],[Nilai COD]]-all_resi[[#This Row],[COD Fee]]-all_resi[[#This Row],[Total Biaya Setelah Diskon]]</f>
        <v>107380</v>
      </c>
      <c r="AU2237" s="2">
        <f>IF(all_resi[[#This Row],[Waktu Terima]]="","",_xlfn.DAYS(all_resi[[#This Row],[Waktu Terima]],all_resi[[#This Row],[Tanggal Pengiriman]]))</f>
        <v>4</v>
      </c>
    </row>
    <row r="2238" spans="1:47" x14ac:dyDescent="0.25">
      <c r="A2238" s="2" t="s">
        <v>9148</v>
      </c>
      <c r="B2238" s="1">
        <v>46188</v>
      </c>
      <c r="C2238" s="2" t="s">
        <v>42</v>
      </c>
      <c r="D2238" s="2" t="s">
        <v>43</v>
      </c>
      <c r="E2238" s="2" t="s">
        <v>44</v>
      </c>
      <c r="F2238" s="2" t="s">
        <v>45</v>
      </c>
      <c r="G2238" s="2" t="s">
        <v>46</v>
      </c>
      <c r="H2238" s="2" t="s">
        <v>80</v>
      </c>
      <c r="I2238" s="2" t="s">
        <v>9149</v>
      </c>
      <c r="J2238" s="2" t="s">
        <v>14310</v>
      </c>
      <c r="K2238" s="2" t="s">
        <v>177</v>
      </c>
      <c r="L2238" s="2" t="s">
        <v>807</v>
      </c>
      <c r="M2238" s="2" t="s">
        <v>1671</v>
      </c>
      <c r="N2238" s="2" t="s">
        <v>9150</v>
      </c>
      <c r="O2238">
        <v>1</v>
      </c>
      <c r="P2238" s="2" t="s">
        <v>53</v>
      </c>
      <c r="Q2238">
        <v>100</v>
      </c>
      <c r="R2238">
        <v>0</v>
      </c>
      <c r="S2238" s="2" t="s">
        <v>54</v>
      </c>
      <c r="T2238" s="2" t="s">
        <v>55</v>
      </c>
      <c r="U2238" s="2" t="s">
        <v>86</v>
      </c>
      <c r="V2238" s="2"/>
      <c r="W2238">
        <v>64000</v>
      </c>
      <c r="X2238">
        <v>0</v>
      </c>
      <c r="Y2238">
        <v>0</v>
      </c>
      <c r="Z2238">
        <v>64000</v>
      </c>
      <c r="AB2238" s="2" t="s">
        <v>57</v>
      </c>
      <c r="AC2238">
        <v>25600</v>
      </c>
      <c r="AD2238">
        <v>38400</v>
      </c>
      <c r="AE2238">
        <v>119000</v>
      </c>
      <c r="AF2238">
        <v>1785</v>
      </c>
      <c r="AG2238" s="2" t="s">
        <v>9149</v>
      </c>
      <c r="AH2238" s="2"/>
      <c r="AI2238" s="1">
        <v>46193</v>
      </c>
      <c r="AJ2238" s="2" t="s">
        <v>87</v>
      </c>
      <c r="AK2238" s="2" t="s">
        <v>58</v>
      </c>
      <c r="AM2238" s="2" t="s">
        <v>59</v>
      </c>
      <c r="AP2238" s="2" t="s">
        <v>60</v>
      </c>
      <c r="AQ2238" s="2" t="s">
        <v>41</v>
      </c>
      <c r="AR2238">
        <v>55000</v>
      </c>
      <c r="AS2238" s="2" t="str">
        <f>_xlfn.IFNA(IF(VLOOKUP(all_resi[[#This Row],[No. Waybill]],settle_reconcile[No. Waybill],1,0)="","Recon","Recon"),"-")</f>
        <v>Recon</v>
      </c>
      <c r="AT2238" s="2">
        <f>all_resi[[#This Row],[Nilai COD]]-all_resi[[#This Row],[COD Fee]]-all_resi[[#This Row],[Total Biaya Setelah Diskon]]</f>
        <v>78815</v>
      </c>
      <c r="AU2238" s="2">
        <f>IF(all_resi[[#This Row],[Waktu Terima]]="","",_xlfn.DAYS(all_resi[[#This Row],[Waktu Terima]],all_resi[[#This Row],[Tanggal Pengiriman]]))</f>
        <v>5</v>
      </c>
    </row>
    <row r="2239" spans="1:47" x14ac:dyDescent="0.25">
      <c r="A2239" s="2" t="s">
        <v>8902</v>
      </c>
      <c r="B2239" s="1">
        <v>46188</v>
      </c>
      <c r="C2239" s="2" t="s">
        <v>42</v>
      </c>
      <c r="D2239" s="2" t="s">
        <v>43</v>
      </c>
      <c r="E2239" s="2" t="s">
        <v>44</v>
      </c>
      <c r="F2239" s="2" t="s">
        <v>45</v>
      </c>
      <c r="G2239" s="2" t="s">
        <v>46</v>
      </c>
      <c r="H2239" s="2" t="s">
        <v>47</v>
      </c>
      <c r="I2239" s="2" t="s">
        <v>8903</v>
      </c>
      <c r="J2239" s="2" t="s">
        <v>14389</v>
      </c>
      <c r="K2239" s="2" t="s">
        <v>75</v>
      </c>
      <c r="L2239" s="2" t="s">
        <v>3750</v>
      </c>
      <c r="M2239" s="2" t="s">
        <v>3751</v>
      </c>
      <c r="N2239" s="2" t="s">
        <v>8904</v>
      </c>
      <c r="O2239">
        <v>1</v>
      </c>
      <c r="P2239" s="2" t="s">
        <v>53</v>
      </c>
      <c r="Q2239">
        <v>100</v>
      </c>
      <c r="R2239">
        <v>0</v>
      </c>
      <c r="S2239" s="2" t="s">
        <v>54</v>
      </c>
      <c r="T2239" s="2" t="s">
        <v>55</v>
      </c>
      <c r="U2239" s="2" t="s">
        <v>698</v>
      </c>
      <c r="V2239" s="2"/>
      <c r="W2239">
        <v>61000</v>
      </c>
      <c r="X2239">
        <v>0</v>
      </c>
      <c r="Y2239">
        <v>0</v>
      </c>
      <c r="Z2239">
        <v>61000</v>
      </c>
      <c r="AB2239" s="2" t="s">
        <v>57</v>
      </c>
      <c r="AC2239">
        <v>24400</v>
      </c>
      <c r="AD2239">
        <v>36600</v>
      </c>
      <c r="AE2239">
        <v>144000</v>
      </c>
      <c r="AF2239">
        <v>2160</v>
      </c>
      <c r="AG2239" s="2" t="s">
        <v>8903</v>
      </c>
      <c r="AH2239" s="2"/>
      <c r="AI2239" s="1">
        <v>46193</v>
      </c>
      <c r="AJ2239" s="2"/>
      <c r="AK2239" s="2" t="s">
        <v>58</v>
      </c>
      <c r="AM2239" s="2" t="s">
        <v>59</v>
      </c>
      <c r="AP2239" s="2" t="s">
        <v>60</v>
      </c>
      <c r="AQ2239" s="2" t="s">
        <v>41</v>
      </c>
      <c r="AR2239">
        <v>83000</v>
      </c>
      <c r="AS2239" s="2" t="str">
        <f>_xlfn.IFNA(IF(VLOOKUP(all_resi[[#This Row],[No. Waybill]],settle_reconcile[No. Waybill],1,0)="","Recon","Recon"),"-")</f>
        <v>Recon</v>
      </c>
      <c r="AT2239" s="2">
        <f>all_resi[[#This Row],[Nilai COD]]-all_resi[[#This Row],[COD Fee]]-all_resi[[#This Row],[Total Biaya Setelah Diskon]]</f>
        <v>105240</v>
      </c>
      <c r="AU2239" s="2">
        <f>IF(all_resi[[#This Row],[Waktu Terima]]="","",_xlfn.DAYS(all_resi[[#This Row],[Waktu Terima]],all_resi[[#This Row],[Tanggal Pengiriman]]))</f>
        <v>5</v>
      </c>
    </row>
    <row r="2240" spans="1:47" x14ac:dyDescent="0.25">
      <c r="A2240" s="2" t="s">
        <v>9499</v>
      </c>
      <c r="B2240" s="1">
        <v>46188</v>
      </c>
      <c r="C2240" s="2" t="s">
        <v>42</v>
      </c>
      <c r="D2240" s="2" t="s">
        <v>43</v>
      </c>
      <c r="E2240" s="2" t="s">
        <v>44</v>
      </c>
      <c r="F2240" s="2" t="s">
        <v>45</v>
      </c>
      <c r="G2240" s="2" t="s">
        <v>46</v>
      </c>
      <c r="H2240" s="2" t="s">
        <v>47</v>
      </c>
      <c r="I2240" s="2" t="s">
        <v>9500</v>
      </c>
      <c r="J2240" s="2" t="s">
        <v>14175</v>
      </c>
      <c r="K2240" s="2" t="s">
        <v>209</v>
      </c>
      <c r="L2240" s="2" t="s">
        <v>1322</v>
      </c>
      <c r="M2240" s="2" t="s">
        <v>9501</v>
      </c>
      <c r="N2240" s="2" t="s">
        <v>9502</v>
      </c>
      <c r="O2240">
        <v>1</v>
      </c>
      <c r="P2240" s="2" t="s">
        <v>53</v>
      </c>
      <c r="Q2240">
        <v>100</v>
      </c>
      <c r="R2240">
        <v>0</v>
      </c>
      <c r="S2240" s="2" t="s">
        <v>54</v>
      </c>
      <c r="T2240" s="2" t="s">
        <v>55</v>
      </c>
      <c r="U2240" s="2" t="s">
        <v>534</v>
      </c>
      <c r="V2240" s="2"/>
      <c r="W2240">
        <v>56000</v>
      </c>
      <c r="X2240">
        <v>0</v>
      </c>
      <c r="Y2240">
        <v>0</v>
      </c>
      <c r="Z2240">
        <v>56000</v>
      </c>
      <c r="AB2240" s="2" t="s">
        <v>57</v>
      </c>
      <c r="AC2240">
        <v>22400</v>
      </c>
      <c r="AD2240">
        <v>33600</v>
      </c>
      <c r="AE2240">
        <v>110000</v>
      </c>
      <c r="AF2240">
        <v>1650</v>
      </c>
      <c r="AG2240" s="2" t="s">
        <v>9500</v>
      </c>
      <c r="AH2240" s="2"/>
      <c r="AI2240" s="1">
        <v>46195</v>
      </c>
      <c r="AJ2240" s="2"/>
      <c r="AK2240" s="2" t="s">
        <v>58</v>
      </c>
      <c r="AM2240" s="2" t="s">
        <v>59</v>
      </c>
      <c r="AP2240" s="2" t="s">
        <v>60</v>
      </c>
      <c r="AQ2240" s="2" t="s">
        <v>41</v>
      </c>
      <c r="AR2240">
        <v>54000</v>
      </c>
      <c r="AS2240" s="2" t="str">
        <f>_xlfn.IFNA(IF(VLOOKUP(all_resi[[#This Row],[No. Waybill]],settle_reconcile[No. Waybill],1,0)="","Recon","Recon"),"-")</f>
        <v>Recon</v>
      </c>
      <c r="AT2240" s="2">
        <f>all_resi[[#This Row],[Nilai COD]]-all_resi[[#This Row],[COD Fee]]-all_resi[[#This Row],[Total Biaya Setelah Diskon]]</f>
        <v>74750</v>
      </c>
      <c r="AU2240" s="2">
        <f>IF(all_resi[[#This Row],[Waktu Terima]]="","",_xlfn.DAYS(all_resi[[#This Row],[Waktu Terima]],all_resi[[#This Row],[Tanggal Pengiriman]]))</f>
        <v>7</v>
      </c>
    </row>
    <row r="2241" spans="1:47" x14ac:dyDescent="0.25">
      <c r="A2241" s="2" t="s">
        <v>9144</v>
      </c>
      <c r="B2241" s="1">
        <v>46188</v>
      </c>
      <c r="C2241" s="2" t="s">
        <v>42</v>
      </c>
      <c r="D2241" s="2" t="s">
        <v>43</v>
      </c>
      <c r="E2241" s="2" t="s">
        <v>44</v>
      </c>
      <c r="F2241" s="2" t="s">
        <v>45</v>
      </c>
      <c r="G2241" s="2" t="s">
        <v>46</v>
      </c>
      <c r="H2241" s="2" t="s">
        <v>47</v>
      </c>
      <c r="I2241" s="2" t="s">
        <v>9145</v>
      </c>
      <c r="J2241" s="2" t="s">
        <v>14398</v>
      </c>
      <c r="K2241" s="2" t="s">
        <v>377</v>
      </c>
      <c r="L2241" s="2" t="s">
        <v>3452</v>
      </c>
      <c r="M2241" s="2" t="s">
        <v>9146</v>
      </c>
      <c r="N2241" s="2" t="s">
        <v>9147</v>
      </c>
      <c r="O2241">
        <v>1</v>
      </c>
      <c r="P2241" s="2" t="s">
        <v>53</v>
      </c>
      <c r="Q2241">
        <v>100</v>
      </c>
      <c r="R2241">
        <v>0</v>
      </c>
      <c r="S2241" s="2" t="s">
        <v>54</v>
      </c>
      <c r="T2241" s="2" t="s">
        <v>55</v>
      </c>
      <c r="U2241" s="2" t="s">
        <v>97</v>
      </c>
      <c r="V2241" s="2"/>
      <c r="W2241">
        <v>59000</v>
      </c>
      <c r="X2241">
        <v>0</v>
      </c>
      <c r="Y2241">
        <v>0</v>
      </c>
      <c r="Z2241">
        <v>59000</v>
      </c>
      <c r="AB2241" s="2" t="s">
        <v>57</v>
      </c>
      <c r="AC2241">
        <v>23600</v>
      </c>
      <c r="AD2241">
        <v>35400</v>
      </c>
      <c r="AE2241">
        <v>129000</v>
      </c>
      <c r="AF2241">
        <v>1935</v>
      </c>
      <c r="AG2241" s="2" t="s">
        <v>9145</v>
      </c>
      <c r="AH2241" s="2"/>
      <c r="AI2241" s="1">
        <v>46193</v>
      </c>
      <c r="AJ2241" s="2"/>
      <c r="AK2241" s="2" t="s">
        <v>58</v>
      </c>
      <c r="AM2241" s="2" t="s">
        <v>59</v>
      </c>
      <c r="AP2241" s="2" t="s">
        <v>60</v>
      </c>
      <c r="AQ2241" s="2" t="s">
        <v>41</v>
      </c>
      <c r="AR2241">
        <v>70000</v>
      </c>
      <c r="AS2241" s="2" t="str">
        <f>_xlfn.IFNA(IF(VLOOKUP(all_resi[[#This Row],[No. Waybill]],settle_reconcile[No. Waybill],1,0)="","Recon","Recon"),"-")</f>
        <v>Recon</v>
      </c>
      <c r="AT2241" s="2">
        <f>all_resi[[#This Row],[Nilai COD]]-all_resi[[#This Row],[COD Fee]]-all_resi[[#This Row],[Total Biaya Setelah Diskon]]</f>
        <v>91665</v>
      </c>
      <c r="AU2241" s="2">
        <f>IF(all_resi[[#This Row],[Waktu Terima]]="","",_xlfn.DAYS(all_resi[[#This Row],[Waktu Terima]],all_resi[[#This Row],[Tanggal Pengiriman]]))</f>
        <v>5</v>
      </c>
    </row>
    <row r="2242" spans="1:47" x14ac:dyDescent="0.25">
      <c r="A2242" s="2" t="s">
        <v>9121</v>
      </c>
      <c r="B2242" s="1">
        <v>46188</v>
      </c>
      <c r="C2242" s="2" t="s">
        <v>42</v>
      </c>
      <c r="D2242" s="2" t="s">
        <v>43</v>
      </c>
      <c r="E2242" s="2" t="s">
        <v>44</v>
      </c>
      <c r="F2242" s="2" t="s">
        <v>45</v>
      </c>
      <c r="G2242" s="2" t="s">
        <v>46</v>
      </c>
      <c r="H2242" s="2" t="s">
        <v>47</v>
      </c>
      <c r="I2242" s="2" t="s">
        <v>9122</v>
      </c>
      <c r="J2242" s="2" t="s">
        <v>14300</v>
      </c>
      <c r="K2242" s="2" t="s">
        <v>75</v>
      </c>
      <c r="L2242" s="2" t="s">
        <v>1873</v>
      </c>
      <c r="M2242" s="2" t="s">
        <v>1874</v>
      </c>
      <c r="N2242" s="2" t="s">
        <v>9123</v>
      </c>
      <c r="O2242">
        <v>1</v>
      </c>
      <c r="P2242" s="2" t="s">
        <v>53</v>
      </c>
      <c r="Q2242">
        <v>100</v>
      </c>
      <c r="R2242">
        <v>0</v>
      </c>
      <c r="S2242" s="2" t="s">
        <v>54</v>
      </c>
      <c r="T2242" s="2" t="s">
        <v>55</v>
      </c>
      <c r="U2242" s="2" t="s">
        <v>225</v>
      </c>
      <c r="V2242" s="2"/>
      <c r="W2242">
        <v>61000</v>
      </c>
      <c r="X2242">
        <v>0</v>
      </c>
      <c r="Y2242">
        <v>0</v>
      </c>
      <c r="Z2242">
        <v>61000</v>
      </c>
      <c r="AB2242" s="2" t="s">
        <v>57</v>
      </c>
      <c r="AC2242">
        <v>24400</v>
      </c>
      <c r="AD2242">
        <v>36600</v>
      </c>
      <c r="AE2242">
        <v>150000</v>
      </c>
      <c r="AF2242">
        <v>2250</v>
      </c>
      <c r="AG2242" s="2" t="s">
        <v>11423</v>
      </c>
      <c r="AH2242" s="2" t="s">
        <v>149</v>
      </c>
      <c r="AI2242" s="1">
        <v>46200</v>
      </c>
      <c r="AJ2242" s="2"/>
      <c r="AK2242" s="2" t="s">
        <v>67</v>
      </c>
      <c r="AM2242" s="2" t="s">
        <v>59</v>
      </c>
      <c r="AP2242" s="2" t="s">
        <v>60</v>
      </c>
      <c r="AQ2242" s="2" t="s">
        <v>41</v>
      </c>
      <c r="AR2242">
        <v>89000</v>
      </c>
      <c r="AS2242" s="2" t="str">
        <f>_xlfn.IFNA(IF(VLOOKUP(all_resi[[#This Row],[No. Waybill]],settle_reconcile[No. Waybill],1,0)="","Recon","Recon"),"-")</f>
        <v>-</v>
      </c>
      <c r="AT2242" s="2">
        <f>all_resi[[#This Row],[Nilai COD]]-all_resi[[#This Row],[COD Fee]]-all_resi[[#This Row],[Total Biaya Setelah Diskon]]</f>
        <v>111150</v>
      </c>
      <c r="AU2242" s="2">
        <f>IF(all_resi[[#This Row],[Waktu Terima]]="","",_xlfn.DAYS(all_resi[[#This Row],[Waktu Terima]],all_resi[[#This Row],[Tanggal Pengiriman]]))</f>
        <v>12</v>
      </c>
    </row>
    <row r="2243" spans="1:47" x14ac:dyDescent="0.25">
      <c r="A2243" s="2" t="s">
        <v>9333</v>
      </c>
      <c r="B2243" s="1">
        <v>46188</v>
      </c>
      <c r="C2243" s="2" t="s">
        <v>42</v>
      </c>
      <c r="D2243" s="2" t="s">
        <v>43</v>
      </c>
      <c r="E2243" s="2" t="s">
        <v>44</v>
      </c>
      <c r="F2243" s="2" t="s">
        <v>45</v>
      </c>
      <c r="G2243" s="2" t="s">
        <v>46</v>
      </c>
      <c r="H2243" s="2" t="s">
        <v>80</v>
      </c>
      <c r="I2243" s="2" t="s">
        <v>9334</v>
      </c>
      <c r="J2243" s="2" t="s">
        <v>14292</v>
      </c>
      <c r="K2243" s="2" t="s">
        <v>62</v>
      </c>
      <c r="L2243" s="2" t="s">
        <v>890</v>
      </c>
      <c r="M2243" s="2" t="s">
        <v>891</v>
      </c>
      <c r="N2243" s="2" t="s">
        <v>9335</v>
      </c>
      <c r="O2243">
        <v>1</v>
      </c>
      <c r="P2243" s="2" t="s">
        <v>53</v>
      </c>
      <c r="Q2243">
        <v>100</v>
      </c>
      <c r="R2243">
        <v>0</v>
      </c>
      <c r="S2243" s="2" t="s">
        <v>54</v>
      </c>
      <c r="T2243" s="2" t="s">
        <v>55</v>
      </c>
      <c r="U2243" s="2" t="s">
        <v>9336</v>
      </c>
      <c r="V2243" s="2"/>
      <c r="W2243">
        <v>84000</v>
      </c>
      <c r="X2243">
        <v>0</v>
      </c>
      <c r="Y2243">
        <v>0</v>
      </c>
      <c r="Z2243">
        <v>84000</v>
      </c>
      <c r="AB2243" s="2" t="s">
        <v>57</v>
      </c>
      <c r="AC2243">
        <v>33600</v>
      </c>
      <c r="AD2243">
        <v>50400</v>
      </c>
      <c r="AE2243">
        <v>214000</v>
      </c>
      <c r="AF2243">
        <v>3210</v>
      </c>
      <c r="AG2243" s="2" t="s">
        <v>12207</v>
      </c>
      <c r="AH2243" s="2" t="s">
        <v>149</v>
      </c>
      <c r="AI2243" s="1">
        <v>46197</v>
      </c>
      <c r="AJ2243" s="2" t="s">
        <v>9337</v>
      </c>
      <c r="AK2243" s="2" t="s">
        <v>67</v>
      </c>
      <c r="AM2243" s="2" t="s">
        <v>59</v>
      </c>
      <c r="AP2243" s="2" t="s">
        <v>60</v>
      </c>
      <c r="AQ2243" s="2" t="s">
        <v>41</v>
      </c>
      <c r="AR2243">
        <v>130000</v>
      </c>
      <c r="AS2243" s="2" t="str">
        <f>_xlfn.IFNA(IF(VLOOKUP(all_resi[[#This Row],[No. Waybill]],settle_reconcile[No. Waybill],1,0)="","Recon","Recon"),"-")</f>
        <v>-</v>
      </c>
      <c r="AT2243" s="2">
        <f>all_resi[[#This Row],[Nilai COD]]-all_resi[[#This Row],[COD Fee]]-all_resi[[#This Row],[Total Biaya Setelah Diskon]]</f>
        <v>160390</v>
      </c>
      <c r="AU2243" s="2">
        <f>IF(all_resi[[#This Row],[Waktu Terima]]="","",_xlfn.DAYS(all_resi[[#This Row],[Waktu Terima]],all_resi[[#This Row],[Tanggal Pengiriman]]))</f>
        <v>9</v>
      </c>
    </row>
    <row r="2244" spans="1:47" x14ac:dyDescent="0.25">
      <c r="A2244" s="2" t="s">
        <v>9445</v>
      </c>
      <c r="B2244" s="1">
        <v>46188</v>
      </c>
      <c r="C2244" s="2" t="s">
        <v>42</v>
      </c>
      <c r="D2244" s="2" t="s">
        <v>43</v>
      </c>
      <c r="E2244" s="2" t="s">
        <v>44</v>
      </c>
      <c r="F2244" s="2" t="s">
        <v>45</v>
      </c>
      <c r="G2244" s="2" t="s">
        <v>46</v>
      </c>
      <c r="H2244" s="2" t="s">
        <v>80</v>
      </c>
      <c r="I2244" s="2" t="s">
        <v>9446</v>
      </c>
      <c r="J2244" s="2" t="s">
        <v>14343</v>
      </c>
      <c r="K2244" s="2" t="s">
        <v>700</v>
      </c>
      <c r="L2244" s="2" t="s">
        <v>2103</v>
      </c>
      <c r="M2244" s="2" t="s">
        <v>9447</v>
      </c>
      <c r="N2244" s="2" t="s">
        <v>9448</v>
      </c>
      <c r="O2244">
        <v>1</v>
      </c>
      <c r="P2244" s="2" t="s">
        <v>53</v>
      </c>
      <c r="Q2244">
        <v>100</v>
      </c>
      <c r="R2244">
        <v>0</v>
      </c>
      <c r="S2244" s="2" t="s">
        <v>54</v>
      </c>
      <c r="T2244" s="2" t="s">
        <v>55</v>
      </c>
      <c r="U2244" s="2" t="s">
        <v>2030</v>
      </c>
      <c r="V2244" s="2"/>
      <c r="W2244">
        <v>73000</v>
      </c>
      <c r="X2244">
        <v>0</v>
      </c>
      <c r="Y2244">
        <v>0</v>
      </c>
      <c r="Z2244">
        <v>73000</v>
      </c>
      <c r="AB2244" s="2" t="s">
        <v>57</v>
      </c>
      <c r="AC2244">
        <v>29200</v>
      </c>
      <c r="AD2244">
        <v>43800</v>
      </c>
      <c r="AE2244">
        <v>183000</v>
      </c>
      <c r="AF2244">
        <v>2745</v>
      </c>
      <c r="AG2244" s="2" t="s">
        <v>353</v>
      </c>
      <c r="AH2244" s="2" t="s">
        <v>149</v>
      </c>
      <c r="AI2244" s="1">
        <v>46202</v>
      </c>
      <c r="AJ2244" s="2" t="s">
        <v>87</v>
      </c>
      <c r="AK2244" s="2" t="s">
        <v>67</v>
      </c>
      <c r="AM2244" s="2" t="s">
        <v>59</v>
      </c>
      <c r="AP2244" s="2" t="s">
        <v>60</v>
      </c>
      <c r="AQ2244" s="2" t="s">
        <v>41</v>
      </c>
      <c r="AR2244">
        <v>110000</v>
      </c>
      <c r="AS2244" s="2" t="str">
        <f>_xlfn.IFNA(IF(VLOOKUP(all_resi[[#This Row],[No. Waybill]],settle_reconcile[No. Waybill],1,0)="","Recon","Recon"),"-")</f>
        <v>-</v>
      </c>
      <c r="AT2244" s="2">
        <f>all_resi[[#This Row],[Nilai COD]]-all_resi[[#This Row],[COD Fee]]-all_resi[[#This Row],[Total Biaya Setelah Diskon]]</f>
        <v>136455</v>
      </c>
      <c r="AU2244" s="2">
        <f>IF(all_resi[[#This Row],[Waktu Terima]]="","",_xlfn.DAYS(all_resi[[#This Row],[Waktu Terima]],all_resi[[#This Row],[Tanggal Pengiriman]]))</f>
        <v>14</v>
      </c>
    </row>
    <row r="2245" spans="1:47" x14ac:dyDescent="0.25">
      <c r="A2245" s="2" t="s">
        <v>9329</v>
      </c>
      <c r="B2245" s="1">
        <v>46188</v>
      </c>
      <c r="C2245" s="2" t="s">
        <v>42</v>
      </c>
      <c r="D2245" s="2" t="s">
        <v>43</v>
      </c>
      <c r="E2245" s="2" t="s">
        <v>44</v>
      </c>
      <c r="F2245" s="2" t="s">
        <v>45</v>
      </c>
      <c r="G2245" s="2" t="s">
        <v>46</v>
      </c>
      <c r="H2245" s="2" t="s">
        <v>80</v>
      </c>
      <c r="I2245" s="2" t="s">
        <v>9330</v>
      </c>
      <c r="J2245" s="2" t="s">
        <v>14284</v>
      </c>
      <c r="K2245" s="2" t="s">
        <v>143</v>
      </c>
      <c r="L2245" s="2" t="s">
        <v>7803</v>
      </c>
      <c r="M2245" s="2" t="s">
        <v>9331</v>
      </c>
      <c r="N2245" s="2" t="s">
        <v>9332</v>
      </c>
      <c r="O2245">
        <v>1</v>
      </c>
      <c r="P2245" s="2" t="s">
        <v>53</v>
      </c>
      <c r="Q2245">
        <v>100</v>
      </c>
      <c r="R2245">
        <v>0</v>
      </c>
      <c r="S2245" s="2" t="s">
        <v>54</v>
      </c>
      <c r="T2245" s="2" t="s">
        <v>55</v>
      </c>
      <c r="U2245" s="2" t="s">
        <v>86</v>
      </c>
      <c r="V2245" s="2"/>
      <c r="W2245">
        <v>25000</v>
      </c>
      <c r="X2245">
        <v>0</v>
      </c>
      <c r="Y2245">
        <v>0</v>
      </c>
      <c r="Z2245">
        <v>25000</v>
      </c>
      <c r="AB2245" s="2" t="s">
        <v>57</v>
      </c>
      <c r="AC2245">
        <v>18000</v>
      </c>
      <c r="AD2245">
        <v>7000</v>
      </c>
      <c r="AE2245">
        <v>85000</v>
      </c>
      <c r="AF2245">
        <v>1275</v>
      </c>
      <c r="AG2245" s="2" t="s">
        <v>9330</v>
      </c>
      <c r="AH2245" s="2"/>
      <c r="AI2245" s="1">
        <v>46190</v>
      </c>
      <c r="AJ2245" s="2" t="s">
        <v>87</v>
      </c>
      <c r="AK2245" s="2" t="s">
        <v>58</v>
      </c>
      <c r="AM2245" s="2" t="s">
        <v>59</v>
      </c>
      <c r="AP2245" s="2" t="s">
        <v>60</v>
      </c>
      <c r="AQ2245" s="2" t="s">
        <v>41</v>
      </c>
      <c r="AR2245">
        <v>60000</v>
      </c>
      <c r="AS2245" s="2" t="str">
        <f>_xlfn.IFNA(IF(VLOOKUP(all_resi[[#This Row],[No. Waybill]],settle_reconcile[No. Waybill],1,0)="","Recon","Recon"),"-")</f>
        <v>Recon</v>
      </c>
      <c r="AT2245" s="2">
        <f>all_resi[[#This Row],[Nilai COD]]-all_resi[[#This Row],[COD Fee]]-all_resi[[#This Row],[Total Biaya Setelah Diskon]]</f>
        <v>76725</v>
      </c>
      <c r="AU2245" s="2">
        <f>IF(all_resi[[#This Row],[Waktu Terima]]="","",_xlfn.DAYS(all_resi[[#This Row],[Waktu Terima]],all_resi[[#This Row],[Tanggal Pengiriman]]))</f>
        <v>2</v>
      </c>
    </row>
    <row r="2246" spans="1:47" x14ac:dyDescent="0.25">
      <c r="A2246" s="2" t="s">
        <v>9368</v>
      </c>
      <c r="B2246" s="1">
        <v>46188</v>
      </c>
      <c r="C2246" s="2" t="s">
        <v>42</v>
      </c>
      <c r="D2246" s="2" t="s">
        <v>43</v>
      </c>
      <c r="E2246" s="2" t="s">
        <v>44</v>
      </c>
      <c r="F2246" s="2" t="s">
        <v>45</v>
      </c>
      <c r="G2246" s="2" t="s">
        <v>46</v>
      </c>
      <c r="H2246" s="2" t="s">
        <v>47</v>
      </c>
      <c r="I2246" s="2" t="s">
        <v>9369</v>
      </c>
      <c r="J2246" s="2" t="s">
        <v>14281</v>
      </c>
      <c r="K2246" s="2" t="s">
        <v>69</v>
      </c>
      <c r="L2246" s="2" t="s">
        <v>950</v>
      </c>
      <c r="M2246" s="2" t="s">
        <v>1864</v>
      </c>
      <c r="N2246" s="2" t="s">
        <v>9370</v>
      </c>
      <c r="O2246">
        <v>1</v>
      </c>
      <c r="P2246" s="2" t="s">
        <v>53</v>
      </c>
      <c r="Q2246">
        <v>100</v>
      </c>
      <c r="R2246">
        <v>0</v>
      </c>
      <c r="S2246" s="2" t="s">
        <v>54</v>
      </c>
      <c r="T2246" s="2" t="s">
        <v>55</v>
      </c>
      <c r="U2246" s="2" t="s">
        <v>1797</v>
      </c>
      <c r="V2246" s="2"/>
      <c r="W2246">
        <v>47000</v>
      </c>
      <c r="X2246">
        <v>0</v>
      </c>
      <c r="Y2246">
        <v>0</v>
      </c>
      <c r="Z2246">
        <v>47000</v>
      </c>
      <c r="AB2246" s="2" t="s">
        <v>57</v>
      </c>
      <c r="AC2246">
        <v>18800</v>
      </c>
      <c r="AD2246">
        <v>28200</v>
      </c>
      <c r="AE2246">
        <v>136000</v>
      </c>
      <c r="AF2246">
        <v>2040</v>
      </c>
      <c r="AG2246" s="2" t="s">
        <v>256</v>
      </c>
      <c r="AH2246" s="2"/>
      <c r="AI2246" s="1">
        <v>46205</v>
      </c>
      <c r="AJ2246" s="2"/>
      <c r="AK2246" s="2" t="s">
        <v>67</v>
      </c>
      <c r="AM2246" s="2" t="s">
        <v>59</v>
      </c>
      <c r="AP2246" s="2" t="s">
        <v>60</v>
      </c>
      <c r="AQ2246" s="2" t="s">
        <v>41</v>
      </c>
      <c r="AR2246">
        <v>89000</v>
      </c>
      <c r="AS2246" s="2" t="str">
        <f>_xlfn.IFNA(IF(VLOOKUP(all_resi[[#This Row],[No. Waybill]],settle_reconcile[No. Waybill],1,0)="","Recon","Recon"),"-")</f>
        <v>-</v>
      </c>
      <c r="AT2246" s="2">
        <f>all_resi[[#This Row],[Nilai COD]]-all_resi[[#This Row],[COD Fee]]-all_resi[[#This Row],[Total Biaya Setelah Diskon]]</f>
        <v>105760</v>
      </c>
      <c r="AU2246" s="2">
        <f>IF(all_resi[[#This Row],[Waktu Terima]]="","",_xlfn.DAYS(all_resi[[#This Row],[Waktu Terima]],all_resi[[#This Row],[Tanggal Pengiriman]]))</f>
        <v>17</v>
      </c>
    </row>
    <row r="2247" spans="1:47" x14ac:dyDescent="0.25">
      <c r="A2247" s="2" t="s">
        <v>8747</v>
      </c>
      <c r="B2247" s="1">
        <v>46188</v>
      </c>
      <c r="C2247" s="2" t="s">
        <v>42</v>
      </c>
      <c r="D2247" s="2" t="s">
        <v>43</v>
      </c>
      <c r="E2247" s="2" t="s">
        <v>44</v>
      </c>
      <c r="F2247" s="2" t="s">
        <v>45</v>
      </c>
      <c r="G2247" s="2" t="s">
        <v>46</v>
      </c>
      <c r="H2247" s="2" t="s">
        <v>80</v>
      </c>
      <c r="I2247" s="2" t="s">
        <v>8748</v>
      </c>
      <c r="J2247" s="2" t="s">
        <v>14328</v>
      </c>
      <c r="K2247" s="2" t="s">
        <v>203</v>
      </c>
      <c r="L2247" s="2" t="s">
        <v>2826</v>
      </c>
      <c r="M2247" s="2" t="s">
        <v>3030</v>
      </c>
      <c r="N2247" s="2" t="s">
        <v>8749</v>
      </c>
      <c r="O2247">
        <v>1</v>
      </c>
      <c r="P2247" s="2" t="s">
        <v>53</v>
      </c>
      <c r="Q2247">
        <v>100</v>
      </c>
      <c r="R2247">
        <v>0</v>
      </c>
      <c r="S2247" s="2" t="s">
        <v>54</v>
      </c>
      <c r="T2247" s="2" t="s">
        <v>55</v>
      </c>
      <c r="U2247" s="2" t="s">
        <v>8750</v>
      </c>
      <c r="V2247" s="2"/>
      <c r="W2247">
        <v>14000</v>
      </c>
      <c r="X2247">
        <v>0</v>
      </c>
      <c r="Y2247">
        <v>0</v>
      </c>
      <c r="Z2247">
        <v>14000</v>
      </c>
      <c r="AB2247" s="2" t="s">
        <v>57</v>
      </c>
      <c r="AC2247">
        <v>8000</v>
      </c>
      <c r="AD2247">
        <v>6000</v>
      </c>
      <c r="AE2247">
        <v>135500</v>
      </c>
      <c r="AF2247">
        <v>2032.5</v>
      </c>
      <c r="AG2247" s="2" t="s">
        <v>8748</v>
      </c>
      <c r="AH2247" s="2"/>
      <c r="AI2247" s="1">
        <v>46189</v>
      </c>
      <c r="AJ2247" s="2" t="s">
        <v>8751</v>
      </c>
      <c r="AK2247" s="2" t="s">
        <v>58</v>
      </c>
      <c r="AM2247" s="2" t="s">
        <v>59</v>
      </c>
      <c r="AP2247" s="2" t="s">
        <v>60</v>
      </c>
      <c r="AQ2247" s="2" t="s">
        <v>41</v>
      </c>
      <c r="AR2247">
        <v>121500</v>
      </c>
      <c r="AS2247" s="2" t="str">
        <f>_xlfn.IFNA(IF(VLOOKUP(all_resi[[#This Row],[No. Waybill]],settle_reconcile[No. Waybill],1,0)="","Recon","Recon"),"-")</f>
        <v>Recon</v>
      </c>
      <c r="AT2247" s="2">
        <f>all_resi[[#This Row],[Nilai COD]]-all_resi[[#This Row],[COD Fee]]-all_resi[[#This Row],[Total Biaya Setelah Diskon]]</f>
        <v>127467.5</v>
      </c>
      <c r="AU2247" s="2">
        <f>IF(all_resi[[#This Row],[Waktu Terima]]="","",_xlfn.DAYS(all_resi[[#This Row],[Waktu Terima]],all_resi[[#This Row],[Tanggal Pengiriman]]))</f>
        <v>1</v>
      </c>
    </row>
    <row r="2248" spans="1:47" x14ac:dyDescent="0.25">
      <c r="A2248" s="2" t="s">
        <v>8940</v>
      </c>
      <c r="B2248" s="1">
        <v>46188</v>
      </c>
      <c r="C2248" s="2" t="s">
        <v>42</v>
      </c>
      <c r="D2248" s="2" t="s">
        <v>43</v>
      </c>
      <c r="E2248" s="2" t="s">
        <v>44</v>
      </c>
      <c r="F2248" s="2" t="s">
        <v>45</v>
      </c>
      <c r="G2248" s="2" t="s">
        <v>46</v>
      </c>
      <c r="H2248" s="2" t="s">
        <v>80</v>
      </c>
      <c r="I2248" s="2" t="s">
        <v>8941</v>
      </c>
      <c r="J2248" s="2" t="s">
        <v>14186</v>
      </c>
      <c r="K2248" s="2" t="s">
        <v>183</v>
      </c>
      <c r="L2248" s="2" t="s">
        <v>325</v>
      </c>
      <c r="M2248" s="2" t="s">
        <v>3129</v>
      </c>
      <c r="N2248" s="2" t="s">
        <v>8942</v>
      </c>
      <c r="O2248">
        <v>1</v>
      </c>
      <c r="P2248" s="2" t="s">
        <v>53</v>
      </c>
      <c r="Q2248">
        <v>100</v>
      </c>
      <c r="R2248">
        <v>0</v>
      </c>
      <c r="S2248" s="2" t="s">
        <v>54</v>
      </c>
      <c r="T2248" s="2" t="s">
        <v>55</v>
      </c>
      <c r="U2248" s="2" t="s">
        <v>86</v>
      </c>
      <c r="V2248" s="2"/>
      <c r="W2248">
        <v>68000</v>
      </c>
      <c r="X2248">
        <v>0</v>
      </c>
      <c r="Y2248">
        <v>0</v>
      </c>
      <c r="Z2248">
        <v>68000</v>
      </c>
      <c r="AB2248" s="2" t="s">
        <v>57</v>
      </c>
      <c r="AC2248">
        <v>27200</v>
      </c>
      <c r="AD2248">
        <v>40800</v>
      </c>
      <c r="AE2248">
        <v>124000</v>
      </c>
      <c r="AF2248">
        <v>1860</v>
      </c>
      <c r="AG2248" s="2" t="s">
        <v>8941</v>
      </c>
      <c r="AH2248" s="2"/>
      <c r="AI2248" s="1">
        <v>46195</v>
      </c>
      <c r="AJ2248" s="2" t="s">
        <v>87</v>
      </c>
      <c r="AK2248" s="2" t="s">
        <v>58</v>
      </c>
      <c r="AM2248" s="2" t="s">
        <v>59</v>
      </c>
      <c r="AP2248" s="2" t="s">
        <v>60</v>
      </c>
      <c r="AQ2248" s="2" t="s">
        <v>41</v>
      </c>
      <c r="AR2248">
        <v>56000</v>
      </c>
      <c r="AS2248" s="2" t="str">
        <f>_xlfn.IFNA(IF(VLOOKUP(all_resi[[#This Row],[No. Waybill]],settle_reconcile[No. Waybill],1,0)="","Recon","Recon"),"-")</f>
        <v>Recon</v>
      </c>
      <c r="AT2248" s="2">
        <f>all_resi[[#This Row],[Nilai COD]]-all_resi[[#This Row],[COD Fee]]-all_resi[[#This Row],[Total Biaya Setelah Diskon]]</f>
        <v>81340</v>
      </c>
      <c r="AU2248" s="2">
        <f>IF(all_resi[[#This Row],[Waktu Terima]]="","",_xlfn.DAYS(all_resi[[#This Row],[Waktu Terima]],all_resi[[#This Row],[Tanggal Pengiriman]]))</f>
        <v>7</v>
      </c>
    </row>
    <row r="2249" spans="1:47" x14ac:dyDescent="0.25">
      <c r="A2249" s="2" t="s">
        <v>9449</v>
      </c>
      <c r="B2249" s="1">
        <v>46188</v>
      </c>
      <c r="C2249" s="2" t="s">
        <v>42</v>
      </c>
      <c r="D2249" s="2" t="s">
        <v>43</v>
      </c>
      <c r="E2249" s="2" t="s">
        <v>44</v>
      </c>
      <c r="F2249" s="2" t="s">
        <v>45</v>
      </c>
      <c r="G2249" s="2" t="s">
        <v>46</v>
      </c>
      <c r="H2249" s="2" t="s">
        <v>80</v>
      </c>
      <c r="I2249" s="2" t="s">
        <v>9450</v>
      </c>
      <c r="J2249" s="2" t="s">
        <v>14283</v>
      </c>
      <c r="K2249" s="2" t="s">
        <v>137</v>
      </c>
      <c r="L2249" s="2" t="s">
        <v>1064</v>
      </c>
      <c r="M2249" s="2" t="s">
        <v>8720</v>
      </c>
      <c r="N2249" s="2" t="s">
        <v>9451</v>
      </c>
      <c r="O2249">
        <v>1</v>
      </c>
      <c r="P2249" s="2" t="s">
        <v>53</v>
      </c>
      <c r="Q2249">
        <v>100</v>
      </c>
      <c r="R2249">
        <v>0</v>
      </c>
      <c r="S2249" s="2" t="s">
        <v>54</v>
      </c>
      <c r="T2249" s="2" t="s">
        <v>55</v>
      </c>
      <c r="U2249" s="2" t="s">
        <v>305</v>
      </c>
      <c r="V2249" s="2"/>
      <c r="W2249">
        <v>21000</v>
      </c>
      <c r="X2249">
        <v>0</v>
      </c>
      <c r="Y2249">
        <v>0</v>
      </c>
      <c r="Z2249">
        <v>21000</v>
      </c>
      <c r="AB2249" s="2" t="s">
        <v>57</v>
      </c>
      <c r="AC2249">
        <v>12000</v>
      </c>
      <c r="AD2249">
        <v>9000</v>
      </c>
      <c r="AE2249">
        <v>141000</v>
      </c>
      <c r="AF2249">
        <v>2115</v>
      </c>
      <c r="AG2249" s="2" t="s">
        <v>517</v>
      </c>
      <c r="AH2249" s="2" t="s">
        <v>149</v>
      </c>
      <c r="AI2249" s="1">
        <v>46198</v>
      </c>
      <c r="AJ2249" s="2" t="s">
        <v>87</v>
      </c>
      <c r="AK2249" s="2" t="s">
        <v>67</v>
      </c>
      <c r="AM2249" s="2" t="s">
        <v>59</v>
      </c>
      <c r="AP2249" s="2" t="s">
        <v>60</v>
      </c>
      <c r="AQ2249" s="2" t="s">
        <v>41</v>
      </c>
      <c r="AR2249">
        <v>120000</v>
      </c>
      <c r="AS2249" s="2" t="str">
        <f>_xlfn.IFNA(IF(VLOOKUP(all_resi[[#This Row],[No. Waybill]],settle_reconcile[No. Waybill],1,0)="","Recon","Recon"),"-")</f>
        <v>-</v>
      </c>
      <c r="AT2249" s="2">
        <f>all_resi[[#This Row],[Nilai COD]]-all_resi[[#This Row],[COD Fee]]-all_resi[[#This Row],[Total Biaya Setelah Diskon]]</f>
        <v>129885</v>
      </c>
      <c r="AU2249" s="2">
        <f>IF(all_resi[[#This Row],[Waktu Terima]]="","",_xlfn.DAYS(all_resi[[#This Row],[Waktu Terima]],all_resi[[#This Row],[Tanggal Pengiriman]]))</f>
        <v>10</v>
      </c>
    </row>
    <row r="2250" spans="1:47" x14ac:dyDescent="0.25">
      <c r="A2250" s="2" t="s">
        <v>9314</v>
      </c>
      <c r="B2250" s="1">
        <v>46188</v>
      </c>
      <c r="C2250" s="2" t="s">
        <v>42</v>
      </c>
      <c r="D2250" s="2" t="s">
        <v>43</v>
      </c>
      <c r="E2250" s="2" t="s">
        <v>44</v>
      </c>
      <c r="F2250" s="2" t="s">
        <v>45</v>
      </c>
      <c r="G2250" s="2" t="s">
        <v>46</v>
      </c>
      <c r="H2250" s="2" t="s">
        <v>47</v>
      </c>
      <c r="I2250" s="2" t="s">
        <v>9315</v>
      </c>
      <c r="J2250" s="2" t="s">
        <v>14286</v>
      </c>
      <c r="K2250" s="2" t="s">
        <v>156</v>
      </c>
      <c r="L2250" s="2" t="s">
        <v>1694</v>
      </c>
      <c r="M2250" s="2" t="s">
        <v>1816</v>
      </c>
      <c r="N2250" s="2" t="s">
        <v>9316</v>
      </c>
      <c r="O2250">
        <v>1</v>
      </c>
      <c r="P2250" s="2" t="s">
        <v>53</v>
      </c>
      <c r="Q2250">
        <v>100</v>
      </c>
      <c r="R2250">
        <v>0</v>
      </c>
      <c r="S2250" s="2" t="s">
        <v>54</v>
      </c>
      <c r="T2250" s="2" t="s">
        <v>55</v>
      </c>
      <c r="U2250" s="2" t="s">
        <v>412</v>
      </c>
      <c r="V2250" s="2"/>
      <c r="W2250">
        <v>83000</v>
      </c>
      <c r="X2250">
        <v>0</v>
      </c>
      <c r="Y2250">
        <v>0</v>
      </c>
      <c r="Z2250">
        <v>83000</v>
      </c>
      <c r="AB2250" s="2" t="s">
        <v>57</v>
      </c>
      <c r="AC2250">
        <v>33200</v>
      </c>
      <c r="AD2250">
        <v>49800</v>
      </c>
      <c r="AE2250">
        <v>187000</v>
      </c>
      <c r="AF2250">
        <v>2805</v>
      </c>
      <c r="AG2250" s="2" t="s">
        <v>9315</v>
      </c>
      <c r="AH2250" s="2"/>
      <c r="AI2250" s="1">
        <v>46193</v>
      </c>
      <c r="AJ2250" s="2"/>
      <c r="AK2250" s="2" t="s">
        <v>58</v>
      </c>
      <c r="AM2250" s="2" t="s">
        <v>59</v>
      </c>
      <c r="AP2250" s="2" t="s">
        <v>60</v>
      </c>
      <c r="AQ2250" s="2" t="s">
        <v>41</v>
      </c>
      <c r="AR2250">
        <v>104000</v>
      </c>
      <c r="AS2250" s="2" t="str">
        <f>_xlfn.IFNA(IF(VLOOKUP(all_resi[[#This Row],[No. Waybill]],settle_reconcile[No. Waybill],1,0)="","Recon","Recon"),"-")</f>
        <v>Recon</v>
      </c>
      <c r="AT2250" s="2">
        <f>all_resi[[#This Row],[Nilai COD]]-all_resi[[#This Row],[COD Fee]]-all_resi[[#This Row],[Total Biaya Setelah Diskon]]</f>
        <v>134395</v>
      </c>
      <c r="AU2250" s="2">
        <f>IF(all_resi[[#This Row],[Waktu Terima]]="","",_xlfn.DAYS(all_resi[[#This Row],[Waktu Terima]],all_resi[[#This Row],[Tanggal Pengiriman]]))</f>
        <v>5</v>
      </c>
    </row>
    <row r="2251" spans="1:47" x14ac:dyDescent="0.25">
      <c r="A2251" s="2" t="s">
        <v>9351</v>
      </c>
      <c r="B2251" s="1">
        <v>46188</v>
      </c>
      <c r="C2251" s="2" t="s">
        <v>42</v>
      </c>
      <c r="D2251" s="2" t="s">
        <v>43</v>
      </c>
      <c r="E2251" s="2" t="s">
        <v>44</v>
      </c>
      <c r="F2251" s="2" t="s">
        <v>45</v>
      </c>
      <c r="G2251" s="2" t="s">
        <v>46</v>
      </c>
      <c r="H2251" s="2" t="s">
        <v>47</v>
      </c>
      <c r="I2251" s="2" t="s">
        <v>9352</v>
      </c>
      <c r="J2251" s="2" t="s">
        <v>14274</v>
      </c>
      <c r="K2251" s="2" t="s">
        <v>121</v>
      </c>
      <c r="L2251" s="2" t="s">
        <v>1309</v>
      </c>
      <c r="M2251" s="2" t="s">
        <v>2375</v>
      </c>
      <c r="N2251" s="2" t="s">
        <v>9353</v>
      </c>
      <c r="O2251">
        <v>1</v>
      </c>
      <c r="P2251" s="2" t="s">
        <v>53</v>
      </c>
      <c r="Q2251">
        <v>100</v>
      </c>
      <c r="R2251">
        <v>0</v>
      </c>
      <c r="S2251" s="2" t="s">
        <v>54</v>
      </c>
      <c r="T2251" s="2" t="s">
        <v>55</v>
      </c>
      <c r="U2251" s="2" t="s">
        <v>529</v>
      </c>
      <c r="V2251" s="2"/>
      <c r="W2251">
        <v>83000</v>
      </c>
      <c r="X2251">
        <v>0</v>
      </c>
      <c r="Y2251">
        <v>0</v>
      </c>
      <c r="Z2251">
        <v>83000</v>
      </c>
      <c r="AB2251" s="2" t="s">
        <v>57</v>
      </c>
      <c r="AC2251">
        <v>33200</v>
      </c>
      <c r="AD2251">
        <v>49800</v>
      </c>
      <c r="AE2251">
        <v>187000</v>
      </c>
      <c r="AF2251">
        <v>2805</v>
      </c>
      <c r="AG2251" s="2" t="s">
        <v>9352</v>
      </c>
      <c r="AH2251" s="2"/>
      <c r="AI2251" s="1">
        <v>46196</v>
      </c>
      <c r="AJ2251" s="2"/>
      <c r="AK2251" s="2" t="s">
        <v>58</v>
      </c>
      <c r="AM2251" s="2" t="s">
        <v>59</v>
      </c>
      <c r="AP2251" s="2" t="s">
        <v>60</v>
      </c>
      <c r="AQ2251" s="2" t="s">
        <v>41</v>
      </c>
      <c r="AR2251">
        <v>104000</v>
      </c>
      <c r="AS2251" s="2" t="str">
        <f>_xlfn.IFNA(IF(VLOOKUP(all_resi[[#This Row],[No. Waybill]],settle_reconcile[No. Waybill],1,0)="","Recon","Recon"),"-")</f>
        <v>Recon</v>
      </c>
      <c r="AT2251" s="2">
        <f>all_resi[[#This Row],[Nilai COD]]-all_resi[[#This Row],[COD Fee]]-all_resi[[#This Row],[Total Biaya Setelah Diskon]]</f>
        <v>134395</v>
      </c>
      <c r="AU2251" s="2">
        <f>IF(all_resi[[#This Row],[Waktu Terima]]="","",_xlfn.DAYS(all_resi[[#This Row],[Waktu Terima]],all_resi[[#This Row],[Tanggal Pengiriman]]))</f>
        <v>8</v>
      </c>
    </row>
    <row r="2252" spans="1:47" x14ac:dyDescent="0.25">
      <c r="A2252" s="2" t="s">
        <v>9306</v>
      </c>
      <c r="B2252" s="1">
        <v>46188</v>
      </c>
      <c r="C2252" s="2" t="s">
        <v>42</v>
      </c>
      <c r="D2252" s="2" t="s">
        <v>43</v>
      </c>
      <c r="E2252" s="2" t="s">
        <v>44</v>
      </c>
      <c r="F2252" s="2" t="s">
        <v>45</v>
      </c>
      <c r="G2252" s="2" t="s">
        <v>46</v>
      </c>
      <c r="H2252" s="2" t="s">
        <v>47</v>
      </c>
      <c r="I2252" s="2" t="s">
        <v>9307</v>
      </c>
      <c r="J2252" s="2" t="s">
        <v>14285</v>
      </c>
      <c r="K2252" s="2" t="s">
        <v>100</v>
      </c>
      <c r="L2252" s="2" t="s">
        <v>1383</v>
      </c>
      <c r="M2252" s="2" t="s">
        <v>9308</v>
      </c>
      <c r="N2252" s="2" t="s">
        <v>9309</v>
      </c>
      <c r="O2252">
        <v>1</v>
      </c>
      <c r="P2252" s="2" t="s">
        <v>53</v>
      </c>
      <c r="Q2252">
        <v>100</v>
      </c>
      <c r="R2252">
        <v>0</v>
      </c>
      <c r="S2252" s="2" t="s">
        <v>54</v>
      </c>
      <c r="T2252" s="2" t="s">
        <v>55</v>
      </c>
      <c r="U2252" s="2" t="s">
        <v>225</v>
      </c>
      <c r="V2252" s="2"/>
      <c r="W2252">
        <v>18000</v>
      </c>
      <c r="X2252">
        <v>0</v>
      </c>
      <c r="Y2252">
        <v>0</v>
      </c>
      <c r="Z2252">
        <v>18000</v>
      </c>
      <c r="AB2252" s="2" t="s">
        <v>57</v>
      </c>
      <c r="AC2252">
        <v>12000</v>
      </c>
      <c r="AD2252">
        <v>6000</v>
      </c>
      <c r="AE2252">
        <v>122000</v>
      </c>
      <c r="AF2252">
        <v>1830</v>
      </c>
      <c r="AG2252" s="2" t="s">
        <v>9307</v>
      </c>
      <c r="AH2252" s="2"/>
      <c r="AI2252" s="1">
        <v>46192</v>
      </c>
      <c r="AJ2252" s="2"/>
      <c r="AK2252" s="2" t="s">
        <v>58</v>
      </c>
      <c r="AM2252" s="2" t="s">
        <v>59</v>
      </c>
      <c r="AP2252" s="2" t="s">
        <v>60</v>
      </c>
      <c r="AQ2252" s="2" t="s">
        <v>41</v>
      </c>
      <c r="AR2252">
        <v>104000</v>
      </c>
      <c r="AS2252" s="2" t="str">
        <f>_xlfn.IFNA(IF(VLOOKUP(all_resi[[#This Row],[No. Waybill]],settle_reconcile[No. Waybill],1,0)="","Recon","Recon"),"-")</f>
        <v>Recon</v>
      </c>
      <c r="AT2252" s="2">
        <f>all_resi[[#This Row],[Nilai COD]]-all_resi[[#This Row],[COD Fee]]-all_resi[[#This Row],[Total Biaya Setelah Diskon]]</f>
        <v>114170</v>
      </c>
      <c r="AU2252" s="2">
        <f>IF(all_resi[[#This Row],[Waktu Terima]]="","",_xlfn.DAYS(all_resi[[#This Row],[Waktu Terima]],all_resi[[#This Row],[Tanggal Pengiriman]]))</f>
        <v>4</v>
      </c>
    </row>
    <row r="2253" spans="1:47" x14ac:dyDescent="0.25">
      <c r="A2253" s="2" t="s">
        <v>9301</v>
      </c>
      <c r="B2253" s="1">
        <v>46188</v>
      </c>
      <c r="C2253" s="2" t="s">
        <v>42</v>
      </c>
      <c r="D2253" s="2" t="s">
        <v>43</v>
      </c>
      <c r="E2253" s="2" t="s">
        <v>44</v>
      </c>
      <c r="F2253" s="2" t="s">
        <v>45</v>
      </c>
      <c r="G2253" s="2" t="s">
        <v>46</v>
      </c>
      <c r="H2253" s="2" t="s">
        <v>47</v>
      </c>
      <c r="I2253" s="2" t="s">
        <v>9302</v>
      </c>
      <c r="J2253" s="2" t="s">
        <v>14287</v>
      </c>
      <c r="K2253" s="2" t="s">
        <v>177</v>
      </c>
      <c r="L2253" s="2" t="s">
        <v>222</v>
      </c>
      <c r="M2253" s="2" t="s">
        <v>9303</v>
      </c>
      <c r="N2253" s="2" t="s">
        <v>9304</v>
      </c>
      <c r="O2253">
        <v>1</v>
      </c>
      <c r="P2253" s="2" t="s">
        <v>53</v>
      </c>
      <c r="Q2253">
        <v>100</v>
      </c>
      <c r="R2253">
        <v>0</v>
      </c>
      <c r="S2253" s="2" t="s">
        <v>54</v>
      </c>
      <c r="T2253" s="2" t="s">
        <v>55</v>
      </c>
      <c r="U2253" s="2" t="s">
        <v>9305</v>
      </c>
      <c r="V2253" s="2"/>
      <c r="W2253">
        <v>80000</v>
      </c>
      <c r="X2253">
        <v>0</v>
      </c>
      <c r="Y2253">
        <v>0</v>
      </c>
      <c r="Z2253">
        <v>80000</v>
      </c>
      <c r="AB2253" s="2" t="s">
        <v>57</v>
      </c>
      <c r="AC2253">
        <v>32000</v>
      </c>
      <c r="AD2253">
        <v>48000</v>
      </c>
      <c r="AE2253">
        <v>0</v>
      </c>
      <c r="AF2253">
        <v>0</v>
      </c>
      <c r="AG2253" s="2" t="s">
        <v>9302</v>
      </c>
      <c r="AH2253" s="2"/>
      <c r="AI2253" s="1">
        <v>46197</v>
      </c>
      <c r="AJ2253" s="2"/>
      <c r="AK2253" s="2" t="s">
        <v>58</v>
      </c>
      <c r="AM2253" s="2" t="s">
        <v>59</v>
      </c>
      <c r="AP2253" s="2" t="s">
        <v>60</v>
      </c>
      <c r="AQ2253" s="2" t="s">
        <v>98</v>
      </c>
      <c r="AR2253">
        <v>-80000</v>
      </c>
      <c r="AS2253" s="2" t="str">
        <f>_xlfn.IFNA(IF(VLOOKUP(all_resi[[#This Row],[No. Waybill]],settle_reconcile[No. Waybill],1,0)="","Recon","Recon"),"-")</f>
        <v>-</v>
      </c>
      <c r="AT2253" s="2">
        <f>all_resi[[#This Row],[Nilai COD]]-all_resi[[#This Row],[COD Fee]]-all_resi[[#This Row],[Total Biaya Setelah Diskon]]</f>
        <v>-48000</v>
      </c>
      <c r="AU2253" s="2">
        <f>IF(all_resi[[#This Row],[Waktu Terima]]="","",_xlfn.DAYS(all_resi[[#This Row],[Waktu Terima]],all_resi[[#This Row],[Tanggal Pengiriman]]))</f>
        <v>9</v>
      </c>
    </row>
    <row r="2254" spans="1:47" x14ac:dyDescent="0.25">
      <c r="A2254" s="2" t="s">
        <v>8871</v>
      </c>
      <c r="B2254" s="1">
        <v>46188</v>
      </c>
      <c r="C2254" s="2" t="s">
        <v>42</v>
      </c>
      <c r="D2254" s="2" t="s">
        <v>43</v>
      </c>
      <c r="E2254" s="2" t="s">
        <v>44</v>
      </c>
      <c r="F2254" s="2" t="s">
        <v>45</v>
      </c>
      <c r="G2254" s="2" t="s">
        <v>46</v>
      </c>
      <c r="H2254" s="2" t="s">
        <v>47</v>
      </c>
      <c r="I2254" s="2" t="s">
        <v>8872</v>
      </c>
      <c r="J2254" s="2" t="s">
        <v>14271</v>
      </c>
      <c r="K2254" s="2" t="s">
        <v>126</v>
      </c>
      <c r="L2254" s="2" t="s">
        <v>127</v>
      </c>
      <c r="M2254" s="2" t="s">
        <v>730</v>
      </c>
      <c r="N2254" s="2" t="s">
        <v>8873</v>
      </c>
      <c r="O2254">
        <v>1</v>
      </c>
      <c r="P2254" s="2" t="s">
        <v>53</v>
      </c>
      <c r="Q2254">
        <v>100</v>
      </c>
      <c r="R2254">
        <v>0</v>
      </c>
      <c r="S2254" s="2" t="s">
        <v>54</v>
      </c>
      <c r="T2254" s="2" t="s">
        <v>55</v>
      </c>
      <c r="U2254" s="2" t="s">
        <v>250</v>
      </c>
      <c r="V2254" s="2"/>
      <c r="W2254">
        <v>60000</v>
      </c>
      <c r="X2254">
        <v>0</v>
      </c>
      <c r="Y2254">
        <v>0</v>
      </c>
      <c r="Z2254">
        <v>60000</v>
      </c>
      <c r="AB2254" s="2" t="s">
        <v>57</v>
      </c>
      <c r="AC2254">
        <v>24000</v>
      </c>
      <c r="AD2254">
        <v>36000</v>
      </c>
      <c r="AE2254">
        <v>114000</v>
      </c>
      <c r="AF2254">
        <v>1710</v>
      </c>
      <c r="AG2254" s="2" t="s">
        <v>353</v>
      </c>
      <c r="AH2254" s="2" t="s">
        <v>149</v>
      </c>
      <c r="AI2254" s="1">
        <v>46202</v>
      </c>
      <c r="AJ2254" s="2"/>
      <c r="AK2254" s="2" t="s">
        <v>67</v>
      </c>
      <c r="AM2254" s="2" t="s">
        <v>59</v>
      </c>
      <c r="AP2254" s="2" t="s">
        <v>60</v>
      </c>
      <c r="AQ2254" s="2" t="s">
        <v>41</v>
      </c>
      <c r="AR2254">
        <v>54000</v>
      </c>
      <c r="AS2254" s="2" t="str">
        <f>_xlfn.IFNA(IF(VLOOKUP(all_resi[[#This Row],[No. Waybill]],settle_reconcile[No. Waybill],1,0)="","Recon","Recon"),"-")</f>
        <v>-</v>
      </c>
      <c r="AT2254" s="2">
        <f>all_resi[[#This Row],[Nilai COD]]-all_resi[[#This Row],[COD Fee]]-all_resi[[#This Row],[Total Biaya Setelah Diskon]]</f>
        <v>76290</v>
      </c>
      <c r="AU2254" s="2">
        <f>IF(all_resi[[#This Row],[Waktu Terima]]="","",_xlfn.DAYS(all_resi[[#This Row],[Waktu Terima]],all_resi[[#This Row],[Tanggal Pengiriman]]))</f>
        <v>14</v>
      </c>
    </row>
    <row r="2255" spans="1:47" x14ac:dyDescent="0.25">
      <c r="A2255" s="2" t="s">
        <v>9018</v>
      </c>
      <c r="B2255" s="1">
        <v>46188</v>
      </c>
      <c r="C2255" s="2" t="s">
        <v>42</v>
      </c>
      <c r="D2255" s="2" t="s">
        <v>43</v>
      </c>
      <c r="E2255" s="2" t="s">
        <v>44</v>
      </c>
      <c r="F2255" s="2" t="s">
        <v>45</v>
      </c>
      <c r="G2255" s="2" t="s">
        <v>46</v>
      </c>
      <c r="H2255" s="2" t="s">
        <v>47</v>
      </c>
      <c r="I2255" s="2" t="s">
        <v>9019</v>
      </c>
      <c r="J2255" s="2" t="s">
        <v>14380</v>
      </c>
      <c r="K2255" s="2" t="s">
        <v>209</v>
      </c>
      <c r="L2255" s="2" t="s">
        <v>214</v>
      </c>
      <c r="M2255" s="2" t="s">
        <v>3422</v>
      </c>
      <c r="N2255" s="2" t="s">
        <v>9020</v>
      </c>
      <c r="O2255">
        <v>1</v>
      </c>
      <c r="P2255" s="2" t="s">
        <v>53</v>
      </c>
      <c r="Q2255">
        <v>100</v>
      </c>
      <c r="R2255">
        <v>0</v>
      </c>
      <c r="S2255" s="2" t="s">
        <v>54</v>
      </c>
      <c r="T2255" s="2" t="s">
        <v>55</v>
      </c>
      <c r="U2255" s="2" t="s">
        <v>386</v>
      </c>
      <c r="V2255" s="2"/>
      <c r="W2255">
        <v>48000</v>
      </c>
      <c r="X2255">
        <v>0</v>
      </c>
      <c r="Y2255">
        <v>0</v>
      </c>
      <c r="Z2255">
        <v>48000</v>
      </c>
      <c r="AB2255" s="2" t="s">
        <v>57</v>
      </c>
      <c r="AC2255">
        <v>19200</v>
      </c>
      <c r="AD2255">
        <v>28800</v>
      </c>
      <c r="AE2255">
        <v>153000</v>
      </c>
      <c r="AF2255">
        <v>2295</v>
      </c>
      <c r="AG2255" s="2" t="s">
        <v>9019</v>
      </c>
      <c r="AH2255" s="2"/>
      <c r="AI2255" s="1">
        <v>46194</v>
      </c>
      <c r="AJ2255" s="2"/>
      <c r="AK2255" s="2" t="s">
        <v>58</v>
      </c>
      <c r="AM2255" s="2" t="s">
        <v>59</v>
      </c>
      <c r="AP2255" s="2" t="s">
        <v>60</v>
      </c>
      <c r="AQ2255" s="2" t="s">
        <v>41</v>
      </c>
      <c r="AR2255">
        <v>105000</v>
      </c>
      <c r="AS2255" s="2" t="str">
        <f>_xlfn.IFNA(IF(VLOOKUP(all_resi[[#This Row],[No. Waybill]],settle_reconcile[No. Waybill],1,0)="","Recon","Recon"),"-")</f>
        <v>Recon</v>
      </c>
      <c r="AT2255" s="2">
        <f>all_resi[[#This Row],[Nilai COD]]-all_resi[[#This Row],[COD Fee]]-all_resi[[#This Row],[Total Biaya Setelah Diskon]]</f>
        <v>121905</v>
      </c>
      <c r="AU2255" s="2">
        <f>IF(all_resi[[#This Row],[Waktu Terima]]="","",_xlfn.DAYS(all_resi[[#This Row],[Waktu Terima]],all_resi[[#This Row],[Tanggal Pengiriman]]))</f>
        <v>6</v>
      </c>
    </row>
    <row r="2256" spans="1:47" x14ac:dyDescent="0.25">
      <c r="A2256" s="2" t="s">
        <v>9345</v>
      </c>
      <c r="B2256" s="1">
        <v>46188</v>
      </c>
      <c r="C2256" s="2" t="s">
        <v>42</v>
      </c>
      <c r="D2256" s="2" t="s">
        <v>43</v>
      </c>
      <c r="E2256" s="2" t="s">
        <v>44</v>
      </c>
      <c r="F2256" s="2" t="s">
        <v>45</v>
      </c>
      <c r="G2256" s="2" t="s">
        <v>46</v>
      </c>
      <c r="H2256" s="2" t="s">
        <v>47</v>
      </c>
      <c r="I2256" s="2" t="s">
        <v>9346</v>
      </c>
      <c r="J2256" s="2" t="s">
        <v>14272</v>
      </c>
      <c r="K2256" s="2" t="s">
        <v>177</v>
      </c>
      <c r="L2256" s="2" t="s">
        <v>1333</v>
      </c>
      <c r="M2256" s="2" t="s">
        <v>2060</v>
      </c>
      <c r="N2256" s="2" t="s">
        <v>9347</v>
      </c>
      <c r="O2256">
        <v>1</v>
      </c>
      <c r="P2256" s="2" t="s">
        <v>53</v>
      </c>
      <c r="Q2256">
        <v>100</v>
      </c>
      <c r="R2256">
        <v>0</v>
      </c>
      <c r="S2256" s="2" t="s">
        <v>54</v>
      </c>
      <c r="T2256" s="2" t="s">
        <v>55</v>
      </c>
      <c r="U2256" s="2" t="s">
        <v>147</v>
      </c>
      <c r="V2256" s="2"/>
      <c r="W2256">
        <v>87000</v>
      </c>
      <c r="X2256">
        <v>0</v>
      </c>
      <c r="Y2256">
        <v>0</v>
      </c>
      <c r="Z2256">
        <v>87000</v>
      </c>
      <c r="AB2256" s="2" t="s">
        <v>57</v>
      </c>
      <c r="AC2256">
        <v>34800</v>
      </c>
      <c r="AD2256">
        <v>52200</v>
      </c>
      <c r="AE2256">
        <v>157000</v>
      </c>
      <c r="AF2256">
        <v>2355</v>
      </c>
      <c r="AG2256" s="2" t="s">
        <v>148</v>
      </c>
      <c r="AH2256" s="2" t="s">
        <v>149</v>
      </c>
      <c r="AI2256" s="1">
        <v>46201</v>
      </c>
      <c r="AJ2256" s="2"/>
      <c r="AK2256" s="2" t="s">
        <v>67</v>
      </c>
      <c r="AM2256" s="2" t="s">
        <v>59</v>
      </c>
      <c r="AP2256" s="2" t="s">
        <v>60</v>
      </c>
      <c r="AQ2256" s="2" t="s">
        <v>41</v>
      </c>
      <c r="AR2256">
        <v>70000</v>
      </c>
      <c r="AS2256" s="2" t="str">
        <f>_xlfn.IFNA(IF(VLOOKUP(all_resi[[#This Row],[No. Waybill]],settle_reconcile[No. Waybill],1,0)="","Recon","Recon"),"-")</f>
        <v>-</v>
      </c>
      <c r="AT2256" s="2">
        <f>all_resi[[#This Row],[Nilai COD]]-all_resi[[#This Row],[COD Fee]]-all_resi[[#This Row],[Total Biaya Setelah Diskon]]</f>
        <v>102445</v>
      </c>
      <c r="AU2256" s="2">
        <f>IF(all_resi[[#This Row],[Waktu Terima]]="","",_xlfn.DAYS(all_resi[[#This Row],[Waktu Terima]],all_resi[[#This Row],[Tanggal Pengiriman]]))</f>
        <v>13</v>
      </c>
    </row>
    <row r="2257" spans="1:47" x14ac:dyDescent="0.25">
      <c r="A2257" s="2" t="s">
        <v>8763</v>
      </c>
      <c r="B2257" s="1">
        <v>46188</v>
      </c>
      <c r="C2257" s="2" t="s">
        <v>42</v>
      </c>
      <c r="D2257" s="2" t="s">
        <v>43</v>
      </c>
      <c r="E2257" s="2" t="s">
        <v>44</v>
      </c>
      <c r="F2257" s="2" t="s">
        <v>45</v>
      </c>
      <c r="G2257" s="2" t="s">
        <v>46</v>
      </c>
      <c r="H2257" s="2" t="s">
        <v>80</v>
      </c>
      <c r="I2257" s="2" t="s">
        <v>8764</v>
      </c>
      <c r="J2257" s="2" t="s">
        <v>14332</v>
      </c>
      <c r="K2257" s="2" t="s">
        <v>177</v>
      </c>
      <c r="L2257" s="2" t="s">
        <v>807</v>
      </c>
      <c r="M2257" s="2" t="s">
        <v>5059</v>
      </c>
      <c r="N2257" s="2" t="s">
        <v>8765</v>
      </c>
      <c r="O2257">
        <v>1</v>
      </c>
      <c r="P2257" s="2" t="s">
        <v>53</v>
      </c>
      <c r="Q2257">
        <v>100</v>
      </c>
      <c r="R2257">
        <v>0</v>
      </c>
      <c r="S2257" s="2" t="s">
        <v>54</v>
      </c>
      <c r="T2257" s="2" t="s">
        <v>55</v>
      </c>
      <c r="U2257" s="2" t="s">
        <v>86</v>
      </c>
      <c r="V2257" s="2"/>
      <c r="W2257">
        <v>64000</v>
      </c>
      <c r="X2257">
        <v>0</v>
      </c>
      <c r="Y2257">
        <v>0</v>
      </c>
      <c r="Z2257">
        <v>64000</v>
      </c>
      <c r="AB2257" s="2" t="s">
        <v>57</v>
      </c>
      <c r="AC2257">
        <v>25600</v>
      </c>
      <c r="AD2257">
        <v>38400</v>
      </c>
      <c r="AE2257">
        <v>124000</v>
      </c>
      <c r="AF2257">
        <v>1860</v>
      </c>
      <c r="AG2257" s="2" t="s">
        <v>8764</v>
      </c>
      <c r="AH2257" s="2"/>
      <c r="AI2257" s="1">
        <v>46195</v>
      </c>
      <c r="AJ2257" s="2" t="s">
        <v>87</v>
      </c>
      <c r="AK2257" s="2" t="s">
        <v>58</v>
      </c>
      <c r="AM2257" s="2" t="s">
        <v>59</v>
      </c>
      <c r="AP2257" s="2" t="s">
        <v>60</v>
      </c>
      <c r="AQ2257" s="2" t="s">
        <v>41</v>
      </c>
      <c r="AR2257">
        <v>60000</v>
      </c>
      <c r="AS2257" s="2" t="str">
        <f>_xlfn.IFNA(IF(VLOOKUP(all_resi[[#This Row],[No. Waybill]],settle_reconcile[No. Waybill],1,0)="","Recon","Recon"),"-")</f>
        <v>Recon</v>
      </c>
      <c r="AT2257" s="2">
        <f>all_resi[[#This Row],[Nilai COD]]-all_resi[[#This Row],[COD Fee]]-all_resi[[#This Row],[Total Biaya Setelah Diskon]]</f>
        <v>83740</v>
      </c>
      <c r="AU2257" s="2">
        <f>IF(all_resi[[#This Row],[Waktu Terima]]="","",_xlfn.DAYS(all_resi[[#This Row],[Waktu Terima]],all_resi[[#This Row],[Tanggal Pengiriman]]))</f>
        <v>7</v>
      </c>
    </row>
    <row r="2258" spans="1:47" x14ac:dyDescent="0.25">
      <c r="A2258" s="2" t="s">
        <v>9456</v>
      </c>
      <c r="B2258" s="1">
        <v>46188</v>
      </c>
      <c r="C2258" s="2" t="s">
        <v>42</v>
      </c>
      <c r="D2258" s="2" t="s">
        <v>43</v>
      </c>
      <c r="E2258" s="2" t="s">
        <v>44</v>
      </c>
      <c r="F2258" s="2" t="s">
        <v>45</v>
      </c>
      <c r="G2258" s="2" t="s">
        <v>46</v>
      </c>
      <c r="H2258" s="2" t="s">
        <v>80</v>
      </c>
      <c r="I2258" s="2" t="s">
        <v>9457</v>
      </c>
      <c r="J2258" s="2" t="s">
        <v>14209</v>
      </c>
      <c r="K2258" s="2" t="s">
        <v>126</v>
      </c>
      <c r="L2258" s="2" t="s">
        <v>741</v>
      </c>
      <c r="M2258" s="2" t="s">
        <v>5040</v>
      </c>
      <c r="N2258" s="2" t="s">
        <v>9458</v>
      </c>
      <c r="O2258">
        <v>1</v>
      </c>
      <c r="P2258" s="2" t="s">
        <v>53</v>
      </c>
      <c r="Q2258">
        <v>100</v>
      </c>
      <c r="R2258">
        <v>0</v>
      </c>
      <c r="S2258" s="2" t="s">
        <v>54</v>
      </c>
      <c r="T2258" s="2" t="s">
        <v>55</v>
      </c>
      <c r="U2258" s="2" t="s">
        <v>581</v>
      </c>
      <c r="V2258" s="2"/>
      <c r="W2258">
        <v>74000</v>
      </c>
      <c r="X2258">
        <v>0</v>
      </c>
      <c r="Y2258">
        <v>0</v>
      </c>
      <c r="Z2258">
        <v>74000</v>
      </c>
      <c r="AB2258" s="2" t="s">
        <v>57</v>
      </c>
      <c r="AC2258">
        <v>29600</v>
      </c>
      <c r="AD2258">
        <v>44400</v>
      </c>
      <c r="AE2258">
        <v>148500</v>
      </c>
      <c r="AF2258">
        <v>2227.5</v>
      </c>
      <c r="AG2258" s="2" t="s">
        <v>148</v>
      </c>
      <c r="AH2258" s="2" t="s">
        <v>149</v>
      </c>
      <c r="AI2258" s="1">
        <v>46201</v>
      </c>
      <c r="AJ2258" s="2" t="s">
        <v>87</v>
      </c>
      <c r="AK2258" s="2" t="s">
        <v>67</v>
      </c>
      <c r="AM2258" s="2" t="s">
        <v>59</v>
      </c>
      <c r="AP2258" s="2" t="s">
        <v>60</v>
      </c>
      <c r="AQ2258" s="2" t="s">
        <v>41</v>
      </c>
      <c r="AR2258">
        <v>74500</v>
      </c>
      <c r="AS2258" s="2" t="str">
        <f>_xlfn.IFNA(IF(VLOOKUP(all_resi[[#This Row],[No. Waybill]],settle_reconcile[No. Waybill],1,0)="","Recon","Recon"),"-")</f>
        <v>-</v>
      </c>
      <c r="AT2258" s="2">
        <f>all_resi[[#This Row],[Nilai COD]]-all_resi[[#This Row],[COD Fee]]-all_resi[[#This Row],[Total Biaya Setelah Diskon]]</f>
        <v>101872.5</v>
      </c>
      <c r="AU2258" s="2">
        <f>IF(all_resi[[#This Row],[Waktu Terima]]="","",_xlfn.DAYS(all_resi[[#This Row],[Waktu Terima]],all_resi[[#This Row],[Tanggal Pengiriman]]))</f>
        <v>13</v>
      </c>
    </row>
    <row r="2259" spans="1:47" x14ac:dyDescent="0.25">
      <c r="A2259" s="2" t="s">
        <v>9482</v>
      </c>
      <c r="B2259" s="1">
        <v>46188</v>
      </c>
      <c r="C2259" s="2" t="s">
        <v>42</v>
      </c>
      <c r="D2259" s="2" t="s">
        <v>43</v>
      </c>
      <c r="E2259" s="2" t="s">
        <v>44</v>
      </c>
      <c r="F2259" s="2" t="s">
        <v>45</v>
      </c>
      <c r="G2259" s="2" t="s">
        <v>46</v>
      </c>
      <c r="H2259" s="2" t="s">
        <v>80</v>
      </c>
      <c r="I2259" s="2" t="s">
        <v>9483</v>
      </c>
      <c r="J2259" s="2" t="s">
        <v>14288</v>
      </c>
      <c r="K2259" s="2" t="s">
        <v>203</v>
      </c>
      <c r="L2259" s="2" t="s">
        <v>2826</v>
      </c>
      <c r="M2259" s="2" t="s">
        <v>9484</v>
      </c>
      <c r="N2259" s="2" t="s">
        <v>9485</v>
      </c>
      <c r="O2259">
        <v>1</v>
      </c>
      <c r="P2259" s="2" t="s">
        <v>53</v>
      </c>
      <c r="Q2259">
        <v>100</v>
      </c>
      <c r="R2259">
        <v>0</v>
      </c>
      <c r="S2259" s="2" t="s">
        <v>54</v>
      </c>
      <c r="T2259" s="2" t="s">
        <v>55</v>
      </c>
      <c r="U2259" s="2" t="s">
        <v>305</v>
      </c>
      <c r="V2259" s="2"/>
      <c r="W2259">
        <v>14000</v>
      </c>
      <c r="X2259">
        <v>0</v>
      </c>
      <c r="Y2259">
        <v>0</v>
      </c>
      <c r="Z2259">
        <v>14000</v>
      </c>
      <c r="AB2259" s="2" t="s">
        <v>57</v>
      </c>
      <c r="AC2259">
        <v>5600</v>
      </c>
      <c r="AD2259">
        <v>8400</v>
      </c>
      <c r="AE2259">
        <v>0</v>
      </c>
      <c r="AF2259">
        <v>0</v>
      </c>
      <c r="AG2259" s="2" t="s">
        <v>9483</v>
      </c>
      <c r="AH2259" s="2"/>
      <c r="AI2259" s="1">
        <v>46190</v>
      </c>
      <c r="AJ2259" s="2" t="s">
        <v>87</v>
      </c>
      <c r="AK2259" s="2" t="s">
        <v>58</v>
      </c>
      <c r="AM2259" s="2" t="s">
        <v>59</v>
      </c>
      <c r="AP2259" s="2" t="s">
        <v>60</v>
      </c>
      <c r="AQ2259" s="2" t="s">
        <v>98</v>
      </c>
      <c r="AR2259">
        <v>-14000</v>
      </c>
      <c r="AS2259" s="2" t="str">
        <f>_xlfn.IFNA(IF(VLOOKUP(all_resi[[#This Row],[No. Waybill]],settle_reconcile[No. Waybill],1,0)="","Recon","Recon"),"-")</f>
        <v>-</v>
      </c>
      <c r="AT2259" s="2">
        <f>all_resi[[#This Row],[Nilai COD]]-all_resi[[#This Row],[COD Fee]]-all_resi[[#This Row],[Total Biaya Setelah Diskon]]</f>
        <v>-8400</v>
      </c>
      <c r="AU2259" s="2">
        <f>IF(all_resi[[#This Row],[Waktu Terima]]="","",_xlfn.DAYS(all_resi[[#This Row],[Waktu Terima]],all_resi[[#This Row],[Tanggal Pengiriman]]))</f>
        <v>2</v>
      </c>
    </row>
    <row r="2260" spans="1:47" x14ac:dyDescent="0.25">
      <c r="A2260" s="2" t="s">
        <v>9317</v>
      </c>
      <c r="B2260" s="1">
        <v>46188</v>
      </c>
      <c r="C2260" s="2" t="s">
        <v>42</v>
      </c>
      <c r="D2260" s="2" t="s">
        <v>43</v>
      </c>
      <c r="E2260" s="2" t="s">
        <v>44</v>
      </c>
      <c r="F2260" s="2" t="s">
        <v>45</v>
      </c>
      <c r="G2260" s="2" t="s">
        <v>46</v>
      </c>
      <c r="H2260" s="2" t="s">
        <v>47</v>
      </c>
      <c r="I2260" s="2" t="s">
        <v>9318</v>
      </c>
      <c r="J2260" s="2" t="s">
        <v>14307</v>
      </c>
      <c r="K2260" s="2" t="s">
        <v>143</v>
      </c>
      <c r="L2260" s="2" t="s">
        <v>4873</v>
      </c>
      <c r="M2260" s="2" t="s">
        <v>9319</v>
      </c>
      <c r="N2260" s="2" t="s">
        <v>9320</v>
      </c>
      <c r="O2260">
        <v>1</v>
      </c>
      <c r="P2260" s="2" t="s">
        <v>53</v>
      </c>
      <c r="Q2260">
        <v>100</v>
      </c>
      <c r="R2260">
        <v>0</v>
      </c>
      <c r="S2260" s="2" t="s">
        <v>54</v>
      </c>
      <c r="T2260" s="2" t="s">
        <v>55</v>
      </c>
      <c r="U2260" s="2" t="s">
        <v>698</v>
      </c>
      <c r="V2260" s="2"/>
      <c r="W2260">
        <v>23000</v>
      </c>
      <c r="X2260">
        <v>0</v>
      </c>
      <c r="Y2260">
        <v>0</v>
      </c>
      <c r="Z2260">
        <v>23000</v>
      </c>
      <c r="AB2260" s="2" t="s">
        <v>57</v>
      </c>
      <c r="AC2260">
        <v>16000</v>
      </c>
      <c r="AD2260">
        <v>7000</v>
      </c>
      <c r="AE2260">
        <v>106000</v>
      </c>
      <c r="AF2260">
        <v>1590</v>
      </c>
      <c r="AG2260" s="2" t="s">
        <v>9318</v>
      </c>
      <c r="AH2260" s="2"/>
      <c r="AI2260" s="1">
        <v>46190</v>
      </c>
      <c r="AJ2260" s="2"/>
      <c r="AK2260" s="2" t="s">
        <v>58</v>
      </c>
      <c r="AM2260" s="2" t="s">
        <v>59</v>
      </c>
      <c r="AP2260" s="2" t="s">
        <v>60</v>
      </c>
      <c r="AQ2260" s="2" t="s">
        <v>41</v>
      </c>
      <c r="AR2260">
        <v>83000</v>
      </c>
      <c r="AS2260" s="2" t="str">
        <f>_xlfn.IFNA(IF(VLOOKUP(all_resi[[#This Row],[No. Waybill]],settle_reconcile[No. Waybill],1,0)="","Recon","Recon"),"-")</f>
        <v>Recon</v>
      </c>
      <c r="AT2260" s="2">
        <f>all_resi[[#This Row],[Nilai COD]]-all_resi[[#This Row],[COD Fee]]-all_resi[[#This Row],[Total Biaya Setelah Diskon]]</f>
        <v>97410</v>
      </c>
      <c r="AU2260" s="2">
        <f>IF(all_resi[[#This Row],[Waktu Terima]]="","",_xlfn.DAYS(all_resi[[#This Row],[Waktu Terima]],all_resi[[#This Row],[Tanggal Pengiriman]]))</f>
        <v>2</v>
      </c>
    </row>
    <row r="2261" spans="1:47" x14ac:dyDescent="0.25">
      <c r="A2261" s="2" t="s">
        <v>9509</v>
      </c>
      <c r="B2261" s="1">
        <v>46188</v>
      </c>
      <c r="C2261" s="2" t="s">
        <v>42</v>
      </c>
      <c r="D2261" s="2" t="s">
        <v>43</v>
      </c>
      <c r="E2261" s="2" t="s">
        <v>44</v>
      </c>
      <c r="F2261" s="2" t="s">
        <v>45</v>
      </c>
      <c r="G2261" s="2" t="s">
        <v>46</v>
      </c>
      <c r="H2261" s="2" t="s">
        <v>47</v>
      </c>
      <c r="I2261" s="2" t="s">
        <v>9510</v>
      </c>
      <c r="J2261" s="2" t="s">
        <v>14157</v>
      </c>
      <c r="K2261" s="2" t="s">
        <v>156</v>
      </c>
      <c r="L2261" s="2" t="s">
        <v>946</v>
      </c>
      <c r="M2261" s="2" t="s">
        <v>1357</v>
      </c>
      <c r="N2261" s="2" t="s">
        <v>9511</v>
      </c>
      <c r="O2261">
        <v>1</v>
      </c>
      <c r="P2261" s="2" t="s">
        <v>53</v>
      </c>
      <c r="Q2261">
        <v>100</v>
      </c>
      <c r="R2261">
        <v>0</v>
      </c>
      <c r="S2261" s="2" t="s">
        <v>54</v>
      </c>
      <c r="T2261" s="2" t="s">
        <v>55</v>
      </c>
      <c r="U2261" s="2" t="s">
        <v>56</v>
      </c>
      <c r="V2261" s="2"/>
      <c r="W2261">
        <v>70000</v>
      </c>
      <c r="X2261">
        <v>0</v>
      </c>
      <c r="Y2261">
        <v>0</v>
      </c>
      <c r="Z2261">
        <v>70000</v>
      </c>
      <c r="AB2261" s="2" t="s">
        <v>57</v>
      </c>
      <c r="AC2261">
        <v>28000</v>
      </c>
      <c r="AD2261">
        <v>42000</v>
      </c>
      <c r="AE2261">
        <v>174000</v>
      </c>
      <c r="AF2261">
        <v>2610</v>
      </c>
      <c r="AG2261" s="2" t="s">
        <v>256</v>
      </c>
      <c r="AH2261" s="2"/>
      <c r="AI2261" s="1">
        <v>46205</v>
      </c>
      <c r="AJ2261" s="2"/>
      <c r="AK2261" s="2" t="s">
        <v>67</v>
      </c>
      <c r="AM2261" s="2" t="s">
        <v>59</v>
      </c>
      <c r="AP2261" s="2" t="s">
        <v>60</v>
      </c>
      <c r="AQ2261" s="2" t="s">
        <v>41</v>
      </c>
      <c r="AR2261">
        <v>104000</v>
      </c>
      <c r="AS2261" s="2" t="str">
        <f>_xlfn.IFNA(IF(VLOOKUP(all_resi[[#This Row],[No. Waybill]],settle_reconcile[No. Waybill],1,0)="","Recon","Recon"),"-")</f>
        <v>-</v>
      </c>
      <c r="AT2261" s="2">
        <f>all_resi[[#This Row],[Nilai COD]]-all_resi[[#This Row],[COD Fee]]-all_resi[[#This Row],[Total Biaya Setelah Diskon]]</f>
        <v>129390</v>
      </c>
      <c r="AU2261" s="2">
        <f>IF(all_resi[[#This Row],[Waktu Terima]]="","",_xlfn.DAYS(all_resi[[#This Row],[Waktu Terima]],all_resi[[#This Row],[Tanggal Pengiriman]]))</f>
        <v>17</v>
      </c>
    </row>
    <row r="2262" spans="1:47" x14ac:dyDescent="0.25">
      <c r="A2262" s="2" t="s">
        <v>8730</v>
      </c>
      <c r="B2262" s="1">
        <v>46188</v>
      </c>
      <c r="C2262" s="2" t="s">
        <v>42</v>
      </c>
      <c r="D2262" s="2" t="s">
        <v>43</v>
      </c>
      <c r="E2262" s="2" t="s">
        <v>44</v>
      </c>
      <c r="F2262" s="2" t="s">
        <v>45</v>
      </c>
      <c r="G2262" s="2" t="s">
        <v>46</v>
      </c>
      <c r="H2262" s="2" t="s">
        <v>47</v>
      </c>
      <c r="I2262" s="2" t="s">
        <v>8731</v>
      </c>
      <c r="J2262" s="2" t="s">
        <v>14261</v>
      </c>
      <c r="K2262" s="2" t="s">
        <v>116</v>
      </c>
      <c r="L2262" s="2" t="s">
        <v>2779</v>
      </c>
      <c r="M2262" s="2" t="s">
        <v>8732</v>
      </c>
      <c r="N2262" s="2" t="s">
        <v>8733</v>
      </c>
      <c r="O2262">
        <v>1</v>
      </c>
      <c r="P2262" s="2" t="s">
        <v>53</v>
      </c>
      <c r="Q2262">
        <v>100</v>
      </c>
      <c r="R2262">
        <v>0</v>
      </c>
      <c r="S2262" s="2" t="s">
        <v>54</v>
      </c>
      <c r="T2262" s="2" t="s">
        <v>55</v>
      </c>
      <c r="U2262" s="2" t="s">
        <v>250</v>
      </c>
      <c r="V2262" s="2"/>
      <c r="W2262">
        <v>12000</v>
      </c>
      <c r="X2262">
        <v>0</v>
      </c>
      <c r="Y2262">
        <v>0</v>
      </c>
      <c r="Z2262">
        <v>12000</v>
      </c>
      <c r="AB2262" s="2" t="s">
        <v>57</v>
      </c>
      <c r="AC2262">
        <v>7000</v>
      </c>
      <c r="AD2262">
        <v>5000</v>
      </c>
      <c r="AE2262">
        <v>67000</v>
      </c>
      <c r="AF2262">
        <v>1005</v>
      </c>
      <c r="AG2262" s="2" t="s">
        <v>517</v>
      </c>
      <c r="AH2262" s="2" t="s">
        <v>149</v>
      </c>
      <c r="AI2262" s="1">
        <v>46195</v>
      </c>
      <c r="AJ2262" s="2"/>
      <c r="AK2262" s="2" t="s">
        <v>67</v>
      </c>
      <c r="AM2262" s="2" t="s">
        <v>59</v>
      </c>
      <c r="AP2262" s="2" t="s">
        <v>60</v>
      </c>
      <c r="AQ2262" s="2" t="s">
        <v>41</v>
      </c>
      <c r="AR2262">
        <v>55000</v>
      </c>
      <c r="AS2262" s="2" t="str">
        <f>_xlfn.IFNA(IF(VLOOKUP(all_resi[[#This Row],[No. Waybill]],settle_reconcile[No. Waybill],1,0)="","Recon","Recon"),"-")</f>
        <v>-</v>
      </c>
      <c r="AT2262" s="2">
        <f>all_resi[[#This Row],[Nilai COD]]-all_resi[[#This Row],[COD Fee]]-all_resi[[#This Row],[Total Biaya Setelah Diskon]]</f>
        <v>60995</v>
      </c>
      <c r="AU2262" s="2">
        <f>IF(all_resi[[#This Row],[Waktu Terima]]="","",_xlfn.DAYS(all_resi[[#This Row],[Waktu Terima]],all_resi[[#This Row],[Tanggal Pengiriman]]))</f>
        <v>7</v>
      </c>
    </row>
    <row r="2263" spans="1:47" x14ac:dyDescent="0.25">
      <c r="A2263" s="2" t="s">
        <v>9086</v>
      </c>
      <c r="B2263" s="1">
        <v>46188</v>
      </c>
      <c r="C2263" s="2" t="s">
        <v>42</v>
      </c>
      <c r="D2263" s="2" t="s">
        <v>43</v>
      </c>
      <c r="E2263" s="2" t="s">
        <v>44</v>
      </c>
      <c r="F2263" s="2" t="s">
        <v>45</v>
      </c>
      <c r="G2263" s="2" t="s">
        <v>46</v>
      </c>
      <c r="H2263" s="2" t="s">
        <v>47</v>
      </c>
      <c r="I2263" s="2" t="s">
        <v>9087</v>
      </c>
      <c r="J2263" s="2" t="s">
        <v>14387</v>
      </c>
      <c r="K2263" s="2" t="s">
        <v>121</v>
      </c>
      <c r="L2263" s="2" t="s">
        <v>761</v>
      </c>
      <c r="M2263" s="2" t="s">
        <v>9088</v>
      </c>
      <c r="N2263" s="2" t="s">
        <v>9089</v>
      </c>
      <c r="O2263">
        <v>1</v>
      </c>
      <c r="P2263" s="2" t="s">
        <v>53</v>
      </c>
      <c r="Q2263">
        <v>100</v>
      </c>
      <c r="R2263">
        <v>0</v>
      </c>
      <c r="S2263" s="2" t="s">
        <v>54</v>
      </c>
      <c r="T2263" s="2" t="s">
        <v>55</v>
      </c>
      <c r="U2263" s="2" t="s">
        <v>225</v>
      </c>
      <c r="V2263" s="2"/>
      <c r="W2263">
        <v>85000</v>
      </c>
      <c r="X2263">
        <v>0</v>
      </c>
      <c r="Y2263">
        <v>0</v>
      </c>
      <c r="Z2263">
        <v>85000</v>
      </c>
      <c r="AB2263" s="2" t="s">
        <v>57</v>
      </c>
      <c r="AC2263">
        <v>34000</v>
      </c>
      <c r="AD2263">
        <v>51000</v>
      </c>
      <c r="AE2263">
        <v>189000</v>
      </c>
      <c r="AF2263">
        <v>2835</v>
      </c>
      <c r="AG2263" s="2" t="s">
        <v>256</v>
      </c>
      <c r="AH2263" s="2"/>
      <c r="AI2263" s="1">
        <v>46209</v>
      </c>
      <c r="AJ2263" s="2"/>
      <c r="AK2263" s="2" t="s">
        <v>67</v>
      </c>
      <c r="AM2263" s="2" t="s">
        <v>59</v>
      </c>
      <c r="AP2263" s="2" t="s">
        <v>60</v>
      </c>
      <c r="AQ2263" s="2" t="s">
        <v>41</v>
      </c>
      <c r="AR2263">
        <v>104000</v>
      </c>
      <c r="AS2263" s="2" t="str">
        <f>_xlfn.IFNA(IF(VLOOKUP(all_resi[[#This Row],[No. Waybill]],settle_reconcile[No. Waybill],1,0)="","Recon","Recon"),"-")</f>
        <v>-</v>
      </c>
      <c r="AT2263" s="2">
        <f>all_resi[[#This Row],[Nilai COD]]-all_resi[[#This Row],[COD Fee]]-all_resi[[#This Row],[Total Biaya Setelah Diskon]]</f>
        <v>135165</v>
      </c>
      <c r="AU2263" s="2">
        <f>IF(all_resi[[#This Row],[Waktu Terima]]="","",_xlfn.DAYS(all_resi[[#This Row],[Waktu Terima]],all_resi[[#This Row],[Tanggal Pengiriman]]))</f>
        <v>21</v>
      </c>
    </row>
    <row r="2264" spans="1:47" x14ac:dyDescent="0.25">
      <c r="A2264" s="2" t="s">
        <v>8862</v>
      </c>
      <c r="B2264" s="1">
        <v>46188</v>
      </c>
      <c r="C2264" s="2" t="s">
        <v>42</v>
      </c>
      <c r="D2264" s="2" t="s">
        <v>43</v>
      </c>
      <c r="E2264" s="2" t="s">
        <v>44</v>
      </c>
      <c r="F2264" s="2" t="s">
        <v>45</v>
      </c>
      <c r="G2264" s="2" t="s">
        <v>46</v>
      </c>
      <c r="H2264" s="2" t="s">
        <v>47</v>
      </c>
      <c r="I2264" s="2" t="s">
        <v>8863</v>
      </c>
      <c r="J2264" s="2" t="s">
        <v>14260</v>
      </c>
      <c r="K2264" s="2" t="s">
        <v>156</v>
      </c>
      <c r="L2264" s="2" t="s">
        <v>480</v>
      </c>
      <c r="M2264" s="2" t="s">
        <v>481</v>
      </c>
      <c r="N2264" s="2" t="s">
        <v>8864</v>
      </c>
      <c r="O2264">
        <v>1</v>
      </c>
      <c r="P2264" s="2" t="s">
        <v>53</v>
      </c>
      <c r="Q2264">
        <v>100</v>
      </c>
      <c r="R2264">
        <v>0</v>
      </c>
      <c r="S2264" s="2" t="s">
        <v>54</v>
      </c>
      <c r="T2264" s="2" t="s">
        <v>55</v>
      </c>
      <c r="U2264" s="2" t="s">
        <v>386</v>
      </c>
      <c r="V2264" s="2"/>
      <c r="W2264">
        <v>74000</v>
      </c>
      <c r="X2264">
        <v>0</v>
      </c>
      <c r="Y2264">
        <v>0</v>
      </c>
      <c r="Z2264">
        <v>74000</v>
      </c>
      <c r="AB2264" s="2" t="s">
        <v>57</v>
      </c>
      <c r="AC2264">
        <v>29600</v>
      </c>
      <c r="AD2264">
        <v>44400</v>
      </c>
      <c r="AE2264">
        <v>178000</v>
      </c>
      <c r="AF2264">
        <v>2670</v>
      </c>
      <c r="AG2264" s="2" t="s">
        <v>8863</v>
      </c>
      <c r="AH2264" s="2"/>
      <c r="AI2264" s="1">
        <v>46196</v>
      </c>
      <c r="AJ2264" s="2"/>
      <c r="AK2264" s="2" t="s">
        <v>58</v>
      </c>
      <c r="AM2264" s="2" t="s">
        <v>59</v>
      </c>
      <c r="AP2264" s="2" t="s">
        <v>60</v>
      </c>
      <c r="AQ2264" s="2" t="s">
        <v>41</v>
      </c>
      <c r="AR2264">
        <v>104000</v>
      </c>
      <c r="AS2264" s="2" t="str">
        <f>_xlfn.IFNA(IF(VLOOKUP(all_resi[[#This Row],[No. Waybill]],settle_reconcile[No. Waybill],1,0)="","Recon","Recon"),"-")</f>
        <v>Recon</v>
      </c>
      <c r="AT2264" s="2">
        <f>all_resi[[#This Row],[Nilai COD]]-all_resi[[#This Row],[COD Fee]]-all_resi[[#This Row],[Total Biaya Setelah Diskon]]</f>
        <v>130930</v>
      </c>
      <c r="AU2264" s="2">
        <f>IF(all_resi[[#This Row],[Waktu Terima]]="","",_xlfn.DAYS(all_resi[[#This Row],[Waktu Terima]],all_resi[[#This Row],[Tanggal Pengiriman]]))</f>
        <v>8</v>
      </c>
    </row>
    <row r="2265" spans="1:47" x14ac:dyDescent="0.25">
      <c r="A2265" s="2" t="s">
        <v>9076</v>
      </c>
      <c r="B2265" s="1">
        <v>46188</v>
      </c>
      <c r="C2265" s="2" t="s">
        <v>42</v>
      </c>
      <c r="D2265" s="2" t="s">
        <v>43</v>
      </c>
      <c r="E2265" s="2" t="s">
        <v>44</v>
      </c>
      <c r="F2265" s="2" t="s">
        <v>45</v>
      </c>
      <c r="G2265" s="2" t="s">
        <v>46</v>
      </c>
      <c r="H2265" s="2" t="s">
        <v>47</v>
      </c>
      <c r="I2265" s="2" t="s">
        <v>9077</v>
      </c>
      <c r="J2265" s="2" t="s">
        <v>14382</v>
      </c>
      <c r="K2265" s="2" t="s">
        <v>156</v>
      </c>
      <c r="L2265" s="2" t="s">
        <v>606</v>
      </c>
      <c r="M2265" s="2" t="s">
        <v>1590</v>
      </c>
      <c r="N2265" s="2" t="s">
        <v>9078</v>
      </c>
      <c r="O2265">
        <v>1</v>
      </c>
      <c r="P2265" s="2" t="s">
        <v>53</v>
      </c>
      <c r="Q2265">
        <v>100</v>
      </c>
      <c r="R2265">
        <v>0</v>
      </c>
      <c r="S2265" s="2" t="s">
        <v>54</v>
      </c>
      <c r="T2265" s="2" t="s">
        <v>55</v>
      </c>
      <c r="U2265" s="2" t="s">
        <v>225</v>
      </c>
      <c r="V2265" s="2"/>
      <c r="W2265">
        <v>64000</v>
      </c>
      <c r="X2265">
        <v>0</v>
      </c>
      <c r="Y2265">
        <v>0</v>
      </c>
      <c r="Z2265">
        <v>64000</v>
      </c>
      <c r="AB2265" s="2" t="s">
        <v>57</v>
      </c>
      <c r="AC2265">
        <v>25600</v>
      </c>
      <c r="AD2265">
        <v>38400</v>
      </c>
      <c r="AE2265">
        <v>168000</v>
      </c>
      <c r="AF2265">
        <v>2520</v>
      </c>
      <c r="AG2265" s="2" t="s">
        <v>9077</v>
      </c>
      <c r="AH2265" s="2"/>
      <c r="AI2265" s="1">
        <v>46196</v>
      </c>
      <c r="AJ2265" s="2"/>
      <c r="AK2265" s="2" t="s">
        <v>58</v>
      </c>
      <c r="AM2265" s="2" t="s">
        <v>59</v>
      </c>
      <c r="AP2265" s="2" t="s">
        <v>60</v>
      </c>
      <c r="AQ2265" s="2" t="s">
        <v>41</v>
      </c>
      <c r="AR2265">
        <v>104000</v>
      </c>
      <c r="AS2265" s="2" t="str">
        <f>_xlfn.IFNA(IF(VLOOKUP(all_resi[[#This Row],[No. Waybill]],settle_reconcile[No. Waybill],1,0)="","Recon","Recon"),"-")</f>
        <v>Recon</v>
      </c>
      <c r="AT2265" s="2">
        <f>all_resi[[#This Row],[Nilai COD]]-all_resi[[#This Row],[COD Fee]]-all_resi[[#This Row],[Total Biaya Setelah Diskon]]</f>
        <v>127080</v>
      </c>
      <c r="AU2265" s="2">
        <f>IF(all_resi[[#This Row],[Waktu Terima]]="","",_xlfn.DAYS(all_resi[[#This Row],[Waktu Terima]],all_resi[[#This Row],[Tanggal Pengiriman]]))</f>
        <v>8</v>
      </c>
    </row>
    <row r="2266" spans="1:47" x14ac:dyDescent="0.25">
      <c r="A2266" s="2" t="s">
        <v>9134</v>
      </c>
      <c r="B2266" s="1">
        <v>46188</v>
      </c>
      <c r="C2266" s="2" t="s">
        <v>42</v>
      </c>
      <c r="D2266" s="2" t="s">
        <v>43</v>
      </c>
      <c r="E2266" s="2" t="s">
        <v>44</v>
      </c>
      <c r="F2266" s="2" t="s">
        <v>45</v>
      </c>
      <c r="G2266" s="2" t="s">
        <v>46</v>
      </c>
      <c r="H2266" s="2" t="s">
        <v>47</v>
      </c>
      <c r="I2266" s="2" t="s">
        <v>9135</v>
      </c>
      <c r="J2266" s="2" t="s">
        <v>14273</v>
      </c>
      <c r="K2266" s="2" t="s">
        <v>388</v>
      </c>
      <c r="L2266" s="2" t="s">
        <v>389</v>
      </c>
      <c r="M2266" s="2" t="s">
        <v>1638</v>
      </c>
      <c r="N2266" s="2" t="s">
        <v>9136</v>
      </c>
      <c r="O2266">
        <v>1</v>
      </c>
      <c r="P2266" s="2" t="s">
        <v>53</v>
      </c>
      <c r="Q2266">
        <v>100</v>
      </c>
      <c r="R2266">
        <v>0</v>
      </c>
      <c r="S2266" s="2" t="s">
        <v>54</v>
      </c>
      <c r="T2266" s="2" t="s">
        <v>55</v>
      </c>
      <c r="U2266" s="2" t="s">
        <v>230</v>
      </c>
      <c r="V2266" s="2"/>
      <c r="W2266">
        <v>85000</v>
      </c>
      <c r="X2266">
        <v>0</v>
      </c>
      <c r="Y2266">
        <v>0</v>
      </c>
      <c r="Z2266">
        <v>85000</v>
      </c>
      <c r="AB2266" s="2" t="s">
        <v>57</v>
      </c>
      <c r="AC2266">
        <v>34000</v>
      </c>
      <c r="AD2266">
        <v>51000</v>
      </c>
      <c r="AE2266">
        <v>189000</v>
      </c>
      <c r="AF2266">
        <v>2835</v>
      </c>
      <c r="AG2266" s="2" t="s">
        <v>9135</v>
      </c>
      <c r="AH2266" s="2"/>
      <c r="AI2266" s="1">
        <v>46192</v>
      </c>
      <c r="AJ2266" s="2"/>
      <c r="AK2266" s="2" t="s">
        <v>58</v>
      </c>
      <c r="AM2266" s="2" t="s">
        <v>59</v>
      </c>
      <c r="AP2266" s="2" t="s">
        <v>60</v>
      </c>
      <c r="AQ2266" s="2" t="s">
        <v>41</v>
      </c>
      <c r="AR2266">
        <v>104000</v>
      </c>
      <c r="AS2266" s="2" t="str">
        <f>_xlfn.IFNA(IF(VLOOKUP(all_resi[[#This Row],[No. Waybill]],settle_reconcile[No. Waybill],1,0)="","Recon","Recon"),"-")</f>
        <v>Recon</v>
      </c>
      <c r="AT2266" s="2">
        <f>all_resi[[#This Row],[Nilai COD]]-all_resi[[#This Row],[COD Fee]]-all_resi[[#This Row],[Total Biaya Setelah Diskon]]</f>
        <v>135165</v>
      </c>
      <c r="AU2266" s="2">
        <f>IF(all_resi[[#This Row],[Waktu Terima]]="","",_xlfn.DAYS(all_resi[[#This Row],[Waktu Terima]],all_resi[[#This Row],[Tanggal Pengiriman]]))</f>
        <v>4</v>
      </c>
    </row>
    <row r="2267" spans="1:47" x14ac:dyDescent="0.25">
      <c r="A2267" s="2" t="s">
        <v>9031</v>
      </c>
      <c r="B2267" s="1">
        <v>46188</v>
      </c>
      <c r="C2267" s="2" t="s">
        <v>42</v>
      </c>
      <c r="D2267" s="2" t="s">
        <v>43</v>
      </c>
      <c r="E2267" s="2" t="s">
        <v>44</v>
      </c>
      <c r="F2267" s="2" t="s">
        <v>45</v>
      </c>
      <c r="G2267" s="2" t="s">
        <v>46</v>
      </c>
      <c r="H2267" s="2" t="s">
        <v>47</v>
      </c>
      <c r="I2267" s="2" t="s">
        <v>9032</v>
      </c>
      <c r="J2267" s="2" t="s">
        <v>14376</v>
      </c>
      <c r="K2267" s="2" t="s">
        <v>156</v>
      </c>
      <c r="L2267" s="2" t="s">
        <v>433</v>
      </c>
      <c r="M2267" s="2" t="s">
        <v>2372</v>
      </c>
      <c r="N2267" s="2" t="s">
        <v>9033</v>
      </c>
      <c r="O2267">
        <v>1</v>
      </c>
      <c r="P2267" s="2" t="s">
        <v>53</v>
      </c>
      <c r="Q2267">
        <v>100</v>
      </c>
      <c r="R2267">
        <v>0</v>
      </c>
      <c r="S2267" s="2" t="s">
        <v>54</v>
      </c>
      <c r="T2267" s="2" t="s">
        <v>55</v>
      </c>
      <c r="U2267" s="2" t="s">
        <v>225</v>
      </c>
      <c r="V2267" s="2"/>
      <c r="W2267">
        <v>81000</v>
      </c>
      <c r="X2267">
        <v>0</v>
      </c>
      <c r="Y2267">
        <v>0</v>
      </c>
      <c r="Z2267">
        <v>81000</v>
      </c>
      <c r="AB2267" s="2" t="s">
        <v>57</v>
      </c>
      <c r="AC2267">
        <v>32400</v>
      </c>
      <c r="AD2267">
        <v>48600</v>
      </c>
      <c r="AE2267">
        <v>185000</v>
      </c>
      <c r="AF2267">
        <v>2775</v>
      </c>
      <c r="AG2267" s="2" t="s">
        <v>14377</v>
      </c>
      <c r="AH2267" s="2" t="s">
        <v>149</v>
      </c>
      <c r="AI2267" s="1">
        <v>46198</v>
      </c>
      <c r="AJ2267" s="2"/>
      <c r="AK2267" s="2" t="s">
        <v>58</v>
      </c>
      <c r="AM2267" s="2" t="s">
        <v>59</v>
      </c>
      <c r="AP2267" s="2" t="s">
        <v>60</v>
      </c>
      <c r="AQ2267" s="2" t="s">
        <v>41</v>
      </c>
      <c r="AR2267">
        <v>104000</v>
      </c>
      <c r="AS2267" s="2" t="str">
        <f>_xlfn.IFNA(IF(VLOOKUP(all_resi[[#This Row],[No. Waybill]],settle_reconcile[No. Waybill],1,0)="","Recon","Recon"),"-")</f>
        <v>Recon</v>
      </c>
      <c r="AT2267" s="2">
        <f>all_resi[[#This Row],[Nilai COD]]-all_resi[[#This Row],[COD Fee]]-all_resi[[#This Row],[Total Biaya Setelah Diskon]]</f>
        <v>133625</v>
      </c>
      <c r="AU2267" s="2">
        <f>IF(all_resi[[#This Row],[Waktu Terima]]="","",_xlfn.DAYS(all_resi[[#This Row],[Waktu Terima]],all_resi[[#This Row],[Tanggal Pengiriman]]))</f>
        <v>10</v>
      </c>
    </row>
    <row r="2268" spans="1:47" x14ac:dyDescent="0.25">
      <c r="A2268" s="2" t="s">
        <v>9650</v>
      </c>
      <c r="B2268" s="1">
        <v>46189</v>
      </c>
      <c r="C2268" s="2" t="s">
        <v>42</v>
      </c>
      <c r="D2268" s="2" t="s">
        <v>43</v>
      </c>
      <c r="E2268" s="2" t="s">
        <v>44</v>
      </c>
      <c r="F2268" s="2" t="s">
        <v>45</v>
      </c>
      <c r="G2268" s="2" t="s">
        <v>46</v>
      </c>
      <c r="H2268" s="2" t="s">
        <v>47</v>
      </c>
      <c r="I2268" s="2" t="s">
        <v>9651</v>
      </c>
      <c r="J2268" s="2" t="s">
        <v>14445</v>
      </c>
      <c r="K2268" s="2" t="s">
        <v>121</v>
      </c>
      <c r="L2268" s="2" t="s">
        <v>274</v>
      </c>
      <c r="M2268" s="2" t="s">
        <v>2072</v>
      </c>
      <c r="N2268" s="2" t="s">
        <v>9652</v>
      </c>
      <c r="O2268">
        <v>1</v>
      </c>
      <c r="P2268" s="2" t="s">
        <v>53</v>
      </c>
      <c r="Q2268">
        <v>100</v>
      </c>
      <c r="R2268">
        <v>0</v>
      </c>
      <c r="S2268" s="2" t="s">
        <v>54</v>
      </c>
      <c r="T2268" s="2" t="s">
        <v>55</v>
      </c>
      <c r="U2268" s="2" t="s">
        <v>207</v>
      </c>
      <c r="V2268" s="2"/>
      <c r="W2268">
        <v>68000</v>
      </c>
      <c r="X2268">
        <v>0</v>
      </c>
      <c r="Y2268">
        <v>0</v>
      </c>
      <c r="Z2268">
        <v>68000</v>
      </c>
      <c r="AB2268" s="2" t="s">
        <v>57</v>
      </c>
      <c r="AC2268">
        <v>27200</v>
      </c>
      <c r="AD2268">
        <v>40800</v>
      </c>
      <c r="AE2268">
        <v>138000</v>
      </c>
      <c r="AF2268">
        <v>2070</v>
      </c>
      <c r="AG2268" s="2" t="s">
        <v>9651</v>
      </c>
      <c r="AH2268" s="2"/>
      <c r="AI2268" s="1">
        <v>46197</v>
      </c>
      <c r="AJ2268" s="2"/>
      <c r="AK2268" s="2" t="s">
        <v>58</v>
      </c>
      <c r="AM2268" s="2" t="s">
        <v>59</v>
      </c>
      <c r="AP2268" s="2" t="s">
        <v>60</v>
      </c>
      <c r="AQ2268" s="2" t="s">
        <v>41</v>
      </c>
      <c r="AR2268">
        <v>70000</v>
      </c>
      <c r="AS2268" s="2" t="str">
        <f>_xlfn.IFNA(IF(VLOOKUP(all_resi[[#This Row],[No. Waybill]],settle_reconcile[No. Waybill],1,0)="","Recon","Recon"),"-")</f>
        <v>Recon</v>
      </c>
      <c r="AT2268" s="2">
        <f>all_resi[[#This Row],[Nilai COD]]-all_resi[[#This Row],[COD Fee]]-all_resi[[#This Row],[Total Biaya Setelah Diskon]]</f>
        <v>95130</v>
      </c>
      <c r="AU2268" s="2">
        <f>IF(all_resi[[#This Row],[Waktu Terima]]="","",_xlfn.DAYS(all_resi[[#This Row],[Waktu Terima]],all_resi[[#This Row],[Tanggal Pengiriman]]))</f>
        <v>8</v>
      </c>
    </row>
    <row r="2269" spans="1:47" x14ac:dyDescent="0.25">
      <c r="A2269" s="2" t="s">
        <v>9613</v>
      </c>
      <c r="B2269" s="1">
        <v>46189</v>
      </c>
      <c r="C2269" s="2" t="s">
        <v>42</v>
      </c>
      <c r="D2269" s="2" t="s">
        <v>43</v>
      </c>
      <c r="E2269" s="2" t="s">
        <v>44</v>
      </c>
      <c r="F2269" s="2" t="s">
        <v>45</v>
      </c>
      <c r="G2269" s="2" t="s">
        <v>46</v>
      </c>
      <c r="H2269" s="2" t="s">
        <v>47</v>
      </c>
      <c r="I2269" s="2" t="s">
        <v>9614</v>
      </c>
      <c r="J2269" s="2" t="s">
        <v>14417</v>
      </c>
      <c r="K2269" s="2" t="s">
        <v>359</v>
      </c>
      <c r="L2269" s="2" t="s">
        <v>4001</v>
      </c>
      <c r="M2269" s="2" t="s">
        <v>4002</v>
      </c>
      <c r="N2269" s="2" t="s">
        <v>9615</v>
      </c>
      <c r="O2269">
        <v>1</v>
      </c>
      <c r="P2269" s="2" t="s">
        <v>53</v>
      </c>
      <c r="Q2269">
        <v>100</v>
      </c>
      <c r="R2269">
        <v>0</v>
      </c>
      <c r="S2269" s="2" t="s">
        <v>54</v>
      </c>
      <c r="T2269" s="2" t="s">
        <v>55</v>
      </c>
      <c r="U2269" s="2" t="s">
        <v>877</v>
      </c>
      <c r="V2269" s="2"/>
      <c r="W2269">
        <v>49000</v>
      </c>
      <c r="X2269">
        <v>0</v>
      </c>
      <c r="Y2269">
        <v>0</v>
      </c>
      <c r="Z2269">
        <v>49000</v>
      </c>
      <c r="AB2269" s="2" t="s">
        <v>57</v>
      </c>
      <c r="AC2269">
        <v>19600</v>
      </c>
      <c r="AD2269">
        <v>29400</v>
      </c>
      <c r="AE2269">
        <v>174000</v>
      </c>
      <c r="AF2269">
        <v>2610</v>
      </c>
      <c r="AG2269" s="2" t="s">
        <v>9614</v>
      </c>
      <c r="AH2269" s="2"/>
      <c r="AI2269" s="1">
        <v>46193</v>
      </c>
      <c r="AJ2269" s="2"/>
      <c r="AK2269" s="2" t="s">
        <v>58</v>
      </c>
      <c r="AM2269" s="2" t="s">
        <v>59</v>
      </c>
      <c r="AP2269" s="2" t="s">
        <v>60</v>
      </c>
      <c r="AQ2269" s="2" t="s">
        <v>41</v>
      </c>
      <c r="AR2269">
        <v>125000</v>
      </c>
      <c r="AS2269" s="2" t="str">
        <f>_xlfn.IFNA(IF(VLOOKUP(all_resi[[#This Row],[No. Waybill]],settle_reconcile[No. Waybill],1,0)="","Recon","Recon"),"-")</f>
        <v>Recon</v>
      </c>
      <c r="AT2269" s="2">
        <f>all_resi[[#This Row],[Nilai COD]]-all_resi[[#This Row],[COD Fee]]-all_resi[[#This Row],[Total Biaya Setelah Diskon]]</f>
        <v>141990</v>
      </c>
      <c r="AU2269" s="2">
        <f>IF(all_resi[[#This Row],[Waktu Terima]]="","",_xlfn.DAYS(all_resi[[#This Row],[Waktu Terima]],all_resi[[#This Row],[Tanggal Pengiriman]]))</f>
        <v>4</v>
      </c>
    </row>
    <row r="2270" spans="1:47" x14ac:dyDescent="0.25">
      <c r="A2270" s="2" t="s">
        <v>9732</v>
      </c>
      <c r="B2270" s="1">
        <v>46189</v>
      </c>
      <c r="C2270" s="2" t="s">
        <v>42</v>
      </c>
      <c r="D2270" s="2" t="s">
        <v>43</v>
      </c>
      <c r="E2270" s="2" t="s">
        <v>44</v>
      </c>
      <c r="F2270" s="2" t="s">
        <v>45</v>
      </c>
      <c r="G2270" s="2" t="s">
        <v>46</v>
      </c>
      <c r="H2270" s="2" t="s">
        <v>80</v>
      </c>
      <c r="I2270" s="2" t="s">
        <v>9733</v>
      </c>
      <c r="J2270" s="2" t="s">
        <v>14443</v>
      </c>
      <c r="K2270" s="2" t="s">
        <v>69</v>
      </c>
      <c r="L2270" s="2" t="s">
        <v>950</v>
      </c>
      <c r="M2270" s="2" t="s">
        <v>7656</v>
      </c>
      <c r="N2270" s="2" t="s">
        <v>9734</v>
      </c>
      <c r="O2270">
        <v>1</v>
      </c>
      <c r="P2270" s="2" t="s">
        <v>53</v>
      </c>
      <c r="Q2270">
        <v>100</v>
      </c>
      <c r="R2270">
        <v>0</v>
      </c>
      <c r="S2270" s="2" t="s">
        <v>54</v>
      </c>
      <c r="T2270" s="2" t="s">
        <v>55</v>
      </c>
      <c r="U2270" s="2" t="s">
        <v>86</v>
      </c>
      <c r="V2270" s="2"/>
      <c r="W2270">
        <v>47000</v>
      </c>
      <c r="X2270">
        <v>0</v>
      </c>
      <c r="Y2270">
        <v>0</v>
      </c>
      <c r="Z2270">
        <v>47000</v>
      </c>
      <c r="AB2270" s="2" t="s">
        <v>57</v>
      </c>
      <c r="AC2270">
        <v>18800</v>
      </c>
      <c r="AD2270">
        <v>28200</v>
      </c>
      <c r="AE2270">
        <v>97000</v>
      </c>
      <c r="AF2270">
        <v>1455</v>
      </c>
      <c r="AG2270" s="2" t="s">
        <v>9733</v>
      </c>
      <c r="AH2270" s="2"/>
      <c r="AI2270" s="1">
        <v>46195</v>
      </c>
      <c r="AJ2270" s="2" t="s">
        <v>87</v>
      </c>
      <c r="AK2270" s="2" t="s">
        <v>58</v>
      </c>
      <c r="AM2270" s="2" t="s">
        <v>59</v>
      </c>
      <c r="AP2270" s="2" t="s">
        <v>60</v>
      </c>
      <c r="AQ2270" s="2" t="s">
        <v>41</v>
      </c>
      <c r="AR2270">
        <v>50000</v>
      </c>
      <c r="AS2270" s="2" t="str">
        <f>_xlfn.IFNA(IF(VLOOKUP(all_resi[[#This Row],[No. Waybill]],settle_reconcile[No. Waybill],1,0)="","Recon","Recon"),"-")</f>
        <v>Recon</v>
      </c>
      <c r="AT2270" s="2">
        <f>all_resi[[#This Row],[Nilai COD]]-all_resi[[#This Row],[COD Fee]]-all_resi[[#This Row],[Total Biaya Setelah Diskon]]</f>
        <v>67345</v>
      </c>
      <c r="AU2270" s="2">
        <f>IF(all_resi[[#This Row],[Waktu Terima]]="","",_xlfn.DAYS(all_resi[[#This Row],[Waktu Terima]],all_resi[[#This Row],[Tanggal Pengiriman]]))</f>
        <v>6</v>
      </c>
    </row>
    <row r="2271" spans="1:47" x14ac:dyDescent="0.25">
      <c r="A2271" s="2" t="s">
        <v>9667</v>
      </c>
      <c r="B2271" s="1">
        <v>46189</v>
      </c>
      <c r="C2271" s="2" t="s">
        <v>42</v>
      </c>
      <c r="D2271" s="2" t="s">
        <v>43</v>
      </c>
      <c r="E2271" s="2" t="s">
        <v>44</v>
      </c>
      <c r="F2271" s="2" t="s">
        <v>45</v>
      </c>
      <c r="G2271" s="2" t="s">
        <v>46</v>
      </c>
      <c r="H2271" s="2" t="s">
        <v>47</v>
      </c>
      <c r="I2271" s="2" t="s">
        <v>9668</v>
      </c>
      <c r="J2271" s="2" t="s">
        <v>14454</v>
      </c>
      <c r="K2271" s="2" t="s">
        <v>126</v>
      </c>
      <c r="L2271" s="2" t="s">
        <v>161</v>
      </c>
      <c r="M2271" s="2" t="s">
        <v>4011</v>
      </c>
      <c r="N2271" s="2" t="s">
        <v>9669</v>
      </c>
      <c r="O2271">
        <v>1</v>
      </c>
      <c r="P2271" s="2" t="s">
        <v>53</v>
      </c>
      <c r="Q2271">
        <v>100</v>
      </c>
      <c r="R2271">
        <v>0</v>
      </c>
      <c r="S2271" s="2" t="s">
        <v>54</v>
      </c>
      <c r="T2271" s="2" t="s">
        <v>55</v>
      </c>
      <c r="U2271" s="2" t="s">
        <v>56</v>
      </c>
      <c r="V2271" s="2"/>
      <c r="W2271">
        <v>74000</v>
      </c>
      <c r="X2271">
        <v>0</v>
      </c>
      <c r="Y2271">
        <v>0</v>
      </c>
      <c r="Z2271">
        <v>74000</v>
      </c>
      <c r="AB2271" s="2" t="s">
        <v>57</v>
      </c>
      <c r="AC2271">
        <v>29600</v>
      </c>
      <c r="AD2271">
        <v>44400</v>
      </c>
      <c r="AE2271">
        <v>178000</v>
      </c>
      <c r="AF2271">
        <v>2670</v>
      </c>
      <c r="AG2271" s="2" t="s">
        <v>9668</v>
      </c>
      <c r="AH2271" s="2"/>
      <c r="AI2271" s="1">
        <v>46195</v>
      </c>
      <c r="AJ2271" s="2"/>
      <c r="AK2271" s="2" t="s">
        <v>58</v>
      </c>
      <c r="AM2271" s="2" t="s">
        <v>59</v>
      </c>
      <c r="AP2271" s="2" t="s">
        <v>60</v>
      </c>
      <c r="AQ2271" s="2" t="s">
        <v>41</v>
      </c>
      <c r="AR2271">
        <v>104000</v>
      </c>
      <c r="AS2271" s="2" t="str">
        <f>_xlfn.IFNA(IF(VLOOKUP(all_resi[[#This Row],[No. Waybill]],settle_reconcile[No. Waybill],1,0)="","Recon","Recon"),"-")</f>
        <v>Recon</v>
      </c>
      <c r="AT2271" s="2">
        <f>all_resi[[#This Row],[Nilai COD]]-all_resi[[#This Row],[COD Fee]]-all_resi[[#This Row],[Total Biaya Setelah Diskon]]</f>
        <v>130930</v>
      </c>
      <c r="AU2271" s="2">
        <f>IF(all_resi[[#This Row],[Waktu Terima]]="","",_xlfn.DAYS(all_resi[[#This Row],[Waktu Terima]],all_resi[[#This Row],[Tanggal Pengiriman]]))</f>
        <v>6</v>
      </c>
    </row>
    <row r="2272" spans="1:47" x14ac:dyDescent="0.25">
      <c r="A2272" s="2" t="s">
        <v>9676</v>
      </c>
      <c r="B2272" s="1">
        <v>46189</v>
      </c>
      <c r="C2272" s="2" t="s">
        <v>42</v>
      </c>
      <c r="D2272" s="2" t="s">
        <v>43</v>
      </c>
      <c r="E2272" s="2" t="s">
        <v>44</v>
      </c>
      <c r="F2272" s="2" t="s">
        <v>45</v>
      </c>
      <c r="G2272" s="2" t="s">
        <v>46</v>
      </c>
      <c r="H2272" s="2" t="s">
        <v>47</v>
      </c>
      <c r="I2272" s="2" t="s">
        <v>9677</v>
      </c>
      <c r="J2272" s="2" t="s">
        <v>14421</v>
      </c>
      <c r="K2272" s="2" t="s">
        <v>183</v>
      </c>
      <c r="L2272" s="2" t="s">
        <v>325</v>
      </c>
      <c r="M2272" s="2" t="s">
        <v>410</v>
      </c>
      <c r="N2272" s="2" t="s">
        <v>9678</v>
      </c>
      <c r="O2272">
        <v>1</v>
      </c>
      <c r="P2272" s="2" t="s">
        <v>53</v>
      </c>
      <c r="Q2272">
        <v>100</v>
      </c>
      <c r="R2272">
        <v>0</v>
      </c>
      <c r="S2272" s="2" t="s">
        <v>54</v>
      </c>
      <c r="T2272" s="2" t="s">
        <v>55</v>
      </c>
      <c r="U2272" s="2" t="s">
        <v>66</v>
      </c>
      <c r="V2272" s="2"/>
      <c r="W2272">
        <v>68000</v>
      </c>
      <c r="X2272">
        <v>0</v>
      </c>
      <c r="Y2272">
        <v>0</v>
      </c>
      <c r="Z2272">
        <v>68000</v>
      </c>
      <c r="AB2272" s="2" t="s">
        <v>57</v>
      </c>
      <c r="AC2272">
        <v>27200</v>
      </c>
      <c r="AD2272">
        <v>40800</v>
      </c>
      <c r="AE2272">
        <v>206000</v>
      </c>
      <c r="AF2272">
        <v>3090</v>
      </c>
      <c r="AG2272" s="2" t="s">
        <v>9677</v>
      </c>
      <c r="AH2272" s="2"/>
      <c r="AI2272" s="1">
        <v>46193</v>
      </c>
      <c r="AJ2272" s="2"/>
      <c r="AK2272" s="2" t="s">
        <v>58</v>
      </c>
      <c r="AM2272" s="2" t="s">
        <v>59</v>
      </c>
      <c r="AP2272" s="2" t="s">
        <v>60</v>
      </c>
      <c r="AQ2272" s="2" t="s">
        <v>41</v>
      </c>
      <c r="AR2272">
        <v>138000</v>
      </c>
      <c r="AS2272" s="2" t="str">
        <f>_xlfn.IFNA(IF(VLOOKUP(all_resi[[#This Row],[No. Waybill]],settle_reconcile[No. Waybill],1,0)="","Recon","Recon"),"-")</f>
        <v>Recon</v>
      </c>
      <c r="AT2272" s="2">
        <f>all_resi[[#This Row],[Nilai COD]]-all_resi[[#This Row],[COD Fee]]-all_resi[[#This Row],[Total Biaya Setelah Diskon]]</f>
        <v>162110</v>
      </c>
      <c r="AU2272" s="2">
        <f>IF(all_resi[[#This Row],[Waktu Terima]]="","",_xlfn.DAYS(all_resi[[#This Row],[Waktu Terima]],all_resi[[#This Row],[Tanggal Pengiriman]]))</f>
        <v>4</v>
      </c>
    </row>
    <row r="2273" spans="1:47" x14ac:dyDescent="0.25">
      <c r="A2273" s="2" t="s">
        <v>9578</v>
      </c>
      <c r="B2273" s="1">
        <v>46189</v>
      </c>
      <c r="C2273" s="2" t="s">
        <v>42</v>
      </c>
      <c r="D2273" s="2" t="s">
        <v>43</v>
      </c>
      <c r="E2273" s="2" t="s">
        <v>44</v>
      </c>
      <c r="F2273" s="2" t="s">
        <v>45</v>
      </c>
      <c r="G2273" s="2" t="s">
        <v>46</v>
      </c>
      <c r="H2273" s="2" t="s">
        <v>47</v>
      </c>
      <c r="I2273" s="2" t="s">
        <v>9579</v>
      </c>
      <c r="J2273" s="2" t="s">
        <v>14423</v>
      </c>
      <c r="K2273" s="2" t="s">
        <v>121</v>
      </c>
      <c r="L2273" s="2" t="s">
        <v>274</v>
      </c>
      <c r="M2273" s="2" t="s">
        <v>275</v>
      </c>
      <c r="N2273" s="2" t="s">
        <v>9580</v>
      </c>
      <c r="O2273">
        <v>1</v>
      </c>
      <c r="P2273" s="2" t="s">
        <v>53</v>
      </c>
      <c r="Q2273">
        <v>100</v>
      </c>
      <c r="R2273">
        <v>0</v>
      </c>
      <c r="S2273" s="2" t="s">
        <v>54</v>
      </c>
      <c r="T2273" s="2" t="s">
        <v>55</v>
      </c>
      <c r="U2273" s="2" t="s">
        <v>66</v>
      </c>
      <c r="V2273" s="2"/>
      <c r="W2273">
        <v>68000</v>
      </c>
      <c r="X2273">
        <v>0</v>
      </c>
      <c r="Y2273">
        <v>0</v>
      </c>
      <c r="Z2273">
        <v>68000</v>
      </c>
      <c r="AB2273" s="2" t="s">
        <v>57</v>
      </c>
      <c r="AC2273">
        <v>27200</v>
      </c>
      <c r="AD2273">
        <v>40800</v>
      </c>
      <c r="AE2273">
        <v>152000</v>
      </c>
      <c r="AF2273">
        <v>2280</v>
      </c>
      <c r="AG2273" s="2" t="s">
        <v>9579</v>
      </c>
      <c r="AH2273" s="2"/>
      <c r="AI2273" s="1">
        <v>46195</v>
      </c>
      <c r="AJ2273" s="2"/>
      <c r="AK2273" s="2" t="s">
        <v>58</v>
      </c>
      <c r="AM2273" s="2" t="s">
        <v>59</v>
      </c>
      <c r="AP2273" s="2" t="s">
        <v>60</v>
      </c>
      <c r="AQ2273" s="2" t="s">
        <v>41</v>
      </c>
      <c r="AR2273">
        <v>84000</v>
      </c>
      <c r="AS2273" s="2" t="str">
        <f>_xlfn.IFNA(IF(VLOOKUP(all_resi[[#This Row],[No. Waybill]],settle_reconcile[No. Waybill],1,0)="","Recon","Recon"),"-")</f>
        <v>Recon</v>
      </c>
      <c r="AT2273" s="2">
        <f>all_resi[[#This Row],[Nilai COD]]-all_resi[[#This Row],[COD Fee]]-all_resi[[#This Row],[Total Biaya Setelah Diskon]]</f>
        <v>108920</v>
      </c>
      <c r="AU2273" s="2">
        <f>IF(all_resi[[#This Row],[Waktu Terima]]="","",_xlfn.DAYS(all_resi[[#This Row],[Waktu Terima]],all_resi[[#This Row],[Tanggal Pengiriman]]))</f>
        <v>6</v>
      </c>
    </row>
    <row r="2274" spans="1:47" x14ac:dyDescent="0.25">
      <c r="A2274" s="2" t="s">
        <v>9626</v>
      </c>
      <c r="B2274" s="1">
        <v>46189</v>
      </c>
      <c r="C2274" s="2" t="s">
        <v>42</v>
      </c>
      <c r="D2274" s="2" t="s">
        <v>43</v>
      </c>
      <c r="E2274" s="2" t="s">
        <v>44</v>
      </c>
      <c r="F2274" s="2" t="s">
        <v>45</v>
      </c>
      <c r="G2274" s="2" t="s">
        <v>46</v>
      </c>
      <c r="H2274" s="2" t="s">
        <v>47</v>
      </c>
      <c r="I2274" s="2" t="s">
        <v>9627</v>
      </c>
      <c r="J2274" s="2" t="s">
        <v>14442</v>
      </c>
      <c r="K2274" s="2" t="s">
        <v>595</v>
      </c>
      <c r="L2274" s="2" t="s">
        <v>780</v>
      </c>
      <c r="M2274" s="2" t="s">
        <v>781</v>
      </c>
      <c r="N2274" s="2" t="s">
        <v>9628</v>
      </c>
      <c r="O2274">
        <v>1</v>
      </c>
      <c r="P2274" s="2" t="s">
        <v>53</v>
      </c>
      <c r="Q2274">
        <v>100</v>
      </c>
      <c r="R2274">
        <v>0</v>
      </c>
      <c r="S2274" s="2" t="s">
        <v>54</v>
      </c>
      <c r="T2274" s="2" t="s">
        <v>55</v>
      </c>
      <c r="U2274" s="2" t="s">
        <v>386</v>
      </c>
      <c r="V2274" s="2"/>
      <c r="W2274">
        <v>109000</v>
      </c>
      <c r="X2274">
        <v>0</v>
      </c>
      <c r="Y2274">
        <v>0</v>
      </c>
      <c r="Z2274">
        <v>109000</v>
      </c>
      <c r="AB2274" s="2" t="s">
        <v>57</v>
      </c>
      <c r="AC2274">
        <v>43600</v>
      </c>
      <c r="AD2274">
        <v>65400</v>
      </c>
      <c r="AE2274">
        <v>431570</v>
      </c>
      <c r="AF2274">
        <v>6473.55</v>
      </c>
      <c r="AG2274" s="2" t="s">
        <v>11423</v>
      </c>
      <c r="AH2274" s="2" t="s">
        <v>149</v>
      </c>
      <c r="AI2274" s="1">
        <v>46200</v>
      </c>
      <c r="AJ2274" s="2"/>
      <c r="AK2274" s="2" t="s">
        <v>67</v>
      </c>
      <c r="AM2274" s="2" t="s">
        <v>59</v>
      </c>
      <c r="AP2274" s="2" t="s">
        <v>60</v>
      </c>
      <c r="AQ2274" s="2" t="s">
        <v>41</v>
      </c>
      <c r="AR2274">
        <v>322570</v>
      </c>
      <c r="AS2274" s="2" t="str">
        <f>_xlfn.IFNA(IF(VLOOKUP(all_resi[[#This Row],[No. Waybill]],settle_reconcile[No. Waybill],1,0)="","Recon","Recon"),"-")</f>
        <v>-</v>
      </c>
      <c r="AT2274" s="2">
        <f>all_resi[[#This Row],[Nilai COD]]-all_resi[[#This Row],[COD Fee]]-all_resi[[#This Row],[Total Biaya Setelah Diskon]]</f>
        <v>359696.45</v>
      </c>
      <c r="AU2274" s="2">
        <f>IF(all_resi[[#This Row],[Waktu Terima]]="","",_xlfn.DAYS(all_resi[[#This Row],[Waktu Terima]],all_resi[[#This Row],[Tanggal Pengiriman]]))</f>
        <v>11</v>
      </c>
    </row>
    <row r="2275" spans="1:47" x14ac:dyDescent="0.25">
      <c r="A2275" s="2" t="s">
        <v>9728</v>
      </c>
      <c r="B2275" s="1">
        <v>46189</v>
      </c>
      <c r="C2275" s="2" t="s">
        <v>42</v>
      </c>
      <c r="D2275" s="2" t="s">
        <v>43</v>
      </c>
      <c r="E2275" s="2" t="s">
        <v>44</v>
      </c>
      <c r="F2275" s="2" t="s">
        <v>45</v>
      </c>
      <c r="G2275" s="2" t="s">
        <v>46</v>
      </c>
      <c r="H2275" s="2" t="s">
        <v>47</v>
      </c>
      <c r="I2275" s="2" t="s">
        <v>9729</v>
      </c>
      <c r="J2275" s="2" t="s">
        <v>14414</v>
      </c>
      <c r="K2275" s="2" t="s">
        <v>388</v>
      </c>
      <c r="L2275" s="2" t="s">
        <v>388</v>
      </c>
      <c r="M2275" s="2" t="s">
        <v>9730</v>
      </c>
      <c r="N2275" s="2" t="s">
        <v>9731</v>
      </c>
      <c r="O2275">
        <v>1</v>
      </c>
      <c r="P2275" s="2" t="s">
        <v>53</v>
      </c>
      <c r="Q2275">
        <v>100</v>
      </c>
      <c r="R2275">
        <v>0</v>
      </c>
      <c r="S2275" s="2" t="s">
        <v>54</v>
      </c>
      <c r="T2275" s="2" t="s">
        <v>55</v>
      </c>
      <c r="U2275" s="2" t="s">
        <v>207</v>
      </c>
      <c r="V2275" s="2"/>
      <c r="W2275">
        <v>68000</v>
      </c>
      <c r="X2275">
        <v>0</v>
      </c>
      <c r="Y2275">
        <v>0</v>
      </c>
      <c r="Z2275">
        <v>68000</v>
      </c>
      <c r="AB2275" s="2" t="s">
        <v>57</v>
      </c>
      <c r="AC2275">
        <v>27200</v>
      </c>
      <c r="AD2275">
        <v>40800</v>
      </c>
      <c r="AE2275">
        <v>138000</v>
      </c>
      <c r="AF2275">
        <v>2070</v>
      </c>
      <c r="AG2275" s="2" t="s">
        <v>148</v>
      </c>
      <c r="AH2275" s="2" t="s">
        <v>149</v>
      </c>
      <c r="AI2275" s="1">
        <v>46201</v>
      </c>
      <c r="AJ2275" s="2"/>
      <c r="AK2275" s="2" t="s">
        <v>67</v>
      </c>
      <c r="AM2275" s="2" t="s">
        <v>59</v>
      </c>
      <c r="AP2275" s="2" t="s">
        <v>60</v>
      </c>
      <c r="AQ2275" s="2" t="s">
        <v>41</v>
      </c>
      <c r="AR2275">
        <v>70000</v>
      </c>
      <c r="AS2275" s="2" t="str">
        <f>_xlfn.IFNA(IF(VLOOKUP(all_resi[[#This Row],[No. Waybill]],settle_reconcile[No. Waybill],1,0)="","Recon","Recon"),"-")</f>
        <v>-</v>
      </c>
      <c r="AT2275" s="2">
        <f>all_resi[[#This Row],[Nilai COD]]-all_resi[[#This Row],[COD Fee]]-all_resi[[#This Row],[Total Biaya Setelah Diskon]]</f>
        <v>95130</v>
      </c>
      <c r="AU2275" s="2">
        <f>IF(all_resi[[#This Row],[Waktu Terima]]="","",_xlfn.DAYS(all_resi[[#This Row],[Waktu Terima]],all_resi[[#This Row],[Tanggal Pengiriman]]))</f>
        <v>12</v>
      </c>
    </row>
    <row r="2276" spans="1:47" x14ac:dyDescent="0.25">
      <c r="A2276" s="2" t="s">
        <v>9746</v>
      </c>
      <c r="B2276" s="1">
        <v>46189</v>
      </c>
      <c r="C2276" s="2" t="s">
        <v>42</v>
      </c>
      <c r="D2276" s="2" t="s">
        <v>43</v>
      </c>
      <c r="E2276" s="2" t="s">
        <v>44</v>
      </c>
      <c r="F2276" s="2" t="s">
        <v>45</v>
      </c>
      <c r="G2276" s="2" t="s">
        <v>46</v>
      </c>
      <c r="H2276" s="2" t="s">
        <v>47</v>
      </c>
      <c r="I2276" s="2" t="s">
        <v>9747</v>
      </c>
      <c r="J2276" s="2" t="s">
        <v>14437</v>
      </c>
      <c r="K2276" s="2" t="s">
        <v>82</v>
      </c>
      <c r="L2276" s="2" t="s">
        <v>2645</v>
      </c>
      <c r="M2276" s="2" t="s">
        <v>9748</v>
      </c>
      <c r="N2276" s="2" t="s">
        <v>9749</v>
      </c>
      <c r="O2276">
        <v>1</v>
      </c>
      <c r="P2276" s="2" t="s">
        <v>53</v>
      </c>
      <c r="Q2276">
        <v>100</v>
      </c>
      <c r="R2276">
        <v>0</v>
      </c>
      <c r="S2276" s="2" t="s">
        <v>54</v>
      </c>
      <c r="T2276" s="2" t="s">
        <v>55</v>
      </c>
      <c r="U2276" s="2" t="s">
        <v>66</v>
      </c>
      <c r="V2276" s="2"/>
      <c r="W2276">
        <v>67000</v>
      </c>
      <c r="X2276">
        <v>0</v>
      </c>
      <c r="Y2276">
        <v>0</v>
      </c>
      <c r="Z2276">
        <v>67000</v>
      </c>
      <c r="AB2276" s="2" t="s">
        <v>57</v>
      </c>
      <c r="AC2276">
        <v>26800</v>
      </c>
      <c r="AD2276">
        <v>40200</v>
      </c>
      <c r="AE2276">
        <v>151000</v>
      </c>
      <c r="AF2276">
        <v>2265</v>
      </c>
      <c r="AG2276" s="2" t="s">
        <v>11423</v>
      </c>
      <c r="AH2276" s="2" t="s">
        <v>149</v>
      </c>
      <c r="AI2276" s="1">
        <v>46200</v>
      </c>
      <c r="AJ2276" s="2"/>
      <c r="AK2276" s="2" t="s">
        <v>67</v>
      </c>
      <c r="AM2276" s="2" t="s">
        <v>59</v>
      </c>
      <c r="AP2276" s="2" t="s">
        <v>60</v>
      </c>
      <c r="AQ2276" s="2" t="s">
        <v>41</v>
      </c>
      <c r="AR2276">
        <v>84000</v>
      </c>
      <c r="AS2276" s="2" t="str">
        <f>_xlfn.IFNA(IF(VLOOKUP(all_resi[[#This Row],[No. Waybill]],settle_reconcile[No. Waybill],1,0)="","Recon","Recon"),"-")</f>
        <v>-</v>
      </c>
      <c r="AT2276" s="2">
        <f>all_resi[[#This Row],[Nilai COD]]-all_resi[[#This Row],[COD Fee]]-all_resi[[#This Row],[Total Biaya Setelah Diskon]]</f>
        <v>108535</v>
      </c>
      <c r="AU2276" s="2">
        <f>IF(all_resi[[#This Row],[Waktu Terima]]="","",_xlfn.DAYS(all_resi[[#This Row],[Waktu Terima]],all_resi[[#This Row],[Tanggal Pengiriman]]))</f>
        <v>11</v>
      </c>
    </row>
    <row r="2277" spans="1:47" x14ac:dyDescent="0.25">
      <c r="A2277" s="2" t="s">
        <v>9636</v>
      </c>
      <c r="B2277" s="1">
        <v>46189</v>
      </c>
      <c r="C2277" s="2" t="s">
        <v>42</v>
      </c>
      <c r="D2277" s="2" t="s">
        <v>43</v>
      </c>
      <c r="E2277" s="2" t="s">
        <v>44</v>
      </c>
      <c r="F2277" s="2" t="s">
        <v>45</v>
      </c>
      <c r="G2277" s="2" t="s">
        <v>46</v>
      </c>
      <c r="H2277" s="2" t="s">
        <v>47</v>
      </c>
      <c r="I2277" s="2" t="s">
        <v>9637</v>
      </c>
      <c r="J2277" s="2" t="s">
        <v>14418</v>
      </c>
      <c r="K2277" s="2" t="s">
        <v>209</v>
      </c>
      <c r="L2277" s="2" t="s">
        <v>2573</v>
      </c>
      <c r="M2277" s="2" t="s">
        <v>9638</v>
      </c>
      <c r="N2277" s="2" t="s">
        <v>9639</v>
      </c>
      <c r="O2277">
        <v>1</v>
      </c>
      <c r="P2277" s="2" t="s">
        <v>53</v>
      </c>
      <c r="Q2277">
        <v>100</v>
      </c>
      <c r="R2277">
        <v>0</v>
      </c>
      <c r="S2277" s="2" t="s">
        <v>54</v>
      </c>
      <c r="T2277" s="2" t="s">
        <v>55</v>
      </c>
      <c r="U2277" s="2" t="s">
        <v>66</v>
      </c>
      <c r="V2277" s="2"/>
      <c r="W2277">
        <v>46000</v>
      </c>
      <c r="X2277">
        <v>0</v>
      </c>
      <c r="Y2277">
        <v>0</v>
      </c>
      <c r="Z2277">
        <v>46000</v>
      </c>
      <c r="AB2277" s="2" t="s">
        <v>57</v>
      </c>
      <c r="AC2277">
        <v>18400</v>
      </c>
      <c r="AD2277">
        <v>27600</v>
      </c>
      <c r="AE2277">
        <v>107000</v>
      </c>
      <c r="AF2277">
        <v>1605</v>
      </c>
      <c r="AG2277" s="2" t="s">
        <v>9637</v>
      </c>
      <c r="AH2277" s="2"/>
      <c r="AI2277" s="1">
        <v>46193</v>
      </c>
      <c r="AJ2277" s="2"/>
      <c r="AK2277" s="2" t="s">
        <v>58</v>
      </c>
      <c r="AM2277" s="2" t="s">
        <v>59</v>
      </c>
      <c r="AP2277" s="2" t="s">
        <v>60</v>
      </c>
      <c r="AQ2277" s="2" t="s">
        <v>41</v>
      </c>
      <c r="AR2277">
        <v>61000</v>
      </c>
      <c r="AS2277" s="2" t="str">
        <f>_xlfn.IFNA(IF(VLOOKUP(all_resi[[#This Row],[No. Waybill]],settle_reconcile[No. Waybill],1,0)="","Recon","Recon"),"-")</f>
        <v>Recon</v>
      </c>
      <c r="AT2277" s="2">
        <f>all_resi[[#This Row],[Nilai COD]]-all_resi[[#This Row],[COD Fee]]-all_resi[[#This Row],[Total Biaya Setelah Diskon]]</f>
        <v>77795</v>
      </c>
      <c r="AU2277" s="2">
        <f>IF(all_resi[[#This Row],[Waktu Terima]]="","",_xlfn.DAYS(all_resi[[#This Row],[Waktu Terima]],all_resi[[#This Row],[Tanggal Pengiriman]]))</f>
        <v>4</v>
      </c>
    </row>
    <row r="2278" spans="1:47" x14ac:dyDescent="0.25">
      <c r="A2278" s="2" t="s">
        <v>9679</v>
      </c>
      <c r="B2278" s="1">
        <v>46189</v>
      </c>
      <c r="C2278" s="2" t="s">
        <v>42</v>
      </c>
      <c r="D2278" s="2" t="s">
        <v>43</v>
      </c>
      <c r="E2278" s="2" t="s">
        <v>44</v>
      </c>
      <c r="F2278" s="2" t="s">
        <v>45</v>
      </c>
      <c r="G2278" s="2" t="s">
        <v>46</v>
      </c>
      <c r="H2278" s="2" t="s">
        <v>80</v>
      </c>
      <c r="I2278" s="2" t="s">
        <v>9680</v>
      </c>
      <c r="J2278" s="2" t="s">
        <v>14425</v>
      </c>
      <c r="K2278" s="2" t="s">
        <v>177</v>
      </c>
      <c r="L2278" s="2" t="s">
        <v>807</v>
      </c>
      <c r="M2278" s="2" t="s">
        <v>1836</v>
      </c>
      <c r="N2278" s="2" t="s">
        <v>9681</v>
      </c>
      <c r="O2278">
        <v>1</v>
      </c>
      <c r="P2278" s="2" t="s">
        <v>53</v>
      </c>
      <c r="Q2278">
        <v>100</v>
      </c>
      <c r="R2278">
        <v>0</v>
      </c>
      <c r="S2278" s="2" t="s">
        <v>54</v>
      </c>
      <c r="T2278" s="2" t="s">
        <v>55</v>
      </c>
      <c r="U2278" s="2" t="s">
        <v>86</v>
      </c>
      <c r="V2278" s="2"/>
      <c r="W2278">
        <v>64000</v>
      </c>
      <c r="X2278">
        <v>0</v>
      </c>
      <c r="Y2278">
        <v>0</v>
      </c>
      <c r="Z2278">
        <v>64000</v>
      </c>
      <c r="AB2278" s="2" t="s">
        <v>57</v>
      </c>
      <c r="AC2278">
        <v>25600</v>
      </c>
      <c r="AD2278">
        <v>38400</v>
      </c>
      <c r="AE2278">
        <v>124000</v>
      </c>
      <c r="AF2278">
        <v>1860</v>
      </c>
      <c r="AG2278" s="2" t="s">
        <v>11423</v>
      </c>
      <c r="AH2278" s="2" t="s">
        <v>149</v>
      </c>
      <c r="AI2278" s="1">
        <v>46200</v>
      </c>
      <c r="AJ2278" s="2" t="s">
        <v>87</v>
      </c>
      <c r="AK2278" s="2" t="s">
        <v>67</v>
      </c>
      <c r="AM2278" s="2" t="s">
        <v>59</v>
      </c>
      <c r="AP2278" s="2" t="s">
        <v>60</v>
      </c>
      <c r="AQ2278" s="2" t="s">
        <v>41</v>
      </c>
      <c r="AR2278">
        <v>60000</v>
      </c>
      <c r="AS2278" s="2" t="str">
        <f>_xlfn.IFNA(IF(VLOOKUP(all_resi[[#This Row],[No. Waybill]],settle_reconcile[No. Waybill],1,0)="","Recon","Recon"),"-")</f>
        <v>-</v>
      </c>
      <c r="AT2278" s="2">
        <f>all_resi[[#This Row],[Nilai COD]]-all_resi[[#This Row],[COD Fee]]-all_resi[[#This Row],[Total Biaya Setelah Diskon]]</f>
        <v>83740</v>
      </c>
      <c r="AU2278" s="2">
        <f>IF(all_resi[[#This Row],[Waktu Terima]]="","",_xlfn.DAYS(all_resi[[#This Row],[Waktu Terima]],all_resi[[#This Row],[Tanggal Pengiriman]]))</f>
        <v>11</v>
      </c>
    </row>
    <row r="2279" spans="1:47" x14ac:dyDescent="0.25">
      <c r="A2279" s="2" t="s">
        <v>9598</v>
      </c>
      <c r="B2279" s="1">
        <v>46189</v>
      </c>
      <c r="C2279" s="2" t="s">
        <v>42</v>
      </c>
      <c r="D2279" s="2" t="s">
        <v>43</v>
      </c>
      <c r="E2279" s="2" t="s">
        <v>44</v>
      </c>
      <c r="F2279" s="2" t="s">
        <v>45</v>
      </c>
      <c r="G2279" s="2" t="s">
        <v>46</v>
      </c>
      <c r="H2279" s="2" t="s">
        <v>47</v>
      </c>
      <c r="I2279" s="2" t="s">
        <v>9599</v>
      </c>
      <c r="J2279" s="2" t="s">
        <v>14430</v>
      </c>
      <c r="K2279" s="2" t="s">
        <v>62</v>
      </c>
      <c r="L2279" s="2" t="s">
        <v>9600</v>
      </c>
      <c r="M2279" s="2" t="s">
        <v>9601</v>
      </c>
      <c r="N2279" s="2" t="s">
        <v>9602</v>
      </c>
      <c r="O2279">
        <v>1</v>
      </c>
      <c r="P2279" s="2" t="s">
        <v>53</v>
      </c>
      <c r="Q2279">
        <v>100</v>
      </c>
      <c r="R2279">
        <v>0</v>
      </c>
      <c r="S2279" s="2" t="s">
        <v>54</v>
      </c>
      <c r="T2279" s="2" t="s">
        <v>55</v>
      </c>
      <c r="U2279" s="2" t="s">
        <v>5153</v>
      </c>
      <c r="V2279" s="2"/>
      <c r="W2279">
        <v>116000</v>
      </c>
      <c r="X2279">
        <v>0</v>
      </c>
      <c r="Y2279">
        <v>0</v>
      </c>
      <c r="Z2279">
        <v>116000</v>
      </c>
      <c r="AB2279" s="2" t="s">
        <v>57</v>
      </c>
      <c r="AC2279">
        <v>46400</v>
      </c>
      <c r="AD2279">
        <v>69600</v>
      </c>
      <c r="AE2279">
        <v>310000</v>
      </c>
      <c r="AF2279">
        <v>4650</v>
      </c>
      <c r="AG2279" s="2" t="s">
        <v>7592</v>
      </c>
      <c r="AH2279" s="2"/>
      <c r="AI2279" s="1">
        <v>46202</v>
      </c>
      <c r="AJ2279" s="2"/>
      <c r="AK2279" s="2" t="s">
        <v>67</v>
      </c>
      <c r="AM2279" s="2" t="s">
        <v>59</v>
      </c>
      <c r="AP2279" s="2" t="s">
        <v>60</v>
      </c>
      <c r="AQ2279" s="2" t="s">
        <v>41</v>
      </c>
      <c r="AR2279">
        <v>194000</v>
      </c>
      <c r="AS2279" s="2" t="str">
        <f>_xlfn.IFNA(IF(VLOOKUP(all_resi[[#This Row],[No. Waybill]],settle_reconcile[No. Waybill],1,0)="","Recon","Recon"),"-")</f>
        <v>-</v>
      </c>
      <c r="AT2279" s="2">
        <f>all_resi[[#This Row],[Nilai COD]]-all_resi[[#This Row],[COD Fee]]-all_resi[[#This Row],[Total Biaya Setelah Diskon]]</f>
        <v>235750</v>
      </c>
      <c r="AU2279" s="2">
        <f>IF(all_resi[[#This Row],[Waktu Terima]]="","",_xlfn.DAYS(all_resi[[#This Row],[Waktu Terima]],all_resi[[#This Row],[Tanggal Pengiriman]]))</f>
        <v>13</v>
      </c>
    </row>
    <row r="2280" spans="1:47" x14ac:dyDescent="0.25">
      <c r="A2280" s="2" t="s">
        <v>9735</v>
      </c>
      <c r="B2280" s="1">
        <v>46189</v>
      </c>
      <c r="C2280" s="2" t="s">
        <v>42</v>
      </c>
      <c r="D2280" s="2" t="s">
        <v>43</v>
      </c>
      <c r="E2280" s="2" t="s">
        <v>44</v>
      </c>
      <c r="F2280" s="2" t="s">
        <v>45</v>
      </c>
      <c r="G2280" s="2" t="s">
        <v>46</v>
      </c>
      <c r="H2280" s="2" t="s">
        <v>80</v>
      </c>
      <c r="I2280" s="2" t="s">
        <v>9736</v>
      </c>
      <c r="J2280" s="2" t="s">
        <v>14429</v>
      </c>
      <c r="K2280" s="2" t="s">
        <v>121</v>
      </c>
      <c r="L2280" s="2" t="s">
        <v>232</v>
      </c>
      <c r="M2280" s="2" t="s">
        <v>3553</v>
      </c>
      <c r="N2280" s="2" t="s">
        <v>9737</v>
      </c>
      <c r="O2280">
        <v>1</v>
      </c>
      <c r="P2280" s="2" t="s">
        <v>53</v>
      </c>
      <c r="Q2280">
        <v>100</v>
      </c>
      <c r="R2280">
        <v>0</v>
      </c>
      <c r="S2280" s="2" t="s">
        <v>54</v>
      </c>
      <c r="T2280" s="2" t="s">
        <v>55</v>
      </c>
      <c r="U2280" s="2" t="s">
        <v>581</v>
      </c>
      <c r="V2280" s="2"/>
      <c r="W2280">
        <v>108000</v>
      </c>
      <c r="X2280">
        <v>0</v>
      </c>
      <c r="Y2280">
        <v>0</v>
      </c>
      <c r="Z2280">
        <v>108000</v>
      </c>
      <c r="AB2280" s="2" t="s">
        <v>57</v>
      </c>
      <c r="AC2280">
        <v>43200</v>
      </c>
      <c r="AD2280">
        <v>64800</v>
      </c>
      <c r="AE2280">
        <v>156000</v>
      </c>
      <c r="AF2280">
        <v>2340</v>
      </c>
      <c r="AG2280" s="2" t="s">
        <v>9736</v>
      </c>
      <c r="AH2280" s="2"/>
      <c r="AI2280" s="1">
        <v>46195</v>
      </c>
      <c r="AJ2280" s="2" t="s">
        <v>87</v>
      </c>
      <c r="AK2280" s="2" t="s">
        <v>58</v>
      </c>
      <c r="AM2280" s="2" t="s">
        <v>59</v>
      </c>
      <c r="AP2280" s="2" t="s">
        <v>60</v>
      </c>
      <c r="AQ2280" s="2" t="s">
        <v>41</v>
      </c>
      <c r="AR2280">
        <v>48000</v>
      </c>
      <c r="AS2280" s="2" t="str">
        <f>_xlfn.IFNA(IF(VLOOKUP(all_resi[[#This Row],[No. Waybill]],settle_reconcile[No. Waybill],1,0)="","Recon","Recon"),"-")</f>
        <v>Recon</v>
      </c>
      <c r="AT2280" s="2">
        <f>all_resi[[#This Row],[Nilai COD]]-all_resi[[#This Row],[COD Fee]]-all_resi[[#This Row],[Total Biaya Setelah Diskon]]</f>
        <v>88860</v>
      </c>
      <c r="AU2280" s="2">
        <f>IF(all_resi[[#This Row],[Waktu Terima]]="","",_xlfn.DAYS(all_resi[[#This Row],[Waktu Terima]],all_resi[[#This Row],[Tanggal Pengiriman]]))</f>
        <v>6</v>
      </c>
    </row>
    <row r="2281" spans="1:47" x14ac:dyDescent="0.25">
      <c r="A2281" s="2" t="s">
        <v>9616</v>
      </c>
      <c r="B2281" s="1">
        <v>46189</v>
      </c>
      <c r="C2281" s="2" t="s">
        <v>42</v>
      </c>
      <c r="D2281" s="2" t="s">
        <v>43</v>
      </c>
      <c r="E2281" s="2" t="s">
        <v>44</v>
      </c>
      <c r="F2281" s="2" t="s">
        <v>45</v>
      </c>
      <c r="G2281" s="2" t="s">
        <v>46</v>
      </c>
      <c r="H2281" s="2" t="s">
        <v>47</v>
      </c>
      <c r="I2281" s="2" t="s">
        <v>9617</v>
      </c>
      <c r="J2281" s="2" t="s">
        <v>14451</v>
      </c>
      <c r="K2281" s="2" t="s">
        <v>121</v>
      </c>
      <c r="L2281" s="2" t="s">
        <v>232</v>
      </c>
      <c r="M2281" s="2" t="s">
        <v>233</v>
      </c>
      <c r="N2281" s="2" t="s">
        <v>9618</v>
      </c>
      <c r="O2281">
        <v>1</v>
      </c>
      <c r="P2281" s="2" t="s">
        <v>53</v>
      </c>
      <c r="Q2281">
        <v>100</v>
      </c>
      <c r="R2281">
        <v>0</v>
      </c>
      <c r="S2281" s="2" t="s">
        <v>54</v>
      </c>
      <c r="T2281" s="2" t="s">
        <v>55</v>
      </c>
      <c r="U2281" s="2" t="s">
        <v>56</v>
      </c>
      <c r="V2281" s="2"/>
      <c r="W2281">
        <v>108000</v>
      </c>
      <c r="X2281">
        <v>0</v>
      </c>
      <c r="Y2281">
        <v>0</v>
      </c>
      <c r="Z2281">
        <v>108000</v>
      </c>
      <c r="AB2281" s="2" t="s">
        <v>57</v>
      </c>
      <c r="AC2281">
        <v>43200</v>
      </c>
      <c r="AD2281">
        <v>64800</v>
      </c>
      <c r="AE2281">
        <v>206000</v>
      </c>
      <c r="AF2281">
        <v>3090</v>
      </c>
      <c r="AG2281" s="2" t="s">
        <v>17318</v>
      </c>
      <c r="AH2281" s="2" t="s">
        <v>149</v>
      </c>
      <c r="AI2281" s="1">
        <v>46203</v>
      </c>
      <c r="AJ2281" s="2"/>
      <c r="AK2281" s="2" t="s">
        <v>67</v>
      </c>
      <c r="AM2281" s="2" t="s">
        <v>59</v>
      </c>
      <c r="AP2281" s="2" t="s">
        <v>60</v>
      </c>
      <c r="AQ2281" s="2" t="s">
        <v>41</v>
      </c>
      <c r="AR2281">
        <v>98000</v>
      </c>
      <c r="AS2281" s="2" t="str">
        <f>_xlfn.IFNA(IF(VLOOKUP(all_resi[[#This Row],[No. Waybill]],settle_reconcile[No. Waybill],1,0)="","Recon","Recon"),"-")</f>
        <v>-</v>
      </c>
      <c r="AT2281" s="2">
        <f>all_resi[[#This Row],[Nilai COD]]-all_resi[[#This Row],[COD Fee]]-all_resi[[#This Row],[Total Biaya Setelah Diskon]]</f>
        <v>138110</v>
      </c>
      <c r="AU2281" s="2">
        <f>IF(all_resi[[#This Row],[Waktu Terima]]="","",_xlfn.DAYS(all_resi[[#This Row],[Waktu Terima]],all_resi[[#This Row],[Tanggal Pengiriman]]))</f>
        <v>14</v>
      </c>
    </row>
    <row r="2282" spans="1:47" x14ac:dyDescent="0.25">
      <c r="A2282" s="2" t="s">
        <v>9682</v>
      </c>
      <c r="B2282" s="1">
        <v>46189</v>
      </c>
      <c r="C2282" s="2" t="s">
        <v>42</v>
      </c>
      <c r="D2282" s="2" t="s">
        <v>43</v>
      </c>
      <c r="E2282" s="2" t="s">
        <v>44</v>
      </c>
      <c r="F2282" s="2" t="s">
        <v>45</v>
      </c>
      <c r="G2282" s="2" t="s">
        <v>46</v>
      </c>
      <c r="H2282" s="2" t="s">
        <v>47</v>
      </c>
      <c r="I2282" s="2" t="s">
        <v>9683</v>
      </c>
      <c r="J2282" s="2" t="s">
        <v>14436</v>
      </c>
      <c r="K2282" s="2" t="s">
        <v>106</v>
      </c>
      <c r="L2282" s="2" t="s">
        <v>987</v>
      </c>
      <c r="M2282" s="2" t="s">
        <v>3739</v>
      </c>
      <c r="N2282" s="2" t="s">
        <v>9684</v>
      </c>
      <c r="O2282">
        <v>1</v>
      </c>
      <c r="P2282" s="2" t="s">
        <v>53</v>
      </c>
      <c r="Q2282">
        <v>100</v>
      </c>
      <c r="R2282">
        <v>0</v>
      </c>
      <c r="S2282" s="2" t="s">
        <v>54</v>
      </c>
      <c r="T2282" s="2" t="s">
        <v>55</v>
      </c>
      <c r="U2282" s="2" t="s">
        <v>207</v>
      </c>
      <c r="V2282" s="2"/>
      <c r="W2282">
        <v>64000</v>
      </c>
      <c r="X2282">
        <v>0</v>
      </c>
      <c r="Y2282">
        <v>0</v>
      </c>
      <c r="Z2282">
        <v>64000</v>
      </c>
      <c r="AB2282" s="2" t="s">
        <v>57</v>
      </c>
      <c r="AC2282">
        <v>25600</v>
      </c>
      <c r="AD2282">
        <v>38400</v>
      </c>
      <c r="AE2282">
        <v>134000</v>
      </c>
      <c r="AF2282">
        <v>2010</v>
      </c>
      <c r="AG2282" s="2" t="s">
        <v>256</v>
      </c>
      <c r="AH2282" s="2"/>
      <c r="AI2282" s="1">
        <v>46206</v>
      </c>
      <c r="AJ2282" s="2"/>
      <c r="AK2282" s="2" t="s">
        <v>67</v>
      </c>
      <c r="AM2282" s="2" t="s">
        <v>59</v>
      </c>
      <c r="AP2282" s="2" t="s">
        <v>60</v>
      </c>
      <c r="AQ2282" s="2" t="s">
        <v>41</v>
      </c>
      <c r="AR2282">
        <v>70000</v>
      </c>
      <c r="AS2282" s="2" t="str">
        <f>_xlfn.IFNA(IF(VLOOKUP(all_resi[[#This Row],[No. Waybill]],settle_reconcile[No. Waybill],1,0)="","Recon","Recon"),"-")</f>
        <v>-</v>
      </c>
      <c r="AT2282" s="2">
        <f>all_resi[[#This Row],[Nilai COD]]-all_resi[[#This Row],[COD Fee]]-all_resi[[#This Row],[Total Biaya Setelah Diskon]]</f>
        <v>93590</v>
      </c>
      <c r="AU2282" s="2">
        <f>IF(all_resi[[#This Row],[Waktu Terima]]="","",_xlfn.DAYS(all_resi[[#This Row],[Waktu Terima]],all_resi[[#This Row],[Tanggal Pengiriman]]))</f>
        <v>17</v>
      </c>
    </row>
    <row r="2283" spans="1:47" x14ac:dyDescent="0.25">
      <c r="A2283" s="2" t="s">
        <v>9581</v>
      </c>
      <c r="B2283" s="1">
        <v>46189</v>
      </c>
      <c r="C2283" s="2" t="s">
        <v>42</v>
      </c>
      <c r="D2283" s="2" t="s">
        <v>43</v>
      </c>
      <c r="E2283" s="2" t="s">
        <v>44</v>
      </c>
      <c r="F2283" s="2" t="s">
        <v>45</v>
      </c>
      <c r="G2283" s="2" t="s">
        <v>46</v>
      </c>
      <c r="H2283" s="2" t="s">
        <v>47</v>
      </c>
      <c r="I2283" s="2" t="s">
        <v>9582</v>
      </c>
      <c r="J2283" s="2" t="s">
        <v>14413</v>
      </c>
      <c r="K2283" s="2" t="s">
        <v>116</v>
      </c>
      <c r="L2283" s="2" t="s">
        <v>2881</v>
      </c>
      <c r="M2283" s="2" t="s">
        <v>9583</v>
      </c>
      <c r="N2283" s="2" t="s">
        <v>9584</v>
      </c>
      <c r="O2283">
        <v>1</v>
      </c>
      <c r="P2283" s="2" t="s">
        <v>53</v>
      </c>
      <c r="Q2283">
        <v>100</v>
      </c>
      <c r="R2283">
        <v>0</v>
      </c>
      <c r="S2283" s="2" t="s">
        <v>54</v>
      </c>
      <c r="T2283" s="2" t="s">
        <v>55</v>
      </c>
      <c r="U2283" s="2" t="s">
        <v>250</v>
      </c>
      <c r="V2283" s="2"/>
      <c r="W2283">
        <v>16000</v>
      </c>
      <c r="X2283">
        <v>0</v>
      </c>
      <c r="Y2283">
        <v>0</v>
      </c>
      <c r="Z2283">
        <v>16000</v>
      </c>
      <c r="AB2283" s="2" t="s">
        <v>57</v>
      </c>
      <c r="AC2283">
        <v>11000</v>
      </c>
      <c r="AD2283">
        <v>5000</v>
      </c>
      <c r="AE2283">
        <v>70900</v>
      </c>
      <c r="AF2283">
        <v>1063.5</v>
      </c>
      <c r="AG2283" s="2" t="s">
        <v>353</v>
      </c>
      <c r="AH2283" s="2" t="s">
        <v>149</v>
      </c>
      <c r="AI2283" s="1">
        <v>46196</v>
      </c>
      <c r="AJ2283" s="2"/>
      <c r="AK2283" s="2" t="s">
        <v>67</v>
      </c>
      <c r="AM2283" s="2" t="s">
        <v>59</v>
      </c>
      <c r="AP2283" s="2" t="s">
        <v>60</v>
      </c>
      <c r="AQ2283" s="2" t="s">
        <v>41</v>
      </c>
      <c r="AR2283">
        <v>54900</v>
      </c>
      <c r="AS2283" s="2" t="str">
        <f>_xlfn.IFNA(IF(VLOOKUP(all_resi[[#This Row],[No. Waybill]],settle_reconcile[No. Waybill],1,0)="","Recon","Recon"),"-")</f>
        <v>-</v>
      </c>
      <c r="AT2283" s="2">
        <f>all_resi[[#This Row],[Nilai COD]]-all_resi[[#This Row],[COD Fee]]-all_resi[[#This Row],[Total Biaya Setelah Diskon]]</f>
        <v>64836.5</v>
      </c>
      <c r="AU2283" s="2">
        <f>IF(all_resi[[#This Row],[Waktu Terima]]="","",_xlfn.DAYS(all_resi[[#This Row],[Waktu Terima]],all_resi[[#This Row],[Tanggal Pengiriman]]))</f>
        <v>7</v>
      </c>
    </row>
    <row r="2284" spans="1:47" x14ac:dyDescent="0.25">
      <c r="A2284" s="2" t="s">
        <v>9688</v>
      </c>
      <c r="B2284" s="1">
        <v>46189</v>
      </c>
      <c r="C2284" s="2" t="s">
        <v>42</v>
      </c>
      <c r="D2284" s="2" t="s">
        <v>43</v>
      </c>
      <c r="E2284" s="2" t="s">
        <v>44</v>
      </c>
      <c r="F2284" s="2" t="s">
        <v>45</v>
      </c>
      <c r="G2284" s="2" t="s">
        <v>46</v>
      </c>
      <c r="H2284" s="2" t="s">
        <v>47</v>
      </c>
      <c r="I2284" s="2" t="s">
        <v>9689</v>
      </c>
      <c r="J2284" s="2" t="s">
        <v>14422</v>
      </c>
      <c r="K2284" s="2" t="s">
        <v>49</v>
      </c>
      <c r="L2284" s="2" t="s">
        <v>2075</v>
      </c>
      <c r="M2284" s="2" t="s">
        <v>9690</v>
      </c>
      <c r="N2284" s="2" t="s">
        <v>9691</v>
      </c>
      <c r="O2284">
        <v>1</v>
      </c>
      <c r="P2284" s="2" t="s">
        <v>53</v>
      </c>
      <c r="Q2284">
        <v>100</v>
      </c>
      <c r="R2284">
        <v>0</v>
      </c>
      <c r="S2284" s="2" t="s">
        <v>54</v>
      </c>
      <c r="T2284" s="2" t="s">
        <v>55</v>
      </c>
      <c r="U2284" s="2" t="s">
        <v>877</v>
      </c>
      <c r="V2284" s="2"/>
      <c r="W2284">
        <v>61000</v>
      </c>
      <c r="X2284">
        <v>0</v>
      </c>
      <c r="Y2284">
        <v>0</v>
      </c>
      <c r="Z2284">
        <v>61000</v>
      </c>
      <c r="AB2284" s="2" t="s">
        <v>57</v>
      </c>
      <c r="AC2284">
        <v>24400</v>
      </c>
      <c r="AD2284">
        <v>36600</v>
      </c>
      <c r="AE2284">
        <v>186000</v>
      </c>
      <c r="AF2284">
        <v>2790</v>
      </c>
      <c r="AG2284" s="2" t="s">
        <v>353</v>
      </c>
      <c r="AH2284" s="2" t="s">
        <v>149</v>
      </c>
      <c r="AI2284" s="1">
        <v>46198</v>
      </c>
      <c r="AJ2284" s="2"/>
      <c r="AK2284" s="2" t="s">
        <v>67</v>
      </c>
      <c r="AM2284" s="2" t="s">
        <v>59</v>
      </c>
      <c r="AP2284" s="2" t="s">
        <v>60</v>
      </c>
      <c r="AQ2284" s="2" t="s">
        <v>41</v>
      </c>
      <c r="AR2284">
        <v>125000</v>
      </c>
      <c r="AS2284" s="2" t="str">
        <f>_xlfn.IFNA(IF(VLOOKUP(all_resi[[#This Row],[No. Waybill]],settle_reconcile[No. Waybill],1,0)="","Recon","Recon"),"-")</f>
        <v>-</v>
      </c>
      <c r="AT2284" s="2">
        <f>all_resi[[#This Row],[Nilai COD]]-all_resi[[#This Row],[COD Fee]]-all_resi[[#This Row],[Total Biaya Setelah Diskon]]</f>
        <v>146610</v>
      </c>
      <c r="AU2284" s="2">
        <f>IF(all_resi[[#This Row],[Waktu Terima]]="","",_xlfn.DAYS(all_resi[[#This Row],[Waktu Terima]],all_resi[[#This Row],[Tanggal Pengiriman]]))</f>
        <v>9</v>
      </c>
    </row>
    <row r="2285" spans="1:47" x14ac:dyDescent="0.25">
      <c r="A2285" s="2" t="s">
        <v>9647</v>
      </c>
      <c r="B2285" s="1">
        <v>46189</v>
      </c>
      <c r="C2285" s="2" t="s">
        <v>42</v>
      </c>
      <c r="D2285" s="2" t="s">
        <v>43</v>
      </c>
      <c r="E2285" s="2" t="s">
        <v>44</v>
      </c>
      <c r="F2285" s="2" t="s">
        <v>45</v>
      </c>
      <c r="G2285" s="2" t="s">
        <v>46</v>
      </c>
      <c r="H2285" s="2" t="s">
        <v>47</v>
      </c>
      <c r="I2285" s="2" t="s">
        <v>9648</v>
      </c>
      <c r="J2285" s="2" t="s">
        <v>14410</v>
      </c>
      <c r="K2285" s="2" t="s">
        <v>203</v>
      </c>
      <c r="L2285" s="2" t="s">
        <v>204</v>
      </c>
      <c r="M2285" s="2" t="s">
        <v>3756</v>
      </c>
      <c r="N2285" s="2" t="s">
        <v>9649</v>
      </c>
      <c r="O2285">
        <v>1</v>
      </c>
      <c r="P2285" s="2" t="s">
        <v>53</v>
      </c>
      <c r="Q2285">
        <v>100</v>
      </c>
      <c r="R2285">
        <v>0</v>
      </c>
      <c r="S2285" s="2" t="s">
        <v>54</v>
      </c>
      <c r="T2285" s="2" t="s">
        <v>55</v>
      </c>
      <c r="U2285" s="2" t="s">
        <v>207</v>
      </c>
      <c r="V2285" s="2"/>
      <c r="W2285">
        <v>14000</v>
      </c>
      <c r="X2285">
        <v>0</v>
      </c>
      <c r="Y2285">
        <v>0</v>
      </c>
      <c r="Z2285">
        <v>14000</v>
      </c>
      <c r="AB2285" s="2" t="s">
        <v>57</v>
      </c>
      <c r="AC2285">
        <v>8000</v>
      </c>
      <c r="AD2285">
        <v>6000</v>
      </c>
      <c r="AE2285">
        <v>84000</v>
      </c>
      <c r="AF2285">
        <v>1260</v>
      </c>
      <c r="AG2285" s="2" t="s">
        <v>11769</v>
      </c>
      <c r="AH2285" s="2" t="s">
        <v>149</v>
      </c>
      <c r="AI2285" s="1">
        <v>46196</v>
      </c>
      <c r="AJ2285" s="2"/>
      <c r="AK2285" s="2" t="s">
        <v>67</v>
      </c>
      <c r="AM2285" s="2" t="s">
        <v>59</v>
      </c>
      <c r="AP2285" s="2" t="s">
        <v>60</v>
      </c>
      <c r="AQ2285" s="2" t="s">
        <v>41</v>
      </c>
      <c r="AR2285">
        <v>70000</v>
      </c>
      <c r="AS2285" s="2" t="str">
        <f>_xlfn.IFNA(IF(VLOOKUP(all_resi[[#This Row],[No. Waybill]],settle_reconcile[No. Waybill],1,0)="","Recon","Recon"),"-")</f>
        <v>-</v>
      </c>
      <c r="AT2285" s="2">
        <f>all_resi[[#This Row],[Nilai COD]]-all_resi[[#This Row],[COD Fee]]-all_resi[[#This Row],[Total Biaya Setelah Diskon]]</f>
        <v>76740</v>
      </c>
      <c r="AU2285" s="2">
        <f>IF(all_resi[[#This Row],[Waktu Terima]]="","",_xlfn.DAYS(all_resi[[#This Row],[Waktu Terima]],all_resi[[#This Row],[Tanggal Pengiriman]]))</f>
        <v>7</v>
      </c>
    </row>
    <row r="2286" spans="1:47" x14ac:dyDescent="0.25">
      <c r="A2286" s="2" t="s">
        <v>9695</v>
      </c>
      <c r="B2286" s="1">
        <v>46189</v>
      </c>
      <c r="C2286" s="2" t="s">
        <v>42</v>
      </c>
      <c r="D2286" s="2" t="s">
        <v>43</v>
      </c>
      <c r="E2286" s="2" t="s">
        <v>44</v>
      </c>
      <c r="F2286" s="2" t="s">
        <v>45</v>
      </c>
      <c r="G2286" s="2" t="s">
        <v>46</v>
      </c>
      <c r="H2286" s="2" t="s">
        <v>80</v>
      </c>
      <c r="I2286" s="2" t="s">
        <v>9696</v>
      </c>
      <c r="J2286" s="2" t="s">
        <v>14416</v>
      </c>
      <c r="K2286" s="2" t="s">
        <v>156</v>
      </c>
      <c r="L2286" s="2" t="s">
        <v>1694</v>
      </c>
      <c r="M2286" s="2" t="s">
        <v>1695</v>
      </c>
      <c r="N2286" s="2" t="s">
        <v>9697</v>
      </c>
      <c r="O2286">
        <v>1</v>
      </c>
      <c r="P2286" s="2" t="s">
        <v>53</v>
      </c>
      <c r="Q2286">
        <v>100</v>
      </c>
      <c r="R2286">
        <v>0</v>
      </c>
      <c r="S2286" s="2" t="s">
        <v>54</v>
      </c>
      <c r="T2286" s="2" t="s">
        <v>55</v>
      </c>
      <c r="U2286" s="2" t="s">
        <v>9017</v>
      </c>
      <c r="V2286" s="2"/>
      <c r="W2286">
        <v>83000</v>
      </c>
      <c r="X2286">
        <v>0</v>
      </c>
      <c r="Y2286">
        <v>0</v>
      </c>
      <c r="Z2286">
        <v>83000</v>
      </c>
      <c r="AB2286" s="2" t="s">
        <v>57</v>
      </c>
      <c r="AC2286">
        <v>33200</v>
      </c>
      <c r="AD2286">
        <v>49800</v>
      </c>
      <c r="AE2286">
        <v>173000</v>
      </c>
      <c r="AF2286">
        <v>2595</v>
      </c>
      <c r="AG2286" s="2" t="s">
        <v>9696</v>
      </c>
      <c r="AH2286" s="2"/>
      <c r="AI2286" s="1">
        <v>46193</v>
      </c>
      <c r="AJ2286" s="2" t="s">
        <v>8738</v>
      </c>
      <c r="AK2286" s="2" t="s">
        <v>58</v>
      </c>
      <c r="AM2286" s="2" t="s">
        <v>59</v>
      </c>
      <c r="AP2286" s="2" t="s">
        <v>60</v>
      </c>
      <c r="AQ2286" s="2" t="s">
        <v>41</v>
      </c>
      <c r="AR2286">
        <v>90000</v>
      </c>
      <c r="AS2286" s="2" t="str">
        <f>_xlfn.IFNA(IF(VLOOKUP(all_resi[[#This Row],[No. Waybill]],settle_reconcile[No. Waybill],1,0)="","Recon","Recon"),"-")</f>
        <v>Recon</v>
      </c>
      <c r="AT2286" s="2">
        <f>all_resi[[#This Row],[Nilai COD]]-all_resi[[#This Row],[COD Fee]]-all_resi[[#This Row],[Total Biaya Setelah Diskon]]</f>
        <v>120605</v>
      </c>
      <c r="AU2286" s="2">
        <f>IF(all_resi[[#This Row],[Waktu Terima]]="","",_xlfn.DAYS(all_resi[[#This Row],[Waktu Terima]],all_resi[[#This Row],[Tanggal Pengiriman]]))</f>
        <v>4</v>
      </c>
    </row>
    <row r="2287" spans="1:47" x14ac:dyDescent="0.25">
      <c r="A2287" s="2" t="s">
        <v>9603</v>
      </c>
      <c r="B2287" s="1">
        <v>46189</v>
      </c>
      <c r="C2287" s="2" t="s">
        <v>42</v>
      </c>
      <c r="D2287" s="2" t="s">
        <v>43</v>
      </c>
      <c r="E2287" s="2" t="s">
        <v>44</v>
      </c>
      <c r="F2287" s="2" t="s">
        <v>45</v>
      </c>
      <c r="G2287" s="2" t="s">
        <v>46</v>
      </c>
      <c r="H2287" s="2" t="s">
        <v>47</v>
      </c>
      <c r="I2287" s="2" t="s">
        <v>9604</v>
      </c>
      <c r="J2287" s="2" t="s">
        <v>14408</v>
      </c>
      <c r="K2287" s="2" t="s">
        <v>121</v>
      </c>
      <c r="L2287" s="2" t="s">
        <v>232</v>
      </c>
      <c r="M2287" s="2" t="s">
        <v>233</v>
      </c>
      <c r="N2287" s="2" t="s">
        <v>9605</v>
      </c>
      <c r="O2287">
        <v>1</v>
      </c>
      <c r="P2287" s="2" t="s">
        <v>53</v>
      </c>
      <c r="Q2287">
        <v>100</v>
      </c>
      <c r="R2287">
        <v>0</v>
      </c>
      <c r="S2287" s="2" t="s">
        <v>54</v>
      </c>
      <c r="T2287" s="2" t="s">
        <v>55</v>
      </c>
      <c r="U2287" s="2" t="s">
        <v>97</v>
      </c>
      <c r="V2287" s="2"/>
      <c r="W2287">
        <v>108000</v>
      </c>
      <c r="X2287">
        <v>0</v>
      </c>
      <c r="Y2287">
        <v>0</v>
      </c>
      <c r="Z2287">
        <v>108000</v>
      </c>
      <c r="AB2287" s="2" t="s">
        <v>57</v>
      </c>
      <c r="AC2287">
        <v>43200</v>
      </c>
      <c r="AD2287">
        <v>64800</v>
      </c>
      <c r="AE2287">
        <v>178000</v>
      </c>
      <c r="AF2287">
        <v>2670</v>
      </c>
      <c r="AG2287" s="2" t="s">
        <v>14409</v>
      </c>
      <c r="AH2287" s="2" t="s">
        <v>615</v>
      </c>
      <c r="AI2287" s="1">
        <v>46197</v>
      </c>
      <c r="AJ2287" s="2"/>
      <c r="AK2287" s="2" t="s">
        <v>58</v>
      </c>
      <c r="AM2287" s="2" t="s">
        <v>59</v>
      </c>
      <c r="AP2287" s="2" t="s">
        <v>60</v>
      </c>
      <c r="AQ2287" s="2" t="s">
        <v>41</v>
      </c>
      <c r="AR2287">
        <v>70000</v>
      </c>
      <c r="AS2287" s="2" t="str">
        <f>_xlfn.IFNA(IF(VLOOKUP(all_resi[[#This Row],[No. Waybill]],settle_reconcile[No. Waybill],1,0)="","Recon","Recon"),"-")</f>
        <v>Recon</v>
      </c>
      <c r="AT2287" s="2">
        <f>all_resi[[#This Row],[Nilai COD]]-all_resi[[#This Row],[COD Fee]]-all_resi[[#This Row],[Total Biaya Setelah Diskon]]</f>
        <v>110530</v>
      </c>
      <c r="AU2287" s="2">
        <f>IF(all_resi[[#This Row],[Waktu Terima]]="","",_xlfn.DAYS(all_resi[[#This Row],[Waktu Terima]],all_resi[[#This Row],[Tanggal Pengiriman]]))</f>
        <v>8</v>
      </c>
    </row>
    <row r="2288" spans="1:47" x14ac:dyDescent="0.25">
      <c r="A2288" s="2" t="s">
        <v>9754</v>
      </c>
      <c r="B2288" s="1">
        <v>46189</v>
      </c>
      <c r="C2288" s="2" t="s">
        <v>42</v>
      </c>
      <c r="D2288" s="2" t="s">
        <v>43</v>
      </c>
      <c r="E2288" s="2" t="s">
        <v>44</v>
      </c>
      <c r="F2288" s="2" t="s">
        <v>45</v>
      </c>
      <c r="G2288" s="2" t="s">
        <v>46</v>
      </c>
      <c r="H2288" s="2" t="s">
        <v>47</v>
      </c>
      <c r="I2288" s="2" t="s">
        <v>9755</v>
      </c>
      <c r="J2288" s="2" t="s">
        <v>14452</v>
      </c>
      <c r="K2288" s="2" t="s">
        <v>156</v>
      </c>
      <c r="L2288" s="2" t="s">
        <v>433</v>
      </c>
      <c r="M2288" s="2" t="s">
        <v>3913</v>
      </c>
      <c r="N2288" s="2" t="s">
        <v>9756</v>
      </c>
      <c r="O2288">
        <v>1</v>
      </c>
      <c r="P2288" s="2" t="s">
        <v>53</v>
      </c>
      <c r="Q2288">
        <v>100</v>
      </c>
      <c r="R2288">
        <v>0</v>
      </c>
      <c r="S2288" s="2" t="s">
        <v>54</v>
      </c>
      <c r="T2288" s="2" t="s">
        <v>55</v>
      </c>
      <c r="U2288" s="2" t="s">
        <v>207</v>
      </c>
      <c r="V2288" s="2"/>
      <c r="W2288">
        <v>85000</v>
      </c>
      <c r="X2288">
        <v>0</v>
      </c>
      <c r="Y2288">
        <v>0</v>
      </c>
      <c r="Z2288">
        <v>85000</v>
      </c>
      <c r="AB2288" s="2" t="s">
        <v>57</v>
      </c>
      <c r="AC2288">
        <v>34000</v>
      </c>
      <c r="AD2288">
        <v>51000</v>
      </c>
      <c r="AE2288">
        <v>155000</v>
      </c>
      <c r="AF2288">
        <v>2325</v>
      </c>
      <c r="AG2288" s="2" t="s">
        <v>256</v>
      </c>
      <c r="AH2288" s="2"/>
      <c r="AI2288" s="1">
        <v>46197</v>
      </c>
      <c r="AJ2288" s="2"/>
      <c r="AK2288" s="2" t="s">
        <v>58</v>
      </c>
      <c r="AM2288" s="2" t="s">
        <v>59</v>
      </c>
      <c r="AP2288" s="2" t="s">
        <v>60</v>
      </c>
      <c r="AQ2288" s="2" t="s">
        <v>41</v>
      </c>
      <c r="AR2288">
        <v>70000</v>
      </c>
      <c r="AS2288" s="2" t="str">
        <f>_xlfn.IFNA(IF(VLOOKUP(all_resi[[#This Row],[No. Waybill]],settle_reconcile[No. Waybill],1,0)="","Recon","Recon"),"-")</f>
        <v>Recon</v>
      </c>
      <c r="AT2288" s="2">
        <f>all_resi[[#This Row],[Nilai COD]]-all_resi[[#This Row],[COD Fee]]-all_resi[[#This Row],[Total Biaya Setelah Diskon]]</f>
        <v>101675</v>
      </c>
      <c r="AU2288" s="2">
        <f>IF(all_resi[[#This Row],[Waktu Terima]]="","",_xlfn.DAYS(all_resi[[#This Row],[Waktu Terima]],all_resi[[#This Row],[Tanggal Pengiriman]]))</f>
        <v>8</v>
      </c>
    </row>
    <row r="2289" spans="1:47" x14ac:dyDescent="0.25">
      <c r="A2289" s="2" t="s">
        <v>9722</v>
      </c>
      <c r="B2289" s="1">
        <v>46189</v>
      </c>
      <c r="C2289" s="2" t="s">
        <v>42</v>
      </c>
      <c r="D2289" s="2" t="s">
        <v>43</v>
      </c>
      <c r="E2289" s="2" t="s">
        <v>44</v>
      </c>
      <c r="F2289" s="2" t="s">
        <v>45</v>
      </c>
      <c r="G2289" s="2" t="s">
        <v>46</v>
      </c>
      <c r="H2289" s="2" t="s">
        <v>47</v>
      </c>
      <c r="I2289" s="2" t="s">
        <v>9723</v>
      </c>
      <c r="J2289" s="2" t="s">
        <v>14439</v>
      </c>
      <c r="K2289" s="2" t="s">
        <v>377</v>
      </c>
      <c r="L2289" s="2" t="s">
        <v>378</v>
      </c>
      <c r="M2289" s="2" t="s">
        <v>2772</v>
      </c>
      <c r="N2289" s="2" t="s">
        <v>9724</v>
      </c>
      <c r="O2289">
        <v>1</v>
      </c>
      <c r="P2289" s="2" t="s">
        <v>53</v>
      </c>
      <c r="Q2289">
        <v>100</v>
      </c>
      <c r="R2289">
        <v>0</v>
      </c>
      <c r="S2289" s="2" t="s">
        <v>54</v>
      </c>
      <c r="T2289" s="2" t="s">
        <v>55</v>
      </c>
      <c r="U2289" s="2" t="s">
        <v>97</v>
      </c>
      <c r="V2289" s="2"/>
      <c r="W2289">
        <v>75000</v>
      </c>
      <c r="X2289">
        <v>0</v>
      </c>
      <c r="Y2289">
        <v>0</v>
      </c>
      <c r="Z2289">
        <v>75000</v>
      </c>
      <c r="AB2289" s="2" t="s">
        <v>57</v>
      </c>
      <c r="AC2289">
        <v>30000</v>
      </c>
      <c r="AD2289">
        <v>45000</v>
      </c>
      <c r="AE2289">
        <v>145000</v>
      </c>
      <c r="AF2289">
        <v>2175</v>
      </c>
      <c r="AG2289" s="2" t="s">
        <v>9723</v>
      </c>
      <c r="AH2289" s="2"/>
      <c r="AI2289" s="1">
        <v>46193</v>
      </c>
      <c r="AJ2289" s="2"/>
      <c r="AK2289" s="2" t="s">
        <v>58</v>
      </c>
      <c r="AM2289" s="2" t="s">
        <v>59</v>
      </c>
      <c r="AP2289" s="2" t="s">
        <v>60</v>
      </c>
      <c r="AQ2289" s="2" t="s">
        <v>41</v>
      </c>
      <c r="AR2289">
        <v>70000</v>
      </c>
      <c r="AS2289" s="2" t="str">
        <f>_xlfn.IFNA(IF(VLOOKUP(all_resi[[#This Row],[No. Waybill]],settle_reconcile[No. Waybill],1,0)="","Recon","Recon"),"-")</f>
        <v>Recon</v>
      </c>
      <c r="AT2289" s="2">
        <f>all_resi[[#This Row],[Nilai COD]]-all_resi[[#This Row],[COD Fee]]-all_resi[[#This Row],[Total Biaya Setelah Diskon]]</f>
        <v>97825</v>
      </c>
      <c r="AU2289" s="2">
        <f>IF(all_resi[[#This Row],[Waktu Terima]]="","",_xlfn.DAYS(all_resi[[#This Row],[Waktu Terima]],all_resi[[#This Row],[Tanggal Pengiriman]]))</f>
        <v>4</v>
      </c>
    </row>
    <row r="2290" spans="1:47" x14ac:dyDescent="0.25">
      <c r="A2290" s="2" t="s">
        <v>9592</v>
      </c>
      <c r="B2290" s="1">
        <v>46189</v>
      </c>
      <c r="C2290" s="2" t="s">
        <v>42</v>
      </c>
      <c r="D2290" s="2" t="s">
        <v>43</v>
      </c>
      <c r="E2290" s="2" t="s">
        <v>44</v>
      </c>
      <c r="F2290" s="2" t="s">
        <v>45</v>
      </c>
      <c r="G2290" s="2" t="s">
        <v>46</v>
      </c>
      <c r="H2290" s="2" t="s">
        <v>47</v>
      </c>
      <c r="I2290" s="2" t="s">
        <v>9593</v>
      </c>
      <c r="J2290" s="2" t="s">
        <v>14434</v>
      </c>
      <c r="K2290" s="2" t="s">
        <v>62</v>
      </c>
      <c r="L2290" s="2" t="s">
        <v>8049</v>
      </c>
      <c r="M2290" s="2" t="s">
        <v>8050</v>
      </c>
      <c r="N2290" s="2" t="s">
        <v>9594</v>
      </c>
      <c r="O2290">
        <v>1</v>
      </c>
      <c r="P2290" s="2" t="s">
        <v>53</v>
      </c>
      <c r="Q2290">
        <v>100</v>
      </c>
      <c r="R2290">
        <v>0</v>
      </c>
      <c r="S2290" s="2" t="s">
        <v>54</v>
      </c>
      <c r="T2290" s="2" t="s">
        <v>55</v>
      </c>
      <c r="U2290" s="2" t="s">
        <v>386</v>
      </c>
      <c r="V2290" s="2"/>
      <c r="W2290">
        <v>133000</v>
      </c>
      <c r="X2290">
        <v>0</v>
      </c>
      <c r="Y2290">
        <v>0</v>
      </c>
      <c r="Z2290">
        <v>133000</v>
      </c>
      <c r="AB2290" s="2" t="s">
        <v>57</v>
      </c>
      <c r="AC2290">
        <v>53200</v>
      </c>
      <c r="AD2290">
        <v>79800</v>
      </c>
      <c r="AE2290">
        <v>237000</v>
      </c>
      <c r="AF2290">
        <v>3555</v>
      </c>
      <c r="AG2290" s="2" t="s">
        <v>9593</v>
      </c>
      <c r="AH2290" s="2"/>
      <c r="AI2290" s="1">
        <v>46200</v>
      </c>
      <c r="AJ2290" s="2"/>
      <c r="AK2290" s="2" t="s">
        <v>58</v>
      </c>
      <c r="AM2290" s="2" t="s">
        <v>59</v>
      </c>
      <c r="AP2290" s="2" t="s">
        <v>60</v>
      </c>
      <c r="AQ2290" s="2" t="s">
        <v>41</v>
      </c>
      <c r="AR2290">
        <v>104000</v>
      </c>
      <c r="AS2290" s="2" t="str">
        <f>_xlfn.IFNA(IF(VLOOKUP(all_resi[[#This Row],[No. Waybill]],settle_reconcile[No. Waybill],1,0)="","Recon","Recon"),"-")</f>
        <v>Recon</v>
      </c>
      <c r="AT2290" s="2">
        <f>all_resi[[#This Row],[Nilai COD]]-all_resi[[#This Row],[COD Fee]]-all_resi[[#This Row],[Total Biaya Setelah Diskon]]</f>
        <v>153645</v>
      </c>
      <c r="AU2290" s="2">
        <f>IF(all_resi[[#This Row],[Waktu Terima]]="","",_xlfn.DAYS(all_resi[[#This Row],[Waktu Terima]],all_resi[[#This Row],[Tanggal Pengiriman]]))</f>
        <v>11</v>
      </c>
    </row>
    <row r="2291" spans="1:47" x14ac:dyDescent="0.25">
      <c r="A2291" s="2" t="s">
        <v>9660</v>
      </c>
      <c r="B2291" s="1">
        <v>46189</v>
      </c>
      <c r="C2291" s="2" t="s">
        <v>42</v>
      </c>
      <c r="D2291" s="2" t="s">
        <v>43</v>
      </c>
      <c r="E2291" s="2" t="s">
        <v>44</v>
      </c>
      <c r="F2291" s="2" t="s">
        <v>45</v>
      </c>
      <c r="G2291" s="2" t="s">
        <v>46</v>
      </c>
      <c r="H2291" s="2" t="s">
        <v>47</v>
      </c>
      <c r="I2291" s="2" t="s">
        <v>9661</v>
      </c>
      <c r="J2291" s="2" t="s">
        <v>14406</v>
      </c>
      <c r="K2291" s="2" t="s">
        <v>82</v>
      </c>
      <c r="L2291" s="2" t="s">
        <v>1029</v>
      </c>
      <c r="M2291" s="2" t="s">
        <v>3712</v>
      </c>
      <c r="N2291" s="2" t="s">
        <v>9662</v>
      </c>
      <c r="O2291">
        <v>1</v>
      </c>
      <c r="P2291" s="2" t="s">
        <v>53</v>
      </c>
      <c r="Q2291">
        <v>100</v>
      </c>
      <c r="R2291">
        <v>0</v>
      </c>
      <c r="S2291" s="2" t="s">
        <v>54</v>
      </c>
      <c r="T2291" s="2" t="s">
        <v>55</v>
      </c>
      <c r="U2291" s="2" t="s">
        <v>79</v>
      </c>
      <c r="V2291" s="2"/>
      <c r="W2291">
        <v>71000</v>
      </c>
      <c r="X2291">
        <v>0</v>
      </c>
      <c r="Y2291">
        <v>0</v>
      </c>
      <c r="Z2291">
        <v>71000</v>
      </c>
      <c r="AB2291" s="2" t="s">
        <v>57</v>
      </c>
      <c r="AC2291">
        <v>28400</v>
      </c>
      <c r="AD2291">
        <v>42600</v>
      </c>
      <c r="AE2291">
        <v>150000</v>
      </c>
      <c r="AF2291">
        <v>2250</v>
      </c>
      <c r="AG2291" s="2" t="s">
        <v>9661</v>
      </c>
      <c r="AH2291" s="2"/>
      <c r="AI2291" s="1">
        <v>46195</v>
      </c>
      <c r="AJ2291" s="2"/>
      <c r="AK2291" s="2" t="s">
        <v>58</v>
      </c>
      <c r="AM2291" s="2" t="s">
        <v>59</v>
      </c>
      <c r="AP2291" s="2" t="s">
        <v>60</v>
      </c>
      <c r="AQ2291" s="2" t="s">
        <v>41</v>
      </c>
      <c r="AR2291">
        <v>79000</v>
      </c>
      <c r="AS2291" s="2" t="str">
        <f>_xlfn.IFNA(IF(VLOOKUP(all_resi[[#This Row],[No. Waybill]],settle_reconcile[No. Waybill],1,0)="","Recon","Recon"),"-")</f>
        <v>Recon</v>
      </c>
      <c r="AT2291" s="2">
        <f>all_resi[[#This Row],[Nilai COD]]-all_resi[[#This Row],[COD Fee]]-all_resi[[#This Row],[Total Biaya Setelah Diskon]]</f>
        <v>105150</v>
      </c>
      <c r="AU2291" s="2">
        <f>IF(all_resi[[#This Row],[Waktu Terima]]="","",_xlfn.DAYS(all_resi[[#This Row],[Waktu Terima]],all_resi[[#This Row],[Tanggal Pengiriman]]))</f>
        <v>6</v>
      </c>
    </row>
    <row r="2292" spans="1:47" x14ac:dyDescent="0.25">
      <c r="A2292" s="2" t="s">
        <v>9663</v>
      </c>
      <c r="B2292" s="1">
        <v>46189</v>
      </c>
      <c r="C2292" s="2" t="s">
        <v>42</v>
      </c>
      <c r="D2292" s="2" t="s">
        <v>43</v>
      </c>
      <c r="E2292" s="2" t="s">
        <v>44</v>
      </c>
      <c r="F2292" s="2" t="s">
        <v>45</v>
      </c>
      <c r="G2292" s="2" t="s">
        <v>46</v>
      </c>
      <c r="H2292" s="2" t="s">
        <v>80</v>
      </c>
      <c r="I2292" s="2" t="s">
        <v>9664</v>
      </c>
      <c r="J2292" s="2" t="s">
        <v>14457</v>
      </c>
      <c r="K2292" s="2" t="s">
        <v>265</v>
      </c>
      <c r="L2292" s="2" t="s">
        <v>787</v>
      </c>
      <c r="M2292" s="2" t="s">
        <v>9665</v>
      </c>
      <c r="N2292" s="2" t="s">
        <v>9666</v>
      </c>
      <c r="O2292">
        <v>1</v>
      </c>
      <c r="P2292" s="2" t="s">
        <v>53</v>
      </c>
      <c r="Q2292">
        <v>100</v>
      </c>
      <c r="R2292">
        <v>0</v>
      </c>
      <c r="S2292" s="2" t="s">
        <v>54</v>
      </c>
      <c r="T2292" s="2" t="s">
        <v>55</v>
      </c>
      <c r="U2292" s="2" t="s">
        <v>7888</v>
      </c>
      <c r="V2292" s="2"/>
      <c r="W2292">
        <v>50000</v>
      </c>
      <c r="X2292">
        <v>0</v>
      </c>
      <c r="Y2292">
        <v>0</v>
      </c>
      <c r="Z2292">
        <v>50000</v>
      </c>
      <c r="AB2292" s="2" t="s">
        <v>57</v>
      </c>
      <c r="AC2292">
        <v>20000</v>
      </c>
      <c r="AD2292">
        <v>30000</v>
      </c>
      <c r="AE2292">
        <v>200000</v>
      </c>
      <c r="AF2292">
        <v>3000</v>
      </c>
      <c r="AG2292" s="2"/>
      <c r="AH2292" s="2"/>
      <c r="AI2292" s="1"/>
      <c r="AJ2292" s="2" t="s">
        <v>87</v>
      </c>
      <c r="AK2292" s="2" t="s">
        <v>67</v>
      </c>
      <c r="AM2292" s="2" t="s">
        <v>59</v>
      </c>
      <c r="AP2292" s="2" t="s">
        <v>60</v>
      </c>
      <c r="AQ2292" s="2" t="s">
        <v>41</v>
      </c>
      <c r="AR2292">
        <v>150000</v>
      </c>
      <c r="AS2292" s="2" t="str">
        <f>_xlfn.IFNA(IF(VLOOKUP(all_resi[[#This Row],[No. Waybill]],settle_reconcile[No. Waybill],1,0)="","Recon","Recon"),"-")</f>
        <v>-</v>
      </c>
      <c r="AT2292" s="2">
        <f>all_resi[[#This Row],[Nilai COD]]-all_resi[[#This Row],[COD Fee]]-all_resi[[#This Row],[Total Biaya Setelah Diskon]]</f>
        <v>167000</v>
      </c>
      <c r="AU2292" s="2" t="str">
        <f>IF(all_resi[[#This Row],[Waktu Terima]]="","",_xlfn.DAYS(all_resi[[#This Row],[Waktu Terima]],all_resi[[#This Row],[Tanggal Pengiriman]]))</f>
        <v/>
      </c>
    </row>
    <row r="2293" spans="1:47" x14ac:dyDescent="0.25">
      <c r="A2293" s="2" t="s">
        <v>9585</v>
      </c>
      <c r="B2293" s="1">
        <v>46189</v>
      </c>
      <c r="C2293" s="2" t="s">
        <v>42</v>
      </c>
      <c r="D2293" s="2" t="s">
        <v>43</v>
      </c>
      <c r="E2293" s="2" t="s">
        <v>44</v>
      </c>
      <c r="F2293" s="2" t="s">
        <v>45</v>
      </c>
      <c r="G2293" s="2" t="s">
        <v>46</v>
      </c>
      <c r="H2293" s="2" t="s">
        <v>47</v>
      </c>
      <c r="I2293" s="2" t="s">
        <v>9586</v>
      </c>
      <c r="J2293" s="2" t="s">
        <v>14431</v>
      </c>
      <c r="K2293" s="2" t="s">
        <v>121</v>
      </c>
      <c r="L2293" s="2" t="s">
        <v>1607</v>
      </c>
      <c r="M2293" s="2" t="s">
        <v>1608</v>
      </c>
      <c r="N2293" s="2" t="s">
        <v>9587</v>
      </c>
      <c r="O2293">
        <v>1</v>
      </c>
      <c r="P2293" s="2" t="s">
        <v>53</v>
      </c>
      <c r="Q2293">
        <v>100</v>
      </c>
      <c r="R2293">
        <v>0</v>
      </c>
      <c r="S2293" s="2" t="s">
        <v>54</v>
      </c>
      <c r="T2293" s="2" t="s">
        <v>55</v>
      </c>
      <c r="U2293" s="2" t="s">
        <v>56</v>
      </c>
      <c r="V2293" s="2"/>
      <c r="W2293">
        <v>85000</v>
      </c>
      <c r="X2293">
        <v>0</v>
      </c>
      <c r="Y2293">
        <v>0</v>
      </c>
      <c r="Z2293">
        <v>85000</v>
      </c>
      <c r="AB2293" s="2" t="s">
        <v>57</v>
      </c>
      <c r="AC2293">
        <v>34000</v>
      </c>
      <c r="AD2293">
        <v>51000</v>
      </c>
      <c r="AE2293">
        <v>189000</v>
      </c>
      <c r="AF2293">
        <v>2835</v>
      </c>
      <c r="AG2293" s="2" t="s">
        <v>9586</v>
      </c>
      <c r="AH2293" s="2"/>
      <c r="AI2293" s="1">
        <v>46196</v>
      </c>
      <c r="AJ2293" s="2"/>
      <c r="AK2293" s="2" t="s">
        <v>58</v>
      </c>
      <c r="AM2293" s="2" t="s">
        <v>59</v>
      </c>
      <c r="AP2293" s="2" t="s">
        <v>60</v>
      </c>
      <c r="AQ2293" s="2" t="s">
        <v>41</v>
      </c>
      <c r="AR2293">
        <v>104000</v>
      </c>
      <c r="AS2293" s="2" t="str">
        <f>_xlfn.IFNA(IF(VLOOKUP(all_resi[[#This Row],[No. Waybill]],settle_reconcile[No. Waybill],1,0)="","Recon","Recon"),"-")</f>
        <v>Recon</v>
      </c>
      <c r="AT2293" s="2">
        <f>all_resi[[#This Row],[Nilai COD]]-all_resi[[#This Row],[COD Fee]]-all_resi[[#This Row],[Total Biaya Setelah Diskon]]</f>
        <v>135165</v>
      </c>
      <c r="AU2293" s="2">
        <f>IF(all_resi[[#This Row],[Waktu Terima]]="","",_xlfn.DAYS(all_resi[[#This Row],[Waktu Terima]],all_resi[[#This Row],[Tanggal Pengiriman]]))</f>
        <v>7</v>
      </c>
    </row>
    <row r="2294" spans="1:47" x14ac:dyDescent="0.25">
      <c r="A2294" s="2" t="s">
        <v>9738</v>
      </c>
      <c r="B2294" s="1">
        <v>46189</v>
      </c>
      <c r="C2294" s="2" t="s">
        <v>42</v>
      </c>
      <c r="D2294" s="2" t="s">
        <v>43</v>
      </c>
      <c r="E2294" s="2" t="s">
        <v>44</v>
      </c>
      <c r="F2294" s="2" t="s">
        <v>45</v>
      </c>
      <c r="G2294" s="2" t="s">
        <v>46</v>
      </c>
      <c r="H2294" s="2" t="s">
        <v>47</v>
      </c>
      <c r="I2294" s="2" t="s">
        <v>9739</v>
      </c>
      <c r="J2294" s="2" t="s">
        <v>14449</v>
      </c>
      <c r="K2294" s="2" t="s">
        <v>177</v>
      </c>
      <c r="L2294" s="2" t="s">
        <v>775</v>
      </c>
      <c r="M2294" s="2" t="s">
        <v>776</v>
      </c>
      <c r="N2294" s="2" t="s">
        <v>9740</v>
      </c>
      <c r="O2294">
        <v>1</v>
      </c>
      <c r="P2294" s="2" t="s">
        <v>53</v>
      </c>
      <c r="Q2294">
        <v>100</v>
      </c>
      <c r="R2294">
        <v>0</v>
      </c>
      <c r="S2294" s="2" t="s">
        <v>54</v>
      </c>
      <c r="T2294" s="2" t="s">
        <v>55</v>
      </c>
      <c r="U2294" s="2" t="s">
        <v>250</v>
      </c>
      <c r="V2294" s="2"/>
      <c r="W2294">
        <v>114000</v>
      </c>
      <c r="X2294">
        <v>0</v>
      </c>
      <c r="Y2294">
        <v>0</v>
      </c>
      <c r="Z2294">
        <v>114000</v>
      </c>
      <c r="AB2294" s="2" t="s">
        <v>57</v>
      </c>
      <c r="AC2294">
        <v>45600</v>
      </c>
      <c r="AD2294">
        <v>68400</v>
      </c>
      <c r="AE2294">
        <v>168900</v>
      </c>
      <c r="AF2294">
        <v>2533.5</v>
      </c>
      <c r="AG2294" s="2" t="s">
        <v>9739</v>
      </c>
      <c r="AH2294" s="2"/>
      <c r="AI2294" s="1">
        <v>46194</v>
      </c>
      <c r="AJ2294" s="2"/>
      <c r="AK2294" s="2" t="s">
        <v>58</v>
      </c>
      <c r="AM2294" s="2" t="s">
        <v>59</v>
      </c>
      <c r="AP2294" s="2" t="s">
        <v>60</v>
      </c>
      <c r="AQ2294" s="2" t="s">
        <v>41</v>
      </c>
      <c r="AR2294">
        <v>54900</v>
      </c>
      <c r="AS2294" s="2" t="str">
        <f>_xlfn.IFNA(IF(VLOOKUP(all_resi[[#This Row],[No. Waybill]],settle_reconcile[No. Waybill],1,0)="","Recon","Recon"),"-")</f>
        <v>Recon</v>
      </c>
      <c r="AT2294" s="2">
        <f>all_resi[[#This Row],[Nilai COD]]-all_resi[[#This Row],[COD Fee]]-all_resi[[#This Row],[Total Biaya Setelah Diskon]]</f>
        <v>97966.5</v>
      </c>
      <c r="AU2294" s="2">
        <f>IF(all_resi[[#This Row],[Waktu Terima]]="","",_xlfn.DAYS(all_resi[[#This Row],[Waktu Terima]],all_resi[[#This Row],[Tanggal Pengiriman]]))</f>
        <v>5</v>
      </c>
    </row>
    <row r="2295" spans="1:47" x14ac:dyDescent="0.25">
      <c r="A2295" s="2" t="s">
        <v>9588</v>
      </c>
      <c r="B2295" s="1">
        <v>46189</v>
      </c>
      <c r="C2295" s="2" t="s">
        <v>42</v>
      </c>
      <c r="D2295" s="2" t="s">
        <v>43</v>
      </c>
      <c r="E2295" s="2" t="s">
        <v>44</v>
      </c>
      <c r="F2295" s="2" t="s">
        <v>45</v>
      </c>
      <c r="G2295" s="2" t="s">
        <v>46</v>
      </c>
      <c r="H2295" s="2" t="s">
        <v>47</v>
      </c>
      <c r="I2295" s="2" t="s">
        <v>9589</v>
      </c>
      <c r="J2295" s="2" t="s">
        <v>14404</v>
      </c>
      <c r="K2295" s="2" t="s">
        <v>237</v>
      </c>
      <c r="L2295" s="2" t="s">
        <v>238</v>
      </c>
      <c r="M2295" s="2" t="s">
        <v>2888</v>
      </c>
      <c r="N2295" s="2" t="s">
        <v>9590</v>
      </c>
      <c r="O2295">
        <v>1</v>
      </c>
      <c r="P2295" s="2" t="s">
        <v>53</v>
      </c>
      <c r="Q2295">
        <v>100</v>
      </c>
      <c r="R2295">
        <v>9900000</v>
      </c>
      <c r="S2295" s="2" t="s">
        <v>54</v>
      </c>
      <c r="T2295" s="2" t="s">
        <v>55</v>
      </c>
      <c r="U2295" s="2" t="s">
        <v>386</v>
      </c>
      <c r="V2295" s="2" t="s">
        <v>9591</v>
      </c>
      <c r="W2295">
        <v>37000</v>
      </c>
      <c r="X2295">
        <v>0</v>
      </c>
      <c r="Y2295">
        <v>0</v>
      </c>
      <c r="Z2295">
        <v>37000</v>
      </c>
      <c r="AB2295" s="2" t="s">
        <v>57</v>
      </c>
      <c r="AC2295">
        <v>14800</v>
      </c>
      <c r="AD2295">
        <v>22200</v>
      </c>
      <c r="AE2295">
        <v>141000</v>
      </c>
      <c r="AF2295">
        <v>2115</v>
      </c>
      <c r="AG2295" s="2" t="s">
        <v>9589</v>
      </c>
      <c r="AH2295" s="2"/>
      <c r="AI2295" s="1">
        <v>46193</v>
      </c>
      <c r="AJ2295" s="2"/>
      <c r="AK2295" s="2" t="s">
        <v>58</v>
      </c>
      <c r="AM2295" s="2" t="s">
        <v>59</v>
      </c>
      <c r="AP2295" s="2" t="s">
        <v>60</v>
      </c>
      <c r="AQ2295" s="2" t="s">
        <v>41</v>
      </c>
      <c r="AR2295">
        <v>104000</v>
      </c>
      <c r="AS2295" s="2" t="str">
        <f>_xlfn.IFNA(IF(VLOOKUP(all_resi[[#This Row],[No. Waybill]],settle_reconcile[No. Waybill],1,0)="","Recon","Recon"),"-")</f>
        <v>Recon</v>
      </c>
      <c r="AT2295" s="2">
        <f>all_resi[[#This Row],[Nilai COD]]-all_resi[[#This Row],[COD Fee]]-all_resi[[#This Row],[Total Biaya Setelah Diskon]]</f>
        <v>116685</v>
      </c>
      <c r="AU2295" s="2">
        <f>IF(all_resi[[#This Row],[Waktu Terima]]="","",_xlfn.DAYS(all_resi[[#This Row],[Waktu Terima]],all_resi[[#This Row],[Tanggal Pengiriman]]))</f>
        <v>4</v>
      </c>
    </row>
    <row r="2296" spans="1:47" x14ac:dyDescent="0.25">
      <c r="A2296" s="2" t="s">
        <v>9698</v>
      </c>
      <c r="B2296" s="1">
        <v>46189</v>
      </c>
      <c r="C2296" s="2" t="s">
        <v>42</v>
      </c>
      <c r="D2296" s="2" t="s">
        <v>43</v>
      </c>
      <c r="E2296" s="2" t="s">
        <v>44</v>
      </c>
      <c r="F2296" s="2" t="s">
        <v>45</v>
      </c>
      <c r="G2296" s="2" t="s">
        <v>46</v>
      </c>
      <c r="H2296" s="2" t="s">
        <v>80</v>
      </c>
      <c r="I2296" s="2" t="s">
        <v>9699</v>
      </c>
      <c r="J2296" s="2" t="s">
        <v>14444</v>
      </c>
      <c r="K2296" s="2" t="s">
        <v>116</v>
      </c>
      <c r="L2296" s="2" t="s">
        <v>1133</v>
      </c>
      <c r="M2296" s="2" t="s">
        <v>9700</v>
      </c>
      <c r="N2296" s="2" t="s">
        <v>9701</v>
      </c>
      <c r="O2296">
        <v>1</v>
      </c>
      <c r="P2296" s="2" t="s">
        <v>53</v>
      </c>
      <c r="Q2296">
        <v>100</v>
      </c>
      <c r="R2296">
        <v>0</v>
      </c>
      <c r="S2296" s="2" t="s">
        <v>54</v>
      </c>
      <c r="T2296" s="2" t="s">
        <v>55</v>
      </c>
      <c r="U2296" s="2" t="s">
        <v>86</v>
      </c>
      <c r="V2296" s="2"/>
      <c r="W2296">
        <v>12000</v>
      </c>
      <c r="X2296">
        <v>0</v>
      </c>
      <c r="Y2296">
        <v>0</v>
      </c>
      <c r="Z2296">
        <v>12000</v>
      </c>
      <c r="AB2296" s="2" t="s">
        <v>57</v>
      </c>
      <c r="AC2296">
        <v>7000</v>
      </c>
      <c r="AD2296">
        <v>5000</v>
      </c>
      <c r="AE2296">
        <v>67000</v>
      </c>
      <c r="AF2296">
        <v>1005</v>
      </c>
      <c r="AG2296" s="2" t="s">
        <v>11769</v>
      </c>
      <c r="AH2296" s="2" t="s">
        <v>149</v>
      </c>
      <c r="AI2296" s="1">
        <v>46196</v>
      </c>
      <c r="AJ2296" s="2" t="s">
        <v>87</v>
      </c>
      <c r="AK2296" s="2" t="s">
        <v>67</v>
      </c>
      <c r="AM2296" s="2" t="s">
        <v>59</v>
      </c>
      <c r="AP2296" s="2" t="s">
        <v>60</v>
      </c>
      <c r="AQ2296" s="2" t="s">
        <v>41</v>
      </c>
      <c r="AR2296">
        <v>55000</v>
      </c>
      <c r="AS2296" s="2" t="str">
        <f>_xlfn.IFNA(IF(VLOOKUP(all_resi[[#This Row],[No. Waybill]],settle_reconcile[No. Waybill],1,0)="","Recon","Recon"),"-")</f>
        <v>-</v>
      </c>
      <c r="AT2296" s="2">
        <f>all_resi[[#This Row],[Nilai COD]]-all_resi[[#This Row],[COD Fee]]-all_resi[[#This Row],[Total Biaya Setelah Diskon]]</f>
        <v>60995</v>
      </c>
      <c r="AU2296" s="2">
        <f>IF(all_resi[[#This Row],[Waktu Terima]]="","",_xlfn.DAYS(all_resi[[#This Row],[Waktu Terima]],all_resi[[#This Row],[Tanggal Pengiriman]]))</f>
        <v>7</v>
      </c>
    </row>
    <row r="2297" spans="1:47" x14ac:dyDescent="0.25">
      <c r="A2297" s="2" t="s">
        <v>9595</v>
      </c>
      <c r="B2297" s="1">
        <v>46189</v>
      </c>
      <c r="C2297" s="2" t="s">
        <v>42</v>
      </c>
      <c r="D2297" s="2" t="s">
        <v>43</v>
      </c>
      <c r="E2297" s="2" t="s">
        <v>44</v>
      </c>
      <c r="F2297" s="2" t="s">
        <v>45</v>
      </c>
      <c r="G2297" s="2" t="s">
        <v>46</v>
      </c>
      <c r="H2297" s="2" t="s">
        <v>80</v>
      </c>
      <c r="I2297" s="2" t="s">
        <v>9596</v>
      </c>
      <c r="J2297" s="2" t="s">
        <v>14456</v>
      </c>
      <c r="K2297" s="2" t="s">
        <v>82</v>
      </c>
      <c r="L2297" s="2" t="s">
        <v>1843</v>
      </c>
      <c r="M2297" s="2" t="s">
        <v>2215</v>
      </c>
      <c r="N2297" s="2" t="s">
        <v>9597</v>
      </c>
      <c r="O2297">
        <v>1</v>
      </c>
      <c r="P2297" s="2" t="s">
        <v>53</v>
      </c>
      <c r="Q2297">
        <v>100</v>
      </c>
      <c r="R2297">
        <v>0</v>
      </c>
      <c r="S2297" s="2" t="s">
        <v>54</v>
      </c>
      <c r="T2297" s="2" t="s">
        <v>55</v>
      </c>
      <c r="U2297" s="2" t="s">
        <v>154</v>
      </c>
      <c r="V2297" s="2"/>
      <c r="W2297">
        <v>70000</v>
      </c>
      <c r="X2297">
        <v>0</v>
      </c>
      <c r="Y2297">
        <v>0</v>
      </c>
      <c r="Z2297">
        <v>70000</v>
      </c>
      <c r="AB2297" s="2" t="s">
        <v>57</v>
      </c>
      <c r="AC2297">
        <v>28000</v>
      </c>
      <c r="AD2297">
        <v>42000</v>
      </c>
      <c r="AE2297">
        <v>166500</v>
      </c>
      <c r="AF2297">
        <v>2497.5</v>
      </c>
      <c r="AG2297" s="2" t="s">
        <v>353</v>
      </c>
      <c r="AH2297" s="2" t="s">
        <v>149</v>
      </c>
      <c r="AI2297" s="1">
        <v>46202</v>
      </c>
      <c r="AJ2297" s="2" t="s">
        <v>87</v>
      </c>
      <c r="AK2297" s="2" t="s">
        <v>67</v>
      </c>
      <c r="AM2297" s="2" t="s">
        <v>59</v>
      </c>
      <c r="AP2297" s="2" t="s">
        <v>60</v>
      </c>
      <c r="AQ2297" s="2" t="s">
        <v>41</v>
      </c>
      <c r="AR2297">
        <v>96500</v>
      </c>
      <c r="AS2297" s="2" t="str">
        <f>_xlfn.IFNA(IF(VLOOKUP(all_resi[[#This Row],[No. Waybill]],settle_reconcile[No. Waybill],1,0)="","Recon","Recon"),"-")</f>
        <v>-</v>
      </c>
      <c r="AT2297" s="2">
        <f>all_resi[[#This Row],[Nilai COD]]-all_resi[[#This Row],[COD Fee]]-all_resi[[#This Row],[Total Biaya Setelah Diskon]]</f>
        <v>122002.5</v>
      </c>
      <c r="AU2297" s="2">
        <f>IF(all_resi[[#This Row],[Waktu Terima]]="","",_xlfn.DAYS(all_resi[[#This Row],[Waktu Terima]],all_resi[[#This Row],[Tanggal Pengiriman]]))</f>
        <v>13</v>
      </c>
    </row>
    <row r="2298" spans="1:47" x14ac:dyDescent="0.25">
      <c r="A2298" s="2" t="s">
        <v>9725</v>
      </c>
      <c r="B2298" s="1">
        <v>46189</v>
      </c>
      <c r="C2298" s="2" t="s">
        <v>42</v>
      </c>
      <c r="D2298" s="2" t="s">
        <v>43</v>
      </c>
      <c r="E2298" s="2" t="s">
        <v>44</v>
      </c>
      <c r="F2298" s="2" t="s">
        <v>45</v>
      </c>
      <c r="G2298" s="2" t="s">
        <v>46</v>
      </c>
      <c r="H2298" s="2" t="s">
        <v>47</v>
      </c>
      <c r="I2298" s="2" t="s">
        <v>9726</v>
      </c>
      <c r="J2298" s="2" t="s">
        <v>14407</v>
      </c>
      <c r="K2298" s="2" t="s">
        <v>69</v>
      </c>
      <c r="L2298" s="2" t="s">
        <v>4766</v>
      </c>
      <c r="M2298" s="2" t="s">
        <v>9634</v>
      </c>
      <c r="N2298" s="2" t="s">
        <v>9727</v>
      </c>
      <c r="O2298">
        <v>1</v>
      </c>
      <c r="P2298" s="2" t="s">
        <v>53</v>
      </c>
      <c r="Q2298">
        <v>100</v>
      </c>
      <c r="R2298">
        <v>0</v>
      </c>
      <c r="S2298" s="2" t="s">
        <v>54</v>
      </c>
      <c r="T2298" s="2" t="s">
        <v>55</v>
      </c>
      <c r="U2298" s="2" t="s">
        <v>420</v>
      </c>
      <c r="V2298" s="2"/>
      <c r="W2298">
        <v>62000</v>
      </c>
      <c r="X2298">
        <v>0</v>
      </c>
      <c r="Y2298">
        <v>0</v>
      </c>
      <c r="Z2298">
        <v>62000</v>
      </c>
      <c r="AB2298" s="2" t="s">
        <v>57</v>
      </c>
      <c r="AC2298">
        <v>24800</v>
      </c>
      <c r="AD2298">
        <v>37200</v>
      </c>
      <c r="AE2298">
        <v>156000</v>
      </c>
      <c r="AF2298">
        <v>2340</v>
      </c>
      <c r="AG2298" s="2" t="s">
        <v>9726</v>
      </c>
      <c r="AH2298" s="2"/>
      <c r="AI2298" s="1">
        <v>46195</v>
      </c>
      <c r="AJ2298" s="2"/>
      <c r="AK2298" s="2" t="s">
        <v>58</v>
      </c>
      <c r="AM2298" s="2" t="s">
        <v>59</v>
      </c>
      <c r="AP2298" s="2" t="s">
        <v>60</v>
      </c>
      <c r="AQ2298" s="2" t="s">
        <v>41</v>
      </c>
      <c r="AR2298">
        <v>94000</v>
      </c>
      <c r="AS2298" s="2" t="str">
        <f>_xlfn.IFNA(IF(VLOOKUP(all_resi[[#This Row],[No. Waybill]],settle_reconcile[No. Waybill],1,0)="","Recon","Recon"),"-")</f>
        <v>Recon</v>
      </c>
      <c r="AT2298" s="2">
        <f>all_resi[[#This Row],[Nilai COD]]-all_resi[[#This Row],[COD Fee]]-all_resi[[#This Row],[Total Biaya Setelah Diskon]]</f>
        <v>116460</v>
      </c>
      <c r="AU2298" s="2">
        <f>IF(all_resi[[#This Row],[Waktu Terima]]="","",_xlfn.DAYS(all_resi[[#This Row],[Waktu Terima]],all_resi[[#This Row],[Tanggal Pengiriman]]))</f>
        <v>6</v>
      </c>
    </row>
    <row r="2299" spans="1:47" x14ac:dyDescent="0.25">
      <c r="A2299" s="2" t="s">
        <v>9643</v>
      </c>
      <c r="B2299" s="1">
        <v>46189</v>
      </c>
      <c r="C2299" s="2" t="s">
        <v>42</v>
      </c>
      <c r="D2299" s="2" t="s">
        <v>43</v>
      </c>
      <c r="E2299" s="2" t="s">
        <v>44</v>
      </c>
      <c r="F2299" s="2" t="s">
        <v>45</v>
      </c>
      <c r="G2299" s="2" t="s">
        <v>46</v>
      </c>
      <c r="H2299" s="2" t="s">
        <v>47</v>
      </c>
      <c r="I2299" s="2" t="s">
        <v>9644</v>
      </c>
      <c r="J2299" s="2" t="s">
        <v>14420</v>
      </c>
      <c r="K2299" s="2" t="s">
        <v>116</v>
      </c>
      <c r="L2299" s="2" t="s">
        <v>1184</v>
      </c>
      <c r="M2299" s="2" t="s">
        <v>9645</v>
      </c>
      <c r="N2299" s="2" t="s">
        <v>9646</v>
      </c>
      <c r="O2299">
        <v>1</v>
      </c>
      <c r="P2299" s="2" t="s">
        <v>53</v>
      </c>
      <c r="Q2299">
        <v>100</v>
      </c>
      <c r="R2299">
        <v>0</v>
      </c>
      <c r="S2299" s="2" t="s">
        <v>54</v>
      </c>
      <c r="T2299" s="2" t="s">
        <v>55</v>
      </c>
      <c r="U2299" s="2" t="s">
        <v>386</v>
      </c>
      <c r="V2299" s="2"/>
      <c r="W2299">
        <v>12000</v>
      </c>
      <c r="X2299">
        <v>0</v>
      </c>
      <c r="Y2299">
        <v>0</v>
      </c>
      <c r="Z2299">
        <v>12000</v>
      </c>
      <c r="AB2299" s="2" t="s">
        <v>57</v>
      </c>
      <c r="AC2299">
        <v>7000</v>
      </c>
      <c r="AD2299">
        <v>5000</v>
      </c>
      <c r="AE2299">
        <v>112000</v>
      </c>
      <c r="AF2299">
        <v>1680</v>
      </c>
      <c r="AG2299" s="2" t="s">
        <v>9644</v>
      </c>
      <c r="AH2299" s="2"/>
      <c r="AI2299" s="1">
        <v>46191</v>
      </c>
      <c r="AJ2299" s="2"/>
      <c r="AK2299" s="2" t="s">
        <v>58</v>
      </c>
      <c r="AM2299" s="2" t="s">
        <v>59</v>
      </c>
      <c r="AP2299" s="2" t="s">
        <v>60</v>
      </c>
      <c r="AQ2299" s="2" t="s">
        <v>41</v>
      </c>
      <c r="AR2299">
        <v>100000</v>
      </c>
      <c r="AS2299" s="2" t="str">
        <f>_xlfn.IFNA(IF(VLOOKUP(all_resi[[#This Row],[No. Waybill]],settle_reconcile[No. Waybill],1,0)="","Recon","Recon"),"-")</f>
        <v>Recon</v>
      </c>
      <c r="AT2299" s="2">
        <f>all_resi[[#This Row],[Nilai COD]]-all_resi[[#This Row],[COD Fee]]-all_resi[[#This Row],[Total Biaya Setelah Diskon]]</f>
        <v>105320</v>
      </c>
      <c r="AU2299" s="2">
        <f>IF(all_resi[[#This Row],[Waktu Terima]]="","",_xlfn.DAYS(all_resi[[#This Row],[Waktu Terima]],all_resi[[#This Row],[Tanggal Pengiriman]]))</f>
        <v>2</v>
      </c>
    </row>
    <row r="2300" spans="1:47" x14ac:dyDescent="0.25">
      <c r="A2300" s="2" t="s">
        <v>9609</v>
      </c>
      <c r="B2300" s="1">
        <v>46189</v>
      </c>
      <c r="C2300" s="2" t="s">
        <v>42</v>
      </c>
      <c r="D2300" s="2" t="s">
        <v>43</v>
      </c>
      <c r="E2300" s="2" t="s">
        <v>44</v>
      </c>
      <c r="F2300" s="2" t="s">
        <v>45</v>
      </c>
      <c r="G2300" s="2" t="s">
        <v>46</v>
      </c>
      <c r="H2300" s="2" t="s">
        <v>47</v>
      </c>
      <c r="I2300" s="2" t="s">
        <v>9610</v>
      </c>
      <c r="J2300" s="2" t="s">
        <v>14435</v>
      </c>
      <c r="K2300" s="2" t="s">
        <v>69</v>
      </c>
      <c r="L2300" s="2" t="s">
        <v>89</v>
      </c>
      <c r="M2300" s="2" t="s">
        <v>9611</v>
      </c>
      <c r="N2300" s="2" t="s">
        <v>9612</v>
      </c>
      <c r="O2300">
        <v>1</v>
      </c>
      <c r="P2300" s="2" t="s">
        <v>53</v>
      </c>
      <c r="Q2300">
        <v>100</v>
      </c>
      <c r="R2300">
        <v>0</v>
      </c>
      <c r="S2300" s="2" t="s">
        <v>54</v>
      </c>
      <c r="T2300" s="2" t="s">
        <v>55</v>
      </c>
      <c r="U2300" s="2" t="s">
        <v>56</v>
      </c>
      <c r="V2300" s="2"/>
      <c r="W2300">
        <v>62000</v>
      </c>
      <c r="X2300">
        <v>0</v>
      </c>
      <c r="Y2300">
        <v>0</v>
      </c>
      <c r="Z2300">
        <v>62000</v>
      </c>
      <c r="AB2300" s="2" t="s">
        <v>57</v>
      </c>
      <c r="AC2300">
        <v>24800</v>
      </c>
      <c r="AD2300">
        <v>37200</v>
      </c>
      <c r="AE2300">
        <v>157000</v>
      </c>
      <c r="AF2300">
        <v>2355</v>
      </c>
      <c r="AG2300" s="2" t="s">
        <v>256</v>
      </c>
      <c r="AH2300" s="2"/>
      <c r="AI2300" s="1">
        <v>46206</v>
      </c>
      <c r="AJ2300" s="2"/>
      <c r="AK2300" s="2" t="s">
        <v>67</v>
      </c>
      <c r="AM2300" s="2" t="s">
        <v>59</v>
      </c>
      <c r="AP2300" s="2" t="s">
        <v>60</v>
      </c>
      <c r="AQ2300" s="2" t="s">
        <v>41</v>
      </c>
      <c r="AR2300">
        <v>95000</v>
      </c>
      <c r="AS2300" s="2" t="str">
        <f>_xlfn.IFNA(IF(VLOOKUP(all_resi[[#This Row],[No. Waybill]],settle_reconcile[No. Waybill],1,0)="","Recon","Recon"),"-")</f>
        <v>-</v>
      </c>
      <c r="AT2300" s="2">
        <f>all_resi[[#This Row],[Nilai COD]]-all_resi[[#This Row],[COD Fee]]-all_resi[[#This Row],[Total Biaya Setelah Diskon]]</f>
        <v>117445</v>
      </c>
      <c r="AU2300" s="2">
        <f>IF(all_resi[[#This Row],[Waktu Terima]]="","",_xlfn.DAYS(all_resi[[#This Row],[Waktu Terima]],all_resi[[#This Row],[Tanggal Pengiriman]]))</f>
        <v>17</v>
      </c>
    </row>
    <row r="2301" spans="1:47" x14ac:dyDescent="0.25">
      <c r="A2301" s="2" t="s">
        <v>9685</v>
      </c>
      <c r="B2301" s="1">
        <v>46189</v>
      </c>
      <c r="C2301" s="2" t="s">
        <v>42</v>
      </c>
      <c r="D2301" s="2" t="s">
        <v>43</v>
      </c>
      <c r="E2301" s="2" t="s">
        <v>44</v>
      </c>
      <c r="F2301" s="2" t="s">
        <v>45</v>
      </c>
      <c r="G2301" s="2" t="s">
        <v>46</v>
      </c>
      <c r="H2301" s="2" t="s">
        <v>80</v>
      </c>
      <c r="I2301" s="2" t="s">
        <v>9686</v>
      </c>
      <c r="J2301" s="2" t="s">
        <v>14432</v>
      </c>
      <c r="K2301" s="2" t="s">
        <v>183</v>
      </c>
      <c r="L2301" s="2" t="s">
        <v>218</v>
      </c>
      <c r="M2301" s="2" t="s">
        <v>812</v>
      </c>
      <c r="N2301" s="2" t="s">
        <v>9687</v>
      </c>
      <c r="O2301">
        <v>1</v>
      </c>
      <c r="P2301" s="2" t="s">
        <v>53</v>
      </c>
      <c r="Q2301">
        <v>100</v>
      </c>
      <c r="R2301">
        <v>0</v>
      </c>
      <c r="S2301" s="2" t="s">
        <v>54</v>
      </c>
      <c r="T2301" s="2" t="s">
        <v>55</v>
      </c>
      <c r="U2301" s="2" t="s">
        <v>555</v>
      </c>
      <c r="V2301" s="2"/>
      <c r="W2301">
        <v>91000</v>
      </c>
      <c r="X2301">
        <v>0</v>
      </c>
      <c r="Y2301">
        <v>0</v>
      </c>
      <c r="Z2301">
        <v>91000</v>
      </c>
      <c r="AB2301" s="2" t="s">
        <v>57</v>
      </c>
      <c r="AC2301">
        <v>36400</v>
      </c>
      <c r="AD2301">
        <v>54600</v>
      </c>
      <c r="AE2301">
        <v>171000</v>
      </c>
      <c r="AF2301">
        <v>2565</v>
      </c>
      <c r="AG2301" s="2" t="s">
        <v>9686</v>
      </c>
      <c r="AH2301" s="2"/>
      <c r="AI2301" s="1">
        <v>46195</v>
      </c>
      <c r="AJ2301" s="2" t="s">
        <v>87</v>
      </c>
      <c r="AK2301" s="2" t="s">
        <v>58</v>
      </c>
      <c r="AM2301" s="2" t="s">
        <v>59</v>
      </c>
      <c r="AP2301" s="2" t="s">
        <v>60</v>
      </c>
      <c r="AQ2301" s="2" t="s">
        <v>41</v>
      </c>
      <c r="AR2301">
        <v>80000</v>
      </c>
      <c r="AS2301" s="2" t="str">
        <f>_xlfn.IFNA(IF(VLOOKUP(all_resi[[#This Row],[No. Waybill]],settle_reconcile[No. Waybill],1,0)="","Recon","Recon"),"-")</f>
        <v>Recon</v>
      </c>
      <c r="AT2301" s="2">
        <f>all_resi[[#This Row],[Nilai COD]]-all_resi[[#This Row],[COD Fee]]-all_resi[[#This Row],[Total Biaya Setelah Diskon]]</f>
        <v>113835</v>
      </c>
      <c r="AU2301" s="2">
        <f>IF(all_resi[[#This Row],[Waktu Terima]]="","",_xlfn.DAYS(all_resi[[#This Row],[Waktu Terima]],all_resi[[#This Row],[Tanggal Pengiriman]]))</f>
        <v>6</v>
      </c>
    </row>
    <row r="2302" spans="1:47" x14ac:dyDescent="0.25">
      <c r="A2302" s="2" t="s">
        <v>9619</v>
      </c>
      <c r="B2302" s="1">
        <v>46189</v>
      </c>
      <c r="C2302" s="2" t="s">
        <v>42</v>
      </c>
      <c r="D2302" s="2" t="s">
        <v>43</v>
      </c>
      <c r="E2302" s="2" t="s">
        <v>44</v>
      </c>
      <c r="F2302" s="2" t="s">
        <v>45</v>
      </c>
      <c r="G2302" s="2" t="s">
        <v>46</v>
      </c>
      <c r="H2302" s="2" t="s">
        <v>47</v>
      </c>
      <c r="I2302" s="2" t="s">
        <v>9620</v>
      </c>
      <c r="J2302" s="2" t="s">
        <v>14427</v>
      </c>
      <c r="K2302" s="2" t="s">
        <v>49</v>
      </c>
      <c r="L2302" s="2" t="s">
        <v>1690</v>
      </c>
      <c r="M2302" s="2" t="s">
        <v>9621</v>
      </c>
      <c r="N2302" s="2" t="s">
        <v>9622</v>
      </c>
      <c r="O2302">
        <v>1</v>
      </c>
      <c r="P2302" s="2" t="s">
        <v>53</v>
      </c>
      <c r="Q2302">
        <v>100</v>
      </c>
      <c r="R2302">
        <v>0</v>
      </c>
      <c r="S2302" s="2" t="s">
        <v>54</v>
      </c>
      <c r="T2302" s="2" t="s">
        <v>55</v>
      </c>
      <c r="U2302" s="2" t="s">
        <v>386</v>
      </c>
      <c r="V2302" s="2"/>
      <c r="W2302">
        <v>72000</v>
      </c>
      <c r="X2302">
        <v>0</v>
      </c>
      <c r="Y2302">
        <v>0</v>
      </c>
      <c r="Z2302">
        <v>72000</v>
      </c>
      <c r="AB2302" s="2" t="s">
        <v>57</v>
      </c>
      <c r="AC2302">
        <v>28800</v>
      </c>
      <c r="AD2302">
        <v>43200</v>
      </c>
      <c r="AE2302">
        <v>176000</v>
      </c>
      <c r="AF2302">
        <v>2640</v>
      </c>
      <c r="AG2302" s="2" t="s">
        <v>9620</v>
      </c>
      <c r="AH2302" s="2"/>
      <c r="AI2302" s="1">
        <v>46195</v>
      </c>
      <c r="AJ2302" s="2"/>
      <c r="AK2302" s="2" t="s">
        <v>58</v>
      </c>
      <c r="AM2302" s="2" t="s">
        <v>59</v>
      </c>
      <c r="AP2302" s="2" t="s">
        <v>60</v>
      </c>
      <c r="AQ2302" s="2" t="s">
        <v>41</v>
      </c>
      <c r="AR2302">
        <v>104000</v>
      </c>
      <c r="AS2302" s="2" t="str">
        <f>_xlfn.IFNA(IF(VLOOKUP(all_resi[[#This Row],[No. Waybill]],settle_reconcile[No. Waybill],1,0)="","Recon","Recon"),"-")</f>
        <v>Recon</v>
      </c>
      <c r="AT2302" s="2">
        <f>all_resi[[#This Row],[Nilai COD]]-all_resi[[#This Row],[COD Fee]]-all_resi[[#This Row],[Total Biaya Setelah Diskon]]</f>
        <v>130160</v>
      </c>
      <c r="AU2302" s="2">
        <f>IF(all_resi[[#This Row],[Waktu Terima]]="","",_xlfn.DAYS(all_resi[[#This Row],[Waktu Terima]],all_resi[[#This Row],[Tanggal Pengiriman]]))</f>
        <v>6</v>
      </c>
    </row>
    <row r="2303" spans="1:47" x14ac:dyDescent="0.25">
      <c r="A2303" s="2" t="s">
        <v>9623</v>
      </c>
      <c r="B2303" s="1">
        <v>46189</v>
      </c>
      <c r="C2303" s="2" t="s">
        <v>42</v>
      </c>
      <c r="D2303" s="2" t="s">
        <v>43</v>
      </c>
      <c r="E2303" s="2" t="s">
        <v>44</v>
      </c>
      <c r="F2303" s="2" t="s">
        <v>45</v>
      </c>
      <c r="G2303" s="2" t="s">
        <v>46</v>
      </c>
      <c r="H2303" s="2" t="s">
        <v>47</v>
      </c>
      <c r="I2303" s="2" t="s">
        <v>4943</v>
      </c>
      <c r="J2303" s="2" t="s">
        <v>14433</v>
      </c>
      <c r="K2303" s="2" t="s">
        <v>75</v>
      </c>
      <c r="L2303" s="2" t="s">
        <v>345</v>
      </c>
      <c r="M2303" s="2" t="s">
        <v>9624</v>
      </c>
      <c r="N2303" s="2" t="s">
        <v>9625</v>
      </c>
      <c r="O2303">
        <v>1</v>
      </c>
      <c r="P2303" s="2" t="s">
        <v>53</v>
      </c>
      <c r="Q2303">
        <v>100</v>
      </c>
      <c r="R2303">
        <v>0</v>
      </c>
      <c r="S2303" s="2" t="s">
        <v>54</v>
      </c>
      <c r="T2303" s="2" t="s">
        <v>55</v>
      </c>
      <c r="U2303" s="2" t="s">
        <v>250</v>
      </c>
      <c r="V2303" s="2"/>
      <c r="W2303">
        <v>53000</v>
      </c>
      <c r="X2303">
        <v>0</v>
      </c>
      <c r="Y2303">
        <v>0</v>
      </c>
      <c r="Z2303">
        <v>53000</v>
      </c>
      <c r="AB2303" s="2" t="s">
        <v>57</v>
      </c>
      <c r="AC2303">
        <v>21200</v>
      </c>
      <c r="AD2303">
        <v>31800</v>
      </c>
      <c r="AE2303">
        <v>107900</v>
      </c>
      <c r="AF2303">
        <v>1618.5</v>
      </c>
      <c r="AG2303" s="2" t="s">
        <v>4943</v>
      </c>
      <c r="AH2303" s="2"/>
      <c r="AI2303" s="1">
        <v>46194</v>
      </c>
      <c r="AJ2303" s="2"/>
      <c r="AK2303" s="2" t="s">
        <v>58</v>
      </c>
      <c r="AM2303" s="2" t="s">
        <v>59</v>
      </c>
      <c r="AP2303" s="2" t="s">
        <v>60</v>
      </c>
      <c r="AQ2303" s="2" t="s">
        <v>41</v>
      </c>
      <c r="AR2303">
        <v>54900</v>
      </c>
      <c r="AS2303" s="2" t="str">
        <f>_xlfn.IFNA(IF(VLOOKUP(all_resi[[#This Row],[No. Waybill]],settle_reconcile[No. Waybill],1,0)="","Recon","Recon"),"-")</f>
        <v>Recon</v>
      </c>
      <c r="AT2303" s="2">
        <f>all_resi[[#This Row],[Nilai COD]]-all_resi[[#This Row],[COD Fee]]-all_resi[[#This Row],[Total Biaya Setelah Diskon]]</f>
        <v>74481.5</v>
      </c>
      <c r="AU2303" s="2">
        <f>IF(all_resi[[#This Row],[Waktu Terima]]="","",_xlfn.DAYS(all_resi[[#This Row],[Waktu Terima]],all_resi[[#This Row],[Tanggal Pengiriman]]))</f>
        <v>5</v>
      </c>
    </row>
    <row r="2304" spans="1:47" x14ac:dyDescent="0.25">
      <c r="A2304" s="2" t="s">
        <v>9719</v>
      </c>
      <c r="B2304" s="1">
        <v>46189</v>
      </c>
      <c r="C2304" s="2" t="s">
        <v>42</v>
      </c>
      <c r="D2304" s="2" t="s">
        <v>43</v>
      </c>
      <c r="E2304" s="2" t="s">
        <v>44</v>
      </c>
      <c r="F2304" s="2" t="s">
        <v>45</v>
      </c>
      <c r="G2304" s="2" t="s">
        <v>46</v>
      </c>
      <c r="H2304" s="2" t="s">
        <v>47</v>
      </c>
      <c r="I2304" s="2" t="s">
        <v>9720</v>
      </c>
      <c r="J2304" s="2" t="s">
        <v>14440</v>
      </c>
      <c r="K2304" s="2" t="s">
        <v>121</v>
      </c>
      <c r="L2304" s="2" t="s">
        <v>680</v>
      </c>
      <c r="M2304" s="2" t="s">
        <v>3803</v>
      </c>
      <c r="N2304" s="2" t="s">
        <v>9721</v>
      </c>
      <c r="O2304">
        <v>1</v>
      </c>
      <c r="P2304" s="2" t="s">
        <v>53</v>
      </c>
      <c r="Q2304">
        <v>100</v>
      </c>
      <c r="R2304">
        <v>0</v>
      </c>
      <c r="S2304" s="2" t="s">
        <v>54</v>
      </c>
      <c r="T2304" s="2" t="s">
        <v>55</v>
      </c>
      <c r="U2304" s="2" t="s">
        <v>207</v>
      </c>
      <c r="V2304" s="2"/>
      <c r="W2304">
        <v>85000</v>
      </c>
      <c r="X2304">
        <v>0</v>
      </c>
      <c r="Y2304">
        <v>0</v>
      </c>
      <c r="Z2304">
        <v>85000</v>
      </c>
      <c r="AB2304" s="2" t="s">
        <v>57</v>
      </c>
      <c r="AC2304">
        <v>34000</v>
      </c>
      <c r="AD2304">
        <v>51000</v>
      </c>
      <c r="AE2304">
        <v>150000</v>
      </c>
      <c r="AF2304">
        <v>2250</v>
      </c>
      <c r="AG2304" s="2" t="s">
        <v>256</v>
      </c>
      <c r="AH2304" s="2"/>
      <c r="AI2304" s="1">
        <v>46206</v>
      </c>
      <c r="AJ2304" s="2"/>
      <c r="AK2304" s="2" t="s">
        <v>67</v>
      </c>
      <c r="AM2304" s="2" t="s">
        <v>59</v>
      </c>
      <c r="AP2304" s="2" t="s">
        <v>60</v>
      </c>
      <c r="AQ2304" s="2" t="s">
        <v>41</v>
      </c>
      <c r="AR2304">
        <v>65000</v>
      </c>
      <c r="AS2304" s="2" t="str">
        <f>_xlfn.IFNA(IF(VLOOKUP(all_resi[[#This Row],[No. Waybill]],settle_reconcile[No. Waybill],1,0)="","Recon","Recon"),"-")</f>
        <v>-</v>
      </c>
      <c r="AT2304" s="2">
        <f>all_resi[[#This Row],[Nilai COD]]-all_resi[[#This Row],[COD Fee]]-all_resi[[#This Row],[Total Biaya Setelah Diskon]]</f>
        <v>96750</v>
      </c>
      <c r="AU2304" s="2">
        <f>IF(all_resi[[#This Row],[Waktu Terima]]="","",_xlfn.DAYS(all_resi[[#This Row],[Waktu Terima]],all_resi[[#This Row],[Tanggal Pengiriman]]))</f>
        <v>17</v>
      </c>
    </row>
    <row r="2305" spans="1:47" x14ac:dyDescent="0.25">
      <c r="A2305" s="2" t="s">
        <v>9670</v>
      </c>
      <c r="B2305" s="1">
        <v>46189</v>
      </c>
      <c r="C2305" s="2" t="s">
        <v>42</v>
      </c>
      <c r="D2305" s="2" t="s">
        <v>43</v>
      </c>
      <c r="E2305" s="2" t="s">
        <v>44</v>
      </c>
      <c r="F2305" s="2" t="s">
        <v>45</v>
      </c>
      <c r="G2305" s="2" t="s">
        <v>46</v>
      </c>
      <c r="H2305" s="2" t="s">
        <v>47</v>
      </c>
      <c r="I2305" s="2" t="s">
        <v>9671</v>
      </c>
      <c r="J2305" s="2" t="s">
        <v>14441</v>
      </c>
      <c r="K2305" s="2" t="s">
        <v>75</v>
      </c>
      <c r="L2305" s="2" t="s">
        <v>2759</v>
      </c>
      <c r="M2305" s="2" t="s">
        <v>2760</v>
      </c>
      <c r="N2305" s="2" t="s">
        <v>9672</v>
      </c>
      <c r="O2305">
        <v>1</v>
      </c>
      <c r="P2305" s="2" t="s">
        <v>53</v>
      </c>
      <c r="Q2305">
        <v>100</v>
      </c>
      <c r="R2305">
        <v>0</v>
      </c>
      <c r="S2305" s="2" t="s">
        <v>54</v>
      </c>
      <c r="T2305" s="2" t="s">
        <v>55</v>
      </c>
      <c r="U2305" s="2" t="s">
        <v>250</v>
      </c>
      <c r="V2305" s="2"/>
      <c r="W2305">
        <v>61000</v>
      </c>
      <c r="X2305">
        <v>0</v>
      </c>
      <c r="Y2305">
        <v>0</v>
      </c>
      <c r="Z2305">
        <v>61000</v>
      </c>
      <c r="AB2305" s="2" t="s">
        <v>57</v>
      </c>
      <c r="AC2305">
        <v>24400</v>
      </c>
      <c r="AD2305">
        <v>36600</v>
      </c>
      <c r="AE2305">
        <v>115900</v>
      </c>
      <c r="AF2305">
        <v>1738.5</v>
      </c>
      <c r="AG2305" s="2" t="s">
        <v>256</v>
      </c>
      <c r="AH2305" s="2"/>
      <c r="AI2305" s="1">
        <v>46207</v>
      </c>
      <c r="AJ2305" s="2"/>
      <c r="AK2305" s="2" t="s">
        <v>67</v>
      </c>
      <c r="AM2305" s="2" t="s">
        <v>59</v>
      </c>
      <c r="AP2305" s="2" t="s">
        <v>60</v>
      </c>
      <c r="AQ2305" s="2" t="s">
        <v>41</v>
      </c>
      <c r="AR2305">
        <v>54900</v>
      </c>
      <c r="AS2305" s="2" t="str">
        <f>_xlfn.IFNA(IF(VLOOKUP(all_resi[[#This Row],[No. Waybill]],settle_reconcile[No. Waybill],1,0)="","Recon","Recon"),"-")</f>
        <v>-</v>
      </c>
      <c r="AT2305" s="2">
        <f>all_resi[[#This Row],[Nilai COD]]-all_resi[[#This Row],[COD Fee]]-all_resi[[#This Row],[Total Biaya Setelah Diskon]]</f>
        <v>77561.5</v>
      </c>
      <c r="AU2305" s="2">
        <f>IF(all_resi[[#This Row],[Waktu Terima]]="","",_xlfn.DAYS(all_resi[[#This Row],[Waktu Terima]],all_resi[[#This Row],[Tanggal Pengiriman]]))</f>
        <v>18</v>
      </c>
    </row>
    <row r="2306" spans="1:47" x14ac:dyDescent="0.25">
      <c r="A2306" s="2" t="s">
        <v>9632</v>
      </c>
      <c r="B2306" s="1">
        <v>46189</v>
      </c>
      <c r="C2306" s="2" t="s">
        <v>42</v>
      </c>
      <c r="D2306" s="2" t="s">
        <v>43</v>
      </c>
      <c r="E2306" s="2" t="s">
        <v>44</v>
      </c>
      <c r="F2306" s="2" t="s">
        <v>45</v>
      </c>
      <c r="G2306" s="2" t="s">
        <v>46</v>
      </c>
      <c r="H2306" s="2" t="s">
        <v>80</v>
      </c>
      <c r="I2306" s="2" t="s">
        <v>9633</v>
      </c>
      <c r="J2306" s="2" t="s">
        <v>14411</v>
      </c>
      <c r="K2306" s="2" t="s">
        <v>69</v>
      </c>
      <c r="L2306" s="2" t="s">
        <v>4766</v>
      </c>
      <c r="M2306" s="2" t="s">
        <v>9634</v>
      </c>
      <c r="N2306" s="2" t="s">
        <v>9635</v>
      </c>
      <c r="O2306">
        <v>1</v>
      </c>
      <c r="P2306" s="2" t="s">
        <v>53</v>
      </c>
      <c r="Q2306">
        <v>100</v>
      </c>
      <c r="R2306">
        <v>0</v>
      </c>
      <c r="S2306" s="2" t="s">
        <v>54</v>
      </c>
      <c r="T2306" s="2" t="s">
        <v>55</v>
      </c>
      <c r="U2306" s="2" t="s">
        <v>86</v>
      </c>
      <c r="V2306" s="2"/>
      <c r="W2306">
        <v>62000</v>
      </c>
      <c r="X2306">
        <v>0</v>
      </c>
      <c r="Y2306">
        <v>0</v>
      </c>
      <c r="Z2306">
        <v>62000</v>
      </c>
      <c r="AB2306" s="2" t="s">
        <v>57</v>
      </c>
      <c r="AC2306">
        <v>24800</v>
      </c>
      <c r="AD2306">
        <v>37200</v>
      </c>
      <c r="AE2306">
        <v>120000</v>
      </c>
      <c r="AF2306">
        <v>1800</v>
      </c>
      <c r="AG2306" s="2" t="s">
        <v>9633</v>
      </c>
      <c r="AH2306" s="2"/>
      <c r="AI2306" s="1">
        <v>46194</v>
      </c>
      <c r="AJ2306" s="2" t="s">
        <v>87</v>
      </c>
      <c r="AK2306" s="2" t="s">
        <v>58</v>
      </c>
      <c r="AM2306" s="2" t="s">
        <v>59</v>
      </c>
      <c r="AP2306" s="2" t="s">
        <v>60</v>
      </c>
      <c r="AQ2306" s="2" t="s">
        <v>41</v>
      </c>
      <c r="AR2306">
        <v>58000</v>
      </c>
      <c r="AS2306" s="2" t="str">
        <f>_xlfn.IFNA(IF(VLOOKUP(all_resi[[#This Row],[No. Waybill]],settle_reconcile[No. Waybill],1,0)="","Recon","Recon"),"-")</f>
        <v>Recon</v>
      </c>
      <c r="AT2306" s="2">
        <f>all_resi[[#This Row],[Nilai COD]]-all_resi[[#This Row],[COD Fee]]-all_resi[[#This Row],[Total Biaya Setelah Diskon]]</f>
        <v>81000</v>
      </c>
      <c r="AU2306" s="2">
        <f>IF(all_resi[[#This Row],[Waktu Terima]]="","",_xlfn.DAYS(all_resi[[#This Row],[Waktu Terima]],all_resi[[#This Row],[Tanggal Pengiriman]]))</f>
        <v>5</v>
      </c>
    </row>
    <row r="2307" spans="1:47" x14ac:dyDescent="0.25">
      <c r="A2307" s="2" t="s">
        <v>9653</v>
      </c>
      <c r="B2307" s="1">
        <v>46189</v>
      </c>
      <c r="C2307" s="2" t="s">
        <v>42</v>
      </c>
      <c r="D2307" s="2" t="s">
        <v>43</v>
      </c>
      <c r="E2307" s="2" t="s">
        <v>44</v>
      </c>
      <c r="F2307" s="2" t="s">
        <v>45</v>
      </c>
      <c r="G2307" s="2" t="s">
        <v>46</v>
      </c>
      <c r="H2307" s="2" t="s">
        <v>47</v>
      </c>
      <c r="I2307" s="2" t="s">
        <v>9654</v>
      </c>
      <c r="J2307" s="2" t="s">
        <v>14453</v>
      </c>
      <c r="K2307" s="2" t="s">
        <v>156</v>
      </c>
      <c r="L2307" s="2" t="s">
        <v>625</v>
      </c>
      <c r="M2307" s="2" t="s">
        <v>9655</v>
      </c>
      <c r="N2307" s="2" t="s">
        <v>9656</v>
      </c>
      <c r="O2307">
        <v>1</v>
      </c>
      <c r="P2307" s="2" t="s">
        <v>53</v>
      </c>
      <c r="Q2307">
        <v>100</v>
      </c>
      <c r="R2307">
        <v>0</v>
      </c>
      <c r="S2307" s="2" t="s">
        <v>54</v>
      </c>
      <c r="T2307" s="2" t="s">
        <v>55</v>
      </c>
      <c r="U2307" s="2" t="s">
        <v>66</v>
      </c>
      <c r="V2307" s="2"/>
      <c r="W2307">
        <v>84000</v>
      </c>
      <c r="X2307">
        <v>0</v>
      </c>
      <c r="Y2307">
        <v>0</v>
      </c>
      <c r="Z2307">
        <v>84000</v>
      </c>
      <c r="AB2307" s="2" t="s">
        <v>57</v>
      </c>
      <c r="AC2307">
        <v>33600</v>
      </c>
      <c r="AD2307">
        <v>50400</v>
      </c>
      <c r="AE2307">
        <v>168000</v>
      </c>
      <c r="AF2307">
        <v>2520</v>
      </c>
      <c r="AG2307" s="2" t="s">
        <v>9654</v>
      </c>
      <c r="AH2307" s="2"/>
      <c r="AI2307" s="1">
        <v>46197</v>
      </c>
      <c r="AJ2307" s="2"/>
      <c r="AK2307" s="2" t="s">
        <v>58</v>
      </c>
      <c r="AM2307" s="2" t="s">
        <v>59</v>
      </c>
      <c r="AP2307" s="2" t="s">
        <v>60</v>
      </c>
      <c r="AQ2307" s="2" t="s">
        <v>41</v>
      </c>
      <c r="AR2307">
        <v>84000</v>
      </c>
      <c r="AS2307" s="2" t="str">
        <f>_xlfn.IFNA(IF(VLOOKUP(all_resi[[#This Row],[No. Waybill]],settle_reconcile[No. Waybill],1,0)="","Recon","Recon"),"-")</f>
        <v>Recon</v>
      </c>
      <c r="AT2307" s="2">
        <f>all_resi[[#This Row],[Nilai COD]]-all_resi[[#This Row],[COD Fee]]-all_resi[[#This Row],[Total Biaya Setelah Diskon]]</f>
        <v>115080</v>
      </c>
      <c r="AU2307" s="2">
        <f>IF(all_resi[[#This Row],[Waktu Terima]]="","",_xlfn.DAYS(all_resi[[#This Row],[Waktu Terima]],all_resi[[#This Row],[Tanggal Pengiriman]]))</f>
        <v>8</v>
      </c>
    </row>
    <row r="2308" spans="1:47" x14ac:dyDescent="0.25">
      <c r="A2308" s="2" t="s">
        <v>9712</v>
      </c>
      <c r="B2308" s="1">
        <v>46189</v>
      </c>
      <c r="C2308" s="2" t="s">
        <v>42</v>
      </c>
      <c r="D2308" s="2" t="s">
        <v>43</v>
      </c>
      <c r="E2308" s="2" t="s">
        <v>44</v>
      </c>
      <c r="F2308" s="2" t="s">
        <v>45</v>
      </c>
      <c r="G2308" s="2" t="s">
        <v>46</v>
      </c>
      <c r="H2308" s="2" t="s">
        <v>80</v>
      </c>
      <c r="I2308" s="2" t="s">
        <v>9713</v>
      </c>
      <c r="J2308" s="2" t="s">
        <v>14438</v>
      </c>
      <c r="K2308" s="2" t="s">
        <v>265</v>
      </c>
      <c r="L2308" s="2" t="s">
        <v>9714</v>
      </c>
      <c r="M2308" s="2" t="s">
        <v>9715</v>
      </c>
      <c r="N2308" s="2" t="s">
        <v>9716</v>
      </c>
      <c r="O2308">
        <v>1</v>
      </c>
      <c r="P2308" s="2" t="s">
        <v>53</v>
      </c>
      <c r="Q2308">
        <v>100</v>
      </c>
      <c r="R2308">
        <v>0</v>
      </c>
      <c r="S2308" s="2" t="s">
        <v>54</v>
      </c>
      <c r="T2308" s="2" t="s">
        <v>55</v>
      </c>
      <c r="U2308" s="2" t="s">
        <v>9717</v>
      </c>
      <c r="V2308" s="2"/>
      <c r="W2308">
        <v>45000</v>
      </c>
      <c r="X2308">
        <v>0</v>
      </c>
      <c r="Y2308">
        <v>0</v>
      </c>
      <c r="Z2308">
        <v>45000</v>
      </c>
      <c r="AB2308" s="2" t="s">
        <v>57</v>
      </c>
      <c r="AC2308">
        <v>18000</v>
      </c>
      <c r="AD2308">
        <v>27000</v>
      </c>
      <c r="AE2308">
        <v>395000</v>
      </c>
      <c r="AF2308">
        <v>5925</v>
      </c>
      <c r="AG2308" s="2" t="s">
        <v>9713</v>
      </c>
      <c r="AH2308" s="2"/>
      <c r="AI2308" s="1">
        <v>46193</v>
      </c>
      <c r="AJ2308" s="2" t="s">
        <v>9718</v>
      </c>
      <c r="AK2308" s="2" t="s">
        <v>58</v>
      </c>
      <c r="AM2308" s="2" t="s">
        <v>59</v>
      </c>
      <c r="AP2308" s="2" t="s">
        <v>60</v>
      </c>
      <c r="AQ2308" s="2" t="s">
        <v>41</v>
      </c>
      <c r="AR2308">
        <v>350000</v>
      </c>
      <c r="AS2308" s="2" t="str">
        <f>_xlfn.IFNA(IF(VLOOKUP(all_resi[[#This Row],[No. Waybill]],settle_reconcile[No. Waybill],1,0)="","Recon","Recon"),"-")</f>
        <v>Recon</v>
      </c>
      <c r="AT2308" s="2">
        <f>all_resi[[#This Row],[Nilai COD]]-all_resi[[#This Row],[COD Fee]]-all_resi[[#This Row],[Total Biaya Setelah Diskon]]</f>
        <v>362075</v>
      </c>
      <c r="AU2308" s="2">
        <f>IF(all_resi[[#This Row],[Waktu Terima]]="","",_xlfn.DAYS(all_resi[[#This Row],[Waktu Terima]],all_resi[[#This Row],[Tanggal Pengiriman]]))</f>
        <v>4</v>
      </c>
    </row>
    <row r="2309" spans="1:47" x14ac:dyDescent="0.25">
      <c r="A2309" s="2" t="s">
        <v>9692</v>
      </c>
      <c r="B2309" s="1">
        <v>46189</v>
      </c>
      <c r="C2309" s="2" t="s">
        <v>42</v>
      </c>
      <c r="D2309" s="2" t="s">
        <v>43</v>
      </c>
      <c r="E2309" s="2" t="s">
        <v>44</v>
      </c>
      <c r="F2309" s="2" t="s">
        <v>45</v>
      </c>
      <c r="G2309" s="2" t="s">
        <v>46</v>
      </c>
      <c r="H2309" s="2" t="s">
        <v>47</v>
      </c>
      <c r="I2309" s="2" t="s">
        <v>9693</v>
      </c>
      <c r="J2309" s="2" t="s">
        <v>14419</v>
      </c>
      <c r="K2309" s="2" t="s">
        <v>126</v>
      </c>
      <c r="L2309" s="2" t="s">
        <v>1743</v>
      </c>
      <c r="M2309" s="2" t="s">
        <v>2365</v>
      </c>
      <c r="N2309" s="2" t="s">
        <v>9694</v>
      </c>
      <c r="O2309">
        <v>1</v>
      </c>
      <c r="P2309" s="2" t="s">
        <v>53</v>
      </c>
      <c r="Q2309">
        <v>100</v>
      </c>
      <c r="R2309">
        <v>0</v>
      </c>
      <c r="S2309" s="2" t="s">
        <v>54</v>
      </c>
      <c r="T2309" s="2" t="s">
        <v>55</v>
      </c>
      <c r="U2309" s="2" t="s">
        <v>235</v>
      </c>
      <c r="V2309" s="2"/>
      <c r="W2309">
        <v>44000</v>
      </c>
      <c r="X2309">
        <v>0</v>
      </c>
      <c r="Y2309">
        <v>0</v>
      </c>
      <c r="Z2309">
        <v>44000</v>
      </c>
      <c r="AB2309" s="2" t="s">
        <v>57</v>
      </c>
      <c r="AC2309">
        <v>17600</v>
      </c>
      <c r="AD2309">
        <v>26400</v>
      </c>
      <c r="AE2309">
        <v>128000</v>
      </c>
      <c r="AF2309">
        <v>1920</v>
      </c>
      <c r="AG2309" s="2" t="s">
        <v>17319</v>
      </c>
      <c r="AH2309" s="2" t="s">
        <v>149</v>
      </c>
      <c r="AI2309" s="1">
        <v>46202</v>
      </c>
      <c r="AJ2309" s="2"/>
      <c r="AK2309" s="2" t="s">
        <v>67</v>
      </c>
      <c r="AM2309" s="2" t="s">
        <v>59</v>
      </c>
      <c r="AP2309" s="2" t="s">
        <v>60</v>
      </c>
      <c r="AQ2309" s="2" t="s">
        <v>41</v>
      </c>
      <c r="AR2309">
        <v>84000</v>
      </c>
      <c r="AS2309" s="2" t="str">
        <f>_xlfn.IFNA(IF(VLOOKUP(all_resi[[#This Row],[No. Waybill]],settle_reconcile[No. Waybill],1,0)="","Recon","Recon"),"-")</f>
        <v>-</v>
      </c>
      <c r="AT2309" s="2">
        <f>all_resi[[#This Row],[Nilai COD]]-all_resi[[#This Row],[COD Fee]]-all_resi[[#This Row],[Total Biaya Setelah Diskon]]</f>
        <v>99680</v>
      </c>
      <c r="AU2309" s="2">
        <f>IF(all_resi[[#This Row],[Waktu Terima]]="","",_xlfn.DAYS(all_resi[[#This Row],[Waktu Terima]],all_resi[[#This Row],[Tanggal Pengiriman]]))</f>
        <v>13</v>
      </c>
    </row>
    <row r="2310" spans="1:47" x14ac:dyDescent="0.25">
      <c r="A2310" s="2" t="s">
        <v>9705</v>
      </c>
      <c r="B2310" s="1">
        <v>46189</v>
      </c>
      <c r="C2310" s="2" t="s">
        <v>42</v>
      </c>
      <c r="D2310" s="2" t="s">
        <v>43</v>
      </c>
      <c r="E2310" s="2" t="s">
        <v>44</v>
      </c>
      <c r="F2310" s="2" t="s">
        <v>45</v>
      </c>
      <c r="G2310" s="2" t="s">
        <v>46</v>
      </c>
      <c r="H2310" s="2" t="s">
        <v>47</v>
      </c>
      <c r="I2310" s="2" t="s">
        <v>9706</v>
      </c>
      <c r="J2310" s="2" t="s">
        <v>14447</v>
      </c>
      <c r="K2310" s="2" t="s">
        <v>156</v>
      </c>
      <c r="L2310" s="2" t="s">
        <v>737</v>
      </c>
      <c r="M2310" s="2" t="s">
        <v>8271</v>
      </c>
      <c r="N2310" s="2" t="s">
        <v>9707</v>
      </c>
      <c r="O2310">
        <v>1</v>
      </c>
      <c r="P2310" s="2" t="s">
        <v>53</v>
      </c>
      <c r="Q2310">
        <v>100</v>
      </c>
      <c r="R2310">
        <v>0</v>
      </c>
      <c r="S2310" s="2" t="s">
        <v>54</v>
      </c>
      <c r="T2310" s="2" t="s">
        <v>55</v>
      </c>
      <c r="U2310" s="2" t="s">
        <v>97</v>
      </c>
      <c r="V2310" s="2"/>
      <c r="W2310">
        <v>81000</v>
      </c>
      <c r="X2310">
        <v>0</v>
      </c>
      <c r="Y2310">
        <v>0</v>
      </c>
      <c r="Z2310">
        <v>81000</v>
      </c>
      <c r="AB2310" s="2" t="s">
        <v>57</v>
      </c>
      <c r="AC2310">
        <v>32400</v>
      </c>
      <c r="AD2310">
        <v>48600</v>
      </c>
      <c r="AE2310">
        <v>151000</v>
      </c>
      <c r="AF2310">
        <v>2265</v>
      </c>
      <c r="AG2310" s="2" t="s">
        <v>9706</v>
      </c>
      <c r="AH2310" s="2"/>
      <c r="AI2310" s="1">
        <v>46201</v>
      </c>
      <c r="AJ2310" s="2"/>
      <c r="AK2310" s="2" t="s">
        <v>58</v>
      </c>
      <c r="AM2310" s="2" t="s">
        <v>59</v>
      </c>
      <c r="AP2310" s="2" t="s">
        <v>60</v>
      </c>
      <c r="AQ2310" s="2" t="s">
        <v>41</v>
      </c>
      <c r="AR2310">
        <v>70000</v>
      </c>
      <c r="AS2310" s="2" t="str">
        <f>_xlfn.IFNA(IF(VLOOKUP(all_resi[[#This Row],[No. Waybill]],settle_reconcile[No. Waybill],1,0)="","Recon","Recon"),"-")</f>
        <v>Recon</v>
      </c>
      <c r="AT2310" s="2">
        <f>all_resi[[#This Row],[Nilai COD]]-all_resi[[#This Row],[COD Fee]]-all_resi[[#This Row],[Total Biaya Setelah Diskon]]</f>
        <v>100135</v>
      </c>
      <c r="AU2310" s="2">
        <f>IF(all_resi[[#This Row],[Waktu Terima]]="","",_xlfn.DAYS(all_resi[[#This Row],[Waktu Terima]],all_resi[[#This Row],[Tanggal Pengiriman]]))</f>
        <v>12</v>
      </c>
    </row>
    <row r="2311" spans="1:47" x14ac:dyDescent="0.25">
      <c r="A2311" s="2" t="s">
        <v>9640</v>
      </c>
      <c r="B2311" s="1">
        <v>46189</v>
      </c>
      <c r="C2311" s="2" t="s">
        <v>42</v>
      </c>
      <c r="D2311" s="2" t="s">
        <v>43</v>
      </c>
      <c r="E2311" s="2" t="s">
        <v>44</v>
      </c>
      <c r="F2311" s="2" t="s">
        <v>45</v>
      </c>
      <c r="G2311" s="2" t="s">
        <v>46</v>
      </c>
      <c r="H2311" s="2" t="s">
        <v>47</v>
      </c>
      <c r="I2311" s="2" t="s">
        <v>9641</v>
      </c>
      <c r="J2311" s="2" t="s">
        <v>14424</v>
      </c>
      <c r="K2311" s="2" t="s">
        <v>156</v>
      </c>
      <c r="L2311" s="2" t="s">
        <v>606</v>
      </c>
      <c r="M2311" s="2" t="s">
        <v>2111</v>
      </c>
      <c r="N2311" s="2" t="s">
        <v>9642</v>
      </c>
      <c r="O2311">
        <v>1</v>
      </c>
      <c r="P2311" s="2" t="s">
        <v>53</v>
      </c>
      <c r="Q2311">
        <v>100</v>
      </c>
      <c r="R2311">
        <v>0</v>
      </c>
      <c r="S2311" s="2" t="s">
        <v>54</v>
      </c>
      <c r="T2311" s="2" t="s">
        <v>55</v>
      </c>
      <c r="U2311" s="2" t="s">
        <v>386</v>
      </c>
      <c r="V2311" s="2"/>
      <c r="W2311">
        <v>64000</v>
      </c>
      <c r="X2311">
        <v>0</v>
      </c>
      <c r="Y2311">
        <v>0</v>
      </c>
      <c r="Z2311">
        <v>64000</v>
      </c>
      <c r="AB2311" s="2" t="s">
        <v>57</v>
      </c>
      <c r="AC2311">
        <v>25600</v>
      </c>
      <c r="AD2311">
        <v>38400</v>
      </c>
      <c r="AE2311">
        <v>168000</v>
      </c>
      <c r="AF2311">
        <v>2520</v>
      </c>
      <c r="AG2311" s="2" t="s">
        <v>9641</v>
      </c>
      <c r="AH2311" s="2"/>
      <c r="AI2311" s="1">
        <v>46195</v>
      </c>
      <c r="AJ2311" s="2"/>
      <c r="AK2311" s="2" t="s">
        <v>58</v>
      </c>
      <c r="AM2311" s="2" t="s">
        <v>59</v>
      </c>
      <c r="AP2311" s="2" t="s">
        <v>60</v>
      </c>
      <c r="AQ2311" s="2" t="s">
        <v>41</v>
      </c>
      <c r="AR2311">
        <v>104000</v>
      </c>
      <c r="AS2311" s="2" t="str">
        <f>_xlfn.IFNA(IF(VLOOKUP(all_resi[[#This Row],[No. Waybill]],settle_reconcile[No. Waybill],1,0)="","Recon","Recon"),"-")</f>
        <v>Recon</v>
      </c>
      <c r="AT2311" s="2">
        <f>all_resi[[#This Row],[Nilai COD]]-all_resi[[#This Row],[COD Fee]]-all_resi[[#This Row],[Total Biaya Setelah Diskon]]</f>
        <v>127080</v>
      </c>
      <c r="AU2311" s="2">
        <f>IF(all_resi[[#This Row],[Waktu Terima]]="","",_xlfn.DAYS(all_resi[[#This Row],[Waktu Terima]],all_resi[[#This Row],[Tanggal Pengiriman]]))</f>
        <v>6</v>
      </c>
    </row>
    <row r="2312" spans="1:47" x14ac:dyDescent="0.25">
      <c r="A2312" s="2" t="s">
        <v>9606</v>
      </c>
      <c r="B2312" s="1">
        <v>46189</v>
      </c>
      <c r="C2312" s="2" t="s">
        <v>42</v>
      </c>
      <c r="D2312" s="2" t="s">
        <v>43</v>
      </c>
      <c r="E2312" s="2" t="s">
        <v>44</v>
      </c>
      <c r="F2312" s="2" t="s">
        <v>45</v>
      </c>
      <c r="G2312" s="2" t="s">
        <v>46</v>
      </c>
      <c r="H2312" s="2" t="s">
        <v>47</v>
      </c>
      <c r="I2312" s="2" t="s">
        <v>9607</v>
      </c>
      <c r="J2312" s="2" t="s">
        <v>14426</v>
      </c>
      <c r="K2312" s="2" t="s">
        <v>156</v>
      </c>
      <c r="L2312" s="2" t="s">
        <v>737</v>
      </c>
      <c r="M2312" s="2" t="s">
        <v>3177</v>
      </c>
      <c r="N2312" s="2" t="s">
        <v>9608</v>
      </c>
      <c r="O2312">
        <v>1</v>
      </c>
      <c r="P2312" s="2" t="s">
        <v>53</v>
      </c>
      <c r="Q2312">
        <v>100</v>
      </c>
      <c r="R2312">
        <v>0</v>
      </c>
      <c r="S2312" s="2" t="s">
        <v>54</v>
      </c>
      <c r="T2312" s="2" t="s">
        <v>55</v>
      </c>
      <c r="U2312" s="2" t="s">
        <v>207</v>
      </c>
      <c r="V2312" s="2"/>
      <c r="W2312">
        <v>81000</v>
      </c>
      <c r="X2312">
        <v>0</v>
      </c>
      <c r="Y2312">
        <v>0</v>
      </c>
      <c r="Z2312">
        <v>81000</v>
      </c>
      <c r="AB2312" s="2" t="s">
        <v>57</v>
      </c>
      <c r="AC2312">
        <v>32400</v>
      </c>
      <c r="AD2312">
        <v>48600</v>
      </c>
      <c r="AE2312">
        <v>151000</v>
      </c>
      <c r="AF2312">
        <v>2265</v>
      </c>
      <c r="AG2312" s="2" t="s">
        <v>9607</v>
      </c>
      <c r="AH2312" s="2"/>
      <c r="AI2312" s="1">
        <v>46202</v>
      </c>
      <c r="AJ2312" s="2"/>
      <c r="AK2312" s="2" t="s">
        <v>58</v>
      </c>
      <c r="AM2312" s="2" t="s">
        <v>59</v>
      </c>
      <c r="AP2312" s="2" t="s">
        <v>60</v>
      </c>
      <c r="AQ2312" s="2" t="s">
        <v>41</v>
      </c>
      <c r="AR2312">
        <v>70000</v>
      </c>
      <c r="AS2312" s="2" t="str">
        <f>_xlfn.IFNA(IF(VLOOKUP(all_resi[[#This Row],[No. Waybill]],settle_reconcile[No. Waybill],1,0)="","Recon","Recon"),"-")</f>
        <v>Recon</v>
      </c>
      <c r="AT2312" s="2">
        <f>all_resi[[#This Row],[Nilai COD]]-all_resi[[#This Row],[COD Fee]]-all_resi[[#This Row],[Total Biaya Setelah Diskon]]</f>
        <v>100135</v>
      </c>
      <c r="AU2312" s="2">
        <f>IF(all_resi[[#This Row],[Waktu Terima]]="","",_xlfn.DAYS(all_resi[[#This Row],[Waktu Terima]],all_resi[[#This Row],[Tanggal Pengiriman]]))</f>
        <v>13</v>
      </c>
    </row>
    <row r="2313" spans="1:47" x14ac:dyDescent="0.25">
      <c r="A2313" s="2" t="s">
        <v>9708</v>
      </c>
      <c r="B2313" s="1">
        <v>46189</v>
      </c>
      <c r="C2313" s="2" t="s">
        <v>42</v>
      </c>
      <c r="D2313" s="2" t="s">
        <v>43</v>
      </c>
      <c r="E2313" s="2" t="s">
        <v>44</v>
      </c>
      <c r="F2313" s="2" t="s">
        <v>45</v>
      </c>
      <c r="G2313" s="2" t="s">
        <v>46</v>
      </c>
      <c r="H2313" s="2" t="s">
        <v>47</v>
      </c>
      <c r="I2313" s="2" t="s">
        <v>9709</v>
      </c>
      <c r="J2313" s="2" t="s">
        <v>14412</v>
      </c>
      <c r="K2313" s="2" t="s">
        <v>252</v>
      </c>
      <c r="L2313" s="2" t="s">
        <v>3087</v>
      </c>
      <c r="M2313" s="2" t="s">
        <v>9710</v>
      </c>
      <c r="N2313" s="2" t="s">
        <v>9711</v>
      </c>
      <c r="O2313">
        <v>1</v>
      </c>
      <c r="P2313" s="2" t="s">
        <v>53</v>
      </c>
      <c r="Q2313">
        <v>100</v>
      </c>
      <c r="R2313">
        <v>0</v>
      </c>
      <c r="S2313" s="2" t="s">
        <v>54</v>
      </c>
      <c r="T2313" s="2" t="s">
        <v>55</v>
      </c>
      <c r="U2313" s="2" t="s">
        <v>207</v>
      </c>
      <c r="V2313" s="2"/>
      <c r="W2313">
        <v>21000</v>
      </c>
      <c r="X2313">
        <v>0</v>
      </c>
      <c r="Y2313">
        <v>0</v>
      </c>
      <c r="Z2313">
        <v>21000</v>
      </c>
      <c r="AB2313" s="2" t="s">
        <v>57</v>
      </c>
      <c r="AC2313">
        <v>14000</v>
      </c>
      <c r="AD2313">
        <v>7000</v>
      </c>
      <c r="AE2313">
        <v>91000</v>
      </c>
      <c r="AF2313">
        <v>1365</v>
      </c>
      <c r="AG2313" s="2" t="s">
        <v>9709</v>
      </c>
      <c r="AH2313" s="2"/>
      <c r="AI2313" s="1">
        <v>46191</v>
      </c>
      <c r="AJ2313" s="2"/>
      <c r="AK2313" s="2" t="s">
        <v>58</v>
      </c>
      <c r="AM2313" s="2" t="s">
        <v>59</v>
      </c>
      <c r="AP2313" s="2" t="s">
        <v>60</v>
      </c>
      <c r="AQ2313" s="2" t="s">
        <v>41</v>
      </c>
      <c r="AR2313">
        <v>70000</v>
      </c>
      <c r="AS2313" s="2" t="str">
        <f>_xlfn.IFNA(IF(VLOOKUP(all_resi[[#This Row],[No. Waybill]],settle_reconcile[No. Waybill],1,0)="","Recon","Recon"),"-")</f>
        <v>Recon</v>
      </c>
      <c r="AT2313" s="2">
        <f>all_resi[[#This Row],[Nilai COD]]-all_resi[[#This Row],[COD Fee]]-all_resi[[#This Row],[Total Biaya Setelah Diskon]]</f>
        <v>82635</v>
      </c>
      <c r="AU2313" s="2">
        <f>IF(all_resi[[#This Row],[Waktu Terima]]="","",_xlfn.DAYS(all_resi[[#This Row],[Waktu Terima]],all_resi[[#This Row],[Tanggal Pengiriman]]))</f>
        <v>2</v>
      </c>
    </row>
    <row r="2314" spans="1:47" x14ac:dyDescent="0.25">
      <c r="A2314" s="2" t="s">
        <v>9657</v>
      </c>
      <c r="B2314" s="1">
        <v>46189</v>
      </c>
      <c r="C2314" s="2" t="s">
        <v>42</v>
      </c>
      <c r="D2314" s="2" t="s">
        <v>43</v>
      </c>
      <c r="E2314" s="2" t="s">
        <v>44</v>
      </c>
      <c r="F2314" s="2" t="s">
        <v>45</v>
      </c>
      <c r="G2314" s="2" t="s">
        <v>46</v>
      </c>
      <c r="H2314" s="2" t="s">
        <v>47</v>
      </c>
      <c r="I2314" s="2" t="s">
        <v>9658</v>
      </c>
      <c r="J2314" s="2" t="s">
        <v>14415</v>
      </c>
      <c r="K2314" s="2" t="s">
        <v>49</v>
      </c>
      <c r="L2314" s="2" t="s">
        <v>1909</v>
      </c>
      <c r="M2314" s="2" t="s">
        <v>9327</v>
      </c>
      <c r="N2314" s="2" t="s">
        <v>9659</v>
      </c>
      <c r="O2314">
        <v>1</v>
      </c>
      <c r="P2314" s="2" t="s">
        <v>53</v>
      </c>
      <c r="Q2314">
        <v>100</v>
      </c>
      <c r="R2314">
        <v>0</v>
      </c>
      <c r="S2314" s="2" t="s">
        <v>54</v>
      </c>
      <c r="T2314" s="2" t="s">
        <v>55</v>
      </c>
      <c r="U2314" s="2" t="s">
        <v>386</v>
      </c>
      <c r="V2314" s="2"/>
      <c r="W2314">
        <v>63000</v>
      </c>
      <c r="X2314">
        <v>0</v>
      </c>
      <c r="Y2314">
        <v>0</v>
      </c>
      <c r="Z2314">
        <v>63000</v>
      </c>
      <c r="AB2314" s="2" t="s">
        <v>57</v>
      </c>
      <c r="AC2314">
        <v>25200</v>
      </c>
      <c r="AD2314">
        <v>37800</v>
      </c>
      <c r="AE2314">
        <v>167000</v>
      </c>
      <c r="AF2314">
        <v>2505</v>
      </c>
      <c r="AG2314" s="2" t="s">
        <v>11770</v>
      </c>
      <c r="AH2314" s="2"/>
      <c r="AI2314" s="1">
        <v>46195</v>
      </c>
      <c r="AJ2314" s="2"/>
      <c r="AK2314" s="2" t="s">
        <v>58</v>
      </c>
      <c r="AM2314" s="2" t="s">
        <v>59</v>
      </c>
      <c r="AP2314" s="2" t="s">
        <v>60</v>
      </c>
      <c r="AQ2314" s="2" t="s">
        <v>41</v>
      </c>
      <c r="AR2314">
        <v>104000</v>
      </c>
      <c r="AS2314" s="2" t="str">
        <f>_xlfn.IFNA(IF(VLOOKUP(all_resi[[#This Row],[No. Waybill]],settle_reconcile[No. Waybill],1,0)="","Recon","Recon"),"-")</f>
        <v>Recon</v>
      </c>
      <c r="AT2314" s="2">
        <f>all_resi[[#This Row],[Nilai COD]]-all_resi[[#This Row],[COD Fee]]-all_resi[[#This Row],[Total Biaya Setelah Diskon]]</f>
        <v>126695</v>
      </c>
      <c r="AU2314" s="2">
        <f>IF(all_resi[[#This Row],[Waktu Terima]]="","",_xlfn.DAYS(all_resi[[#This Row],[Waktu Terima]],all_resi[[#This Row],[Tanggal Pengiriman]]))</f>
        <v>6</v>
      </c>
    </row>
    <row r="2315" spans="1:47" x14ac:dyDescent="0.25">
      <c r="A2315" s="2" t="s">
        <v>9741</v>
      </c>
      <c r="B2315" s="1">
        <v>46189</v>
      </c>
      <c r="C2315" s="2" t="s">
        <v>42</v>
      </c>
      <c r="D2315" s="2" t="s">
        <v>43</v>
      </c>
      <c r="E2315" s="2" t="s">
        <v>44</v>
      </c>
      <c r="F2315" s="2" t="s">
        <v>45</v>
      </c>
      <c r="G2315" s="2" t="s">
        <v>46</v>
      </c>
      <c r="H2315" s="2" t="s">
        <v>47</v>
      </c>
      <c r="I2315" s="2" t="s">
        <v>9742</v>
      </c>
      <c r="J2315" s="2" t="s">
        <v>14455</v>
      </c>
      <c r="K2315" s="2" t="s">
        <v>359</v>
      </c>
      <c r="L2315" s="2" t="s">
        <v>4585</v>
      </c>
      <c r="M2315" s="2" t="s">
        <v>9743</v>
      </c>
      <c r="N2315" s="2" t="s">
        <v>9744</v>
      </c>
      <c r="O2315">
        <v>1</v>
      </c>
      <c r="P2315" s="2" t="s">
        <v>53</v>
      </c>
      <c r="Q2315">
        <v>150</v>
      </c>
      <c r="R2315">
        <v>0</v>
      </c>
      <c r="S2315" s="2" t="s">
        <v>54</v>
      </c>
      <c r="T2315" s="2" t="s">
        <v>55</v>
      </c>
      <c r="U2315" s="2" t="s">
        <v>9745</v>
      </c>
      <c r="V2315" s="2"/>
      <c r="W2315">
        <v>126000</v>
      </c>
      <c r="X2315">
        <v>0</v>
      </c>
      <c r="Y2315">
        <v>0</v>
      </c>
      <c r="Z2315">
        <v>126000</v>
      </c>
      <c r="AB2315" s="2" t="s">
        <v>57</v>
      </c>
      <c r="AC2315">
        <v>50400</v>
      </c>
      <c r="AD2315">
        <v>75600</v>
      </c>
      <c r="AE2315">
        <v>294000</v>
      </c>
      <c r="AF2315">
        <v>4410</v>
      </c>
      <c r="AG2315" s="2" t="s">
        <v>9742</v>
      </c>
      <c r="AH2315" s="2"/>
      <c r="AI2315" s="1">
        <v>46195</v>
      </c>
      <c r="AJ2315" s="2"/>
      <c r="AK2315" s="2" t="s">
        <v>58</v>
      </c>
      <c r="AM2315" s="2" t="s">
        <v>59</v>
      </c>
      <c r="AP2315" s="2" t="s">
        <v>60</v>
      </c>
      <c r="AQ2315" s="2" t="s">
        <v>41</v>
      </c>
      <c r="AR2315">
        <v>168000</v>
      </c>
      <c r="AS2315" s="2" t="str">
        <f>_xlfn.IFNA(IF(VLOOKUP(all_resi[[#This Row],[No. Waybill]],settle_reconcile[No. Waybill],1,0)="","Recon","Recon"),"-")</f>
        <v>Recon</v>
      </c>
      <c r="AT2315" s="2">
        <f>all_resi[[#This Row],[Nilai COD]]-all_resi[[#This Row],[COD Fee]]-all_resi[[#This Row],[Total Biaya Setelah Diskon]]</f>
        <v>213990</v>
      </c>
      <c r="AU2315" s="2">
        <f>IF(all_resi[[#This Row],[Waktu Terima]]="","",_xlfn.DAYS(all_resi[[#This Row],[Waktu Terima]],all_resi[[#This Row],[Tanggal Pengiriman]]))</f>
        <v>6</v>
      </c>
    </row>
    <row r="2316" spans="1:47" x14ac:dyDescent="0.25">
      <c r="A2316" s="2" t="s">
        <v>9629</v>
      </c>
      <c r="B2316" s="1">
        <v>46189</v>
      </c>
      <c r="C2316" s="2" t="s">
        <v>42</v>
      </c>
      <c r="D2316" s="2" t="s">
        <v>43</v>
      </c>
      <c r="E2316" s="2" t="s">
        <v>44</v>
      </c>
      <c r="F2316" s="2" t="s">
        <v>45</v>
      </c>
      <c r="G2316" s="2" t="s">
        <v>46</v>
      </c>
      <c r="H2316" s="2" t="s">
        <v>47</v>
      </c>
      <c r="I2316" s="2" t="s">
        <v>9630</v>
      </c>
      <c r="J2316" s="2" t="s">
        <v>14405</v>
      </c>
      <c r="K2316" s="2" t="s">
        <v>237</v>
      </c>
      <c r="L2316" s="2" t="s">
        <v>3313</v>
      </c>
      <c r="M2316" s="2" t="s">
        <v>8461</v>
      </c>
      <c r="N2316" s="2" t="s">
        <v>9631</v>
      </c>
      <c r="O2316">
        <v>1</v>
      </c>
      <c r="P2316" s="2" t="s">
        <v>53</v>
      </c>
      <c r="Q2316">
        <v>100</v>
      </c>
      <c r="R2316">
        <v>0</v>
      </c>
      <c r="S2316" s="2" t="s">
        <v>54</v>
      </c>
      <c r="T2316" s="2" t="s">
        <v>55</v>
      </c>
      <c r="U2316" s="2" t="s">
        <v>386</v>
      </c>
      <c r="V2316" s="2"/>
      <c r="W2316">
        <v>43000</v>
      </c>
      <c r="X2316">
        <v>0</v>
      </c>
      <c r="Y2316">
        <v>0</v>
      </c>
      <c r="Z2316">
        <v>43000</v>
      </c>
      <c r="AB2316" s="2" t="s">
        <v>57</v>
      </c>
      <c r="AC2316">
        <v>17200</v>
      </c>
      <c r="AD2316">
        <v>25800</v>
      </c>
      <c r="AE2316">
        <v>147000</v>
      </c>
      <c r="AF2316">
        <v>2205</v>
      </c>
      <c r="AG2316" s="2" t="s">
        <v>11423</v>
      </c>
      <c r="AH2316" s="2" t="s">
        <v>149</v>
      </c>
      <c r="AI2316" s="1">
        <v>46200</v>
      </c>
      <c r="AJ2316" s="2"/>
      <c r="AK2316" s="2" t="s">
        <v>67</v>
      </c>
      <c r="AM2316" s="2" t="s">
        <v>59</v>
      </c>
      <c r="AP2316" s="2" t="s">
        <v>60</v>
      </c>
      <c r="AQ2316" s="2" t="s">
        <v>41</v>
      </c>
      <c r="AR2316">
        <v>104000</v>
      </c>
      <c r="AS2316" s="2" t="str">
        <f>_xlfn.IFNA(IF(VLOOKUP(all_resi[[#This Row],[No. Waybill]],settle_reconcile[No. Waybill],1,0)="","Recon","Recon"),"-")</f>
        <v>-</v>
      </c>
      <c r="AT2316" s="2">
        <f>all_resi[[#This Row],[Nilai COD]]-all_resi[[#This Row],[COD Fee]]-all_resi[[#This Row],[Total Biaya Setelah Diskon]]</f>
        <v>118995</v>
      </c>
      <c r="AU2316" s="2">
        <f>IF(all_resi[[#This Row],[Waktu Terima]]="","",_xlfn.DAYS(all_resi[[#This Row],[Waktu Terima]],all_resi[[#This Row],[Tanggal Pengiriman]]))</f>
        <v>11</v>
      </c>
    </row>
    <row r="2317" spans="1:47" x14ac:dyDescent="0.25">
      <c r="A2317" s="2" t="s">
        <v>9702</v>
      </c>
      <c r="B2317" s="1">
        <v>46189</v>
      </c>
      <c r="C2317" s="2" t="s">
        <v>42</v>
      </c>
      <c r="D2317" s="2" t="s">
        <v>43</v>
      </c>
      <c r="E2317" s="2" t="s">
        <v>44</v>
      </c>
      <c r="F2317" s="2" t="s">
        <v>45</v>
      </c>
      <c r="G2317" s="2" t="s">
        <v>46</v>
      </c>
      <c r="H2317" s="2" t="s">
        <v>80</v>
      </c>
      <c r="I2317" s="2" t="s">
        <v>9703</v>
      </c>
      <c r="J2317" s="2" t="s">
        <v>14448</v>
      </c>
      <c r="K2317" s="2" t="s">
        <v>121</v>
      </c>
      <c r="L2317" s="2" t="s">
        <v>122</v>
      </c>
      <c r="M2317" s="2" t="s">
        <v>123</v>
      </c>
      <c r="N2317" s="2" t="s">
        <v>9704</v>
      </c>
      <c r="O2317">
        <v>1</v>
      </c>
      <c r="P2317" s="2" t="s">
        <v>53</v>
      </c>
      <c r="Q2317">
        <v>100</v>
      </c>
      <c r="R2317">
        <v>0</v>
      </c>
      <c r="S2317" s="2" t="s">
        <v>54</v>
      </c>
      <c r="T2317" s="2" t="s">
        <v>55</v>
      </c>
      <c r="U2317" s="2" t="s">
        <v>86</v>
      </c>
      <c r="V2317" s="2"/>
      <c r="W2317">
        <v>85000</v>
      </c>
      <c r="X2317">
        <v>0</v>
      </c>
      <c r="Y2317">
        <v>0</v>
      </c>
      <c r="Z2317">
        <v>85000</v>
      </c>
      <c r="AB2317" s="2" t="s">
        <v>57</v>
      </c>
      <c r="AC2317">
        <v>34000</v>
      </c>
      <c r="AD2317">
        <v>51000</v>
      </c>
      <c r="AE2317">
        <v>140000</v>
      </c>
      <c r="AF2317">
        <v>2100</v>
      </c>
      <c r="AG2317" s="2" t="s">
        <v>9703</v>
      </c>
      <c r="AH2317" s="2"/>
      <c r="AI2317" s="1">
        <v>46195</v>
      </c>
      <c r="AJ2317" s="2" t="s">
        <v>87</v>
      </c>
      <c r="AK2317" s="2" t="s">
        <v>58</v>
      </c>
      <c r="AM2317" s="2" t="s">
        <v>59</v>
      </c>
      <c r="AP2317" s="2" t="s">
        <v>60</v>
      </c>
      <c r="AQ2317" s="2" t="s">
        <v>41</v>
      </c>
      <c r="AR2317">
        <v>55000</v>
      </c>
      <c r="AS2317" s="2" t="str">
        <f>_xlfn.IFNA(IF(VLOOKUP(all_resi[[#This Row],[No. Waybill]],settle_reconcile[No. Waybill],1,0)="","Recon","Recon"),"-")</f>
        <v>Recon</v>
      </c>
      <c r="AT2317" s="2">
        <f>all_resi[[#This Row],[Nilai COD]]-all_resi[[#This Row],[COD Fee]]-all_resi[[#This Row],[Total Biaya Setelah Diskon]]</f>
        <v>86900</v>
      </c>
      <c r="AU2317" s="2">
        <f>IF(all_resi[[#This Row],[Waktu Terima]]="","",_xlfn.DAYS(all_resi[[#This Row],[Waktu Terima]],all_resi[[#This Row],[Tanggal Pengiriman]]))</f>
        <v>6</v>
      </c>
    </row>
    <row r="2318" spans="1:47" x14ac:dyDescent="0.25">
      <c r="A2318" s="2" t="s">
        <v>9673</v>
      </c>
      <c r="B2318" s="1">
        <v>46189</v>
      </c>
      <c r="C2318" s="2" t="s">
        <v>42</v>
      </c>
      <c r="D2318" s="2" t="s">
        <v>43</v>
      </c>
      <c r="E2318" s="2" t="s">
        <v>44</v>
      </c>
      <c r="F2318" s="2" t="s">
        <v>45</v>
      </c>
      <c r="G2318" s="2" t="s">
        <v>46</v>
      </c>
      <c r="H2318" s="2" t="s">
        <v>47</v>
      </c>
      <c r="I2318" s="2" t="s">
        <v>9674</v>
      </c>
      <c r="J2318" s="2" t="s">
        <v>14428</v>
      </c>
      <c r="K2318" s="2" t="s">
        <v>156</v>
      </c>
      <c r="L2318" s="2" t="s">
        <v>487</v>
      </c>
      <c r="M2318" s="2" t="s">
        <v>1086</v>
      </c>
      <c r="N2318" s="2" t="s">
        <v>9675</v>
      </c>
      <c r="O2318">
        <v>1</v>
      </c>
      <c r="P2318" s="2" t="s">
        <v>53</v>
      </c>
      <c r="Q2318">
        <v>100</v>
      </c>
      <c r="R2318">
        <v>0</v>
      </c>
      <c r="S2318" s="2" t="s">
        <v>54</v>
      </c>
      <c r="T2318" s="2" t="s">
        <v>55</v>
      </c>
      <c r="U2318" s="2" t="s">
        <v>56</v>
      </c>
      <c r="V2318" s="2"/>
      <c r="W2318">
        <v>81000</v>
      </c>
      <c r="X2318">
        <v>0</v>
      </c>
      <c r="Y2318">
        <v>0</v>
      </c>
      <c r="Z2318">
        <v>81000</v>
      </c>
      <c r="AB2318" s="2" t="s">
        <v>57</v>
      </c>
      <c r="AC2318">
        <v>32400</v>
      </c>
      <c r="AD2318">
        <v>48600</v>
      </c>
      <c r="AE2318">
        <v>184000</v>
      </c>
      <c r="AF2318">
        <v>2760</v>
      </c>
      <c r="AG2318" s="2" t="s">
        <v>43</v>
      </c>
      <c r="AH2318" s="2"/>
      <c r="AI2318" s="1">
        <v>46212</v>
      </c>
      <c r="AJ2318" s="2"/>
      <c r="AK2318" s="2" t="s">
        <v>67</v>
      </c>
      <c r="AM2318" s="2" t="s">
        <v>59</v>
      </c>
      <c r="AP2318" s="2" t="s">
        <v>60</v>
      </c>
      <c r="AQ2318" s="2" t="s">
        <v>41</v>
      </c>
      <c r="AR2318">
        <v>103000</v>
      </c>
      <c r="AS2318" s="2" t="str">
        <f>_xlfn.IFNA(IF(VLOOKUP(all_resi[[#This Row],[No. Waybill]],settle_reconcile[No. Waybill],1,0)="","Recon","Recon"),"-")</f>
        <v>-</v>
      </c>
      <c r="AT2318" s="2">
        <f>all_resi[[#This Row],[Nilai COD]]-all_resi[[#This Row],[COD Fee]]-all_resi[[#This Row],[Total Biaya Setelah Diskon]]</f>
        <v>132640</v>
      </c>
      <c r="AU2318" s="2">
        <f>IF(all_resi[[#This Row],[Waktu Terima]]="","",_xlfn.DAYS(all_resi[[#This Row],[Waktu Terima]],all_resi[[#This Row],[Tanggal Pengiriman]]))</f>
        <v>23</v>
      </c>
    </row>
    <row r="2319" spans="1:47" x14ac:dyDescent="0.25">
      <c r="A2319" s="2" t="s">
        <v>9750</v>
      </c>
      <c r="B2319" s="1">
        <v>46189</v>
      </c>
      <c r="C2319" s="2" t="s">
        <v>42</v>
      </c>
      <c r="D2319" s="2" t="s">
        <v>43</v>
      </c>
      <c r="E2319" s="2" t="s">
        <v>44</v>
      </c>
      <c r="F2319" s="2" t="s">
        <v>45</v>
      </c>
      <c r="G2319" s="2" t="s">
        <v>46</v>
      </c>
      <c r="H2319" s="2" t="s">
        <v>80</v>
      </c>
      <c r="I2319" s="2" t="s">
        <v>9751</v>
      </c>
      <c r="J2319" s="2" t="s">
        <v>14446</v>
      </c>
      <c r="K2319" s="2" t="s">
        <v>177</v>
      </c>
      <c r="L2319" s="2" t="s">
        <v>669</v>
      </c>
      <c r="M2319" s="2" t="s">
        <v>9752</v>
      </c>
      <c r="N2319" s="2" t="s">
        <v>9753</v>
      </c>
      <c r="O2319">
        <v>1</v>
      </c>
      <c r="P2319" s="2" t="s">
        <v>53</v>
      </c>
      <c r="Q2319">
        <v>100</v>
      </c>
      <c r="R2319">
        <v>0</v>
      </c>
      <c r="S2319" s="2" t="s">
        <v>54</v>
      </c>
      <c r="T2319" s="2" t="s">
        <v>55</v>
      </c>
      <c r="U2319" s="2" t="s">
        <v>86</v>
      </c>
      <c r="V2319" s="2"/>
      <c r="W2319">
        <v>102000</v>
      </c>
      <c r="X2319">
        <v>0</v>
      </c>
      <c r="Y2319">
        <v>0</v>
      </c>
      <c r="Z2319">
        <v>102000</v>
      </c>
      <c r="AB2319" s="2" t="s">
        <v>57</v>
      </c>
      <c r="AC2319">
        <v>40800</v>
      </c>
      <c r="AD2319">
        <v>61200</v>
      </c>
      <c r="AE2319">
        <v>177000</v>
      </c>
      <c r="AF2319">
        <v>2655</v>
      </c>
      <c r="AG2319" s="2" t="s">
        <v>11423</v>
      </c>
      <c r="AH2319" s="2" t="s">
        <v>149</v>
      </c>
      <c r="AI2319" s="1">
        <v>46200</v>
      </c>
      <c r="AJ2319" s="2" t="s">
        <v>87</v>
      </c>
      <c r="AK2319" s="2" t="s">
        <v>67</v>
      </c>
      <c r="AM2319" s="2" t="s">
        <v>59</v>
      </c>
      <c r="AP2319" s="2" t="s">
        <v>60</v>
      </c>
      <c r="AQ2319" s="2" t="s">
        <v>41</v>
      </c>
      <c r="AR2319">
        <v>75000</v>
      </c>
      <c r="AS2319" s="2" t="str">
        <f>_xlfn.IFNA(IF(VLOOKUP(all_resi[[#This Row],[No. Waybill]],settle_reconcile[No. Waybill],1,0)="","Recon","Recon"),"-")</f>
        <v>-</v>
      </c>
      <c r="AT2319" s="2">
        <f>all_resi[[#This Row],[Nilai COD]]-all_resi[[#This Row],[COD Fee]]-all_resi[[#This Row],[Total Biaya Setelah Diskon]]</f>
        <v>113145</v>
      </c>
      <c r="AU2319" s="2">
        <f>IF(all_resi[[#This Row],[Waktu Terima]]="","",_xlfn.DAYS(all_resi[[#This Row],[Waktu Terima]],all_resi[[#This Row],[Tanggal Pengiriman]]))</f>
        <v>11</v>
      </c>
    </row>
    <row r="2320" spans="1:47" x14ac:dyDescent="0.25">
      <c r="A2320" s="2" t="s">
        <v>9574</v>
      </c>
      <c r="B2320" s="1">
        <v>46189</v>
      </c>
      <c r="C2320" s="2" t="s">
        <v>42</v>
      </c>
      <c r="D2320" s="2" t="s">
        <v>43</v>
      </c>
      <c r="E2320" s="2" t="s">
        <v>44</v>
      </c>
      <c r="F2320" s="2" t="s">
        <v>45</v>
      </c>
      <c r="G2320" s="2" t="s">
        <v>46</v>
      </c>
      <c r="H2320" s="2" t="s">
        <v>80</v>
      </c>
      <c r="I2320" s="2" t="s">
        <v>9575</v>
      </c>
      <c r="J2320" s="2" t="s">
        <v>14450</v>
      </c>
      <c r="K2320" s="2" t="s">
        <v>121</v>
      </c>
      <c r="L2320" s="2" t="s">
        <v>122</v>
      </c>
      <c r="M2320" s="2" t="s">
        <v>9576</v>
      </c>
      <c r="N2320" s="2" t="s">
        <v>9577</v>
      </c>
      <c r="O2320">
        <v>1</v>
      </c>
      <c r="P2320" s="2" t="s">
        <v>53</v>
      </c>
      <c r="Q2320">
        <v>100</v>
      </c>
      <c r="R2320">
        <v>0</v>
      </c>
      <c r="S2320" s="2" t="s">
        <v>54</v>
      </c>
      <c r="T2320" s="2" t="s">
        <v>55</v>
      </c>
      <c r="U2320" s="2" t="s">
        <v>86</v>
      </c>
      <c r="V2320" s="2"/>
      <c r="W2320">
        <v>85000</v>
      </c>
      <c r="X2320">
        <v>0</v>
      </c>
      <c r="Y2320">
        <v>0</v>
      </c>
      <c r="Z2320">
        <v>85000</v>
      </c>
      <c r="AB2320" s="2" t="s">
        <v>57</v>
      </c>
      <c r="AC2320">
        <v>34000</v>
      </c>
      <c r="AD2320">
        <v>51000</v>
      </c>
      <c r="AE2320">
        <v>145000</v>
      </c>
      <c r="AF2320">
        <v>2175</v>
      </c>
      <c r="AG2320" s="2" t="s">
        <v>17318</v>
      </c>
      <c r="AH2320" s="2" t="s">
        <v>149</v>
      </c>
      <c r="AI2320" s="1">
        <v>46203</v>
      </c>
      <c r="AJ2320" s="2" t="s">
        <v>87</v>
      </c>
      <c r="AK2320" s="2" t="s">
        <v>67</v>
      </c>
      <c r="AM2320" s="2" t="s">
        <v>59</v>
      </c>
      <c r="AP2320" s="2" t="s">
        <v>60</v>
      </c>
      <c r="AQ2320" s="2" t="s">
        <v>41</v>
      </c>
      <c r="AR2320">
        <v>60000</v>
      </c>
      <c r="AS2320" s="2" t="str">
        <f>_xlfn.IFNA(IF(VLOOKUP(all_resi[[#This Row],[No. Waybill]],settle_reconcile[No. Waybill],1,0)="","Recon","Recon"),"-")</f>
        <v>-</v>
      </c>
      <c r="AT2320" s="2">
        <f>all_resi[[#This Row],[Nilai COD]]-all_resi[[#This Row],[COD Fee]]-all_resi[[#This Row],[Total Biaya Setelah Diskon]]</f>
        <v>91825</v>
      </c>
      <c r="AU2320" s="2">
        <f>IF(all_resi[[#This Row],[Waktu Terima]]="","",_xlfn.DAYS(all_resi[[#This Row],[Waktu Terima]],all_resi[[#This Row],[Tanggal Pengiriman]]))</f>
        <v>14</v>
      </c>
    </row>
    <row r="2321" spans="1:47" x14ac:dyDescent="0.25">
      <c r="A2321" s="2" t="s">
        <v>10714</v>
      </c>
      <c r="B2321" s="1">
        <v>46190</v>
      </c>
      <c r="C2321" s="2" t="s">
        <v>42</v>
      </c>
      <c r="D2321" s="2" t="s">
        <v>43</v>
      </c>
      <c r="E2321" s="2" t="s">
        <v>44</v>
      </c>
      <c r="F2321" s="2" t="s">
        <v>45</v>
      </c>
      <c r="G2321" s="2" t="s">
        <v>46</v>
      </c>
      <c r="H2321" s="2" t="s">
        <v>80</v>
      </c>
      <c r="I2321" s="2" t="s">
        <v>10715</v>
      </c>
      <c r="J2321" s="2" t="s">
        <v>14492</v>
      </c>
      <c r="K2321" s="2" t="s">
        <v>177</v>
      </c>
      <c r="L2321" s="2" t="s">
        <v>178</v>
      </c>
      <c r="M2321" s="2" t="s">
        <v>10716</v>
      </c>
      <c r="N2321" s="2" t="s">
        <v>10717</v>
      </c>
      <c r="O2321">
        <v>1</v>
      </c>
      <c r="P2321" s="2" t="s">
        <v>53</v>
      </c>
      <c r="Q2321">
        <v>100</v>
      </c>
      <c r="R2321">
        <v>0</v>
      </c>
      <c r="S2321" s="2" t="s">
        <v>54</v>
      </c>
      <c r="T2321" s="2" t="s">
        <v>55</v>
      </c>
      <c r="U2321" s="2" t="s">
        <v>581</v>
      </c>
      <c r="V2321" s="2"/>
      <c r="W2321">
        <v>102000</v>
      </c>
      <c r="X2321">
        <v>0</v>
      </c>
      <c r="Y2321">
        <v>0</v>
      </c>
      <c r="Z2321">
        <v>102000</v>
      </c>
      <c r="AB2321" s="2" t="s">
        <v>57</v>
      </c>
      <c r="AC2321">
        <v>40800</v>
      </c>
      <c r="AD2321">
        <v>61200</v>
      </c>
      <c r="AE2321">
        <v>160000</v>
      </c>
      <c r="AF2321">
        <v>2400</v>
      </c>
      <c r="AG2321" s="2" t="s">
        <v>10715</v>
      </c>
      <c r="AH2321" s="2"/>
      <c r="AI2321" s="1">
        <v>46194</v>
      </c>
      <c r="AJ2321" s="2" t="s">
        <v>87</v>
      </c>
      <c r="AK2321" s="2" t="s">
        <v>58</v>
      </c>
      <c r="AM2321" s="2" t="s">
        <v>59</v>
      </c>
      <c r="AP2321" s="2" t="s">
        <v>60</v>
      </c>
      <c r="AQ2321" s="2" t="s">
        <v>41</v>
      </c>
      <c r="AR2321">
        <v>58000</v>
      </c>
      <c r="AS2321" s="2" t="str">
        <f>_xlfn.IFNA(IF(VLOOKUP(all_resi[[#This Row],[No. Waybill]],settle_reconcile[No. Waybill],1,0)="","Recon","Recon"),"-")</f>
        <v>Recon</v>
      </c>
      <c r="AT2321" s="2">
        <f>all_resi[[#This Row],[Nilai COD]]-all_resi[[#This Row],[COD Fee]]-all_resi[[#This Row],[Total Biaya Setelah Diskon]]</f>
        <v>96400</v>
      </c>
      <c r="AU2321" s="2">
        <f>IF(all_resi[[#This Row],[Waktu Terima]]="","",_xlfn.DAYS(all_resi[[#This Row],[Waktu Terima]],all_resi[[#This Row],[Tanggal Pengiriman]]))</f>
        <v>4</v>
      </c>
    </row>
    <row r="2322" spans="1:47" x14ac:dyDescent="0.25">
      <c r="A2322" s="2" t="s">
        <v>10739</v>
      </c>
      <c r="B2322" s="1">
        <v>46190</v>
      </c>
      <c r="C2322" s="2" t="s">
        <v>42</v>
      </c>
      <c r="D2322" s="2" t="s">
        <v>43</v>
      </c>
      <c r="E2322" s="2" t="s">
        <v>44</v>
      </c>
      <c r="F2322" s="2" t="s">
        <v>45</v>
      </c>
      <c r="G2322" s="2" t="s">
        <v>46</v>
      </c>
      <c r="H2322" s="2" t="s">
        <v>47</v>
      </c>
      <c r="I2322" s="2" t="s">
        <v>10740</v>
      </c>
      <c r="J2322" s="2" t="s">
        <v>14501</v>
      </c>
      <c r="K2322" s="2" t="s">
        <v>121</v>
      </c>
      <c r="L2322" s="2" t="s">
        <v>122</v>
      </c>
      <c r="M2322" s="2" t="s">
        <v>10741</v>
      </c>
      <c r="N2322" s="2" t="s">
        <v>10742</v>
      </c>
      <c r="O2322">
        <v>1</v>
      </c>
      <c r="P2322" s="2" t="s">
        <v>53</v>
      </c>
      <c r="Q2322">
        <v>100</v>
      </c>
      <c r="R2322">
        <v>0</v>
      </c>
      <c r="S2322" s="2" t="s">
        <v>54</v>
      </c>
      <c r="T2322" s="2" t="s">
        <v>55</v>
      </c>
      <c r="U2322" s="2" t="s">
        <v>66</v>
      </c>
      <c r="V2322" s="2"/>
      <c r="W2322">
        <v>85000</v>
      </c>
      <c r="X2322">
        <v>0</v>
      </c>
      <c r="Y2322">
        <v>0</v>
      </c>
      <c r="Z2322">
        <v>85000</v>
      </c>
      <c r="AB2322" s="2" t="s">
        <v>57</v>
      </c>
      <c r="AC2322">
        <v>34000</v>
      </c>
      <c r="AD2322">
        <v>51000</v>
      </c>
      <c r="AE2322">
        <v>169000</v>
      </c>
      <c r="AF2322">
        <v>2535</v>
      </c>
      <c r="AG2322" s="2" t="s">
        <v>10740</v>
      </c>
      <c r="AH2322" s="2"/>
      <c r="AI2322" s="1">
        <v>46198</v>
      </c>
      <c r="AJ2322" s="2"/>
      <c r="AK2322" s="2" t="s">
        <v>58</v>
      </c>
      <c r="AM2322" s="2" t="s">
        <v>59</v>
      </c>
      <c r="AP2322" s="2" t="s">
        <v>60</v>
      </c>
      <c r="AQ2322" s="2" t="s">
        <v>41</v>
      </c>
      <c r="AR2322">
        <v>84000</v>
      </c>
      <c r="AS2322" s="2" t="str">
        <f>_xlfn.IFNA(IF(VLOOKUP(all_resi[[#This Row],[No. Waybill]],settle_reconcile[No. Waybill],1,0)="","Recon","Recon"),"-")</f>
        <v>Recon</v>
      </c>
      <c r="AT2322" s="2">
        <f>all_resi[[#This Row],[Nilai COD]]-all_resi[[#This Row],[COD Fee]]-all_resi[[#This Row],[Total Biaya Setelah Diskon]]</f>
        <v>115465</v>
      </c>
      <c r="AU2322" s="2">
        <f>IF(all_resi[[#This Row],[Waktu Terima]]="","",_xlfn.DAYS(all_resi[[#This Row],[Waktu Terima]],all_resi[[#This Row],[Tanggal Pengiriman]]))</f>
        <v>8</v>
      </c>
    </row>
    <row r="2323" spans="1:47" x14ac:dyDescent="0.25">
      <c r="A2323" s="2" t="s">
        <v>10784</v>
      </c>
      <c r="B2323" s="1">
        <v>46190</v>
      </c>
      <c r="C2323" s="2" t="s">
        <v>42</v>
      </c>
      <c r="D2323" s="2" t="s">
        <v>43</v>
      </c>
      <c r="E2323" s="2" t="s">
        <v>44</v>
      </c>
      <c r="F2323" s="2" t="s">
        <v>45</v>
      </c>
      <c r="G2323" s="2" t="s">
        <v>46</v>
      </c>
      <c r="H2323" s="2" t="s">
        <v>47</v>
      </c>
      <c r="I2323" s="2" t="s">
        <v>10785</v>
      </c>
      <c r="J2323" s="2" t="s">
        <v>14469</v>
      </c>
      <c r="K2323" s="2" t="s">
        <v>171</v>
      </c>
      <c r="L2323" s="2" t="s">
        <v>172</v>
      </c>
      <c r="M2323" s="2" t="s">
        <v>654</v>
      </c>
      <c r="N2323" s="2" t="s">
        <v>10786</v>
      </c>
      <c r="O2323">
        <v>1</v>
      </c>
      <c r="P2323" s="2" t="s">
        <v>53</v>
      </c>
      <c r="Q2323">
        <v>100</v>
      </c>
      <c r="R2323">
        <v>0</v>
      </c>
      <c r="S2323" s="2" t="s">
        <v>54</v>
      </c>
      <c r="T2323" s="2" t="s">
        <v>55</v>
      </c>
      <c r="U2323" s="2" t="s">
        <v>207</v>
      </c>
      <c r="V2323" s="2"/>
      <c r="W2323">
        <v>30000</v>
      </c>
      <c r="X2323">
        <v>0</v>
      </c>
      <c r="Y2323">
        <v>0</v>
      </c>
      <c r="Z2323">
        <v>30000</v>
      </c>
      <c r="AB2323" s="2" t="s">
        <v>57</v>
      </c>
      <c r="AC2323">
        <v>12000</v>
      </c>
      <c r="AD2323">
        <v>18000</v>
      </c>
      <c r="AE2323">
        <v>100000</v>
      </c>
      <c r="AF2323">
        <v>1500</v>
      </c>
      <c r="AG2323" s="2" t="s">
        <v>10785</v>
      </c>
      <c r="AH2323" s="2"/>
      <c r="AI2323" s="1">
        <v>46193</v>
      </c>
      <c r="AJ2323" s="2"/>
      <c r="AK2323" s="2" t="s">
        <v>58</v>
      </c>
      <c r="AM2323" s="2" t="s">
        <v>59</v>
      </c>
      <c r="AP2323" s="2" t="s">
        <v>60</v>
      </c>
      <c r="AQ2323" s="2" t="s">
        <v>41</v>
      </c>
      <c r="AR2323">
        <v>70000</v>
      </c>
      <c r="AS2323" s="2" t="str">
        <f>_xlfn.IFNA(IF(VLOOKUP(all_resi[[#This Row],[No. Waybill]],settle_reconcile[No. Waybill],1,0)="","Recon","Recon"),"-")</f>
        <v>Recon</v>
      </c>
      <c r="AT2323" s="2">
        <f>all_resi[[#This Row],[Nilai COD]]-all_resi[[#This Row],[COD Fee]]-all_resi[[#This Row],[Total Biaya Setelah Diskon]]</f>
        <v>80500</v>
      </c>
      <c r="AU2323" s="2">
        <f>IF(all_resi[[#This Row],[Waktu Terima]]="","",_xlfn.DAYS(all_resi[[#This Row],[Waktu Terima]],all_resi[[#This Row],[Tanggal Pengiriman]]))</f>
        <v>3</v>
      </c>
    </row>
    <row r="2324" spans="1:47" x14ac:dyDescent="0.25">
      <c r="A2324" s="2" t="s">
        <v>10759</v>
      </c>
      <c r="B2324" s="1">
        <v>46190</v>
      </c>
      <c r="C2324" s="2" t="s">
        <v>42</v>
      </c>
      <c r="D2324" s="2" t="s">
        <v>43</v>
      </c>
      <c r="E2324" s="2" t="s">
        <v>44</v>
      </c>
      <c r="F2324" s="2" t="s">
        <v>45</v>
      </c>
      <c r="G2324" s="2" t="s">
        <v>46</v>
      </c>
      <c r="H2324" s="2" t="s">
        <v>47</v>
      </c>
      <c r="I2324" s="2" t="s">
        <v>10760</v>
      </c>
      <c r="J2324" s="2" t="s">
        <v>14489</v>
      </c>
      <c r="K2324" s="2" t="s">
        <v>126</v>
      </c>
      <c r="L2324" s="2" t="s">
        <v>161</v>
      </c>
      <c r="M2324" s="2" t="s">
        <v>4451</v>
      </c>
      <c r="N2324" s="2" t="s">
        <v>10761</v>
      </c>
      <c r="O2324">
        <v>1</v>
      </c>
      <c r="P2324" s="2" t="s">
        <v>53</v>
      </c>
      <c r="Q2324">
        <v>100</v>
      </c>
      <c r="R2324">
        <v>0</v>
      </c>
      <c r="S2324" s="2" t="s">
        <v>54</v>
      </c>
      <c r="T2324" s="2" t="s">
        <v>55</v>
      </c>
      <c r="U2324" s="2" t="s">
        <v>207</v>
      </c>
      <c r="V2324" s="2"/>
      <c r="W2324">
        <v>74000</v>
      </c>
      <c r="X2324">
        <v>0</v>
      </c>
      <c r="Y2324">
        <v>0</v>
      </c>
      <c r="Z2324">
        <v>74000</v>
      </c>
      <c r="AB2324" s="2" t="s">
        <v>57</v>
      </c>
      <c r="AC2324">
        <v>29600</v>
      </c>
      <c r="AD2324">
        <v>44400</v>
      </c>
      <c r="AE2324">
        <v>144000</v>
      </c>
      <c r="AF2324">
        <v>2160</v>
      </c>
      <c r="AG2324" s="2" t="s">
        <v>353</v>
      </c>
      <c r="AH2324" s="2" t="s">
        <v>149</v>
      </c>
      <c r="AI2324" s="1">
        <v>46202</v>
      </c>
      <c r="AJ2324" s="2"/>
      <c r="AK2324" s="2" t="s">
        <v>67</v>
      </c>
      <c r="AM2324" s="2" t="s">
        <v>59</v>
      </c>
      <c r="AP2324" s="2" t="s">
        <v>60</v>
      </c>
      <c r="AQ2324" s="2" t="s">
        <v>41</v>
      </c>
      <c r="AR2324">
        <v>70000</v>
      </c>
      <c r="AS2324" s="2" t="str">
        <f>_xlfn.IFNA(IF(VLOOKUP(all_resi[[#This Row],[No. Waybill]],settle_reconcile[No. Waybill],1,0)="","Recon","Recon"),"-")</f>
        <v>-</v>
      </c>
      <c r="AT2324" s="2">
        <f>all_resi[[#This Row],[Nilai COD]]-all_resi[[#This Row],[COD Fee]]-all_resi[[#This Row],[Total Biaya Setelah Diskon]]</f>
        <v>97440</v>
      </c>
      <c r="AU2324" s="2">
        <f>IF(all_resi[[#This Row],[Waktu Terima]]="","",_xlfn.DAYS(all_resi[[#This Row],[Waktu Terima]],all_resi[[#This Row],[Tanggal Pengiriman]]))</f>
        <v>12</v>
      </c>
    </row>
    <row r="2325" spans="1:47" x14ac:dyDescent="0.25">
      <c r="A2325" s="2" t="s">
        <v>10836</v>
      </c>
      <c r="B2325" s="1">
        <v>46190</v>
      </c>
      <c r="C2325" s="2" t="s">
        <v>42</v>
      </c>
      <c r="D2325" s="2" t="s">
        <v>43</v>
      </c>
      <c r="E2325" s="2" t="s">
        <v>44</v>
      </c>
      <c r="F2325" s="2" t="s">
        <v>45</v>
      </c>
      <c r="G2325" s="2" t="s">
        <v>46</v>
      </c>
      <c r="H2325" s="2" t="s">
        <v>47</v>
      </c>
      <c r="I2325" s="2" t="s">
        <v>10837</v>
      </c>
      <c r="J2325" s="2" t="s">
        <v>14464</v>
      </c>
      <c r="K2325" s="2" t="s">
        <v>49</v>
      </c>
      <c r="L2325" s="2" t="s">
        <v>1909</v>
      </c>
      <c r="M2325" s="2" t="s">
        <v>1910</v>
      </c>
      <c r="N2325" s="2" t="s">
        <v>10838</v>
      </c>
      <c r="O2325">
        <v>1</v>
      </c>
      <c r="P2325" s="2" t="s">
        <v>53</v>
      </c>
      <c r="Q2325">
        <v>100</v>
      </c>
      <c r="R2325">
        <v>0</v>
      </c>
      <c r="S2325" s="2" t="s">
        <v>54</v>
      </c>
      <c r="T2325" s="2" t="s">
        <v>55</v>
      </c>
      <c r="U2325" s="2" t="s">
        <v>764</v>
      </c>
      <c r="V2325" s="2"/>
      <c r="W2325">
        <v>63000</v>
      </c>
      <c r="X2325">
        <v>0</v>
      </c>
      <c r="Y2325">
        <v>0</v>
      </c>
      <c r="Z2325">
        <v>63000</v>
      </c>
      <c r="AB2325" s="2" t="s">
        <v>57</v>
      </c>
      <c r="AC2325">
        <v>25200</v>
      </c>
      <c r="AD2325">
        <v>37800</v>
      </c>
      <c r="AE2325">
        <v>118000</v>
      </c>
      <c r="AF2325">
        <v>1770</v>
      </c>
      <c r="AG2325" s="2" t="s">
        <v>10837</v>
      </c>
      <c r="AH2325" s="2"/>
      <c r="AI2325" s="1">
        <v>46195</v>
      </c>
      <c r="AJ2325" s="2"/>
      <c r="AK2325" s="2" t="s">
        <v>58</v>
      </c>
      <c r="AM2325" s="2" t="s">
        <v>59</v>
      </c>
      <c r="AP2325" s="2" t="s">
        <v>60</v>
      </c>
      <c r="AQ2325" s="2" t="s">
        <v>41</v>
      </c>
      <c r="AR2325">
        <v>55000</v>
      </c>
      <c r="AS2325" s="2" t="str">
        <f>_xlfn.IFNA(IF(VLOOKUP(all_resi[[#This Row],[No. Waybill]],settle_reconcile[No. Waybill],1,0)="","Recon","Recon"),"-")</f>
        <v>Recon</v>
      </c>
      <c r="AT2325" s="2">
        <f>all_resi[[#This Row],[Nilai COD]]-all_resi[[#This Row],[COD Fee]]-all_resi[[#This Row],[Total Biaya Setelah Diskon]]</f>
        <v>78430</v>
      </c>
      <c r="AU2325" s="2">
        <f>IF(all_resi[[#This Row],[Waktu Terima]]="","",_xlfn.DAYS(all_resi[[#This Row],[Waktu Terima]],all_resi[[#This Row],[Tanggal Pengiriman]]))</f>
        <v>5</v>
      </c>
    </row>
    <row r="2326" spans="1:47" x14ac:dyDescent="0.25">
      <c r="A2326" s="2" t="s">
        <v>10653</v>
      </c>
      <c r="B2326" s="1">
        <v>46190</v>
      </c>
      <c r="C2326" s="2" t="s">
        <v>42</v>
      </c>
      <c r="D2326" s="2" t="s">
        <v>43</v>
      </c>
      <c r="E2326" s="2" t="s">
        <v>44</v>
      </c>
      <c r="F2326" s="2" t="s">
        <v>45</v>
      </c>
      <c r="G2326" s="2" t="s">
        <v>46</v>
      </c>
      <c r="H2326" s="2" t="s">
        <v>80</v>
      </c>
      <c r="I2326" s="2" t="s">
        <v>10654</v>
      </c>
      <c r="J2326" s="2" t="s">
        <v>14497</v>
      </c>
      <c r="K2326" s="2" t="s">
        <v>100</v>
      </c>
      <c r="L2326" s="2" t="s">
        <v>2514</v>
      </c>
      <c r="M2326" s="2" t="s">
        <v>3512</v>
      </c>
      <c r="N2326" s="2" t="s">
        <v>10829</v>
      </c>
      <c r="O2326">
        <v>1</v>
      </c>
      <c r="P2326" s="2" t="s">
        <v>53</v>
      </c>
      <c r="Q2326">
        <v>100</v>
      </c>
      <c r="R2326">
        <v>0</v>
      </c>
      <c r="S2326" s="2" t="s">
        <v>54</v>
      </c>
      <c r="T2326" s="2" t="s">
        <v>55</v>
      </c>
      <c r="U2326" s="2" t="s">
        <v>86</v>
      </c>
      <c r="V2326" s="2"/>
      <c r="W2326">
        <v>15000</v>
      </c>
      <c r="X2326">
        <v>0</v>
      </c>
      <c r="Y2326">
        <v>0</v>
      </c>
      <c r="Z2326">
        <v>15000</v>
      </c>
      <c r="AB2326" s="2" t="s">
        <v>57</v>
      </c>
      <c r="AC2326">
        <v>9000</v>
      </c>
      <c r="AD2326">
        <v>6000</v>
      </c>
      <c r="AE2326">
        <v>75000</v>
      </c>
      <c r="AF2326">
        <v>1125</v>
      </c>
      <c r="AG2326" s="2" t="s">
        <v>10654</v>
      </c>
      <c r="AH2326" s="2"/>
      <c r="AI2326" s="1">
        <v>46191</v>
      </c>
      <c r="AJ2326" s="2" t="s">
        <v>87</v>
      </c>
      <c r="AK2326" s="2" t="s">
        <v>58</v>
      </c>
      <c r="AM2326" s="2" t="s">
        <v>59</v>
      </c>
      <c r="AP2326" s="2" t="s">
        <v>60</v>
      </c>
      <c r="AQ2326" s="2" t="s">
        <v>41</v>
      </c>
      <c r="AR2326">
        <v>60000</v>
      </c>
      <c r="AS2326" s="2" t="str">
        <f>_xlfn.IFNA(IF(VLOOKUP(all_resi[[#This Row],[No. Waybill]],settle_reconcile[No. Waybill],1,0)="","Recon","Recon"),"-")</f>
        <v>Recon</v>
      </c>
      <c r="AT2326" s="2">
        <f>all_resi[[#This Row],[Nilai COD]]-all_resi[[#This Row],[COD Fee]]-all_resi[[#This Row],[Total Biaya Setelah Diskon]]</f>
        <v>67875</v>
      </c>
      <c r="AU2326" s="2">
        <f>IF(all_resi[[#This Row],[Waktu Terima]]="","",_xlfn.DAYS(all_resi[[#This Row],[Waktu Terima]],all_resi[[#This Row],[Tanggal Pengiriman]]))</f>
        <v>1</v>
      </c>
    </row>
    <row r="2327" spans="1:47" x14ac:dyDescent="0.25">
      <c r="A2327" s="2" t="s">
        <v>10804</v>
      </c>
      <c r="B2327" s="1">
        <v>46190</v>
      </c>
      <c r="C2327" s="2" t="s">
        <v>42</v>
      </c>
      <c r="D2327" s="2" t="s">
        <v>43</v>
      </c>
      <c r="E2327" s="2" t="s">
        <v>44</v>
      </c>
      <c r="F2327" s="2" t="s">
        <v>45</v>
      </c>
      <c r="G2327" s="2" t="s">
        <v>46</v>
      </c>
      <c r="H2327" s="2" t="s">
        <v>80</v>
      </c>
      <c r="I2327" s="2" t="s">
        <v>10805</v>
      </c>
      <c r="J2327" s="2" t="s">
        <v>14470</v>
      </c>
      <c r="K2327" s="2" t="s">
        <v>237</v>
      </c>
      <c r="L2327" s="2" t="s">
        <v>238</v>
      </c>
      <c r="M2327" s="2" t="s">
        <v>239</v>
      </c>
      <c r="N2327" s="2" t="s">
        <v>10806</v>
      </c>
      <c r="O2327">
        <v>1</v>
      </c>
      <c r="P2327" s="2" t="s">
        <v>53</v>
      </c>
      <c r="Q2327">
        <v>100</v>
      </c>
      <c r="R2327">
        <v>12500000</v>
      </c>
      <c r="S2327" s="2" t="s">
        <v>54</v>
      </c>
      <c r="T2327" s="2" t="s">
        <v>55</v>
      </c>
      <c r="U2327" s="2" t="s">
        <v>10807</v>
      </c>
      <c r="V2327" s="2" t="s">
        <v>10808</v>
      </c>
      <c r="W2327">
        <v>37000</v>
      </c>
      <c r="X2327">
        <v>0</v>
      </c>
      <c r="Y2327">
        <v>0</v>
      </c>
      <c r="Z2327">
        <v>37000</v>
      </c>
      <c r="AB2327" s="2" t="s">
        <v>57</v>
      </c>
      <c r="AC2327">
        <v>14800</v>
      </c>
      <c r="AD2327">
        <v>22200</v>
      </c>
      <c r="AE2327">
        <v>170000</v>
      </c>
      <c r="AF2327">
        <v>2550</v>
      </c>
      <c r="AG2327" s="2" t="s">
        <v>10805</v>
      </c>
      <c r="AH2327" s="2"/>
      <c r="AI2327" s="1">
        <v>46193</v>
      </c>
      <c r="AJ2327" s="2" t="s">
        <v>10809</v>
      </c>
      <c r="AK2327" s="2" t="s">
        <v>58</v>
      </c>
      <c r="AM2327" s="2" t="s">
        <v>59</v>
      </c>
      <c r="AP2327" s="2" t="s">
        <v>60</v>
      </c>
      <c r="AQ2327" s="2" t="s">
        <v>41</v>
      </c>
      <c r="AR2327">
        <v>133000</v>
      </c>
      <c r="AS2327" s="2" t="str">
        <f>_xlfn.IFNA(IF(VLOOKUP(all_resi[[#This Row],[No. Waybill]],settle_reconcile[No. Waybill],1,0)="","Recon","Recon"),"-")</f>
        <v>Recon</v>
      </c>
      <c r="AT2327" s="2">
        <f>all_resi[[#This Row],[Nilai COD]]-all_resi[[#This Row],[COD Fee]]-all_resi[[#This Row],[Total Biaya Setelah Diskon]]</f>
        <v>145250</v>
      </c>
      <c r="AU2327" s="2">
        <f>IF(all_resi[[#This Row],[Waktu Terima]]="","",_xlfn.DAYS(all_resi[[#This Row],[Waktu Terima]],all_resi[[#This Row],[Tanggal Pengiriman]]))</f>
        <v>3</v>
      </c>
    </row>
    <row r="2328" spans="1:47" x14ac:dyDescent="0.25">
      <c r="A2328" s="2" t="s">
        <v>10796</v>
      </c>
      <c r="B2328" s="1">
        <v>46190</v>
      </c>
      <c r="C2328" s="2" t="s">
        <v>42</v>
      </c>
      <c r="D2328" s="2" t="s">
        <v>43</v>
      </c>
      <c r="E2328" s="2" t="s">
        <v>44</v>
      </c>
      <c r="F2328" s="2" t="s">
        <v>45</v>
      </c>
      <c r="G2328" s="2" t="s">
        <v>46</v>
      </c>
      <c r="H2328" s="2" t="s">
        <v>47</v>
      </c>
      <c r="I2328" s="2" t="s">
        <v>10797</v>
      </c>
      <c r="J2328" s="2" t="s">
        <v>14473</v>
      </c>
      <c r="K2328" s="2" t="s">
        <v>957</v>
      </c>
      <c r="L2328" s="2" t="s">
        <v>3147</v>
      </c>
      <c r="M2328" s="2" t="s">
        <v>10798</v>
      </c>
      <c r="N2328" s="2" t="s">
        <v>10799</v>
      </c>
      <c r="O2328">
        <v>1</v>
      </c>
      <c r="P2328" s="2" t="s">
        <v>53</v>
      </c>
      <c r="Q2328">
        <v>100</v>
      </c>
      <c r="R2328">
        <v>0</v>
      </c>
      <c r="S2328" s="2" t="s">
        <v>54</v>
      </c>
      <c r="T2328" s="2" t="s">
        <v>55</v>
      </c>
      <c r="U2328" s="2" t="s">
        <v>250</v>
      </c>
      <c r="V2328" s="2"/>
      <c r="W2328">
        <v>50000</v>
      </c>
      <c r="X2328">
        <v>0</v>
      </c>
      <c r="Y2328">
        <v>0</v>
      </c>
      <c r="Z2328">
        <v>50000</v>
      </c>
      <c r="AB2328" s="2" t="s">
        <v>57</v>
      </c>
      <c r="AC2328">
        <v>20000</v>
      </c>
      <c r="AD2328">
        <v>30000</v>
      </c>
      <c r="AE2328">
        <v>102000</v>
      </c>
      <c r="AF2328">
        <v>1530</v>
      </c>
      <c r="AG2328" s="2" t="s">
        <v>10797</v>
      </c>
      <c r="AH2328" s="2"/>
      <c r="AI2328" s="1">
        <v>46194</v>
      </c>
      <c r="AJ2328" s="2"/>
      <c r="AK2328" s="2" t="s">
        <v>58</v>
      </c>
      <c r="AM2328" s="2" t="s">
        <v>59</v>
      </c>
      <c r="AP2328" s="2" t="s">
        <v>60</v>
      </c>
      <c r="AQ2328" s="2" t="s">
        <v>41</v>
      </c>
      <c r="AR2328">
        <v>52000</v>
      </c>
      <c r="AS2328" s="2" t="str">
        <f>_xlfn.IFNA(IF(VLOOKUP(all_resi[[#This Row],[No. Waybill]],settle_reconcile[No. Waybill],1,0)="","Recon","Recon"),"-")</f>
        <v>Recon</v>
      </c>
      <c r="AT2328" s="2">
        <f>all_resi[[#This Row],[Nilai COD]]-all_resi[[#This Row],[COD Fee]]-all_resi[[#This Row],[Total Biaya Setelah Diskon]]</f>
        <v>70470</v>
      </c>
      <c r="AU2328" s="2">
        <f>IF(all_resi[[#This Row],[Waktu Terima]]="","",_xlfn.DAYS(all_resi[[#This Row],[Waktu Terima]],all_resi[[#This Row],[Tanggal Pengiriman]]))</f>
        <v>4</v>
      </c>
    </row>
    <row r="2329" spans="1:47" x14ac:dyDescent="0.25">
      <c r="A2329" s="2" t="s">
        <v>10642</v>
      </c>
      <c r="B2329" s="1">
        <v>46190</v>
      </c>
      <c r="C2329" s="2" t="s">
        <v>42</v>
      </c>
      <c r="D2329" s="2" t="s">
        <v>43</v>
      </c>
      <c r="E2329" s="2" t="s">
        <v>44</v>
      </c>
      <c r="F2329" s="2" t="s">
        <v>45</v>
      </c>
      <c r="G2329" s="2" t="s">
        <v>46</v>
      </c>
      <c r="H2329" s="2" t="s">
        <v>80</v>
      </c>
      <c r="I2329" s="2" t="s">
        <v>10643</v>
      </c>
      <c r="J2329" s="2" t="s">
        <v>14481</v>
      </c>
      <c r="K2329" s="2" t="s">
        <v>116</v>
      </c>
      <c r="L2329" s="2" t="s">
        <v>2433</v>
      </c>
      <c r="M2329" s="2" t="s">
        <v>10718</v>
      </c>
      <c r="N2329" s="2" t="s">
        <v>10719</v>
      </c>
      <c r="O2329">
        <v>1</v>
      </c>
      <c r="P2329" s="2" t="s">
        <v>53</v>
      </c>
      <c r="Q2329">
        <v>100</v>
      </c>
      <c r="R2329">
        <v>0</v>
      </c>
      <c r="S2329" s="2" t="s">
        <v>54</v>
      </c>
      <c r="T2329" s="2" t="s">
        <v>55</v>
      </c>
      <c r="U2329" s="2" t="s">
        <v>86</v>
      </c>
      <c r="V2329" s="2"/>
      <c r="W2329">
        <v>8000</v>
      </c>
      <c r="X2329">
        <v>0</v>
      </c>
      <c r="Y2329">
        <v>0</v>
      </c>
      <c r="Z2329">
        <v>8000</v>
      </c>
      <c r="AB2329" s="2" t="s">
        <v>57</v>
      </c>
      <c r="AC2329">
        <v>3000</v>
      </c>
      <c r="AD2329">
        <v>5000</v>
      </c>
      <c r="AE2329">
        <v>72000</v>
      </c>
      <c r="AF2329">
        <v>1080</v>
      </c>
      <c r="AG2329" s="2" t="s">
        <v>10643</v>
      </c>
      <c r="AH2329" s="2"/>
      <c r="AI2329" s="1">
        <v>46191</v>
      </c>
      <c r="AJ2329" s="2" t="s">
        <v>87</v>
      </c>
      <c r="AK2329" s="2" t="s">
        <v>58</v>
      </c>
      <c r="AM2329" s="2" t="s">
        <v>59</v>
      </c>
      <c r="AP2329" s="2" t="s">
        <v>60</v>
      </c>
      <c r="AQ2329" s="2" t="s">
        <v>41</v>
      </c>
      <c r="AR2329">
        <v>64000</v>
      </c>
      <c r="AS2329" s="2" t="str">
        <f>_xlfn.IFNA(IF(VLOOKUP(all_resi[[#This Row],[No. Waybill]],settle_reconcile[No. Waybill],1,0)="","Recon","Recon"),"-")</f>
        <v>Recon</v>
      </c>
      <c r="AT2329" s="2">
        <f>all_resi[[#This Row],[Nilai COD]]-all_resi[[#This Row],[COD Fee]]-all_resi[[#This Row],[Total Biaya Setelah Diskon]]</f>
        <v>65920</v>
      </c>
      <c r="AU2329" s="2">
        <f>IF(all_resi[[#This Row],[Waktu Terima]]="","",_xlfn.DAYS(all_resi[[#This Row],[Waktu Terima]],all_resi[[#This Row],[Tanggal Pengiriman]]))</f>
        <v>1</v>
      </c>
    </row>
    <row r="2330" spans="1:47" x14ac:dyDescent="0.25">
      <c r="A2330" s="2" t="s">
        <v>10879</v>
      </c>
      <c r="B2330" s="1">
        <v>46190</v>
      </c>
      <c r="C2330" s="2" t="s">
        <v>42</v>
      </c>
      <c r="D2330" s="2" t="s">
        <v>43</v>
      </c>
      <c r="E2330" s="2" t="s">
        <v>44</v>
      </c>
      <c r="F2330" s="2" t="s">
        <v>45</v>
      </c>
      <c r="G2330" s="2" t="s">
        <v>46</v>
      </c>
      <c r="H2330" s="2" t="s">
        <v>80</v>
      </c>
      <c r="I2330" s="2" t="s">
        <v>10880</v>
      </c>
      <c r="J2330" s="2" t="s">
        <v>14485</v>
      </c>
      <c r="K2330" s="2" t="s">
        <v>116</v>
      </c>
      <c r="L2330" s="2" t="s">
        <v>2163</v>
      </c>
      <c r="M2330" s="2" t="s">
        <v>10881</v>
      </c>
      <c r="N2330" s="2" t="s">
        <v>10882</v>
      </c>
      <c r="O2330">
        <v>1</v>
      </c>
      <c r="P2330" s="2" t="s">
        <v>53</v>
      </c>
      <c r="Q2330">
        <v>100</v>
      </c>
      <c r="R2330">
        <v>0</v>
      </c>
      <c r="S2330" s="2" t="s">
        <v>54</v>
      </c>
      <c r="T2330" s="2" t="s">
        <v>55</v>
      </c>
      <c r="U2330" s="2" t="s">
        <v>9336</v>
      </c>
      <c r="V2330" s="2"/>
      <c r="W2330">
        <v>15000</v>
      </c>
      <c r="X2330">
        <v>0</v>
      </c>
      <c r="Y2330">
        <v>0</v>
      </c>
      <c r="Z2330">
        <v>15000</v>
      </c>
      <c r="AB2330" s="2" t="s">
        <v>57</v>
      </c>
      <c r="AC2330">
        <v>6000</v>
      </c>
      <c r="AD2330">
        <v>9000</v>
      </c>
      <c r="AE2330">
        <v>0</v>
      </c>
      <c r="AF2330">
        <v>0</v>
      </c>
      <c r="AG2330" s="2" t="s">
        <v>10880</v>
      </c>
      <c r="AH2330" s="2"/>
      <c r="AI2330" s="1">
        <v>46191</v>
      </c>
      <c r="AJ2330" s="2" t="s">
        <v>10875</v>
      </c>
      <c r="AK2330" s="2" t="s">
        <v>58</v>
      </c>
      <c r="AM2330" s="2" t="s">
        <v>59</v>
      </c>
      <c r="AP2330" s="2" t="s">
        <v>60</v>
      </c>
      <c r="AQ2330" s="2" t="s">
        <v>98</v>
      </c>
      <c r="AR2330">
        <v>-15000</v>
      </c>
      <c r="AS2330" s="2" t="str">
        <f>_xlfn.IFNA(IF(VLOOKUP(all_resi[[#This Row],[No. Waybill]],settle_reconcile[No. Waybill],1,0)="","Recon","Recon"),"-")</f>
        <v>-</v>
      </c>
      <c r="AT2330" s="2">
        <f>all_resi[[#This Row],[Nilai COD]]-all_resi[[#This Row],[COD Fee]]-all_resi[[#This Row],[Total Biaya Setelah Diskon]]</f>
        <v>-9000</v>
      </c>
      <c r="AU2330" s="2">
        <f>IF(all_resi[[#This Row],[Waktu Terima]]="","",_xlfn.DAYS(all_resi[[#This Row],[Waktu Terima]],all_resi[[#This Row],[Tanggal Pengiriman]]))</f>
        <v>1</v>
      </c>
    </row>
    <row r="2331" spans="1:47" x14ac:dyDescent="0.25">
      <c r="A2331" s="2" t="s">
        <v>10732</v>
      </c>
      <c r="B2331" s="1">
        <v>46190</v>
      </c>
      <c r="C2331" s="2" t="s">
        <v>42</v>
      </c>
      <c r="D2331" s="2" t="s">
        <v>43</v>
      </c>
      <c r="E2331" s="2" t="s">
        <v>44</v>
      </c>
      <c r="F2331" s="2" t="s">
        <v>45</v>
      </c>
      <c r="G2331" s="2" t="s">
        <v>46</v>
      </c>
      <c r="H2331" s="2" t="s">
        <v>80</v>
      </c>
      <c r="I2331" s="2" t="s">
        <v>10733</v>
      </c>
      <c r="J2331" s="2" t="s">
        <v>14502</v>
      </c>
      <c r="K2331" s="2" t="s">
        <v>121</v>
      </c>
      <c r="L2331" s="2" t="s">
        <v>1309</v>
      </c>
      <c r="M2331" s="2" t="s">
        <v>10734</v>
      </c>
      <c r="N2331" s="2" t="s">
        <v>10735</v>
      </c>
      <c r="O2331">
        <v>1</v>
      </c>
      <c r="P2331" s="2" t="s">
        <v>53</v>
      </c>
      <c r="Q2331">
        <v>100</v>
      </c>
      <c r="R2331">
        <v>0</v>
      </c>
      <c r="S2331" s="2" t="s">
        <v>54</v>
      </c>
      <c r="T2331" s="2" t="s">
        <v>55</v>
      </c>
      <c r="U2331" s="2" t="s">
        <v>581</v>
      </c>
      <c r="V2331" s="2"/>
      <c r="W2331">
        <v>83000</v>
      </c>
      <c r="X2331">
        <v>0</v>
      </c>
      <c r="Y2331">
        <v>0</v>
      </c>
      <c r="Z2331">
        <v>83000</v>
      </c>
      <c r="AB2331" s="2" t="s">
        <v>57</v>
      </c>
      <c r="AC2331">
        <v>33200</v>
      </c>
      <c r="AD2331">
        <v>49800</v>
      </c>
      <c r="AE2331">
        <v>163000</v>
      </c>
      <c r="AF2331">
        <v>2445</v>
      </c>
      <c r="AG2331" s="2" t="s">
        <v>17318</v>
      </c>
      <c r="AH2331" s="2" t="s">
        <v>149</v>
      </c>
      <c r="AI2331" s="1">
        <v>46203</v>
      </c>
      <c r="AJ2331" s="2" t="s">
        <v>87</v>
      </c>
      <c r="AK2331" s="2" t="s">
        <v>67</v>
      </c>
      <c r="AM2331" s="2" t="s">
        <v>59</v>
      </c>
      <c r="AP2331" s="2" t="s">
        <v>60</v>
      </c>
      <c r="AQ2331" s="2" t="s">
        <v>41</v>
      </c>
      <c r="AR2331">
        <v>80000</v>
      </c>
      <c r="AS2331" s="2" t="str">
        <f>_xlfn.IFNA(IF(VLOOKUP(all_resi[[#This Row],[No. Waybill]],settle_reconcile[No. Waybill],1,0)="","Recon","Recon"),"-")</f>
        <v>-</v>
      </c>
      <c r="AT2331" s="2">
        <f>all_resi[[#This Row],[Nilai COD]]-all_resi[[#This Row],[COD Fee]]-all_resi[[#This Row],[Total Biaya Setelah Diskon]]</f>
        <v>110755</v>
      </c>
      <c r="AU2331" s="2">
        <f>IF(all_resi[[#This Row],[Waktu Terima]]="","",_xlfn.DAYS(all_resi[[#This Row],[Waktu Terima]],all_resi[[#This Row],[Tanggal Pengiriman]]))</f>
        <v>13</v>
      </c>
    </row>
    <row r="2332" spans="1:47" x14ac:dyDescent="0.25">
      <c r="A2332" s="2" t="s">
        <v>10646</v>
      </c>
      <c r="B2332" s="1">
        <v>46190</v>
      </c>
      <c r="C2332" s="2" t="s">
        <v>42</v>
      </c>
      <c r="D2332" s="2" t="s">
        <v>43</v>
      </c>
      <c r="E2332" s="2" t="s">
        <v>44</v>
      </c>
      <c r="F2332" s="2" t="s">
        <v>45</v>
      </c>
      <c r="G2332" s="2" t="s">
        <v>46</v>
      </c>
      <c r="H2332" s="2" t="s">
        <v>80</v>
      </c>
      <c r="I2332" s="2" t="s">
        <v>10647</v>
      </c>
      <c r="J2332" s="2" t="s">
        <v>14487</v>
      </c>
      <c r="K2332" s="2" t="s">
        <v>116</v>
      </c>
      <c r="L2332" s="2" t="s">
        <v>1581</v>
      </c>
      <c r="M2332" s="2" t="s">
        <v>9567</v>
      </c>
      <c r="N2332" s="2" t="s">
        <v>10848</v>
      </c>
      <c r="O2332">
        <v>1</v>
      </c>
      <c r="P2332" s="2" t="s">
        <v>53</v>
      </c>
      <c r="Q2332">
        <v>100</v>
      </c>
      <c r="R2332">
        <v>0</v>
      </c>
      <c r="S2332" s="2" t="s">
        <v>54</v>
      </c>
      <c r="T2332" s="2" t="s">
        <v>55</v>
      </c>
      <c r="U2332" s="2" t="s">
        <v>10849</v>
      </c>
      <c r="V2332" s="2"/>
      <c r="W2332">
        <v>8000</v>
      </c>
      <c r="X2332">
        <v>0</v>
      </c>
      <c r="Y2332">
        <v>0</v>
      </c>
      <c r="Z2332">
        <v>8000</v>
      </c>
      <c r="AB2332" s="2" t="s">
        <v>57</v>
      </c>
      <c r="AC2332">
        <v>3000</v>
      </c>
      <c r="AD2332">
        <v>5000</v>
      </c>
      <c r="AE2332">
        <v>288000</v>
      </c>
      <c r="AF2332">
        <v>4320</v>
      </c>
      <c r="AG2332" s="2" t="s">
        <v>10647</v>
      </c>
      <c r="AH2332" s="2"/>
      <c r="AI2332" s="1">
        <v>46191</v>
      </c>
      <c r="AJ2332" s="2" t="s">
        <v>10850</v>
      </c>
      <c r="AK2332" s="2" t="s">
        <v>58</v>
      </c>
      <c r="AM2332" s="2" t="s">
        <v>59</v>
      </c>
      <c r="AP2332" s="2" t="s">
        <v>60</v>
      </c>
      <c r="AQ2332" s="2" t="s">
        <v>41</v>
      </c>
      <c r="AR2332">
        <v>280000</v>
      </c>
      <c r="AS2332" s="2" t="str">
        <f>_xlfn.IFNA(IF(VLOOKUP(all_resi[[#This Row],[No. Waybill]],settle_reconcile[No. Waybill],1,0)="","Recon","Recon"),"-")</f>
        <v>Recon</v>
      </c>
      <c r="AT2332" s="2">
        <f>all_resi[[#This Row],[Nilai COD]]-all_resi[[#This Row],[COD Fee]]-all_resi[[#This Row],[Total Biaya Setelah Diskon]]</f>
        <v>278680</v>
      </c>
      <c r="AU2332" s="2">
        <f>IF(all_resi[[#This Row],[Waktu Terima]]="","",_xlfn.DAYS(all_resi[[#This Row],[Waktu Terima]],all_resi[[#This Row],[Tanggal Pengiriman]]))</f>
        <v>1</v>
      </c>
    </row>
    <row r="2333" spans="1:47" x14ac:dyDescent="0.25">
      <c r="A2333" s="2" t="s">
        <v>10817</v>
      </c>
      <c r="B2333" s="1">
        <v>46190</v>
      </c>
      <c r="C2333" s="2" t="s">
        <v>42</v>
      </c>
      <c r="D2333" s="2" t="s">
        <v>43</v>
      </c>
      <c r="E2333" s="2" t="s">
        <v>44</v>
      </c>
      <c r="F2333" s="2" t="s">
        <v>45</v>
      </c>
      <c r="G2333" s="2" t="s">
        <v>46</v>
      </c>
      <c r="H2333" s="2" t="s">
        <v>80</v>
      </c>
      <c r="I2333" s="2" t="s">
        <v>10818</v>
      </c>
      <c r="J2333" s="2" t="s">
        <v>14472</v>
      </c>
      <c r="K2333" s="2" t="s">
        <v>197</v>
      </c>
      <c r="L2333" s="2" t="s">
        <v>198</v>
      </c>
      <c r="M2333" s="2" t="s">
        <v>10819</v>
      </c>
      <c r="N2333" s="2" t="s">
        <v>10820</v>
      </c>
      <c r="O2333">
        <v>1</v>
      </c>
      <c r="P2333" s="2" t="s">
        <v>53</v>
      </c>
      <c r="Q2333">
        <v>100</v>
      </c>
      <c r="R2333">
        <v>0</v>
      </c>
      <c r="S2333" s="2" t="s">
        <v>54</v>
      </c>
      <c r="T2333" s="2" t="s">
        <v>55</v>
      </c>
      <c r="U2333" s="2" t="s">
        <v>86</v>
      </c>
      <c r="V2333" s="2"/>
      <c r="W2333">
        <v>96000</v>
      </c>
      <c r="X2333">
        <v>0</v>
      </c>
      <c r="Y2333">
        <v>0</v>
      </c>
      <c r="Z2333">
        <v>96000</v>
      </c>
      <c r="AB2333" s="2" t="s">
        <v>57</v>
      </c>
      <c r="AC2333">
        <v>38400</v>
      </c>
      <c r="AD2333">
        <v>57600</v>
      </c>
      <c r="AE2333">
        <v>135000</v>
      </c>
      <c r="AF2333">
        <v>2025</v>
      </c>
      <c r="AG2333" s="2" t="s">
        <v>353</v>
      </c>
      <c r="AH2333" s="2" t="s">
        <v>149</v>
      </c>
      <c r="AI2333" s="1">
        <v>46207</v>
      </c>
      <c r="AJ2333" s="2" t="s">
        <v>87</v>
      </c>
      <c r="AK2333" s="2" t="s">
        <v>67</v>
      </c>
      <c r="AM2333" s="2" t="s">
        <v>59</v>
      </c>
      <c r="AP2333" s="2" t="s">
        <v>60</v>
      </c>
      <c r="AQ2333" s="2" t="s">
        <v>41</v>
      </c>
      <c r="AR2333">
        <v>39000</v>
      </c>
      <c r="AS2333" s="2" t="str">
        <f>_xlfn.IFNA(IF(VLOOKUP(all_resi[[#This Row],[No. Waybill]],settle_reconcile[No. Waybill],1,0)="","Recon","Recon"),"-")</f>
        <v>-</v>
      </c>
      <c r="AT2333" s="2">
        <f>all_resi[[#This Row],[Nilai COD]]-all_resi[[#This Row],[COD Fee]]-all_resi[[#This Row],[Total Biaya Setelah Diskon]]</f>
        <v>75375</v>
      </c>
      <c r="AU2333" s="2">
        <f>IF(all_resi[[#This Row],[Waktu Terima]]="","",_xlfn.DAYS(all_resi[[#This Row],[Waktu Terima]],all_resi[[#This Row],[Tanggal Pengiriman]]))</f>
        <v>17</v>
      </c>
    </row>
    <row r="2334" spans="1:47" x14ac:dyDescent="0.25">
      <c r="A2334" s="2" t="s">
        <v>10781</v>
      </c>
      <c r="B2334" s="1">
        <v>46190</v>
      </c>
      <c r="C2334" s="2" t="s">
        <v>42</v>
      </c>
      <c r="D2334" s="2" t="s">
        <v>43</v>
      </c>
      <c r="E2334" s="2" t="s">
        <v>44</v>
      </c>
      <c r="F2334" s="2" t="s">
        <v>45</v>
      </c>
      <c r="G2334" s="2" t="s">
        <v>46</v>
      </c>
      <c r="H2334" s="2" t="s">
        <v>47</v>
      </c>
      <c r="I2334" s="2" t="s">
        <v>10782</v>
      </c>
      <c r="J2334" s="2" t="s">
        <v>14486</v>
      </c>
      <c r="K2334" s="2" t="s">
        <v>62</v>
      </c>
      <c r="L2334" s="2" t="s">
        <v>63</v>
      </c>
      <c r="M2334" s="2" t="s">
        <v>64</v>
      </c>
      <c r="N2334" s="2" t="s">
        <v>10783</v>
      </c>
      <c r="O2334">
        <v>1</v>
      </c>
      <c r="P2334" s="2" t="s">
        <v>53</v>
      </c>
      <c r="Q2334">
        <v>100</v>
      </c>
      <c r="R2334">
        <v>0</v>
      </c>
      <c r="S2334" s="2" t="s">
        <v>54</v>
      </c>
      <c r="T2334" s="2" t="s">
        <v>55</v>
      </c>
      <c r="U2334" s="2" t="s">
        <v>386</v>
      </c>
      <c r="V2334" s="2"/>
      <c r="W2334">
        <v>133000</v>
      </c>
      <c r="X2334">
        <v>0</v>
      </c>
      <c r="Y2334">
        <v>0</v>
      </c>
      <c r="Z2334">
        <v>133000</v>
      </c>
      <c r="AB2334" s="2" t="s">
        <v>57</v>
      </c>
      <c r="AC2334">
        <v>53200</v>
      </c>
      <c r="AD2334">
        <v>79800</v>
      </c>
      <c r="AE2334">
        <v>237000</v>
      </c>
      <c r="AF2334">
        <v>3555</v>
      </c>
      <c r="AG2334" s="2"/>
      <c r="AH2334" s="2"/>
      <c r="AI2334" s="1"/>
      <c r="AJ2334" s="2"/>
      <c r="AK2334" s="2" t="s">
        <v>67</v>
      </c>
      <c r="AM2334" s="2" t="s">
        <v>59</v>
      </c>
      <c r="AP2334" s="2" t="s">
        <v>3437</v>
      </c>
      <c r="AQ2334" s="2" t="s">
        <v>41</v>
      </c>
      <c r="AR2334">
        <v>104000</v>
      </c>
      <c r="AS2334" s="2" t="str">
        <f>_xlfn.IFNA(IF(VLOOKUP(all_resi[[#This Row],[No. Waybill]],settle_reconcile[No. Waybill],1,0)="","Recon","Recon"),"-")</f>
        <v>-</v>
      </c>
      <c r="AT2334" s="2">
        <f>all_resi[[#This Row],[Nilai COD]]-all_resi[[#This Row],[COD Fee]]-all_resi[[#This Row],[Total Biaya Setelah Diskon]]</f>
        <v>153645</v>
      </c>
      <c r="AU2334" s="2" t="str">
        <f>IF(all_resi[[#This Row],[Waktu Terima]]="","",_xlfn.DAYS(all_resi[[#This Row],[Waktu Terima]],all_resi[[#This Row],[Tanggal Pengiriman]]))</f>
        <v/>
      </c>
    </row>
    <row r="2335" spans="1:47" x14ac:dyDescent="0.25">
      <c r="A2335" s="2" t="s">
        <v>10872</v>
      </c>
      <c r="B2335" s="1">
        <v>46190</v>
      </c>
      <c r="C2335" s="2" t="s">
        <v>42</v>
      </c>
      <c r="D2335" s="2" t="s">
        <v>43</v>
      </c>
      <c r="E2335" s="2" t="s">
        <v>44</v>
      </c>
      <c r="F2335" s="2" t="s">
        <v>45</v>
      </c>
      <c r="G2335" s="2" t="s">
        <v>46</v>
      </c>
      <c r="H2335" s="2" t="s">
        <v>80</v>
      </c>
      <c r="I2335" s="2" t="s">
        <v>10873</v>
      </c>
      <c r="J2335" s="2" t="s">
        <v>14479</v>
      </c>
      <c r="K2335" s="2" t="s">
        <v>156</v>
      </c>
      <c r="L2335" s="2" t="s">
        <v>1694</v>
      </c>
      <c r="M2335" s="2" t="s">
        <v>1695</v>
      </c>
      <c r="N2335" s="2" t="s">
        <v>10874</v>
      </c>
      <c r="O2335">
        <v>1</v>
      </c>
      <c r="P2335" s="2" t="s">
        <v>53</v>
      </c>
      <c r="Q2335">
        <v>100</v>
      </c>
      <c r="R2335">
        <v>0</v>
      </c>
      <c r="S2335" s="2" t="s">
        <v>54</v>
      </c>
      <c r="T2335" s="2" t="s">
        <v>55</v>
      </c>
      <c r="U2335" s="2" t="s">
        <v>9336</v>
      </c>
      <c r="V2335" s="2"/>
      <c r="W2335">
        <v>83000</v>
      </c>
      <c r="X2335">
        <v>0</v>
      </c>
      <c r="Y2335">
        <v>0</v>
      </c>
      <c r="Z2335">
        <v>83000</v>
      </c>
      <c r="AB2335" s="2" t="s">
        <v>57</v>
      </c>
      <c r="AC2335">
        <v>33200</v>
      </c>
      <c r="AD2335">
        <v>49800</v>
      </c>
      <c r="AE2335">
        <v>187250</v>
      </c>
      <c r="AF2335">
        <v>2808.75</v>
      </c>
      <c r="AG2335" s="2" t="s">
        <v>43</v>
      </c>
      <c r="AH2335" s="2"/>
      <c r="AI2335" s="1">
        <v>46212</v>
      </c>
      <c r="AJ2335" s="2" t="s">
        <v>10875</v>
      </c>
      <c r="AK2335" s="2" t="s">
        <v>67</v>
      </c>
      <c r="AM2335" s="2" t="s">
        <v>59</v>
      </c>
      <c r="AP2335" s="2" t="s">
        <v>60</v>
      </c>
      <c r="AQ2335" s="2" t="s">
        <v>41</v>
      </c>
      <c r="AR2335">
        <v>104250</v>
      </c>
      <c r="AS2335" s="2" t="str">
        <f>_xlfn.IFNA(IF(VLOOKUP(all_resi[[#This Row],[No. Waybill]],settle_reconcile[No. Waybill],1,0)="","Recon","Recon"),"-")</f>
        <v>-</v>
      </c>
      <c r="AT2335" s="2">
        <f>all_resi[[#This Row],[Nilai COD]]-all_resi[[#This Row],[COD Fee]]-all_resi[[#This Row],[Total Biaya Setelah Diskon]]</f>
        <v>134641.25</v>
      </c>
      <c r="AU2335" s="2">
        <f>IF(all_resi[[#This Row],[Waktu Terima]]="","",_xlfn.DAYS(all_resi[[#This Row],[Waktu Terima]],all_resi[[#This Row],[Tanggal Pengiriman]]))</f>
        <v>22</v>
      </c>
    </row>
    <row r="2336" spans="1:47" x14ac:dyDescent="0.25">
      <c r="A2336" s="2" t="s">
        <v>10726</v>
      </c>
      <c r="B2336" s="1">
        <v>46190</v>
      </c>
      <c r="C2336" s="2" t="s">
        <v>42</v>
      </c>
      <c r="D2336" s="2" t="s">
        <v>43</v>
      </c>
      <c r="E2336" s="2" t="s">
        <v>44</v>
      </c>
      <c r="F2336" s="2" t="s">
        <v>45</v>
      </c>
      <c r="G2336" s="2" t="s">
        <v>46</v>
      </c>
      <c r="H2336" s="2" t="s">
        <v>47</v>
      </c>
      <c r="I2336" s="2" t="s">
        <v>10727</v>
      </c>
      <c r="J2336" s="2" t="s">
        <v>14478</v>
      </c>
      <c r="K2336" s="2" t="s">
        <v>359</v>
      </c>
      <c r="L2336" s="2" t="s">
        <v>1157</v>
      </c>
      <c r="M2336" s="2" t="s">
        <v>1158</v>
      </c>
      <c r="N2336" s="2" t="s">
        <v>10728</v>
      </c>
      <c r="O2336">
        <v>1</v>
      </c>
      <c r="P2336" s="2" t="s">
        <v>53</v>
      </c>
      <c r="Q2336">
        <v>100</v>
      </c>
      <c r="R2336">
        <v>0</v>
      </c>
      <c r="S2336" s="2" t="s">
        <v>54</v>
      </c>
      <c r="T2336" s="2" t="s">
        <v>55</v>
      </c>
      <c r="U2336" s="2" t="s">
        <v>207</v>
      </c>
      <c r="V2336" s="2"/>
      <c r="W2336">
        <v>54000</v>
      </c>
      <c r="X2336">
        <v>0</v>
      </c>
      <c r="Y2336">
        <v>0</v>
      </c>
      <c r="Z2336">
        <v>54000</v>
      </c>
      <c r="AB2336" s="2" t="s">
        <v>57</v>
      </c>
      <c r="AC2336">
        <v>21600</v>
      </c>
      <c r="AD2336">
        <v>32400</v>
      </c>
      <c r="AE2336">
        <v>122000</v>
      </c>
      <c r="AF2336">
        <v>1830</v>
      </c>
      <c r="AG2336" s="2" t="s">
        <v>10727</v>
      </c>
      <c r="AH2336" s="2"/>
      <c r="AI2336" s="1">
        <v>46194</v>
      </c>
      <c r="AJ2336" s="2"/>
      <c r="AK2336" s="2" t="s">
        <v>58</v>
      </c>
      <c r="AM2336" s="2" t="s">
        <v>59</v>
      </c>
      <c r="AP2336" s="2" t="s">
        <v>60</v>
      </c>
      <c r="AQ2336" s="2" t="s">
        <v>41</v>
      </c>
      <c r="AR2336">
        <v>68000</v>
      </c>
      <c r="AS2336" s="2" t="str">
        <f>_xlfn.IFNA(IF(VLOOKUP(all_resi[[#This Row],[No. Waybill]],settle_reconcile[No. Waybill],1,0)="","Recon","Recon"),"-")</f>
        <v>Recon</v>
      </c>
      <c r="AT2336" s="2">
        <f>all_resi[[#This Row],[Nilai COD]]-all_resi[[#This Row],[COD Fee]]-all_resi[[#This Row],[Total Biaya Setelah Diskon]]</f>
        <v>87770</v>
      </c>
      <c r="AU2336" s="2">
        <f>IF(all_resi[[#This Row],[Waktu Terima]]="","",_xlfn.DAYS(all_resi[[#This Row],[Waktu Terima]],all_resi[[#This Row],[Tanggal Pengiriman]]))</f>
        <v>4</v>
      </c>
    </row>
    <row r="2337" spans="1:47" x14ac:dyDescent="0.25">
      <c r="A2337" s="2" t="s">
        <v>10876</v>
      </c>
      <c r="B2337" s="1">
        <v>46190</v>
      </c>
      <c r="C2337" s="2" t="s">
        <v>42</v>
      </c>
      <c r="D2337" s="2" t="s">
        <v>43</v>
      </c>
      <c r="E2337" s="2" t="s">
        <v>44</v>
      </c>
      <c r="F2337" s="2" t="s">
        <v>45</v>
      </c>
      <c r="G2337" s="2" t="s">
        <v>46</v>
      </c>
      <c r="H2337" s="2" t="s">
        <v>47</v>
      </c>
      <c r="I2337" s="2" t="s">
        <v>10877</v>
      </c>
      <c r="J2337" s="2" t="s">
        <v>14475</v>
      </c>
      <c r="K2337" s="2" t="s">
        <v>156</v>
      </c>
      <c r="L2337" s="2" t="s">
        <v>737</v>
      </c>
      <c r="M2337" s="2" t="s">
        <v>7648</v>
      </c>
      <c r="N2337" s="2" t="s">
        <v>10878</v>
      </c>
      <c r="O2337">
        <v>1</v>
      </c>
      <c r="P2337" s="2" t="s">
        <v>53</v>
      </c>
      <c r="Q2337">
        <v>100</v>
      </c>
      <c r="R2337">
        <v>0</v>
      </c>
      <c r="S2337" s="2" t="s">
        <v>54</v>
      </c>
      <c r="T2337" s="2" t="s">
        <v>55</v>
      </c>
      <c r="U2337" s="2" t="s">
        <v>250</v>
      </c>
      <c r="V2337" s="2"/>
      <c r="W2337">
        <v>81000</v>
      </c>
      <c r="X2337">
        <v>0</v>
      </c>
      <c r="Y2337">
        <v>0</v>
      </c>
      <c r="Z2337">
        <v>81000</v>
      </c>
      <c r="AB2337" s="2" t="s">
        <v>57</v>
      </c>
      <c r="AC2337">
        <v>32400</v>
      </c>
      <c r="AD2337">
        <v>48600</v>
      </c>
      <c r="AE2337">
        <v>136136</v>
      </c>
      <c r="AF2337">
        <v>2042.04</v>
      </c>
      <c r="AG2337" s="2"/>
      <c r="AH2337" s="2"/>
      <c r="AI2337" s="1"/>
      <c r="AJ2337" s="2"/>
      <c r="AK2337" s="2" t="s">
        <v>67</v>
      </c>
      <c r="AM2337" s="2" t="s">
        <v>59</v>
      </c>
      <c r="AP2337" s="2" t="s">
        <v>60</v>
      </c>
      <c r="AQ2337" s="2" t="s">
        <v>41</v>
      </c>
      <c r="AR2337">
        <v>55136</v>
      </c>
      <c r="AS2337" s="2" t="str">
        <f>_xlfn.IFNA(IF(VLOOKUP(all_resi[[#This Row],[No. Waybill]],settle_reconcile[No. Waybill],1,0)="","Recon","Recon"),"-")</f>
        <v>-</v>
      </c>
      <c r="AT2337" s="2">
        <f>all_resi[[#This Row],[Nilai COD]]-all_resi[[#This Row],[COD Fee]]-all_resi[[#This Row],[Total Biaya Setelah Diskon]]</f>
        <v>85493.959999999992</v>
      </c>
      <c r="AU2337" s="2" t="str">
        <f>IF(all_resi[[#This Row],[Waktu Terima]]="","",_xlfn.DAYS(all_resi[[#This Row],[Waktu Terima]],all_resi[[#This Row],[Tanggal Pengiriman]]))</f>
        <v/>
      </c>
    </row>
    <row r="2338" spans="1:47" x14ac:dyDescent="0.25">
      <c r="A2338" s="2" t="s">
        <v>10845</v>
      </c>
      <c r="B2338" s="1">
        <v>46190</v>
      </c>
      <c r="C2338" s="2" t="s">
        <v>42</v>
      </c>
      <c r="D2338" s="2" t="s">
        <v>43</v>
      </c>
      <c r="E2338" s="2" t="s">
        <v>44</v>
      </c>
      <c r="F2338" s="2" t="s">
        <v>45</v>
      </c>
      <c r="G2338" s="2" t="s">
        <v>46</v>
      </c>
      <c r="H2338" s="2" t="s">
        <v>47</v>
      </c>
      <c r="I2338" s="2" t="s">
        <v>10846</v>
      </c>
      <c r="J2338" s="2" t="s">
        <v>14498</v>
      </c>
      <c r="K2338" s="2" t="s">
        <v>203</v>
      </c>
      <c r="L2338" s="2" t="s">
        <v>1548</v>
      </c>
      <c r="M2338" s="2" t="s">
        <v>3798</v>
      </c>
      <c r="N2338" s="2" t="s">
        <v>10847</v>
      </c>
      <c r="O2338">
        <v>1</v>
      </c>
      <c r="P2338" s="2" t="s">
        <v>53</v>
      </c>
      <c r="Q2338">
        <v>100</v>
      </c>
      <c r="R2338">
        <v>0</v>
      </c>
      <c r="S2338" s="2" t="s">
        <v>54</v>
      </c>
      <c r="T2338" s="2" t="s">
        <v>55</v>
      </c>
      <c r="U2338" s="2" t="s">
        <v>250</v>
      </c>
      <c r="V2338" s="2"/>
      <c r="W2338">
        <v>14000</v>
      </c>
      <c r="X2338">
        <v>0</v>
      </c>
      <c r="Y2338">
        <v>0</v>
      </c>
      <c r="Z2338">
        <v>14000</v>
      </c>
      <c r="AB2338" s="2" t="s">
        <v>57</v>
      </c>
      <c r="AC2338">
        <v>8000</v>
      </c>
      <c r="AD2338">
        <v>6000</v>
      </c>
      <c r="AE2338">
        <v>67400</v>
      </c>
      <c r="AF2338">
        <v>1011</v>
      </c>
      <c r="AG2338" s="2" t="s">
        <v>517</v>
      </c>
      <c r="AH2338" s="2" t="s">
        <v>149</v>
      </c>
      <c r="AI2338" s="1">
        <v>46199</v>
      </c>
      <c r="AJ2338" s="2"/>
      <c r="AK2338" s="2" t="s">
        <v>67</v>
      </c>
      <c r="AM2338" s="2" t="s">
        <v>59</v>
      </c>
      <c r="AP2338" s="2" t="s">
        <v>60</v>
      </c>
      <c r="AQ2338" s="2" t="s">
        <v>41</v>
      </c>
      <c r="AR2338">
        <v>53400</v>
      </c>
      <c r="AS2338" s="2" t="str">
        <f>_xlfn.IFNA(IF(VLOOKUP(all_resi[[#This Row],[No. Waybill]],settle_reconcile[No. Waybill],1,0)="","Recon","Recon"),"-")</f>
        <v>-</v>
      </c>
      <c r="AT2338" s="2">
        <f>all_resi[[#This Row],[Nilai COD]]-all_resi[[#This Row],[COD Fee]]-all_resi[[#This Row],[Total Biaya Setelah Diskon]]</f>
        <v>60389</v>
      </c>
      <c r="AU2338" s="2">
        <f>IF(all_resi[[#This Row],[Waktu Terima]]="","",_xlfn.DAYS(all_resi[[#This Row],[Waktu Terima]],all_resi[[#This Row],[Tanggal Pengiriman]]))</f>
        <v>9</v>
      </c>
    </row>
    <row r="2339" spans="1:47" x14ac:dyDescent="0.25">
      <c r="A2339" s="2" t="s">
        <v>10854</v>
      </c>
      <c r="B2339" s="1">
        <v>46190</v>
      </c>
      <c r="C2339" s="2" t="s">
        <v>42</v>
      </c>
      <c r="D2339" s="2" t="s">
        <v>43</v>
      </c>
      <c r="E2339" s="2" t="s">
        <v>44</v>
      </c>
      <c r="F2339" s="2" t="s">
        <v>45</v>
      </c>
      <c r="G2339" s="2" t="s">
        <v>46</v>
      </c>
      <c r="H2339" s="2" t="s">
        <v>80</v>
      </c>
      <c r="I2339" s="2" t="s">
        <v>10855</v>
      </c>
      <c r="J2339" s="2" t="s">
        <v>14499</v>
      </c>
      <c r="K2339" s="2" t="s">
        <v>143</v>
      </c>
      <c r="L2339" s="2" t="s">
        <v>2167</v>
      </c>
      <c r="M2339" s="2" t="s">
        <v>10856</v>
      </c>
      <c r="N2339" s="2" t="s">
        <v>10857</v>
      </c>
      <c r="O2339">
        <v>1</v>
      </c>
      <c r="P2339" s="2" t="s">
        <v>53</v>
      </c>
      <c r="Q2339">
        <v>100</v>
      </c>
      <c r="R2339">
        <v>12500000</v>
      </c>
      <c r="S2339" s="2" t="s">
        <v>54</v>
      </c>
      <c r="T2339" s="2" t="s">
        <v>55</v>
      </c>
      <c r="U2339" s="2" t="s">
        <v>10858</v>
      </c>
      <c r="V2339" s="2"/>
      <c r="W2339">
        <v>20000</v>
      </c>
      <c r="X2339">
        <v>0</v>
      </c>
      <c r="Y2339">
        <v>0</v>
      </c>
      <c r="Z2339">
        <v>20000</v>
      </c>
      <c r="AB2339" s="2" t="s">
        <v>57</v>
      </c>
      <c r="AC2339">
        <v>8000</v>
      </c>
      <c r="AD2339">
        <v>12000</v>
      </c>
      <c r="AE2339">
        <v>0</v>
      </c>
      <c r="AF2339">
        <v>0</v>
      </c>
      <c r="AG2339" s="2" t="s">
        <v>10855</v>
      </c>
      <c r="AH2339" s="2"/>
      <c r="AI2339" s="1">
        <v>46192</v>
      </c>
      <c r="AJ2339" s="2" t="s">
        <v>10859</v>
      </c>
      <c r="AK2339" s="2" t="s">
        <v>58</v>
      </c>
      <c r="AM2339" s="2" t="s">
        <v>59</v>
      </c>
      <c r="AP2339" s="2" t="s">
        <v>60</v>
      </c>
      <c r="AQ2339" s="2" t="s">
        <v>98</v>
      </c>
      <c r="AR2339">
        <v>-20000</v>
      </c>
      <c r="AS2339" s="2" t="str">
        <f>_xlfn.IFNA(IF(VLOOKUP(all_resi[[#This Row],[No. Waybill]],settle_reconcile[No. Waybill],1,0)="","Recon","Recon"),"-")</f>
        <v>-</v>
      </c>
      <c r="AT2339" s="2">
        <f>all_resi[[#This Row],[Nilai COD]]-all_resi[[#This Row],[COD Fee]]-all_resi[[#This Row],[Total Biaya Setelah Diskon]]</f>
        <v>-12000</v>
      </c>
      <c r="AU2339" s="2">
        <f>IF(all_resi[[#This Row],[Waktu Terima]]="","",_xlfn.DAYS(all_resi[[#This Row],[Waktu Terima]],all_resi[[#This Row],[Tanggal Pengiriman]]))</f>
        <v>2</v>
      </c>
    </row>
    <row r="2340" spans="1:47" x14ac:dyDescent="0.25">
      <c r="A2340" s="2" t="s">
        <v>10788</v>
      </c>
      <c r="B2340" s="1">
        <v>46190</v>
      </c>
      <c r="C2340" s="2" t="s">
        <v>42</v>
      </c>
      <c r="D2340" s="2" t="s">
        <v>43</v>
      </c>
      <c r="E2340" s="2" t="s">
        <v>44</v>
      </c>
      <c r="F2340" s="2" t="s">
        <v>45</v>
      </c>
      <c r="G2340" s="2" t="s">
        <v>46</v>
      </c>
      <c r="H2340" s="2" t="s">
        <v>47</v>
      </c>
      <c r="I2340" s="2" t="s">
        <v>10789</v>
      </c>
      <c r="J2340" s="2" t="s">
        <v>14491</v>
      </c>
      <c r="K2340" s="2" t="s">
        <v>121</v>
      </c>
      <c r="L2340" s="2" t="s">
        <v>680</v>
      </c>
      <c r="M2340" s="2" t="s">
        <v>10790</v>
      </c>
      <c r="N2340" s="2" t="s">
        <v>10791</v>
      </c>
      <c r="O2340">
        <v>1</v>
      </c>
      <c r="P2340" s="2" t="s">
        <v>53</v>
      </c>
      <c r="Q2340">
        <v>100</v>
      </c>
      <c r="R2340">
        <v>0</v>
      </c>
      <c r="S2340" s="2" t="s">
        <v>54</v>
      </c>
      <c r="T2340" s="2" t="s">
        <v>55</v>
      </c>
      <c r="U2340" s="2" t="s">
        <v>250</v>
      </c>
      <c r="V2340" s="2"/>
      <c r="W2340">
        <v>85000</v>
      </c>
      <c r="X2340">
        <v>0</v>
      </c>
      <c r="Y2340">
        <v>0</v>
      </c>
      <c r="Z2340">
        <v>85000</v>
      </c>
      <c r="AB2340" s="2" t="s">
        <v>57</v>
      </c>
      <c r="AC2340">
        <v>34000</v>
      </c>
      <c r="AD2340">
        <v>51000</v>
      </c>
      <c r="AE2340">
        <v>139900</v>
      </c>
      <c r="AF2340">
        <v>2098.5</v>
      </c>
      <c r="AG2340" s="2" t="s">
        <v>10789</v>
      </c>
      <c r="AH2340" s="2"/>
      <c r="AI2340" s="1">
        <v>46198</v>
      </c>
      <c r="AJ2340" s="2"/>
      <c r="AK2340" s="2" t="s">
        <v>58</v>
      </c>
      <c r="AM2340" s="2" t="s">
        <v>59</v>
      </c>
      <c r="AP2340" s="2" t="s">
        <v>60</v>
      </c>
      <c r="AQ2340" s="2" t="s">
        <v>41</v>
      </c>
      <c r="AR2340">
        <v>54900</v>
      </c>
      <c r="AS2340" s="2" t="str">
        <f>_xlfn.IFNA(IF(VLOOKUP(all_resi[[#This Row],[No. Waybill]],settle_reconcile[No. Waybill],1,0)="","Recon","Recon"),"-")</f>
        <v>Recon</v>
      </c>
      <c r="AT2340" s="2">
        <f>all_resi[[#This Row],[Nilai COD]]-all_resi[[#This Row],[COD Fee]]-all_resi[[#This Row],[Total Biaya Setelah Diskon]]</f>
        <v>86801.5</v>
      </c>
      <c r="AU2340" s="2">
        <f>IF(all_resi[[#This Row],[Waktu Terima]]="","",_xlfn.DAYS(all_resi[[#This Row],[Waktu Terima]],all_resi[[#This Row],[Tanggal Pengiriman]]))</f>
        <v>8</v>
      </c>
    </row>
    <row r="2341" spans="1:47" x14ac:dyDescent="0.25">
      <c r="A2341" s="2" t="s">
        <v>10736</v>
      </c>
      <c r="B2341" s="1">
        <v>46190</v>
      </c>
      <c r="C2341" s="2" t="s">
        <v>42</v>
      </c>
      <c r="D2341" s="2" t="s">
        <v>43</v>
      </c>
      <c r="E2341" s="2" t="s">
        <v>44</v>
      </c>
      <c r="F2341" s="2" t="s">
        <v>45</v>
      </c>
      <c r="G2341" s="2" t="s">
        <v>46</v>
      </c>
      <c r="H2341" s="2" t="s">
        <v>80</v>
      </c>
      <c r="I2341" s="2" t="s">
        <v>10737</v>
      </c>
      <c r="J2341" s="2" t="s">
        <v>14460</v>
      </c>
      <c r="K2341" s="2" t="s">
        <v>75</v>
      </c>
      <c r="L2341" s="2" t="s">
        <v>345</v>
      </c>
      <c r="M2341" s="2" t="s">
        <v>3137</v>
      </c>
      <c r="N2341" s="2" t="s">
        <v>10738</v>
      </c>
      <c r="O2341">
        <v>1</v>
      </c>
      <c r="P2341" s="2" t="s">
        <v>53</v>
      </c>
      <c r="Q2341">
        <v>100</v>
      </c>
      <c r="R2341">
        <v>0</v>
      </c>
      <c r="S2341" s="2" t="s">
        <v>54</v>
      </c>
      <c r="T2341" s="2" t="s">
        <v>55</v>
      </c>
      <c r="U2341" s="2" t="s">
        <v>154</v>
      </c>
      <c r="V2341" s="2"/>
      <c r="W2341">
        <v>53000</v>
      </c>
      <c r="X2341">
        <v>0</v>
      </c>
      <c r="Y2341">
        <v>0</v>
      </c>
      <c r="Z2341">
        <v>53000</v>
      </c>
      <c r="AB2341" s="2" t="s">
        <v>57</v>
      </c>
      <c r="AC2341">
        <v>21200</v>
      </c>
      <c r="AD2341">
        <v>31800</v>
      </c>
      <c r="AE2341">
        <v>153000</v>
      </c>
      <c r="AF2341">
        <v>2295</v>
      </c>
      <c r="AG2341" s="2" t="s">
        <v>10737</v>
      </c>
      <c r="AH2341" s="2"/>
      <c r="AI2341" s="1">
        <v>46194</v>
      </c>
      <c r="AJ2341" s="2" t="s">
        <v>87</v>
      </c>
      <c r="AK2341" s="2" t="s">
        <v>58</v>
      </c>
      <c r="AM2341" s="2" t="s">
        <v>59</v>
      </c>
      <c r="AP2341" s="2" t="s">
        <v>60</v>
      </c>
      <c r="AQ2341" s="2" t="s">
        <v>41</v>
      </c>
      <c r="AR2341">
        <v>100000</v>
      </c>
      <c r="AS2341" s="2" t="str">
        <f>_xlfn.IFNA(IF(VLOOKUP(all_resi[[#This Row],[No. Waybill]],settle_reconcile[No. Waybill],1,0)="","Recon","Recon"),"-")</f>
        <v>Recon</v>
      </c>
      <c r="AT2341" s="2">
        <f>all_resi[[#This Row],[Nilai COD]]-all_resi[[#This Row],[COD Fee]]-all_resi[[#This Row],[Total Biaya Setelah Diskon]]</f>
        <v>118905</v>
      </c>
      <c r="AU2341" s="2">
        <f>IF(all_resi[[#This Row],[Waktu Terima]]="","",_xlfn.DAYS(all_resi[[#This Row],[Waktu Terima]],all_resi[[#This Row],[Tanggal Pengiriman]]))</f>
        <v>4</v>
      </c>
    </row>
    <row r="2342" spans="1:47" x14ac:dyDescent="0.25">
      <c r="A2342" s="2" t="s">
        <v>10865</v>
      </c>
      <c r="B2342" s="1">
        <v>46190</v>
      </c>
      <c r="C2342" s="2" t="s">
        <v>42</v>
      </c>
      <c r="D2342" s="2" t="s">
        <v>43</v>
      </c>
      <c r="E2342" s="2" t="s">
        <v>44</v>
      </c>
      <c r="F2342" s="2" t="s">
        <v>45</v>
      </c>
      <c r="G2342" s="2" t="s">
        <v>46</v>
      </c>
      <c r="H2342" s="2" t="s">
        <v>47</v>
      </c>
      <c r="I2342" s="2" t="s">
        <v>10866</v>
      </c>
      <c r="J2342" s="2" t="s">
        <v>14477</v>
      </c>
      <c r="K2342" s="2" t="s">
        <v>69</v>
      </c>
      <c r="L2342" s="2" t="s">
        <v>1708</v>
      </c>
      <c r="M2342" s="2" t="s">
        <v>1709</v>
      </c>
      <c r="N2342" s="2" t="s">
        <v>10867</v>
      </c>
      <c r="O2342">
        <v>1</v>
      </c>
      <c r="P2342" s="2" t="s">
        <v>53</v>
      </c>
      <c r="Q2342">
        <v>100</v>
      </c>
      <c r="R2342">
        <v>0</v>
      </c>
      <c r="S2342" s="2" t="s">
        <v>54</v>
      </c>
      <c r="T2342" s="2" t="s">
        <v>55</v>
      </c>
      <c r="U2342" s="2" t="s">
        <v>250</v>
      </c>
      <c r="V2342" s="2"/>
      <c r="W2342">
        <v>62000</v>
      </c>
      <c r="X2342">
        <v>0</v>
      </c>
      <c r="Y2342">
        <v>0</v>
      </c>
      <c r="Z2342">
        <v>62000</v>
      </c>
      <c r="AB2342" s="2" t="s">
        <v>57</v>
      </c>
      <c r="AC2342">
        <v>24800</v>
      </c>
      <c r="AD2342">
        <v>37200</v>
      </c>
      <c r="AE2342">
        <v>116900</v>
      </c>
      <c r="AF2342">
        <v>1753.5</v>
      </c>
      <c r="AG2342" s="2" t="s">
        <v>256</v>
      </c>
      <c r="AH2342" s="2"/>
      <c r="AI2342" s="1">
        <v>46208</v>
      </c>
      <c r="AJ2342" s="2"/>
      <c r="AK2342" s="2" t="s">
        <v>67</v>
      </c>
      <c r="AM2342" s="2" t="s">
        <v>59</v>
      </c>
      <c r="AP2342" s="2" t="s">
        <v>60</v>
      </c>
      <c r="AQ2342" s="2" t="s">
        <v>41</v>
      </c>
      <c r="AR2342">
        <v>54900</v>
      </c>
      <c r="AS2342" s="2" t="str">
        <f>_xlfn.IFNA(IF(VLOOKUP(all_resi[[#This Row],[No. Waybill]],settle_reconcile[No. Waybill],1,0)="","Recon","Recon"),"-")</f>
        <v>-</v>
      </c>
      <c r="AT2342" s="2">
        <f>all_resi[[#This Row],[Nilai COD]]-all_resi[[#This Row],[COD Fee]]-all_resi[[#This Row],[Total Biaya Setelah Diskon]]</f>
        <v>77946.5</v>
      </c>
      <c r="AU2342" s="2">
        <f>IF(all_resi[[#This Row],[Waktu Terima]]="","",_xlfn.DAYS(all_resi[[#This Row],[Waktu Terima]],all_resi[[#This Row],[Tanggal Pengiriman]]))</f>
        <v>18</v>
      </c>
    </row>
    <row r="2343" spans="1:47" x14ac:dyDescent="0.25">
      <c r="A2343" s="2" t="s">
        <v>10762</v>
      </c>
      <c r="B2343" s="1">
        <v>46190</v>
      </c>
      <c r="C2343" s="2" t="s">
        <v>42</v>
      </c>
      <c r="D2343" s="2" t="s">
        <v>43</v>
      </c>
      <c r="E2343" s="2" t="s">
        <v>44</v>
      </c>
      <c r="F2343" s="2" t="s">
        <v>45</v>
      </c>
      <c r="G2343" s="2" t="s">
        <v>46</v>
      </c>
      <c r="H2343" s="2" t="s">
        <v>47</v>
      </c>
      <c r="I2343" s="2" t="s">
        <v>336</v>
      </c>
      <c r="J2343" s="2" t="s">
        <v>13520</v>
      </c>
      <c r="K2343" s="2" t="s">
        <v>183</v>
      </c>
      <c r="L2343" s="2" t="s">
        <v>337</v>
      </c>
      <c r="M2343" s="2" t="s">
        <v>10763</v>
      </c>
      <c r="N2343" s="2" t="s">
        <v>10764</v>
      </c>
      <c r="O2343">
        <v>1</v>
      </c>
      <c r="P2343" s="2" t="s">
        <v>53</v>
      </c>
      <c r="Q2343">
        <v>100</v>
      </c>
      <c r="R2343">
        <v>0</v>
      </c>
      <c r="S2343" s="2" t="s">
        <v>54</v>
      </c>
      <c r="T2343" s="2" t="s">
        <v>55</v>
      </c>
      <c r="U2343" s="2" t="s">
        <v>207</v>
      </c>
      <c r="V2343" s="2"/>
      <c r="W2343">
        <v>85000</v>
      </c>
      <c r="X2343">
        <v>0</v>
      </c>
      <c r="Y2343">
        <v>0</v>
      </c>
      <c r="Z2343">
        <v>85000</v>
      </c>
      <c r="AB2343" s="2" t="s">
        <v>57</v>
      </c>
      <c r="AC2343">
        <v>34000</v>
      </c>
      <c r="AD2343">
        <v>51000</v>
      </c>
      <c r="AE2343">
        <v>161000</v>
      </c>
      <c r="AF2343">
        <v>2415</v>
      </c>
      <c r="AG2343" s="2" t="s">
        <v>43</v>
      </c>
      <c r="AH2343" s="2"/>
      <c r="AI2343" s="1">
        <v>46210</v>
      </c>
      <c r="AJ2343" s="2"/>
      <c r="AK2343" s="2" t="s">
        <v>67</v>
      </c>
      <c r="AM2343" s="2" t="s">
        <v>59</v>
      </c>
      <c r="AP2343" s="2" t="s">
        <v>60</v>
      </c>
      <c r="AQ2343" s="2" t="s">
        <v>41</v>
      </c>
      <c r="AR2343">
        <v>76000</v>
      </c>
      <c r="AS2343" s="2" t="str">
        <f>_xlfn.IFNA(IF(VLOOKUP(all_resi[[#This Row],[No. Waybill]],settle_reconcile[No. Waybill],1,0)="","Recon","Recon"),"-")</f>
        <v>-</v>
      </c>
      <c r="AT2343" s="2">
        <f>all_resi[[#This Row],[Nilai COD]]-all_resi[[#This Row],[COD Fee]]-all_resi[[#This Row],[Total Biaya Setelah Diskon]]</f>
        <v>107585</v>
      </c>
      <c r="AU2343" s="2">
        <f>IF(all_resi[[#This Row],[Waktu Terima]]="","",_xlfn.DAYS(all_resi[[#This Row],[Waktu Terima]],all_resi[[#This Row],[Tanggal Pengiriman]]))</f>
        <v>20</v>
      </c>
    </row>
    <row r="2344" spans="1:47" x14ac:dyDescent="0.25">
      <c r="A2344" s="2" t="s">
        <v>10821</v>
      </c>
      <c r="B2344" s="1">
        <v>46190</v>
      </c>
      <c r="C2344" s="2" t="s">
        <v>42</v>
      </c>
      <c r="D2344" s="2" t="s">
        <v>43</v>
      </c>
      <c r="E2344" s="2" t="s">
        <v>44</v>
      </c>
      <c r="F2344" s="2" t="s">
        <v>45</v>
      </c>
      <c r="G2344" s="2" t="s">
        <v>46</v>
      </c>
      <c r="H2344" s="2" t="s">
        <v>80</v>
      </c>
      <c r="I2344" s="2" t="s">
        <v>10822</v>
      </c>
      <c r="J2344" s="2" t="s">
        <v>14480</v>
      </c>
      <c r="K2344" s="2" t="s">
        <v>121</v>
      </c>
      <c r="L2344" s="2" t="s">
        <v>274</v>
      </c>
      <c r="M2344" s="2" t="s">
        <v>1825</v>
      </c>
      <c r="N2344" s="2" t="s">
        <v>10823</v>
      </c>
      <c r="O2344">
        <v>1</v>
      </c>
      <c r="P2344" s="2" t="s">
        <v>53</v>
      </c>
      <c r="Q2344">
        <v>100</v>
      </c>
      <c r="R2344">
        <v>0</v>
      </c>
      <c r="S2344" s="2" t="s">
        <v>54</v>
      </c>
      <c r="T2344" s="2" t="s">
        <v>55</v>
      </c>
      <c r="U2344" s="2" t="s">
        <v>86</v>
      </c>
      <c r="V2344" s="2"/>
      <c r="W2344">
        <v>68000</v>
      </c>
      <c r="X2344">
        <v>0</v>
      </c>
      <c r="Y2344">
        <v>0</v>
      </c>
      <c r="Z2344">
        <v>68000</v>
      </c>
      <c r="AB2344" s="2" t="s">
        <v>57</v>
      </c>
      <c r="AC2344">
        <v>27200</v>
      </c>
      <c r="AD2344">
        <v>40800</v>
      </c>
      <c r="AE2344">
        <v>125000</v>
      </c>
      <c r="AF2344">
        <v>1875</v>
      </c>
      <c r="AG2344" s="2" t="s">
        <v>148</v>
      </c>
      <c r="AH2344" s="2" t="s">
        <v>149</v>
      </c>
      <c r="AI2344" s="1">
        <v>46201</v>
      </c>
      <c r="AJ2344" s="2" t="s">
        <v>87</v>
      </c>
      <c r="AK2344" s="2" t="s">
        <v>67</v>
      </c>
      <c r="AM2344" s="2" t="s">
        <v>59</v>
      </c>
      <c r="AP2344" s="2" t="s">
        <v>60</v>
      </c>
      <c r="AQ2344" s="2" t="s">
        <v>41</v>
      </c>
      <c r="AR2344">
        <v>57000</v>
      </c>
      <c r="AS2344" s="2" t="str">
        <f>_xlfn.IFNA(IF(VLOOKUP(all_resi[[#This Row],[No. Waybill]],settle_reconcile[No. Waybill],1,0)="","Recon","Recon"),"-")</f>
        <v>-</v>
      </c>
      <c r="AT2344" s="2">
        <f>all_resi[[#This Row],[Nilai COD]]-all_resi[[#This Row],[COD Fee]]-all_resi[[#This Row],[Total Biaya Setelah Diskon]]</f>
        <v>82325</v>
      </c>
      <c r="AU2344" s="2">
        <f>IF(all_resi[[#This Row],[Waktu Terima]]="","",_xlfn.DAYS(all_resi[[#This Row],[Waktu Terima]],all_resi[[#This Row],[Tanggal Pengiriman]]))</f>
        <v>11</v>
      </c>
    </row>
    <row r="2345" spans="1:47" x14ac:dyDescent="0.25">
      <c r="A2345" s="2" t="s">
        <v>10830</v>
      </c>
      <c r="B2345" s="1">
        <v>46190</v>
      </c>
      <c r="C2345" s="2" t="s">
        <v>42</v>
      </c>
      <c r="D2345" s="2" t="s">
        <v>43</v>
      </c>
      <c r="E2345" s="2" t="s">
        <v>44</v>
      </c>
      <c r="F2345" s="2" t="s">
        <v>45</v>
      </c>
      <c r="G2345" s="2" t="s">
        <v>46</v>
      </c>
      <c r="H2345" s="2" t="s">
        <v>80</v>
      </c>
      <c r="I2345" s="2" t="s">
        <v>10831</v>
      </c>
      <c r="J2345" s="2" t="s">
        <v>14462</v>
      </c>
      <c r="K2345" s="2" t="s">
        <v>143</v>
      </c>
      <c r="L2345" s="2" t="s">
        <v>7894</v>
      </c>
      <c r="M2345" s="2" t="s">
        <v>10832</v>
      </c>
      <c r="N2345" s="2" t="s">
        <v>10833</v>
      </c>
      <c r="O2345">
        <v>1</v>
      </c>
      <c r="P2345" s="2" t="s">
        <v>53</v>
      </c>
      <c r="Q2345">
        <v>100</v>
      </c>
      <c r="R2345">
        <v>0</v>
      </c>
      <c r="S2345" s="2" t="s">
        <v>54</v>
      </c>
      <c r="T2345" s="2" t="s">
        <v>55</v>
      </c>
      <c r="U2345" s="2" t="s">
        <v>10834</v>
      </c>
      <c r="V2345" s="2"/>
      <c r="W2345">
        <v>25000</v>
      </c>
      <c r="X2345">
        <v>0</v>
      </c>
      <c r="Y2345">
        <v>0</v>
      </c>
      <c r="Z2345">
        <v>25000</v>
      </c>
      <c r="AB2345" s="2" t="s">
        <v>57</v>
      </c>
      <c r="AC2345">
        <v>18000</v>
      </c>
      <c r="AD2345">
        <v>7000</v>
      </c>
      <c r="AE2345">
        <v>145000</v>
      </c>
      <c r="AF2345">
        <v>2175</v>
      </c>
      <c r="AG2345" s="2" t="s">
        <v>517</v>
      </c>
      <c r="AH2345" s="2" t="s">
        <v>149</v>
      </c>
      <c r="AI2345" s="1">
        <v>46198</v>
      </c>
      <c r="AJ2345" s="2" t="s">
        <v>10835</v>
      </c>
      <c r="AK2345" s="2" t="s">
        <v>67</v>
      </c>
      <c r="AM2345" s="2" t="s">
        <v>59</v>
      </c>
      <c r="AP2345" s="2" t="s">
        <v>60</v>
      </c>
      <c r="AQ2345" s="2" t="s">
        <v>41</v>
      </c>
      <c r="AR2345">
        <v>120000</v>
      </c>
      <c r="AS2345" s="2" t="str">
        <f>_xlfn.IFNA(IF(VLOOKUP(all_resi[[#This Row],[No. Waybill]],settle_reconcile[No. Waybill],1,0)="","Recon","Recon"),"-")</f>
        <v>-</v>
      </c>
      <c r="AT2345" s="2">
        <f>all_resi[[#This Row],[Nilai COD]]-all_resi[[#This Row],[COD Fee]]-all_resi[[#This Row],[Total Biaya Setelah Diskon]]</f>
        <v>135825</v>
      </c>
      <c r="AU2345" s="2">
        <f>IF(all_resi[[#This Row],[Waktu Terima]]="","",_xlfn.DAYS(all_resi[[#This Row],[Waktu Terima]],all_resi[[#This Row],[Tanggal Pengiriman]]))</f>
        <v>8</v>
      </c>
    </row>
    <row r="2346" spans="1:47" x14ac:dyDescent="0.25">
      <c r="A2346" s="2" t="s">
        <v>10824</v>
      </c>
      <c r="B2346" s="1">
        <v>46190</v>
      </c>
      <c r="C2346" s="2" t="s">
        <v>42</v>
      </c>
      <c r="D2346" s="2" t="s">
        <v>43</v>
      </c>
      <c r="E2346" s="2" t="s">
        <v>44</v>
      </c>
      <c r="F2346" s="2" t="s">
        <v>45</v>
      </c>
      <c r="G2346" s="2" t="s">
        <v>46</v>
      </c>
      <c r="H2346" s="2" t="s">
        <v>80</v>
      </c>
      <c r="I2346" s="2" t="s">
        <v>10825</v>
      </c>
      <c r="J2346" s="2" t="s">
        <v>14503</v>
      </c>
      <c r="K2346" s="2" t="s">
        <v>69</v>
      </c>
      <c r="L2346" s="2" t="s">
        <v>467</v>
      </c>
      <c r="M2346" s="2" t="s">
        <v>639</v>
      </c>
      <c r="N2346" s="2" t="s">
        <v>10826</v>
      </c>
      <c r="O2346">
        <v>1</v>
      </c>
      <c r="P2346" s="2" t="s">
        <v>53</v>
      </c>
      <c r="Q2346">
        <v>100</v>
      </c>
      <c r="R2346">
        <v>0</v>
      </c>
      <c r="S2346" s="2" t="s">
        <v>54</v>
      </c>
      <c r="T2346" s="2" t="s">
        <v>55</v>
      </c>
      <c r="U2346" s="2" t="s">
        <v>10827</v>
      </c>
      <c r="V2346" s="2"/>
      <c r="W2346">
        <v>38000</v>
      </c>
      <c r="X2346">
        <v>0</v>
      </c>
      <c r="Y2346">
        <v>0</v>
      </c>
      <c r="Z2346">
        <v>38000</v>
      </c>
      <c r="AB2346" s="2" t="s">
        <v>57</v>
      </c>
      <c r="AC2346">
        <v>15200</v>
      </c>
      <c r="AD2346">
        <v>22800</v>
      </c>
      <c r="AE2346">
        <v>168000</v>
      </c>
      <c r="AF2346">
        <v>2520</v>
      </c>
      <c r="AG2346" s="2" t="s">
        <v>10825</v>
      </c>
      <c r="AH2346" s="2"/>
      <c r="AI2346" s="1">
        <v>46195</v>
      </c>
      <c r="AJ2346" s="2" t="s">
        <v>10828</v>
      </c>
      <c r="AK2346" s="2" t="s">
        <v>58</v>
      </c>
      <c r="AM2346" s="2" t="s">
        <v>59</v>
      </c>
      <c r="AP2346" s="2" t="s">
        <v>60</v>
      </c>
      <c r="AQ2346" s="2" t="s">
        <v>41</v>
      </c>
      <c r="AR2346">
        <v>130000</v>
      </c>
      <c r="AS2346" s="2" t="str">
        <f>_xlfn.IFNA(IF(VLOOKUP(all_resi[[#This Row],[No. Waybill]],settle_reconcile[No. Waybill],1,0)="","Recon","Recon"),"-")</f>
        <v>Recon</v>
      </c>
      <c r="AT2346" s="2">
        <f>all_resi[[#This Row],[Nilai COD]]-all_resi[[#This Row],[COD Fee]]-all_resi[[#This Row],[Total Biaya Setelah Diskon]]</f>
        <v>142680</v>
      </c>
      <c r="AU2346" s="2">
        <f>IF(all_resi[[#This Row],[Waktu Terima]]="","",_xlfn.DAYS(all_resi[[#This Row],[Waktu Terima]],all_resi[[#This Row],[Tanggal Pengiriman]]))</f>
        <v>5</v>
      </c>
    </row>
    <row r="2347" spans="1:47" x14ac:dyDescent="0.25">
      <c r="A2347" s="2" t="s">
        <v>10765</v>
      </c>
      <c r="B2347" s="1">
        <v>46190</v>
      </c>
      <c r="C2347" s="2" t="s">
        <v>42</v>
      </c>
      <c r="D2347" s="2" t="s">
        <v>43</v>
      </c>
      <c r="E2347" s="2" t="s">
        <v>44</v>
      </c>
      <c r="F2347" s="2" t="s">
        <v>45</v>
      </c>
      <c r="G2347" s="2" t="s">
        <v>46</v>
      </c>
      <c r="H2347" s="2" t="s">
        <v>80</v>
      </c>
      <c r="I2347" s="2" t="s">
        <v>10766</v>
      </c>
      <c r="J2347" s="2" t="s">
        <v>14463</v>
      </c>
      <c r="K2347" s="2" t="s">
        <v>10767</v>
      </c>
      <c r="L2347" s="2" t="s">
        <v>10768</v>
      </c>
      <c r="M2347" s="2" t="s">
        <v>10769</v>
      </c>
      <c r="N2347" s="2" t="s">
        <v>10770</v>
      </c>
      <c r="O2347">
        <v>1</v>
      </c>
      <c r="P2347" s="2" t="s">
        <v>53</v>
      </c>
      <c r="Q2347">
        <v>100</v>
      </c>
      <c r="R2347">
        <v>0</v>
      </c>
      <c r="S2347" s="2" t="s">
        <v>54</v>
      </c>
      <c r="T2347" s="2" t="s">
        <v>55</v>
      </c>
      <c r="U2347" s="2" t="s">
        <v>8750</v>
      </c>
      <c r="V2347" s="2"/>
      <c r="W2347">
        <v>141000</v>
      </c>
      <c r="X2347">
        <v>0</v>
      </c>
      <c r="Y2347">
        <v>0</v>
      </c>
      <c r="Z2347">
        <v>141000</v>
      </c>
      <c r="AB2347" s="2" t="s">
        <v>57</v>
      </c>
      <c r="AC2347">
        <v>56400</v>
      </c>
      <c r="AD2347">
        <v>84600</v>
      </c>
      <c r="AE2347">
        <v>230000</v>
      </c>
      <c r="AF2347">
        <v>3450</v>
      </c>
      <c r="AG2347" s="2" t="s">
        <v>256</v>
      </c>
      <c r="AH2347" s="2"/>
      <c r="AI2347" s="1">
        <v>46204</v>
      </c>
      <c r="AJ2347" s="2" t="s">
        <v>10771</v>
      </c>
      <c r="AK2347" s="2" t="s">
        <v>67</v>
      </c>
      <c r="AM2347" s="2" t="s">
        <v>59</v>
      </c>
      <c r="AP2347" s="2" t="s">
        <v>60</v>
      </c>
      <c r="AQ2347" s="2" t="s">
        <v>41</v>
      </c>
      <c r="AR2347">
        <v>89000</v>
      </c>
      <c r="AS2347" s="2" t="str">
        <f>_xlfn.IFNA(IF(VLOOKUP(all_resi[[#This Row],[No. Waybill]],settle_reconcile[No. Waybill],1,0)="","Recon","Recon"),"-")</f>
        <v>-</v>
      </c>
      <c r="AT2347" s="2">
        <f>all_resi[[#This Row],[Nilai COD]]-all_resi[[#This Row],[COD Fee]]-all_resi[[#This Row],[Total Biaya Setelah Diskon]]</f>
        <v>141950</v>
      </c>
      <c r="AU2347" s="2">
        <f>IF(all_resi[[#This Row],[Waktu Terima]]="","",_xlfn.DAYS(all_resi[[#This Row],[Waktu Terima]],all_resi[[#This Row],[Tanggal Pengiriman]]))</f>
        <v>14</v>
      </c>
    </row>
    <row r="2348" spans="1:47" x14ac:dyDescent="0.25">
      <c r="A2348" s="2" t="s">
        <v>10772</v>
      </c>
      <c r="B2348" s="1">
        <v>46190</v>
      </c>
      <c r="C2348" s="2" t="s">
        <v>42</v>
      </c>
      <c r="D2348" s="2" t="s">
        <v>43</v>
      </c>
      <c r="E2348" s="2" t="s">
        <v>44</v>
      </c>
      <c r="F2348" s="2" t="s">
        <v>45</v>
      </c>
      <c r="G2348" s="2" t="s">
        <v>46</v>
      </c>
      <c r="H2348" s="2" t="s">
        <v>80</v>
      </c>
      <c r="I2348" s="2" t="s">
        <v>10773</v>
      </c>
      <c r="J2348" s="2" t="s">
        <v>14471</v>
      </c>
      <c r="K2348" s="2" t="s">
        <v>69</v>
      </c>
      <c r="L2348" s="2" t="s">
        <v>557</v>
      </c>
      <c r="M2348" s="2" t="s">
        <v>10774</v>
      </c>
      <c r="N2348" s="2" t="s">
        <v>10775</v>
      </c>
      <c r="O2348">
        <v>1</v>
      </c>
      <c r="P2348" s="2" t="s">
        <v>53</v>
      </c>
      <c r="Q2348">
        <v>100</v>
      </c>
      <c r="R2348">
        <v>0</v>
      </c>
      <c r="S2348" s="2" t="s">
        <v>54</v>
      </c>
      <c r="T2348" s="2" t="s">
        <v>55</v>
      </c>
      <c r="U2348" s="2" t="s">
        <v>10776</v>
      </c>
      <c r="V2348" s="2"/>
      <c r="W2348">
        <v>54000</v>
      </c>
      <c r="X2348">
        <v>0</v>
      </c>
      <c r="Y2348">
        <v>0</v>
      </c>
      <c r="Z2348">
        <v>54000</v>
      </c>
      <c r="AB2348" s="2" t="s">
        <v>57</v>
      </c>
      <c r="AC2348">
        <v>21600</v>
      </c>
      <c r="AD2348">
        <v>32400</v>
      </c>
      <c r="AE2348">
        <v>184000</v>
      </c>
      <c r="AF2348">
        <v>2760</v>
      </c>
      <c r="AG2348" s="2" t="s">
        <v>10773</v>
      </c>
      <c r="AH2348" s="2"/>
      <c r="AI2348" s="1">
        <v>46195</v>
      </c>
      <c r="AJ2348" s="2" t="s">
        <v>10777</v>
      </c>
      <c r="AK2348" s="2" t="s">
        <v>58</v>
      </c>
      <c r="AM2348" s="2" t="s">
        <v>59</v>
      </c>
      <c r="AP2348" s="2" t="s">
        <v>60</v>
      </c>
      <c r="AQ2348" s="2" t="s">
        <v>41</v>
      </c>
      <c r="AR2348">
        <v>130000</v>
      </c>
      <c r="AS2348" s="2" t="str">
        <f>_xlfn.IFNA(IF(VLOOKUP(all_resi[[#This Row],[No. Waybill]],settle_reconcile[No. Waybill],1,0)="","Recon","Recon"),"-")</f>
        <v>Recon</v>
      </c>
      <c r="AT2348" s="2">
        <f>all_resi[[#This Row],[Nilai COD]]-all_resi[[#This Row],[COD Fee]]-all_resi[[#This Row],[Total Biaya Setelah Diskon]]</f>
        <v>148840</v>
      </c>
      <c r="AU2348" s="2">
        <f>IF(all_resi[[#This Row],[Waktu Terima]]="","",_xlfn.DAYS(all_resi[[#This Row],[Waktu Terima]],all_resi[[#This Row],[Tanggal Pengiriman]]))</f>
        <v>5</v>
      </c>
    </row>
    <row r="2349" spans="1:47" x14ac:dyDescent="0.25">
      <c r="A2349" s="2" t="s">
        <v>10752</v>
      </c>
      <c r="B2349" s="1">
        <v>46190</v>
      </c>
      <c r="C2349" s="2" t="s">
        <v>42</v>
      </c>
      <c r="D2349" s="2" t="s">
        <v>43</v>
      </c>
      <c r="E2349" s="2" t="s">
        <v>44</v>
      </c>
      <c r="F2349" s="2" t="s">
        <v>45</v>
      </c>
      <c r="G2349" s="2" t="s">
        <v>46</v>
      </c>
      <c r="H2349" s="2" t="s">
        <v>47</v>
      </c>
      <c r="I2349" s="2" t="s">
        <v>10753</v>
      </c>
      <c r="J2349" s="2" t="s">
        <v>14458</v>
      </c>
      <c r="K2349" s="2" t="s">
        <v>69</v>
      </c>
      <c r="L2349" s="2" t="s">
        <v>227</v>
      </c>
      <c r="M2349" s="2" t="s">
        <v>10754</v>
      </c>
      <c r="N2349" s="2" t="s">
        <v>10755</v>
      </c>
      <c r="O2349">
        <v>1</v>
      </c>
      <c r="P2349" s="2" t="s">
        <v>53</v>
      </c>
      <c r="Q2349">
        <v>100</v>
      </c>
      <c r="R2349">
        <v>0</v>
      </c>
      <c r="S2349" s="2" t="s">
        <v>54</v>
      </c>
      <c r="T2349" s="2" t="s">
        <v>55</v>
      </c>
      <c r="U2349" s="2" t="s">
        <v>56</v>
      </c>
      <c r="V2349" s="2"/>
      <c r="W2349">
        <v>58000</v>
      </c>
      <c r="X2349">
        <v>0</v>
      </c>
      <c r="Y2349">
        <v>0</v>
      </c>
      <c r="Z2349">
        <v>58000</v>
      </c>
      <c r="AB2349" s="2" t="s">
        <v>57</v>
      </c>
      <c r="AC2349">
        <v>23200</v>
      </c>
      <c r="AD2349">
        <v>34800</v>
      </c>
      <c r="AE2349">
        <v>162000</v>
      </c>
      <c r="AF2349">
        <v>2430</v>
      </c>
      <c r="AG2349" s="2" t="s">
        <v>10753</v>
      </c>
      <c r="AH2349" s="2"/>
      <c r="AI2349" s="1">
        <v>46197</v>
      </c>
      <c r="AJ2349" s="2"/>
      <c r="AK2349" s="2" t="s">
        <v>58</v>
      </c>
      <c r="AM2349" s="2" t="s">
        <v>59</v>
      </c>
      <c r="AP2349" s="2" t="s">
        <v>60</v>
      </c>
      <c r="AQ2349" s="2" t="s">
        <v>41</v>
      </c>
      <c r="AR2349">
        <v>104000</v>
      </c>
      <c r="AS2349" s="2" t="str">
        <f>_xlfn.IFNA(IF(VLOOKUP(all_resi[[#This Row],[No. Waybill]],settle_reconcile[No. Waybill],1,0)="","Recon","Recon"),"-")</f>
        <v>Recon</v>
      </c>
      <c r="AT2349" s="2">
        <f>all_resi[[#This Row],[Nilai COD]]-all_resi[[#This Row],[COD Fee]]-all_resi[[#This Row],[Total Biaya Setelah Diskon]]</f>
        <v>124770</v>
      </c>
      <c r="AU2349" s="2">
        <f>IF(all_resi[[#This Row],[Waktu Terima]]="","",_xlfn.DAYS(all_resi[[#This Row],[Waktu Terima]],all_resi[[#This Row],[Tanggal Pengiriman]]))</f>
        <v>7</v>
      </c>
    </row>
    <row r="2350" spans="1:47" x14ac:dyDescent="0.25">
      <c r="A2350" s="2" t="s">
        <v>10868</v>
      </c>
      <c r="B2350" s="1">
        <v>46190</v>
      </c>
      <c r="C2350" s="2" t="s">
        <v>42</v>
      </c>
      <c r="D2350" s="2" t="s">
        <v>43</v>
      </c>
      <c r="E2350" s="2" t="s">
        <v>44</v>
      </c>
      <c r="F2350" s="2" t="s">
        <v>45</v>
      </c>
      <c r="G2350" s="2" t="s">
        <v>46</v>
      </c>
      <c r="H2350" s="2" t="s">
        <v>47</v>
      </c>
      <c r="I2350" s="2" t="s">
        <v>10869</v>
      </c>
      <c r="J2350" s="2" t="s">
        <v>14467</v>
      </c>
      <c r="K2350" s="2" t="s">
        <v>209</v>
      </c>
      <c r="L2350" s="2" t="s">
        <v>1041</v>
      </c>
      <c r="M2350" s="2" t="s">
        <v>10870</v>
      </c>
      <c r="N2350" s="2" t="s">
        <v>10871</v>
      </c>
      <c r="O2350">
        <v>1</v>
      </c>
      <c r="P2350" s="2" t="s">
        <v>53</v>
      </c>
      <c r="Q2350">
        <v>100</v>
      </c>
      <c r="R2350">
        <v>0</v>
      </c>
      <c r="S2350" s="2" t="s">
        <v>54</v>
      </c>
      <c r="T2350" s="2" t="s">
        <v>55</v>
      </c>
      <c r="U2350" s="2" t="s">
        <v>250</v>
      </c>
      <c r="V2350" s="2"/>
      <c r="W2350">
        <v>56000</v>
      </c>
      <c r="X2350">
        <v>0</v>
      </c>
      <c r="Y2350">
        <v>0</v>
      </c>
      <c r="Z2350">
        <v>56000</v>
      </c>
      <c r="AB2350" s="2" t="s">
        <v>57</v>
      </c>
      <c r="AC2350">
        <v>22400</v>
      </c>
      <c r="AD2350">
        <v>33600</v>
      </c>
      <c r="AE2350">
        <v>119900</v>
      </c>
      <c r="AF2350">
        <v>1798.5</v>
      </c>
      <c r="AG2350" s="2" t="s">
        <v>43</v>
      </c>
      <c r="AH2350" s="2"/>
      <c r="AI2350" s="1">
        <v>46211</v>
      </c>
      <c r="AJ2350" s="2"/>
      <c r="AK2350" s="2" t="s">
        <v>67</v>
      </c>
      <c r="AM2350" s="2" t="s">
        <v>59</v>
      </c>
      <c r="AP2350" s="2" t="s">
        <v>60</v>
      </c>
      <c r="AQ2350" s="2" t="s">
        <v>41</v>
      </c>
      <c r="AR2350">
        <v>63900</v>
      </c>
      <c r="AS2350" s="2" t="str">
        <f>_xlfn.IFNA(IF(VLOOKUP(all_resi[[#This Row],[No. Waybill]],settle_reconcile[No. Waybill],1,0)="","Recon","Recon"),"-")</f>
        <v>-</v>
      </c>
      <c r="AT2350" s="2">
        <f>all_resi[[#This Row],[Nilai COD]]-all_resi[[#This Row],[COD Fee]]-all_resi[[#This Row],[Total Biaya Setelah Diskon]]</f>
        <v>84501.5</v>
      </c>
      <c r="AU2350" s="2">
        <f>IF(all_resi[[#This Row],[Waktu Terima]]="","",_xlfn.DAYS(all_resi[[#This Row],[Waktu Terima]],all_resi[[#This Row],[Tanggal Pengiriman]]))</f>
        <v>21</v>
      </c>
    </row>
    <row r="2351" spans="1:47" x14ac:dyDescent="0.25">
      <c r="A2351" s="2" t="s">
        <v>10756</v>
      </c>
      <c r="B2351" s="1">
        <v>46190</v>
      </c>
      <c r="C2351" s="2" t="s">
        <v>42</v>
      </c>
      <c r="D2351" s="2" t="s">
        <v>43</v>
      </c>
      <c r="E2351" s="2" t="s">
        <v>44</v>
      </c>
      <c r="F2351" s="2" t="s">
        <v>45</v>
      </c>
      <c r="G2351" s="2" t="s">
        <v>46</v>
      </c>
      <c r="H2351" s="2" t="s">
        <v>47</v>
      </c>
      <c r="I2351" s="2" t="s">
        <v>10757</v>
      </c>
      <c r="J2351" s="2" t="s">
        <v>14484</v>
      </c>
      <c r="K2351" s="2" t="s">
        <v>203</v>
      </c>
      <c r="L2351" s="2" t="s">
        <v>4605</v>
      </c>
      <c r="M2351" s="2" t="s">
        <v>8545</v>
      </c>
      <c r="N2351" s="2" t="s">
        <v>10758</v>
      </c>
      <c r="O2351">
        <v>1</v>
      </c>
      <c r="P2351" s="2" t="s">
        <v>53</v>
      </c>
      <c r="Q2351">
        <v>100</v>
      </c>
      <c r="R2351">
        <v>0</v>
      </c>
      <c r="S2351" s="2" t="s">
        <v>54</v>
      </c>
      <c r="T2351" s="2" t="s">
        <v>55</v>
      </c>
      <c r="U2351" s="2" t="s">
        <v>386</v>
      </c>
      <c r="V2351" s="2"/>
      <c r="W2351">
        <v>14000</v>
      </c>
      <c r="X2351">
        <v>0</v>
      </c>
      <c r="Y2351">
        <v>0</v>
      </c>
      <c r="Z2351">
        <v>14000</v>
      </c>
      <c r="AB2351" s="2" t="s">
        <v>57</v>
      </c>
      <c r="AC2351">
        <v>8000</v>
      </c>
      <c r="AD2351">
        <v>6000</v>
      </c>
      <c r="AE2351">
        <v>118000</v>
      </c>
      <c r="AF2351">
        <v>1770</v>
      </c>
      <c r="AG2351" s="2" t="s">
        <v>10757</v>
      </c>
      <c r="AH2351" s="2"/>
      <c r="AI2351" s="1">
        <v>46192</v>
      </c>
      <c r="AJ2351" s="2"/>
      <c r="AK2351" s="2" t="s">
        <v>58</v>
      </c>
      <c r="AM2351" s="2" t="s">
        <v>59</v>
      </c>
      <c r="AP2351" s="2" t="s">
        <v>60</v>
      </c>
      <c r="AQ2351" s="2" t="s">
        <v>41</v>
      </c>
      <c r="AR2351">
        <v>104000</v>
      </c>
      <c r="AS2351" s="2" t="str">
        <f>_xlfn.IFNA(IF(VLOOKUP(all_resi[[#This Row],[No. Waybill]],settle_reconcile[No. Waybill],1,0)="","Recon","Recon"),"-")</f>
        <v>Recon</v>
      </c>
      <c r="AT2351" s="2">
        <f>all_resi[[#This Row],[Nilai COD]]-all_resi[[#This Row],[COD Fee]]-all_resi[[#This Row],[Total Biaya Setelah Diskon]]</f>
        <v>110230</v>
      </c>
      <c r="AU2351" s="2">
        <f>IF(all_resi[[#This Row],[Waktu Terima]]="","",_xlfn.DAYS(all_resi[[#This Row],[Waktu Terima]],all_resi[[#This Row],[Tanggal Pengiriman]]))</f>
        <v>2</v>
      </c>
    </row>
    <row r="2352" spans="1:47" x14ac:dyDescent="0.25">
      <c r="A2352" s="2" t="s">
        <v>10813</v>
      </c>
      <c r="B2352" s="1">
        <v>46190</v>
      </c>
      <c r="C2352" s="2" t="s">
        <v>42</v>
      </c>
      <c r="D2352" s="2" t="s">
        <v>43</v>
      </c>
      <c r="E2352" s="2" t="s">
        <v>44</v>
      </c>
      <c r="F2352" s="2" t="s">
        <v>45</v>
      </c>
      <c r="G2352" s="2" t="s">
        <v>46</v>
      </c>
      <c r="H2352" s="2" t="s">
        <v>47</v>
      </c>
      <c r="I2352" s="2" t="s">
        <v>10814</v>
      </c>
      <c r="J2352" s="2" t="s">
        <v>14493</v>
      </c>
      <c r="K2352" s="2" t="s">
        <v>388</v>
      </c>
      <c r="L2352" s="2" t="s">
        <v>3767</v>
      </c>
      <c r="M2352" s="2" t="s">
        <v>10815</v>
      </c>
      <c r="N2352" s="2" t="s">
        <v>10816</v>
      </c>
      <c r="O2352">
        <v>1</v>
      </c>
      <c r="P2352" s="2" t="s">
        <v>53</v>
      </c>
      <c r="Q2352">
        <v>100</v>
      </c>
      <c r="R2352">
        <v>0</v>
      </c>
      <c r="S2352" s="2" t="s">
        <v>54</v>
      </c>
      <c r="T2352" s="2" t="s">
        <v>55</v>
      </c>
      <c r="U2352" s="2" t="s">
        <v>56</v>
      </c>
      <c r="V2352" s="2"/>
      <c r="W2352">
        <v>85000</v>
      </c>
      <c r="X2352">
        <v>0</v>
      </c>
      <c r="Y2352">
        <v>0</v>
      </c>
      <c r="Z2352">
        <v>85000</v>
      </c>
      <c r="AB2352" s="2" t="s">
        <v>57</v>
      </c>
      <c r="AC2352">
        <v>34000</v>
      </c>
      <c r="AD2352">
        <v>51000</v>
      </c>
      <c r="AE2352">
        <v>189000</v>
      </c>
      <c r="AF2352">
        <v>2835</v>
      </c>
      <c r="AG2352" s="2" t="s">
        <v>10814</v>
      </c>
      <c r="AH2352" s="2"/>
      <c r="AI2352" s="1">
        <v>46195</v>
      </c>
      <c r="AJ2352" s="2"/>
      <c r="AK2352" s="2" t="s">
        <v>58</v>
      </c>
      <c r="AM2352" s="2" t="s">
        <v>59</v>
      </c>
      <c r="AP2352" s="2" t="s">
        <v>60</v>
      </c>
      <c r="AQ2352" s="2" t="s">
        <v>41</v>
      </c>
      <c r="AR2352">
        <v>104000</v>
      </c>
      <c r="AS2352" s="2" t="str">
        <f>_xlfn.IFNA(IF(VLOOKUP(all_resi[[#This Row],[No. Waybill]],settle_reconcile[No. Waybill],1,0)="","Recon","Recon"),"-")</f>
        <v>Recon</v>
      </c>
      <c r="AT2352" s="2">
        <f>all_resi[[#This Row],[Nilai COD]]-all_resi[[#This Row],[COD Fee]]-all_resi[[#This Row],[Total Biaya Setelah Diskon]]</f>
        <v>135165</v>
      </c>
      <c r="AU2352" s="2">
        <f>IF(all_resi[[#This Row],[Waktu Terima]]="","",_xlfn.DAYS(all_resi[[#This Row],[Waktu Terima]],all_resi[[#This Row],[Tanggal Pengiriman]]))</f>
        <v>5</v>
      </c>
    </row>
    <row r="2353" spans="1:47" x14ac:dyDescent="0.25">
      <c r="A2353" s="2" t="s">
        <v>10810</v>
      </c>
      <c r="B2353" s="1">
        <v>46190</v>
      </c>
      <c r="C2353" s="2" t="s">
        <v>42</v>
      </c>
      <c r="D2353" s="2" t="s">
        <v>43</v>
      </c>
      <c r="E2353" s="2" t="s">
        <v>44</v>
      </c>
      <c r="F2353" s="2" t="s">
        <v>45</v>
      </c>
      <c r="G2353" s="2" t="s">
        <v>46</v>
      </c>
      <c r="H2353" s="2" t="s">
        <v>47</v>
      </c>
      <c r="I2353" s="2" t="s">
        <v>10811</v>
      </c>
      <c r="J2353" s="2" t="s">
        <v>14476</v>
      </c>
      <c r="K2353" s="2" t="s">
        <v>156</v>
      </c>
      <c r="L2353" s="2" t="s">
        <v>946</v>
      </c>
      <c r="M2353" s="2" t="s">
        <v>1357</v>
      </c>
      <c r="N2353" s="2" t="s">
        <v>10812</v>
      </c>
      <c r="O2353">
        <v>1</v>
      </c>
      <c r="P2353" s="2" t="s">
        <v>53</v>
      </c>
      <c r="Q2353">
        <v>100</v>
      </c>
      <c r="R2353">
        <v>0</v>
      </c>
      <c r="S2353" s="2" t="s">
        <v>54</v>
      </c>
      <c r="T2353" s="2" t="s">
        <v>55</v>
      </c>
      <c r="U2353" s="2" t="s">
        <v>250</v>
      </c>
      <c r="V2353" s="2"/>
      <c r="W2353">
        <v>70000</v>
      </c>
      <c r="X2353">
        <v>0</v>
      </c>
      <c r="Y2353">
        <v>0</v>
      </c>
      <c r="Z2353">
        <v>70000</v>
      </c>
      <c r="AB2353" s="2" t="s">
        <v>57</v>
      </c>
      <c r="AC2353">
        <v>28000</v>
      </c>
      <c r="AD2353">
        <v>42000</v>
      </c>
      <c r="AE2353">
        <v>118000</v>
      </c>
      <c r="AF2353">
        <v>1770</v>
      </c>
      <c r="AG2353" s="2" t="s">
        <v>43</v>
      </c>
      <c r="AH2353" s="2"/>
      <c r="AI2353" s="1">
        <v>46212</v>
      </c>
      <c r="AJ2353" s="2"/>
      <c r="AK2353" s="2" t="s">
        <v>67</v>
      </c>
      <c r="AM2353" s="2" t="s">
        <v>59</v>
      </c>
      <c r="AP2353" s="2" t="s">
        <v>60</v>
      </c>
      <c r="AQ2353" s="2" t="s">
        <v>41</v>
      </c>
      <c r="AR2353">
        <v>48000</v>
      </c>
      <c r="AS2353" s="2" t="str">
        <f>_xlfn.IFNA(IF(VLOOKUP(all_resi[[#This Row],[No. Waybill]],settle_reconcile[No. Waybill],1,0)="","Recon","Recon"),"-")</f>
        <v>-</v>
      </c>
      <c r="AT2353" s="2">
        <f>all_resi[[#This Row],[Nilai COD]]-all_resi[[#This Row],[COD Fee]]-all_resi[[#This Row],[Total Biaya Setelah Diskon]]</f>
        <v>74230</v>
      </c>
      <c r="AU2353" s="2">
        <f>IF(all_resi[[#This Row],[Waktu Terima]]="","",_xlfn.DAYS(all_resi[[#This Row],[Waktu Terima]],all_resi[[#This Row],[Tanggal Pengiriman]]))</f>
        <v>22</v>
      </c>
    </row>
    <row r="2354" spans="1:47" x14ac:dyDescent="0.25">
      <c r="A2354" s="2" t="s">
        <v>10723</v>
      </c>
      <c r="B2354" s="1">
        <v>46190</v>
      </c>
      <c r="C2354" s="2" t="s">
        <v>42</v>
      </c>
      <c r="D2354" s="2" t="s">
        <v>43</v>
      </c>
      <c r="E2354" s="2" t="s">
        <v>44</v>
      </c>
      <c r="F2354" s="2" t="s">
        <v>45</v>
      </c>
      <c r="G2354" s="2" t="s">
        <v>46</v>
      </c>
      <c r="H2354" s="2" t="s">
        <v>47</v>
      </c>
      <c r="I2354" s="2" t="s">
        <v>10724</v>
      </c>
      <c r="J2354" s="2" t="s">
        <v>14496</v>
      </c>
      <c r="K2354" s="2" t="s">
        <v>116</v>
      </c>
      <c r="L2354" s="2" t="s">
        <v>2504</v>
      </c>
      <c r="M2354" s="2" t="s">
        <v>2937</v>
      </c>
      <c r="N2354" s="2" t="s">
        <v>10725</v>
      </c>
      <c r="O2354">
        <v>1</v>
      </c>
      <c r="P2354" s="2" t="s">
        <v>53</v>
      </c>
      <c r="Q2354">
        <v>100</v>
      </c>
      <c r="R2354">
        <v>0</v>
      </c>
      <c r="S2354" s="2" t="s">
        <v>54</v>
      </c>
      <c r="T2354" s="2" t="s">
        <v>55</v>
      </c>
      <c r="U2354" s="2" t="s">
        <v>250</v>
      </c>
      <c r="V2354" s="2"/>
      <c r="W2354">
        <v>15000</v>
      </c>
      <c r="X2354">
        <v>0</v>
      </c>
      <c r="Y2354">
        <v>0</v>
      </c>
      <c r="Z2354">
        <v>15000</v>
      </c>
      <c r="AB2354" s="2" t="s">
        <v>57</v>
      </c>
      <c r="AC2354">
        <v>10000</v>
      </c>
      <c r="AD2354">
        <v>5000</v>
      </c>
      <c r="AE2354">
        <v>68400</v>
      </c>
      <c r="AF2354">
        <v>1026</v>
      </c>
      <c r="AG2354" s="2" t="s">
        <v>11421</v>
      </c>
      <c r="AH2354" s="2" t="s">
        <v>149</v>
      </c>
      <c r="AI2354" s="1">
        <v>46193</v>
      </c>
      <c r="AJ2354" s="2"/>
      <c r="AK2354" s="2" t="s">
        <v>67</v>
      </c>
      <c r="AM2354" s="2" t="s">
        <v>59</v>
      </c>
      <c r="AP2354" s="2" t="s">
        <v>60</v>
      </c>
      <c r="AQ2354" s="2" t="s">
        <v>41</v>
      </c>
      <c r="AR2354">
        <v>53400</v>
      </c>
      <c r="AS2354" s="2" t="str">
        <f>_xlfn.IFNA(IF(VLOOKUP(all_resi[[#This Row],[No. Waybill]],settle_reconcile[No. Waybill],1,0)="","Recon","Recon"),"-")</f>
        <v>-</v>
      </c>
      <c r="AT2354" s="2">
        <f>all_resi[[#This Row],[Nilai COD]]-all_resi[[#This Row],[COD Fee]]-all_resi[[#This Row],[Total Biaya Setelah Diskon]]</f>
        <v>62374</v>
      </c>
      <c r="AU2354" s="2">
        <f>IF(all_resi[[#This Row],[Waktu Terima]]="","",_xlfn.DAYS(all_resi[[#This Row],[Waktu Terima]],all_resi[[#This Row],[Tanggal Pengiriman]]))</f>
        <v>3</v>
      </c>
    </row>
    <row r="2355" spans="1:47" x14ac:dyDescent="0.25">
      <c r="A2355" s="2" t="s">
        <v>10860</v>
      </c>
      <c r="B2355" s="1">
        <v>46190</v>
      </c>
      <c r="C2355" s="2" t="s">
        <v>42</v>
      </c>
      <c r="D2355" s="2" t="s">
        <v>43</v>
      </c>
      <c r="E2355" s="2" t="s">
        <v>44</v>
      </c>
      <c r="F2355" s="2" t="s">
        <v>45</v>
      </c>
      <c r="G2355" s="2" t="s">
        <v>46</v>
      </c>
      <c r="H2355" s="2" t="s">
        <v>47</v>
      </c>
      <c r="I2355" s="2" t="s">
        <v>10861</v>
      </c>
      <c r="J2355" s="2" t="s">
        <v>14488</v>
      </c>
      <c r="K2355" s="2" t="s">
        <v>2959</v>
      </c>
      <c r="L2355" s="2" t="s">
        <v>10862</v>
      </c>
      <c r="M2355" s="2" t="s">
        <v>10863</v>
      </c>
      <c r="N2355" s="2" t="s">
        <v>10864</v>
      </c>
      <c r="O2355">
        <v>1</v>
      </c>
      <c r="P2355" s="2" t="s">
        <v>53</v>
      </c>
      <c r="Q2355">
        <v>100</v>
      </c>
      <c r="R2355">
        <v>0</v>
      </c>
      <c r="S2355" s="2" t="s">
        <v>54</v>
      </c>
      <c r="T2355" s="2" t="s">
        <v>55</v>
      </c>
      <c r="U2355" s="2" t="s">
        <v>386</v>
      </c>
      <c r="V2355" s="2"/>
      <c r="W2355">
        <v>58000</v>
      </c>
      <c r="X2355">
        <v>0</v>
      </c>
      <c r="Y2355">
        <v>0</v>
      </c>
      <c r="Z2355">
        <v>58000</v>
      </c>
      <c r="AB2355" s="2" t="s">
        <v>57</v>
      </c>
      <c r="AC2355">
        <v>23200</v>
      </c>
      <c r="AD2355">
        <v>34800</v>
      </c>
      <c r="AE2355">
        <v>169000</v>
      </c>
      <c r="AF2355">
        <v>2535</v>
      </c>
      <c r="AG2355" s="2" t="s">
        <v>256</v>
      </c>
      <c r="AH2355" s="2"/>
      <c r="AI2355" s="1">
        <v>46203</v>
      </c>
      <c r="AJ2355" s="2"/>
      <c r="AK2355" s="2" t="s">
        <v>67</v>
      </c>
      <c r="AM2355" s="2" t="s">
        <v>59</v>
      </c>
      <c r="AP2355" s="2" t="s">
        <v>60</v>
      </c>
      <c r="AQ2355" s="2" t="s">
        <v>41</v>
      </c>
      <c r="AR2355">
        <v>111000</v>
      </c>
      <c r="AS2355" s="2" t="str">
        <f>_xlfn.IFNA(IF(VLOOKUP(all_resi[[#This Row],[No. Waybill]],settle_reconcile[No. Waybill],1,0)="","Recon","Recon"),"-")</f>
        <v>-</v>
      </c>
      <c r="AT2355" s="2">
        <f>all_resi[[#This Row],[Nilai COD]]-all_resi[[#This Row],[COD Fee]]-all_resi[[#This Row],[Total Biaya Setelah Diskon]]</f>
        <v>131665</v>
      </c>
      <c r="AU2355" s="2">
        <f>IF(all_resi[[#This Row],[Waktu Terima]]="","",_xlfn.DAYS(all_resi[[#This Row],[Waktu Terima]],all_resi[[#This Row],[Tanggal Pengiriman]]))</f>
        <v>13</v>
      </c>
    </row>
    <row r="2356" spans="1:47" x14ac:dyDescent="0.25">
      <c r="A2356" s="2" t="s">
        <v>10778</v>
      </c>
      <c r="B2356" s="1">
        <v>46190</v>
      </c>
      <c r="C2356" s="2" t="s">
        <v>42</v>
      </c>
      <c r="D2356" s="2" t="s">
        <v>43</v>
      </c>
      <c r="E2356" s="2" t="s">
        <v>44</v>
      </c>
      <c r="F2356" s="2" t="s">
        <v>45</v>
      </c>
      <c r="G2356" s="2" t="s">
        <v>46</v>
      </c>
      <c r="H2356" s="2" t="s">
        <v>80</v>
      </c>
      <c r="I2356" s="2" t="s">
        <v>10779</v>
      </c>
      <c r="J2356" s="2" t="s">
        <v>14466</v>
      </c>
      <c r="K2356" s="2" t="s">
        <v>121</v>
      </c>
      <c r="L2356" s="2" t="s">
        <v>680</v>
      </c>
      <c r="M2356" s="2" t="s">
        <v>1022</v>
      </c>
      <c r="N2356" s="2" t="s">
        <v>10780</v>
      </c>
      <c r="O2356">
        <v>1</v>
      </c>
      <c r="P2356" s="2" t="s">
        <v>53</v>
      </c>
      <c r="Q2356">
        <v>100</v>
      </c>
      <c r="R2356">
        <v>0</v>
      </c>
      <c r="S2356" s="2" t="s">
        <v>54</v>
      </c>
      <c r="T2356" s="2" t="s">
        <v>55</v>
      </c>
      <c r="U2356" s="2" t="s">
        <v>86</v>
      </c>
      <c r="V2356" s="2"/>
      <c r="W2356">
        <v>81000</v>
      </c>
      <c r="X2356">
        <v>0</v>
      </c>
      <c r="Y2356">
        <v>0</v>
      </c>
      <c r="Z2356">
        <v>81000</v>
      </c>
      <c r="AB2356" s="2" t="s">
        <v>57</v>
      </c>
      <c r="AC2356">
        <v>32400</v>
      </c>
      <c r="AD2356">
        <v>48600</v>
      </c>
      <c r="AE2356">
        <v>150000</v>
      </c>
      <c r="AF2356">
        <v>2250</v>
      </c>
      <c r="AG2356" s="2" t="s">
        <v>10779</v>
      </c>
      <c r="AH2356" s="2"/>
      <c r="AI2356" s="1">
        <v>46196</v>
      </c>
      <c r="AJ2356" s="2" t="s">
        <v>87</v>
      </c>
      <c r="AK2356" s="2" t="s">
        <v>58</v>
      </c>
      <c r="AM2356" s="2" t="s">
        <v>59</v>
      </c>
      <c r="AP2356" s="2" t="s">
        <v>60</v>
      </c>
      <c r="AQ2356" s="2" t="s">
        <v>41</v>
      </c>
      <c r="AR2356">
        <v>69000</v>
      </c>
      <c r="AS2356" s="2" t="str">
        <f>_xlfn.IFNA(IF(VLOOKUP(all_resi[[#This Row],[No. Waybill]],settle_reconcile[No. Waybill],1,0)="","Recon","Recon"),"-")</f>
        <v>Recon</v>
      </c>
      <c r="AT2356" s="2">
        <f>all_resi[[#This Row],[Nilai COD]]-all_resi[[#This Row],[COD Fee]]-all_resi[[#This Row],[Total Biaya Setelah Diskon]]</f>
        <v>99150</v>
      </c>
      <c r="AU2356" s="2">
        <f>IF(all_resi[[#This Row],[Waktu Terima]]="","",_xlfn.DAYS(all_resi[[#This Row],[Waktu Terima]],all_resi[[#This Row],[Tanggal Pengiriman]]))</f>
        <v>6</v>
      </c>
    </row>
    <row r="2357" spans="1:47" x14ac:dyDescent="0.25">
      <c r="A2357" s="2" t="s">
        <v>10729</v>
      </c>
      <c r="B2357" s="1">
        <v>46190</v>
      </c>
      <c r="C2357" s="2" t="s">
        <v>42</v>
      </c>
      <c r="D2357" s="2" t="s">
        <v>43</v>
      </c>
      <c r="E2357" s="2" t="s">
        <v>44</v>
      </c>
      <c r="F2357" s="2" t="s">
        <v>45</v>
      </c>
      <c r="G2357" s="2" t="s">
        <v>46</v>
      </c>
      <c r="H2357" s="2" t="s">
        <v>47</v>
      </c>
      <c r="I2357" s="2" t="s">
        <v>10730</v>
      </c>
      <c r="J2357" s="2" t="s">
        <v>14465</v>
      </c>
      <c r="K2357" s="2" t="s">
        <v>121</v>
      </c>
      <c r="L2357" s="2" t="s">
        <v>274</v>
      </c>
      <c r="M2357" s="2" t="s">
        <v>2072</v>
      </c>
      <c r="N2357" s="2" t="s">
        <v>10731</v>
      </c>
      <c r="O2357">
        <v>1</v>
      </c>
      <c r="P2357" s="2" t="s">
        <v>53</v>
      </c>
      <c r="Q2357">
        <v>100</v>
      </c>
      <c r="R2357">
        <v>0</v>
      </c>
      <c r="S2357" s="2" t="s">
        <v>54</v>
      </c>
      <c r="T2357" s="2" t="s">
        <v>55</v>
      </c>
      <c r="U2357" s="2" t="s">
        <v>250</v>
      </c>
      <c r="V2357" s="2"/>
      <c r="W2357">
        <v>68000</v>
      </c>
      <c r="X2357">
        <v>0</v>
      </c>
      <c r="Y2357">
        <v>0</v>
      </c>
      <c r="Z2357">
        <v>68000</v>
      </c>
      <c r="AB2357" s="2" t="s">
        <v>57</v>
      </c>
      <c r="AC2357">
        <v>27200</v>
      </c>
      <c r="AD2357">
        <v>40800</v>
      </c>
      <c r="AE2357">
        <v>122900</v>
      </c>
      <c r="AF2357">
        <v>1843.5</v>
      </c>
      <c r="AG2357" s="2" t="s">
        <v>256</v>
      </c>
      <c r="AH2357" s="2"/>
      <c r="AI2357" s="1">
        <v>46209</v>
      </c>
      <c r="AJ2357" s="2"/>
      <c r="AK2357" s="2" t="s">
        <v>67</v>
      </c>
      <c r="AM2357" s="2" t="s">
        <v>59</v>
      </c>
      <c r="AP2357" s="2" t="s">
        <v>60</v>
      </c>
      <c r="AQ2357" s="2" t="s">
        <v>41</v>
      </c>
      <c r="AR2357">
        <v>54900</v>
      </c>
      <c r="AS2357" s="2" t="str">
        <f>_xlfn.IFNA(IF(VLOOKUP(all_resi[[#This Row],[No. Waybill]],settle_reconcile[No. Waybill],1,0)="","Recon","Recon"),"-")</f>
        <v>-</v>
      </c>
      <c r="AT2357" s="2">
        <f>all_resi[[#This Row],[Nilai COD]]-all_resi[[#This Row],[COD Fee]]-all_resi[[#This Row],[Total Biaya Setelah Diskon]]</f>
        <v>80256.5</v>
      </c>
      <c r="AU2357" s="2">
        <f>IF(all_resi[[#This Row],[Waktu Terima]]="","",_xlfn.DAYS(all_resi[[#This Row],[Waktu Terima]],all_resi[[#This Row],[Tanggal Pengiriman]]))</f>
        <v>19</v>
      </c>
    </row>
    <row r="2358" spans="1:47" x14ac:dyDescent="0.25">
      <c r="A2358" s="2" t="s">
        <v>10839</v>
      </c>
      <c r="B2358" s="1">
        <v>46190</v>
      </c>
      <c r="C2358" s="2" t="s">
        <v>42</v>
      </c>
      <c r="D2358" s="2" t="s">
        <v>43</v>
      </c>
      <c r="E2358" s="2" t="s">
        <v>44</v>
      </c>
      <c r="F2358" s="2" t="s">
        <v>45</v>
      </c>
      <c r="G2358" s="2" t="s">
        <v>46</v>
      </c>
      <c r="H2358" s="2" t="s">
        <v>80</v>
      </c>
      <c r="I2358" s="2" t="s">
        <v>10840</v>
      </c>
      <c r="J2358" s="2" t="s">
        <v>14483</v>
      </c>
      <c r="K2358" s="2" t="s">
        <v>183</v>
      </c>
      <c r="L2358" s="2" t="s">
        <v>325</v>
      </c>
      <c r="M2358" s="2" t="s">
        <v>410</v>
      </c>
      <c r="N2358" s="2" t="s">
        <v>10841</v>
      </c>
      <c r="O2358">
        <v>1</v>
      </c>
      <c r="P2358" s="2" t="s">
        <v>53</v>
      </c>
      <c r="Q2358">
        <v>100</v>
      </c>
      <c r="R2358">
        <v>0</v>
      </c>
      <c r="S2358" s="2" t="s">
        <v>54</v>
      </c>
      <c r="T2358" s="2" t="s">
        <v>55</v>
      </c>
      <c r="U2358" s="2" t="s">
        <v>86</v>
      </c>
      <c r="V2358" s="2"/>
      <c r="W2358">
        <v>68000</v>
      </c>
      <c r="X2358">
        <v>0</v>
      </c>
      <c r="Y2358">
        <v>0</v>
      </c>
      <c r="Z2358">
        <v>68000</v>
      </c>
      <c r="AB2358" s="2" t="s">
        <v>57</v>
      </c>
      <c r="AC2358">
        <v>27200</v>
      </c>
      <c r="AD2358">
        <v>40800</v>
      </c>
      <c r="AE2358">
        <v>128000</v>
      </c>
      <c r="AF2358">
        <v>1920</v>
      </c>
      <c r="AG2358" s="2" t="s">
        <v>10840</v>
      </c>
      <c r="AH2358" s="2"/>
      <c r="AI2358" s="1">
        <v>46196</v>
      </c>
      <c r="AJ2358" s="2" t="s">
        <v>87</v>
      </c>
      <c r="AK2358" s="2" t="s">
        <v>58</v>
      </c>
      <c r="AM2358" s="2" t="s">
        <v>59</v>
      </c>
      <c r="AP2358" s="2" t="s">
        <v>60</v>
      </c>
      <c r="AQ2358" s="2" t="s">
        <v>41</v>
      </c>
      <c r="AR2358">
        <v>60000</v>
      </c>
      <c r="AS2358" s="2" t="str">
        <f>_xlfn.IFNA(IF(VLOOKUP(all_resi[[#This Row],[No. Waybill]],settle_reconcile[No. Waybill],1,0)="","Recon","Recon"),"-")</f>
        <v>Recon</v>
      </c>
      <c r="AT2358" s="2">
        <f>all_resi[[#This Row],[Nilai COD]]-all_resi[[#This Row],[COD Fee]]-all_resi[[#This Row],[Total Biaya Setelah Diskon]]</f>
        <v>85280</v>
      </c>
      <c r="AU2358" s="2">
        <f>IF(all_resi[[#This Row],[Waktu Terima]]="","",_xlfn.DAYS(all_resi[[#This Row],[Waktu Terima]],all_resi[[#This Row],[Tanggal Pengiriman]]))</f>
        <v>6</v>
      </c>
    </row>
    <row r="2359" spans="1:47" x14ac:dyDescent="0.25">
      <c r="A2359" s="2" t="s">
        <v>10649</v>
      </c>
      <c r="B2359" s="1">
        <v>46190</v>
      </c>
      <c r="C2359" s="2" t="s">
        <v>42</v>
      </c>
      <c r="D2359" s="2" t="s">
        <v>43</v>
      </c>
      <c r="E2359" s="2" t="s">
        <v>44</v>
      </c>
      <c r="F2359" s="2" t="s">
        <v>45</v>
      </c>
      <c r="G2359" s="2" t="s">
        <v>46</v>
      </c>
      <c r="H2359" s="2" t="s">
        <v>47</v>
      </c>
      <c r="I2359" s="2" t="s">
        <v>10650</v>
      </c>
      <c r="J2359" s="2" t="s">
        <v>14461</v>
      </c>
      <c r="K2359" s="2" t="s">
        <v>116</v>
      </c>
      <c r="L2359" s="2" t="s">
        <v>617</v>
      </c>
      <c r="M2359" s="2" t="s">
        <v>1413</v>
      </c>
      <c r="N2359" s="2" t="s">
        <v>10787</v>
      </c>
      <c r="O2359">
        <v>1</v>
      </c>
      <c r="P2359" s="2" t="s">
        <v>53</v>
      </c>
      <c r="Q2359">
        <v>100</v>
      </c>
      <c r="R2359">
        <v>0</v>
      </c>
      <c r="S2359" s="2" t="s">
        <v>54</v>
      </c>
      <c r="T2359" s="2" t="s">
        <v>55</v>
      </c>
      <c r="U2359" s="2" t="s">
        <v>250</v>
      </c>
      <c r="V2359" s="2"/>
      <c r="W2359">
        <v>15000</v>
      </c>
      <c r="X2359">
        <v>0</v>
      </c>
      <c r="Y2359">
        <v>0</v>
      </c>
      <c r="Z2359">
        <v>15000</v>
      </c>
      <c r="AB2359" s="2" t="s">
        <v>57</v>
      </c>
      <c r="AC2359">
        <v>9000</v>
      </c>
      <c r="AD2359">
        <v>6000</v>
      </c>
      <c r="AE2359">
        <v>68400</v>
      </c>
      <c r="AF2359">
        <v>1026</v>
      </c>
      <c r="AG2359" s="2" t="s">
        <v>10650</v>
      </c>
      <c r="AH2359" s="2"/>
      <c r="AI2359" s="1">
        <v>46191</v>
      </c>
      <c r="AJ2359" s="2"/>
      <c r="AK2359" s="2" t="s">
        <v>58</v>
      </c>
      <c r="AM2359" s="2" t="s">
        <v>59</v>
      </c>
      <c r="AP2359" s="2" t="s">
        <v>60</v>
      </c>
      <c r="AQ2359" s="2" t="s">
        <v>41</v>
      </c>
      <c r="AR2359">
        <v>53400</v>
      </c>
      <c r="AS2359" s="2" t="str">
        <f>_xlfn.IFNA(IF(VLOOKUP(all_resi[[#This Row],[No. Waybill]],settle_reconcile[No. Waybill],1,0)="","Recon","Recon"),"-")</f>
        <v>Recon</v>
      </c>
      <c r="AT2359" s="2">
        <f>all_resi[[#This Row],[Nilai COD]]-all_resi[[#This Row],[COD Fee]]-all_resi[[#This Row],[Total Biaya Setelah Diskon]]</f>
        <v>61374</v>
      </c>
      <c r="AU2359" s="2">
        <f>IF(all_resi[[#This Row],[Waktu Terima]]="","",_xlfn.DAYS(all_resi[[#This Row],[Waktu Terima]],all_resi[[#This Row],[Tanggal Pengiriman]]))</f>
        <v>1</v>
      </c>
    </row>
    <row r="2360" spans="1:47" x14ac:dyDescent="0.25">
      <c r="A2360" s="2" t="s">
        <v>10720</v>
      </c>
      <c r="B2360" s="1">
        <v>46190</v>
      </c>
      <c r="C2360" s="2" t="s">
        <v>42</v>
      </c>
      <c r="D2360" s="2" t="s">
        <v>43</v>
      </c>
      <c r="E2360" s="2" t="s">
        <v>44</v>
      </c>
      <c r="F2360" s="2" t="s">
        <v>45</v>
      </c>
      <c r="G2360" s="2" t="s">
        <v>46</v>
      </c>
      <c r="H2360" s="2" t="s">
        <v>47</v>
      </c>
      <c r="I2360" s="2" t="s">
        <v>10721</v>
      </c>
      <c r="J2360" s="2" t="s">
        <v>14495</v>
      </c>
      <c r="K2360" s="2" t="s">
        <v>177</v>
      </c>
      <c r="L2360" s="2" t="s">
        <v>222</v>
      </c>
      <c r="M2360" s="2" t="s">
        <v>2840</v>
      </c>
      <c r="N2360" s="2" t="s">
        <v>10722</v>
      </c>
      <c r="O2360">
        <v>1</v>
      </c>
      <c r="P2360" s="2" t="s">
        <v>53</v>
      </c>
      <c r="Q2360">
        <v>100</v>
      </c>
      <c r="R2360">
        <v>0</v>
      </c>
      <c r="S2360" s="2" t="s">
        <v>54</v>
      </c>
      <c r="T2360" s="2" t="s">
        <v>55</v>
      </c>
      <c r="U2360" s="2" t="s">
        <v>386</v>
      </c>
      <c r="V2360" s="2"/>
      <c r="W2360">
        <v>80000</v>
      </c>
      <c r="X2360">
        <v>0</v>
      </c>
      <c r="Y2360">
        <v>0</v>
      </c>
      <c r="Z2360">
        <v>80000</v>
      </c>
      <c r="AB2360" s="2" t="s">
        <v>57</v>
      </c>
      <c r="AC2360">
        <v>32000</v>
      </c>
      <c r="AD2360">
        <v>48000</v>
      </c>
      <c r="AE2360">
        <v>184000</v>
      </c>
      <c r="AF2360">
        <v>2760</v>
      </c>
      <c r="AG2360" s="2" t="s">
        <v>17318</v>
      </c>
      <c r="AH2360" s="2" t="s">
        <v>149</v>
      </c>
      <c r="AI2360" s="1">
        <v>46203</v>
      </c>
      <c r="AJ2360" s="2"/>
      <c r="AK2360" s="2" t="s">
        <v>67</v>
      </c>
      <c r="AM2360" s="2" t="s">
        <v>59</v>
      </c>
      <c r="AP2360" s="2" t="s">
        <v>60</v>
      </c>
      <c r="AQ2360" s="2" t="s">
        <v>41</v>
      </c>
      <c r="AR2360">
        <v>104000</v>
      </c>
      <c r="AS2360" s="2" t="str">
        <f>_xlfn.IFNA(IF(VLOOKUP(all_resi[[#This Row],[No. Waybill]],settle_reconcile[No. Waybill],1,0)="","Recon","Recon"),"-")</f>
        <v>-</v>
      </c>
      <c r="AT2360" s="2">
        <f>all_resi[[#This Row],[Nilai COD]]-all_resi[[#This Row],[COD Fee]]-all_resi[[#This Row],[Total Biaya Setelah Diskon]]</f>
        <v>133240</v>
      </c>
      <c r="AU2360" s="2">
        <f>IF(all_resi[[#This Row],[Waktu Terima]]="","",_xlfn.DAYS(all_resi[[#This Row],[Waktu Terima]],all_resi[[#This Row],[Tanggal Pengiriman]]))</f>
        <v>13</v>
      </c>
    </row>
    <row r="2361" spans="1:47" x14ac:dyDescent="0.25">
      <c r="A2361" s="2" t="s">
        <v>10883</v>
      </c>
      <c r="B2361" s="1">
        <v>46190</v>
      </c>
      <c r="C2361" s="2" t="s">
        <v>42</v>
      </c>
      <c r="D2361" s="2" t="s">
        <v>43</v>
      </c>
      <c r="E2361" s="2" t="s">
        <v>44</v>
      </c>
      <c r="F2361" s="2" t="s">
        <v>45</v>
      </c>
      <c r="G2361" s="2" t="s">
        <v>46</v>
      </c>
      <c r="H2361" s="2" t="s">
        <v>47</v>
      </c>
      <c r="I2361" s="2" t="s">
        <v>10884</v>
      </c>
      <c r="J2361" s="2" t="s">
        <v>14459</v>
      </c>
      <c r="K2361" s="2" t="s">
        <v>137</v>
      </c>
      <c r="L2361" s="2" t="s">
        <v>1261</v>
      </c>
      <c r="M2361" s="2" t="s">
        <v>10885</v>
      </c>
      <c r="N2361" s="2" t="s">
        <v>10886</v>
      </c>
      <c r="O2361">
        <v>1</v>
      </c>
      <c r="P2361" s="2" t="s">
        <v>53</v>
      </c>
      <c r="Q2361">
        <v>100</v>
      </c>
      <c r="R2361">
        <v>0</v>
      </c>
      <c r="S2361" s="2" t="s">
        <v>54</v>
      </c>
      <c r="T2361" s="2" t="s">
        <v>55</v>
      </c>
      <c r="U2361" s="2" t="s">
        <v>250</v>
      </c>
      <c r="V2361" s="2"/>
      <c r="W2361">
        <v>32000</v>
      </c>
      <c r="X2361">
        <v>0</v>
      </c>
      <c r="Y2361">
        <v>0</v>
      </c>
      <c r="Z2361">
        <v>32000</v>
      </c>
      <c r="AB2361" s="2" t="s">
        <v>57</v>
      </c>
      <c r="AC2361">
        <v>23000</v>
      </c>
      <c r="AD2361">
        <v>9000</v>
      </c>
      <c r="AE2361">
        <v>86900</v>
      </c>
      <c r="AF2361">
        <v>1303.5</v>
      </c>
      <c r="AG2361" s="2" t="s">
        <v>256</v>
      </c>
      <c r="AH2361" s="2"/>
      <c r="AI2361" s="1">
        <v>46206</v>
      </c>
      <c r="AJ2361" s="2"/>
      <c r="AK2361" s="2" t="s">
        <v>67</v>
      </c>
      <c r="AM2361" s="2" t="s">
        <v>59</v>
      </c>
      <c r="AP2361" s="2" t="s">
        <v>60</v>
      </c>
      <c r="AQ2361" s="2" t="s">
        <v>41</v>
      </c>
      <c r="AR2361">
        <v>54900</v>
      </c>
      <c r="AS2361" s="2" t="str">
        <f>_xlfn.IFNA(IF(VLOOKUP(all_resi[[#This Row],[No. Waybill]],settle_reconcile[No. Waybill],1,0)="","Recon","Recon"),"-")</f>
        <v>-</v>
      </c>
      <c r="AT2361" s="2">
        <f>all_resi[[#This Row],[Nilai COD]]-all_resi[[#This Row],[COD Fee]]-all_resi[[#This Row],[Total Biaya Setelah Diskon]]</f>
        <v>76596.5</v>
      </c>
      <c r="AU2361" s="2">
        <f>IF(all_resi[[#This Row],[Waktu Terima]]="","",_xlfn.DAYS(all_resi[[#This Row],[Waktu Terima]],all_resi[[#This Row],[Tanggal Pengiriman]]))</f>
        <v>16</v>
      </c>
    </row>
    <row r="2362" spans="1:47" x14ac:dyDescent="0.25">
      <c r="A2362" s="2" t="s">
        <v>10800</v>
      </c>
      <c r="B2362" s="1">
        <v>46190</v>
      </c>
      <c r="C2362" s="2" t="s">
        <v>42</v>
      </c>
      <c r="D2362" s="2" t="s">
        <v>43</v>
      </c>
      <c r="E2362" s="2" t="s">
        <v>44</v>
      </c>
      <c r="F2362" s="2" t="s">
        <v>45</v>
      </c>
      <c r="G2362" s="2" t="s">
        <v>46</v>
      </c>
      <c r="H2362" s="2" t="s">
        <v>80</v>
      </c>
      <c r="I2362" s="2" t="s">
        <v>10801</v>
      </c>
      <c r="J2362" s="2" t="s">
        <v>14500</v>
      </c>
      <c r="K2362" s="2" t="s">
        <v>137</v>
      </c>
      <c r="L2362" s="2" t="s">
        <v>1002</v>
      </c>
      <c r="M2362" s="2" t="s">
        <v>10802</v>
      </c>
      <c r="N2362" s="2" t="s">
        <v>10803</v>
      </c>
      <c r="O2362">
        <v>1</v>
      </c>
      <c r="P2362" s="2" t="s">
        <v>53</v>
      </c>
      <c r="Q2362">
        <v>100</v>
      </c>
      <c r="R2362">
        <v>0</v>
      </c>
      <c r="S2362" s="2" t="s">
        <v>54</v>
      </c>
      <c r="T2362" s="2" t="s">
        <v>55</v>
      </c>
      <c r="U2362" s="2" t="s">
        <v>86</v>
      </c>
      <c r="V2362" s="2"/>
      <c r="W2362">
        <v>25000</v>
      </c>
      <c r="X2362">
        <v>0</v>
      </c>
      <c r="Y2362">
        <v>0</v>
      </c>
      <c r="Z2362">
        <v>25000</v>
      </c>
      <c r="AB2362" s="2" t="s">
        <v>57</v>
      </c>
      <c r="AC2362">
        <v>16000</v>
      </c>
      <c r="AD2362">
        <v>9000</v>
      </c>
      <c r="AE2362">
        <v>84000</v>
      </c>
      <c r="AF2362">
        <v>1260</v>
      </c>
      <c r="AG2362" s="2" t="s">
        <v>10801</v>
      </c>
      <c r="AH2362" s="2"/>
      <c r="AI2362" s="1">
        <v>46192</v>
      </c>
      <c r="AJ2362" s="2" t="s">
        <v>87</v>
      </c>
      <c r="AK2362" s="2" t="s">
        <v>58</v>
      </c>
      <c r="AM2362" s="2" t="s">
        <v>59</v>
      </c>
      <c r="AP2362" s="2" t="s">
        <v>60</v>
      </c>
      <c r="AQ2362" s="2" t="s">
        <v>41</v>
      </c>
      <c r="AR2362">
        <v>59000</v>
      </c>
      <c r="AS2362" s="2" t="str">
        <f>_xlfn.IFNA(IF(VLOOKUP(all_resi[[#This Row],[No. Waybill]],settle_reconcile[No. Waybill],1,0)="","Recon","Recon"),"-")</f>
        <v>Recon</v>
      </c>
      <c r="AT2362" s="2">
        <f>all_resi[[#This Row],[Nilai COD]]-all_resi[[#This Row],[COD Fee]]-all_resi[[#This Row],[Total Biaya Setelah Diskon]]</f>
        <v>73740</v>
      </c>
      <c r="AU2362" s="2">
        <f>IF(all_resi[[#This Row],[Waktu Terima]]="","",_xlfn.DAYS(all_resi[[#This Row],[Waktu Terima]],all_resi[[#This Row],[Tanggal Pengiriman]]))</f>
        <v>2</v>
      </c>
    </row>
    <row r="2363" spans="1:47" x14ac:dyDescent="0.25">
      <c r="A2363" s="2" t="s">
        <v>10792</v>
      </c>
      <c r="B2363" s="1">
        <v>46190</v>
      </c>
      <c r="C2363" s="2" t="s">
        <v>42</v>
      </c>
      <c r="D2363" s="2" t="s">
        <v>43</v>
      </c>
      <c r="E2363" s="2" t="s">
        <v>44</v>
      </c>
      <c r="F2363" s="2" t="s">
        <v>45</v>
      </c>
      <c r="G2363" s="2" t="s">
        <v>46</v>
      </c>
      <c r="H2363" s="2" t="s">
        <v>80</v>
      </c>
      <c r="I2363" s="2" t="s">
        <v>10793</v>
      </c>
      <c r="J2363" s="2" t="s">
        <v>14494</v>
      </c>
      <c r="K2363" s="2" t="s">
        <v>143</v>
      </c>
      <c r="L2363" s="2" t="s">
        <v>2582</v>
      </c>
      <c r="M2363" s="2" t="s">
        <v>10794</v>
      </c>
      <c r="N2363" s="2" t="s">
        <v>10795</v>
      </c>
      <c r="O2363">
        <v>1</v>
      </c>
      <c r="P2363" s="2" t="s">
        <v>53</v>
      </c>
      <c r="Q2363">
        <v>100</v>
      </c>
      <c r="R2363">
        <v>0</v>
      </c>
      <c r="S2363" s="2" t="s">
        <v>54</v>
      </c>
      <c r="T2363" s="2" t="s">
        <v>55</v>
      </c>
      <c r="U2363" s="2" t="s">
        <v>305</v>
      </c>
      <c r="V2363" s="2"/>
      <c r="W2363">
        <v>25000</v>
      </c>
      <c r="X2363">
        <v>0</v>
      </c>
      <c r="Y2363">
        <v>0</v>
      </c>
      <c r="Z2363">
        <v>25000</v>
      </c>
      <c r="AB2363" s="2" t="s">
        <v>57</v>
      </c>
      <c r="AC2363">
        <v>10000</v>
      </c>
      <c r="AD2363">
        <v>15000</v>
      </c>
      <c r="AE2363">
        <v>0</v>
      </c>
      <c r="AF2363">
        <v>0</v>
      </c>
      <c r="AG2363" s="2" t="s">
        <v>10793</v>
      </c>
      <c r="AH2363" s="2"/>
      <c r="AI2363" s="1">
        <v>46192</v>
      </c>
      <c r="AJ2363" s="2" t="s">
        <v>87</v>
      </c>
      <c r="AK2363" s="2" t="s">
        <v>58</v>
      </c>
      <c r="AM2363" s="2" t="s">
        <v>59</v>
      </c>
      <c r="AP2363" s="2" t="s">
        <v>60</v>
      </c>
      <c r="AQ2363" s="2" t="s">
        <v>98</v>
      </c>
      <c r="AR2363">
        <v>-25000</v>
      </c>
      <c r="AS2363" s="2" t="str">
        <f>_xlfn.IFNA(IF(VLOOKUP(all_resi[[#This Row],[No. Waybill]],settle_reconcile[No. Waybill],1,0)="","Recon","Recon"),"-")</f>
        <v>-</v>
      </c>
      <c r="AT2363" s="2">
        <f>all_resi[[#This Row],[Nilai COD]]-all_resi[[#This Row],[COD Fee]]-all_resi[[#This Row],[Total Biaya Setelah Diskon]]</f>
        <v>-15000</v>
      </c>
      <c r="AU2363" s="2">
        <f>IF(all_resi[[#This Row],[Waktu Terima]]="","",_xlfn.DAYS(all_resi[[#This Row],[Waktu Terima]],all_resi[[#This Row],[Tanggal Pengiriman]]))</f>
        <v>2</v>
      </c>
    </row>
    <row r="2364" spans="1:47" x14ac:dyDescent="0.25">
      <c r="A2364" s="2" t="s">
        <v>10749</v>
      </c>
      <c r="B2364" s="1">
        <v>46190</v>
      </c>
      <c r="C2364" s="2" t="s">
        <v>42</v>
      </c>
      <c r="D2364" s="2" t="s">
        <v>43</v>
      </c>
      <c r="E2364" s="2" t="s">
        <v>44</v>
      </c>
      <c r="F2364" s="2" t="s">
        <v>45</v>
      </c>
      <c r="G2364" s="2" t="s">
        <v>46</v>
      </c>
      <c r="H2364" s="2" t="s">
        <v>47</v>
      </c>
      <c r="I2364" s="2" t="s">
        <v>10750</v>
      </c>
      <c r="J2364" s="2" t="s">
        <v>14490</v>
      </c>
      <c r="K2364" s="2" t="s">
        <v>156</v>
      </c>
      <c r="L2364" s="2" t="s">
        <v>625</v>
      </c>
      <c r="M2364" s="2" t="s">
        <v>3658</v>
      </c>
      <c r="N2364" s="2" t="s">
        <v>10751</v>
      </c>
      <c r="O2364">
        <v>1</v>
      </c>
      <c r="P2364" s="2" t="s">
        <v>53</v>
      </c>
      <c r="Q2364">
        <v>100</v>
      </c>
      <c r="R2364">
        <v>0</v>
      </c>
      <c r="S2364" s="2" t="s">
        <v>54</v>
      </c>
      <c r="T2364" s="2" t="s">
        <v>55</v>
      </c>
      <c r="U2364" s="2" t="s">
        <v>250</v>
      </c>
      <c r="V2364" s="2"/>
      <c r="W2364">
        <v>84000</v>
      </c>
      <c r="X2364">
        <v>0</v>
      </c>
      <c r="Y2364">
        <v>0</v>
      </c>
      <c r="Z2364">
        <v>84000</v>
      </c>
      <c r="AB2364" s="2" t="s">
        <v>57</v>
      </c>
      <c r="AC2364">
        <v>33600</v>
      </c>
      <c r="AD2364">
        <v>50400</v>
      </c>
      <c r="AE2364">
        <v>138000</v>
      </c>
      <c r="AF2364">
        <v>2070</v>
      </c>
      <c r="AG2364" s="2" t="s">
        <v>43</v>
      </c>
      <c r="AH2364" s="2"/>
      <c r="AI2364" s="1">
        <v>46212</v>
      </c>
      <c r="AJ2364" s="2"/>
      <c r="AK2364" s="2" t="s">
        <v>67</v>
      </c>
      <c r="AM2364" s="2" t="s">
        <v>59</v>
      </c>
      <c r="AP2364" s="2" t="s">
        <v>60</v>
      </c>
      <c r="AQ2364" s="2" t="s">
        <v>41</v>
      </c>
      <c r="AR2364">
        <v>54000</v>
      </c>
      <c r="AS2364" s="2" t="str">
        <f>_xlfn.IFNA(IF(VLOOKUP(all_resi[[#This Row],[No. Waybill]],settle_reconcile[No. Waybill],1,0)="","Recon","Recon"),"-")</f>
        <v>-</v>
      </c>
      <c r="AT2364" s="2">
        <f>all_resi[[#This Row],[Nilai COD]]-all_resi[[#This Row],[COD Fee]]-all_resi[[#This Row],[Total Biaya Setelah Diskon]]</f>
        <v>85530</v>
      </c>
      <c r="AU2364" s="2">
        <f>IF(all_resi[[#This Row],[Waktu Terima]]="","",_xlfn.DAYS(all_resi[[#This Row],[Waktu Terima]],all_resi[[#This Row],[Tanggal Pengiriman]]))</f>
        <v>22</v>
      </c>
    </row>
    <row r="2365" spans="1:47" x14ac:dyDescent="0.25">
      <c r="A2365" s="2" t="s">
        <v>10743</v>
      </c>
      <c r="B2365" s="1">
        <v>46190</v>
      </c>
      <c r="C2365" s="2" t="s">
        <v>42</v>
      </c>
      <c r="D2365" s="2" t="s">
        <v>43</v>
      </c>
      <c r="E2365" s="2" t="s">
        <v>44</v>
      </c>
      <c r="F2365" s="2" t="s">
        <v>45</v>
      </c>
      <c r="G2365" s="2" t="s">
        <v>46</v>
      </c>
      <c r="H2365" s="2" t="s">
        <v>80</v>
      </c>
      <c r="I2365" s="2" t="s">
        <v>10744</v>
      </c>
      <c r="J2365" s="2" t="s">
        <v>14482</v>
      </c>
      <c r="K2365" s="2" t="s">
        <v>156</v>
      </c>
      <c r="L2365" s="2" t="s">
        <v>157</v>
      </c>
      <c r="M2365" s="2" t="s">
        <v>10745</v>
      </c>
      <c r="N2365" s="2" t="s">
        <v>10746</v>
      </c>
      <c r="O2365">
        <v>1</v>
      </c>
      <c r="P2365" s="2" t="s">
        <v>53</v>
      </c>
      <c r="Q2365">
        <v>100</v>
      </c>
      <c r="R2365">
        <v>0</v>
      </c>
      <c r="S2365" s="2" t="s">
        <v>54</v>
      </c>
      <c r="T2365" s="2" t="s">
        <v>55</v>
      </c>
      <c r="U2365" s="2" t="s">
        <v>10747</v>
      </c>
      <c r="V2365" s="2"/>
      <c r="W2365">
        <v>85000</v>
      </c>
      <c r="X2365">
        <v>0</v>
      </c>
      <c r="Y2365">
        <v>0</v>
      </c>
      <c r="Z2365">
        <v>85000</v>
      </c>
      <c r="AB2365" s="2" t="s">
        <v>57</v>
      </c>
      <c r="AC2365">
        <v>34000</v>
      </c>
      <c r="AD2365">
        <v>51000</v>
      </c>
      <c r="AE2365">
        <v>210000</v>
      </c>
      <c r="AF2365">
        <v>3150</v>
      </c>
      <c r="AG2365" s="2" t="s">
        <v>43</v>
      </c>
      <c r="AH2365" s="2"/>
      <c r="AI2365" s="1">
        <v>46212</v>
      </c>
      <c r="AJ2365" s="2" t="s">
        <v>10748</v>
      </c>
      <c r="AK2365" s="2" t="s">
        <v>67</v>
      </c>
      <c r="AM2365" s="2" t="s">
        <v>59</v>
      </c>
      <c r="AP2365" s="2" t="s">
        <v>60</v>
      </c>
      <c r="AQ2365" s="2" t="s">
        <v>41</v>
      </c>
      <c r="AR2365">
        <v>125000</v>
      </c>
      <c r="AS2365" s="2" t="str">
        <f>_xlfn.IFNA(IF(VLOOKUP(all_resi[[#This Row],[No. Waybill]],settle_reconcile[No. Waybill],1,0)="","Recon","Recon"),"-")</f>
        <v>-</v>
      </c>
      <c r="AT2365" s="2">
        <f>all_resi[[#This Row],[Nilai COD]]-all_resi[[#This Row],[COD Fee]]-all_resi[[#This Row],[Total Biaya Setelah Diskon]]</f>
        <v>155850</v>
      </c>
      <c r="AU2365" s="2">
        <f>IF(all_resi[[#This Row],[Waktu Terima]]="","",_xlfn.DAYS(all_resi[[#This Row],[Waktu Terima]],all_resi[[#This Row],[Tanggal Pengiriman]]))</f>
        <v>22</v>
      </c>
    </row>
    <row r="2366" spans="1:47" x14ac:dyDescent="0.25">
      <c r="A2366" s="2" t="s">
        <v>10851</v>
      </c>
      <c r="B2366" s="1">
        <v>46190</v>
      </c>
      <c r="C2366" s="2" t="s">
        <v>42</v>
      </c>
      <c r="D2366" s="2" t="s">
        <v>43</v>
      </c>
      <c r="E2366" s="2" t="s">
        <v>44</v>
      </c>
      <c r="F2366" s="2" t="s">
        <v>45</v>
      </c>
      <c r="G2366" s="2" t="s">
        <v>46</v>
      </c>
      <c r="H2366" s="2" t="s">
        <v>47</v>
      </c>
      <c r="I2366" s="2" t="s">
        <v>10852</v>
      </c>
      <c r="J2366" s="2" t="s">
        <v>14474</v>
      </c>
      <c r="K2366" s="2" t="s">
        <v>121</v>
      </c>
      <c r="L2366" s="2" t="s">
        <v>3949</v>
      </c>
      <c r="M2366" s="2" t="s">
        <v>3950</v>
      </c>
      <c r="N2366" s="2" t="s">
        <v>10853</v>
      </c>
      <c r="O2366">
        <v>1</v>
      </c>
      <c r="P2366" s="2" t="s">
        <v>53</v>
      </c>
      <c r="Q2366">
        <v>100</v>
      </c>
      <c r="R2366">
        <v>0</v>
      </c>
      <c r="S2366" s="2" t="s">
        <v>54</v>
      </c>
      <c r="T2366" s="2" t="s">
        <v>55</v>
      </c>
      <c r="U2366" s="2" t="s">
        <v>1680</v>
      </c>
      <c r="V2366" s="2"/>
      <c r="W2366">
        <v>85000</v>
      </c>
      <c r="X2366">
        <v>0</v>
      </c>
      <c r="Y2366">
        <v>0</v>
      </c>
      <c r="Z2366">
        <v>85000</v>
      </c>
      <c r="AB2366" s="2" t="s">
        <v>57</v>
      </c>
      <c r="AC2366">
        <v>34000</v>
      </c>
      <c r="AD2366">
        <v>51000</v>
      </c>
      <c r="AE2366">
        <v>169000</v>
      </c>
      <c r="AF2366">
        <v>2535</v>
      </c>
      <c r="AG2366" s="2" t="s">
        <v>10852</v>
      </c>
      <c r="AH2366" s="2"/>
      <c r="AI2366" s="1">
        <v>46195</v>
      </c>
      <c r="AJ2366" s="2"/>
      <c r="AK2366" s="2" t="s">
        <v>58</v>
      </c>
      <c r="AM2366" s="2" t="s">
        <v>59</v>
      </c>
      <c r="AP2366" s="2" t="s">
        <v>60</v>
      </c>
      <c r="AQ2366" s="2" t="s">
        <v>41</v>
      </c>
      <c r="AR2366">
        <v>84000</v>
      </c>
      <c r="AS2366" s="2" t="str">
        <f>_xlfn.IFNA(IF(VLOOKUP(all_resi[[#This Row],[No. Waybill]],settle_reconcile[No. Waybill],1,0)="","Recon","Recon"),"-")</f>
        <v>Recon</v>
      </c>
      <c r="AT2366" s="2">
        <f>all_resi[[#This Row],[Nilai COD]]-all_resi[[#This Row],[COD Fee]]-all_resi[[#This Row],[Total Biaya Setelah Diskon]]</f>
        <v>115465</v>
      </c>
      <c r="AU2366" s="2">
        <f>IF(all_resi[[#This Row],[Waktu Terima]]="","",_xlfn.DAYS(all_resi[[#This Row],[Waktu Terima]],all_resi[[#This Row],[Tanggal Pengiriman]]))</f>
        <v>5</v>
      </c>
    </row>
    <row r="2367" spans="1:47" x14ac:dyDescent="0.25">
      <c r="A2367" s="2" t="s">
        <v>10842</v>
      </c>
      <c r="B2367" s="1">
        <v>46190</v>
      </c>
      <c r="C2367" s="2" t="s">
        <v>42</v>
      </c>
      <c r="D2367" s="2" t="s">
        <v>43</v>
      </c>
      <c r="E2367" s="2" t="s">
        <v>44</v>
      </c>
      <c r="F2367" s="2" t="s">
        <v>45</v>
      </c>
      <c r="G2367" s="2" t="s">
        <v>46</v>
      </c>
      <c r="H2367" s="2" t="s">
        <v>47</v>
      </c>
      <c r="I2367" s="2" t="s">
        <v>10843</v>
      </c>
      <c r="J2367" s="2" t="s">
        <v>14468</v>
      </c>
      <c r="K2367" s="2" t="s">
        <v>82</v>
      </c>
      <c r="L2367" s="2" t="s">
        <v>83</v>
      </c>
      <c r="M2367" s="2" t="s">
        <v>8075</v>
      </c>
      <c r="N2367" s="2" t="s">
        <v>10844</v>
      </c>
      <c r="O2367">
        <v>1</v>
      </c>
      <c r="P2367" s="2" t="s">
        <v>53</v>
      </c>
      <c r="Q2367">
        <v>100</v>
      </c>
      <c r="R2367">
        <v>0</v>
      </c>
      <c r="S2367" s="2" t="s">
        <v>54</v>
      </c>
      <c r="T2367" s="2" t="s">
        <v>55</v>
      </c>
      <c r="U2367" s="2" t="s">
        <v>363</v>
      </c>
      <c r="V2367" s="2"/>
      <c r="W2367">
        <v>47000</v>
      </c>
      <c r="X2367">
        <v>0</v>
      </c>
      <c r="Y2367">
        <v>0</v>
      </c>
      <c r="Z2367">
        <v>47000</v>
      </c>
      <c r="AB2367" s="2" t="s">
        <v>57</v>
      </c>
      <c r="AC2367">
        <v>18800</v>
      </c>
      <c r="AD2367">
        <v>28200</v>
      </c>
      <c r="AE2367">
        <v>130000</v>
      </c>
      <c r="AF2367">
        <v>1950</v>
      </c>
      <c r="AG2367" s="2" t="s">
        <v>10843</v>
      </c>
      <c r="AH2367" s="2"/>
      <c r="AI2367" s="1">
        <v>46194</v>
      </c>
      <c r="AJ2367" s="2"/>
      <c r="AK2367" s="2" t="s">
        <v>58</v>
      </c>
      <c r="AM2367" s="2" t="s">
        <v>59</v>
      </c>
      <c r="AP2367" s="2" t="s">
        <v>60</v>
      </c>
      <c r="AQ2367" s="2" t="s">
        <v>41</v>
      </c>
      <c r="AR2367">
        <v>83000</v>
      </c>
      <c r="AS2367" s="2" t="str">
        <f>_xlfn.IFNA(IF(VLOOKUP(all_resi[[#This Row],[No. Waybill]],settle_reconcile[No. Waybill],1,0)="","Recon","Recon"),"-")</f>
        <v>Recon</v>
      </c>
      <c r="AT2367" s="2">
        <f>all_resi[[#This Row],[Nilai COD]]-all_resi[[#This Row],[COD Fee]]-all_resi[[#This Row],[Total Biaya Setelah Diskon]]</f>
        <v>99850</v>
      </c>
      <c r="AU2367" s="2">
        <f>IF(all_resi[[#This Row],[Waktu Terima]]="","",_xlfn.DAYS(all_resi[[#This Row],[Waktu Terima]],all_resi[[#This Row],[Tanggal Pengiriman]]))</f>
        <v>4</v>
      </c>
    </row>
    <row r="2368" spans="1:47" x14ac:dyDescent="0.25">
      <c r="A2368" s="2" t="s">
        <v>10921</v>
      </c>
      <c r="B2368" s="1">
        <v>46191</v>
      </c>
      <c r="C2368" s="2" t="s">
        <v>42</v>
      </c>
      <c r="D2368" s="2" t="s">
        <v>43</v>
      </c>
      <c r="E2368" s="2" t="s">
        <v>44</v>
      </c>
      <c r="F2368" s="2" t="s">
        <v>45</v>
      </c>
      <c r="G2368" s="2" t="s">
        <v>46</v>
      </c>
      <c r="H2368" s="2" t="s">
        <v>80</v>
      </c>
      <c r="I2368" s="2" t="s">
        <v>10922</v>
      </c>
      <c r="J2368" s="2" t="s">
        <v>14539</v>
      </c>
      <c r="K2368" s="2" t="s">
        <v>143</v>
      </c>
      <c r="L2368" s="2" t="s">
        <v>2582</v>
      </c>
      <c r="M2368" s="2" t="s">
        <v>10923</v>
      </c>
      <c r="N2368" s="2" t="s">
        <v>10924</v>
      </c>
      <c r="O2368">
        <v>1</v>
      </c>
      <c r="P2368" s="2" t="s">
        <v>53</v>
      </c>
      <c r="Q2368">
        <v>100</v>
      </c>
      <c r="R2368">
        <v>0</v>
      </c>
      <c r="S2368" s="2" t="s">
        <v>54</v>
      </c>
      <c r="T2368" s="2" t="s">
        <v>55</v>
      </c>
      <c r="U2368" s="2" t="s">
        <v>305</v>
      </c>
      <c r="V2368" s="2"/>
      <c r="W2368">
        <v>25000</v>
      </c>
      <c r="X2368">
        <v>0</v>
      </c>
      <c r="Y2368">
        <v>0</v>
      </c>
      <c r="Z2368">
        <v>25000</v>
      </c>
      <c r="AB2368" s="2" t="s">
        <v>57</v>
      </c>
      <c r="AC2368">
        <v>18000</v>
      </c>
      <c r="AD2368">
        <v>7000</v>
      </c>
      <c r="AE2368">
        <v>95000</v>
      </c>
      <c r="AF2368">
        <v>1425</v>
      </c>
      <c r="AG2368" s="2" t="s">
        <v>11429</v>
      </c>
      <c r="AH2368" s="2"/>
      <c r="AI2368" s="1">
        <v>46193</v>
      </c>
      <c r="AJ2368" s="2" t="s">
        <v>87</v>
      </c>
      <c r="AK2368" s="2" t="s">
        <v>58</v>
      </c>
      <c r="AM2368" s="2" t="s">
        <v>59</v>
      </c>
      <c r="AP2368" s="2" t="s">
        <v>60</v>
      </c>
      <c r="AQ2368" s="2" t="s">
        <v>41</v>
      </c>
      <c r="AR2368">
        <v>70000</v>
      </c>
      <c r="AS2368" s="2" t="str">
        <f>_xlfn.IFNA(IF(VLOOKUP(all_resi[[#This Row],[No. Waybill]],settle_reconcile[No. Waybill],1,0)="","Recon","Recon"),"-")</f>
        <v>Recon</v>
      </c>
      <c r="AT2368" s="2">
        <f>all_resi[[#This Row],[Nilai COD]]-all_resi[[#This Row],[COD Fee]]-all_resi[[#This Row],[Total Biaya Setelah Diskon]]</f>
        <v>86575</v>
      </c>
      <c r="AU2368" s="2">
        <f>IF(all_resi[[#This Row],[Waktu Terima]]="","",_xlfn.DAYS(all_resi[[#This Row],[Waktu Terima]],all_resi[[#This Row],[Tanggal Pengiriman]]))</f>
        <v>2</v>
      </c>
    </row>
    <row r="2369" spans="1:47" x14ac:dyDescent="0.25">
      <c r="A2369" s="2" t="s">
        <v>11036</v>
      </c>
      <c r="B2369" s="1">
        <v>46191</v>
      </c>
      <c r="C2369" s="2" t="s">
        <v>42</v>
      </c>
      <c r="D2369" s="2" t="s">
        <v>43</v>
      </c>
      <c r="E2369" s="2" t="s">
        <v>44</v>
      </c>
      <c r="F2369" s="2" t="s">
        <v>45</v>
      </c>
      <c r="G2369" s="2" t="s">
        <v>46</v>
      </c>
      <c r="H2369" s="2" t="s">
        <v>47</v>
      </c>
      <c r="I2369" s="2" t="s">
        <v>11037</v>
      </c>
      <c r="J2369" s="2" t="s">
        <v>14553</v>
      </c>
      <c r="K2369" s="2" t="s">
        <v>82</v>
      </c>
      <c r="L2369" s="2" t="s">
        <v>552</v>
      </c>
      <c r="M2369" s="2" t="s">
        <v>553</v>
      </c>
      <c r="N2369" s="2" t="s">
        <v>11038</v>
      </c>
      <c r="O2369">
        <v>1</v>
      </c>
      <c r="P2369" s="2" t="s">
        <v>53</v>
      </c>
      <c r="Q2369">
        <v>100</v>
      </c>
      <c r="R2369">
        <v>0</v>
      </c>
      <c r="S2369" s="2" t="s">
        <v>54</v>
      </c>
      <c r="T2369" s="2" t="s">
        <v>55</v>
      </c>
      <c r="U2369" s="2" t="s">
        <v>250</v>
      </c>
      <c r="V2369" s="2"/>
      <c r="W2369">
        <v>85000</v>
      </c>
      <c r="X2369">
        <v>0</v>
      </c>
      <c r="Y2369">
        <v>0</v>
      </c>
      <c r="Z2369">
        <v>85000</v>
      </c>
      <c r="AB2369" s="2" t="s">
        <v>57</v>
      </c>
      <c r="AC2369">
        <v>34000</v>
      </c>
      <c r="AD2369">
        <v>51000</v>
      </c>
      <c r="AE2369">
        <v>139900</v>
      </c>
      <c r="AF2369">
        <v>2098.5</v>
      </c>
      <c r="AG2369" s="2" t="s">
        <v>256</v>
      </c>
      <c r="AH2369" s="2"/>
      <c r="AI2369" s="1">
        <v>46205</v>
      </c>
      <c r="AJ2369" s="2"/>
      <c r="AK2369" s="2" t="s">
        <v>67</v>
      </c>
      <c r="AM2369" s="2" t="s">
        <v>59</v>
      </c>
      <c r="AP2369" s="2" t="s">
        <v>60</v>
      </c>
      <c r="AQ2369" s="2" t="s">
        <v>41</v>
      </c>
      <c r="AR2369">
        <v>54900</v>
      </c>
      <c r="AS2369" s="2" t="str">
        <f>_xlfn.IFNA(IF(VLOOKUP(all_resi[[#This Row],[No. Waybill]],settle_reconcile[No. Waybill],1,0)="","Recon","Recon"),"-")</f>
        <v>-</v>
      </c>
      <c r="AT2369" s="2">
        <f>all_resi[[#This Row],[Nilai COD]]-all_resi[[#This Row],[COD Fee]]-all_resi[[#This Row],[Total Biaya Setelah Diskon]]</f>
        <v>86801.5</v>
      </c>
      <c r="AU2369" s="2">
        <f>IF(all_resi[[#This Row],[Waktu Terima]]="","",_xlfn.DAYS(all_resi[[#This Row],[Waktu Terima]],all_resi[[#This Row],[Tanggal Pengiriman]]))</f>
        <v>14</v>
      </c>
    </row>
    <row r="2370" spans="1:47" x14ac:dyDescent="0.25">
      <c r="A2370" s="2" t="s">
        <v>11098</v>
      </c>
      <c r="B2370" s="1">
        <v>46191</v>
      </c>
      <c r="C2370" s="2" t="s">
        <v>42</v>
      </c>
      <c r="D2370" s="2" t="s">
        <v>43</v>
      </c>
      <c r="E2370" s="2" t="s">
        <v>44</v>
      </c>
      <c r="F2370" s="2" t="s">
        <v>45</v>
      </c>
      <c r="G2370" s="2" t="s">
        <v>46</v>
      </c>
      <c r="H2370" s="2" t="s">
        <v>80</v>
      </c>
      <c r="I2370" s="2" t="s">
        <v>11099</v>
      </c>
      <c r="J2370" s="2" t="s">
        <v>14568</v>
      </c>
      <c r="K2370" s="2" t="s">
        <v>177</v>
      </c>
      <c r="L2370" s="2" t="s">
        <v>1006</v>
      </c>
      <c r="M2370" s="2" t="s">
        <v>1345</v>
      </c>
      <c r="N2370" s="2" t="s">
        <v>11100</v>
      </c>
      <c r="O2370">
        <v>1</v>
      </c>
      <c r="P2370" s="2" t="s">
        <v>53</v>
      </c>
      <c r="Q2370">
        <v>100</v>
      </c>
      <c r="R2370">
        <v>0</v>
      </c>
      <c r="S2370" s="2" t="s">
        <v>54</v>
      </c>
      <c r="T2370" s="2" t="s">
        <v>55</v>
      </c>
      <c r="U2370" s="2" t="s">
        <v>11101</v>
      </c>
      <c r="V2370" s="2"/>
      <c r="W2370">
        <v>114000</v>
      </c>
      <c r="X2370">
        <v>0</v>
      </c>
      <c r="Y2370">
        <v>0</v>
      </c>
      <c r="Z2370">
        <v>114000</v>
      </c>
      <c r="AB2370" s="2" t="s">
        <v>57</v>
      </c>
      <c r="AC2370">
        <v>45600</v>
      </c>
      <c r="AD2370">
        <v>68400</v>
      </c>
      <c r="AE2370">
        <v>138000</v>
      </c>
      <c r="AF2370">
        <v>2070</v>
      </c>
      <c r="AG2370" s="2" t="s">
        <v>11099</v>
      </c>
      <c r="AH2370" s="2"/>
      <c r="AI2370" s="1">
        <v>46199</v>
      </c>
      <c r="AJ2370" s="2" t="s">
        <v>87</v>
      </c>
      <c r="AK2370" s="2" t="s">
        <v>58</v>
      </c>
      <c r="AM2370" s="2" t="s">
        <v>59</v>
      </c>
      <c r="AP2370" s="2" t="s">
        <v>60</v>
      </c>
      <c r="AQ2370" s="2" t="s">
        <v>41</v>
      </c>
      <c r="AR2370">
        <v>24000</v>
      </c>
      <c r="AS2370" s="2" t="str">
        <f>_xlfn.IFNA(IF(VLOOKUP(all_resi[[#This Row],[No. Waybill]],settle_reconcile[No. Waybill],1,0)="","Recon","Recon"),"-")</f>
        <v>Recon</v>
      </c>
      <c r="AT2370" s="2">
        <f>all_resi[[#This Row],[Nilai COD]]-all_resi[[#This Row],[COD Fee]]-all_resi[[#This Row],[Total Biaya Setelah Diskon]]</f>
        <v>67530</v>
      </c>
      <c r="AU2370" s="2">
        <f>IF(all_resi[[#This Row],[Waktu Terima]]="","",_xlfn.DAYS(all_resi[[#This Row],[Waktu Terima]],all_resi[[#This Row],[Tanggal Pengiriman]]))</f>
        <v>8</v>
      </c>
    </row>
    <row r="2371" spans="1:47" x14ac:dyDescent="0.25">
      <c r="A2371" s="2" t="s">
        <v>11105</v>
      </c>
      <c r="B2371" s="1">
        <v>46191</v>
      </c>
      <c r="C2371" s="2" t="s">
        <v>42</v>
      </c>
      <c r="D2371" s="2" t="s">
        <v>43</v>
      </c>
      <c r="E2371" s="2" t="s">
        <v>44</v>
      </c>
      <c r="F2371" s="2" t="s">
        <v>45</v>
      </c>
      <c r="G2371" s="2" t="s">
        <v>46</v>
      </c>
      <c r="H2371" s="2" t="s">
        <v>80</v>
      </c>
      <c r="I2371" s="2" t="s">
        <v>11106</v>
      </c>
      <c r="J2371" s="2" t="s">
        <v>14548</v>
      </c>
      <c r="K2371" s="2" t="s">
        <v>209</v>
      </c>
      <c r="L2371" s="2" t="s">
        <v>1322</v>
      </c>
      <c r="M2371" s="2" t="s">
        <v>11107</v>
      </c>
      <c r="N2371" s="2" t="s">
        <v>11108</v>
      </c>
      <c r="O2371">
        <v>1</v>
      </c>
      <c r="P2371" s="2" t="s">
        <v>53</v>
      </c>
      <c r="Q2371">
        <v>100</v>
      </c>
      <c r="R2371">
        <v>0</v>
      </c>
      <c r="S2371" s="2" t="s">
        <v>54</v>
      </c>
      <c r="T2371" s="2" t="s">
        <v>55</v>
      </c>
      <c r="U2371" s="2" t="s">
        <v>11101</v>
      </c>
      <c r="V2371" s="2"/>
      <c r="W2371">
        <v>56000</v>
      </c>
      <c r="X2371">
        <v>0</v>
      </c>
      <c r="Y2371">
        <v>0</v>
      </c>
      <c r="Z2371">
        <v>56000</v>
      </c>
      <c r="AB2371" s="2" t="s">
        <v>57</v>
      </c>
      <c r="AC2371">
        <v>22400</v>
      </c>
      <c r="AD2371">
        <v>33600</v>
      </c>
      <c r="AE2371">
        <v>123000</v>
      </c>
      <c r="AF2371">
        <v>1845</v>
      </c>
      <c r="AG2371" s="2" t="s">
        <v>256</v>
      </c>
      <c r="AH2371" s="2"/>
      <c r="AI2371" s="1">
        <v>46205</v>
      </c>
      <c r="AJ2371" s="2" t="s">
        <v>87</v>
      </c>
      <c r="AK2371" s="2" t="s">
        <v>67</v>
      </c>
      <c r="AM2371" s="2" t="s">
        <v>59</v>
      </c>
      <c r="AP2371" s="2" t="s">
        <v>60</v>
      </c>
      <c r="AQ2371" s="2" t="s">
        <v>41</v>
      </c>
      <c r="AR2371">
        <v>67000</v>
      </c>
      <c r="AS2371" s="2" t="str">
        <f>_xlfn.IFNA(IF(VLOOKUP(all_resi[[#This Row],[No. Waybill]],settle_reconcile[No. Waybill],1,0)="","Recon","Recon"),"-")</f>
        <v>-</v>
      </c>
      <c r="AT2371" s="2">
        <f>all_resi[[#This Row],[Nilai COD]]-all_resi[[#This Row],[COD Fee]]-all_resi[[#This Row],[Total Biaya Setelah Diskon]]</f>
        <v>87555</v>
      </c>
      <c r="AU2371" s="2">
        <f>IF(all_resi[[#This Row],[Waktu Terima]]="","",_xlfn.DAYS(all_resi[[#This Row],[Waktu Terima]],all_resi[[#This Row],[Tanggal Pengiriman]]))</f>
        <v>14</v>
      </c>
    </row>
    <row r="2372" spans="1:47" x14ac:dyDescent="0.25">
      <c r="A2372" s="2" t="s">
        <v>11048</v>
      </c>
      <c r="B2372" s="1">
        <v>46191</v>
      </c>
      <c r="C2372" s="2" t="s">
        <v>42</v>
      </c>
      <c r="D2372" s="2" t="s">
        <v>43</v>
      </c>
      <c r="E2372" s="2" t="s">
        <v>44</v>
      </c>
      <c r="F2372" s="2" t="s">
        <v>45</v>
      </c>
      <c r="G2372" s="2" t="s">
        <v>46</v>
      </c>
      <c r="H2372" s="2" t="s">
        <v>47</v>
      </c>
      <c r="I2372" s="2" t="s">
        <v>11049</v>
      </c>
      <c r="J2372" s="2" t="s">
        <v>14559</v>
      </c>
      <c r="K2372" s="2" t="s">
        <v>75</v>
      </c>
      <c r="L2372" s="2" t="s">
        <v>3750</v>
      </c>
      <c r="M2372" s="2" t="s">
        <v>3919</v>
      </c>
      <c r="N2372" s="2" t="s">
        <v>11050</v>
      </c>
      <c r="O2372">
        <v>1</v>
      </c>
      <c r="P2372" s="2" t="s">
        <v>53</v>
      </c>
      <c r="Q2372">
        <v>100</v>
      </c>
      <c r="R2372">
        <v>0</v>
      </c>
      <c r="S2372" s="2" t="s">
        <v>54</v>
      </c>
      <c r="T2372" s="2" t="s">
        <v>55</v>
      </c>
      <c r="U2372" s="2" t="s">
        <v>873</v>
      </c>
      <c r="V2372" s="2"/>
      <c r="W2372">
        <v>61000</v>
      </c>
      <c r="X2372">
        <v>0</v>
      </c>
      <c r="Y2372">
        <v>0</v>
      </c>
      <c r="Z2372">
        <v>61000</v>
      </c>
      <c r="AB2372" s="2" t="s">
        <v>57</v>
      </c>
      <c r="AC2372">
        <v>24400</v>
      </c>
      <c r="AD2372">
        <v>36600</v>
      </c>
      <c r="AE2372">
        <v>145000</v>
      </c>
      <c r="AF2372">
        <v>2175</v>
      </c>
      <c r="AG2372" s="2" t="s">
        <v>11049</v>
      </c>
      <c r="AH2372" s="2"/>
      <c r="AI2372" s="1">
        <v>46195</v>
      </c>
      <c r="AJ2372" s="2"/>
      <c r="AK2372" s="2" t="s">
        <v>58</v>
      </c>
      <c r="AM2372" s="2" t="s">
        <v>59</v>
      </c>
      <c r="AP2372" s="2" t="s">
        <v>60</v>
      </c>
      <c r="AQ2372" s="2" t="s">
        <v>41</v>
      </c>
      <c r="AR2372">
        <v>84000</v>
      </c>
      <c r="AS2372" s="2" t="str">
        <f>_xlfn.IFNA(IF(VLOOKUP(all_resi[[#This Row],[No. Waybill]],settle_reconcile[No. Waybill],1,0)="","Recon","Recon"),"-")</f>
        <v>Recon</v>
      </c>
      <c r="AT2372" s="2">
        <f>all_resi[[#This Row],[Nilai COD]]-all_resi[[#This Row],[COD Fee]]-all_resi[[#This Row],[Total Biaya Setelah Diskon]]</f>
        <v>106225</v>
      </c>
      <c r="AU2372" s="2">
        <f>IF(all_resi[[#This Row],[Waktu Terima]]="","",_xlfn.DAYS(all_resi[[#This Row],[Waktu Terima]],all_resi[[#This Row],[Tanggal Pengiriman]]))</f>
        <v>4</v>
      </c>
    </row>
    <row r="2373" spans="1:47" x14ac:dyDescent="0.25">
      <c r="A2373" s="2" t="s">
        <v>11071</v>
      </c>
      <c r="B2373" s="1">
        <v>46191</v>
      </c>
      <c r="C2373" s="2" t="s">
        <v>42</v>
      </c>
      <c r="D2373" s="2" t="s">
        <v>43</v>
      </c>
      <c r="E2373" s="2" t="s">
        <v>44</v>
      </c>
      <c r="F2373" s="2" t="s">
        <v>45</v>
      </c>
      <c r="G2373" s="2" t="s">
        <v>46</v>
      </c>
      <c r="H2373" s="2" t="s">
        <v>80</v>
      </c>
      <c r="I2373" s="2" t="s">
        <v>11072</v>
      </c>
      <c r="J2373" s="2" t="s">
        <v>14561</v>
      </c>
      <c r="K2373" s="2" t="s">
        <v>183</v>
      </c>
      <c r="L2373" s="2" t="s">
        <v>337</v>
      </c>
      <c r="M2373" s="2" t="s">
        <v>11073</v>
      </c>
      <c r="N2373" s="2" t="s">
        <v>11074</v>
      </c>
      <c r="O2373">
        <v>1</v>
      </c>
      <c r="P2373" s="2" t="s">
        <v>53</v>
      </c>
      <c r="Q2373">
        <v>100</v>
      </c>
      <c r="R2373">
        <v>0</v>
      </c>
      <c r="S2373" s="2" t="s">
        <v>54</v>
      </c>
      <c r="T2373" s="2" t="s">
        <v>55</v>
      </c>
      <c r="U2373" s="2" t="s">
        <v>10899</v>
      </c>
      <c r="V2373" s="2"/>
      <c r="W2373">
        <v>85000</v>
      </c>
      <c r="X2373">
        <v>0</v>
      </c>
      <c r="Y2373">
        <v>0</v>
      </c>
      <c r="Z2373">
        <v>85000</v>
      </c>
      <c r="AB2373" s="2" t="s">
        <v>57</v>
      </c>
      <c r="AC2373">
        <v>34000</v>
      </c>
      <c r="AD2373">
        <v>51000</v>
      </c>
      <c r="AE2373">
        <v>120000</v>
      </c>
      <c r="AF2373">
        <v>1800</v>
      </c>
      <c r="AG2373" s="2" t="s">
        <v>11072</v>
      </c>
      <c r="AH2373" s="2"/>
      <c r="AI2373" s="1">
        <v>46197</v>
      </c>
      <c r="AJ2373" s="2" t="s">
        <v>87</v>
      </c>
      <c r="AK2373" s="2" t="s">
        <v>58</v>
      </c>
      <c r="AM2373" s="2" t="s">
        <v>59</v>
      </c>
      <c r="AP2373" s="2" t="s">
        <v>60</v>
      </c>
      <c r="AQ2373" s="2" t="s">
        <v>41</v>
      </c>
      <c r="AR2373">
        <v>35000</v>
      </c>
      <c r="AS2373" s="2" t="str">
        <f>_xlfn.IFNA(IF(VLOOKUP(all_resi[[#This Row],[No. Waybill]],settle_reconcile[No. Waybill],1,0)="","Recon","Recon"),"-")</f>
        <v>Recon</v>
      </c>
      <c r="AT2373" s="2">
        <f>all_resi[[#This Row],[Nilai COD]]-all_resi[[#This Row],[COD Fee]]-all_resi[[#This Row],[Total Biaya Setelah Diskon]]</f>
        <v>67200</v>
      </c>
      <c r="AU2373" s="2">
        <f>IF(all_resi[[#This Row],[Waktu Terima]]="","",_xlfn.DAYS(all_resi[[#This Row],[Waktu Terima]],all_resi[[#This Row],[Tanggal Pengiriman]]))</f>
        <v>6</v>
      </c>
    </row>
    <row r="2374" spans="1:47" x14ac:dyDescent="0.25">
      <c r="A2374" s="2" t="s">
        <v>11120</v>
      </c>
      <c r="B2374" s="1">
        <v>46191</v>
      </c>
      <c r="C2374" s="2" t="s">
        <v>42</v>
      </c>
      <c r="D2374" s="2" t="s">
        <v>43</v>
      </c>
      <c r="E2374" s="2" t="s">
        <v>44</v>
      </c>
      <c r="F2374" s="2" t="s">
        <v>45</v>
      </c>
      <c r="G2374" s="2" t="s">
        <v>46</v>
      </c>
      <c r="H2374" s="2" t="s">
        <v>80</v>
      </c>
      <c r="I2374" s="2" t="s">
        <v>11121</v>
      </c>
      <c r="J2374" s="2" t="s">
        <v>14560</v>
      </c>
      <c r="K2374" s="2" t="s">
        <v>82</v>
      </c>
      <c r="L2374" s="2" t="s">
        <v>1029</v>
      </c>
      <c r="M2374" s="2" t="s">
        <v>1030</v>
      </c>
      <c r="N2374" s="2" t="s">
        <v>11122</v>
      </c>
      <c r="O2374">
        <v>1</v>
      </c>
      <c r="P2374" s="2" t="s">
        <v>53</v>
      </c>
      <c r="Q2374">
        <v>100</v>
      </c>
      <c r="R2374">
        <v>0</v>
      </c>
      <c r="S2374" s="2" t="s">
        <v>54</v>
      </c>
      <c r="T2374" s="2" t="s">
        <v>55</v>
      </c>
      <c r="U2374" s="2" t="s">
        <v>10899</v>
      </c>
      <c r="V2374" s="2"/>
      <c r="W2374">
        <v>71000</v>
      </c>
      <c r="X2374">
        <v>0</v>
      </c>
      <c r="Y2374">
        <v>0</v>
      </c>
      <c r="Z2374">
        <v>71000</v>
      </c>
      <c r="AB2374" s="2" t="s">
        <v>57</v>
      </c>
      <c r="AC2374">
        <v>28400</v>
      </c>
      <c r="AD2374">
        <v>42600</v>
      </c>
      <c r="AE2374">
        <v>110000</v>
      </c>
      <c r="AF2374">
        <v>1650</v>
      </c>
      <c r="AG2374" s="2" t="s">
        <v>11121</v>
      </c>
      <c r="AH2374" s="2"/>
      <c r="AI2374" s="1">
        <v>46198</v>
      </c>
      <c r="AJ2374" s="2" t="s">
        <v>87</v>
      </c>
      <c r="AK2374" s="2" t="s">
        <v>58</v>
      </c>
      <c r="AM2374" s="2" t="s">
        <v>59</v>
      </c>
      <c r="AP2374" s="2" t="s">
        <v>60</v>
      </c>
      <c r="AQ2374" s="2" t="s">
        <v>41</v>
      </c>
      <c r="AR2374">
        <v>39000</v>
      </c>
      <c r="AS2374" s="2" t="str">
        <f>_xlfn.IFNA(IF(VLOOKUP(all_resi[[#This Row],[No. Waybill]],settle_reconcile[No. Waybill],1,0)="","Recon","Recon"),"-")</f>
        <v>Recon</v>
      </c>
      <c r="AT2374" s="2">
        <f>all_resi[[#This Row],[Nilai COD]]-all_resi[[#This Row],[COD Fee]]-all_resi[[#This Row],[Total Biaya Setelah Diskon]]</f>
        <v>65750</v>
      </c>
      <c r="AU2374" s="2">
        <f>IF(all_resi[[#This Row],[Waktu Terima]]="","",_xlfn.DAYS(all_resi[[#This Row],[Waktu Terima]],all_resi[[#This Row],[Tanggal Pengiriman]]))</f>
        <v>7</v>
      </c>
    </row>
    <row r="2375" spans="1:47" x14ac:dyDescent="0.25">
      <c r="A2375" s="2" t="s">
        <v>10975</v>
      </c>
      <c r="B2375" s="1">
        <v>46191</v>
      </c>
      <c r="C2375" s="2" t="s">
        <v>42</v>
      </c>
      <c r="D2375" s="2" t="s">
        <v>43</v>
      </c>
      <c r="E2375" s="2" t="s">
        <v>44</v>
      </c>
      <c r="F2375" s="2" t="s">
        <v>45</v>
      </c>
      <c r="G2375" s="2" t="s">
        <v>46</v>
      </c>
      <c r="H2375" s="2" t="s">
        <v>47</v>
      </c>
      <c r="I2375" s="2" t="s">
        <v>10976</v>
      </c>
      <c r="J2375" s="2" t="s">
        <v>14508</v>
      </c>
      <c r="K2375" s="2" t="s">
        <v>377</v>
      </c>
      <c r="L2375" s="2" t="s">
        <v>2805</v>
      </c>
      <c r="M2375" s="2" t="s">
        <v>2806</v>
      </c>
      <c r="N2375" s="2" t="s">
        <v>10977</v>
      </c>
      <c r="O2375">
        <v>1</v>
      </c>
      <c r="P2375" s="2" t="s">
        <v>53</v>
      </c>
      <c r="Q2375">
        <v>100</v>
      </c>
      <c r="R2375">
        <v>0</v>
      </c>
      <c r="S2375" s="2" t="s">
        <v>54</v>
      </c>
      <c r="T2375" s="2" t="s">
        <v>55</v>
      </c>
      <c r="U2375" s="2" t="s">
        <v>1160</v>
      </c>
      <c r="V2375" s="2"/>
      <c r="W2375">
        <v>71000</v>
      </c>
      <c r="X2375">
        <v>0</v>
      </c>
      <c r="Y2375">
        <v>0</v>
      </c>
      <c r="Z2375">
        <v>71000</v>
      </c>
      <c r="AB2375" s="2" t="s">
        <v>57</v>
      </c>
      <c r="AC2375">
        <v>28400</v>
      </c>
      <c r="AD2375">
        <v>42600</v>
      </c>
      <c r="AE2375">
        <v>145000</v>
      </c>
      <c r="AF2375">
        <v>2175</v>
      </c>
      <c r="AG2375" s="2" t="s">
        <v>10976</v>
      </c>
      <c r="AH2375" s="2"/>
      <c r="AI2375" s="1">
        <v>46198</v>
      </c>
      <c r="AJ2375" s="2"/>
      <c r="AK2375" s="2" t="s">
        <v>58</v>
      </c>
      <c r="AM2375" s="2" t="s">
        <v>59</v>
      </c>
      <c r="AP2375" s="2" t="s">
        <v>60</v>
      </c>
      <c r="AQ2375" s="2" t="s">
        <v>41</v>
      </c>
      <c r="AR2375">
        <v>74000</v>
      </c>
      <c r="AS2375" s="2" t="str">
        <f>_xlfn.IFNA(IF(VLOOKUP(all_resi[[#This Row],[No. Waybill]],settle_reconcile[No. Waybill],1,0)="","Recon","Recon"),"-")</f>
        <v>Recon</v>
      </c>
      <c r="AT2375" s="2">
        <f>all_resi[[#This Row],[Nilai COD]]-all_resi[[#This Row],[COD Fee]]-all_resi[[#This Row],[Total Biaya Setelah Diskon]]</f>
        <v>100225</v>
      </c>
      <c r="AU2375" s="2">
        <f>IF(all_resi[[#This Row],[Waktu Terima]]="","",_xlfn.DAYS(all_resi[[#This Row],[Waktu Terima]],all_resi[[#This Row],[Tanggal Pengiriman]]))</f>
        <v>7</v>
      </c>
    </row>
    <row r="2376" spans="1:47" x14ac:dyDescent="0.25">
      <c r="A2376" s="2" t="s">
        <v>11023</v>
      </c>
      <c r="B2376" s="1">
        <v>46191</v>
      </c>
      <c r="C2376" s="2" t="s">
        <v>42</v>
      </c>
      <c r="D2376" s="2" t="s">
        <v>43</v>
      </c>
      <c r="E2376" s="2" t="s">
        <v>44</v>
      </c>
      <c r="F2376" s="2" t="s">
        <v>45</v>
      </c>
      <c r="G2376" s="2" t="s">
        <v>46</v>
      </c>
      <c r="H2376" s="2" t="s">
        <v>80</v>
      </c>
      <c r="I2376" s="2" t="s">
        <v>11024</v>
      </c>
      <c r="J2376" s="2" t="s">
        <v>14564</v>
      </c>
      <c r="K2376" s="2" t="s">
        <v>116</v>
      </c>
      <c r="L2376" s="2" t="s">
        <v>2433</v>
      </c>
      <c r="M2376" s="2" t="s">
        <v>11025</v>
      </c>
      <c r="N2376" s="2" t="s">
        <v>11026</v>
      </c>
      <c r="O2376">
        <v>1</v>
      </c>
      <c r="P2376" s="2" t="s">
        <v>53</v>
      </c>
      <c r="Q2376">
        <v>100</v>
      </c>
      <c r="R2376">
        <v>0</v>
      </c>
      <c r="S2376" s="2" t="s">
        <v>54</v>
      </c>
      <c r="T2376" s="2" t="s">
        <v>55</v>
      </c>
      <c r="U2376" s="2" t="s">
        <v>8737</v>
      </c>
      <c r="V2376" s="2"/>
      <c r="W2376">
        <v>8000</v>
      </c>
      <c r="X2376">
        <v>0</v>
      </c>
      <c r="Y2376">
        <v>0</v>
      </c>
      <c r="Z2376">
        <v>8000</v>
      </c>
      <c r="AB2376" s="2" t="s">
        <v>57</v>
      </c>
      <c r="AC2376">
        <v>3000</v>
      </c>
      <c r="AD2376">
        <v>5000</v>
      </c>
      <c r="AE2376">
        <v>138000</v>
      </c>
      <c r="AF2376">
        <v>2070</v>
      </c>
      <c r="AG2376" s="2" t="s">
        <v>11024</v>
      </c>
      <c r="AH2376" s="2"/>
      <c r="AI2376" s="1">
        <v>46192</v>
      </c>
      <c r="AJ2376" s="2" t="s">
        <v>10974</v>
      </c>
      <c r="AK2376" s="2" t="s">
        <v>58</v>
      </c>
      <c r="AM2376" s="2" t="s">
        <v>59</v>
      </c>
      <c r="AP2376" s="2" t="s">
        <v>60</v>
      </c>
      <c r="AQ2376" s="2" t="s">
        <v>41</v>
      </c>
      <c r="AR2376">
        <v>130000</v>
      </c>
      <c r="AS2376" s="2" t="str">
        <f>_xlfn.IFNA(IF(VLOOKUP(all_resi[[#This Row],[No. Waybill]],settle_reconcile[No. Waybill],1,0)="","Recon","Recon"),"-")</f>
        <v>Recon</v>
      </c>
      <c r="AT2376" s="2">
        <f>all_resi[[#This Row],[Nilai COD]]-all_resi[[#This Row],[COD Fee]]-all_resi[[#This Row],[Total Biaya Setelah Diskon]]</f>
        <v>130930</v>
      </c>
      <c r="AU2376" s="2">
        <f>IF(all_resi[[#This Row],[Waktu Terima]]="","",_xlfn.DAYS(all_resi[[#This Row],[Waktu Terima]],all_resi[[#This Row],[Tanggal Pengiriman]]))</f>
        <v>1</v>
      </c>
    </row>
    <row r="2377" spans="1:47" x14ac:dyDescent="0.25">
      <c r="A2377" s="2" t="s">
        <v>11123</v>
      </c>
      <c r="B2377" s="1">
        <v>46191</v>
      </c>
      <c r="C2377" s="2" t="s">
        <v>42</v>
      </c>
      <c r="D2377" s="2" t="s">
        <v>43</v>
      </c>
      <c r="E2377" s="2" t="s">
        <v>44</v>
      </c>
      <c r="F2377" s="2" t="s">
        <v>45</v>
      </c>
      <c r="G2377" s="2" t="s">
        <v>46</v>
      </c>
      <c r="H2377" s="2" t="s">
        <v>47</v>
      </c>
      <c r="I2377" s="2" t="s">
        <v>11124</v>
      </c>
      <c r="J2377" s="2" t="s">
        <v>14549</v>
      </c>
      <c r="K2377" s="2" t="s">
        <v>209</v>
      </c>
      <c r="L2377" s="2" t="s">
        <v>2573</v>
      </c>
      <c r="M2377" s="2" t="s">
        <v>11125</v>
      </c>
      <c r="N2377" s="2" t="s">
        <v>11126</v>
      </c>
      <c r="O2377">
        <v>1</v>
      </c>
      <c r="P2377" s="2" t="s">
        <v>53</v>
      </c>
      <c r="Q2377">
        <v>100</v>
      </c>
      <c r="R2377">
        <v>0</v>
      </c>
      <c r="S2377" s="2" t="s">
        <v>54</v>
      </c>
      <c r="T2377" s="2" t="s">
        <v>55</v>
      </c>
      <c r="U2377" s="2" t="s">
        <v>386</v>
      </c>
      <c r="V2377" s="2"/>
      <c r="W2377">
        <v>52000</v>
      </c>
      <c r="X2377">
        <v>0</v>
      </c>
      <c r="Y2377">
        <v>0</v>
      </c>
      <c r="Z2377">
        <v>52000</v>
      </c>
      <c r="AB2377" s="2" t="s">
        <v>57</v>
      </c>
      <c r="AC2377">
        <v>20800</v>
      </c>
      <c r="AD2377">
        <v>31200</v>
      </c>
      <c r="AE2377">
        <v>156000</v>
      </c>
      <c r="AF2377">
        <v>2340</v>
      </c>
      <c r="AG2377" s="2" t="s">
        <v>11124</v>
      </c>
      <c r="AH2377" s="2"/>
      <c r="AI2377" s="1">
        <v>46197</v>
      </c>
      <c r="AJ2377" s="2"/>
      <c r="AK2377" s="2" t="s">
        <v>58</v>
      </c>
      <c r="AM2377" s="2" t="s">
        <v>59</v>
      </c>
      <c r="AP2377" s="2" t="s">
        <v>60</v>
      </c>
      <c r="AQ2377" s="2" t="s">
        <v>41</v>
      </c>
      <c r="AR2377">
        <v>104000</v>
      </c>
      <c r="AS2377" s="2" t="str">
        <f>_xlfn.IFNA(IF(VLOOKUP(all_resi[[#This Row],[No. Waybill]],settle_reconcile[No. Waybill],1,0)="","Recon","Recon"),"-")</f>
        <v>Recon</v>
      </c>
      <c r="AT2377" s="2">
        <f>all_resi[[#This Row],[Nilai COD]]-all_resi[[#This Row],[COD Fee]]-all_resi[[#This Row],[Total Biaya Setelah Diskon]]</f>
        <v>122460</v>
      </c>
      <c r="AU2377" s="2">
        <f>IF(all_resi[[#This Row],[Waktu Terima]]="","",_xlfn.DAYS(all_resi[[#This Row],[Waktu Terima]],all_resi[[#This Row],[Tanggal Pengiriman]]))</f>
        <v>6</v>
      </c>
    </row>
    <row r="2378" spans="1:47" x14ac:dyDescent="0.25">
      <c r="A2378" s="2" t="s">
        <v>11001</v>
      </c>
      <c r="B2378" s="1">
        <v>46191</v>
      </c>
      <c r="C2378" s="2" t="s">
        <v>42</v>
      </c>
      <c r="D2378" s="2" t="s">
        <v>43</v>
      </c>
      <c r="E2378" s="2" t="s">
        <v>44</v>
      </c>
      <c r="F2378" s="2" t="s">
        <v>45</v>
      </c>
      <c r="G2378" s="2" t="s">
        <v>46</v>
      </c>
      <c r="H2378" s="2" t="s">
        <v>47</v>
      </c>
      <c r="I2378" s="2" t="s">
        <v>11002</v>
      </c>
      <c r="J2378" s="2" t="s">
        <v>14528</v>
      </c>
      <c r="K2378" s="2" t="s">
        <v>177</v>
      </c>
      <c r="L2378" s="2" t="s">
        <v>1245</v>
      </c>
      <c r="M2378" s="2" t="s">
        <v>1246</v>
      </c>
      <c r="N2378" s="2" t="s">
        <v>11003</v>
      </c>
      <c r="O2378">
        <v>1</v>
      </c>
      <c r="P2378" s="2" t="s">
        <v>53</v>
      </c>
      <c r="Q2378">
        <v>100</v>
      </c>
      <c r="R2378">
        <v>0</v>
      </c>
      <c r="S2378" s="2" t="s">
        <v>54</v>
      </c>
      <c r="T2378" s="2" t="s">
        <v>55</v>
      </c>
      <c r="U2378" s="2" t="s">
        <v>1680</v>
      </c>
      <c r="V2378" s="2"/>
      <c r="W2378">
        <v>80000</v>
      </c>
      <c r="X2378">
        <v>0</v>
      </c>
      <c r="Y2378">
        <v>0</v>
      </c>
      <c r="Z2378">
        <v>80000</v>
      </c>
      <c r="AB2378" s="2" t="s">
        <v>57</v>
      </c>
      <c r="AC2378">
        <v>32000</v>
      </c>
      <c r="AD2378">
        <v>48000</v>
      </c>
      <c r="AE2378">
        <v>164000</v>
      </c>
      <c r="AF2378">
        <v>2460</v>
      </c>
      <c r="AG2378" s="2" t="s">
        <v>148</v>
      </c>
      <c r="AH2378" s="2" t="s">
        <v>149</v>
      </c>
      <c r="AI2378" s="1">
        <v>46201</v>
      </c>
      <c r="AJ2378" s="2"/>
      <c r="AK2378" s="2" t="s">
        <v>67</v>
      </c>
      <c r="AM2378" s="2" t="s">
        <v>59</v>
      </c>
      <c r="AP2378" s="2" t="s">
        <v>60</v>
      </c>
      <c r="AQ2378" s="2" t="s">
        <v>41</v>
      </c>
      <c r="AR2378">
        <v>84000</v>
      </c>
      <c r="AS2378" s="2" t="str">
        <f>_xlfn.IFNA(IF(VLOOKUP(all_resi[[#This Row],[No. Waybill]],settle_reconcile[No. Waybill],1,0)="","Recon","Recon"),"-")</f>
        <v>-</v>
      </c>
      <c r="AT2378" s="2">
        <f>all_resi[[#This Row],[Nilai COD]]-all_resi[[#This Row],[COD Fee]]-all_resi[[#This Row],[Total Biaya Setelah Diskon]]</f>
        <v>113540</v>
      </c>
      <c r="AU2378" s="2">
        <f>IF(all_resi[[#This Row],[Waktu Terima]]="","",_xlfn.DAYS(all_resi[[#This Row],[Waktu Terima]],all_resi[[#This Row],[Tanggal Pengiriman]]))</f>
        <v>10</v>
      </c>
    </row>
    <row r="2379" spans="1:47" x14ac:dyDescent="0.25">
      <c r="A2379" s="2" t="s">
        <v>11027</v>
      </c>
      <c r="B2379" s="1">
        <v>46191</v>
      </c>
      <c r="C2379" s="2" t="s">
        <v>42</v>
      </c>
      <c r="D2379" s="2" t="s">
        <v>43</v>
      </c>
      <c r="E2379" s="2" t="s">
        <v>44</v>
      </c>
      <c r="F2379" s="2" t="s">
        <v>45</v>
      </c>
      <c r="G2379" s="2" t="s">
        <v>46</v>
      </c>
      <c r="H2379" s="2" t="s">
        <v>80</v>
      </c>
      <c r="I2379" s="2" t="s">
        <v>11028</v>
      </c>
      <c r="J2379" s="2" t="s">
        <v>14563</v>
      </c>
      <c r="K2379" s="2" t="s">
        <v>183</v>
      </c>
      <c r="L2379" s="2" t="s">
        <v>325</v>
      </c>
      <c r="M2379" s="2" t="s">
        <v>758</v>
      </c>
      <c r="N2379" s="2" t="s">
        <v>11029</v>
      </c>
      <c r="O2379">
        <v>1</v>
      </c>
      <c r="P2379" s="2" t="s">
        <v>53</v>
      </c>
      <c r="Q2379">
        <v>100</v>
      </c>
      <c r="R2379">
        <v>0</v>
      </c>
      <c r="S2379" s="2" t="s">
        <v>54</v>
      </c>
      <c r="T2379" s="2" t="s">
        <v>55</v>
      </c>
      <c r="U2379" s="2" t="s">
        <v>86</v>
      </c>
      <c r="V2379" s="2"/>
      <c r="W2379">
        <v>68000</v>
      </c>
      <c r="X2379">
        <v>0</v>
      </c>
      <c r="Y2379">
        <v>0</v>
      </c>
      <c r="Z2379">
        <v>68000</v>
      </c>
      <c r="AB2379" s="2" t="s">
        <v>57</v>
      </c>
      <c r="AC2379">
        <v>27200</v>
      </c>
      <c r="AD2379">
        <v>40800</v>
      </c>
      <c r="AE2379">
        <v>123000</v>
      </c>
      <c r="AF2379">
        <v>1845</v>
      </c>
      <c r="AG2379" s="2" t="s">
        <v>11028</v>
      </c>
      <c r="AH2379" s="2"/>
      <c r="AI2379" s="1">
        <v>46195</v>
      </c>
      <c r="AJ2379" s="2" t="s">
        <v>87</v>
      </c>
      <c r="AK2379" s="2" t="s">
        <v>58</v>
      </c>
      <c r="AM2379" s="2" t="s">
        <v>59</v>
      </c>
      <c r="AP2379" s="2" t="s">
        <v>60</v>
      </c>
      <c r="AQ2379" s="2" t="s">
        <v>41</v>
      </c>
      <c r="AR2379">
        <v>55000</v>
      </c>
      <c r="AS2379" s="2" t="str">
        <f>_xlfn.IFNA(IF(VLOOKUP(all_resi[[#This Row],[No. Waybill]],settle_reconcile[No. Waybill],1,0)="","Recon","Recon"),"-")</f>
        <v>Recon</v>
      </c>
      <c r="AT2379" s="2">
        <f>all_resi[[#This Row],[Nilai COD]]-all_resi[[#This Row],[COD Fee]]-all_resi[[#This Row],[Total Biaya Setelah Diskon]]</f>
        <v>80355</v>
      </c>
      <c r="AU2379" s="2">
        <f>IF(all_resi[[#This Row],[Waktu Terima]]="","",_xlfn.DAYS(all_resi[[#This Row],[Waktu Terima]],all_resi[[#This Row],[Tanggal Pengiriman]]))</f>
        <v>4</v>
      </c>
    </row>
    <row r="2380" spans="1:47" x14ac:dyDescent="0.25">
      <c r="A2380" s="2" t="s">
        <v>10990</v>
      </c>
      <c r="B2380" s="1">
        <v>46191</v>
      </c>
      <c r="C2380" s="2" t="s">
        <v>42</v>
      </c>
      <c r="D2380" s="2" t="s">
        <v>43</v>
      </c>
      <c r="E2380" s="2" t="s">
        <v>44</v>
      </c>
      <c r="F2380" s="2" t="s">
        <v>45</v>
      </c>
      <c r="G2380" s="2" t="s">
        <v>46</v>
      </c>
      <c r="H2380" s="2" t="s">
        <v>47</v>
      </c>
      <c r="I2380" s="2" t="s">
        <v>10991</v>
      </c>
      <c r="J2380" s="2" t="s">
        <v>14556</v>
      </c>
      <c r="K2380" s="2" t="s">
        <v>82</v>
      </c>
      <c r="L2380" s="2" t="s">
        <v>270</v>
      </c>
      <c r="M2380" s="2" t="s">
        <v>1777</v>
      </c>
      <c r="N2380" s="2" t="s">
        <v>10992</v>
      </c>
      <c r="O2380">
        <v>1</v>
      </c>
      <c r="P2380" s="2" t="s">
        <v>53</v>
      </c>
      <c r="Q2380">
        <v>100</v>
      </c>
      <c r="R2380">
        <v>0</v>
      </c>
      <c r="S2380" s="2" t="s">
        <v>54</v>
      </c>
      <c r="T2380" s="2" t="s">
        <v>55</v>
      </c>
      <c r="U2380" s="2" t="s">
        <v>1680</v>
      </c>
      <c r="V2380" s="2"/>
      <c r="W2380">
        <v>73000</v>
      </c>
      <c r="X2380">
        <v>0</v>
      </c>
      <c r="Y2380">
        <v>0</v>
      </c>
      <c r="Z2380">
        <v>73000</v>
      </c>
      <c r="AB2380" s="2" t="s">
        <v>57</v>
      </c>
      <c r="AC2380">
        <v>29200</v>
      </c>
      <c r="AD2380">
        <v>43800</v>
      </c>
      <c r="AE2380">
        <v>156000</v>
      </c>
      <c r="AF2380">
        <v>2340</v>
      </c>
      <c r="AG2380" s="2" t="s">
        <v>10991</v>
      </c>
      <c r="AH2380" s="2"/>
      <c r="AI2380" s="1">
        <v>46196</v>
      </c>
      <c r="AJ2380" s="2"/>
      <c r="AK2380" s="2" t="s">
        <v>58</v>
      </c>
      <c r="AM2380" s="2" t="s">
        <v>59</v>
      </c>
      <c r="AP2380" s="2" t="s">
        <v>60</v>
      </c>
      <c r="AQ2380" s="2" t="s">
        <v>41</v>
      </c>
      <c r="AR2380">
        <v>83000</v>
      </c>
      <c r="AS2380" s="2" t="str">
        <f>_xlfn.IFNA(IF(VLOOKUP(all_resi[[#This Row],[No. Waybill]],settle_reconcile[No. Waybill],1,0)="","Recon","Recon"),"-")</f>
        <v>Recon</v>
      </c>
      <c r="AT2380" s="2">
        <f>all_resi[[#This Row],[Nilai COD]]-all_resi[[#This Row],[COD Fee]]-all_resi[[#This Row],[Total Biaya Setelah Diskon]]</f>
        <v>109860</v>
      </c>
      <c r="AU2380" s="2">
        <f>IF(all_resi[[#This Row],[Waktu Terima]]="","",_xlfn.DAYS(all_resi[[#This Row],[Waktu Terima]],all_resi[[#This Row],[Tanggal Pengiriman]]))</f>
        <v>5</v>
      </c>
    </row>
    <row r="2381" spans="1:47" x14ac:dyDescent="0.25">
      <c r="A2381" s="2" t="s">
        <v>10998</v>
      </c>
      <c r="B2381" s="1">
        <v>46191</v>
      </c>
      <c r="C2381" s="2" t="s">
        <v>42</v>
      </c>
      <c r="D2381" s="2" t="s">
        <v>43</v>
      </c>
      <c r="E2381" s="2" t="s">
        <v>44</v>
      </c>
      <c r="F2381" s="2" t="s">
        <v>45</v>
      </c>
      <c r="G2381" s="2" t="s">
        <v>46</v>
      </c>
      <c r="H2381" s="2" t="s">
        <v>47</v>
      </c>
      <c r="I2381" s="2" t="s">
        <v>10999</v>
      </c>
      <c r="J2381" s="2" t="s">
        <v>14511</v>
      </c>
      <c r="K2381" s="2" t="s">
        <v>286</v>
      </c>
      <c r="L2381" s="2" t="s">
        <v>2138</v>
      </c>
      <c r="M2381" s="2" t="s">
        <v>2139</v>
      </c>
      <c r="N2381" s="2" t="s">
        <v>11000</v>
      </c>
      <c r="O2381">
        <v>1</v>
      </c>
      <c r="P2381" s="2" t="s">
        <v>53</v>
      </c>
      <c r="Q2381">
        <v>100</v>
      </c>
      <c r="R2381">
        <v>0</v>
      </c>
      <c r="S2381" s="2" t="s">
        <v>54</v>
      </c>
      <c r="T2381" s="2" t="s">
        <v>55</v>
      </c>
      <c r="U2381" s="2" t="s">
        <v>66</v>
      </c>
      <c r="V2381" s="2"/>
      <c r="W2381">
        <v>112000</v>
      </c>
      <c r="X2381">
        <v>0</v>
      </c>
      <c r="Y2381">
        <v>0</v>
      </c>
      <c r="Z2381">
        <v>112000</v>
      </c>
      <c r="AB2381" s="2" t="s">
        <v>57</v>
      </c>
      <c r="AC2381">
        <v>44800</v>
      </c>
      <c r="AD2381">
        <v>67200</v>
      </c>
      <c r="AE2381">
        <v>196000</v>
      </c>
      <c r="AF2381">
        <v>2940</v>
      </c>
      <c r="AG2381" s="2" t="s">
        <v>256</v>
      </c>
      <c r="AH2381" s="2"/>
      <c r="AI2381" s="1">
        <v>46206</v>
      </c>
      <c r="AJ2381" s="2"/>
      <c r="AK2381" s="2" t="s">
        <v>67</v>
      </c>
      <c r="AM2381" s="2" t="s">
        <v>59</v>
      </c>
      <c r="AP2381" s="2" t="s">
        <v>60</v>
      </c>
      <c r="AQ2381" s="2" t="s">
        <v>41</v>
      </c>
      <c r="AR2381">
        <v>84000</v>
      </c>
      <c r="AS2381" s="2" t="str">
        <f>_xlfn.IFNA(IF(VLOOKUP(all_resi[[#This Row],[No. Waybill]],settle_reconcile[No. Waybill],1,0)="","Recon","Recon"),"-")</f>
        <v>-</v>
      </c>
      <c r="AT2381" s="2">
        <f>all_resi[[#This Row],[Nilai COD]]-all_resi[[#This Row],[COD Fee]]-all_resi[[#This Row],[Total Biaya Setelah Diskon]]</f>
        <v>125860</v>
      </c>
      <c r="AU2381" s="2">
        <f>IF(all_resi[[#This Row],[Waktu Terima]]="","",_xlfn.DAYS(all_resi[[#This Row],[Waktu Terima]],all_resi[[#This Row],[Tanggal Pengiriman]]))</f>
        <v>15</v>
      </c>
    </row>
    <row r="2382" spans="1:47" x14ac:dyDescent="0.25">
      <c r="A2382" s="2" t="s">
        <v>10891</v>
      </c>
      <c r="B2382" s="1">
        <v>46191</v>
      </c>
      <c r="C2382" s="2" t="s">
        <v>42</v>
      </c>
      <c r="D2382" s="2" t="s">
        <v>43</v>
      </c>
      <c r="E2382" s="2" t="s">
        <v>44</v>
      </c>
      <c r="F2382" s="2" t="s">
        <v>45</v>
      </c>
      <c r="G2382" s="2" t="s">
        <v>46</v>
      </c>
      <c r="H2382" s="2" t="s">
        <v>80</v>
      </c>
      <c r="I2382" s="2" t="s">
        <v>10892</v>
      </c>
      <c r="J2382" s="2" t="s">
        <v>14530</v>
      </c>
      <c r="K2382" s="2" t="s">
        <v>143</v>
      </c>
      <c r="L2382" s="2" t="s">
        <v>10893</v>
      </c>
      <c r="M2382" s="2" t="s">
        <v>10894</v>
      </c>
      <c r="N2382" s="2" t="s">
        <v>10895</v>
      </c>
      <c r="O2382">
        <v>1</v>
      </c>
      <c r="P2382" s="2" t="s">
        <v>53</v>
      </c>
      <c r="Q2382">
        <v>100</v>
      </c>
      <c r="R2382">
        <v>0</v>
      </c>
      <c r="S2382" s="2" t="s">
        <v>54</v>
      </c>
      <c r="T2382" s="2" t="s">
        <v>55</v>
      </c>
      <c r="U2382" s="2" t="s">
        <v>305</v>
      </c>
      <c r="V2382" s="2"/>
      <c r="W2382">
        <v>25000</v>
      </c>
      <c r="X2382">
        <v>0</v>
      </c>
      <c r="Y2382">
        <v>0</v>
      </c>
      <c r="Z2382">
        <v>25000</v>
      </c>
      <c r="AB2382" s="2" t="s">
        <v>57</v>
      </c>
      <c r="AC2382">
        <v>18000</v>
      </c>
      <c r="AD2382">
        <v>7000</v>
      </c>
      <c r="AE2382">
        <v>95000</v>
      </c>
      <c r="AF2382">
        <v>1425</v>
      </c>
      <c r="AG2382" s="2" t="s">
        <v>10892</v>
      </c>
      <c r="AH2382" s="2"/>
      <c r="AI2382" s="1">
        <v>46193</v>
      </c>
      <c r="AJ2382" s="2" t="s">
        <v>87</v>
      </c>
      <c r="AK2382" s="2" t="s">
        <v>58</v>
      </c>
      <c r="AM2382" s="2" t="s">
        <v>59</v>
      </c>
      <c r="AP2382" s="2" t="s">
        <v>60</v>
      </c>
      <c r="AQ2382" s="2" t="s">
        <v>41</v>
      </c>
      <c r="AR2382">
        <v>70000</v>
      </c>
      <c r="AS2382" s="2" t="str">
        <f>_xlfn.IFNA(IF(VLOOKUP(all_resi[[#This Row],[No. Waybill]],settle_reconcile[No. Waybill],1,0)="","Recon","Recon"),"-")</f>
        <v>Recon</v>
      </c>
      <c r="AT2382" s="2">
        <f>all_resi[[#This Row],[Nilai COD]]-all_resi[[#This Row],[COD Fee]]-all_resi[[#This Row],[Total Biaya Setelah Diskon]]</f>
        <v>86575</v>
      </c>
      <c r="AU2382" s="2">
        <f>IF(all_resi[[#This Row],[Waktu Terima]]="","",_xlfn.DAYS(all_resi[[#This Row],[Waktu Terima]],all_resi[[#This Row],[Tanggal Pengiriman]]))</f>
        <v>2</v>
      </c>
    </row>
    <row r="2383" spans="1:47" x14ac:dyDescent="0.25">
      <c r="A2383" s="2" t="s">
        <v>11086</v>
      </c>
      <c r="B2383" s="1">
        <v>46191</v>
      </c>
      <c r="C2383" s="2" t="s">
        <v>42</v>
      </c>
      <c r="D2383" s="2" t="s">
        <v>43</v>
      </c>
      <c r="E2383" s="2" t="s">
        <v>44</v>
      </c>
      <c r="F2383" s="2" t="s">
        <v>45</v>
      </c>
      <c r="G2383" s="2" t="s">
        <v>46</v>
      </c>
      <c r="H2383" s="2" t="s">
        <v>47</v>
      </c>
      <c r="I2383" s="2" t="s">
        <v>11087</v>
      </c>
      <c r="J2383" s="2" t="s">
        <v>14566</v>
      </c>
      <c r="K2383" s="2" t="s">
        <v>106</v>
      </c>
      <c r="L2383" s="2" t="s">
        <v>987</v>
      </c>
      <c r="M2383" s="2" t="s">
        <v>11088</v>
      </c>
      <c r="N2383" s="2" t="s">
        <v>11089</v>
      </c>
      <c r="O2383">
        <v>1</v>
      </c>
      <c r="P2383" s="2" t="s">
        <v>53</v>
      </c>
      <c r="Q2383">
        <v>100</v>
      </c>
      <c r="R2383">
        <v>0</v>
      </c>
      <c r="S2383" s="2" t="s">
        <v>54</v>
      </c>
      <c r="T2383" s="2" t="s">
        <v>55</v>
      </c>
      <c r="U2383" s="2" t="s">
        <v>1680</v>
      </c>
      <c r="V2383" s="2"/>
      <c r="W2383">
        <v>64000</v>
      </c>
      <c r="X2383">
        <v>0</v>
      </c>
      <c r="Y2383">
        <v>0</v>
      </c>
      <c r="Z2383">
        <v>64000</v>
      </c>
      <c r="AB2383" s="2" t="s">
        <v>57</v>
      </c>
      <c r="AC2383">
        <v>25600</v>
      </c>
      <c r="AD2383">
        <v>38400</v>
      </c>
      <c r="AE2383">
        <v>139000</v>
      </c>
      <c r="AF2383">
        <v>2085</v>
      </c>
      <c r="AG2383" s="2" t="s">
        <v>11771</v>
      </c>
      <c r="AH2383" s="2"/>
      <c r="AI2383" s="1">
        <v>46196</v>
      </c>
      <c r="AJ2383" s="2"/>
      <c r="AK2383" s="2" t="s">
        <v>58</v>
      </c>
      <c r="AM2383" s="2" t="s">
        <v>59</v>
      </c>
      <c r="AP2383" s="2" t="s">
        <v>60</v>
      </c>
      <c r="AQ2383" s="2" t="s">
        <v>41</v>
      </c>
      <c r="AR2383">
        <v>75000</v>
      </c>
      <c r="AS2383" s="2" t="str">
        <f>_xlfn.IFNA(IF(VLOOKUP(all_resi[[#This Row],[No. Waybill]],settle_reconcile[No. Waybill],1,0)="","Recon","Recon"),"-")</f>
        <v>Recon</v>
      </c>
      <c r="AT2383" s="2">
        <f>all_resi[[#This Row],[Nilai COD]]-all_resi[[#This Row],[COD Fee]]-all_resi[[#This Row],[Total Biaya Setelah Diskon]]</f>
        <v>98515</v>
      </c>
      <c r="AU2383" s="2">
        <f>IF(all_resi[[#This Row],[Waktu Terima]]="","",_xlfn.DAYS(all_resi[[#This Row],[Waktu Terima]],all_resi[[#This Row],[Tanggal Pengiriman]]))</f>
        <v>5</v>
      </c>
    </row>
    <row r="2384" spans="1:47" x14ac:dyDescent="0.25">
      <c r="A2384" s="2" t="s">
        <v>11020</v>
      </c>
      <c r="B2384" s="1">
        <v>46191</v>
      </c>
      <c r="C2384" s="2" t="s">
        <v>42</v>
      </c>
      <c r="D2384" s="2" t="s">
        <v>43</v>
      </c>
      <c r="E2384" s="2" t="s">
        <v>44</v>
      </c>
      <c r="F2384" s="2" t="s">
        <v>45</v>
      </c>
      <c r="G2384" s="2" t="s">
        <v>46</v>
      </c>
      <c r="H2384" s="2" t="s">
        <v>47</v>
      </c>
      <c r="I2384" s="2" t="s">
        <v>11021</v>
      </c>
      <c r="J2384" s="2" t="s">
        <v>14525</v>
      </c>
      <c r="K2384" s="2" t="s">
        <v>121</v>
      </c>
      <c r="L2384" s="2" t="s">
        <v>680</v>
      </c>
      <c r="M2384" s="2" t="s">
        <v>2236</v>
      </c>
      <c r="N2384" s="2" t="s">
        <v>11022</v>
      </c>
      <c r="O2384">
        <v>1</v>
      </c>
      <c r="P2384" s="2" t="s">
        <v>53</v>
      </c>
      <c r="Q2384">
        <v>100</v>
      </c>
      <c r="R2384">
        <v>0</v>
      </c>
      <c r="S2384" s="2" t="s">
        <v>54</v>
      </c>
      <c r="T2384" s="2" t="s">
        <v>55</v>
      </c>
      <c r="U2384" s="2" t="s">
        <v>386</v>
      </c>
      <c r="V2384" s="2"/>
      <c r="W2384">
        <v>85000</v>
      </c>
      <c r="X2384">
        <v>0</v>
      </c>
      <c r="Y2384">
        <v>0</v>
      </c>
      <c r="Z2384">
        <v>85000</v>
      </c>
      <c r="AB2384" s="2" t="s">
        <v>57</v>
      </c>
      <c r="AC2384">
        <v>34000</v>
      </c>
      <c r="AD2384">
        <v>51000</v>
      </c>
      <c r="AE2384">
        <v>189000</v>
      </c>
      <c r="AF2384">
        <v>2835</v>
      </c>
      <c r="AG2384" s="2" t="s">
        <v>11021</v>
      </c>
      <c r="AH2384" s="2"/>
      <c r="AI2384" s="1">
        <v>46202</v>
      </c>
      <c r="AJ2384" s="2"/>
      <c r="AK2384" s="2" t="s">
        <v>58</v>
      </c>
      <c r="AM2384" s="2" t="s">
        <v>59</v>
      </c>
      <c r="AP2384" s="2" t="s">
        <v>60</v>
      </c>
      <c r="AQ2384" s="2" t="s">
        <v>41</v>
      </c>
      <c r="AR2384">
        <v>104000</v>
      </c>
      <c r="AS2384" s="2" t="str">
        <f>_xlfn.IFNA(IF(VLOOKUP(all_resi[[#This Row],[No. Waybill]],settle_reconcile[No. Waybill],1,0)="","Recon","Recon"),"-")</f>
        <v>Recon</v>
      </c>
      <c r="AT2384" s="2">
        <f>all_resi[[#This Row],[Nilai COD]]-all_resi[[#This Row],[COD Fee]]-all_resi[[#This Row],[Total Biaya Setelah Diskon]]</f>
        <v>135165</v>
      </c>
      <c r="AU2384" s="2">
        <f>IF(all_resi[[#This Row],[Waktu Terima]]="","",_xlfn.DAYS(all_resi[[#This Row],[Waktu Terima]],all_resi[[#This Row],[Tanggal Pengiriman]]))</f>
        <v>11</v>
      </c>
    </row>
    <row r="2385" spans="1:47" x14ac:dyDescent="0.25">
      <c r="A2385" s="2" t="s">
        <v>10942</v>
      </c>
      <c r="B2385" s="1">
        <v>46191</v>
      </c>
      <c r="C2385" s="2" t="s">
        <v>42</v>
      </c>
      <c r="D2385" s="2" t="s">
        <v>43</v>
      </c>
      <c r="E2385" s="2" t="s">
        <v>44</v>
      </c>
      <c r="F2385" s="2" t="s">
        <v>45</v>
      </c>
      <c r="G2385" s="2" t="s">
        <v>46</v>
      </c>
      <c r="H2385" s="2" t="s">
        <v>80</v>
      </c>
      <c r="I2385" s="2" t="s">
        <v>10943</v>
      </c>
      <c r="J2385" s="2" t="s">
        <v>14518</v>
      </c>
      <c r="K2385" s="2" t="s">
        <v>116</v>
      </c>
      <c r="L2385" s="2" t="s">
        <v>117</v>
      </c>
      <c r="M2385" s="2" t="s">
        <v>10944</v>
      </c>
      <c r="N2385" s="2" t="s">
        <v>10945</v>
      </c>
      <c r="O2385">
        <v>1</v>
      </c>
      <c r="P2385" s="2" t="s">
        <v>53</v>
      </c>
      <c r="Q2385">
        <v>100</v>
      </c>
      <c r="R2385">
        <v>0</v>
      </c>
      <c r="S2385" s="2" t="s">
        <v>54</v>
      </c>
      <c r="T2385" s="2" t="s">
        <v>55</v>
      </c>
      <c r="U2385" s="2" t="s">
        <v>305</v>
      </c>
      <c r="V2385" s="2"/>
      <c r="W2385">
        <v>12000</v>
      </c>
      <c r="X2385">
        <v>0</v>
      </c>
      <c r="Y2385">
        <v>0</v>
      </c>
      <c r="Z2385">
        <v>12000</v>
      </c>
      <c r="AB2385" s="2" t="s">
        <v>57</v>
      </c>
      <c r="AC2385">
        <v>7000</v>
      </c>
      <c r="AD2385">
        <v>5000</v>
      </c>
      <c r="AE2385">
        <v>84000</v>
      </c>
      <c r="AF2385">
        <v>1260</v>
      </c>
      <c r="AG2385" s="2" t="s">
        <v>10943</v>
      </c>
      <c r="AH2385" s="2"/>
      <c r="AI2385" s="1">
        <v>46195</v>
      </c>
      <c r="AJ2385" s="2" t="s">
        <v>87</v>
      </c>
      <c r="AK2385" s="2" t="s">
        <v>58</v>
      </c>
      <c r="AM2385" s="2" t="s">
        <v>59</v>
      </c>
      <c r="AP2385" s="2" t="s">
        <v>60</v>
      </c>
      <c r="AQ2385" s="2" t="s">
        <v>41</v>
      </c>
      <c r="AR2385">
        <v>72000</v>
      </c>
      <c r="AS2385" s="2" t="str">
        <f>_xlfn.IFNA(IF(VLOOKUP(all_resi[[#This Row],[No. Waybill]],settle_reconcile[No. Waybill],1,0)="","Recon","Recon"),"-")</f>
        <v>Recon</v>
      </c>
      <c r="AT2385" s="2">
        <f>all_resi[[#This Row],[Nilai COD]]-all_resi[[#This Row],[COD Fee]]-all_resi[[#This Row],[Total Biaya Setelah Diskon]]</f>
        <v>77740</v>
      </c>
      <c r="AU2385" s="2">
        <f>IF(all_resi[[#This Row],[Waktu Terima]]="","",_xlfn.DAYS(all_resi[[#This Row],[Waktu Terima]],all_resi[[#This Row],[Tanggal Pengiriman]]))</f>
        <v>4</v>
      </c>
    </row>
    <row r="2386" spans="1:47" x14ac:dyDescent="0.25">
      <c r="A2386" s="2" t="s">
        <v>11095</v>
      </c>
      <c r="B2386" s="1">
        <v>46191</v>
      </c>
      <c r="C2386" s="2" t="s">
        <v>42</v>
      </c>
      <c r="D2386" s="2" t="s">
        <v>43</v>
      </c>
      <c r="E2386" s="2" t="s">
        <v>44</v>
      </c>
      <c r="F2386" s="2" t="s">
        <v>45</v>
      </c>
      <c r="G2386" s="2" t="s">
        <v>46</v>
      </c>
      <c r="H2386" s="2" t="s">
        <v>47</v>
      </c>
      <c r="I2386" s="2" t="s">
        <v>11096</v>
      </c>
      <c r="J2386" s="2" t="s">
        <v>14557</v>
      </c>
      <c r="K2386" s="2" t="s">
        <v>82</v>
      </c>
      <c r="L2386" s="2" t="s">
        <v>83</v>
      </c>
      <c r="M2386" s="2" t="s">
        <v>8075</v>
      </c>
      <c r="N2386" s="2" t="s">
        <v>11097</v>
      </c>
      <c r="O2386">
        <v>1</v>
      </c>
      <c r="P2386" s="2" t="s">
        <v>53</v>
      </c>
      <c r="Q2386">
        <v>100</v>
      </c>
      <c r="R2386">
        <v>0</v>
      </c>
      <c r="S2386" s="2" t="s">
        <v>54</v>
      </c>
      <c r="T2386" s="2" t="s">
        <v>55</v>
      </c>
      <c r="U2386" s="2" t="s">
        <v>363</v>
      </c>
      <c r="V2386" s="2"/>
      <c r="W2386">
        <v>47000</v>
      </c>
      <c r="X2386">
        <v>0</v>
      </c>
      <c r="Y2386">
        <v>0</v>
      </c>
      <c r="Z2386">
        <v>47000</v>
      </c>
      <c r="AB2386" s="2" t="s">
        <v>57</v>
      </c>
      <c r="AC2386">
        <v>18800</v>
      </c>
      <c r="AD2386">
        <v>28200</v>
      </c>
      <c r="AE2386">
        <v>131000</v>
      </c>
      <c r="AF2386">
        <v>1965</v>
      </c>
      <c r="AG2386" s="2" t="s">
        <v>256</v>
      </c>
      <c r="AH2386" s="2"/>
      <c r="AI2386" s="1">
        <v>46204</v>
      </c>
      <c r="AJ2386" s="2"/>
      <c r="AK2386" s="2" t="s">
        <v>67</v>
      </c>
      <c r="AM2386" s="2" t="s">
        <v>59</v>
      </c>
      <c r="AP2386" s="2" t="s">
        <v>60</v>
      </c>
      <c r="AQ2386" s="2" t="s">
        <v>41</v>
      </c>
      <c r="AR2386">
        <v>84000</v>
      </c>
      <c r="AS2386" s="2" t="str">
        <f>_xlfn.IFNA(IF(VLOOKUP(all_resi[[#This Row],[No. Waybill]],settle_reconcile[No. Waybill],1,0)="","Recon","Recon"),"-")</f>
        <v>-</v>
      </c>
      <c r="AT2386" s="2">
        <f>all_resi[[#This Row],[Nilai COD]]-all_resi[[#This Row],[COD Fee]]-all_resi[[#This Row],[Total Biaya Setelah Diskon]]</f>
        <v>100835</v>
      </c>
      <c r="AU2386" s="2">
        <f>IF(all_resi[[#This Row],[Waktu Terima]]="","",_xlfn.DAYS(all_resi[[#This Row],[Waktu Terima]],all_resi[[#This Row],[Tanggal Pengiriman]]))</f>
        <v>13</v>
      </c>
    </row>
    <row r="2387" spans="1:47" x14ac:dyDescent="0.25">
      <c r="A2387" s="2" t="s">
        <v>11127</v>
      </c>
      <c r="B2387" s="1">
        <v>46191</v>
      </c>
      <c r="C2387" s="2" t="s">
        <v>42</v>
      </c>
      <c r="D2387" s="2" t="s">
        <v>43</v>
      </c>
      <c r="E2387" s="2" t="s">
        <v>44</v>
      </c>
      <c r="F2387" s="2" t="s">
        <v>45</v>
      </c>
      <c r="G2387" s="2" t="s">
        <v>46</v>
      </c>
      <c r="H2387" s="2" t="s">
        <v>80</v>
      </c>
      <c r="I2387" s="2" t="s">
        <v>11128</v>
      </c>
      <c r="J2387" s="2" t="s">
        <v>14569</v>
      </c>
      <c r="K2387" s="2" t="s">
        <v>121</v>
      </c>
      <c r="L2387" s="2" t="s">
        <v>122</v>
      </c>
      <c r="M2387" s="2" t="s">
        <v>2125</v>
      </c>
      <c r="N2387" s="2" t="s">
        <v>11129</v>
      </c>
      <c r="O2387">
        <v>1</v>
      </c>
      <c r="P2387" s="2" t="s">
        <v>53</v>
      </c>
      <c r="Q2387">
        <v>100</v>
      </c>
      <c r="R2387">
        <v>0</v>
      </c>
      <c r="S2387" s="2" t="s">
        <v>54</v>
      </c>
      <c r="T2387" s="2" t="s">
        <v>55</v>
      </c>
      <c r="U2387" s="2" t="s">
        <v>10899</v>
      </c>
      <c r="V2387" s="2"/>
      <c r="W2387">
        <v>85000</v>
      </c>
      <c r="X2387">
        <v>0</v>
      </c>
      <c r="Y2387">
        <v>0</v>
      </c>
      <c r="Z2387">
        <v>85000</v>
      </c>
      <c r="AB2387" s="2" t="s">
        <v>57</v>
      </c>
      <c r="AC2387">
        <v>34000</v>
      </c>
      <c r="AD2387">
        <v>51000</v>
      </c>
      <c r="AE2387">
        <v>139000</v>
      </c>
      <c r="AF2387">
        <v>2085</v>
      </c>
      <c r="AG2387" s="2" t="s">
        <v>11128</v>
      </c>
      <c r="AH2387" s="2"/>
      <c r="AI2387" s="1">
        <v>46199</v>
      </c>
      <c r="AJ2387" s="2" t="s">
        <v>87</v>
      </c>
      <c r="AK2387" s="2" t="s">
        <v>58</v>
      </c>
      <c r="AM2387" s="2" t="s">
        <v>59</v>
      </c>
      <c r="AP2387" s="2" t="s">
        <v>60</v>
      </c>
      <c r="AQ2387" s="2" t="s">
        <v>41</v>
      </c>
      <c r="AR2387">
        <v>54000</v>
      </c>
      <c r="AS2387" s="2" t="str">
        <f>_xlfn.IFNA(IF(VLOOKUP(all_resi[[#This Row],[No. Waybill]],settle_reconcile[No. Waybill],1,0)="","Recon","Recon"),"-")</f>
        <v>Recon</v>
      </c>
      <c r="AT2387" s="2">
        <f>all_resi[[#This Row],[Nilai COD]]-all_resi[[#This Row],[COD Fee]]-all_resi[[#This Row],[Total Biaya Setelah Diskon]]</f>
        <v>85915</v>
      </c>
      <c r="AU2387" s="2">
        <f>IF(all_resi[[#This Row],[Waktu Terima]]="","",_xlfn.DAYS(all_resi[[#This Row],[Waktu Terima]],all_resi[[#This Row],[Tanggal Pengiriman]]))</f>
        <v>8</v>
      </c>
    </row>
    <row r="2388" spans="1:47" x14ac:dyDescent="0.25">
      <c r="A2388" s="2" t="s">
        <v>11102</v>
      </c>
      <c r="B2388" s="1">
        <v>46191</v>
      </c>
      <c r="C2388" s="2" t="s">
        <v>42</v>
      </c>
      <c r="D2388" s="2" t="s">
        <v>43</v>
      </c>
      <c r="E2388" s="2" t="s">
        <v>44</v>
      </c>
      <c r="F2388" s="2" t="s">
        <v>45</v>
      </c>
      <c r="G2388" s="2" t="s">
        <v>46</v>
      </c>
      <c r="H2388" s="2" t="s">
        <v>80</v>
      </c>
      <c r="I2388" s="2" t="s">
        <v>11103</v>
      </c>
      <c r="J2388" s="2" t="s">
        <v>14551</v>
      </c>
      <c r="K2388" s="2" t="s">
        <v>177</v>
      </c>
      <c r="L2388" s="2" t="s">
        <v>807</v>
      </c>
      <c r="M2388" s="2" t="s">
        <v>1836</v>
      </c>
      <c r="N2388" s="2" t="s">
        <v>11104</v>
      </c>
      <c r="O2388">
        <v>1</v>
      </c>
      <c r="P2388" s="2" t="s">
        <v>53</v>
      </c>
      <c r="Q2388">
        <v>100</v>
      </c>
      <c r="R2388">
        <v>0</v>
      </c>
      <c r="S2388" s="2" t="s">
        <v>54</v>
      </c>
      <c r="T2388" s="2" t="s">
        <v>55</v>
      </c>
      <c r="U2388" s="2" t="s">
        <v>11101</v>
      </c>
      <c r="V2388" s="2"/>
      <c r="W2388">
        <v>64000</v>
      </c>
      <c r="X2388">
        <v>0</v>
      </c>
      <c r="Y2388">
        <v>0</v>
      </c>
      <c r="Z2388">
        <v>64000</v>
      </c>
      <c r="AB2388" s="2" t="s">
        <v>57</v>
      </c>
      <c r="AC2388">
        <v>25600</v>
      </c>
      <c r="AD2388">
        <v>38400</v>
      </c>
      <c r="AE2388">
        <v>118000</v>
      </c>
      <c r="AF2388">
        <v>1770</v>
      </c>
      <c r="AG2388" s="2" t="s">
        <v>11103</v>
      </c>
      <c r="AH2388" s="2"/>
      <c r="AI2388" s="1">
        <v>46195</v>
      </c>
      <c r="AJ2388" s="2" t="s">
        <v>87</v>
      </c>
      <c r="AK2388" s="2" t="s">
        <v>58</v>
      </c>
      <c r="AM2388" s="2" t="s">
        <v>59</v>
      </c>
      <c r="AP2388" s="2" t="s">
        <v>60</v>
      </c>
      <c r="AQ2388" s="2" t="s">
        <v>41</v>
      </c>
      <c r="AR2388">
        <v>54000</v>
      </c>
      <c r="AS2388" s="2" t="str">
        <f>_xlfn.IFNA(IF(VLOOKUP(all_resi[[#This Row],[No. Waybill]],settle_reconcile[No. Waybill],1,0)="","Recon","Recon"),"-")</f>
        <v>Recon</v>
      </c>
      <c r="AT2388" s="2">
        <f>all_resi[[#This Row],[Nilai COD]]-all_resi[[#This Row],[COD Fee]]-all_resi[[#This Row],[Total Biaya Setelah Diskon]]</f>
        <v>77830</v>
      </c>
      <c r="AU2388" s="2">
        <f>IF(all_resi[[#This Row],[Waktu Terima]]="","",_xlfn.DAYS(all_resi[[#This Row],[Waktu Terima]],all_resi[[#This Row],[Tanggal Pengiriman]]))</f>
        <v>4</v>
      </c>
    </row>
    <row r="2389" spans="1:47" x14ac:dyDescent="0.25">
      <c r="A2389" s="2" t="s">
        <v>10914</v>
      </c>
      <c r="B2389" s="1">
        <v>46191</v>
      </c>
      <c r="C2389" s="2" t="s">
        <v>42</v>
      </c>
      <c r="D2389" s="2" t="s">
        <v>43</v>
      </c>
      <c r="E2389" s="2" t="s">
        <v>44</v>
      </c>
      <c r="F2389" s="2" t="s">
        <v>45</v>
      </c>
      <c r="G2389" s="2" t="s">
        <v>46</v>
      </c>
      <c r="H2389" s="2" t="s">
        <v>80</v>
      </c>
      <c r="I2389" s="2" t="s">
        <v>10915</v>
      </c>
      <c r="J2389" s="2" t="s">
        <v>14537</v>
      </c>
      <c r="K2389" s="2" t="s">
        <v>137</v>
      </c>
      <c r="L2389" s="2" t="s">
        <v>138</v>
      </c>
      <c r="M2389" s="2" t="s">
        <v>9237</v>
      </c>
      <c r="N2389" s="2" t="s">
        <v>10916</v>
      </c>
      <c r="O2389">
        <v>1</v>
      </c>
      <c r="P2389" s="2" t="s">
        <v>53</v>
      </c>
      <c r="Q2389">
        <v>100</v>
      </c>
      <c r="R2389">
        <v>0</v>
      </c>
      <c r="S2389" s="2" t="s">
        <v>54</v>
      </c>
      <c r="T2389" s="2" t="s">
        <v>55</v>
      </c>
      <c r="U2389" s="2" t="s">
        <v>305</v>
      </c>
      <c r="V2389" s="2"/>
      <c r="W2389">
        <v>31000</v>
      </c>
      <c r="X2389">
        <v>0</v>
      </c>
      <c r="Y2389">
        <v>0</v>
      </c>
      <c r="Z2389">
        <v>31000</v>
      </c>
      <c r="AB2389" s="2" t="s">
        <v>57</v>
      </c>
      <c r="AC2389">
        <v>22000</v>
      </c>
      <c r="AD2389">
        <v>9000</v>
      </c>
      <c r="AE2389">
        <v>99000</v>
      </c>
      <c r="AF2389">
        <v>1485</v>
      </c>
      <c r="AG2389" s="2" t="s">
        <v>10915</v>
      </c>
      <c r="AH2389" s="2"/>
      <c r="AI2389" s="1">
        <v>46193</v>
      </c>
      <c r="AJ2389" s="2" t="s">
        <v>87</v>
      </c>
      <c r="AK2389" s="2" t="s">
        <v>58</v>
      </c>
      <c r="AM2389" s="2" t="s">
        <v>59</v>
      </c>
      <c r="AP2389" s="2" t="s">
        <v>60</v>
      </c>
      <c r="AQ2389" s="2" t="s">
        <v>41</v>
      </c>
      <c r="AR2389">
        <v>68000</v>
      </c>
      <c r="AS2389" s="2" t="str">
        <f>_xlfn.IFNA(IF(VLOOKUP(all_resi[[#This Row],[No. Waybill]],settle_reconcile[No. Waybill],1,0)="","Recon","Recon"),"-")</f>
        <v>Recon</v>
      </c>
      <c r="AT2389" s="2">
        <f>all_resi[[#This Row],[Nilai COD]]-all_resi[[#This Row],[COD Fee]]-all_resi[[#This Row],[Total Biaya Setelah Diskon]]</f>
        <v>88515</v>
      </c>
      <c r="AU2389" s="2">
        <f>IF(all_resi[[#This Row],[Waktu Terima]]="","",_xlfn.DAYS(all_resi[[#This Row],[Waktu Terima]],all_resi[[#This Row],[Tanggal Pengiriman]]))</f>
        <v>2</v>
      </c>
    </row>
    <row r="2390" spans="1:47" x14ac:dyDescent="0.25">
      <c r="A2390" s="2" t="s">
        <v>11057</v>
      </c>
      <c r="B2390" s="1">
        <v>46191</v>
      </c>
      <c r="C2390" s="2" t="s">
        <v>42</v>
      </c>
      <c r="D2390" s="2" t="s">
        <v>43</v>
      </c>
      <c r="E2390" s="2" t="s">
        <v>44</v>
      </c>
      <c r="F2390" s="2" t="s">
        <v>45</v>
      </c>
      <c r="G2390" s="2" t="s">
        <v>46</v>
      </c>
      <c r="H2390" s="2" t="s">
        <v>80</v>
      </c>
      <c r="I2390" s="2" t="s">
        <v>11058</v>
      </c>
      <c r="J2390" s="2" t="s">
        <v>14542</v>
      </c>
      <c r="K2390" s="2" t="s">
        <v>377</v>
      </c>
      <c r="L2390" s="2" t="s">
        <v>2984</v>
      </c>
      <c r="M2390" s="2" t="s">
        <v>4117</v>
      </c>
      <c r="N2390" s="2" t="s">
        <v>11059</v>
      </c>
      <c r="O2390">
        <v>1</v>
      </c>
      <c r="P2390" s="2" t="s">
        <v>53</v>
      </c>
      <c r="Q2390">
        <v>100</v>
      </c>
      <c r="R2390">
        <v>0</v>
      </c>
      <c r="S2390" s="2" t="s">
        <v>54</v>
      </c>
      <c r="T2390" s="2" t="s">
        <v>55</v>
      </c>
      <c r="U2390" s="2" t="s">
        <v>10899</v>
      </c>
      <c r="V2390" s="2"/>
      <c r="W2390">
        <v>61000</v>
      </c>
      <c r="X2390">
        <v>0</v>
      </c>
      <c r="Y2390">
        <v>0</v>
      </c>
      <c r="Z2390">
        <v>61000</v>
      </c>
      <c r="AB2390" s="2" t="s">
        <v>57</v>
      </c>
      <c r="AC2390">
        <v>24400</v>
      </c>
      <c r="AD2390">
        <v>36600</v>
      </c>
      <c r="AE2390">
        <v>115000</v>
      </c>
      <c r="AF2390">
        <v>1725</v>
      </c>
      <c r="AG2390" s="2" t="s">
        <v>11058</v>
      </c>
      <c r="AH2390" s="2"/>
      <c r="AI2390" s="1">
        <v>46196</v>
      </c>
      <c r="AJ2390" s="2" t="s">
        <v>87</v>
      </c>
      <c r="AK2390" s="2" t="s">
        <v>58</v>
      </c>
      <c r="AM2390" s="2" t="s">
        <v>59</v>
      </c>
      <c r="AP2390" s="2" t="s">
        <v>60</v>
      </c>
      <c r="AQ2390" s="2" t="s">
        <v>41</v>
      </c>
      <c r="AR2390">
        <v>54000</v>
      </c>
      <c r="AS2390" s="2" t="str">
        <f>_xlfn.IFNA(IF(VLOOKUP(all_resi[[#This Row],[No. Waybill]],settle_reconcile[No. Waybill],1,0)="","Recon","Recon"),"-")</f>
        <v>Recon</v>
      </c>
      <c r="AT2390" s="2">
        <f>all_resi[[#This Row],[Nilai COD]]-all_resi[[#This Row],[COD Fee]]-all_resi[[#This Row],[Total Biaya Setelah Diskon]]</f>
        <v>76675</v>
      </c>
      <c r="AU2390" s="2">
        <f>IF(all_resi[[#This Row],[Waktu Terima]]="","",_xlfn.DAYS(all_resi[[#This Row],[Waktu Terima]],all_resi[[#This Row],[Tanggal Pengiriman]]))</f>
        <v>5</v>
      </c>
    </row>
    <row r="2391" spans="1:47" x14ac:dyDescent="0.25">
      <c r="A2391" s="2" t="s">
        <v>10964</v>
      </c>
      <c r="B2391" s="1">
        <v>46191</v>
      </c>
      <c r="C2391" s="2" t="s">
        <v>42</v>
      </c>
      <c r="D2391" s="2" t="s">
        <v>43</v>
      </c>
      <c r="E2391" s="2" t="s">
        <v>44</v>
      </c>
      <c r="F2391" s="2" t="s">
        <v>45</v>
      </c>
      <c r="G2391" s="2" t="s">
        <v>46</v>
      </c>
      <c r="H2391" s="2" t="s">
        <v>80</v>
      </c>
      <c r="I2391" s="2" t="s">
        <v>10965</v>
      </c>
      <c r="J2391" s="2" t="s">
        <v>14527</v>
      </c>
      <c r="K2391" s="2" t="s">
        <v>75</v>
      </c>
      <c r="L2391" s="2" t="s">
        <v>8933</v>
      </c>
      <c r="M2391" s="2" t="s">
        <v>10966</v>
      </c>
      <c r="N2391" s="2" t="s">
        <v>10967</v>
      </c>
      <c r="O2391">
        <v>1</v>
      </c>
      <c r="P2391" s="2" t="s">
        <v>53</v>
      </c>
      <c r="Q2391">
        <v>100</v>
      </c>
      <c r="R2391">
        <v>0</v>
      </c>
      <c r="S2391" s="2" t="s">
        <v>54</v>
      </c>
      <c r="T2391" s="2" t="s">
        <v>55</v>
      </c>
      <c r="U2391" s="2" t="s">
        <v>10776</v>
      </c>
      <c r="V2391" s="2"/>
      <c r="W2391">
        <v>65000</v>
      </c>
      <c r="X2391">
        <v>0</v>
      </c>
      <c r="Y2391">
        <v>0</v>
      </c>
      <c r="Z2391">
        <v>65000</v>
      </c>
      <c r="AB2391" s="2" t="s">
        <v>57</v>
      </c>
      <c r="AC2391">
        <v>26000</v>
      </c>
      <c r="AD2391">
        <v>39000</v>
      </c>
      <c r="AE2391">
        <v>195000</v>
      </c>
      <c r="AF2391">
        <v>2925</v>
      </c>
      <c r="AG2391" s="2" t="s">
        <v>10965</v>
      </c>
      <c r="AH2391" s="2"/>
      <c r="AI2391" s="1">
        <v>46196</v>
      </c>
      <c r="AJ2391" s="2" t="s">
        <v>10777</v>
      </c>
      <c r="AK2391" s="2" t="s">
        <v>58</v>
      </c>
      <c r="AM2391" s="2" t="s">
        <v>59</v>
      </c>
      <c r="AP2391" s="2" t="s">
        <v>60</v>
      </c>
      <c r="AQ2391" s="2" t="s">
        <v>41</v>
      </c>
      <c r="AR2391">
        <v>130000</v>
      </c>
      <c r="AS2391" s="2" t="str">
        <f>_xlfn.IFNA(IF(VLOOKUP(all_resi[[#This Row],[No. Waybill]],settle_reconcile[No. Waybill],1,0)="","Recon","Recon"),"-")</f>
        <v>Recon</v>
      </c>
      <c r="AT2391" s="2">
        <f>all_resi[[#This Row],[Nilai COD]]-all_resi[[#This Row],[COD Fee]]-all_resi[[#This Row],[Total Biaya Setelah Diskon]]</f>
        <v>153075</v>
      </c>
      <c r="AU2391" s="2">
        <f>IF(all_resi[[#This Row],[Waktu Terima]]="","",_xlfn.DAYS(all_resi[[#This Row],[Waktu Terima]],all_resi[[#This Row],[Tanggal Pengiriman]]))</f>
        <v>5</v>
      </c>
    </row>
    <row r="2392" spans="1:47" x14ac:dyDescent="0.25">
      <c r="A2392" s="2" t="s">
        <v>11054</v>
      </c>
      <c r="B2392" s="1">
        <v>46191</v>
      </c>
      <c r="C2392" s="2" t="s">
        <v>42</v>
      </c>
      <c r="D2392" s="2" t="s">
        <v>43</v>
      </c>
      <c r="E2392" s="2" t="s">
        <v>44</v>
      </c>
      <c r="F2392" s="2" t="s">
        <v>45</v>
      </c>
      <c r="G2392" s="2" t="s">
        <v>46</v>
      </c>
      <c r="H2392" s="2" t="s">
        <v>80</v>
      </c>
      <c r="I2392" s="2" t="s">
        <v>11055</v>
      </c>
      <c r="J2392" s="2" t="s">
        <v>14547</v>
      </c>
      <c r="K2392" s="2" t="s">
        <v>69</v>
      </c>
      <c r="L2392" s="2" t="s">
        <v>540</v>
      </c>
      <c r="M2392" s="2" t="s">
        <v>541</v>
      </c>
      <c r="N2392" s="2" t="s">
        <v>11056</v>
      </c>
      <c r="O2392">
        <v>1</v>
      </c>
      <c r="P2392" s="2" t="s">
        <v>53</v>
      </c>
      <c r="Q2392">
        <v>100</v>
      </c>
      <c r="R2392">
        <v>0</v>
      </c>
      <c r="S2392" s="2" t="s">
        <v>54</v>
      </c>
      <c r="T2392" s="2" t="s">
        <v>55</v>
      </c>
      <c r="U2392" s="2" t="s">
        <v>10899</v>
      </c>
      <c r="V2392" s="2"/>
      <c r="W2392">
        <v>54000</v>
      </c>
      <c r="X2392">
        <v>0</v>
      </c>
      <c r="Y2392">
        <v>0</v>
      </c>
      <c r="Z2392">
        <v>54000</v>
      </c>
      <c r="AB2392" s="2" t="s">
        <v>57</v>
      </c>
      <c r="AC2392">
        <v>21600</v>
      </c>
      <c r="AD2392">
        <v>32400</v>
      </c>
      <c r="AE2392">
        <v>110000</v>
      </c>
      <c r="AF2392">
        <v>1650</v>
      </c>
      <c r="AG2392" s="2" t="s">
        <v>256</v>
      </c>
      <c r="AH2392" s="2"/>
      <c r="AI2392" s="1">
        <v>46208</v>
      </c>
      <c r="AJ2392" s="2" t="s">
        <v>87</v>
      </c>
      <c r="AK2392" s="2" t="s">
        <v>67</v>
      </c>
      <c r="AM2392" s="2" t="s">
        <v>59</v>
      </c>
      <c r="AP2392" s="2" t="s">
        <v>60</v>
      </c>
      <c r="AQ2392" s="2" t="s">
        <v>41</v>
      </c>
      <c r="AR2392">
        <v>56000</v>
      </c>
      <c r="AS2392" s="2" t="str">
        <f>_xlfn.IFNA(IF(VLOOKUP(all_resi[[#This Row],[No. Waybill]],settle_reconcile[No. Waybill],1,0)="","Recon","Recon"),"-")</f>
        <v>-</v>
      </c>
      <c r="AT2392" s="2">
        <f>all_resi[[#This Row],[Nilai COD]]-all_resi[[#This Row],[COD Fee]]-all_resi[[#This Row],[Total Biaya Setelah Diskon]]</f>
        <v>75950</v>
      </c>
      <c r="AU2392" s="2">
        <f>IF(all_resi[[#This Row],[Waktu Terima]]="","",_xlfn.DAYS(all_resi[[#This Row],[Waktu Terima]],all_resi[[#This Row],[Tanggal Pengiriman]]))</f>
        <v>17</v>
      </c>
    </row>
    <row r="2393" spans="1:47" x14ac:dyDescent="0.25">
      <c r="A2393" s="2" t="s">
        <v>11083</v>
      </c>
      <c r="B2393" s="1">
        <v>46191</v>
      </c>
      <c r="C2393" s="2" t="s">
        <v>42</v>
      </c>
      <c r="D2393" s="2" t="s">
        <v>43</v>
      </c>
      <c r="E2393" s="2" t="s">
        <v>44</v>
      </c>
      <c r="F2393" s="2" t="s">
        <v>45</v>
      </c>
      <c r="G2393" s="2" t="s">
        <v>46</v>
      </c>
      <c r="H2393" s="2" t="s">
        <v>47</v>
      </c>
      <c r="I2393" s="2" t="s">
        <v>11084</v>
      </c>
      <c r="J2393" s="2" t="s">
        <v>14558</v>
      </c>
      <c r="K2393" s="2" t="s">
        <v>156</v>
      </c>
      <c r="L2393" s="2" t="s">
        <v>509</v>
      </c>
      <c r="M2393" s="2" t="s">
        <v>510</v>
      </c>
      <c r="N2393" s="2" t="s">
        <v>11085</v>
      </c>
      <c r="O2393">
        <v>1</v>
      </c>
      <c r="P2393" s="2" t="s">
        <v>53</v>
      </c>
      <c r="Q2393">
        <v>100</v>
      </c>
      <c r="R2393">
        <v>0</v>
      </c>
      <c r="S2393" s="2" t="s">
        <v>54</v>
      </c>
      <c r="T2393" s="2" t="s">
        <v>55</v>
      </c>
      <c r="U2393" s="2" t="s">
        <v>56</v>
      </c>
      <c r="V2393" s="2"/>
      <c r="W2393">
        <v>80000</v>
      </c>
      <c r="X2393">
        <v>0</v>
      </c>
      <c r="Y2393">
        <v>0</v>
      </c>
      <c r="Z2393">
        <v>80000</v>
      </c>
      <c r="AB2393" s="2" t="s">
        <v>57</v>
      </c>
      <c r="AC2393">
        <v>32000</v>
      </c>
      <c r="AD2393">
        <v>48000</v>
      </c>
      <c r="AE2393">
        <v>184000</v>
      </c>
      <c r="AF2393">
        <v>2760</v>
      </c>
      <c r="AG2393" s="2"/>
      <c r="AH2393" s="2"/>
      <c r="AI2393" s="1"/>
      <c r="AJ2393" s="2"/>
      <c r="AK2393" s="2" t="s">
        <v>67</v>
      </c>
      <c r="AM2393" s="2" t="s">
        <v>59</v>
      </c>
      <c r="AP2393" s="2" t="s">
        <v>60</v>
      </c>
      <c r="AQ2393" s="2" t="s">
        <v>41</v>
      </c>
      <c r="AR2393">
        <v>104000</v>
      </c>
      <c r="AS2393" s="2" t="str">
        <f>_xlfn.IFNA(IF(VLOOKUP(all_resi[[#This Row],[No. Waybill]],settle_reconcile[No. Waybill],1,0)="","Recon","Recon"),"-")</f>
        <v>-</v>
      </c>
      <c r="AT2393" s="2">
        <f>all_resi[[#This Row],[Nilai COD]]-all_resi[[#This Row],[COD Fee]]-all_resi[[#This Row],[Total Biaya Setelah Diskon]]</f>
        <v>133240</v>
      </c>
      <c r="AU2393" s="2" t="str">
        <f>IF(all_resi[[#This Row],[Waktu Terima]]="","",_xlfn.DAYS(all_resi[[#This Row],[Waktu Terima]],all_resi[[#This Row],[Tanggal Pengiriman]]))</f>
        <v/>
      </c>
    </row>
    <row r="2394" spans="1:47" x14ac:dyDescent="0.25">
      <c r="A2394" s="2" t="s">
        <v>10887</v>
      </c>
      <c r="B2394" s="1">
        <v>46191</v>
      </c>
      <c r="C2394" s="2" t="s">
        <v>42</v>
      </c>
      <c r="D2394" s="2" t="s">
        <v>43</v>
      </c>
      <c r="E2394" s="2" t="s">
        <v>44</v>
      </c>
      <c r="F2394" s="2" t="s">
        <v>45</v>
      </c>
      <c r="G2394" s="2" t="s">
        <v>46</v>
      </c>
      <c r="H2394" s="2" t="s">
        <v>80</v>
      </c>
      <c r="I2394" s="2" t="s">
        <v>10888</v>
      </c>
      <c r="J2394" s="2" t="s">
        <v>14545</v>
      </c>
      <c r="K2394" s="2" t="s">
        <v>143</v>
      </c>
      <c r="L2394" s="2" t="s">
        <v>7803</v>
      </c>
      <c r="M2394" s="2" t="s">
        <v>10889</v>
      </c>
      <c r="N2394" s="2" t="s">
        <v>10890</v>
      </c>
      <c r="O2394">
        <v>1</v>
      </c>
      <c r="P2394" s="2" t="s">
        <v>53</v>
      </c>
      <c r="Q2394">
        <v>100</v>
      </c>
      <c r="R2394">
        <v>0</v>
      </c>
      <c r="S2394" s="2" t="s">
        <v>54</v>
      </c>
      <c r="T2394" s="2" t="s">
        <v>55</v>
      </c>
      <c r="U2394" s="2" t="s">
        <v>305</v>
      </c>
      <c r="V2394" s="2"/>
      <c r="W2394">
        <v>25000</v>
      </c>
      <c r="X2394">
        <v>0</v>
      </c>
      <c r="Y2394">
        <v>0</v>
      </c>
      <c r="Z2394">
        <v>25000</v>
      </c>
      <c r="AB2394" s="2" t="s">
        <v>57</v>
      </c>
      <c r="AC2394">
        <v>18000</v>
      </c>
      <c r="AD2394">
        <v>7000</v>
      </c>
      <c r="AE2394">
        <v>92000</v>
      </c>
      <c r="AF2394">
        <v>1380</v>
      </c>
      <c r="AG2394" s="2" t="s">
        <v>10888</v>
      </c>
      <c r="AH2394" s="2"/>
      <c r="AI2394" s="1">
        <v>46193</v>
      </c>
      <c r="AJ2394" s="2" t="s">
        <v>87</v>
      </c>
      <c r="AK2394" s="2" t="s">
        <v>58</v>
      </c>
      <c r="AM2394" s="2" t="s">
        <v>59</v>
      </c>
      <c r="AP2394" s="2" t="s">
        <v>60</v>
      </c>
      <c r="AQ2394" s="2" t="s">
        <v>41</v>
      </c>
      <c r="AR2394">
        <v>67000</v>
      </c>
      <c r="AS2394" s="2" t="str">
        <f>_xlfn.IFNA(IF(VLOOKUP(all_resi[[#This Row],[No. Waybill]],settle_reconcile[No. Waybill],1,0)="","Recon","Recon"),"-")</f>
        <v>Recon</v>
      </c>
      <c r="AT2394" s="2">
        <f>all_resi[[#This Row],[Nilai COD]]-all_resi[[#This Row],[COD Fee]]-all_resi[[#This Row],[Total Biaya Setelah Diskon]]</f>
        <v>83620</v>
      </c>
      <c r="AU2394" s="2">
        <f>IF(all_resi[[#This Row],[Waktu Terima]]="","",_xlfn.DAYS(all_resi[[#This Row],[Waktu Terima]],all_resi[[#This Row],[Tanggal Pengiriman]]))</f>
        <v>2</v>
      </c>
    </row>
    <row r="2395" spans="1:47" x14ac:dyDescent="0.25">
      <c r="A2395" s="2" t="s">
        <v>10957</v>
      </c>
      <c r="B2395" s="1">
        <v>46191</v>
      </c>
      <c r="C2395" s="2" t="s">
        <v>42</v>
      </c>
      <c r="D2395" s="2" t="s">
        <v>43</v>
      </c>
      <c r="E2395" s="2" t="s">
        <v>44</v>
      </c>
      <c r="F2395" s="2" t="s">
        <v>45</v>
      </c>
      <c r="G2395" s="2" t="s">
        <v>46</v>
      </c>
      <c r="H2395" s="2" t="s">
        <v>47</v>
      </c>
      <c r="I2395" s="2" t="s">
        <v>10958</v>
      </c>
      <c r="J2395" s="2" t="s">
        <v>14512</v>
      </c>
      <c r="K2395" s="2" t="s">
        <v>121</v>
      </c>
      <c r="L2395" s="2" t="s">
        <v>650</v>
      </c>
      <c r="M2395" s="2" t="s">
        <v>1011</v>
      </c>
      <c r="N2395" s="2" t="s">
        <v>10959</v>
      </c>
      <c r="O2395">
        <v>1</v>
      </c>
      <c r="P2395" s="2" t="s">
        <v>53</v>
      </c>
      <c r="Q2395">
        <v>100</v>
      </c>
      <c r="R2395">
        <v>0</v>
      </c>
      <c r="S2395" s="2" t="s">
        <v>54</v>
      </c>
      <c r="T2395" s="2" t="s">
        <v>55</v>
      </c>
      <c r="U2395" s="2" t="s">
        <v>56</v>
      </c>
      <c r="V2395" s="2"/>
      <c r="W2395">
        <v>122000</v>
      </c>
      <c r="X2395">
        <v>0</v>
      </c>
      <c r="Y2395">
        <v>0</v>
      </c>
      <c r="Z2395">
        <v>122000</v>
      </c>
      <c r="AB2395" s="2" t="s">
        <v>57</v>
      </c>
      <c r="AC2395">
        <v>48800</v>
      </c>
      <c r="AD2395">
        <v>73200</v>
      </c>
      <c r="AE2395">
        <v>222000</v>
      </c>
      <c r="AF2395">
        <v>3330</v>
      </c>
      <c r="AG2395" s="2" t="s">
        <v>256</v>
      </c>
      <c r="AH2395" s="2"/>
      <c r="AI2395" s="1">
        <v>46207</v>
      </c>
      <c r="AJ2395" s="2"/>
      <c r="AK2395" s="2" t="s">
        <v>67</v>
      </c>
      <c r="AM2395" s="2" t="s">
        <v>59</v>
      </c>
      <c r="AP2395" s="2" t="s">
        <v>60</v>
      </c>
      <c r="AQ2395" s="2" t="s">
        <v>41</v>
      </c>
      <c r="AR2395">
        <v>100000</v>
      </c>
      <c r="AS2395" s="2" t="str">
        <f>_xlfn.IFNA(IF(VLOOKUP(all_resi[[#This Row],[No. Waybill]],settle_reconcile[No. Waybill],1,0)="","Recon","Recon"),"-")</f>
        <v>-</v>
      </c>
      <c r="AT2395" s="2">
        <f>all_resi[[#This Row],[Nilai COD]]-all_resi[[#This Row],[COD Fee]]-all_resi[[#This Row],[Total Biaya Setelah Diskon]]</f>
        <v>145470</v>
      </c>
      <c r="AU2395" s="2">
        <f>IF(all_resi[[#This Row],[Waktu Terima]]="","",_xlfn.DAYS(all_resi[[#This Row],[Waktu Terima]],all_resi[[#This Row],[Tanggal Pengiriman]]))</f>
        <v>16</v>
      </c>
    </row>
    <row r="2396" spans="1:47" x14ac:dyDescent="0.25">
      <c r="A2396" s="2" t="s">
        <v>11060</v>
      </c>
      <c r="B2396" s="1">
        <v>46191</v>
      </c>
      <c r="C2396" s="2" t="s">
        <v>42</v>
      </c>
      <c r="D2396" s="2" t="s">
        <v>43</v>
      </c>
      <c r="E2396" s="2" t="s">
        <v>44</v>
      </c>
      <c r="F2396" s="2" t="s">
        <v>45</v>
      </c>
      <c r="G2396" s="2" t="s">
        <v>46</v>
      </c>
      <c r="H2396" s="2" t="s">
        <v>80</v>
      </c>
      <c r="I2396" s="2" t="s">
        <v>11061</v>
      </c>
      <c r="J2396" s="2" t="s">
        <v>14543</v>
      </c>
      <c r="K2396" s="2" t="s">
        <v>49</v>
      </c>
      <c r="L2396" s="2" t="s">
        <v>2741</v>
      </c>
      <c r="M2396" s="2" t="s">
        <v>3485</v>
      </c>
      <c r="N2396" s="2" t="s">
        <v>11062</v>
      </c>
      <c r="O2396">
        <v>1</v>
      </c>
      <c r="P2396" s="2" t="s">
        <v>53</v>
      </c>
      <c r="Q2396">
        <v>100</v>
      </c>
      <c r="R2396">
        <v>0</v>
      </c>
      <c r="S2396" s="2" t="s">
        <v>54</v>
      </c>
      <c r="T2396" s="2" t="s">
        <v>55</v>
      </c>
      <c r="U2396" s="2" t="s">
        <v>305</v>
      </c>
      <c r="V2396" s="2"/>
      <c r="W2396">
        <v>59000</v>
      </c>
      <c r="X2396">
        <v>0</v>
      </c>
      <c r="Y2396">
        <v>0</v>
      </c>
      <c r="Z2396">
        <v>59000</v>
      </c>
      <c r="AB2396" s="2" t="s">
        <v>57</v>
      </c>
      <c r="AC2396">
        <v>23600</v>
      </c>
      <c r="AD2396">
        <v>35400</v>
      </c>
      <c r="AE2396">
        <v>0</v>
      </c>
      <c r="AF2396">
        <v>0</v>
      </c>
      <c r="AG2396" s="2" t="s">
        <v>11061</v>
      </c>
      <c r="AH2396" s="2"/>
      <c r="AI2396" s="1">
        <v>46203</v>
      </c>
      <c r="AJ2396" s="2" t="s">
        <v>87</v>
      </c>
      <c r="AK2396" s="2" t="s">
        <v>58</v>
      </c>
      <c r="AM2396" s="2" t="s">
        <v>59</v>
      </c>
      <c r="AP2396" s="2" t="s">
        <v>60</v>
      </c>
      <c r="AQ2396" s="2" t="s">
        <v>98</v>
      </c>
      <c r="AR2396">
        <v>-59000</v>
      </c>
      <c r="AS2396" s="2" t="str">
        <f>_xlfn.IFNA(IF(VLOOKUP(all_resi[[#This Row],[No. Waybill]],settle_reconcile[No. Waybill],1,0)="","Recon","Recon"),"-")</f>
        <v>-</v>
      </c>
      <c r="AT2396" s="2">
        <f>all_resi[[#This Row],[Nilai COD]]-all_resi[[#This Row],[COD Fee]]-all_resi[[#This Row],[Total Biaya Setelah Diskon]]</f>
        <v>-35400</v>
      </c>
      <c r="AU2396" s="2">
        <f>IF(all_resi[[#This Row],[Waktu Terima]]="","",_xlfn.DAYS(all_resi[[#This Row],[Waktu Terima]],all_resi[[#This Row],[Tanggal Pengiriman]]))</f>
        <v>12</v>
      </c>
    </row>
    <row r="2397" spans="1:47" x14ac:dyDescent="0.25">
      <c r="A2397" s="2" t="s">
        <v>11017</v>
      </c>
      <c r="B2397" s="1">
        <v>46191</v>
      </c>
      <c r="C2397" s="2" t="s">
        <v>42</v>
      </c>
      <c r="D2397" s="2" t="s">
        <v>43</v>
      </c>
      <c r="E2397" s="2" t="s">
        <v>44</v>
      </c>
      <c r="F2397" s="2" t="s">
        <v>45</v>
      </c>
      <c r="G2397" s="2" t="s">
        <v>46</v>
      </c>
      <c r="H2397" s="2" t="s">
        <v>80</v>
      </c>
      <c r="I2397" s="2" t="s">
        <v>11018</v>
      </c>
      <c r="J2397" s="2" t="s">
        <v>14446</v>
      </c>
      <c r="K2397" s="2" t="s">
        <v>177</v>
      </c>
      <c r="L2397" s="2" t="s">
        <v>669</v>
      </c>
      <c r="M2397" s="2" t="s">
        <v>9752</v>
      </c>
      <c r="N2397" s="2" t="s">
        <v>11019</v>
      </c>
      <c r="O2397">
        <v>1</v>
      </c>
      <c r="P2397" s="2" t="s">
        <v>53</v>
      </c>
      <c r="Q2397">
        <v>100</v>
      </c>
      <c r="R2397">
        <v>0</v>
      </c>
      <c r="S2397" s="2" t="s">
        <v>54</v>
      </c>
      <c r="T2397" s="2" t="s">
        <v>55</v>
      </c>
      <c r="U2397" s="2" t="s">
        <v>86</v>
      </c>
      <c r="V2397" s="2"/>
      <c r="W2397">
        <v>102000</v>
      </c>
      <c r="X2397">
        <v>0</v>
      </c>
      <c r="Y2397">
        <v>0</v>
      </c>
      <c r="Z2397">
        <v>102000</v>
      </c>
      <c r="AB2397" s="2" t="s">
        <v>57</v>
      </c>
      <c r="AC2397">
        <v>40800</v>
      </c>
      <c r="AD2397">
        <v>61200</v>
      </c>
      <c r="AE2397">
        <v>162000</v>
      </c>
      <c r="AF2397">
        <v>2430</v>
      </c>
      <c r="AG2397" s="2" t="s">
        <v>353</v>
      </c>
      <c r="AH2397" s="2" t="s">
        <v>149</v>
      </c>
      <c r="AI2397" s="1">
        <v>46202</v>
      </c>
      <c r="AJ2397" s="2" t="s">
        <v>87</v>
      </c>
      <c r="AK2397" s="2" t="s">
        <v>67</v>
      </c>
      <c r="AM2397" s="2" t="s">
        <v>59</v>
      </c>
      <c r="AP2397" s="2" t="s">
        <v>60</v>
      </c>
      <c r="AQ2397" s="2" t="s">
        <v>41</v>
      </c>
      <c r="AR2397">
        <v>60000</v>
      </c>
      <c r="AS2397" s="2" t="str">
        <f>_xlfn.IFNA(IF(VLOOKUP(all_resi[[#This Row],[No. Waybill]],settle_reconcile[No. Waybill],1,0)="","Recon","Recon"),"-")</f>
        <v>-</v>
      </c>
      <c r="AT2397" s="2">
        <f>all_resi[[#This Row],[Nilai COD]]-all_resi[[#This Row],[COD Fee]]-all_resi[[#This Row],[Total Biaya Setelah Diskon]]</f>
        <v>98370</v>
      </c>
      <c r="AU2397" s="2">
        <f>IF(all_resi[[#This Row],[Waktu Terima]]="","",_xlfn.DAYS(all_resi[[#This Row],[Waktu Terima]],all_resi[[#This Row],[Tanggal Pengiriman]]))</f>
        <v>11</v>
      </c>
    </row>
    <row r="2398" spans="1:47" x14ac:dyDescent="0.25">
      <c r="A2398" s="2" t="s">
        <v>10917</v>
      </c>
      <c r="B2398" s="1">
        <v>46191</v>
      </c>
      <c r="C2398" s="2" t="s">
        <v>42</v>
      </c>
      <c r="D2398" s="2" t="s">
        <v>43</v>
      </c>
      <c r="E2398" s="2" t="s">
        <v>44</v>
      </c>
      <c r="F2398" s="2" t="s">
        <v>45</v>
      </c>
      <c r="G2398" s="2" t="s">
        <v>46</v>
      </c>
      <c r="H2398" s="2" t="s">
        <v>80</v>
      </c>
      <c r="I2398" s="2" t="s">
        <v>10918</v>
      </c>
      <c r="J2398" s="2" t="s">
        <v>14535</v>
      </c>
      <c r="K2398" s="2" t="s">
        <v>183</v>
      </c>
      <c r="L2398" s="2" t="s">
        <v>660</v>
      </c>
      <c r="M2398" s="2" t="s">
        <v>10919</v>
      </c>
      <c r="N2398" s="2" t="s">
        <v>10920</v>
      </c>
      <c r="O2398">
        <v>1</v>
      </c>
      <c r="P2398" s="2" t="s">
        <v>53</v>
      </c>
      <c r="Q2398">
        <v>100</v>
      </c>
      <c r="R2398">
        <v>0</v>
      </c>
      <c r="S2398" s="2" t="s">
        <v>54</v>
      </c>
      <c r="T2398" s="2" t="s">
        <v>55</v>
      </c>
      <c r="U2398" s="2" t="s">
        <v>581</v>
      </c>
      <c r="V2398" s="2"/>
      <c r="W2398">
        <v>110000</v>
      </c>
      <c r="X2398">
        <v>0</v>
      </c>
      <c r="Y2398">
        <v>0</v>
      </c>
      <c r="Z2398">
        <v>110000</v>
      </c>
      <c r="AB2398" s="2" t="s">
        <v>57</v>
      </c>
      <c r="AC2398">
        <v>44000</v>
      </c>
      <c r="AD2398">
        <v>66000</v>
      </c>
      <c r="AE2398">
        <v>190000</v>
      </c>
      <c r="AF2398">
        <v>2850</v>
      </c>
      <c r="AG2398" s="2" t="s">
        <v>10918</v>
      </c>
      <c r="AH2398" s="2"/>
      <c r="AI2398" s="1">
        <v>46202</v>
      </c>
      <c r="AJ2398" s="2" t="s">
        <v>87</v>
      </c>
      <c r="AK2398" s="2" t="s">
        <v>58</v>
      </c>
      <c r="AM2398" s="2" t="s">
        <v>59</v>
      </c>
      <c r="AP2398" s="2" t="s">
        <v>60</v>
      </c>
      <c r="AQ2398" s="2" t="s">
        <v>41</v>
      </c>
      <c r="AR2398">
        <v>80000</v>
      </c>
      <c r="AS2398" s="2" t="str">
        <f>_xlfn.IFNA(IF(VLOOKUP(all_resi[[#This Row],[No. Waybill]],settle_reconcile[No. Waybill],1,0)="","Recon","Recon"),"-")</f>
        <v>Recon</v>
      </c>
      <c r="AT2398" s="2">
        <f>all_resi[[#This Row],[Nilai COD]]-all_resi[[#This Row],[COD Fee]]-all_resi[[#This Row],[Total Biaya Setelah Diskon]]</f>
        <v>121150</v>
      </c>
      <c r="AU2398" s="2">
        <f>IF(all_resi[[#This Row],[Waktu Terima]]="","",_xlfn.DAYS(all_resi[[#This Row],[Waktu Terima]],all_resi[[#This Row],[Tanggal Pengiriman]]))</f>
        <v>11</v>
      </c>
    </row>
    <row r="2399" spans="1:47" x14ac:dyDescent="0.25">
      <c r="A2399" s="2" t="s">
        <v>11109</v>
      </c>
      <c r="B2399" s="1">
        <v>46191</v>
      </c>
      <c r="C2399" s="2" t="s">
        <v>42</v>
      </c>
      <c r="D2399" s="2" t="s">
        <v>43</v>
      </c>
      <c r="E2399" s="2" t="s">
        <v>44</v>
      </c>
      <c r="F2399" s="2" t="s">
        <v>45</v>
      </c>
      <c r="G2399" s="2" t="s">
        <v>46</v>
      </c>
      <c r="H2399" s="2" t="s">
        <v>80</v>
      </c>
      <c r="I2399" s="2" t="s">
        <v>11110</v>
      </c>
      <c r="J2399" s="2" t="s">
        <v>14544</v>
      </c>
      <c r="K2399" s="2" t="s">
        <v>209</v>
      </c>
      <c r="L2399" s="2" t="s">
        <v>573</v>
      </c>
      <c r="M2399" s="2" t="s">
        <v>11111</v>
      </c>
      <c r="N2399" s="2" t="s">
        <v>11112</v>
      </c>
      <c r="O2399">
        <v>1</v>
      </c>
      <c r="P2399" s="2" t="s">
        <v>53</v>
      </c>
      <c r="Q2399">
        <v>100</v>
      </c>
      <c r="R2399">
        <v>0</v>
      </c>
      <c r="S2399" s="2" t="s">
        <v>54</v>
      </c>
      <c r="T2399" s="2" t="s">
        <v>55</v>
      </c>
      <c r="U2399" s="2" t="s">
        <v>581</v>
      </c>
      <c r="V2399" s="2"/>
      <c r="W2399">
        <v>48000</v>
      </c>
      <c r="X2399">
        <v>0</v>
      </c>
      <c r="Y2399">
        <v>0</v>
      </c>
      <c r="Z2399">
        <v>48000</v>
      </c>
      <c r="AB2399" s="2" t="s">
        <v>57</v>
      </c>
      <c r="AC2399">
        <v>19200</v>
      </c>
      <c r="AD2399">
        <v>28800</v>
      </c>
      <c r="AE2399">
        <v>128000</v>
      </c>
      <c r="AF2399">
        <v>1920</v>
      </c>
      <c r="AG2399" s="2" t="s">
        <v>11110</v>
      </c>
      <c r="AH2399" s="2"/>
      <c r="AI2399" s="1">
        <v>46196</v>
      </c>
      <c r="AJ2399" s="2" t="s">
        <v>87</v>
      </c>
      <c r="AK2399" s="2" t="s">
        <v>58</v>
      </c>
      <c r="AM2399" s="2" t="s">
        <v>59</v>
      </c>
      <c r="AP2399" s="2" t="s">
        <v>60</v>
      </c>
      <c r="AQ2399" s="2" t="s">
        <v>41</v>
      </c>
      <c r="AR2399">
        <v>80000</v>
      </c>
      <c r="AS2399" s="2" t="str">
        <f>_xlfn.IFNA(IF(VLOOKUP(all_resi[[#This Row],[No. Waybill]],settle_reconcile[No. Waybill],1,0)="","Recon","Recon"),"-")</f>
        <v>Recon</v>
      </c>
      <c r="AT2399" s="2">
        <f>all_resi[[#This Row],[Nilai COD]]-all_resi[[#This Row],[COD Fee]]-all_resi[[#This Row],[Total Biaya Setelah Diskon]]</f>
        <v>97280</v>
      </c>
      <c r="AU2399" s="2">
        <f>IF(all_resi[[#This Row],[Waktu Terima]]="","",_xlfn.DAYS(all_resi[[#This Row],[Waktu Terima]],all_resi[[#This Row],[Tanggal Pengiriman]]))</f>
        <v>5</v>
      </c>
    </row>
    <row r="2400" spans="1:47" x14ac:dyDescent="0.25">
      <c r="A2400" s="2" t="s">
        <v>10986</v>
      </c>
      <c r="B2400" s="1">
        <v>46191</v>
      </c>
      <c r="C2400" s="2" t="s">
        <v>42</v>
      </c>
      <c r="D2400" s="2" t="s">
        <v>43</v>
      </c>
      <c r="E2400" s="2" t="s">
        <v>44</v>
      </c>
      <c r="F2400" s="2" t="s">
        <v>45</v>
      </c>
      <c r="G2400" s="2" t="s">
        <v>46</v>
      </c>
      <c r="H2400" s="2" t="s">
        <v>47</v>
      </c>
      <c r="I2400" s="2" t="s">
        <v>10987</v>
      </c>
      <c r="J2400" s="2" t="s">
        <v>14506</v>
      </c>
      <c r="K2400" s="2" t="s">
        <v>49</v>
      </c>
      <c r="L2400" s="2" t="s">
        <v>1097</v>
      </c>
      <c r="M2400" s="2" t="s">
        <v>10988</v>
      </c>
      <c r="N2400" s="2" t="s">
        <v>10989</v>
      </c>
      <c r="O2400">
        <v>1</v>
      </c>
      <c r="P2400" s="2" t="s">
        <v>53</v>
      </c>
      <c r="Q2400">
        <v>100</v>
      </c>
      <c r="R2400">
        <v>0</v>
      </c>
      <c r="S2400" s="2" t="s">
        <v>54</v>
      </c>
      <c r="T2400" s="2" t="s">
        <v>55</v>
      </c>
      <c r="U2400" s="2" t="s">
        <v>73</v>
      </c>
      <c r="V2400" s="2"/>
      <c r="W2400">
        <v>63000</v>
      </c>
      <c r="X2400">
        <v>0</v>
      </c>
      <c r="Y2400">
        <v>0</v>
      </c>
      <c r="Z2400">
        <v>63000</v>
      </c>
      <c r="AB2400" s="2" t="s">
        <v>57</v>
      </c>
      <c r="AC2400">
        <v>25200</v>
      </c>
      <c r="AD2400">
        <v>37800</v>
      </c>
      <c r="AE2400">
        <v>143000</v>
      </c>
      <c r="AF2400">
        <v>2145</v>
      </c>
      <c r="AG2400" s="2" t="s">
        <v>17319</v>
      </c>
      <c r="AH2400" s="2" t="s">
        <v>149</v>
      </c>
      <c r="AI2400" s="1">
        <v>46202</v>
      </c>
      <c r="AJ2400" s="2"/>
      <c r="AK2400" s="2" t="s">
        <v>67</v>
      </c>
      <c r="AM2400" s="2" t="s">
        <v>59</v>
      </c>
      <c r="AP2400" s="2" t="s">
        <v>60</v>
      </c>
      <c r="AQ2400" s="2" t="s">
        <v>41</v>
      </c>
      <c r="AR2400">
        <v>80000</v>
      </c>
      <c r="AS2400" s="2" t="str">
        <f>_xlfn.IFNA(IF(VLOOKUP(all_resi[[#This Row],[No. Waybill]],settle_reconcile[No. Waybill],1,0)="","Recon","Recon"),"-")</f>
        <v>-</v>
      </c>
      <c r="AT2400" s="2">
        <f>all_resi[[#This Row],[Nilai COD]]-all_resi[[#This Row],[COD Fee]]-all_resi[[#This Row],[Total Biaya Setelah Diskon]]</f>
        <v>103055</v>
      </c>
      <c r="AU2400" s="2">
        <f>IF(all_resi[[#This Row],[Waktu Terima]]="","",_xlfn.DAYS(all_resi[[#This Row],[Waktu Terima]],all_resi[[#This Row],[Tanggal Pengiriman]]))</f>
        <v>11</v>
      </c>
    </row>
    <row r="2401" spans="1:47" x14ac:dyDescent="0.25">
      <c r="A2401" s="2" t="s">
        <v>10978</v>
      </c>
      <c r="B2401" s="1">
        <v>46191</v>
      </c>
      <c r="C2401" s="2" t="s">
        <v>42</v>
      </c>
      <c r="D2401" s="2" t="s">
        <v>43</v>
      </c>
      <c r="E2401" s="2" t="s">
        <v>44</v>
      </c>
      <c r="F2401" s="2" t="s">
        <v>45</v>
      </c>
      <c r="G2401" s="2" t="s">
        <v>46</v>
      </c>
      <c r="H2401" s="2" t="s">
        <v>80</v>
      </c>
      <c r="I2401" s="2" t="s">
        <v>10979</v>
      </c>
      <c r="J2401" s="2" t="s">
        <v>14552</v>
      </c>
      <c r="K2401" s="2" t="s">
        <v>252</v>
      </c>
      <c r="L2401" s="2" t="s">
        <v>4938</v>
      </c>
      <c r="M2401" s="2" t="s">
        <v>10980</v>
      </c>
      <c r="N2401" s="2" t="s">
        <v>10981</v>
      </c>
      <c r="O2401">
        <v>1</v>
      </c>
      <c r="P2401" s="2" t="s">
        <v>53</v>
      </c>
      <c r="Q2401">
        <v>100</v>
      </c>
      <c r="R2401">
        <v>0</v>
      </c>
      <c r="S2401" s="2" t="s">
        <v>54</v>
      </c>
      <c r="T2401" s="2" t="s">
        <v>55</v>
      </c>
      <c r="U2401" s="2" t="s">
        <v>305</v>
      </c>
      <c r="V2401" s="2"/>
      <c r="W2401">
        <v>20000</v>
      </c>
      <c r="X2401">
        <v>0</v>
      </c>
      <c r="Y2401">
        <v>0</v>
      </c>
      <c r="Z2401">
        <v>20000</v>
      </c>
      <c r="AB2401" s="2" t="s">
        <v>57</v>
      </c>
      <c r="AC2401">
        <v>13000</v>
      </c>
      <c r="AD2401">
        <v>7000</v>
      </c>
      <c r="AE2401">
        <v>90000</v>
      </c>
      <c r="AF2401">
        <v>1350</v>
      </c>
      <c r="AG2401" s="2" t="s">
        <v>10979</v>
      </c>
      <c r="AH2401" s="2"/>
      <c r="AI2401" s="1">
        <v>46194</v>
      </c>
      <c r="AJ2401" s="2" t="s">
        <v>87</v>
      </c>
      <c r="AK2401" s="2" t="s">
        <v>58</v>
      </c>
      <c r="AM2401" s="2" t="s">
        <v>59</v>
      </c>
      <c r="AP2401" s="2" t="s">
        <v>60</v>
      </c>
      <c r="AQ2401" s="2" t="s">
        <v>41</v>
      </c>
      <c r="AR2401">
        <v>70000</v>
      </c>
      <c r="AS2401" s="2" t="str">
        <f>_xlfn.IFNA(IF(VLOOKUP(all_resi[[#This Row],[No. Waybill]],settle_reconcile[No. Waybill],1,0)="","Recon","Recon"),"-")</f>
        <v>Recon</v>
      </c>
      <c r="AT2401" s="2">
        <f>all_resi[[#This Row],[Nilai COD]]-all_resi[[#This Row],[COD Fee]]-all_resi[[#This Row],[Total Biaya Setelah Diskon]]</f>
        <v>81650</v>
      </c>
      <c r="AU2401" s="2">
        <f>IF(all_resi[[#This Row],[Waktu Terima]]="","",_xlfn.DAYS(all_resi[[#This Row],[Waktu Terima]],all_resi[[#This Row],[Tanggal Pengiriman]]))</f>
        <v>3</v>
      </c>
    </row>
    <row r="2402" spans="1:47" x14ac:dyDescent="0.25">
      <c r="A2402" s="2" t="s">
        <v>10971</v>
      </c>
      <c r="B2402" s="1">
        <v>46191</v>
      </c>
      <c r="C2402" s="2" t="s">
        <v>42</v>
      </c>
      <c r="D2402" s="2" t="s">
        <v>43</v>
      </c>
      <c r="E2402" s="2" t="s">
        <v>44</v>
      </c>
      <c r="F2402" s="2" t="s">
        <v>45</v>
      </c>
      <c r="G2402" s="2" t="s">
        <v>46</v>
      </c>
      <c r="H2402" s="2" t="s">
        <v>80</v>
      </c>
      <c r="I2402" s="2" t="s">
        <v>10972</v>
      </c>
      <c r="J2402" s="2" t="s">
        <v>14532</v>
      </c>
      <c r="K2402" s="2" t="s">
        <v>116</v>
      </c>
      <c r="L2402" s="2" t="s">
        <v>617</v>
      </c>
      <c r="M2402" s="2" t="s">
        <v>3027</v>
      </c>
      <c r="N2402" s="2" t="s">
        <v>10973</v>
      </c>
      <c r="O2402">
        <v>1</v>
      </c>
      <c r="P2402" s="2" t="s">
        <v>53</v>
      </c>
      <c r="Q2402">
        <v>100</v>
      </c>
      <c r="R2402">
        <v>0</v>
      </c>
      <c r="S2402" s="2" t="s">
        <v>54</v>
      </c>
      <c r="T2402" s="2" t="s">
        <v>55</v>
      </c>
      <c r="U2402" s="2" t="s">
        <v>9017</v>
      </c>
      <c r="V2402" s="2"/>
      <c r="W2402">
        <v>15000</v>
      </c>
      <c r="X2402">
        <v>0</v>
      </c>
      <c r="Y2402">
        <v>0</v>
      </c>
      <c r="Z2402">
        <v>15000</v>
      </c>
      <c r="AB2402" s="2" t="s">
        <v>57</v>
      </c>
      <c r="AC2402">
        <v>9000</v>
      </c>
      <c r="AD2402">
        <v>6000</v>
      </c>
      <c r="AE2402">
        <v>105000</v>
      </c>
      <c r="AF2402">
        <v>1575</v>
      </c>
      <c r="AG2402" s="2" t="s">
        <v>10972</v>
      </c>
      <c r="AH2402" s="2"/>
      <c r="AI2402" s="1">
        <v>46193</v>
      </c>
      <c r="AJ2402" s="2" t="s">
        <v>10974</v>
      </c>
      <c r="AK2402" s="2" t="s">
        <v>58</v>
      </c>
      <c r="AM2402" s="2" t="s">
        <v>59</v>
      </c>
      <c r="AP2402" s="2" t="s">
        <v>60</v>
      </c>
      <c r="AQ2402" s="2" t="s">
        <v>41</v>
      </c>
      <c r="AR2402">
        <v>90000</v>
      </c>
      <c r="AS2402" s="2" t="str">
        <f>_xlfn.IFNA(IF(VLOOKUP(all_resi[[#This Row],[No. Waybill]],settle_reconcile[No. Waybill],1,0)="","Recon","Recon"),"-")</f>
        <v>Recon</v>
      </c>
      <c r="AT2402" s="2">
        <f>all_resi[[#This Row],[Nilai COD]]-all_resi[[#This Row],[COD Fee]]-all_resi[[#This Row],[Total Biaya Setelah Diskon]]</f>
        <v>97425</v>
      </c>
      <c r="AU2402" s="2">
        <f>IF(all_resi[[#This Row],[Waktu Terima]]="","",_xlfn.DAYS(all_resi[[#This Row],[Waktu Terima]],all_resi[[#This Row],[Tanggal Pengiriman]]))</f>
        <v>2</v>
      </c>
    </row>
    <row r="2403" spans="1:47" x14ac:dyDescent="0.25">
      <c r="A2403" s="2" t="s">
        <v>10953</v>
      </c>
      <c r="B2403" s="1">
        <v>46191</v>
      </c>
      <c r="C2403" s="2" t="s">
        <v>42</v>
      </c>
      <c r="D2403" s="2" t="s">
        <v>43</v>
      </c>
      <c r="E2403" s="2" t="s">
        <v>44</v>
      </c>
      <c r="F2403" s="2" t="s">
        <v>45</v>
      </c>
      <c r="G2403" s="2" t="s">
        <v>46</v>
      </c>
      <c r="H2403" s="2" t="s">
        <v>80</v>
      </c>
      <c r="I2403" s="2" t="s">
        <v>10954</v>
      </c>
      <c r="J2403" s="2" t="s">
        <v>14513</v>
      </c>
      <c r="K2403" s="2" t="s">
        <v>143</v>
      </c>
      <c r="L2403" s="2" t="s">
        <v>3616</v>
      </c>
      <c r="M2403" s="2" t="s">
        <v>10955</v>
      </c>
      <c r="N2403" s="2" t="s">
        <v>10956</v>
      </c>
      <c r="O2403">
        <v>1</v>
      </c>
      <c r="P2403" s="2" t="s">
        <v>53</v>
      </c>
      <c r="Q2403">
        <v>100</v>
      </c>
      <c r="R2403">
        <v>0</v>
      </c>
      <c r="S2403" s="2" t="s">
        <v>54</v>
      </c>
      <c r="T2403" s="2" t="s">
        <v>55</v>
      </c>
      <c r="U2403" s="2" t="s">
        <v>305</v>
      </c>
      <c r="V2403" s="2"/>
      <c r="W2403">
        <v>19000</v>
      </c>
      <c r="X2403">
        <v>0</v>
      </c>
      <c r="Y2403">
        <v>0</v>
      </c>
      <c r="Z2403">
        <v>19000</v>
      </c>
      <c r="AB2403" s="2" t="s">
        <v>57</v>
      </c>
      <c r="AC2403">
        <v>12000</v>
      </c>
      <c r="AD2403">
        <v>7000</v>
      </c>
      <c r="AE2403">
        <v>89000</v>
      </c>
      <c r="AF2403">
        <v>1335</v>
      </c>
      <c r="AG2403" s="2" t="s">
        <v>11430</v>
      </c>
      <c r="AH2403" s="2" t="s">
        <v>3832</v>
      </c>
      <c r="AI2403" s="1">
        <v>46193</v>
      </c>
      <c r="AJ2403" s="2" t="s">
        <v>87</v>
      </c>
      <c r="AK2403" s="2" t="s">
        <v>58</v>
      </c>
      <c r="AM2403" s="2" t="s">
        <v>59</v>
      </c>
      <c r="AP2403" s="2" t="s">
        <v>60</v>
      </c>
      <c r="AQ2403" s="2" t="s">
        <v>41</v>
      </c>
      <c r="AR2403">
        <v>70000</v>
      </c>
      <c r="AS2403" s="2" t="str">
        <f>_xlfn.IFNA(IF(VLOOKUP(all_resi[[#This Row],[No. Waybill]],settle_reconcile[No. Waybill],1,0)="","Recon","Recon"),"-")</f>
        <v>Recon</v>
      </c>
      <c r="AT2403" s="2">
        <f>all_resi[[#This Row],[Nilai COD]]-all_resi[[#This Row],[COD Fee]]-all_resi[[#This Row],[Total Biaya Setelah Diskon]]</f>
        <v>80665</v>
      </c>
      <c r="AU2403" s="2">
        <f>IF(all_resi[[#This Row],[Waktu Terima]]="","",_xlfn.DAYS(all_resi[[#This Row],[Waktu Terima]],all_resi[[#This Row],[Tanggal Pengiriman]]))</f>
        <v>2</v>
      </c>
    </row>
    <row r="2404" spans="1:47" x14ac:dyDescent="0.25">
      <c r="A2404" s="2" t="s">
        <v>11007</v>
      </c>
      <c r="B2404" s="1">
        <v>46191</v>
      </c>
      <c r="C2404" s="2" t="s">
        <v>42</v>
      </c>
      <c r="D2404" s="2" t="s">
        <v>43</v>
      </c>
      <c r="E2404" s="2" t="s">
        <v>44</v>
      </c>
      <c r="F2404" s="2" t="s">
        <v>45</v>
      </c>
      <c r="G2404" s="2" t="s">
        <v>46</v>
      </c>
      <c r="H2404" s="2" t="s">
        <v>80</v>
      </c>
      <c r="I2404" s="2" t="s">
        <v>11008</v>
      </c>
      <c r="J2404" s="2" t="s">
        <v>14526</v>
      </c>
      <c r="K2404" s="2" t="s">
        <v>177</v>
      </c>
      <c r="L2404" s="2" t="s">
        <v>807</v>
      </c>
      <c r="M2404" s="2" t="s">
        <v>808</v>
      </c>
      <c r="N2404" s="2" t="s">
        <v>11009</v>
      </c>
      <c r="O2404">
        <v>1</v>
      </c>
      <c r="P2404" s="2" t="s">
        <v>53</v>
      </c>
      <c r="Q2404">
        <v>100</v>
      </c>
      <c r="R2404">
        <v>0</v>
      </c>
      <c r="S2404" s="2" t="s">
        <v>54</v>
      </c>
      <c r="T2404" s="2" t="s">
        <v>55</v>
      </c>
      <c r="U2404" s="2" t="s">
        <v>10899</v>
      </c>
      <c r="V2404" s="2"/>
      <c r="W2404">
        <v>64000</v>
      </c>
      <c r="X2404">
        <v>0</v>
      </c>
      <c r="Y2404">
        <v>0</v>
      </c>
      <c r="Z2404">
        <v>64000</v>
      </c>
      <c r="AB2404" s="2" t="s">
        <v>57</v>
      </c>
      <c r="AC2404">
        <v>25600</v>
      </c>
      <c r="AD2404">
        <v>38400</v>
      </c>
      <c r="AE2404">
        <v>120000</v>
      </c>
      <c r="AF2404">
        <v>1800</v>
      </c>
      <c r="AG2404" s="2" t="s">
        <v>11008</v>
      </c>
      <c r="AH2404" s="2"/>
      <c r="AI2404" s="1">
        <v>46195</v>
      </c>
      <c r="AJ2404" s="2" t="s">
        <v>87</v>
      </c>
      <c r="AK2404" s="2" t="s">
        <v>58</v>
      </c>
      <c r="AM2404" s="2" t="s">
        <v>59</v>
      </c>
      <c r="AP2404" s="2" t="s">
        <v>60</v>
      </c>
      <c r="AQ2404" s="2" t="s">
        <v>41</v>
      </c>
      <c r="AR2404">
        <v>56000</v>
      </c>
      <c r="AS2404" s="2" t="str">
        <f>_xlfn.IFNA(IF(VLOOKUP(all_resi[[#This Row],[No. Waybill]],settle_reconcile[No. Waybill],1,0)="","Recon","Recon"),"-")</f>
        <v>Recon</v>
      </c>
      <c r="AT2404" s="2">
        <f>all_resi[[#This Row],[Nilai COD]]-all_resi[[#This Row],[COD Fee]]-all_resi[[#This Row],[Total Biaya Setelah Diskon]]</f>
        <v>79800</v>
      </c>
      <c r="AU2404" s="2">
        <f>IF(all_resi[[#This Row],[Waktu Terima]]="","",_xlfn.DAYS(all_resi[[#This Row],[Waktu Terima]],all_resi[[#This Row],[Tanggal Pengiriman]]))</f>
        <v>4</v>
      </c>
    </row>
    <row r="2405" spans="1:47" x14ac:dyDescent="0.25">
      <c r="A2405" s="2" t="s">
        <v>10949</v>
      </c>
      <c r="B2405" s="1">
        <v>46191</v>
      </c>
      <c r="C2405" s="2" t="s">
        <v>42</v>
      </c>
      <c r="D2405" s="2" t="s">
        <v>43</v>
      </c>
      <c r="E2405" s="2" t="s">
        <v>44</v>
      </c>
      <c r="F2405" s="2" t="s">
        <v>45</v>
      </c>
      <c r="G2405" s="2" t="s">
        <v>46</v>
      </c>
      <c r="H2405" s="2" t="s">
        <v>80</v>
      </c>
      <c r="I2405" s="2" t="s">
        <v>10950</v>
      </c>
      <c r="J2405" s="2" t="s">
        <v>14504</v>
      </c>
      <c r="K2405" s="2" t="s">
        <v>121</v>
      </c>
      <c r="L2405" s="2" t="s">
        <v>122</v>
      </c>
      <c r="M2405" s="2" t="s">
        <v>1175</v>
      </c>
      <c r="N2405" s="2" t="s">
        <v>10951</v>
      </c>
      <c r="O2405">
        <v>1</v>
      </c>
      <c r="P2405" s="2" t="s">
        <v>53</v>
      </c>
      <c r="Q2405">
        <v>100</v>
      </c>
      <c r="R2405">
        <v>0</v>
      </c>
      <c r="S2405" s="2" t="s">
        <v>54</v>
      </c>
      <c r="T2405" s="2" t="s">
        <v>55</v>
      </c>
      <c r="U2405" s="2" t="s">
        <v>10952</v>
      </c>
      <c r="V2405" s="2"/>
      <c r="W2405">
        <v>85000</v>
      </c>
      <c r="X2405">
        <v>0</v>
      </c>
      <c r="Y2405">
        <v>0</v>
      </c>
      <c r="Z2405">
        <v>85000</v>
      </c>
      <c r="AB2405" s="2" t="s">
        <v>57</v>
      </c>
      <c r="AC2405">
        <v>34000</v>
      </c>
      <c r="AD2405">
        <v>51000</v>
      </c>
      <c r="AE2405">
        <v>188000</v>
      </c>
      <c r="AF2405">
        <v>2820</v>
      </c>
      <c r="AG2405" s="2" t="s">
        <v>10950</v>
      </c>
      <c r="AH2405" s="2"/>
      <c r="AI2405" s="1">
        <v>46201</v>
      </c>
      <c r="AJ2405" s="2" t="s">
        <v>87</v>
      </c>
      <c r="AK2405" s="2" t="s">
        <v>58</v>
      </c>
      <c r="AM2405" s="2" t="s">
        <v>59</v>
      </c>
      <c r="AP2405" s="2" t="s">
        <v>60</v>
      </c>
      <c r="AQ2405" s="2" t="s">
        <v>41</v>
      </c>
      <c r="AR2405">
        <v>103000</v>
      </c>
      <c r="AS2405" s="2" t="str">
        <f>_xlfn.IFNA(IF(VLOOKUP(all_resi[[#This Row],[No. Waybill]],settle_reconcile[No. Waybill],1,0)="","Recon","Recon"),"-")</f>
        <v>Recon</v>
      </c>
      <c r="AT2405" s="2">
        <f>all_resi[[#This Row],[Nilai COD]]-all_resi[[#This Row],[COD Fee]]-all_resi[[#This Row],[Total Biaya Setelah Diskon]]</f>
        <v>134180</v>
      </c>
      <c r="AU2405" s="2">
        <f>IF(all_resi[[#This Row],[Waktu Terima]]="","",_xlfn.DAYS(all_resi[[#This Row],[Waktu Terima]],all_resi[[#This Row],[Tanggal Pengiriman]]))</f>
        <v>10</v>
      </c>
    </row>
    <row r="2406" spans="1:47" x14ac:dyDescent="0.25">
      <c r="A2406" s="2" t="s">
        <v>11067</v>
      </c>
      <c r="B2406" s="1">
        <v>46191</v>
      </c>
      <c r="C2406" s="2" t="s">
        <v>42</v>
      </c>
      <c r="D2406" s="2" t="s">
        <v>43</v>
      </c>
      <c r="E2406" s="2" t="s">
        <v>44</v>
      </c>
      <c r="F2406" s="2" t="s">
        <v>45</v>
      </c>
      <c r="G2406" s="2" t="s">
        <v>46</v>
      </c>
      <c r="H2406" s="2" t="s">
        <v>80</v>
      </c>
      <c r="I2406" s="2" t="s">
        <v>11068</v>
      </c>
      <c r="J2406" s="2" t="s">
        <v>14550</v>
      </c>
      <c r="K2406" s="2" t="s">
        <v>116</v>
      </c>
      <c r="L2406" s="2" t="s">
        <v>2881</v>
      </c>
      <c r="M2406" s="2" t="s">
        <v>11069</v>
      </c>
      <c r="N2406" s="2" t="s">
        <v>11070</v>
      </c>
      <c r="O2406">
        <v>1</v>
      </c>
      <c r="P2406" s="2" t="s">
        <v>53</v>
      </c>
      <c r="Q2406">
        <v>100</v>
      </c>
      <c r="R2406">
        <v>0</v>
      </c>
      <c r="S2406" s="2" t="s">
        <v>54</v>
      </c>
      <c r="T2406" s="2" t="s">
        <v>55</v>
      </c>
      <c r="U2406" s="2" t="s">
        <v>305</v>
      </c>
      <c r="V2406" s="2"/>
      <c r="W2406">
        <v>16000</v>
      </c>
      <c r="X2406">
        <v>0</v>
      </c>
      <c r="Y2406">
        <v>0</v>
      </c>
      <c r="Z2406">
        <v>16000</v>
      </c>
      <c r="AB2406" s="2" t="s">
        <v>57</v>
      </c>
      <c r="AC2406">
        <v>11000</v>
      </c>
      <c r="AD2406">
        <v>5000</v>
      </c>
      <c r="AE2406">
        <v>86000</v>
      </c>
      <c r="AF2406">
        <v>1290</v>
      </c>
      <c r="AG2406" s="2" t="s">
        <v>11068</v>
      </c>
      <c r="AH2406" s="2"/>
      <c r="AI2406" s="1">
        <v>46193</v>
      </c>
      <c r="AJ2406" s="2" t="s">
        <v>87</v>
      </c>
      <c r="AK2406" s="2" t="s">
        <v>58</v>
      </c>
      <c r="AM2406" s="2" t="s">
        <v>59</v>
      </c>
      <c r="AP2406" s="2" t="s">
        <v>60</v>
      </c>
      <c r="AQ2406" s="2" t="s">
        <v>41</v>
      </c>
      <c r="AR2406">
        <v>70000</v>
      </c>
      <c r="AS2406" s="2" t="str">
        <f>_xlfn.IFNA(IF(VLOOKUP(all_resi[[#This Row],[No. Waybill]],settle_reconcile[No. Waybill],1,0)="","Recon","Recon"),"-")</f>
        <v>Recon</v>
      </c>
      <c r="AT2406" s="2">
        <f>all_resi[[#This Row],[Nilai COD]]-all_resi[[#This Row],[COD Fee]]-all_resi[[#This Row],[Total Biaya Setelah Diskon]]</f>
        <v>79710</v>
      </c>
      <c r="AU2406" s="2">
        <f>IF(all_resi[[#This Row],[Waktu Terima]]="","",_xlfn.DAYS(all_resi[[#This Row],[Waktu Terima]],all_resi[[#This Row],[Tanggal Pengiriman]]))</f>
        <v>2</v>
      </c>
    </row>
    <row r="2407" spans="1:47" x14ac:dyDescent="0.25">
      <c r="A2407" s="2" t="s">
        <v>10968</v>
      </c>
      <c r="B2407" s="1">
        <v>46191</v>
      </c>
      <c r="C2407" s="2" t="s">
        <v>42</v>
      </c>
      <c r="D2407" s="2" t="s">
        <v>43</v>
      </c>
      <c r="E2407" s="2" t="s">
        <v>44</v>
      </c>
      <c r="F2407" s="2" t="s">
        <v>45</v>
      </c>
      <c r="G2407" s="2" t="s">
        <v>46</v>
      </c>
      <c r="H2407" s="2" t="s">
        <v>47</v>
      </c>
      <c r="I2407" s="2" t="s">
        <v>10969</v>
      </c>
      <c r="J2407" s="2" t="s">
        <v>14505</v>
      </c>
      <c r="K2407" s="2" t="s">
        <v>388</v>
      </c>
      <c r="L2407" s="2" t="s">
        <v>389</v>
      </c>
      <c r="M2407" s="2" t="s">
        <v>390</v>
      </c>
      <c r="N2407" s="2" t="s">
        <v>10970</v>
      </c>
      <c r="O2407">
        <v>1</v>
      </c>
      <c r="P2407" s="2" t="s">
        <v>53</v>
      </c>
      <c r="Q2407">
        <v>100</v>
      </c>
      <c r="R2407">
        <v>0</v>
      </c>
      <c r="S2407" s="2" t="s">
        <v>54</v>
      </c>
      <c r="T2407" s="2" t="s">
        <v>55</v>
      </c>
      <c r="U2407" s="2" t="s">
        <v>66</v>
      </c>
      <c r="V2407" s="2"/>
      <c r="W2407">
        <v>85000</v>
      </c>
      <c r="X2407">
        <v>0</v>
      </c>
      <c r="Y2407">
        <v>0</v>
      </c>
      <c r="Z2407">
        <v>85000</v>
      </c>
      <c r="AB2407" s="2" t="s">
        <v>57</v>
      </c>
      <c r="AC2407">
        <v>34000</v>
      </c>
      <c r="AD2407">
        <v>51000</v>
      </c>
      <c r="AE2407">
        <v>169000</v>
      </c>
      <c r="AF2407">
        <v>2535</v>
      </c>
      <c r="AG2407" s="2" t="s">
        <v>148</v>
      </c>
      <c r="AH2407" s="2" t="s">
        <v>149</v>
      </c>
      <c r="AI2407" s="1">
        <v>46201</v>
      </c>
      <c r="AJ2407" s="2"/>
      <c r="AK2407" s="2" t="s">
        <v>67</v>
      </c>
      <c r="AM2407" s="2" t="s">
        <v>59</v>
      </c>
      <c r="AP2407" s="2" t="s">
        <v>60</v>
      </c>
      <c r="AQ2407" s="2" t="s">
        <v>41</v>
      </c>
      <c r="AR2407">
        <v>84000</v>
      </c>
      <c r="AS2407" s="2" t="str">
        <f>_xlfn.IFNA(IF(VLOOKUP(all_resi[[#This Row],[No. Waybill]],settle_reconcile[No. Waybill],1,0)="","Recon","Recon"),"-")</f>
        <v>-</v>
      </c>
      <c r="AT2407" s="2">
        <f>all_resi[[#This Row],[Nilai COD]]-all_resi[[#This Row],[COD Fee]]-all_resi[[#This Row],[Total Biaya Setelah Diskon]]</f>
        <v>115465</v>
      </c>
      <c r="AU2407" s="2">
        <f>IF(all_resi[[#This Row],[Waktu Terima]]="","",_xlfn.DAYS(all_resi[[#This Row],[Waktu Terima]],all_resi[[#This Row],[Tanggal Pengiriman]]))</f>
        <v>10</v>
      </c>
    </row>
    <row r="2408" spans="1:47" x14ac:dyDescent="0.25">
      <c r="A2408" s="2" t="s">
        <v>10908</v>
      </c>
      <c r="B2408" s="1">
        <v>46191</v>
      </c>
      <c r="C2408" s="2" t="s">
        <v>42</v>
      </c>
      <c r="D2408" s="2" t="s">
        <v>43</v>
      </c>
      <c r="E2408" s="2" t="s">
        <v>44</v>
      </c>
      <c r="F2408" s="2" t="s">
        <v>45</v>
      </c>
      <c r="G2408" s="2" t="s">
        <v>46</v>
      </c>
      <c r="H2408" s="2" t="s">
        <v>47</v>
      </c>
      <c r="I2408" s="2" t="s">
        <v>10909</v>
      </c>
      <c r="J2408" s="2" t="s">
        <v>14546</v>
      </c>
      <c r="K2408" s="2" t="s">
        <v>171</v>
      </c>
      <c r="L2408" s="2" t="s">
        <v>10910</v>
      </c>
      <c r="M2408" s="2" t="s">
        <v>10911</v>
      </c>
      <c r="N2408" s="2" t="s">
        <v>10912</v>
      </c>
      <c r="O2408">
        <v>1</v>
      </c>
      <c r="P2408" s="2" t="s">
        <v>53</v>
      </c>
      <c r="Q2408">
        <v>100</v>
      </c>
      <c r="R2408">
        <v>0</v>
      </c>
      <c r="S2408" s="2" t="s">
        <v>54</v>
      </c>
      <c r="T2408" s="2" t="s">
        <v>55</v>
      </c>
      <c r="U2408" s="2" t="s">
        <v>10913</v>
      </c>
      <c r="V2408" s="2"/>
      <c r="W2408">
        <v>38000</v>
      </c>
      <c r="X2408">
        <v>0</v>
      </c>
      <c r="Y2408">
        <v>0</v>
      </c>
      <c r="Z2408">
        <v>38000</v>
      </c>
      <c r="AB2408" s="2" t="s">
        <v>57</v>
      </c>
      <c r="AC2408">
        <v>15200</v>
      </c>
      <c r="AD2408">
        <v>22800</v>
      </c>
      <c r="AE2408">
        <v>192000</v>
      </c>
      <c r="AF2408">
        <v>2880</v>
      </c>
      <c r="AG2408" s="2" t="s">
        <v>353</v>
      </c>
      <c r="AH2408" s="2" t="s">
        <v>149</v>
      </c>
      <c r="AI2408" s="1">
        <v>46202</v>
      </c>
      <c r="AJ2408" s="2"/>
      <c r="AK2408" s="2" t="s">
        <v>67</v>
      </c>
      <c r="AM2408" s="2" t="s">
        <v>59</v>
      </c>
      <c r="AP2408" s="2" t="s">
        <v>60</v>
      </c>
      <c r="AQ2408" s="2" t="s">
        <v>41</v>
      </c>
      <c r="AR2408">
        <v>154000</v>
      </c>
      <c r="AS2408" s="2" t="str">
        <f>_xlfn.IFNA(IF(VLOOKUP(all_resi[[#This Row],[No. Waybill]],settle_reconcile[No. Waybill],1,0)="","Recon","Recon"),"-")</f>
        <v>-</v>
      </c>
      <c r="AT2408" s="2">
        <f>all_resi[[#This Row],[Nilai COD]]-all_resi[[#This Row],[COD Fee]]-all_resi[[#This Row],[Total Biaya Setelah Diskon]]</f>
        <v>166320</v>
      </c>
      <c r="AU2408" s="2">
        <f>IF(all_resi[[#This Row],[Waktu Terima]]="","",_xlfn.DAYS(all_resi[[#This Row],[Waktu Terima]],all_resi[[#This Row],[Tanggal Pengiriman]]))</f>
        <v>11</v>
      </c>
    </row>
    <row r="2409" spans="1:47" x14ac:dyDescent="0.25">
      <c r="A2409" s="2" t="s">
        <v>10936</v>
      </c>
      <c r="B2409" s="1">
        <v>46191</v>
      </c>
      <c r="C2409" s="2" t="s">
        <v>42</v>
      </c>
      <c r="D2409" s="2" t="s">
        <v>43</v>
      </c>
      <c r="E2409" s="2" t="s">
        <v>44</v>
      </c>
      <c r="F2409" s="2" t="s">
        <v>45</v>
      </c>
      <c r="G2409" s="2" t="s">
        <v>46</v>
      </c>
      <c r="H2409" s="2" t="s">
        <v>80</v>
      </c>
      <c r="I2409" s="2" t="s">
        <v>10937</v>
      </c>
      <c r="J2409" s="2" t="s">
        <v>14517</v>
      </c>
      <c r="K2409" s="2" t="s">
        <v>137</v>
      </c>
      <c r="L2409" s="2" t="s">
        <v>1064</v>
      </c>
      <c r="M2409" s="2" t="s">
        <v>10938</v>
      </c>
      <c r="N2409" s="2" t="s">
        <v>10939</v>
      </c>
      <c r="O2409">
        <v>1</v>
      </c>
      <c r="P2409" s="2" t="s">
        <v>53</v>
      </c>
      <c r="Q2409">
        <v>100</v>
      </c>
      <c r="R2409">
        <v>0</v>
      </c>
      <c r="S2409" s="2" t="s">
        <v>54</v>
      </c>
      <c r="T2409" s="2" t="s">
        <v>55</v>
      </c>
      <c r="U2409" s="2" t="s">
        <v>10940</v>
      </c>
      <c r="V2409" s="2"/>
      <c r="W2409">
        <v>21000</v>
      </c>
      <c r="X2409">
        <v>0</v>
      </c>
      <c r="Y2409">
        <v>0</v>
      </c>
      <c r="Z2409">
        <v>21000</v>
      </c>
      <c r="AB2409" s="2" t="s">
        <v>57</v>
      </c>
      <c r="AC2409">
        <v>8400</v>
      </c>
      <c r="AD2409">
        <v>12600</v>
      </c>
      <c r="AE2409">
        <v>0</v>
      </c>
      <c r="AF2409">
        <v>0</v>
      </c>
      <c r="AG2409" s="2" t="s">
        <v>10937</v>
      </c>
      <c r="AH2409" s="2"/>
      <c r="AI2409" s="1">
        <v>46193</v>
      </c>
      <c r="AJ2409" s="2" t="s">
        <v>10941</v>
      </c>
      <c r="AK2409" s="2" t="s">
        <v>58</v>
      </c>
      <c r="AM2409" s="2" t="s">
        <v>59</v>
      </c>
      <c r="AP2409" s="2" t="s">
        <v>60</v>
      </c>
      <c r="AQ2409" s="2" t="s">
        <v>98</v>
      </c>
      <c r="AR2409">
        <v>-21000</v>
      </c>
      <c r="AS2409" s="2" t="str">
        <f>_xlfn.IFNA(IF(VLOOKUP(all_resi[[#This Row],[No. Waybill]],settle_reconcile[No. Waybill],1,0)="","Recon","Recon"),"-")</f>
        <v>-</v>
      </c>
      <c r="AT2409" s="2">
        <f>all_resi[[#This Row],[Nilai COD]]-all_resi[[#This Row],[COD Fee]]-all_resi[[#This Row],[Total Biaya Setelah Diskon]]</f>
        <v>-12600</v>
      </c>
      <c r="AU2409" s="2">
        <f>IF(all_resi[[#This Row],[Waktu Terima]]="","",_xlfn.DAYS(all_resi[[#This Row],[Waktu Terima]],all_resi[[#This Row],[Tanggal Pengiriman]]))</f>
        <v>2</v>
      </c>
    </row>
    <row r="2410" spans="1:47" x14ac:dyDescent="0.25">
      <c r="A2410" s="2" t="s">
        <v>11004</v>
      </c>
      <c r="B2410" s="1">
        <v>46191</v>
      </c>
      <c r="C2410" s="2" t="s">
        <v>42</v>
      </c>
      <c r="D2410" s="2" t="s">
        <v>43</v>
      </c>
      <c r="E2410" s="2" t="s">
        <v>44</v>
      </c>
      <c r="F2410" s="2" t="s">
        <v>45</v>
      </c>
      <c r="G2410" s="2" t="s">
        <v>46</v>
      </c>
      <c r="H2410" s="2" t="s">
        <v>80</v>
      </c>
      <c r="I2410" s="2" t="s">
        <v>11005</v>
      </c>
      <c r="J2410" s="2" t="s">
        <v>14533</v>
      </c>
      <c r="K2410" s="2" t="s">
        <v>561</v>
      </c>
      <c r="L2410" s="2" t="s">
        <v>562</v>
      </c>
      <c r="M2410" s="2" t="s">
        <v>4269</v>
      </c>
      <c r="N2410" s="2" t="s">
        <v>11006</v>
      </c>
      <c r="O2410">
        <v>1</v>
      </c>
      <c r="P2410" s="2" t="s">
        <v>53</v>
      </c>
      <c r="Q2410">
        <v>100</v>
      </c>
      <c r="R2410">
        <v>0</v>
      </c>
      <c r="S2410" s="2" t="s">
        <v>54</v>
      </c>
      <c r="T2410" s="2" t="s">
        <v>55</v>
      </c>
      <c r="U2410" s="2" t="s">
        <v>305</v>
      </c>
      <c r="V2410" s="2"/>
      <c r="W2410">
        <v>22000</v>
      </c>
      <c r="X2410">
        <v>0</v>
      </c>
      <c r="Y2410">
        <v>0</v>
      </c>
      <c r="Z2410">
        <v>22000</v>
      </c>
      <c r="AB2410" s="2" t="s">
        <v>57</v>
      </c>
      <c r="AC2410">
        <v>8800</v>
      </c>
      <c r="AD2410">
        <v>13200</v>
      </c>
      <c r="AE2410">
        <v>0</v>
      </c>
      <c r="AF2410">
        <v>0</v>
      </c>
      <c r="AG2410" s="2" t="s">
        <v>11005</v>
      </c>
      <c r="AH2410" s="2"/>
      <c r="AI2410" s="1">
        <v>46193</v>
      </c>
      <c r="AJ2410" s="2" t="s">
        <v>87</v>
      </c>
      <c r="AK2410" s="2" t="s">
        <v>58</v>
      </c>
      <c r="AM2410" s="2" t="s">
        <v>59</v>
      </c>
      <c r="AP2410" s="2" t="s">
        <v>60</v>
      </c>
      <c r="AQ2410" s="2" t="s">
        <v>98</v>
      </c>
      <c r="AR2410">
        <v>-22000</v>
      </c>
      <c r="AS2410" s="2" t="str">
        <f>_xlfn.IFNA(IF(VLOOKUP(all_resi[[#This Row],[No. Waybill]],settle_reconcile[No. Waybill],1,0)="","Recon","Recon"),"-")</f>
        <v>-</v>
      </c>
      <c r="AT2410" s="2">
        <f>all_resi[[#This Row],[Nilai COD]]-all_resi[[#This Row],[COD Fee]]-all_resi[[#This Row],[Total Biaya Setelah Diskon]]</f>
        <v>-13200</v>
      </c>
      <c r="AU2410" s="2">
        <f>IF(all_resi[[#This Row],[Waktu Terima]]="","",_xlfn.DAYS(all_resi[[#This Row],[Waktu Terima]],all_resi[[#This Row],[Tanggal Pengiriman]]))</f>
        <v>2</v>
      </c>
    </row>
    <row r="2411" spans="1:47" x14ac:dyDescent="0.25">
      <c r="A2411" s="2" t="s">
        <v>11013</v>
      </c>
      <c r="B2411" s="1">
        <v>46191</v>
      </c>
      <c r="C2411" s="2" t="s">
        <v>42</v>
      </c>
      <c r="D2411" s="2" t="s">
        <v>43</v>
      </c>
      <c r="E2411" s="2" t="s">
        <v>44</v>
      </c>
      <c r="F2411" s="2" t="s">
        <v>45</v>
      </c>
      <c r="G2411" s="2" t="s">
        <v>46</v>
      </c>
      <c r="H2411" s="2" t="s">
        <v>80</v>
      </c>
      <c r="I2411" s="2" t="s">
        <v>11014</v>
      </c>
      <c r="J2411" s="2" t="s">
        <v>14509</v>
      </c>
      <c r="K2411" s="2" t="s">
        <v>143</v>
      </c>
      <c r="L2411" s="2" t="s">
        <v>548</v>
      </c>
      <c r="M2411" s="2" t="s">
        <v>11015</v>
      </c>
      <c r="N2411" s="2" t="s">
        <v>11016</v>
      </c>
      <c r="O2411">
        <v>1</v>
      </c>
      <c r="P2411" s="2" t="s">
        <v>53</v>
      </c>
      <c r="Q2411">
        <v>100</v>
      </c>
      <c r="R2411">
        <v>0</v>
      </c>
      <c r="S2411" s="2" t="s">
        <v>54</v>
      </c>
      <c r="T2411" s="2" t="s">
        <v>55</v>
      </c>
      <c r="U2411" s="2" t="s">
        <v>305</v>
      </c>
      <c r="V2411" s="2"/>
      <c r="W2411">
        <v>19000</v>
      </c>
      <c r="X2411">
        <v>0</v>
      </c>
      <c r="Y2411">
        <v>0</v>
      </c>
      <c r="Z2411">
        <v>19000</v>
      </c>
      <c r="AB2411" s="2" t="s">
        <v>57</v>
      </c>
      <c r="AC2411">
        <v>12000</v>
      </c>
      <c r="AD2411">
        <v>7000</v>
      </c>
      <c r="AE2411">
        <v>88500</v>
      </c>
      <c r="AF2411">
        <v>1327.5</v>
      </c>
      <c r="AG2411" s="2" t="s">
        <v>11014</v>
      </c>
      <c r="AH2411" s="2"/>
      <c r="AI2411" s="1">
        <v>46193</v>
      </c>
      <c r="AJ2411" s="2" t="s">
        <v>87</v>
      </c>
      <c r="AK2411" s="2" t="s">
        <v>58</v>
      </c>
      <c r="AM2411" s="2" t="s">
        <v>59</v>
      </c>
      <c r="AP2411" s="2" t="s">
        <v>60</v>
      </c>
      <c r="AQ2411" s="2" t="s">
        <v>41</v>
      </c>
      <c r="AR2411">
        <v>69500</v>
      </c>
      <c r="AS2411" s="2" t="str">
        <f>_xlfn.IFNA(IF(VLOOKUP(all_resi[[#This Row],[No. Waybill]],settle_reconcile[No. Waybill],1,0)="","Recon","Recon"),"-")</f>
        <v>Recon</v>
      </c>
      <c r="AT2411" s="2">
        <f>all_resi[[#This Row],[Nilai COD]]-all_resi[[#This Row],[COD Fee]]-all_resi[[#This Row],[Total Biaya Setelah Diskon]]</f>
        <v>80172.5</v>
      </c>
      <c r="AU2411" s="2">
        <f>IF(all_resi[[#This Row],[Waktu Terima]]="","",_xlfn.DAYS(all_resi[[#This Row],[Waktu Terima]],all_resi[[#This Row],[Tanggal Pengiriman]]))</f>
        <v>2</v>
      </c>
    </row>
    <row r="2412" spans="1:47" x14ac:dyDescent="0.25">
      <c r="A2412" s="2" t="s">
        <v>11033</v>
      </c>
      <c r="B2412" s="1">
        <v>46191</v>
      </c>
      <c r="C2412" s="2" t="s">
        <v>42</v>
      </c>
      <c r="D2412" s="2" t="s">
        <v>43</v>
      </c>
      <c r="E2412" s="2" t="s">
        <v>44</v>
      </c>
      <c r="F2412" s="2" t="s">
        <v>45</v>
      </c>
      <c r="G2412" s="2" t="s">
        <v>46</v>
      </c>
      <c r="H2412" s="2" t="s">
        <v>80</v>
      </c>
      <c r="I2412" s="2" t="s">
        <v>11034</v>
      </c>
      <c r="J2412" s="2" t="s">
        <v>14541</v>
      </c>
      <c r="K2412" s="2" t="s">
        <v>121</v>
      </c>
      <c r="L2412" s="2" t="s">
        <v>232</v>
      </c>
      <c r="M2412" s="2" t="s">
        <v>291</v>
      </c>
      <c r="N2412" s="2" t="s">
        <v>11035</v>
      </c>
      <c r="O2412">
        <v>1</v>
      </c>
      <c r="P2412" s="2" t="s">
        <v>53</v>
      </c>
      <c r="Q2412">
        <v>100</v>
      </c>
      <c r="R2412">
        <v>0</v>
      </c>
      <c r="S2412" s="2" t="s">
        <v>54</v>
      </c>
      <c r="T2412" s="2" t="s">
        <v>55</v>
      </c>
      <c r="U2412" s="2" t="s">
        <v>10899</v>
      </c>
      <c r="V2412" s="2"/>
      <c r="W2412">
        <v>108000</v>
      </c>
      <c r="X2412">
        <v>0</v>
      </c>
      <c r="Y2412">
        <v>0</v>
      </c>
      <c r="Z2412">
        <v>108000</v>
      </c>
      <c r="AB2412" s="2" t="s">
        <v>57</v>
      </c>
      <c r="AC2412">
        <v>43200</v>
      </c>
      <c r="AD2412">
        <v>64800</v>
      </c>
      <c r="AE2412">
        <v>162000</v>
      </c>
      <c r="AF2412">
        <v>2430</v>
      </c>
      <c r="AG2412" s="2" t="s">
        <v>11034</v>
      </c>
      <c r="AH2412" s="2"/>
      <c r="AI2412" s="1">
        <v>46200</v>
      </c>
      <c r="AJ2412" s="2" t="s">
        <v>87</v>
      </c>
      <c r="AK2412" s="2" t="s">
        <v>58</v>
      </c>
      <c r="AM2412" s="2" t="s">
        <v>59</v>
      </c>
      <c r="AP2412" s="2" t="s">
        <v>60</v>
      </c>
      <c r="AQ2412" s="2" t="s">
        <v>41</v>
      </c>
      <c r="AR2412">
        <v>54000</v>
      </c>
      <c r="AS2412" s="2" t="str">
        <f>_xlfn.IFNA(IF(VLOOKUP(all_resi[[#This Row],[No. Waybill]],settle_reconcile[No. Waybill],1,0)="","Recon","Recon"),"-")</f>
        <v>Recon</v>
      </c>
      <c r="AT2412" s="2">
        <f>all_resi[[#This Row],[Nilai COD]]-all_resi[[#This Row],[COD Fee]]-all_resi[[#This Row],[Total Biaya Setelah Diskon]]</f>
        <v>94770</v>
      </c>
      <c r="AU2412" s="2">
        <f>IF(all_resi[[#This Row],[Waktu Terima]]="","",_xlfn.DAYS(all_resi[[#This Row],[Waktu Terima]],all_resi[[#This Row],[Tanggal Pengiriman]]))</f>
        <v>9</v>
      </c>
    </row>
    <row r="2413" spans="1:47" x14ac:dyDescent="0.25">
      <c r="A2413" s="2" t="s">
        <v>10904</v>
      </c>
      <c r="B2413" s="1">
        <v>46191</v>
      </c>
      <c r="C2413" s="2" t="s">
        <v>42</v>
      </c>
      <c r="D2413" s="2" t="s">
        <v>43</v>
      </c>
      <c r="E2413" s="2" t="s">
        <v>44</v>
      </c>
      <c r="F2413" s="2" t="s">
        <v>45</v>
      </c>
      <c r="G2413" s="2" t="s">
        <v>46</v>
      </c>
      <c r="H2413" s="2" t="s">
        <v>80</v>
      </c>
      <c r="I2413" s="2" t="s">
        <v>10905</v>
      </c>
      <c r="J2413" s="2" t="s">
        <v>14515</v>
      </c>
      <c r="K2413" s="2" t="s">
        <v>116</v>
      </c>
      <c r="L2413" s="2" t="s">
        <v>2163</v>
      </c>
      <c r="M2413" s="2" t="s">
        <v>8302</v>
      </c>
      <c r="N2413" s="2" t="s">
        <v>10906</v>
      </c>
      <c r="O2413">
        <v>1</v>
      </c>
      <c r="P2413" s="2" t="s">
        <v>53</v>
      </c>
      <c r="Q2413">
        <v>100</v>
      </c>
      <c r="R2413">
        <v>0</v>
      </c>
      <c r="S2413" s="2" t="s">
        <v>54</v>
      </c>
      <c r="T2413" s="2" t="s">
        <v>55</v>
      </c>
      <c r="U2413" s="2" t="s">
        <v>8670</v>
      </c>
      <c r="V2413" s="2"/>
      <c r="W2413">
        <v>15000</v>
      </c>
      <c r="X2413">
        <v>0</v>
      </c>
      <c r="Y2413">
        <v>0</v>
      </c>
      <c r="Z2413">
        <v>15000</v>
      </c>
      <c r="AB2413" s="2" t="s">
        <v>57</v>
      </c>
      <c r="AC2413">
        <v>9000</v>
      </c>
      <c r="AD2413">
        <v>6000</v>
      </c>
      <c r="AE2413">
        <v>105000</v>
      </c>
      <c r="AF2413">
        <v>1575</v>
      </c>
      <c r="AG2413" s="2" t="s">
        <v>10905</v>
      </c>
      <c r="AH2413" s="2"/>
      <c r="AI2413" s="1">
        <v>46193</v>
      </c>
      <c r="AJ2413" s="2" t="s">
        <v>10907</v>
      </c>
      <c r="AK2413" s="2" t="s">
        <v>58</v>
      </c>
      <c r="AM2413" s="2" t="s">
        <v>59</v>
      </c>
      <c r="AP2413" s="2" t="s">
        <v>60</v>
      </c>
      <c r="AQ2413" s="2" t="s">
        <v>41</v>
      </c>
      <c r="AR2413">
        <v>90000</v>
      </c>
      <c r="AS2413" s="2" t="str">
        <f>_xlfn.IFNA(IF(VLOOKUP(all_resi[[#This Row],[No. Waybill]],settle_reconcile[No. Waybill],1,0)="","Recon","Recon"),"-")</f>
        <v>Recon</v>
      </c>
      <c r="AT2413" s="2">
        <f>all_resi[[#This Row],[Nilai COD]]-all_resi[[#This Row],[COD Fee]]-all_resi[[#This Row],[Total Biaya Setelah Diskon]]</f>
        <v>97425</v>
      </c>
      <c r="AU2413" s="2">
        <f>IF(all_resi[[#This Row],[Waktu Terima]]="","",_xlfn.DAYS(all_resi[[#This Row],[Waktu Terima]],all_resi[[#This Row],[Tanggal Pengiriman]]))</f>
        <v>2</v>
      </c>
    </row>
    <row r="2414" spans="1:47" x14ac:dyDescent="0.25">
      <c r="A2414" s="2" t="s">
        <v>11039</v>
      </c>
      <c r="B2414" s="1">
        <v>46191</v>
      </c>
      <c r="C2414" s="2" t="s">
        <v>42</v>
      </c>
      <c r="D2414" s="2" t="s">
        <v>43</v>
      </c>
      <c r="E2414" s="2" t="s">
        <v>44</v>
      </c>
      <c r="F2414" s="2" t="s">
        <v>45</v>
      </c>
      <c r="G2414" s="2" t="s">
        <v>46</v>
      </c>
      <c r="H2414" s="2" t="s">
        <v>47</v>
      </c>
      <c r="I2414" s="2" t="s">
        <v>11040</v>
      </c>
      <c r="J2414" s="2" t="s">
        <v>14538</v>
      </c>
      <c r="K2414" s="2" t="s">
        <v>8914</v>
      </c>
      <c r="L2414" s="2" t="s">
        <v>11041</v>
      </c>
      <c r="M2414" s="2" t="s">
        <v>11042</v>
      </c>
      <c r="N2414" s="2" t="s">
        <v>11043</v>
      </c>
      <c r="O2414">
        <v>1</v>
      </c>
      <c r="P2414" s="2" t="s">
        <v>53</v>
      </c>
      <c r="Q2414">
        <v>100</v>
      </c>
      <c r="R2414">
        <v>0</v>
      </c>
      <c r="S2414" s="2" t="s">
        <v>54</v>
      </c>
      <c r="T2414" s="2" t="s">
        <v>55</v>
      </c>
      <c r="U2414" s="2" t="s">
        <v>5173</v>
      </c>
      <c r="V2414" s="2"/>
      <c r="W2414">
        <v>141000</v>
      </c>
      <c r="X2414">
        <v>0</v>
      </c>
      <c r="Y2414">
        <v>0</v>
      </c>
      <c r="Z2414">
        <v>141000</v>
      </c>
      <c r="AB2414" s="2" t="s">
        <v>57</v>
      </c>
      <c r="AC2414">
        <v>56400</v>
      </c>
      <c r="AD2414">
        <v>84600</v>
      </c>
      <c r="AE2414">
        <v>294000</v>
      </c>
      <c r="AF2414">
        <v>4410</v>
      </c>
      <c r="AG2414" s="2"/>
      <c r="AH2414" s="2"/>
      <c r="AI2414" s="1"/>
      <c r="AJ2414" s="2"/>
      <c r="AK2414" s="2" t="s">
        <v>67</v>
      </c>
      <c r="AM2414" s="2" t="s">
        <v>59</v>
      </c>
      <c r="AP2414" s="2" t="s">
        <v>60</v>
      </c>
      <c r="AQ2414" s="2" t="s">
        <v>41</v>
      </c>
      <c r="AR2414">
        <v>153000</v>
      </c>
      <c r="AS2414" s="2" t="str">
        <f>_xlfn.IFNA(IF(VLOOKUP(all_resi[[#This Row],[No. Waybill]],settle_reconcile[No. Waybill],1,0)="","Recon","Recon"),"-")</f>
        <v>-</v>
      </c>
      <c r="AT2414" s="2">
        <f>all_resi[[#This Row],[Nilai COD]]-all_resi[[#This Row],[COD Fee]]-all_resi[[#This Row],[Total Biaya Setelah Diskon]]</f>
        <v>204990</v>
      </c>
      <c r="AU2414" s="2" t="str">
        <f>IF(all_resi[[#This Row],[Waktu Terima]]="","",_xlfn.DAYS(all_resi[[#This Row],[Waktu Terima]],all_resi[[#This Row],[Tanggal Pengiriman]]))</f>
        <v/>
      </c>
    </row>
    <row r="2415" spans="1:47" x14ac:dyDescent="0.25">
      <c r="A2415" s="2" t="s">
        <v>10896</v>
      </c>
      <c r="B2415" s="1">
        <v>46191</v>
      </c>
      <c r="C2415" s="2" t="s">
        <v>42</v>
      </c>
      <c r="D2415" s="2" t="s">
        <v>43</v>
      </c>
      <c r="E2415" s="2" t="s">
        <v>44</v>
      </c>
      <c r="F2415" s="2" t="s">
        <v>45</v>
      </c>
      <c r="G2415" s="2" t="s">
        <v>46</v>
      </c>
      <c r="H2415" s="2" t="s">
        <v>80</v>
      </c>
      <c r="I2415" s="2" t="s">
        <v>10897</v>
      </c>
      <c r="J2415" s="2" t="s">
        <v>14536</v>
      </c>
      <c r="K2415" s="2" t="s">
        <v>116</v>
      </c>
      <c r="L2415" s="2" t="s">
        <v>3776</v>
      </c>
      <c r="M2415" s="2" t="s">
        <v>3777</v>
      </c>
      <c r="N2415" s="2" t="s">
        <v>10898</v>
      </c>
      <c r="O2415">
        <v>1</v>
      </c>
      <c r="P2415" s="2" t="s">
        <v>53</v>
      </c>
      <c r="Q2415">
        <v>100</v>
      </c>
      <c r="R2415">
        <v>0</v>
      </c>
      <c r="S2415" s="2" t="s">
        <v>54</v>
      </c>
      <c r="T2415" s="2" t="s">
        <v>55</v>
      </c>
      <c r="U2415" s="2" t="s">
        <v>10899</v>
      </c>
      <c r="V2415" s="2"/>
      <c r="W2415">
        <v>15000</v>
      </c>
      <c r="X2415">
        <v>0</v>
      </c>
      <c r="Y2415">
        <v>0</v>
      </c>
      <c r="Z2415">
        <v>15000</v>
      </c>
      <c r="AB2415" s="2" t="s">
        <v>57</v>
      </c>
      <c r="AC2415">
        <v>9000</v>
      </c>
      <c r="AD2415">
        <v>6000</v>
      </c>
      <c r="AE2415">
        <v>67000</v>
      </c>
      <c r="AF2415">
        <v>1005</v>
      </c>
      <c r="AG2415" s="2" t="s">
        <v>10897</v>
      </c>
      <c r="AH2415" s="2"/>
      <c r="AI2415" s="1">
        <v>46197</v>
      </c>
      <c r="AJ2415" s="2" t="s">
        <v>87</v>
      </c>
      <c r="AK2415" s="2" t="s">
        <v>58</v>
      </c>
      <c r="AM2415" s="2" t="s">
        <v>59</v>
      </c>
      <c r="AP2415" s="2" t="s">
        <v>60</v>
      </c>
      <c r="AQ2415" s="2" t="s">
        <v>41</v>
      </c>
      <c r="AR2415">
        <v>52000</v>
      </c>
      <c r="AS2415" s="2" t="str">
        <f>_xlfn.IFNA(IF(VLOOKUP(all_resi[[#This Row],[No. Waybill]],settle_reconcile[No. Waybill],1,0)="","Recon","Recon"),"-")</f>
        <v>Recon</v>
      </c>
      <c r="AT2415" s="2">
        <f>all_resi[[#This Row],[Nilai COD]]-all_resi[[#This Row],[COD Fee]]-all_resi[[#This Row],[Total Biaya Setelah Diskon]]</f>
        <v>59995</v>
      </c>
      <c r="AU2415" s="2">
        <f>IF(all_resi[[#This Row],[Waktu Terima]]="","",_xlfn.DAYS(all_resi[[#This Row],[Waktu Terima]],all_resi[[#This Row],[Tanggal Pengiriman]]))</f>
        <v>6</v>
      </c>
    </row>
    <row r="2416" spans="1:47" x14ac:dyDescent="0.25">
      <c r="A2416" s="2" t="s">
        <v>10993</v>
      </c>
      <c r="B2416" s="1">
        <v>46191</v>
      </c>
      <c r="C2416" s="2" t="s">
        <v>42</v>
      </c>
      <c r="D2416" s="2" t="s">
        <v>43</v>
      </c>
      <c r="E2416" s="2" t="s">
        <v>44</v>
      </c>
      <c r="F2416" s="2" t="s">
        <v>45</v>
      </c>
      <c r="G2416" s="2" t="s">
        <v>46</v>
      </c>
      <c r="H2416" s="2" t="s">
        <v>80</v>
      </c>
      <c r="I2416" s="2" t="s">
        <v>10994</v>
      </c>
      <c r="J2416" s="2" t="s">
        <v>14521</v>
      </c>
      <c r="K2416" s="2" t="s">
        <v>106</v>
      </c>
      <c r="L2416" s="2" t="s">
        <v>10995</v>
      </c>
      <c r="M2416" s="2" t="s">
        <v>10996</v>
      </c>
      <c r="N2416" s="2" t="s">
        <v>10997</v>
      </c>
      <c r="O2416">
        <v>1</v>
      </c>
      <c r="P2416" s="2" t="s">
        <v>53</v>
      </c>
      <c r="Q2416">
        <v>100</v>
      </c>
      <c r="R2416">
        <v>0</v>
      </c>
      <c r="S2416" s="2" t="s">
        <v>54</v>
      </c>
      <c r="T2416" s="2" t="s">
        <v>55</v>
      </c>
      <c r="U2416" s="2" t="s">
        <v>10899</v>
      </c>
      <c r="V2416" s="2"/>
      <c r="W2416">
        <v>51000</v>
      </c>
      <c r="X2416">
        <v>0</v>
      </c>
      <c r="Y2416">
        <v>0</v>
      </c>
      <c r="Z2416">
        <v>51000</v>
      </c>
      <c r="AB2416" s="2" t="s">
        <v>57</v>
      </c>
      <c r="AC2416">
        <v>20400</v>
      </c>
      <c r="AD2416">
        <v>30600</v>
      </c>
      <c r="AE2416">
        <v>110000</v>
      </c>
      <c r="AF2416">
        <v>1650</v>
      </c>
      <c r="AG2416" s="2" t="s">
        <v>10994</v>
      </c>
      <c r="AH2416" s="2"/>
      <c r="AI2416" s="1">
        <v>46198</v>
      </c>
      <c r="AJ2416" s="2" t="s">
        <v>87</v>
      </c>
      <c r="AK2416" s="2" t="s">
        <v>58</v>
      </c>
      <c r="AM2416" s="2" t="s">
        <v>59</v>
      </c>
      <c r="AP2416" s="2" t="s">
        <v>60</v>
      </c>
      <c r="AQ2416" s="2" t="s">
        <v>41</v>
      </c>
      <c r="AR2416">
        <v>59000</v>
      </c>
      <c r="AS2416" s="2" t="str">
        <f>_xlfn.IFNA(IF(VLOOKUP(all_resi[[#This Row],[No. Waybill]],settle_reconcile[No. Waybill],1,0)="","Recon","Recon"),"-")</f>
        <v>Recon</v>
      </c>
      <c r="AT2416" s="2">
        <f>all_resi[[#This Row],[Nilai COD]]-all_resi[[#This Row],[COD Fee]]-all_resi[[#This Row],[Total Biaya Setelah Diskon]]</f>
        <v>77750</v>
      </c>
      <c r="AU2416" s="2">
        <f>IF(all_resi[[#This Row],[Waktu Terima]]="","",_xlfn.DAYS(all_resi[[#This Row],[Waktu Terima]],all_resi[[#This Row],[Tanggal Pengiriman]]))</f>
        <v>7</v>
      </c>
    </row>
    <row r="2417" spans="1:47" x14ac:dyDescent="0.25">
      <c r="A2417" s="2" t="s">
        <v>11133</v>
      </c>
      <c r="B2417" s="1">
        <v>46191</v>
      </c>
      <c r="C2417" s="2" t="s">
        <v>42</v>
      </c>
      <c r="D2417" s="2" t="s">
        <v>43</v>
      </c>
      <c r="E2417" s="2" t="s">
        <v>44</v>
      </c>
      <c r="F2417" s="2" t="s">
        <v>45</v>
      </c>
      <c r="G2417" s="2" t="s">
        <v>46</v>
      </c>
      <c r="H2417" s="2" t="s">
        <v>47</v>
      </c>
      <c r="I2417" s="2" t="s">
        <v>11134</v>
      </c>
      <c r="J2417" s="2" t="s">
        <v>14524</v>
      </c>
      <c r="K2417" s="2" t="s">
        <v>82</v>
      </c>
      <c r="L2417" s="2" t="s">
        <v>270</v>
      </c>
      <c r="M2417" s="2" t="s">
        <v>1803</v>
      </c>
      <c r="N2417" s="2" t="s">
        <v>11135</v>
      </c>
      <c r="O2417">
        <v>1</v>
      </c>
      <c r="P2417" s="2" t="s">
        <v>53</v>
      </c>
      <c r="Q2417">
        <v>100</v>
      </c>
      <c r="R2417">
        <v>0</v>
      </c>
      <c r="S2417" s="2" t="s">
        <v>54</v>
      </c>
      <c r="T2417" s="2" t="s">
        <v>55</v>
      </c>
      <c r="U2417" s="2" t="s">
        <v>73</v>
      </c>
      <c r="V2417" s="2"/>
      <c r="W2417">
        <v>93000</v>
      </c>
      <c r="X2417">
        <v>0</v>
      </c>
      <c r="Y2417">
        <v>0</v>
      </c>
      <c r="Z2417">
        <v>93000</v>
      </c>
      <c r="AB2417" s="2" t="s">
        <v>57</v>
      </c>
      <c r="AC2417">
        <v>37200</v>
      </c>
      <c r="AD2417">
        <v>55800</v>
      </c>
      <c r="AE2417">
        <v>173000</v>
      </c>
      <c r="AF2417">
        <v>2595</v>
      </c>
      <c r="AG2417" s="2" t="s">
        <v>256</v>
      </c>
      <c r="AH2417" s="2"/>
      <c r="AI2417" s="1">
        <v>46207</v>
      </c>
      <c r="AJ2417" s="2"/>
      <c r="AK2417" s="2" t="s">
        <v>67</v>
      </c>
      <c r="AM2417" s="2" t="s">
        <v>59</v>
      </c>
      <c r="AP2417" s="2" t="s">
        <v>60</v>
      </c>
      <c r="AQ2417" s="2" t="s">
        <v>41</v>
      </c>
      <c r="AR2417">
        <v>80000</v>
      </c>
      <c r="AS2417" s="2" t="str">
        <f>_xlfn.IFNA(IF(VLOOKUP(all_resi[[#This Row],[No. Waybill]],settle_reconcile[No. Waybill],1,0)="","Recon","Recon"),"-")</f>
        <v>-</v>
      </c>
      <c r="AT2417" s="2">
        <f>all_resi[[#This Row],[Nilai COD]]-all_resi[[#This Row],[COD Fee]]-all_resi[[#This Row],[Total Biaya Setelah Diskon]]</f>
        <v>114605</v>
      </c>
      <c r="AU2417" s="2">
        <f>IF(all_resi[[#This Row],[Waktu Terima]]="","",_xlfn.DAYS(all_resi[[#This Row],[Waktu Terima]],all_resi[[#This Row],[Tanggal Pengiriman]]))</f>
        <v>16</v>
      </c>
    </row>
    <row r="2418" spans="1:47" x14ac:dyDescent="0.25">
      <c r="A2418" s="2" t="s">
        <v>11130</v>
      </c>
      <c r="B2418" s="1">
        <v>46191</v>
      </c>
      <c r="C2418" s="2" t="s">
        <v>42</v>
      </c>
      <c r="D2418" s="2" t="s">
        <v>43</v>
      </c>
      <c r="E2418" s="2" t="s">
        <v>44</v>
      </c>
      <c r="F2418" s="2" t="s">
        <v>45</v>
      </c>
      <c r="G2418" s="2" t="s">
        <v>46</v>
      </c>
      <c r="H2418" s="2" t="s">
        <v>47</v>
      </c>
      <c r="I2418" s="2" t="s">
        <v>11131</v>
      </c>
      <c r="J2418" s="2" t="s">
        <v>14555</v>
      </c>
      <c r="K2418" s="2" t="s">
        <v>203</v>
      </c>
      <c r="L2418" s="2" t="s">
        <v>733</v>
      </c>
      <c r="M2418" s="2" t="s">
        <v>3040</v>
      </c>
      <c r="N2418" s="2" t="s">
        <v>11132</v>
      </c>
      <c r="O2418">
        <v>1</v>
      </c>
      <c r="P2418" s="2" t="s">
        <v>53</v>
      </c>
      <c r="Q2418">
        <v>100</v>
      </c>
      <c r="R2418">
        <v>0</v>
      </c>
      <c r="S2418" s="2" t="s">
        <v>54</v>
      </c>
      <c r="T2418" s="2" t="s">
        <v>55</v>
      </c>
      <c r="U2418" s="2" t="s">
        <v>873</v>
      </c>
      <c r="V2418" s="2"/>
      <c r="W2418">
        <v>14000</v>
      </c>
      <c r="X2418">
        <v>0</v>
      </c>
      <c r="Y2418">
        <v>0</v>
      </c>
      <c r="Z2418">
        <v>14000</v>
      </c>
      <c r="AB2418" s="2" t="s">
        <v>57</v>
      </c>
      <c r="AC2418">
        <v>8000</v>
      </c>
      <c r="AD2418">
        <v>6000</v>
      </c>
      <c r="AE2418">
        <v>97500</v>
      </c>
      <c r="AF2418">
        <v>1462.5</v>
      </c>
      <c r="AG2418" s="2" t="s">
        <v>11131</v>
      </c>
      <c r="AH2418" s="2"/>
      <c r="AI2418" s="1">
        <v>46192</v>
      </c>
      <c r="AJ2418" s="2"/>
      <c r="AK2418" s="2" t="s">
        <v>58</v>
      </c>
      <c r="AM2418" s="2" t="s">
        <v>59</v>
      </c>
      <c r="AP2418" s="2" t="s">
        <v>60</v>
      </c>
      <c r="AQ2418" s="2" t="s">
        <v>41</v>
      </c>
      <c r="AR2418">
        <v>83500</v>
      </c>
      <c r="AS2418" s="2" t="str">
        <f>_xlfn.IFNA(IF(VLOOKUP(all_resi[[#This Row],[No. Waybill]],settle_reconcile[No. Waybill],1,0)="","Recon","Recon"),"-")</f>
        <v>Recon</v>
      </c>
      <c r="AT2418" s="2">
        <f>all_resi[[#This Row],[Nilai COD]]-all_resi[[#This Row],[COD Fee]]-all_resi[[#This Row],[Total Biaya Setelah Diskon]]</f>
        <v>90037.5</v>
      </c>
      <c r="AU2418" s="2">
        <f>IF(all_resi[[#This Row],[Waktu Terima]]="","",_xlfn.DAYS(all_resi[[#This Row],[Waktu Terima]],all_resi[[#This Row],[Tanggal Pengiriman]]))</f>
        <v>1</v>
      </c>
    </row>
    <row r="2419" spans="1:47" x14ac:dyDescent="0.25">
      <c r="A2419" s="2" t="s">
        <v>10933</v>
      </c>
      <c r="B2419" s="1">
        <v>46191</v>
      </c>
      <c r="C2419" s="2" t="s">
        <v>42</v>
      </c>
      <c r="D2419" s="2" t="s">
        <v>43</v>
      </c>
      <c r="E2419" s="2" t="s">
        <v>44</v>
      </c>
      <c r="F2419" s="2" t="s">
        <v>45</v>
      </c>
      <c r="G2419" s="2" t="s">
        <v>46</v>
      </c>
      <c r="H2419" s="2" t="s">
        <v>47</v>
      </c>
      <c r="I2419" s="2" t="s">
        <v>10934</v>
      </c>
      <c r="J2419" s="2" t="s">
        <v>14507</v>
      </c>
      <c r="K2419" s="2" t="s">
        <v>183</v>
      </c>
      <c r="L2419" s="2" t="s">
        <v>2915</v>
      </c>
      <c r="M2419" s="2" t="s">
        <v>2916</v>
      </c>
      <c r="N2419" s="2" t="s">
        <v>10935</v>
      </c>
      <c r="O2419">
        <v>1</v>
      </c>
      <c r="P2419" s="2" t="s">
        <v>53</v>
      </c>
      <c r="Q2419">
        <v>100</v>
      </c>
      <c r="R2419">
        <v>0</v>
      </c>
      <c r="S2419" s="2" t="s">
        <v>54</v>
      </c>
      <c r="T2419" s="2" t="s">
        <v>55</v>
      </c>
      <c r="U2419" s="2" t="s">
        <v>10913</v>
      </c>
      <c r="V2419" s="2"/>
      <c r="W2419">
        <v>122000</v>
      </c>
      <c r="X2419">
        <v>0</v>
      </c>
      <c r="Y2419">
        <v>0</v>
      </c>
      <c r="Z2419">
        <v>122000</v>
      </c>
      <c r="AB2419" s="2" t="s">
        <v>57</v>
      </c>
      <c r="AC2419">
        <v>48800</v>
      </c>
      <c r="AD2419">
        <v>73200</v>
      </c>
      <c r="AE2419">
        <v>278000</v>
      </c>
      <c r="AF2419">
        <v>4170</v>
      </c>
      <c r="AG2419" s="2" t="s">
        <v>353</v>
      </c>
      <c r="AH2419" s="2" t="s">
        <v>149</v>
      </c>
      <c r="AI2419" s="1">
        <v>46207</v>
      </c>
      <c r="AJ2419" s="2"/>
      <c r="AK2419" s="2" t="s">
        <v>67</v>
      </c>
      <c r="AM2419" s="2" t="s">
        <v>59</v>
      </c>
      <c r="AP2419" s="2" t="s">
        <v>60</v>
      </c>
      <c r="AQ2419" s="2" t="s">
        <v>41</v>
      </c>
      <c r="AR2419">
        <v>156000</v>
      </c>
      <c r="AS2419" s="2" t="str">
        <f>_xlfn.IFNA(IF(VLOOKUP(all_resi[[#This Row],[No. Waybill]],settle_reconcile[No. Waybill],1,0)="","Recon","Recon"),"-")</f>
        <v>-</v>
      </c>
      <c r="AT2419" s="2">
        <f>all_resi[[#This Row],[Nilai COD]]-all_resi[[#This Row],[COD Fee]]-all_resi[[#This Row],[Total Biaya Setelah Diskon]]</f>
        <v>200630</v>
      </c>
      <c r="AU2419" s="2">
        <f>IF(all_resi[[#This Row],[Waktu Terima]]="","",_xlfn.DAYS(all_resi[[#This Row],[Waktu Terima]],all_resi[[#This Row],[Tanggal Pengiriman]]))</f>
        <v>16</v>
      </c>
    </row>
    <row r="2420" spans="1:47" x14ac:dyDescent="0.25">
      <c r="A2420" s="2" t="s">
        <v>10925</v>
      </c>
      <c r="B2420" s="1">
        <v>46191</v>
      </c>
      <c r="C2420" s="2" t="s">
        <v>42</v>
      </c>
      <c r="D2420" s="2" t="s">
        <v>43</v>
      </c>
      <c r="E2420" s="2" t="s">
        <v>44</v>
      </c>
      <c r="F2420" s="2" t="s">
        <v>45</v>
      </c>
      <c r="G2420" s="2" t="s">
        <v>46</v>
      </c>
      <c r="H2420" s="2" t="s">
        <v>47</v>
      </c>
      <c r="I2420" s="2" t="s">
        <v>10926</v>
      </c>
      <c r="J2420" s="2" t="s">
        <v>14522</v>
      </c>
      <c r="K2420" s="2" t="s">
        <v>126</v>
      </c>
      <c r="L2420" s="2" t="s">
        <v>1397</v>
      </c>
      <c r="M2420" s="2" t="s">
        <v>10927</v>
      </c>
      <c r="N2420" s="2" t="s">
        <v>10928</v>
      </c>
      <c r="O2420">
        <v>1</v>
      </c>
      <c r="P2420" s="2" t="s">
        <v>53</v>
      </c>
      <c r="Q2420">
        <v>100</v>
      </c>
      <c r="R2420">
        <v>0</v>
      </c>
      <c r="S2420" s="2" t="s">
        <v>54</v>
      </c>
      <c r="T2420" s="2" t="s">
        <v>55</v>
      </c>
      <c r="U2420" s="2" t="s">
        <v>873</v>
      </c>
      <c r="V2420" s="2"/>
      <c r="W2420">
        <v>44000</v>
      </c>
      <c r="X2420">
        <v>0</v>
      </c>
      <c r="Y2420">
        <v>0</v>
      </c>
      <c r="Z2420">
        <v>44000</v>
      </c>
      <c r="AB2420" s="2" t="s">
        <v>57</v>
      </c>
      <c r="AC2420">
        <v>17600</v>
      </c>
      <c r="AD2420">
        <v>26400</v>
      </c>
      <c r="AE2420">
        <v>128000</v>
      </c>
      <c r="AF2420">
        <v>1920</v>
      </c>
      <c r="AG2420" s="2" t="s">
        <v>10926</v>
      </c>
      <c r="AH2420" s="2"/>
      <c r="AI2420" s="1">
        <v>46195</v>
      </c>
      <c r="AJ2420" s="2"/>
      <c r="AK2420" s="2" t="s">
        <v>58</v>
      </c>
      <c r="AM2420" s="2" t="s">
        <v>59</v>
      </c>
      <c r="AP2420" s="2" t="s">
        <v>60</v>
      </c>
      <c r="AQ2420" s="2" t="s">
        <v>41</v>
      </c>
      <c r="AR2420">
        <v>84000</v>
      </c>
      <c r="AS2420" s="2" t="str">
        <f>_xlfn.IFNA(IF(VLOOKUP(all_resi[[#This Row],[No. Waybill]],settle_reconcile[No. Waybill],1,0)="","Recon","Recon"),"-")</f>
        <v>Recon</v>
      </c>
      <c r="AT2420" s="2">
        <f>all_resi[[#This Row],[Nilai COD]]-all_resi[[#This Row],[COD Fee]]-all_resi[[#This Row],[Total Biaya Setelah Diskon]]</f>
        <v>99680</v>
      </c>
      <c r="AU2420" s="2">
        <f>IF(all_resi[[#This Row],[Waktu Terima]]="","",_xlfn.DAYS(all_resi[[#This Row],[Waktu Terima]],all_resi[[#This Row],[Tanggal Pengiriman]]))</f>
        <v>4</v>
      </c>
    </row>
    <row r="2421" spans="1:47" x14ac:dyDescent="0.25">
      <c r="A2421" s="2" t="s">
        <v>11079</v>
      </c>
      <c r="B2421" s="1">
        <v>46191</v>
      </c>
      <c r="C2421" s="2" t="s">
        <v>42</v>
      </c>
      <c r="D2421" s="2" t="s">
        <v>43</v>
      </c>
      <c r="E2421" s="2" t="s">
        <v>44</v>
      </c>
      <c r="F2421" s="2" t="s">
        <v>45</v>
      </c>
      <c r="G2421" s="2" t="s">
        <v>46</v>
      </c>
      <c r="H2421" s="2" t="s">
        <v>80</v>
      </c>
      <c r="I2421" s="2" t="s">
        <v>11080</v>
      </c>
      <c r="J2421" s="2" t="s">
        <v>14562</v>
      </c>
      <c r="K2421" s="2" t="s">
        <v>700</v>
      </c>
      <c r="L2421" s="2" t="s">
        <v>2368</v>
      </c>
      <c r="M2421" s="2" t="s">
        <v>11081</v>
      </c>
      <c r="N2421" s="2" t="s">
        <v>11082</v>
      </c>
      <c r="O2421">
        <v>1</v>
      </c>
      <c r="P2421" s="2" t="s">
        <v>53</v>
      </c>
      <c r="Q2421">
        <v>100</v>
      </c>
      <c r="R2421">
        <v>0</v>
      </c>
      <c r="S2421" s="2" t="s">
        <v>54</v>
      </c>
      <c r="T2421" s="2" t="s">
        <v>55</v>
      </c>
      <c r="U2421" s="2" t="s">
        <v>86</v>
      </c>
      <c r="V2421" s="2"/>
      <c r="W2421">
        <v>62000</v>
      </c>
      <c r="X2421">
        <v>0</v>
      </c>
      <c r="Y2421">
        <v>0</v>
      </c>
      <c r="Z2421">
        <v>62000</v>
      </c>
      <c r="AB2421" s="2" t="s">
        <v>57</v>
      </c>
      <c r="AC2421">
        <v>24800</v>
      </c>
      <c r="AD2421">
        <v>37200</v>
      </c>
      <c r="AE2421">
        <v>122000</v>
      </c>
      <c r="AF2421">
        <v>1830</v>
      </c>
      <c r="AG2421" s="2" t="s">
        <v>11080</v>
      </c>
      <c r="AH2421" s="2"/>
      <c r="AI2421" s="1">
        <v>46202</v>
      </c>
      <c r="AJ2421" s="2" t="s">
        <v>87</v>
      </c>
      <c r="AK2421" s="2" t="s">
        <v>58</v>
      </c>
      <c r="AM2421" s="2" t="s">
        <v>59</v>
      </c>
      <c r="AP2421" s="2" t="s">
        <v>60</v>
      </c>
      <c r="AQ2421" s="2" t="s">
        <v>41</v>
      </c>
      <c r="AR2421">
        <v>60000</v>
      </c>
      <c r="AS2421" s="2" t="str">
        <f>_xlfn.IFNA(IF(VLOOKUP(all_resi[[#This Row],[No. Waybill]],settle_reconcile[No. Waybill],1,0)="","Recon","Recon"),"-")</f>
        <v>Recon</v>
      </c>
      <c r="AT2421" s="2">
        <f>all_resi[[#This Row],[Nilai COD]]-all_resi[[#This Row],[COD Fee]]-all_resi[[#This Row],[Total Biaya Setelah Diskon]]</f>
        <v>82970</v>
      </c>
      <c r="AU2421" s="2">
        <f>IF(all_resi[[#This Row],[Waktu Terima]]="","",_xlfn.DAYS(all_resi[[#This Row],[Waktu Terima]],all_resi[[#This Row],[Tanggal Pengiriman]]))</f>
        <v>11</v>
      </c>
    </row>
    <row r="2422" spans="1:47" x14ac:dyDescent="0.25">
      <c r="A2422" s="2" t="s">
        <v>10946</v>
      </c>
      <c r="B2422" s="1">
        <v>46191</v>
      </c>
      <c r="C2422" s="2" t="s">
        <v>42</v>
      </c>
      <c r="D2422" s="2" t="s">
        <v>43</v>
      </c>
      <c r="E2422" s="2" t="s">
        <v>44</v>
      </c>
      <c r="F2422" s="2" t="s">
        <v>45</v>
      </c>
      <c r="G2422" s="2" t="s">
        <v>46</v>
      </c>
      <c r="H2422" s="2" t="s">
        <v>47</v>
      </c>
      <c r="I2422" s="2" t="s">
        <v>10947</v>
      </c>
      <c r="J2422" s="2" t="s">
        <v>14514</v>
      </c>
      <c r="K2422" s="2" t="s">
        <v>177</v>
      </c>
      <c r="L2422" s="2" t="s">
        <v>247</v>
      </c>
      <c r="M2422" s="2" t="s">
        <v>4222</v>
      </c>
      <c r="N2422" s="2" t="s">
        <v>10948</v>
      </c>
      <c r="O2422">
        <v>1</v>
      </c>
      <c r="P2422" s="2" t="s">
        <v>53</v>
      </c>
      <c r="Q2422">
        <v>100</v>
      </c>
      <c r="R2422">
        <v>0</v>
      </c>
      <c r="S2422" s="2" t="s">
        <v>54</v>
      </c>
      <c r="T2422" s="2" t="s">
        <v>55</v>
      </c>
      <c r="U2422" s="2" t="s">
        <v>363</v>
      </c>
      <c r="V2422" s="2"/>
      <c r="W2422">
        <v>80000</v>
      </c>
      <c r="X2422">
        <v>0</v>
      </c>
      <c r="Y2422">
        <v>0</v>
      </c>
      <c r="Z2422">
        <v>80000</v>
      </c>
      <c r="AB2422" s="2" t="s">
        <v>57</v>
      </c>
      <c r="AC2422">
        <v>32000</v>
      </c>
      <c r="AD2422">
        <v>48000</v>
      </c>
      <c r="AE2422">
        <v>164000</v>
      </c>
      <c r="AF2422">
        <v>2460</v>
      </c>
      <c r="AG2422" s="2" t="s">
        <v>10947</v>
      </c>
      <c r="AH2422" s="2"/>
      <c r="AI2422" s="1">
        <v>46195</v>
      </c>
      <c r="AJ2422" s="2"/>
      <c r="AK2422" s="2" t="s">
        <v>58</v>
      </c>
      <c r="AM2422" s="2" t="s">
        <v>59</v>
      </c>
      <c r="AP2422" s="2" t="s">
        <v>60</v>
      </c>
      <c r="AQ2422" s="2" t="s">
        <v>41</v>
      </c>
      <c r="AR2422">
        <v>84000</v>
      </c>
      <c r="AS2422" s="2" t="str">
        <f>_xlfn.IFNA(IF(VLOOKUP(all_resi[[#This Row],[No. Waybill]],settle_reconcile[No. Waybill],1,0)="","Recon","Recon"),"-")</f>
        <v>Recon</v>
      </c>
      <c r="AT2422" s="2">
        <f>all_resi[[#This Row],[Nilai COD]]-all_resi[[#This Row],[COD Fee]]-all_resi[[#This Row],[Total Biaya Setelah Diskon]]</f>
        <v>113540</v>
      </c>
      <c r="AU2422" s="2">
        <f>IF(all_resi[[#This Row],[Waktu Terima]]="","",_xlfn.DAYS(all_resi[[#This Row],[Waktu Terima]],all_resi[[#This Row],[Tanggal Pengiriman]]))</f>
        <v>4</v>
      </c>
    </row>
    <row r="2423" spans="1:47" x14ac:dyDescent="0.25">
      <c r="A2423" s="2" t="s">
        <v>10929</v>
      </c>
      <c r="B2423" s="1">
        <v>46191</v>
      </c>
      <c r="C2423" s="2" t="s">
        <v>42</v>
      </c>
      <c r="D2423" s="2" t="s">
        <v>43</v>
      </c>
      <c r="E2423" s="2" t="s">
        <v>44</v>
      </c>
      <c r="F2423" s="2" t="s">
        <v>45</v>
      </c>
      <c r="G2423" s="2" t="s">
        <v>46</v>
      </c>
      <c r="H2423" s="2" t="s">
        <v>80</v>
      </c>
      <c r="I2423" s="2" t="s">
        <v>10930</v>
      </c>
      <c r="J2423" s="2" t="s">
        <v>14534</v>
      </c>
      <c r="K2423" s="2" t="s">
        <v>143</v>
      </c>
      <c r="L2423" s="2" t="s">
        <v>7803</v>
      </c>
      <c r="M2423" s="2" t="s">
        <v>10931</v>
      </c>
      <c r="N2423" s="2" t="s">
        <v>10932</v>
      </c>
      <c r="O2423">
        <v>1</v>
      </c>
      <c r="P2423" s="2" t="s">
        <v>53</v>
      </c>
      <c r="Q2423">
        <v>100</v>
      </c>
      <c r="R2423">
        <v>0</v>
      </c>
      <c r="S2423" s="2" t="s">
        <v>54</v>
      </c>
      <c r="T2423" s="2" t="s">
        <v>55</v>
      </c>
      <c r="U2423" s="2" t="s">
        <v>305</v>
      </c>
      <c r="V2423" s="2"/>
      <c r="W2423">
        <v>25000</v>
      </c>
      <c r="X2423">
        <v>0</v>
      </c>
      <c r="Y2423">
        <v>0</v>
      </c>
      <c r="Z2423">
        <v>25000</v>
      </c>
      <c r="AB2423" s="2" t="s">
        <v>57</v>
      </c>
      <c r="AC2423">
        <v>18000</v>
      </c>
      <c r="AD2423">
        <v>7000</v>
      </c>
      <c r="AE2423">
        <v>92000</v>
      </c>
      <c r="AF2423">
        <v>1380</v>
      </c>
      <c r="AG2423" s="2" t="s">
        <v>10930</v>
      </c>
      <c r="AH2423" s="2"/>
      <c r="AI2423" s="1">
        <v>46193</v>
      </c>
      <c r="AJ2423" s="2" t="s">
        <v>87</v>
      </c>
      <c r="AK2423" s="2" t="s">
        <v>58</v>
      </c>
      <c r="AM2423" s="2" t="s">
        <v>59</v>
      </c>
      <c r="AP2423" s="2" t="s">
        <v>60</v>
      </c>
      <c r="AQ2423" s="2" t="s">
        <v>41</v>
      </c>
      <c r="AR2423">
        <v>67000</v>
      </c>
      <c r="AS2423" s="2" t="str">
        <f>_xlfn.IFNA(IF(VLOOKUP(all_resi[[#This Row],[No. Waybill]],settle_reconcile[No. Waybill],1,0)="","Recon","Recon"),"-")</f>
        <v>Recon</v>
      </c>
      <c r="AT2423" s="2">
        <f>all_resi[[#This Row],[Nilai COD]]-all_resi[[#This Row],[COD Fee]]-all_resi[[#This Row],[Total Biaya Setelah Diskon]]</f>
        <v>83620</v>
      </c>
      <c r="AU2423" s="2">
        <f>IF(all_resi[[#This Row],[Waktu Terima]]="","",_xlfn.DAYS(all_resi[[#This Row],[Waktu Terima]],all_resi[[#This Row],[Tanggal Pengiriman]]))</f>
        <v>2</v>
      </c>
    </row>
    <row r="2424" spans="1:47" x14ac:dyDescent="0.25">
      <c r="A2424" s="2" t="s">
        <v>11044</v>
      </c>
      <c r="B2424" s="1">
        <v>46191</v>
      </c>
      <c r="C2424" s="2" t="s">
        <v>42</v>
      </c>
      <c r="D2424" s="2" t="s">
        <v>43</v>
      </c>
      <c r="E2424" s="2" t="s">
        <v>44</v>
      </c>
      <c r="F2424" s="2" t="s">
        <v>45</v>
      </c>
      <c r="G2424" s="2" t="s">
        <v>46</v>
      </c>
      <c r="H2424" s="2" t="s">
        <v>47</v>
      </c>
      <c r="I2424" s="2" t="s">
        <v>11045</v>
      </c>
      <c r="J2424" s="2" t="s">
        <v>14540</v>
      </c>
      <c r="K2424" s="2" t="s">
        <v>82</v>
      </c>
      <c r="L2424" s="2" t="s">
        <v>1029</v>
      </c>
      <c r="M2424" s="2" t="s">
        <v>7965</v>
      </c>
      <c r="N2424" s="2" t="s">
        <v>11046</v>
      </c>
      <c r="O2424">
        <v>1</v>
      </c>
      <c r="P2424" s="2" t="s">
        <v>53</v>
      </c>
      <c r="Q2424">
        <v>100</v>
      </c>
      <c r="R2424">
        <v>0</v>
      </c>
      <c r="S2424" s="2" t="s">
        <v>54</v>
      </c>
      <c r="T2424" s="2" t="s">
        <v>55</v>
      </c>
      <c r="U2424" s="2" t="s">
        <v>11047</v>
      </c>
      <c r="V2424" s="2"/>
      <c r="W2424">
        <v>71000</v>
      </c>
      <c r="X2424">
        <v>0</v>
      </c>
      <c r="Y2424">
        <v>0</v>
      </c>
      <c r="Z2424">
        <v>71000</v>
      </c>
      <c r="AB2424" s="2" t="s">
        <v>57</v>
      </c>
      <c r="AC2424">
        <v>28400</v>
      </c>
      <c r="AD2424">
        <v>42600</v>
      </c>
      <c r="AE2424">
        <v>225000</v>
      </c>
      <c r="AF2424">
        <v>3375</v>
      </c>
      <c r="AG2424" s="2" t="s">
        <v>11045</v>
      </c>
      <c r="AH2424" s="2"/>
      <c r="AI2424" s="1">
        <v>46197</v>
      </c>
      <c r="AJ2424" s="2"/>
      <c r="AK2424" s="2" t="s">
        <v>58</v>
      </c>
      <c r="AM2424" s="2" t="s">
        <v>59</v>
      </c>
      <c r="AP2424" s="2" t="s">
        <v>60</v>
      </c>
      <c r="AQ2424" s="2" t="s">
        <v>41</v>
      </c>
      <c r="AR2424">
        <v>154000</v>
      </c>
      <c r="AS2424" s="2" t="str">
        <f>_xlfn.IFNA(IF(VLOOKUP(all_resi[[#This Row],[No. Waybill]],settle_reconcile[No. Waybill],1,0)="","Recon","Recon"),"-")</f>
        <v>Recon</v>
      </c>
      <c r="AT2424" s="2">
        <f>all_resi[[#This Row],[Nilai COD]]-all_resi[[#This Row],[COD Fee]]-all_resi[[#This Row],[Total Biaya Setelah Diskon]]</f>
        <v>179025</v>
      </c>
      <c r="AU2424" s="2">
        <f>IF(all_resi[[#This Row],[Waktu Terima]]="","",_xlfn.DAYS(all_resi[[#This Row],[Waktu Terima]],all_resi[[#This Row],[Tanggal Pengiriman]]))</f>
        <v>6</v>
      </c>
    </row>
    <row r="2425" spans="1:47" x14ac:dyDescent="0.25">
      <c r="A2425" s="2" t="s">
        <v>11117</v>
      </c>
      <c r="B2425" s="1">
        <v>46191</v>
      </c>
      <c r="C2425" s="2" t="s">
        <v>42</v>
      </c>
      <c r="D2425" s="2" t="s">
        <v>43</v>
      </c>
      <c r="E2425" s="2" t="s">
        <v>44</v>
      </c>
      <c r="F2425" s="2" t="s">
        <v>45</v>
      </c>
      <c r="G2425" s="2" t="s">
        <v>46</v>
      </c>
      <c r="H2425" s="2" t="s">
        <v>47</v>
      </c>
      <c r="I2425" s="2" t="s">
        <v>11118</v>
      </c>
      <c r="J2425" s="2" t="s">
        <v>14519</v>
      </c>
      <c r="K2425" s="2" t="s">
        <v>197</v>
      </c>
      <c r="L2425" s="2" t="s">
        <v>198</v>
      </c>
      <c r="M2425" s="2" t="s">
        <v>307</v>
      </c>
      <c r="N2425" s="2" t="s">
        <v>11119</v>
      </c>
      <c r="O2425">
        <v>1</v>
      </c>
      <c r="P2425" s="2" t="s">
        <v>53</v>
      </c>
      <c r="Q2425">
        <v>100</v>
      </c>
      <c r="R2425">
        <v>0</v>
      </c>
      <c r="S2425" s="2" t="s">
        <v>54</v>
      </c>
      <c r="T2425" s="2" t="s">
        <v>55</v>
      </c>
      <c r="U2425" s="2" t="s">
        <v>56</v>
      </c>
      <c r="V2425" s="2"/>
      <c r="W2425">
        <v>75000</v>
      </c>
      <c r="X2425">
        <v>0</v>
      </c>
      <c r="Y2425">
        <v>0</v>
      </c>
      <c r="Z2425">
        <v>75000</v>
      </c>
      <c r="AB2425" s="2" t="s">
        <v>57</v>
      </c>
      <c r="AC2425">
        <v>30000</v>
      </c>
      <c r="AD2425">
        <v>45000</v>
      </c>
      <c r="AE2425">
        <v>186000</v>
      </c>
      <c r="AF2425">
        <v>2790</v>
      </c>
      <c r="AG2425" s="2" t="s">
        <v>353</v>
      </c>
      <c r="AH2425" s="2" t="s">
        <v>149</v>
      </c>
      <c r="AI2425" s="1">
        <v>46207</v>
      </c>
      <c r="AJ2425" s="2"/>
      <c r="AK2425" s="2" t="s">
        <v>67</v>
      </c>
      <c r="AM2425" s="2" t="s">
        <v>59</v>
      </c>
      <c r="AP2425" s="2" t="s">
        <v>60</v>
      </c>
      <c r="AQ2425" s="2" t="s">
        <v>41</v>
      </c>
      <c r="AR2425">
        <v>111000</v>
      </c>
      <c r="AS2425" s="2" t="str">
        <f>_xlfn.IFNA(IF(VLOOKUP(all_resi[[#This Row],[No. Waybill]],settle_reconcile[No. Waybill],1,0)="","Recon","Recon"),"-")</f>
        <v>-</v>
      </c>
      <c r="AT2425" s="2">
        <f>all_resi[[#This Row],[Nilai COD]]-all_resi[[#This Row],[COD Fee]]-all_resi[[#This Row],[Total Biaya Setelah Diskon]]</f>
        <v>138210</v>
      </c>
      <c r="AU2425" s="2">
        <f>IF(all_resi[[#This Row],[Waktu Terima]]="","",_xlfn.DAYS(all_resi[[#This Row],[Waktu Terima]],all_resi[[#This Row],[Tanggal Pengiriman]]))</f>
        <v>16</v>
      </c>
    </row>
    <row r="2426" spans="1:47" x14ac:dyDescent="0.25">
      <c r="A2426" s="2" t="s">
        <v>11063</v>
      </c>
      <c r="B2426" s="1">
        <v>46191</v>
      </c>
      <c r="C2426" s="2" t="s">
        <v>42</v>
      </c>
      <c r="D2426" s="2" t="s">
        <v>43</v>
      </c>
      <c r="E2426" s="2" t="s">
        <v>44</v>
      </c>
      <c r="F2426" s="2" t="s">
        <v>45</v>
      </c>
      <c r="G2426" s="2" t="s">
        <v>46</v>
      </c>
      <c r="H2426" s="2" t="s">
        <v>80</v>
      </c>
      <c r="I2426" s="2" t="s">
        <v>11064</v>
      </c>
      <c r="J2426" s="2" t="s">
        <v>14570</v>
      </c>
      <c r="K2426" s="2" t="s">
        <v>237</v>
      </c>
      <c r="L2426" s="2" t="s">
        <v>3193</v>
      </c>
      <c r="M2426" s="2" t="s">
        <v>11065</v>
      </c>
      <c r="N2426" s="2" t="s">
        <v>11066</v>
      </c>
      <c r="O2426">
        <v>1</v>
      </c>
      <c r="P2426" s="2" t="s">
        <v>53</v>
      </c>
      <c r="Q2426">
        <v>100</v>
      </c>
      <c r="R2426">
        <v>0</v>
      </c>
      <c r="S2426" s="2" t="s">
        <v>54</v>
      </c>
      <c r="T2426" s="2" t="s">
        <v>55</v>
      </c>
      <c r="U2426" s="2" t="s">
        <v>10899</v>
      </c>
      <c r="V2426" s="2"/>
      <c r="W2426">
        <v>60000</v>
      </c>
      <c r="X2426">
        <v>0</v>
      </c>
      <c r="Y2426">
        <v>0</v>
      </c>
      <c r="Z2426">
        <v>60000</v>
      </c>
      <c r="AB2426" s="2" t="s">
        <v>57</v>
      </c>
      <c r="AC2426">
        <v>24000</v>
      </c>
      <c r="AD2426">
        <v>36000</v>
      </c>
      <c r="AE2426">
        <v>114000</v>
      </c>
      <c r="AF2426">
        <v>1710</v>
      </c>
      <c r="AG2426" s="2" t="s">
        <v>11064</v>
      </c>
      <c r="AH2426" s="2"/>
      <c r="AI2426" s="1">
        <v>46204</v>
      </c>
      <c r="AJ2426" s="2" t="s">
        <v>87</v>
      </c>
      <c r="AK2426" s="2" t="s">
        <v>58</v>
      </c>
      <c r="AM2426" s="2" t="s">
        <v>59</v>
      </c>
      <c r="AP2426" s="2" t="s">
        <v>60</v>
      </c>
      <c r="AQ2426" s="2" t="s">
        <v>41</v>
      </c>
      <c r="AR2426">
        <v>54000</v>
      </c>
      <c r="AS2426" s="2" t="str">
        <f>_xlfn.IFNA(IF(VLOOKUP(all_resi[[#This Row],[No. Waybill]],settle_reconcile[No. Waybill],1,0)="","Recon","Recon"),"-")</f>
        <v>Recon</v>
      </c>
      <c r="AT2426" s="2">
        <f>all_resi[[#This Row],[Nilai COD]]-all_resi[[#This Row],[COD Fee]]-all_resi[[#This Row],[Total Biaya Setelah Diskon]]</f>
        <v>76290</v>
      </c>
      <c r="AU2426" s="2">
        <f>IF(all_resi[[#This Row],[Waktu Terima]]="","",_xlfn.DAYS(all_resi[[#This Row],[Waktu Terima]],all_resi[[#This Row],[Tanggal Pengiriman]]))</f>
        <v>13</v>
      </c>
    </row>
    <row r="2427" spans="1:47" x14ac:dyDescent="0.25">
      <c r="A2427" s="2" t="s">
        <v>11090</v>
      </c>
      <c r="B2427" s="1">
        <v>46191</v>
      </c>
      <c r="C2427" s="2" t="s">
        <v>42</v>
      </c>
      <c r="D2427" s="2" t="s">
        <v>43</v>
      </c>
      <c r="E2427" s="2" t="s">
        <v>44</v>
      </c>
      <c r="F2427" s="2" t="s">
        <v>45</v>
      </c>
      <c r="G2427" s="2" t="s">
        <v>46</v>
      </c>
      <c r="H2427" s="2" t="s">
        <v>47</v>
      </c>
      <c r="I2427" s="2" t="s">
        <v>11091</v>
      </c>
      <c r="J2427" s="2" t="s">
        <v>14529</v>
      </c>
      <c r="K2427" s="2" t="s">
        <v>237</v>
      </c>
      <c r="L2427" s="2" t="s">
        <v>11092</v>
      </c>
      <c r="M2427" s="2" t="s">
        <v>11093</v>
      </c>
      <c r="N2427" s="2" t="s">
        <v>11094</v>
      </c>
      <c r="O2427">
        <v>1</v>
      </c>
      <c r="P2427" s="2" t="s">
        <v>53</v>
      </c>
      <c r="Q2427">
        <v>100</v>
      </c>
      <c r="R2427">
        <v>0</v>
      </c>
      <c r="S2427" s="2" t="s">
        <v>54</v>
      </c>
      <c r="T2427" s="2" t="s">
        <v>55</v>
      </c>
      <c r="U2427" s="2" t="s">
        <v>73</v>
      </c>
      <c r="V2427" s="2"/>
      <c r="W2427">
        <v>58000</v>
      </c>
      <c r="X2427">
        <v>0</v>
      </c>
      <c r="Y2427">
        <v>0</v>
      </c>
      <c r="Z2427">
        <v>58000</v>
      </c>
      <c r="AB2427" s="2" t="s">
        <v>57</v>
      </c>
      <c r="AC2427">
        <v>23200</v>
      </c>
      <c r="AD2427">
        <v>34800</v>
      </c>
      <c r="AE2427">
        <v>138000</v>
      </c>
      <c r="AF2427">
        <v>2070</v>
      </c>
      <c r="AG2427" s="2" t="s">
        <v>11091</v>
      </c>
      <c r="AH2427" s="2"/>
      <c r="AI2427" s="1">
        <v>46196</v>
      </c>
      <c r="AJ2427" s="2"/>
      <c r="AK2427" s="2" t="s">
        <v>58</v>
      </c>
      <c r="AM2427" s="2" t="s">
        <v>59</v>
      </c>
      <c r="AP2427" s="2" t="s">
        <v>60</v>
      </c>
      <c r="AQ2427" s="2" t="s">
        <v>41</v>
      </c>
      <c r="AR2427">
        <v>80000</v>
      </c>
      <c r="AS2427" s="2" t="str">
        <f>_xlfn.IFNA(IF(VLOOKUP(all_resi[[#This Row],[No. Waybill]],settle_reconcile[No. Waybill],1,0)="","Recon","Recon"),"-")</f>
        <v>Recon</v>
      </c>
      <c r="AT2427" s="2">
        <f>all_resi[[#This Row],[Nilai COD]]-all_resi[[#This Row],[COD Fee]]-all_resi[[#This Row],[Total Biaya Setelah Diskon]]</f>
        <v>101130</v>
      </c>
      <c r="AU2427" s="2">
        <f>IF(all_resi[[#This Row],[Waktu Terima]]="","",_xlfn.DAYS(all_resi[[#This Row],[Waktu Terima]],all_resi[[#This Row],[Tanggal Pengiriman]]))</f>
        <v>5</v>
      </c>
    </row>
    <row r="2428" spans="1:47" x14ac:dyDescent="0.25">
      <c r="A2428" s="2" t="s">
        <v>11030</v>
      </c>
      <c r="B2428" s="1">
        <v>46191</v>
      </c>
      <c r="C2428" s="2" t="s">
        <v>42</v>
      </c>
      <c r="D2428" s="2" t="s">
        <v>43</v>
      </c>
      <c r="E2428" s="2" t="s">
        <v>44</v>
      </c>
      <c r="F2428" s="2" t="s">
        <v>45</v>
      </c>
      <c r="G2428" s="2" t="s">
        <v>46</v>
      </c>
      <c r="H2428" s="2" t="s">
        <v>80</v>
      </c>
      <c r="I2428" s="2" t="s">
        <v>11031</v>
      </c>
      <c r="J2428" s="2" t="s">
        <v>14554</v>
      </c>
      <c r="K2428" s="2" t="s">
        <v>183</v>
      </c>
      <c r="L2428" s="2" t="s">
        <v>446</v>
      </c>
      <c r="M2428" s="2" t="s">
        <v>1699</v>
      </c>
      <c r="N2428" s="2" t="s">
        <v>11032</v>
      </c>
      <c r="O2428">
        <v>1</v>
      </c>
      <c r="P2428" s="2" t="s">
        <v>53</v>
      </c>
      <c r="Q2428">
        <v>100</v>
      </c>
      <c r="R2428">
        <v>0</v>
      </c>
      <c r="S2428" s="2" t="s">
        <v>54</v>
      </c>
      <c r="T2428" s="2" t="s">
        <v>55</v>
      </c>
      <c r="U2428" s="2" t="s">
        <v>10899</v>
      </c>
      <c r="V2428" s="2"/>
      <c r="W2428">
        <v>85000</v>
      </c>
      <c r="X2428">
        <v>0</v>
      </c>
      <c r="Y2428">
        <v>0</v>
      </c>
      <c r="Z2428">
        <v>85000</v>
      </c>
      <c r="AB2428" s="2" t="s">
        <v>57</v>
      </c>
      <c r="AC2428">
        <v>34000</v>
      </c>
      <c r="AD2428">
        <v>51000</v>
      </c>
      <c r="AE2428">
        <v>139000</v>
      </c>
      <c r="AF2428">
        <v>2085</v>
      </c>
      <c r="AG2428" s="2" t="s">
        <v>353</v>
      </c>
      <c r="AH2428" s="2" t="s">
        <v>149</v>
      </c>
      <c r="AI2428" s="1">
        <v>46202</v>
      </c>
      <c r="AJ2428" s="2" t="s">
        <v>87</v>
      </c>
      <c r="AK2428" s="2" t="s">
        <v>67</v>
      </c>
      <c r="AM2428" s="2" t="s">
        <v>59</v>
      </c>
      <c r="AP2428" s="2" t="s">
        <v>60</v>
      </c>
      <c r="AQ2428" s="2" t="s">
        <v>41</v>
      </c>
      <c r="AR2428">
        <v>54000</v>
      </c>
      <c r="AS2428" s="2" t="str">
        <f>_xlfn.IFNA(IF(VLOOKUP(all_resi[[#This Row],[No. Waybill]],settle_reconcile[No. Waybill],1,0)="","Recon","Recon"),"-")</f>
        <v>-</v>
      </c>
      <c r="AT2428" s="2">
        <f>all_resi[[#This Row],[Nilai COD]]-all_resi[[#This Row],[COD Fee]]-all_resi[[#This Row],[Total Biaya Setelah Diskon]]</f>
        <v>85915</v>
      </c>
      <c r="AU2428" s="2">
        <f>IF(all_resi[[#This Row],[Waktu Terima]]="","",_xlfn.DAYS(all_resi[[#This Row],[Waktu Terima]],all_resi[[#This Row],[Tanggal Pengiriman]]))</f>
        <v>11</v>
      </c>
    </row>
    <row r="2429" spans="1:47" x14ac:dyDescent="0.25">
      <c r="A2429" s="2" t="s">
        <v>10900</v>
      </c>
      <c r="B2429" s="1">
        <v>46191</v>
      </c>
      <c r="C2429" s="2" t="s">
        <v>42</v>
      </c>
      <c r="D2429" s="2" t="s">
        <v>43</v>
      </c>
      <c r="E2429" s="2" t="s">
        <v>44</v>
      </c>
      <c r="F2429" s="2" t="s">
        <v>45</v>
      </c>
      <c r="G2429" s="2" t="s">
        <v>46</v>
      </c>
      <c r="H2429" s="2" t="s">
        <v>47</v>
      </c>
      <c r="I2429" s="2" t="s">
        <v>10901</v>
      </c>
      <c r="J2429" s="2" t="s">
        <v>14523</v>
      </c>
      <c r="K2429" s="2" t="s">
        <v>203</v>
      </c>
      <c r="L2429" s="2" t="s">
        <v>1548</v>
      </c>
      <c r="M2429" s="2" t="s">
        <v>10902</v>
      </c>
      <c r="N2429" s="2" t="s">
        <v>10903</v>
      </c>
      <c r="O2429">
        <v>1</v>
      </c>
      <c r="P2429" s="2" t="s">
        <v>53</v>
      </c>
      <c r="Q2429">
        <v>100</v>
      </c>
      <c r="R2429">
        <v>0</v>
      </c>
      <c r="S2429" s="2" t="s">
        <v>54</v>
      </c>
      <c r="T2429" s="2" t="s">
        <v>55</v>
      </c>
      <c r="U2429" s="2" t="s">
        <v>873</v>
      </c>
      <c r="V2429" s="2"/>
      <c r="W2429">
        <v>14000</v>
      </c>
      <c r="X2429">
        <v>0</v>
      </c>
      <c r="Y2429">
        <v>0</v>
      </c>
      <c r="Z2429">
        <v>14000</v>
      </c>
      <c r="AB2429" s="2" t="s">
        <v>57</v>
      </c>
      <c r="AC2429">
        <v>8000</v>
      </c>
      <c r="AD2429">
        <v>6000</v>
      </c>
      <c r="AE2429">
        <v>98000</v>
      </c>
      <c r="AF2429">
        <v>1470</v>
      </c>
      <c r="AG2429" s="2" t="s">
        <v>10901</v>
      </c>
      <c r="AH2429" s="2"/>
      <c r="AI2429" s="1">
        <v>46192</v>
      </c>
      <c r="AJ2429" s="2"/>
      <c r="AK2429" s="2" t="s">
        <v>58</v>
      </c>
      <c r="AM2429" s="2" t="s">
        <v>59</v>
      </c>
      <c r="AP2429" s="2" t="s">
        <v>60</v>
      </c>
      <c r="AQ2429" s="2" t="s">
        <v>41</v>
      </c>
      <c r="AR2429">
        <v>84000</v>
      </c>
      <c r="AS2429" s="2" t="str">
        <f>_xlfn.IFNA(IF(VLOOKUP(all_resi[[#This Row],[No. Waybill]],settle_reconcile[No. Waybill],1,0)="","Recon","Recon"),"-")</f>
        <v>Recon</v>
      </c>
      <c r="AT2429" s="2">
        <f>all_resi[[#This Row],[Nilai COD]]-all_resi[[#This Row],[COD Fee]]-all_resi[[#This Row],[Total Biaya Setelah Diskon]]</f>
        <v>90530</v>
      </c>
      <c r="AU2429" s="2">
        <f>IF(all_resi[[#This Row],[Waktu Terima]]="","",_xlfn.DAYS(all_resi[[#This Row],[Waktu Terima]],all_resi[[#This Row],[Tanggal Pengiriman]]))</f>
        <v>1</v>
      </c>
    </row>
    <row r="2430" spans="1:47" x14ac:dyDescent="0.25">
      <c r="A2430" s="2" t="s">
        <v>11051</v>
      </c>
      <c r="B2430" s="1">
        <v>46191</v>
      </c>
      <c r="C2430" s="2" t="s">
        <v>42</v>
      </c>
      <c r="D2430" s="2" t="s">
        <v>43</v>
      </c>
      <c r="E2430" s="2" t="s">
        <v>44</v>
      </c>
      <c r="F2430" s="2" t="s">
        <v>45</v>
      </c>
      <c r="G2430" s="2" t="s">
        <v>46</v>
      </c>
      <c r="H2430" s="2" t="s">
        <v>47</v>
      </c>
      <c r="I2430" s="2" t="s">
        <v>11052</v>
      </c>
      <c r="J2430" s="2" t="s">
        <v>14565</v>
      </c>
      <c r="K2430" s="2" t="s">
        <v>116</v>
      </c>
      <c r="L2430" s="2" t="s">
        <v>1581</v>
      </c>
      <c r="M2430" s="2" t="s">
        <v>1582</v>
      </c>
      <c r="N2430" s="2" t="s">
        <v>11053</v>
      </c>
      <c r="O2430">
        <v>1</v>
      </c>
      <c r="P2430" s="2" t="s">
        <v>53</v>
      </c>
      <c r="Q2430">
        <v>100</v>
      </c>
      <c r="R2430">
        <v>0</v>
      </c>
      <c r="S2430" s="2" t="s">
        <v>54</v>
      </c>
      <c r="T2430" s="2" t="s">
        <v>55</v>
      </c>
      <c r="U2430" s="2" t="s">
        <v>764</v>
      </c>
      <c r="V2430" s="2"/>
      <c r="W2430">
        <v>8000</v>
      </c>
      <c r="X2430">
        <v>0</v>
      </c>
      <c r="Y2430">
        <v>0</v>
      </c>
      <c r="Z2430">
        <v>8000</v>
      </c>
      <c r="AB2430" s="2" t="s">
        <v>57</v>
      </c>
      <c r="AC2430">
        <v>3000</v>
      </c>
      <c r="AD2430">
        <v>5000</v>
      </c>
      <c r="AE2430">
        <v>48000</v>
      </c>
      <c r="AF2430">
        <v>720</v>
      </c>
      <c r="AG2430" s="2" t="s">
        <v>11052</v>
      </c>
      <c r="AH2430" s="2"/>
      <c r="AI2430" s="1">
        <v>46192</v>
      </c>
      <c r="AJ2430" s="2"/>
      <c r="AK2430" s="2" t="s">
        <v>58</v>
      </c>
      <c r="AM2430" s="2" t="s">
        <v>59</v>
      </c>
      <c r="AP2430" s="2" t="s">
        <v>60</v>
      </c>
      <c r="AQ2430" s="2" t="s">
        <v>41</v>
      </c>
      <c r="AR2430">
        <v>40000</v>
      </c>
      <c r="AS2430" s="2" t="str">
        <f>_xlfn.IFNA(IF(VLOOKUP(all_resi[[#This Row],[No. Waybill]],settle_reconcile[No. Waybill],1,0)="","Recon","Recon"),"-")</f>
        <v>Recon</v>
      </c>
      <c r="AT2430" s="2">
        <f>all_resi[[#This Row],[Nilai COD]]-all_resi[[#This Row],[COD Fee]]-all_resi[[#This Row],[Total Biaya Setelah Diskon]]</f>
        <v>42280</v>
      </c>
      <c r="AU2430" s="2">
        <f>IF(all_resi[[#This Row],[Waktu Terima]]="","",_xlfn.DAYS(all_resi[[#This Row],[Waktu Terima]],all_resi[[#This Row],[Tanggal Pengiriman]]))</f>
        <v>1</v>
      </c>
    </row>
    <row r="2431" spans="1:47" x14ac:dyDescent="0.25">
      <c r="A2431" s="2" t="s">
        <v>10982</v>
      </c>
      <c r="B2431" s="1">
        <v>46191</v>
      </c>
      <c r="C2431" s="2" t="s">
        <v>42</v>
      </c>
      <c r="D2431" s="2" t="s">
        <v>43</v>
      </c>
      <c r="E2431" s="2" t="s">
        <v>44</v>
      </c>
      <c r="F2431" s="2" t="s">
        <v>45</v>
      </c>
      <c r="G2431" s="2" t="s">
        <v>46</v>
      </c>
      <c r="H2431" s="2" t="s">
        <v>47</v>
      </c>
      <c r="I2431" s="2" t="s">
        <v>10983</v>
      </c>
      <c r="J2431" s="2" t="s">
        <v>14516</v>
      </c>
      <c r="K2431" s="2" t="s">
        <v>126</v>
      </c>
      <c r="L2431" s="2" t="s">
        <v>583</v>
      </c>
      <c r="M2431" s="2" t="s">
        <v>10984</v>
      </c>
      <c r="N2431" s="2" t="s">
        <v>10985</v>
      </c>
      <c r="O2431">
        <v>1</v>
      </c>
      <c r="P2431" s="2" t="s">
        <v>53</v>
      </c>
      <c r="Q2431">
        <v>100</v>
      </c>
      <c r="R2431">
        <v>0</v>
      </c>
      <c r="S2431" s="2" t="s">
        <v>54</v>
      </c>
      <c r="T2431" s="2" t="s">
        <v>55</v>
      </c>
      <c r="U2431" s="2" t="s">
        <v>66</v>
      </c>
      <c r="V2431" s="2"/>
      <c r="W2431">
        <v>74000</v>
      </c>
      <c r="X2431">
        <v>0</v>
      </c>
      <c r="Y2431">
        <v>0</v>
      </c>
      <c r="Z2431">
        <v>74000</v>
      </c>
      <c r="AB2431" s="2" t="s">
        <v>57</v>
      </c>
      <c r="AC2431">
        <v>29600</v>
      </c>
      <c r="AD2431">
        <v>44400</v>
      </c>
      <c r="AE2431">
        <v>158000</v>
      </c>
      <c r="AF2431">
        <v>2370</v>
      </c>
      <c r="AG2431" s="2" t="s">
        <v>256</v>
      </c>
      <c r="AH2431" s="2"/>
      <c r="AI2431" s="1">
        <v>46206</v>
      </c>
      <c r="AJ2431" s="2"/>
      <c r="AK2431" s="2" t="s">
        <v>67</v>
      </c>
      <c r="AM2431" s="2" t="s">
        <v>59</v>
      </c>
      <c r="AP2431" s="2" t="s">
        <v>60</v>
      </c>
      <c r="AQ2431" s="2" t="s">
        <v>41</v>
      </c>
      <c r="AR2431">
        <v>84000</v>
      </c>
      <c r="AS2431" s="2" t="str">
        <f>_xlfn.IFNA(IF(VLOOKUP(all_resi[[#This Row],[No. Waybill]],settle_reconcile[No. Waybill],1,0)="","Recon","Recon"),"-")</f>
        <v>-</v>
      </c>
      <c r="AT2431" s="2">
        <f>all_resi[[#This Row],[Nilai COD]]-all_resi[[#This Row],[COD Fee]]-all_resi[[#This Row],[Total Biaya Setelah Diskon]]</f>
        <v>111230</v>
      </c>
      <c r="AU2431" s="2">
        <f>IF(all_resi[[#This Row],[Waktu Terima]]="","",_xlfn.DAYS(all_resi[[#This Row],[Waktu Terima]],all_resi[[#This Row],[Tanggal Pengiriman]]))</f>
        <v>15</v>
      </c>
    </row>
    <row r="2432" spans="1:47" x14ac:dyDescent="0.25">
      <c r="A2432" s="2" t="s">
        <v>11113</v>
      </c>
      <c r="B2432" s="1">
        <v>46191</v>
      </c>
      <c r="C2432" s="2" t="s">
        <v>42</v>
      </c>
      <c r="D2432" s="2" t="s">
        <v>43</v>
      </c>
      <c r="E2432" s="2" t="s">
        <v>44</v>
      </c>
      <c r="F2432" s="2" t="s">
        <v>45</v>
      </c>
      <c r="G2432" s="2" t="s">
        <v>46</v>
      </c>
      <c r="H2432" s="2" t="s">
        <v>80</v>
      </c>
      <c r="I2432" s="2" t="s">
        <v>11114</v>
      </c>
      <c r="J2432" s="2" t="s">
        <v>14520</v>
      </c>
      <c r="K2432" s="2" t="s">
        <v>143</v>
      </c>
      <c r="L2432" s="2" t="s">
        <v>1489</v>
      </c>
      <c r="M2432" s="2" t="s">
        <v>11115</v>
      </c>
      <c r="N2432" s="2" t="s">
        <v>11116</v>
      </c>
      <c r="O2432">
        <v>1</v>
      </c>
      <c r="P2432" s="2" t="s">
        <v>53</v>
      </c>
      <c r="Q2432">
        <v>100</v>
      </c>
      <c r="R2432">
        <v>0</v>
      </c>
      <c r="S2432" s="2" t="s">
        <v>54</v>
      </c>
      <c r="T2432" s="2" t="s">
        <v>55</v>
      </c>
      <c r="U2432" s="2" t="s">
        <v>305</v>
      </c>
      <c r="V2432" s="2"/>
      <c r="W2432">
        <v>20000</v>
      </c>
      <c r="X2432">
        <v>0</v>
      </c>
      <c r="Y2432">
        <v>0</v>
      </c>
      <c r="Z2432">
        <v>20000</v>
      </c>
      <c r="AB2432" s="2" t="s">
        <v>57</v>
      </c>
      <c r="AC2432">
        <v>13000</v>
      </c>
      <c r="AD2432">
        <v>7000</v>
      </c>
      <c r="AE2432">
        <v>90000</v>
      </c>
      <c r="AF2432">
        <v>1350</v>
      </c>
      <c r="AG2432" s="2" t="s">
        <v>11114</v>
      </c>
      <c r="AH2432" s="2"/>
      <c r="AI2432" s="1">
        <v>46193</v>
      </c>
      <c r="AJ2432" s="2" t="s">
        <v>87</v>
      </c>
      <c r="AK2432" s="2" t="s">
        <v>58</v>
      </c>
      <c r="AM2432" s="2" t="s">
        <v>59</v>
      </c>
      <c r="AP2432" s="2" t="s">
        <v>60</v>
      </c>
      <c r="AQ2432" s="2" t="s">
        <v>41</v>
      </c>
      <c r="AR2432">
        <v>70000</v>
      </c>
      <c r="AS2432" s="2" t="str">
        <f>_xlfn.IFNA(IF(VLOOKUP(all_resi[[#This Row],[No. Waybill]],settle_reconcile[No. Waybill],1,0)="","Recon","Recon"),"-")</f>
        <v>Recon</v>
      </c>
      <c r="AT2432" s="2">
        <f>all_resi[[#This Row],[Nilai COD]]-all_resi[[#This Row],[COD Fee]]-all_resi[[#This Row],[Total Biaya Setelah Diskon]]</f>
        <v>81650</v>
      </c>
      <c r="AU2432" s="2">
        <f>IF(all_resi[[#This Row],[Waktu Terima]]="","",_xlfn.DAYS(all_resi[[#This Row],[Waktu Terima]],all_resi[[#This Row],[Tanggal Pengiriman]]))</f>
        <v>2</v>
      </c>
    </row>
    <row r="2433" spans="1:47" x14ac:dyDescent="0.25">
      <c r="A2433" s="2" t="s">
        <v>11010</v>
      </c>
      <c r="B2433" s="1">
        <v>46191</v>
      </c>
      <c r="C2433" s="2" t="s">
        <v>42</v>
      </c>
      <c r="D2433" s="2" t="s">
        <v>43</v>
      </c>
      <c r="E2433" s="2" t="s">
        <v>44</v>
      </c>
      <c r="F2433" s="2" t="s">
        <v>45</v>
      </c>
      <c r="G2433" s="2" t="s">
        <v>46</v>
      </c>
      <c r="H2433" s="2" t="s">
        <v>80</v>
      </c>
      <c r="I2433" s="2" t="s">
        <v>11011</v>
      </c>
      <c r="J2433" s="2" t="s">
        <v>14510</v>
      </c>
      <c r="K2433" s="2" t="s">
        <v>82</v>
      </c>
      <c r="L2433" s="2" t="s">
        <v>270</v>
      </c>
      <c r="M2433" s="2" t="s">
        <v>7861</v>
      </c>
      <c r="N2433" s="2" t="s">
        <v>11012</v>
      </c>
      <c r="O2433">
        <v>1</v>
      </c>
      <c r="P2433" s="2" t="s">
        <v>53</v>
      </c>
      <c r="Q2433">
        <v>100</v>
      </c>
      <c r="R2433">
        <v>0</v>
      </c>
      <c r="S2433" s="2" t="s">
        <v>54</v>
      </c>
      <c r="T2433" s="2" t="s">
        <v>55</v>
      </c>
      <c r="U2433" s="2" t="s">
        <v>10899</v>
      </c>
      <c r="V2433" s="2"/>
      <c r="W2433">
        <v>93000</v>
      </c>
      <c r="X2433">
        <v>0</v>
      </c>
      <c r="Y2433">
        <v>0</v>
      </c>
      <c r="Z2433">
        <v>93000</v>
      </c>
      <c r="AB2433" s="2" t="s">
        <v>57</v>
      </c>
      <c r="AC2433">
        <v>37200</v>
      </c>
      <c r="AD2433">
        <v>55800</v>
      </c>
      <c r="AE2433">
        <v>138000</v>
      </c>
      <c r="AF2433">
        <v>2070</v>
      </c>
      <c r="AG2433" s="2" t="s">
        <v>11011</v>
      </c>
      <c r="AH2433" s="2"/>
      <c r="AI2433" s="1">
        <v>46198</v>
      </c>
      <c r="AJ2433" s="2" t="s">
        <v>87</v>
      </c>
      <c r="AK2433" s="2" t="s">
        <v>58</v>
      </c>
      <c r="AM2433" s="2" t="s">
        <v>59</v>
      </c>
      <c r="AP2433" s="2" t="s">
        <v>60</v>
      </c>
      <c r="AQ2433" s="2" t="s">
        <v>41</v>
      </c>
      <c r="AR2433">
        <v>45000</v>
      </c>
      <c r="AS2433" s="2" t="str">
        <f>_xlfn.IFNA(IF(VLOOKUP(all_resi[[#This Row],[No. Waybill]],settle_reconcile[No. Waybill],1,0)="","Recon","Recon"),"-")</f>
        <v>Recon</v>
      </c>
      <c r="AT2433" s="2">
        <f>all_resi[[#This Row],[Nilai COD]]-all_resi[[#This Row],[COD Fee]]-all_resi[[#This Row],[Total Biaya Setelah Diskon]]</f>
        <v>80130</v>
      </c>
      <c r="AU2433" s="2">
        <f>IF(all_resi[[#This Row],[Waktu Terima]]="","",_xlfn.DAYS(all_resi[[#This Row],[Waktu Terima]],all_resi[[#This Row],[Tanggal Pengiriman]]))</f>
        <v>7</v>
      </c>
    </row>
    <row r="2434" spans="1:47" x14ac:dyDescent="0.25">
      <c r="A2434" s="2" t="s">
        <v>11075</v>
      </c>
      <c r="B2434" s="1">
        <v>46191</v>
      </c>
      <c r="C2434" s="2" t="s">
        <v>42</v>
      </c>
      <c r="D2434" s="2" t="s">
        <v>43</v>
      </c>
      <c r="E2434" s="2" t="s">
        <v>44</v>
      </c>
      <c r="F2434" s="2" t="s">
        <v>45</v>
      </c>
      <c r="G2434" s="2" t="s">
        <v>46</v>
      </c>
      <c r="H2434" s="2" t="s">
        <v>47</v>
      </c>
      <c r="I2434" s="2" t="s">
        <v>11076</v>
      </c>
      <c r="J2434" s="2" t="s">
        <v>14567</v>
      </c>
      <c r="K2434" s="2" t="s">
        <v>209</v>
      </c>
      <c r="L2434" s="2" t="s">
        <v>2573</v>
      </c>
      <c r="M2434" s="2" t="s">
        <v>11077</v>
      </c>
      <c r="N2434" s="2" t="s">
        <v>11078</v>
      </c>
      <c r="O2434">
        <v>1</v>
      </c>
      <c r="P2434" s="2" t="s">
        <v>53</v>
      </c>
      <c r="Q2434">
        <v>100</v>
      </c>
      <c r="R2434">
        <v>0</v>
      </c>
      <c r="S2434" s="2" t="s">
        <v>54</v>
      </c>
      <c r="T2434" s="2" t="s">
        <v>55</v>
      </c>
      <c r="U2434" s="2" t="s">
        <v>66</v>
      </c>
      <c r="V2434" s="2"/>
      <c r="W2434">
        <v>46000</v>
      </c>
      <c r="X2434">
        <v>0</v>
      </c>
      <c r="Y2434">
        <v>0</v>
      </c>
      <c r="Z2434">
        <v>46000</v>
      </c>
      <c r="AB2434" s="2" t="s">
        <v>57</v>
      </c>
      <c r="AC2434">
        <v>18400</v>
      </c>
      <c r="AD2434">
        <v>27600</v>
      </c>
      <c r="AE2434">
        <v>130000</v>
      </c>
      <c r="AF2434">
        <v>1950</v>
      </c>
      <c r="AG2434" s="2" t="s">
        <v>11076</v>
      </c>
      <c r="AH2434" s="2"/>
      <c r="AI2434" s="1">
        <v>46198</v>
      </c>
      <c r="AJ2434" s="2"/>
      <c r="AK2434" s="2" t="s">
        <v>58</v>
      </c>
      <c r="AM2434" s="2" t="s">
        <v>59</v>
      </c>
      <c r="AP2434" s="2" t="s">
        <v>60</v>
      </c>
      <c r="AQ2434" s="2" t="s">
        <v>41</v>
      </c>
      <c r="AR2434">
        <v>84000</v>
      </c>
      <c r="AS2434" s="2" t="str">
        <f>_xlfn.IFNA(IF(VLOOKUP(all_resi[[#This Row],[No. Waybill]],settle_reconcile[No. Waybill],1,0)="","Recon","Recon"),"-")</f>
        <v>Recon</v>
      </c>
      <c r="AT2434" s="2">
        <f>all_resi[[#This Row],[Nilai COD]]-all_resi[[#This Row],[COD Fee]]-all_resi[[#This Row],[Total Biaya Setelah Diskon]]</f>
        <v>100450</v>
      </c>
      <c r="AU2434" s="2">
        <f>IF(all_resi[[#This Row],[Waktu Terima]]="","",_xlfn.DAYS(all_resi[[#This Row],[Waktu Terima]],all_resi[[#This Row],[Tanggal Pengiriman]]))</f>
        <v>7</v>
      </c>
    </row>
    <row r="2435" spans="1:47" x14ac:dyDescent="0.25">
      <c r="A2435" s="2" t="s">
        <v>10960</v>
      </c>
      <c r="B2435" s="1">
        <v>46191</v>
      </c>
      <c r="C2435" s="2" t="s">
        <v>42</v>
      </c>
      <c r="D2435" s="2" t="s">
        <v>43</v>
      </c>
      <c r="E2435" s="2" t="s">
        <v>44</v>
      </c>
      <c r="F2435" s="2" t="s">
        <v>45</v>
      </c>
      <c r="G2435" s="2" t="s">
        <v>46</v>
      </c>
      <c r="H2435" s="2" t="s">
        <v>80</v>
      </c>
      <c r="I2435" s="2" t="s">
        <v>10961</v>
      </c>
      <c r="J2435" s="2" t="s">
        <v>14531</v>
      </c>
      <c r="K2435" s="2" t="s">
        <v>209</v>
      </c>
      <c r="L2435" s="2" t="s">
        <v>4261</v>
      </c>
      <c r="M2435" s="2" t="s">
        <v>10962</v>
      </c>
      <c r="N2435" s="2" t="s">
        <v>10963</v>
      </c>
      <c r="O2435">
        <v>1</v>
      </c>
      <c r="P2435" s="2" t="s">
        <v>53</v>
      </c>
      <c r="Q2435">
        <v>100</v>
      </c>
      <c r="R2435">
        <v>0</v>
      </c>
      <c r="S2435" s="2" t="s">
        <v>54</v>
      </c>
      <c r="T2435" s="2" t="s">
        <v>55</v>
      </c>
      <c r="U2435" s="2" t="s">
        <v>10899</v>
      </c>
      <c r="V2435" s="2"/>
      <c r="W2435">
        <v>48000</v>
      </c>
      <c r="X2435">
        <v>0</v>
      </c>
      <c r="Y2435">
        <v>0</v>
      </c>
      <c r="Z2435">
        <v>48000</v>
      </c>
      <c r="AB2435" s="2" t="s">
        <v>57</v>
      </c>
      <c r="AC2435">
        <v>19200</v>
      </c>
      <c r="AD2435">
        <v>28800</v>
      </c>
      <c r="AE2435">
        <v>102000</v>
      </c>
      <c r="AF2435">
        <v>1530</v>
      </c>
      <c r="AG2435" s="2" t="s">
        <v>10961</v>
      </c>
      <c r="AH2435" s="2"/>
      <c r="AI2435" s="1">
        <v>46199</v>
      </c>
      <c r="AJ2435" s="2" t="s">
        <v>87</v>
      </c>
      <c r="AK2435" s="2" t="s">
        <v>58</v>
      </c>
      <c r="AM2435" s="2" t="s">
        <v>59</v>
      </c>
      <c r="AP2435" s="2" t="s">
        <v>60</v>
      </c>
      <c r="AQ2435" s="2" t="s">
        <v>41</v>
      </c>
      <c r="AR2435">
        <v>54000</v>
      </c>
      <c r="AS2435" s="2" t="str">
        <f>_xlfn.IFNA(IF(VLOOKUP(all_resi[[#This Row],[No. Waybill]],settle_reconcile[No. Waybill],1,0)="","Recon","Recon"),"-")</f>
        <v>Recon</v>
      </c>
      <c r="AT2435" s="2">
        <f>all_resi[[#This Row],[Nilai COD]]-all_resi[[#This Row],[COD Fee]]-all_resi[[#This Row],[Total Biaya Setelah Diskon]]</f>
        <v>71670</v>
      </c>
      <c r="AU2435" s="2">
        <f>IF(all_resi[[#This Row],[Waktu Terima]]="","",_xlfn.DAYS(all_resi[[#This Row],[Waktu Terima]],all_resi[[#This Row],[Tanggal Pengiriman]]))</f>
        <v>8</v>
      </c>
    </row>
    <row r="2436" spans="1:47" x14ac:dyDescent="0.25">
      <c r="A2436" s="2" t="s">
        <v>11181</v>
      </c>
      <c r="B2436" s="1">
        <v>46192</v>
      </c>
      <c r="C2436" s="2" t="s">
        <v>42</v>
      </c>
      <c r="D2436" s="2" t="s">
        <v>43</v>
      </c>
      <c r="E2436" s="2" t="s">
        <v>44</v>
      </c>
      <c r="F2436" s="2" t="s">
        <v>45</v>
      </c>
      <c r="G2436" s="2" t="s">
        <v>46</v>
      </c>
      <c r="H2436" s="2" t="s">
        <v>80</v>
      </c>
      <c r="I2436" s="2" t="s">
        <v>11182</v>
      </c>
      <c r="J2436" s="2" t="s">
        <v>14604</v>
      </c>
      <c r="K2436" s="2" t="s">
        <v>143</v>
      </c>
      <c r="L2436" s="2" t="s">
        <v>7894</v>
      </c>
      <c r="M2436" s="2" t="s">
        <v>11183</v>
      </c>
      <c r="N2436" s="2" t="s">
        <v>11184</v>
      </c>
      <c r="O2436">
        <v>1</v>
      </c>
      <c r="P2436" s="2" t="s">
        <v>53</v>
      </c>
      <c r="Q2436">
        <v>100</v>
      </c>
      <c r="R2436">
        <v>0</v>
      </c>
      <c r="S2436" s="2" t="s">
        <v>54</v>
      </c>
      <c r="T2436" s="2" t="s">
        <v>55</v>
      </c>
      <c r="U2436" s="2" t="s">
        <v>86</v>
      </c>
      <c r="V2436" s="2"/>
      <c r="W2436">
        <v>25000</v>
      </c>
      <c r="X2436">
        <v>0</v>
      </c>
      <c r="Y2436">
        <v>0</v>
      </c>
      <c r="Z2436">
        <v>25000</v>
      </c>
      <c r="AB2436" s="2" t="s">
        <v>57</v>
      </c>
      <c r="AC2436">
        <v>18000</v>
      </c>
      <c r="AD2436">
        <v>7000</v>
      </c>
      <c r="AE2436">
        <v>82000</v>
      </c>
      <c r="AF2436">
        <v>1230</v>
      </c>
      <c r="AG2436" s="2" t="s">
        <v>11182</v>
      </c>
      <c r="AH2436" s="2"/>
      <c r="AI2436" s="1">
        <v>46194</v>
      </c>
      <c r="AJ2436" s="2" t="s">
        <v>87</v>
      </c>
      <c r="AK2436" s="2" t="s">
        <v>58</v>
      </c>
      <c r="AM2436" s="2" t="s">
        <v>59</v>
      </c>
      <c r="AP2436" s="2" t="s">
        <v>60</v>
      </c>
      <c r="AQ2436" s="2" t="s">
        <v>41</v>
      </c>
      <c r="AR2436">
        <v>57000</v>
      </c>
      <c r="AS2436" s="2" t="str">
        <f>_xlfn.IFNA(IF(VLOOKUP(all_resi[[#This Row],[No. Waybill]],settle_reconcile[No. Waybill],1,0)="","Recon","Recon"),"-")</f>
        <v>Recon</v>
      </c>
      <c r="AT2436" s="2">
        <f>all_resi[[#This Row],[Nilai COD]]-all_resi[[#This Row],[COD Fee]]-all_resi[[#This Row],[Total Biaya Setelah Diskon]]</f>
        <v>73770</v>
      </c>
      <c r="AU2436" s="2">
        <f>IF(all_resi[[#This Row],[Waktu Terima]]="","",_xlfn.DAYS(all_resi[[#This Row],[Waktu Terima]],all_resi[[#This Row],[Tanggal Pengiriman]]))</f>
        <v>2</v>
      </c>
    </row>
    <row r="2437" spans="1:47" x14ac:dyDescent="0.25">
      <c r="A2437" s="2" t="s">
        <v>11150</v>
      </c>
      <c r="B2437" s="1">
        <v>46192</v>
      </c>
      <c r="C2437" s="2" t="s">
        <v>42</v>
      </c>
      <c r="D2437" s="2" t="s">
        <v>43</v>
      </c>
      <c r="E2437" s="2" t="s">
        <v>44</v>
      </c>
      <c r="F2437" s="2" t="s">
        <v>45</v>
      </c>
      <c r="G2437" s="2" t="s">
        <v>46</v>
      </c>
      <c r="H2437" s="2" t="s">
        <v>47</v>
      </c>
      <c r="I2437" s="2" t="s">
        <v>11151</v>
      </c>
      <c r="J2437" s="2" t="s">
        <v>14630</v>
      </c>
      <c r="K2437" s="2" t="s">
        <v>183</v>
      </c>
      <c r="L2437" s="2" t="s">
        <v>8413</v>
      </c>
      <c r="M2437" s="2" t="s">
        <v>8414</v>
      </c>
      <c r="N2437" s="2" t="s">
        <v>11152</v>
      </c>
      <c r="O2437">
        <v>1</v>
      </c>
      <c r="P2437" s="2" t="s">
        <v>53</v>
      </c>
      <c r="Q2437">
        <v>100</v>
      </c>
      <c r="R2437">
        <v>0</v>
      </c>
      <c r="S2437" s="2" t="s">
        <v>54</v>
      </c>
      <c r="T2437" s="2" t="s">
        <v>55</v>
      </c>
      <c r="U2437" s="2" t="s">
        <v>386</v>
      </c>
      <c r="V2437" s="2"/>
      <c r="W2437">
        <v>91000</v>
      </c>
      <c r="X2437">
        <v>0</v>
      </c>
      <c r="Y2437">
        <v>0</v>
      </c>
      <c r="Z2437">
        <v>91000</v>
      </c>
      <c r="AB2437" s="2" t="s">
        <v>57</v>
      </c>
      <c r="AC2437">
        <v>36400</v>
      </c>
      <c r="AD2437">
        <v>54600</v>
      </c>
      <c r="AE2437">
        <v>195000</v>
      </c>
      <c r="AF2437">
        <v>2925</v>
      </c>
      <c r="AG2437" s="2" t="s">
        <v>11151</v>
      </c>
      <c r="AH2437" s="2"/>
      <c r="AI2437" s="1">
        <v>46197</v>
      </c>
      <c r="AJ2437" s="2"/>
      <c r="AK2437" s="2" t="s">
        <v>58</v>
      </c>
      <c r="AM2437" s="2" t="s">
        <v>59</v>
      </c>
      <c r="AP2437" s="2" t="s">
        <v>60</v>
      </c>
      <c r="AQ2437" s="2" t="s">
        <v>41</v>
      </c>
      <c r="AR2437">
        <v>104000</v>
      </c>
      <c r="AS2437" s="2" t="str">
        <f>_xlfn.IFNA(IF(VLOOKUP(all_resi[[#This Row],[No. Waybill]],settle_reconcile[No. Waybill],1,0)="","Recon","Recon"),"-")</f>
        <v>Recon</v>
      </c>
      <c r="AT2437" s="2">
        <f>all_resi[[#This Row],[Nilai COD]]-all_resi[[#This Row],[COD Fee]]-all_resi[[#This Row],[Total Biaya Setelah Diskon]]</f>
        <v>137475</v>
      </c>
      <c r="AU2437" s="2">
        <f>IF(all_resi[[#This Row],[Waktu Terima]]="","",_xlfn.DAYS(all_resi[[#This Row],[Waktu Terima]],all_resi[[#This Row],[Tanggal Pengiriman]]))</f>
        <v>5</v>
      </c>
    </row>
    <row r="2438" spans="1:47" x14ac:dyDescent="0.25">
      <c r="A2438" s="2" t="s">
        <v>11163</v>
      </c>
      <c r="B2438" s="1">
        <v>46192</v>
      </c>
      <c r="C2438" s="2" t="s">
        <v>42</v>
      </c>
      <c r="D2438" s="2" t="s">
        <v>43</v>
      </c>
      <c r="E2438" s="2" t="s">
        <v>44</v>
      </c>
      <c r="F2438" s="2" t="s">
        <v>45</v>
      </c>
      <c r="G2438" s="2" t="s">
        <v>46</v>
      </c>
      <c r="H2438" s="2" t="s">
        <v>47</v>
      </c>
      <c r="I2438" s="2" t="s">
        <v>11164</v>
      </c>
      <c r="J2438" s="2" t="s">
        <v>14624</v>
      </c>
      <c r="K2438" s="2" t="s">
        <v>49</v>
      </c>
      <c r="L2438" s="2" t="s">
        <v>1909</v>
      </c>
      <c r="M2438" s="2" t="s">
        <v>9327</v>
      </c>
      <c r="N2438" s="2" t="s">
        <v>11165</v>
      </c>
      <c r="O2438">
        <v>1</v>
      </c>
      <c r="P2438" s="2" t="s">
        <v>53</v>
      </c>
      <c r="Q2438">
        <v>100</v>
      </c>
      <c r="R2438">
        <v>0</v>
      </c>
      <c r="S2438" s="2" t="s">
        <v>54</v>
      </c>
      <c r="T2438" s="2" t="s">
        <v>55</v>
      </c>
      <c r="U2438" s="2" t="s">
        <v>764</v>
      </c>
      <c r="V2438" s="2"/>
      <c r="W2438">
        <v>63000</v>
      </c>
      <c r="X2438">
        <v>0</v>
      </c>
      <c r="Y2438">
        <v>0</v>
      </c>
      <c r="Z2438">
        <v>63000</v>
      </c>
      <c r="AB2438" s="2" t="s">
        <v>57</v>
      </c>
      <c r="AC2438">
        <v>25200</v>
      </c>
      <c r="AD2438">
        <v>37800</v>
      </c>
      <c r="AE2438">
        <v>103000</v>
      </c>
      <c r="AF2438">
        <v>1545</v>
      </c>
      <c r="AG2438" s="2" t="s">
        <v>11770</v>
      </c>
      <c r="AH2438" s="2"/>
      <c r="AI2438" s="1">
        <v>46197</v>
      </c>
      <c r="AJ2438" s="2"/>
      <c r="AK2438" s="2" t="s">
        <v>58</v>
      </c>
      <c r="AM2438" s="2" t="s">
        <v>59</v>
      </c>
      <c r="AP2438" s="2" t="s">
        <v>60</v>
      </c>
      <c r="AQ2438" s="2" t="s">
        <v>41</v>
      </c>
      <c r="AR2438">
        <v>40000</v>
      </c>
      <c r="AS2438" s="2" t="str">
        <f>_xlfn.IFNA(IF(VLOOKUP(all_resi[[#This Row],[No. Waybill]],settle_reconcile[No. Waybill],1,0)="","Recon","Recon"),"-")</f>
        <v>Recon</v>
      </c>
      <c r="AT2438" s="2">
        <f>all_resi[[#This Row],[Nilai COD]]-all_resi[[#This Row],[COD Fee]]-all_resi[[#This Row],[Total Biaya Setelah Diskon]]</f>
        <v>63655</v>
      </c>
      <c r="AU2438" s="2">
        <f>IF(all_resi[[#This Row],[Waktu Terima]]="","",_xlfn.DAYS(all_resi[[#This Row],[Waktu Terima]],all_resi[[#This Row],[Tanggal Pengiriman]]))</f>
        <v>5</v>
      </c>
    </row>
    <row r="2439" spans="1:47" x14ac:dyDescent="0.25">
      <c r="A2439" s="2" t="s">
        <v>11324</v>
      </c>
      <c r="B2439" s="1">
        <v>46192</v>
      </c>
      <c r="C2439" s="2" t="s">
        <v>42</v>
      </c>
      <c r="D2439" s="2" t="s">
        <v>43</v>
      </c>
      <c r="E2439" s="2" t="s">
        <v>44</v>
      </c>
      <c r="F2439" s="2" t="s">
        <v>45</v>
      </c>
      <c r="G2439" s="2" t="s">
        <v>46</v>
      </c>
      <c r="H2439" s="2" t="s">
        <v>47</v>
      </c>
      <c r="I2439" s="2" t="s">
        <v>11325</v>
      </c>
      <c r="J2439" s="2" t="s">
        <v>14584</v>
      </c>
      <c r="K2439" s="2" t="s">
        <v>8914</v>
      </c>
      <c r="L2439" s="2" t="s">
        <v>8915</v>
      </c>
      <c r="M2439" s="2" t="s">
        <v>11326</v>
      </c>
      <c r="N2439" s="2" t="s">
        <v>11327</v>
      </c>
      <c r="O2439">
        <v>1</v>
      </c>
      <c r="P2439" s="2" t="s">
        <v>53</v>
      </c>
      <c r="Q2439">
        <v>100</v>
      </c>
      <c r="R2439">
        <v>0</v>
      </c>
      <c r="S2439" s="2" t="s">
        <v>54</v>
      </c>
      <c r="T2439" s="2" t="s">
        <v>55</v>
      </c>
      <c r="U2439" s="2" t="s">
        <v>386</v>
      </c>
      <c r="V2439" s="2"/>
      <c r="W2439">
        <v>173000</v>
      </c>
      <c r="X2439">
        <v>0</v>
      </c>
      <c r="Y2439">
        <v>0</v>
      </c>
      <c r="Z2439">
        <v>173000</v>
      </c>
      <c r="AB2439" s="2" t="s">
        <v>57</v>
      </c>
      <c r="AC2439">
        <v>69200</v>
      </c>
      <c r="AD2439">
        <v>103800</v>
      </c>
      <c r="AE2439">
        <v>272000</v>
      </c>
      <c r="AF2439">
        <v>4080</v>
      </c>
      <c r="AG2439" s="2"/>
      <c r="AH2439" s="2"/>
      <c r="AI2439" s="1"/>
      <c r="AJ2439" s="2"/>
      <c r="AK2439" s="2" t="s">
        <v>67</v>
      </c>
      <c r="AM2439" s="2" t="s">
        <v>59</v>
      </c>
      <c r="AP2439" s="2" t="s">
        <v>60</v>
      </c>
      <c r="AQ2439" s="2" t="s">
        <v>41</v>
      </c>
      <c r="AR2439">
        <v>99000</v>
      </c>
      <c r="AS2439" s="2" t="str">
        <f>_xlfn.IFNA(IF(VLOOKUP(all_resi[[#This Row],[No. Waybill]],settle_reconcile[No. Waybill],1,0)="","Recon","Recon"),"-")</f>
        <v>-</v>
      </c>
      <c r="AT2439" s="2">
        <f>all_resi[[#This Row],[Nilai COD]]-all_resi[[#This Row],[COD Fee]]-all_resi[[#This Row],[Total Biaya Setelah Diskon]]</f>
        <v>164120</v>
      </c>
      <c r="AU2439" s="2" t="str">
        <f>IF(all_resi[[#This Row],[Waktu Terima]]="","",_xlfn.DAYS(all_resi[[#This Row],[Waktu Terima]],all_resi[[#This Row],[Tanggal Pengiriman]]))</f>
        <v/>
      </c>
    </row>
    <row r="2440" spans="1:47" x14ac:dyDescent="0.25">
      <c r="A2440" s="2" t="s">
        <v>11348</v>
      </c>
      <c r="B2440" s="1">
        <v>46192</v>
      </c>
      <c r="C2440" s="2" t="s">
        <v>42</v>
      </c>
      <c r="D2440" s="2" t="s">
        <v>43</v>
      </c>
      <c r="E2440" s="2" t="s">
        <v>44</v>
      </c>
      <c r="F2440" s="2" t="s">
        <v>45</v>
      </c>
      <c r="G2440" s="2" t="s">
        <v>46</v>
      </c>
      <c r="H2440" s="2" t="s">
        <v>80</v>
      </c>
      <c r="I2440" s="2" t="s">
        <v>11349</v>
      </c>
      <c r="J2440" s="2" t="s">
        <v>14579</v>
      </c>
      <c r="K2440" s="2" t="s">
        <v>143</v>
      </c>
      <c r="L2440" s="2" t="s">
        <v>11350</v>
      </c>
      <c r="M2440" s="2" t="s">
        <v>1018</v>
      </c>
      <c r="N2440" s="2" t="s">
        <v>11351</v>
      </c>
      <c r="O2440">
        <v>1</v>
      </c>
      <c r="P2440" s="2" t="s">
        <v>53</v>
      </c>
      <c r="Q2440">
        <v>100</v>
      </c>
      <c r="R2440">
        <v>0</v>
      </c>
      <c r="S2440" s="2" t="s">
        <v>54</v>
      </c>
      <c r="T2440" s="2" t="s">
        <v>55</v>
      </c>
      <c r="U2440" s="2" t="s">
        <v>11352</v>
      </c>
      <c r="V2440" s="2"/>
      <c r="W2440">
        <v>25000</v>
      </c>
      <c r="X2440">
        <v>0</v>
      </c>
      <c r="Y2440">
        <v>0</v>
      </c>
      <c r="Z2440">
        <v>25000</v>
      </c>
      <c r="AB2440" s="2" t="s">
        <v>57</v>
      </c>
      <c r="AC2440">
        <v>18000</v>
      </c>
      <c r="AD2440">
        <v>7000</v>
      </c>
      <c r="AE2440">
        <v>103000</v>
      </c>
      <c r="AF2440">
        <v>1545</v>
      </c>
      <c r="AG2440" s="2" t="s">
        <v>11349</v>
      </c>
      <c r="AH2440" s="2"/>
      <c r="AI2440" s="1">
        <v>46194</v>
      </c>
      <c r="AJ2440" s="2" t="s">
        <v>10907</v>
      </c>
      <c r="AK2440" s="2" t="s">
        <v>58</v>
      </c>
      <c r="AM2440" s="2" t="s">
        <v>59</v>
      </c>
      <c r="AP2440" s="2" t="s">
        <v>60</v>
      </c>
      <c r="AQ2440" s="2" t="s">
        <v>41</v>
      </c>
      <c r="AR2440">
        <v>78000</v>
      </c>
      <c r="AS2440" s="2" t="str">
        <f>_xlfn.IFNA(IF(VLOOKUP(all_resi[[#This Row],[No. Waybill]],settle_reconcile[No. Waybill],1,0)="","Recon","Recon"),"-")</f>
        <v>Recon</v>
      </c>
      <c r="AT2440" s="2">
        <f>all_resi[[#This Row],[Nilai COD]]-all_resi[[#This Row],[COD Fee]]-all_resi[[#This Row],[Total Biaya Setelah Diskon]]</f>
        <v>94455</v>
      </c>
      <c r="AU2440" s="2">
        <f>IF(all_resi[[#This Row],[Waktu Terima]]="","",_xlfn.DAYS(all_resi[[#This Row],[Waktu Terima]],all_resi[[#This Row],[Tanggal Pengiriman]]))</f>
        <v>2</v>
      </c>
    </row>
    <row r="2441" spans="1:47" x14ac:dyDescent="0.25">
      <c r="A2441" s="2" t="s">
        <v>11247</v>
      </c>
      <c r="B2441" s="1">
        <v>46192</v>
      </c>
      <c r="C2441" s="2" t="s">
        <v>42</v>
      </c>
      <c r="D2441" s="2" t="s">
        <v>43</v>
      </c>
      <c r="E2441" s="2" t="s">
        <v>44</v>
      </c>
      <c r="F2441" s="2" t="s">
        <v>45</v>
      </c>
      <c r="G2441" s="2" t="s">
        <v>46</v>
      </c>
      <c r="H2441" s="2" t="s">
        <v>80</v>
      </c>
      <c r="I2441" s="2" t="s">
        <v>11248</v>
      </c>
      <c r="J2441" s="2" t="s">
        <v>14600</v>
      </c>
      <c r="K2441" s="2" t="s">
        <v>126</v>
      </c>
      <c r="L2441" s="2" t="s">
        <v>2457</v>
      </c>
      <c r="M2441" s="2" t="s">
        <v>11249</v>
      </c>
      <c r="N2441" s="2" t="s">
        <v>11250</v>
      </c>
      <c r="O2441">
        <v>1</v>
      </c>
      <c r="P2441" s="2" t="s">
        <v>53</v>
      </c>
      <c r="Q2441">
        <v>100</v>
      </c>
      <c r="R2441">
        <v>0</v>
      </c>
      <c r="S2441" s="2" t="s">
        <v>54</v>
      </c>
      <c r="T2441" s="2" t="s">
        <v>55</v>
      </c>
      <c r="U2441" s="2" t="s">
        <v>86</v>
      </c>
      <c r="V2441" s="2"/>
      <c r="W2441">
        <v>52000</v>
      </c>
      <c r="X2441">
        <v>0</v>
      </c>
      <c r="Y2441">
        <v>0</v>
      </c>
      <c r="Z2441">
        <v>52000</v>
      </c>
      <c r="AB2441" s="2" t="s">
        <v>57</v>
      </c>
      <c r="AC2441">
        <v>20800</v>
      </c>
      <c r="AD2441">
        <v>31200</v>
      </c>
      <c r="AE2441">
        <v>112000</v>
      </c>
      <c r="AF2441">
        <v>1680</v>
      </c>
      <c r="AG2441" s="2" t="s">
        <v>11248</v>
      </c>
      <c r="AH2441" s="2"/>
      <c r="AI2441" s="1">
        <v>46199</v>
      </c>
      <c r="AJ2441" s="2" t="s">
        <v>87</v>
      </c>
      <c r="AK2441" s="2" t="s">
        <v>58</v>
      </c>
      <c r="AM2441" s="2" t="s">
        <v>59</v>
      </c>
      <c r="AP2441" s="2" t="s">
        <v>60</v>
      </c>
      <c r="AQ2441" s="2" t="s">
        <v>41</v>
      </c>
      <c r="AR2441">
        <v>60000</v>
      </c>
      <c r="AS2441" s="2" t="str">
        <f>_xlfn.IFNA(IF(VLOOKUP(all_resi[[#This Row],[No. Waybill]],settle_reconcile[No. Waybill],1,0)="","Recon","Recon"),"-")</f>
        <v>Recon</v>
      </c>
      <c r="AT2441" s="2">
        <f>all_resi[[#This Row],[Nilai COD]]-all_resi[[#This Row],[COD Fee]]-all_resi[[#This Row],[Total Biaya Setelah Diskon]]</f>
        <v>79120</v>
      </c>
      <c r="AU2441" s="2">
        <f>IF(all_resi[[#This Row],[Waktu Terima]]="","",_xlfn.DAYS(all_resi[[#This Row],[Waktu Terima]],all_resi[[#This Row],[Tanggal Pengiriman]]))</f>
        <v>7</v>
      </c>
    </row>
    <row r="2442" spans="1:47" x14ac:dyDescent="0.25">
      <c r="A2442" s="2" t="s">
        <v>11405</v>
      </c>
      <c r="B2442" s="1">
        <v>46192</v>
      </c>
      <c r="C2442" s="2" t="s">
        <v>42</v>
      </c>
      <c r="D2442" s="2" t="s">
        <v>43</v>
      </c>
      <c r="E2442" s="2" t="s">
        <v>44</v>
      </c>
      <c r="F2442" s="2" t="s">
        <v>45</v>
      </c>
      <c r="G2442" s="2" t="s">
        <v>46</v>
      </c>
      <c r="H2442" s="2" t="s">
        <v>47</v>
      </c>
      <c r="I2442" s="2" t="s">
        <v>11406</v>
      </c>
      <c r="J2442" s="2" t="s">
        <v>14573</v>
      </c>
      <c r="K2442" s="2" t="s">
        <v>75</v>
      </c>
      <c r="L2442" s="2" t="s">
        <v>355</v>
      </c>
      <c r="M2442" s="2" t="s">
        <v>2197</v>
      </c>
      <c r="N2442" s="2" t="s">
        <v>11407</v>
      </c>
      <c r="O2442">
        <v>1</v>
      </c>
      <c r="P2442" s="2" t="s">
        <v>53</v>
      </c>
      <c r="Q2442">
        <v>100</v>
      </c>
      <c r="R2442">
        <v>0</v>
      </c>
      <c r="S2442" s="2" t="s">
        <v>54</v>
      </c>
      <c r="T2442" s="2" t="s">
        <v>55</v>
      </c>
      <c r="U2442" s="2" t="s">
        <v>207</v>
      </c>
      <c r="V2442" s="2"/>
      <c r="W2442">
        <v>60000</v>
      </c>
      <c r="X2442">
        <v>0</v>
      </c>
      <c r="Y2442">
        <v>0</v>
      </c>
      <c r="Z2442">
        <v>60000</v>
      </c>
      <c r="AB2442" s="2" t="s">
        <v>57</v>
      </c>
      <c r="AC2442">
        <v>24000</v>
      </c>
      <c r="AD2442">
        <v>36000</v>
      </c>
      <c r="AE2442">
        <v>115000</v>
      </c>
      <c r="AF2442">
        <v>1725</v>
      </c>
      <c r="AG2442" s="2" t="s">
        <v>517</v>
      </c>
      <c r="AH2442" s="2" t="s">
        <v>149</v>
      </c>
      <c r="AI2442" s="1">
        <v>46199</v>
      </c>
      <c r="AJ2442" s="2"/>
      <c r="AK2442" s="2" t="s">
        <v>67</v>
      </c>
      <c r="AM2442" s="2" t="s">
        <v>59</v>
      </c>
      <c r="AP2442" s="2" t="s">
        <v>60</v>
      </c>
      <c r="AQ2442" s="2" t="s">
        <v>41</v>
      </c>
      <c r="AR2442">
        <v>55000</v>
      </c>
      <c r="AS2442" s="2" t="str">
        <f>_xlfn.IFNA(IF(VLOOKUP(all_resi[[#This Row],[No. Waybill]],settle_reconcile[No. Waybill],1,0)="","Recon","Recon"),"-")</f>
        <v>-</v>
      </c>
      <c r="AT2442" s="2">
        <f>all_resi[[#This Row],[Nilai COD]]-all_resi[[#This Row],[COD Fee]]-all_resi[[#This Row],[Total Biaya Setelah Diskon]]</f>
        <v>77275</v>
      </c>
      <c r="AU2442" s="2">
        <f>IF(all_resi[[#This Row],[Waktu Terima]]="","",_xlfn.DAYS(all_resi[[#This Row],[Waktu Terima]],all_resi[[#This Row],[Tanggal Pengiriman]]))</f>
        <v>7</v>
      </c>
    </row>
    <row r="2443" spans="1:47" x14ac:dyDescent="0.25">
      <c r="A2443" s="2" t="s">
        <v>11190</v>
      </c>
      <c r="B2443" s="1">
        <v>46192</v>
      </c>
      <c r="C2443" s="2" t="s">
        <v>42</v>
      </c>
      <c r="D2443" s="2" t="s">
        <v>43</v>
      </c>
      <c r="E2443" s="2" t="s">
        <v>44</v>
      </c>
      <c r="F2443" s="2" t="s">
        <v>45</v>
      </c>
      <c r="G2443" s="2" t="s">
        <v>46</v>
      </c>
      <c r="H2443" s="2" t="s">
        <v>47</v>
      </c>
      <c r="I2443" s="2" t="s">
        <v>11191</v>
      </c>
      <c r="J2443" s="2" t="s">
        <v>14609</v>
      </c>
      <c r="K2443" s="2" t="s">
        <v>49</v>
      </c>
      <c r="L2443" s="2" t="s">
        <v>519</v>
      </c>
      <c r="M2443" s="2" t="s">
        <v>11192</v>
      </c>
      <c r="N2443" s="2" t="s">
        <v>11193</v>
      </c>
      <c r="O2443">
        <v>1</v>
      </c>
      <c r="P2443" s="2" t="s">
        <v>53</v>
      </c>
      <c r="Q2443">
        <v>100</v>
      </c>
      <c r="R2443">
        <v>0</v>
      </c>
      <c r="S2443" s="2" t="s">
        <v>54</v>
      </c>
      <c r="T2443" s="2" t="s">
        <v>55</v>
      </c>
      <c r="U2443" s="2" t="s">
        <v>1301</v>
      </c>
      <c r="V2443" s="2"/>
      <c r="W2443">
        <v>63000</v>
      </c>
      <c r="X2443">
        <v>0</v>
      </c>
      <c r="Y2443">
        <v>0</v>
      </c>
      <c r="Z2443">
        <v>63000</v>
      </c>
      <c r="AB2443" s="2" t="s">
        <v>57</v>
      </c>
      <c r="AC2443">
        <v>25200</v>
      </c>
      <c r="AD2443">
        <v>37800</v>
      </c>
      <c r="AE2443">
        <v>178000</v>
      </c>
      <c r="AF2443">
        <v>2670</v>
      </c>
      <c r="AG2443" s="2"/>
      <c r="AH2443" s="2"/>
      <c r="AI2443" s="1"/>
      <c r="AJ2443" s="2"/>
      <c r="AK2443" s="2" t="s">
        <v>67</v>
      </c>
      <c r="AM2443" s="2" t="s">
        <v>59</v>
      </c>
      <c r="AP2443" s="2" t="s">
        <v>60</v>
      </c>
      <c r="AQ2443" s="2" t="s">
        <v>41</v>
      </c>
      <c r="AR2443">
        <v>115000</v>
      </c>
      <c r="AS2443" s="2" t="str">
        <f>_xlfn.IFNA(IF(VLOOKUP(all_resi[[#This Row],[No. Waybill]],settle_reconcile[No. Waybill],1,0)="","Recon","Recon"),"-")</f>
        <v>-</v>
      </c>
      <c r="AT2443" s="2">
        <f>all_resi[[#This Row],[Nilai COD]]-all_resi[[#This Row],[COD Fee]]-all_resi[[#This Row],[Total Biaya Setelah Diskon]]</f>
        <v>137530</v>
      </c>
      <c r="AU2443" s="2" t="str">
        <f>IF(all_resi[[#This Row],[Waktu Terima]]="","",_xlfn.DAYS(all_resi[[#This Row],[Waktu Terima]],all_resi[[#This Row],[Tanggal Pengiriman]]))</f>
        <v/>
      </c>
    </row>
    <row r="2444" spans="1:47" x14ac:dyDescent="0.25">
      <c r="A2444" s="2" t="s">
        <v>11328</v>
      </c>
      <c r="B2444" s="1">
        <v>46192</v>
      </c>
      <c r="C2444" s="2" t="s">
        <v>42</v>
      </c>
      <c r="D2444" s="2" t="s">
        <v>43</v>
      </c>
      <c r="E2444" s="2" t="s">
        <v>44</v>
      </c>
      <c r="F2444" s="2" t="s">
        <v>45</v>
      </c>
      <c r="G2444" s="2" t="s">
        <v>46</v>
      </c>
      <c r="H2444" s="2" t="s">
        <v>47</v>
      </c>
      <c r="I2444" s="2" t="s">
        <v>11329</v>
      </c>
      <c r="J2444" s="2" t="s">
        <v>14634</v>
      </c>
      <c r="K2444" s="2" t="s">
        <v>116</v>
      </c>
      <c r="L2444" s="2" t="s">
        <v>642</v>
      </c>
      <c r="M2444" s="2" t="s">
        <v>643</v>
      </c>
      <c r="N2444" s="2" t="s">
        <v>11330</v>
      </c>
      <c r="O2444">
        <v>1</v>
      </c>
      <c r="P2444" s="2" t="s">
        <v>53</v>
      </c>
      <c r="Q2444">
        <v>100</v>
      </c>
      <c r="R2444">
        <v>0</v>
      </c>
      <c r="S2444" s="2" t="s">
        <v>54</v>
      </c>
      <c r="T2444" s="2" t="s">
        <v>55</v>
      </c>
      <c r="U2444" s="2" t="s">
        <v>764</v>
      </c>
      <c r="V2444" s="2"/>
      <c r="W2444">
        <v>12000</v>
      </c>
      <c r="X2444">
        <v>0</v>
      </c>
      <c r="Y2444">
        <v>0</v>
      </c>
      <c r="Z2444">
        <v>12000</v>
      </c>
      <c r="AB2444" s="2" t="s">
        <v>57</v>
      </c>
      <c r="AC2444">
        <v>7000</v>
      </c>
      <c r="AD2444">
        <v>5000</v>
      </c>
      <c r="AE2444">
        <v>52000</v>
      </c>
      <c r="AF2444">
        <v>780</v>
      </c>
      <c r="AG2444" s="2" t="s">
        <v>517</v>
      </c>
      <c r="AH2444" s="2" t="s">
        <v>149</v>
      </c>
      <c r="AI2444" s="1">
        <v>46199</v>
      </c>
      <c r="AJ2444" s="2"/>
      <c r="AK2444" s="2" t="s">
        <v>67</v>
      </c>
      <c r="AM2444" s="2" t="s">
        <v>59</v>
      </c>
      <c r="AP2444" s="2" t="s">
        <v>60</v>
      </c>
      <c r="AQ2444" s="2" t="s">
        <v>41</v>
      </c>
      <c r="AR2444">
        <v>40000</v>
      </c>
      <c r="AS2444" s="2" t="str">
        <f>_xlfn.IFNA(IF(VLOOKUP(all_resi[[#This Row],[No. Waybill]],settle_reconcile[No. Waybill],1,0)="","Recon","Recon"),"-")</f>
        <v>-</v>
      </c>
      <c r="AT2444" s="2">
        <f>all_resi[[#This Row],[Nilai COD]]-all_resi[[#This Row],[COD Fee]]-all_resi[[#This Row],[Total Biaya Setelah Diskon]]</f>
        <v>46220</v>
      </c>
      <c r="AU2444" s="2">
        <f>IF(all_resi[[#This Row],[Waktu Terima]]="","",_xlfn.DAYS(all_resi[[#This Row],[Waktu Terima]],all_resi[[#This Row],[Tanggal Pengiriman]]))</f>
        <v>7</v>
      </c>
    </row>
    <row r="2445" spans="1:47" x14ac:dyDescent="0.25">
      <c r="A2445" s="2" t="s">
        <v>11231</v>
      </c>
      <c r="B2445" s="1">
        <v>46192</v>
      </c>
      <c r="C2445" s="2" t="s">
        <v>42</v>
      </c>
      <c r="D2445" s="2" t="s">
        <v>43</v>
      </c>
      <c r="E2445" s="2" t="s">
        <v>44</v>
      </c>
      <c r="F2445" s="2" t="s">
        <v>45</v>
      </c>
      <c r="G2445" s="2" t="s">
        <v>46</v>
      </c>
      <c r="H2445" s="2" t="s">
        <v>47</v>
      </c>
      <c r="I2445" s="2" t="s">
        <v>11232</v>
      </c>
      <c r="J2445" s="2" t="s">
        <v>14603</v>
      </c>
      <c r="K2445" s="2" t="s">
        <v>286</v>
      </c>
      <c r="L2445" s="2" t="s">
        <v>287</v>
      </c>
      <c r="M2445" s="2" t="s">
        <v>11233</v>
      </c>
      <c r="N2445" s="2" t="s">
        <v>11234</v>
      </c>
      <c r="O2445">
        <v>1</v>
      </c>
      <c r="P2445" s="2" t="s">
        <v>53</v>
      </c>
      <c r="Q2445">
        <v>100</v>
      </c>
      <c r="R2445">
        <v>0</v>
      </c>
      <c r="S2445" s="2" t="s">
        <v>54</v>
      </c>
      <c r="T2445" s="2" t="s">
        <v>55</v>
      </c>
      <c r="U2445" s="2" t="s">
        <v>386</v>
      </c>
      <c r="V2445" s="2"/>
      <c r="W2445">
        <v>106000</v>
      </c>
      <c r="X2445">
        <v>0</v>
      </c>
      <c r="Y2445">
        <v>0</v>
      </c>
      <c r="Z2445">
        <v>106000</v>
      </c>
      <c r="AB2445" s="2" t="s">
        <v>57</v>
      </c>
      <c r="AC2445">
        <v>42400</v>
      </c>
      <c r="AD2445">
        <v>63600</v>
      </c>
      <c r="AE2445">
        <v>211000</v>
      </c>
      <c r="AF2445">
        <v>3165</v>
      </c>
      <c r="AG2445" s="2" t="s">
        <v>43</v>
      </c>
      <c r="AH2445" s="2"/>
      <c r="AI2445" s="1">
        <v>46211</v>
      </c>
      <c r="AJ2445" s="2"/>
      <c r="AK2445" s="2" t="s">
        <v>67</v>
      </c>
      <c r="AM2445" s="2" t="s">
        <v>59</v>
      </c>
      <c r="AP2445" s="2" t="s">
        <v>60</v>
      </c>
      <c r="AQ2445" s="2" t="s">
        <v>41</v>
      </c>
      <c r="AR2445">
        <v>105000</v>
      </c>
      <c r="AS2445" s="2" t="str">
        <f>_xlfn.IFNA(IF(VLOOKUP(all_resi[[#This Row],[No. Waybill]],settle_reconcile[No. Waybill],1,0)="","Recon","Recon"),"-")</f>
        <v>-</v>
      </c>
      <c r="AT2445" s="2">
        <f>all_resi[[#This Row],[Nilai COD]]-all_resi[[#This Row],[COD Fee]]-all_resi[[#This Row],[Total Biaya Setelah Diskon]]</f>
        <v>144235</v>
      </c>
      <c r="AU2445" s="2">
        <f>IF(all_resi[[#This Row],[Waktu Terima]]="","",_xlfn.DAYS(all_resi[[#This Row],[Waktu Terima]],all_resi[[#This Row],[Tanggal Pengiriman]]))</f>
        <v>19</v>
      </c>
    </row>
    <row r="2446" spans="1:47" x14ac:dyDescent="0.25">
      <c r="A2446" s="2" t="s">
        <v>11204</v>
      </c>
      <c r="B2446" s="1">
        <v>46192</v>
      </c>
      <c r="C2446" s="2" t="s">
        <v>42</v>
      </c>
      <c r="D2446" s="2" t="s">
        <v>43</v>
      </c>
      <c r="E2446" s="2" t="s">
        <v>44</v>
      </c>
      <c r="F2446" s="2" t="s">
        <v>45</v>
      </c>
      <c r="G2446" s="2" t="s">
        <v>46</v>
      </c>
      <c r="H2446" s="2" t="s">
        <v>47</v>
      </c>
      <c r="I2446" s="2" t="s">
        <v>11205</v>
      </c>
      <c r="J2446" s="2" t="s">
        <v>14606</v>
      </c>
      <c r="K2446" s="2" t="s">
        <v>183</v>
      </c>
      <c r="L2446" s="2" t="s">
        <v>646</v>
      </c>
      <c r="M2446" s="2" t="s">
        <v>9263</v>
      </c>
      <c r="N2446" s="2" t="s">
        <v>11206</v>
      </c>
      <c r="O2446">
        <v>1</v>
      </c>
      <c r="P2446" s="2" t="s">
        <v>53</v>
      </c>
      <c r="Q2446">
        <v>100</v>
      </c>
      <c r="R2446">
        <v>0</v>
      </c>
      <c r="S2446" s="2" t="s">
        <v>54</v>
      </c>
      <c r="T2446" s="2" t="s">
        <v>55</v>
      </c>
      <c r="U2446" s="2" t="s">
        <v>207</v>
      </c>
      <c r="V2446" s="2"/>
      <c r="W2446">
        <v>85000</v>
      </c>
      <c r="X2446">
        <v>0</v>
      </c>
      <c r="Y2446">
        <v>0</v>
      </c>
      <c r="Z2446">
        <v>85000</v>
      </c>
      <c r="AB2446" s="2" t="s">
        <v>57</v>
      </c>
      <c r="AC2446">
        <v>34000</v>
      </c>
      <c r="AD2446">
        <v>51000</v>
      </c>
      <c r="AE2446">
        <v>155000</v>
      </c>
      <c r="AF2446">
        <v>2325</v>
      </c>
      <c r="AG2446" s="2" t="s">
        <v>256</v>
      </c>
      <c r="AH2446" s="2"/>
      <c r="AI2446" s="1">
        <v>46205</v>
      </c>
      <c r="AJ2446" s="2"/>
      <c r="AK2446" s="2" t="s">
        <v>67</v>
      </c>
      <c r="AM2446" s="2" t="s">
        <v>59</v>
      </c>
      <c r="AP2446" s="2" t="s">
        <v>60</v>
      </c>
      <c r="AQ2446" s="2" t="s">
        <v>41</v>
      </c>
      <c r="AR2446">
        <v>70000</v>
      </c>
      <c r="AS2446" s="2" t="str">
        <f>_xlfn.IFNA(IF(VLOOKUP(all_resi[[#This Row],[No. Waybill]],settle_reconcile[No. Waybill],1,0)="","Recon","Recon"),"-")</f>
        <v>-</v>
      </c>
      <c r="AT2446" s="2">
        <f>all_resi[[#This Row],[Nilai COD]]-all_resi[[#This Row],[COD Fee]]-all_resi[[#This Row],[Total Biaya Setelah Diskon]]</f>
        <v>101675</v>
      </c>
      <c r="AU2446" s="2">
        <f>IF(all_resi[[#This Row],[Waktu Terima]]="","",_xlfn.DAYS(all_resi[[#This Row],[Waktu Terima]],all_resi[[#This Row],[Tanggal Pengiriman]]))</f>
        <v>13</v>
      </c>
    </row>
    <row r="2447" spans="1:47" x14ac:dyDescent="0.25">
      <c r="A2447" s="2" t="s">
        <v>11320</v>
      </c>
      <c r="B2447" s="1">
        <v>46192</v>
      </c>
      <c r="C2447" s="2" t="s">
        <v>42</v>
      </c>
      <c r="D2447" s="2" t="s">
        <v>43</v>
      </c>
      <c r="E2447" s="2" t="s">
        <v>44</v>
      </c>
      <c r="F2447" s="2" t="s">
        <v>45</v>
      </c>
      <c r="G2447" s="2" t="s">
        <v>46</v>
      </c>
      <c r="H2447" s="2" t="s">
        <v>47</v>
      </c>
      <c r="I2447" s="2" t="s">
        <v>11321</v>
      </c>
      <c r="J2447" s="2" t="s">
        <v>14588</v>
      </c>
      <c r="K2447" s="2" t="s">
        <v>209</v>
      </c>
      <c r="L2447" s="2" t="s">
        <v>4261</v>
      </c>
      <c r="M2447" s="2" t="s">
        <v>11322</v>
      </c>
      <c r="N2447" s="2" t="s">
        <v>11323</v>
      </c>
      <c r="O2447">
        <v>1</v>
      </c>
      <c r="P2447" s="2" t="s">
        <v>53</v>
      </c>
      <c r="Q2447">
        <v>100</v>
      </c>
      <c r="R2447">
        <v>0</v>
      </c>
      <c r="S2447" s="2" t="s">
        <v>54</v>
      </c>
      <c r="T2447" s="2" t="s">
        <v>55</v>
      </c>
      <c r="U2447" s="2" t="s">
        <v>207</v>
      </c>
      <c r="V2447" s="2"/>
      <c r="W2447">
        <v>56000</v>
      </c>
      <c r="X2447">
        <v>0</v>
      </c>
      <c r="Y2447">
        <v>0</v>
      </c>
      <c r="Z2447">
        <v>56000</v>
      </c>
      <c r="AB2447" s="2" t="s">
        <v>57</v>
      </c>
      <c r="AC2447">
        <v>22400</v>
      </c>
      <c r="AD2447">
        <v>33600</v>
      </c>
      <c r="AE2447">
        <v>126000</v>
      </c>
      <c r="AF2447">
        <v>1890</v>
      </c>
      <c r="AG2447" s="2" t="s">
        <v>11321</v>
      </c>
      <c r="AH2447" s="2"/>
      <c r="AI2447" s="1">
        <v>46199</v>
      </c>
      <c r="AJ2447" s="2"/>
      <c r="AK2447" s="2" t="s">
        <v>58</v>
      </c>
      <c r="AM2447" s="2" t="s">
        <v>59</v>
      </c>
      <c r="AP2447" s="2" t="s">
        <v>60</v>
      </c>
      <c r="AQ2447" s="2" t="s">
        <v>41</v>
      </c>
      <c r="AR2447">
        <v>70000</v>
      </c>
      <c r="AS2447" s="2" t="str">
        <f>_xlfn.IFNA(IF(VLOOKUP(all_resi[[#This Row],[No. Waybill]],settle_reconcile[No. Waybill],1,0)="","Recon","Recon"),"-")</f>
        <v>Recon</v>
      </c>
      <c r="AT2447" s="2">
        <f>all_resi[[#This Row],[Nilai COD]]-all_resi[[#This Row],[COD Fee]]-all_resi[[#This Row],[Total Biaya Setelah Diskon]]</f>
        <v>90510</v>
      </c>
      <c r="AU2447" s="2">
        <f>IF(all_resi[[#This Row],[Waktu Terima]]="","",_xlfn.DAYS(all_resi[[#This Row],[Waktu Terima]],all_resi[[#This Row],[Tanggal Pengiriman]]))</f>
        <v>7</v>
      </c>
    </row>
    <row r="2448" spans="1:47" x14ac:dyDescent="0.25">
      <c r="A2448" s="2" t="s">
        <v>11299</v>
      </c>
      <c r="B2448" s="1">
        <v>46192</v>
      </c>
      <c r="C2448" s="2" t="s">
        <v>42</v>
      </c>
      <c r="D2448" s="2" t="s">
        <v>43</v>
      </c>
      <c r="E2448" s="2" t="s">
        <v>44</v>
      </c>
      <c r="F2448" s="2" t="s">
        <v>45</v>
      </c>
      <c r="G2448" s="2" t="s">
        <v>46</v>
      </c>
      <c r="H2448" s="2" t="s">
        <v>80</v>
      </c>
      <c r="I2448" s="2" t="s">
        <v>11300</v>
      </c>
      <c r="J2448" s="2" t="s">
        <v>14643</v>
      </c>
      <c r="K2448" s="2" t="s">
        <v>137</v>
      </c>
      <c r="L2448" s="2" t="s">
        <v>5200</v>
      </c>
      <c r="M2448" s="2" t="s">
        <v>11301</v>
      </c>
      <c r="N2448" s="2" t="s">
        <v>11302</v>
      </c>
      <c r="O2448">
        <v>1</v>
      </c>
      <c r="P2448" s="2" t="s">
        <v>53</v>
      </c>
      <c r="Q2448">
        <v>100</v>
      </c>
      <c r="R2448">
        <v>0</v>
      </c>
      <c r="S2448" s="2" t="s">
        <v>54</v>
      </c>
      <c r="T2448" s="2" t="s">
        <v>55</v>
      </c>
      <c r="U2448" s="2" t="s">
        <v>11303</v>
      </c>
      <c r="V2448" s="2"/>
      <c r="W2448">
        <v>25000</v>
      </c>
      <c r="X2448">
        <v>0</v>
      </c>
      <c r="Y2448">
        <v>0</v>
      </c>
      <c r="Z2448">
        <v>25000</v>
      </c>
      <c r="AB2448" s="2" t="s">
        <v>57</v>
      </c>
      <c r="AC2448">
        <v>10000</v>
      </c>
      <c r="AD2448">
        <v>15000</v>
      </c>
      <c r="AE2448">
        <v>0</v>
      </c>
      <c r="AF2448">
        <v>0</v>
      </c>
      <c r="AG2448" s="2" t="s">
        <v>11300</v>
      </c>
      <c r="AH2448" s="2"/>
      <c r="AI2448" s="1">
        <v>46194</v>
      </c>
      <c r="AJ2448" s="2" t="s">
        <v>11304</v>
      </c>
      <c r="AK2448" s="2" t="s">
        <v>58</v>
      </c>
      <c r="AM2448" s="2" t="s">
        <v>59</v>
      </c>
      <c r="AP2448" s="2" t="s">
        <v>60</v>
      </c>
      <c r="AQ2448" s="2" t="s">
        <v>98</v>
      </c>
      <c r="AR2448">
        <v>-25000</v>
      </c>
      <c r="AS2448" s="2" t="str">
        <f>_xlfn.IFNA(IF(VLOOKUP(all_resi[[#This Row],[No. Waybill]],settle_reconcile[No. Waybill],1,0)="","Recon","Recon"),"-")</f>
        <v>-</v>
      </c>
      <c r="AT2448" s="2">
        <f>all_resi[[#This Row],[Nilai COD]]-all_resi[[#This Row],[COD Fee]]-all_resi[[#This Row],[Total Biaya Setelah Diskon]]</f>
        <v>-15000</v>
      </c>
      <c r="AU2448" s="2">
        <f>IF(all_resi[[#This Row],[Waktu Terima]]="","",_xlfn.DAYS(all_resi[[#This Row],[Waktu Terima]],all_resi[[#This Row],[Tanggal Pengiriman]]))</f>
        <v>2</v>
      </c>
    </row>
    <row r="2449" spans="1:47" x14ac:dyDescent="0.25">
      <c r="A2449" s="2" t="s">
        <v>11353</v>
      </c>
      <c r="B2449" s="1">
        <v>46192</v>
      </c>
      <c r="C2449" s="2" t="s">
        <v>42</v>
      </c>
      <c r="D2449" s="2" t="s">
        <v>43</v>
      </c>
      <c r="E2449" s="2" t="s">
        <v>44</v>
      </c>
      <c r="F2449" s="2" t="s">
        <v>45</v>
      </c>
      <c r="G2449" s="2" t="s">
        <v>46</v>
      </c>
      <c r="H2449" s="2" t="s">
        <v>80</v>
      </c>
      <c r="I2449" s="2" t="s">
        <v>11354</v>
      </c>
      <c r="J2449" s="2" t="s">
        <v>14580</v>
      </c>
      <c r="K2449" s="2" t="s">
        <v>359</v>
      </c>
      <c r="L2449" s="2" t="s">
        <v>11355</v>
      </c>
      <c r="M2449" s="2" t="s">
        <v>11356</v>
      </c>
      <c r="N2449" s="2" t="s">
        <v>11357</v>
      </c>
      <c r="O2449">
        <v>1</v>
      </c>
      <c r="P2449" s="2" t="s">
        <v>53</v>
      </c>
      <c r="Q2449">
        <v>100</v>
      </c>
      <c r="R2449">
        <v>0</v>
      </c>
      <c r="S2449" s="2" t="s">
        <v>54</v>
      </c>
      <c r="T2449" s="2" t="s">
        <v>55</v>
      </c>
      <c r="U2449" s="2" t="s">
        <v>525</v>
      </c>
      <c r="V2449" s="2"/>
      <c r="W2449">
        <v>54000</v>
      </c>
      <c r="X2449">
        <v>0</v>
      </c>
      <c r="Y2449">
        <v>0</v>
      </c>
      <c r="Z2449">
        <v>54000</v>
      </c>
      <c r="AB2449" s="2" t="s">
        <v>57</v>
      </c>
      <c r="AC2449">
        <v>21600</v>
      </c>
      <c r="AD2449">
        <v>32400</v>
      </c>
      <c r="AE2449">
        <v>125000</v>
      </c>
      <c r="AF2449">
        <v>1875</v>
      </c>
      <c r="AG2449" s="2" t="s">
        <v>256</v>
      </c>
      <c r="AH2449" s="2"/>
      <c r="AI2449" s="1">
        <v>46205</v>
      </c>
      <c r="AJ2449" s="2" t="s">
        <v>87</v>
      </c>
      <c r="AK2449" s="2" t="s">
        <v>67</v>
      </c>
      <c r="AM2449" s="2" t="s">
        <v>59</v>
      </c>
      <c r="AP2449" s="2" t="s">
        <v>60</v>
      </c>
      <c r="AQ2449" s="2" t="s">
        <v>41</v>
      </c>
      <c r="AR2449">
        <v>71000</v>
      </c>
      <c r="AS2449" s="2" t="str">
        <f>_xlfn.IFNA(IF(VLOOKUP(all_resi[[#This Row],[No. Waybill]],settle_reconcile[No. Waybill],1,0)="","Recon","Recon"),"-")</f>
        <v>-</v>
      </c>
      <c r="AT2449" s="2">
        <f>all_resi[[#This Row],[Nilai COD]]-all_resi[[#This Row],[COD Fee]]-all_resi[[#This Row],[Total Biaya Setelah Diskon]]</f>
        <v>90725</v>
      </c>
      <c r="AU2449" s="2">
        <f>IF(all_resi[[#This Row],[Waktu Terima]]="","",_xlfn.DAYS(all_resi[[#This Row],[Waktu Terima]],all_resi[[#This Row],[Tanggal Pengiriman]]))</f>
        <v>13</v>
      </c>
    </row>
    <row r="2450" spans="1:47" x14ac:dyDescent="0.25">
      <c r="A2450" s="2" t="s">
        <v>11257</v>
      </c>
      <c r="B2450" s="1">
        <v>46192</v>
      </c>
      <c r="C2450" s="2" t="s">
        <v>42</v>
      </c>
      <c r="D2450" s="2" t="s">
        <v>43</v>
      </c>
      <c r="E2450" s="2" t="s">
        <v>44</v>
      </c>
      <c r="F2450" s="2" t="s">
        <v>45</v>
      </c>
      <c r="G2450" s="2" t="s">
        <v>46</v>
      </c>
      <c r="H2450" s="2" t="s">
        <v>47</v>
      </c>
      <c r="I2450" s="2" t="s">
        <v>11258</v>
      </c>
      <c r="J2450" s="2" t="s">
        <v>14587</v>
      </c>
      <c r="K2450" s="2" t="s">
        <v>126</v>
      </c>
      <c r="L2450" s="2" t="s">
        <v>1397</v>
      </c>
      <c r="M2450" s="2" t="s">
        <v>11259</v>
      </c>
      <c r="N2450" s="2" t="s">
        <v>11260</v>
      </c>
      <c r="O2450">
        <v>1</v>
      </c>
      <c r="P2450" s="2" t="s">
        <v>53</v>
      </c>
      <c r="Q2450">
        <v>100</v>
      </c>
      <c r="R2450">
        <v>0</v>
      </c>
      <c r="S2450" s="2" t="s">
        <v>54</v>
      </c>
      <c r="T2450" s="2" t="s">
        <v>55</v>
      </c>
      <c r="U2450" s="2" t="s">
        <v>250</v>
      </c>
      <c r="V2450" s="2"/>
      <c r="W2450">
        <v>44000</v>
      </c>
      <c r="X2450">
        <v>0</v>
      </c>
      <c r="Y2450">
        <v>0</v>
      </c>
      <c r="Z2450">
        <v>44000</v>
      </c>
      <c r="AB2450" s="2" t="s">
        <v>57</v>
      </c>
      <c r="AC2450">
        <v>17600</v>
      </c>
      <c r="AD2450">
        <v>26400</v>
      </c>
      <c r="AE2450">
        <v>98900</v>
      </c>
      <c r="AF2450">
        <v>1483.5</v>
      </c>
      <c r="AG2450" s="2" t="s">
        <v>256</v>
      </c>
      <c r="AH2450" s="2"/>
      <c r="AI2450" s="1">
        <v>46205</v>
      </c>
      <c r="AJ2450" s="2"/>
      <c r="AK2450" s="2" t="s">
        <v>67</v>
      </c>
      <c r="AM2450" s="2" t="s">
        <v>59</v>
      </c>
      <c r="AP2450" s="2" t="s">
        <v>60</v>
      </c>
      <c r="AQ2450" s="2" t="s">
        <v>41</v>
      </c>
      <c r="AR2450">
        <v>54900</v>
      </c>
      <c r="AS2450" s="2" t="str">
        <f>_xlfn.IFNA(IF(VLOOKUP(all_resi[[#This Row],[No. Waybill]],settle_reconcile[No. Waybill],1,0)="","Recon","Recon"),"-")</f>
        <v>-</v>
      </c>
      <c r="AT2450" s="2">
        <f>all_resi[[#This Row],[Nilai COD]]-all_resi[[#This Row],[COD Fee]]-all_resi[[#This Row],[Total Biaya Setelah Diskon]]</f>
        <v>71016.5</v>
      </c>
      <c r="AU2450" s="2">
        <f>IF(all_resi[[#This Row],[Waktu Terima]]="","",_xlfn.DAYS(all_resi[[#This Row],[Waktu Terima]],all_resi[[#This Row],[Tanggal Pengiriman]]))</f>
        <v>13</v>
      </c>
    </row>
    <row r="2451" spans="1:47" x14ac:dyDescent="0.25">
      <c r="A2451" s="2" t="s">
        <v>11210</v>
      </c>
      <c r="B2451" s="1">
        <v>46192</v>
      </c>
      <c r="C2451" s="2" t="s">
        <v>42</v>
      </c>
      <c r="D2451" s="2" t="s">
        <v>43</v>
      </c>
      <c r="E2451" s="2" t="s">
        <v>44</v>
      </c>
      <c r="F2451" s="2" t="s">
        <v>45</v>
      </c>
      <c r="G2451" s="2" t="s">
        <v>46</v>
      </c>
      <c r="H2451" s="2" t="s">
        <v>80</v>
      </c>
      <c r="I2451" s="2" t="s">
        <v>11211</v>
      </c>
      <c r="J2451" s="2" t="s">
        <v>14598</v>
      </c>
      <c r="K2451" s="2" t="s">
        <v>561</v>
      </c>
      <c r="L2451" s="2" t="s">
        <v>4998</v>
      </c>
      <c r="M2451" s="2" t="s">
        <v>11212</v>
      </c>
      <c r="N2451" s="2" t="s">
        <v>11213</v>
      </c>
      <c r="O2451">
        <v>1</v>
      </c>
      <c r="P2451" s="2" t="s">
        <v>53</v>
      </c>
      <c r="Q2451">
        <v>100</v>
      </c>
      <c r="R2451">
        <v>0</v>
      </c>
      <c r="S2451" s="2" t="s">
        <v>54</v>
      </c>
      <c r="T2451" s="2" t="s">
        <v>55</v>
      </c>
      <c r="U2451" s="2" t="s">
        <v>86</v>
      </c>
      <c r="V2451" s="2"/>
      <c r="W2451">
        <v>40000</v>
      </c>
      <c r="X2451">
        <v>0</v>
      </c>
      <c r="Y2451">
        <v>0</v>
      </c>
      <c r="Z2451">
        <v>40000</v>
      </c>
      <c r="AB2451" s="2" t="s">
        <v>57</v>
      </c>
      <c r="AC2451">
        <v>16000</v>
      </c>
      <c r="AD2451">
        <v>24000</v>
      </c>
      <c r="AE2451">
        <v>100000</v>
      </c>
      <c r="AF2451">
        <v>1500</v>
      </c>
      <c r="AG2451" s="2" t="s">
        <v>11211</v>
      </c>
      <c r="AH2451" s="2"/>
      <c r="AI2451" s="1">
        <v>46195</v>
      </c>
      <c r="AJ2451" s="2" t="s">
        <v>87</v>
      </c>
      <c r="AK2451" s="2" t="s">
        <v>58</v>
      </c>
      <c r="AM2451" s="2" t="s">
        <v>59</v>
      </c>
      <c r="AP2451" s="2" t="s">
        <v>60</v>
      </c>
      <c r="AQ2451" s="2" t="s">
        <v>41</v>
      </c>
      <c r="AR2451">
        <v>60000</v>
      </c>
      <c r="AS2451" s="2" t="str">
        <f>_xlfn.IFNA(IF(VLOOKUP(all_resi[[#This Row],[No. Waybill]],settle_reconcile[No. Waybill],1,0)="","Recon","Recon"),"-")</f>
        <v>Recon</v>
      </c>
      <c r="AT2451" s="2">
        <f>all_resi[[#This Row],[Nilai COD]]-all_resi[[#This Row],[COD Fee]]-all_resi[[#This Row],[Total Biaya Setelah Diskon]]</f>
        <v>74500</v>
      </c>
      <c r="AU2451" s="2">
        <f>IF(all_resi[[#This Row],[Waktu Terima]]="","",_xlfn.DAYS(all_resi[[#This Row],[Waktu Terima]],all_resi[[#This Row],[Tanggal Pengiriman]]))</f>
        <v>3</v>
      </c>
    </row>
    <row r="2452" spans="1:47" x14ac:dyDescent="0.25">
      <c r="A2452" s="2" t="s">
        <v>11185</v>
      </c>
      <c r="B2452" s="1">
        <v>46192</v>
      </c>
      <c r="C2452" s="2" t="s">
        <v>42</v>
      </c>
      <c r="D2452" s="2" t="s">
        <v>43</v>
      </c>
      <c r="E2452" s="2" t="s">
        <v>44</v>
      </c>
      <c r="F2452" s="2" t="s">
        <v>45</v>
      </c>
      <c r="G2452" s="2" t="s">
        <v>46</v>
      </c>
      <c r="H2452" s="2" t="s">
        <v>47</v>
      </c>
      <c r="I2452" s="2" t="s">
        <v>11186</v>
      </c>
      <c r="J2452" s="2" t="s">
        <v>14611</v>
      </c>
      <c r="K2452" s="2" t="s">
        <v>137</v>
      </c>
      <c r="L2452" s="2" t="s">
        <v>1064</v>
      </c>
      <c r="M2452" s="2" t="s">
        <v>11187</v>
      </c>
      <c r="N2452" s="2" t="s">
        <v>11188</v>
      </c>
      <c r="O2452">
        <v>1</v>
      </c>
      <c r="P2452" s="2" t="s">
        <v>53</v>
      </c>
      <c r="Q2452">
        <v>100</v>
      </c>
      <c r="R2452">
        <v>0</v>
      </c>
      <c r="S2452" s="2" t="s">
        <v>54</v>
      </c>
      <c r="T2452" s="2" t="s">
        <v>55</v>
      </c>
      <c r="U2452" s="2" t="s">
        <v>11189</v>
      </c>
      <c r="V2452" s="2"/>
      <c r="W2452">
        <v>21000</v>
      </c>
      <c r="X2452">
        <v>0</v>
      </c>
      <c r="Y2452">
        <v>0</v>
      </c>
      <c r="Z2452">
        <v>21000</v>
      </c>
      <c r="AB2452" s="2" t="s">
        <v>57</v>
      </c>
      <c r="AC2452">
        <v>12000</v>
      </c>
      <c r="AD2452">
        <v>9000</v>
      </c>
      <c r="AE2452">
        <v>91000</v>
      </c>
      <c r="AF2452">
        <v>1365</v>
      </c>
      <c r="AG2452" s="2" t="s">
        <v>11186</v>
      </c>
      <c r="AH2452" s="2"/>
      <c r="AI2452" s="1">
        <v>46195</v>
      </c>
      <c r="AJ2452" s="2"/>
      <c r="AK2452" s="2" t="s">
        <v>58</v>
      </c>
      <c r="AM2452" s="2" t="s">
        <v>59</v>
      </c>
      <c r="AP2452" s="2" t="s">
        <v>60</v>
      </c>
      <c r="AQ2452" s="2" t="s">
        <v>41</v>
      </c>
      <c r="AR2452">
        <v>70000</v>
      </c>
      <c r="AS2452" s="2" t="str">
        <f>_xlfn.IFNA(IF(VLOOKUP(all_resi[[#This Row],[No. Waybill]],settle_reconcile[No. Waybill],1,0)="","Recon","Recon"),"-")</f>
        <v>Recon</v>
      </c>
      <c r="AT2452" s="2">
        <f>all_resi[[#This Row],[Nilai COD]]-all_resi[[#This Row],[COD Fee]]-all_resi[[#This Row],[Total Biaya Setelah Diskon]]</f>
        <v>80635</v>
      </c>
      <c r="AU2452" s="2">
        <f>IF(all_resi[[#This Row],[Waktu Terima]]="","",_xlfn.DAYS(all_resi[[#This Row],[Waktu Terima]],all_resi[[#This Row],[Tanggal Pengiriman]]))</f>
        <v>3</v>
      </c>
    </row>
    <row r="2453" spans="1:47" x14ac:dyDescent="0.25">
      <c r="A2453" s="2" t="s">
        <v>11283</v>
      </c>
      <c r="B2453" s="1">
        <v>46192</v>
      </c>
      <c r="C2453" s="2" t="s">
        <v>42</v>
      </c>
      <c r="D2453" s="2" t="s">
        <v>43</v>
      </c>
      <c r="E2453" s="2" t="s">
        <v>44</v>
      </c>
      <c r="F2453" s="2" t="s">
        <v>45</v>
      </c>
      <c r="G2453" s="2" t="s">
        <v>46</v>
      </c>
      <c r="H2453" s="2" t="s">
        <v>80</v>
      </c>
      <c r="I2453" s="2" t="s">
        <v>11284</v>
      </c>
      <c r="J2453" s="2" t="s">
        <v>14637</v>
      </c>
      <c r="K2453" s="2" t="s">
        <v>171</v>
      </c>
      <c r="L2453" s="2" t="s">
        <v>2128</v>
      </c>
      <c r="M2453" s="2" t="s">
        <v>4630</v>
      </c>
      <c r="N2453" s="2" t="s">
        <v>11285</v>
      </c>
      <c r="O2453">
        <v>1</v>
      </c>
      <c r="P2453" s="2" t="s">
        <v>53</v>
      </c>
      <c r="Q2453">
        <v>100</v>
      </c>
      <c r="R2453">
        <v>0</v>
      </c>
      <c r="S2453" s="2" t="s">
        <v>54</v>
      </c>
      <c r="T2453" s="2" t="s">
        <v>55</v>
      </c>
      <c r="U2453" s="2" t="s">
        <v>305</v>
      </c>
      <c r="V2453" s="2"/>
      <c r="W2453">
        <v>38000</v>
      </c>
      <c r="X2453">
        <v>0</v>
      </c>
      <c r="Y2453">
        <v>0</v>
      </c>
      <c r="Z2453">
        <v>38000</v>
      </c>
      <c r="AB2453" s="2" t="s">
        <v>57</v>
      </c>
      <c r="AC2453">
        <v>15200</v>
      </c>
      <c r="AD2453">
        <v>22800</v>
      </c>
      <c r="AE2453">
        <v>102000</v>
      </c>
      <c r="AF2453">
        <v>1530</v>
      </c>
      <c r="AG2453" s="2" t="s">
        <v>11284</v>
      </c>
      <c r="AH2453" s="2"/>
      <c r="AI2453" s="1">
        <v>46197</v>
      </c>
      <c r="AJ2453" s="2" t="s">
        <v>87</v>
      </c>
      <c r="AK2453" s="2" t="s">
        <v>58</v>
      </c>
      <c r="AM2453" s="2" t="s">
        <v>59</v>
      </c>
      <c r="AP2453" s="2" t="s">
        <v>60</v>
      </c>
      <c r="AQ2453" s="2" t="s">
        <v>41</v>
      </c>
      <c r="AR2453">
        <v>64000</v>
      </c>
      <c r="AS2453" s="2" t="str">
        <f>_xlfn.IFNA(IF(VLOOKUP(all_resi[[#This Row],[No. Waybill]],settle_reconcile[No. Waybill],1,0)="","Recon","Recon"),"-")</f>
        <v>Recon</v>
      </c>
      <c r="AT2453" s="2">
        <f>all_resi[[#This Row],[Nilai COD]]-all_resi[[#This Row],[COD Fee]]-all_resi[[#This Row],[Total Biaya Setelah Diskon]]</f>
        <v>77670</v>
      </c>
      <c r="AU2453" s="2">
        <f>IF(all_resi[[#This Row],[Waktu Terima]]="","",_xlfn.DAYS(all_resi[[#This Row],[Waktu Terima]],all_resi[[#This Row],[Tanggal Pengiriman]]))</f>
        <v>5</v>
      </c>
    </row>
    <row r="2454" spans="1:47" x14ac:dyDescent="0.25">
      <c r="A2454" s="2" t="s">
        <v>11177</v>
      </c>
      <c r="B2454" s="1">
        <v>46192</v>
      </c>
      <c r="C2454" s="2" t="s">
        <v>42</v>
      </c>
      <c r="D2454" s="2" t="s">
        <v>43</v>
      </c>
      <c r="E2454" s="2" t="s">
        <v>44</v>
      </c>
      <c r="F2454" s="2" t="s">
        <v>45</v>
      </c>
      <c r="G2454" s="2" t="s">
        <v>46</v>
      </c>
      <c r="H2454" s="2" t="s">
        <v>47</v>
      </c>
      <c r="I2454" s="2" t="s">
        <v>11178</v>
      </c>
      <c r="J2454" s="2" t="s">
        <v>14610</v>
      </c>
      <c r="K2454" s="2" t="s">
        <v>126</v>
      </c>
      <c r="L2454" s="2" t="s">
        <v>587</v>
      </c>
      <c r="M2454" s="2" t="s">
        <v>11179</v>
      </c>
      <c r="N2454" s="2" t="s">
        <v>11180</v>
      </c>
      <c r="O2454">
        <v>1</v>
      </c>
      <c r="P2454" s="2" t="s">
        <v>53</v>
      </c>
      <c r="Q2454">
        <v>100</v>
      </c>
      <c r="R2454">
        <v>0</v>
      </c>
      <c r="S2454" s="2" t="s">
        <v>54</v>
      </c>
      <c r="T2454" s="2" t="s">
        <v>55</v>
      </c>
      <c r="U2454" s="2" t="s">
        <v>66</v>
      </c>
      <c r="V2454" s="2"/>
      <c r="W2454">
        <v>63000</v>
      </c>
      <c r="X2454">
        <v>0</v>
      </c>
      <c r="Y2454">
        <v>0</v>
      </c>
      <c r="Z2454">
        <v>63000</v>
      </c>
      <c r="AB2454" s="2" t="s">
        <v>57</v>
      </c>
      <c r="AC2454">
        <v>25200</v>
      </c>
      <c r="AD2454">
        <v>37800</v>
      </c>
      <c r="AE2454">
        <v>147000</v>
      </c>
      <c r="AF2454">
        <v>2205</v>
      </c>
      <c r="AG2454" s="2" t="s">
        <v>11178</v>
      </c>
      <c r="AH2454" s="2"/>
      <c r="AI2454" s="1">
        <v>46196</v>
      </c>
      <c r="AJ2454" s="2"/>
      <c r="AK2454" s="2" t="s">
        <v>58</v>
      </c>
      <c r="AM2454" s="2" t="s">
        <v>59</v>
      </c>
      <c r="AP2454" s="2" t="s">
        <v>60</v>
      </c>
      <c r="AQ2454" s="2" t="s">
        <v>41</v>
      </c>
      <c r="AR2454">
        <v>84000</v>
      </c>
      <c r="AS2454" s="2" t="str">
        <f>_xlfn.IFNA(IF(VLOOKUP(all_resi[[#This Row],[No. Waybill]],settle_reconcile[No. Waybill],1,0)="","Recon","Recon"),"-")</f>
        <v>Recon</v>
      </c>
      <c r="AT2454" s="2">
        <f>all_resi[[#This Row],[Nilai COD]]-all_resi[[#This Row],[COD Fee]]-all_resi[[#This Row],[Total Biaya Setelah Diskon]]</f>
        <v>106995</v>
      </c>
      <c r="AU2454" s="2">
        <f>IF(all_resi[[#This Row],[Waktu Terima]]="","",_xlfn.DAYS(all_resi[[#This Row],[Waktu Terima]],all_resi[[#This Row],[Tanggal Pengiriman]]))</f>
        <v>4</v>
      </c>
    </row>
    <row r="2455" spans="1:47" x14ac:dyDescent="0.25">
      <c r="A2455" s="2" t="s">
        <v>11238</v>
      </c>
      <c r="B2455" s="1">
        <v>46192</v>
      </c>
      <c r="C2455" s="2" t="s">
        <v>42</v>
      </c>
      <c r="D2455" s="2" t="s">
        <v>43</v>
      </c>
      <c r="E2455" s="2" t="s">
        <v>44</v>
      </c>
      <c r="F2455" s="2" t="s">
        <v>45</v>
      </c>
      <c r="G2455" s="2" t="s">
        <v>46</v>
      </c>
      <c r="H2455" s="2" t="s">
        <v>47</v>
      </c>
      <c r="I2455" s="2" t="s">
        <v>11239</v>
      </c>
      <c r="J2455" s="2" t="s">
        <v>14599</v>
      </c>
      <c r="K2455" s="2" t="s">
        <v>62</v>
      </c>
      <c r="L2455" s="2" t="s">
        <v>890</v>
      </c>
      <c r="M2455" s="2" t="s">
        <v>891</v>
      </c>
      <c r="N2455" s="2" t="s">
        <v>11240</v>
      </c>
      <c r="O2455">
        <v>1</v>
      </c>
      <c r="P2455" s="2" t="s">
        <v>53</v>
      </c>
      <c r="Q2455">
        <v>100</v>
      </c>
      <c r="R2455">
        <v>0</v>
      </c>
      <c r="S2455" s="2" t="s">
        <v>54</v>
      </c>
      <c r="T2455" s="2" t="s">
        <v>55</v>
      </c>
      <c r="U2455" s="2" t="s">
        <v>66</v>
      </c>
      <c r="V2455" s="2"/>
      <c r="W2455">
        <v>84000</v>
      </c>
      <c r="X2455">
        <v>0</v>
      </c>
      <c r="Y2455">
        <v>0</v>
      </c>
      <c r="Z2455">
        <v>84000</v>
      </c>
      <c r="AB2455" s="2" t="s">
        <v>57</v>
      </c>
      <c r="AC2455">
        <v>33600</v>
      </c>
      <c r="AD2455">
        <v>50400</v>
      </c>
      <c r="AE2455">
        <v>168000</v>
      </c>
      <c r="AF2455">
        <v>2520</v>
      </c>
      <c r="AG2455" s="2" t="s">
        <v>11239</v>
      </c>
      <c r="AH2455" s="2"/>
      <c r="AI2455" s="1">
        <v>46197</v>
      </c>
      <c r="AJ2455" s="2"/>
      <c r="AK2455" s="2" t="s">
        <v>58</v>
      </c>
      <c r="AM2455" s="2" t="s">
        <v>59</v>
      </c>
      <c r="AP2455" s="2" t="s">
        <v>60</v>
      </c>
      <c r="AQ2455" s="2" t="s">
        <v>41</v>
      </c>
      <c r="AR2455">
        <v>84000</v>
      </c>
      <c r="AS2455" s="2" t="str">
        <f>_xlfn.IFNA(IF(VLOOKUP(all_resi[[#This Row],[No. Waybill]],settle_reconcile[No. Waybill],1,0)="","Recon","Recon"),"-")</f>
        <v>Recon</v>
      </c>
      <c r="AT2455" s="2">
        <f>all_resi[[#This Row],[Nilai COD]]-all_resi[[#This Row],[COD Fee]]-all_resi[[#This Row],[Total Biaya Setelah Diskon]]</f>
        <v>115080</v>
      </c>
      <c r="AU2455" s="2">
        <f>IF(all_resi[[#This Row],[Waktu Terima]]="","",_xlfn.DAYS(all_resi[[#This Row],[Waktu Terima]],all_resi[[#This Row],[Tanggal Pengiriman]]))</f>
        <v>5</v>
      </c>
    </row>
    <row r="2456" spans="1:47" x14ac:dyDescent="0.25">
      <c r="A2456" s="2" t="s">
        <v>11235</v>
      </c>
      <c r="B2456" s="1">
        <v>46192</v>
      </c>
      <c r="C2456" s="2" t="s">
        <v>42</v>
      </c>
      <c r="D2456" s="2" t="s">
        <v>43</v>
      </c>
      <c r="E2456" s="2" t="s">
        <v>44</v>
      </c>
      <c r="F2456" s="2" t="s">
        <v>45</v>
      </c>
      <c r="G2456" s="2" t="s">
        <v>46</v>
      </c>
      <c r="H2456" s="2" t="s">
        <v>47</v>
      </c>
      <c r="I2456" s="2" t="s">
        <v>11236</v>
      </c>
      <c r="J2456" s="2" t="s">
        <v>14596</v>
      </c>
      <c r="K2456" s="2" t="s">
        <v>203</v>
      </c>
      <c r="L2456" s="2" t="s">
        <v>1548</v>
      </c>
      <c r="M2456" s="2" t="s">
        <v>2200</v>
      </c>
      <c r="N2456" s="2" t="s">
        <v>11237</v>
      </c>
      <c r="O2456">
        <v>1</v>
      </c>
      <c r="P2456" s="2" t="s">
        <v>53</v>
      </c>
      <c r="Q2456">
        <v>100</v>
      </c>
      <c r="R2456">
        <v>0</v>
      </c>
      <c r="S2456" s="2" t="s">
        <v>54</v>
      </c>
      <c r="T2456" s="2" t="s">
        <v>55</v>
      </c>
      <c r="U2456" s="2" t="s">
        <v>207</v>
      </c>
      <c r="V2456" s="2"/>
      <c r="W2456">
        <v>14000</v>
      </c>
      <c r="X2456">
        <v>0</v>
      </c>
      <c r="Y2456">
        <v>0</v>
      </c>
      <c r="Z2456">
        <v>14000</v>
      </c>
      <c r="AB2456" s="2" t="s">
        <v>57</v>
      </c>
      <c r="AC2456">
        <v>8000</v>
      </c>
      <c r="AD2456">
        <v>6000</v>
      </c>
      <c r="AE2456">
        <v>84000</v>
      </c>
      <c r="AF2456">
        <v>1260</v>
      </c>
      <c r="AG2456" s="2" t="s">
        <v>11236</v>
      </c>
      <c r="AH2456" s="2"/>
      <c r="AI2456" s="1">
        <v>46193</v>
      </c>
      <c r="AJ2456" s="2"/>
      <c r="AK2456" s="2" t="s">
        <v>58</v>
      </c>
      <c r="AM2456" s="2" t="s">
        <v>59</v>
      </c>
      <c r="AP2456" s="2" t="s">
        <v>60</v>
      </c>
      <c r="AQ2456" s="2" t="s">
        <v>41</v>
      </c>
      <c r="AR2456">
        <v>70000</v>
      </c>
      <c r="AS2456" s="2" t="str">
        <f>_xlfn.IFNA(IF(VLOOKUP(all_resi[[#This Row],[No. Waybill]],settle_reconcile[No. Waybill],1,0)="","Recon","Recon"),"-")</f>
        <v>Recon</v>
      </c>
      <c r="AT2456" s="2">
        <f>all_resi[[#This Row],[Nilai COD]]-all_resi[[#This Row],[COD Fee]]-all_resi[[#This Row],[Total Biaya Setelah Diskon]]</f>
        <v>76740</v>
      </c>
      <c r="AU2456" s="2">
        <f>IF(all_resi[[#This Row],[Waktu Terima]]="","",_xlfn.DAYS(all_resi[[#This Row],[Waktu Terima]],all_resi[[#This Row],[Tanggal Pengiriman]]))</f>
        <v>1</v>
      </c>
    </row>
    <row r="2457" spans="1:47" x14ac:dyDescent="0.25">
      <c r="A2457" s="2" t="s">
        <v>11241</v>
      </c>
      <c r="B2457" s="1">
        <v>46192</v>
      </c>
      <c r="C2457" s="2" t="s">
        <v>42</v>
      </c>
      <c r="D2457" s="2" t="s">
        <v>43</v>
      </c>
      <c r="E2457" s="2" t="s">
        <v>44</v>
      </c>
      <c r="F2457" s="2" t="s">
        <v>45</v>
      </c>
      <c r="G2457" s="2" t="s">
        <v>46</v>
      </c>
      <c r="H2457" s="2" t="s">
        <v>47</v>
      </c>
      <c r="I2457" s="2" t="s">
        <v>11242</v>
      </c>
      <c r="J2457" s="2" t="s">
        <v>14597</v>
      </c>
      <c r="K2457" s="2" t="s">
        <v>177</v>
      </c>
      <c r="L2457" s="2" t="s">
        <v>807</v>
      </c>
      <c r="M2457" s="2" t="s">
        <v>939</v>
      </c>
      <c r="N2457" s="2" t="s">
        <v>11243</v>
      </c>
      <c r="O2457">
        <v>1</v>
      </c>
      <c r="P2457" s="2" t="s">
        <v>53</v>
      </c>
      <c r="Q2457">
        <v>100</v>
      </c>
      <c r="R2457">
        <v>0</v>
      </c>
      <c r="S2457" s="2" t="s">
        <v>54</v>
      </c>
      <c r="T2457" s="2" t="s">
        <v>55</v>
      </c>
      <c r="U2457" s="2" t="s">
        <v>764</v>
      </c>
      <c r="V2457" s="2"/>
      <c r="W2457">
        <v>64000</v>
      </c>
      <c r="X2457">
        <v>0</v>
      </c>
      <c r="Y2457">
        <v>0</v>
      </c>
      <c r="Z2457">
        <v>64000</v>
      </c>
      <c r="AB2457" s="2" t="s">
        <v>57</v>
      </c>
      <c r="AC2457">
        <v>25600</v>
      </c>
      <c r="AD2457">
        <v>38400</v>
      </c>
      <c r="AE2457">
        <v>104000</v>
      </c>
      <c r="AF2457">
        <v>1560</v>
      </c>
      <c r="AG2457" s="2" t="s">
        <v>256</v>
      </c>
      <c r="AH2457" s="2"/>
      <c r="AI2457" s="1">
        <v>46204</v>
      </c>
      <c r="AJ2457" s="2"/>
      <c r="AK2457" s="2" t="s">
        <v>67</v>
      </c>
      <c r="AM2457" s="2" t="s">
        <v>59</v>
      </c>
      <c r="AP2457" s="2" t="s">
        <v>60</v>
      </c>
      <c r="AQ2457" s="2" t="s">
        <v>41</v>
      </c>
      <c r="AR2457">
        <v>40000</v>
      </c>
      <c r="AS2457" s="2" t="str">
        <f>_xlfn.IFNA(IF(VLOOKUP(all_resi[[#This Row],[No. Waybill]],settle_reconcile[No. Waybill],1,0)="","Recon","Recon"),"-")</f>
        <v>-</v>
      </c>
      <c r="AT2457" s="2">
        <f>all_resi[[#This Row],[Nilai COD]]-all_resi[[#This Row],[COD Fee]]-all_resi[[#This Row],[Total Biaya Setelah Diskon]]</f>
        <v>64040</v>
      </c>
      <c r="AU2457" s="2">
        <f>IF(all_resi[[#This Row],[Waktu Terima]]="","",_xlfn.DAYS(all_resi[[#This Row],[Waktu Terima]],all_resi[[#This Row],[Tanggal Pengiriman]]))</f>
        <v>12</v>
      </c>
    </row>
    <row r="2458" spans="1:47" x14ac:dyDescent="0.25">
      <c r="A2458" s="2" t="s">
        <v>11174</v>
      </c>
      <c r="B2458" s="1">
        <v>46192</v>
      </c>
      <c r="C2458" s="2" t="s">
        <v>42</v>
      </c>
      <c r="D2458" s="2" t="s">
        <v>43</v>
      </c>
      <c r="E2458" s="2" t="s">
        <v>44</v>
      </c>
      <c r="F2458" s="2" t="s">
        <v>45</v>
      </c>
      <c r="G2458" s="2" t="s">
        <v>46</v>
      </c>
      <c r="H2458" s="2" t="s">
        <v>47</v>
      </c>
      <c r="I2458" s="2" t="s">
        <v>11175</v>
      </c>
      <c r="J2458" s="2" t="s">
        <v>14612</v>
      </c>
      <c r="K2458" s="2" t="s">
        <v>177</v>
      </c>
      <c r="L2458" s="2" t="s">
        <v>807</v>
      </c>
      <c r="M2458" s="2" t="s">
        <v>939</v>
      </c>
      <c r="N2458" s="2" t="s">
        <v>11176</v>
      </c>
      <c r="O2458">
        <v>1</v>
      </c>
      <c r="P2458" s="2" t="s">
        <v>53</v>
      </c>
      <c r="Q2458">
        <v>100</v>
      </c>
      <c r="R2458">
        <v>0</v>
      </c>
      <c r="S2458" s="2" t="s">
        <v>54</v>
      </c>
      <c r="T2458" s="2" t="s">
        <v>55</v>
      </c>
      <c r="U2458" s="2" t="s">
        <v>56</v>
      </c>
      <c r="V2458" s="2"/>
      <c r="W2458">
        <v>64000</v>
      </c>
      <c r="X2458">
        <v>0</v>
      </c>
      <c r="Y2458">
        <v>0</v>
      </c>
      <c r="Z2458">
        <v>64000</v>
      </c>
      <c r="AB2458" s="2" t="s">
        <v>57</v>
      </c>
      <c r="AC2458">
        <v>25600</v>
      </c>
      <c r="AD2458">
        <v>38400</v>
      </c>
      <c r="AE2458">
        <v>168000</v>
      </c>
      <c r="AF2458">
        <v>2520</v>
      </c>
      <c r="AG2458" s="2" t="s">
        <v>353</v>
      </c>
      <c r="AH2458" s="2" t="s">
        <v>149</v>
      </c>
      <c r="AI2458" s="1">
        <v>46207</v>
      </c>
      <c r="AJ2458" s="2"/>
      <c r="AK2458" s="2" t="s">
        <v>67</v>
      </c>
      <c r="AM2458" s="2" t="s">
        <v>59</v>
      </c>
      <c r="AP2458" s="2" t="s">
        <v>60</v>
      </c>
      <c r="AQ2458" s="2" t="s">
        <v>41</v>
      </c>
      <c r="AR2458">
        <v>104000</v>
      </c>
      <c r="AS2458" s="2" t="str">
        <f>_xlfn.IFNA(IF(VLOOKUP(all_resi[[#This Row],[No. Waybill]],settle_reconcile[No. Waybill],1,0)="","Recon","Recon"),"-")</f>
        <v>-</v>
      </c>
      <c r="AT2458" s="2">
        <f>all_resi[[#This Row],[Nilai COD]]-all_resi[[#This Row],[COD Fee]]-all_resi[[#This Row],[Total Biaya Setelah Diskon]]</f>
        <v>127080</v>
      </c>
      <c r="AU2458" s="2">
        <f>IF(all_resi[[#This Row],[Waktu Terima]]="","",_xlfn.DAYS(all_resi[[#This Row],[Waktu Terima]],all_resi[[#This Row],[Tanggal Pengiriman]]))</f>
        <v>15</v>
      </c>
    </row>
    <row r="2459" spans="1:47" x14ac:dyDescent="0.25">
      <c r="A2459" s="2" t="s">
        <v>11170</v>
      </c>
      <c r="B2459" s="1">
        <v>46192</v>
      </c>
      <c r="C2459" s="2" t="s">
        <v>42</v>
      </c>
      <c r="D2459" s="2" t="s">
        <v>43</v>
      </c>
      <c r="E2459" s="2" t="s">
        <v>44</v>
      </c>
      <c r="F2459" s="2" t="s">
        <v>45</v>
      </c>
      <c r="G2459" s="2" t="s">
        <v>46</v>
      </c>
      <c r="H2459" s="2" t="s">
        <v>47</v>
      </c>
      <c r="I2459" s="2" t="s">
        <v>11171</v>
      </c>
      <c r="J2459" s="2" t="s">
        <v>14613</v>
      </c>
      <c r="K2459" s="2" t="s">
        <v>156</v>
      </c>
      <c r="L2459" s="2" t="s">
        <v>487</v>
      </c>
      <c r="M2459" s="2" t="s">
        <v>11172</v>
      </c>
      <c r="N2459" s="2" t="s">
        <v>11173</v>
      </c>
      <c r="O2459">
        <v>1</v>
      </c>
      <c r="P2459" s="2" t="s">
        <v>53</v>
      </c>
      <c r="Q2459">
        <v>100</v>
      </c>
      <c r="R2459">
        <v>0</v>
      </c>
      <c r="S2459" s="2" t="s">
        <v>54</v>
      </c>
      <c r="T2459" s="2" t="s">
        <v>55</v>
      </c>
      <c r="U2459" s="2" t="s">
        <v>250</v>
      </c>
      <c r="V2459" s="2"/>
      <c r="W2459">
        <v>81000</v>
      </c>
      <c r="X2459">
        <v>0</v>
      </c>
      <c r="Y2459">
        <v>0</v>
      </c>
      <c r="Z2459">
        <v>81000</v>
      </c>
      <c r="AB2459" s="2" t="s">
        <v>57</v>
      </c>
      <c r="AC2459">
        <v>32400</v>
      </c>
      <c r="AD2459">
        <v>48600</v>
      </c>
      <c r="AE2459">
        <v>130000</v>
      </c>
      <c r="AF2459">
        <v>1950</v>
      </c>
      <c r="AG2459" s="2"/>
      <c r="AH2459" s="2"/>
      <c r="AI2459" s="1"/>
      <c r="AJ2459" s="2"/>
      <c r="AK2459" s="2" t="s">
        <v>67</v>
      </c>
      <c r="AM2459" s="2" t="s">
        <v>59</v>
      </c>
      <c r="AP2459" s="2" t="s">
        <v>60</v>
      </c>
      <c r="AQ2459" s="2" t="s">
        <v>41</v>
      </c>
      <c r="AR2459">
        <v>49000</v>
      </c>
      <c r="AS2459" s="2" t="str">
        <f>_xlfn.IFNA(IF(VLOOKUP(all_resi[[#This Row],[No. Waybill]],settle_reconcile[No. Waybill],1,0)="","Recon","Recon"),"-")</f>
        <v>-</v>
      </c>
      <c r="AT2459" s="2">
        <f>all_resi[[#This Row],[Nilai COD]]-all_resi[[#This Row],[COD Fee]]-all_resi[[#This Row],[Total Biaya Setelah Diskon]]</f>
        <v>79450</v>
      </c>
      <c r="AU2459" s="2" t="str">
        <f>IF(all_resi[[#This Row],[Waktu Terima]]="","",_xlfn.DAYS(all_resi[[#This Row],[Waktu Terima]],all_resi[[#This Row],[Tanggal Pengiriman]]))</f>
        <v/>
      </c>
    </row>
    <row r="2460" spans="1:47" x14ac:dyDescent="0.25">
      <c r="A2460" s="2" t="s">
        <v>11335</v>
      </c>
      <c r="B2460" s="1">
        <v>46192</v>
      </c>
      <c r="C2460" s="2" t="s">
        <v>42</v>
      </c>
      <c r="D2460" s="2" t="s">
        <v>43</v>
      </c>
      <c r="E2460" s="2" t="s">
        <v>44</v>
      </c>
      <c r="F2460" s="2" t="s">
        <v>45</v>
      </c>
      <c r="G2460" s="2" t="s">
        <v>46</v>
      </c>
      <c r="H2460" s="2" t="s">
        <v>47</v>
      </c>
      <c r="I2460" s="2" t="s">
        <v>11336</v>
      </c>
      <c r="J2460" s="2" t="s">
        <v>14636</v>
      </c>
      <c r="K2460" s="2" t="s">
        <v>156</v>
      </c>
      <c r="L2460" s="2" t="s">
        <v>606</v>
      </c>
      <c r="M2460" s="2" t="s">
        <v>1590</v>
      </c>
      <c r="N2460" s="2" t="s">
        <v>11337</v>
      </c>
      <c r="O2460">
        <v>1</v>
      </c>
      <c r="P2460" s="2" t="s">
        <v>53</v>
      </c>
      <c r="Q2460">
        <v>100</v>
      </c>
      <c r="R2460">
        <v>0</v>
      </c>
      <c r="S2460" s="2" t="s">
        <v>54</v>
      </c>
      <c r="T2460" s="2" t="s">
        <v>55</v>
      </c>
      <c r="U2460" s="2" t="s">
        <v>207</v>
      </c>
      <c r="V2460" s="2"/>
      <c r="W2460">
        <v>64000</v>
      </c>
      <c r="X2460">
        <v>0</v>
      </c>
      <c r="Y2460">
        <v>0</v>
      </c>
      <c r="Z2460">
        <v>64000</v>
      </c>
      <c r="AB2460" s="2" t="s">
        <v>57</v>
      </c>
      <c r="AC2460">
        <v>25600</v>
      </c>
      <c r="AD2460">
        <v>38400</v>
      </c>
      <c r="AE2460">
        <v>134000</v>
      </c>
      <c r="AF2460">
        <v>2010</v>
      </c>
      <c r="AG2460" s="2" t="s">
        <v>11336</v>
      </c>
      <c r="AH2460" s="2"/>
      <c r="AI2460" s="1">
        <v>46197</v>
      </c>
      <c r="AJ2460" s="2"/>
      <c r="AK2460" s="2" t="s">
        <v>58</v>
      </c>
      <c r="AM2460" s="2" t="s">
        <v>59</v>
      </c>
      <c r="AP2460" s="2" t="s">
        <v>60</v>
      </c>
      <c r="AQ2460" s="2" t="s">
        <v>41</v>
      </c>
      <c r="AR2460">
        <v>70000</v>
      </c>
      <c r="AS2460" s="2" t="str">
        <f>_xlfn.IFNA(IF(VLOOKUP(all_resi[[#This Row],[No. Waybill]],settle_reconcile[No. Waybill],1,0)="","Recon","Recon"),"-")</f>
        <v>Recon</v>
      </c>
      <c r="AT2460" s="2">
        <f>all_resi[[#This Row],[Nilai COD]]-all_resi[[#This Row],[COD Fee]]-all_resi[[#This Row],[Total Biaya Setelah Diskon]]</f>
        <v>93590</v>
      </c>
      <c r="AU2460" s="2">
        <f>IF(all_resi[[#This Row],[Waktu Terima]]="","",_xlfn.DAYS(all_resi[[#This Row],[Waktu Terima]],all_resi[[#This Row],[Tanggal Pengiriman]]))</f>
        <v>5</v>
      </c>
    </row>
    <row r="2461" spans="1:47" x14ac:dyDescent="0.25">
      <c r="A2461" s="2" t="s">
        <v>11296</v>
      </c>
      <c r="B2461" s="1">
        <v>46192</v>
      </c>
      <c r="C2461" s="2" t="s">
        <v>42</v>
      </c>
      <c r="D2461" s="2" t="s">
        <v>43</v>
      </c>
      <c r="E2461" s="2" t="s">
        <v>44</v>
      </c>
      <c r="F2461" s="2" t="s">
        <v>45</v>
      </c>
      <c r="G2461" s="2" t="s">
        <v>46</v>
      </c>
      <c r="H2461" s="2" t="s">
        <v>47</v>
      </c>
      <c r="I2461" s="2" t="s">
        <v>11297</v>
      </c>
      <c r="J2461" s="2" t="s">
        <v>14642</v>
      </c>
      <c r="K2461" s="2" t="s">
        <v>75</v>
      </c>
      <c r="L2461" s="2" t="s">
        <v>846</v>
      </c>
      <c r="M2461" s="2" t="s">
        <v>847</v>
      </c>
      <c r="N2461" s="2" t="s">
        <v>11298</v>
      </c>
      <c r="O2461">
        <v>1</v>
      </c>
      <c r="P2461" s="2" t="s">
        <v>53</v>
      </c>
      <c r="Q2461">
        <v>100</v>
      </c>
      <c r="R2461">
        <v>0</v>
      </c>
      <c r="S2461" s="2" t="s">
        <v>54</v>
      </c>
      <c r="T2461" s="2" t="s">
        <v>55</v>
      </c>
      <c r="U2461" s="2" t="s">
        <v>207</v>
      </c>
      <c r="V2461" s="2"/>
      <c r="W2461">
        <v>61000</v>
      </c>
      <c r="X2461">
        <v>0</v>
      </c>
      <c r="Y2461">
        <v>0</v>
      </c>
      <c r="Z2461">
        <v>61000</v>
      </c>
      <c r="AB2461" s="2" t="s">
        <v>57</v>
      </c>
      <c r="AC2461">
        <v>24400</v>
      </c>
      <c r="AD2461">
        <v>36600</v>
      </c>
      <c r="AE2461">
        <v>131000</v>
      </c>
      <c r="AF2461">
        <v>1965</v>
      </c>
      <c r="AG2461" s="2" t="s">
        <v>517</v>
      </c>
      <c r="AH2461" s="2" t="s">
        <v>149</v>
      </c>
      <c r="AI2461" s="1">
        <v>46201</v>
      </c>
      <c r="AJ2461" s="2"/>
      <c r="AK2461" s="2" t="s">
        <v>67</v>
      </c>
      <c r="AM2461" s="2" t="s">
        <v>59</v>
      </c>
      <c r="AP2461" s="2" t="s">
        <v>60</v>
      </c>
      <c r="AQ2461" s="2" t="s">
        <v>41</v>
      </c>
      <c r="AR2461">
        <v>70000</v>
      </c>
      <c r="AS2461" s="2" t="str">
        <f>_xlfn.IFNA(IF(VLOOKUP(all_resi[[#This Row],[No. Waybill]],settle_reconcile[No. Waybill],1,0)="","Recon","Recon"),"-")</f>
        <v>-</v>
      </c>
      <c r="AT2461" s="2">
        <f>all_resi[[#This Row],[Nilai COD]]-all_resi[[#This Row],[COD Fee]]-all_resi[[#This Row],[Total Biaya Setelah Diskon]]</f>
        <v>92435</v>
      </c>
      <c r="AU2461" s="2">
        <f>IF(all_resi[[#This Row],[Waktu Terima]]="","",_xlfn.DAYS(all_resi[[#This Row],[Waktu Terima]],all_resi[[#This Row],[Tanggal Pengiriman]]))</f>
        <v>9</v>
      </c>
    </row>
    <row r="2462" spans="1:47" x14ac:dyDescent="0.25">
      <c r="A2462" s="2" t="s">
        <v>11361</v>
      </c>
      <c r="B2462" s="1">
        <v>46192</v>
      </c>
      <c r="C2462" s="2" t="s">
        <v>42</v>
      </c>
      <c r="D2462" s="2" t="s">
        <v>43</v>
      </c>
      <c r="E2462" s="2" t="s">
        <v>44</v>
      </c>
      <c r="F2462" s="2" t="s">
        <v>45</v>
      </c>
      <c r="G2462" s="2" t="s">
        <v>46</v>
      </c>
      <c r="H2462" s="2" t="s">
        <v>47</v>
      </c>
      <c r="I2462" s="2" t="s">
        <v>11362</v>
      </c>
      <c r="J2462" s="2" t="s">
        <v>14622</v>
      </c>
      <c r="K2462" s="2" t="s">
        <v>121</v>
      </c>
      <c r="L2462" s="2" t="s">
        <v>3949</v>
      </c>
      <c r="M2462" s="2" t="s">
        <v>3950</v>
      </c>
      <c r="N2462" s="2" t="s">
        <v>11363</v>
      </c>
      <c r="O2462">
        <v>1</v>
      </c>
      <c r="P2462" s="2" t="s">
        <v>53</v>
      </c>
      <c r="Q2462">
        <v>100</v>
      </c>
      <c r="R2462">
        <v>0</v>
      </c>
      <c r="S2462" s="2" t="s">
        <v>54</v>
      </c>
      <c r="T2462" s="2" t="s">
        <v>55</v>
      </c>
      <c r="U2462" s="2" t="s">
        <v>207</v>
      </c>
      <c r="V2462" s="2"/>
      <c r="W2462">
        <v>85000</v>
      </c>
      <c r="X2462">
        <v>0</v>
      </c>
      <c r="Y2462">
        <v>0</v>
      </c>
      <c r="Z2462">
        <v>85000</v>
      </c>
      <c r="AB2462" s="2" t="s">
        <v>57</v>
      </c>
      <c r="AC2462">
        <v>34000</v>
      </c>
      <c r="AD2462">
        <v>51000</v>
      </c>
      <c r="AE2462">
        <v>155000</v>
      </c>
      <c r="AF2462">
        <v>2325</v>
      </c>
      <c r="AG2462" s="2" t="s">
        <v>11362</v>
      </c>
      <c r="AH2462" s="2"/>
      <c r="AI2462" s="1">
        <v>46199</v>
      </c>
      <c r="AJ2462" s="2"/>
      <c r="AK2462" s="2" t="s">
        <v>58</v>
      </c>
      <c r="AM2462" s="2" t="s">
        <v>59</v>
      </c>
      <c r="AP2462" s="2" t="s">
        <v>60</v>
      </c>
      <c r="AQ2462" s="2" t="s">
        <v>41</v>
      </c>
      <c r="AR2462">
        <v>70000</v>
      </c>
      <c r="AS2462" s="2" t="str">
        <f>_xlfn.IFNA(IF(VLOOKUP(all_resi[[#This Row],[No. Waybill]],settle_reconcile[No. Waybill],1,0)="","Recon","Recon"),"-")</f>
        <v>Recon</v>
      </c>
      <c r="AT2462" s="2">
        <f>all_resi[[#This Row],[Nilai COD]]-all_resi[[#This Row],[COD Fee]]-all_resi[[#This Row],[Total Biaya Setelah Diskon]]</f>
        <v>101675</v>
      </c>
      <c r="AU2462" s="2">
        <f>IF(all_resi[[#This Row],[Waktu Terima]]="","",_xlfn.DAYS(all_resi[[#This Row],[Waktu Terima]],all_resi[[#This Row],[Tanggal Pengiriman]]))</f>
        <v>7</v>
      </c>
    </row>
    <row r="2463" spans="1:47" x14ac:dyDescent="0.25">
      <c r="A2463" s="2" t="s">
        <v>11331</v>
      </c>
      <c r="B2463" s="1">
        <v>46192</v>
      </c>
      <c r="C2463" s="2" t="s">
        <v>42</v>
      </c>
      <c r="D2463" s="2" t="s">
        <v>43</v>
      </c>
      <c r="E2463" s="2" t="s">
        <v>44</v>
      </c>
      <c r="F2463" s="2" t="s">
        <v>45</v>
      </c>
      <c r="G2463" s="2" t="s">
        <v>46</v>
      </c>
      <c r="H2463" s="2" t="s">
        <v>47</v>
      </c>
      <c r="I2463" s="2" t="s">
        <v>11332</v>
      </c>
      <c r="J2463" s="2" t="s">
        <v>14595</v>
      </c>
      <c r="K2463" s="2" t="s">
        <v>82</v>
      </c>
      <c r="L2463" s="2" t="s">
        <v>3110</v>
      </c>
      <c r="M2463" s="2" t="s">
        <v>11333</v>
      </c>
      <c r="N2463" s="2" t="s">
        <v>11334</v>
      </c>
      <c r="O2463">
        <v>1</v>
      </c>
      <c r="P2463" s="2" t="s">
        <v>53</v>
      </c>
      <c r="Q2463">
        <v>100</v>
      </c>
      <c r="R2463">
        <v>0</v>
      </c>
      <c r="S2463" s="2" t="s">
        <v>54</v>
      </c>
      <c r="T2463" s="2" t="s">
        <v>55</v>
      </c>
      <c r="U2463" s="2" t="s">
        <v>386</v>
      </c>
      <c r="V2463" s="2"/>
      <c r="W2463">
        <v>59000</v>
      </c>
      <c r="X2463">
        <v>0</v>
      </c>
      <c r="Y2463">
        <v>0</v>
      </c>
      <c r="Z2463">
        <v>59000</v>
      </c>
      <c r="AB2463" s="2" t="s">
        <v>57</v>
      </c>
      <c r="AC2463">
        <v>23600</v>
      </c>
      <c r="AD2463">
        <v>35400</v>
      </c>
      <c r="AE2463">
        <v>163000</v>
      </c>
      <c r="AF2463">
        <v>2445</v>
      </c>
      <c r="AG2463" s="2" t="s">
        <v>11332</v>
      </c>
      <c r="AH2463" s="2"/>
      <c r="AI2463" s="1">
        <v>46198</v>
      </c>
      <c r="AJ2463" s="2"/>
      <c r="AK2463" s="2" t="s">
        <v>58</v>
      </c>
      <c r="AM2463" s="2" t="s">
        <v>59</v>
      </c>
      <c r="AP2463" s="2" t="s">
        <v>60</v>
      </c>
      <c r="AQ2463" s="2" t="s">
        <v>41</v>
      </c>
      <c r="AR2463">
        <v>104000</v>
      </c>
      <c r="AS2463" s="2" t="str">
        <f>_xlfn.IFNA(IF(VLOOKUP(all_resi[[#This Row],[No. Waybill]],settle_reconcile[No. Waybill],1,0)="","Recon","Recon"),"-")</f>
        <v>Recon</v>
      </c>
      <c r="AT2463" s="2">
        <f>all_resi[[#This Row],[Nilai COD]]-all_resi[[#This Row],[COD Fee]]-all_resi[[#This Row],[Total Biaya Setelah Diskon]]</f>
        <v>125155</v>
      </c>
      <c r="AU2463" s="2">
        <f>IF(all_resi[[#This Row],[Waktu Terima]]="","",_xlfn.DAYS(all_resi[[#This Row],[Waktu Terima]],all_resi[[#This Row],[Tanggal Pengiriman]]))</f>
        <v>6</v>
      </c>
    </row>
    <row r="2464" spans="1:47" x14ac:dyDescent="0.25">
      <c r="A2464" s="2" t="s">
        <v>11379</v>
      </c>
      <c r="B2464" s="1">
        <v>46192</v>
      </c>
      <c r="C2464" s="2" t="s">
        <v>42</v>
      </c>
      <c r="D2464" s="2" t="s">
        <v>43</v>
      </c>
      <c r="E2464" s="2" t="s">
        <v>44</v>
      </c>
      <c r="F2464" s="2" t="s">
        <v>45</v>
      </c>
      <c r="G2464" s="2" t="s">
        <v>46</v>
      </c>
      <c r="H2464" s="2" t="s">
        <v>47</v>
      </c>
      <c r="I2464" s="2" t="s">
        <v>11380</v>
      </c>
      <c r="J2464" s="2" t="s">
        <v>14623</v>
      </c>
      <c r="K2464" s="2" t="s">
        <v>177</v>
      </c>
      <c r="L2464" s="2" t="s">
        <v>862</v>
      </c>
      <c r="M2464" s="2" t="s">
        <v>11381</v>
      </c>
      <c r="N2464" s="2" t="s">
        <v>11382</v>
      </c>
      <c r="O2464">
        <v>1</v>
      </c>
      <c r="P2464" s="2" t="s">
        <v>53</v>
      </c>
      <c r="Q2464">
        <v>100</v>
      </c>
      <c r="R2464">
        <v>0</v>
      </c>
      <c r="S2464" s="2" t="s">
        <v>54</v>
      </c>
      <c r="T2464" s="2" t="s">
        <v>55</v>
      </c>
      <c r="U2464" s="2" t="s">
        <v>66</v>
      </c>
      <c r="V2464" s="2"/>
      <c r="W2464">
        <v>114000</v>
      </c>
      <c r="X2464">
        <v>0</v>
      </c>
      <c r="Y2464">
        <v>0</v>
      </c>
      <c r="Z2464">
        <v>114000</v>
      </c>
      <c r="AB2464" s="2" t="s">
        <v>57</v>
      </c>
      <c r="AC2464">
        <v>45600</v>
      </c>
      <c r="AD2464">
        <v>68400</v>
      </c>
      <c r="AE2464">
        <v>198000</v>
      </c>
      <c r="AF2464">
        <v>2970</v>
      </c>
      <c r="AG2464" s="2" t="s">
        <v>256</v>
      </c>
      <c r="AH2464" s="2"/>
      <c r="AI2464" s="1">
        <v>46204</v>
      </c>
      <c r="AJ2464" s="2"/>
      <c r="AK2464" s="2" t="s">
        <v>67</v>
      </c>
      <c r="AM2464" s="2" t="s">
        <v>59</v>
      </c>
      <c r="AP2464" s="2" t="s">
        <v>60</v>
      </c>
      <c r="AQ2464" s="2" t="s">
        <v>41</v>
      </c>
      <c r="AR2464">
        <v>84000</v>
      </c>
      <c r="AS2464" s="2" t="str">
        <f>_xlfn.IFNA(IF(VLOOKUP(all_resi[[#This Row],[No. Waybill]],settle_reconcile[No. Waybill],1,0)="","Recon","Recon"),"-")</f>
        <v>-</v>
      </c>
      <c r="AT2464" s="2">
        <f>all_resi[[#This Row],[Nilai COD]]-all_resi[[#This Row],[COD Fee]]-all_resi[[#This Row],[Total Biaya Setelah Diskon]]</f>
        <v>126630</v>
      </c>
      <c r="AU2464" s="2">
        <f>IF(all_resi[[#This Row],[Waktu Terima]]="","",_xlfn.DAYS(all_resi[[#This Row],[Waktu Terima]],all_resi[[#This Row],[Tanggal Pengiriman]]))</f>
        <v>12</v>
      </c>
    </row>
    <row r="2465" spans="1:47" x14ac:dyDescent="0.25">
      <c r="A2465" s="2" t="s">
        <v>11228</v>
      </c>
      <c r="B2465" s="1">
        <v>46192</v>
      </c>
      <c r="C2465" s="2" t="s">
        <v>42</v>
      </c>
      <c r="D2465" s="2" t="s">
        <v>43</v>
      </c>
      <c r="E2465" s="2" t="s">
        <v>44</v>
      </c>
      <c r="F2465" s="2" t="s">
        <v>45</v>
      </c>
      <c r="G2465" s="2" t="s">
        <v>46</v>
      </c>
      <c r="H2465" s="2" t="s">
        <v>47</v>
      </c>
      <c r="I2465" s="2" t="s">
        <v>11229</v>
      </c>
      <c r="J2465" s="2" t="s">
        <v>14614</v>
      </c>
      <c r="K2465" s="2" t="s">
        <v>203</v>
      </c>
      <c r="L2465" s="2" t="s">
        <v>733</v>
      </c>
      <c r="M2465" s="2" t="s">
        <v>734</v>
      </c>
      <c r="N2465" s="2" t="s">
        <v>11230</v>
      </c>
      <c r="O2465">
        <v>1</v>
      </c>
      <c r="P2465" s="2" t="s">
        <v>53</v>
      </c>
      <c r="Q2465">
        <v>100</v>
      </c>
      <c r="R2465">
        <v>0</v>
      </c>
      <c r="S2465" s="2" t="s">
        <v>54</v>
      </c>
      <c r="T2465" s="2" t="s">
        <v>55</v>
      </c>
      <c r="U2465" s="2" t="s">
        <v>764</v>
      </c>
      <c r="V2465" s="2"/>
      <c r="W2465">
        <v>14000</v>
      </c>
      <c r="X2465">
        <v>0</v>
      </c>
      <c r="Y2465">
        <v>0</v>
      </c>
      <c r="Z2465">
        <v>14000</v>
      </c>
      <c r="AB2465" s="2" t="s">
        <v>57</v>
      </c>
      <c r="AC2465">
        <v>8000</v>
      </c>
      <c r="AD2465">
        <v>6000</v>
      </c>
      <c r="AE2465">
        <v>54000</v>
      </c>
      <c r="AF2465">
        <v>810</v>
      </c>
      <c r="AG2465" s="2" t="s">
        <v>11229</v>
      </c>
      <c r="AH2465" s="2"/>
      <c r="AI2465" s="1">
        <v>46194</v>
      </c>
      <c r="AJ2465" s="2"/>
      <c r="AK2465" s="2" t="s">
        <v>58</v>
      </c>
      <c r="AM2465" s="2" t="s">
        <v>59</v>
      </c>
      <c r="AP2465" s="2" t="s">
        <v>60</v>
      </c>
      <c r="AQ2465" s="2" t="s">
        <v>41</v>
      </c>
      <c r="AR2465">
        <v>40000</v>
      </c>
      <c r="AS2465" s="2" t="str">
        <f>_xlfn.IFNA(IF(VLOOKUP(all_resi[[#This Row],[No. Waybill]],settle_reconcile[No. Waybill],1,0)="","Recon","Recon"),"-")</f>
        <v>Recon</v>
      </c>
      <c r="AT2465" s="2">
        <f>all_resi[[#This Row],[Nilai COD]]-all_resi[[#This Row],[COD Fee]]-all_resi[[#This Row],[Total Biaya Setelah Diskon]]</f>
        <v>47190</v>
      </c>
      <c r="AU2465" s="2">
        <f>IF(all_resi[[#This Row],[Waktu Terima]]="","",_xlfn.DAYS(all_resi[[#This Row],[Waktu Terima]],all_resi[[#This Row],[Tanggal Pengiriman]]))</f>
        <v>2</v>
      </c>
    </row>
    <row r="2466" spans="1:47" x14ac:dyDescent="0.25">
      <c r="A2466" s="2" t="s">
        <v>11305</v>
      </c>
      <c r="B2466" s="1">
        <v>46192</v>
      </c>
      <c r="C2466" s="2" t="s">
        <v>42</v>
      </c>
      <c r="D2466" s="2" t="s">
        <v>43</v>
      </c>
      <c r="E2466" s="2" t="s">
        <v>44</v>
      </c>
      <c r="F2466" s="2" t="s">
        <v>45</v>
      </c>
      <c r="G2466" s="2" t="s">
        <v>46</v>
      </c>
      <c r="H2466" s="2" t="s">
        <v>80</v>
      </c>
      <c r="I2466" s="2" t="s">
        <v>11306</v>
      </c>
      <c r="J2466" s="2" t="s">
        <v>14578</v>
      </c>
      <c r="K2466" s="2" t="s">
        <v>121</v>
      </c>
      <c r="L2466" s="2" t="s">
        <v>274</v>
      </c>
      <c r="M2466" s="2" t="s">
        <v>2072</v>
      </c>
      <c r="N2466" s="2" t="s">
        <v>11307</v>
      </c>
      <c r="O2466">
        <v>1</v>
      </c>
      <c r="P2466" s="2" t="s">
        <v>53</v>
      </c>
      <c r="Q2466">
        <v>100</v>
      </c>
      <c r="R2466">
        <v>0</v>
      </c>
      <c r="S2466" s="2" t="s">
        <v>54</v>
      </c>
      <c r="T2466" s="2" t="s">
        <v>55</v>
      </c>
      <c r="U2466" s="2" t="s">
        <v>11308</v>
      </c>
      <c r="V2466" s="2"/>
      <c r="W2466">
        <v>68000</v>
      </c>
      <c r="X2466">
        <v>0</v>
      </c>
      <c r="Y2466">
        <v>0</v>
      </c>
      <c r="Z2466">
        <v>68000</v>
      </c>
      <c r="AB2466" s="2" t="s">
        <v>57</v>
      </c>
      <c r="AC2466">
        <v>27200</v>
      </c>
      <c r="AD2466">
        <v>40800</v>
      </c>
      <c r="AE2466">
        <v>198000</v>
      </c>
      <c r="AF2466">
        <v>2970</v>
      </c>
      <c r="AG2466" s="2" t="s">
        <v>15961</v>
      </c>
      <c r="AH2466" s="2" t="s">
        <v>149</v>
      </c>
      <c r="AI2466" s="1">
        <v>46198</v>
      </c>
      <c r="AJ2466" s="2" t="s">
        <v>11309</v>
      </c>
      <c r="AK2466" s="2" t="s">
        <v>58</v>
      </c>
      <c r="AM2466" s="2" t="s">
        <v>59</v>
      </c>
      <c r="AP2466" s="2" t="s">
        <v>60</v>
      </c>
      <c r="AQ2466" s="2" t="s">
        <v>41</v>
      </c>
      <c r="AR2466">
        <v>130000</v>
      </c>
      <c r="AS2466" s="2" t="str">
        <f>_xlfn.IFNA(IF(VLOOKUP(all_resi[[#This Row],[No. Waybill]],settle_reconcile[No. Waybill],1,0)="","Recon","Recon"),"-")</f>
        <v>Recon</v>
      </c>
      <c r="AT2466" s="2">
        <f>all_resi[[#This Row],[Nilai COD]]-all_resi[[#This Row],[COD Fee]]-all_resi[[#This Row],[Total Biaya Setelah Diskon]]</f>
        <v>154230</v>
      </c>
      <c r="AU2466" s="2">
        <f>IF(all_resi[[#This Row],[Waktu Terima]]="","",_xlfn.DAYS(all_resi[[#This Row],[Waktu Terima]],all_resi[[#This Row],[Tanggal Pengiriman]]))</f>
        <v>6</v>
      </c>
    </row>
    <row r="2467" spans="1:47" x14ac:dyDescent="0.25">
      <c r="A2467" s="2" t="s">
        <v>11156</v>
      </c>
      <c r="B2467" s="1">
        <v>46192</v>
      </c>
      <c r="C2467" s="2" t="s">
        <v>42</v>
      </c>
      <c r="D2467" s="2" t="s">
        <v>43</v>
      </c>
      <c r="E2467" s="2" t="s">
        <v>44</v>
      </c>
      <c r="F2467" s="2" t="s">
        <v>45</v>
      </c>
      <c r="G2467" s="2" t="s">
        <v>46</v>
      </c>
      <c r="H2467" s="2" t="s">
        <v>47</v>
      </c>
      <c r="I2467" s="2" t="s">
        <v>11157</v>
      </c>
      <c r="J2467" s="2" t="s">
        <v>14625</v>
      </c>
      <c r="K2467" s="2" t="s">
        <v>177</v>
      </c>
      <c r="L2467" s="2" t="s">
        <v>807</v>
      </c>
      <c r="M2467" s="2" t="s">
        <v>808</v>
      </c>
      <c r="N2467" s="2" t="s">
        <v>11158</v>
      </c>
      <c r="O2467">
        <v>1</v>
      </c>
      <c r="P2467" s="2" t="s">
        <v>53</v>
      </c>
      <c r="Q2467">
        <v>100</v>
      </c>
      <c r="R2467">
        <v>0</v>
      </c>
      <c r="S2467" s="2" t="s">
        <v>54</v>
      </c>
      <c r="T2467" s="2" t="s">
        <v>55</v>
      </c>
      <c r="U2467" s="2" t="s">
        <v>207</v>
      </c>
      <c r="V2467" s="2"/>
      <c r="W2467">
        <v>64000</v>
      </c>
      <c r="X2467">
        <v>0</v>
      </c>
      <c r="Y2467">
        <v>0</v>
      </c>
      <c r="Z2467">
        <v>64000</v>
      </c>
      <c r="AB2467" s="2" t="s">
        <v>57</v>
      </c>
      <c r="AC2467">
        <v>25600</v>
      </c>
      <c r="AD2467">
        <v>38400</v>
      </c>
      <c r="AE2467">
        <v>134000</v>
      </c>
      <c r="AF2467">
        <v>2010</v>
      </c>
      <c r="AG2467" s="2" t="s">
        <v>11157</v>
      </c>
      <c r="AH2467" s="2"/>
      <c r="AI2467" s="1">
        <v>46197</v>
      </c>
      <c r="AJ2467" s="2"/>
      <c r="AK2467" s="2" t="s">
        <v>58</v>
      </c>
      <c r="AM2467" s="2" t="s">
        <v>59</v>
      </c>
      <c r="AP2467" s="2" t="s">
        <v>60</v>
      </c>
      <c r="AQ2467" s="2" t="s">
        <v>41</v>
      </c>
      <c r="AR2467">
        <v>70000</v>
      </c>
      <c r="AS2467" s="2" t="str">
        <f>_xlfn.IFNA(IF(VLOOKUP(all_resi[[#This Row],[No. Waybill]],settle_reconcile[No. Waybill],1,0)="","Recon","Recon"),"-")</f>
        <v>Recon</v>
      </c>
      <c r="AT2467" s="2">
        <f>all_resi[[#This Row],[Nilai COD]]-all_resi[[#This Row],[COD Fee]]-all_resi[[#This Row],[Total Biaya Setelah Diskon]]</f>
        <v>93590</v>
      </c>
      <c r="AU2467" s="2">
        <f>IF(all_resi[[#This Row],[Waktu Terima]]="","",_xlfn.DAYS(all_resi[[#This Row],[Waktu Terima]],all_resi[[#This Row],[Tanggal Pengiriman]]))</f>
        <v>5</v>
      </c>
    </row>
    <row r="2468" spans="1:47" x14ac:dyDescent="0.25">
      <c r="A2468" s="2" t="s">
        <v>11139</v>
      </c>
      <c r="B2468" s="1">
        <v>46192</v>
      </c>
      <c r="C2468" s="2" t="s">
        <v>42</v>
      </c>
      <c r="D2468" s="2" t="s">
        <v>43</v>
      </c>
      <c r="E2468" s="2" t="s">
        <v>44</v>
      </c>
      <c r="F2468" s="2" t="s">
        <v>45</v>
      </c>
      <c r="G2468" s="2" t="s">
        <v>46</v>
      </c>
      <c r="H2468" s="2" t="s">
        <v>47</v>
      </c>
      <c r="I2468" s="2" t="s">
        <v>11140</v>
      </c>
      <c r="J2468" s="2" t="s">
        <v>14618</v>
      </c>
      <c r="K2468" s="2" t="s">
        <v>121</v>
      </c>
      <c r="L2468" s="2" t="s">
        <v>122</v>
      </c>
      <c r="M2468" s="2" t="s">
        <v>11141</v>
      </c>
      <c r="N2468" s="2" t="s">
        <v>11142</v>
      </c>
      <c r="O2468">
        <v>1</v>
      </c>
      <c r="P2468" s="2" t="s">
        <v>53</v>
      </c>
      <c r="Q2468">
        <v>100</v>
      </c>
      <c r="R2468">
        <v>0</v>
      </c>
      <c r="S2468" s="2" t="s">
        <v>54</v>
      </c>
      <c r="T2468" s="2" t="s">
        <v>55</v>
      </c>
      <c r="U2468" s="2" t="s">
        <v>66</v>
      </c>
      <c r="V2468" s="2"/>
      <c r="W2468">
        <v>85000</v>
      </c>
      <c r="X2468">
        <v>0</v>
      </c>
      <c r="Y2468">
        <v>0</v>
      </c>
      <c r="Z2468">
        <v>85000</v>
      </c>
      <c r="AB2468" s="2" t="s">
        <v>57</v>
      </c>
      <c r="AC2468">
        <v>34000</v>
      </c>
      <c r="AD2468">
        <v>51000</v>
      </c>
      <c r="AE2468">
        <v>169000</v>
      </c>
      <c r="AF2468">
        <v>2535</v>
      </c>
      <c r="AG2468" s="2" t="s">
        <v>256</v>
      </c>
      <c r="AH2468" s="2"/>
      <c r="AI2468" s="1">
        <v>46209</v>
      </c>
      <c r="AJ2468" s="2"/>
      <c r="AK2468" s="2" t="s">
        <v>67</v>
      </c>
      <c r="AM2468" s="2" t="s">
        <v>59</v>
      </c>
      <c r="AP2468" s="2" t="s">
        <v>60</v>
      </c>
      <c r="AQ2468" s="2" t="s">
        <v>41</v>
      </c>
      <c r="AR2468">
        <v>84000</v>
      </c>
      <c r="AS2468" s="2" t="str">
        <f>_xlfn.IFNA(IF(VLOOKUP(all_resi[[#This Row],[No. Waybill]],settle_reconcile[No. Waybill],1,0)="","Recon","Recon"),"-")</f>
        <v>-</v>
      </c>
      <c r="AT2468" s="2">
        <f>all_resi[[#This Row],[Nilai COD]]-all_resi[[#This Row],[COD Fee]]-all_resi[[#This Row],[Total Biaya Setelah Diskon]]</f>
        <v>115465</v>
      </c>
      <c r="AU2468" s="2">
        <f>IF(all_resi[[#This Row],[Waktu Terima]]="","",_xlfn.DAYS(all_resi[[#This Row],[Waktu Terima]],all_resi[[#This Row],[Tanggal Pengiriman]]))</f>
        <v>17</v>
      </c>
    </row>
    <row r="2469" spans="1:47" x14ac:dyDescent="0.25">
      <c r="A2469" s="2" t="s">
        <v>11143</v>
      </c>
      <c r="B2469" s="1">
        <v>46192</v>
      </c>
      <c r="C2469" s="2" t="s">
        <v>42</v>
      </c>
      <c r="D2469" s="2" t="s">
        <v>43</v>
      </c>
      <c r="E2469" s="2" t="s">
        <v>44</v>
      </c>
      <c r="F2469" s="2" t="s">
        <v>45</v>
      </c>
      <c r="G2469" s="2" t="s">
        <v>46</v>
      </c>
      <c r="H2469" s="2" t="s">
        <v>47</v>
      </c>
      <c r="I2469" s="2" t="s">
        <v>11144</v>
      </c>
      <c r="J2469" s="2" t="s">
        <v>14617</v>
      </c>
      <c r="K2469" s="2" t="s">
        <v>177</v>
      </c>
      <c r="L2469" s="2" t="s">
        <v>807</v>
      </c>
      <c r="M2469" s="2" t="s">
        <v>3809</v>
      </c>
      <c r="N2469" s="2" t="s">
        <v>11145</v>
      </c>
      <c r="O2469">
        <v>1</v>
      </c>
      <c r="P2469" s="2" t="s">
        <v>53</v>
      </c>
      <c r="Q2469">
        <v>100</v>
      </c>
      <c r="R2469">
        <v>0</v>
      </c>
      <c r="S2469" s="2" t="s">
        <v>54</v>
      </c>
      <c r="T2469" s="2" t="s">
        <v>55</v>
      </c>
      <c r="U2469" s="2" t="s">
        <v>73</v>
      </c>
      <c r="V2469" s="2"/>
      <c r="W2469">
        <v>64000</v>
      </c>
      <c r="X2469">
        <v>0</v>
      </c>
      <c r="Y2469">
        <v>0</v>
      </c>
      <c r="Z2469">
        <v>64000</v>
      </c>
      <c r="AB2469" s="2" t="s">
        <v>57</v>
      </c>
      <c r="AC2469">
        <v>25600</v>
      </c>
      <c r="AD2469">
        <v>38400</v>
      </c>
      <c r="AE2469">
        <v>144000</v>
      </c>
      <c r="AF2469">
        <v>2160</v>
      </c>
      <c r="AG2469" s="2" t="s">
        <v>353</v>
      </c>
      <c r="AH2469" s="2" t="s">
        <v>149</v>
      </c>
      <c r="AI2469" s="1">
        <v>46207</v>
      </c>
      <c r="AJ2469" s="2"/>
      <c r="AK2469" s="2" t="s">
        <v>67</v>
      </c>
      <c r="AM2469" s="2" t="s">
        <v>59</v>
      </c>
      <c r="AP2469" s="2" t="s">
        <v>60</v>
      </c>
      <c r="AQ2469" s="2" t="s">
        <v>41</v>
      </c>
      <c r="AR2469">
        <v>80000</v>
      </c>
      <c r="AS2469" s="2" t="str">
        <f>_xlfn.IFNA(IF(VLOOKUP(all_resi[[#This Row],[No. Waybill]],settle_reconcile[No. Waybill],1,0)="","Recon","Recon"),"-")</f>
        <v>-</v>
      </c>
      <c r="AT2469" s="2">
        <f>all_resi[[#This Row],[Nilai COD]]-all_resi[[#This Row],[COD Fee]]-all_resi[[#This Row],[Total Biaya Setelah Diskon]]</f>
        <v>103440</v>
      </c>
      <c r="AU2469" s="2">
        <f>IF(all_resi[[#This Row],[Waktu Terima]]="","",_xlfn.DAYS(all_resi[[#This Row],[Waktu Terima]],all_resi[[#This Row],[Tanggal Pengiriman]]))</f>
        <v>15</v>
      </c>
    </row>
    <row r="2470" spans="1:47" x14ac:dyDescent="0.25">
      <c r="A2470" s="2" t="s">
        <v>11368</v>
      </c>
      <c r="B2470" s="1">
        <v>46192</v>
      </c>
      <c r="C2470" s="2" t="s">
        <v>42</v>
      </c>
      <c r="D2470" s="2" t="s">
        <v>43</v>
      </c>
      <c r="E2470" s="2" t="s">
        <v>44</v>
      </c>
      <c r="F2470" s="2" t="s">
        <v>45</v>
      </c>
      <c r="G2470" s="2" t="s">
        <v>46</v>
      </c>
      <c r="H2470" s="2" t="s">
        <v>47</v>
      </c>
      <c r="I2470" s="2" t="s">
        <v>11369</v>
      </c>
      <c r="J2470" s="2" t="s">
        <v>14616</v>
      </c>
      <c r="K2470" s="2" t="s">
        <v>286</v>
      </c>
      <c r="L2470" s="2" t="s">
        <v>900</v>
      </c>
      <c r="M2470" s="2" t="s">
        <v>8745</v>
      </c>
      <c r="N2470" s="2" t="s">
        <v>11370</v>
      </c>
      <c r="O2470">
        <v>1</v>
      </c>
      <c r="P2470" s="2" t="s">
        <v>53</v>
      </c>
      <c r="Q2470">
        <v>100</v>
      </c>
      <c r="R2470">
        <v>0</v>
      </c>
      <c r="S2470" s="2" t="s">
        <v>54</v>
      </c>
      <c r="T2470" s="2" t="s">
        <v>55</v>
      </c>
      <c r="U2470" s="2" t="s">
        <v>386</v>
      </c>
      <c r="V2470" s="2"/>
      <c r="W2470">
        <v>79000</v>
      </c>
      <c r="X2470">
        <v>0</v>
      </c>
      <c r="Y2470">
        <v>0</v>
      </c>
      <c r="Z2470">
        <v>79000</v>
      </c>
      <c r="AB2470" s="2" t="s">
        <v>57</v>
      </c>
      <c r="AC2470">
        <v>31600</v>
      </c>
      <c r="AD2470">
        <v>47400</v>
      </c>
      <c r="AE2470">
        <v>183000</v>
      </c>
      <c r="AF2470">
        <v>2745</v>
      </c>
      <c r="AG2470" s="2" t="s">
        <v>256</v>
      </c>
      <c r="AH2470" s="2"/>
      <c r="AI2470" s="1">
        <v>46204</v>
      </c>
      <c r="AJ2470" s="2"/>
      <c r="AK2470" s="2" t="s">
        <v>67</v>
      </c>
      <c r="AM2470" s="2" t="s">
        <v>59</v>
      </c>
      <c r="AP2470" s="2" t="s">
        <v>60</v>
      </c>
      <c r="AQ2470" s="2" t="s">
        <v>41</v>
      </c>
      <c r="AR2470">
        <v>104000</v>
      </c>
      <c r="AS2470" s="2" t="str">
        <f>_xlfn.IFNA(IF(VLOOKUP(all_resi[[#This Row],[No. Waybill]],settle_reconcile[No. Waybill],1,0)="","Recon","Recon"),"-")</f>
        <v>-</v>
      </c>
      <c r="AT2470" s="2">
        <f>all_resi[[#This Row],[Nilai COD]]-all_resi[[#This Row],[COD Fee]]-all_resi[[#This Row],[Total Biaya Setelah Diskon]]</f>
        <v>132855</v>
      </c>
      <c r="AU2470" s="2">
        <f>IF(all_resi[[#This Row],[Waktu Terima]]="","",_xlfn.DAYS(all_resi[[#This Row],[Waktu Terima]],all_resi[[#This Row],[Tanggal Pengiriman]]))</f>
        <v>12</v>
      </c>
    </row>
    <row r="2471" spans="1:47" x14ac:dyDescent="0.25">
      <c r="A2471" s="2" t="s">
        <v>11364</v>
      </c>
      <c r="B2471" s="1">
        <v>46192</v>
      </c>
      <c r="C2471" s="2" t="s">
        <v>42</v>
      </c>
      <c r="D2471" s="2" t="s">
        <v>43</v>
      </c>
      <c r="E2471" s="2" t="s">
        <v>44</v>
      </c>
      <c r="F2471" s="2" t="s">
        <v>45</v>
      </c>
      <c r="G2471" s="2" t="s">
        <v>46</v>
      </c>
      <c r="H2471" s="2" t="s">
        <v>80</v>
      </c>
      <c r="I2471" s="2" t="s">
        <v>11365</v>
      </c>
      <c r="J2471" s="2" t="s">
        <v>14619</v>
      </c>
      <c r="K2471" s="2" t="s">
        <v>143</v>
      </c>
      <c r="L2471" s="2" t="s">
        <v>11350</v>
      </c>
      <c r="M2471" s="2" t="s">
        <v>11366</v>
      </c>
      <c r="N2471" s="2" t="s">
        <v>11367</v>
      </c>
      <c r="O2471">
        <v>1</v>
      </c>
      <c r="P2471" s="2" t="s">
        <v>53</v>
      </c>
      <c r="Q2471">
        <v>100</v>
      </c>
      <c r="R2471">
        <v>0</v>
      </c>
      <c r="S2471" s="2" t="s">
        <v>54</v>
      </c>
      <c r="T2471" s="2" t="s">
        <v>55</v>
      </c>
      <c r="U2471" s="2" t="s">
        <v>86</v>
      </c>
      <c r="V2471" s="2"/>
      <c r="W2471">
        <v>25000</v>
      </c>
      <c r="X2471">
        <v>0</v>
      </c>
      <c r="Y2471">
        <v>0</v>
      </c>
      <c r="Z2471">
        <v>25000</v>
      </c>
      <c r="AB2471" s="2" t="s">
        <v>57</v>
      </c>
      <c r="AC2471">
        <v>18000</v>
      </c>
      <c r="AD2471">
        <v>7000</v>
      </c>
      <c r="AE2471">
        <v>85000</v>
      </c>
      <c r="AF2471">
        <v>1275</v>
      </c>
      <c r="AG2471" s="2" t="s">
        <v>11365</v>
      </c>
      <c r="AH2471" s="2"/>
      <c r="AI2471" s="1">
        <v>46194</v>
      </c>
      <c r="AJ2471" s="2" t="s">
        <v>87</v>
      </c>
      <c r="AK2471" s="2" t="s">
        <v>58</v>
      </c>
      <c r="AM2471" s="2" t="s">
        <v>59</v>
      </c>
      <c r="AP2471" s="2" t="s">
        <v>60</v>
      </c>
      <c r="AQ2471" s="2" t="s">
        <v>41</v>
      </c>
      <c r="AR2471">
        <v>60000</v>
      </c>
      <c r="AS2471" s="2" t="str">
        <f>_xlfn.IFNA(IF(VLOOKUP(all_resi[[#This Row],[No. Waybill]],settle_reconcile[No. Waybill],1,0)="","Recon","Recon"),"-")</f>
        <v>Recon</v>
      </c>
      <c r="AT2471" s="2">
        <f>all_resi[[#This Row],[Nilai COD]]-all_resi[[#This Row],[COD Fee]]-all_resi[[#This Row],[Total Biaya Setelah Diskon]]</f>
        <v>76725</v>
      </c>
      <c r="AU2471" s="2">
        <f>IF(all_resi[[#This Row],[Waktu Terima]]="","",_xlfn.DAYS(all_resi[[#This Row],[Waktu Terima]],all_resi[[#This Row],[Tanggal Pengiriman]]))</f>
        <v>2</v>
      </c>
    </row>
    <row r="2472" spans="1:47" x14ac:dyDescent="0.25">
      <c r="A2472" s="2" t="s">
        <v>11159</v>
      </c>
      <c r="B2472" s="1">
        <v>46192</v>
      </c>
      <c r="C2472" s="2" t="s">
        <v>42</v>
      </c>
      <c r="D2472" s="2" t="s">
        <v>43</v>
      </c>
      <c r="E2472" s="2" t="s">
        <v>44</v>
      </c>
      <c r="F2472" s="2" t="s">
        <v>45</v>
      </c>
      <c r="G2472" s="2" t="s">
        <v>46</v>
      </c>
      <c r="H2472" s="2" t="s">
        <v>47</v>
      </c>
      <c r="I2472" s="2" t="s">
        <v>11160</v>
      </c>
      <c r="J2472" s="2" t="s">
        <v>14626</v>
      </c>
      <c r="K2472" s="2" t="s">
        <v>137</v>
      </c>
      <c r="L2472" s="2" t="s">
        <v>1510</v>
      </c>
      <c r="M2472" s="2" t="s">
        <v>11161</v>
      </c>
      <c r="N2472" s="2" t="s">
        <v>11162</v>
      </c>
      <c r="O2472">
        <v>1</v>
      </c>
      <c r="P2472" s="2" t="s">
        <v>53</v>
      </c>
      <c r="Q2472">
        <v>100</v>
      </c>
      <c r="R2472">
        <v>0</v>
      </c>
      <c r="S2472" s="2" t="s">
        <v>54</v>
      </c>
      <c r="T2472" s="2" t="s">
        <v>55</v>
      </c>
      <c r="U2472" s="2" t="s">
        <v>764</v>
      </c>
      <c r="V2472" s="2"/>
      <c r="W2472">
        <v>31000</v>
      </c>
      <c r="X2472">
        <v>0</v>
      </c>
      <c r="Y2472">
        <v>0</v>
      </c>
      <c r="Z2472">
        <v>31000</v>
      </c>
      <c r="AB2472" s="2" t="s">
        <v>57</v>
      </c>
      <c r="AC2472">
        <v>22000</v>
      </c>
      <c r="AD2472">
        <v>9000</v>
      </c>
      <c r="AE2472">
        <v>68000</v>
      </c>
      <c r="AF2472">
        <v>1020</v>
      </c>
      <c r="AG2472" s="2" t="s">
        <v>353</v>
      </c>
      <c r="AH2472" s="2" t="s">
        <v>149</v>
      </c>
      <c r="AI2472" s="1">
        <v>46202</v>
      </c>
      <c r="AJ2472" s="2"/>
      <c r="AK2472" s="2" t="s">
        <v>67</v>
      </c>
      <c r="AM2472" s="2" t="s">
        <v>59</v>
      </c>
      <c r="AP2472" s="2" t="s">
        <v>60</v>
      </c>
      <c r="AQ2472" s="2" t="s">
        <v>41</v>
      </c>
      <c r="AR2472">
        <v>37000</v>
      </c>
      <c r="AS2472" s="2" t="str">
        <f>_xlfn.IFNA(IF(VLOOKUP(all_resi[[#This Row],[No. Waybill]],settle_reconcile[No. Waybill],1,0)="","Recon","Recon"),"-")</f>
        <v>-</v>
      </c>
      <c r="AT2472" s="2">
        <f>all_resi[[#This Row],[Nilai COD]]-all_resi[[#This Row],[COD Fee]]-all_resi[[#This Row],[Total Biaya Setelah Diskon]]</f>
        <v>57980</v>
      </c>
      <c r="AU2472" s="2">
        <f>IF(all_resi[[#This Row],[Waktu Terima]]="","",_xlfn.DAYS(all_resi[[#This Row],[Waktu Terima]],all_resi[[#This Row],[Tanggal Pengiriman]]))</f>
        <v>10</v>
      </c>
    </row>
    <row r="2473" spans="1:47" x14ac:dyDescent="0.25">
      <c r="A2473" s="2" t="s">
        <v>11217</v>
      </c>
      <c r="B2473" s="1">
        <v>46192</v>
      </c>
      <c r="C2473" s="2" t="s">
        <v>42</v>
      </c>
      <c r="D2473" s="2" t="s">
        <v>43</v>
      </c>
      <c r="E2473" s="2" t="s">
        <v>44</v>
      </c>
      <c r="F2473" s="2" t="s">
        <v>45</v>
      </c>
      <c r="G2473" s="2" t="s">
        <v>46</v>
      </c>
      <c r="H2473" s="2" t="s">
        <v>47</v>
      </c>
      <c r="I2473" s="2" t="s">
        <v>11218</v>
      </c>
      <c r="J2473" s="2" t="s">
        <v>12978</v>
      </c>
      <c r="K2473" s="2" t="s">
        <v>121</v>
      </c>
      <c r="L2473" s="2" t="s">
        <v>680</v>
      </c>
      <c r="M2473" s="2" t="s">
        <v>2236</v>
      </c>
      <c r="N2473" s="2" t="s">
        <v>11219</v>
      </c>
      <c r="O2473">
        <v>1</v>
      </c>
      <c r="P2473" s="2" t="s">
        <v>53</v>
      </c>
      <c r="Q2473">
        <v>100</v>
      </c>
      <c r="R2473">
        <v>0</v>
      </c>
      <c r="S2473" s="2" t="s">
        <v>54</v>
      </c>
      <c r="T2473" s="2" t="s">
        <v>55</v>
      </c>
      <c r="U2473" s="2" t="s">
        <v>764</v>
      </c>
      <c r="V2473" s="2"/>
      <c r="W2473">
        <v>85000</v>
      </c>
      <c r="X2473">
        <v>0</v>
      </c>
      <c r="Y2473">
        <v>0</v>
      </c>
      <c r="Z2473">
        <v>85000</v>
      </c>
      <c r="AB2473" s="2" t="s">
        <v>57</v>
      </c>
      <c r="AC2473">
        <v>34000</v>
      </c>
      <c r="AD2473">
        <v>51000</v>
      </c>
      <c r="AE2473">
        <v>125000</v>
      </c>
      <c r="AF2473">
        <v>1875</v>
      </c>
      <c r="AG2473" s="2" t="s">
        <v>11218</v>
      </c>
      <c r="AH2473" s="2"/>
      <c r="AI2473" s="1">
        <v>46203</v>
      </c>
      <c r="AJ2473" s="2"/>
      <c r="AK2473" s="2" t="s">
        <v>58</v>
      </c>
      <c r="AM2473" s="2" t="s">
        <v>59</v>
      </c>
      <c r="AP2473" s="2" t="s">
        <v>60</v>
      </c>
      <c r="AQ2473" s="2" t="s">
        <v>41</v>
      </c>
      <c r="AR2473">
        <v>40000</v>
      </c>
      <c r="AS2473" s="2" t="str">
        <f>_xlfn.IFNA(IF(VLOOKUP(all_resi[[#This Row],[No. Waybill]],settle_reconcile[No. Waybill],1,0)="","Recon","Recon"),"-")</f>
        <v>Recon</v>
      </c>
      <c r="AT2473" s="2">
        <f>all_resi[[#This Row],[Nilai COD]]-all_resi[[#This Row],[COD Fee]]-all_resi[[#This Row],[Total Biaya Setelah Diskon]]</f>
        <v>72125</v>
      </c>
      <c r="AU2473" s="2">
        <f>IF(all_resi[[#This Row],[Waktu Terima]]="","",_xlfn.DAYS(all_resi[[#This Row],[Waktu Terima]],all_resi[[#This Row],[Tanggal Pengiriman]]))</f>
        <v>11</v>
      </c>
    </row>
    <row r="2474" spans="1:47" x14ac:dyDescent="0.25">
      <c r="A2474" s="2" t="s">
        <v>11207</v>
      </c>
      <c r="B2474" s="1">
        <v>46192</v>
      </c>
      <c r="C2474" s="2" t="s">
        <v>42</v>
      </c>
      <c r="D2474" s="2" t="s">
        <v>43</v>
      </c>
      <c r="E2474" s="2" t="s">
        <v>44</v>
      </c>
      <c r="F2474" s="2" t="s">
        <v>45</v>
      </c>
      <c r="G2474" s="2" t="s">
        <v>46</v>
      </c>
      <c r="H2474" s="2" t="s">
        <v>47</v>
      </c>
      <c r="I2474" s="2" t="s">
        <v>11208</v>
      </c>
      <c r="J2474" s="2" t="s">
        <v>14605</v>
      </c>
      <c r="K2474" s="2" t="s">
        <v>156</v>
      </c>
      <c r="L2474" s="2" t="s">
        <v>606</v>
      </c>
      <c r="M2474" s="2" t="s">
        <v>1191</v>
      </c>
      <c r="N2474" s="2" t="s">
        <v>11209</v>
      </c>
      <c r="O2474">
        <v>1</v>
      </c>
      <c r="P2474" s="2" t="s">
        <v>53</v>
      </c>
      <c r="Q2474">
        <v>100</v>
      </c>
      <c r="R2474">
        <v>0</v>
      </c>
      <c r="S2474" s="2" t="s">
        <v>54</v>
      </c>
      <c r="T2474" s="2" t="s">
        <v>55</v>
      </c>
      <c r="U2474" s="2" t="s">
        <v>66</v>
      </c>
      <c r="V2474" s="2"/>
      <c r="W2474">
        <v>64000</v>
      </c>
      <c r="X2474">
        <v>0</v>
      </c>
      <c r="Y2474">
        <v>0</v>
      </c>
      <c r="Z2474">
        <v>64000</v>
      </c>
      <c r="AB2474" s="2" t="s">
        <v>57</v>
      </c>
      <c r="AC2474">
        <v>25600</v>
      </c>
      <c r="AD2474">
        <v>38400</v>
      </c>
      <c r="AE2474">
        <v>148000</v>
      </c>
      <c r="AF2474">
        <v>2220</v>
      </c>
      <c r="AG2474" s="2" t="s">
        <v>256</v>
      </c>
      <c r="AH2474" s="2"/>
      <c r="AI2474" s="1">
        <v>46205</v>
      </c>
      <c r="AJ2474" s="2"/>
      <c r="AK2474" s="2" t="s">
        <v>67</v>
      </c>
      <c r="AM2474" s="2" t="s">
        <v>59</v>
      </c>
      <c r="AP2474" s="2" t="s">
        <v>60</v>
      </c>
      <c r="AQ2474" s="2" t="s">
        <v>41</v>
      </c>
      <c r="AR2474">
        <v>84000</v>
      </c>
      <c r="AS2474" s="2" t="str">
        <f>_xlfn.IFNA(IF(VLOOKUP(all_resi[[#This Row],[No. Waybill]],settle_reconcile[No. Waybill],1,0)="","Recon","Recon"),"-")</f>
        <v>-</v>
      </c>
      <c r="AT2474" s="2">
        <f>all_resi[[#This Row],[Nilai COD]]-all_resi[[#This Row],[COD Fee]]-all_resi[[#This Row],[Total Biaya Setelah Diskon]]</f>
        <v>107380</v>
      </c>
      <c r="AU2474" s="2">
        <f>IF(all_resi[[#This Row],[Waktu Terima]]="","",_xlfn.DAYS(all_resi[[#This Row],[Waktu Terima]],all_resi[[#This Row],[Tanggal Pengiriman]]))</f>
        <v>13</v>
      </c>
    </row>
    <row r="2475" spans="1:47" x14ac:dyDescent="0.25">
      <c r="A2475" s="2" t="s">
        <v>11341</v>
      </c>
      <c r="B2475" s="1">
        <v>46192</v>
      </c>
      <c r="C2475" s="2" t="s">
        <v>42</v>
      </c>
      <c r="D2475" s="2" t="s">
        <v>43</v>
      </c>
      <c r="E2475" s="2" t="s">
        <v>44</v>
      </c>
      <c r="F2475" s="2" t="s">
        <v>45</v>
      </c>
      <c r="G2475" s="2" t="s">
        <v>46</v>
      </c>
      <c r="H2475" s="2" t="s">
        <v>47</v>
      </c>
      <c r="I2475" s="2" t="s">
        <v>11342</v>
      </c>
      <c r="J2475" s="2" t="s">
        <v>14574</v>
      </c>
      <c r="K2475" s="2" t="s">
        <v>116</v>
      </c>
      <c r="L2475" s="2" t="s">
        <v>2433</v>
      </c>
      <c r="M2475" s="2" t="s">
        <v>11343</v>
      </c>
      <c r="N2475" s="2" t="s">
        <v>11344</v>
      </c>
      <c r="O2475">
        <v>1</v>
      </c>
      <c r="P2475" s="2" t="s">
        <v>53</v>
      </c>
      <c r="Q2475">
        <v>100</v>
      </c>
      <c r="R2475">
        <v>0</v>
      </c>
      <c r="S2475" s="2" t="s">
        <v>54</v>
      </c>
      <c r="T2475" s="2" t="s">
        <v>55</v>
      </c>
      <c r="U2475" s="2" t="s">
        <v>73</v>
      </c>
      <c r="V2475" s="2"/>
      <c r="W2475">
        <v>8000</v>
      </c>
      <c r="X2475">
        <v>0</v>
      </c>
      <c r="Y2475">
        <v>0</v>
      </c>
      <c r="Z2475">
        <v>8000</v>
      </c>
      <c r="AB2475" s="2" t="s">
        <v>57</v>
      </c>
      <c r="AC2475">
        <v>3000</v>
      </c>
      <c r="AD2475">
        <v>5000</v>
      </c>
      <c r="AE2475">
        <v>88000</v>
      </c>
      <c r="AF2475">
        <v>1320</v>
      </c>
      <c r="AG2475" s="2" t="s">
        <v>11342</v>
      </c>
      <c r="AH2475" s="2"/>
      <c r="AI2475" s="1">
        <v>46193</v>
      </c>
      <c r="AJ2475" s="2"/>
      <c r="AK2475" s="2" t="s">
        <v>58</v>
      </c>
      <c r="AM2475" s="2" t="s">
        <v>59</v>
      </c>
      <c r="AP2475" s="2" t="s">
        <v>60</v>
      </c>
      <c r="AQ2475" s="2" t="s">
        <v>41</v>
      </c>
      <c r="AR2475">
        <v>80000</v>
      </c>
      <c r="AS2475" s="2" t="str">
        <f>_xlfn.IFNA(IF(VLOOKUP(all_resi[[#This Row],[No. Waybill]],settle_reconcile[No. Waybill],1,0)="","Recon","Recon"),"-")</f>
        <v>Recon</v>
      </c>
      <c r="AT2475" s="2">
        <f>all_resi[[#This Row],[Nilai COD]]-all_resi[[#This Row],[COD Fee]]-all_resi[[#This Row],[Total Biaya Setelah Diskon]]</f>
        <v>81680</v>
      </c>
      <c r="AU2475" s="2">
        <f>IF(all_resi[[#This Row],[Waktu Terima]]="","",_xlfn.DAYS(all_resi[[#This Row],[Waktu Terima]],all_resi[[#This Row],[Tanggal Pengiriman]]))</f>
        <v>1</v>
      </c>
    </row>
    <row r="2476" spans="1:47" x14ac:dyDescent="0.25">
      <c r="A2476" s="2" t="s">
        <v>11338</v>
      </c>
      <c r="B2476" s="1">
        <v>46192</v>
      </c>
      <c r="C2476" s="2" t="s">
        <v>42</v>
      </c>
      <c r="D2476" s="2" t="s">
        <v>43</v>
      </c>
      <c r="E2476" s="2" t="s">
        <v>44</v>
      </c>
      <c r="F2476" s="2" t="s">
        <v>45</v>
      </c>
      <c r="G2476" s="2" t="s">
        <v>46</v>
      </c>
      <c r="H2476" s="2" t="s">
        <v>47</v>
      </c>
      <c r="I2476" s="2" t="s">
        <v>11339</v>
      </c>
      <c r="J2476" s="2" t="s">
        <v>14577</v>
      </c>
      <c r="K2476" s="2" t="s">
        <v>143</v>
      </c>
      <c r="L2476" s="2" t="s">
        <v>2582</v>
      </c>
      <c r="M2476" s="2" t="s">
        <v>10794</v>
      </c>
      <c r="N2476" s="2" t="s">
        <v>11340</v>
      </c>
      <c r="O2476">
        <v>1</v>
      </c>
      <c r="P2476" s="2" t="s">
        <v>53</v>
      </c>
      <c r="Q2476">
        <v>100</v>
      </c>
      <c r="R2476">
        <v>0</v>
      </c>
      <c r="S2476" s="2" t="s">
        <v>54</v>
      </c>
      <c r="T2476" s="2" t="s">
        <v>55</v>
      </c>
      <c r="U2476" s="2" t="s">
        <v>207</v>
      </c>
      <c r="V2476" s="2"/>
      <c r="W2476">
        <v>25000</v>
      </c>
      <c r="X2476">
        <v>0</v>
      </c>
      <c r="Y2476">
        <v>0</v>
      </c>
      <c r="Z2476">
        <v>25000</v>
      </c>
      <c r="AB2476" s="2" t="s">
        <v>57</v>
      </c>
      <c r="AC2476">
        <v>18000</v>
      </c>
      <c r="AD2476">
        <v>7000</v>
      </c>
      <c r="AE2476">
        <v>95000</v>
      </c>
      <c r="AF2476">
        <v>1425</v>
      </c>
      <c r="AG2476" s="2" t="s">
        <v>11339</v>
      </c>
      <c r="AH2476" s="2"/>
      <c r="AI2476" s="1">
        <v>46194</v>
      </c>
      <c r="AJ2476" s="2"/>
      <c r="AK2476" s="2" t="s">
        <v>58</v>
      </c>
      <c r="AM2476" s="2" t="s">
        <v>59</v>
      </c>
      <c r="AP2476" s="2" t="s">
        <v>60</v>
      </c>
      <c r="AQ2476" s="2" t="s">
        <v>41</v>
      </c>
      <c r="AR2476">
        <v>70000</v>
      </c>
      <c r="AS2476" s="2" t="str">
        <f>_xlfn.IFNA(IF(VLOOKUP(all_resi[[#This Row],[No. Waybill]],settle_reconcile[No. Waybill],1,0)="","Recon","Recon"),"-")</f>
        <v>Recon</v>
      </c>
      <c r="AT2476" s="2">
        <f>all_resi[[#This Row],[Nilai COD]]-all_resi[[#This Row],[COD Fee]]-all_resi[[#This Row],[Total Biaya Setelah Diskon]]</f>
        <v>86575</v>
      </c>
      <c r="AU2476" s="2">
        <f>IF(all_resi[[#This Row],[Waktu Terima]]="","",_xlfn.DAYS(all_resi[[#This Row],[Waktu Terima]],all_resi[[#This Row],[Tanggal Pengiriman]]))</f>
        <v>2</v>
      </c>
    </row>
    <row r="2477" spans="1:47" x14ac:dyDescent="0.25">
      <c r="A2477" s="2" t="s">
        <v>11314</v>
      </c>
      <c r="B2477" s="1">
        <v>46192</v>
      </c>
      <c r="C2477" s="2" t="s">
        <v>42</v>
      </c>
      <c r="D2477" s="2" t="s">
        <v>43</v>
      </c>
      <c r="E2477" s="2" t="s">
        <v>44</v>
      </c>
      <c r="F2477" s="2" t="s">
        <v>45</v>
      </c>
      <c r="G2477" s="2" t="s">
        <v>46</v>
      </c>
      <c r="H2477" s="2" t="s">
        <v>47</v>
      </c>
      <c r="I2477" s="2" t="s">
        <v>11315</v>
      </c>
      <c r="J2477" s="2" t="s">
        <v>14651</v>
      </c>
      <c r="K2477" s="2" t="s">
        <v>156</v>
      </c>
      <c r="L2477" s="2" t="s">
        <v>606</v>
      </c>
      <c r="M2477" s="2" t="s">
        <v>4240</v>
      </c>
      <c r="N2477" s="2" t="s">
        <v>11316</v>
      </c>
      <c r="O2477">
        <v>1</v>
      </c>
      <c r="P2477" s="2" t="s">
        <v>53</v>
      </c>
      <c r="Q2477">
        <v>100</v>
      </c>
      <c r="R2477">
        <v>0</v>
      </c>
      <c r="S2477" s="2" t="s">
        <v>54</v>
      </c>
      <c r="T2477" s="2" t="s">
        <v>55</v>
      </c>
      <c r="U2477" s="2" t="s">
        <v>386</v>
      </c>
      <c r="V2477" s="2"/>
      <c r="W2477">
        <v>64000</v>
      </c>
      <c r="X2477">
        <v>0</v>
      </c>
      <c r="Y2477">
        <v>0</v>
      </c>
      <c r="Z2477">
        <v>64000</v>
      </c>
      <c r="AB2477" s="2" t="s">
        <v>57</v>
      </c>
      <c r="AC2477">
        <v>25600</v>
      </c>
      <c r="AD2477">
        <v>38400</v>
      </c>
      <c r="AE2477">
        <v>169000</v>
      </c>
      <c r="AF2477">
        <v>2535</v>
      </c>
      <c r="AG2477" s="2" t="s">
        <v>43</v>
      </c>
      <c r="AH2477" s="2"/>
      <c r="AI2477" s="1">
        <v>46212</v>
      </c>
      <c r="AJ2477" s="2"/>
      <c r="AK2477" s="2" t="s">
        <v>67</v>
      </c>
      <c r="AM2477" s="2" t="s">
        <v>59</v>
      </c>
      <c r="AP2477" s="2" t="s">
        <v>60</v>
      </c>
      <c r="AQ2477" s="2" t="s">
        <v>41</v>
      </c>
      <c r="AR2477">
        <v>105000</v>
      </c>
      <c r="AS2477" s="2" t="str">
        <f>_xlfn.IFNA(IF(VLOOKUP(all_resi[[#This Row],[No. Waybill]],settle_reconcile[No. Waybill],1,0)="","Recon","Recon"),"-")</f>
        <v>-</v>
      </c>
      <c r="AT2477" s="2">
        <f>all_resi[[#This Row],[Nilai COD]]-all_resi[[#This Row],[COD Fee]]-all_resi[[#This Row],[Total Biaya Setelah Diskon]]</f>
        <v>128065</v>
      </c>
      <c r="AU2477" s="2">
        <f>IF(all_resi[[#This Row],[Waktu Terima]]="","",_xlfn.DAYS(all_resi[[#This Row],[Waktu Terima]],all_resi[[#This Row],[Tanggal Pengiriman]]))</f>
        <v>20</v>
      </c>
    </row>
    <row r="2478" spans="1:47" x14ac:dyDescent="0.25">
      <c r="A2478" s="2" t="s">
        <v>11310</v>
      </c>
      <c r="B2478" s="1">
        <v>46192</v>
      </c>
      <c r="C2478" s="2" t="s">
        <v>42</v>
      </c>
      <c r="D2478" s="2" t="s">
        <v>43</v>
      </c>
      <c r="E2478" s="2" t="s">
        <v>44</v>
      </c>
      <c r="F2478" s="2" t="s">
        <v>45</v>
      </c>
      <c r="G2478" s="2" t="s">
        <v>46</v>
      </c>
      <c r="H2478" s="2" t="s">
        <v>47</v>
      </c>
      <c r="I2478" s="2" t="s">
        <v>11311</v>
      </c>
      <c r="J2478" s="2" t="s">
        <v>14644</v>
      </c>
      <c r="K2478" s="2" t="s">
        <v>137</v>
      </c>
      <c r="L2478" s="2" t="s">
        <v>578</v>
      </c>
      <c r="M2478" s="2" t="s">
        <v>11312</v>
      </c>
      <c r="N2478" s="2" t="s">
        <v>11313</v>
      </c>
      <c r="O2478">
        <v>1</v>
      </c>
      <c r="P2478" s="2" t="s">
        <v>53</v>
      </c>
      <c r="Q2478">
        <v>100</v>
      </c>
      <c r="R2478">
        <v>0</v>
      </c>
      <c r="S2478" s="2" t="s">
        <v>54</v>
      </c>
      <c r="T2478" s="2" t="s">
        <v>55</v>
      </c>
      <c r="U2478" s="2" t="s">
        <v>764</v>
      </c>
      <c r="V2478" s="2"/>
      <c r="W2478">
        <v>25000</v>
      </c>
      <c r="X2478">
        <v>0</v>
      </c>
      <c r="Y2478">
        <v>0</v>
      </c>
      <c r="Z2478">
        <v>25000</v>
      </c>
      <c r="AB2478" s="2" t="s">
        <v>57</v>
      </c>
      <c r="AC2478">
        <v>16000</v>
      </c>
      <c r="AD2478">
        <v>9000</v>
      </c>
      <c r="AE2478">
        <v>65000</v>
      </c>
      <c r="AF2478">
        <v>975</v>
      </c>
      <c r="AG2478" s="2" t="s">
        <v>11311</v>
      </c>
      <c r="AH2478" s="2"/>
      <c r="AI2478" s="1">
        <v>46194</v>
      </c>
      <c r="AJ2478" s="2"/>
      <c r="AK2478" s="2" t="s">
        <v>58</v>
      </c>
      <c r="AM2478" s="2" t="s">
        <v>59</v>
      </c>
      <c r="AP2478" s="2" t="s">
        <v>60</v>
      </c>
      <c r="AQ2478" s="2" t="s">
        <v>41</v>
      </c>
      <c r="AR2478">
        <v>40000</v>
      </c>
      <c r="AS2478" s="2" t="str">
        <f>_xlfn.IFNA(IF(VLOOKUP(all_resi[[#This Row],[No. Waybill]],settle_reconcile[No. Waybill],1,0)="","Recon","Recon"),"-")</f>
        <v>Recon</v>
      </c>
      <c r="AT2478" s="2">
        <f>all_resi[[#This Row],[Nilai COD]]-all_resi[[#This Row],[COD Fee]]-all_resi[[#This Row],[Total Biaya Setelah Diskon]]</f>
        <v>55025</v>
      </c>
      <c r="AU2478" s="2">
        <f>IF(all_resi[[#This Row],[Waktu Terima]]="","",_xlfn.DAYS(all_resi[[#This Row],[Waktu Terima]],all_resi[[#This Row],[Tanggal Pengiriman]]))</f>
        <v>2</v>
      </c>
    </row>
    <row r="2479" spans="1:47" x14ac:dyDescent="0.25">
      <c r="A2479" s="2" t="s">
        <v>11197</v>
      </c>
      <c r="B2479" s="1">
        <v>46192</v>
      </c>
      <c r="C2479" s="2" t="s">
        <v>42</v>
      </c>
      <c r="D2479" s="2" t="s">
        <v>43</v>
      </c>
      <c r="E2479" s="2" t="s">
        <v>44</v>
      </c>
      <c r="F2479" s="2" t="s">
        <v>45</v>
      </c>
      <c r="G2479" s="2" t="s">
        <v>46</v>
      </c>
      <c r="H2479" s="2" t="s">
        <v>47</v>
      </c>
      <c r="I2479" s="2" t="s">
        <v>11198</v>
      </c>
      <c r="J2479" s="2" t="s">
        <v>14615</v>
      </c>
      <c r="K2479" s="2" t="s">
        <v>177</v>
      </c>
      <c r="L2479" s="2" t="s">
        <v>807</v>
      </c>
      <c r="M2479" s="2" t="s">
        <v>1671</v>
      </c>
      <c r="N2479" s="2" t="s">
        <v>11199</v>
      </c>
      <c r="O2479">
        <v>1</v>
      </c>
      <c r="P2479" s="2" t="s">
        <v>53</v>
      </c>
      <c r="Q2479">
        <v>100</v>
      </c>
      <c r="R2479">
        <v>0</v>
      </c>
      <c r="S2479" s="2" t="s">
        <v>54</v>
      </c>
      <c r="T2479" s="2" t="s">
        <v>55</v>
      </c>
      <c r="U2479" s="2" t="s">
        <v>207</v>
      </c>
      <c r="V2479" s="2"/>
      <c r="W2479">
        <v>64000</v>
      </c>
      <c r="X2479">
        <v>0</v>
      </c>
      <c r="Y2479">
        <v>0</v>
      </c>
      <c r="Z2479">
        <v>64000</v>
      </c>
      <c r="AB2479" s="2" t="s">
        <v>57</v>
      </c>
      <c r="AC2479">
        <v>25600</v>
      </c>
      <c r="AD2479">
        <v>38400</v>
      </c>
      <c r="AE2479">
        <v>124000</v>
      </c>
      <c r="AF2479">
        <v>1860</v>
      </c>
      <c r="AG2479" s="2" t="s">
        <v>11198</v>
      </c>
      <c r="AH2479" s="2"/>
      <c r="AI2479" s="1">
        <v>46198</v>
      </c>
      <c r="AJ2479" s="2"/>
      <c r="AK2479" s="2" t="s">
        <v>58</v>
      </c>
      <c r="AM2479" s="2" t="s">
        <v>59</v>
      </c>
      <c r="AP2479" s="2" t="s">
        <v>60</v>
      </c>
      <c r="AQ2479" s="2" t="s">
        <v>41</v>
      </c>
      <c r="AR2479">
        <v>60000</v>
      </c>
      <c r="AS2479" s="2" t="str">
        <f>_xlfn.IFNA(IF(VLOOKUP(all_resi[[#This Row],[No. Waybill]],settle_reconcile[No. Waybill],1,0)="","Recon","Recon"),"-")</f>
        <v>Recon</v>
      </c>
      <c r="AT2479" s="2">
        <f>all_resi[[#This Row],[Nilai COD]]-all_resi[[#This Row],[COD Fee]]-all_resi[[#This Row],[Total Biaya Setelah Diskon]]</f>
        <v>83740</v>
      </c>
      <c r="AU2479" s="2">
        <f>IF(all_resi[[#This Row],[Waktu Terima]]="","",_xlfn.DAYS(all_resi[[#This Row],[Waktu Terima]],all_resi[[#This Row],[Tanggal Pengiriman]]))</f>
        <v>6</v>
      </c>
    </row>
    <row r="2480" spans="1:47" x14ac:dyDescent="0.25">
      <c r="A2480" s="2" t="s">
        <v>11220</v>
      </c>
      <c r="B2480" s="1">
        <v>46192</v>
      </c>
      <c r="C2480" s="2" t="s">
        <v>42</v>
      </c>
      <c r="D2480" s="2" t="s">
        <v>43</v>
      </c>
      <c r="E2480" s="2" t="s">
        <v>44</v>
      </c>
      <c r="F2480" s="2" t="s">
        <v>45</v>
      </c>
      <c r="G2480" s="2" t="s">
        <v>46</v>
      </c>
      <c r="H2480" s="2" t="s">
        <v>80</v>
      </c>
      <c r="I2480" s="2" t="s">
        <v>11221</v>
      </c>
      <c r="J2480" s="2" t="s">
        <v>14602</v>
      </c>
      <c r="K2480" s="2" t="s">
        <v>171</v>
      </c>
      <c r="L2480" s="2" t="s">
        <v>401</v>
      </c>
      <c r="M2480" s="2" t="s">
        <v>443</v>
      </c>
      <c r="N2480" s="2" t="s">
        <v>11222</v>
      </c>
      <c r="O2480">
        <v>1</v>
      </c>
      <c r="P2480" s="2" t="s">
        <v>53</v>
      </c>
      <c r="Q2480">
        <v>100</v>
      </c>
      <c r="R2480">
        <v>0</v>
      </c>
      <c r="S2480" s="2" t="s">
        <v>54</v>
      </c>
      <c r="T2480" s="2" t="s">
        <v>55</v>
      </c>
      <c r="U2480" s="2" t="s">
        <v>11223</v>
      </c>
      <c r="V2480" s="2"/>
      <c r="W2480">
        <v>30000</v>
      </c>
      <c r="X2480">
        <v>0</v>
      </c>
      <c r="Y2480">
        <v>0</v>
      </c>
      <c r="Z2480">
        <v>30000</v>
      </c>
      <c r="AB2480" s="2" t="s">
        <v>57</v>
      </c>
      <c r="AC2480">
        <v>12000</v>
      </c>
      <c r="AD2480">
        <v>18000</v>
      </c>
      <c r="AE2480">
        <v>160000</v>
      </c>
      <c r="AF2480">
        <v>2400</v>
      </c>
      <c r="AG2480" s="2" t="s">
        <v>17318</v>
      </c>
      <c r="AH2480" s="2" t="s">
        <v>149</v>
      </c>
      <c r="AI2480" s="1">
        <v>46203</v>
      </c>
      <c r="AJ2480" s="2" t="s">
        <v>11224</v>
      </c>
      <c r="AK2480" s="2" t="s">
        <v>67</v>
      </c>
      <c r="AM2480" s="2" t="s">
        <v>59</v>
      </c>
      <c r="AP2480" s="2" t="s">
        <v>60</v>
      </c>
      <c r="AQ2480" s="2" t="s">
        <v>41</v>
      </c>
      <c r="AR2480">
        <v>130000</v>
      </c>
      <c r="AS2480" s="2" t="str">
        <f>_xlfn.IFNA(IF(VLOOKUP(all_resi[[#This Row],[No. Waybill]],settle_reconcile[No. Waybill],1,0)="","Recon","Recon"),"-")</f>
        <v>-</v>
      </c>
      <c r="AT2480" s="2">
        <f>all_resi[[#This Row],[Nilai COD]]-all_resi[[#This Row],[COD Fee]]-all_resi[[#This Row],[Total Biaya Setelah Diskon]]</f>
        <v>139600</v>
      </c>
      <c r="AU2480" s="2">
        <f>IF(all_resi[[#This Row],[Waktu Terima]]="","",_xlfn.DAYS(all_resi[[#This Row],[Waktu Terima]],all_resi[[#This Row],[Tanggal Pengiriman]]))</f>
        <v>11</v>
      </c>
    </row>
    <row r="2481" spans="1:47" x14ac:dyDescent="0.25">
      <c r="A2481" s="2" t="s">
        <v>11374</v>
      </c>
      <c r="B2481" s="1">
        <v>46192</v>
      </c>
      <c r="C2481" s="2" t="s">
        <v>42</v>
      </c>
      <c r="D2481" s="2" t="s">
        <v>43</v>
      </c>
      <c r="E2481" s="2" t="s">
        <v>44</v>
      </c>
      <c r="F2481" s="2" t="s">
        <v>45</v>
      </c>
      <c r="G2481" s="2" t="s">
        <v>46</v>
      </c>
      <c r="H2481" s="2" t="s">
        <v>80</v>
      </c>
      <c r="I2481" s="2" t="s">
        <v>11375</v>
      </c>
      <c r="J2481" s="2" t="s">
        <v>14620</v>
      </c>
      <c r="K2481" s="2" t="s">
        <v>203</v>
      </c>
      <c r="L2481" s="2" t="s">
        <v>2826</v>
      </c>
      <c r="M2481" s="2" t="s">
        <v>9484</v>
      </c>
      <c r="N2481" s="2" t="s">
        <v>11376</v>
      </c>
      <c r="O2481">
        <v>1</v>
      </c>
      <c r="P2481" s="2" t="s">
        <v>53</v>
      </c>
      <c r="Q2481">
        <v>100</v>
      </c>
      <c r="R2481">
        <v>0</v>
      </c>
      <c r="S2481" s="2" t="s">
        <v>54</v>
      </c>
      <c r="T2481" s="2" t="s">
        <v>55</v>
      </c>
      <c r="U2481" s="2" t="s">
        <v>11377</v>
      </c>
      <c r="V2481" s="2"/>
      <c r="W2481">
        <v>14000</v>
      </c>
      <c r="X2481">
        <v>0</v>
      </c>
      <c r="Y2481">
        <v>0</v>
      </c>
      <c r="Z2481">
        <v>14000</v>
      </c>
      <c r="AB2481" s="2" t="s">
        <v>57</v>
      </c>
      <c r="AC2481">
        <v>8000</v>
      </c>
      <c r="AD2481">
        <v>6000</v>
      </c>
      <c r="AE2481">
        <v>144000</v>
      </c>
      <c r="AF2481">
        <v>2160</v>
      </c>
      <c r="AG2481" s="2" t="s">
        <v>11375</v>
      </c>
      <c r="AH2481" s="2"/>
      <c r="AI2481" s="1">
        <v>46193</v>
      </c>
      <c r="AJ2481" s="2" t="s">
        <v>11378</v>
      </c>
      <c r="AK2481" s="2" t="s">
        <v>58</v>
      </c>
      <c r="AM2481" s="2" t="s">
        <v>59</v>
      </c>
      <c r="AP2481" s="2" t="s">
        <v>60</v>
      </c>
      <c r="AQ2481" s="2" t="s">
        <v>41</v>
      </c>
      <c r="AR2481">
        <v>130000</v>
      </c>
      <c r="AS2481" s="2" t="str">
        <f>_xlfn.IFNA(IF(VLOOKUP(all_resi[[#This Row],[No. Waybill]],settle_reconcile[No. Waybill],1,0)="","Recon","Recon"),"-")</f>
        <v>Recon</v>
      </c>
      <c r="AT2481" s="2">
        <f>all_resi[[#This Row],[Nilai COD]]-all_resi[[#This Row],[COD Fee]]-all_resi[[#This Row],[Total Biaya Setelah Diskon]]</f>
        <v>135840</v>
      </c>
      <c r="AU2481" s="2">
        <f>IF(all_resi[[#This Row],[Waktu Terima]]="","",_xlfn.DAYS(all_resi[[#This Row],[Waktu Terima]],all_resi[[#This Row],[Tanggal Pengiriman]]))</f>
        <v>1</v>
      </c>
    </row>
    <row r="2482" spans="1:47" x14ac:dyDescent="0.25">
      <c r="A2482" s="2" t="s">
        <v>11200</v>
      </c>
      <c r="B2482" s="1">
        <v>46192</v>
      </c>
      <c r="C2482" s="2" t="s">
        <v>42</v>
      </c>
      <c r="D2482" s="2" t="s">
        <v>43</v>
      </c>
      <c r="E2482" s="2" t="s">
        <v>44</v>
      </c>
      <c r="F2482" s="2" t="s">
        <v>45</v>
      </c>
      <c r="G2482" s="2" t="s">
        <v>46</v>
      </c>
      <c r="H2482" s="2" t="s">
        <v>47</v>
      </c>
      <c r="I2482" s="2" t="s">
        <v>11201</v>
      </c>
      <c r="J2482" s="2" t="s">
        <v>14608</v>
      </c>
      <c r="K2482" s="2" t="s">
        <v>100</v>
      </c>
      <c r="L2482" s="2" t="s">
        <v>101</v>
      </c>
      <c r="M2482" s="2" t="s">
        <v>11202</v>
      </c>
      <c r="N2482" s="2" t="s">
        <v>11203</v>
      </c>
      <c r="O2482">
        <v>1</v>
      </c>
      <c r="P2482" s="2" t="s">
        <v>53</v>
      </c>
      <c r="Q2482">
        <v>100</v>
      </c>
      <c r="R2482">
        <v>0</v>
      </c>
      <c r="S2482" s="2" t="s">
        <v>54</v>
      </c>
      <c r="T2482" s="2" t="s">
        <v>55</v>
      </c>
      <c r="U2482" s="2" t="s">
        <v>764</v>
      </c>
      <c r="V2482" s="2"/>
      <c r="W2482">
        <v>15000</v>
      </c>
      <c r="X2482">
        <v>0</v>
      </c>
      <c r="Y2482">
        <v>0</v>
      </c>
      <c r="Z2482">
        <v>15000</v>
      </c>
      <c r="AB2482" s="2" t="s">
        <v>57</v>
      </c>
      <c r="AC2482">
        <v>9000</v>
      </c>
      <c r="AD2482">
        <v>6000</v>
      </c>
      <c r="AE2482">
        <v>54000</v>
      </c>
      <c r="AF2482">
        <v>810</v>
      </c>
      <c r="AG2482" s="2" t="s">
        <v>11201</v>
      </c>
      <c r="AH2482" s="2"/>
      <c r="AI2482" s="1">
        <v>46194</v>
      </c>
      <c r="AJ2482" s="2"/>
      <c r="AK2482" s="2" t="s">
        <v>58</v>
      </c>
      <c r="AM2482" s="2" t="s">
        <v>59</v>
      </c>
      <c r="AP2482" s="2" t="s">
        <v>60</v>
      </c>
      <c r="AQ2482" s="2" t="s">
        <v>41</v>
      </c>
      <c r="AR2482">
        <v>39000</v>
      </c>
      <c r="AS2482" s="2" t="str">
        <f>_xlfn.IFNA(IF(VLOOKUP(all_resi[[#This Row],[No. Waybill]],settle_reconcile[No. Waybill],1,0)="","Recon","Recon"),"-")</f>
        <v>Recon</v>
      </c>
      <c r="AT2482" s="2">
        <f>all_resi[[#This Row],[Nilai COD]]-all_resi[[#This Row],[COD Fee]]-all_resi[[#This Row],[Total Biaya Setelah Diskon]]</f>
        <v>47190</v>
      </c>
      <c r="AU2482" s="2">
        <f>IF(all_resi[[#This Row],[Waktu Terima]]="","",_xlfn.DAYS(all_resi[[#This Row],[Waktu Terima]],all_resi[[#This Row],[Tanggal Pengiriman]]))</f>
        <v>2</v>
      </c>
    </row>
    <row r="2483" spans="1:47" x14ac:dyDescent="0.25">
      <c r="A2483" s="2" t="s">
        <v>11194</v>
      </c>
      <c r="B2483" s="1">
        <v>46192</v>
      </c>
      <c r="C2483" s="2" t="s">
        <v>42</v>
      </c>
      <c r="D2483" s="2" t="s">
        <v>43</v>
      </c>
      <c r="E2483" s="2" t="s">
        <v>44</v>
      </c>
      <c r="F2483" s="2" t="s">
        <v>45</v>
      </c>
      <c r="G2483" s="2" t="s">
        <v>46</v>
      </c>
      <c r="H2483" s="2" t="s">
        <v>47</v>
      </c>
      <c r="I2483" s="2" t="s">
        <v>11195</v>
      </c>
      <c r="J2483" s="2" t="s">
        <v>14607</v>
      </c>
      <c r="K2483" s="2" t="s">
        <v>203</v>
      </c>
      <c r="L2483" s="2" t="s">
        <v>204</v>
      </c>
      <c r="M2483" s="2" t="s">
        <v>2812</v>
      </c>
      <c r="N2483" s="2" t="s">
        <v>11196</v>
      </c>
      <c r="O2483">
        <v>1</v>
      </c>
      <c r="P2483" s="2" t="s">
        <v>53</v>
      </c>
      <c r="Q2483">
        <v>100</v>
      </c>
      <c r="R2483">
        <v>0</v>
      </c>
      <c r="S2483" s="2" t="s">
        <v>54</v>
      </c>
      <c r="T2483" s="2" t="s">
        <v>55</v>
      </c>
      <c r="U2483" s="2" t="s">
        <v>764</v>
      </c>
      <c r="V2483" s="2"/>
      <c r="W2483">
        <v>14000</v>
      </c>
      <c r="X2483">
        <v>0</v>
      </c>
      <c r="Y2483">
        <v>0</v>
      </c>
      <c r="Z2483">
        <v>14000</v>
      </c>
      <c r="AB2483" s="2" t="s">
        <v>57</v>
      </c>
      <c r="AC2483">
        <v>8000</v>
      </c>
      <c r="AD2483">
        <v>6000</v>
      </c>
      <c r="AE2483">
        <v>54000</v>
      </c>
      <c r="AF2483">
        <v>810</v>
      </c>
      <c r="AG2483" s="2" t="s">
        <v>353</v>
      </c>
      <c r="AH2483" s="2" t="s">
        <v>615</v>
      </c>
      <c r="AI2483" s="1">
        <v>46197</v>
      </c>
      <c r="AJ2483" s="2"/>
      <c r="AK2483" s="2" t="s">
        <v>67</v>
      </c>
      <c r="AM2483" s="2" t="s">
        <v>59</v>
      </c>
      <c r="AP2483" s="2" t="s">
        <v>60</v>
      </c>
      <c r="AQ2483" s="2" t="s">
        <v>41</v>
      </c>
      <c r="AR2483">
        <v>40000</v>
      </c>
      <c r="AS2483" s="2" t="str">
        <f>_xlfn.IFNA(IF(VLOOKUP(all_resi[[#This Row],[No. Waybill]],settle_reconcile[No. Waybill],1,0)="","Recon","Recon"),"-")</f>
        <v>-</v>
      </c>
      <c r="AT2483" s="2">
        <f>all_resi[[#This Row],[Nilai COD]]-all_resi[[#This Row],[COD Fee]]-all_resi[[#This Row],[Total Biaya Setelah Diskon]]</f>
        <v>47190</v>
      </c>
      <c r="AU2483" s="2">
        <f>IF(all_resi[[#This Row],[Waktu Terima]]="","",_xlfn.DAYS(all_resi[[#This Row],[Waktu Terima]],all_resi[[#This Row],[Tanggal Pengiriman]]))</f>
        <v>5</v>
      </c>
    </row>
    <row r="2484" spans="1:47" x14ac:dyDescent="0.25">
      <c r="A2484" s="2" t="s">
        <v>11386</v>
      </c>
      <c r="B2484" s="1">
        <v>46192</v>
      </c>
      <c r="C2484" s="2" t="s">
        <v>42</v>
      </c>
      <c r="D2484" s="2" t="s">
        <v>43</v>
      </c>
      <c r="E2484" s="2" t="s">
        <v>44</v>
      </c>
      <c r="F2484" s="2" t="s">
        <v>45</v>
      </c>
      <c r="G2484" s="2" t="s">
        <v>46</v>
      </c>
      <c r="H2484" s="2" t="s">
        <v>47</v>
      </c>
      <c r="I2484" s="2" t="s">
        <v>11387</v>
      </c>
      <c r="J2484" s="2" t="s">
        <v>14571</v>
      </c>
      <c r="K2484" s="2" t="s">
        <v>116</v>
      </c>
      <c r="L2484" s="2" t="s">
        <v>2163</v>
      </c>
      <c r="M2484" s="2" t="s">
        <v>2164</v>
      </c>
      <c r="N2484" s="2" t="s">
        <v>11388</v>
      </c>
      <c r="O2484">
        <v>1</v>
      </c>
      <c r="P2484" s="2" t="s">
        <v>53</v>
      </c>
      <c r="Q2484">
        <v>100</v>
      </c>
      <c r="R2484">
        <v>0</v>
      </c>
      <c r="S2484" s="2" t="s">
        <v>54</v>
      </c>
      <c r="T2484" s="2" t="s">
        <v>55</v>
      </c>
      <c r="U2484" s="2" t="s">
        <v>764</v>
      </c>
      <c r="V2484" s="2"/>
      <c r="W2484">
        <v>15000</v>
      </c>
      <c r="X2484">
        <v>0</v>
      </c>
      <c r="Y2484">
        <v>0</v>
      </c>
      <c r="Z2484">
        <v>15000</v>
      </c>
      <c r="AB2484" s="2" t="s">
        <v>57</v>
      </c>
      <c r="AC2484">
        <v>6000</v>
      </c>
      <c r="AD2484">
        <v>9000</v>
      </c>
      <c r="AE2484">
        <v>0</v>
      </c>
      <c r="AF2484">
        <v>0</v>
      </c>
      <c r="AG2484" s="2" t="s">
        <v>11387</v>
      </c>
      <c r="AH2484" s="2"/>
      <c r="AI2484" s="1">
        <v>46193</v>
      </c>
      <c r="AJ2484" s="2"/>
      <c r="AK2484" s="2" t="s">
        <v>58</v>
      </c>
      <c r="AM2484" s="2" t="s">
        <v>59</v>
      </c>
      <c r="AP2484" s="2" t="s">
        <v>60</v>
      </c>
      <c r="AQ2484" s="2" t="s">
        <v>98</v>
      </c>
      <c r="AR2484">
        <v>-15000</v>
      </c>
      <c r="AS2484" s="2" t="str">
        <f>_xlfn.IFNA(IF(VLOOKUP(all_resi[[#This Row],[No. Waybill]],settle_reconcile[No. Waybill],1,0)="","Recon","Recon"),"-")</f>
        <v>-</v>
      </c>
      <c r="AT2484" s="2">
        <f>all_resi[[#This Row],[Nilai COD]]-all_resi[[#This Row],[COD Fee]]-all_resi[[#This Row],[Total Biaya Setelah Diskon]]</f>
        <v>-9000</v>
      </c>
      <c r="AU2484" s="2">
        <f>IF(all_resi[[#This Row],[Waktu Terima]]="","",_xlfn.DAYS(all_resi[[#This Row],[Waktu Terima]],all_resi[[#This Row],[Tanggal Pengiriman]]))</f>
        <v>1</v>
      </c>
    </row>
    <row r="2485" spans="1:47" x14ac:dyDescent="0.25">
      <c r="A2485" s="2" t="s">
        <v>11396</v>
      </c>
      <c r="B2485" s="1">
        <v>46192</v>
      </c>
      <c r="C2485" s="2" t="s">
        <v>42</v>
      </c>
      <c r="D2485" s="2" t="s">
        <v>43</v>
      </c>
      <c r="E2485" s="2" t="s">
        <v>44</v>
      </c>
      <c r="F2485" s="2" t="s">
        <v>45</v>
      </c>
      <c r="G2485" s="2" t="s">
        <v>46</v>
      </c>
      <c r="H2485" s="2" t="s">
        <v>47</v>
      </c>
      <c r="I2485" s="2" t="s">
        <v>11397</v>
      </c>
      <c r="J2485" s="2" t="s">
        <v>14589</v>
      </c>
      <c r="K2485" s="2" t="s">
        <v>126</v>
      </c>
      <c r="L2485" s="2" t="s">
        <v>161</v>
      </c>
      <c r="M2485" s="2" t="s">
        <v>8025</v>
      </c>
      <c r="N2485" s="2" t="s">
        <v>11398</v>
      </c>
      <c r="O2485">
        <v>1</v>
      </c>
      <c r="P2485" s="2" t="s">
        <v>53</v>
      </c>
      <c r="Q2485">
        <v>100</v>
      </c>
      <c r="R2485">
        <v>0</v>
      </c>
      <c r="S2485" s="2" t="s">
        <v>54</v>
      </c>
      <c r="T2485" s="2" t="s">
        <v>55</v>
      </c>
      <c r="U2485" s="2" t="s">
        <v>66</v>
      </c>
      <c r="V2485" s="2"/>
      <c r="W2485">
        <v>74000</v>
      </c>
      <c r="X2485">
        <v>0</v>
      </c>
      <c r="Y2485">
        <v>0</v>
      </c>
      <c r="Z2485">
        <v>74000</v>
      </c>
      <c r="AB2485" s="2" t="s">
        <v>57</v>
      </c>
      <c r="AC2485">
        <v>29600</v>
      </c>
      <c r="AD2485">
        <v>44400</v>
      </c>
      <c r="AE2485">
        <v>158000</v>
      </c>
      <c r="AF2485">
        <v>2370</v>
      </c>
      <c r="AG2485" s="2" t="s">
        <v>256</v>
      </c>
      <c r="AH2485" s="2"/>
      <c r="AI2485" s="1">
        <v>46209</v>
      </c>
      <c r="AJ2485" s="2"/>
      <c r="AK2485" s="2" t="s">
        <v>67</v>
      </c>
      <c r="AM2485" s="2" t="s">
        <v>59</v>
      </c>
      <c r="AP2485" s="2" t="s">
        <v>60</v>
      </c>
      <c r="AQ2485" s="2" t="s">
        <v>41</v>
      </c>
      <c r="AR2485">
        <v>84000</v>
      </c>
      <c r="AS2485" s="2" t="str">
        <f>_xlfn.IFNA(IF(VLOOKUP(all_resi[[#This Row],[No. Waybill]],settle_reconcile[No. Waybill],1,0)="","Recon","Recon"),"-")</f>
        <v>-</v>
      </c>
      <c r="AT2485" s="2">
        <f>all_resi[[#This Row],[Nilai COD]]-all_resi[[#This Row],[COD Fee]]-all_resi[[#This Row],[Total Biaya Setelah Diskon]]</f>
        <v>111230</v>
      </c>
      <c r="AU2485" s="2">
        <f>IF(all_resi[[#This Row],[Waktu Terima]]="","",_xlfn.DAYS(all_resi[[#This Row],[Waktu Terima]],all_resi[[#This Row],[Tanggal Pengiriman]]))</f>
        <v>17</v>
      </c>
    </row>
    <row r="2486" spans="1:47" x14ac:dyDescent="0.25">
      <c r="A2486" s="2" t="s">
        <v>11412</v>
      </c>
      <c r="B2486" s="1">
        <v>46192</v>
      </c>
      <c r="C2486" s="2" t="s">
        <v>42</v>
      </c>
      <c r="D2486" s="2" t="s">
        <v>43</v>
      </c>
      <c r="E2486" s="2" t="s">
        <v>44</v>
      </c>
      <c r="F2486" s="2" t="s">
        <v>45</v>
      </c>
      <c r="G2486" s="2" t="s">
        <v>46</v>
      </c>
      <c r="H2486" s="2" t="s">
        <v>47</v>
      </c>
      <c r="I2486" s="2" t="s">
        <v>11413</v>
      </c>
      <c r="J2486" s="2" t="s">
        <v>14581</v>
      </c>
      <c r="K2486" s="2" t="s">
        <v>203</v>
      </c>
      <c r="L2486" s="2" t="s">
        <v>2826</v>
      </c>
      <c r="M2486" s="2" t="s">
        <v>9484</v>
      </c>
      <c r="N2486" s="2" t="s">
        <v>11414</v>
      </c>
      <c r="O2486">
        <v>1</v>
      </c>
      <c r="P2486" s="2" t="s">
        <v>53</v>
      </c>
      <c r="Q2486">
        <v>100</v>
      </c>
      <c r="R2486">
        <v>0</v>
      </c>
      <c r="S2486" s="2" t="s">
        <v>54</v>
      </c>
      <c r="T2486" s="2" t="s">
        <v>55</v>
      </c>
      <c r="U2486" s="2" t="s">
        <v>207</v>
      </c>
      <c r="V2486" s="2"/>
      <c r="W2486">
        <v>14000</v>
      </c>
      <c r="X2486">
        <v>0</v>
      </c>
      <c r="Y2486">
        <v>0</v>
      </c>
      <c r="Z2486">
        <v>14000</v>
      </c>
      <c r="AB2486" s="2" t="s">
        <v>57</v>
      </c>
      <c r="AC2486">
        <v>8000</v>
      </c>
      <c r="AD2486">
        <v>6000</v>
      </c>
      <c r="AE2486">
        <v>84000</v>
      </c>
      <c r="AF2486">
        <v>1260</v>
      </c>
      <c r="AG2486" s="2" t="s">
        <v>11413</v>
      </c>
      <c r="AH2486" s="2"/>
      <c r="AI2486" s="1">
        <v>46193</v>
      </c>
      <c r="AJ2486" s="2"/>
      <c r="AK2486" s="2" t="s">
        <v>58</v>
      </c>
      <c r="AM2486" s="2" t="s">
        <v>59</v>
      </c>
      <c r="AP2486" s="2" t="s">
        <v>60</v>
      </c>
      <c r="AQ2486" s="2" t="s">
        <v>41</v>
      </c>
      <c r="AR2486">
        <v>70000</v>
      </c>
      <c r="AS2486" s="2" t="str">
        <f>_xlfn.IFNA(IF(VLOOKUP(all_resi[[#This Row],[No. Waybill]],settle_reconcile[No. Waybill],1,0)="","Recon","Recon"),"-")</f>
        <v>Recon</v>
      </c>
      <c r="AT2486" s="2">
        <f>all_resi[[#This Row],[Nilai COD]]-all_resi[[#This Row],[COD Fee]]-all_resi[[#This Row],[Total Biaya Setelah Diskon]]</f>
        <v>76740</v>
      </c>
      <c r="AU2486" s="2">
        <f>IF(all_resi[[#This Row],[Waktu Terima]]="","",_xlfn.DAYS(all_resi[[#This Row],[Waktu Terima]],all_resi[[#This Row],[Tanggal Pengiriman]]))</f>
        <v>1</v>
      </c>
    </row>
    <row r="2487" spans="1:47" x14ac:dyDescent="0.25">
      <c r="A2487" s="2" t="s">
        <v>11261</v>
      </c>
      <c r="B2487" s="1">
        <v>46192</v>
      </c>
      <c r="C2487" s="2" t="s">
        <v>42</v>
      </c>
      <c r="D2487" s="2" t="s">
        <v>43</v>
      </c>
      <c r="E2487" s="2" t="s">
        <v>44</v>
      </c>
      <c r="F2487" s="2" t="s">
        <v>45</v>
      </c>
      <c r="G2487" s="2" t="s">
        <v>46</v>
      </c>
      <c r="H2487" s="2" t="s">
        <v>47</v>
      </c>
      <c r="I2487" s="2" t="s">
        <v>11262</v>
      </c>
      <c r="J2487" s="2" t="s">
        <v>14594</v>
      </c>
      <c r="K2487" s="2" t="s">
        <v>183</v>
      </c>
      <c r="L2487" s="2" t="s">
        <v>325</v>
      </c>
      <c r="M2487" s="2" t="s">
        <v>758</v>
      </c>
      <c r="N2487" s="2" t="s">
        <v>11263</v>
      </c>
      <c r="O2487">
        <v>1</v>
      </c>
      <c r="P2487" s="2" t="s">
        <v>53</v>
      </c>
      <c r="Q2487">
        <v>100</v>
      </c>
      <c r="R2487">
        <v>0</v>
      </c>
      <c r="S2487" s="2" t="s">
        <v>54</v>
      </c>
      <c r="T2487" s="2" t="s">
        <v>55</v>
      </c>
      <c r="U2487" s="2" t="s">
        <v>386</v>
      </c>
      <c r="V2487" s="2"/>
      <c r="W2487">
        <v>68000</v>
      </c>
      <c r="X2487">
        <v>0</v>
      </c>
      <c r="Y2487">
        <v>0</v>
      </c>
      <c r="Z2487">
        <v>68000</v>
      </c>
      <c r="AB2487" s="2" t="s">
        <v>57</v>
      </c>
      <c r="AC2487">
        <v>27200</v>
      </c>
      <c r="AD2487">
        <v>40800</v>
      </c>
      <c r="AE2487">
        <v>173000</v>
      </c>
      <c r="AF2487">
        <v>2595</v>
      </c>
      <c r="AG2487" s="2" t="s">
        <v>11262</v>
      </c>
      <c r="AH2487" s="2"/>
      <c r="AI2487" s="1">
        <v>46197</v>
      </c>
      <c r="AJ2487" s="2"/>
      <c r="AK2487" s="2" t="s">
        <v>58</v>
      </c>
      <c r="AM2487" s="2" t="s">
        <v>59</v>
      </c>
      <c r="AP2487" s="2" t="s">
        <v>60</v>
      </c>
      <c r="AQ2487" s="2" t="s">
        <v>41</v>
      </c>
      <c r="AR2487">
        <v>105000</v>
      </c>
      <c r="AS2487" s="2" t="str">
        <f>_xlfn.IFNA(IF(VLOOKUP(all_resi[[#This Row],[No. Waybill]],settle_reconcile[No. Waybill],1,0)="","Recon","Recon"),"-")</f>
        <v>Recon</v>
      </c>
      <c r="AT2487" s="2">
        <f>all_resi[[#This Row],[Nilai COD]]-all_resi[[#This Row],[COD Fee]]-all_resi[[#This Row],[Total Biaya Setelah Diskon]]</f>
        <v>129605</v>
      </c>
      <c r="AU2487" s="2">
        <f>IF(all_resi[[#This Row],[Waktu Terima]]="","",_xlfn.DAYS(all_resi[[#This Row],[Waktu Terima]],all_resi[[#This Row],[Tanggal Pengiriman]]))</f>
        <v>5</v>
      </c>
    </row>
    <row r="2488" spans="1:47" x14ac:dyDescent="0.25">
      <c r="A2488" s="2" t="s">
        <v>11153</v>
      </c>
      <c r="B2488" s="1">
        <v>46192</v>
      </c>
      <c r="C2488" s="2" t="s">
        <v>42</v>
      </c>
      <c r="D2488" s="2" t="s">
        <v>43</v>
      </c>
      <c r="E2488" s="2" t="s">
        <v>44</v>
      </c>
      <c r="F2488" s="2" t="s">
        <v>45</v>
      </c>
      <c r="G2488" s="2" t="s">
        <v>46</v>
      </c>
      <c r="H2488" s="2" t="s">
        <v>47</v>
      </c>
      <c r="I2488" s="2" t="s">
        <v>11154</v>
      </c>
      <c r="J2488" s="2" t="s">
        <v>14639</v>
      </c>
      <c r="K2488" s="2" t="s">
        <v>209</v>
      </c>
      <c r="L2488" s="2" t="s">
        <v>3235</v>
      </c>
      <c r="M2488" s="2" t="s">
        <v>3898</v>
      </c>
      <c r="N2488" s="2" t="s">
        <v>11155</v>
      </c>
      <c r="O2488">
        <v>1</v>
      </c>
      <c r="P2488" s="2" t="s">
        <v>53</v>
      </c>
      <c r="Q2488">
        <v>100</v>
      </c>
      <c r="R2488">
        <v>0</v>
      </c>
      <c r="S2488" s="2" t="s">
        <v>54</v>
      </c>
      <c r="T2488" s="2" t="s">
        <v>55</v>
      </c>
      <c r="U2488" s="2" t="s">
        <v>207</v>
      </c>
      <c r="V2488" s="2"/>
      <c r="W2488">
        <v>46000</v>
      </c>
      <c r="X2488">
        <v>0</v>
      </c>
      <c r="Y2488">
        <v>0</v>
      </c>
      <c r="Z2488">
        <v>46000</v>
      </c>
      <c r="AB2488" s="2" t="s">
        <v>57</v>
      </c>
      <c r="AC2488">
        <v>18400</v>
      </c>
      <c r="AD2488">
        <v>27600</v>
      </c>
      <c r="AE2488">
        <v>116000</v>
      </c>
      <c r="AF2488">
        <v>1740</v>
      </c>
      <c r="AG2488" s="2" t="s">
        <v>256</v>
      </c>
      <c r="AH2488" s="2"/>
      <c r="AI2488" s="1">
        <v>46207</v>
      </c>
      <c r="AJ2488" s="2"/>
      <c r="AK2488" s="2" t="s">
        <v>67</v>
      </c>
      <c r="AM2488" s="2" t="s">
        <v>59</v>
      </c>
      <c r="AP2488" s="2" t="s">
        <v>60</v>
      </c>
      <c r="AQ2488" s="2" t="s">
        <v>41</v>
      </c>
      <c r="AR2488">
        <v>70000</v>
      </c>
      <c r="AS2488" s="2" t="str">
        <f>_xlfn.IFNA(IF(VLOOKUP(all_resi[[#This Row],[No. Waybill]],settle_reconcile[No. Waybill],1,0)="","Recon","Recon"),"-")</f>
        <v>-</v>
      </c>
      <c r="AT2488" s="2">
        <f>all_resi[[#This Row],[Nilai COD]]-all_resi[[#This Row],[COD Fee]]-all_resi[[#This Row],[Total Biaya Setelah Diskon]]</f>
        <v>86660</v>
      </c>
      <c r="AU2488" s="2">
        <f>IF(all_resi[[#This Row],[Waktu Terima]]="","",_xlfn.DAYS(all_resi[[#This Row],[Waktu Terima]],all_resi[[#This Row],[Tanggal Pengiriman]]))</f>
        <v>15</v>
      </c>
    </row>
    <row r="2489" spans="1:47" x14ac:dyDescent="0.25">
      <c r="A2489" s="2" t="s">
        <v>11251</v>
      </c>
      <c r="B2489" s="1">
        <v>46192</v>
      </c>
      <c r="C2489" s="2" t="s">
        <v>42</v>
      </c>
      <c r="D2489" s="2" t="s">
        <v>43</v>
      </c>
      <c r="E2489" s="2" t="s">
        <v>44</v>
      </c>
      <c r="F2489" s="2" t="s">
        <v>45</v>
      </c>
      <c r="G2489" s="2" t="s">
        <v>46</v>
      </c>
      <c r="H2489" s="2" t="s">
        <v>47</v>
      </c>
      <c r="I2489" s="2" t="s">
        <v>11252</v>
      </c>
      <c r="J2489" s="2" t="s">
        <v>14593</v>
      </c>
      <c r="K2489" s="2" t="s">
        <v>126</v>
      </c>
      <c r="L2489" s="2" t="s">
        <v>188</v>
      </c>
      <c r="M2489" s="2" t="s">
        <v>5256</v>
      </c>
      <c r="N2489" s="2" t="s">
        <v>11253</v>
      </c>
      <c r="O2489">
        <v>1</v>
      </c>
      <c r="P2489" s="2" t="s">
        <v>53</v>
      </c>
      <c r="Q2489">
        <v>100</v>
      </c>
      <c r="R2489">
        <v>0</v>
      </c>
      <c r="S2489" s="2" t="s">
        <v>54</v>
      </c>
      <c r="T2489" s="2" t="s">
        <v>55</v>
      </c>
      <c r="U2489" s="2" t="s">
        <v>975</v>
      </c>
      <c r="V2489" s="2"/>
      <c r="W2489">
        <v>60000</v>
      </c>
      <c r="X2489">
        <v>0</v>
      </c>
      <c r="Y2489">
        <v>0</v>
      </c>
      <c r="Z2489">
        <v>60000</v>
      </c>
      <c r="AB2489" s="2" t="s">
        <v>57</v>
      </c>
      <c r="AC2489">
        <v>24000</v>
      </c>
      <c r="AD2489">
        <v>36000</v>
      </c>
      <c r="AE2489">
        <v>210000</v>
      </c>
      <c r="AF2489">
        <v>3150</v>
      </c>
      <c r="AG2489" s="2" t="s">
        <v>17318</v>
      </c>
      <c r="AH2489" s="2" t="s">
        <v>149</v>
      </c>
      <c r="AI2489" s="1">
        <v>46203</v>
      </c>
      <c r="AJ2489" s="2"/>
      <c r="AK2489" s="2" t="s">
        <v>67</v>
      </c>
      <c r="AM2489" s="2" t="s">
        <v>59</v>
      </c>
      <c r="AP2489" s="2" t="s">
        <v>60</v>
      </c>
      <c r="AQ2489" s="2" t="s">
        <v>41</v>
      </c>
      <c r="AR2489">
        <v>150000</v>
      </c>
      <c r="AS2489" s="2" t="str">
        <f>_xlfn.IFNA(IF(VLOOKUP(all_resi[[#This Row],[No. Waybill]],settle_reconcile[No. Waybill],1,0)="","Recon","Recon"),"-")</f>
        <v>-</v>
      </c>
      <c r="AT2489" s="2">
        <f>all_resi[[#This Row],[Nilai COD]]-all_resi[[#This Row],[COD Fee]]-all_resi[[#This Row],[Total Biaya Setelah Diskon]]</f>
        <v>170850</v>
      </c>
      <c r="AU2489" s="2">
        <f>IF(all_resi[[#This Row],[Waktu Terima]]="","",_xlfn.DAYS(all_resi[[#This Row],[Waktu Terima]],all_resi[[#This Row],[Tanggal Pengiriman]]))</f>
        <v>11</v>
      </c>
    </row>
    <row r="2490" spans="1:47" x14ac:dyDescent="0.25">
      <c r="A2490" s="2" t="s">
        <v>11254</v>
      </c>
      <c r="B2490" s="1">
        <v>46192</v>
      </c>
      <c r="C2490" s="2" t="s">
        <v>42</v>
      </c>
      <c r="D2490" s="2" t="s">
        <v>43</v>
      </c>
      <c r="E2490" s="2" t="s">
        <v>44</v>
      </c>
      <c r="F2490" s="2" t="s">
        <v>45</v>
      </c>
      <c r="G2490" s="2" t="s">
        <v>46</v>
      </c>
      <c r="H2490" s="2" t="s">
        <v>47</v>
      </c>
      <c r="I2490" s="2" t="s">
        <v>11255</v>
      </c>
      <c r="J2490" s="2" t="s">
        <v>14592</v>
      </c>
      <c r="K2490" s="2" t="s">
        <v>209</v>
      </c>
      <c r="L2490" s="2" t="s">
        <v>2573</v>
      </c>
      <c r="M2490" s="2" t="s">
        <v>3723</v>
      </c>
      <c r="N2490" s="2" t="s">
        <v>11256</v>
      </c>
      <c r="O2490">
        <v>1</v>
      </c>
      <c r="P2490" s="2" t="s">
        <v>53</v>
      </c>
      <c r="Q2490">
        <v>100</v>
      </c>
      <c r="R2490">
        <v>0</v>
      </c>
      <c r="S2490" s="2" t="s">
        <v>54</v>
      </c>
      <c r="T2490" s="2" t="s">
        <v>55</v>
      </c>
      <c r="U2490" s="2" t="s">
        <v>73</v>
      </c>
      <c r="V2490" s="2"/>
      <c r="W2490">
        <v>46000</v>
      </c>
      <c r="X2490">
        <v>0</v>
      </c>
      <c r="Y2490">
        <v>0</v>
      </c>
      <c r="Z2490">
        <v>46000</v>
      </c>
      <c r="AB2490" s="2" t="s">
        <v>57</v>
      </c>
      <c r="AC2490">
        <v>18400</v>
      </c>
      <c r="AD2490">
        <v>27600</v>
      </c>
      <c r="AE2490">
        <v>126000</v>
      </c>
      <c r="AF2490">
        <v>1890</v>
      </c>
      <c r="AG2490" s="2" t="s">
        <v>11255</v>
      </c>
      <c r="AH2490" s="2"/>
      <c r="AI2490" s="1">
        <v>46197</v>
      </c>
      <c r="AJ2490" s="2"/>
      <c r="AK2490" s="2" t="s">
        <v>58</v>
      </c>
      <c r="AM2490" s="2" t="s">
        <v>59</v>
      </c>
      <c r="AP2490" s="2" t="s">
        <v>60</v>
      </c>
      <c r="AQ2490" s="2" t="s">
        <v>41</v>
      </c>
      <c r="AR2490">
        <v>80000</v>
      </c>
      <c r="AS2490" s="2" t="str">
        <f>_xlfn.IFNA(IF(VLOOKUP(all_resi[[#This Row],[No. Waybill]],settle_reconcile[No. Waybill],1,0)="","Recon","Recon"),"-")</f>
        <v>Recon</v>
      </c>
      <c r="AT2490" s="2">
        <f>all_resi[[#This Row],[Nilai COD]]-all_resi[[#This Row],[COD Fee]]-all_resi[[#This Row],[Total Biaya Setelah Diskon]]</f>
        <v>96510</v>
      </c>
      <c r="AU2490" s="2">
        <f>IF(all_resi[[#This Row],[Waktu Terima]]="","",_xlfn.DAYS(all_resi[[#This Row],[Waktu Terima]],all_resi[[#This Row],[Tanggal Pengiriman]]))</f>
        <v>5</v>
      </c>
    </row>
    <row r="2491" spans="1:47" x14ac:dyDescent="0.25">
      <c r="A2491" s="2" t="s">
        <v>11225</v>
      </c>
      <c r="B2491" s="1">
        <v>46192</v>
      </c>
      <c r="C2491" s="2" t="s">
        <v>42</v>
      </c>
      <c r="D2491" s="2" t="s">
        <v>43</v>
      </c>
      <c r="E2491" s="2" t="s">
        <v>44</v>
      </c>
      <c r="F2491" s="2" t="s">
        <v>45</v>
      </c>
      <c r="G2491" s="2" t="s">
        <v>46</v>
      </c>
      <c r="H2491" s="2" t="s">
        <v>80</v>
      </c>
      <c r="I2491" s="2" t="s">
        <v>11226</v>
      </c>
      <c r="J2491" s="2" t="s">
        <v>14641</v>
      </c>
      <c r="K2491" s="2" t="s">
        <v>69</v>
      </c>
      <c r="L2491" s="2" t="s">
        <v>192</v>
      </c>
      <c r="M2491" s="2" t="s">
        <v>193</v>
      </c>
      <c r="N2491" s="2" t="s">
        <v>11227</v>
      </c>
      <c r="O2491">
        <v>1</v>
      </c>
      <c r="P2491" s="2" t="s">
        <v>53</v>
      </c>
      <c r="Q2491">
        <v>100</v>
      </c>
      <c r="R2491">
        <v>0</v>
      </c>
      <c r="S2491" s="2" t="s">
        <v>54</v>
      </c>
      <c r="T2491" s="2" t="s">
        <v>55</v>
      </c>
      <c r="U2491" s="2" t="s">
        <v>86</v>
      </c>
      <c r="V2491" s="2"/>
      <c r="W2491">
        <v>60000</v>
      </c>
      <c r="X2491">
        <v>0</v>
      </c>
      <c r="Y2491">
        <v>0</v>
      </c>
      <c r="Z2491">
        <v>60000</v>
      </c>
      <c r="AB2491" s="2" t="s">
        <v>57</v>
      </c>
      <c r="AC2491">
        <v>24000</v>
      </c>
      <c r="AD2491">
        <v>36000</v>
      </c>
      <c r="AE2491">
        <v>120000</v>
      </c>
      <c r="AF2491">
        <v>1800</v>
      </c>
      <c r="AG2491" s="2" t="s">
        <v>256</v>
      </c>
      <c r="AH2491" s="2"/>
      <c r="AI2491" s="1">
        <v>46207</v>
      </c>
      <c r="AJ2491" s="2" t="s">
        <v>87</v>
      </c>
      <c r="AK2491" s="2" t="s">
        <v>67</v>
      </c>
      <c r="AM2491" s="2" t="s">
        <v>59</v>
      </c>
      <c r="AP2491" s="2" t="s">
        <v>60</v>
      </c>
      <c r="AQ2491" s="2" t="s">
        <v>41</v>
      </c>
      <c r="AR2491">
        <v>60000</v>
      </c>
      <c r="AS2491" s="2" t="str">
        <f>_xlfn.IFNA(IF(VLOOKUP(all_resi[[#This Row],[No. Waybill]],settle_reconcile[No. Waybill],1,0)="","Recon","Recon"),"-")</f>
        <v>-</v>
      </c>
      <c r="AT2491" s="2">
        <f>all_resi[[#This Row],[Nilai COD]]-all_resi[[#This Row],[COD Fee]]-all_resi[[#This Row],[Total Biaya Setelah Diskon]]</f>
        <v>82200</v>
      </c>
      <c r="AU2491" s="2">
        <f>IF(all_resi[[#This Row],[Waktu Terima]]="","",_xlfn.DAYS(all_resi[[#This Row],[Waktu Terima]],all_resi[[#This Row],[Tanggal Pengiriman]]))</f>
        <v>15</v>
      </c>
    </row>
    <row r="2492" spans="1:47" x14ac:dyDescent="0.25">
      <c r="A2492" s="2" t="s">
        <v>11214</v>
      </c>
      <c r="B2492" s="1">
        <v>46192</v>
      </c>
      <c r="C2492" s="2" t="s">
        <v>42</v>
      </c>
      <c r="D2492" s="2" t="s">
        <v>43</v>
      </c>
      <c r="E2492" s="2" t="s">
        <v>44</v>
      </c>
      <c r="F2492" s="2" t="s">
        <v>45</v>
      </c>
      <c r="G2492" s="2" t="s">
        <v>46</v>
      </c>
      <c r="H2492" s="2" t="s">
        <v>47</v>
      </c>
      <c r="I2492" s="2" t="s">
        <v>11215</v>
      </c>
      <c r="J2492" s="2" t="s">
        <v>14640</v>
      </c>
      <c r="K2492" s="2" t="s">
        <v>171</v>
      </c>
      <c r="L2492" s="2" t="s">
        <v>458</v>
      </c>
      <c r="M2492" s="2" t="s">
        <v>459</v>
      </c>
      <c r="N2492" s="2" t="s">
        <v>11216</v>
      </c>
      <c r="O2492">
        <v>1</v>
      </c>
      <c r="P2492" s="2" t="s">
        <v>53</v>
      </c>
      <c r="Q2492">
        <v>100</v>
      </c>
      <c r="R2492">
        <v>0</v>
      </c>
      <c r="S2492" s="2" t="s">
        <v>54</v>
      </c>
      <c r="T2492" s="2" t="s">
        <v>55</v>
      </c>
      <c r="U2492" s="2" t="s">
        <v>207</v>
      </c>
      <c r="V2492" s="2"/>
      <c r="W2492">
        <v>38000</v>
      </c>
      <c r="X2492">
        <v>0</v>
      </c>
      <c r="Y2492">
        <v>0</v>
      </c>
      <c r="Z2492">
        <v>38000</v>
      </c>
      <c r="AB2492" s="2" t="s">
        <v>57</v>
      </c>
      <c r="AC2492">
        <v>15200</v>
      </c>
      <c r="AD2492">
        <v>22800</v>
      </c>
      <c r="AE2492">
        <v>100000</v>
      </c>
      <c r="AF2492">
        <v>1500</v>
      </c>
      <c r="AG2492" s="2" t="s">
        <v>11215</v>
      </c>
      <c r="AH2492" s="2"/>
      <c r="AI2492" s="1">
        <v>46196</v>
      </c>
      <c r="AJ2492" s="2"/>
      <c r="AK2492" s="2" t="s">
        <v>58</v>
      </c>
      <c r="AM2492" s="2" t="s">
        <v>59</v>
      </c>
      <c r="AP2492" s="2" t="s">
        <v>60</v>
      </c>
      <c r="AQ2492" s="2" t="s">
        <v>41</v>
      </c>
      <c r="AR2492">
        <v>62000</v>
      </c>
      <c r="AS2492" s="2" t="str">
        <f>_xlfn.IFNA(IF(VLOOKUP(all_resi[[#This Row],[No. Waybill]],settle_reconcile[No. Waybill],1,0)="","Recon","Recon"),"-")</f>
        <v>Recon</v>
      </c>
      <c r="AT2492" s="2">
        <f>all_resi[[#This Row],[Nilai COD]]-all_resi[[#This Row],[COD Fee]]-all_resi[[#This Row],[Total Biaya Setelah Diskon]]</f>
        <v>75700</v>
      </c>
      <c r="AU2492" s="2">
        <f>IF(all_resi[[#This Row],[Waktu Terima]]="","",_xlfn.DAYS(all_resi[[#This Row],[Waktu Terima]],all_resi[[#This Row],[Tanggal Pengiriman]]))</f>
        <v>4</v>
      </c>
    </row>
    <row r="2493" spans="1:47" x14ac:dyDescent="0.25">
      <c r="A2493" s="2" t="s">
        <v>11358</v>
      </c>
      <c r="B2493" s="1">
        <v>46192</v>
      </c>
      <c r="C2493" s="2" t="s">
        <v>42</v>
      </c>
      <c r="D2493" s="2" t="s">
        <v>43</v>
      </c>
      <c r="E2493" s="2" t="s">
        <v>44</v>
      </c>
      <c r="F2493" s="2" t="s">
        <v>45</v>
      </c>
      <c r="G2493" s="2" t="s">
        <v>46</v>
      </c>
      <c r="H2493" s="2" t="s">
        <v>47</v>
      </c>
      <c r="I2493" s="2" t="s">
        <v>11359</v>
      </c>
      <c r="J2493" s="2" t="s">
        <v>14647</v>
      </c>
      <c r="K2493" s="2" t="s">
        <v>121</v>
      </c>
      <c r="L2493" s="2" t="s">
        <v>122</v>
      </c>
      <c r="M2493" s="2" t="s">
        <v>1175</v>
      </c>
      <c r="N2493" s="2" t="s">
        <v>11360</v>
      </c>
      <c r="O2493">
        <v>1</v>
      </c>
      <c r="P2493" s="2" t="s">
        <v>53</v>
      </c>
      <c r="Q2493">
        <v>100</v>
      </c>
      <c r="R2493">
        <v>0</v>
      </c>
      <c r="S2493" s="2" t="s">
        <v>54</v>
      </c>
      <c r="T2493" s="2" t="s">
        <v>55</v>
      </c>
      <c r="U2493" s="2" t="s">
        <v>207</v>
      </c>
      <c r="V2493" s="2"/>
      <c r="W2493">
        <v>85000</v>
      </c>
      <c r="X2493">
        <v>0</v>
      </c>
      <c r="Y2493">
        <v>0</v>
      </c>
      <c r="Z2493">
        <v>85000</v>
      </c>
      <c r="AB2493" s="2" t="s">
        <v>57</v>
      </c>
      <c r="AC2493">
        <v>34000</v>
      </c>
      <c r="AD2493">
        <v>51000</v>
      </c>
      <c r="AE2493">
        <v>155000</v>
      </c>
      <c r="AF2493">
        <v>2325</v>
      </c>
      <c r="AG2493" s="2" t="s">
        <v>256</v>
      </c>
      <c r="AH2493" s="2"/>
      <c r="AI2493" s="1">
        <v>46209</v>
      </c>
      <c r="AJ2493" s="2"/>
      <c r="AK2493" s="2" t="s">
        <v>67</v>
      </c>
      <c r="AM2493" s="2" t="s">
        <v>59</v>
      </c>
      <c r="AP2493" s="2" t="s">
        <v>60</v>
      </c>
      <c r="AQ2493" s="2" t="s">
        <v>41</v>
      </c>
      <c r="AR2493">
        <v>70000</v>
      </c>
      <c r="AS2493" s="2" t="str">
        <f>_xlfn.IFNA(IF(VLOOKUP(all_resi[[#This Row],[No. Waybill]],settle_reconcile[No. Waybill],1,0)="","Recon","Recon"),"-")</f>
        <v>-</v>
      </c>
      <c r="AT2493" s="2">
        <f>all_resi[[#This Row],[Nilai COD]]-all_resi[[#This Row],[COD Fee]]-all_resi[[#This Row],[Total Biaya Setelah Diskon]]</f>
        <v>101675</v>
      </c>
      <c r="AU2493" s="2">
        <f>IF(all_resi[[#This Row],[Waktu Terima]]="","",_xlfn.DAYS(all_resi[[#This Row],[Waktu Terima]],all_resi[[#This Row],[Tanggal Pengiriman]]))</f>
        <v>17</v>
      </c>
    </row>
    <row r="2494" spans="1:47" x14ac:dyDescent="0.25">
      <c r="A2494" s="2" t="s">
        <v>11408</v>
      </c>
      <c r="B2494" s="1">
        <v>46192</v>
      </c>
      <c r="C2494" s="2" t="s">
        <v>42</v>
      </c>
      <c r="D2494" s="2" t="s">
        <v>43</v>
      </c>
      <c r="E2494" s="2" t="s">
        <v>44</v>
      </c>
      <c r="F2494" s="2" t="s">
        <v>45</v>
      </c>
      <c r="G2494" s="2" t="s">
        <v>46</v>
      </c>
      <c r="H2494" s="2" t="s">
        <v>47</v>
      </c>
      <c r="I2494" s="2" t="s">
        <v>11409</v>
      </c>
      <c r="J2494" s="2" t="s">
        <v>14649</v>
      </c>
      <c r="K2494" s="2" t="s">
        <v>143</v>
      </c>
      <c r="L2494" s="2" t="s">
        <v>9438</v>
      </c>
      <c r="M2494" s="2" t="s">
        <v>11410</v>
      </c>
      <c r="N2494" s="2" t="s">
        <v>11411</v>
      </c>
      <c r="O2494">
        <v>1</v>
      </c>
      <c r="P2494" s="2" t="s">
        <v>53</v>
      </c>
      <c r="Q2494">
        <v>100</v>
      </c>
      <c r="R2494">
        <v>0</v>
      </c>
      <c r="S2494" s="2" t="s">
        <v>54</v>
      </c>
      <c r="T2494" s="2" t="s">
        <v>55</v>
      </c>
      <c r="U2494" s="2" t="s">
        <v>764</v>
      </c>
      <c r="V2494" s="2"/>
      <c r="W2494">
        <v>25000</v>
      </c>
      <c r="X2494">
        <v>0</v>
      </c>
      <c r="Y2494">
        <v>0</v>
      </c>
      <c r="Z2494">
        <v>25000</v>
      </c>
      <c r="AB2494" s="2" t="s">
        <v>57</v>
      </c>
      <c r="AC2494">
        <v>18000</v>
      </c>
      <c r="AD2494">
        <v>7000</v>
      </c>
      <c r="AE2494">
        <v>65000</v>
      </c>
      <c r="AF2494">
        <v>975</v>
      </c>
      <c r="AG2494" s="2" t="s">
        <v>11409</v>
      </c>
      <c r="AH2494" s="2"/>
      <c r="AI2494" s="1">
        <v>46194</v>
      </c>
      <c r="AJ2494" s="2"/>
      <c r="AK2494" s="2" t="s">
        <v>58</v>
      </c>
      <c r="AM2494" s="2" t="s">
        <v>59</v>
      </c>
      <c r="AP2494" s="2" t="s">
        <v>60</v>
      </c>
      <c r="AQ2494" s="2" t="s">
        <v>41</v>
      </c>
      <c r="AR2494">
        <v>40000</v>
      </c>
      <c r="AS2494" s="2" t="str">
        <f>_xlfn.IFNA(IF(VLOOKUP(all_resi[[#This Row],[No. Waybill]],settle_reconcile[No. Waybill],1,0)="","Recon","Recon"),"-")</f>
        <v>Recon</v>
      </c>
      <c r="AT2494" s="2">
        <f>all_resi[[#This Row],[Nilai COD]]-all_resi[[#This Row],[COD Fee]]-all_resi[[#This Row],[Total Biaya Setelah Diskon]]</f>
        <v>57025</v>
      </c>
      <c r="AU2494" s="2">
        <f>IF(all_resi[[#This Row],[Waktu Terima]]="","",_xlfn.DAYS(all_resi[[#This Row],[Waktu Terima]],all_resi[[#This Row],[Tanggal Pengiriman]]))</f>
        <v>2</v>
      </c>
    </row>
    <row r="2495" spans="1:47" x14ac:dyDescent="0.25">
      <c r="A2495" s="2" t="s">
        <v>11166</v>
      </c>
      <c r="B2495" s="1">
        <v>46192</v>
      </c>
      <c r="C2495" s="2" t="s">
        <v>42</v>
      </c>
      <c r="D2495" s="2" t="s">
        <v>43</v>
      </c>
      <c r="E2495" s="2" t="s">
        <v>44</v>
      </c>
      <c r="F2495" s="2" t="s">
        <v>45</v>
      </c>
      <c r="G2495" s="2" t="s">
        <v>46</v>
      </c>
      <c r="H2495" s="2" t="s">
        <v>47</v>
      </c>
      <c r="I2495" s="2" t="s">
        <v>11167</v>
      </c>
      <c r="J2495" s="2" t="s">
        <v>14646</v>
      </c>
      <c r="K2495" s="2" t="s">
        <v>209</v>
      </c>
      <c r="L2495" s="2" t="s">
        <v>2573</v>
      </c>
      <c r="M2495" s="2" t="s">
        <v>11168</v>
      </c>
      <c r="N2495" s="2" t="s">
        <v>11169</v>
      </c>
      <c r="O2495">
        <v>1</v>
      </c>
      <c r="P2495" s="2" t="s">
        <v>53</v>
      </c>
      <c r="Q2495">
        <v>100</v>
      </c>
      <c r="R2495">
        <v>0</v>
      </c>
      <c r="S2495" s="2" t="s">
        <v>54</v>
      </c>
      <c r="T2495" s="2" t="s">
        <v>55</v>
      </c>
      <c r="U2495" s="2" t="s">
        <v>1301</v>
      </c>
      <c r="V2495" s="2"/>
      <c r="W2495">
        <v>46000</v>
      </c>
      <c r="X2495">
        <v>0</v>
      </c>
      <c r="Y2495">
        <v>0</v>
      </c>
      <c r="Z2495">
        <v>46000</v>
      </c>
      <c r="AB2495" s="2" t="s">
        <v>57</v>
      </c>
      <c r="AC2495">
        <v>18400</v>
      </c>
      <c r="AD2495">
        <v>27600</v>
      </c>
      <c r="AE2495">
        <v>151000</v>
      </c>
      <c r="AF2495">
        <v>2265</v>
      </c>
      <c r="AG2495" s="2" t="s">
        <v>11167</v>
      </c>
      <c r="AH2495" s="2"/>
      <c r="AI2495" s="1">
        <v>46198</v>
      </c>
      <c r="AJ2495" s="2"/>
      <c r="AK2495" s="2" t="s">
        <v>58</v>
      </c>
      <c r="AM2495" s="2" t="s">
        <v>59</v>
      </c>
      <c r="AP2495" s="2" t="s">
        <v>60</v>
      </c>
      <c r="AQ2495" s="2" t="s">
        <v>41</v>
      </c>
      <c r="AR2495">
        <v>105000</v>
      </c>
      <c r="AS2495" s="2" t="str">
        <f>_xlfn.IFNA(IF(VLOOKUP(all_resi[[#This Row],[No. Waybill]],settle_reconcile[No. Waybill],1,0)="","Recon","Recon"),"-")</f>
        <v>Recon</v>
      </c>
      <c r="AT2495" s="2">
        <f>all_resi[[#This Row],[Nilai COD]]-all_resi[[#This Row],[COD Fee]]-all_resi[[#This Row],[Total Biaya Setelah Diskon]]</f>
        <v>121135</v>
      </c>
      <c r="AU2495" s="2">
        <f>IF(all_resi[[#This Row],[Waktu Terima]]="","",_xlfn.DAYS(all_resi[[#This Row],[Waktu Terima]],all_resi[[#This Row],[Tanggal Pengiriman]]))</f>
        <v>6</v>
      </c>
    </row>
    <row r="2496" spans="1:47" x14ac:dyDescent="0.25">
      <c r="A2496" s="2" t="s">
        <v>11345</v>
      </c>
      <c r="B2496" s="1">
        <v>46192</v>
      </c>
      <c r="C2496" s="2" t="s">
        <v>42</v>
      </c>
      <c r="D2496" s="2" t="s">
        <v>43</v>
      </c>
      <c r="E2496" s="2" t="s">
        <v>44</v>
      </c>
      <c r="F2496" s="2" t="s">
        <v>45</v>
      </c>
      <c r="G2496" s="2" t="s">
        <v>46</v>
      </c>
      <c r="H2496" s="2" t="s">
        <v>47</v>
      </c>
      <c r="I2496" s="2" t="s">
        <v>11346</v>
      </c>
      <c r="J2496" s="2" t="s">
        <v>14648</v>
      </c>
      <c r="K2496" s="2" t="s">
        <v>177</v>
      </c>
      <c r="L2496" s="2" t="s">
        <v>807</v>
      </c>
      <c r="M2496" s="2" t="s">
        <v>939</v>
      </c>
      <c r="N2496" s="2" t="s">
        <v>11347</v>
      </c>
      <c r="O2496">
        <v>1</v>
      </c>
      <c r="P2496" s="2" t="s">
        <v>53</v>
      </c>
      <c r="Q2496">
        <v>100</v>
      </c>
      <c r="R2496">
        <v>0</v>
      </c>
      <c r="S2496" s="2" t="s">
        <v>54</v>
      </c>
      <c r="T2496" s="2" t="s">
        <v>55</v>
      </c>
      <c r="U2496" s="2" t="s">
        <v>207</v>
      </c>
      <c r="V2496" s="2"/>
      <c r="W2496">
        <v>64000</v>
      </c>
      <c r="X2496">
        <v>0</v>
      </c>
      <c r="Y2496">
        <v>0</v>
      </c>
      <c r="Z2496">
        <v>64000</v>
      </c>
      <c r="AB2496" s="2" t="s">
        <v>57</v>
      </c>
      <c r="AC2496">
        <v>25600</v>
      </c>
      <c r="AD2496">
        <v>38400</v>
      </c>
      <c r="AE2496">
        <v>125000</v>
      </c>
      <c r="AF2496">
        <v>1875</v>
      </c>
      <c r="AG2496" s="2" t="s">
        <v>256</v>
      </c>
      <c r="AH2496" s="2"/>
      <c r="AI2496" s="1">
        <v>46205</v>
      </c>
      <c r="AJ2496" s="2"/>
      <c r="AK2496" s="2" t="s">
        <v>67</v>
      </c>
      <c r="AM2496" s="2" t="s">
        <v>59</v>
      </c>
      <c r="AP2496" s="2" t="s">
        <v>60</v>
      </c>
      <c r="AQ2496" s="2" t="s">
        <v>41</v>
      </c>
      <c r="AR2496">
        <v>61000</v>
      </c>
      <c r="AS2496" s="2" t="str">
        <f>_xlfn.IFNA(IF(VLOOKUP(all_resi[[#This Row],[No. Waybill]],settle_reconcile[No. Waybill],1,0)="","Recon","Recon"),"-")</f>
        <v>-</v>
      </c>
      <c r="AT2496" s="2">
        <f>all_resi[[#This Row],[Nilai COD]]-all_resi[[#This Row],[COD Fee]]-all_resi[[#This Row],[Total Biaya Setelah Diskon]]</f>
        <v>84725</v>
      </c>
      <c r="AU2496" s="2">
        <f>IF(all_resi[[#This Row],[Waktu Terima]]="","",_xlfn.DAYS(all_resi[[#This Row],[Waktu Terima]],all_resi[[#This Row],[Tanggal Pengiriman]]))</f>
        <v>13</v>
      </c>
    </row>
    <row r="2497" spans="1:47" x14ac:dyDescent="0.25">
      <c r="A2497" s="2" t="s">
        <v>11268</v>
      </c>
      <c r="B2497" s="1">
        <v>46192</v>
      </c>
      <c r="C2497" s="2" t="s">
        <v>42</v>
      </c>
      <c r="D2497" s="2" t="s">
        <v>43</v>
      </c>
      <c r="E2497" s="2" t="s">
        <v>44</v>
      </c>
      <c r="F2497" s="2" t="s">
        <v>45</v>
      </c>
      <c r="G2497" s="2" t="s">
        <v>46</v>
      </c>
      <c r="H2497" s="2" t="s">
        <v>47</v>
      </c>
      <c r="I2497" s="2" t="s">
        <v>11269</v>
      </c>
      <c r="J2497" s="2" t="s">
        <v>14582</v>
      </c>
      <c r="K2497" s="2" t="s">
        <v>595</v>
      </c>
      <c r="L2497" s="2" t="s">
        <v>780</v>
      </c>
      <c r="M2497" s="2" t="s">
        <v>5083</v>
      </c>
      <c r="N2497" s="2" t="s">
        <v>11270</v>
      </c>
      <c r="O2497">
        <v>1</v>
      </c>
      <c r="P2497" s="2" t="s">
        <v>53</v>
      </c>
      <c r="Q2497">
        <v>100</v>
      </c>
      <c r="R2497">
        <v>0</v>
      </c>
      <c r="S2497" s="2" t="s">
        <v>54</v>
      </c>
      <c r="T2497" s="2" t="s">
        <v>55</v>
      </c>
      <c r="U2497" s="2" t="s">
        <v>66</v>
      </c>
      <c r="V2497" s="2"/>
      <c r="W2497">
        <v>119000</v>
      </c>
      <c r="X2497">
        <v>0</v>
      </c>
      <c r="Y2497">
        <v>0</v>
      </c>
      <c r="Z2497">
        <v>119000</v>
      </c>
      <c r="AB2497" s="2" t="s">
        <v>57</v>
      </c>
      <c r="AC2497">
        <v>47600</v>
      </c>
      <c r="AD2497">
        <v>71400</v>
      </c>
      <c r="AE2497">
        <v>203000</v>
      </c>
      <c r="AF2497">
        <v>3045</v>
      </c>
      <c r="AG2497" s="2" t="s">
        <v>11269</v>
      </c>
      <c r="AH2497" s="2"/>
      <c r="AI2497" s="1">
        <v>46197</v>
      </c>
      <c r="AJ2497" s="2"/>
      <c r="AK2497" s="2" t="s">
        <v>58</v>
      </c>
      <c r="AM2497" s="2" t="s">
        <v>59</v>
      </c>
      <c r="AP2497" s="2" t="s">
        <v>60</v>
      </c>
      <c r="AQ2497" s="2" t="s">
        <v>41</v>
      </c>
      <c r="AR2497">
        <v>84000</v>
      </c>
      <c r="AS2497" s="2" t="str">
        <f>_xlfn.IFNA(IF(VLOOKUP(all_resi[[#This Row],[No. Waybill]],settle_reconcile[No. Waybill],1,0)="","Recon","Recon"),"-")</f>
        <v>Recon</v>
      </c>
      <c r="AT2497" s="2">
        <f>all_resi[[#This Row],[Nilai COD]]-all_resi[[#This Row],[COD Fee]]-all_resi[[#This Row],[Total Biaya Setelah Diskon]]</f>
        <v>128555</v>
      </c>
      <c r="AU2497" s="2">
        <f>IF(all_resi[[#This Row],[Waktu Terima]]="","",_xlfn.DAYS(all_resi[[#This Row],[Waktu Terima]],all_resi[[#This Row],[Tanggal Pengiriman]]))</f>
        <v>5</v>
      </c>
    </row>
    <row r="2498" spans="1:47" x14ac:dyDescent="0.25">
      <c r="A2498" s="2" t="s">
        <v>11418</v>
      </c>
      <c r="B2498" s="1">
        <v>46192</v>
      </c>
      <c r="C2498" s="2" t="s">
        <v>42</v>
      </c>
      <c r="D2498" s="2" t="s">
        <v>43</v>
      </c>
      <c r="E2498" s="2" t="s">
        <v>44</v>
      </c>
      <c r="F2498" s="2" t="s">
        <v>45</v>
      </c>
      <c r="G2498" s="2" t="s">
        <v>46</v>
      </c>
      <c r="H2498" s="2" t="s">
        <v>47</v>
      </c>
      <c r="I2498" s="2" t="s">
        <v>11419</v>
      </c>
      <c r="J2498" s="2" t="s">
        <v>14576</v>
      </c>
      <c r="K2498" s="2" t="s">
        <v>156</v>
      </c>
      <c r="L2498" s="2" t="s">
        <v>606</v>
      </c>
      <c r="M2498" s="2" t="s">
        <v>1191</v>
      </c>
      <c r="N2498" s="2" t="s">
        <v>11420</v>
      </c>
      <c r="O2498">
        <v>1</v>
      </c>
      <c r="P2498" s="2" t="s">
        <v>53</v>
      </c>
      <c r="Q2498">
        <v>100</v>
      </c>
      <c r="R2498">
        <v>0</v>
      </c>
      <c r="S2498" s="2" t="s">
        <v>54</v>
      </c>
      <c r="T2498" s="2" t="s">
        <v>55</v>
      </c>
      <c r="U2498" s="2" t="s">
        <v>1301</v>
      </c>
      <c r="V2498" s="2"/>
      <c r="W2498">
        <v>64000</v>
      </c>
      <c r="X2498">
        <v>0</v>
      </c>
      <c r="Y2498">
        <v>0</v>
      </c>
      <c r="Z2498">
        <v>64000</v>
      </c>
      <c r="AB2498" s="2" t="s">
        <v>57</v>
      </c>
      <c r="AC2498">
        <v>25600</v>
      </c>
      <c r="AD2498">
        <v>38400</v>
      </c>
      <c r="AE2498">
        <v>179000</v>
      </c>
      <c r="AF2498">
        <v>2685</v>
      </c>
      <c r="AG2498" s="2" t="s">
        <v>43</v>
      </c>
      <c r="AH2498" s="2"/>
      <c r="AI2498" s="1">
        <v>46211</v>
      </c>
      <c r="AJ2498" s="2"/>
      <c r="AK2498" s="2" t="s">
        <v>67</v>
      </c>
      <c r="AM2498" s="2" t="s">
        <v>59</v>
      </c>
      <c r="AP2498" s="2" t="s">
        <v>60</v>
      </c>
      <c r="AQ2498" s="2" t="s">
        <v>41</v>
      </c>
      <c r="AR2498">
        <v>115000</v>
      </c>
      <c r="AS2498" s="2" t="str">
        <f>_xlfn.IFNA(IF(VLOOKUP(all_resi[[#This Row],[No. Waybill]],settle_reconcile[No. Waybill],1,0)="","Recon","Recon"),"-")</f>
        <v>-</v>
      </c>
      <c r="AT2498" s="2">
        <f>all_resi[[#This Row],[Nilai COD]]-all_resi[[#This Row],[COD Fee]]-all_resi[[#This Row],[Total Biaya Setelah Diskon]]</f>
        <v>137915</v>
      </c>
      <c r="AU2498" s="2">
        <f>IF(all_resi[[#This Row],[Waktu Terima]]="","",_xlfn.DAYS(all_resi[[#This Row],[Waktu Terima]],all_resi[[#This Row],[Tanggal Pengiriman]]))</f>
        <v>19</v>
      </c>
    </row>
    <row r="2499" spans="1:47" x14ac:dyDescent="0.25">
      <c r="A2499" s="2" t="s">
        <v>11293</v>
      </c>
      <c r="B2499" s="1">
        <v>46192</v>
      </c>
      <c r="C2499" s="2" t="s">
        <v>42</v>
      </c>
      <c r="D2499" s="2" t="s">
        <v>43</v>
      </c>
      <c r="E2499" s="2" t="s">
        <v>44</v>
      </c>
      <c r="F2499" s="2" t="s">
        <v>45</v>
      </c>
      <c r="G2499" s="2" t="s">
        <v>46</v>
      </c>
      <c r="H2499" s="2" t="s">
        <v>47</v>
      </c>
      <c r="I2499" s="2" t="s">
        <v>11294</v>
      </c>
      <c r="J2499" s="2" t="s">
        <v>14583</v>
      </c>
      <c r="K2499" s="2" t="s">
        <v>156</v>
      </c>
      <c r="L2499" s="2" t="s">
        <v>433</v>
      </c>
      <c r="M2499" s="2" t="s">
        <v>434</v>
      </c>
      <c r="N2499" s="2" t="s">
        <v>11295</v>
      </c>
      <c r="O2499">
        <v>1</v>
      </c>
      <c r="P2499" s="2" t="s">
        <v>53</v>
      </c>
      <c r="Q2499">
        <v>100</v>
      </c>
      <c r="R2499">
        <v>0</v>
      </c>
      <c r="S2499" s="2" t="s">
        <v>54</v>
      </c>
      <c r="T2499" s="2" t="s">
        <v>55</v>
      </c>
      <c r="U2499" s="2" t="s">
        <v>207</v>
      </c>
      <c r="V2499" s="2"/>
      <c r="W2499">
        <v>76000</v>
      </c>
      <c r="X2499">
        <v>0</v>
      </c>
      <c r="Y2499">
        <v>0</v>
      </c>
      <c r="Z2499">
        <v>76000</v>
      </c>
      <c r="AB2499" s="2" t="s">
        <v>57</v>
      </c>
      <c r="AC2499">
        <v>30400</v>
      </c>
      <c r="AD2499">
        <v>45600</v>
      </c>
      <c r="AE2499">
        <v>135000</v>
      </c>
      <c r="AF2499">
        <v>2025</v>
      </c>
      <c r="AG2499" s="2"/>
      <c r="AH2499" s="2"/>
      <c r="AI2499" s="1"/>
      <c r="AJ2499" s="2"/>
      <c r="AK2499" s="2" t="s">
        <v>67</v>
      </c>
      <c r="AM2499" s="2" t="s">
        <v>59</v>
      </c>
      <c r="AP2499" s="2" t="s">
        <v>60</v>
      </c>
      <c r="AQ2499" s="2" t="s">
        <v>41</v>
      </c>
      <c r="AR2499">
        <v>59000</v>
      </c>
      <c r="AS2499" s="2" t="str">
        <f>_xlfn.IFNA(IF(VLOOKUP(all_resi[[#This Row],[No. Waybill]],settle_reconcile[No. Waybill],1,0)="","Recon","Recon"),"-")</f>
        <v>-</v>
      </c>
      <c r="AT2499" s="2">
        <f>all_resi[[#This Row],[Nilai COD]]-all_resi[[#This Row],[COD Fee]]-all_resi[[#This Row],[Total Biaya Setelah Diskon]]</f>
        <v>87375</v>
      </c>
      <c r="AU2499" s="2" t="str">
        <f>IF(all_resi[[#This Row],[Waktu Terima]]="","",_xlfn.DAYS(all_resi[[#This Row],[Waktu Terima]],all_resi[[#This Row],[Tanggal Pengiriman]]))</f>
        <v/>
      </c>
    </row>
    <row r="2500" spans="1:47" x14ac:dyDescent="0.25">
      <c r="A2500" s="2" t="s">
        <v>11264</v>
      </c>
      <c r="B2500" s="1">
        <v>46192</v>
      </c>
      <c r="C2500" s="2" t="s">
        <v>42</v>
      </c>
      <c r="D2500" s="2" t="s">
        <v>43</v>
      </c>
      <c r="E2500" s="2" t="s">
        <v>44</v>
      </c>
      <c r="F2500" s="2" t="s">
        <v>45</v>
      </c>
      <c r="G2500" s="2" t="s">
        <v>46</v>
      </c>
      <c r="H2500" s="2" t="s">
        <v>47</v>
      </c>
      <c r="I2500" s="2" t="s">
        <v>11265</v>
      </c>
      <c r="J2500" s="2" t="s">
        <v>14585</v>
      </c>
      <c r="K2500" s="2" t="s">
        <v>143</v>
      </c>
      <c r="L2500" s="2" t="s">
        <v>302</v>
      </c>
      <c r="M2500" s="2" t="s">
        <v>11266</v>
      </c>
      <c r="N2500" s="2" t="s">
        <v>11267</v>
      </c>
      <c r="O2500">
        <v>1</v>
      </c>
      <c r="P2500" s="2" t="s">
        <v>53</v>
      </c>
      <c r="Q2500">
        <v>100</v>
      </c>
      <c r="R2500">
        <v>0</v>
      </c>
      <c r="S2500" s="2" t="s">
        <v>54</v>
      </c>
      <c r="T2500" s="2" t="s">
        <v>55</v>
      </c>
      <c r="U2500" s="2" t="s">
        <v>764</v>
      </c>
      <c r="V2500" s="2"/>
      <c r="W2500">
        <v>25000</v>
      </c>
      <c r="X2500">
        <v>0</v>
      </c>
      <c r="Y2500">
        <v>0</v>
      </c>
      <c r="Z2500">
        <v>25000</v>
      </c>
      <c r="AB2500" s="2" t="s">
        <v>57</v>
      </c>
      <c r="AC2500">
        <v>18000</v>
      </c>
      <c r="AD2500">
        <v>7000</v>
      </c>
      <c r="AE2500">
        <v>65000</v>
      </c>
      <c r="AF2500">
        <v>975</v>
      </c>
      <c r="AG2500" s="2" t="s">
        <v>11265</v>
      </c>
      <c r="AH2500" s="2"/>
      <c r="AI2500" s="1">
        <v>46194</v>
      </c>
      <c r="AJ2500" s="2"/>
      <c r="AK2500" s="2" t="s">
        <v>58</v>
      </c>
      <c r="AM2500" s="2" t="s">
        <v>59</v>
      </c>
      <c r="AP2500" s="2" t="s">
        <v>60</v>
      </c>
      <c r="AQ2500" s="2" t="s">
        <v>41</v>
      </c>
      <c r="AR2500">
        <v>40000</v>
      </c>
      <c r="AS2500" s="2" t="str">
        <f>_xlfn.IFNA(IF(VLOOKUP(all_resi[[#This Row],[No. Waybill]],settle_reconcile[No. Waybill],1,0)="","Recon","Recon"),"-")</f>
        <v>Recon</v>
      </c>
      <c r="AT2500" s="2">
        <f>all_resi[[#This Row],[Nilai COD]]-all_resi[[#This Row],[COD Fee]]-all_resi[[#This Row],[Total Biaya Setelah Diskon]]</f>
        <v>57025</v>
      </c>
      <c r="AU2500" s="2">
        <f>IF(all_resi[[#This Row],[Waktu Terima]]="","",_xlfn.DAYS(all_resi[[#This Row],[Waktu Terima]],all_resi[[#This Row],[Tanggal Pengiriman]]))</f>
        <v>2</v>
      </c>
    </row>
    <row r="2501" spans="1:47" x14ac:dyDescent="0.25">
      <c r="A2501" s="2" t="s">
        <v>11317</v>
      </c>
      <c r="B2501" s="1">
        <v>46192</v>
      </c>
      <c r="C2501" s="2" t="s">
        <v>42</v>
      </c>
      <c r="D2501" s="2" t="s">
        <v>43</v>
      </c>
      <c r="E2501" s="2" t="s">
        <v>44</v>
      </c>
      <c r="F2501" s="2" t="s">
        <v>45</v>
      </c>
      <c r="G2501" s="2" t="s">
        <v>46</v>
      </c>
      <c r="H2501" s="2" t="s">
        <v>80</v>
      </c>
      <c r="I2501" s="2" t="s">
        <v>11318</v>
      </c>
      <c r="J2501" s="2" t="s">
        <v>14586</v>
      </c>
      <c r="K2501" s="2" t="s">
        <v>237</v>
      </c>
      <c r="L2501" s="2" t="s">
        <v>238</v>
      </c>
      <c r="M2501" s="2" t="s">
        <v>2422</v>
      </c>
      <c r="N2501" s="2" t="s">
        <v>11319</v>
      </c>
      <c r="O2501">
        <v>1</v>
      </c>
      <c r="P2501" s="2" t="s">
        <v>53</v>
      </c>
      <c r="Q2501">
        <v>100</v>
      </c>
      <c r="R2501">
        <v>5500000</v>
      </c>
      <c r="S2501" s="2" t="s">
        <v>54</v>
      </c>
      <c r="T2501" s="2" t="s">
        <v>55</v>
      </c>
      <c r="U2501" s="2" t="s">
        <v>86</v>
      </c>
      <c r="V2501" s="2" t="s">
        <v>2496</v>
      </c>
      <c r="W2501">
        <v>37000</v>
      </c>
      <c r="X2501">
        <v>0</v>
      </c>
      <c r="Y2501">
        <v>0</v>
      </c>
      <c r="Z2501">
        <v>37000</v>
      </c>
      <c r="AB2501" s="2" t="s">
        <v>57</v>
      </c>
      <c r="AC2501">
        <v>14800</v>
      </c>
      <c r="AD2501">
        <v>22200</v>
      </c>
      <c r="AE2501">
        <v>97000</v>
      </c>
      <c r="AF2501">
        <v>1455</v>
      </c>
      <c r="AG2501" s="2" t="s">
        <v>11318</v>
      </c>
      <c r="AH2501" s="2"/>
      <c r="AI2501" s="1">
        <v>46195</v>
      </c>
      <c r="AJ2501" s="2" t="s">
        <v>87</v>
      </c>
      <c r="AK2501" s="2" t="s">
        <v>58</v>
      </c>
      <c r="AM2501" s="2" t="s">
        <v>59</v>
      </c>
      <c r="AP2501" s="2" t="s">
        <v>60</v>
      </c>
      <c r="AQ2501" s="2" t="s">
        <v>41</v>
      </c>
      <c r="AR2501">
        <v>60000</v>
      </c>
      <c r="AS2501" s="2" t="str">
        <f>_xlfn.IFNA(IF(VLOOKUP(all_resi[[#This Row],[No. Waybill]],settle_reconcile[No. Waybill],1,0)="","Recon","Recon"),"-")</f>
        <v>Recon</v>
      </c>
      <c r="AT2501" s="2">
        <f>all_resi[[#This Row],[Nilai COD]]-all_resi[[#This Row],[COD Fee]]-all_resi[[#This Row],[Total Biaya Setelah Diskon]]</f>
        <v>73345</v>
      </c>
      <c r="AU2501" s="2">
        <f>IF(all_resi[[#This Row],[Waktu Terima]]="","",_xlfn.DAYS(all_resi[[#This Row],[Waktu Terima]],all_resi[[#This Row],[Tanggal Pengiriman]]))</f>
        <v>3</v>
      </c>
    </row>
    <row r="2502" spans="1:47" x14ac:dyDescent="0.25">
      <c r="A2502" s="2" t="s">
        <v>11274</v>
      </c>
      <c r="B2502" s="1">
        <v>46192</v>
      </c>
      <c r="C2502" s="2" t="s">
        <v>42</v>
      </c>
      <c r="D2502" s="2" t="s">
        <v>43</v>
      </c>
      <c r="E2502" s="2" t="s">
        <v>44</v>
      </c>
      <c r="F2502" s="2" t="s">
        <v>45</v>
      </c>
      <c r="G2502" s="2" t="s">
        <v>46</v>
      </c>
      <c r="H2502" s="2" t="s">
        <v>80</v>
      </c>
      <c r="I2502" s="2" t="s">
        <v>11275</v>
      </c>
      <c r="J2502" s="2" t="s">
        <v>14572</v>
      </c>
      <c r="K2502" s="2" t="s">
        <v>143</v>
      </c>
      <c r="L2502" s="2" t="s">
        <v>2896</v>
      </c>
      <c r="M2502" s="2" t="s">
        <v>11276</v>
      </c>
      <c r="N2502" s="2" t="s">
        <v>11277</v>
      </c>
      <c r="O2502">
        <v>1</v>
      </c>
      <c r="P2502" s="2" t="s">
        <v>53</v>
      </c>
      <c r="Q2502">
        <v>100</v>
      </c>
      <c r="R2502">
        <v>0</v>
      </c>
      <c r="S2502" s="2" t="s">
        <v>54</v>
      </c>
      <c r="T2502" s="2" t="s">
        <v>55</v>
      </c>
      <c r="U2502" s="2" t="s">
        <v>305</v>
      </c>
      <c r="V2502" s="2"/>
      <c r="W2502">
        <v>25000</v>
      </c>
      <c r="X2502">
        <v>0</v>
      </c>
      <c r="Y2502">
        <v>0</v>
      </c>
      <c r="Z2502">
        <v>25000</v>
      </c>
      <c r="AB2502" s="2" t="s">
        <v>57</v>
      </c>
      <c r="AC2502">
        <v>18000</v>
      </c>
      <c r="AD2502">
        <v>7000</v>
      </c>
      <c r="AE2502">
        <v>95000</v>
      </c>
      <c r="AF2502">
        <v>1425</v>
      </c>
      <c r="AG2502" s="2" t="s">
        <v>11275</v>
      </c>
      <c r="AH2502" s="2"/>
      <c r="AI2502" s="1">
        <v>46194</v>
      </c>
      <c r="AJ2502" s="2" t="s">
        <v>87</v>
      </c>
      <c r="AK2502" s="2" t="s">
        <v>58</v>
      </c>
      <c r="AM2502" s="2" t="s">
        <v>59</v>
      </c>
      <c r="AP2502" s="2" t="s">
        <v>60</v>
      </c>
      <c r="AQ2502" s="2" t="s">
        <v>41</v>
      </c>
      <c r="AR2502">
        <v>70000</v>
      </c>
      <c r="AS2502" s="2" t="str">
        <f>_xlfn.IFNA(IF(VLOOKUP(all_resi[[#This Row],[No. Waybill]],settle_reconcile[No. Waybill],1,0)="","Recon","Recon"),"-")</f>
        <v>Recon</v>
      </c>
      <c r="AT2502" s="2">
        <f>all_resi[[#This Row],[Nilai COD]]-all_resi[[#This Row],[COD Fee]]-all_resi[[#This Row],[Total Biaya Setelah Diskon]]</f>
        <v>86575</v>
      </c>
      <c r="AU2502" s="2">
        <f>IF(all_resi[[#This Row],[Waktu Terima]]="","",_xlfn.DAYS(all_resi[[#This Row],[Waktu Terima]],all_resi[[#This Row],[Tanggal Pengiriman]]))</f>
        <v>2</v>
      </c>
    </row>
    <row r="2503" spans="1:47" x14ac:dyDescent="0.25">
      <c r="A2503" s="2" t="s">
        <v>11371</v>
      </c>
      <c r="B2503" s="1">
        <v>46192</v>
      </c>
      <c r="C2503" s="2" t="s">
        <v>42</v>
      </c>
      <c r="D2503" s="2" t="s">
        <v>43</v>
      </c>
      <c r="E2503" s="2" t="s">
        <v>44</v>
      </c>
      <c r="F2503" s="2" t="s">
        <v>45</v>
      </c>
      <c r="G2503" s="2" t="s">
        <v>46</v>
      </c>
      <c r="H2503" s="2" t="s">
        <v>80</v>
      </c>
      <c r="I2503" s="2" t="s">
        <v>11372</v>
      </c>
      <c r="J2503" s="2" t="s">
        <v>14635</v>
      </c>
      <c r="K2503" s="2" t="s">
        <v>209</v>
      </c>
      <c r="L2503" s="2" t="s">
        <v>1322</v>
      </c>
      <c r="M2503" s="2" t="s">
        <v>8014</v>
      </c>
      <c r="N2503" s="2" t="s">
        <v>11373</v>
      </c>
      <c r="O2503">
        <v>1</v>
      </c>
      <c r="P2503" s="2" t="s">
        <v>53</v>
      </c>
      <c r="Q2503">
        <v>100</v>
      </c>
      <c r="R2503">
        <v>0</v>
      </c>
      <c r="S2503" s="2" t="s">
        <v>54</v>
      </c>
      <c r="T2503" s="2" t="s">
        <v>55</v>
      </c>
      <c r="U2503" s="2" t="s">
        <v>86</v>
      </c>
      <c r="V2503" s="2"/>
      <c r="W2503">
        <v>52000</v>
      </c>
      <c r="X2503">
        <v>0</v>
      </c>
      <c r="Y2503">
        <v>0</v>
      </c>
      <c r="Z2503">
        <v>52000</v>
      </c>
      <c r="AB2503" s="2" t="s">
        <v>57</v>
      </c>
      <c r="AC2503">
        <v>20800</v>
      </c>
      <c r="AD2503">
        <v>31200</v>
      </c>
      <c r="AE2503">
        <v>112000</v>
      </c>
      <c r="AF2503">
        <v>1680</v>
      </c>
      <c r="AG2503" s="2" t="s">
        <v>256</v>
      </c>
      <c r="AH2503" s="2"/>
      <c r="AI2503" s="1">
        <v>46207</v>
      </c>
      <c r="AJ2503" s="2" t="s">
        <v>87</v>
      </c>
      <c r="AK2503" s="2" t="s">
        <v>67</v>
      </c>
      <c r="AM2503" s="2" t="s">
        <v>59</v>
      </c>
      <c r="AP2503" s="2" t="s">
        <v>60</v>
      </c>
      <c r="AQ2503" s="2" t="s">
        <v>41</v>
      </c>
      <c r="AR2503">
        <v>60000</v>
      </c>
      <c r="AS2503" s="2" t="str">
        <f>_xlfn.IFNA(IF(VLOOKUP(all_resi[[#This Row],[No. Waybill]],settle_reconcile[No. Waybill],1,0)="","Recon","Recon"),"-")</f>
        <v>-</v>
      </c>
      <c r="AT2503" s="2">
        <f>all_resi[[#This Row],[Nilai COD]]-all_resi[[#This Row],[COD Fee]]-all_resi[[#This Row],[Total Biaya Setelah Diskon]]</f>
        <v>79120</v>
      </c>
      <c r="AU2503" s="2">
        <f>IF(all_resi[[#This Row],[Waktu Terima]]="","",_xlfn.DAYS(all_resi[[#This Row],[Waktu Terima]],all_resi[[#This Row],[Tanggal Pengiriman]]))</f>
        <v>15</v>
      </c>
    </row>
    <row r="2504" spans="1:47" x14ac:dyDescent="0.25">
      <c r="A2504" s="2" t="s">
        <v>11136</v>
      </c>
      <c r="B2504" s="1">
        <v>46192</v>
      </c>
      <c r="C2504" s="2" t="s">
        <v>42</v>
      </c>
      <c r="D2504" s="2" t="s">
        <v>43</v>
      </c>
      <c r="E2504" s="2" t="s">
        <v>44</v>
      </c>
      <c r="F2504" s="2" t="s">
        <v>45</v>
      </c>
      <c r="G2504" s="2" t="s">
        <v>46</v>
      </c>
      <c r="H2504" s="2" t="s">
        <v>80</v>
      </c>
      <c r="I2504" s="2" t="s">
        <v>11137</v>
      </c>
      <c r="J2504" s="2" t="s">
        <v>14645</v>
      </c>
      <c r="K2504" s="2" t="s">
        <v>100</v>
      </c>
      <c r="L2504" s="2" t="s">
        <v>405</v>
      </c>
      <c r="M2504" s="2" t="s">
        <v>8291</v>
      </c>
      <c r="N2504" s="2" t="s">
        <v>11138</v>
      </c>
      <c r="O2504">
        <v>1</v>
      </c>
      <c r="P2504" s="2" t="s">
        <v>53</v>
      </c>
      <c r="Q2504">
        <v>100</v>
      </c>
      <c r="R2504">
        <v>0</v>
      </c>
      <c r="S2504" s="2" t="s">
        <v>54</v>
      </c>
      <c r="T2504" s="2" t="s">
        <v>55</v>
      </c>
      <c r="U2504" s="2" t="s">
        <v>86</v>
      </c>
      <c r="V2504" s="2"/>
      <c r="W2504">
        <v>15000</v>
      </c>
      <c r="X2504">
        <v>0</v>
      </c>
      <c r="Y2504">
        <v>0</v>
      </c>
      <c r="Z2504">
        <v>15000</v>
      </c>
      <c r="AB2504" s="2" t="s">
        <v>57</v>
      </c>
      <c r="AC2504">
        <v>9000</v>
      </c>
      <c r="AD2504">
        <v>6000</v>
      </c>
      <c r="AE2504">
        <v>68500</v>
      </c>
      <c r="AF2504">
        <v>1027.5</v>
      </c>
      <c r="AG2504" s="2" t="s">
        <v>11137</v>
      </c>
      <c r="AH2504" s="2"/>
      <c r="AI2504" s="1">
        <v>46194</v>
      </c>
      <c r="AJ2504" s="2" t="s">
        <v>87</v>
      </c>
      <c r="AK2504" s="2" t="s">
        <v>58</v>
      </c>
      <c r="AM2504" s="2" t="s">
        <v>59</v>
      </c>
      <c r="AP2504" s="2" t="s">
        <v>60</v>
      </c>
      <c r="AQ2504" s="2" t="s">
        <v>41</v>
      </c>
      <c r="AR2504">
        <v>53500</v>
      </c>
      <c r="AS2504" s="2" t="str">
        <f>_xlfn.IFNA(IF(VLOOKUP(all_resi[[#This Row],[No. Waybill]],settle_reconcile[No. Waybill],1,0)="","Recon","Recon"),"-")</f>
        <v>Recon</v>
      </c>
      <c r="AT2504" s="2">
        <f>all_resi[[#This Row],[Nilai COD]]-all_resi[[#This Row],[COD Fee]]-all_resi[[#This Row],[Total Biaya Setelah Diskon]]</f>
        <v>61472.5</v>
      </c>
      <c r="AU2504" s="2">
        <f>IF(all_resi[[#This Row],[Waktu Terima]]="","",_xlfn.DAYS(all_resi[[#This Row],[Waktu Terima]],all_resi[[#This Row],[Tanggal Pengiriman]]))</f>
        <v>2</v>
      </c>
    </row>
    <row r="2505" spans="1:47" x14ac:dyDescent="0.25">
      <c r="A2505" s="2" t="s">
        <v>11286</v>
      </c>
      <c r="B2505" s="1">
        <v>46192</v>
      </c>
      <c r="C2505" s="2" t="s">
        <v>42</v>
      </c>
      <c r="D2505" s="2" t="s">
        <v>43</v>
      </c>
      <c r="E2505" s="2" t="s">
        <v>44</v>
      </c>
      <c r="F2505" s="2" t="s">
        <v>45</v>
      </c>
      <c r="G2505" s="2" t="s">
        <v>46</v>
      </c>
      <c r="H2505" s="2" t="s">
        <v>47</v>
      </c>
      <c r="I2505" s="2" t="s">
        <v>11287</v>
      </c>
      <c r="J2505" s="2" t="s">
        <v>14633</v>
      </c>
      <c r="K2505" s="2" t="s">
        <v>75</v>
      </c>
      <c r="L2505" s="2" t="s">
        <v>3750</v>
      </c>
      <c r="M2505" s="2" t="s">
        <v>11288</v>
      </c>
      <c r="N2505" s="2" t="s">
        <v>11289</v>
      </c>
      <c r="O2505">
        <v>1</v>
      </c>
      <c r="P2505" s="2" t="s">
        <v>53</v>
      </c>
      <c r="Q2505">
        <v>100</v>
      </c>
      <c r="R2505">
        <v>0</v>
      </c>
      <c r="S2505" s="2" t="s">
        <v>54</v>
      </c>
      <c r="T2505" s="2" t="s">
        <v>55</v>
      </c>
      <c r="U2505" s="2" t="s">
        <v>73</v>
      </c>
      <c r="V2505" s="2"/>
      <c r="W2505">
        <v>61000</v>
      </c>
      <c r="X2505">
        <v>0</v>
      </c>
      <c r="Y2505">
        <v>0</v>
      </c>
      <c r="Z2505">
        <v>61000</v>
      </c>
      <c r="AB2505" s="2" t="s">
        <v>57</v>
      </c>
      <c r="AC2505">
        <v>24400</v>
      </c>
      <c r="AD2505">
        <v>36600</v>
      </c>
      <c r="AE2505">
        <v>141000</v>
      </c>
      <c r="AF2505">
        <v>2115</v>
      </c>
      <c r="AG2505" s="2" t="s">
        <v>11287</v>
      </c>
      <c r="AH2505" s="2"/>
      <c r="AI2505" s="1">
        <v>46195</v>
      </c>
      <c r="AJ2505" s="2"/>
      <c r="AK2505" s="2" t="s">
        <v>58</v>
      </c>
      <c r="AM2505" s="2" t="s">
        <v>59</v>
      </c>
      <c r="AP2505" s="2" t="s">
        <v>60</v>
      </c>
      <c r="AQ2505" s="2" t="s">
        <v>41</v>
      </c>
      <c r="AR2505">
        <v>80000</v>
      </c>
      <c r="AS2505" s="2" t="str">
        <f>_xlfn.IFNA(IF(VLOOKUP(all_resi[[#This Row],[No. Waybill]],settle_reconcile[No. Waybill],1,0)="","Recon","Recon"),"-")</f>
        <v>Recon</v>
      </c>
      <c r="AT2505" s="2">
        <f>all_resi[[#This Row],[Nilai COD]]-all_resi[[#This Row],[COD Fee]]-all_resi[[#This Row],[Total Biaya Setelah Diskon]]</f>
        <v>102285</v>
      </c>
      <c r="AU2505" s="2">
        <f>IF(all_resi[[#This Row],[Waktu Terima]]="","",_xlfn.DAYS(all_resi[[#This Row],[Waktu Terima]],all_resi[[#This Row],[Tanggal Pengiriman]]))</f>
        <v>3</v>
      </c>
    </row>
    <row r="2506" spans="1:47" x14ac:dyDescent="0.25">
      <c r="A2506" s="2" t="s">
        <v>11383</v>
      </c>
      <c r="B2506" s="1">
        <v>46192</v>
      </c>
      <c r="C2506" s="2" t="s">
        <v>42</v>
      </c>
      <c r="D2506" s="2" t="s">
        <v>43</v>
      </c>
      <c r="E2506" s="2" t="s">
        <v>44</v>
      </c>
      <c r="F2506" s="2" t="s">
        <v>45</v>
      </c>
      <c r="G2506" s="2" t="s">
        <v>46</v>
      </c>
      <c r="H2506" s="2" t="s">
        <v>47</v>
      </c>
      <c r="I2506" s="2" t="s">
        <v>11384</v>
      </c>
      <c r="J2506" s="2" t="s">
        <v>14621</v>
      </c>
      <c r="K2506" s="2" t="s">
        <v>82</v>
      </c>
      <c r="L2506" s="2" t="s">
        <v>1630</v>
      </c>
      <c r="M2506" s="2" t="s">
        <v>1631</v>
      </c>
      <c r="N2506" s="2" t="s">
        <v>11385</v>
      </c>
      <c r="O2506">
        <v>1</v>
      </c>
      <c r="P2506" s="2" t="s">
        <v>53</v>
      </c>
      <c r="Q2506">
        <v>100</v>
      </c>
      <c r="R2506">
        <v>0</v>
      </c>
      <c r="S2506" s="2" t="s">
        <v>54</v>
      </c>
      <c r="T2506" s="2" t="s">
        <v>55</v>
      </c>
      <c r="U2506" s="2" t="s">
        <v>386</v>
      </c>
      <c r="V2506" s="2"/>
      <c r="W2506">
        <v>79000</v>
      </c>
      <c r="X2506">
        <v>0</v>
      </c>
      <c r="Y2506">
        <v>0</v>
      </c>
      <c r="Z2506">
        <v>79000</v>
      </c>
      <c r="AB2506" s="2" t="s">
        <v>57</v>
      </c>
      <c r="AC2506">
        <v>31600</v>
      </c>
      <c r="AD2506">
        <v>47400</v>
      </c>
      <c r="AE2506">
        <v>183000</v>
      </c>
      <c r="AF2506">
        <v>2745</v>
      </c>
      <c r="AG2506" s="2" t="s">
        <v>11384</v>
      </c>
      <c r="AH2506" s="2"/>
      <c r="AI2506" s="1">
        <v>46198</v>
      </c>
      <c r="AJ2506" s="2"/>
      <c r="AK2506" s="2" t="s">
        <v>58</v>
      </c>
      <c r="AM2506" s="2" t="s">
        <v>59</v>
      </c>
      <c r="AP2506" s="2" t="s">
        <v>60</v>
      </c>
      <c r="AQ2506" s="2" t="s">
        <v>41</v>
      </c>
      <c r="AR2506">
        <v>104000</v>
      </c>
      <c r="AS2506" s="2" t="str">
        <f>_xlfn.IFNA(IF(VLOOKUP(all_resi[[#This Row],[No. Waybill]],settle_reconcile[No. Waybill],1,0)="","Recon","Recon"),"-")</f>
        <v>Recon</v>
      </c>
      <c r="AT2506" s="2">
        <f>all_resi[[#This Row],[Nilai COD]]-all_resi[[#This Row],[COD Fee]]-all_resi[[#This Row],[Total Biaya Setelah Diskon]]</f>
        <v>132855</v>
      </c>
      <c r="AU2506" s="2">
        <f>IF(all_resi[[#This Row],[Waktu Terima]]="","",_xlfn.DAYS(all_resi[[#This Row],[Waktu Terima]],all_resi[[#This Row],[Tanggal Pengiriman]]))</f>
        <v>6</v>
      </c>
    </row>
    <row r="2507" spans="1:47" x14ac:dyDescent="0.25">
      <c r="A2507" s="2" t="s">
        <v>11415</v>
      </c>
      <c r="B2507" s="1">
        <v>46192</v>
      </c>
      <c r="C2507" s="2" t="s">
        <v>42</v>
      </c>
      <c r="D2507" s="2" t="s">
        <v>43</v>
      </c>
      <c r="E2507" s="2" t="s">
        <v>44</v>
      </c>
      <c r="F2507" s="2" t="s">
        <v>45</v>
      </c>
      <c r="G2507" s="2" t="s">
        <v>46</v>
      </c>
      <c r="H2507" s="2" t="s">
        <v>80</v>
      </c>
      <c r="I2507" s="2" t="s">
        <v>11416</v>
      </c>
      <c r="J2507" s="2" t="s">
        <v>14601</v>
      </c>
      <c r="K2507" s="2" t="s">
        <v>121</v>
      </c>
      <c r="L2507" s="2" t="s">
        <v>274</v>
      </c>
      <c r="M2507" s="2" t="s">
        <v>275</v>
      </c>
      <c r="N2507" s="2" t="s">
        <v>11417</v>
      </c>
      <c r="O2507">
        <v>1</v>
      </c>
      <c r="P2507" s="2" t="s">
        <v>53</v>
      </c>
      <c r="Q2507">
        <v>100</v>
      </c>
      <c r="R2507">
        <v>0</v>
      </c>
      <c r="S2507" s="2" t="s">
        <v>54</v>
      </c>
      <c r="T2507" s="2" t="s">
        <v>55</v>
      </c>
      <c r="U2507" s="2" t="s">
        <v>86</v>
      </c>
      <c r="V2507" s="2"/>
      <c r="W2507">
        <v>68000</v>
      </c>
      <c r="X2507">
        <v>0</v>
      </c>
      <c r="Y2507">
        <v>0</v>
      </c>
      <c r="Z2507">
        <v>68000</v>
      </c>
      <c r="AB2507" s="2" t="s">
        <v>57</v>
      </c>
      <c r="AC2507">
        <v>27200</v>
      </c>
      <c r="AD2507">
        <v>40800</v>
      </c>
      <c r="AE2507">
        <v>123000</v>
      </c>
      <c r="AF2507">
        <v>1845</v>
      </c>
      <c r="AG2507" s="2" t="s">
        <v>256</v>
      </c>
      <c r="AH2507" s="2"/>
      <c r="AI2507" s="1">
        <v>46207</v>
      </c>
      <c r="AJ2507" s="2" t="s">
        <v>87</v>
      </c>
      <c r="AK2507" s="2" t="s">
        <v>67</v>
      </c>
      <c r="AM2507" s="2" t="s">
        <v>59</v>
      </c>
      <c r="AP2507" s="2" t="s">
        <v>60</v>
      </c>
      <c r="AQ2507" s="2" t="s">
        <v>41</v>
      </c>
      <c r="AR2507">
        <v>55000</v>
      </c>
      <c r="AS2507" s="2" t="str">
        <f>_xlfn.IFNA(IF(VLOOKUP(all_resi[[#This Row],[No. Waybill]],settle_reconcile[No. Waybill],1,0)="","Recon","Recon"),"-")</f>
        <v>-</v>
      </c>
      <c r="AT2507" s="2">
        <f>all_resi[[#This Row],[Nilai COD]]-all_resi[[#This Row],[COD Fee]]-all_resi[[#This Row],[Total Biaya Setelah Diskon]]</f>
        <v>80355</v>
      </c>
      <c r="AU2507" s="2">
        <f>IF(all_resi[[#This Row],[Waktu Terima]]="","",_xlfn.DAYS(all_resi[[#This Row],[Waktu Terima]],all_resi[[#This Row],[Tanggal Pengiriman]]))</f>
        <v>15</v>
      </c>
    </row>
    <row r="2508" spans="1:47" x14ac:dyDescent="0.25">
      <c r="A2508" s="2" t="s">
        <v>11402</v>
      </c>
      <c r="B2508" s="1">
        <v>46192</v>
      </c>
      <c r="C2508" s="2" t="s">
        <v>42</v>
      </c>
      <c r="D2508" s="2" t="s">
        <v>43</v>
      </c>
      <c r="E2508" s="2" t="s">
        <v>44</v>
      </c>
      <c r="F2508" s="2" t="s">
        <v>45</v>
      </c>
      <c r="G2508" s="2" t="s">
        <v>46</v>
      </c>
      <c r="H2508" s="2" t="s">
        <v>47</v>
      </c>
      <c r="I2508" s="2" t="s">
        <v>11403</v>
      </c>
      <c r="J2508" s="2" t="s">
        <v>14627</v>
      </c>
      <c r="K2508" s="2" t="s">
        <v>121</v>
      </c>
      <c r="L2508" s="2" t="s">
        <v>166</v>
      </c>
      <c r="M2508" s="2" t="s">
        <v>2452</v>
      </c>
      <c r="N2508" s="2" t="s">
        <v>11404</v>
      </c>
      <c r="O2508">
        <v>1</v>
      </c>
      <c r="P2508" s="2" t="s">
        <v>53</v>
      </c>
      <c r="Q2508">
        <v>100</v>
      </c>
      <c r="R2508">
        <v>0</v>
      </c>
      <c r="S2508" s="2" t="s">
        <v>54</v>
      </c>
      <c r="T2508" s="2" t="s">
        <v>55</v>
      </c>
      <c r="U2508" s="2" t="s">
        <v>420</v>
      </c>
      <c r="V2508" s="2"/>
      <c r="W2508">
        <v>85000</v>
      </c>
      <c r="X2508">
        <v>0</v>
      </c>
      <c r="Y2508">
        <v>0</v>
      </c>
      <c r="Z2508">
        <v>85000</v>
      </c>
      <c r="AB2508" s="2" t="s">
        <v>57</v>
      </c>
      <c r="AC2508">
        <v>34000</v>
      </c>
      <c r="AD2508">
        <v>51000</v>
      </c>
      <c r="AE2508">
        <v>160000</v>
      </c>
      <c r="AF2508">
        <v>2400</v>
      </c>
      <c r="AG2508" s="2"/>
      <c r="AH2508" s="2"/>
      <c r="AI2508" s="1"/>
      <c r="AJ2508" s="2"/>
      <c r="AK2508" s="2" t="s">
        <v>67</v>
      </c>
      <c r="AM2508" s="2" t="s">
        <v>59</v>
      </c>
      <c r="AP2508" s="2" t="s">
        <v>60</v>
      </c>
      <c r="AQ2508" s="2" t="s">
        <v>41</v>
      </c>
      <c r="AR2508">
        <v>75000</v>
      </c>
      <c r="AS2508" s="2" t="str">
        <f>_xlfn.IFNA(IF(VLOOKUP(all_resi[[#This Row],[No. Waybill]],settle_reconcile[No. Waybill],1,0)="","Recon","Recon"),"-")</f>
        <v>-</v>
      </c>
      <c r="AT2508" s="2">
        <f>all_resi[[#This Row],[Nilai COD]]-all_resi[[#This Row],[COD Fee]]-all_resi[[#This Row],[Total Biaya Setelah Diskon]]</f>
        <v>106600</v>
      </c>
      <c r="AU2508" s="2" t="str">
        <f>IF(all_resi[[#This Row],[Waktu Terima]]="","",_xlfn.DAYS(all_resi[[#This Row],[Waktu Terima]],all_resi[[#This Row],[Tanggal Pengiriman]]))</f>
        <v/>
      </c>
    </row>
    <row r="2509" spans="1:47" x14ac:dyDescent="0.25">
      <c r="A2509" s="2" t="s">
        <v>11146</v>
      </c>
      <c r="B2509" s="1">
        <v>46192</v>
      </c>
      <c r="C2509" s="2" t="s">
        <v>42</v>
      </c>
      <c r="D2509" s="2" t="s">
        <v>43</v>
      </c>
      <c r="E2509" s="2" t="s">
        <v>44</v>
      </c>
      <c r="F2509" s="2" t="s">
        <v>45</v>
      </c>
      <c r="G2509" s="2" t="s">
        <v>46</v>
      </c>
      <c r="H2509" s="2" t="s">
        <v>47</v>
      </c>
      <c r="I2509" s="2" t="s">
        <v>11147</v>
      </c>
      <c r="J2509" s="2" t="s">
        <v>14638</v>
      </c>
      <c r="K2509" s="2" t="s">
        <v>116</v>
      </c>
      <c r="L2509" s="2" t="s">
        <v>4296</v>
      </c>
      <c r="M2509" s="2" t="s">
        <v>11148</v>
      </c>
      <c r="N2509" s="2" t="s">
        <v>11149</v>
      </c>
      <c r="O2509">
        <v>1</v>
      </c>
      <c r="P2509" s="2" t="s">
        <v>53</v>
      </c>
      <c r="Q2509">
        <v>100</v>
      </c>
      <c r="R2509">
        <v>0</v>
      </c>
      <c r="S2509" s="2" t="s">
        <v>54</v>
      </c>
      <c r="T2509" s="2" t="s">
        <v>55</v>
      </c>
      <c r="U2509" s="2" t="s">
        <v>764</v>
      </c>
      <c r="V2509" s="2"/>
      <c r="W2509">
        <v>16000</v>
      </c>
      <c r="X2509">
        <v>0</v>
      </c>
      <c r="Y2509">
        <v>0</v>
      </c>
      <c r="Z2509">
        <v>16000</v>
      </c>
      <c r="AB2509" s="2" t="s">
        <v>57</v>
      </c>
      <c r="AC2509">
        <v>11000</v>
      </c>
      <c r="AD2509">
        <v>5000</v>
      </c>
      <c r="AE2509">
        <v>56000</v>
      </c>
      <c r="AF2509">
        <v>840</v>
      </c>
      <c r="AG2509" s="2" t="s">
        <v>11147</v>
      </c>
      <c r="AH2509" s="2"/>
      <c r="AI2509" s="1">
        <v>46194</v>
      </c>
      <c r="AJ2509" s="2"/>
      <c r="AK2509" s="2" t="s">
        <v>58</v>
      </c>
      <c r="AM2509" s="2" t="s">
        <v>59</v>
      </c>
      <c r="AP2509" s="2" t="s">
        <v>60</v>
      </c>
      <c r="AQ2509" s="2" t="s">
        <v>41</v>
      </c>
      <c r="AR2509">
        <v>40000</v>
      </c>
      <c r="AS2509" s="2" t="str">
        <f>_xlfn.IFNA(IF(VLOOKUP(all_resi[[#This Row],[No. Waybill]],settle_reconcile[No. Waybill],1,0)="","Recon","Recon"),"-")</f>
        <v>Recon</v>
      </c>
      <c r="AT2509" s="2">
        <f>all_resi[[#This Row],[Nilai COD]]-all_resi[[#This Row],[COD Fee]]-all_resi[[#This Row],[Total Biaya Setelah Diskon]]</f>
        <v>50160</v>
      </c>
      <c r="AU2509" s="2">
        <f>IF(all_resi[[#This Row],[Waktu Terima]]="","",_xlfn.DAYS(all_resi[[#This Row],[Waktu Terima]],all_resi[[#This Row],[Tanggal Pengiriman]]))</f>
        <v>2</v>
      </c>
    </row>
    <row r="2510" spans="1:47" x14ac:dyDescent="0.25">
      <c r="A2510" s="2" t="s">
        <v>11389</v>
      </c>
      <c r="B2510" s="1">
        <v>46192</v>
      </c>
      <c r="C2510" s="2" t="s">
        <v>42</v>
      </c>
      <c r="D2510" s="2" t="s">
        <v>43</v>
      </c>
      <c r="E2510" s="2" t="s">
        <v>44</v>
      </c>
      <c r="F2510" s="2" t="s">
        <v>45</v>
      </c>
      <c r="G2510" s="2" t="s">
        <v>46</v>
      </c>
      <c r="H2510" s="2" t="s">
        <v>80</v>
      </c>
      <c r="I2510" s="2" t="s">
        <v>11390</v>
      </c>
      <c r="J2510" s="2" t="s">
        <v>14628</v>
      </c>
      <c r="K2510" s="2" t="s">
        <v>265</v>
      </c>
      <c r="L2510" s="2" t="s">
        <v>1726</v>
      </c>
      <c r="M2510" s="2" t="s">
        <v>4081</v>
      </c>
      <c r="N2510" s="2" t="s">
        <v>11391</v>
      </c>
      <c r="O2510">
        <v>1</v>
      </c>
      <c r="P2510" s="2" t="s">
        <v>53</v>
      </c>
      <c r="Q2510">
        <v>100</v>
      </c>
      <c r="R2510">
        <v>0</v>
      </c>
      <c r="S2510" s="2" t="s">
        <v>54</v>
      </c>
      <c r="T2510" s="2" t="s">
        <v>55</v>
      </c>
      <c r="U2510" s="2" t="s">
        <v>154</v>
      </c>
      <c r="V2510" s="2"/>
      <c r="W2510">
        <v>50000</v>
      </c>
      <c r="X2510">
        <v>0</v>
      </c>
      <c r="Y2510">
        <v>0</v>
      </c>
      <c r="Z2510">
        <v>50000</v>
      </c>
      <c r="AB2510" s="2" t="s">
        <v>57</v>
      </c>
      <c r="AC2510">
        <v>20000</v>
      </c>
      <c r="AD2510">
        <v>30000</v>
      </c>
      <c r="AE2510">
        <v>150000</v>
      </c>
      <c r="AF2510">
        <v>2250</v>
      </c>
      <c r="AG2510" s="2" t="s">
        <v>256</v>
      </c>
      <c r="AH2510" s="2"/>
      <c r="AI2510" s="1">
        <v>46205</v>
      </c>
      <c r="AJ2510" s="2" t="s">
        <v>87</v>
      </c>
      <c r="AK2510" s="2" t="s">
        <v>67</v>
      </c>
      <c r="AM2510" s="2" t="s">
        <v>59</v>
      </c>
      <c r="AP2510" s="2" t="s">
        <v>60</v>
      </c>
      <c r="AQ2510" s="2" t="s">
        <v>41</v>
      </c>
      <c r="AR2510">
        <v>100000</v>
      </c>
      <c r="AS2510" s="2" t="str">
        <f>_xlfn.IFNA(IF(VLOOKUP(all_resi[[#This Row],[No. Waybill]],settle_reconcile[No. Waybill],1,0)="","Recon","Recon"),"-")</f>
        <v>-</v>
      </c>
      <c r="AT2510" s="2">
        <f>all_resi[[#This Row],[Nilai COD]]-all_resi[[#This Row],[COD Fee]]-all_resi[[#This Row],[Total Biaya Setelah Diskon]]</f>
        <v>117750</v>
      </c>
      <c r="AU2510" s="2">
        <f>IF(all_resi[[#This Row],[Waktu Terima]]="","",_xlfn.DAYS(all_resi[[#This Row],[Waktu Terima]],all_resi[[#This Row],[Tanggal Pengiriman]]))</f>
        <v>13</v>
      </c>
    </row>
    <row r="2511" spans="1:47" x14ac:dyDescent="0.25">
      <c r="A2511" s="2" t="s">
        <v>11271</v>
      </c>
      <c r="B2511" s="1">
        <v>46192</v>
      </c>
      <c r="C2511" s="2" t="s">
        <v>42</v>
      </c>
      <c r="D2511" s="2" t="s">
        <v>43</v>
      </c>
      <c r="E2511" s="2" t="s">
        <v>44</v>
      </c>
      <c r="F2511" s="2" t="s">
        <v>45</v>
      </c>
      <c r="G2511" s="2" t="s">
        <v>46</v>
      </c>
      <c r="H2511" s="2" t="s">
        <v>47</v>
      </c>
      <c r="I2511" s="2" t="s">
        <v>11272</v>
      </c>
      <c r="J2511" s="2" t="s">
        <v>14632</v>
      </c>
      <c r="K2511" s="2" t="s">
        <v>156</v>
      </c>
      <c r="L2511" s="2" t="s">
        <v>2083</v>
      </c>
      <c r="M2511" s="2" t="s">
        <v>2084</v>
      </c>
      <c r="N2511" s="2" t="s">
        <v>11273</v>
      </c>
      <c r="O2511">
        <v>1</v>
      </c>
      <c r="P2511" s="2" t="s">
        <v>53</v>
      </c>
      <c r="Q2511">
        <v>100</v>
      </c>
      <c r="R2511">
        <v>0</v>
      </c>
      <c r="S2511" s="2" t="s">
        <v>54</v>
      </c>
      <c r="T2511" s="2" t="s">
        <v>55</v>
      </c>
      <c r="U2511" s="2" t="s">
        <v>66</v>
      </c>
      <c r="V2511" s="2"/>
      <c r="W2511">
        <v>85000</v>
      </c>
      <c r="X2511">
        <v>0</v>
      </c>
      <c r="Y2511">
        <v>0</v>
      </c>
      <c r="Z2511">
        <v>85000</v>
      </c>
      <c r="AB2511" s="2" t="s">
        <v>57</v>
      </c>
      <c r="AC2511">
        <v>34000</v>
      </c>
      <c r="AD2511">
        <v>51000</v>
      </c>
      <c r="AE2511">
        <v>169000</v>
      </c>
      <c r="AF2511">
        <v>2535</v>
      </c>
      <c r="AG2511" s="2"/>
      <c r="AH2511" s="2"/>
      <c r="AI2511" s="1"/>
      <c r="AJ2511" s="2"/>
      <c r="AK2511" s="2" t="s">
        <v>67</v>
      </c>
      <c r="AM2511" s="2" t="s">
        <v>59</v>
      </c>
      <c r="AP2511" s="2" t="s">
        <v>60</v>
      </c>
      <c r="AQ2511" s="2" t="s">
        <v>41</v>
      </c>
      <c r="AR2511">
        <v>84000</v>
      </c>
      <c r="AS2511" s="2" t="str">
        <f>_xlfn.IFNA(IF(VLOOKUP(all_resi[[#This Row],[No. Waybill]],settle_reconcile[No. Waybill],1,0)="","Recon","Recon"),"-")</f>
        <v>-</v>
      </c>
      <c r="AT2511" s="2">
        <f>all_resi[[#This Row],[Nilai COD]]-all_resi[[#This Row],[COD Fee]]-all_resi[[#This Row],[Total Biaya Setelah Diskon]]</f>
        <v>115465</v>
      </c>
      <c r="AU2511" s="2" t="str">
        <f>IF(all_resi[[#This Row],[Waktu Terima]]="","",_xlfn.DAYS(all_resi[[#This Row],[Waktu Terima]],all_resi[[#This Row],[Tanggal Pengiriman]]))</f>
        <v/>
      </c>
    </row>
    <row r="2512" spans="1:47" x14ac:dyDescent="0.25">
      <c r="A2512" s="2" t="s">
        <v>11392</v>
      </c>
      <c r="B2512" s="1">
        <v>46192</v>
      </c>
      <c r="C2512" s="2" t="s">
        <v>42</v>
      </c>
      <c r="D2512" s="2" t="s">
        <v>43</v>
      </c>
      <c r="E2512" s="2" t="s">
        <v>44</v>
      </c>
      <c r="F2512" s="2" t="s">
        <v>45</v>
      </c>
      <c r="G2512" s="2" t="s">
        <v>46</v>
      </c>
      <c r="H2512" s="2" t="s">
        <v>47</v>
      </c>
      <c r="I2512" s="2" t="s">
        <v>11393</v>
      </c>
      <c r="J2512" s="2" t="s">
        <v>14629</v>
      </c>
      <c r="K2512" s="2" t="s">
        <v>209</v>
      </c>
      <c r="L2512" s="2" t="s">
        <v>4261</v>
      </c>
      <c r="M2512" s="2" t="s">
        <v>11394</v>
      </c>
      <c r="N2512" s="2" t="s">
        <v>11395</v>
      </c>
      <c r="O2512">
        <v>1</v>
      </c>
      <c r="P2512" s="2" t="s">
        <v>53</v>
      </c>
      <c r="Q2512">
        <v>100</v>
      </c>
      <c r="R2512">
        <v>0</v>
      </c>
      <c r="S2512" s="2" t="s">
        <v>54</v>
      </c>
      <c r="T2512" s="2" t="s">
        <v>55</v>
      </c>
      <c r="U2512" s="2" t="s">
        <v>207</v>
      </c>
      <c r="V2512" s="2"/>
      <c r="W2512">
        <v>52000</v>
      </c>
      <c r="X2512">
        <v>0</v>
      </c>
      <c r="Y2512">
        <v>0</v>
      </c>
      <c r="Z2512">
        <v>52000</v>
      </c>
      <c r="AB2512" s="2" t="s">
        <v>57</v>
      </c>
      <c r="AC2512">
        <v>20800</v>
      </c>
      <c r="AD2512">
        <v>31200</v>
      </c>
      <c r="AE2512">
        <v>122000</v>
      </c>
      <c r="AF2512">
        <v>1830</v>
      </c>
      <c r="AG2512" s="2" t="s">
        <v>256</v>
      </c>
      <c r="AH2512" s="2"/>
      <c r="AI2512" s="1">
        <v>46205</v>
      </c>
      <c r="AJ2512" s="2"/>
      <c r="AK2512" s="2" t="s">
        <v>67</v>
      </c>
      <c r="AM2512" s="2" t="s">
        <v>59</v>
      </c>
      <c r="AP2512" s="2" t="s">
        <v>60</v>
      </c>
      <c r="AQ2512" s="2" t="s">
        <v>41</v>
      </c>
      <c r="AR2512">
        <v>70000</v>
      </c>
      <c r="AS2512" s="2" t="str">
        <f>_xlfn.IFNA(IF(VLOOKUP(all_resi[[#This Row],[No. Waybill]],settle_reconcile[No. Waybill],1,0)="","Recon","Recon"),"-")</f>
        <v>-</v>
      </c>
      <c r="AT2512" s="2">
        <f>all_resi[[#This Row],[Nilai COD]]-all_resi[[#This Row],[COD Fee]]-all_resi[[#This Row],[Total Biaya Setelah Diskon]]</f>
        <v>88970</v>
      </c>
      <c r="AU2512" s="2">
        <f>IF(all_resi[[#This Row],[Waktu Terima]]="","",_xlfn.DAYS(all_resi[[#This Row],[Waktu Terima]],all_resi[[#This Row],[Tanggal Pengiriman]]))</f>
        <v>13</v>
      </c>
    </row>
    <row r="2513" spans="1:47" x14ac:dyDescent="0.25">
      <c r="A2513" s="2" t="s">
        <v>11244</v>
      </c>
      <c r="B2513" s="1">
        <v>46192</v>
      </c>
      <c r="C2513" s="2" t="s">
        <v>42</v>
      </c>
      <c r="D2513" s="2" t="s">
        <v>43</v>
      </c>
      <c r="E2513" s="2" t="s">
        <v>44</v>
      </c>
      <c r="F2513" s="2" t="s">
        <v>45</v>
      </c>
      <c r="G2513" s="2" t="s">
        <v>46</v>
      </c>
      <c r="H2513" s="2" t="s">
        <v>47</v>
      </c>
      <c r="I2513" s="2" t="s">
        <v>11245</v>
      </c>
      <c r="J2513" s="2" t="s">
        <v>14650</v>
      </c>
      <c r="K2513" s="2" t="s">
        <v>116</v>
      </c>
      <c r="L2513" s="2" t="s">
        <v>2779</v>
      </c>
      <c r="M2513" s="2" t="s">
        <v>8732</v>
      </c>
      <c r="N2513" s="2" t="s">
        <v>11246</v>
      </c>
      <c r="O2513">
        <v>1</v>
      </c>
      <c r="P2513" s="2" t="s">
        <v>53</v>
      </c>
      <c r="Q2513">
        <v>100</v>
      </c>
      <c r="R2513">
        <v>0</v>
      </c>
      <c r="S2513" s="2" t="s">
        <v>54</v>
      </c>
      <c r="T2513" s="2" t="s">
        <v>55</v>
      </c>
      <c r="U2513" s="2" t="s">
        <v>250</v>
      </c>
      <c r="V2513" s="2"/>
      <c r="W2513">
        <v>12000</v>
      </c>
      <c r="X2513">
        <v>0</v>
      </c>
      <c r="Y2513">
        <v>0</v>
      </c>
      <c r="Z2513">
        <v>12000</v>
      </c>
      <c r="AB2513" s="2" t="s">
        <v>57</v>
      </c>
      <c r="AC2513">
        <v>7000</v>
      </c>
      <c r="AD2513">
        <v>5000</v>
      </c>
      <c r="AE2513">
        <v>66900</v>
      </c>
      <c r="AF2513">
        <v>1003.5</v>
      </c>
      <c r="AG2513" s="2" t="s">
        <v>11245</v>
      </c>
      <c r="AH2513" s="2"/>
      <c r="AI2513" s="1">
        <v>46194</v>
      </c>
      <c r="AJ2513" s="2"/>
      <c r="AK2513" s="2" t="s">
        <v>58</v>
      </c>
      <c r="AM2513" s="2" t="s">
        <v>59</v>
      </c>
      <c r="AP2513" s="2" t="s">
        <v>60</v>
      </c>
      <c r="AQ2513" s="2" t="s">
        <v>41</v>
      </c>
      <c r="AR2513">
        <v>54900</v>
      </c>
      <c r="AS2513" s="2" t="str">
        <f>_xlfn.IFNA(IF(VLOOKUP(all_resi[[#This Row],[No. Waybill]],settle_reconcile[No. Waybill],1,0)="","Recon","Recon"),"-")</f>
        <v>Recon</v>
      </c>
      <c r="AT2513" s="2">
        <f>all_resi[[#This Row],[Nilai COD]]-all_resi[[#This Row],[COD Fee]]-all_resi[[#This Row],[Total Biaya Setelah Diskon]]</f>
        <v>60896.5</v>
      </c>
      <c r="AU2513" s="2">
        <f>IF(all_resi[[#This Row],[Waktu Terima]]="","",_xlfn.DAYS(all_resi[[#This Row],[Waktu Terima]],all_resi[[#This Row],[Tanggal Pengiriman]]))</f>
        <v>2</v>
      </c>
    </row>
    <row r="2514" spans="1:47" x14ac:dyDescent="0.25">
      <c r="A2514" s="2" t="s">
        <v>11399</v>
      </c>
      <c r="B2514" s="1">
        <v>46192</v>
      </c>
      <c r="C2514" s="2" t="s">
        <v>42</v>
      </c>
      <c r="D2514" s="2" t="s">
        <v>43</v>
      </c>
      <c r="E2514" s="2" t="s">
        <v>44</v>
      </c>
      <c r="F2514" s="2" t="s">
        <v>45</v>
      </c>
      <c r="G2514" s="2" t="s">
        <v>46</v>
      </c>
      <c r="H2514" s="2" t="s">
        <v>80</v>
      </c>
      <c r="I2514" s="2" t="s">
        <v>11400</v>
      </c>
      <c r="J2514" s="2" t="s">
        <v>14575</v>
      </c>
      <c r="K2514" s="2" t="s">
        <v>209</v>
      </c>
      <c r="L2514" s="2" t="s">
        <v>1322</v>
      </c>
      <c r="M2514" s="2" t="s">
        <v>1323</v>
      </c>
      <c r="N2514" s="2" t="s">
        <v>11401</v>
      </c>
      <c r="O2514">
        <v>1</v>
      </c>
      <c r="P2514" s="2" t="s">
        <v>53</v>
      </c>
      <c r="Q2514">
        <v>100</v>
      </c>
      <c r="R2514">
        <v>0</v>
      </c>
      <c r="S2514" s="2" t="s">
        <v>54</v>
      </c>
      <c r="T2514" s="2" t="s">
        <v>55</v>
      </c>
      <c r="U2514" s="2" t="s">
        <v>10776</v>
      </c>
      <c r="V2514" s="2"/>
      <c r="W2514">
        <v>52000</v>
      </c>
      <c r="X2514">
        <v>0</v>
      </c>
      <c r="Y2514">
        <v>0</v>
      </c>
      <c r="Z2514">
        <v>52000</v>
      </c>
      <c r="AB2514" s="2" t="s">
        <v>57</v>
      </c>
      <c r="AC2514">
        <v>20800</v>
      </c>
      <c r="AD2514">
        <v>31200</v>
      </c>
      <c r="AE2514">
        <v>182000</v>
      </c>
      <c r="AF2514">
        <v>2730</v>
      </c>
      <c r="AG2514" s="2" t="s">
        <v>43</v>
      </c>
      <c r="AH2514" s="2"/>
      <c r="AI2514" s="1">
        <v>46211</v>
      </c>
      <c r="AJ2514" s="2" t="s">
        <v>10777</v>
      </c>
      <c r="AK2514" s="2" t="s">
        <v>67</v>
      </c>
      <c r="AM2514" s="2" t="s">
        <v>59</v>
      </c>
      <c r="AP2514" s="2" t="s">
        <v>60</v>
      </c>
      <c r="AQ2514" s="2" t="s">
        <v>41</v>
      </c>
      <c r="AR2514">
        <v>130000</v>
      </c>
      <c r="AS2514" s="2" t="str">
        <f>_xlfn.IFNA(IF(VLOOKUP(all_resi[[#This Row],[No. Waybill]],settle_reconcile[No. Waybill],1,0)="","Recon","Recon"),"-")</f>
        <v>-</v>
      </c>
      <c r="AT2514" s="2">
        <f>all_resi[[#This Row],[Nilai COD]]-all_resi[[#This Row],[COD Fee]]-all_resi[[#This Row],[Total Biaya Setelah Diskon]]</f>
        <v>148070</v>
      </c>
      <c r="AU2514" s="2">
        <f>IF(all_resi[[#This Row],[Waktu Terima]]="","",_xlfn.DAYS(all_resi[[#This Row],[Waktu Terima]],all_resi[[#This Row],[Tanggal Pengiriman]]))</f>
        <v>19</v>
      </c>
    </row>
    <row r="2515" spans="1:47" x14ac:dyDescent="0.25">
      <c r="A2515" s="2" t="s">
        <v>11290</v>
      </c>
      <c r="B2515" s="1">
        <v>46192</v>
      </c>
      <c r="C2515" s="2" t="s">
        <v>42</v>
      </c>
      <c r="D2515" s="2" t="s">
        <v>43</v>
      </c>
      <c r="E2515" s="2" t="s">
        <v>44</v>
      </c>
      <c r="F2515" s="2" t="s">
        <v>45</v>
      </c>
      <c r="G2515" s="2" t="s">
        <v>46</v>
      </c>
      <c r="H2515" s="2" t="s">
        <v>47</v>
      </c>
      <c r="I2515" s="2" t="s">
        <v>11291</v>
      </c>
      <c r="J2515" s="2" t="s">
        <v>14631</v>
      </c>
      <c r="K2515" s="2" t="s">
        <v>252</v>
      </c>
      <c r="L2515" s="2" t="s">
        <v>4938</v>
      </c>
      <c r="M2515" s="2" t="s">
        <v>4939</v>
      </c>
      <c r="N2515" s="2" t="s">
        <v>11292</v>
      </c>
      <c r="O2515">
        <v>1</v>
      </c>
      <c r="P2515" s="2" t="s">
        <v>53</v>
      </c>
      <c r="Q2515">
        <v>100</v>
      </c>
      <c r="R2515">
        <v>0</v>
      </c>
      <c r="S2515" s="2" t="s">
        <v>54</v>
      </c>
      <c r="T2515" s="2" t="s">
        <v>55</v>
      </c>
      <c r="U2515" s="2" t="s">
        <v>250</v>
      </c>
      <c r="V2515" s="2"/>
      <c r="W2515">
        <v>20000</v>
      </c>
      <c r="X2515">
        <v>0</v>
      </c>
      <c r="Y2515">
        <v>0</v>
      </c>
      <c r="Z2515">
        <v>20000</v>
      </c>
      <c r="AB2515" s="2" t="s">
        <v>57</v>
      </c>
      <c r="AC2515">
        <v>13000</v>
      </c>
      <c r="AD2515">
        <v>7000</v>
      </c>
      <c r="AE2515">
        <v>64900</v>
      </c>
      <c r="AF2515">
        <v>973.5</v>
      </c>
      <c r="AG2515" s="2" t="s">
        <v>11291</v>
      </c>
      <c r="AH2515" s="2"/>
      <c r="AI2515" s="1">
        <v>46194</v>
      </c>
      <c r="AJ2515" s="2"/>
      <c r="AK2515" s="2" t="s">
        <v>58</v>
      </c>
      <c r="AM2515" s="2" t="s">
        <v>59</v>
      </c>
      <c r="AP2515" s="2" t="s">
        <v>60</v>
      </c>
      <c r="AQ2515" s="2" t="s">
        <v>41</v>
      </c>
      <c r="AR2515">
        <v>44900</v>
      </c>
      <c r="AS2515" s="2" t="str">
        <f>_xlfn.IFNA(IF(VLOOKUP(all_resi[[#This Row],[No. Waybill]],settle_reconcile[No. Waybill],1,0)="","Recon","Recon"),"-")</f>
        <v>Recon</v>
      </c>
      <c r="AT2515" s="2">
        <f>all_resi[[#This Row],[Nilai COD]]-all_resi[[#This Row],[COD Fee]]-all_resi[[#This Row],[Total Biaya Setelah Diskon]]</f>
        <v>56926.5</v>
      </c>
      <c r="AU2515" s="2">
        <f>IF(all_resi[[#This Row],[Waktu Terima]]="","",_xlfn.DAYS(all_resi[[#This Row],[Waktu Terima]],all_resi[[#This Row],[Tanggal Pengiriman]]))</f>
        <v>2</v>
      </c>
    </row>
    <row r="2516" spans="1:47" x14ac:dyDescent="0.25">
      <c r="A2516" s="2" t="s">
        <v>11278</v>
      </c>
      <c r="B2516" s="1">
        <v>46192</v>
      </c>
      <c r="C2516" s="2" t="s">
        <v>42</v>
      </c>
      <c r="D2516" s="2" t="s">
        <v>43</v>
      </c>
      <c r="E2516" s="2" t="s">
        <v>44</v>
      </c>
      <c r="F2516" s="2" t="s">
        <v>45</v>
      </c>
      <c r="G2516" s="2" t="s">
        <v>46</v>
      </c>
      <c r="H2516" s="2" t="s">
        <v>47</v>
      </c>
      <c r="I2516" s="2" t="s">
        <v>11279</v>
      </c>
      <c r="J2516" s="2" t="s">
        <v>14590</v>
      </c>
      <c r="K2516" s="2" t="s">
        <v>595</v>
      </c>
      <c r="L2516" s="2" t="s">
        <v>11280</v>
      </c>
      <c r="M2516" s="2" t="s">
        <v>11281</v>
      </c>
      <c r="N2516" s="2" t="s">
        <v>11282</v>
      </c>
      <c r="O2516">
        <v>1</v>
      </c>
      <c r="P2516" s="2" t="s">
        <v>53</v>
      </c>
      <c r="Q2516">
        <v>100</v>
      </c>
      <c r="R2516">
        <v>0</v>
      </c>
      <c r="S2516" s="2" t="s">
        <v>54</v>
      </c>
      <c r="T2516" s="2" t="s">
        <v>55</v>
      </c>
      <c r="U2516" s="2" t="s">
        <v>386</v>
      </c>
      <c r="V2516" s="2"/>
      <c r="W2516">
        <v>155000</v>
      </c>
      <c r="X2516">
        <v>0</v>
      </c>
      <c r="Y2516">
        <v>0</v>
      </c>
      <c r="Z2516">
        <v>155000</v>
      </c>
      <c r="AB2516" s="2" t="s">
        <v>57</v>
      </c>
      <c r="AC2516">
        <v>62000</v>
      </c>
      <c r="AD2516">
        <v>93000</v>
      </c>
      <c r="AE2516">
        <v>260000</v>
      </c>
      <c r="AF2516">
        <v>3900</v>
      </c>
      <c r="AG2516" s="2" t="s">
        <v>14591</v>
      </c>
      <c r="AH2516" s="2"/>
      <c r="AI2516" s="1">
        <v>46198</v>
      </c>
      <c r="AJ2516" s="2"/>
      <c r="AK2516" s="2" t="s">
        <v>58</v>
      </c>
      <c r="AM2516" s="2" t="s">
        <v>59</v>
      </c>
      <c r="AP2516" s="2" t="s">
        <v>60</v>
      </c>
      <c r="AQ2516" s="2" t="s">
        <v>41</v>
      </c>
      <c r="AR2516">
        <v>105000</v>
      </c>
      <c r="AS2516" s="2" t="str">
        <f>_xlfn.IFNA(IF(VLOOKUP(all_resi[[#This Row],[No. Waybill]],settle_reconcile[No. Waybill],1,0)="","Recon","Recon"),"-")</f>
        <v>Recon</v>
      </c>
      <c r="AT2516" s="2">
        <f>all_resi[[#This Row],[Nilai COD]]-all_resi[[#This Row],[COD Fee]]-all_resi[[#This Row],[Total Biaya Setelah Diskon]]</f>
        <v>163100</v>
      </c>
      <c r="AU2516" s="2">
        <f>IF(all_resi[[#This Row],[Waktu Terima]]="","",_xlfn.DAYS(all_resi[[#This Row],[Waktu Terima]],all_resi[[#This Row],[Tanggal Pengiriman]]))</f>
        <v>6</v>
      </c>
    </row>
    <row r="2517" spans="1:47" x14ac:dyDescent="0.25">
      <c r="A2517" s="2" t="s">
        <v>11444</v>
      </c>
      <c r="B2517" s="1">
        <v>46193</v>
      </c>
      <c r="C2517" s="2" t="s">
        <v>42</v>
      </c>
      <c r="D2517" s="2" t="s">
        <v>43</v>
      </c>
      <c r="E2517" s="2" t="s">
        <v>44</v>
      </c>
      <c r="F2517" s="2" t="s">
        <v>45</v>
      </c>
      <c r="G2517" s="2" t="s">
        <v>46</v>
      </c>
      <c r="H2517" s="2" t="s">
        <v>80</v>
      </c>
      <c r="I2517" s="2" t="s">
        <v>11445</v>
      </c>
      <c r="J2517" s="2" t="s">
        <v>14677</v>
      </c>
      <c r="K2517" s="2" t="s">
        <v>143</v>
      </c>
      <c r="L2517" s="2" t="s">
        <v>8498</v>
      </c>
      <c r="M2517" s="2" t="s">
        <v>11446</v>
      </c>
      <c r="N2517" s="2" t="s">
        <v>11447</v>
      </c>
      <c r="O2517">
        <v>1</v>
      </c>
      <c r="P2517" s="2" t="s">
        <v>53</v>
      </c>
      <c r="Q2517">
        <v>100</v>
      </c>
      <c r="R2517">
        <v>0</v>
      </c>
      <c r="S2517" s="2" t="s">
        <v>54</v>
      </c>
      <c r="T2517" s="2" t="s">
        <v>55</v>
      </c>
      <c r="U2517" s="2" t="s">
        <v>86</v>
      </c>
      <c r="V2517" s="2"/>
      <c r="W2517">
        <v>25000</v>
      </c>
      <c r="X2517">
        <v>0</v>
      </c>
      <c r="Y2517">
        <v>0</v>
      </c>
      <c r="Z2517">
        <v>25000</v>
      </c>
      <c r="AB2517" s="2" t="s">
        <v>57</v>
      </c>
      <c r="AC2517">
        <v>18000</v>
      </c>
      <c r="AD2517">
        <v>7000</v>
      </c>
      <c r="AE2517">
        <v>85000</v>
      </c>
      <c r="AF2517">
        <v>1275</v>
      </c>
      <c r="AG2517" s="2" t="s">
        <v>11445</v>
      </c>
      <c r="AH2517" s="2"/>
      <c r="AI2517" s="1">
        <v>46196</v>
      </c>
      <c r="AJ2517" s="2" t="s">
        <v>87</v>
      </c>
      <c r="AK2517" s="2" t="s">
        <v>58</v>
      </c>
      <c r="AM2517" s="2" t="s">
        <v>59</v>
      </c>
      <c r="AP2517" s="2" t="s">
        <v>60</v>
      </c>
      <c r="AQ2517" s="2" t="s">
        <v>41</v>
      </c>
      <c r="AR2517">
        <v>60000</v>
      </c>
      <c r="AS2517" s="2" t="str">
        <f>_xlfn.IFNA(IF(VLOOKUP(all_resi[[#This Row],[No. Waybill]],settle_reconcile[No. Waybill],1,0)="","Recon","Recon"),"-")</f>
        <v>Recon</v>
      </c>
      <c r="AT2517" s="2">
        <f>all_resi[[#This Row],[Nilai COD]]-all_resi[[#This Row],[COD Fee]]-all_resi[[#This Row],[Total Biaya Setelah Diskon]]</f>
        <v>76725</v>
      </c>
      <c r="AU2517" s="2">
        <f>IF(all_resi[[#This Row],[Waktu Terima]]="","",_xlfn.DAYS(all_resi[[#This Row],[Waktu Terima]],all_resi[[#This Row],[Tanggal Pengiriman]]))</f>
        <v>3</v>
      </c>
    </row>
    <row r="2518" spans="1:47" x14ac:dyDescent="0.25">
      <c r="A2518" s="2" t="s">
        <v>11491</v>
      </c>
      <c r="B2518" s="1">
        <v>46193</v>
      </c>
      <c r="C2518" s="2" t="s">
        <v>42</v>
      </c>
      <c r="D2518" s="2" t="s">
        <v>43</v>
      </c>
      <c r="E2518" s="2" t="s">
        <v>44</v>
      </c>
      <c r="F2518" s="2" t="s">
        <v>45</v>
      </c>
      <c r="G2518" s="2" t="s">
        <v>46</v>
      </c>
      <c r="H2518" s="2" t="s">
        <v>80</v>
      </c>
      <c r="I2518" s="2" t="s">
        <v>11492</v>
      </c>
      <c r="J2518" s="2" t="s">
        <v>14654</v>
      </c>
      <c r="K2518" s="2" t="s">
        <v>75</v>
      </c>
      <c r="L2518" s="2" t="s">
        <v>4953</v>
      </c>
      <c r="M2518" s="2" t="s">
        <v>11493</v>
      </c>
      <c r="N2518" s="2" t="s">
        <v>11494</v>
      </c>
      <c r="O2518">
        <v>1</v>
      </c>
      <c r="P2518" s="2" t="s">
        <v>53</v>
      </c>
      <c r="Q2518">
        <v>100</v>
      </c>
      <c r="R2518">
        <v>0</v>
      </c>
      <c r="S2518" s="2" t="s">
        <v>54</v>
      </c>
      <c r="T2518" s="2" t="s">
        <v>55</v>
      </c>
      <c r="U2518" s="2" t="s">
        <v>86</v>
      </c>
      <c r="V2518" s="2"/>
      <c r="W2518">
        <v>65000</v>
      </c>
      <c r="X2518">
        <v>0</v>
      </c>
      <c r="Y2518">
        <v>0</v>
      </c>
      <c r="Z2518">
        <v>65000</v>
      </c>
      <c r="AB2518" s="2" t="s">
        <v>57</v>
      </c>
      <c r="AC2518">
        <v>26000</v>
      </c>
      <c r="AD2518">
        <v>39000</v>
      </c>
      <c r="AE2518">
        <v>125000</v>
      </c>
      <c r="AF2518">
        <v>1875</v>
      </c>
      <c r="AG2518" s="2" t="s">
        <v>517</v>
      </c>
      <c r="AH2518" s="2" t="s">
        <v>149</v>
      </c>
      <c r="AI2518" s="1">
        <v>46201</v>
      </c>
      <c r="AJ2518" s="2" t="s">
        <v>87</v>
      </c>
      <c r="AK2518" s="2" t="s">
        <v>67</v>
      </c>
      <c r="AM2518" s="2" t="s">
        <v>59</v>
      </c>
      <c r="AP2518" s="2" t="s">
        <v>60</v>
      </c>
      <c r="AQ2518" s="2" t="s">
        <v>41</v>
      </c>
      <c r="AR2518">
        <v>60000</v>
      </c>
      <c r="AS2518" s="2" t="str">
        <f>_xlfn.IFNA(IF(VLOOKUP(all_resi[[#This Row],[No. Waybill]],settle_reconcile[No. Waybill],1,0)="","Recon","Recon"),"-")</f>
        <v>-</v>
      </c>
      <c r="AT2518" s="2">
        <f>all_resi[[#This Row],[Nilai COD]]-all_resi[[#This Row],[COD Fee]]-all_resi[[#This Row],[Total Biaya Setelah Diskon]]</f>
        <v>84125</v>
      </c>
      <c r="AU2518" s="2">
        <f>IF(all_resi[[#This Row],[Waktu Terima]]="","",_xlfn.DAYS(all_resi[[#This Row],[Waktu Terima]],all_resi[[#This Row],[Tanggal Pengiriman]]))</f>
        <v>8</v>
      </c>
    </row>
    <row r="2519" spans="1:47" x14ac:dyDescent="0.25">
      <c r="A2519" s="2" t="s">
        <v>11472</v>
      </c>
      <c r="B2519" s="1">
        <v>46193</v>
      </c>
      <c r="C2519" s="2" t="s">
        <v>42</v>
      </c>
      <c r="D2519" s="2" t="s">
        <v>43</v>
      </c>
      <c r="E2519" s="2" t="s">
        <v>44</v>
      </c>
      <c r="F2519" s="2" t="s">
        <v>45</v>
      </c>
      <c r="G2519" s="2" t="s">
        <v>46</v>
      </c>
      <c r="H2519" s="2" t="s">
        <v>47</v>
      </c>
      <c r="I2519" s="2" t="s">
        <v>11473</v>
      </c>
      <c r="J2519" s="2" t="s">
        <v>14668</v>
      </c>
      <c r="K2519" s="2" t="s">
        <v>132</v>
      </c>
      <c r="L2519" s="2" t="s">
        <v>1767</v>
      </c>
      <c r="M2519" s="2" t="s">
        <v>4275</v>
      </c>
      <c r="N2519" s="2" t="s">
        <v>11474</v>
      </c>
      <c r="O2519">
        <v>1</v>
      </c>
      <c r="P2519" s="2" t="s">
        <v>53</v>
      </c>
      <c r="Q2519">
        <v>100</v>
      </c>
      <c r="R2519">
        <v>0</v>
      </c>
      <c r="S2519" s="2" t="s">
        <v>54</v>
      </c>
      <c r="T2519" s="2" t="s">
        <v>55</v>
      </c>
      <c r="U2519" s="2" t="s">
        <v>73</v>
      </c>
      <c r="V2519" s="2"/>
      <c r="W2519">
        <v>41000</v>
      </c>
      <c r="X2519">
        <v>0</v>
      </c>
      <c r="Y2519">
        <v>0</v>
      </c>
      <c r="Z2519">
        <v>41000</v>
      </c>
      <c r="AB2519" s="2" t="s">
        <v>57</v>
      </c>
      <c r="AC2519">
        <v>16400</v>
      </c>
      <c r="AD2519">
        <v>24600</v>
      </c>
      <c r="AE2519">
        <v>121000</v>
      </c>
      <c r="AF2519">
        <v>1815</v>
      </c>
      <c r="AG2519" s="2" t="s">
        <v>517</v>
      </c>
      <c r="AH2519" s="2" t="s">
        <v>149</v>
      </c>
      <c r="AI2519" s="1">
        <v>46201</v>
      </c>
      <c r="AJ2519" s="2"/>
      <c r="AK2519" s="2" t="s">
        <v>67</v>
      </c>
      <c r="AM2519" s="2" t="s">
        <v>59</v>
      </c>
      <c r="AP2519" s="2" t="s">
        <v>60</v>
      </c>
      <c r="AQ2519" s="2" t="s">
        <v>41</v>
      </c>
      <c r="AR2519">
        <v>80000</v>
      </c>
      <c r="AS2519" s="2" t="str">
        <f>_xlfn.IFNA(IF(VLOOKUP(all_resi[[#This Row],[No. Waybill]],settle_reconcile[No. Waybill],1,0)="","Recon","Recon"),"-")</f>
        <v>-</v>
      </c>
      <c r="AT2519" s="2">
        <f>all_resi[[#This Row],[Nilai COD]]-all_resi[[#This Row],[COD Fee]]-all_resi[[#This Row],[Total Biaya Setelah Diskon]]</f>
        <v>94585</v>
      </c>
      <c r="AU2519" s="2">
        <f>IF(all_resi[[#This Row],[Waktu Terima]]="","",_xlfn.DAYS(all_resi[[#This Row],[Waktu Terima]],all_resi[[#This Row],[Tanggal Pengiriman]]))</f>
        <v>8</v>
      </c>
    </row>
    <row r="2520" spans="1:47" x14ac:dyDescent="0.25">
      <c r="A2520" s="2" t="s">
        <v>11533</v>
      </c>
      <c r="B2520" s="1">
        <v>46193</v>
      </c>
      <c r="C2520" s="2" t="s">
        <v>42</v>
      </c>
      <c r="D2520" s="2" t="s">
        <v>43</v>
      </c>
      <c r="E2520" s="2" t="s">
        <v>44</v>
      </c>
      <c r="F2520" s="2" t="s">
        <v>45</v>
      </c>
      <c r="G2520" s="2" t="s">
        <v>46</v>
      </c>
      <c r="H2520" s="2" t="s">
        <v>47</v>
      </c>
      <c r="I2520" s="2" t="s">
        <v>11534</v>
      </c>
      <c r="J2520" s="2" t="s">
        <v>14673</v>
      </c>
      <c r="K2520" s="2" t="s">
        <v>143</v>
      </c>
      <c r="L2520" s="2" t="s">
        <v>8400</v>
      </c>
      <c r="M2520" s="2" t="s">
        <v>11535</v>
      </c>
      <c r="N2520" s="2" t="s">
        <v>11536</v>
      </c>
      <c r="O2520">
        <v>1</v>
      </c>
      <c r="P2520" s="2" t="s">
        <v>53</v>
      </c>
      <c r="Q2520">
        <v>100</v>
      </c>
      <c r="R2520">
        <v>0</v>
      </c>
      <c r="S2520" s="2" t="s">
        <v>54</v>
      </c>
      <c r="T2520" s="2" t="s">
        <v>55</v>
      </c>
      <c r="U2520" s="2" t="s">
        <v>764</v>
      </c>
      <c r="V2520" s="2"/>
      <c r="W2520">
        <v>25000</v>
      </c>
      <c r="X2520">
        <v>0</v>
      </c>
      <c r="Y2520">
        <v>0</v>
      </c>
      <c r="Z2520">
        <v>25000</v>
      </c>
      <c r="AB2520" s="2" t="s">
        <v>57</v>
      </c>
      <c r="AC2520">
        <v>18000</v>
      </c>
      <c r="AD2520">
        <v>7000</v>
      </c>
      <c r="AE2520">
        <v>65000</v>
      </c>
      <c r="AF2520">
        <v>975</v>
      </c>
      <c r="AG2520" s="2" t="s">
        <v>11534</v>
      </c>
      <c r="AH2520" s="2"/>
      <c r="AI2520" s="1">
        <v>46195</v>
      </c>
      <c r="AJ2520" s="2"/>
      <c r="AK2520" s="2" t="s">
        <v>58</v>
      </c>
      <c r="AM2520" s="2" t="s">
        <v>59</v>
      </c>
      <c r="AP2520" s="2" t="s">
        <v>60</v>
      </c>
      <c r="AQ2520" s="2" t="s">
        <v>41</v>
      </c>
      <c r="AR2520">
        <v>40000</v>
      </c>
      <c r="AS2520" s="2" t="str">
        <f>_xlfn.IFNA(IF(VLOOKUP(all_resi[[#This Row],[No. Waybill]],settle_reconcile[No. Waybill],1,0)="","Recon","Recon"),"-")</f>
        <v>Recon</v>
      </c>
      <c r="AT2520" s="2">
        <f>all_resi[[#This Row],[Nilai COD]]-all_resi[[#This Row],[COD Fee]]-all_resi[[#This Row],[Total Biaya Setelah Diskon]]</f>
        <v>57025</v>
      </c>
      <c r="AU2520" s="2">
        <f>IF(all_resi[[#This Row],[Waktu Terima]]="","",_xlfn.DAYS(all_resi[[#This Row],[Waktu Terima]],all_resi[[#This Row],[Tanggal Pengiriman]]))</f>
        <v>2</v>
      </c>
    </row>
    <row r="2521" spans="1:47" x14ac:dyDescent="0.25">
      <c r="A2521" s="2" t="s">
        <v>11434</v>
      </c>
      <c r="B2521" s="1">
        <v>46193</v>
      </c>
      <c r="C2521" s="2" t="s">
        <v>42</v>
      </c>
      <c r="D2521" s="2" t="s">
        <v>43</v>
      </c>
      <c r="E2521" s="2" t="s">
        <v>44</v>
      </c>
      <c r="F2521" s="2" t="s">
        <v>45</v>
      </c>
      <c r="G2521" s="2" t="s">
        <v>46</v>
      </c>
      <c r="H2521" s="2" t="s">
        <v>80</v>
      </c>
      <c r="I2521" s="2" t="s">
        <v>11435</v>
      </c>
      <c r="J2521" s="2" t="s">
        <v>14657</v>
      </c>
      <c r="K2521" s="2" t="s">
        <v>561</v>
      </c>
      <c r="L2521" s="2" t="s">
        <v>1219</v>
      </c>
      <c r="M2521" s="2" t="s">
        <v>11436</v>
      </c>
      <c r="N2521" s="2" t="s">
        <v>11437</v>
      </c>
      <c r="O2521">
        <v>1</v>
      </c>
      <c r="P2521" s="2" t="s">
        <v>53</v>
      </c>
      <c r="Q2521">
        <v>100</v>
      </c>
      <c r="R2521">
        <v>0</v>
      </c>
      <c r="S2521" s="2" t="s">
        <v>54</v>
      </c>
      <c r="T2521" s="2" t="s">
        <v>55</v>
      </c>
      <c r="U2521" s="2" t="s">
        <v>86</v>
      </c>
      <c r="V2521" s="2"/>
      <c r="W2521">
        <v>25000</v>
      </c>
      <c r="X2521">
        <v>0</v>
      </c>
      <c r="Y2521">
        <v>0</v>
      </c>
      <c r="Z2521">
        <v>25000</v>
      </c>
      <c r="AB2521" s="2" t="s">
        <v>57</v>
      </c>
      <c r="AC2521">
        <v>10000</v>
      </c>
      <c r="AD2521">
        <v>15000</v>
      </c>
      <c r="AE2521">
        <v>85000</v>
      </c>
      <c r="AF2521">
        <v>1275</v>
      </c>
      <c r="AG2521" s="2" t="s">
        <v>11435</v>
      </c>
      <c r="AH2521" s="2"/>
      <c r="AI2521" s="1">
        <v>46196</v>
      </c>
      <c r="AJ2521" s="2" t="s">
        <v>87</v>
      </c>
      <c r="AK2521" s="2" t="s">
        <v>58</v>
      </c>
      <c r="AM2521" s="2" t="s">
        <v>59</v>
      </c>
      <c r="AP2521" s="2" t="s">
        <v>60</v>
      </c>
      <c r="AQ2521" s="2" t="s">
        <v>41</v>
      </c>
      <c r="AR2521">
        <v>60000</v>
      </c>
      <c r="AS2521" s="2" t="str">
        <f>_xlfn.IFNA(IF(VLOOKUP(all_resi[[#This Row],[No. Waybill]],settle_reconcile[No. Waybill],1,0)="","Recon","Recon"),"-")</f>
        <v>Recon</v>
      </c>
      <c r="AT2521" s="2">
        <f>all_resi[[#This Row],[Nilai COD]]-all_resi[[#This Row],[COD Fee]]-all_resi[[#This Row],[Total Biaya Setelah Diskon]]</f>
        <v>68725</v>
      </c>
      <c r="AU2521" s="2">
        <f>IF(all_resi[[#This Row],[Waktu Terima]]="","",_xlfn.DAYS(all_resi[[#This Row],[Waktu Terima]],all_resi[[#This Row],[Tanggal Pengiriman]]))</f>
        <v>3</v>
      </c>
    </row>
    <row r="2522" spans="1:47" x14ac:dyDescent="0.25">
      <c r="A2522" s="2" t="s">
        <v>11514</v>
      </c>
      <c r="B2522" s="1">
        <v>46193</v>
      </c>
      <c r="C2522" s="2" t="s">
        <v>42</v>
      </c>
      <c r="D2522" s="2" t="s">
        <v>43</v>
      </c>
      <c r="E2522" s="2" t="s">
        <v>44</v>
      </c>
      <c r="F2522" s="2" t="s">
        <v>45</v>
      </c>
      <c r="G2522" s="2" t="s">
        <v>46</v>
      </c>
      <c r="H2522" s="2" t="s">
        <v>80</v>
      </c>
      <c r="I2522" s="2" t="s">
        <v>11515</v>
      </c>
      <c r="J2522" s="2" t="s">
        <v>14665</v>
      </c>
      <c r="K2522" s="2" t="s">
        <v>75</v>
      </c>
      <c r="L2522" s="2" t="s">
        <v>2759</v>
      </c>
      <c r="M2522" s="2" t="s">
        <v>4993</v>
      </c>
      <c r="N2522" s="2" t="s">
        <v>11516</v>
      </c>
      <c r="O2522">
        <v>1</v>
      </c>
      <c r="P2522" s="2" t="s">
        <v>53</v>
      </c>
      <c r="Q2522">
        <v>100</v>
      </c>
      <c r="R2522">
        <v>0</v>
      </c>
      <c r="S2522" s="2" t="s">
        <v>54</v>
      </c>
      <c r="T2522" s="2" t="s">
        <v>55</v>
      </c>
      <c r="U2522" s="2" t="s">
        <v>1316</v>
      </c>
      <c r="V2522" s="2"/>
      <c r="W2522">
        <v>65000</v>
      </c>
      <c r="X2522">
        <v>0</v>
      </c>
      <c r="Y2522">
        <v>0</v>
      </c>
      <c r="Z2522">
        <v>65000</v>
      </c>
      <c r="AB2522" s="2" t="s">
        <v>57</v>
      </c>
      <c r="AC2522">
        <v>26000</v>
      </c>
      <c r="AD2522">
        <v>39000</v>
      </c>
      <c r="AE2522">
        <v>175000</v>
      </c>
      <c r="AF2522">
        <v>2625</v>
      </c>
      <c r="AG2522" s="2" t="s">
        <v>11515</v>
      </c>
      <c r="AH2522" s="2"/>
      <c r="AI2522" s="1">
        <v>46199</v>
      </c>
      <c r="AJ2522" s="2" t="s">
        <v>87</v>
      </c>
      <c r="AK2522" s="2" t="s">
        <v>58</v>
      </c>
      <c r="AM2522" s="2" t="s">
        <v>59</v>
      </c>
      <c r="AP2522" s="2" t="s">
        <v>60</v>
      </c>
      <c r="AQ2522" s="2" t="s">
        <v>41</v>
      </c>
      <c r="AR2522">
        <v>110000</v>
      </c>
      <c r="AS2522" s="2" t="str">
        <f>_xlfn.IFNA(IF(VLOOKUP(all_resi[[#This Row],[No. Waybill]],settle_reconcile[No. Waybill],1,0)="","Recon","Recon"),"-")</f>
        <v>Recon</v>
      </c>
      <c r="AT2522" s="2">
        <f>all_resi[[#This Row],[Nilai COD]]-all_resi[[#This Row],[COD Fee]]-all_resi[[#This Row],[Total Biaya Setelah Diskon]]</f>
        <v>133375</v>
      </c>
      <c r="AU2522" s="2">
        <f>IF(all_resi[[#This Row],[Waktu Terima]]="","",_xlfn.DAYS(all_resi[[#This Row],[Waktu Terima]],all_resi[[#This Row],[Tanggal Pengiriman]]))</f>
        <v>6</v>
      </c>
    </row>
    <row r="2523" spans="1:47" x14ac:dyDescent="0.25">
      <c r="A2523" s="2" t="s">
        <v>11498</v>
      </c>
      <c r="B2523" s="1">
        <v>46193</v>
      </c>
      <c r="C2523" s="2" t="s">
        <v>42</v>
      </c>
      <c r="D2523" s="2" t="s">
        <v>43</v>
      </c>
      <c r="E2523" s="2" t="s">
        <v>44</v>
      </c>
      <c r="F2523" s="2" t="s">
        <v>45</v>
      </c>
      <c r="G2523" s="2" t="s">
        <v>46</v>
      </c>
      <c r="H2523" s="2" t="s">
        <v>80</v>
      </c>
      <c r="I2523" s="2" t="s">
        <v>11499</v>
      </c>
      <c r="J2523" s="2" t="s">
        <v>14669</v>
      </c>
      <c r="K2523" s="2" t="s">
        <v>143</v>
      </c>
      <c r="L2523" s="2" t="s">
        <v>1295</v>
      </c>
      <c r="M2523" s="2" t="s">
        <v>11500</v>
      </c>
      <c r="N2523" s="2" t="s">
        <v>11501</v>
      </c>
      <c r="O2523">
        <v>1</v>
      </c>
      <c r="P2523" s="2" t="s">
        <v>53</v>
      </c>
      <c r="Q2523">
        <v>100</v>
      </c>
      <c r="R2523">
        <v>0</v>
      </c>
      <c r="S2523" s="2" t="s">
        <v>54</v>
      </c>
      <c r="T2523" s="2" t="s">
        <v>55</v>
      </c>
      <c r="U2523" s="2" t="s">
        <v>305</v>
      </c>
      <c r="V2523" s="2"/>
      <c r="W2523">
        <v>25000</v>
      </c>
      <c r="X2523">
        <v>0</v>
      </c>
      <c r="Y2523">
        <v>0</v>
      </c>
      <c r="Z2523">
        <v>25000</v>
      </c>
      <c r="AB2523" s="2" t="s">
        <v>57</v>
      </c>
      <c r="AC2523">
        <v>18000</v>
      </c>
      <c r="AD2523">
        <v>7000</v>
      </c>
      <c r="AE2523">
        <v>92000</v>
      </c>
      <c r="AF2523">
        <v>1380</v>
      </c>
      <c r="AG2523" s="2" t="s">
        <v>11499</v>
      </c>
      <c r="AH2523" s="2"/>
      <c r="AI2523" s="1">
        <v>46195</v>
      </c>
      <c r="AJ2523" s="2" t="s">
        <v>87</v>
      </c>
      <c r="AK2523" s="2" t="s">
        <v>58</v>
      </c>
      <c r="AM2523" s="2" t="s">
        <v>59</v>
      </c>
      <c r="AP2523" s="2" t="s">
        <v>60</v>
      </c>
      <c r="AQ2523" s="2" t="s">
        <v>41</v>
      </c>
      <c r="AR2523">
        <v>67000</v>
      </c>
      <c r="AS2523" s="2" t="str">
        <f>_xlfn.IFNA(IF(VLOOKUP(all_resi[[#This Row],[No. Waybill]],settle_reconcile[No. Waybill],1,0)="","Recon","Recon"),"-")</f>
        <v>Recon</v>
      </c>
      <c r="AT2523" s="2">
        <f>all_resi[[#This Row],[Nilai COD]]-all_resi[[#This Row],[COD Fee]]-all_resi[[#This Row],[Total Biaya Setelah Diskon]]</f>
        <v>83620</v>
      </c>
      <c r="AU2523" s="2">
        <f>IF(all_resi[[#This Row],[Waktu Terima]]="","",_xlfn.DAYS(all_resi[[#This Row],[Waktu Terima]],all_resi[[#This Row],[Tanggal Pengiriman]]))</f>
        <v>2</v>
      </c>
    </row>
    <row r="2524" spans="1:47" x14ac:dyDescent="0.25">
      <c r="A2524" s="2" t="s">
        <v>11448</v>
      </c>
      <c r="B2524" s="1">
        <v>46193</v>
      </c>
      <c r="C2524" s="2" t="s">
        <v>42</v>
      </c>
      <c r="D2524" s="2" t="s">
        <v>43</v>
      </c>
      <c r="E2524" s="2" t="s">
        <v>44</v>
      </c>
      <c r="F2524" s="2" t="s">
        <v>45</v>
      </c>
      <c r="G2524" s="2" t="s">
        <v>46</v>
      </c>
      <c r="H2524" s="2" t="s">
        <v>47</v>
      </c>
      <c r="I2524" s="2" t="s">
        <v>11449</v>
      </c>
      <c r="J2524" s="2" t="s">
        <v>14682</v>
      </c>
      <c r="K2524" s="2" t="s">
        <v>388</v>
      </c>
      <c r="L2524" s="2" t="s">
        <v>3767</v>
      </c>
      <c r="M2524" s="2" t="s">
        <v>11450</v>
      </c>
      <c r="N2524" s="2" t="s">
        <v>11451</v>
      </c>
      <c r="O2524">
        <v>1</v>
      </c>
      <c r="P2524" s="2" t="s">
        <v>53</v>
      </c>
      <c r="Q2524">
        <v>100</v>
      </c>
      <c r="R2524">
        <v>0</v>
      </c>
      <c r="S2524" s="2" t="s">
        <v>54</v>
      </c>
      <c r="T2524" s="2" t="s">
        <v>55</v>
      </c>
      <c r="U2524" s="2" t="s">
        <v>386</v>
      </c>
      <c r="V2524" s="2"/>
      <c r="W2524">
        <v>77000</v>
      </c>
      <c r="X2524">
        <v>0</v>
      </c>
      <c r="Y2524">
        <v>0</v>
      </c>
      <c r="Z2524">
        <v>77000</v>
      </c>
      <c r="AB2524" s="2" t="s">
        <v>57</v>
      </c>
      <c r="AC2524">
        <v>30800</v>
      </c>
      <c r="AD2524">
        <v>46200</v>
      </c>
      <c r="AE2524">
        <v>182000</v>
      </c>
      <c r="AF2524">
        <v>2730</v>
      </c>
      <c r="AG2524" s="2" t="s">
        <v>353</v>
      </c>
      <c r="AH2524" s="2" t="s">
        <v>149</v>
      </c>
      <c r="AI2524" s="1">
        <v>46207</v>
      </c>
      <c r="AJ2524" s="2"/>
      <c r="AK2524" s="2" t="s">
        <v>67</v>
      </c>
      <c r="AM2524" s="2" t="s">
        <v>59</v>
      </c>
      <c r="AP2524" s="2" t="s">
        <v>60</v>
      </c>
      <c r="AQ2524" s="2" t="s">
        <v>41</v>
      </c>
      <c r="AR2524">
        <v>105000</v>
      </c>
      <c r="AS2524" s="2" t="str">
        <f>_xlfn.IFNA(IF(VLOOKUP(all_resi[[#This Row],[No. Waybill]],settle_reconcile[No. Waybill],1,0)="","Recon","Recon"),"-")</f>
        <v>-</v>
      </c>
      <c r="AT2524" s="2">
        <f>all_resi[[#This Row],[Nilai COD]]-all_resi[[#This Row],[COD Fee]]-all_resi[[#This Row],[Total Biaya Setelah Diskon]]</f>
        <v>133070</v>
      </c>
      <c r="AU2524" s="2">
        <f>IF(all_resi[[#This Row],[Waktu Terima]]="","",_xlfn.DAYS(all_resi[[#This Row],[Waktu Terima]],all_resi[[#This Row],[Tanggal Pengiriman]]))</f>
        <v>14</v>
      </c>
    </row>
    <row r="2525" spans="1:47" x14ac:dyDescent="0.25">
      <c r="A2525" s="2" t="s">
        <v>11521</v>
      </c>
      <c r="B2525" s="1">
        <v>46193</v>
      </c>
      <c r="C2525" s="2" t="s">
        <v>42</v>
      </c>
      <c r="D2525" s="2" t="s">
        <v>43</v>
      </c>
      <c r="E2525" s="2" t="s">
        <v>44</v>
      </c>
      <c r="F2525" s="2" t="s">
        <v>45</v>
      </c>
      <c r="G2525" s="2" t="s">
        <v>46</v>
      </c>
      <c r="H2525" s="2" t="s">
        <v>47</v>
      </c>
      <c r="I2525" s="2" t="s">
        <v>11522</v>
      </c>
      <c r="J2525" s="2" t="s">
        <v>14674</v>
      </c>
      <c r="K2525" s="2" t="s">
        <v>121</v>
      </c>
      <c r="L2525" s="2" t="s">
        <v>122</v>
      </c>
      <c r="M2525" s="2" t="s">
        <v>1792</v>
      </c>
      <c r="N2525" s="2" t="s">
        <v>11523</v>
      </c>
      <c r="O2525">
        <v>1</v>
      </c>
      <c r="P2525" s="2" t="s">
        <v>53</v>
      </c>
      <c r="Q2525">
        <v>100</v>
      </c>
      <c r="R2525">
        <v>0</v>
      </c>
      <c r="S2525" s="2" t="s">
        <v>54</v>
      </c>
      <c r="T2525" s="2" t="s">
        <v>55</v>
      </c>
      <c r="U2525" s="2" t="s">
        <v>73</v>
      </c>
      <c r="V2525" s="2"/>
      <c r="W2525">
        <v>85000</v>
      </c>
      <c r="X2525">
        <v>0</v>
      </c>
      <c r="Y2525">
        <v>0</v>
      </c>
      <c r="Z2525">
        <v>85000</v>
      </c>
      <c r="AB2525" s="2" t="s">
        <v>57</v>
      </c>
      <c r="AC2525">
        <v>34000</v>
      </c>
      <c r="AD2525">
        <v>51000</v>
      </c>
      <c r="AE2525">
        <v>165000</v>
      </c>
      <c r="AF2525">
        <v>2475</v>
      </c>
      <c r="AG2525" s="2" t="s">
        <v>43</v>
      </c>
      <c r="AH2525" s="2"/>
      <c r="AI2525" s="1">
        <v>46210</v>
      </c>
      <c r="AJ2525" s="2"/>
      <c r="AK2525" s="2" t="s">
        <v>67</v>
      </c>
      <c r="AM2525" s="2" t="s">
        <v>59</v>
      </c>
      <c r="AP2525" s="2" t="s">
        <v>60</v>
      </c>
      <c r="AQ2525" s="2" t="s">
        <v>41</v>
      </c>
      <c r="AR2525">
        <v>80000</v>
      </c>
      <c r="AS2525" s="2" t="str">
        <f>_xlfn.IFNA(IF(VLOOKUP(all_resi[[#This Row],[No. Waybill]],settle_reconcile[No. Waybill],1,0)="","Recon","Recon"),"-")</f>
        <v>-</v>
      </c>
      <c r="AT2525" s="2">
        <f>all_resi[[#This Row],[Nilai COD]]-all_resi[[#This Row],[COD Fee]]-all_resi[[#This Row],[Total Biaya Setelah Diskon]]</f>
        <v>111525</v>
      </c>
      <c r="AU2525" s="2">
        <f>IF(all_resi[[#This Row],[Waktu Terima]]="","",_xlfn.DAYS(all_resi[[#This Row],[Waktu Terima]],all_resi[[#This Row],[Tanggal Pengiriman]]))</f>
        <v>17</v>
      </c>
    </row>
    <row r="2526" spans="1:47" x14ac:dyDescent="0.25">
      <c r="A2526" s="2" t="s">
        <v>11467</v>
      </c>
      <c r="B2526" s="1">
        <v>46193</v>
      </c>
      <c r="C2526" s="2" t="s">
        <v>42</v>
      </c>
      <c r="D2526" s="2" t="s">
        <v>43</v>
      </c>
      <c r="E2526" s="2" t="s">
        <v>44</v>
      </c>
      <c r="F2526" s="2" t="s">
        <v>45</v>
      </c>
      <c r="G2526" s="2" t="s">
        <v>46</v>
      </c>
      <c r="H2526" s="2" t="s">
        <v>80</v>
      </c>
      <c r="I2526" s="2" t="s">
        <v>11468</v>
      </c>
      <c r="J2526" s="2" t="s">
        <v>14671</v>
      </c>
      <c r="K2526" s="2" t="s">
        <v>62</v>
      </c>
      <c r="L2526" s="2" t="s">
        <v>63</v>
      </c>
      <c r="M2526" s="2" t="s">
        <v>64</v>
      </c>
      <c r="N2526" s="2" t="s">
        <v>11469</v>
      </c>
      <c r="O2526">
        <v>1</v>
      </c>
      <c r="P2526" s="2" t="s">
        <v>53</v>
      </c>
      <c r="Q2526">
        <v>100</v>
      </c>
      <c r="R2526">
        <v>0</v>
      </c>
      <c r="S2526" s="2" t="s">
        <v>54</v>
      </c>
      <c r="T2526" s="2" t="s">
        <v>55</v>
      </c>
      <c r="U2526" s="2" t="s">
        <v>11470</v>
      </c>
      <c r="V2526" s="2"/>
      <c r="W2526">
        <v>133000</v>
      </c>
      <c r="X2526">
        <v>0</v>
      </c>
      <c r="Y2526">
        <v>0</v>
      </c>
      <c r="Z2526">
        <v>133000</v>
      </c>
      <c r="AB2526" s="2" t="s">
        <v>57</v>
      </c>
      <c r="AC2526">
        <v>53200</v>
      </c>
      <c r="AD2526">
        <v>79800</v>
      </c>
      <c r="AE2526">
        <v>220000</v>
      </c>
      <c r="AF2526">
        <v>3300</v>
      </c>
      <c r="AG2526" s="2"/>
      <c r="AH2526" s="2"/>
      <c r="AI2526" s="1"/>
      <c r="AJ2526" s="2" t="s">
        <v>11471</v>
      </c>
      <c r="AK2526" s="2" t="s">
        <v>67</v>
      </c>
      <c r="AM2526" s="2" t="s">
        <v>59</v>
      </c>
      <c r="AP2526" s="2" t="s">
        <v>60</v>
      </c>
      <c r="AQ2526" s="2" t="s">
        <v>41</v>
      </c>
      <c r="AR2526">
        <v>87000</v>
      </c>
      <c r="AS2526" s="2" t="str">
        <f>_xlfn.IFNA(IF(VLOOKUP(all_resi[[#This Row],[No. Waybill]],settle_reconcile[No. Waybill],1,0)="","Recon","Recon"),"-")</f>
        <v>-</v>
      </c>
      <c r="AT2526" s="2">
        <f>all_resi[[#This Row],[Nilai COD]]-all_resi[[#This Row],[COD Fee]]-all_resi[[#This Row],[Total Biaya Setelah Diskon]]</f>
        <v>136900</v>
      </c>
      <c r="AU2526" s="2" t="str">
        <f>IF(all_resi[[#This Row],[Waktu Terima]]="","",_xlfn.DAYS(all_resi[[#This Row],[Waktu Terima]],all_resi[[#This Row],[Tanggal Pengiriman]]))</f>
        <v/>
      </c>
    </row>
    <row r="2527" spans="1:47" x14ac:dyDescent="0.25">
      <c r="A2527" s="2" t="s">
        <v>11438</v>
      </c>
      <c r="B2527" s="1">
        <v>46193</v>
      </c>
      <c r="C2527" s="2" t="s">
        <v>42</v>
      </c>
      <c r="D2527" s="2" t="s">
        <v>43</v>
      </c>
      <c r="E2527" s="2" t="s">
        <v>44</v>
      </c>
      <c r="F2527" s="2" t="s">
        <v>45</v>
      </c>
      <c r="G2527" s="2" t="s">
        <v>46</v>
      </c>
      <c r="H2527" s="2" t="s">
        <v>80</v>
      </c>
      <c r="I2527" s="2" t="s">
        <v>11439</v>
      </c>
      <c r="J2527" s="2" t="s">
        <v>14680</v>
      </c>
      <c r="K2527" s="2" t="s">
        <v>177</v>
      </c>
      <c r="L2527" s="2" t="s">
        <v>1006</v>
      </c>
      <c r="M2527" s="2" t="s">
        <v>1345</v>
      </c>
      <c r="N2527" s="2" t="s">
        <v>11440</v>
      </c>
      <c r="O2527">
        <v>1</v>
      </c>
      <c r="P2527" s="2" t="s">
        <v>53</v>
      </c>
      <c r="Q2527">
        <v>100</v>
      </c>
      <c r="R2527">
        <v>0</v>
      </c>
      <c r="S2527" s="2" t="s">
        <v>54</v>
      </c>
      <c r="T2527" s="2" t="s">
        <v>55</v>
      </c>
      <c r="U2527" s="2" t="s">
        <v>581</v>
      </c>
      <c r="V2527" s="2"/>
      <c r="W2527">
        <v>114000</v>
      </c>
      <c r="X2527">
        <v>0</v>
      </c>
      <c r="Y2527">
        <v>0</v>
      </c>
      <c r="Z2527">
        <v>114000</v>
      </c>
      <c r="AB2527" s="2" t="s">
        <v>57</v>
      </c>
      <c r="AC2527">
        <v>45600</v>
      </c>
      <c r="AD2527">
        <v>68400</v>
      </c>
      <c r="AE2527">
        <v>194000</v>
      </c>
      <c r="AF2527">
        <v>2910</v>
      </c>
      <c r="AG2527" s="2" t="s">
        <v>256</v>
      </c>
      <c r="AH2527" s="2"/>
      <c r="AI2527" s="1">
        <v>46208</v>
      </c>
      <c r="AJ2527" s="2" t="s">
        <v>87</v>
      </c>
      <c r="AK2527" s="2" t="s">
        <v>67</v>
      </c>
      <c r="AM2527" s="2" t="s">
        <v>59</v>
      </c>
      <c r="AP2527" s="2" t="s">
        <v>60</v>
      </c>
      <c r="AQ2527" s="2" t="s">
        <v>41</v>
      </c>
      <c r="AR2527">
        <v>80000</v>
      </c>
      <c r="AS2527" s="2" t="str">
        <f>_xlfn.IFNA(IF(VLOOKUP(all_resi[[#This Row],[No. Waybill]],settle_reconcile[No. Waybill],1,0)="","Recon","Recon"),"-")</f>
        <v>-</v>
      </c>
      <c r="AT2527" s="2">
        <f>all_resi[[#This Row],[Nilai COD]]-all_resi[[#This Row],[COD Fee]]-all_resi[[#This Row],[Total Biaya Setelah Diskon]]</f>
        <v>122690</v>
      </c>
      <c r="AU2527" s="2">
        <f>IF(all_resi[[#This Row],[Waktu Terima]]="","",_xlfn.DAYS(all_resi[[#This Row],[Waktu Terima]],all_resi[[#This Row],[Tanggal Pengiriman]]))</f>
        <v>15</v>
      </c>
    </row>
    <row r="2528" spans="1:47" x14ac:dyDescent="0.25">
      <c r="A2528" s="2" t="s">
        <v>11502</v>
      </c>
      <c r="B2528" s="1">
        <v>46193</v>
      </c>
      <c r="C2528" s="2" t="s">
        <v>42</v>
      </c>
      <c r="D2528" s="2" t="s">
        <v>43</v>
      </c>
      <c r="E2528" s="2" t="s">
        <v>44</v>
      </c>
      <c r="F2528" s="2" t="s">
        <v>45</v>
      </c>
      <c r="G2528" s="2" t="s">
        <v>46</v>
      </c>
      <c r="H2528" s="2" t="s">
        <v>80</v>
      </c>
      <c r="I2528" s="2" t="s">
        <v>11503</v>
      </c>
      <c r="J2528" s="2" t="s">
        <v>14667</v>
      </c>
      <c r="K2528" s="2" t="s">
        <v>106</v>
      </c>
      <c r="L2528" s="2" t="s">
        <v>1626</v>
      </c>
      <c r="M2528" s="2" t="s">
        <v>11504</v>
      </c>
      <c r="N2528" s="2" t="s">
        <v>11505</v>
      </c>
      <c r="O2528">
        <v>1</v>
      </c>
      <c r="P2528" s="2" t="s">
        <v>53</v>
      </c>
      <c r="Q2528">
        <v>100</v>
      </c>
      <c r="R2528">
        <v>0</v>
      </c>
      <c r="S2528" s="2" t="s">
        <v>54</v>
      </c>
      <c r="T2528" s="2" t="s">
        <v>55</v>
      </c>
      <c r="U2528" s="2" t="s">
        <v>86</v>
      </c>
      <c r="V2528" s="2"/>
      <c r="W2528">
        <v>43000</v>
      </c>
      <c r="X2528">
        <v>0</v>
      </c>
      <c r="Y2528">
        <v>0</v>
      </c>
      <c r="Z2528">
        <v>43000</v>
      </c>
      <c r="AB2528" s="2" t="s">
        <v>57</v>
      </c>
      <c r="AC2528">
        <v>17200</v>
      </c>
      <c r="AD2528">
        <v>25800</v>
      </c>
      <c r="AE2528">
        <v>98000</v>
      </c>
      <c r="AF2528">
        <v>1470</v>
      </c>
      <c r="AG2528" s="2" t="s">
        <v>11503</v>
      </c>
      <c r="AH2528" s="2"/>
      <c r="AI2528" s="1">
        <v>46197</v>
      </c>
      <c r="AJ2528" s="2" t="s">
        <v>87</v>
      </c>
      <c r="AK2528" s="2" t="s">
        <v>58</v>
      </c>
      <c r="AM2528" s="2" t="s">
        <v>59</v>
      </c>
      <c r="AP2528" s="2" t="s">
        <v>60</v>
      </c>
      <c r="AQ2528" s="2" t="s">
        <v>41</v>
      </c>
      <c r="AR2528">
        <v>55000</v>
      </c>
      <c r="AS2528" s="2" t="str">
        <f>_xlfn.IFNA(IF(VLOOKUP(all_resi[[#This Row],[No. Waybill]],settle_reconcile[No. Waybill],1,0)="","Recon","Recon"),"-")</f>
        <v>Recon</v>
      </c>
      <c r="AT2528" s="2">
        <f>all_resi[[#This Row],[Nilai COD]]-all_resi[[#This Row],[COD Fee]]-all_resi[[#This Row],[Total Biaya Setelah Diskon]]</f>
        <v>70730</v>
      </c>
      <c r="AU2528" s="2">
        <f>IF(all_resi[[#This Row],[Waktu Terima]]="","",_xlfn.DAYS(all_resi[[#This Row],[Waktu Terima]],all_resi[[#This Row],[Tanggal Pengiriman]]))</f>
        <v>4</v>
      </c>
    </row>
    <row r="2529" spans="1:47" x14ac:dyDescent="0.25">
      <c r="A2529" s="2" t="s">
        <v>11481</v>
      </c>
      <c r="B2529" s="1">
        <v>46193</v>
      </c>
      <c r="C2529" s="2" t="s">
        <v>42</v>
      </c>
      <c r="D2529" s="2" t="s">
        <v>43</v>
      </c>
      <c r="E2529" s="2" t="s">
        <v>44</v>
      </c>
      <c r="F2529" s="2" t="s">
        <v>45</v>
      </c>
      <c r="G2529" s="2" t="s">
        <v>46</v>
      </c>
      <c r="H2529" s="2" t="s">
        <v>80</v>
      </c>
      <c r="I2529" s="2" t="s">
        <v>11482</v>
      </c>
      <c r="J2529" s="2" t="s">
        <v>14659</v>
      </c>
      <c r="K2529" s="2" t="s">
        <v>82</v>
      </c>
      <c r="L2529" s="2" t="s">
        <v>1843</v>
      </c>
      <c r="M2529" s="2" t="s">
        <v>2837</v>
      </c>
      <c r="N2529" s="2" t="s">
        <v>11483</v>
      </c>
      <c r="O2529">
        <v>1</v>
      </c>
      <c r="P2529" s="2" t="s">
        <v>53</v>
      </c>
      <c r="Q2529">
        <v>100</v>
      </c>
      <c r="R2529">
        <v>0</v>
      </c>
      <c r="S2529" s="2" t="s">
        <v>54</v>
      </c>
      <c r="T2529" s="2" t="s">
        <v>55</v>
      </c>
      <c r="U2529" s="2" t="s">
        <v>86</v>
      </c>
      <c r="V2529" s="2"/>
      <c r="W2529">
        <v>57000</v>
      </c>
      <c r="X2529">
        <v>0</v>
      </c>
      <c r="Y2529">
        <v>0</v>
      </c>
      <c r="Z2529">
        <v>57000</v>
      </c>
      <c r="AB2529" s="2" t="s">
        <v>57</v>
      </c>
      <c r="AC2529">
        <v>22800</v>
      </c>
      <c r="AD2529">
        <v>34200</v>
      </c>
      <c r="AE2529">
        <v>117000</v>
      </c>
      <c r="AF2529">
        <v>1755</v>
      </c>
      <c r="AG2529" s="2" t="s">
        <v>11482</v>
      </c>
      <c r="AH2529" s="2"/>
      <c r="AI2529" s="1">
        <v>46200</v>
      </c>
      <c r="AJ2529" s="2" t="s">
        <v>87</v>
      </c>
      <c r="AK2529" s="2" t="s">
        <v>58</v>
      </c>
      <c r="AM2529" s="2" t="s">
        <v>59</v>
      </c>
      <c r="AP2529" s="2" t="s">
        <v>60</v>
      </c>
      <c r="AQ2529" s="2" t="s">
        <v>41</v>
      </c>
      <c r="AR2529">
        <v>60000</v>
      </c>
      <c r="AS2529" s="2" t="str">
        <f>_xlfn.IFNA(IF(VLOOKUP(all_resi[[#This Row],[No. Waybill]],settle_reconcile[No. Waybill],1,0)="","Recon","Recon"),"-")</f>
        <v>Recon</v>
      </c>
      <c r="AT2529" s="2">
        <f>all_resi[[#This Row],[Nilai COD]]-all_resi[[#This Row],[COD Fee]]-all_resi[[#This Row],[Total Biaya Setelah Diskon]]</f>
        <v>81045</v>
      </c>
      <c r="AU2529" s="2">
        <f>IF(all_resi[[#This Row],[Waktu Terima]]="","",_xlfn.DAYS(all_resi[[#This Row],[Waktu Terima]],all_resi[[#This Row],[Tanggal Pengiriman]]))</f>
        <v>7</v>
      </c>
    </row>
    <row r="2530" spans="1:47" x14ac:dyDescent="0.25">
      <c r="A2530" s="2" t="s">
        <v>11478</v>
      </c>
      <c r="B2530" s="1">
        <v>46193</v>
      </c>
      <c r="C2530" s="2" t="s">
        <v>42</v>
      </c>
      <c r="D2530" s="2" t="s">
        <v>43</v>
      </c>
      <c r="E2530" s="2" t="s">
        <v>44</v>
      </c>
      <c r="F2530" s="2" t="s">
        <v>45</v>
      </c>
      <c r="G2530" s="2" t="s">
        <v>46</v>
      </c>
      <c r="H2530" s="2" t="s">
        <v>47</v>
      </c>
      <c r="I2530" s="2" t="s">
        <v>11479</v>
      </c>
      <c r="J2530" s="2" t="s">
        <v>14652</v>
      </c>
      <c r="K2530" s="2" t="s">
        <v>156</v>
      </c>
      <c r="L2530" s="2" t="s">
        <v>487</v>
      </c>
      <c r="M2530" s="2" t="s">
        <v>4036</v>
      </c>
      <c r="N2530" s="2" t="s">
        <v>11480</v>
      </c>
      <c r="O2530">
        <v>1</v>
      </c>
      <c r="P2530" s="2" t="s">
        <v>53</v>
      </c>
      <c r="Q2530">
        <v>100</v>
      </c>
      <c r="R2530">
        <v>0</v>
      </c>
      <c r="S2530" s="2" t="s">
        <v>54</v>
      </c>
      <c r="T2530" s="2" t="s">
        <v>55</v>
      </c>
      <c r="U2530" s="2" t="s">
        <v>386</v>
      </c>
      <c r="V2530" s="2"/>
      <c r="W2530">
        <v>81000</v>
      </c>
      <c r="X2530">
        <v>0</v>
      </c>
      <c r="Y2530">
        <v>0</v>
      </c>
      <c r="Z2530">
        <v>81000</v>
      </c>
      <c r="AB2530" s="2" t="s">
        <v>57</v>
      </c>
      <c r="AC2530">
        <v>32400</v>
      </c>
      <c r="AD2530">
        <v>48600</v>
      </c>
      <c r="AE2530">
        <v>185000</v>
      </c>
      <c r="AF2530">
        <v>2775</v>
      </c>
      <c r="AG2530" s="2" t="s">
        <v>11479</v>
      </c>
      <c r="AH2530" s="2"/>
      <c r="AI2530" s="1">
        <v>46199</v>
      </c>
      <c r="AJ2530" s="2"/>
      <c r="AK2530" s="2" t="s">
        <v>58</v>
      </c>
      <c r="AM2530" s="2" t="s">
        <v>59</v>
      </c>
      <c r="AP2530" s="2" t="s">
        <v>60</v>
      </c>
      <c r="AQ2530" s="2" t="s">
        <v>41</v>
      </c>
      <c r="AR2530">
        <v>104000</v>
      </c>
      <c r="AS2530" s="2" t="str">
        <f>_xlfn.IFNA(IF(VLOOKUP(all_resi[[#This Row],[No. Waybill]],settle_reconcile[No. Waybill],1,0)="","Recon","Recon"),"-")</f>
        <v>Recon</v>
      </c>
      <c r="AT2530" s="2">
        <f>all_resi[[#This Row],[Nilai COD]]-all_resi[[#This Row],[COD Fee]]-all_resi[[#This Row],[Total Biaya Setelah Diskon]]</f>
        <v>133625</v>
      </c>
      <c r="AU2530" s="2">
        <f>IF(all_resi[[#This Row],[Waktu Terima]]="","",_xlfn.DAYS(all_resi[[#This Row],[Waktu Terima]],all_resi[[#This Row],[Tanggal Pengiriman]]))</f>
        <v>6</v>
      </c>
    </row>
    <row r="2531" spans="1:47" x14ac:dyDescent="0.25">
      <c r="A2531" s="2" t="s">
        <v>11495</v>
      </c>
      <c r="B2531" s="1">
        <v>46193</v>
      </c>
      <c r="C2531" s="2" t="s">
        <v>42</v>
      </c>
      <c r="D2531" s="2" t="s">
        <v>43</v>
      </c>
      <c r="E2531" s="2" t="s">
        <v>44</v>
      </c>
      <c r="F2531" s="2" t="s">
        <v>45</v>
      </c>
      <c r="G2531" s="2" t="s">
        <v>46</v>
      </c>
      <c r="H2531" s="2" t="s">
        <v>47</v>
      </c>
      <c r="I2531" s="2" t="s">
        <v>11496</v>
      </c>
      <c r="J2531" s="2" t="s">
        <v>14678</v>
      </c>
      <c r="K2531" s="2" t="s">
        <v>177</v>
      </c>
      <c r="L2531" s="2" t="s">
        <v>807</v>
      </c>
      <c r="M2531" s="2" t="s">
        <v>2536</v>
      </c>
      <c r="N2531" s="2" t="s">
        <v>11497</v>
      </c>
      <c r="O2531">
        <v>1</v>
      </c>
      <c r="P2531" s="2" t="s">
        <v>53</v>
      </c>
      <c r="Q2531">
        <v>100</v>
      </c>
      <c r="R2531">
        <v>0</v>
      </c>
      <c r="S2531" s="2" t="s">
        <v>54</v>
      </c>
      <c r="T2531" s="2" t="s">
        <v>55</v>
      </c>
      <c r="U2531" s="2" t="s">
        <v>386</v>
      </c>
      <c r="V2531" s="2"/>
      <c r="W2531">
        <v>64000</v>
      </c>
      <c r="X2531">
        <v>0</v>
      </c>
      <c r="Y2531">
        <v>0</v>
      </c>
      <c r="Z2531">
        <v>64000</v>
      </c>
      <c r="AB2531" s="2" t="s">
        <v>57</v>
      </c>
      <c r="AC2531">
        <v>25600</v>
      </c>
      <c r="AD2531">
        <v>38400</v>
      </c>
      <c r="AE2531">
        <v>170000</v>
      </c>
      <c r="AF2531">
        <v>2550</v>
      </c>
      <c r="AG2531" s="2" t="s">
        <v>11496</v>
      </c>
      <c r="AH2531" s="2"/>
      <c r="AI2531" s="1">
        <v>46199</v>
      </c>
      <c r="AJ2531" s="2"/>
      <c r="AK2531" s="2" t="s">
        <v>58</v>
      </c>
      <c r="AM2531" s="2" t="s">
        <v>59</v>
      </c>
      <c r="AP2531" s="2" t="s">
        <v>60</v>
      </c>
      <c r="AQ2531" s="2" t="s">
        <v>41</v>
      </c>
      <c r="AR2531">
        <v>106000</v>
      </c>
      <c r="AS2531" s="2" t="str">
        <f>_xlfn.IFNA(IF(VLOOKUP(all_resi[[#This Row],[No. Waybill]],settle_reconcile[No. Waybill],1,0)="","Recon","Recon"),"-")</f>
        <v>Recon</v>
      </c>
      <c r="AT2531" s="2">
        <f>all_resi[[#This Row],[Nilai COD]]-all_resi[[#This Row],[COD Fee]]-all_resi[[#This Row],[Total Biaya Setelah Diskon]]</f>
        <v>129050</v>
      </c>
      <c r="AU2531" s="2">
        <f>IF(all_resi[[#This Row],[Waktu Terima]]="","",_xlfn.DAYS(all_resi[[#This Row],[Waktu Terima]],all_resi[[#This Row],[Tanggal Pengiriman]]))</f>
        <v>6</v>
      </c>
    </row>
    <row r="2532" spans="1:47" x14ac:dyDescent="0.25">
      <c r="A2532" s="2" t="s">
        <v>11487</v>
      </c>
      <c r="B2532" s="1">
        <v>46193</v>
      </c>
      <c r="C2532" s="2" t="s">
        <v>42</v>
      </c>
      <c r="D2532" s="2" t="s">
        <v>43</v>
      </c>
      <c r="E2532" s="2" t="s">
        <v>44</v>
      </c>
      <c r="F2532" s="2" t="s">
        <v>45</v>
      </c>
      <c r="G2532" s="2" t="s">
        <v>46</v>
      </c>
      <c r="H2532" s="2" t="s">
        <v>47</v>
      </c>
      <c r="I2532" s="2" t="s">
        <v>11488</v>
      </c>
      <c r="J2532" s="2" t="s">
        <v>14670</v>
      </c>
      <c r="K2532" s="2" t="s">
        <v>82</v>
      </c>
      <c r="L2532" s="2" t="s">
        <v>552</v>
      </c>
      <c r="M2532" s="2" t="s">
        <v>11489</v>
      </c>
      <c r="N2532" s="2" t="s">
        <v>11490</v>
      </c>
      <c r="O2532">
        <v>1</v>
      </c>
      <c r="P2532" s="2" t="s">
        <v>53</v>
      </c>
      <c r="Q2532">
        <v>100</v>
      </c>
      <c r="R2532">
        <v>0</v>
      </c>
      <c r="S2532" s="2" t="s">
        <v>54</v>
      </c>
      <c r="T2532" s="2" t="s">
        <v>55</v>
      </c>
      <c r="U2532" s="2" t="s">
        <v>386</v>
      </c>
      <c r="V2532" s="2"/>
      <c r="W2532">
        <v>85000</v>
      </c>
      <c r="X2532">
        <v>0</v>
      </c>
      <c r="Y2532">
        <v>0</v>
      </c>
      <c r="Z2532">
        <v>85000</v>
      </c>
      <c r="AB2532" s="2" t="s">
        <v>57</v>
      </c>
      <c r="AC2532">
        <v>34000</v>
      </c>
      <c r="AD2532">
        <v>51000</v>
      </c>
      <c r="AE2532">
        <v>189000</v>
      </c>
      <c r="AF2532">
        <v>2835</v>
      </c>
      <c r="AG2532" s="2"/>
      <c r="AH2532" s="2"/>
      <c r="AI2532" s="1"/>
      <c r="AJ2532" s="2"/>
      <c r="AK2532" s="2" t="s">
        <v>67</v>
      </c>
      <c r="AM2532" s="2" t="s">
        <v>59</v>
      </c>
      <c r="AP2532" s="2" t="s">
        <v>60</v>
      </c>
      <c r="AQ2532" s="2" t="s">
        <v>41</v>
      </c>
      <c r="AR2532">
        <v>104000</v>
      </c>
      <c r="AS2532" s="2" t="str">
        <f>_xlfn.IFNA(IF(VLOOKUP(all_resi[[#This Row],[No. Waybill]],settle_reconcile[No. Waybill],1,0)="","Recon","Recon"),"-")</f>
        <v>-</v>
      </c>
      <c r="AT2532" s="2">
        <f>all_resi[[#This Row],[Nilai COD]]-all_resi[[#This Row],[COD Fee]]-all_resi[[#This Row],[Total Biaya Setelah Diskon]]</f>
        <v>135165</v>
      </c>
      <c r="AU2532" s="2" t="str">
        <f>IF(all_resi[[#This Row],[Waktu Terima]]="","",_xlfn.DAYS(all_resi[[#This Row],[Waktu Terima]],all_resi[[#This Row],[Tanggal Pengiriman]]))</f>
        <v/>
      </c>
    </row>
    <row r="2533" spans="1:47" x14ac:dyDescent="0.25">
      <c r="A2533" s="2" t="s">
        <v>11537</v>
      </c>
      <c r="B2533" s="1">
        <v>46193</v>
      </c>
      <c r="C2533" s="2" t="s">
        <v>42</v>
      </c>
      <c r="D2533" s="2" t="s">
        <v>43</v>
      </c>
      <c r="E2533" s="2" t="s">
        <v>44</v>
      </c>
      <c r="F2533" s="2" t="s">
        <v>45</v>
      </c>
      <c r="G2533" s="2" t="s">
        <v>46</v>
      </c>
      <c r="H2533" s="2" t="s">
        <v>80</v>
      </c>
      <c r="I2533" s="2" t="s">
        <v>11538</v>
      </c>
      <c r="J2533" s="2" t="s">
        <v>14661</v>
      </c>
      <c r="K2533" s="2" t="s">
        <v>116</v>
      </c>
      <c r="L2533" s="2" t="s">
        <v>3492</v>
      </c>
      <c r="M2533" s="2" t="s">
        <v>3493</v>
      </c>
      <c r="N2533" s="2" t="s">
        <v>11539</v>
      </c>
      <c r="O2533">
        <v>1</v>
      </c>
      <c r="P2533" s="2" t="s">
        <v>53</v>
      </c>
      <c r="Q2533">
        <v>100</v>
      </c>
      <c r="R2533">
        <v>0</v>
      </c>
      <c r="S2533" s="2" t="s">
        <v>54</v>
      </c>
      <c r="T2533" s="2" t="s">
        <v>55</v>
      </c>
      <c r="U2533" s="2" t="s">
        <v>86</v>
      </c>
      <c r="V2533" s="2"/>
      <c r="W2533">
        <v>8000</v>
      </c>
      <c r="X2533">
        <v>0</v>
      </c>
      <c r="Y2533">
        <v>0</v>
      </c>
      <c r="Z2533">
        <v>8000</v>
      </c>
      <c r="AB2533" s="2" t="s">
        <v>57</v>
      </c>
      <c r="AC2533">
        <v>3000</v>
      </c>
      <c r="AD2533">
        <v>5000</v>
      </c>
      <c r="AE2533">
        <v>63000</v>
      </c>
      <c r="AF2533">
        <v>945</v>
      </c>
      <c r="AG2533" s="2" t="s">
        <v>517</v>
      </c>
      <c r="AH2533" s="2" t="s">
        <v>149</v>
      </c>
      <c r="AI2533" s="1">
        <v>46198</v>
      </c>
      <c r="AJ2533" s="2" t="s">
        <v>87</v>
      </c>
      <c r="AK2533" s="2" t="s">
        <v>67</v>
      </c>
      <c r="AM2533" s="2" t="s">
        <v>59</v>
      </c>
      <c r="AP2533" s="2" t="s">
        <v>60</v>
      </c>
      <c r="AQ2533" s="2" t="s">
        <v>41</v>
      </c>
      <c r="AR2533">
        <v>55000</v>
      </c>
      <c r="AS2533" s="2" t="str">
        <f>_xlfn.IFNA(IF(VLOOKUP(all_resi[[#This Row],[No. Waybill]],settle_reconcile[No. Waybill],1,0)="","Recon","Recon"),"-")</f>
        <v>-</v>
      </c>
      <c r="AT2533" s="2">
        <f>all_resi[[#This Row],[Nilai COD]]-all_resi[[#This Row],[COD Fee]]-all_resi[[#This Row],[Total Biaya Setelah Diskon]]</f>
        <v>57055</v>
      </c>
      <c r="AU2533" s="2">
        <f>IF(all_resi[[#This Row],[Waktu Terima]]="","",_xlfn.DAYS(all_resi[[#This Row],[Waktu Terima]],all_resi[[#This Row],[Tanggal Pengiriman]]))</f>
        <v>5</v>
      </c>
    </row>
    <row r="2534" spans="1:47" x14ac:dyDescent="0.25">
      <c r="A2534" s="2" t="s">
        <v>11543</v>
      </c>
      <c r="B2534" s="1">
        <v>46193</v>
      </c>
      <c r="C2534" s="2" t="s">
        <v>42</v>
      </c>
      <c r="D2534" s="2" t="s">
        <v>43</v>
      </c>
      <c r="E2534" s="2" t="s">
        <v>44</v>
      </c>
      <c r="F2534" s="2" t="s">
        <v>45</v>
      </c>
      <c r="G2534" s="2" t="s">
        <v>46</v>
      </c>
      <c r="H2534" s="2" t="s">
        <v>47</v>
      </c>
      <c r="I2534" s="2" t="s">
        <v>11544</v>
      </c>
      <c r="J2534" s="2" t="s">
        <v>14663</v>
      </c>
      <c r="K2534" s="2" t="s">
        <v>126</v>
      </c>
      <c r="L2534" s="2" t="s">
        <v>161</v>
      </c>
      <c r="M2534" s="2" t="s">
        <v>8025</v>
      </c>
      <c r="N2534" s="2" t="s">
        <v>11545</v>
      </c>
      <c r="O2534">
        <v>1</v>
      </c>
      <c r="P2534" s="2" t="s">
        <v>53</v>
      </c>
      <c r="Q2534">
        <v>100</v>
      </c>
      <c r="R2534">
        <v>0</v>
      </c>
      <c r="S2534" s="2" t="s">
        <v>54</v>
      </c>
      <c r="T2534" s="2" t="s">
        <v>55</v>
      </c>
      <c r="U2534" s="2" t="s">
        <v>386</v>
      </c>
      <c r="V2534" s="2"/>
      <c r="W2534">
        <v>74000</v>
      </c>
      <c r="X2534">
        <v>0</v>
      </c>
      <c r="Y2534">
        <v>0</v>
      </c>
      <c r="Z2534">
        <v>74000</v>
      </c>
      <c r="AB2534" s="2" t="s">
        <v>57</v>
      </c>
      <c r="AC2534">
        <v>29600</v>
      </c>
      <c r="AD2534">
        <v>44400</v>
      </c>
      <c r="AE2534">
        <v>179000</v>
      </c>
      <c r="AF2534">
        <v>2685</v>
      </c>
      <c r="AG2534" s="2" t="s">
        <v>11544</v>
      </c>
      <c r="AH2534" s="2"/>
      <c r="AI2534" s="1">
        <v>46198</v>
      </c>
      <c r="AJ2534" s="2"/>
      <c r="AK2534" s="2" t="s">
        <v>58</v>
      </c>
      <c r="AM2534" s="2" t="s">
        <v>59</v>
      </c>
      <c r="AP2534" s="2" t="s">
        <v>60</v>
      </c>
      <c r="AQ2534" s="2" t="s">
        <v>41</v>
      </c>
      <c r="AR2534">
        <v>105000</v>
      </c>
      <c r="AS2534" s="2" t="str">
        <f>_xlfn.IFNA(IF(VLOOKUP(all_resi[[#This Row],[No. Waybill]],settle_reconcile[No. Waybill],1,0)="","Recon","Recon"),"-")</f>
        <v>Recon</v>
      </c>
      <c r="AT2534" s="2">
        <f>all_resi[[#This Row],[Nilai COD]]-all_resi[[#This Row],[COD Fee]]-all_resi[[#This Row],[Total Biaya Setelah Diskon]]</f>
        <v>131915</v>
      </c>
      <c r="AU2534" s="2">
        <f>IF(all_resi[[#This Row],[Waktu Terima]]="","",_xlfn.DAYS(all_resi[[#This Row],[Waktu Terima]],all_resi[[#This Row],[Tanggal Pengiriman]]))</f>
        <v>5</v>
      </c>
    </row>
    <row r="2535" spans="1:47" x14ac:dyDescent="0.25">
      <c r="A2535" s="2" t="s">
        <v>11511</v>
      </c>
      <c r="B2535" s="1">
        <v>46193</v>
      </c>
      <c r="C2535" s="2" t="s">
        <v>42</v>
      </c>
      <c r="D2535" s="2" t="s">
        <v>43</v>
      </c>
      <c r="E2535" s="2" t="s">
        <v>44</v>
      </c>
      <c r="F2535" s="2" t="s">
        <v>45</v>
      </c>
      <c r="G2535" s="2" t="s">
        <v>46</v>
      </c>
      <c r="H2535" s="2" t="s">
        <v>80</v>
      </c>
      <c r="I2535" s="2" t="s">
        <v>11512</v>
      </c>
      <c r="J2535" s="2" t="s">
        <v>14653</v>
      </c>
      <c r="K2535" s="2" t="s">
        <v>265</v>
      </c>
      <c r="L2535" s="2" t="s">
        <v>1025</v>
      </c>
      <c r="M2535" s="2" t="s">
        <v>1026</v>
      </c>
      <c r="N2535" s="2" t="s">
        <v>11513</v>
      </c>
      <c r="O2535">
        <v>1</v>
      </c>
      <c r="P2535" s="2" t="s">
        <v>53</v>
      </c>
      <c r="Q2535">
        <v>100</v>
      </c>
      <c r="R2535">
        <v>0</v>
      </c>
      <c r="S2535" s="2" t="s">
        <v>54</v>
      </c>
      <c r="T2535" s="2" t="s">
        <v>55</v>
      </c>
      <c r="U2535" s="2" t="s">
        <v>86</v>
      </c>
      <c r="V2535" s="2"/>
      <c r="W2535">
        <v>38000</v>
      </c>
      <c r="X2535">
        <v>0</v>
      </c>
      <c r="Y2535">
        <v>0</v>
      </c>
      <c r="Z2535">
        <v>38000</v>
      </c>
      <c r="AB2535" s="2" t="s">
        <v>57</v>
      </c>
      <c r="AC2535">
        <v>15200</v>
      </c>
      <c r="AD2535">
        <v>22800</v>
      </c>
      <c r="AE2535">
        <v>98000</v>
      </c>
      <c r="AF2535">
        <v>1470</v>
      </c>
      <c r="AG2535" s="2" t="s">
        <v>353</v>
      </c>
      <c r="AH2535" s="2" t="s">
        <v>149</v>
      </c>
      <c r="AI2535" s="1">
        <v>46202</v>
      </c>
      <c r="AJ2535" s="2" t="s">
        <v>87</v>
      </c>
      <c r="AK2535" s="2" t="s">
        <v>67</v>
      </c>
      <c r="AM2535" s="2" t="s">
        <v>59</v>
      </c>
      <c r="AP2535" s="2" t="s">
        <v>60</v>
      </c>
      <c r="AQ2535" s="2" t="s">
        <v>41</v>
      </c>
      <c r="AR2535">
        <v>60000</v>
      </c>
      <c r="AS2535" s="2" t="str">
        <f>_xlfn.IFNA(IF(VLOOKUP(all_resi[[#This Row],[No. Waybill]],settle_reconcile[No. Waybill],1,0)="","Recon","Recon"),"-")</f>
        <v>-</v>
      </c>
      <c r="AT2535" s="2">
        <f>all_resi[[#This Row],[Nilai COD]]-all_resi[[#This Row],[COD Fee]]-all_resi[[#This Row],[Total Biaya Setelah Diskon]]</f>
        <v>73730</v>
      </c>
      <c r="AU2535" s="2">
        <f>IF(all_resi[[#This Row],[Waktu Terima]]="","",_xlfn.DAYS(all_resi[[#This Row],[Waktu Terima]],all_resi[[#This Row],[Tanggal Pengiriman]]))</f>
        <v>9</v>
      </c>
    </row>
    <row r="2536" spans="1:47" x14ac:dyDescent="0.25">
      <c r="A2536" s="2" t="s">
        <v>11540</v>
      </c>
      <c r="B2536" s="1">
        <v>46193</v>
      </c>
      <c r="C2536" s="2" t="s">
        <v>42</v>
      </c>
      <c r="D2536" s="2" t="s">
        <v>43</v>
      </c>
      <c r="E2536" s="2" t="s">
        <v>44</v>
      </c>
      <c r="F2536" s="2" t="s">
        <v>45</v>
      </c>
      <c r="G2536" s="2" t="s">
        <v>46</v>
      </c>
      <c r="H2536" s="2" t="s">
        <v>47</v>
      </c>
      <c r="I2536" s="2" t="s">
        <v>11541</v>
      </c>
      <c r="J2536" s="2" t="s">
        <v>14662</v>
      </c>
      <c r="K2536" s="2" t="s">
        <v>75</v>
      </c>
      <c r="L2536" s="2" t="s">
        <v>355</v>
      </c>
      <c r="M2536" s="2" t="s">
        <v>2188</v>
      </c>
      <c r="N2536" s="2" t="s">
        <v>11542</v>
      </c>
      <c r="O2536">
        <v>1</v>
      </c>
      <c r="P2536" s="2" t="s">
        <v>53</v>
      </c>
      <c r="Q2536">
        <v>100</v>
      </c>
      <c r="R2536">
        <v>0</v>
      </c>
      <c r="S2536" s="2" t="s">
        <v>54</v>
      </c>
      <c r="T2536" s="2" t="s">
        <v>55</v>
      </c>
      <c r="U2536" s="2" t="s">
        <v>73</v>
      </c>
      <c r="V2536" s="2"/>
      <c r="W2536">
        <v>45000</v>
      </c>
      <c r="X2536">
        <v>0</v>
      </c>
      <c r="Y2536">
        <v>0</v>
      </c>
      <c r="Z2536">
        <v>45000</v>
      </c>
      <c r="AB2536" s="2" t="s">
        <v>57</v>
      </c>
      <c r="AC2536">
        <v>18000</v>
      </c>
      <c r="AD2536">
        <v>27000</v>
      </c>
      <c r="AE2536">
        <v>125000</v>
      </c>
      <c r="AF2536">
        <v>1875</v>
      </c>
      <c r="AG2536" s="2" t="s">
        <v>11541</v>
      </c>
      <c r="AH2536" s="2"/>
      <c r="AI2536" s="1">
        <v>46196</v>
      </c>
      <c r="AJ2536" s="2"/>
      <c r="AK2536" s="2" t="s">
        <v>58</v>
      </c>
      <c r="AM2536" s="2" t="s">
        <v>59</v>
      </c>
      <c r="AP2536" s="2" t="s">
        <v>60</v>
      </c>
      <c r="AQ2536" s="2" t="s">
        <v>41</v>
      </c>
      <c r="AR2536">
        <v>80000</v>
      </c>
      <c r="AS2536" s="2" t="str">
        <f>_xlfn.IFNA(IF(VLOOKUP(all_resi[[#This Row],[No. Waybill]],settle_reconcile[No. Waybill],1,0)="","Recon","Recon"),"-")</f>
        <v>Recon</v>
      </c>
      <c r="AT2536" s="2">
        <f>all_resi[[#This Row],[Nilai COD]]-all_resi[[#This Row],[COD Fee]]-all_resi[[#This Row],[Total Biaya Setelah Diskon]]</f>
        <v>96125</v>
      </c>
      <c r="AU2536" s="2">
        <f>IF(all_resi[[#This Row],[Waktu Terima]]="","",_xlfn.DAYS(all_resi[[#This Row],[Waktu Terima]],all_resi[[#This Row],[Tanggal Pengiriman]]))</f>
        <v>3</v>
      </c>
    </row>
    <row r="2537" spans="1:47" x14ac:dyDescent="0.25">
      <c r="A2537" s="2" t="s">
        <v>11524</v>
      </c>
      <c r="B2537" s="1">
        <v>46193</v>
      </c>
      <c r="C2537" s="2" t="s">
        <v>42</v>
      </c>
      <c r="D2537" s="2" t="s">
        <v>43</v>
      </c>
      <c r="E2537" s="2" t="s">
        <v>44</v>
      </c>
      <c r="F2537" s="2" t="s">
        <v>45</v>
      </c>
      <c r="G2537" s="2" t="s">
        <v>46</v>
      </c>
      <c r="H2537" s="2" t="s">
        <v>80</v>
      </c>
      <c r="I2537" s="2" t="s">
        <v>11525</v>
      </c>
      <c r="J2537" s="2" t="s">
        <v>14666</v>
      </c>
      <c r="K2537" s="2" t="s">
        <v>137</v>
      </c>
      <c r="L2537" s="2" t="s">
        <v>1064</v>
      </c>
      <c r="M2537" s="2" t="s">
        <v>2822</v>
      </c>
      <c r="N2537" s="2" t="s">
        <v>11526</v>
      </c>
      <c r="O2537">
        <v>1</v>
      </c>
      <c r="P2537" s="2" t="s">
        <v>53</v>
      </c>
      <c r="Q2537">
        <v>100</v>
      </c>
      <c r="R2537">
        <v>0</v>
      </c>
      <c r="S2537" s="2" t="s">
        <v>54</v>
      </c>
      <c r="T2537" s="2" t="s">
        <v>55</v>
      </c>
      <c r="U2537" s="2" t="s">
        <v>8918</v>
      </c>
      <c r="V2537" s="2"/>
      <c r="W2537">
        <v>21000</v>
      </c>
      <c r="X2537">
        <v>0</v>
      </c>
      <c r="Y2537">
        <v>0</v>
      </c>
      <c r="Z2537">
        <v>21000</v>
      </c>
      <c r="AB2537" s="2" t="s">
        <v>57</v>
      </c>
      <c r="AC2537">
        <v>8400</v>
      </c>
      <c r="AD2537">
        <v>12600</v>
      </c>
      <c r="AE2537">
        <v>0</v>
      </c>
      <c r="AF2537">
        <v>0</v>
      </c>
      <c r="AG2537" s="2" t="s">
        <v>11525</v>
      </c>
      <c r="AH2537" s="2"/>
      <c r="AI2537" s="1">
        <v>46195</v>
      </c>
      <c r="AJ2537" s="2" t="s">
        <v>11527</v>
      </c>
      <c r="AK2537" s="2" t="s">
        <v>58</v>
      </c>
      <c r="AM2537" s="2" t="s">
        <v>59</v>
      </c>
      <c r="AP2537" s="2" t="s">
        <v>60</v>
      </c>
      <c r="AQ2537" s="2" t="s">
        <v>98</v>
      </c>
      <c r="AR2537">
        <v>-21000</v>
      </c>
      <c r="AS2537" s="2" t="str">
        <f>_xlfn.IFNA(IF(VLOOKUP(all_resi[[#This Row],[No. Waybill]],settle_reconcile[No. Waybill],1,0)="","Recon","Recon"),"-")</f>
        <v>-</v>
      </c>
      <c r="AT2537" s="2">
        <f>all_resi[[#This Row],[Nilai COD]]-all_resi[[#This Row],[COD Fee]]-all_resi[[#This Row],[Total Biaya Setelah Diskon]]</f>
        <v>-12600</v>
      </c>
      <c r="AU2537" s="2">
        <f>IF(all_resi[[#This Row],[Waktu Terima]]="","",_xlfn.DAYS(all_resi[[#This Row],[Waktu Terima]],all_resi[[#This Row],[Tanggal Pengiriman]]))</f>
        <v>2</v>
      </c>
    </row>
    <row r="2538" spans="1:47" x14ac:dyDescent="0.25">
      <c r="A2538" s="2" t="s">
        <v>11475</v>
      </c>
      <c r="B2538" s="1">
        <v>46193</v>
      </c>
      <c r="C2538" s="2" t="s">
        <v>42</v>
      </c>
      <c r="D2538" s="2" t="s">
        <v>43</v>
      </c>
      <c r="E2538" s="2" t="s">
        <v>44</v>
      </c>
      <c r="F2538" s="2" t="s">
        <v>45</v>
      </c>
      <c r="G2538" s="2" t="s">
        <v>46</v>
      </c>
      <c r="H2538" s="2" t="s">
        <v>80</v>
      </c>
      <c r="I2538" s="2" t="s">
        <v>10855</v>
      </c>
      <c r="J2538" s="2" t="s">
        <v>14499</v>
      </c>
      <c r="K2538" s="2" t="s">
        <v>143</v>
      </c>
      <c r="L2538" s="2" t="s">
        <v>2167</v>
      </c>
      <c r="M2538" s="2" t="s">
        <v>10856</v>
      </c>
      <c r="N2538" s="2" t="s">
        <v>10857</v>
      </c>
      <c r="O2538">
        <v>1</v>
      </c>
      <c r="P2538" s="2" t="s">
        <v>53</v>
      </c>
      <c r="Q2538">
        <v>100</v>
      </c>
      <c r="R2538">
        <v>0</v>
      </c>
      <c r="S2538" s="2" t="s">
        <v>54</v>
      </c>
      <c r="T2538" s="2" t="s">
        <v>55</v>
      </c>
      <c r="U2538" s="2" t="s">
        <v>11476</v>
      </c>
      <c r="V2538" s="2"/>
      <c r="W2538">
        <v>20000</v>
      </c>
      <c r="X2538">
        <v>0</v>
      </c>
      <c r="Y2538">
        <v>0</v>
      </c>
      <c r="Z2538">
        <v>20000</v>
      </c>
      <c r="AB2538" s="2" t="s">
        <v>57</v>
      </c>
      <c r="AC2538">
        <v>8000</v>
      </c>
      <c r="AD2538">
        <v>12000</v>
      </c>
      <c r="AE2538">
        <v>0</v>
      </c>
      <c r="AF2538">
        <v>0</v>
      </c>
      <c r="AG2538" s="2" t="s">
        <v>10855</v>
      </c>
      <c r="AH2538" s="2"/>
      <c r="AI2538" s="1">
        <v>46195</v>
      </c>
      <c r="AJ2538" s="2" t="s">
        <v>11477</v>
      </c>
      <c r="AK2538" s="2" t="s">
        <v>58</v>
      </c>
      <c r="AM2538" s="2" t="s">
        <v>59</v>
      </c>
      <c r="AP2538" s="2" t="s">
        <v>60</v>
      </c>
      <c r="AQ2538" s="2" t="s">
        <v>98</v>
      </c>
      <c r="AR2538">
        <v>-20000</v>
      </c>
      <c r="AS2538" s="2" t="str">
        <f>_xlfn.IFNA(IF(VLOOKUP(all_resi[[#This Row],[No. Waybill]],settle_reconcile[No. Waybill],1,0)="","Recon","Recon"),"-")</f>
        <v>-</v>
      </c>
      <c r="AT2538" s="2">
        <f>all_resi[[#This Row],[Nilai COD]]-all_resi[[#This Row],[COD Fee]]-all_resi[[#This Row],[Total Biaya Setelah Diskon]]</f>
        <v>-12000</v>
      </c>
      <c r="AU2538" s="2">
        <f>IF(all_resi[[#This Row],[Waktu Terima]]="","",_xlfn.DAYS(all_resi[[#This Row],[Waktu Terima]],all_resi[[#This Row],[Tanggal Pengiriman]]))</f>
        <v>2</v>
      </c>
    </row>
    <row r="2539" spans="1:47" x14ac:dyDescent="0.25">
      <c r="A2539" s="2" t="s">
        <v>11455</v>
      </c>
      <c r="B2539" s="1">
        <v>46193</v>
      </c>
      <c r="C2539" s="2" t="s">
        <v>42</v>
      </c>
      <c r="D2539" s="2" t="s">
        <v>43</v>
      </c>
      <c r="E2539" s="2" t="s">
        <v>44</v>
      </c>
      <c r="F2539" s="2" t="s">
        <v>45</v>
      </c>
      <c r="G2539" s="2" t="s">
        <v>46</v>
      </c>
      <c r="H2539" s="2" t="s">
        <v>47</v>
      </c>
      <c r="I2539" s="2" t="s">
        <v>11456</v>
      </c>
      <c r="J2539" s="2" t="s">
        <v>14681</v>
      </c>
      <c r="K2539" s="2" t="s">
        <v>1585</v>
      </c>
      <c r="L2539" s="2" t="s">
        <v>1586</v>
      </c>
      <c r="M2539" s="2" t="s">
        <v>1587</v>
      </c>
      <c r="N2539" s="2" t="s">
        <v>11457</v>
      </c>
      <c r="O2539">
        <v>1</v>
      </c>
      <c r="P2539" s="2" t="s">
        <v>53</v>
      </c>
      <c r="Q2539">
        <v>100</v>
      </c>
      <c r="R2539">
        <v>0</v>
      </c>
      <c r="S2539" s="2" t="s">
        <v>54</v>
      </c>
      <c r="T2539" s="2" t="s">
        <v>55</v>
      </c>
      <c r="U2539" s="2" t="s">
        <v>386</v>
      </c>
      <c r="V2539" s="2"/>
      <c r="W2539">
        <v>173000</v>
      </c>
      <c r="X2539">
        <v>0</v>
      </c>
      <c r="Y2539">
        <v>0</v>
      </c>
      <c r="Z2539">
        <v>173000</v>
      </c>
      <c r="AB2539" s="2" t="s">
        <v>57</v>
      </c>
      <c r="AC2539">
        <v>69200</v>
      </c>
      <c r="AD2539">
        <v>103800</v>
      </c>
      <c r="AE2539">
        <v>277000</v>
      </c>
      <c r="AF2539">
        <v>4155</v>
      </c>
      <c r="AG2539" s="2" t="s">
        <v>256</v>
      </c>
      <c r="AH2539" s="2"/>
      <c r="AI2539" s="1">
        <v>46207</v>
      </c>
      <c r="AJ2539" s="2"/>
      <c r="AK2539" s="2" t="s">
        <v>67</v>
      </c>
      <c r="AM2539" s="2" t="s">
        <v>59</v>
      </c>
      <c r="AP2539" s="2" t="s">
        <v>60</v>
      </c>
      <c r="AQ2539" s="2" t="s">
        <v>41</v>
      </c>
      <c r="AR2539">
        <v>104000</v>
      </c>
      <c r="AS2539" s="2" t="str">
        <f>_xlfn.IFNA(IF(VLOOKUP(all_resi[[#This Row],[No. Waybill]],settle_reconcile[No. Waybill],1,0)="","Recon","Recon"),"-")</f>
        <v>-</v>
      </c>
      <c r="AT2539" s="2">
        <f>all_resi[[#This Row],[Nilai COD]]-all_resi[[#This Row],[COD Fee]]-all_resi[[#This Row],[Total Biaya Setelah Diskon]]</f>
        <v>169045</v>
      </c>
      <c r="AU2539" s="2">
        <f>IF(all_resi[[#This Row],[Waktu Terima]]="","",_xlfn.DAYS(all_resi[[#This Row],[Waktu Terima]],all_resi[[#This Row],[Tanggal Pengiriman]]))</f>
        <v>14</v>
      </c>
    </row>
    <row r="2540" spans="1:47" x14ac:dyDescent="0.25">
      <c r="A2540" s="2" t="s">
        <v>11506</v>
      </c>
      <c r="B2540" s="1">
        <v>46193</v>
      </c>
      <c r="C2540" s="2" t="s">
        <v>42</v>
      </c>
      <c r="D2540" s="2" t="s">
        <v>43</v>
      </c>
      <c r="E2540" s="2" t="s">
        <v>44</v>
      </c>
      <c r="F2540" s="2" t="s">
        <v>45</v>
      </c>
      <c r="G2540" s="2" t="s">
        <v>46</v>
      </c>
      <c r="H2540" s="2" t="s">
        <v>80</v>
      </c>
      <c r="I2540" s="2" t="s">
        <v>11507</v>
      </c>
      <c r="J2540" s="2" t="s">
        <v>14676</v>
      </c>
      <c r="K2540" s="2" t="s">
        <v>82</v>
      </c>
      <c r="L2540" s="2" t="s">
        <v>1630</v>
      </c>
      <c r="M2540" s="2" t="s">
        <v>11508</v>
      </c>
      <c r="N2540" s="2" t="s">
        <v>11509</v>
      </c>
      <c r="O2540">
        <v>1</v>
      </c>
      <c r="P2540" s="2" t="s">
        <v>53</v>
      </c>
      <c r="Q2540">
        <v>100</v>
      </c>
      <c r="R2540">
        <v>0</v>
      </c>
      <c r="S2540" s="2" t="s">
        <v>54</v>
      </c>
      <c r="T2540" s="2" t="s">
        <v>55</v>
      </c>
      <c r="U2540" s="2" t="s">
        <v>86</v>
      </c>
      <c r="V2540" s="2"/>
      <c r="W2540">
        <v>79000</v>
      </c>
      <c r="X2540">
        <v>0</v>
      </c>
      <c r="Y2540">
        <v>0</v>
      </c>
      <c r="Z2540">
        <v>79000</v>
      </c>
      <c r="AA2540" t="s">
        <v>11510</v>
      </c>
      <c r="AB2540" s="2" t="s">
        <v>57</v>
      </c>
      <c r="AC2540">
        <v>31600</v>
      </c>
      <c r="AD2540">
        <v>47400</v>
      </c>
      <c r="AE2540">
        <v>139000</v>
      </c>
      <c r="AF2540">
        <v>2085</v>
      </c>
      <c r="AG2540" s="2" t="s">
        <v>256</v>
      </c>
      <c r="AH2540" s="2"/>
      <c r="AI2540" s="1">
        <v>46207</v>
      </c>
      <c r="AJ2540" s="2"/>
      <c r="AK2540" s="2" t="s">
        <v>67</v>
      </c>
      <c r="AM2540" s="2" t="s">
        <v>59</v>
      </c>
      <c r="AP2540" s="2" t="s">
        <v>60</v>
      </c>
      <c r="AQ2540" s="2" t="s">
        <v>41</v>
      </c>
      <c r="AR2540">
        <v>60000</v>
      </c>
      <c r="AS2540" s="2" t="str">
        <f>_xlfn.IFNA(IF(VLOOKUP(all_resi[[#This Row],[No. Waybill]],settle_reconcile[No. Waybill],1,0)="","Recon","Recon"),"-")</f>
        <v>-</v>
      </c>
      <c r="AT2540" s="2">
        <f>all_resi[[#This Row],[Nilai COD]]-all_resi[[#This Row],[COD Fee]]-all_resi[[#This Row],[Total Biaya Setelah Diskon]]</f>
        <v>89515</v>
      </c>
      <c r="AU2540" s="2">
        <f>IF(all_resi[[#This Row],[Waktu Terima]]="","",_xlfn.DAYS(all_resi[[#This Row],[Waktu Terima]],all_resi[[#This Row],[Tanggal Pengiriman]]))</f>
        <v>14</v>
      </c>
    </row>
    <row r="2541" spans="1:47" x14ac:dyDescent="0.25">
      <c r="A2541" s="2" t="s">
        <v>11484</v>
      </c>
      <c r="B2541" s="1">
        <v>46193</v>
      </c>
      <c r="C2541" s="2" t="s">
        <v>42</v>
      </c>
      <c r="D2541" s="2" t="s">
        <v>43</v>
      </c>
      <c r="E2541" s="2" t="s">
        <v>44</v>
      </c>
      <c r="F2541" s="2" t="s">
        <v>45</v>
      </c>
      <c r="G2541" s="2" t="s">
        <v>46</v>
      </c>
      <c r="H2541" s="2" t="s">
        <v>47</v>
      </c>
      <c r="I2541" s="2" t="s">
        <v>11485</v>
      </c>
      <c r="J2541" s="2" t="s">
        <v>14655</v>
      </c>
      <c r="K2541" s="2" t="s">
        <v>156</v>
      </c>
      <c r="L2541" s="2" t="s">
        <v>946</v>
      </c>
      <c r="M2541" s="2" t="s">
        <v>3652</v>
      </c>
      <c r="N2541" s="2" t="s">
        <v>11486</v>
      </c>
      <c r="O2541">
        <v>1</v>
      </c>
      <c r="P2541" s="2" t="s">
        <v>53</v>
      </c>
      <c r="Q2541">
        <v>100</v>
      </c>
      <c r="R2541">
        <v>0</v>
      </c>
      <c r="S2541" s="2" t="s">
        <v>54</v>
      </c>
      <c r="T2541" s="2" t="s">
        <v>55</v>
      </c>
      <c r="U2541" s="2" t="s">
        <v>73</v>
      </c>
      <c r="V2541" s="2"/>
      <c r="W2541">
        <v>78000</v>
      </c>
      <c r="X2541">
        <v>0</v>
      </c>
      <c r="Y2541">
        <v>0</v>
      </c>
      <c r="Z2541">
        <v>78000</v>
      </c>
      <c r="AB2541" s="2" t="s">
        <v>57</v>
      </c>
      <c r="AC2541">
        <v>31200</v>
      </c>
      <c r="AD2541">
        <v>46800</v>
      </c>
      <c r="AE2541">
        <v>158000</v>
      </c>
      <c r="AF2541">
        <v>2370</v>
      </c>
      <c r="AG2541" s="2" t="s">
        <v>43</v>
      </c>
      <c r="AH2541" s="2"/>
      <c r="AI2541" s="1">
        <v>46211</v>
      </c>
      <c r="AJ2541" s="2"/>
      <c r="AK2541" s="2" t="s">
        <v>67</v>
      </c>
      <c r="AM2541" s="2" t="s">
        <v>59</v>
      </c>
      <c r="AP2541" s="2" t="s">
        <v>60</v>
      </c>
      <c r="AQ2541" s="2" t="s">
        <v>41</v>
      </c>
      <c r="AR2541">
        <v>80000</v>
      </c>
      <c r="AS2541" s="2" t="str">
        <f>_xlfn.IFNA(IF(VLOOKUP(all_resi[[#This Row],[No. Waybill]],settle_reconcile[No. Waybill],1,0)="","Recon","Recon"),"-")</f>
        <v>-</v>
      </c>
      <c r="AT2541" s="2">
        <f>all_resi[[#This Row],[Nilai COD]]-all_resi[[#This Row],[COD Fee]]-all_resi[[#This Row],[Total Biaya Setelah Diskon]]</f>
        <v>108830</v>
      </c>
      <c r="AU2541" s="2">
        <f>IF(all_resi[[#This Row],[Waktu Terima]]="","",_xlfn.DAYS(all_resi[[#This Row],[Waktu Terima]],all_resi[[#This Row],[Tanggal Pengiriman]]))</f>
        <v>18</v>
      </c>
    </row>
    <row r="2542" spans="1:47" x14ac:dyDescent="0.25">
      <c r="A2542" s="2" t="s">
        <v>11431</v>
      </c>
      <c r="B2542" s="1">
        <v>46193</v>
      </c>
      <c r="C2542" s="2" t="s">
        <v>42</v>
      </c>
      <c r="D2542" s="2" t="s">
        <v>43</v>
      </c>
      <c r="E2542" s="2" t="s">
        <v>44</v>
      </c>
      <c r="F2542" s="2" t="s">
        <v>45</v>
      </c>
      <c r="G2542" s="2" t="s">
        <v>46</v>
      </c>
      <c r="H2542" s="2" t="s">
        <v>80</v>
      </c>
      <c r="I2542" s="2" t="s">
        <v>11432</v>
      </c>
      <c r="J2542" s="2" t="s">
        <v>14658</v>
      </c>
      <c r="K2542" s="2" t="s">
        <v>121</v>
      </c>
      <c r="L2542" s="2" t="s">
        <v>761</v>
      </c>
      <c r="M2542" s="2" t="s">
        <v>762</v>
      </c>
      <c r="N2542" s="2" t="s">
        <v>11433</v>
      </c>
      <c r="O2542">
        <v>1</v>
      </c>
      <c r="P2542" s="2" t="s">
        <v>53</v>
      </c>
      <c r="Q2542">
        <v>100</v>
      </c>
      <c r="R2542">
        <v>0</v>
      </c>
      <c r="S2542" s="2" t="s">
        <v>54</v>
      </c>
      <c r="T2542" s="2" t="s">
        <v>55</v>
      </c>
      <c r="U2542" s="2" t="s">
        <v>154</v>
      </c>
      <c r="V2542" s="2"/>
      <c r="W2542">
        <v>85000</v>
      </c>
      <c r="X2542">
        <v>0</v>
      </c>
      <c r="Y2542">
        <v>0</v>
      </c>
      <c r="Z2542">
        <v>85000</v>
      </c>
      <c r="AB2542" s="2" t="s">
        <v>57</v>
      </c>
      <c r="AC2542">
        <v>34000</v>
      </c>
      <c r="AD2542">
        <v>51000</v>
      </c>
      <c r="AE2542">
        <v>185000</v>
      </c>
      <c r="AF2542">
        <v>2775</v>
      </c>
      <c r="AG2542" s="2" t="s">
        <v>11432</v>
      </c>
      <c r="AH2542" s="2"/>
      <c r="AI2542" s="1">
        <v>46200</v>
      </c>
      <c r="AJ2542" s="2" t="s">
        <v>87</v>
      </c>
      <c r="AK2542" s="2" t="s">
        <v>58</v>
      </c>
      <c r="AM2542" s="2" t="s">
        <v>59</v>
      </c>
      <c r="AP2542" s="2" t="s">
        <v>60</v>
      </c>
      <c r="AQ2542" s="2" t="s">
        <v>41</v>
      </c>
      <c r="AR2542">
        <v>100000</v>
      </c>
      <c r="AS2542" s="2" t="str">
        <f>_xlfn.IFNA(IF(VLOOKUP(all_resi[[#This Row],[No. Waybill]],settle_reconcile[No. Waybill],1,0)="","Recon","Recon"),"-")</f>
        <v>Recon</v>
      </c>
      <c r="AT2542" s="2">
        <f>all_resi[[#This Row],[Nilai COD]]-all_resi[[#This Row],[COD Fee]]-all_resi[[#This Row],[Total Biaya Setelah Diskon]]</f>
        <v>131225</v>
      </c>
      <c r="AU2542" s="2">
        <f>IF(all_resi[[#This Row],[Waktu Terima]]="","",_xlfn.DAYS(all_resi[[#This Row],[Waktu Terima]],all_resi[[#This Row],[Tanggal Pengiriman]]))</f>
        <v>7</v>
      </c>
    </row>
    <row r="2543" spans="1:47" x14ac:dyDescent="0.25">
      <c r="A2543" s="2" t="s">
        <v>11458</v>
      </c>
      <c r="B2543" s="1">
        <v>46193</v>
      </c>
      <c r="C2543" s="2" t="s">
        <v>42</v>
      </c>
      <c r="D2543" s="2" t="s">
        <v>43</v>
      </c>
      <c r="E2543" s="2" t="s">
        <v>44</v>
      </c>
      <c r="F2543" s="2" t="s">
        <v>45</v>
      </c>
      <c r="G2543" s="2" t="s">
        <v>46</v>
      </c>
      <c r="H2543" s="2" t="s">
        <v>80</v>
      </c>
      <c r="I2543" s="2" t="s">
        <v>11459</v>
      </c>
      <c r="J2543" s="2" t="s">
        <v>14656</v>
      </c>
      <c r="K2543" s="2" t="s">
        <v>359</v>
      </c>
      <c r="L2543" s="2" t="s">
        <v>360</v>
      </c>
      <c r="M2543" s="2" t="s">
        <v>11460</v>
      </c>
      <c r="N2543" s="2" t="s">
        <v>11461</v>
      </c>
      <c r="O2543">
        <v>1</v>
      </c>
      <c r="P2543" s="2" t="s">
        <v>53</v>
      </c>
      <c r="Q2543">
        <v>100</v>
      </c>
      <c r="R2543">
        <v>0</v>
      </c>
      <c r="S2543" s="2" t="s">
        <v>54</v>
      </c>
      <c r="T2543" s="2" t="s">
        <v>55</v>
      </c>
      <c r="U2543" s="2" t="s">
        <v>11462</v>
      </c>
      <c r="V2543" s="2"/>
      <c r="W2543">
        <v>54000</v>
      </c>
      <c r="X2543">
        <v>0</v>
      </c>
      <c r="Y2543">
        <v>0</v>
      </c>
      <c r="Z2543">
        <v>54000</v>
      </c>
      <c r="AB2543" s="2" t="s">
        <v>57</v>
      </c>
      <c r="AC2543">
        <v>21600</v>
      </c>
      <c r="AD2543">
        <v>32400</v>
      </c>
      <c r="AE2543">
        <v>238000</v>
      </c>
      <c r="AF2543">
        <v>3570</v>
      </c>
      <c r="AG2543" s="2" t="s">
        <v>256</v>
      </c>
      <c r="AH2543" s="2"/>
      <c r="AI2543" s="1">
        <v>46205</v>
      </c>
      <c r="AJ2543" s="2" t="s">
        <v>11463</v>
      </c>
      <c r="AK2543" s="2" t="s">
        <v>67</v>
      </c>
      <c r="AM2543" s="2" t="s">
        <v>59</v>
      </c>
      <c r="AP2543" s="2" t="s">
        <v>60</v>
      </c>
      <c r="AQ2543" s="2" t="s">
        <v>41</v>
      </c>
      <c r="AR2543">
        <v>184000</v>
      </c>
      <c r="AS2543" s="2" t="str">
        <f>_xlfn.IFNA(IF(VLOOKUP(all_resi[[#This Row],[No. Waybill]],settle_reconcile[No. Waybill],1,0)="","Recon","Recon"),"-")</f>
        <v>-</v>
      </c>
      <c r="AT2543" s="2">
        <f>all_resi[[#This Row],[Nilai COD]]-all_resi[[#This Row],[COD Fee]]-all_resi[[#This Row],[Total Biaya Setelah Diskon]]</f>
        <v>202030</v>
      </c>
      <c r="AU2543" s="2">
        <f>IF(all_resi[[#This Row],[Waktu Terima]]="","",_xlfn.DAYS(all_resi[[#This Row],[Waktu Terima]],all_resi[[#This Row],[Tanggal Pengiriman]]))</f>
        <v>12</v>
      </c>
    </row>
    <row r="2544" spans="1:47" x14ac:dyDescent="0.25">
      <c r="A2544" s="2" t="s">
        <v>11528</v>
      </c>
      <c r="B2544" s="1">
        <v>46193</v>
      </c>
      <c r="C2544" s="2" t="s">
        <v>42</v>
      </c>
      <c r="D2544" s="2" t="s">
        <v>43</v>
      </c>
      <c r="E2544" s="2" t="s">
        <v>44</v>
      </c>
      <c r="F2544" s="2" t="s">
        <v>45</v>
      </c>
      <c r="G2544" s="2" t="s">
        <v>46</v>
      </c>
      <c r="H2544" s="2" t="s">
        <v>47</v>
      </c>
      <c r="I2544" s="2" t="s">
        <v>11529</v>
      </c>
      <c r="J2544" s="2" t="s">
        <v>14675</v>
      </c>
      <c r="K2544" s="2" t="s">
        <v>143</v>
      </c>
      <c r="L2544" s="2" t="s">
        <v>11530</v>
      </c>
      <c r="M2544" s="2" t="s">
        <v>11531</v>
      </c>
      <c r="N2544" s="2" t="s">
        <v>11532</v>
      </c>
      <c r="O2544">
        <v>1</v>
      </c>
      <c r="P2544" s="2" t="s">
        <v>53</v>
      </c>
      <c r="Q2544">
        <v>100</v>
      </c>
      <c r="R2544">
        <v>0</v>
      </c>
      <c r="S2544" s="2" t="s">
        <v>54</v>
      </c>
      <c r="T2544" s="2" t="s">
        <v>55</v>
      </c>
      <c r="U2544" s="2" t="s">
        <v>73</v>
      </c>
      <c r="V2544" s="2"/>
      <c r="W2544">
        <v>25000</v>
      </c>
      <c r="X2544">
        <v>0</v>
      </c>
      <c r="Y2544">
        <v>0</v>
      </c>
      <c r="Z2544">
        <v>25000</v>
      </c>
      <c r="AB2544" s="2" t="s">
        <v>57</v>
      </c>
      <c r="AC2544">
        <v>18000</v>
      </c>
      <c r="AD2544">
        <v>7000</v>
      </c>
      <c r="AE2544">
        <v>102000</v>
      </c>
      <c r="AF2544">
        <v>1530</v>
      </c>
      <c r="AG2544" s="2" t="s">
        <v>11529</v>
      </c>
      <c r="AH2544" s="2"/>
      <c r="AI2544" s="1">
        <v>46195</v>
      </c>
      <c r="AJ2544" s="2"/>
      <c r="AK2544" s="2" t="s">
        <v>58</v>
      </c>
      <c r="AM2544" s="2" t="s">
        <v>59</v>
      </c>
      <c r="AP2544" s="2" t="s">
        <v>60</v>
      </c>
      <c r="AQ2544" s="2" t="s">
        <v>41</v>
      </c>
      <c r="AR2544">
        <v>77000</v>
      </c>
      <c r="AS2544" s="2" t="str">
        <f>_xlfn.IFNA(IF(VLOOKUP(all_resi[[#This Row],[No. Waybill]],settle_reconcile[No. Waybill],1,0)="","Recon","Recon"),"-")</f>
        <v>Recon</v>
      </c>
      <c r="AT2544" s="2">
        <f>all_resi[[#This Row],[Nilai COD]]-all_resi[[#This Row],[COD Fee]]-all_resi[[#This Row],[Total Biaya Setelah Diskon]]</f>
        <v>93470</v>
      </c>
      <c r="AU2544" s="2">
        <f>IF(all_resi[[#This Row],[Waktu Terima]]="","",_xlfn.DAYS(all_resi[[#This Row],[Waktu Terima]],all_resi[[#This Row],[Tanggal Pengiriman]]))</f>
        <v>2</v>
      </c>
    </row>
    <row r="2545" spans="1:47" x14ac:dyDescent="0.25">
      <c r="A2545" s="2" t="s">
        <v>11441</v>
      </c>
      <c r="B2545" s="1">
        <v>46193</v>
      </c>
      <c r="C2545" s="2" t="s">
        <v>42</v>
      </c>
      <c r="D2545" s="2" t="s">
        <v>43</v>
      </c>
      <c r="E2545" s="2" t="s">
        <v>44</v>
      </c>
      <c r="F2545" s="2" t="s">
        <v>45</v>
      </c>
      <c r="G2545" s="2" t="s">
        <v>46</v>
      </c>
      <c r="H2545" s="2" t="s">
        <v>80</v>
      </c>
      <c r="I2545" s="2" t="s">
        <v>11442</v>
      </c>
      <c r="J2545" s="2" t="s">
        <v>14660</v>
      </c>
      <c r="K2545" s="2" t="s">
        <v>121</v>
      </c>
      <c r="L2545" s="2" t="s">
        <v>274</v>
      </c>
      <c r="M2545" s="2" t="s">
        <v>1216</v>
      </c>
      <c r="N2545" s="2" t="s">
        <v>11443</v>
      </c>
      <c r="O2545">
        <v>1</v>
      </c>
      <c r="P2545" s="2" t="s">
        <v>53</v>
      </c>
      <c r="Q2545">
        <v>100</v>
      </c>
      <c r="R2545">
        <v>0</v>
      </c>
      <c r="S2545" s="2" t="s">
        <v>54</v>
      </c>
      <c r="T2545" s="2" t="s">
        <v>55</v>
      </c>
      <c r="U2545" s="2" t="s">
        <v>86</v>
      </c>
      <c r="V2545" s="2"/>
      <c r="W2545">
        <v>68000</v>
      </c>
      <c r="X2545">
        <v>0</v>
      </c>
      <c r="Y2545">
        <v>0</v>
      </c>
      <c r="Z2545">
        <v>68000</v>
      </c>
      <c r="AB2545" s="2" t="s">
        <v>57</v>
      </c>
      <c r="AC2545">
        <v>27200</v>
      </c>
      <c r="AD2545">
        <v>40800</v>
      </c>
      <c r="AE2545">
        <v>128000</v>
      </c>
      <c r="AF2545">
        <v>1920</v>
      </c>
      <c r="AG2545" s="2" t="s">
        <v>256</v>
      </c>
      <c r="AH2545" s="2"/>
      <c r="AI2545" s="1">
        <v>46204</v>
      </c>
      <c r="AJ2545" s="2" t="s">
        <v>87</v>
      </c>
      <c r="AK2545" s="2" t="s">
        <v>67</v>
      </c>
      <c r="AM2545" s="2" t="s">
        <v>59</v>
      </c>
      <c r="AP2545" s="2" t="s">
        <v>60</v>
      </c>
      <c r="AQ2545" s="2" t="s">
        <v>41</v>
      </c>
      <c r="AR2545">
        <v>60000</v>
      </c>
      <c r="AS2545" s="2" t="str">
        <f>_xlfn.IFNA(IF(VLOOKUP(all_resi[[#This Row],[No. Waybill]],settle_reconcile[No. Waybill],1,0)="","Recon","Recon"),"-")</f>
        <v>-</v>
      </c>
      <c r="AT2545" s="2">
        <f>all_resi[[#This Row],[Nilai COD]]-all_resi[[#This Row],[COD Fee]]-all_resi[[#This Row],[Total Biaya Setelah Diskon]]</f>
        <v>85280</v>
      </c>
      <c r="AU2545" s="2">
        <f>IF(all_resi[[#This Row],[Waktu Terima]]="","",_xlfn.DAYS(all_resi[[#This Row],[Waktu Terima]],all_resi[[#This Row],[Tanggal Pengiriman]]))</f>
        <v>11</v>
      </c>
    </row>
    <row r="2546" spans="1:47" x14ac:dyDescent="0.25">
      <c r="A2546" s="2" t="s">
        <v>11452</v>
      </c>
      <c r="B2546" s="1">
        <v>46193</v>
      </c>
      <c r="C2546" s="2" t="s">
        <v>42</v>
      </c>
      <c r="D2546" s="2" t="s">
        <v>43</v>
      </c>
      <c r="E2546" s="2" t="s">
        <v>44</v>
      </c>
      <c r="F2546" s="2" t="s">
        <v>45</v>
      </c>
      <c r="G2546" s="2" t="s">
        <v>46</v>
      </c>
      <c r="H2546" s="2" t="s">
        <v>47</v>
      </c>
      <c r="I2546" s="2" t="s">
        <v>11453</v>
      </c>
      <c r="J2546" s="2" t="s">
        <v>14672</v>
      </c>
      <c r="K2546" s="2" t="s">
        <v>126</v>
      </c>
      <c r="L2546" s="2" t="s">
        <v>188</v>
      </c>
      <c r="M2546" s="2" t="s">
        <v>189</v>
      </c>
      <c r="N2546" s="2" t="s">
        <v>11454</v>
      </c>
      <c r="O2546">
        <v>1</v>
      </c>
      <c r="P2546" s="2" t="s">
        <v>53</v>
      </c>
      <c r="Q2546">
        <v>100</v>
      </c>
      <c r="R2546">
        <v>0</v>
      </c>
      <c r="S2546" s="2" t="s">
        <v>54</v>
      </c>
      <c r="T2546" s="2" t="s">
        <v>55</v>
      </c>
      <c r="U2546" s="2" t="s">
        <v>764</v>
      </c>
      <c r="V2546" s="2"/>
      <c r="W2546">
        <v>74000</v>
      </c>
      <c r="X2546">
        <v>0</v>
      </c>
      <c r="Y2546">
        <v>0</v>
      </c>
      <c r="Z2546">
        <v>74000</v>
      </c>
      <c r="AB2546" s="2" t="s">
        <v>57</v>
      </c>
      <c r="AC2546">
        <v>29600</v>
      </c>
      <c r="AD2546">
        <v>44400</v>
      </c>
      <c r="AE2546">
        <v>109000</v>
      </c>
      <c r="AF2546">
        <v>1635</v>
      </c>
      <c r="AG2546" s="2" t="s">
        <v>11453</v>
      </c>
      <c r="AH2546" s="2"/>
      <c r="AI2546" s="1">
        <v>46196</v>
      </c>
      <c r="AJ2546" s="2"/>
      <c r="AK2546" s="2" t="s">
        <v>58</v>
      </c>
      <c r="AM2546" s="2" t="s">
        <v>59</v>
      </c>
      <c r="AP2546" s="2" t="s">
        <v>60</v>
      </c>
      <c r="AQ2546" s="2" t="s">
        <v>41</v>
      </c>
      <c r="AR2546">
        <v>35000</v>
      </c>
      <c r="AS2546" s="2" t="str">
        <f>_xlfn.IFNA(IF(VLOOKUP(all_resi[[#This Row],[No. Waybill]],settle_reconcile[No. Waybill],1,0)="","Recon","Recon"),"-")</f>
        <v>Recon</v>
      </c>
      <c r="AT2546" s="2">
        <f>all_resi[[#This Row],[Nilai COD]]-all_resi[[#This Row],[COD Fee]]-all_resi[[#This Row],[Total Biaya Setelah Diskon]]</f>
        <v>62965</v>
      </c>
      <c r="AU2546" s="2">
        <f>IF(all_resi[[#This Row],[Waktu Terima]]="","",_xlfn.DAYS(all_resi[[#This Row],[Waktu Terima]],all_resi[[#This Row],[Tanggal Pengiriman]]))</f>
        <v>3</v>
      </c>
    </row>
    <row r="2547" spans="1:47" x14ac:dyDescent="0.25">
      <c r="A2547" s="2" t="s">
        <v>11464</v>
      </c>
      <c r="B2547" s="1">
        <v>46193</v>
      </c>
      <c r="C2547" s="2" t="s">
        <v>42</v>
      </c>
      <c r="D2547" s="2" t="s">
        <v>43</v>
      </c>
      <c r="E2547" s="2" t="s">
        <v>44</v>
      </c>
      <c r="F2547" s="2" t="s">
        <v>45</v>
      </c>
      <c r="G2547" s="2" t="s">
        <v>46</v>
      </c>
      <c r="H2547" s="2" t="s">
        <v>80</v>
      </c>
      <c r="I2547" s="2" t="s">
        <v>11465</v>
      </c>
      <c r="J2547" s="2" t="s">
        <v>14664</v>
      </c>
      <c r="K2547" s="2" t="s">
        <v>82</v>
      </c>
      <c r="L2547" s="2" t="s">
        <v>1630</v>
      </c>
      <c r="M2547" s="2" t="s">
        <v>1631</v>
      </c>
      <c r="N2547" s="2" t="s">
        <v>11466</v>
      </c>
      <c r="O2547">
        <v>1</v>
      </c>
      <c r="P2547" s="2" t="s">
        <v>53</v>
      </c>
      <c r="Q2547">
        <v>100</v>
      </c>
      <c r="R2547">
        <v>0</v>
      </c>
      <c r="S2547" s="2" t="s">
        <v>54</v>
      </c>
      <c r="T2547" s="2" t="s">
        <v>55</v>
      </c>
      <c r="U2547" s="2" t="s">
        <v>10940</v>
      </c>
      <c r="V2547" s="2"/>
      <c r="W2547">
        <v>79000</v>
      </c>
      <c r="X2547">
        <v>0</v>
      </c>
      <c r="Y2547">
        <v>0</v>
      </c>
      <c r="Z2547">
        <v>79000</v>
      </c>
      <c r="AB2547" s="2" t="s">
        <v>57</v>
      </c>
      <c r="AC2547">
        <v>31600</v>
      </c>
      <c r="AD2547">
        <v>47400</v>
      </c>
      <c r="AE2547">
        <v>365000</v>
      </c>
      <c r="AF2547">
        <v>5475</v>
      </c>
      <c r="AG2547" s="2" t="s">
        <v>11465</v>
      </c>
      <c r="AH2547" s="2"/>
      <c r="AI2547" s="1">
        <v>46205</v>
      </c>
      <c r="AJ2547" s="2" t="s">
        <v>10850</v>
      </c>
      <c r="AK2547" s="2" t="s">
        <v>58</v>
      </c>
      <c r="AM2547" s="2" t="s">
        <v>59</v>
      </c>
      <c r="AP2547" s="2" t="s">
        <v>60</v>
      </c>
      <c r="AQ2547" s="2" t="s">
        <v>41</v>
      </c>
      <c r="AR2547">
        <v>286000</v>
      </c>
      <c r="AS2547" s="2" t="str">
        <f>_xlfn.IFNA(IF(VLOOKUP(all_resi[[#This Row],[No. Waybill]],settle_reconcile[No. Waybill],1,0)="","Recon","Recon"),"-")</f>
        <v>Recon</v>
      </c>
      <c r="AT2547" s="2">
        <f>all_resi[[#This Row],[Nilai COD]]-all_resi[[#This Row],[COD Fee]]-all_resi[[#This Row],[Total Biaya Setelah Diskon]]</f>
        <v>312125</v>
      </c>
      <c r="AU2547" s="2">
        <f>IF(all_resi[[#This Row],[Waktu Terima]]="","",_xlfn.DAYS(all_resi[[#This Row],[Waktu Terima]],all_resi[[#This Row],[Tanggal Pengiriman]]))</f>
        <v>12</v>
      </c>
    </row>
    <row r="2548" spans="1:47" x14ac:dyDescent="0.25">
      <c r="A2548" s="2" t="s">
        <v>11517</v>
      </c>
      <c r="B2548" s="1">
        <v>46193</v>
      </c>
      <c r="C2548" s="2" t="s">
        <v>42</v>
      </c>
      <c r="D2548" s="2" t="s">
        <v>43</v>
      </c>
      <c r="E2548" s="2" t="s">
        <v>44</v>
      </c>
      <c r="F2548" s="2" t="s">
        <v>45</v>
      </c>
      <c r="G2548" s="2" t="s">
        <v>46</v>
      </c>
      <c r="H2548" s="2" t="s">
        <v>47</v>
      </c>
      <c r="I2548" s="2" t="s">
        <v>11518</v>
      </c>
      <c r="J2548" s="2" t="s">
        <v>14679</v>
      </c>
      <c r="K2548" s="2" t="s">
        <v>143</v>
      </c>
      <c r="L2548" s="2" t="s">
        <v>1291</v>
      </c>
      <c r="M2548" s="2" t="s">
        <v>11519</v>
      </c>
      <c r="N2548" s="2" t="s">
        <v>11520</v>
      </c>
      <c r="O2548">
        <v>1</v>
      </c>
      <c r="P2548" s="2" t="s">
        <v>53</v>
      </c>
      <c r="Q2548">
        <v>100</v>
      </c>
      <c r="R2548">
        <v>0</v>
      </c>
      <c r="S2548" s="2" t="s">
        <v>54</v>
      </c>
      <c r="T2548" s="2" t="s">
        <v>55</v>
      </c>
      <c r="U2548" s="2" t="s">
        <v>73</v>
      </c>
      <c r="V2548" s="2"/>
      <c r="W2548">
        <v>20000</v>
      </c>
      <c r="X2548">
        <v>0</v>
      </c>
      <c r="Y2548">
        <v>0</v>
      </c>
      <c r="Z2548">
        <v>20000</v>
      </c>
      <c r="AB2548" s="2" t="s">
        <v>57</v>
      </c>
      <c r="AC2548">
        <v>13000</v>
      </c>
      <c r="AD2548">
        <v>7000</v>
      </c>
      <c r="AE2548">
        <v>98000</v>
      </c>
      <c r="AF2548">
        <v>1470</v>
      </c>
      <c r="AG2548" s="2" t="s">
        <v>256</v>
      </c>
      <c r="AH2548" s="2"/>
      <c r="AI2548" s="1">
        <v>46195</v>
      </c>
      <c r="AJ2548" s="2"/>
      <c r="AK2548" s="2" t="s">
        <v>58</v>
      </c>
      <c r="AM2548" s="2" t="s">
        <v>59</v>
      </c>
      <c r="AP2548" s="2" t="s">
        <v>60</v>
      </c>
      <c r="AQ2548" s="2" t="s">
        <v>41</v>
      </c>
      <c r="AR2548">
        <v>78000</v>
      </c>
      <c r="AS2548" s="2" t="str">
        <f>_xlfn.IFNA(IF(VLOOKUP(all_resi[[#This Row],[No. Waybill]],settle_reconcile[No. Waybill],1,0)="","Recon","Recon"),"-")</f>
        <v>Recon</v>
      </c>
      <c r="AT2548" s="2">
        <f>all_resi[[#This Row],[Nilai COD]]-all_resi[[#This Row],[COD Fee]]-all_resi[[#This Row],[Total Biaya Setelah Diskon]]</f>
        <v>89530</v>
      </c>
      <c r="AU2548" s="2">
        <f>IF(all_resi[[#This Row],[Waktu Terima]]="","",_xlfn.DAYS(all_resi[[#This Row],[Waktu Terima]],all_resi[[#This Row],[Tanggal Pengiriman]]))</f>
        <v>2</v>
      </c>
    </row>
    <row r="2549" spans="1:47" x14ac:dyDescent="0.25">
      <c r="A2549" s="2" t="s">
        <v>11912</v>
      </c>
      <c r="B2549" s="1">
        <v>46195</v>
      </c>
      <c r="C2549" s="2" t="s">
        <v>42</v>
      </c>
      <c r="D2549" s="2" t="s">
        <v>43</v>
      </c>
      <c r="E2549" s="2" t="s">
        <v>44</v>
      </c>
      <c r="F2549" s="2" t="s">
        <v>45</v>
      </c>
      <c r="G2549" s="2" t="s">
        <v>46</v>
      </c>
      <c r="H2549" s="2" t="s">
        <v>80</v>
      </c>
      <c r="I2549" s="2" t="s">
        <v>11913</v>
      </c>
      <c r="J2549" s="2" t="s">
        <v>14753</v>
      </c>
      <c r="K2549" s="2" t="s">
        <v>265</v>
      </c>
      <c r="L2549" s="2" t="s">
        <v>1726</v>
      </c>
      <c r="M2549" s="2" t="s">
        <v>11914</v>
      </c>
      <c r="N2549" s="2" t="s">
        <v>11915</v>
      </c>
      <c r="O2549">
        <v>1</v>
      </c>
      <c r="P2549" s="2" t="s">
        <v>53</v>
      </c>
      <c r="Q2549">
        <v>100</v>
      </c>
      <c r="R2549">
        <v>0</v>
      </c>
      <c r="S2549" s="2" t="s">
        <v>54</v>
      </c>
      <c r="T2549" s="2" t="s">
        <v>55</v>
      </c>
      <c r="U2549" s="2" t="s">
        <v>305</v>
      </c>
      <c r="V2549" s="2"/>
      <c r="W2549">
        <v>50000</v>
      </c>
      <c r="X2549">
        <v>0</v>
      </c>
      <c r="Y2549">
        <v>0</v>
      </c>
      <c r="Z2549">
        <v>50000</v>
      </c>
      <c r="AB2549" s="2" t="s">
        <v>57</v>
      </c>
      <c r="AC2549">
        <v>20000</v>
      </c>
      <c r="AD2549">
        <v>30000</v>
      </c>
      <c r="AE2549">
        <v>110000</v>
      </c>
      <c r="AF2549">
        <v>1650</v>
      </c>
      <c r="AG2549" s="2" t="s">
        <v>256</v>
      </c>
      <c r="AH2549" s="2"/>
      <c r="AI2549" s="1">
        <v>46206</v>
      </c>
      <c r="AJ2549" s="2" t="s">
        <v>87</v>
      </c>
      <c r="AK2549" s="2" t="s">
        <v>67</v>
      </c>
      <c r="AM2549" s="2" t="s">
        <v>59</v>
      </c>
      <c r="AP2549" s="2" t="s">
        <v>60</v>
      </c>
      <c r="AQ2549" s="2" t="s">
        <v>41</v>
      </c>
      <c r="AR2549">
        <v>60000</v>
      </c>
      <c r="AS2549" s="2" t="str">
        <f>_xlfn.IFNA(IF(VLOOKUP(all_resi[[#This Row],[No. Waybill]],settle_reconcile[No. Waybill],1,0)="","Recon","Recon"),"-")</f>
        <v>-</v>
      </c>
      <c r="AT2549" s="2">
        <f>all_resi[[#This Row],[Nilai COD]]-all_resi[[#This Row],[COD Fee]]-all_resi[[#This Row],[Total Biaya Setelah Diskon]]</f>
        <v>78350</v>
      </c>
      <c r="AU2549" s="2">
        <f>IF(all_resi[[#This Row],[Waktu Terima]]="","",_xlfn.DAYS(all_resi[[#This Row],[Waktu Terima]],all_resi[[#This Row],[Tanggal Pengiriman]]))</f>
        <v>11</v>
      </c>
    </row>
    <row r="2550" spans="1:47" x14ac:dyDescent="0.25">
      <c r="A2550" s="2" t="s">
        <v>11884</v>
      </c>
      <c r="B2550" s="1">
        <v>46195</v>
      </c>
      <c r="C2550" s="2" t="s">
        <v>42</v>
      </c>
      <c r="D2550" s="2" t="s">
        <v>43</v>
      </c>
      <c r="E2550" s="2" t="s">
        <v>44</v>
      </c>
      <c r="F2550" s="2" t="s">
        <v>45</v>
      </c>
      <c r="G2550" s="2" t="s">
        <v>46</v>
      </c>
      <c r="H2550" s="2" t="s">
        <v>47</v>
      </c>
      <c r="I2550" s="2" t="s">
        <v>11885</v>
      </c>
      <c r="J2550" s="2" t="s">
        <v>14742</v>
      </c>
      <c r="K2550" s="2" t="s">
        <v>137</v>
      </c>
      <c r="L2550" s="2" t="s">
        <v>138</v>
      </c>
      <c r="M2550" s="2" t="s">
        <v>11886</v>
      </c>
      <c r="N2550" s="2" t="s">
        <v>11887</v>
      </c>
      <c r="O2550">
        <v>1</v>
      </c>
      <c r="P2550" s="2" t="s">
        <v>53</v>
      </c>
      <c r="Q2550">
        <v>100</v>
      </c>
      <c r="R2550">
        <v>0</v>
      </c>
      <c r="S2550" s="2" t="s">
        <v>54</v>
      </c>
      <c r="T2550" s="2" t="s">
        <v>55</v>
      </c>
      <c r="U2550" s="2" t="s">
        <v>1301</v>
      </c>
      <c r="V2550" s="2"/>
      <c r="W2550">
        <v>31000</v>
      </c>
      <c r="X2550">
        <v>0</v>
      </c>
      <c r="Y2550">
        <v>0</v>
      </c>
      <c r="Z2550">
        <v>31000</v>
      </c>
      <c r="AB2550" s="2" t="s">
        <v>57</v>
      </c>
      <c r="AC2550">
        <v>22000</v>
      </c>
      <c r="AD2550">
        <v>9000</v>
      </c>
      <c r="AE2550">
        <v>147000</v>
      </c>
      <c r="AF2550">
        <v>2205</v>
      </c>
      <c r="AG2550" s="2" t="s">
        <v>14743</v>
      </c>
      <c r="AH2550" s="2"/>
      <c r="AI2550" s="1">
        <v>46197</v>
      </c>
      <c r="AJ2550" s="2"/>
      <c r="AK2550" s="2" t="s">
        <v>58</v>
      </c>
      <c r="AM2550" s="2" t="s">
        <v>59</v>
      </c>
      <c r="AP2550" s="2" t="s">
        <v>60</v>
      </c>
      <c r="AQ2550" s="2" t="s">
        <v>41</v>
      </c>
      <c r="AR2550">
        <v>116000</v>
      </c>
      <c r="AS2550" s="2" t="str">
        <f>_xlfn.IFNA(IF(VLOOKUP(all_resi[[#This Row],[No. Waybill]],settle_reconcile[No. Waybill],1,0)="","Recon","Recon"),"-")</f>
        <v>Recon</v>
      </c>
      <c r="AT2550" s="2">
        <f>all_resi[[#This Row],[Nilai COD]]-all_resi[[#This Row],[COD Fee]]-all_resi[[#This Row],[Total Biaya Setelah Diskon]]</f>
        <v>135795</v>
      </c>
      <c r="AU2550" s="2">
        <f>IF(all_resi[[#This Row],[Waktu Terima]]="","",_xlfn.DAYS(all_resi[[#This Row],[Waktu Terima]],all_resi[[#This Row],[Tanggal Pengiriman]]))</f>
        <v>2</v>
      </c>
    </row>
    <row r="2551" spans="1:47" x14ac:dyDescent="0.25">
      <c r="A2551" s="2" t="s">
        <v>11916</v>
      </c>
      <c r="B2551" s="1">
        <v>46195</v>
      </c>
      <c r="C2551" s="2" t="s">
        <v>42</v>
      </c>
      <c r="D2551" s="2" t="s">
        <v>43</v>
      </c>
      <c r="E2551" s="2" t="s">
        <v>44</v>
      </c>
      <c r="F2551" s="2" t="s">
        <v>45</v>
      </c>
      <c r="G2551" s="2" t="s">
        <v>46</v>
      </c>
      <c r="H2551" s="2" t="s">
        <v>47</v>
      </c>
      <c r="I2551" s="2" t="s">
        <v>11917</v>
      </c>
      <c r="J2551" s="2" t="s">
        <v>14740</v>
      </c>
      <c r="K2551" s="2" t="s">
        <v>265</v>
      </c>
      <c r="L2551" s="2" t="s">
        <v>1025</v>
      </c>
      <c r="M2551" s="2" t="s">
        <v>11918</v>
      </c>
      <c r="N2551" s="2" t="s">
        <v>11919</v>
      </c>
      <c r="O2551">
        <v>1</v>
      </c>
      <c r="P2551" s="2" t="s">
        <v>53</v>
      </c>
      <c r="Q2551">
        <v>100</v>
      </c>
      <c r="R2551">
        <v>0</v>
      </c>
      <c r="S2551" s="2" t="s">
        <v>54</v>
      </c>
      <c r="T2551" s="2" t="s">
        <v>55</v>
      </c>
      <c r="U2551" s="2" t="s">
        <v>386</v>
      </c>
      <c r="V2551" s="2"/>
      <c r="W2551">
        <v>38000</v>
      </c>
      <c r="X2551">
        <v>0</v>
      </c>
      <c r="Y2551">
        <v>0</v>
      </c>
      <c r="Z2551">
        <v>38000</v>
      </c>
      <c r="AB2551" s="2" t="s">
        <v>57</v>
      </c>
      <c r="AC2551">
        <v>15200</v>
      </c>
      <c r="AD2551">
        <v>22800</v>
      </c>
      <c r="AE2551">
        <v>142000</v>
      </c>
      <c r="AF2551">
        <v>2130</v>
      </c>
      <c r="AG2551" s="2" t="s">
        <v>11917</v>
      </c>
      <c r="AH2551" s="2"/>
      <c r="AI2551" s="1">
        <v>46200</v>
      </c>
      <c r="AJ2551" s="2"/>
      <c r="AK2551" s="2" t="s">
        <v>58</v>
      </c>
      <c r="AM2551" s="2" t="s">
        <v>59</v>
      </c>
      <c r="AP2551" s="2" t="s">
        <v>60</v>
      </c>
      <c r="AQ2551" s="2" t="s">
        <v>41</v>
      </c>
      <c r="AR2551">
        <v>104000</v>
      </c>
      <c r="AS2551" s="2" t="str">
        <f>_xlfn.IFNA(IF(VLOOKUP(all_resi[[#This Row],[No. Waybill]],settle_reconcile[No. Waybill],1,0)="","Recon","Recon"),"-")</f>
        <v>Recon</v>
      </c>
      <c r="AT2551" s="2">
        <f>all_resi[[#This Row],[Nilai COD]]-all_resi[[#This Row],[COD Fee]]-all_resi[[#This Row],[Total Biaya Setelah Diskon]]</f>
        <v>117070</v>
      </c>
      <c r="AU2551" s="2">
        <f>IF(all_resi[[#This Row],[Waktu Terima]]="","",_xlfn.DAYS(all_resi[[#This Row],[Waktu Terima]],all_resi[[#This Row],[Tanggal Pengiriman]]))</f>
        <v>5</v>
      </c>
    </row>
    <row r="2552" spans="1:47" x14ac:dyDescent="0.25">
      <c r="A2552" s="2" t="s">
        <v>11937</v>
      </c>
      <c r="B2552" s="1">
        <v>46195</v>
      </c>
      <c r="C2552" s="2" t="s">
        <v>42</v>
      </c>
      <c r="D2552" s="2" t="s">
        <v>43</v>
      </c>
      <c r="E2552" s="2" t="s">
        <v>44</v>
      </c>
      <c r="F2552" s="2" t="s">
        <v>45</v>
      </c>
      <c r="G2552" s="2" t="s">
        <v>46</v>
      </c>
      <c r="H2552" s="2" t="s">
        <v>80</v>
      </c>
      <c r="I2552" s="2" t="s">
        <v>11938</v>
      </c>
      <c r="J2552" s="2" t="s">
        <v>14756</v>
      </c>
      <c r="K2552" s="2" t="s">
        <v>75</v>
      </c>
      <c r="L2552" s="2" t="s">
        <v>4953</v>
      </c>
      <c r="M2552" s="2" t="s">
        <v>11939</v>
      </c>
      <c r="N2552" s="2" t="s">
        <v>11940</v>
      </c>
      <c r="O2552">
        <v>1</v>
      </c>
      <c r="P2552" s="2" t="s">
        <v>53</v>
      </c>
      <c r="Q2552">
        <v>100</v>
      </c>
      <c r="R2552">
        <v>0</v>
      </c>
      <c r="S2552" s="2" t="s">
        <v>54</v>
      </c>
      <c r="T2552" s="2" t="s">
        <v>55</v>
      </c>
      <c r="U2552" s="2" t="s">
        <v>86</v>
      </c>
      <c r="V2552" s="2"/>
      <c r="W2552">
        <v>65000</v>
      </c>
      <c r="X2552">
        <v>0</v>
      </c>
      <c r="Y2552">
        <v>0</v>
      </c>
      <c r="Z2552">
        <v>65000</v>
      </c>
      <c r="AB2552" s="2" t="s">
        <v>57</v>
      </c>
      <c r="AC2552">
        <v>26000</v>
      </c>
      <c r="AD2552">
        <v>39000</v>
      </c>
      <c r="AE2552">
        <v>125000</v>
      </c>
      <c r="AF2552">
        <v>1875</v>
      </c>
      <c r="AG2552" s="2" t="s">
        <v>11938</v>
      </c>
      <c r="AH2552" s="2"/>
      <c r="AI2552" s="1">
        <v>46202</v>
      </c>
      <c r="AJ2552" s="2" t="s">
        <v>87</v>
      </c>
      <c r="AK2552" s="2" t="s">
        <v>58</v>
      </c>
      <c r="AM2552" s="2" t="s">
        <v>59</v>
      </c>
      <c r="AP2552" s="2" t="s">
        <v>60</v>
      </c>
      <c r="AQ2552" s="2" t="s">
        <v>41</v>
      </c>
      <c r="AR2552">
        <v>60000</v>
      </c>
      <c r="AS2552" s="2" t="str">
        <f>_xlfn.IFNA(IF(VLOOKUP(all_resi[[#This Row],[No. Waybill]],settle_reconcile[No. Waybill],1,0)="","Recon","Recon"),"-")</f>
        <v>Recon</v>
      </c>
      <c r="AT2552" s="2">
        <f>all_resi[[#This Row],[Nilai COD]]-all_resi[[#This Row],[COD Fee]]-all_resi[[#This Row],[Total Biaya Setelah Diskon]]</f>
        <v>84125</v>
      </c>
      <c r="AU2552" s="2">
        <f>IF(all_resi[[#This Row],[Waktu Terima]]="","",_xlfn.DAYS(all_resi[[#This Row],[Waktu Terima]],all_resi[[#This Row],[Tanggal Pengiriman]]))</f>
        <v>7</v>
      </c>
    </row>
    <row r="2553" spans="1:47" x14ac:dyDescent="0.25">
      <c r="A2553" s="2" t="s">
        <v>11966</v>
      </c>
      <c r="B2553" s="1">
        <v>46195</v>
      </c>
      <c r="C2553" s="2" t="s">
        <v>42</v>
      </c>
      <c r="D2553" s="2" t="s">
        <v>43</v>
      </c>
      <c r="E2553" s="2" t="s">
        <v>44</v>
      </c>
      <c r="F2553" s="2" t="s">
        <v>45</v>
      </c>
      <c r="G2553" s="2" t="s">
        <v>46</v>
      </c>
      <c r="H2553" s="2" t="s">
        <v>80</v>
      </c>
      <c r="I2553" s="2" t="s">
        <v>11967</v>
      </c>
      <c r="J2553" s="2" t="s">
        <v>14774</v>
      </c>
      <c r="K2553" s="2" t="s">
        <v>137</v>
      </c>
      <c r="L2553" s="2" t="s">
        <v>4313</v>
      </c>
      <c r="M2553" s="2" t="s">
        <v>11968</v>
      </c>
      <c r="N2553" s="2" t="s">
        <v>11969</v>
      </c>
      <c r="O2553">
        <v>1</v>
      </c>
      <c r="P2553" s="2" t="s">
        <v>53</v>
      </c>
      <c r="Q2553">
        <v>100</v>
      </c>
      <c r="R2553">
        <v>0</v>
      </c>
      <c r="S2553" s="2" t="s">
        <v>54</v>
      </c>
      <c r="T2553" s="2" t="s">
        <v>55</v>
      </c>
      <c r="U2553" s="2" t="s">
        <v>305</v>
      </c>
      <c r="V2553" s="2"/>
      <c r="W2553">
        <v>27000</v>
      </c>
      <c r="X2553">
        <v>0</v>
      </c>
      <c r="Y2553">
        <v>0</v>
      </c>
      <c r="Z2553">
        <v>27000</v>
      </c>
      <c r="AB2553" s="2" t="s">
        <v>57</v>
      </c>
      <c r="AC2553">
        <v>18000</v>
      </c>
      <c r="AD2553">
        <v>9000</v>
      </c>
      <c r="AE2553">
        <v>94000</v>
      </c>
      <c r="AF2553">
        <v>1410</v>
      </c>
      <c r="AG2553" s="2" t="s">
        <v>11967</v>
      </c>
      <c r="AH2553" s="2"/>
      <c r="AI2553" s="1">
        <v>46197</v>
      </c>
      <c r="AJ2553" s="2" t="s">
        <v>87</v>
      </c>
      <c r="AK2553" s="2" t="s">
        <v>58</v>
      </c>
      <c r="AM2553" s="2" t="s">
        <v>59</v>
      </c>
      <c r="AP2553" s="2" t="s">
        <v>60</v>
      </c>
      <c r="AQ2553" s="2" t="s">
        <v>41</v>
      </c>
      <c r="AR2553">
        <v>67000</v>
      </c>
      <c r="AS2553" s="2" t="str">
        <f>_xlfn.IFNA(IF(VLOOKUP(all_resi[[#This Row],[No. Waybill]],settle_reconcile[No. Waybill],1,0)="","Recon","Recon"),"-")</f>
        <v>Recon</v>
      </c>
      <c r="AT2553" s="2">
        <f>all_resi[[#This Row],[Nilai COD]]-all_resi[[#This Row],[COD Fee]]-all_resi[[#This Row],[Total Biaya Setelah Diskon]]</f>
        <v>83590</v>
      </c>
      <c r="AU2553" s="2">
        <f>IF(all_resi[[#This Row],[Waktu Terima]]="","",_xlfn.DAYS(all_resi[[#This Row],[Waktu Terima]],all_resi[[#This Row],[Tanggal Pengiriman]]))</f>
        <v>2</v>
      </c>
    </row>
    <row r="2554" spans="1:47" x14ac:dyDescent="0.25">
      <c r="A2554" s="2" t="s">
        <v>12000</v>
      </c>
      <c r="B2554" s="1">
        <v>46195</v>
      </c>
      <c r="C2554" s="2" t="s">
        <v>42</v>
      </c>
      <c r="D2554" s="2" t="s">
        <v>43</v>
      </c>
      <c r="E2554" s="2" t="s">
        <v>44</v>
      </c>
      <c r="F2554" s="2" t="s">
        <v>45</v>
      </c>
      <c r="G2554" s="2" t="s">
        <v>46</v>
      </c>
      <c r="H2554" s="2" t="s">
        <v>80</v>
      </c>
      <c r="I2554" s="2" t="s">
        <v>12001</v>
      </c>
      <c r="J2554" s="2" t="s">
        <v>14693</v>
      </c>
      <c r="K2554" s="2" t="s">
        <v>700</v>
      </c>
      <c r="L2554" s="2" t="s">
        <v>2103</v>
      </c>
      <c r="M2554" s="2" t="s">
        <v>3694</v>
      </c>
      <c r="N2554" s="2" t="s">
        <v>12002</v>
      </c>
      <c r="O2554">
        <v>1</v>
      </c>
      <c r="P2554" s="2" t="s">
        <v>53</v>
      </c>
      <c r="Q2554">
        <v>100</v>
      </c>
      <c r="R2554">
        <v>0</v>
      </c>
      <c r="S2554" s="2" t="s">
        <v>54</v>
      </c>
      <c r="T2554" s="2" t="s">
        <v>55</v>
      </c>
      <c r="U2554" s="2" t="s">
        <v>305</v>
      </c>
      <c r="V2554" s="2"/>
      <c r="W2554">
        <v>73000</v>
      </c>
      <c r="X2554">
        <v>0</v>
      </c>
      <c r="Y2554">
        <v>0</v>
      </c>
      <c r="Z2554">
        <v>73000</v>
      </c>
      <c r="AB2554" s="2" t="s">
        <v>57</v>
      </c>
      <c r="AC2554">
        <v>29200</v>
      </c>
      <c r="AD2554">
        <v>43800</v>
      </c>
      <c r="AE2554">
        <v>138000</v>
      </c>
      <c r="AF2554">
        <v>2070</v>
      </c>
      <c r="AG2554" s="2" t="s">
        <v>353</v>
      </c>
      <c r="AH2554" s="2"/>
      <c r="AI2554" s="1">
        <v>46200</v>
      </c>
      <c r="AJ2554" s="2" t="s">
        <v>87</v>
      </c>
      <c r="AK2554" s="2" t="s">
        <v>58</v>
      </c>
      <c r="AM2554" s="2" t="s">
        <v>59</v>
      </c>
      <c r="AP2554" s="2" t="s">
        <v>60</v>
      </c>
      <c r="AQ2554" s="2" t="s">
        <v>41</v>
      </c>
      <c r="AR2554">
        <v>65000</v>
      </c>
      <c r="AS2554" s="2" t="str">
        <f>_xlfn.IFNA(IF(VLOOKUP(all_resi[[#This Row],[No. Waybill]],settle_reconcile[No. Waybill],1,0)="","Recon","Recon"),"-")</f>
        <v>Recon</v>
      </c>
      <c r="AT2554" s="2">
        <f>all_resi[[#This Row],[Nilai COD]]-all_resi[[#This Row],[COD Fee]]-all_resi[[#This Row],[Total Biaya Setelah Diskon]]</f>
        <v>92130</v>
      </c>
      <c r="AU2554" s="2">
        <f>IF(all_resi[[#This Row],[Waktu Terima]]="","",_xlfn.DAYS(all_resi[[#This Row],[Waktu Terima]],all_resi[[#This Row],[Tanggal Pengiriman]]))</f>
        <v>5</v>
      </c>
    </row>
    <row r="2555" spans="1:47" x14ac:dyDescent="0.25">
      <c r="A2555" s="2" t="s">
        <v>11869</v>
      </c>
      <c r="B2555" s="1">
        <v>46195</v>
      </c>
      <c r="C2555" s="2" t="s">
        <v>42</v>
      </c>
      <c r="D2555" s="2" t="s">
        <v>43</v>
      </c>
      <c r="E2555" s="2" t="s">
        <v>44</v>
      </c>
      <c r="F2555" s="2" t="s">
        <v>45</v>
      </c>
      <c r="G2555" s="2" t="s">
        <v>46</v>
      </c>
      <c r="H2555" s="2" t="s">
        <v>80</v>
      </c>
      <c r="I2555" s="2" t="s">
        <v>11870</v>
      </c>
      <c r="J2555" s="2" t="s">
        <v>14698</v>
      </c>
      <c r="K2555" s="2" t="s">
        <v>116</v>
      </c>
      <c r="L2555" s="2" t="s">
        <v>2163</v>
      </c>
      <c r="M2555" s="2" t="s">
        <v>2164</v>
      </c>
      <c r="N2555" s="2" t="s">
        <v>11871</v>
      </c>
      <c r="O2555">
        <v>1</v>
      </c>
      <c r="P2555" s="2" t="s">
        <v>53</v>
      </c>
      <c r="Q2555">
        <v>100</v>
      </c>
      <c r="R2555">
        <v>0</v>
      </c>
      <c r="S2555" s="2" t="s">
        <v>54</v>
      </c>
      <c r="T2555" s="2" t="s">
        <v>55</v>
      </c>
      <c r="U2555" s="2" t="s">
        <v>1997</v>
      </c>
      <c r="V2555" s="2"/>
      <c r="W2555">
        <v>15000</v>
      </c>
      <c r="X2555">
        <v>0</v>
      </c>
      <c r="Y2555">
        <v>0</v>
      </c>
      <c r="Z2555">
        <v>15000</v>
      </c>
      <c r="AB2555" s="2" t="s">
        <v>57</v>
      </c>
      <c r="AC2555">
        <v>9000</v>
      </c>
      <c r="AD2555">
        <v>6000</v>
      </c>
      <c r="AE2555">
        <v>97000</v>
      </c>
      <c r="AF2555">
        <v>1455</v>
      </c>
      <c r="AG2555" s="2" t="s">
        <v>517</v>
      </c>
      <c r="AH2555" s="2" t="s">
        <v>149</v>
      </c>
      <c r="AI2555" s="1">
        <v>46199</v>
      </c>
      <c r="AJ2555" s="2" t="s">
        <v>87</v>
      </c>
      <c r="AK2555" s="2" t="s">
        <v>67</v>
      </c>
      <c r="AM2555" s="2" t="s">
        <v>59</v>
      </c>
      <c r="AP2555" s="2" t="s">
        <v>60</v>
      </c>
      <c r="AQ2555" s="2" t="s">
        <v>41</v>
      </c>
      <c r="AR2555">
        <v>82000</v>
      </c>
      <c r="AS2555" s="2" t="str">
        <f>_xlfn.IFNA(IF(VLOOKUP(all_resi[[#This Row],[No. Waybill]],settle_reconcile[No. Waybill],1,0)="","Recon","Recon"),"-")</f>
        <v>-</v>
      </c>
      <c r="AT2555" s="2">
        <f>all_resi[[#This Row],[Nilai COD]]-all_resi[[#This Row],[COD Fee]]-all_resi[[#This Row],[Total Biaya Setelah Diskon]]</f>
        <v>89545</v>
      </c>
      <c r="AU2555" s="2">
        <f>IF(all_resi[[#This Row],[Waktu Terima]]="","",_xlfn.DAYS(all_resi[[#This Row],[Waktu Terima]],all_resi[[#This Row],[Tanggal Pengiriman]]))</f>
        <v>4</v>
      </c>
    </row>
    <row r="2556" spans="1:47" x14ac:dyDescent="0.25">
      <c r="A2556" s="2" t="s">
        <v>11920</v>
      </c>
      <c r="B2556" s="1">
        <v>46195</v>
      </c>
      <c r="C2556" s="2" t="s">
        <v>42</v>
      </c>
      <c r="D2556" s="2" t="s">
        <v>43</v>
      </c>
      <c r="E2556" s="2" t="s">
        <v>44</v>
      </c>
      <c r="F2556" s="2" t="s">
        <v>45</v>
      </c>
      <c r="G2556" s="2" t="s">
        <v>46</v>
      </c>
      <c r="H2556" s="2" t="s">
        <v>47</v>
      </c>
      <c r="I2556" s="2" t="s">
        <v>11921</v>
      </c>
      <c r="J2556" s="2" t="s">
        <v>14726</v>
      </c>
      <c r="K2556" s="2" t="s">
        <v>203</v>
      </c>
      <c r="L2556" s="2" t="s">
        <v>4605</v>
      </c>
      <c r="M2556" s="2" t="s">
        <v>8545</v>
      </c>
      <c r="N2556" s="2" t="s">
        <v>11922</v>
      </c>
      <c r="O2556">
        <v>1</v>
      </c>
      <c r="P2556" s="2" t="s">
        <v>53</v>
      </c>
      <c r="Q2556">
        <v>100</v>
      </c>
      <c r="R2556">
        <v>0</v>
      </c>
      <c r="S2556" s="2" t="s">
        <v>54</v>
      </c>
      <c r="T2556" s="2" t="s">
        <v>55</v>
      </c>
      <c r="U2556" s="2" t="s">
        <v>386</v>
      </c>
      <c r="V2556" s="2"/>
      <c r="W2556">
        <v>14000</v>
      </c>
      <c r="X2556">
        <v>0</v>
      </c>
      <c r="Y2556">
        <v>0</v>
      </c>
      <c r="Z2556">
        <v>14000</v>
      </c>
      <c r="AB2556" s="2" t="s">
        <v>57</v>
      </c>
      <c r="AC2556">
        <v>8000</v>
      </c>
      <c r="AD2556">
        <v>6000</v>
      </c>
      <c r="AE2556">
        <v>118000</v>
      </c>
      <c r="AF2556">
        <v>1770</v>
      </c>
      <c r="AG2556" s="2" t="s">
        <v>517</v>
      </c>
      <c r="AH2556" s="2" t="s">
        <v>149</v>
      </c>
      <c r="AI2556" s="1">
        <v>46201</v>
      </c>
      <c r="AJ2556" s="2"/>
      <c r="AK2556" s="2" t="s">
        <v>67</v>
      </c>
      <c r="AM2556" s="2" t="s">
        <v>59</v>
      </c>
      <c r="AP2556" s="2" t="s">
        <v>60</v>
      </c>
      <c r="AQ2556" s="2" t="s">
        <v>41</v>
      </c>
      <c r="AR2556">
        <v>104000</v>
      </c>
      <c r="AS2556" s="2" t="str">
        <f>_xlfn.IFNA(IF(VLOOKUP(all_resi[[#This Row],[No. Waybill]],settle_reconcile[No. Waybill],1,0)="","Recon","Recon"),"-")</f>
        <v>-</v>
      </c>
      <c r="AT2556" s="2">
        <f>all_resi[[#This Row],[Nilai COD]]-all_resi[[#This Row],[COD Fee]]-all_resi[[#This Row],[Total Biaya Setelah Diskon]]</f>
        <v>110230</v>
      </c>
      <c r="AU2556" s="2">
        <f>IF(all_resi[[#This Row],[Waktu Terima]]="","",_xlfn.DAYS(all_resi[[#This Row],[Waktu Terima]],all_resi[[#This Row],[Tanggal Pengiriman]]))</f>
        <v>6</v>
      </c>
    </row>
    <row r="2557" spans="1:47" x14ac:dyDescent="0.25">
      <c r="A2557" s="2" t="s">
        <v>11923</v>
      </c>
      <c r="B2557" s="1">
        <v>46195</v>
      </c>
      <c r="C2557" s="2" t="s">
        <v>42</v>
      </c>
      <c r="D2557" s="2" t="s">
        <v>43</v>
      </c>
      <c r="E2557" s="2" t="s">
        <v>44</v>
      </c>
      <c r="F2557" s="2" t="s">
        <v>45</v>
      </c>
      <c r="G2557" s="2" t="s">
        <v>46</v>
      </c>
      <c r="H2557" s="2" t="s">
        <v>80</v>
      </c>
      <c r="I2557" s="2" t="s">
        <v>11924</v>
      </c>
      <c r="J2557" s="2" t="s">
        <v>14750</v>
      </c>
      <c r="K2557" s="2" t="s">
        <v>265</v>
      </c>
      <c r="L2557" s="2" t="s">
        <v>8321</v>
      </c>
      <c r="M2557" s="2" t="s">
        <v>8322</v>
      </c>
      <c r="N2557" s="2" t="s">
        <v>11925</v>
      </c>
      <c r="O2557">
        <v>1</v>
      </c>
      <c r="P2557" s="2" t="s">
        <v>53</v>
      </c>
      <c r="Q2557">
        <v>100</v>
      </c>
      <c r="R2557">
        <v>0</v>
      </c>
      <c r="S2557" s="2" t="s">
        <v>54</v>
      </c>
      <c r="T2557" s="2" t="s">
        <v>55</v>
      </c>
      <c r="U2557" s="2" t="s">
        <v>1062</v>
      </c>
      <c r="V2557" s="2"/>
      <c r="W2557">
        <v>50000</v>
      </c>
      <c r="X2557">
        <v>0</v>
      </c>
      <c r="Y2557">
        <v>0</v>
      </c>
      <c r="Z2557">
        <v>50000</v>
      </c>
      <c r="AB2557" s="2" t="s">
        <v>57</v>
      </c>
      <c r="AC2557">
        <v>20000</v>
      </c>
      <c r="AD2557">
        <v>30000</v>
      </c>
      <c r="AE2557">
        <v>134000</v>
      </c>
      <c r="AF2557">
        <v>2010</v>
      </c>
      <c r="AG2557" s="2" t="s">
        <v>11924</v>
      </c>
      <c r="AH2557" s="2"/>
      <c r="AI2557" s="1">
        <v>46200</v>
      </c>
      <c r="AJ2557" s="2" t="s">
        <v>87</v>
      </c>
      <c r="AK2557" s="2" t="s">
        <v>58</v>
      </c>
      <c r="AM2557" s="2" t="s">
        <v>59</v>
      </c>
      <c r="AP2557" s="2" t="s">
        <v>60</v>
      </c>
      <c r="AQ2557" s="2" t="s">
        <v>41</v>
      </c>
      <c r="AR2557">
        <v>84000</v>
      </c>
      <c r="AS2557" s="2" t="str">
        <f>_xlfn.IFNA(IF(VLOOKUP(all_resi[[#This Row],[No. Waybill]],settle_reconcile[No. Waybill],1,0)="","Recon","Recon"),"-")</f>
        <v>Recon</v>
      </c>
      <c r="AT2557" s="2">
        <f>all_resi[[#This Row],[Nilai COD]]-all_resi[[#This Row],[COD Fee]]-all_resi[[#This Row],[Total Biaya Setelah Diskon]]</f>
        <v>101990</v>
      </c>
      <c r="AU2557" s="2">
        <f>IF(all_resi[[#This Row],[Waktu Terima]]="","",_xlfn.DAYS(all_resi[[#This Row],[Waktu Terima]],all_resi[[#This Row],[Tanggal Pengiriman]]))</f>
        <v>5</v>
      </c>
    </row>
    <row r="2558" spans="1:47" x14ac:dyDescent="0.25">
      <c r="A2558" s="2" t="s">
        <v>11974</v>
      </c>
      <c r="B2558" s="1">
        <v>46195</v>
      </c>
      <c r="C2558" s="2" t="s">
        <v>42</v>
      </c>
      <c r="D2558" s="2" t="s">
        <v>43</v>
      </c>
      <c r="E2558" s="2" t="s">
        <v>44</v>
      </c>
      <c r="F2558" s="2" t="s">
        <v>45</v>
      </c>
      <c r="G2558" s="2" t="s">
        <v>46</v>
      </c>
      <c r="H2558" s="2" t="s">
        <v>80</v>
      </c>
      <c r="I2558" s="2" t="s">
        <v>11975</v>
      </c>
      <c r="J2558" s="2" t="s">
        <v>14686</v>
      </c>
      <c r="K2558" s="2" t="s">
        <v>106</v>
      </c>
      <c r="L2558" s="2" t="s">
        <v>107</v>
      </c>
      <c r="M2558" s="2" t="s">
        <v>455</v>
      </c>
      <c r="N2558" s="2" t="s">
        <v>11976</v>
      </c>
      <c r="O2558">
        <v>1</v>
      </c>
      <c r="P2558" s="2" t="s">
        <v>53</v>
      </c>
      <c r="Q2558">
        <v>100</v>
      </c>
      <c r="R2558">
        <v>0</v>
      </c>
      <c r="S2558" s="2" t="s">
        <v>54</v>
      </c>
      <c r="T2558" s="2" t="s">
        <v>55</v>
      </c>
      <c r="U2558" s="2" t="s">
        <v>305</v>
      </c>
      <c r="V2558" s="2"/>
      <c r="W2558">
        <v>61000</v>
      </c>
      <c r="X2558">
        <v>0</v>
      </c>
      <c r="Y2558">
        <v>0</v>
      </c>
      <c r="Z2558">
        <v>61000</v>
      </c>
      <c r="AB2558" s="2" t="s">
        <v>57</v>
      </c>
      <c r="AC2558">
        <v>24400</v>
      </c>
      <c r="AD2558">
        <v>36600</v>
      </c>
      <c r="AE2558">
        <v>131000</v>
      </c>
      <c r="AF2558">
        <v>1965</v>
      </c>
      <c r="AG2558" s="2" t="s">
        <v>11975</v>
      </c>
      <c r="AH2558" s="2"/>
      <c r="AI2558" s="1">
        <v>46202</v>
      </c>
      <c r="AJ2558" s="2" t="s">
        <v>87</v>
      </c>
      <c r="AK2558" s="2" t="s">
        <v>58</v>
      </c>
      <c r="AM2558" s="2" t="s">
        <v>59</v>
      </c>
      <c r="AP2558" s="2" t="s">
        <v>60</v>
      </c>
      <c r="AQ2558" s="2" t="s">
        <v>41</v>
      </c>
      <c r="AR2558">
        <v>70000</v>
      </c>
      <c r="AS2558" s="2" t="str">
        <f>_xlfn.IFNA(IF(VLOOKUP(all_resi[[#This Row],[No. Waybill]],settle_reconcile[No. Waybill],1,0)="","Recon","Recon"),"-")</f>
        <v>Recon</v>
      </c>
      <c r="AT2558" s="2">
        <f>all_resi[[#This Row],[Nilai COD]]-all_resi[[#This Row],[COD Fee]]-all_resi[[#This Row],[Total Biaya Setelah Diskon]]</f>
        <v>92435</v>
      </c>
      <c r="AU2558" s="2">
        <f>IF(all_resi[[#This Row],[Waktu Terima]]="","",_xlfn.DAYS(all_resi[[#This Row],[Waktu Terima]],all_resi[[#This Row],[Tanggal Pengiriman]]))</f>
        <v>7</v>
      </c>
    </row>
    <row r="2559" spans="1:47" x14ac:dyDescent="0.25">
      <c r="A2559" s="2" t="s">
        <v>12016</v>
      </c>
      <c r="B2559" s="1">
        <v>46195</v>
      </c>
      <c r="C2559" s="2" t="s">
        <v>42</v>
      </c>
      <c r="D2559" s="2" t="s">
        <v>43</v>
      </c>
      <c r="E2559" s="2" t="s">
        <v>44</v>
      </c>
      <c r="F2559" s="2" t="s">
        <v>45</v>
      </c>
      <c r="G2559" s="2" t="s">
        <v>46</v>
      </c>
      <c r="H2559" s="2" t="s">
        <v>80</v>
      </c>
      <c r="I2559" s="2" t="s">
        <v>12017</v>
      </c>
      <c r="J2559" s="2" t="s">
        <v>14690</v>
      </c>
      <c r="K2559" s="2" t="s">
        <v>75</v>
      </c>
      <c r="L2559" s="2" t="s">
        <v>355</v>
      </c>
      <c r="M2559" s="2" t="s">
        <v>1434</v>
      </c>
      <c r="N2559" s="2" t="s">
        <v>12018</v>
      </c>
      <c r="O2559">
        <v>1</v>
      </c>
      <c r="P2559" s="2" t="s">
        <v>53</v>
      </c>
      <c r="Q2559">
        <v>100</v>
      </c>
      <c r="R2559">
        <v>0</v>
      </c>
      <c r="S2559" s="2" t="s">
        <v>54</v>
      </c>
      <c r="T2559" s="2" t="s">
        <v>55</v>
      </c>
      <c r="U2559" s="2" t="s">
        <v>86</v>
      </c>
      <c r="V2559" s="2"/>
      <c r="W2559">
        <v>60000</v>
      </c>
      <c r="X2559">
        <v>0</v>
      </c>
      <c r="Y2559">
        <v>0</v>
      </c>
      <c r="Z2559">
        <v>60000</v>
      </c>
      <c r="AB2559" s="2" t="s">
        <v>57</v>
      </c>
      <c r="AC2559">
        <v>24000</v>
      </c>
      <c r="AD2559">
        <v>36000</v>
      </c>
      <c r="AE2559">
        <v>106500</v>
      </c>
      <c r="AF2559">
        <v>1597.5</v>
      </c>
      <c r="AG2559" s="2" t="s">
        <v>256</v>
      </c>
      <c r="AH2559" s="2"/>
      <c r="AI2559" s="1">
        <v>46209</v>
      </c>
      <c r="AJ2559" s="2" t="s">
        <v>87</v>
      </c>
      <c r="AK2559" s="2" t="s">
        <v>67</v>
      </c>
      <c r="AM2559" s="2" t="s">
        <v>59</v>
      </c>
      <c r="AP2559" s="2" t="s">
        <v>60</v>
      </c>
      <c r="AQ2559" s="2" t="s">
        <v>41</v>
      </c>
      <c r="AR2559">
        <v>46500</v>
      </c>
      <c r="AS2559" s="2" t="str">
        <f>_xlfn.IFNA(IF(VLOOKUP(all_resi[[#This Row],[No. Waybill]],settle_reconcile[No. Waybill],1,0)="","Recon","Recon"),"-")</f>
        <v>-</v>
      </c>
      <c r="AT2559" s="2">
        <f>all_resi[[#This Row],[Nilai COD]]-all_resi[[#This Row],[COD Fee]]-all_resi[[#This Row],[Total Biaya Setelah Diskon]]</f>
        <v>68902.5</v>
      </c>
      <c r="AU2559" s="2">
        <f>IF(all_resi[[#This Row],[Waktu Terima]]="","",_xlfn.DAYS(all_resi[[#This Row],[Waktu Terima]],all_resi[[#This Row],[Tanggal Pengiriman]]))</f>
        <v>14</v>
      </c>
    </row>
    <row r="2560" spans="1:47" x14ac:dyDescent="0.25">
      <c r="A2560" s="2" t="s">
        <v>11926</v>
      </c>
      <c r="B2560" s="1">
        <v>46195</v>
      </c>
      <c r="C2560" s="2" t="s">
        <v>42</v>
      </c>
      <c r="D2560" s="2" t="s">
        <v>43</v>
      </c>
      <c r="E2560" s="2" t="s">
        <v>44</v>
      </c>
      <c r="F2560" s="2" t="s">
        <v>45</v>
      </c>
      <c r="G2560" s="2" t="s">
        <v>46</v>
      </c>
      <c r="H2560" s="2" t="s">
        <v>80</v>
      </c>
      <c r="I2560" s="2" t="s">
        <v>11927</v>
      </c>
      <c r="J2560" s="2" t="s">
        <v>14751</v>
      </c>
      <c r="K2560" s="2" t="s">
        <v>143</v>
      </c>
      <c r="L2560" s="2" t="s">
        <v>11530</v>
      </c>
      <c r="M2560" s="2" t="s">
        <v>11531</v>
      </c>
      <c r="N2560" s="2" t="s">
        <v>11928</v>
      </c>
      <c r="O2560">
        <v>1</v>
      </c>
      <c r="P2560" s="2" t="s">
        <v>53</v>
      </c>
      <c r="Q2560">
        <v>100</v>
      </c>
      <c r="R2560">
        <v>0</v>
      </c>
      <c r="S2560" s="2" t="s">
        <v>54</v>
      </c>
      <c r="T2560" s="2" t="s">
        <v>55</v>
      </c>
      <c r="U2560" s="2" t="s">
        <v>305</v>
      </c>
      <c r="V2560" s="2"/>
      <c r="W2560">
        <v>25000</v>
      </c>
      <c r="X2560">
        <v>0</v>
      </c>
      <c r="Y2560">
        <v>0</v>
      </c>
      <c r="Z2560">
        <v>25000</v>
      </c>
      <c r="AB2560" s="2" t="s">
        <v>57</v>
      </c>
      <c r="AC2560">
        <v>18000</v>
      </c>
      <c r="AD2560">
        <v>7000</v>
      </c>
      <c r="AE2560">
        <v>87000</v>
      </c>
      <c r="AF2560">
        <v>1305</v>
      </c>
      <c r="AG2560" s="2" t="s">
        <v>11927</v>
      </c>
      <c r="AH2560" s="2"/>
      <c r="AI2560" s="1">
        <v>46197</v>
      </c>
      <c r="AJ2560" s="2" t="s">
        <v>87</v>
      </c>
      <c r="AK2560" s="2" t="s">
        <v>58</v>
      </c>
      <c r="AM2560" s="2" t="s">
        <v>59</v>
      </c>
      <c r="AP2560" s="2" t="s">
        <v>60</v>
      </c>
      <c r="AQ2560" s="2" t="s">
        <v>41</v>
      </c>
      <c r="AR2560">
        <v>62000</v>
      </c>
      <c r="AS2560" s="2" t="str">
        <f>_xlfn.IFNA(IF(VLOOKUP(all_resi[[#This Row],[No. Waybill]],settle_reconcile[No. Waybill],1,0)="","Recon","Recon"),"-")</f>
        <v>Recon</v>
      </c>
      <c r="AT2560" s="2">
        <f>all_resi[[#This Row],[Nilai COD]]-all_resi[[#This Row],[COD Fee]]-all_resi[[#This Row],[Total Biaya Setelah Diskon]]</f>
        <v>78695</v>
      </c>
      <c r="AU2560" s="2">
        <f>IF(all_resi[[#This Row],[Waktu Terima]]="","",_xlfn.DAYS(all_resi[[#This Row],[Waktu Terima]],all_resi[[#This Row],[Tanggal Pengiriman]]))</f>
        <v>2</v>
      </c>
    </row>
    <row r="2561" spans="1:47" x14ac:dyDescent="0.25">
      <c r="A2561" s="2" t="s">
        <v>11909</v>
      </c>
      <c r="B2561" s="1">
        <v>46195</v>
      </c>
      <c r="C2561" s="2" t="s">
        <v>42</v>
      </c>
      <c r="D2561" s="2" t="s">
        <v>43</v>
      </c>
      <c r="E2561" s="2" t="s">
        <v>44</v>
      </c>
      <c r="F2561" s="2" t="s">
        <v>45</v>
      </c>
      <c r="G2561" s="2" t="s">
        <v>46</v>
      </c>
      <c r="H2561" s="2" t="s">
        <v>80</v>
      </c>
      <c r="I2561" s="2" t="s">
        <v>11910</v>
      </c>
      <c r="J2561" s="2" t="s">
        <v>14754</v>
      </c>
      <c r="K2561" s="2" t="s">
        <v>126</v>
      </c>
      <c r="L2561" s="2" t="s">
        <v>161</v>
      </c>
      <c r="M2561" s="2" t="s">
        <v>3227</v>
      </c>
      <c r="N2561" s="2" t="s">
        <v>11911</v>
      </c>
      <c r="O2561">
        <v>1</v>
      </c>
      <c r="P2561" s="2" t="s">
        <v>53</v>
      </c>
      <c r="Q2561">
        <v>100</v>
      </c>
      <c r="R2561">
        <v>0</v>
      </c>
      <c r="S2561" s="2" t="s">
        <v>54</v>
      </c>
      <c r="T2561" s="2" t="s">
        <v>55</v>
      </c>
      <c r="U2561" s="2" t="s">
        <v>1062</v>
      </c>
      <c r="V2561" s="2"/>
      <c r="W2561">
        <v>74000</v>
      </c>
      <c r="X2561">
        <v>0</v>
      </c>
      <c r="Y2561">
        <v>0</v>
      </c>
      <c r="Z2561">
        <v>74000</v>
      </c>
      <c r="AB2561" s="2" t="s">
        <v>57</v>
      </c>
      <c r="AC2561">
        <v>29600</v>
      </c>
      <c r="AD2561">
        <v>44400</v>
      </c>
      <c r="AE2561">
        <v>158000</v>
      </c>
      <c r="AF2561">
        <v>2370</v>
      </c>
      <c r="AG2561" s="2" t="s">
        <v>256</v>
      </c>
      <c r="AH2561" s="2"/>
      <c r="AI2561" s="1">
        <v>46207</v>
      </c>
      <c r="AJ2561" s="2" t="s">
        <v>87</v>
      </c>
      <c r="AK2561" s="2" t="s">
        <v>67</v>
      </c>
      <c r="AM2561" s="2" t="s">
        <v>59</v>
      </c>
      <c r="AP2561" s="2" t="s">
        <v>60</v>
      </c>
      <c r="AQ2561" s="2" t="s">
        <v>41</v>
      </c>
      <c r="AR2561">
        <v>84000</v>
      </c>
      <c r="AS2561" s="2" t="str">
        <f>_xlfn.IFNA(IF(VLOOKUP(all_resi[[#This Row],[No. Waybill]],settle_reconcile[No. Waybill],1,0)="","Recon","Recon"),"-")</f>
        <v>-</v>
      </c>
      <c r="AT2561" s="2">
        <f>all_resi[[#This Row],[Nilai COD]]-all_resi[[#This Row],[COD Fee]]-all_resi[[#This Row],[Total Biaya Setelah Diskon]]</f>
        <v>111230</v>
      </c>
      <c r="AU2561" s="2">
        <f>IF(all_resi[[#This Row],[Waktu Terima]]="","",_xlfn.DAYS(all_resi[[#This Row],[Waktu Terima]],all_resi[[#This Row],[Tanggal Pengiriman]]))</f>
        <v>12</v>
      </c>
    </row>
    <row r="2562" spans="1:47" x14ac:dyDescent="0.25">
      <c r="A2562" s="2" t="s">
        <v>11858</v>
      </c>
      <c r="B2562" s="1">
        <v>46195</v>
      </c>
      <c r="C2562" s="2" t="s">
        <v>42</v>
      </c>
      <c r="D2562" s="2" t="s">
        <v>43</v>
      </c>
      <c r="E2562" s="2" t="s">
        <v>44</v>
      </c>
      <c r="F2562" s="2" t="s">
        <v>45</v>
      </c>
      <c r="G2562" s="2" t="s">
        <v>46</v>
      </c>
      <c r="H2562" s="2" t="s">
        <v>47</v>
      </c>
      <c r="I2562" s="2" t="s">
        <v>11859</v>
      </c>
      <c r="J2562" s="2" t="s">
        <v>14748</v>
      </c>
      <c r="K2562" s="2" t="s">
        <v>561</v>
      </c>
      <c r="L2562" s="2" t="s">
        <v>7931</v>
      </c>
      <c r="M2562" s="2" t="s">
        <v>7932</v>
      </c>
      <c r="N2562" s="2" t="s">
        <v>11860</v>
      </c>
      <c r="O2562">
        <v>1</v>
      </c>
      <c r="P2562" s="2" t="s">
        <v>53</v>
      </c>
      <c r="Q2562">
        <v>100</v>
      </c>
      <c r="R2562">
        <v>0</v>
      </c>
      <c r="S2562" s="2" t="s">
        <v>54</v>
      </c>
      <c r="T2562" s="2" t="s">
        <v>55</v>
      </c>
      <c r="U2562" s="2" t="s">
        <v>207</v>
      </c>
      <c r="V2562" s="2"/>
      <c r="W2562">
        <v>40000</v>
      </c>
      <c r="X2562">
        <v>0</v>
      </c>
      <c r="Y2562">
        <v>0</v>
      </c>
      <c r="Z2562">
        <v>40000</v>
      </c>
      <c r="AB2562" s="2" t="s">
        <v>57</v>
      </c>
      <c r="AC2562">
        <v>16000</v>
      </c>
      <c r="AD2562">
        <v>24000</v>
      </c>
      <c r="AE2562">
        <v>110000</v>
      </c>
      <c r="AF2562">
        <v>1650</v>
      </c>
      <c r="AG2562" s="2" t="s">
        <v>11859</v>
      </c>
      <c r="AH2562" s="2"/>
      <c r="AI2562" s="1">
        <v>46199</v>
      </c>
      <c r="AJ2562" s="2"/>
      <c r="AK2562" s="2" t="s">
        <v>58</v>
      </c>
      <c r="AM2562" s="2" t="s">
        <v>59</v>
      </c>
      <c r="AP2562" s="2" t="s">
        <v>60</v>
      </c>
      <c r="AQ2562" s="2" t="s">
        <v>41</v>
      </c>
      <c r="AR2562">
        <v>70000</v>
      </c>
      <c r="AS2562" s="2" t="str">
        <f>_xlfn.IFNA(IF(VLOOKUP(all_resi[[#This Row],[No. Waybill]],settle_reconcile[No. Waybill],1,0)="","Recon","Recon"),"-")</f>
        <v>Recon</v>
      </c>
      <c r="AT2562" s="2">
        <f>all_resi[[#This Row],[Nilai COD]]-all_resi[[#This Row],[COD Fee]]-all_resi[[#This Row],[Total Biaya Setelah Diskon]]</f>
        <v>84350</v>
      </c>
      <c r="AU2562" s="2">
        <f>IF(all_resi[[#This Row],[Waktu Terima]]="","",_xlfn.DAYS(all_resi[[#This Row],[Waktu Terima]],all_resi[[#This Row],[Tanggal Pengiriman]]))</f>
        <v>4</v>
      </c>
    </row>
    <row r="2563" spans="1:47" x14ac:dyDescent="0.25">
      <c r="A2563" s="2" t="s">
        <v>11796</v>
      </c>
      <c r="B2563" s="1">
        <v>46195</v>
      </c>
      <c r="C2563" s="2" t="s">
        <v>42</v>
      </c>
      <c r="D2563" s="2" t="s">
        <v>43</v>
      </c>
      <c r="E2563" s="2" t="s">
        <v>44</v>
      </c>
      <c r="F2563" s="2" t="s">
        <v>45</v>
      </c>
      <c r="G2563" s="2" t="s">
        <v>46</v>
      </c>
      <c r="H2563" s="2" t="s">
        <v>47</v>
      </c>
      <c r="I2563" s="2" t="s">
        <v>11797</v>
      </c>
      <c r="J2563" s="2" t="s">
        <v>14728</v>
      </c>
      <c r="K2563" s="2" t="s">
        <v>700</v>
      </c>
      <c r="L2563" s="2" t="s">
        <v>1352</v>
      </c>
      <c r="M2563" s="2" t="s">
        <v>1353</v>
      </c>
      <c r="N2563" s="2" t="s">
        <v>11798</v>
      </c>
      <c r="O2563">
        <v>1</v>
      </c>
      <c r="P2563" s="2" t="s">
        <v>53</v>
      </c>
      <c r="Q2563">
        <v>100</v>
      </c>
      <c r="R2563">
        <v>0</v>
      </c>
      <c r="S2563" s="2" t="s">
        <v>54</v>
      </c>
      <c r="T2563" s="2" t="s">
        <v>55</v>
      </c>
      <c r="U2563" s="2" t="s">
        <v>207</v>
      </c>
      <c r="V2563" s="2"/>
      <c r="W2563">
        <v>45000</v>
      </c>
      <c r="X2563">
        <v>0</v>
      </c>
      <c r="Y2563">
        <v>0</v>
      </c>
      <c r="Z2563">
        <v>45000</v>
      </c>
      <c r="AB2563" s="2" t="s">
        <v>57</v>
      </c>
      <c r="AC2563">
        <v>18000</v>
      </c>
      <c r="AD2563">
        <v>27000</v>
      </c>
      <c r="AE2563">
        <v>105000</v>
      </c>
      <c r="AF2563">
        <v>1575</v>
      </c>
      <c r="AG2563" s="2" t="s">
        <v>256</v>
      </c>
      <c r="AH2563" s="2"/>
      <c r="AI2563" s="1">
        <v>46206</v>
      </c>
      <c r="AJ2563" s="2"/>
      <c r="AK2563" s="2" t="s">
        <v>67</v>
      </c>
      <c r="AM2563" s="2" t="s">
        <v>59</v>
      </c>
      <c r="AP2563" s="2" t="s">
        <v>60</v>
      </c>
      <c r="AQ2563" s="2" t="s">
        <v>41</v>
      </c>
      <c r="AR2563">
        <v>60000</v>
      </c>
      <c r="AS2563" s="2" t="str">
        <f>_xlfn.IFNA(IF(VLOOKUP(all_resi[[#This Row],[No. Waybill]],settle_reconcile[No. Waybill],1,0)="","Recon","Recon"),"-")</f>
        <v>-</v>
      </c>
      <c r="AT2563" s="2">
        <f>all_resi[[#This Row],[Nilai COD]]-all_resi[[#This Row],[COD Fee]]-all_resi[[#This Row],[Total Biaya Setelah Diskon]]</f>
        <v>76425</v>
      </c>
      <c r="AU2563" s="2">
        <f>IF(all_resi[[#This Row],[Waktu Terima]]="","",_xlfn.DAYS(all_resi[[#This Row],[Waktu Terima]],all_resi[[#This Row],[Tanggal Pengiriman]]))</f>
        <v>11</v>
      </c>
    </row>
    <row r="2564" spans="1:47" x14ac:dyDescent="0.25">
      <c r="A2564" s="2" t="s">
        <v>11875</v>
      </c>
      <c r="B2564" s="1">
        <v>46195</v>
      </c>
      <c r="C2564" s="2" t="s">
        <v>42</v>
      </c>
      <c r="D2564" s="2" t="s">
        <v>43</v>
      </c>
      <c r="E2564" s="2" t="s">
        <v>44</v>
      </c>
      <c r="F2564" s="2" t="s">
        <v>45</v>
      </c>
      <c r="G2564" s="2" t="s">
        <v>46</v>
      </c>
      <c r="H2564" s="2" t="s">
        <v>80</v>
      </c>
      <c r="I2564" s="2" t="s">
        <v>11876</v>
      </c>
      <c r="J2564" s="2" t="s">
        <v>14687</v>
      </c>
      <c r="K2564" s="2" t="s">
        <v>177</v>
      </c>
      <c r="L2564" s="2" t="s">
        <v>807</v>
      </c>
      <c r="M2564" s="2" t="s">
        <v>1671</v>
      </c>
      <c r="N2564" s="2" t="s">
        <v>11877</v>
      </c>
      <c r="O2564">
        <v>1</v>
      </c>
      <c r="P2564" s="2" t="s">
        <v>53</v>
      </c>
      <c r="Q2564">
        <v>100</v>
      </c>
      <c r="R2564">
        <v>0</v>
      </c>
      <c r="S2564" s="2" t="s">
        <v>54</v>
      </c>
      <c r="T2564" s="2" t="s">
        <v>55</v>
      </c>
      <c r="U2564" s="2" t="s">
        <v>2303</v>
      </c>
      <c r="V2564" s="2"/>
      <c r="W2564">
        <v>64000</v>
      </c>
      <c r="X2564">
        <v>0</v>
      </c>
      <c r="Y2564">
        <v>0</v>
      </c>
      <c r="Z2564">
        <v>64000</v>
      </c>
      <c r="AB2564" s="2" t="s">
        <v>57</v>
      </c>
      <c r="AC2564">
        <v>25600</v>
      </c>
      <c r="AD2564">
        <v>38400</v>
      </c>
      <c r="AE2564">
        <v>148000</v>
      </c>
      <c r="AF2564">
        <v>2220</v>
      </c>
      <c r="AG2564" s="2"/>
      <c r="AH2564" s="2"/>
      <c r="AI2564" s="1"/>
      <c r="AJ2564" s="2" t="s">
        <v>87</v>
      </c>
      <c r="AK2564" s="2" t="s">
        <v>67</v>
      </c>
      <c r="AM2564" s="2" t="s">
        <v>59</v>
      </c>
      <c r="AP2564" s="2" t="s">
        <v>60</v>
      </c>
      <c r="AQ2564" s="2" t="s">
        <v>41</v>
      </c>
      <c r="AR2564">
        <v>84000</v>
      </c>
      <c r="AS2564" s="2" t="str">
        <f>_xlfn.IFNA(IF(VLOOKUP(all_resi[[#This Row],[No. Waybill]],settle_reconcile[No. Waybill],1,0)="","Recon","Recon"),"-")</f>
        <v>-</v>
      </c>
      <c r="AT2564" s="2">
        <f>all_resi[[#This Row],[Nilai COD]]-all_resi[[#This Row],[COD Fee]]-all_resi[[#This Row],[Total Biaya Setelah Diskon]]</f>
        <v>107380</v>
      </c>
      <c r="AU2564" s="2" t="str">
        <f>IF(all_resi[[#This Row],[Waktu Terima]]="","",_xlfn.DAYS(all_resi[[#This Row],[Waktu Terima]],all_resi[[#This Row],[Tanggal Pengiriman]]))</f>
        <v/>
      </c>
    </row>
    <row r="2565" spans="1:47" x14ac:dyDescent="0.25">
      <c r="A2565" s="2" t="s">
        <v>11853</v>
      </c>
      <c r="B2565" s="1">
        <v>46195</v>
      </c>
      <c r="C2565" s="2" t="s">
        <v>42</v>
      </c>
      <c r="D2565" s="2" t="s">
        <v>43</v>
      </c>
      <c r="E2565" s="2" t="s">
        <v>44</v>
      </c>
      <c r="F2565" s="2" t="s">
        <v>45</v>
      </c>
      <c r="G2565" s="2" t="s">
        <v>46</v>
      </c>
      <c r="H2565" s="2" t="s">
        <v>80</v>
      </c>
      <c r="I2565" s="2" t="s">
        <v>11854</v>
      </c>
      <c r="J2565" s="2" t="s">
        <v>14739</v>
      </c>
      <c r="K2565" s="2" t="s">
        <v>69</v>
      </c>
      <c r="L2565" s="2" t="s">
        <v>1472</v>
      </c>
      <c r="M2565" s="2" t="s">
        <v>11855</v>
      </c>
      <c r="N2565" s="2" t="s">
        <v>11856</v>
      </c>
      <c r="O2565">
        <v>1</v>
      </c>
      <c r="P2565" s="2" t="s">
        <v>53</v>
      </c>
      <c r="Q2565">
        <v>100</v>
      </c>
      <c r="R2565">
        <v>0</v>
      </c>
      <c r="S2565" s="2" t="s">
        <v>54</v>
      </c>
      <c r="T2565" s="2" t="s">
        <v>55</v>
      </c>
      <c r="U2565" s="2" t="s">
        <v>11857</v>
      </c>
      <c r="V2565" s="2"/>
      <c r="W2565">
        <v>63000</v>
      </c>
      <c r="X2565">
        <v>0</v>
      </c>
      <c r="Y2565">
        <v>0</v>
      </c>
      <c r="Z2565">
        <v>63000</v>
      </c>
      <c r="AB2565" s="2" t="s">
        <v>57</v>
      </c>
      <c r="AC2565">
        <v>25200</v>
      </c>
      <c r="AD2565">
        <v>37800</v>
      </c>
      <c r="AE2565">
        <v>217000</v>
      </c>
      <c r="AF2565">
        <v>3255</v>
      </c>
      <c r="AG2565" s="2" t="s">
        <v>11854</v>
      </c>
      <c r="AH2565" s="2"/>
      <c r="AI2565" s="1">
        <v>46199</v>
      </c>
      <c r="AJ2565" s="2" t="s">
        <v>87</v>
      </c>
      <c r="AK2565" s="2" t="s">
        <v>58</v>
      </c>
      <c r="AM2565" s="2" t="s">
        <v>59</v>
      </c>
      <c r="AP2565" s="2" t="s">
        <v>60</v>
      </c>
      <c r="AQ2565" s="2" t="s">
        <v>41</v>
      </c>
      <c r="AR2565">
        <v>154000</v>
      </c>
      <c r="AS2565" s="2" t="str">
        <f>_xlfn.IFNA(IF(VLOOKUP(all_resi[[#This Row],[No. Waybill]],settle_reconcile[No. Waybill],1,0)="","Recon","Recon"),"-")</f>
        <v>Recon</v>
      </c>
      <c r="AT2565" s="2">
        <f>all_resi[[#This Row],[Nilai COD]]-all_resi[[#This Row],[COD Fee]]-all_resi[[#This Row],[Total Biaya Setelah Diskon]]</f>
        <v>175945</v>
      </c>
      <c r="AU2565" s="2">
        <f>IF(all_resi[[#This Row],[Waktu Terima]]="","",_xlfn.DAYS(all_resi[[#This Row],[Waktu Terima]],all_resi[[#This Row],[Tanggal Pengiriman]]))</f>
        <v>4</v>
      </c>
    </row>
    <row r="2566" spans="1:47" x14ac:dyDescent="0.25">
      <c r="A2566" s="2" t="s">
        <v>11994</v>
      </c>
      <c r="B2566" s="1">
        <v>46195</v>
      </c>
      <c r="C2566" s="2" t="s">
        <v>42</v>
      </c>
      <c r="D2566" s="2" t="s">
        <v>43</v>
      </c>
      <c r="E2566" s="2" t="s">
        <v>44</v>
      </c>
      <c r="F2566" s="2" t="s">
        <v>45</v>
      </c>
      <c r="G2566" s="2" t="s">
        <v>46</v>
      </c>
      <c r="H2566" s="2" t="s">
        <v>47</v>
      </c>
      <c r="I2566" s="2" t="s">
        <v>11995</v>
      </c>
      <c r="J2566" s="2" t="s">
        <v>14696</v>
      </c>
      <c r="K2566" s="2" t="s">
        <v>11996</v>
      </c>
      <c r="L2566" s="2" t="s">
        <v>11997</v>
      </c>
      <c r="M2566" s="2" t="s">
        <v>11998</v>
      </c>
      <c r="N2566" s="2" t="s">
        <v>11999</v>
      </c>
      <c r="O2566">
        <v>1</v>
      </c>
      <c r="P2566" s="2" t="s">
        <v>53</v>
      </c>
      <c r="Q2566">
        <v>100</v>
      </c>
      <c r="R2566">
        <v>0</v>
      </c>
      <c r="S2566" s="2" t="s">
        <v>54</v>
      </c>
      <c r="T2566" s="2" t="s">
        <v>55</v>
      </c>
      <c r="U2566" s="2" t="s">
        <v>66</v>
      </c>
      <c r="V2566" s="2"/>
      <c r="W2566">
        <v>141000</v>
      </c>
      <c r="X2566">
        <v>0</v>
      </c>
      <c r="Y2566">
        <v>0</v>
      </c>
      <c r="Z2566">
        <v>141000</v>
      </c>
      <c r="AB2566" s="2" t="s">
        <v>57</v>
      </c>
      <c r="AC2566">
        <v>56400</v>
      </c>
      <c r="AD2566">
        <v>84600</v>
      </c>
      <c r="AE2566">
        <v>225000</v>
      </c>
      <c r="AF2566">
        <v>3375</v>
      </c>
      <c r="AG2566" s="2" t="s">
        <v>256</v>
      </c>
      <c r="AH2566" s="2"/>
      <c r="AI2566" s="1">
        <v>46209</v>
      </c>
      <c r="AJ2566" s="2"/>
      <c r="AK2566" s="2" t="s">
        <v>67</v>
      </c>
      <c r="AM2566" s="2" t="s">
        <v>59</v>
      </c>
      <c r="AP2566" s="2" t="s">
        <v>60</v>
      </c>
      <c r="AQ2566" s="2" t="s">
        <v>41</v>
      </c>
      <c r="AR2566">
        <v>84000</v>
      </c>
      <c r="AS2566" s="2" t="str">
        <f>_xlfn.IFNA(IF(VLOOKUP(all_resi[[#This Row],[No. Waybill]],settle_reconcile[No. Waybill],1,0)="","Recon","Recon"),"-")</f>
        <v>-</v>
      </c>
      <c r="AT2566" s="2">
        <f>all_resi[[#This Row],[Nilai COD]]-all_resi[[#This Row],[COD Fee]]-all_resi[[#This Row],[Total Biaya Setelah Diskon]]</f>
        <v>137025</v>
      </c>
      <c r="AU2566" s="2">
        <f>IF(all_resi[[#This Row],[Waktu Terima]]="","",_xlfn.DAYS(all_resi[[#This Row],[Waktu Terima]],all_resi[[#This Row],[Tanggal Pengiriman]]))</f>
        <v>14</v>
      </c>
    </row>
    <row r="2567" spans="1:47" x14ac:dyDescent="0.25">
      <c r="A2567" s="2" t="s">
        <v>11842</v>
      </c>
      <c r="B2567" s="1">
        <v>46195</v>
      </c>
      <c r="C2567" s="2" t="s">
        <v>42</v>
      </c>
      <c r="D2567" s="2" t="s">
        <v>43</v>
      </c>
      <c r="E2567" s="2" t="s">
        <v>44</v>
      </c>
      <c r="F2567" s="2" t="s">
        <v>45</v>
      </c>
      <c r="G2567" s="2" t="s">
        <v>46</v>
      </c>
      <c r="H2567" s="2" t="s">
        <v>80</v>
      </c>
      <c r="I2567" s="2" t="s">
        <v>11843</v>
      </c>
      <c r="J2567" s="2" t="s">
        <v>14769</v>
      </c>
      <c r="K2567" s="2" t="s">
        <v>69</v>
      </c>
      <c r="L2567" s="2" t="s">
        <v>991</v>
      </c>
      <c r="M2567" s="2" t="s">
        <v>11844</v>
      </c>
      <c r="N2567" s="2" t="s">
        <v>11845</v>
      </c>
      <c r="O2567">
        <v>1</v>
      </c>
      <c r="P2567" s="2" t="s">
        <v>53</v>
      </c>
      <c r="Q2567">
        <v>100</v>
      </c>
      <c r="R2567">
        <v>0</v>
      </c>
      <c r="S2567" s="2" t="s">
        <v>54</v>
      </c>
      <c r="T2567" s="2" t="s">
        <v>55</v>
      </c>
      <c r="U2567" s="2" t="s">
        <v>2303</v>
      </c>
      <c r="V2567" s="2"/>
      <c r="W2567">
        <v>54000</v>
      </c>
      <c r="X2567">
        <v>0</v>
      </c>
      <c r="Y2567">
        <v>0</v>
      </c>
      <c r="Z2567">
        <v>54000</v>
      </c>
      <c r="AB2567" s="2" t="s">
        <v>57</v>
      </c>
      <c r="AC2567">
        <v>21600</v>
      </c>
      <c r="AD2567">
        <v>32400</v>
      </c>
      <c r="AE2567">
        <v>128000</v>
      </c>
      <c r="AF2567">
        <v>1920</v>
      </c>
      <c r="AG2567" s="2" t="s">
        <v>256</v>
      </c>
      <c r="AH2567" s="2"/>
      <c r="AI2567" s="1">
        <v>46209</v>
      </c>
      <c r="AJ2567" s="2" t="s">
        <v>87</v>
      </c>
      <c r="AK2567" s="2" t="s">
        <v>67</v>
      </c>
      <c r="AM2567" s="2" t="s">
        <v>59</v>
      </c>
      <c r="AP2567" s="2" t="s">
        <v>60</v>
      </c>
      <c r="AQ2567" s="2" t="s">
        <v>41</v>
      </c>
      <c r="AR2567">
        <v>74000</v>
      </c>
      <c r="AS2567" s="2" t="str">
        <f>_xlfn.IFNA(IF(VLOOKUP(all_resi[[#This Row],[No. Waybill]],settle_reconcile[No. Waybill],1,0)="","Recon","Recon"),"-")</f>
        <v>-</v>
      </c>
      <c r="AT2567" s="2">
        <f>all_resi[[#This Row],[Nilai COD]]-all_resi[[#This Row],[COD Fee]]-all_resi[[#This Row],[Total Biaya Setelah Diskon]]</f>
        <v>93680</v>
      </c>
      <c r="AU2567" s="2">
        <f>IF(all_resi[[#This Row],[Waktu Terima]]="","",_xlfn.DAYS(all_resi[[#This Row],[Waktu Terima]],all_resi[[#This Row],[Tanggal Pengiriman]]))</f>
        <v>14</v>
      </c>
    </row>
    <row r="2568" spans="1:47" x14ac:dyDescent="0.25">
      <c r="A2568" s="2" t="s">
        <v>12107</v>
      </c>
      <c r="B2568" s="1">
        <v>46195</v>
      </c>
      <c r="C2568" s="2" t="s">
        <v>42</v>
      </c>
      <c r="D2568" s="2" t="s">
        <v>43</v>
      </c>
      <c r="E2568" s="2" t="s">
        <v>44</v>
      </c>
      <c r="F2568" s="2" t="s">
        <v>45</v>
      </c>
      <c r="G2568" s="2" t="s">
        <v>46</v>
      </c>
      <c r="H2568" s="2" t="s">
        <v>47</v>
      </c>
      <c r="I2568" s="2" t="s">
        <v>12108</v>
      </c>
      <c r="J2568" s="2" t="s">
        <v>14708</v>
      </c>
      <c r="K2568" s="2" t="s">
        <v>143</v>
      </c>
      <c r="L2568" s="2" t="s">
        <v>302</v>
      </c>
      <c r="M2568" s="2" t="s">
        <v>12109</v>
      </c>
      <c r="N2568" s="2" t="s">
        <v>12110</v>
      </c>
      <c r="O2568">
        <v>1</v>
      </c>
      <c r="P2568" s="2" t="s">
        <v>53</v>
      </c>
      <c r="Q2568">
        <v>100</v>
      </c>
      <c r="R2568">
        <v>0</v>
      </c>
      <c r="S2568" s="2" t="s">
        <v>54</v>
      </c>
      <c r="T2568" s="2" t="s">
        <v>55</v>
      </c>
      <c r="U2568" s="2" t="s">
        <v>12111</v>
      </c>
      <c r="V2568" s="2"/>
      <c r="W2568">
        <v>25000</v>
      </c>
      <c r="X2568">
        <v>0</v>
      </c>
      <c r="Y2568">
        <v>0</v>
      </c>
      <c r="Z2568">
        <v>25000</v>
      </c>
      <c r="AB2568" s="2" t="s">
        <v>57</v>
      </c>
      <c r="AC2568">
        <v>10000</v>
      </c>
      <c r="AD2568">
        <v>15000</v>
      </c>
      <c r="AE2568">
        <v>0</v>
      </c>
      <c r="AF2568">
        <v>0</v>
      </c>
      <c r="AG2568" s="2" t="s">
        <v>256</v>
      </c>
      <c r="AH2568" s="2"/>
      <c r="AI2568" s="1">
        <v>46197</v>
      </c>
      <c r="AJ2568" s="2" t="s">
        <v>12088</v>
      </c>
      <c r="AK2568" s="2" t="s">
        <v>58</v>
      </c>
      <c r="AM2568" s="2" t="s">
        <v>59</v>
      </c>
      <c r="AP2568" s="2" t="s">
        <v>60</v>
      </c>
      <c r="AQ2568" s="2" t="s">
        <v>98</v>
      </c>
      <c r="AR2568">
        <v>-25000</v>
      </c>
      <c r="AS2568" s="2" t="str">
        <f>_xlfn.IFNA(IF(VLOOKUP(all_resi[[#This Row],[No. Waybill]],settle_reconcile[No. Waybill],1,0)="","Recon","Recon"),"-")</f>
        <v>-</v>
      </c>
      <c r="AT2568" s="2">
        <f>all_resi[[#This Row],[Nilai COD]]-all_resi[[#This Row],[COD Fee]]-all_resi[[#This Row],[Total Biaya Setelah Diskon]]</f>
        <v>-15000</v>
      </c>
      <c r="AU2568" s="2">
        <f>IF(all_resi[[#This Row],[Waktu Terima]]="","",_xlfn.DAYS(all_resi[[#This Row],[Waktu Terima]],all_resi[[#This Row],[Tanggal Pengiriman]]))</f>
        <v>2</v>
      </c>
    </row>
    <row r="2569" spans="1:47" x14ac:dyDescent="0.25">
      <c r="A2569" s="2" t="s">
        <v>11861</v>
      </c>
      <c r="B2569" s="1">
        <v>46195</v>
      </c>
      <c r="C2569" s="2" t="s">
        <v>42</v>
      </c>
      <c r="D2569" s="2" t="s">
        <v>43</v>
      </c>
      <c r="E2569" s="2" t="s">
        <v>44</v>
      </c>
      <c r="F2569" s="2" t="s">
        <v>45</v>
      </c>
      <c r="G2569" s="2" t="s">
        <v>46</v>
      </c>
      <c r="H2569" s="2" t="s">
        <v>80</v>
      </c>
      <c r="I2569" s="2" t="s">
        <v>11862</v>
      </c>
      <c r="J2569" s="2" t="s">
        <v>14772</v>
      </c>
      <c r="K2569" s="2" t="s">
        <v>75</v>
      </c>
      <c r="L2569" s="2" t="s">
        <v>393</v>
      </c>
      <c r="M2569" s="2" t="s">
        <v>11863</v>
      </c>
      <c r="N2569" s="2" t="s">
        <v>11864</v>
      </c>
      <c r="O2569">
        <v>1</v>
      </c>
      <c r="P2569" s="2" t="s">
        <v>53</v>
      </c>
      <c r="Q2569">
        <v>100</v>
      </c>
      <c r="R2569">
        <v>0</v>
      </c>
      <c r="S2569" s="2" t="s">
        <v>54</v>
      </c>
      <c r="T2569" s="2" t="s">
        <v>55</v>
      </c>
      <c r="U2569" s="2" t="s">
        <v>1997</v>
      </c>
      <c r="V2569" s="2"/>
      <c r="W2569">
        <v>60000</v>
      </c>
      <c r="X2569">
        <v>0</v>
      </c>
      <c r="Y2569">
        <v>0</v>
      </c>
      <c r="Z2569">
        <v>60000</v>
      </c>
      <c r="AB2569" s="2" t="s">
        <v>57</v>
      </c>
      <c r="AC2569">
        <v>24000</v>
      </c>
      <c r="AD2569">
        <v>36000</v>
      </c>
      <c r="AE2569">
        <v>144000</v>
      </c>
      <c r="AF2569">
        <v>2160</v>
      </c>
      <c r="AG2569" s="2" t="s">
        <v>11862</v>
      </c>
      <c r="AH2569" s="2"/>
      <c r="AI2569" s="1">
        <v>46201</v>
      </c>
      <c r="AJ2569" s="2" t="s">
        <v>87</v>
      </c>
      <c r="AK2569" s="2" t="s">
        <v>58</v>
      </c>
      <c r="AM2569" s="2" t="s">
        <v>59</v>
      </c>
      <c r="AP2569" s="2" t="s">
        <v>60</v>
      </c>
      <c r="AQ2569" s="2" t="s">
        <v>41</v>
      </c>
      <c r="AR2569">
        <v>84000</v>
      </c>
      <c r="AS2569" s="2" t="str">
        <f>_xlfn.IFNA(IF(VLOOKUP(all_resi[[#This Row],[No. Waybill]],settle_reconcile[No. Waybill],1,0)="","Recon","Recon"),"-")</f>
        <v>Recon</v>
      </c>
      <c r="AT2569" s="2">
        <f>all_resi[[#This Row],[Nilai COD]]-all_resi[[#This Row],[COD Fee]]-all_resi[[#This Row],[Total Biaya Setelah Diskon]]</f>
        <v>105840</v>
      </c>
      <c r="AU2569" s="2">
        <f>IF(all_resi[[#This Row],[Waktu Terima]]="","",_xlfn.DAYS(all_resi[[#This Row],[Waktu Terima]],all_resi[[#This Row],[Tanggal Pengiriman]]))</f>
        <v>6</v>
      </c>
    </row>
    <row r="2570" spans="1:47" x14ac:dyDescent="0.25">
      <c r="A2570" s="2" t="s">
        <v>11849</v>
      </c>
      <c r="B2570" s="1">
        <v>46195</v>
      </c>
      <c r="C2570" s="2" t="s">
        <v>42</v>
      </c>
      <c r="D2570" s="2" t="s">
        <v>43</v>
      </c>
      <c r="E2570" s="2" t="s">
        <v>44</v>
      </c>
      <c r="F2570" s="2" t="s">
        <v>45</v>
      </c>
      <c r="G2570" s="2" t="s">
        <v>46</v>
      </c>
      <c r="H2570" s="2" t="s">
        <v>80</v>
      </c>
      <c r="I2570" s="2" t="s">
        <v>11850</v>
      </c>
      <c r="J2570" s="2" t="s">
        <v>14684</v>
      </c>
      <c r="K2570" s="2" t="s">
        <v>561</v>
      </c>
      <c r="L2570" s="2" t="s">
        <v>3556</v>
      </c>
      <c r="M2570" s="2" t="s">
        <v>11851</v>
      </c>
      <c r="N2570" s="2" t="s">
        <v>11852</v>
      </c>
      <c r="O2570">
        <v>1</v>
      </c>
      <c r="P2570" s="2" t="s">
        <v>53</v>
      </c>
      <c r="Q2570">
        <v>100</v>
      </c>
      <c r="R2570">
        <v>0</v>
      </c>
      <c r="S2570" s="2" t="s">
        <v>54</v>
      </c>
      <c r="T2570" s="2" t="s">
        <v>55</v>
      </c>
      <c r="U2570" s="2" t="s">
        <v>305</v>
      </c>
      <c r="V2570" s="2"/>
      <c r="W2570">
        <v>32000</v>
      </c>
      <c r="X2570">
        <v>0</v>
      </c>
      <c r="Y2570">
        <v>0</v>
      </c>
      <c r="Z2570">
        <v>32000</v>
      </c>
      <c r="AB2570" s="2" t="s">
        <v>57</v>
      </c>
      <c r="AC2570">
        <v>12800</v>
      </c>
      <c r="AD2570">
        <v>19200</v>
      </c>
      <c r="AE2570">
        <v>102000</v>
      </c>
      <c r="AF2570">
        <v>1530</v>
      </c>
      <c r="AG2570" s="2" t="s">
        <v>11850</v>
      </c>
      <c r="AH2570" s="2"/>
      <c r="AI2570" s="1">
        <v>46198</v>
      </c>
      <c r="AJ2570" s="2" t="s">
        <v>87</v>
      </c>
      <c r="AK2570" s="2" t="s">
        <v>58</v>
      </c>
      <c r="AM2570" s="2" t="s">
        <v>59</v>
      </c>
      <c r="AP2570" s="2" t="s">
        <v>60</v>
      </c>
      <c r="AQ2570" s="2" t="s">
        <v>41</v>
      </c>
      <c r="AR2570">
        <v>70000</v>
      </c>
      <c r="AS2570" s="2" t="str">
        <f>_xlfn.IFNA(IF(VLOOKUP(all_resi[[#This Row],[No. Waybill]],settle_reconcile[No. Waybill],1,0)="","Recon","Recon"),"-")</f>
        <v>Recon</v>
      </c>
      <c r="AT2570" s="2">
        <f>all_resi[[#This Row],[Nilai COD]]-all_resi[[#This Row],[COD Fee]]-all_resi[[#This Row],[Total Biaya Setelah Diskon]]</f>
        <v>81270</v>
      </c>
      <c r="AU2570" s="2">
        <f>IF(all_resi[[#This Row],[Waktu Terima]]="","",_xlfn.DAYS(all_resi[[#This Row],[Waktu Terima]],all_resi[[#This Row],[Tanggal Pengiriman]]))</f>
        <v>3</v>
      </c>
    </row>
    <row r="2571" spans="1:47" x14ac:dyDescent="0.25">
      <c r="A2571" s="2" t="s">
        <v>11846</v>
      </c>
      <c r="B2571" s="1">
        <v>46195</v>
      </c>
      <c r="C2571" s="2" t="s">
        <v>42</v>
      </c>
      <c r="D2571" s="2" t="s">
        <v>43</v>
      </c>
      <c r="E2571" s="2" t="s">
        <v>44</v>
      </c>
      <c r="F2571" s="2" t="s">
        <v>45</v>
      </c>
      <c r="G2571" s="2" t="s">
        <v>46</v>
      </c>
      <c r="H2571" s="2" t="s">
        <v>80</v>
      </c>
      <c r="I2571" s="2" t="s">
        <v>11847</v>
      </c>
      <c r="J2571" s="2" t="s">
        <v>14768</v>
      </c>
      <c r="K2571" s="2" t="s">
        <v>237</v>
      </c>
      <c r="L2571" s="2" t="s">
        <v>238</v>
      </c>
      <c r="M2571" s="2" t="s">
        <v>3645</v>
      </c>
      <c r="N2571" s="2" t="s">
        <v>11848</v>
      </c>
      <c r="O2571">
        <v>1</v>
      </c>
      <c r="P2571" s="2" t="s">
        <v>53</v>
      </c>
      <c r="Q2571">
        <v>100</v>
      </c>
      <c r="R2571">
        <v>6500000</v>
      </c>
      <c r="S2571" s="2" t="s">
        <v>54</v>
      </c>
      <c r="T2571" s="2" t="s">
        <v>55</v>
      </c>
      <c r="U2571" s="2" t="s">
        <v>305</v>
      </c>
      <c r="V2571" s="2" t="s">
        <v>4522</v>
      </c>
      <c r="W2571">
        <v>37000</v>
      </c>
      <c r="X2571">
        <v>0</v>
      </c>
      <c r="Y2571">
        <v>0</v>
      </c>
      <c r="Z2571">
        <v>37000</v>
      </c>
      <c r="AB2571" s="2" t="s">
        <v>57</v>
      </c>
      <c r="AC2571">
        <v>14800</v>
      </c>
      <c r="AD2571">
        <v>22200</v>
      </c>
      <c r="AE2571">
        <v>107000</v>
      </c>
      <c r="AF2571">
        <v>1605</v>
      </c>
      <c r="AG2571" s="2" t="s">
        <v>11847</v>
      </c>
      <c r="AH2571" s="2"/>
      <c r="AI2571" s="1">
        <v>46198</v>
      </c>
      <c r="AJ2571" s="2" t="s">
        <v>87</v>
      </c>
      <c r="AK2571" s="2" t="s">
        <v>58</v>
      </c>
      <c r="AM2571" s="2" t="s">
        <v>59</v>
      </c>
      <c r="AP2571" s="2" t="s">
        <v>60</v>
      </c>
      <c r="AQ2571" s="2" t="s">
        <v>41</v>
      </c>
      <c r="AR2571">
        <v>70000</v>
      </c>
      <c r="AS2571" s="2" t="str">
        <f>_xlfn.IFNA(IF(VLOOKUP(all_resi[[#This Row],[No. Waybill]],settle_reconcile[No. Waybill],1,0)="","Recon","Recon"),"-")</f>
        <v>Recon</v>
      </c>
      <c r="AT2571" s="2">
        <f>all_resi[[#This Row],[Nilai COD]]-all_resi[[#This Row],[COD Fee]]-all_resi[[#This Row],[Total Biaya Setelah Diskon]]</f>
        <v>83195</v>
      </c>
      <c r="AU2571" s="2">
        <f>IF(all_resi[[#This Row],[Waktu Terima]]="","",_xlfn.DAYS(all_resi[[#This Row],[Waktu Terima]],all_resi[[#This Row],[Tanggal Pengiriman]]))</f>
        <v>3</v>
      </c>
    </row>
    <row r="2572" spans="1:47" x14ac:dyDescent="0.25">
      <c r="A2572" s="2" t="s">
        <v>11881</v>
      </c>
      <c r="B2572" s="1">
        <v>46195</v>
      </c>
      <c r="C2572" s="2" t="s">
        <v>42</v>
      </c>
      <c r="D2572" s="2" t="s">
        <v>43</v>
      </c>
      <c r="E2572" s="2" t="s">
        <v>44</v>
      </c>
      <c r="F2572" s="2" t="s">
        <v>45</v>
      </c>
      <c r="G2572" s="2" t="s">
        <v>46</v>
      </c>
      <c r="H2572" s="2" t="s">
        <v>80</v>
      </c>
      <c r="I2572" s="2" t="s">
        <v>11882</v>
      </c>
      <c r="J2572" s="2" t="s">
        <v>14714</v>
      </c>
      <c r="K2572" s="2" t="s">
        <v>132</v>
      </c>
      <c r="L2572" s="2" t="s">
        <v>2410</v>
      </c>
      <c r="M2572" s="2" t="s">
        <v>2411</v>
      </c>
      <c r="N2572" s="2" t="s">
        <v>11883</v>
      </c>
      <c r="O2572">
        <v>1</v>
      </c>
      <c r="P2572" s="2" t="s">
        <v>53</v>
      </c>
      <c r="Q2572">
        <v>100</v>
      </c>
      <c r="R2572">
        <v>0</v>
      </c>
      <c r="S2572" s="2" t="s">
        <v>54</v>
      </c>
      <c r="T2572" s="2" t="s">
        <v>55</v>
      </c>
      <c r="U2572" s="2" t="s">
        <v>2303</v>
      </c>
      <c r="V2572" s="2"/>
      <c r="W2572">
        <v>45000</v>
      </c>
      <c r="X2572">
        <v>0</v>
      </c>
      <c r="Y2572">
        <v>0</v>
      </c>
      <c r="Z2572">
        <v>45000</v>
      </c>
      <c r="AB2572" s="2" t="s">
        <v>57</v>
      </c>
      <c r="AC2572">
        <v>18000</v>
      </c>
      <c r="AD2572">
        <v>27000</v>
      </c>
      <c r="AE2572">
        <v>129000</v>
      </c>
      <c r="AF2572">
        <v>1935</v>
      </c>
      <c r="AG2572" s="2" t="s">
        <v>353</v>
      </c>
      <c r="AH2572" s="2" t="s">
        <v>149</v>
      </c>
      <c r="AI2572" s="1">
        <v>46207</v>
      </c>
      <c r="AJ2572" s="2" t="s">
        <v>87</v>
      </c>
      <c r="AK2572" s="2" t="s">
        <v>67</v>
      </c>
      <c r="AM2572" s="2" t="s">
        <v>59</v>
      </c>
      <c r="AP2572" s="2" t="s">
        <v>60</v>
      </c>
      <c r="AQ2572" s="2" t="s">
        <v>41</v>
      </c>
      <c r="AR2572">
        <v>84000</v>
      </c>
      <c r="AS2572" s="2" t="str">
        <f>_xlfn.IFNA(IF(VLOOKUP(all_resi[[#This Row],[No. Waybill]],settle_reconcile[No. Waybill],1,0)="","Recon","Recon"),"-")</f>
        <v>-</v>
      </c>
      <c r="AT2572" s="2">
        <f>all_resi[[#This Row],[Nilai COD]]-all_resi[[#This Row],[COD Fee]]-all_resi[[#This Row],[Total Biaya Setelah Diskon]]</f>
        <v>100065</v>
      </c>
      <c r="AU2572" s="2">
        <f>IF(all_resi[[#This Row],[Waktu Terima]]="","",_xlfn.DAYS(all_resi[[#This Row],[Waktu Terima]],all_resi[[#This Row],[Tanggal Pengiriman]]))</f>
        <v>12</v>
      </c>
    </row>
    <row r="2573" spans="1:47" x14ac:dyDescent="0.25">
      <c r="A2573" s="2" t="s">
        <v>12034</v>
      </c>
      <c r="B2573" s="1">
        <v>46195</v>
      </c>
      <c r="C2573" s="2" t="s">
        <v>42</v>
      </c>
      <c r="D2573" s="2" t="s">
        <v>43</v>
      </c>
      <c r="E2573" s="2" t="s">
        <v>44</v>
      </c>
      <c r="F2573" s="2" t="s">
        <v>45</v>
      </c>
      <c r="G2573" s="2" t="s">
        <v>46</v>
      </c>
      <c r="H2573" s="2" t="s">
        <v>47</v>
      </c>
      <c r="I2573" s="2" t="s">
        <v>12035</v>
      </c>
      <c r="J2573" s="2" t="s">
        <v>14733</v>
      </c>
      <c r="K2573" s="2" t="s">
        <v>116</v>
      </c>
      <c r="L2573" s="2" t="s">
        <v>317</v>
      </c>
      <c r="M2573" s="2" t="s">
        <v>12036</v>
      </c>
      <c r="N2573" s="2" t="s">
        <v>12037</v>
      </c>
      <c r="O2573">
        <v>1</v>
      </c>
      <c r="P2573" s="2" t="s">
        <v>53</v>
      </c>
      <c r="Q2573">
        <v>100</v>
      </c>
      <c r="R2573">
        <v>0</v>
      </c>
      <c r="S2573" s="2" t="s">
        <v>54</v>
      </c>
      <c r="T2573" s="2" t="s">
        <v>55</v>
      </c>
      <c r="U2573" s="2" t="s">
        <v>386</v>
      </c>
      <c r="V2573" s="2"/>
      <c r="W2573">
        <v>12000</v>
      </c>
      <c r="X2573">
        <v>0</v>
      </c>
      <c r="Y2573">
        <v>0</v>
      </c>
      <c r="Z2573">
        <v>12000</v>
      </c>
      <c r="AB2573" s="2" t="s">
        <v>57</v>
      </c>
      <c r="AC2573">
        <v>7000</v>
      </c>
      <c r="AD2573">
        <v>5000</v>
      </c>
      <c r="AE2573">
        <v>116500</v>
      </c>
      <c r="AF2573">
        <v>1747.5</v>
      </c>
      <c r="AG2573" s="2" t="s">
        <v>12035</v>
      </c>
      <c r="AH2573" s="2"/>
      <c r="AI2573" s="1">
        <v>46196</v>
      </c>
      <c r="AJ2573" s="2"/>
      <c r="AK2573" s="2" t="s">
        <v>58</v>
      </c>
      <c r="AM2573" s="2" t="s">
        <v>59</v>
      </c>
      <c r="AP2573" s="2" t="s">
        <v>60</v>
      </c>
      <c r="AQ2573" s="2" t="s">
        <v>41</v>
      </c>
      <c r="AR2573">
        <v>104500</v>
      </c>
      <c r="AS2573" s="2" t="str">
        <f>_xlfn.IFNA(IF(VLOOKUP(all_resi[[#This Row],[No. Waybill]],settle_reconcile[No. Waybill],1,0)="","Recon","Recon"),"-")</f>
        <v>Recon</v>
      </c>
      <c r="AT2573" s="2">
        <f>all_resi[[#This Row],[Nilai COD]]-all_resi[[#This Row],[COD Fee]]-all_resi[[#This Row],[Total Biaya Setelah Diskon]]</f>
        <v>109752.5</v>
      </c>
      <c r="AU2573" s="2">
        <f>IF(all_resi[[#This Row],[Waktu Terima]]="","",_xlfn.DAYS(all_resi[[#This Row],[Waktu Terima]],all_resi[[#This Row],[Tanggal Pengiriman]]))</f>
        <v>1</v>
      </c>
    </row>
    <row r="2574" spans="1:47" x14ac:dyDescent="0.25">
      <c r="A2574" s="2" t="s">
        <v>12013</v>
      </c>
      <c r="B2574" s="1">
        <v>46195</v>
      </c>
      <c r="C2574" s="2" t="s">
        <v>42</v>
      </c>
      <c r="D2574" s="2" t="s">
        <v>43</v>
      </c>
      <c r="E2574" s="2" t="s">
        <v>44</v>
      </c>
      <c r="F2574" s="2" t="s">
        <v>45</v>
      </c>
      <c r="G2574" s="2" t="s">
        <v>46</v>
      </c>
      <c r="H2574" s="2" t="s">
        <v>47</v>
      </c>
      <c r="I2574" s="2" t="s">
        <v>12014</v>
      </c>
      <c r="J2574" s="2" t="s">
        <v>14709</v>
      </c>
      <c r="K2574" s="2" t="s">
        <v>106</v>
      </c>
      <c r="L2574" s="2" t="s">
        <v>1626</v>
      </c>
      <c r="M2574" s="2" t="s">
        <v>1627</v>
      </c>
      <c r="N2574" s="2" t="s">
        <v>12015</v>
      </c>
      <c r="O2574">
        <v>1</v>
      </c>
      <c r="P2574" s="2" t="s">
        <v>53</v>
      </c>
      <c r="Q2574">
        <v>100</v>
      </c>
      <c r="R2574">
        <v>0</v>
      </c>
      <c r="S2574" s="2" t="s">
        <v>54</v>
      </c>
      <c r="T2574" s="2" t="s">
        <v>55</v>
      </c>
      <c r="U2574" s="2" t="s">
        <v>73</v>
      </c>
      <c r="V2574" s="2"/>
      <c r="W2574">
        <v>43000</v>
      </c>
      <c r="X2574">
        <v>0</v>
      </c>
      <c r="Y2574">
        <v>0</v>
      </c>
      <c r="Z2574">
        <v>43000</v>
      </c>
      <c r="AB2574" s="2" t="s">
        <v>57</v>
      </c>
      <c r="AC2574">
        <v>17200</v>
      </c>
      <c r="AD2574">
        <v>25800</v>
      </c>
      <c r="AE2574">
        <v>121000</v>
      </c>
      <c r="AF2574">
        <v>1815</v>
      </c>
      <c r="AG2574" s="2" t="s">
        <v>256</v>
      </c>
      <c r="AH2574" s="2"/>
      <c r="AI2574" s="1">
        <v>46206</v>
      </c>
      <c r="AJ2574" s="2"/>
      <c r="AK2574" s="2" t="s">
        <v>67</v>
      </c>
      <c r="AM2574" s="2" t="s">
        <v>59</v>
      </c>
      <c r="AP2574" s="2" t="s">
        <v>60</v>
      </c>
      <c r="AQ2574" s="2" t="s">
        <v>41</v>
      </c>
      <c r="AR2574">
        <v>78000</v>
      </c>
      <c r="AS2574" s="2" t="str">
        <f>_xlfn.IFNA(IF(VLOOKUP(all_resi[[#This Row],[No. Waybill]],settle_reconcile[No. Waybill],1,0)="","Recon","Recon"),"-")</f>
        <v>-</v>
      </c>
      <c r="AT2574" s="2">
        <f>all_resi[[#This Row],[Nilai COD]]-all_resi[[#This Row],[COD Fee]]-all_resi[[#This Row],[Total Biaya Setelah Diskon]]</f>
        <v>93385</v>
      </c>
      <c r="AU2574" s="2">
        <f>IF(all_resi[[#This Row],[Waktu Terima]]="","",_xlfn.DAYS(all_resi[[#This Row],[Waktu Terima]],all_resi[[#This Row],[Tanggal Pengiriman]]))</f>
        <v>11</v>
      </c>
    </row>
    <row r="2575" spans="1:47" x14ac:dyDescent="0.25">
      <c r="A2575" s="2" t="s">
        <v>11944</v>
      </c>
      <c r="B2575" s="1">
        <v>46195</v>
      </c>
      <c r="C2575" s="2" t="s">
        <v>42</v>
      </c>
      <c r="D2575" s="2" t="s">
        <v>43</v>
      </c>
      <c r="E2575" s="2" t="s">
        <v>44</v>
      </c>
      <c r="F2575" s="2" t="s">
        <v>45</v>
      </c>
      <c r="G2575" s="2" t="s">
        <v>46</v>
      </c>
      <c r="H2575" s="2" t="s">
        <v>47</v>
      </c>
      <c r="I2575" s="2" t="s">
        <v>11945</v>
      </c>
      <c r="J2575" s="2" t="s">
        <v>14374</v>
      </c>
      <c r="K2575" s="2" t="s">
        <v>156</v>
      </c>
      <c r="L2575" s="2" t="s">
        <v>480</v>
      </c>
      <c r="M2575" s="2" t="s">
        <v>9207</v>
      </c>
      <c r="N2575" s="2" t="s">
        <v>11946</v>
      </c>
      <c r="O2575">
        <v>1</v>
      </c>
      <c r="P2575" s="2" t="s">
        <v>53</v>
      </c>
      <c r="Q2575">
        <v>100</v>
      </c>
      <c r="R2575">
        <v>0</v>
      </c>
      <c r="S2575" s="2" t="s">
        <v>54</v>
      </c>
      <c r="T2575" s="2" t="s">
        <v>55</v>
      </c>
      <c r="U2575" s="2" t="s">
        <v>73</v>
      </c>
      <c r="V2575" s="2"/>
      <c r="W2575">
        <v>82000</v>
      </c>
      <c r="X2575">
        <v>0</v>
      </c>
      <c r="Y2575">
        <v>0</v>
      </c>
      <c r="Z2575">
        <v>82000</v>
      </c>
      <c r="AB2575" s="2" t="s">
        <v>57</v>
      </c>
      <c r="AC2575">
        <v>32800</v>
      </c>
      <c r="AD2575">
        <v>49200</v>
      </c>
      <c r="AE2575">
        <v>162000</v>
      </c>
      <c r="AF2575">
        <v>2430</v>
      </c>
      <c r="AG2575" s="2"/>
      <c r="AH2575" s="2"/>
      <c r="AI2575" s="1"/>
      <c r="AJ2575" s="2"/>
      <c r="AK2575" s="2" t="s">
        <v>67</v>
      </c>
      <c r="AM2575" s="2" t="s">
        <v>59</v>
      </c>
      <c r="AP2575" s="2" t="s">
        <v>60</v>
      </c>
      <c r="AQ2575" s="2" t="s">
        <v>41</v>
      </c>
      <c r="AR2575">
        <v>80000</v>
      </c>
      <c r="AS2575" s="2" t="str">
        <f>_xlfn.IFNA(IF(VLOOKUP(all_resi[[#This Row],[No. Waybill]],settle_reconcile[No. Waybill],1,0)="","Recon","Recon"),"-")</f>
        <v>-</v>
      </c>
      <c r="AT2575" s="2">
        <f>all_resi[[#This Row],[Nilai COD]]-all_resi[[#This Row],[COD Fee]]-all_resi[[#This Row],[Total Biaya Setelah Diskon]]</f>
        <v>110370</v>
      </c>
      <c r="AU2575" s="2" t="str">
        <f>IF(all_resi[[#This Row],[Waktu Terima]]="","",_xlfn.DAYS(all_resi[[#This Row],[Waktu Terima]],all_resi[[#This Row],[Tanggal Pengiriman]]))</f>
        <v/>
      </c>
    </row>
    <row r="2576" spans="1:47" x14ac:dyDescent="0.25">
      <c r="A2576" s="2" t="s">
        <v>11865</v>
      </c>
      <c r="B2576" s="1">
        <v>46195</v>
      </c>
      <c r="C2576" s="2" t="s">
        <v>42</v>
      </c>
      <c r="D2576" s="2" t="s">
        <v>43</v>
      </c>
      <c r="E2576" s="2" t="s">
        <v>44</v>
      </c>
      <c r="F2576" s="2" t="s">
        <v>45</v>
      </c>
      <c r="G2576" s="2" t="s">
        <v>46</v>
      </c>
      <c r="H2576" s="2" t="s">
        <v>80</v>
      </c>
      <c r="I2576" s="2" t="s">
        <v>11866</v>
      </c>
      <c r="J2576" s="2" t="s">
        <v>14712</v>
      </c>
      <c r="K2576" s="2" t="s">
        <v>69</v>
      </c>
      <c r="L2576" s="2" t="s">
        <v>1419</v>
      </c>
      <c r="M2576" s="2" t="s">
        <v>11867</v>
      </c>
      <c r="N2576" s="2" t="s">
        <v>11868</v>
      </c>
      <c r="O2576">
        <v>1</v>
      </c>
      <c r="P2576" s="2" t="s">
        <v>53</v>
      </c>
      <c r="Q2576">
        <v>100</v>
      </c>
      <c r="R2576">
        <v>0</v>
      </c>
      <c r="S2576" s="2" t="s">
        <v>54</v>
      </c>
      <c r="T2576" s="2" t="s">
        <v>55</v>
      </c>
      <c r="U2576" s="2" t="s">
        <v>1997</v>
      </c>
      <c r="V2576" s="2"/>
      <c r="W2576">
        <v>51000</v>
      </c>
      <c r="X2576">
        <v>0</v>
      </c>
      <c r="Y2576">
        <v>0</v>
      </c>
      <c r="Z2576">
        <v>51000</v>
      </c>
      <c r="AB2576" s="2" t="s">
        <v>57</v>
      </c>
      <c r="AC2576">
        <v>20400</v>
      </c>
      <c r="AD2576">
        <v>30600</v>
      </c>
      <c r="AE2576">
        <v>135000</v>
      </c>
      <c r="AF2576">
        <v>2025</v>
      </c>
      <c r="AG2576" s="2" t="s">
        <v>11866</v>
      </c>
      <c r="AH2576" s="2"/>
      <c r="AI2576" s="1">
        <v>46200</v>
      </c>
      <c r="AJ2576" s="2" t="s">
        <v>87</v>
      </c>
      <c r="AK2576" s="2" t="s">
        <v>58</v>
      </c>
      <c r="AM2576" s="2" t="s">
        <v>59</v>
      </c>
      <c r="AP2576" s="2" t="s">
        <v>60</v>
      </c>
      <c r="AQ2576" s="2" t="s">
        <v>41</v>
      </c>
      <c r="AR2576">
        <v>84000</v>
      </c>
      <c r="AS2576" s="2" t="str">
        <f>_xlfn.IFNA(IF(VLOOKUP(all_resi[[#This Row],[No. Waybill]],settle_reconcile[No. Waybill],1,0)="","Recon","Recon"),"-")</f>
        <v>Recon</v>
      </c>
      <c r="AT2576" s="2">
        <f>all_resi[[#This Row],[Nilai COD]]-all_resi[[#This Row],[COD Fee]]-all_resi[[#This Row],[Total Biaya Setelah Diskon]]</f>
        <v>102375</v>
      </c>
      <c r="AU2576" s="2">
        <f>IF(all_resi[[#This Row],[Waktu Terima]]="","",_xlfn.DAYS(all_resi[[#This Row],[Waktu Terima]],all_resi[[#This Row],[Tanggal Pengiriman]]))</f>
        <v>5</v>
      </c>
    </row>
    <row r="2577" spans="1:47" x14ac:dyDescent="0.25">
      <c r="A2577" s="2" t="s">
        <v>11988</v>
      </c>
      <c r="B2577" s="1">
        <v>46195</v>
      </c>
      <c r="C2577" s="2" t="s">
        <v>42</v>
      </c>
      <c r="D2577" s="2" t="s">
        <v>43</v>
      </c>
      <c r="E2577" s="2" t="s">
        <v>44</v>
      </c>
      <c r="F2577" s="2" t="s">
        <v>45</v>
      </c>
      <c r="G2577" s="2" t="s">
        <v>46</v>
      </c>
      <c r="H2577" s="2" t="s">
        <v>80</v>
      </c>
      <c r="I2577" s="2" t="s">
        <v>11989</v>
      </c>
      <c r="J2577" s="2" t="s">
        <v>14695</v>
      </c>
      <c r="K2577" s="2" t="s">
        <v>69</v>
      </c>
      <c r="L2577" s="2" t="s">
        <v>467</v>
      </c>
      <c r="M2577" s="2" t="s">
        <v>639</v>
      </c>
      <c r="N2577" s="2" t="s">
        <v>11990</v>
      </c>
      <c r="O2577">
        <v>1</v>
      </c>
      <c r="P2577" s="2" t="s">
        <v>53</v>
      </c>
      <c r="Q2577">
        <v>100</v>
      </c>
      <c r="R2577">
        <v>0</v>
      </c>
      <c r="S2577" s="2" t="s">
        <v>54</v>
      </c>
      <c r="T2577" s="2" t="s">
        <v>55</v>
      </c>
      <c r="U2577" s="2" t="s">
        <v>11857</v>
      </c>
      <c r="V2577" s="2"/>
      <c r="W2577">
        <v>38000</v>
      </c>
      <c r="X2577">
        <v>0</v>
      </c>
      <c r="Y2577">
        <v>0</v>
      </c>
      <c r="Z2577">
        <v>38000</v>
      </c>
      <c r="AB2577" s="2" t="s">
        <v>57</v>
      </c>
      <c r="AC2577">
        <v>15200</v>
      </c>
      <c r="AD2577">
        <v>22800</v>
      </c>
      <c r="AE2577">
        <v>192000</v>
      </c>
      <c r="AF2577">
        <v>2880</v>
      </c>
      <c r="AG2577" s="2" t="s">
        <v>11989</v>
      </c>
      <c r="AH2577" s="2"/>
      <c r="AI2577" s="1">
        <v>46204</v>
      </c>
      <c r="AJ2577" s="2" t="s">
        <v>87</v>
      </c>
      <c r="AK2577" s="2" t="s">
        <v>58</v>
      </c>
      <c r="AM2577" s="2" t="s">
        <v>59</v>
      </c>
      <c r="AP2577" s="2" t="s">
        <v>60</v>
      </c>
      <c r="AQ2577" s="2" t="s">
        <v>41</v>
      </c>
      <c r="AR2577">
        <v>154000</v>
      </c>
      <c r="AS2577" s="2" t="str">
        <f>_xlfn.IFNA(IF(VLOOKUP(all_resi[[#This Row],[No. Waybill]],settle_reconcile[No. Waybill],1,0)="","Recon","Recon"),"-")</f>
        <v>Recon</v>
      </c>
      <c r="AT2577" s="2">
        <f>all_resi[[#This Row],[Nilai COD]]-all_resi[[#This Row],[COD Fee]]-all_resi[[#This Row],[Total Biaya Setelah Diskon]]</f>
        <v>166320</v>
      </c>
      <c r="AU2577" s="2">
        <f>IF(all_resi[[#This Row],[Waktu Terima]]="","",_xlfn.DAYS(all_resi[[#This Row],[Waktu Terima]],all_resi[[#This Row],[Tanggal Pengiriman]]))</f>
        <v>9</v>
      </c>
    </row>
    <row r="2578" spans="1:47" x14ac:dyDescent="0.25">
      <c r="A2578" s="2" t="s">
        <v>11835</v>
      </c>
      <c r="B2578" s="1">
        <v>46195</v>
      </c>
      <c r="C2578" s="2" t="s">
        <v>42</v>
      </c>
      <c r="D2578" s="2" t="s">
        <v>43</v>
      </c>
      <c r="E2578" s="2" t="s">
        <v>44</v>
      </c>
      <c r="F2578" s="2" t="s">
        <v>45</v>
      </c>
      <c r="G2578" s="2" t="s">
        <v>46</v>
      </c>
      <c r="H2578" s="2" t="s">
        <v>47</v>
      </c>
      <c r="I2578" s="2" t="s">
        <v>11836</v>
      </c>
      <c r="J2578" s="2" t="s">
        <v>14725</v>
      </c>
      <c r="K2578" s="2" t="s">
        <v>177</v>
      </c>
      <c r="L2578" s="2" t="s">
        <v>807</v>
      </c>
      <c r="M2578" s="2" t="s">
        <v>808</v>
      </c>
      <c r="N2578" s="2" t="s">
        <v>11837</v>
      </c>
      <c r="O2578">
        <v>1</v>
      </c>
      <c r="P2578" s="2" t="s">
        <v>53</v>
      </c>
      <c r="Q2578">
        <v>100</v>
      </c>
      <c r="R2578">
        <v>0</v>
      </c>
      <c r="S2578" s="2" t="s">
        <v>54</v>
      </c>
      <c r="T2578" s="2" t="s">
        <v>55</v>
      </c>
      <c r="U2578" s="2" t="s">
        <v>207</v>
      </c>
      <c r="V2578" s="2"/>
      <c r="W2578">
        <v>64000</v>
      </c>
      <c r="X2578">
        <v>0</v>
      </c>
      <c r="Y2578">
        <v>0</v>
      </c>
      <c r="Z2578">
        <v>64000</v>
      </c>
      <c r="AB2578" s="2" t="s">
        <v>57</v>
      </c>
      <c r="AC2578">
        <v>25600</v>
      </c>
      <c r="AD2578">
        <v>38400</v>
      </c>
      <c r="AE2578">
        <v>0</v>
      </c>
      <c r="AF2578">
        <v>0</v>
      </c>
      <c r="AG2578" s="2" t="s">
        <v>11836</v>
      </c>
      <c r="AH2578" s="2"/>
      <c r="AI2578" s="1">
        <v>46200</v>
      </c>
      <c r="AJ2578" s="2"/>
      <c r="AK2578" s="2" t="s">
        <v>58</v>
      </c>
      <c r="AM2578" s="2" t="s">
        <v>59</v>
      </c>
      <c r="AP2578" s="2" t="s">
        <v>60</v>
      </c>
      <c r="AQ2578" s="2" t="s">
        <v>98</v>
      </c>
      <c r="AR2578">
        <v>-64000</v>
      </c>
      <c r="AS2578" s="2" t="str">
        <f>_xlfn.IFNA(IF(VLOOKUP(all_resi[[#This Row],[No. Waybill]],settle_reconcile[No. Waybill],1,0)="","Recon","Recon"),"-")</f>
        <v>-</v>
      </c>
      <c r="AT2578" s="2">
        <f>all_resi[[#This Row],[Nilai COD]]-all_resi[[#This Row],[COD Fee]]-all_resi[[#This Row],[Total Biaya Setelah Diskon]]</f>
        <v>-38400</v>
      </c>
      <c r="AU2578" s="2">
        <f>IF(all_resi[[#This Row],[Waktu Terima]]="","",_xlfn.DAYS(all_resi[[#This Row],[Waktu Terima]],all_resi[[#This Row],[Tanggal Pengiriman]]))</f>
        <v>5</v>
      </c>
    </row>
    <row r="2579" spans="1:47" x14ac:dyDescent="0.25">
      <c r="A2579" s="2" t="s">
        <v>11806</v>
      </c>
      <c r="B2579" s="1">
        <v>46195</v>
      </c>
      <c r="C2579" s="2" t="s">
        <v>42</v>
      </c>
      <c r="D2579" s="2" t="s">
        <v>43</v>
      </c>
      <c r="E2579" s="2" t="s">
        <v>44</v>
      </c>
      <c r="F2579" s="2" t="s">
        <v>45</v>
      </c>
      <c r="G2579" s="2" t="s">
        <v>46</v>
      </c>
      <c r="H2579" s="2" t="s">
        <v>80</v>
      </c>
      <c r="I2579" s="2" t="s">
        <v>11807</v>
      </c>
      <c r="J2579" s="2" t="s">
        <v>14730</v>
      </c>
      <c r="K2579" s="2" t="s">
        <v>132</v>
      </c>
      <c r="L2579" s="2" t="s">
        <v>2410</v>
      </c>
      <c r="M2579" s="2" t="s">
        <v>11808</v>
      </c>
      <c r="N2579" s="2" t="s">
        <v>11809</v>
      </c>
      <c r="O2579">
        <v>1</v>
      </c>
      <c r="P2579" s="2" t="s">
        <v>53</v>
      </c>
      <c r="Q2579">
        <v>100</v>
      </c>
      <c r="R2579">
        <v>0</v>
      </c>
      <c r="S2579" s="2" t="s">
        <v>54</v>
      </c>
      <c r="T2579" s="2" t="s">
        <v>55</v>
      </c>
      <c r="U2579" s="2" t="s">
        <v>1997</v>
      </c>
      <c r="V2579" s="2"/>
      <c r="W2579">
        <v>45000</v>
      </c>
      <c r="X2579">
        <v>0</v>
      </c>
      <c r="Y2579">
        <v>0</v>
      </c>
      <c r="Z2579">
        <v>45000</v>
      </c>
      <c r="AB2579" s="2" t="s">
        <v>57</v>
      </c>
      <c r="AC2579">
        <v>18000</v>
      </c>
      <c r="AD2579">
        <v>27000</v>
      </c>
      <c r="AE2579">
        <v>129000</v>
      </c>
      <c r="AF2579">
        <v>1935</v>
      </c>
      <c r="AG2579" s="2" t="s">
        <v>353</v>
      </c>
      <c r="AH2579" s="2" t="s">
        <v>149</v>
      </c>
      <c r="AI2579" s="1">
        <v>46207</v>
      </c>
      <c r="AJ2579" s="2" t="s">
        <v>87</v>
      </c>
      <c r="AK2579" s="2" t="s">
        <v>67</v>
      </c>
      <c r="AM2579" s="2" t="s">
        <v>59</v>
      </c>
      <c r="AP2579" s="2" t="s">
        <v>60</v>
      </c>
      <c r="AQ2579" s="2" t="s">
        <v>41</v>
      </c>
      <c r="AR2579">
        <v>84000</v>
      </c>
      <c r="AS2579" s="2" t="str">
        <f>_xlfn.IFNA(IF(VLOOKUP(all_resi[[#This Row],[No. Waybill]],settle_reconcile[No. Waybill],1,0)="","Recon","Recon"),"-")</f>
        <v>-</v>
      </c>
      <c r="AT2579" s="2">
        <f>all_resi[[#This Row],[Nilai COD]]-all_resi[[#This Row],[COD Fee]]-all_resi[[#This Row],[Total Biaya Setelah Diskon]]</f>
        <v>100065</v>
      </c>
      <c r="AU2579" s="2">
        <f>IF(all_resi[[#This Row],[Waktu Terima]]="","",_xlfn.DAYS(all_resi[[#This Row],[Waktu Terima]],all_resi[[#This Row],[Tanggal Pengiriman]]))</f>
        <v>12</v>
      </c>
    </row>
    <row r="2580" spans="1:47" x14ac:dyDescent="0.25">
      <c r="A2580" s="2" t="s">
        <v>11984</v>
      </c>
      <c r="B2580" s="1">
        <v>46195</v>
      </c>
      <c r="C2580" s="2" t="s">
        <v>42</v>
      </c>
      <c r="D2580" s="2" t="s">
        <v>43</v>
      </c>
      <c r="E2580" s="2" t="s">
        <v>44</v>
      </c>
      <c r="F2580" s="2" t="s">
        <v>45</v>
      </c>
      <c r="G2580" s="2" t="s">
        <v>46</v>
      </c>
      <c r="H2580" s="2" t="s">
        <v>47</v>
      </c>
      <c r="I2580" s="2" t="s">
        <v>11985</v>
      </c>
      <c r="J2580" s="2" t="s">
        <v>14744</v>
      </c>
      <c r="K2580" s="2" t="s">
        <v>359</v>
      </c>
      <c r="L2580" s="2" t="s">
        <v>359</v>
      </c>
      <c r="M2580" s="2" t="s">
        <v>11986</v>
      </c>
      <c r="N2580" s="2" t="s">
        <v>11987</v>
      </c>
      <c r="O2580">
        <v>1</v>
      </c>
      <c r="P2580" s="2" t="s">
        <v>53</v>
      </c>
      <c r="Q2580">
        <v>100</v>
      </c>
      <c r="R2580">
        <v>0</v>
      </c>
      <c r="S2580" s="2" t="s">
        <v>54</v>
      </c>
      <c r="T2580" s="2" t="s">
        <v>55</v>
      </c>
      <c r="U2580" s="2" t="s">
        <v>207</v>
      </c>
      <c r="V2580" s="2"/>
      <c r="W2580">
        <v>41000</v>
      </c>
      <c r="X2580">
        <v>0</v>
      </c>
      <c r="Y2580">
        <v>0</v>
      </c>
      <c r="Z2580">
        <v>41000</v>
      </c>
      <c r="AB2580" s="2" t="s">
        <v>57</v>
      </c>
      <c r="AC2580">
        <v>16400</v>
      </c>
      <c r="AD2580">
        <v>24600</v>
      </c>
      <c r="AE2580">
        <v>111000</v>
      </c>
      <c r="AF2580">
        <v>1665</v>
      </c>
      <c r="AG2580" s="2" t="s">
        <v>11985</v>
      </c>
      <c r="AH2580" s="2"/>
      <c r="AI2580" s="1">
        <v>46199</v>
      </c>
      <c r="AJ2580" s="2"/>
      <c r="AK2580" s="2" t="s">
        <v>58</v>
      </c>
      <c r="AM2580" s="2" t="s">
        <v>59</v>
      </c>
      <c r="AP2580" s="2" t="s">
        <v>60</v>
      </c>
      <c r="AQ2580" s="2" t="s">
        <v>41</v>
      </c>
      <c r="AR2580">
        <v>70000</v>
      </c>
      <c r="AS2580" s="2" t="str">
        <f>_xlfn.IFNA(IF(VLOOKUP(all_resi[[#This Row],[No. Waybill]],settle_reconcile[No. Waybill],1,0)="","Recon","Recon"),"-")</f>
        <v>Recon</v>
      </c>
      <c r="AT2580" s="2">
        <f>all_resi[[#This Row],[Nilai COD]]-all_resi[[#This Row],[COD Fee]]-all_resi[[#This Row],[Total Biaya Setelah Diskon]]</f>
        <v>84735</v>
      </c>
      <c r="AU2580" s="2">
        <f>IF(all_resi[[#This Row],[Waktu Terima]]="","",_xlfn.DAYS(all_resi[[#This Row],[Waktu Terima]],all_resi[[#This Row],[Tanggal Pengiriman]]))</f>
        <v>4</v>
      </c>
    </row>
    <row r="2581" spans="1:47" x14ac:dyDescent="0.25">
      <c r="A2581" s="2" t="s">
        <v>11878</v>
      </c>
      <c r="B2581" s="1">
        <v>46195</v>
      </c>
      <c r="C2581" s="2" t="s">
        <v>42</v>
      </c>
      <c r="D2581" s="2" t="s">
        <v>43</v>
      </c>
      <c r="E2581" s="2" t="s">
        <v>44</v>
      </c>
      <c r="F2581" s="2" t="s">
        <v>45</v>
      </c>
      <c r="G2581" s="2" t="s">
        <v>46</v>
      </c>
      <c r="H2581" s="2" t="s">
        <v>80</v>
      </c>
      <c r="I2581" s="2" t="s">
        <v>11879</v>
      </c>
      <c r="J2581" s="2" t="s">
        <v>14685</v>
      </c>
      <c r="K2581" s="2" t="s">
        <v>126</v>
      </c>
      <c r="L2581" s="2" t="s">
        <v>161</v>
      </c>
      <c r="M2581" s="2" t="s">
        <v>4011</v>
      </c>
      <c r="N2581" s="2" t="s">
        <v>11880</v>
      </c>
      <c r="O2581">
        <v>1</v>
      </c>
      <c r="P2581" s="2" t="s">
        <v>53</v>
      </c>
      <c r="Q2581">
        <v>100</v>
      </c>
      <c r="R2581">
        <v>0</v>
      </c>
      <c r="S2581" s="2" t="s">
        <v>54</v>
      </c>
      <c r="T2581" s="2" t="s">
        <v>55</v>
      </c>
      <c r="U2581" s="2" t="s">
        <v>305</v>
      </c>
      <c r="V2581" s="2"/>
      <c r="W2581">
        <v>74000</v>
      </c>
      <c r="X2581">
        <v>0</v>
      </c>
      <c r="Y2581">
        <v>0</v>
      </c>
      <c r="Z2581">
        <v>74000</v>
      </c>
      <c r="AB2581" s="2" t="s">
        <v>57</v>
      </c>
      <c r="AC2581">
        <v>29600</v>
      </c>
      <c r="AD2581">
        <v>44400</v>
      </c>
      <c r="AE2581">
        <v>144000</v>
      </c>
      <c r="AF2581">
        <v>2160</v>
      </c>
      <c r="AG2581" s="2" t="s">
        <v>11879</v>
      </c>
      <c r="AH2581" s="2"/>
      <c r="AI2581" s="1">
        <v>46204</v>
      </c>
      <c r="AJ2581" s="2" t="s">
        <v>87</v>
      </c>
      <c r="AK2581" s="2" t="s">
        <v>58</v>
      </c>
      <c r="AM2581" s="2" t="s">
        <v>59</v>
      </c>
      <c r="AP2581" s="2" t="s">
        <v>60</v>
      </c>
      <c r="AQ2581" s="2" t="s">
        <v>41</v>
      </c>
      <c r="AR2581">
        <v>70000</v>
      </c>
      <c r="AS2581" s="2" t="str">
        <f>_xlfn.IFNA(IF(VLOOKUP(all_resi[[#This Row],[No. Waybill]],settle_reconcile[No. Waybill],1,0)="","Recon","Recon"),"-")</f>
        <v>Recon</v>
      </c>
      <c r="AT2581" s="2">
        <f>all_resi[[#This Row],[Nilai COD]]-all_resi[[#This Row],[COD Fee]]-all_resi[[#This Row],[Total Biaya Setelah Diskon]]</f>
        <v>97440</v>
      </c>
      <c r="AU2581" s="2">
        <f>IF(all_resi[[#This Row],[Waktu Terima]]="","",_xlfn.DAYS(all_resi[[#This Row],[Waktu Terima]],all_resi[[#This Row],[Tanggal Pengiriman]]))</f>
        <v>9</v>
      </c>
    </row>
    <row r="2582" spans="1:47" x14ac:dyDescent="0.25">
      <c r="A2582" s="2" t="s">
        <v>12089</v>
      </c>
      <c r="B2582" s="1">
        <v>46195</v>
      </c>
      <c r="C2582" s="2" t="s">
        <v>42</v>
      </c>
      <c r="D2582" s="2" t="s">
        <v>43</v>
      </c>
      <c r="E2582" s="2" t="s">
        <v>44</v>
      </c>
      <c r="F2582" s="2" t="s">
        <v>45</v>
      </c>
      <c r="G2582" s="2" t="s">
        <v>46</v>
      </c>
      <c r="H2582" s="2" t="s">
        <v>80</v>
      </c>
      <c r="I2582" s="2" t="s">
        <v>12090</v>
      </c>
      <c r="J2582" s="2" t="s">
        <v>14707</v>
      </c>
      <c r="K2582" s="2" t="s">
        <v>132</v>
      </c>
      <c r="L2582" s="2" t="s">
        <v>3008</v>
      </c>
      <c r="M2582" s="2" t="s">
        <v>12091</v>
      </c>
      <c r="N2582" s="2" t="s">
        <v>12092</v>
      </c>
      <c r="O2582">
        <v>1</v>
      </c>
      <c r="P2582" s="2" t="s">
        <v>53</v>
      </c>
      <c r="Q2582">
        <v>100</v>
      </c>
      <c r="R2582">
        <v>0</v>
      </c>
      <c r="S2582" s="2" t="s">
        <v>54</v>
      </c>
      <c r="T2582" s="2" t="s">
        <v>55</v>
      </c>
      <c r="U2582" s="2" t="s">
        <v>2303</v>
      </c>
      <c r="V2582" s="2"/>
      <c r="W2582">
        <v>37000</v>
      </c>
      <c r="X2582">
        <v>0</v>
      </c>
      <c r="Y2582">
        <v>0</v>
      </c>
      <c r="Z2582">
        <v>37000</v>
      </c>
      <c r="AB2582" s="2" t="s">
        <v>57</v>
      </c>
      <c r="AC2582">
        <v>14800</v>
      </c>
      <c r="AD2582">
        <v>22200</v>
      </c>
      <c r="AE2582">
        <v>130000</v>
      </c>
      <c r="AF2582">
        <v>1950</v>
      </c>
      <c r="AG2582" s="2" t="s">
        <v>12090</v>
      </c>
      <c r="AH2582" s="2"/>
      <c r="AI2582" s="1">
        <v>46198</v>
      </c>
      <c r="AJ2582" s="2" t="s">
        <v>87</v>
      </c>
      <c r="AK2582" s="2" t="s">
        <v>58</v>
      </c>
      <c r="AM2582" s="2" t="s">
        <v>59</v>
      </c>
      <c r="AP2582" s="2" t="s">
        <v>60</v>
      </c>
      <c r="AQ2582" s="2" t="s">
        <v>41</v>
      </c>
      <c r="AR2582">
        <v>93000</v>
      </c>
      <c r="AS2582" s="2" t="str">
        <f>_xlfn.IFNA(IF(VLOOKUP(all_resi[[#This Row],[No. Waybill]],settle_reconcile[No. Waybill],1,0)="","Recon","Recon"),"-")</f>
        <v>Recon</v>
      </c>
      <c r="AT2582" s="2">
        <f>all_resi[[#This Row],[Nilai COD]]-all_resi[[#This Row],[COD Fee]]-all_resi[[#This Row],[Total Biaya Setelah Diskon]]</f>
        <v>105850</v>
      </c>
      <c r="AU2582" s="2">
        <f>IF(all_resi[[#This Row],[Waktu Terima]]="","",_xlfn.DAYS(all_resi[[#This Row],[Waktu Terima]],all_resi[[#This Row],[Tanggal Pengiriman]]))</f>
        <v>3</v>
      </c>
    </row>
    <row r="2583" spans="1:47" x14ac:dyDescent="0.25">
      <c r="A2583" s="2" t="s">
        <v>11824</v>
      </c>
      <c r="B2583" s="1">
        <v>46195</v>
      </c>
      <c r="C2583" s="2" t="s">
        <v>42</v>
      </c>
      <c r="D2583" s="2" t="s">
        <v>43</v>
      </c>
      <c r="E2583" s="2" t="s">
        <v>44</v>
      </c>
      <c r="F2583" s="2" t="s">
        <v>45</v>
      </c>
      <c r="G2583" s="2" t="s">
        <v>46</v>
      </c>
      <c r="H2583" s="2" t="s">
        <v>80</v>
      </c>
      <c r="I2583" s="2" t="s">
        <v>11825</v>
      </c>
      <c r="J2583" s="2" t="s">
        <v>14683</v>
      </c>
      <c r="K2583" s="2" t="s">
        <v>561</v>
      </c>
      <c r="L2583" s="2" t="s">
        <v>3556</v>
      </c>
      <c r="M2583" s="2" t="s">
        <v>3557</v>
      </c>
      <c r="N2583" s="2" t="s">
        <v>11826</v>
      </c>
      <c r="O2583">
        <v>1</v>
      </c>
      <c r="P2583" s="2" t="s">
        <v>53</v>
      </c>
      <c r="Q2583">
        <v>100</v>
      </c>
      <c r="R2583">
        <v>0</v>
      </c>
      <c r="S2583" s="2" t="s">
        <v>54</v>
      </c>
      <c r="T2583" s="2" t="s">
        <v>55</v>
      </c>
      <c r="U2583" s="2" t="s">
        <v>305</v>
      </c>
      <c r="V2583" s="2"/>
      <c r="W2583">
        <v>32000</v>
      </c>
      <c r="X2583">
        <v>0</v>
      </c>
      <c r="Y2583">
        <v>0</v>
      </c>
      <c r="Z2583">
        <v>32000</v>
      </c>
      <c r="AB2583" s="2" t="s">
        <v>57</v>
      </c>
      <c r="AC2583">
        <v>12800</v>
      </c>
      <c r="AD2583">
        <v>19200</v>
      </c>
      <c r="AE2583">
        <v>102000</v>
      </c>
      <c r="AF2583">
        <v>1530</v>
      </c>
      <c r="AG2583" s="2" t="s">
        <v>11825</v>
      </c>
      <c r="AH2583" s="2"/>
      <c r="AI2583" s="1">
        <v>46198</v>
      </c>
      <c r="AJ2583" s="2" t="s">
        <v>87</v>
      </c>
      <c r="AK2583" s="2" t="s">
        <v>58</v>
      </c>
      <c r="AM2583" s="2" t="s">
        <v>59</v>
      </c>
      <c r="AP2583" s="2" t="s">
        <v>60</v>
      </c>
      <c r="AQ2583" s="2" t="s">
        <v>41</v>
      </c>
      <c r="AR2583">
        <v>70000</v>
      </c>
      <c r="AS2583" s="2" t="str">
        <f>_xlfn.IFNA(IF(VLOOKUP(all_resi[[#This Row],[No. Waybill]],settle_reconcile[No. Waybill],1,0)="","Recon","Recon"),"-")</f>
        <v>Recon</v>
      </c>
      <c r="AT2583" s="2">
        <f>all_resi[[#This Row],[Nilai COD]]-all_resi[[#This Row],[COD Fee]]-all_resi[[#This Row],[Total Biaya Setelah Diskon]]</f>
        <v>81270</v>
      </c>
      <c r="AU2583" s="2">
        <f>IF(all_resi[[#This Row],[Waktu Terima]]="","",_xlfn.DAYS(all_resi[[#This Row],[Waktu Terima]],all_resi[[#This Row],[Tanggal Pengiriman]]))</f>
        <v>3</v>
      </c>
    </row>
    <row r="2584" spans="1:47" x14ac:dyDescent="0.25">
      <c r="A2584" s="2" t="s">
        <v>11803</v>
      </c>
      <c r="B2584" s="1">
        <v>46195</v>
      </c>
      <c r="C2584" s="2" t="s">
        <v>42</v>
      </c>
      <c r="D2584" s="2" t="s">
        <v>43</v>
      </c>
      <c r="E2584" s="2" t="s">
        <v>44</v>
      </c>
      <c r="F2584" s="2" t="s">
        <v>45</v>
      </c>
      <c r="G2584" s="2" t="s">
        <v>46</v>
      </c>
      <c r="H2584" s="2" t="s">
        <v>80</v>
      </c>
      <c r="I2584" s="2" t="s">
        <v>11804</v>
      </c>
      <c r="J2584" s="2" t="s">
        <v>14711</v>
      </c>
      <c r="K2584" s="2" t="s">
        <v>177</v>
      </c>
      <c r="L2584" s="2" t="s">
        <v>669</v>
      </c>
      <c r="M2584" s="2" t="s">
        <v>7924</v>
      </c>
      <c r="N2584" s="2" t="s">
        <v>11805</v>
      </c>
      <c r="O2584">
        <v>1</v>
      </c>
      <c r="P2584" s="2" t="s">
        <v>53</v>
      </c>
      <c r="Q2584">
        <v>100</v>
      </c>
      <c r="R2584">
        <v>0</v>
      </c>
      <c r="S2584" s="2" t="s">
        <v>54</v>
      </c>
      <c r="T2584" s="2" t="s">
        <v>55</v>
      </c>
      <c r="U2584" s="2" t="s">
        <v>1997</v>
      </c>
      <c r="V2584" s="2"/>
      <c r="W2584">
        <v>102000</v>
      </c>
      <c r="X2584">
        <v>0</v>
      </c>
      <c r="Y2584">
        <v>0</v>
      </c>
      <c r="Z2584">
        <v>102000</v>
      </c>
      <c r="AB2584" s="2" t="s">
        <v>57</v>
      </c>
      <c r="AC2584">
        <v>40800</v>
      </c>
      <c r="AD2584">
        <v>61200</v>
      </c>
      <c r="AE2584">
        <v>186000</v>
      </c>
      <c r="AF2584">
        <v>2790</v>
      </c>
      <c r="AG2584" s="2" t="s">
        <v>11804</v>
      </c>
      <c r="AH2584" s="2"/>
      <c r="AI2584" s="1">
        <v>46199</v>
      </c>
      <c r="AJ2584" s="2" t="s">
        <v>87</v>
      </c>
      <c r="AK2584" s="2" t="s">
        <v>58</v>
      </c>
      <c r="AM2584" s="2" t="s">
        <v>59</v>
      </c>
      <c r="AP2584" s="2" t="s">
        <v>60</v>
      </c>
      <c r="AQ2584" s="2" t="s">
        <v>41</v>
      </c>
      <c r="AR2584">
        <v>84000</v>
      </c>
      <c r="AS2584" s="2" t="str">
        <f>_xlfn.IFNA(IF(VLOOKUP(all_resi[[#This Row],[No. Waybill]],settle_reconcile[No. Waybill],1,0)="","Recon","Recon"),"-")</f>
        <v>Recon</v>
      </c>
      <c r="AT2584" s="2">
        <f>all_resi[[#This Row],[Nilai COD]]-all_resi[[#This Row],[COD Fee]]-all_resi[[#This Row],[Total Biaya Setelah Diskon]]</f>
        <v>122010</v>
      </c>
      <c r="AU2584" s="2">
        <f>IF(all_resi[[#This Row],[Waktu Terima]]="","",_xlfn.DAYS(all_resi[[#This Row],[Waktu Terima]],all_resi[[#This Row],[Tanggal Pengiriman]]))</f>
        <v>4</v>
      </c>
    </row>
    <row r="2585" spans="1:47" x14ac:dyDescent="0.25">
      <c r="A2585" s="2" t="s">
        <v>11833</v>
      </c>
      <c r="B2585" s="1">
        <v>46195</v>
      </c>
      <c r="C2585" s="2" t="s">
        <v>42</v>
      </c>
      <c r="D2585" s="2" t="s">
        <v>43</v>
      </c>
      <c r="E2585" s="2" t="s">
        <v>44</v>
      </c>
      <c r="F2585" s="2" t="s">
        <v>45</v>
      </c>
      <c r="G2585" s="2" t="s">
        <v>46</v>
      </c>
      <c r="H2585" s="2" t="s">
        <v>47</v>
      </c>
      <c r="I2585" s="2" t="s">
        <v>269</v>
      </c>
      <c r="J2585" s="2" t="s">
        <v>14713</v>
      </c>
      <c r="K2585" s="2" t="s">
        <v>121</v>
      </c>
      <c r="L2585" s="2" t="s">
        <v>232</v>
      </c>
      <c r="M2585" s="2" t="s">
        <v>233</v>
      </c>
      <c r="N2585" s="2" t="s">
        <v>11834</v>
      </c>
      <c r="O2585">
        <v>1</v>
      </c>
      <c r="P2585" s="2" t="s">
        <v>53</v>
      </c>
      <c r="Q2585">
        <v>100</v>
      </c>
      <c r="R2585">
        <v>0</v>
      </c>
      <c r="S2585" s="2" t="s">
        <v>54</v>
      </c>
      <c r="T2585" s="2" t="s">
        <v>55</v>
      </c>
      <c r="U2585" s="2" t="s">
        <v>207</v>
      </c>
      <c r="V2585" s="2"/>
      <c r="W2585">
        <v>108000</v>
      </c>
      <c r="X2585">
        <v>0</v>
      </c>
      <c r="Y2585">
        <v>0</v>
      </c>
      <c r="Z2585">
        <v>108000</v>
      </c>
      <c r="AB2585" s="2" t="s">
        <v>57</v>
      </c>
      <c r="AC2585">
        <v>43200</v>
      </c>
      <c r="AD2585">
        <v>64800</v>
      </c>
      <c r="AE2585">
        <v>178000</v>
      </c>
      <c r="AF2585">
        <v>2670</v>
      </c>
      <c r="AG2585" s="2"/>
      <c r="AH2585" s="2"/>
      <c r="AI2585" s="1"/>
      <c r="AJ2585" s="2"/>
      <c r="AK2585" s="2" t="s">
        <v>67</v>
      </c>
      <c r="AM2585" s="2" t="s">
        <v>59</v>
      </c>
      <c r="AP2585" s="2" t="s">
        <v>60</v>
      </c>
      <c r="AQ2585" s="2" t="s">
        <v>41</v>
      </c>
      <c r="AR2585">
        <v>70000</v>
      </c>
      <c r="AS2585" s="2" t="str">
        <f>_xlfn.IFNA(IF(VLOOKUP(all_resi[[#This Row],[No. Waybill]],settle_reconcile[No. Waybill],1,0)="","Recon","Recon"),"-")</f>
        <v>-</v>
      </c>
      <c r="AT2585" s="2">
        <f>all_resi[[#This Row],[Nilai COD]]-all_resi[[#This Row],[COD Fee]]-all_resi[[#This Row],[Total Biaya Setelah Diskon]]</f>
        <v>110530</v>
      </c>
      <c r="AU2585" s="2" t="str">
        <f>IF(all_resi[[#This Row],[Waktu Terima]]="","",_xlfn.DAYS(all_resi[[#This Row],[Waktu Terima]],all_resi[[#This Row],[Tanggal Pengiriman]]))</f>
        <v/>
      </c>
    </row>
    <row r="2586" spans="1:47" x14ac:dyDescent="0.25">
      <c r="A2586" s="2" t="s">
        <v>12074</v>
      </c>
      <c r="B2586" s="1">
        <v>46195</v>
      </c>
      <c r="C2586" s="2" t="s">
        <v>42</v>
      </c>
      <c r="D2586" s="2" t="s">
        <v>43</v>
      </c>
      <c r="E2586" s="2" t="s">
        <v>44</v>
      </c>
      <c r="F2586" s="2" t="s">
        <v>45</v>
      </c>
      <c r="G2586" s="2" t="s">
        <v>46</v>
      </c>
      <c r="H2586" s="2" t="s">
        <v>80</v>
      </c>
      <c r="I2586" s="2" t="s">
        <v>12075</v>
      </c>
      <c r="J2586" s="2" t="s">
        <v>14697</v>
      </c>
      <c r="K2586" s="2" t="s">
        <v>700</v>
      </c>
      <c r="L2586" s="2" t="s">
        <v>2691</v>
      </c>
      <c r="M2586" s="2" t="s">
        <v>3391</v>
      </c>
      <c r="N2586" s="2" t="s">
        <v>12076</v>
      </c>
      <c r="O2586">
        <v>1</v>
      </c>
      <c r="P2586" s="2" t="s">
        <v>53</v>
      </c>
      <c r="Q2586">
        <v>100</v>
      </c>
      <c r="R2586">
        <v>0</v>
      </c>
      <c r="S2586" s="2" t="s">
        <v>54</v>
      </c>
      <c r="T2586" s="2" t="s">
        <v>55</v>
      </c>
      <c r="U2586" s="2" t="s">
        <v>8729</v>
      </c>
      <c r="V2586" s="2"/>
      <c r="W2586">
        <v>59000</v>
      </c>
      <c r="X2586">
        <v>0</v>
      </c>
      <c r="Y2586">
        <v>0</v>
      </c>
      <c r="Z2586">
        <v>59000</v>
      </c>
      <c r="AB2586" s="2" t="s">
        <v>57</v>
      </c>
      <c r="AC2586">
        <v>23600</v>
      </c>
      <c r="AD2586">
        <v>35400</v>
      </c>
      <c r="AE2586">
        <v>168000</v>
      </c>
      <c r="AF2586">
        <v>2520</v>
      </c>
      <c r="AG2586" s="2" t="s">
        <v>12075</v>
      </c>
      <c r="AH2586" s="2"/>
      <c r="AI2586" s="1">
        <v>46198</v>
      </c>
      <c r="AJ2586" s="2" t="s">
        <v>87</v>
      </c>
      <c r="AK2586" s="2" t="s">
        <v>58</v>
      </c>
      <c r="AM2586" s="2" t="s">
        <v>59</v>
      </c>
      <c r="AP2586" s="2" t="s">
        <v>60</v>
      </c>
      <c r="AQ2586" s="2" t="s">
        <v>41</v>
      </c>
      <c r="AR2586">
        <v>109000</v>
      </c>
      <c r="AS2586" s="2" t="str">
        <f>_xlfn.IFNA(IF(VLOOKUP(all_resi[[#This Row],[No. Waybill]],settle_reconcile[No. Waybill],1,0)="","Recon","Recon"),"-")</f>
        <v>Recon</v>
      </c>
      <c r="AT2586" s="2">
        <f>all_resi[[#This Row],[Nilai COD]]-all_resi[[#This Row],[COD Fee]]-all_resi[[#This Row],[Total Biaya Setelah Diskon]]</f>
        <v>130080</v>
      </c>
      <c r="AU2586" s="2">
        <f>IF(all_resi[[#This Row],[Waktu Terima]]="","",_xlfn.DAYS(all_resi[[#This Row],[Waktu Terima]],all_resi[[#This Row],[Tanggal Pengiriman]]))</f>
        <v>3</v>
      </c>
    </row>
    <row r="2587" spans="1:47" x14ac:dyDescent="0.25">
      <c r="A2587" s="2" t="s">
        <v>12096</v>
      </c>
      <c r="B2587" s="1">
        <v>46195</v>
      </c>
      <c r="C2587" s="2" t="s">
        <v>42</v>
      </c>
      <c r="D2587" s="2" t="s">
        <v>43</v>
      </c>
      <c r="E2587" s="2" t="s">
        <v>44</v>
      </c>
      <c r="F2587" s="2" t="s">
        <v>45</v>
      </c>
      <c r="G2587" s="2" t="s">
        <v>46</v>
      </c>
      <c r="H2587" s="2" t="s">
        <v>80</v>
      </c>
      <c r="I2587" s="2" t="s">
        <v>12097</v>
      </c>
      <c r="J2587" s="2" t="s">
        <v>14720</v>
      </c>
      <c r="K2587" s="2" t="s">
        <v>69</v>
      </c>
      <c r="L2587" s="2" t="s">
        <v>991</v>
      </c>
      <c r="M2587" s="2" t="s">
        <v>12098</v>
      </c>
      <c r="N2587" s="2" t="s">
        <v>12099</v>
      </c>
      <c r="O2587">
        <v>1</v>
      </c>
      <c r="P2587" s="2" t="s">
        <v>53</v>
      </c>
      <c r="Q2587">
        <v>100</v>
      </c>
      <c r="R2587">
        <v>0</v>
      </c>
      <c r="S2587" s="2" t="s">
        <v>54</v>
      </c>
      <c r="T2587" s="2" t="s">
        <v>55</v>
      </c>
      <c r="U2587" s="2" t="s">
        <v>141</v>
      </c>
      <c r="V2587" s="2"/>
      <c r="W2587">
        <v>54000</v>
      </c>
      <c r="X2587">
        <v>0</v>
      </c>
      <c r="Y2587">
        <v>0</v>
      </c>
      <c r="Z2587">
        <v>54000</v>
      </c>
      <c r="AB2587" s="2" t="s">
        <v>57</v>
      </c>
      <c r="AC2587">
        <v>21600</v>
      </c>
      <c r="AD2587">
        <v>32400</v>
      </c>
      <c r="AE2587">
        <v>94000</v>
      </c>
      <c r="AF2587">
        <v>1410</v>
      </c>
      <c r="AG2587" s="2" t="s">
        <v>256</v>
      </c>
      <c r="AH2587" s="2"/>
      <c r="AI2587" s="1">
        <v>46209</v>
      </c>
      <c r="AJ2587" s="2" t="s">
        <v>87</v>
      </c>
      <c r="AK2587" s="2" t="s">
        <v>67</v>
      </c>
      <c r="AM2587" s="2" t="s">
        <v>59</v>
      </c>
      <c r="AP2587" s="2" t="s">
        <v>60</v>
      </c>
      <c r="AQ2587" s="2" t="s">
        <v>41</v>
      </c>
      <c r="AR2587">
        <v>40000</v>
      </c>
      <c r="AS2587" s="2" t="str">
        <f>_xlfn.IFNA(IF(VLOOKUP(all_resi[[#This Row],[No. Waybill]],settle_reconcile[No. Waybill],1,0)="","Recon","Recon"),"-")</f>
        <v>-</v>
      </c>
      <c r="AT2587" s="2">
        <f>all_resi[[#This Row],[Nilai COD]]-all_resi[[#This Row],[COD Fee]]-all_resi[[#This Row],[Total Biaya Setelah Diskon]]</f>
        <v>60190</v>
      </c>
      <c r="AU2587" s="2">
        <f>IF(all_resi[[#This Row],[Waktu Terima]]="","",_xlfn.DAYS(all_resi[[#This Row],[Waktu Terima]],all_resi[[#This Row],[Tanggal Pengiriman]]))</f>
        <v>14</v>
      </c>
    </row>
    <row r="2588" spans="1:47" x14ac:dyDescent="0.25">
      <c r="A2588" s="2" t="s">
        <v>11830</v>
      </c>
      <c r="B2588" s="1">
        <v>46195</v>
      </c>
      <c r="C2588" s="2" t="s">
        <v>42</v>
      </c>
      <c r="D2588" s="2" t="s">
        <v>43</v>
      </c>
      <c r="E2588" s="2" t="s">
        <v>44</v>
      </c>
      <c r="F2588" s="2" t="s">
        <v>45</v>
      </c>
      <c r="G2588" s="2" t="s">
        <v>46</v>
      </c>
      <c r="H2588" s="2" t="s">
        <v>47</v>
      </c>
      <c r="I2588" s="2" t="s">
        <v>11831</v>
      </c>
      <c r="J2588" s="2" t="s">
        <v>14761</v>
      </c>
      <c r="K2588" s="2" t="s">
        <v>156</v>
      </c>
      <c r="L2588" s="2" t="s">
        <v>726</v>
      </c>
      <c r="M2588" s="2" t="s">
        <v>2483</v>
      </c>
      <c r="N2588" s="2" t="s">
        <v>11832</v>
      </c>
      <c r="O2588">
        <v>1</v>
      </c>
      <c r="P2588" s="2" t="s">
        <v>53</v>
      </c>
      <c r="Q2588">
        <v>100</v>
      </c>
      <c r="R2588">
        <v>0</v>
      </c>
      <c r="S2588" s="2" t="s">
        <v>54</v>
      </c>
      <c r="T2588" s="2" t="s">
        <v>55</v>
      </c>
      <c r="U2588" s="2" t="s">
        <v>207</v>
      </c>
      <c r="V2588" s="2"/>
      <c r="W2588">
        <v>84000</v>
      </c>
      <c r="X2588">
        <v>0</v>
      </c>
      <c r="Y2588">
        <v>0</v>
      </c>
      <c r="Z2588">
        <v>84000</v>
      </c>
      <c r="AB2588" s="2" t="s">
        <v>57</v>
      </c>
      <c r="AC2588">
        <v>33600</v>
      </c>
      <c r="AD2588">
        <v>50400</v>
      </c>
      <c r="AE2588">
        <v>154000</v>
      </c>
      <c r="AF2588">
        <v>2310</v>
      </c>
      <c r="AG2588" s="2"/>
      <c r="AH2588" s="2"/>
      <c r="AI2588" s="1"/>
      <c r="AJ2588" s="2"/>
      <c r="AK2588" s="2" t="s">
        <v>67</v>
      </c>
      <c r="AM2588" s="2" t="s">
        <v>59</v>
      </c>
      <c r="AP2588" s="2" t="s">
        <v>60</v>
      </c>
      <c r="AQ2588" s="2" t="s">
        <v>41</v>
      </c>
      <c r="AR2588">
        <v>70000</v>
      </c>
      <c r="AS2588" s="2" t="str">
        <f>_xlfn.IFNA(IF(VLOOKUP(all_resi[[#This Row],[No. Waybill]],settle_reconcile[No. Waybill],1,0)="","Recon","Recon"),"-")</f>
        <v>-</v>
      </c>
      <c r="AT2588" s="2">
        <f>all_resi[[#This Row],[Nilai COD]]-all_resi[[#This Row],[COD Fee]]-all_resi[[#This Row],[Total Biaya Setelah Diskon]]</f>
        <v>101290</v>
      </c>
      <c r="AU2588" s="2" t="str">
        <f>IF(all_resi[[#This Row],[Waktu Terima]]="","",_xlfn.DAYS(all_resi[[#This Row],[Waktu Terima]],all_resi[[#This Row],[Tanggal Pengiriman]]))</f>
        <v/>
      </c>
    </row>
    <row r="2589" spans="1:47" x14ac:dyDescent="0.25">
      <c r="A2589" s="2" t="s">
        <v>11827</v>
      </c>
      <c r="B2589" s="1">
        <v>46195</v>
      </c>
      <c r="C2589" s="2" t="s">
        <v>42</v>
      </c>
      <c r="D2589" s="2" t="s">
        <v>43</v>
      </c>
      <c r="E2589" s="2" t="s">
        <v>44</v>
      </c>
      <c r="F2589" s="2" t="s">
        <v>45</v>
      </c>
      <c r="G2589" s="2" t="s">
        <v>46</v>
      </c>
      <c r="H2589" s="2" t="s">
        <v>80</v>
      </c>
      <c r="I2589" s="2" t="s">
        <v>11828</v>
      </c>
      <c r="J2589" s="2" t="s">
        <v>14691</v>
      </c>
      <c r="K2589" s="2" t="s">
        <v>177</v>
      </c>
      <c r="L2589" s="2" t="s">
        <v>669</v>
      </c>
      <c r="M2589" s="2" t="s">
        <v>7924</v>
      </c>
      <c r="N2589" s="2" t="s">
        <v>11829</v>
      </c>
      <c r="O2589">
        <v>1</v>
      </c>
      <c r="P2589" s="2" t="s">
        <v>53</v>
      </c>
      <c r="Q2589">
        <v>100</v>
      </c>
      <c r="R2589">
        <v>0</v>
      </c>
      <c r="S2589" s="2" t="s">
        <v>54</v>
      </c>
      <c r="T2589" s="2" t="s">
        <v>55</v>
      </c>
      <c r="U2589" s="2" t="s">
        <v>86</v>
      </c>
      <c r="V2589" s="2"/>
      <c r="W2589">
        <v>102000</v>
      </c>
      <c r="X2589">
        <v>0</v>
      </c>
      <c r="Y2589">
        <v>0</v>
      </c>
      <c r="Z2589">
        <v>102000</v>
      </c>
      <c r="AB2589" s="2" t="s">
        <v>57</v>
      </c>
      <c r="AC2589">
        <v>40800</v>
      </c>
      <c r="AD2589">
        <v>61200</v>
      </c>
      <c r="AE2589">
        <v>162000</v>
      </c>
      <c r="AF2589">
        <v>2430</v>
      </c>
      <c r="AG2589" s="2" t="s">
        <v>11828</v>
      </c>
      <c r="AH2589" s="2"/>
      <c r="AI2589" s="1">
        <v>46199</v>
      </c>
      <c r="AJ2589" s="2" t="s">
        <v>87</v>
      </c>
      <c r="AK2589" s="2" t="s">
        <v>58</v>
      </c>
      <c r="AM2589" s="2" t="s">
        <v>59</v>
      </c>
      <c r="AP2589" s="2" t="s">
        <v>60</v>
      </c>
      <c r="AQ2589" s="2" t="s">
        <v>41</v>
      </c>
      <c r="AR2589">
        <v>60000</v>
      </c>
      <c r="AS2589" s="2" t="str">
        <f>_xlfn.IFNA(IF(VLOOKUP(all_resi[[#This Row],[No. Waybill]],settle_reconcile[No. Waybill],1,0)="","Recon","Recon"),"-")</f>
        <v>Recon</v>
      </c>
      <c r="AT2589" s="2">
        <f>all_resi[[#This Row],[Nilai COD]]-all_resi[[#This Row],[COD Fee]]-all_resi[[#This Row],[Total Biaya Setelah Diskon]]</f>
        <v>98370</v>
      </c>
      <c r="AU2589" s="2">
        <f>IF(all_resi[[#This Row],[Waktu Terima]]="","",_xlfn.DAYS(all_resi[[#This Row],[Waktu Terima]],all_resi[[#This Row],[Tanggal Pengiriman]]))</f>
        <v>4</v>
      </c>
    </row>
    <row r="2590" spans="1:47" x14ac:dyDescent="0.25">
      <c r="A2590" s="2" t="s">
        <v>11838</v>
      </c>
      <c r="B2590" s="1">
        <v>46195</v>
      </c>
      <c r="C2590" s="2" t="s">
        <v>42</v>
      </c>
      <c r="D2590" s="2" t="s">
        <v>43</v>
      </c>
      <c r="E2590" s="2" t="s">
        <v>44</v>
      </c>
      <c r="F2590" s="2" t="s">
        <v>45</v>
      </c>
      <c r="G2590" s="2" t="s">
        <v>46</v>
      </c>
      <c r="H2590" s="2" t="s">
        <v>80</v>
      </c>
      <c r="I2590" s="2" t="s">
        <v>11839</v>
      </c>
      <c r="J2590" s="2" t="s">
        <v>14727</v>
      </c>
      <c r="K2590" s="2" t="s">
        <v>106</v>
      </c>
      <c r="L2590" s="2" t="s">
        <v>1626</v>
      </c>
      <c r="M2590" s="2" t="s">
        <v>11840</v>
      </c>
      <c r="N2590" s="2" t="s">
        <v>11841</v>
      </c>
      <c r="O2590">
        <v>1</v>
      </c>
      <c r="P2590" s="2" t="s">
        <v>53</v>
      </c>
      <c r="Q2590">
        <v>100</v>
      </c>
      <c r="R2590">
        <v>0</v>
      </c>
      <c r="S2590" s="2" t="s">
        <v>54</v>
      </c>
      <c r="T2590" s="2" t="s">
        <v>55</v>
      </c>
      <c r="U2590" s="2" t="s">
        <v>305</v>
      </c>
      <c r="V2590" s="2"/>
      <c r="W2590">
        <v>43000</v>
      </c>
      <c r="X2590">
        <v>0</v>
      </c>
      <c r="Y2590">
        <v>0</v>
      </c>
      <c r="Z2590">
        <v>43000</v>
      </c>
      <c r="AB2590" s="2" t="s">
        <v>57</v>
      </c>
      <c r="AC2590">
        <v>17200</v>
      </c>
      <c r="AD2590">
        <v>25800</v>
      </c>
      <c r="AE2590">
        <v>111000</v>
      </c>
      <c r="AF2590">
        <v>1665</v>
      </c>
      <c r="AG2590" s="2" t="s">
        <v>11839</v>
      </c>
      <c r="AH2590" s="2"/>
      <c r="AI2590" s="1">
        <v>46200</v>
      </c>
      <c r="AJ2590" s="2" t="s">
        <v>87</v>
      </c>
      <c r="AK2590" s="2" t="s">
        <v>58</v>
      </c>
      <c r="AM2590" s="2" t="s">
        <v>59</v>
      </c>
      <c r="AP2590" s="2" t="s">
        <v>60</v>
      </c>
      <c r="AQ2590" s="2" t="s">
        <v>41</v>
      </c>
      <c r="AR2590">
        <v>68000</v>
      </c>
      <c r="AS2590" s="2" t="str">
        <f>_xlfn.IFNA(IF(VLOOKUP(all_resi[[#This Row],[No. Waybill]],settle_reconcile[No. Waybill],1,0)="","Recon","Recon"),"-")</f>
        <v>Recon</v>
      </c>
      <c r="AT2590" s="2">
        <f>all_resi[[#This Row],[Nilai COD]]-all_resi[[#This Row],[COD Fee]]-all_resi[[#This Row],[Total Biaya Setelah Diskon]]</f>
        <v>83535</v>
      </c>
      <c r="AU2590" s="2">
        <f>IF(all_resi[[#This Row],[Waktu Terima]]="","",_xlfn.DAYS(all_resi[[#This Row],[Waktu Terima]],all_resi[[#This Row],[Tanggal Pengiriman]]))</f>
        <v>5</v>
      </c>
    </row>
    <row r="2591" spans="1:47" x14ac:dyDescent="0.25">
      <c r="A2591" s="2" t="s">
        <v>12065</v>
      </c>
      <c r="B2591" s="1">
        <v>46195</v>
      </c>
      <c r="C2591" s="2" t="s">
        <v>42</v>
      </c>
      <c r="D2591" s="2" t="s">
        <v>43</v>
      </c>
      <c r="E2591" s="2" t="s">
        <v>44</v>
      </c>
      <c r="F2591" s="2" t="s">
        <v>45</v>
      </c>
      <c r="G2591" s="2" t="s">
        <v>46</v>
      </c>
      <c r="H2591" s="2" t="s">
        <v>47</v>
      </c>
      <c r="I2591" s="2" t="s">
        <v>12066</v>
      </c>
      <c r="J2591" s="2" t="s">
        <v>14721</v>
      </c>
      <c r="K2591" s="2" t="s">
        <v>75</v>
      </c>
      <c r="L2591" s="2" t="s">
        <v>355</v>
      </c>
      <c r="M2591" s="2" t="s">
        <v>356</v>
      </c>
      <c r="N2591" s="2" t="s">
        <v>12067</v>
      </c>
      <c r="O2591">
        <v>1</v>
      </c>
      <c r="P2591" s="2" t="s">
        <v>53</v>
      </c>
      <c r="Q2591">
        <v>100</v>
      </c>
      <c r="R2591">
        <v>0</v>
      </c>
      <c r="S2591" s="2" t="s">
        <v>54</v>
      </c>
      <c r="T2591" s="2" t="s">
        <v>55</v>
      </c>
      <c r="U2591" s="2" t="s">
        <v>207</v>
      </c>
      <c r="V2591" s="2"/>
      <c r="W2591">
        <v>60000</v>
      </c>
      <c r="X2591">
        <v>0</v>
      </c>
      <c r="Y2591">
        <v>0</v>
      </c>
      <c r="Z2591">
        <v>60000</v>
      </c>
      <c r="AB2591" s="2" t="s">
        <v>57</v>
      </c>
      <c r="AC2591">
        <v>24000</v>
      </c>
      <c r="AD2591">
        <v>36000</v>
      </c>
      <c r="AE2591">
        <v>122000</v>
      </c>
      <c r="AF2591">
        <v>1830</v>
      </c>
      <c r="AG2591" s="2" t="s">
        <v>256</v>
      </c>
      <c r="AH2591" s="2"/>
      <c r="AI2591" s="1">
        <v>46206</v>
      </c>
      <c r="AJ2591" s="2"/>
      <c r="AK2591" s="2" t="s">
        <v>67</v>
      </c>
      <c r="AM2591" s="2" t="s">
        <v>59</v>
      </c>
      <c r="AP2591" s="2" t="s">
        <v>60</v>
      </c>
      <c r="AQ2591" s="2" t="s">
        <v>41</v>
      </c>
      <c r="AR2591">
        <v>62000</v>
      </c>
      <c r="AS2591" s="2" t="str">
        <f>_xlfn.IFNA(IF(VLOOKUP(all_resi[[#This Row],[No. Waybill]],settle_reconcile[No. Waybill],1,0)="","Recon","Recon"),"-")</f>
        <v>-</v>
      </c>
      <c r="AT2591" s="2">
        <f>all_resi[[#This Row],[Nilai COD]]-all_resi[[#This Row],[COD Fee]]-all_resi[[#This Row],[Total Biaya Setelah Diskon]]</f>
        <v>84170</v>
      </c>
      <c r="AU2591" s="2">
        <f>IF(all_resi[[#This Row],[Waktu Terima]]="","",_xlfn.DAYS(all_resi[[#This Row],[Waktu Terima]],all_resi[[#This Row],[Tanggal Pengiriman]]))</f>
        <v>11</v>
      </c>
    </row>
    <row r="2592" spans="1:47" x14ac:dyDescent="0.25">
      <c r="A2592" s="2" t="s">
        <v>12050</v>
      </c>
      <c r="B2592" s="1">
        <v>46195</v>
      </c>
      <c r="C2592" s="2" t="s">
        <v>42</v>
      </c>
      <c r="D2592" s="2" t="s">
        <v>43</v>
      </c>
      <c r="E2592" s="2" t="s">
        <v>44</v>
      </c>
      <c r="F2592" s="2" t="s">
        <v>45</v>
      </c>
      <c r="G2592" s="2" t="s">
        <v>46</v>
      </c>
      <c r="H2592" s="2" t="s">
        <v>47</v>
      </c>
      <c r="I2592" s="2" t="s">
        <v>12051</v>
      </c>
      <c r="J2592" s="2" t="s">
        <v>14700</v>
      </c>
      <c r="K2592" s="2" t="s">
        <v>286</v>
      </c>
      <c r="L2592" s="2" t="s">
        <v>1476</v>
      </c>
      <c r="M2592" s="2" t="s">
        <v>12052</v>
      </c>
      <c r="N2592" s="2" t="s">
        <v>12053</v>
      </c>
      <c r="O2592">
        <v>1</v>
      </c>
      <c r="P2592" s="2" t="s">
        <v>53</v>
      </c>
      <c r="Q2592">
        <v>100</v>
      </c>
      <c r="R2592">
        <v>0</v>
      </c>
      <c r="S2592" s="2" t="s">
        <v>54</v>
      </c>
      <c r="T2592" s="2" t="s">
        <v>55</v>
      </c>
      <c r="U2592" s="2" t="s">
        <v>66</v>
      </c>
      <c r="V2592" s="2"/>
      <c r="W2592">
        <v>106000</v>
      </c>
      <c r="X2592">
        <v>0</v>
      </c>
      <c r="Y2592">
        <v>0</v>
      </c>
      <c r="Z2592">
        <v>106000</v>
      </c>
      <c r="AB2592" s="2" t="s">
        <v>57</v>
      </c>
      <c r="AC2592">
        <v>42400</v>
      </c>
      <c r="AD2592">
        <v>63600</v>
      </c>
      <c r="AE2592">
        <v>190000</v>
      </c>
      <c r="AF2592">
        <v>2850</v>
      </c>
      <c r="AG2592" s="2" t="s">
        <v>12051</v>
      </c>
      <c r="AH2592" s="2"/>
      <c r="AI2592" s="1">
        <v>46200</v>
      </c>
      <c r="AJ2592" s="2"/>
      <c r="AK2592" s="2" t="s">
        <v>58</v>
      </c>
      <c r="AM2592" s="2" t="s">
        <v>59</v>
      </c>
      <c r="AP2592" s="2" t="s">
        <v>60</v>
      </c>
      <c r="AQ2592" s="2" t="s">
        <v>41</v>
      </c>
      <c r="AR2592">
        <v>84000</v>
      </c>
      <c r="AS2592" s="2" t="str">
        <f>_xlfn.IFNA(IF(VLOOKUP(all_resi[[#This Row],[No. Waybill]],settle_reconcile[No. Waybill],1,0)="","Recon","Recon"),"-")</f>
        <v>Recon</v>
      </c>
      <c r="AT2592" s="2">
        <f>all_resi[[#This Row],[Nilai COD]]-all_resi[[#This Row],[COD Fee]]-all_resi[[#This Row],[Total Biaya Setelah Diskon]]</f>
        <v>123550</v>
      </c>
      <c r="AU2592" s="2">
        <f>IF(all_resi[[#This Row],[Waktu Terima]]="","",_xlfn.DAYS(all_resi[[#This Row],[Waktu Terima]],all_resi[[#This Row],[Tanggal Pengiriman]]))</f>
        <v>5</v>
      </c>
    </row>
    <row r="2593" spans="1:47" x14ac:dyDescent="0.25">
      <c r="A2593" s="2" t="s">
        <v>11817</v>
      </c>
      <c r="B2593" s="1">
        <v>46195</v>
      </c>
      <c r="C2593" s="2" t="s">
        <v>42</v>
      </c>
      <c r="D2593" s="2" t="s">
        <v>43</v>
      </c>
      <c r="E2593" s="2" t="s">
        <v>44</v>
      </c>
      <c r="F2593" s="2" t="s">
        <v>45</v>
      </c>
      <c r="G2593" s="2" t="s">
        <v>46</v>
      </c>
      <c r="H2593" s="2" t="s">
        <v>47</v>
      </c>
      <c r="I2593" s="2" t="s">
        <v>11818</v>
      </c>
      <c r="J2593" s="2" t="s">
        <v>14719</v>
      </c>
      <c r="K2593" s="2" t="s">
        <v>700</v>
      </c>
      <c r="L2593" s="2" t="s">
        <v>1352</v>
      </c>
      <c r="M2593" s="2" t="s">
        <v>1450</v>
      </c>
      <c r="N2593" s="2" t="s">
        <v>11819</v>
      </c>
      <c r="O2593">
        <v>1</v>
      </c>
      <c r="P2593" s="2" t="s">
        <v>53</v>
      </c>
      <c r="Q2593">
        <v>100</v>
      </c>
      <c r="R2593">
        <v>0</v>
      </c>
      <c r="S2593" s="2" t="s">
        <v>54</v>
      </c>
      <c r="T2593" s="2" t="s">
        <v>55</v>
      </c>
      <c r="U2593" s="2" t="s">
        <v>207</v>
      </c>
      <c r="V2593" s="2"/>
      <c r="W2593">
        <v>45000</v>
      </c>
      <c r="X2593">
        <v>0</v>
      </c>
      <c r="Y2593">
        <v>0</v>
      </c>
      <c r="Z2593">
        <v>45000</v>
      </c>
      <c r="AB2593" s="2" t="s">
        <v>57</v>
      </c>
      <c r="AC2593">
        <v>18000</v>
      </c>
      <c r="AD2593">
        <v>27000</v>
      </c>
      <c r="AE2593">
        <v>115000</v>
      </c>
      <c r="AF2593">
        <v>1725</v>
      </c>
      <c r="AG2593" s="2" t="s">
        <v>11818</v>
      </c>
      <c r="AH2593" s="2"/>
      <c r="AI2593" s="1">
        <v>46198</v>
      </c>
      <c r="AJ2593" s="2"/>
      <c r="AK2593" s="2" t="s">
        <v>58</v>
      </c>
      <c r="AM2593" s="2" t="s">
        <v>59</v>
      </c>
      <c r="AP2593" s="2" t="s">
        <v>60</v>
      </c>
      <c r="AQ2593" s="2" t="s">
        <v>41</v>
      </c>
      <c r="AR2593">
        <v>70000</v>
      </c>
      <c r="AS2593" s="2" t="str">
        <f>_xlfn.IFNA(IF(VLOOKUP(all_resi[[#This Row],[No. Waybill]],settle_reconcile[No. Waybill],1,0)="","Recon","Recon"),"-")</f>
        <v>Recon</v>
      </c>
      <c r="AT2593" s="2">
        <f>all_resi[[#This Row],[Nilai COD]]-all_resi[[#This Row],[COD Fee]]-all_resi[[#This Row],[Total Biaya Setelah Diskon]]</f>
        <v>86275</v>
      </c>
      <c r="AU2593" s="2">
        <f>IF(all_resi[[#This Row],[Waktu Terima]]="","",_xlfn.DAYS(all_resi[[#This Row],[Waktu Terima]],all_resi[[#This Row],[Tanggal Pengiriman]]))</f>
        <v>3</v>
      </c>
    </row>
    <row r="2594" spans="1:47" x14ac:dyDescent="0.25">
      <c r="A2594" s="2" t="s">
        <v>11813</v>
      </c>
      <c r="B2594" s="1">
        <v>46195</v>
      </c>
      <c r="C2594" s="2" t="s">
        <v>42</v>
      </c>
      <c r="D2594" s="2" t="s">
        <v>43</v>
      </c>
      <c r="E2594" s="2" t="s">
        <v>44</v>
      </c>
      <c r="F2594" s="2" t="s">
        <v>45</v>
      </c>
      <c r="G2594" s="2" t="s">
        <v>46</v>
      </c>
      <c r="H2594" s="2" t="s">
        <v>80</v>
      </c>
      <c r="I2594" s="2" t="s">
        <v>11814</v>
      </c>
      <c r="J2594" s="2" t="s">
        <v>14715</v>
      </c>
      <c r="K2594" s="2" t="s">
        <v>82</v>
      </c>
      <c r="L2594" s="2" t="s">
        <v>1630</v>
      </c>
      <c r="M2594" s="2" t="s">
        <v>11815</v>
      </c>
      <c r="N2594" s="2" t="s">
        <v>11816</v>
      </c>
      <c r="O2594">
        <v>1</v>
      </c>
      <c r="P2594" s="2" t="s">
        <v>53</v>
      </c>
      <c r="Q2594">
        <v>100</v>
      </c>
      <c r="R2594">
        <v>0</v>
      </c>
      <c r="S2594" s="2" t="s">
        <v>54</v>
      </c>
      <c r="T2594" s="2" t="s">
        <v>55</v>
      </c>
      <c r="U2594" s="2" t="s">
        <v>86</v>
      </c>
      <c r="V2594" s="2"/>
      <c r="W2594">
        <v>79000</v>
      </c>
      <c r="X2594">
        <v>0</v>
      </c>
      <c r="Y2594">
        <v>0</v>
      </c>
      <c r="Z2594">
        <v>79000</v>
      </c>
      <c r="AB2594" s="2" t="s">
        <v>57</v>
      </c>
      <c r="AC2594">
        <v>31600</v>
      </c>
      <c r="AD2594">
        <v>47400</v>
      </c>
      <c r="AE2594">
        <v>139000</v>
      </c>
      <c r="AF2594">
        <v>2085</v>
      </c>
      <c r="AG2594" s="2" t="s">
        <v>11814</v>
      </c>
      <c r="AH2594" s="2"/>
      <c r="AI2594" s="1">
        <v>46204</v>
      </c>
      <c r="AJ2594" s="2" t="s">
        <v>87</v>
      </c>
      <c r="AK2594" s="2" t="s">
        <v>58</v>
      </c>
      <c r="AM2594" s="2" t="s">
        <v>59</v>
      </c>
      <c r="AP2594" s="2" t="s">
        <v>60</v>
      </c>
      <c r="AQ2594" s="2" t="s">
        <v>41</v>
      </c>
      <c r="AR2594">
        <v>60000</v>
      </c>
      <c r="AS2594" s="2" t="str">
        <f>_xlfn.IFNA(IF(VLOOKUP(all_resi[[#This Row],[No. Waybill]],settle_reconcile[No. Waybill],1,0)="","Recon","Recon"),"-")</f>
        <v>Recon</v>
      </c>
      <c r="AT2594" s="2">
        <f>all_resi[[#This Row],[Nilai COD]]-all_resi[[#This Row],[COD Fee]]-all_resi[[#This Row],[Total Biaya Setelah Diskon]]</f>
        <v>89515</v>
      </c>
      <c r="AU2594" s="2">
        <f>IF(all_resi[[#This Row],[Waktu Terima]]="","",_xlfn.DAYS(all_resi[[#This Row],[Waktu Terima]],all_resi[[#This Row],[Tanggal Pengiriman]]))</f>
        <v>9</v>
      </c>
    </row>
    <row r="2595" spans="1:47" x14ac:dyDescent="0.25">
      <c r="A2595" s="2" t="s">
        <v>11799</v>
      </c>
      <c r="B2595" s="1">
        <v>46195</v>
      </c>
      <c r="C2595" s="2" t="s">
        <v>42</v>
      </c>
      <c r="D2595" s="2" t="s">
        <v>43</v>
      </c>
      <c r="E2595" s="2" t="s">
        <v>44</v>
      </c>
      <c r="F2595" s="2" t="s">
        <v>45</v>
      </c>
      <c r="G2595" s="2" t="s">
        <v>46</v>
      </c>
      <c r="H2595" s="2" t="s">
        <v>80</v>
      </c>
      <c r="I2595" s="2" t="s">
        <v>11800</v>
      </c>
      <c r="J2595" s="2" t="s">
        <v>14716</v>
      </c>
      <c r="K2595" s="2" t="s">
        <v>252</v>
      </c>
      <c r="L2595" s="2" t="s">
        <v>253</v>
      </c>
      <c r="M2595" s="2" t="s">
        <v>11801</v>
      </c>
      <c r="N2595" s="2" t="s">
        <v>11802</v>
      </c>
      <c r="O2595">
        <v>1</v>
      </c>
      <c r="P2595" s="2" t="s">
        <v>53</v>
      </c>
      <c r="Q2595">
        <v>100</v>
      </c>
      <c r="R2595">
        <v>0</v>
      </c>
      <c r="S2595" s="2" t="s">
        <v>54</v>
      </c>
      <c r="T2595" s="2" t="s">
        <v>55</v>
      </c>
      <c r="U2595" s="2" t="s">
        <v>305</v>
      </c>
      <c r="V2595" s="2"/>
      <c r="W2595">
        <v>23000</v>
      </c>
      <c r="X2595">
        <v>0</v>
      </c>
      <c r="Y2595">
        <v>0</v>
      </c>
      <c r="Z2595">
        <v>23000</v>
      </c>
      <c r="AB2595" s="2" t="s">
        <v>57</v>
      </c>
      <c r="AC2595">
        <v>16000</v>
      </c>
      <c r="AD2595">
        <v>7000</v>
      </c>
      <c r="AE2595">
        <v>92000</v>
      </c>
      <c r="AF2595">
        <v>1380</v>
      </c>
      <c r="AG2595" s="2" t="s">
        <v>256</v>
      </c>
      <c r="AH2595" s="2"/>
      <c r="AI2595" s="1">
        <v>46197</v>
      </c>
      <c r="AJ2595" s="2" t="s">
        <v>87</v>
      </c>
      <c r="AK2595" s="2" t="s">
        <v>58</v>
      </c>
      <c r="AM2595" s="2" t="s">
        <v>59</v>
      </c>
      <c r="AP2595" s="2" t="s">
        <v>60</v>
      </c>
      <c r="AQ2595" s="2" t="s">
        <v>41</v>
      </c>
      <c r="AR2595">
        <v>69000</v>
      </c>
      <c r="AS2595" s="2" t="str">
        <f>_xlfn.IFNA(IF(VLOOKUP(all_resi[[#This Row],[No. Waybill]],settle_reconcile[No. Waybill],1,0)="","Recon","Recon"),"-")</f>
        <v>Recon</v>
      </c>
      <c r="AT2595" s="2">
        <f>all_resi[[#This Row],[Nilai COD]]-all_resi[[#This Row],[COD Fee]]-all_resi[[#This Row],[Total Biaya Setelah Diskon]]</f>
        <v>83620</v>
      </c>
      <c r="AU2595" s="2">
        <f>IF(all_resi[[#This Row],[Waktu Terima]]="","",_xlfn.DAYS(all_resi[[#This Row],[Waktu Terima]],all_resi[[#This Row],[Tanggal Pengiriman]]))</f>
        <v>2</v>
      </c>
    </row>
    <row r="2596" spans="1:47" x14ac:dyDescent="0.25">
      <c r="A2596" s="2" t="s">
        <v>12058</v>
      </c>
      <c r="B2596" s="1">
        <v>46195</v>
      </c>
      <c r="C2596" s="2" t="s">
        <v>42</v>
      </c>
      <c r="D2596" s="2" t="s">
        <v>43</v>
      </c>
      <c r="E2596" s="2" t="s">
        <v>44</v>
      </c>
      <c r="F2596" s="2" t="s">
        <v>45</v>
      </c>
      <c r="G2596" s="2" t="s">
        <v>46</v>
      </c>
      <c r="H2596" s="2" t="s">
        <v>80</v>
      </c>
      <c r="I2596" s="2" t="s">
        <v>12059</v>
      </c>
      <c r="J2596" s="2" t="s">
        <v>14706</v>
      </c>
      <c r="K2596" s="2" t="s">
        <v>377</v>
      </c>
      <c r="L2596" s="2" t="s">
        <v>2984</v>
      </c>
      <c r="M2596" s="2" t="s">
        <v>12060</v>
      </c>
      <c r="N2596" s="2" t="s">
        <v>12061</v>
      </c>
      <c r="O2596">
        <v>1</v>
      </c>
      <c r="P2596" s="2" t="s">
        <v>53</v>
      </c>
      <c r="Q2596">
        <v>100</v>
      </c>
      <c r="R2596">
        <v>0</v>
      </c>
      <c r="S2596" s="2" t="s">
        <v>54</v>
      </c>
      <c r="T2596" s="2" t="s">
        <v>55</v>
      </c>
      <c r="U2596" s="2" t="s">
        <v>2303</v>
      </c>
      <c r="V2596" s="2"/>
      <c r="W2596">
        <v>61000</v>
      </c>
      <c r="X2596">
        <v>0</v>
      </c>
      <c r="Y2596">
        <v>0</v>
      </c>
      <c r="Z2596">
        <v>61000</v>
      </c>
      <c r="AB2596" s="2" t="s">
        <v>57</v>
      </c>
      <c r="AC2596">
        <v>24400</v>
      </c>
      <c r="AD2596">
        <v>36600</v>
      </c>
      <c r="AE2596">
        <v>145000</v>
      </c>
      <c r="AF2596">
        <v>2175</v>
      </c>
      <c r="AG2596" s="2" t="s">
        <v>256</v>
      </c>
      <c r="AH2596" s="2"/>
      <c r="AI2596" s="1">
        <v>46204</v>
      </c>
      <c r="AJ2596" s="2" t="s">
        <v>87</v>
      </c>
      <c r="AK2596" s="2" t="s">
        <v>67</v>
      </c>
      <c r="AM2596" s="2" t="s">
        <v>59</v>
      </c>
      <c r="AP2596" s="2" t="s">
        <v>60</v>
      </c>
      <c r="AQ2596" s="2" t="s">
        <v>41</v>
      </c>
      <c r="AR2596">
        <v>84000</v>
      </c>
      <c r="AS2596" s="2" t="str">
        <f>_xlfn.IFNA(IF(VLOOKUP(all_resi[[#This Row],[No. Waybill]],settle_reconcile[No. Waybill],1,0)="","Recon","Recon"),"-")</f>
        <v>-</v>
      </c>
      <c r="AT2596" s="2">
        <f>all_resi[[#This Row],[Nilai COD]]-all_resi[[#This Row],[COD Fee]]-all_resi[[#This Row],[Total Biaya Setelah Diskon]]</f>
        <v>106225</v>
      </c>
      <c r="AU2596" s="2">
        <f>IF(all_resi[[#This Row],[Waktu Terima]]="","",_xlfn.DAYS(all_resi[[#This Row],[Waktu Terima]],all_resi[[#This Row],[Tanggal Pengiriman]]))</f>
        <v>9</v>
      </c>
    </row>
    <row r="2597" spans="1:47" x14ac:dyDescent="0.25">
      <c r="A2597" s="2" t="s">
        <v>12019</v>
      </c>
      <c r="B2597" s="1">
        <v>46195</v>
      </c>
      <c r="C2597" s="2" t="s">
        <v>42</v>
      </c>
      <c r="D2597" s="2" t="s">
        <v>43</v>
      </c>
      <c r="E2597" s="2" t="s">
        <v>44</v>
      </c>
      <c r="F2597" s="2" t="s">
        <v>45</v>
      </c>
      <c r="G2597" s="2" t="s">
        <v>46</v>
      </c>
      <c r="H2597" s="2" t="s">
        <v>80</v>
      </c>
      <c r="I2597" s="2" t="s">
        <v>12020</v>
      </c>
      <c r="J2597" s="2" t="s">
        <v>14703</v>
      </c>
      <c r="K2597" s="2" t="s">
        <v>69</v>
      </c>
      <c r="L2597" s="2" t="s">
        <v>1419</v>
      </c>
      <c r="M2597" s="2" t="s">
        <v>12021</v>
      </c>
      <c r="N2597" s="2" t="s">
        <v>12022</v>
      </c>
      <c r="O2597">
        <v>1</v>
      </c>
      <c r="P2597" s="2" t="s">
        <v>53</v>
      </c>
      <c r="Q2597">
        <v>100</v>
      </c>
      <c r="R2597">
        <v>0</v>
      </c>
      <c r="S2597" s="2" t="s">
        <v>54</v>
      </c>
      <c r="T2597" s="2" t="s">
        <v>55</v>
      </c>
      <c r="U2597" s="2" t="s">
        <v>1436</v>
      </c>
      <c r="V2597" s="2"/>
      <c r="W2597">
        <v>51000</v>
      </c>
      <c r="X2597">
        <v>0</v>
      </c>
      <c r="Y2597">
        <v>0</v>
      </c>
      <c r="Z2597">
        <v>51000</v>
      </c>
      <c r="AB2597" s="2" t="s">
        <v>57</v>
      </c>
      <c r="AC2597">
        <v>20400</v>
      </c>
      <c r="AD2597">
        <v>30600</v>
      </c>
      <c r="AE2597">
        <v>205000</v>
      </c>
      <c r="AF2597">
        <v>3075</v>
      </c>
      <c r="AG2597" s="2" t="s">
        <v>12020</v>
      </c>
      <c r="AH2597" s="2"/>
      <c r="AI2597" s="1">
        <v>46200</v>
      </c>
      <c r="AJ2597" s="2" t="s">
        <v>87</v>
      </c>
      <c r="AK2597" s="2" t="s">
        <v>58</v>
      </c>
      <c r="AM2597" s="2" t="s">
        <v>59</v>
      </c>
      <c r="AP2597" s="2" t="s">
        <v>60</v>
      </c>
      <c r="AQ2597" s="2" t="s">
        <v>41</v>
      </c>
      <c r="AR2597">
        <v>154000</v>
      </c>
      <c r="AS2597" s="2" t="str">
        <f>_xlfn.IFNA(IF(VLOOKUP(all_resi[[#This Row],[No. Waybill]],settle_reconcile[No. Waybill],1,0)="","Recon","Recon"),"-")</f>
        <v>Recon</v>
      </c>
      <c r="AT2597" s="2">
        <f>all_resi[[#This Row],[Nilai COD]]-all_resi[[#This Row],[COD Fee]]-all_resi[[#This Row],[Total Biaya Setelah Diskon]]</f>
        <v>171325</v>
      </c>
      <c r="AU2597" s="2">
        <f>IF(all_resi[[#This Row],[Waktu Terima]]="","",_xlfn.DAYS(all_resi[[#This Row],[Waktu Terima]],all_resi[[#This Row],[Tanggal Pengiriman]]))</f>
        <v>5</v>
      </c>
    </row>
    <row r="2598" spans="1:47" x14ac:dyDescent="0.25">
      <c r="A2598" s="2" t="s">
        <v>12038</v>
      </c>
      <c r="B2598" s="1">
        <v>46195</v>
      </c>
      <c r="C2598" s="2" t="s">
        <v>42</v>
      </c>
      <c r="D2598" s="2" t="s">
        <v>43</v>
      </c>
      <c r="E2598" s="2" t="s">
        <v>44</v>
      </c>
      <c r="F2598" s="2" t="s">
        <v>45</v>
      </c>
      <c r="G2598" s="2" t="s">
        <v>46</v>
      </c>
      <c r="H2598" s="2" t="s">
        <v>80</v>
      </c>
      <c r="I2598" s="2" t="s">
        <v>12039</v>
      </c>
      <c r="J2598" s="2" t="s">
        <v>14704</v>
      </c>
      <c r="K2598" s="2" t="s">
        <v>143</v>
      </c>
      <c r="L2598" s="2" t="s">
        <v>8400</v>
      </c>
      <c r="M2598" s="2" t="s">
        <v>12040</v>
      </c>
      <c r="N2598" s="2" t="s">
        <v>12041</v>
      </c>
      <c r="O2598">
        <v>1</v>
      </c>
      <c r="P2598" s="2" t="s">
        <v>53</v>
      </c>
      <c r="Q2598">
        <v>100</v>
      </c>
      <c r="R2598">
        <v>0</v>
      </c>
      <c r="S2598" s="2" t="s">
        <v>54</v>
      </c>
      <c r="T2598" s="2" t="s">
        <v>55</v>
      </c>
      <c r="U2598" s="2" t="s">
        <v>2303</v>
      </c>
      <c r="V2598" s="2"/>
      <c r="W2598">
        <v>25000</v>
      </c>
      <c r="X2598">
        <v>0</v>
      </c>
      <c r="Y2598">
        <v>0</v>
      </c>
      <c r="Z2598">
        <v>25000</v>
      </c>
      <c r="AB2598" s="2" t="s">
        <v>57</v>
      </c>
      <c r="AC2598">
        <v>18000</v>
      </c>
      <c r="AD2598">
        <v>7000</v>
      </c>
      <c r="AE2598">
        <v>109000</v>
      </c>
      <c r="AF2598">
        <v>1635</v>
      </c>
      <c r="AG2598" s="2" t="s">
        <v>12039</v>
      </c>
      <c r="AH2598" s="2"/>
      <c r="AI2598" s="1">
        <v>46197</v>
      </c>
      <c r="AJ2598" s="2" t="s">
        <v>87</v>
      </c>
      <c r="AK2598" s="2" t="s">
        <v>58</v>
      </c>
      <c r="AM2598" s="2" t="s">
        <v>59</v>
      </c>
      <c r="AP2598" s="2" t="s">
        <v>60</v>
      </c>
      <c r="AQ2598" s="2" t="s">
        <v>41</v>
      </c>
      <c r="AR2598">
        <v>84000</v>
      </c>
      <c r="AS2598" s="2" t="str">
        <f>_xlfn.IFNA(IF(VLOOKUP(all_resi[[#This Row],[No. Waybill]],settle_reconcile[No. Waybill],1,0)="","Recon","Recon"),"-")</f>
        <v>Recon</v>
      </c>
      <c r="AT2598" s="2">
        <f>all_resi[[#This Row],[Nilai COD]]-all_resi[[#This Row],[COD Fee]]-all_resi[[#This Row],[Total Biaya Setelah Diskon]]</f>
        <v>100365</v>
      </c>
      <c r="AU2598" s="2">
        <f>IF(all_resi[[#This Row],[Waktu Terima]]="","",_xlfn.DAYS(all_resi[[#This Row],[Waktu Terima]],all_resi[[#This Row],[Tanggal Pengiriman]]))</f>
        <v>2</v>
      </c>
    </row>
    <row r="2599" spans="1:47" x14ac:dyDescent="0.25">
      <c r="A2599" s="2" t="s">
        <v>12054</v>
      </c>
      <c r="B2599" s="1">
        <v>46195</v>
      </c>
      <c r="C2599" s="2" t="s">
        <v>42</v>
      </c>
      <c r="D2599" s="2" t="s">
        <v>43</v>
      </c>
      <c r="E2599" s="2" t="s">
        <v>44</v>
      </c>
      <c r="F2599" s="2" t="s">
        <v>45</v>
      </c>
      <c r="G2599" s="2" t="s">
        <v>46</v>
      </c>
      <c r="H2599" s="2" t="s">
        <v>80</v>
      </c>
      <c r="I2599" s="2" t="s">
        <v>12055</v>
      </c>
      <c r="J2599" s="2" t="s">
        <v>14755</v>
      </c>
      <c r="K2599" s="2" t="s">
        <v>183</v>
      </c>
      <c r="L2599" s="2" t="s">
        <v>446</v>
      </c>
      <c r="M2599" s="2" t="s">
        <v>12056</v>
      </c>
      <c r="N2599" s="2" t="s">
        <v>12057</v>
      </c>
      <c r="O2599">
        <v>1</v>
      </c>
      <c r="P2599" s="2" t="s">
        <v>53</v>
      </c>
      <c r="Q2599">
        <v>100</v>
      </c>
      <c r="R2599">
        <v>0</v>
      </c>
      <c r="S2599" s="2" t="s">
        <v>54</v>
      </c>
      <c r="T2599" s="2" t="s">
        <v>55</v>
      </c>
      <c r="U2599" s="2" t="s">
        <v>1062</v>
      </c>
      <c r="V2599" s="2"/>
      <c r="W2599">
        <v>100000</v>
      </c>
      <c r="X2599">
        <v>0</v>
      </c>
      <c r="Y2599">
        <v>0</v>
      </c>
      <c r="Z2599">
        <v>100000</v>
      </c>
      <c r="AB2599" s="2" t="s">
        <v>57</v>
      </c>
      <c r="AC2599">
        <v>40000</v>
      </c>
      <c r="AD2599">
        <v>60000</v>
      </c>
      <c r="AE2599">
        <v>184000</v>
      </c>
      <c r="AF2599">
        <v>2760</v>
      </c>
      <c r="AG2599" s="2" t="s">
        <v>256</v>
      </c>
      <c r="AH2599" s="2"/>
      <c r="AI2599" s="1">
        <v>46204</v>
      </c>
      <c r="AJ2599" s="2" t="s">
        <v>87</v>
      </c>
      <c r="AK2599" s="2" t="s">
        <v>67</v>
      </c>
      <c r="AM2599" s="2" t="s">
        <v>59</v>
      </c>
      <c r="AP2599" s="2" t="s">
        <v>60</v>
      </c>
      <c r="AQ2599" s="2" t="s">
        <v>41</v>
      </c>
      <c r="AR2599">
        <v>84000</v>
      </c>
      <c r="AS2599" s="2" t="str">
        <f>_xlfn.IFNA(IF(VLOOKUP(all_resi[[#This Row],[No. Waybill]],settle_reconcile[No. Waybill],1,0)="","Recon","Recon"),"-")</f>
        <v>-</v>
      </c>
      <c r="AT2599" s="2">
        <f>all_resi[[#This Row],[Nilai COD]]-all_resi[[#This Row],[COD Fee]]-all_resi[[#This Row],[Total Biaya Setelah Diskon]]</f>
        <v>121240</v>
      </c>
      <c r="AU2599" s="2">
        <f>IF(all_resi[[#This Row],[Waktu Terima]]="","",_xlfn.DAYS(all_resi[[#This Row],[Waktu Terima]],all_resi[[#This Row],[Tanggal Pengiriman]]))</f>
        <v>9</v>
      </c>
    </row>
    <row r="2600" spans="1:47" x14ac:dyDescent="0.25">
      <c r="A2600" s="2" t="s">
        <v>12023</v>
      </c>
      <c r="B2600" s="1">
        <v>46195</v>
      </c>
      <c r="C2600" s="2" t="s">
        <v>42</v>
      </c>
      <c r="D2600" s="2" t="s">
        <v>43</v>
      </c>
      <c r="E2600" s="2" t="s">
        <v>44</v>
      </c>
      <c r="F2600" s="2" t="s">
        <v>45</v>
      </c>
      <c r="G2600" s="2" t="s">
        <v>46</v>
      </c>
      <c r="H2600" s="2" t="s">
        <v>80</v>
      </c>
      <c r="I2600" s="2" t="s">
        <v>12024</v>
      </c>
      <c r="J2600" s="2" t="s">
        <v>14702</v>
      </c>
      <c r="K2600" s="2" t="s">
        <v>177</v>
      </c>
      <c r="L2600" s="2" t="s">
        <v>862</v>
      </c>
      <c r="M2600" s="2" t="s">
        <v>2293</v>
      </c>
      <c r="N2600" s="2" t="s">
        <v>12025</v>
      </c>
      <c r="O2600">
        <v>1</v>
      </c>
      <c r="P2600" s="2" t="s">
        <v>53</v>
      </c>
      <c r="Q2600">
        <v>100</v>
      </c>
      <c r="R2600">
        <v>0</v>
      </c>
      <c r="S2600" s="2" t="s">
        <v>54</v>
      </c>
      <c r="T2600" s="2" t="s">
        <v>55</v>
      </c>
      <c r="U2600" s="2" t="s">
        <v>86</v>
      </c>
      <c r="V2600" s="2"/>
      <c r="W2600">
        <v>114000</v>
      </c>
      <c r="X2600">
        <v>0</v>
      </c>
      <c r="Y2600">
        <v>0</v>
      </c>
      <c r="Z2600">
        <v>114000</v>
      </c>
      <c r="AB2600" s="2" t="s">
        <v>57</v>
      </c>
      <c r="AC2600">
        <v>45600</v>
      </c>
      <c r="AD2600">
        <v>68400</v>
      </c>
      <c r="AE2600">
        <v>177000</v>
      </c>
      <c r="AF2600">
        <v>2655</v>
      </c>
      <c r="AG2600" s="2" t="s">
        <v>12024</v>
      </c>
      <c r="AH2600" s="2"/>
      <c r="AI2600" s="1">
        <v>46199</v>
      </c>
      <c r="AJ2600" s="2" t="s">
        <v>87</v>
      </c>
      <c r="AK2600" s="2" t="s">
        <v>58</v>
      </c>
      <c r="AM2600" s="2" t="s">
        <v>59</v>
      </c>
      <c r="AP2600" s="2" t="s">
        <v>60</v>
      </c>
      <c r="AQ2600" s="2" t="s">
        <v>41</v>
      </c>
      <c r="AR2600">
        <v>63000</v>
      </c>
      <c r="AS2600" s="2" t="str">
        <f>_xlfn.IFNA(IF(VLOOKUP(all_resi[[#This Row],[No. Waybill]],settle_reconcile[No. Waybill],1,0)="","Recon","Recon"),"-")</f>
        <v>Recon</v>
      </c>
      <c r="AT2600" s="2">
        <f>all_resi[[#This Row],[Nilai COD]]-all_resi[[#This Row],[COD Fee]]-all_resi[[#This Row],[Total Biaya Setelah Diskon]]</f>
        <v>105945</v>
      </c>
      <c r="AU2600" s="2">
        <f>IF(all_resi[[#This Row],[Waktu Terima]]="","",_xlfn.DAYS(all_resi[[#This Row],[Waktu Terima]],all_resi[[#This Row],[Tanggal Pengiriman]]))</f>
        <v>4</v>
      </c>
    </row>
    <row r="2601" spans="1:47" x14ac:dyDescent="0.25">
      <c r="A2601" s="2" t="s">
        <v>11902</v>
      </c>
      <c r="B2601" s="1">
        <v>46195</v>
      </c>
      <c r="C2601" s="2" t="s">
        <v>42</v>
      </c>
      <c r="D2601" s="2" t="s">
        <v>43</v>
      </c>
      <c r="E2601" s="2" t="s">
        <v>44</v>
      </c>
      <c r="F2601" s="2" t="s">
        <v>45</v>
      </c>
      <c r="G2601" s="2" t="s">
        <v>46</v>
      </c>
      <c r="H2601" s="2" t="s">
        <v>80</v>
      </c>
      <c r="I2601" s="2" t="s">
        <v>11903</v>
      </c>
      <c r="J2601" s="2" t="s">
        <v>14732</v>
      </c>
      <c r="K2601" s="2" t="s">
        <v>82</v>
      </c>
      <c r="L2601" s="2" t="s">
        <v>270</v>
      </c>
      <c r="M2601" s="2" t="s">
        <v>1777</v>
      </c>
      <c r="N2601" s="2" t="s">
        <v>11904</v>
      </c>
      <c r="O2601">
        <v>1</v>
      </c>
      <c r="P2601" s="2" t="s">
        <v>53</v>
      </c>
      <c r="Q2601">
        <v>100</v>
      </c>
      <c r="R2601">
        <v>0</v>
      </c>
      <c r="S2601" s="2" t="s">
        <v>54</v>
      </c>
      <c r="T2601" s="2" t="s">
        <v>55</v>
      </c>
      <c r="U2601" s="2" t="s">
        <v>154</v>
      </c>
      <c r="V2601" s="2"/>
      <c r="W2601">
        <v>73000</v>
      </c>
      <c r="X2601">
        <v>0</v>
      </c>
      <c r="Y2601">
        <v>0</v>
      </c>
      <c r="Z2601">
        <v>73000</v>
      </c>
      <c r="AB2601" s="2" t="s">
        <v>57</v>
      </c>
      <c r="AC2601">
        <v>29200</v>
      </c>
      <c r="AD2601">
        <v>43800</v>
      </c>
      <c r="AE2601">
        <v>173000</v>
      </c>
      <c r="AF2601">
        <v>2595</v>
      </c>
      <c r="AG2601" s="2" t="s">
        <v>11903</v>
      </c>
      <c r="AH2601" s="2"/>
      <c r="AI2601" s="1">
        <v>46199</v>
      </c>
      <c r="AJ2601" s="2" t="s">
        <v>87</v>
      </c>
      <c r="AK2601" s="2" t="s">
        <v>58</v>
      </c>
      <c r="AM2601" s="2" t="s">
        <v>59</v>
      </c>
      <c r="AP2601" s="2" t="s">
        <v>60</v>
      </c>
      <c r="AQ2601" s="2" t="s">
        <v>41</v>
      </c>
      <c r="AR2601">
        <v>100000</v>
      </c>
      <c r="AS2601" s="2" t="str">
        <f>_xlfn.IFNA(IF(VLOOKUP(all_resi[[#This Row],[No. Waybill]],settle_reconcile[No. Waybill],1,0)="","Recon","Recon"),"-")</f>
        <v>Recon</v>
      </c>
      <c r="AT2601" s="2">
        <f>all_resi[[#This Row],[Nilai COD]]-all_resi[[#This Row],[COD Fee]]-all_resi[[#This Row],[Total Biaya Setelah Diskon]]</f>
        <v>126605</v>
      </c>
      <c r="AU2601" s="2">
        <f>IF(all_resi[[#This Row],[Waktu Terima]]="","",_xlfn.DAYS(all_resi[[#This Row],[Waktu Terima]],all_resi[[#This Row],[Tanggal Pengiriman]]))</f>
        <v>4</v>
      </c>
    </row>
    <row r="2602" spans="1:47" x14ac:dyDescent="0.25">
      <c r="A2602" s="2" t="s">
        <v>11980</v>
      </c>
      <c r="B2602" s="1">
        <v>46195</v>
      </c>
      <c r="C2602" s="2" t="s">
        <v>42</v>
      </c>
      <c r="D2602" s="2" t="s">
        <v>43</v>
      </c>
      <c r="E2602" s="2" t="s">
        <v>44</v>
      </c>
      <c r="F2602" s="2" t="s">
        <v>45</v>
      </c>
      <c r="G2602" s="2" t="s">
        <v>46</v>
      </c>
      <c r="H2602" s="2" t="s">
        <v>80</v>
      </c>
      <c r="I2602" s="2" t="s">
        <v>11981</v>
      </c>
      <c r="J2602" s="2" t="s">
        <v>14692</v>
      </c>
      <c r="K2602" s="2" t="s">
        <v>437</v>
      </c>
      <c r="L2602" s="2" t="s">
        <v>1270</v>
      </c>
      <c r="M2602" s="2" t="s">
        <v>11982</v>
      </c>
      <c r="N2602" s="2" t="s">
        <v>11983</v>
      </c>
      <c r="O2602">
        <v>1</v>
      </c>
      <c r="P2602" s="2" t="s">
        <v>53</v>
      </c>
      <c r="Q2602">
        <v>100</v>
      </c>
      <c r="R2602">
        <v>0</v>
      </c>
      <c r="S2602" s="2" t="s">
        <v>54</v>
      </c>
      <c r="T2602" s="2" t="s">
        <v>55</v>
      </c>
      <c r="U2602" s="2" t="s">
        <v>1997</v>
      </c>
      <c r="V2602" s="2"/>
      <c r="W2602">
        <v>45000</v>
      </c>
      <c r="X2602">
        <v>0</v>
      </c>
      <c r="Y2602">
        <v>0</v>
      </c>
      <c r="Z2602">
        <v>45000</v>
      </c>
      <c r="AB2602" s="2" t="s">
        <v>57</v>
      </c>
      <c r="AC2602">
        <v>18000</v>
      </c>
      <c r="AD2602">
        <v>27000</v>
      </c>
      <c r="AE2602">
        <v>129000</v>
      </c>
      <c r="AF2602">
        <v>1935</v>
      </c>
      <c r="AG2602" s="2" t="s">
        <v>11981</v>
      </c>
      <c r="AH2602" s="2"/>
      <c r="AI2602" s="1">
        <v>46202</v>
      </c>
      <c r="AJ2602" s="2" t="s">
        <v>87</v>
      </c>
      <c r="AK2602" s="2" t="s">
        <v>58</v>
      </c>
      <c r="AM2602" s="2" t="s">
        <v>59</v>
      </c>
      <c r="AP2602" s="2" t="s">
        <v>60</v>
      </c>
      <c r="AQ2602" s="2" t="s">
        <v>41</v>
      </c>
      <c r="AR2602">
        <v>84000</v>
      </c>
      <c r="AS2602" s="2" t="str">
        <f>_xlfn.IFNA(IF(VLOOKUP(all_resi[[#This Row],[No. Waybill]],settle_reconcile[No. Waybill],1,0)="","Recon","Recon"),"-")</f>
        <v>Recon</v>
      </c>
      <c r="AT2602" s="2">
        <f>all_resi[[#This Row],[Nilai COD]]-all_resi[[#This Row],[COD Fee]]-all_resi[[#This Row],[Total Biaya Setelah Diskon]]</f>
        <v>100065</v>
      </c>
      <c r="AU2602" s="2">
        <f>IF(all_resi[[#This Row],[Waktu Terima]]="","",_xlfn.DAYS(all_resi[[#This Row],[Waktu Terima]],all_resi[[#This Row],[Tanggal Pengiriman]]))</f>
        <v>7</v>
      </c>
    </row>
    <row r="2603" spans="1:47" x14ac:dyDescent="0.25">
      <c r="A2603" s="2" t="s">
        <v>11899</v>
      </c>
      <c r="B2603" s="1">
        <v>46195</v>
      </c>
      <c r="C2603" s="2" t="s">
        <v>42</v>
      </c>
      <c r="D2603" s="2" t="s">
        <v>43</v>
      </c>
      <c r="E2603" s="2" t="s">
        <v>44</v>
      </c>
      <c r="F2603" s="2" t="s">
        <v>45</v>
      </c>
      <c r="G2603" s="2" t="s">
        <v>46</v>
      </c>
      <c r="H2603" s="2" t="s">
        <v>47</v>
      </c>
      <c r="I2603" s="2" t="s">
        <v>11900</v>
      </c>
      <c r="J2603" s="2" t="s">
        <v>14775</v>
      </c>
      <c r="K2603" s="2" t="s">
        <v>388</v>
      </c>
      <c r="L2603" s="2" t="s">
        <v>388</v>
      </c>
      <c r="M2603" s="2" t="s">
        <v>3055</v>
      </c>
      <c r="N2603" s="2" t="s">
        <v>11901</v>
      </c>
      <c r="O2603">
        <v>1</v>
      </c>
      <c r="P2603" s="2" t="s">
        <v>53</v>
      </c>
      <c r="Q2603">
        <v>100</v>
      </c>
      <c r="R2603">
        <v>0</v>
      </c>
      <c r="S2603" s="2" t="s">
        <v>54</v>
      </c>
      <c r="T2603" s="2" t="s">
        <v>55</v>
      </c>
      <c r="U2603" s="2" t="s">
        <v>207</v>
      </c>
      <c r="V2603" s="2"/>
      <c r="W2603">
        <v>68000</v>
      </c>
      <c r="X2603">
        <v>0</v>
      </c>
      <c r="Y2603">
        <v>0</v>
      </c>
      <c r="Z2603">
        <v>68000</v>
      </c>
      <c r="AB2603" s="2" t="s">
        <v>57</v>
      </c>
      <c r="AC2603">
        <v>27200</v>
      </c>
      <c r="AD2603">
        <v>40800</v>
      </c>
      <c r="AE2603">
        <v>138000</v>
      </c>
      <c r="AF2603">
        <v>2070</v>
      </c>
      <c r="AG2603" s="2" t="s">
        <v>256</v>
      </c>
      <c r="AH2603" s="2"/>
      <c r="AI2603" s="1">
        <v>46207</v>
      </c>
      <c r="AJ2603" s="2"/>
      <c r="AK2603" s="2" t="s">
        <v>67</v>
      </c>
      <c r="AM2603" s="2" t="s">
        <v>59</v>
      </c>
      <c r="AP2603" s="2" t="s">
        <v>60</v>
      </c>
      <c r="AQ2603" s="2" t="s">
        <v>41</v>
      </c>
      <c r="AR2603">
        <v>70000</v>
      </c>
      <c r="AS2603" s="2" t="str">
        <f>_xlfn.IFNA(IF(VLOOKUP(all_resi[[#This Row],[No. Waybill]],settle_reconcile[No. Waybill],1,0)="","Recon","Recon"),"-")</f>
        <v>-</v>
      </c>
      <c r="AT2603" s="2">
        <f>all_resi[[#This Row],[Nilai COD]]-all_resi[[#This Row],[COD Fee]]-all_resi[[#This Row],[Total Biaya Setelah Diskon]]</f>
        <v>95130</v>
      </c>
      <c r="AU2603" s="2">
        <f>IF(all_resi[[#This Row],[Waktu Terima]]="","",_xlfn.DAYS(all_resi[[#This Row],[Waktu Terima]],all_resi[[#This Row],[Tanggal Pengiriman]]))</f>
        <v>12</v>
      </c>
    </row>
    <row r="2604" spans="1:47" x14ac:dyDescent="0.25">
      <c r="A2604" s="2" t="s">
        <v>12042</v>
      </c>
      <c r="B2604" s="1">
        <v>46195</v>
      </c>
      <c r="C2604" s="2" t="s">
        <v>42</v>
      </c>
      <c r="D2604" s="2" t="s">
        <v>43</v>
      </c>
      <c r="E2604" s="2" t="s">
        <v>44</v>
      </c>
      <c r="F2604" s="2" t="s">
        <v>45</v>
      </c>
      <c r="G2604" s="2" t="s">
        <v>46</v>
      </c>
      <c r="H2604" s="2" t="s">
        <v>80</v>
      </c>
      <c r="I2604" s="2" t="s">
        <v>12043</v>
      </c>
      <c r="J2604" s="2" t="s">
        <v>14735</v>
      </c>
      <c r="K2604" s="2" t="s">
        <v>132</v>
      </c>
      <c r="L2604" s="2" t="s">
        <v>12044</v>
      </c>
      <c r="M2604" s="2" t="s">
        <v>12045</v>
      </c>
      <c r="N2604" s="2" t="s">
        <v>12046</v>
      </c>
      <c r="O2604">
        <v>1</v>
      </c>
      <c r="P2604" s="2" t="s">
        <v>53</v>
      </c>
      <c r="Q2604">
        <v>100</v>
      </c>
      <c r="R2604">
        <v>0</v>
      </c>
      <c r="S2604" s="2" t="s">
        <v>54</v>
      </c>
      <c r="T2604" s="2" t="s">
        <v>55</v>
      </c>
      <c r="U2604" s="2" t="s">
        <v>305</v>
      </c>
      <c r="V2604" s="2"/>
      <c r="W2604">
        <v>37000</v>
      </c>
      <c r="X2604">
        <v>0</v>
      </c>
      <c r="Y2604">
        <v>0</v>
      </c>
      <c r="Z2604">
        <v>37000</v>
      </c>
      <c r="AB2604" s="2" t="s">
        <v>57</v>
      </c>
      <c r="AC2604">
        <v>14800</v>
      </c>
      <c r="AD2604">
        <v>22200</v>
      </c>
      <c r="AE2604">
        <v>107000</v>
      </c>
      <c r="AF2604">
        <v>1605</v>
      </c>
      <c r="AG2604" s="2" t="s">
        <v>12043</v>
      </c>
      <c r="AH2604" s="2"/>
      <c r="AI2604" s="1">
        <v>46199</v>
      </c>
      <c r="AJ2604" s="2" t="s">
        <v>87</v>
      </c>
      <c r="AK2604" s="2" t="s">
        <v>58</v>
      </c>
      <c r="AM2604" s="2" t="s">
        <v>59</v>
      </c>
      <c r="AP2604" s="2" t="s">
        <v>60</v>
      </c>
      <c r="AQ2604" s="2" t="s">
        <v>41</v>
      </c>
      <c r="AR2604">
        <v>70000</v>
      </c>
      <c r="AS2604" s="2" t="str">
        <f>_xlfn.IFNA(IF(VLOOKUP(all_resi[[#This Row],[No. Waybill]],settle_reconcile[No. Waybill],1,0)="","Recon","Recon"),"-")</f>
        <v>Recon</v>
      </c>
      <c r="AT2604" s="2">
        <f>all_resi[[#This Row],[Nilai COD]]-all_resi[[#This Row],[COD Fee]]-all_resi[[#This Row],[Total Biaya Setelah Diskon]]</f>
        <v>83195</v>
      </c>
      <c r="AU2604" s="2">
        <f>IF(all_resi[[#This Row],[Waktu Terima]]="","",_xlfn.DAYS(all_resi[[#This Row],[Waktu Terima]],all_resi[[#This Row],[Tanggal Pengiriman]]))</f>
        <v>4</v>
      </c>
    </row>
    <row r="2605" spans="1:47" x14ac:dyDescent="0.25">
      <c r="A2605" s="2" t="s">
        <v>11991</v>
      </c>
      <c r="B2605" s="1">
        <v>46195</v>
      </c>
      <c r="C2605" s="2" t="s">
        <v>42</v>
      </c>
      <c r="D2605" s="2" t="s">
        <v>43</v>
      </c>
      <c r="E2605" s="2" t="s">
        <v>44</v>
      </c>
      <c r="F2605" s="2" t="s">
        <v>45</v>
      </c>
      <c r="G2605" s="2" t="s">
        <v>46</v>
      </c>
      <c r="H2605" s="2" t="s">
        <v>80</v>
      </c>
      <c r="I2605" s="2" t="s">
        <v>11992</v>
      </c>
      <c r="J2605" s="2" t="s">
        <v>14689</v>
      </c>
      <c r="K2605" s="2" t="s">
        <v>82</v>
      </c>
      <c r="L2605" s="2" t="s">
        <v>552</v>
      </c>
      <c r="M2605" s="2" t="s">
        <v>705</v>
      </c>
      <c r="N2605" s="2" t="s">
        <v>11993</v>
      </c>
      <c r="O2605">
        <v>1</v>
      </c>
      <c r="P2605" s="2" t="s">
        <v>53</v>
      </c>
      <c r="Q2605">
        <v>100</v>
      </c>
      <c r="R2605">
        <v>0</v>
      </c>
      <c r="S2605" s="2" t="s">
        <v>54</v>
      </c>
      <c r="T2605" s="2" t="s">
        <v>55</v>
      </c>
      <c r="U2605" s="2" t="s">
        <v>86</v>
      </c>
      <c r="V2605" s="2"/>
      <c r="W2605">
        <v>85000</v>
      </c>
      <c r="X2605">
        <v>0</v>
      </c>
      <c r="Y2605">
        <v>0</v>
      </c>
      <c r="Z2605">
        <v>85000</v>
      </c>
      <c r="AB2605" s="2" t="s">
        <v>57</v>
      </c>
      <c r="AC2605">
        <v>34000</v>
      </c>
      <c r="AD2605">
        <v>51000</v>
      </c>
      <c r="AE2605">
        <v>145000</v>
      </c>
      <c r="AF2605">
        <v>2175</v>
      </c>
      <c r="AG2605" s="2" t="s">
        <v>11992</v>
      </c>
      <c r="AH2605" s="2"/>
      <c r="AI2605" s="1">
        <v>46200</v>
      </c>
      <c r="AJ2605" s="2" t="s">
        <v>87</v>
      </c>
      <c r="AK2605" s="2" t="s">
        <v>58</v>
      </c>
      <c r="AM2605" s="2" t="s">
        <v>59</v>
      </c>
      <c r="AP2605" s="2" t="s">
        <v>60</v>
      </c>
      <c r="AQ2605" s="2" t="s">
        <v>41</v>
      </c>
      <c r="AR2605">
        <v>60000</v>
      </c>
      <c r="AS2605" s="2" t="str">
        <f>_xlfn.IFNA(IF(VLOOKUP(all_resi[[#This Row],[No. Waybill]],settle_reconcile[No. Waybill],1,0)="","Recon","Recon"),"-")</f>
        <v>Recon</v>
      </c>
      <c r="AT2605" s="2">
        <f>all_resi[[#This Row],[Nilai COD]]-all_resi[[#This Row],[COD Fee]]-all_resi[[#This Row],[Total Biaya Setelah Diskon]]</f>
        <v>91825</v>
      </c>
      <c r="AU2605" s="2">
        <f>IF(all_resi[[#This Row],[Waktu Terima]]="","",_xlfn.DAYS(all_resi[[#This Row],[Waktu Terima]],all_resi[[#This Row],[Tanggal Pengiriman]]))</f>
        <v>5</v>
      </c>
    </row>
    <row r="2606" spans="1:47" x14ac:dyDescent="0.25">
      <c r="A2606" s="2" t="s">
        <v>11892</v>
      </c>
      <c r="B2606" s="1">
        <v>46195</v>
      </c>
      <c r="C2606" s="2" t="s">
        <v>42</v>
      </c>
      <c r="D2606" s="2" t="s">
        <v>43</v>
      </c>
      <c r="E2606" s="2" t="s">
        <v>44</v>
      </c>
      <c r="F2606" s="2" t="s">
        <v>45</v>
      </c>
      <c r="G2606" s="2" t="s">
        <v>46</v>
      </c>
      <c r="H2606" s="2" t="s">
        <v>80</v>
      </c>
      <c r="I2606" s="2" t="s">
        <v>11893</v>
      </c>
      <c r="J2606" s="2" t="s">
        <v>14736</v>
      </c>
      <c r="K2606" s="2" t="s">
        <v>203</v>
      </c>
      <c r="L2606" s="2" t="s">
        <v>1548</v>
      </c>
      <c r="M2606" s="2" t="s">
        <v>2723</v>
      </c>
      <c r="N2606" s="2" t="s">
        <v>11894</v>
      </c>
      <c r="O2606">
        <v>1</v>
      </c>
      <c r="P2606" s="2" t="s">
        <v>53</v>
      </c>
      <c r="Q2606">
        <v>100</v>
      </c>
      <c r="R2606">
        <v>0</v>
      </c>
      <c r="S2606" s="2" t="s">
        <v>54</v>
      </c>
      <c r="T2606" s="2" t="s">
        <v>55</v>
      </c>
      <c r="U2606" s="2" t="s">
        <v>86</v>
      </c>
      <c r="V2606" s="2"/>
      <c r="W2606">
        <v>14000</v>
      </c>
      <c r="X2606">
        <v>0</v>
      </c>
      <c r="Y2606">
        <v>0</v>
      </c>
      <c r="Z2606">
        <v>14000</v>
      </c>
      <c r="AB2606" s="2" t="s">
        <v>57</v>
      </c>
      <c r="AC2606">
        <v>8000</v>
      </c>
      <c r="AD2606">
        <v>6000</v>
      </c>
      <c r="AE2606">
        <v>72000</v>
      </c>
      <c r="AF2606">
        <v>1080</v>
      </c>
      <c r="AG2606" s="2" t="s">
        <v>256</v>
      </c>
      <c r="AH2606" s="2"/>
      <c r="AI2606" s="1">
        <v>46203</v>
      </c>
      <c r="AJ2606" s="2" t="s">
        <v>87</v>
      </c>
      <c r="AK2606" s="2" t="s">
        <v>67</v>
      </c>
      <c r="AM2606" s="2" t="s">
        <v>59</v>
      </c>
      <c r="AP2606" s="2" t="s">
        <v>60</v>
      </c>
      <c r="AQ2606" s="2" t="s">
        <v>41</v>
      </c>
      <c r="AR2606">
        <v>58000</v>
      </c>
      <c r="AS2606" s="2" t="str">
        <f>_xlfn.IFNA(IF(VLOOKUP(all_resi[[#This Row],[No. Waybill]],settle_reconcile[No. Waybill],1,0)="","Recon","Recon"),"-")</f>
        <v>-</v>
      </c>
      <c r="AT2606" s="2">
        <f>all_resi[[#This Row],[Nilai COD]]-all_resi[[#This Row],[COD Fee]]-all_resi[[#This Row],[Total Biaya Setelah Diskon]]</f>
        <v>64920</v>
      </c>
      <c r="AU2606" s="2">
        <f>IF(all_resi[[#This Row],[Waktu Terima]]="","",_xlfn.DAYS(all_resi[[#This Row],[Waktu Terima]],all_resi[[#This Row],[Tanggal Pengiriman]]))</f>
        <v>8</v>
      </c>
    </row>
    <row r="2607" spans="1:47" x14ac:dyDescent="0.25">
      <c r="A2607" s="2" t="s">
        <v>12084</v>
      </c>
      <c r="B2607" s="1">
        <v>46195</v>
      </c>
      <c r="C2607" s="2" t="s">
        <v>42</v>
      </c>
      <c r="D2607" s="2" t="s">
        <v>43</v>
      </c>
      <c r="E2607" s="2" t="s">
        <v>44</v>
      </c>
      <c r="F2607" s="2" t="s">
        <v>45</v>
      </c>
      <c r="G2607" s="2" t="s">
        <v>46</v>
      </c>
      <c r="H2607" s="2" t="s">
        <v>47</v>
      </c>
      <c r="I2607" s="2" t="s">
        <v>12085</v>
      </c>
      <c r="J2607" s="2" t="s">
        <v>14773</v>
      </c>
      <c r="K2607" s="2" t="s">
        <v>252</v>
      </c>
      <c r="L2607" s="2" t="s">
        <v>4938</v>
      </c>
      <c r="M2607" s="2" t="s">
        <v>10980</v>
      </c>
      <c r="N2607" s="2" t="s">
        <v>12086</v>
      </c>
      <c r="O2607">
        <v>1</v>
      </c>
      <c r="P2607" s="2" t="s">
        <v>53</v>
      </c>
      <c r="Q2607">
        <v>100</v>
      </c>
      <c r="R2607">
        <v>0</v>
      </c>
      <c r="S2607" s="2" t="s">
        <v>54</v>
      </c>
      <c r="T2607" s="2" t="s">
        <v>55</v>
      </c>
      <c r="U2607" s="2" t="s">
        <v>12087</v>
      </c>
      <c r="V2607" s="2"/>
      <c r="W2607">
        <v>20000</v>
      </c>
      <c r="X2607">
        <v>0</v>
      </c>
      <c r="Y2607">
        <v>0</v>
      </c>
      <c r="Z2607">
        <v>20000</v>
      </c>
      <c r="AB2607" s="2" t="s">
        <v>57</v>
      </c>
      <c r="AC2607">
        <v>13000</v>
      </c>
      <c r="AD2607">
        <v>7000</v>
      </c>
      <c r="AE2607">
        <v>145000</v>
      </c>
      <c r="AF2607">
        <v>2175</v>
      </c>
      <c r="AG2607" s="2" t="s">
        <v>17318</v>
      </c>
      <c r="AH2607" s="2" t="s">
        <v>149</v>
      </c>
      <c r="AI2607" s="1">
        <v>46203</v>
      </c>
      <c r="AJ2607" s="2" t="s">
        <v>12088</v>
      </c>
      <c r="AK2607" s="2" t="s">
        <v>67</v>
      </c>
      <c r="AM2607" s="2" t="s">
        <v>59</v>
      </c>
      <c r="AP2607" s="2" t="s">
        <v>60</v>
      </c>
      <c r="AQ2607" s="2" t="s">
        <v>41</v>
      </c>
      <c r="AR2607">
        <v>125000</v>
      </c>
      <c r="AS2607" s="2" t="str">
        <f>_xlfn.IFNA(IF(VLOOKUP(all_resi[[#This Row],[No. Waybill]],settle_reconcile[No. Waybill],1,0)="","Recon","Recon"),"-")</f>
        <v>-</v>
      </c>
      <c r="AT2607" s="2">
        <f>all_resi[[#This Row],[Nilai COD]]-all_resi[[#This Row],[COD Fee]]-all_resi[[#This Row],[Total Biaya Setelah Diskon]]</f>
        <v>135825</v>
      </c>
      <c r="AU2607" s="2">
        <f>IF(all_resi[[#This Row],[Waktu Terima]]="","",_xlfn.DAYS(all_resi[[#This Row],[Waktu Terima]],all_resi[[#This Row],[Tanggal Pengiriman]]))</f>
        <v>8</v>
      </c>
    </row>
    <row r="2608" spans="1:47" x14ac:dyDescent="0.25">
      <c r="A2608" s="2" t="s">
        <v>11905</v>
      </c>
      <c r="B2608" s="1">
        <v>46195</v>
      </c>
      <c r="C2608" s="2" t="s">
        <v>42</v>
      </c>
      <c r="D2608" s="2" t="s">
        <v>43</v>
      </c>
      <c r="E2608" s="2" t="s">
        <v>44</v>
      </c>
      <c r="F2608" s="2" t="s">
        <v>45</v>
      </c>
      <c r="G2608" s="2" t="s">
        <v>46</v>
      </c>
      <c r="H2608" s="2" t="s">
        <v>80</v>
      </c>
      <c r="I2608" s="2" t="s">
        <v>11906</v>
      </c>
      <c r="J2608" s="2" t="s">
        <v>14731</v>
      </c>
      <c r="K2608" s="2" t="s">
        <v>561</v>
      </c>
      <c r="L2608" s="2" t="s">
        <v>1219</v>
      </c>
      <c r="M2608" s="2" t="s">
        <v>11907</v>
      </c>
      <c r="N2608" s="2" t="s">
        <v>11908</v>
      </c>
      <c r="O2608">
        <v>1</v>
      </c>
      <c r="P2608" s="2" t="s">
        <v>53</v>
      </c>
      <c r="Q2608">
        <v>100</v>
      </c>
      <c r="R2608">
        <v>0</v>
      </c>
      <c r="S2608" s="2" t="s">
        <v>54</v>
      </c>
      <c r="T2608" s="2" t="s">
        <v>55</v>
      </c>
      <c r="U2608" s="2" t="s">
        <v>1062</v>
      </c>
      <c r="V2608" s="2"/>
      <c r="W2608">
        <v>25000</v>
      </c>
      <c r="X2608">
        <v>0</v>
      </c>
      <c r="Y2608">
        <v>0</v>
      </c>
      <c r="Z2608">
        <v>25000</v>
      </c>
      <c r="AB2608" s="2" t="s">
        <v>57</v>
      </c>
      <c r="AC2608">
        <v>10000</v>
      </c>
      <c r="AD2608">
        <v>15000</v>
      </c>
      <c r="AE2608">
        <v>109000</v>
      </c>
      <c r="AF2608">
        <v>1635</v>
      </c>
      <c r="AG2608" s="2" t="s">
        <v>11906</v>
      </c>
      <c r="AH2608" s="2"/>
      <c r="AI2608" s="1">
        <v>46198</v>
      </c>
      <c r="AJ2608" s="2" t="s">
        <v>87</v>
      </c>
      <c r="AK2608" s="2" t="s">
        <v>58</v>
      </c>
      <c r="AM2608" s="2" t="s">
        <v>59</v>
      </c>
      <c r="AP2608" s="2" t="s">
        <v>60</v>
      </c>
      <c r="AQ2608" s="2" t="s">
        <v>41</v>
      </c>
      <c r="AR2608">
        <v>84000</v>
      </c>
      <c r="AS2608" s="2" t="str">
        <f>_xlfn.IFNA(IF(VLOOKUP(all_resi[[#This Row],[No. Waybill]],settle_reconcile[No. Waybill],1,0)="","Recon","Recon"),"-")</f>
        <v>Recon</v>
      </c>
      <c r="AT2608" s="2">
        <f>all_resi[[#This Row],[Nilai COD]]-all_resi[[#This Row],[COD Fee]]-all_resi[[#This Row],[Total Biaya Setelah Diskon]]</f>
        <v>92365</v>
      </c>
      <c r="AU2608" s="2">
        <f>IF(all_resi[[#This Row],[Waktu Terima]]="","",_xlfn.DAYS(all_resi[[#This Row],[Waktu Terima]],all_resi[[#This Row],[Tanggal Pengiriman]]))</f>
        <v>3</v>
      </c>
    </row>
    <row r="2609" spans="1:47" x14ac:dyDescent="0.25">
      <c r="A2609" s="2" t="s">
        <v>11888</v>
      </c>
      <c r="B2609" s="1">
        <v>46195</v>
      </c>
      <c r="C2609" s="2" t="s">
        <v>42</v>
      </c>
      <c r="D2609" s="2" t="s">
        <v>43</v>
      </c>
      <c r="E2609" s="2" t="s">
        <v>44</v>
      </c>
      <c r="F2609" s="2" t="s">
        <v>45</v>
      </c>
      <c r="G2609" s="2" t="s">
        <v>46</v>
      </c>
      <c r="H2609" s="2" t="s">
        <v>47</v>
      </c>
      <c r="I2609" s="2" t="s">
        <v>11889</v>
      </c>
      <c r="J2609" s="2" t="s">
        <v>14734</v>
      </c>
      <c r="K2609" s="2" t="s">
        <v>143</v>
      </c>
      <c r="L2609" s="2" t="s">
        <v>2582</v>
      </c>
      <c r="M2609" s="2" t="s">
        <v>11890</v>
      </c>
      <c r="N2609" s="2" t="s">
        <v>11891</v>
      </c>
      <c r="O2609">
        <v>1</v>
      </c>
      <c r="P2609" s="2" t="s">
        <v>53</v>
      </c>
      <c r="Q2609">
        <v>100</v>
      </c>
      <c r="R2609">
        <v>0</v>
      </c>
      <c r="S2609" s="2" t="s">
        <v>54</v>
      </c>
      <c r="T2609" s="2" t="s">
        <v>55</v>
      </c>
      <c r="U2609" s="2" t="s">
        <v>1301</v>
      </c>
      <c r="V2609" s="2"/>
      <c r="W2609">
        <v>25000</v>
      </c>
      <c r="X2609">
        <v>0</v>
      </c>
      <c r="Y2609">
        <v>0</v>
      </c>
      <c r="Z2609">
        <v>25000</v>
      </c>
      <c r="AB2609" s="2" t="s">
        <v>57</v>
      </c>
      <c r="AC2609">
        <v>18000</v>
      </c>
      <c r="AD2609">
        <v>7000</v>
      </c>
      <c r="AE2609">
        <v>140000</v>
      </c>
      <c r="AF2609">
        <v>2100</v>
      </c>
      <c r="AG2609" s="2" t="s">
        <v>11889</v>
      </c>
      <c r="AH2609" s="2"/>
      <c r="AI2609" s="1">
        <v>46197</v>
      </c>
      <c r="AJ2609" s="2"/>
      <c r="AK2609" s="2" t="s">
        <v>58</v>
      </c>
      <c r="AM2609" s="2" t="s">
        <v>59</v>
      </c>
      <c r="AP2609" s="2" t="s">
        <v>60</v>
      </c>
      <c r="AQ2609" s="2" t="s">
        <v>41</v>
      </c>
      <c r="AR2609">
        <v>115000</v>
      </c>
      <c r="AS2609" s="2" t="str">
        <f>_xlfn.IFNA(IF(VLOOKUP(all_resi[[#This Row],[No. Waybill]],settle_reconcile[No. Waybill],1,0)="","Recon","Recon"),"-")</f>
        <v>Recon</v>
      </c>
      <c r="AT2609" s="2">
        <f>all_resi[[#This Row],[Nilai COD]]-all_resi[[#This Row],[COD Fee]]-all_resi[[#This Row],[Total Biaya Setelah Diskon]]</f>
        <v>130900</v>
      </c>
      <c r="AU2609" s="2">
        <f>IF(all_resi[[#This Row],[Waktu Terima]]="","",_xlfn.DAYS(all_resi[[#This Row],[Waktu Terima]],all_resi[[#This Row],[Tanggal Pengiriman]]))</f>
        <v>2</v>
      </c>
    </row>
    <row r="2610" spans="1:47" x14ac:dyDescent="0.25">
      <c r="A2610" s="2" t="s">
        <v>11776</v>
      </c>
      <c r="B2610" s="1">
        <v>46195</v>
      </c>
      <c r="C2610" s="2" t="s">
        <v>42</v>
      </c>
      <c r="D2610" s="2" t="s">
        <v>43</v>
      </c>
      <c r="E2610" s="2" t="s">
        <v>44</v>
      </c>
      <c r="F2610" s="2" t="s">
        <v>45</v>
      </c>
      <c r="G2610" s="2" t="s">
        <v>46</v>
      </c>
      <c r="H2610" s="2" t="s">
        <v>47</v>
      </c>
      <c r="I2610" s="2" t="s">
        <v>11777</v>
      </c>
      <c r="J2610" s="2" t="s">
        <v>14759</v>
      </c>
      <c r="K2610" s="2" t="s">
        <v>75</v>
      </c>
      <c r="L2610" s="2" t="s">
        <v>2340</v>
      </c>
      <c r="M2610" s="2" t="s">
        <v>2341</v>
      </c>
      <c r="N2610" s="2" t="s">
        <v>11778</v>
      </c>
      <c r="O2610">
        <v>1</v>
      </c>
      <c r="P2610" s="2" t="s">
        <v>53</v>
      </c>
      <c r="Q2610">
        <v>100</v>
      </c>
      <c r="R2610">
        <v>0</v>
      </c>
      <c r="S2610" s="2" t="s">
        <v>54</v>
      </c>
      <c r="T2610" s="2" t="s">
        <v>55</v>
      </c>
      <c r="U2610" s="2" t="s">
        <v>11779</v>
      </c>
      <c r="V2610" s="2"/>
      <c r="W2610">
        <v>56000</v>
      </c>
      <c r="X2610">
        <v>0</v>
      </c>
      <c r="Y2610">
        <v>0</v>
      </c>
      <c r="Z2610">
        <v>56000</v>
      </c>
      <c r="AB2610" s="2" t="s">
        <v>57</v>
      </c>
      <c r="AC2610">
        <v>22400</v>
      </c>
      <c r="AD2610">
        <v>33600</v>
      </c>
      <c r="AE2610">
        <v>186000</v>
      </c>
      <c r="AF2610">
        <v>2790</v>
      </c>
      <c r="AG2610" s="2" t="s">
        <v>256</v>
      </c>
      <c r="AH2610" s="2"/>
      <c r="AI2610" s="1">
        <v>46209</v>
      </c>
      <c r="AJ2610" s="2" t="s">
        <v>10859</v>
      </c>
      <c r="AK2610" s="2" t="s">
        <v>67</v>
      </c>
      <c r="AM2610" s="2" t="s">
        <v>59</v>
      </c>
      <c r="AP2610" s="2" t="s">
        <v>60</v>
      </c>
      <c r="AQ2610" s="2" t="s">
        <v>41</v>
      </c>
      <c r="AR2610">
        <v>130000</v>
      </c>
      <c r="AS2610" s="2" t="str">
        <f>_xlfn.IFNA(IF(VLOOKUP(all_resi[[#This Row],[No. Waybill]],settle_reconcile[No. Waybill],1,0)="","Recon","Recon"),"-")</f>
        <v>-</v>
      </c>
      <c r="AT2610" s="2">
        <f>all_resi[[#This Row],[Nilai COD]]-all_resi[[#This Row],[COD Fee]]-all_resi[[#This Row],[Total Biaya Setelah Diskon]]</f>
        <v>149610</v>
      </c>
      <c r="AU2610" s="2">
        <f>IF(all_resi[[#This Row],[Waktu Terima]]="","",_xlfn.DAYS(all_resi[[#This Row],[Waktu Terima]],all_resi[[#This Row],[Tanggal Pengiriman]]))</f>
        <v>14</v>
      </c>
    </row>
    <row r="2611" spans="1:47" x14ac:dyDescent="0.25">
      <c r="A2611" s="2" t="s">
        <v>11784</v>
      </c>
      <c r="B2611" s="1">
        <v>46195</v>
      </c>
      <c r="C2611" s="2" t="s">
        <v>42</v>
      </c>
      <c r="D2611" s="2" t="s">
        <v>43</v>
      </c>
      <c r="E2611" s="2" t="s">
        <v>44</v>
      </c>
      <c r="F2611" s="2" t="s">
        <v>45</v>
      </c>
      <c r="G2611" s="2" t="s">
        <v>46</v>
      </c>
      <c r="H2611" s="2" t="s">
        <v>47</v>
      </c>
      <c r="I2611" s="2" t="s">
        <v>11785</v>
      </c>
      <c r="J2611" s="2" t="s">
        <v>14764</v>
      </c>
      <c r="K2611" s="2" t="s">
        <v>171</v>
      </c>
      <c r="L2611" s="2" t="s">
        <v>458</v>
      </c>
      <c r="M2611" s="2" t="s">
        <v>8896</v>
      </c>
      <c r="N2611" s="2" t="s">
        <v>11786</v>
      </c>
      <c r="O2611">
        <v>1</v>
      </c>
      <c r="P2611" s="2" t="s">
        <v>53</v>
      </c>
      <c r="Q2611">
        <v>100</v>
      </c>
      <c r="R2611">
        <v>0</v>
      </c>
      <c r="S2611" s="2" t="s">
        <v>54</v>
      </c>
      <c r="T2611" s="2" t="s">
        <v>55</v>
      </c>
      <c r="U2611" s="2" t="s">
        <v>73</v>
      </c>
      <c r="V2611" s="2"/>
      <c r="W2611">
        <v>38000</v>
      </c>
      <c r="X2611">
        <v>0</v>
      </c>
      <c r="Y2611">
        <v>0</v>
      </c>
      <c r="Z2611">
        <v>38000</v>
      </c>
      <c r="AB2611" s="2" t="s">
        <v>57</v>
      </c>
      <c r="AC2611">
        <v>15200</v>
      </c>
      <c r="AD2611">
        <v>22800</v>
      </c>
      <c r="AE2611">
        <v>122000</v>
      </c>
      <c r="AF2611">
        <v>1830</v>
      </c>
      <c r="AG2611" s="2" t="s">
        <v>11785</v>
      </c>
      <c r="AH2611" s="2"/>
      <c r="AI2611" s="1">
        <v>46199</v>
      </c>
      <c r="AJ2611" s="2"/>
      <c r="AK2611" s="2" t="s">
        <v>58</v>
      </c>
      <c r="AM2611" s="2" t="s">
        <v>59</v>
      </c>
      <c r="AP2611" s="2" t="s">
        <v>60</v>
      </c>
      <c r="AQ2611" s="2" t="s">
        <v>41</v>
      </c>
      <c r="AR2611">
        <v>84000</v>
      </c>
      <c r="AS2611" s="2" t="str">
        <f>_xlfn.IFNA(IF(VLOOKUP(all_resi[[#This Row],[No. Waybill]],settle_reconcile[No. Waybill],1,0)="","Recon","Recon"),"-")</f>
        <v>Recon</v>
      </c>
      <c r="AT2611" s="2">
        <f>all_resi[[#This Row],[Nilai COD]]-all_resi[[#This Row],[COD Fee]]-all_resi[[#This Row],[Total Biaya Setelah Diskon]]</f>
        <v>97370</v>
      </c>
      <c r="AU2611" s="2">
        <f>IF(all_resi[[#This Row],[Waktu Terima]]="","",_xlfn.DAYS(all_resi[[#This Row],[Waktu Terima]],all_resi[[#This Row],[Tanggal Pengiriman]]))</f>
        <v>4</v>
      </c>
    </row>
    <row r="2612" spans="1:47" x14ac:dyDescent="0.25">
      <c r="A2612" s="2" t="s">
        <v>11963</v>
      </c>
      <c r="B2612" s="1">
        <v>46195</v>
      </c>
      <c r="C2612" s="2" t="s">
        <v>42</v>
      </c>
      <c r="D2612" s="2" t="s">
        <v>43</v>
      </c>
      <c r="E2612" s="2" t="s">
        <v>44</v>
      </c>
      <c r="F2612" s="2" t="s">
        <v>45</v>
      </c>
      <c r="G2612" s="2" t="s">
        <v>46</v>
      </c>
      <c r="H2612" s="2" t="s">
        <v>47</v>
      </c>
      <c r="I2612" s="2" t="s">
        <v>11964</v>
      </c>
      <c r="J2612" s="2" t="s">
        <v>14699</v>
      </c>
      <c r="K2612" s="2" t="s">
        <v>177</v>
      </c>
      <c r="L2612" s="2" t="s">
        <v>896</v>
      </c>
      <c r="M2612" s="2" t="s">
        <v>912</v>
      </c>
      <c r="N2612" s="2" t="s">
        <v>11965</v>
      </c>
      <c r="O2612">
        <v>1</v>
      </c>
      <c r="P2612" s="2" t="s">
        <v>53</v>
      </c>
      <c r="Q2612">
        <v>100</v>
      </c>
      <c r="R2612">
        <v>0</v>
      </c>
      <c r="S2612" s="2" t="s">
        <v>54</v>
      </c>
      <c r="T2612" s="2" t="s">
        <v>55</v>
      </c>
      <c r="U2612" s="2" t="s">
        <v>207</v>
      </c>
      <c r="V2612" s="2"/>
      <c r="W2612">
        <v>87000</v>
      </c>
      <c r="X2612">
        <v>0</v>
      </c>
      <c r="Y2612">
        <v>0</v>
      </c>
      <c r="Z2612">
        <v>87000</v>
      </c>
      <c r="AB2612" s="2" t="s">
        <v>57</v>
      </c>
      <c r="AC2612">
        <v>34800</v>
      </c>
      <c r="AD2612">
        <v>52200</v>
      </c>
      <c r="AE2612">
        <v>150000</v>
      </c>
      <c r="AF2612">
        <v>2250</v>
      </c>
      <c r="AG2612" s="2" t="s">
        <v>256</v>
      </c>
      <c r="AH2612" s="2"/>
      <c r="AI2612" s="1">
        <v>46208</v>
      </c>
      <c r="AJ2612" s="2"/>
      <c r="AK2612" s="2" t="s">
        <v>67</v>
      </c>
      <c r="AM2612" s="2" t="s">
        <v>59</v>
      </c>
      <c r="AP2612" s="2" t="s">
        <v>60</v>
      </c>
      <c r="AQ2612" s="2" t="s">
        <v>41</v>
      </c>
      <c r="AR2612">
        <v>63000</v>
      </c>
      <c r="AS2612" s="2" t="str">
        <f>_xlfn.IFNA(IF(VLOOKUP(all_resi[[#This Row],[No. Waybill]],settle_reconcile[No. Waybill],1,0)="","Recon","Recon"),"-")</f>
        <v>-</v>
      </c>
      <c r="AT2612" s="2">
        <f>all_resi[[#This Row],[Nilai COD]]-all_resi[[#This Row],[COD Fee]]-all_resi[[#This Row],[Total Biaya Setelah Diskon]]</f>
        <v>95550</v>
      </c>
      <c r="AU2612" s="2">
        <f>IF(all_resi[[#This Row],[Waktu Terima]]="","",_xlfn.DAYS(all_resi[[#This Row],[Waktu Terima]],all_resi[[#This Row],[Tanggal Pengiriman]]))</f>
        <v>13</v>
      </c>
    </row>
    <row r="2613" spans="1:47" x14ac:dyDescent="0.25">
      <c r="A2613" s="2" t="s">
        <v>11772</v>
      </c>
      <c r="B2613" s="1">
        <v>46195</v>
      </c>
      <c r="C2613" s="2" t="s">
        <v>42</v>
      </c>
      <c r="D2613" s="2" t="s">
        <v>43</v>
      </c>
      <c r="E2613" s="2" t="s">
        <v>44</v>
      </c>
      <c r="F2613" s="2" t="s">
        <v>45</v>
      </c>
      <c r="G2613" s="2" t="s">
        <v>46</v>
      </c>
      <c r="H2613" s="2" t="s">
        <v>47</v>
      </c>
      <c r="I2613" s="2" t="s">
        <v>11773</v>
      </c>
      <c r="J2613" s="2" t="s">
        <v>14762</v>
      </c>
      <c r="K2613" s="2" t="s">
        <v>116</v>
      </c>
      <c r="L2613" s="2" t="s">
        <v>1184</v>
      </c>
      <c r="M2613" s="2" t="s">
        <v>11774</v>
      </c>
      <c r="N2613" s="2" t="s">
        <v>11775</v>
      </c>
      <c r="O2613">
        <v>1</v>
      </c>
      <c r="P2613" s="2" t="s">
        <v>53</v>
      </c>
      <c r="Q2613">
        <v>100</v>
      </c>
      <c r="R2613">
        <v>0</v>
      </c>
      <c r="S2613" s="2" t="s">
        <v>54</v>
      </c>
      <c r="T2613" s="2" t="s">
        <v>55</v>
      </c>
      <c r="U2613" s="2" t="s">
        <v>66</v>
      </c>
      <c r="V2613" s="2"/>
      <c r="W2613">
        <v>12000</v>
      </c>
      <c r="X2613">
        <v>0</v>
      </c>
      <c r="Y2613">
        <v>0</v>
      </c>
      <c r="Z2613">
        <v>12000</v>
      </c>
      <c r="AB2613" s="2" t="s">
        <v>57</v>
      </c>
      <c r="AC2613">
        <v>7000</v>
      </c>
      <c r="AD2613">
        <v>5000</v>
      </c>
      <c r="AE2613">
        <v>91000</v>
      </c>
      <c r="AF2613">
        <v>1365</v>
      </c>
      <c r="AG2613" s="2" t="s">
        <v>11773</v>
      </c>
      <c r="AH2613" s="2"/>
      <c r="AI2613" s="1">
        <v>46197</v>
      </c>
      <c r="AJ2613" s="2"/>
      <c r="AK2613" s="2" t="s">
        <v>58</v>
      </c>
      <c r="AM2613" s="2" t="s">
        <v>59</v>
      </c>
      <c r="AP2613" s="2" t="s">
        <v>60</v>
      </c>
      <c r="AQ2613" s="2" t="s">
        <v>41</v>
      </c>
      <c r="AR2613">
        <v>79000</v>
      </c>
      <c r="AS2613" s="2" t="str">
        <f>_xlfn.IFNA(IF(VLOOKUP(all_resi[[#This Row],[No. Waybill]],settle_reconcile[No. Waybill],1,0)="","Recon","Recon"),"-")</f>
        <v>Recon</v>
      </c>
      <c r="AT2613" s="2">
        <f>all_resi[[#This Row],[Nilai COD]]-all_resi[[#This Row],[COD Fee]]-all_resi[[#This Row],[Total Biaya Setelah Diskon]]</f>
        <v>84635</v>
      </c>
      <c r="AU2613" s="2">
        <f>IF(all_resi[[#This Row],[Waktu Terima]]="","",_xlfn.DAYS(all_resi[[#This Row],[Waktu Terima]],all_resi[[#This Row],[Tanggal Pengiriman]]))</f>
        <v>2</v>
      </c>
    </row>
    <row r="2614" spans="1:47" x14ac:dyDescent="0.25">
      <c r="A2614" s="2" t="s">
        <v>11780</v>
      </c>
      <c r="B2614" s="1">
        <v>46195</v>
      </c>
      <c r="C2614" s="2" t="s">
        <v>42</v>
      </c>
      <c r="D2614" s="2" t="s">
        <v>43</v>
      </c>
      <c r="E2614" s="2" t="s">
        <v>44</v>
      </c>
      <c r="F2614" s="2" t="s">
        <v>45</v>
      </c>
      <c r="G2614" s="2" t="s">
        <v>46</v>
      </c>
      <c r="H2614" s="2" t="s">
        <v>47</v>
      </c>
      <c r="I2614" s="2" t="s">
        <v>11781</v>
      </c>
      <c r="J2614" s="2" t="s">
        <v>14746</v>
      </c>
      <c r="K2614" s="2" t="s">
        <v>82</v>
      </c>
      <c r="L2614" s="2" t="s">
        <v>1630</v>
      </c>
      <c r="M2614" s="2" t="s">
        <v>11782</v>
      </c>
      <c r="N2614" s="2" t="s">
        <v>11783</v>
      </c>
      <c r="O2614">
        <v>1</v>
      </c>
      <c r="P2614" s="2" t="s">
        <v>53</v>
      </c>
      <c r="Q2614">
        <v>100</v>
      </c>
      <c r="R2614">
        <v>0</v>
      </c>
      <c r="S2614" s="2" t="s">
        <v>54</v>
      </c>
      <c r="T2614" s="2" t="s">
        <v>55</v>
      </c>
      <c r="U2614" s="2" t="s">
        <v>207</v>
      </c>
      <c r="V2614" s="2"/>
      <c r="W2614">
        <v>79000</v>
      </c>
      <c r="X2614">
        <v>0</v>
      </c>
      <c r="Y2614">
        <v>0</v>
      </c>
      <c r="Z2614">
        <v>79000</v>
      </c>
      <c r="AB2614" s="2" t="s">
        <v>57</v>
      </c>
      <c r="AC2614">
        <v>31600</v>
      </c>
      <c r="AD2614">
        <v>47400</v>
      </c>
      <c r="AE2614">
        <v>149000</v>
      </c>
      <c r="AF2614">
        <v>2235</v>
      </c>
      <c r="AG2614" s="2" t="s">
        <v>11781</v>
      </c>
      <c r="AH2614" s="2"/>
      <c r="AI2614" s="1">
        <v>46205</v>
      </c>
      <c r="AJ2614" s="2"/>
      <c r="AK2614" s="2" t="s">
        <v>58</v>
      </c>
      <c r="AM2614" s="2" t="s">
        <v>59</v>
      </c>
      <c r="AP2614" s="2" t="s">
        <v>60</v>
      </c>
      <c r="AQ2614" s="2" t="s">
        <v>41</v>
      </c>
      <c r="AR2614">
        <v>70000</v>
      </c>
      <c r="AS2614" s="2" t="str">
        <f>_xlfn.IFNA(IF(VLOOKUP(all_resi[[#This Row],[No. Waybill]],settle_reconcile[No. Waybill],1,0)="","Recon","Recon"),"-")</f>
        <v>Recon</v>
      </c>
      <c r="AT2614" s="2">
        <f>all_resi[[#This Row],[Nilai COD]]-all_resi[[#This Row],[COD Fee]]-all_resi[[#This Row],[Total Biaya Setelah Diskon]]</f>
        <v>99365</v>
      </c>
      <c r="AU2614" s="2">
        <f>IF(all_resi[[#This Row],[Waktu Terima]]="","",_xlfn.DAYS(all_resi[[#This Row],[Waktu Terima]],all_resi[[#This Row],[Tanggal Pengiriman]]))</f>
        <v>10</v>
      </c>
    </row>
    <row r="2615" spans="1:47" x14ac:dyDescent="0.25">
      <c r="A2615" s="2" t="s">
        <v>11933</v>
      </c>
      <c r="B2615" s="1">
        <v>46195</v>
      </c>
      <c r="C2615" s="2" t="s">
        <v>42</v>
      </c>
      <c r="D2615" s="2" t="s">
        <v>43</v>
      </c>
      <c r="E2615" s="2" t="s">
        <v>44</v>
      </c>
      <c r="F2615" s="2" t="s">
        <v>45</v>
      </c>
      <c r="G2615" s="2" t="s">
        <v>46</v>
      </c>
      <c r="H2615" s="2" t="s">
        <v>80</v>
      </c>
      <c r="I2615" s="2" t="s">
        <v>11934</v>
      </c>
      <c r="J2615" s="2" t="s">
        <v>14717</v>
      </c>
      <c r="K2615" s="2" t="s">
        <v>69</v>
      </c>
      <c r="L2615" s="2" t="s">
        <v>1472</v>
      </c>
      <c r="M2615" s="2" t="s">
        <v>11935</v>
      </c>
      <c r="N2615" s="2" t="s">
        <v>11936</v>
      </c>
      <c r="O2615">
        <v>1</v>
      </c>
      <c r="P2615" s="2" t="s">
        <v>53</v>
      </c>
      <c r="Q2615">
        <v>100</v>
      </c>
      <c r="R2615">
        <v>0</v>
      </c>
      <c r="S2615" s="2" t="s">
        <v>54</v>
      </c>
      <c r="T2615" s="2" t="s">
        <v>55</v>
      </c>
      <c r="U2615" s="2" t="s">
        <v>2303</v>
      </c>
      <c r="V2615" s="2"/>
      <c r="W2615">
        <v>63000</v>
      </c>
      <c r="X2615">
        <v>0</v>
      </c>
      <c r="Y2615">
        <v>0</v>
      </c>
      <c r="Z2615">
        <v>63000</v>
      </c>
      <c r="AB2615" s="2" t="s">
        <v>57</v>
      </c>
      <c r="AC2615">
        <v>25200</v>
      </c>
      <c r="AD2615">
        <v>37800</v>
      </c>
      <c r="AE2615">
        <v>147000</v>
      </c>
      <c r="AF2615">
        <v>2205</v>
      </c>
      <c r="AG2615" s="2" t="s">
        <v>256</v>
      </c>
      <c r="AH2615" s="2"/>
      <c r="AI2615" s="1">
        <v>46205</v>
      </c>
      <c r="AJ2615" s="2" t="s">
        <v>87</v>
      </c>
      <c r="AK2615" s="2" t="s">
        <v>67</v>
      </c>
      <c r="AM2615" s="2" t="s">
        <v>59</v>
      </c>
      <c r="AP2615" s="2" t="s">
        <v>60</v>
      </c>
      <c r="AQ2615" s="2" t="s">
        <v>41</v>
      </c>
      <c r="AR2615">
        <v>84000</v>
      </c>
      <c r="AS2615" s="2" t="str">
        <f>_xlfn.IFNA(IF(VLOOKUP(all_resi[[#This Row],[No. Waybill]],settle_reconcile[No. Waybill],1,0)="","Recon","Recon"),"-")</f>
        <v>-</v>
      </c>
      <c r="AT2615" s="2">
        <f>all_resi[[#This Row],[Nilai COD]]-all_resi[[#This Row],[COD Fee]]-all_resi[[#This Row],[Total Biaya Setelah Diskon]]</f>
        <v>106995</v>
      </c>
      <c r="AU2615" s="2">
        <f>IF(all_resi[[#This Row],[Waktu Terima]]="","",_xlfn.DAYS(all_resi[[#This Row],[Waktu Terima]],all_resi[[#This Row],[Tanggal Pengiriman]]))</f>
        <v>10</v>
      </c>
    </row>
    <row r="2616" spans="1:47" x14ac:dyDescent="0.25">
      <c r="A2616" s="2" t="s">
        <v>11947</v>
      </c>
      <c r="B2616" s="1">
        <v>46195</v>
      </c>
      <c r="C2616" s="2" t="s">
        <v>42</v>
      </c>
      <c r="D2616" s="2" t="s">
        <v>43</v>
      </c>
      <c r="E2616" s="2" t="s">
        <v>44</v>
      </c>
      <c r="F2616" s="2" t="s">
        <v>45</v>
      </c>
      <c r="G2616" s="2" t="s">
        <v>46</v>
      </c>
      <c r="H2616" s="2" t="s">
        <v>80</v>
      </c>
      <c r="I2616" s="2" t="s">
        <v>11948</v>
      </c>
      <c r="J2616" s="2" t="s">
        <v>14718</v>
      </c>
      <c r="K2616" s="2" t="s">
        <v>49</v>
      </c>
      <c r="L2616" s="2" t="s">
        <v>151</v>
      </c>
      <c r="M2616" s="2" t="s">
        <v>422</v>
      </c>
      <c r="N2616" s="2" t="s">
        <v>11949</v>
      </c>
      <c r="O2616">
        <v>1</v>
      </c>
      <c r="P2616" s="2" t="s">
        <v>53</v>
      </c>
      <c r="Q2616">
        <v>100</v>
      </c>
      <c r="R2616">
        <v>0</v>
      </c>
      <c r="S2616" s="2" t="s">
        <v>54</v>
      </c>
      <c r="T2616" s="2" t="s">
        <v>55</v>
      </c>
      <c r="U2616" s="2" t="s">
        <v>305</v>
      </c>
      <c r="V2616" s="2"/>
      <c r="W2616">
        <v>44000</v>
      </c>
      <c r="X2616">
        <v>0</v>
      </c>
      <c r="Y2616">
        <v>0</v>
      </c>
      <c r="Z2616">
        <v>44000</v>
      </c>
      <c r="AB2616" s="2" t="s">
        <v>57</v>
      </c>
      <c r="AC2616">
        <v>17600</v>
      </c>
      <c r="AD2616">
        <v>26400</v>
      </c>
      <c r="AE2616">
        <v>113000</v>
      </c>
      <c r="AF2616">
        <v>1695</v>
      </c>
      <c r="AG2616" s="2" t="s">
        <v>11948</v>
      </c>
      <c r="AH2616" s="2"/>
      <c r="AI2616" s="1">
        <v>46199</v>
      </c>
      <c r="AJ2616" s="2" t="s">
        <v>87</v>
      </c>
      <c r="AK2616" s="2" t="s">
        <v>58</v>
      </c>
      <c r="AM2616" s="2" t="s">
        <v>59</v>
      </c>
      <c r="AP2616" s="2" t="s">
        <v>60</v>
      </c>
      <c r="AQ2616" s="2" t="s">
        <v>41</v>
      </c>
      <c r="AR2616">
        <v>69000</v>
      </c>
      <c r="AS2616" s="2" t="str">
        <f>_xlfn.IFNA(IF(VLOOKUP(all_resi[[#This Row],[No. Waybill]],settle_reconcile[No. Waybill],1,0)="","Recon","Recon"),"-")</f>
        <v>Recon</v>
      </c>
      <c r="AT2616" s="2">
        <f>all_resi[[#This Row],[Nilai COD]]-all_resi[[#This Row],[COD Fee]]-all_resi[[#This Row],[Total Biaya Setelah Diskon]]</f>
        <v>84905</v>
      </c>
      <c r="AU2616" s="2">
        <f>IF(all_resi[[#This Row],[Waktu Terima]]="","",_xlfn.DAYS(all_resi[[#This Row],[Waktu Terima]],all_resi[[#This Row],[Tanggal Pengiriman]]))</f>
        <v>4</v>
      </c>
    </row>
    <row r="2617" spans="1:47" x14ac:dyDescent="0.25">
      <c r="A2617" s="2" t="s">
        <v>11895</v>
      </c>
      <c r="B2617" s="1">
        <v>46195</v>
      </c>
      <c r="C2617" s="2" t="s">
        <v>42</v>
      </c>
      <c r="D2617" s="2" t="s">
        <v>43</v>
      </c>
      <c r="E2617" s="2" t="s">
        <v>44</v>
      </c>
      <c r="F2617" s="2" t="s">
        <v>45</v>
      </c>
      <c r="G2617" s="2" t="s">
        <v>46</v>
      </c>
      <c r="H2617" s="2" t="s">
        <v>80</v>
      </c>
      <c r="I2617" s="2" t="s">
        <v>11896</v>
      </c>
      <c r="J2617" s="2" t="s">
        <v>14738</v>
      </c>
      <c r="K2617" s="2" t="s">
        <v>132</v>
      </c>
      <c r="L2617" s="2" t="s">
        <v>3008</v>
      </c>
      <c r="M2617" s="2" t="s">
        <v>11897</v>
      </c>
      <c r="N2617" s="2" t="s">
        <v>11898</v>
      </c>
      <c r="O2617">
        <v>1</v>
      </c>
      <c r="P2617" s="2" t="s">
        <v>53</v>
      </c>
      <c r="Q2617">
        <v>100</v>
      </c>
      <c r="R2617">
        <v>0</v>
      </c>
      <c r="S2617" s="2" t="s">
        <v>54</v>
      </c>
      <c r="T2617" s="2" t="s">
        <v>55</v>
      </c>
      <c r="U2617" s="2" t="s">
        <v>8729</v>
      </c>
      <c r="V2617" s="2"/>
      <c r="W2617">
        <v>37000</v>
      </c>
      <c r="X2617">
        <v>0</v>
      </c>
      <c r="Y2617">
        <v>0</v>
      </c>
      <c r="Z2617">
        <v>37000</v>
      </c>
      <c r="AB2617" s="2" t="s">
        <v>57</v>
      </c>
      <c r="AC2617">
        <v>14800</v>
      </c>
      <c r="AD2617">
        <v>22200</v>
      </c>
      <c r="AE2617">
        <v>157000</v>
      </c>
      <c r="AF2617">
        <v>2355</v>
      </c>
      <c r="AG2617" s="2" t="s">
        <v>11896</v>
      </c>
      <c r="AH2617" s="2"/>
      <c r="AI2617" s="1">
        <v>46199</v>
      </c>
      <c r="AJ2617" s="2" t="s">
        <v>87</v>
      </c>
      <c r="AK2617" s="2" t="s">
        <v>58</v>
      </c>
      <c r="AM2617" s="2" t="s">
        <v>59</v>
      </c>
      <c r="AP2617" s="2" t="s">
        <v>60</v>
      </c>
      <c r="AQ2617" s="2" t="s">
        <v>41</v>
      </c>
      <c r="AR2617">
        <v>120000</v>
      </c>
      <c r="AS2617" s="2" t="str">
        <f>_xlfn.IFNA(IF(VLOOKUP(all_resi[[#This Row],[No. Waybill]],settle_reconcile[No. Waybill],1,0)="","Recon","Recon"),"-")</f>
        <v>Recon</v>
      </c>
      <c r="AT2617" s="2">
        <f>all_resi[[#This Row],[Nilai COD]]-all_resi[[#This Row],[COD Fee]]-all_resi[[#This Row],[Total Biaya Setelah Diskon]]</f>
        <v>132445</v>
      </c>
      <c r="AU2617" s="2">
        <f>IF(all_resi[[#This Row],[Waktu Terima]]="","",_xlfn.DAYS(all_resi[[#This Row],[Waktu Terima]],all_resi[[#This Row],[Tanggal Pengiriman]]))</f>
        <v>4</v>
      </c>
    </row>
    <row r="2618" spans="1:47" x14ac:dyDescent="0.25">
      <c r="A2618" s="2" t="s">
        <v>11787</v>
      </c>
      <c r="B2618" s="1">
        <v>46195</v>
      </c>
      <c r="C2618" s="2" t="s">
        <v>42</v>
      </c>
      <c r="D2618" s="2" t="s">
        <v>43</v>
      </c>
      <c r="E2618" s="2" t="s">
        <v>44</v>
      </c>
      <c r="F2618" s="2" t="s">
        <v>45</v>
      </c>
      <c r="G2618" s="2" t="s">
        <v>46</v>
      </c>
      <c r="H2618" s="2" t="s">
        <v>47</v>
      </c>
      <c r="I2618" s="2" t="s">
        <v>11788</v>
      </c>
      <c r="J2618" s="2" t="s">
        <v>14767</v>
      </c>
      <c r="K2618" s="2" t="s">
        <v>177</v>
      </c>
      <c r="L2618" s="2" t="s">
        <v>178</v>
      </c>
      <c r="M2618" s="2" t="s">
        <v>179</v>
      </c>
      <c r="N2618" s="2" t="s">
        <v>11789</v>
      </c>
      <c r="O2618">
        <v>1</v>
      </c>
      <c r="P2618" s="2" t="s">
        <v>53</v>
      </c>
      <c r="Q2618">
        <v>100</v>
      </c>
      <c r="R2618">
        <v>0</v>
      </c>
      <c r="S2618" s="2" t="s">
        <v>54</v>
      </c>
      <c r="T2618" s="2" t="s">
        <v>55</v>
      </c>
      <c r="U2618" s="2" t="s">
        <v>73</v>
      </c>
      <c r="V2618" s="2"/>
      <c r="W2618">
        <v>72000</v>
      </c>
      <c r="X2618">
        <v>0</v>
      </c>
      <c r="Y2618">
        <v>0</v>
      </c>
      <c r="Z2618">
        <v>72000</v>
      </c>
      <c r="AB2618" s="2" t="s">
        <v>57</v>
      </c>
      <c r="AC2618">
        <v>28800</v>
      </c>
      <c r="AD2618">
        <v>43200</v>
      </c>
      <c r="AE2618">
        <v>152000</v>
      </c>
      <c r="AF2618">
        <v>2280</v>
      </c>
      <c r="AG2618" s="2" t="s">
        <v>256</v>
      </c>
      <c r="AH2618" s="2"/>
      <c r="AI2618" s="1">
        <v>46204</v>
      </c>
      <c r="AJ2618" s="2"/>
      <c r="AK2618" s="2" t="s">
        <v>67</v>
      </c>
      <c r="AM2618" s="2" t="s">
        <v>59</v>
      </c>
      <c r="AP2618" s="2" t="s">
        <v>60</v>
      </c>
      <c r="AQ2618" s="2" t="s">
        <v>41</v>
      </c>
      <c r="AR2618">
        <v>80000</v>
      </c>
      <c r="AS2618" s="2" t="str">
        <f>_xlfn.IFNA(IF(VLOOKUP(all_resi[[#This Row],[No. Waybill]],settle_reconcile[No. Waybill],1,0)="","Recon","Recon"),"-")</f>
        <v>-</v>
      </c>
      <c r="AT2618" s="2">
        <f>all_resi[[#This Row],[Nilai COD]]-all_resi[[#This Row],[COD Fee]]-all_resi[[#This Row],[Total Biaya Setelah Diskon]]</f>
        <v>106520</v>
      </c>
      <c r="AU2618" s="2">
        <f>IF(all_resi[[#This Row],[Waktu Terima]]="","",_xlfn.DAYS(all_resi[[#This Row],[Waktu Terima]],all_resi[[#This Row],[Tanggal Pengiriman]]))</f>
        <v>9</v>
      </c>
    </row>
    <row r="2619" spans="1:47" x14ac:dyDescent="0.25">
      <c r="A2619" s="2" t="s">
        <v>11790</v>
      </c>
      <c r="B2619" s="1">
        <v>46195</v>
      </c>
      <c r="C2619" s="2" t="s">
        <v>42</v>
      </c>
      <c r="D2619" s="2" t="s">
        <v>43</v>
      </c>
      <c r="E2619" s="2" t="s">
        <v>44</v>
      </c>
      <c r="F2619" s="2" t="s">
        <v>45</v>
      </c>
      <c r="G2619" s="2" t="s">
        <v>46</v>
      </c>
      <c r="H2619" s="2" t="s">
        <v>47</v>
      </c>
      <c r="I2619" s="2" t="s">
        <v>11791</v>
      </c>
      <c r="J2619" s="2" t="s">
        <v>14765</v>
      </c>
      <c r="K2619" s="2" t="s">
        <v>137</v>
      </c>
      <c r="L2619" s="2" t="s">
        <v>1064</v>
      </c>
      <c r="M2619" s="2" t="s">
        <v>11792</v>
      </c>
      <c r="N2619" s="2" t="s">
        <v>11793</v>
      </c>
      <c r="O2619">
        <v>1</v>
      </c>
      <c r="P2619" s="2" t="s">
        <v>53</v>
      </c>
      <c r="Q2619">
        <v>100</v>
      </c>
      <c r="R2619">
        <v>0</v>
      </c>
      <c r="S2619" s="2" t="s">
        <v>54</v>
      </c>
      <c r="T2619" s="2" t="s">
        <v>55</v>
      </c>
      <c r="U2619" s="2" t="s">
        <v>11794</v>
      </c>
      <c r="V2619" s="2"/>
      <c r="W2619">
        <v>21000</v>
      </c>
      <c r="X2619">
        <v>0</v>
      </c>
      <c r="Y2619">
        <v>0</v>
      </c>
      <c r="Z2619">
        <v>21000</v>
      </c>
      <c r="AB2619" s="2" t="s">
        <v>57</v>
      </c>
      <c r="AC2619">
        <v>12000</v>
      </c>
      <c r="AD2619">
        <v>9000</v>
      </c>
      <c r="AE2619">
        <v>151000</v>
      </c>
      <c r="AF2619">
        <v>2265</v>
      </c>
      <c r="AG2619" s="2" t="s">
        <v>148</v>
      </c>
      <c r="AH2619" s="2" t="s">
        <v>149</v>
      </c>
      <c r="AI2619" s="1">
        <v>46201</v>
      </c>
      <c r="AJ2619" s="2" t="s">
        <v>11795</v>
      </c>
      <c r="AK2619" s="2" t="s">
        <v>67</v>
      </c>
      <c r="AM2619" s="2" t="s">
        <v>59</v>
      </c>
      <c r="AP2619" s="2" t="s">
        <v>60</v>
      </c>
      <c r="AQ2619" s="2" t="s">
        <v>41</v>
      </c>
      <c r="AR2619">
        <v>130000</v>
      </c>
      <c r="AS2619" s="2" t="str">
        <f>_xlfn.IFNA(IF(VLOOKUP(all_resi[[#This Row],[No. Waybill]],settle_reconcile[No. Waybill],1,0)="","Recon","Recon"),"-")</f>
        <v>-</v>
      </c>
      <c r="AT2619" s="2">
        <f>all_resi[[#This Row],[Nilai COD]]-all_resi[[#This Row],[COD Fee]]-all_resi[[#This Row],[Total Biaya Setelah Diskon]]</f>
        <v>139735</v>
      </c>
      <c r="AU2619" s="2">
        <f>IF(all_resi[[#This Row],[Waktu Terima]]="","",_xlfn.DAYS(all_resi[[#This Row],[Waktu Terima]],all_resi[[#This Row],[Tanggal Pengiriman]]))</f>
        <v>6</v>
      </c>
    </row>
    <row r="2620" spans="1:47" x14ac:dyDescent="0.25">
      <c r="A2620" s="2" t="s">
        <v>12062</v>
      </c>
      <c r="B2620" s="1">
        <v>46195</v>
      </c>
      <c r="C2620" s="2" t="s">
        <v>42</v>
      </c>
      <c r="D2620" s="2" t="s">
        <v>43</v>
      </c>
      <c r="E2620" s="2" t="s">
        <v>44</v>
      </c>
      <c r="F2620" s="2" t="s">
        <v>45</v>
      </c>
      <c r="G2620" s="2" t="s">
        <v>46</v>
      </c>
      <c r="H2620" s="2" t="s">
        <v>47</v>
      </c>
      <c r="I2620" s="2" t="s">
        <v>12063</v>
      </c>
      <c r="J2620" s="2" t="s">
        <v>14710</v>
      </c>
      <c r="K2620" s="2" t="s">
        <v>116</v>
      </c>
      <c r="L2620" s="2" t="s">
        <v>317</v>
      </c>
      <c r="M2620" s="2" t="s">
        <v>4228</v>
      </c>
      <c r="N2620" s="2" t="s">
        <v>12064</v>
      </c>
      <c r="O2620">
        <v>1</v>
      </c>
      <c r="P2620" s="2" t="s">
        <v>53</v>
      </c>
      <c r="Q2620">
        <v>100</v>
      </c>
      <c r="R2620">
        <v>0</v>
      </c>
      <c r="S2620" s="2" t="s">
        <v>54</v>
      </c>
      <c r="T2620" s="2" t="s">
        <v>55</v>
      </c>
      <c r="U2620" s="2" t="s">
        <v>73</v>
      </c>
      <c r="V2620" s="2"/>
      <c r="W2620">
        <v>12000</v>
      </c>
      <c r="X2620">
        <v>0</v>
      </c>
      <c r="Y2620">
        <v>0</v>
      </c>
      <c r="Z2620">
        <v>12000</v>
      </c>
      <c r="AB2620" s="2" t="s">
        <v>57</v>
      </c>
      <c r="AC2620">
        <v>7000</v>
      </c>
      <c r="AD2620">
        <v>5000</v>
      </c>
      <c r="AE2620">
        <v>90000</v>
      </c>
      <c r="AF2620">
        <v>1350</v>
      </c>
      <c r="AG2620" s="2" t="s">
        <v>12063</v>
      </c>
      <c r="AH2620" s="2"/>
      <c r="AI2620" s="1">
        <v>46196</v>
      </c>
      <c r="AJ2620" s="2"/>
      <c r="AK2620" s="2" t="s">
        <v>58</v>
      </c>
      <c r="AM2620" s="2" t="s">
        <v>59</v>
      </c>
      <c r="AP2620" s="2" t="s">
        <v>60</v>
      </c>
      <c r="AQ2620" s="2" t="s">
        <v>41</v>
      </c>
      <c r="AR2620">
        <v>78000</v>
      </c>
      <c r="AS2620" s="2" t="str">
        <f>_xlfn.IFNA(IF(VLOOKUP(all_resi[[#This Row],[No. Waybill]],settle_reconcile[No. Waybill],1,0)="","Recon","Recon"),"-")</f>
        <v>Recon</v>
      </c>
      <c r="AT2620" s="2">
        <f>all_resi[[#This Row],[Nilai COD]]-all_resi[[#This Row],[COD Fee]]-all_resi[[#This Row],[Total Biaya Setelah Diskon]]</f>
        <v>83650</v>
      </c>
      <c r="AU2620" s="2">
        <f>IF(all_resi[[#This Row],[Waktu Terima]]="","",_xlfn.DAYS(all_resi[[#This Row],[Waktu Terima]],all_resi[[#This Row],[Tanggal Pengiriman]]))</f>
        <v>1</v>
      </c>
    </row>
    <row r="2621" spans="1:47" x14ac:dyDescent="0.25">
      <c r="A2621" s="2" t="s">
        <v>12007</v>
      </c>
      <c r="B2621" s="1">
        <v>46195</v>
      </c>
      <c r="C2621" s="2" t="s">
        <v>42</v>
      </c>
      <c r="D2621" s="2" t="s">
        <v>43</v>
      </c>
      <c r="E2621" s="2" t="s">
        <v>44</v>
      </c>
      <c r="F2621" s="2" t="s">
        <v>45</v>
      </c>
      <c r="G2621" s="2" t="s">
        <v>46</v>
      </c>
      <c r="H2621" s="2" t="s">
        <v>80</v>
      </c>
      <c r="I2621" s="2" t="s">
        <v>12008</v>
      </c>
      <c r="J2621" s="2" t="s">
        <v>14749</v>
      </c>
      <c r="K2621" s="2" t="s">
        <v>171</v>
      </c>
      <c r="L2621" s="2" t="s">
        <v>401</v>
      </c>
      <c r="M2621" s="2" t="s">
        <v>1657</v>
      </c>
      <c r="N2621" s="2" t="s">
        <v>12009</v>
      </c>
      <c r="O2621">
        <v>1</v>
      </c>
      <c r="P2621" s="2" t="s">
        <v>53</v>
      </c>
      <c r="Q2621">
        <v>100</v>
      </c>
      <c r="R2621">
        <v>0</v>
      </c>
      <c r="S2621" s="2" t="s">
        <v>54</v>
      </c>
      <c r="T2621" s="2" t="s">
        <v>55</v>
      </c>
      <c r="U2621" s="2" t="s">
        <v>8729</v>
      </c>
      <c r="V2621" s="2"/>
      <c r="W2621">
        <v>30000</v>
      </c>
      <c r="X2621">
        <v>0</v>
      </c>
      <c r="Y2621">
        <v>0</v>
      </c>
      <c r="Z2621">
        <v>30000</v>
      </c>
      <c r="AB2621" s="2" t="s">
        <v>57</v>
      </c>
      <c r="AC2621">
        <v>12000</v>
      </c>
      <c r="AD2621">
        <v>18000</v>
      </c>
      <c r="AE2621">
        <v>150000</v>
      </c>
      <c r="AF2621">
        <v>2250</v>
      </c>
      <c r="AG2621" s="2" t="s">
        <v>12008</v>
      </c>
      <c r="AH2621" s="2"/>
      <c r="AI2621" s="1">
        <v>46199</v>
      </c>
      <c r="AJ2621" s="2" t="s">
        <v>87</v>
      </c>
      <c r="AK2621" s="2" t="s">
        <v>58</v>
      </c>
      <c r="AM2621" s="2" t="s">
        <v>59</v>
      </c>
      <c r="AP2621" s="2" t="s">
        <v>60</v>
      </c>
      <c r="AQ2621" s="2" t="s">
        <v>41</v>
      </c>
      <c r="AR2621">
        <v>120000</v>
      </c>
      <c r="AS2621" s="2" t="str">
        <f>_xlfn.IFNA(IF(VLOOKUP(all_resi[[#This Row],[No. Waybill]],settle_reconcile[No. Waybill],1,0)="","Recon","Recon"),"-")</f>
        <v>Recon</v>
      </c>
      <c r="AT2621" s="2">
        <f>all_resi[[#This Row],[Nilai COD]]-all_resi[[#This Row],[COD Fee]]-all_resi[[#This Row],[Total Biaya Setelah Diskon]]</f>
        <v>129750</v>
      </c>
      <c r="AU2621" s="2">
        <f>IF(all_resi[[#This Row],[Waktu Terima]]="","",_xlfn.DAYS(all_resi[[#This Row],[Waktu Terima]],all_resi[[#This Row],[Tanggal Pengiriman]]))</f>
        <v>4</v>
      </c>
    </row>
    <row r="2622" spans="1:47" x14ac:dyDescent="0.25">
      <c r="A2622" s="2" t="s">
        <v>12081</v>
      </c>
      <c r="B2622" s="1">
        <v>46195</v>
      </c>
      <c r="C2622" s="2" t="s">
        <v>42</v>
      </c>
      <c r="D2622" s="2" t="s">
        <v>43</v>
      </c>
      <c r="E2622" s="2" t="s">
        <v>44</v>
      </c>
      <c r="F2622" s="2" t="s">
        <v>45</v>
      </c>
      <c r="G2622" s="2" t="s">
        <v>46</v>
      </c>
      <c r="H2622" s="2" t="s">
        <v>47</v>
      </c>
      <c r="I2622" s="2" t="s">
        <v>12082</v>
      </c>
      <c r="J2622" s="2" t="s">
        <v>14723</v>
      </c>
      <c r="K2622" s="2" t="s">
        <v>183</v>
      </c>
      <c r="L2622" s="2" t="s">
        <v>325</v>
      </c>
      <c r="M2622" s="2" t="s">
        <v>410</v>
      </c>
      <c r="N2622" s="2" t="s">
        <v>12083</v>
      </c>
      <c r="O2622">
        <v>1</v>
      </c>
      <c r="P2622" s="2" t="s">
        <v>53</v>
      </c>
      <c r="Q2622">
        <v>100</v>
      </c>
      <c r="R2622">
        <v>0</v>
      </c>
      <c r="S2622" s="2" t="s">
        <v>54</v>
      </c>
      <c r="T2622" s="2" t="s">
        <v>55</v>
      </c>
      <c r="U2622" s="2" t="s">
        <v>207</v>
      </c>
      <c r="V2622" s="2"/>
      <c r="W2622">
        <v>68000</v>
      </c>
      <c r="X2622">
        <v>0</v>
      </c>
      <c r="Y2622">
        <v>0</v>
      </c>
      <c r="Z2622">
        <v>68000</v>
      </c>
      <c r="AB2622" s="2" t="s">
        <v>57</v>
      </c>
      <c r="AC2622">
        <v>27200</v>
      </c>
      <c r="AD2622">
        <v>40800</v>
      </c>
      <c r="AE2622">
        <v>138000</v>
      </c>
      <c r="AF2622">
        <v>2070</v>
      </c>
      <c r="AG2622" s="2" t="s">
        <v>256</v>
      </c>
      <c r="AH2622" s="2"/>
      <c r="AI2622" s="1">
        <v>46205</v>
      </c>
      <c r="AJ2622" s="2"/>
      <c r="AK2622" s="2" t="s">
        <v>67</v>
      </c>
      <c r="AM2622" s="2" t="s">
        <v>59</v>
      </c>
      <c r="AP2622" s="2" t="s">
        <v>60</v>
      </c>
      <c r="AQ2622" s="2" t="s">
        <v>41</v>
      </c>
      <c r="AR2622">
        <v>70000</v>
      </c>
      <c r="AS2622" s="2" t="str">
        <f>_xlfn.IFNA(IF(VLOOKUP(all_resi[[#This Row],[No. Waybill]],settle_reconcile[No. Waybill],1,0)="","Recon","Recon"),"-")</f>
        <v>-</v>
      </c>
      <c r="AT2622" s="2">
        <f>all_resi[[#This Row],[Nilai COD]]-all_resi[[#This Row],[COD Fee]]-all_resi[[#This Row],[Total Biaya Setelah Diskon]]</f>
        <v>95130</v>
      </c>
      <c r="AU2622" s="2">
        <f>IF(all_resi[[#This Row],[Waktu Terima]]="","",_xlfn.DAYS(all_resi[[#This Row],[Waktu Terima]],all_resi[[#This Row],[Tanggal Pengiriman]]))</f>
        <v>10</v>
      </c>
    </row>
    <row r="2623" spans="1:47" x14ac:dyDescent="0.25">
      <c r="A2623" s="2" t="s">
        <v>12093</v>
      </c>
      <c r="B2623" s="1">
        <v>46195</v>
      </c>
      <c r="C2623" s="2" t="s">
        <v>42</v>
      </c>
      <c r="D2623" s="2" t="s">
        <v>43</v>
      </c>
      <c r="E2623" s="2" t="s">
        <v>44</v>
      </c>
      <c r="F2623" s="2" t="s">
        <v>45</v>
      </c>
      <c r="G2623" s="2" t="s">
        <v>46</v>
      </c>
      <c r="H2623" s="2" t="s">
        <v>47</v>
      </c>
      <c r="I2623" s="2" t="s">
        <v>12094</v>
      </c>
      <c r="J2623" s="2" t="s">
        <v>14771</v>
      </c>
      <c r="K2623" s="2" t="s">
        <v>197</v>
      </c>
      <c r="L2623" s="2" t="s">
        <v>198</v>
      </c>
      <c r="M2623" s="2" t="s">
        <v>3984</v>
      </c>
      <c r="N2623" s="2" t="s">
        <v>12095</v>
      </c>
      <c r="O2623">
        <v>1</v>
      </c>
      <c r="P2623" s="2" t="s">
        <v>53</v>
      </c>
      <c r="Q2623">
        <v>100</v>
      </c>
      <c r="R2623">
        <v>0</v>
      </c>
      <c r="S2623" s="2" t="s">
        <v>54</v>
      </c>
      <c r="T2623" s="2" t="s">
        <v>55</v>
      </c>
      <c r="U2623" s="2" t="s">
        <v>207</v>
      </c>
      <c r="V2623" s="2"/>
      <c r="W2623">
        <v>96000</v>
      </c>
      <c r="X2623">
        <v>0</v>
      </c>
      <c r="Y2623">
        <v>0</v>
      </c>
      <c r="Z2623">
        <v>96000</v>
      </c>
      <c r="AB2623" s="2" t="s">
        <v>57</v>
      </c>
      <c r="AC2623">
        <v>38400</v>
      </c>
      <c r="AD2623">
        <v>57600</v>
      </c>
      <c r="AE2623">
        <v>161000</v>
      </c>
      <c r="AF2623">
        <v>2415</v>
      </c>
      <c r="AG2623" s="2" t="s">
        <v>256</v>
      </c>
      <c r="AH2623" s="2"/>
      <c r="AI2623" s="1">
        <v>46209</v>
      </c>
      <c r="AJ2623" s="2"/>
      <c r="AK2623" s="2" t="s">
        <v>67</v>
      </c>
      <c r="AM2623" s="2" t="s">
        <v>59</v>
      </c>
      <c r="AP2623" s="2" t="s">
        <v>60</v>
      </c>
      <c r="AQ2623" s="2" t="s">
        <v>41</v>
      </c>
      <c r="AR2623">
        <v>65000</v>
      </c>
      <c r="AS2623" s="2" t="str">
        <f>_xlfn.IFNA(IF(VLOOKUP(all_resi[[#This Row],[No. Waybill]],settle_reconcile[No. Waybill],1,0)="","Recon","Recon"),"-")</f>
        <v>-</v>
      </c>
      <c r="AT2623" s="2">
        <f>all_resi[[#This Row],[Nilai COD]]-all_resi[[#This Row],[COD Fee]]-all_resi[[#This Row],[Total Biaya Setelah Diskon]]</f>
        <v>100985</v>
      </c>
      <c r="AU2623" s="2">
        <f>IF(all_resi[[#This Row],[Waktu Terima]]="","",_xlfn.DAYS(all_resi[[#This Row],[Waktu Terima]],all_resi[[#This Row],[Tanggal Pengiriman]]))</f>
        <v>14</v>
      </c>
    </row>
    <row r="2624" spans="1:47" x14ac:dyDescent="0.25">
      <c r="A2624" s="2" t="s">
        <v>12103</v>
      </c>
      <c r="B2624" s="1">
        <v>46195</v>
      </c>
      <c r="C2624" s="2" t="s">
        <v>42</v>
      </c>
      <c r="D2624" s="2" t="s">
        <v>43</v>
      </c>
      <c r="E2624" s="2" t="s">
        <v>44</v>
      </c>
      <c r="F2624" s="2" t="s">
        <v>45</v>
      </c>
      <c r="G2624" s="2" t="s">
        <v>46</v>
      </c>
      <c r="H2624" s="2" t="s">
        <v>47</v>
      </c>
      <c r="I2624" s="2" t="s">
        <v>12104</v>
      </c>
      <c r="J2624" s="2" t="s">
        <v>14757</v>
      </c>
      <c r="K2624" s="2" t="s">
        <v>183</v>
      </c>
      <c r="L2624" s="2" t="s">
        <v>243</v>
      </c>
      <c r="M2624" s="2" t="s">
        <v>12105</v>
      </c>
      <c r="N2624" s="2" t="s">
        <v>12106</v>
      </c>
      <c r="O2624">
        <v>1</v>
      </c>
      <c r="P2624" s="2" t="s">
        <v>53</v>
      </c>
      <c r="Q2624">
        <v>100</v>
      </c>
      <c r="R2624">
        <v>0</v>
      </c>
      <c r="S2624" s="2" t="s">
        <v>54</v>
      </c>
      <c r="T2624" s="2" t="s">
        <v>55</v>
      </c>
      <c r="U2624" s="2" t="s">
        <v>207</v>
      </c>
      <c r="V2624" s="2"/>
      <c r="W2624">
        <v>91000</v>
      </c>
      <c r="X2624">
        <v>0</v>
      </c>
      <c r="Y2624">
        <v>0</v>
      </c>
      <c r="Z2624">
        <v>91000</v>
      </c>
      <c r="AB2624" s="2" t="s">
        <v>57</v>
      </c>
      <c r="AC2624">
        <v>36400</v>
      </c>
      <c r="AD2624">
        <v>54600</v>
      </c>
      <c r="AE2624">
        <v>155000</v>
      </c>
      <c r="AF2624">
        <v>2325</v>
      </c>
      <c r="AG2624" s="2" t="s">
        <v>256</v>
      </c>
      <c r="AH2624" s="2"/>
      <c r="AI2624" s="1">
        <v>46206</v>
      </c>
      <c r="AJ2624" s="2"/>
      <c r="AK2624" s="2" t="s">
        <v>67</v>
      </c>
      <c r="AM2624" s="2" t="s">
        <v>59</v>
      </c>
      <c r="AP2624" s="2" t="s">
        <v>60</v>
      </c>
      <c r="AQ2624" s="2" t="s">
        <v>41</v>
      </c>
      <c r="AR2624">
        <v>64000</v>
      </c>
      <c r="AS2624" s="2" t="str">
        <f>_xlfn.IFNA(IF(VLOOKUP(all_resi[[#This Row],[No. Waybill]],settle_reconcile[No. Waybill],1,0)="","Recon","Recon"),"-")</f>
        <v>-</v>
      </c>
      <c r="AT2624" s="2">
        <f>all_resi[[#This Row],[Nilai COD]]-all_resi[[#This Row],[COD Fee]]-all_resi[[#This Row],[Total Biaya Setelah Diskon]]</f>
        <v>98075</v>
      </c>
      <c r="AU2624" s="2">
        <f>IF(all_resi[[#This Row],[Waktu Terima]]="","",_xlfn.DAYS(all_resi[[#This Row],[Waktu Terima]],all_resi[[#This Row],[Tanggal Pengiriman]]))</f>
        <v>11</v>
      </c>
    </row>
    <row r="2625" spans="1:47" x14ac:dyDescent="0.25">
      <c r="A2625" s="2" t="s">
        <v>12100</v>
      </c>
      <c r="B2625" s="1">
        <v>46195</v>
      </c>
      <c r="C2625" s="2" t="s">
        <v>42</v>
      </c>
      <c r="D2625" s="2" t="s">
        <v>43</v>
      </c>
      <c r="E2625" s="2" t="s">
        <v>44</v>
      </c>
      <c r="F2625" s="2" t="s">
        <v>45</v>
      </c>
      <c r="G2625" s="2" t="s">
        <v>46</v>
      </c>
      <c r="H2625" s="2" t="s">
        <v>47</v>
      </c>
      <c r="I2625" s="2" t="s">
        <v>12101</v>
      </c>
      <c r="J2625" s="2" t="s">
        <v>14747</v>
      </c>
      <c r="K2625" s="2" t="s">
        <v>177</v>
      </c>
      <c r="L2625" s="2" t="s">
        <v>862</v>
      </c>
      <c r="M2625" s="2" t="s">
        <v>1601</v>
      </c>
      <c r="N2625" s="2" t="s">
        <v>12102</v>
      </c>
      <c r="O2625">
        <v>1</v>
      </c>
      <c r="P2625" s="2" t="s">
        <v>53</v>
      </c>
      <c r="Q2625">
        <v>100</v>
      </c>
      <c r="R2625">
        <v>0</v>
      </c>
      <c r="S2625" s="2" t="s">
        <v>54</v>
      </c>
      <c r="T2625" s="2" t="s">
        <v>55</v>
      </c>
      <c r="U2625" s="2" t="s">
        <v>207</v>
      </c>
      <c r="V2625" s="2"/>
      <c r="W2625">
        <v>114000</v>
      </c>
      <c r="X2625">
        <v>0</v>
      </c>
      <c r="Y2625">
        <v>0</v>
      </c>
      <c r="Z2625">
        <v>114000</v>
      </c>
      <c r="AB2625" s="2" t="s">
        <v>57</v>
      </c>
      <c r="AC2625">
        <v>45600</v>
      </c>
      <c r="AD2625">
        <v>68400</v>
      </c>
      <c r="AE2625">
        <v>184000</v>
      </c>
      <c r="AF2625">
        <v>2760</v>
      </c>
      <c r="AG2625" s="2" t="s">
        <v>256</v>
      </c>
      <c r="AH2625" s="2"/>
      <c r="AI2625" s="1">
        <v>46207</v>
      </c>
      <c r="AJ2625" s="2"/>
      <c r="AK2625" s="2" t="s">
        <v>67</v>
      </c>
      <c r="AM2625" s="2" t="s">
        <v>59</v>
      </c>
      <c r="AP2625" s="2" t="s">
        <v>60</v>
      </c>
      <c r="AQ2625" s="2" t="s">
        <v>41</v>
      </c>
      <c r="AR2625">
        <v>70000</v>
      </c>
      <c r="AS2625" s="2" t="str">
        <f>_xlfn.IFNA(IF(VLOOKUP(all_resi[[#This Row],[No. Waybill]],settle_reconcile[No. Waybill],1,0)="","Recon","Recon"),"-")</f>
        <v>-</v>
      </c>
      <c r="AT2625" s="2">
        <f>all_resi[[#This Row],[Nilai COD]]-all_resi[[#This Row],[COD Fee]]-all_resi[[#This Row],[Total Biaya Setelah Diskon]]</f>
        <v>112840</v>
      </c>
      <c r="AU2625" s="2">
        <f>IF(all_resi[[#This Row],[Waktu Terima]]="","",_xlfn.DAYS(all_resi[[#This Row],[Waktu Terima]],all_resi[[#This Row],[Tanggal Pengiriman]]))</f>
        <v>12</v>
      </c>
    </row>
    <row r="2626" spans="1:47" x14ac:dyDescent="0.25">
      <c r="A2626" s="2" t="s">
        <v>12071</v>
      </c>
      <c r="B2626" s="1">
        <v>46195</v>
      </c>
      <c r="C2626" s="2" t="s">
        <v>42</v>
      </c>
      <c r="D2626" s="2" t="s">
        <v>43</v>
      </c>
      <c r="E2626" s="2" t="s">
        <v>44</v>
      </c>
      <c r="F2626" s="2" t="s">
        <v>45</v>
      </c>
      <c r="G2626" s="2" t="s">
        <v>46</v>
      </c>
      <c r="H2626" s="2" t="s">
        <v>80</v>
      </c>
      <c r="I2626" s="2" t="s">
        <v>12072</v>
      </c>
      <c r="J2626" s="2" t="s">
        <v>14776</v>
      </c>
      <c r="K2626" s="2" t="s">
        <v>132</v>
      </c>
      <c r="L2626" s="2" t="s">
        <v>791</v>
      </c>
      <c r="M2626" s="2" t="s">
        <v>932</v>
      </c>
      <c r="N2626" s="2" t="s">
        <v>12073</v>
      </c>
      <c r="O2626">
        <v>1</v>
      </c>
      <c r="P2626" s="2" t="s">
        <v>53</v>
      </c>
      <c r="Q2626">
        <v>100</v>
      </c>
      <c r="R2626">
        <v>0</v>
      </c>
      <c r="S2626" s="2" t="s">
        <v>54</v>
      </c>
      <c r="T2626" s="2" t="s">
        <v>55</v>
      </c>
      <c r="U2626" s="2" t="s">
        <v>305</v>
      </c>
      <c r="V2626" s="2"/>
      <c r="W2626">
        <v>29000</v>
      </c>
      <c r="X2626">
        <v>0</v>
      </c>
      <c r="Y2626">
        <v>0</v>
      </c>
      <c r="Z2626">
        <v>29000</v>
      </c>
      <c r="AB2626" s="2" t="s">
        <v>57</v>
      </c>
      <c r="AC2626">
        <v>11600</v>
      </c>
      <c r="AD2626">
        <v>17400</v>
      </c>
      <c r="AE2626">
        <v>99000</v>
      </c>
      <c r="AF2626">
        <v>1485</v>
      </c>
      <c r="AG2626" s="2" t="s">
        <v>12072</v>
      </c>
      <c r="AH2626" s="2"/>
      <c r="AI2626" s="1">
        <v>46197</v>
      </c>
      <c r="AJ2626" s="2" t="s">
        <v>87</v>
      </c>
      <c r="AK2626" s="2" t="s">
        <v>58</v>
      </c>
      <c r="AM2626" s="2" t="s">
        <v>59</v>
      </c>
      <c r="AP2626" s="2" t="s">
        <v>60</v>
      </c>
      <c r="AQ2626" s="2" t="s">
        <v>41</v>
      </c>
      <c r="AR2626">
        <v>70000</v>
      </c>
      <c r="AS2626" s="2" t="str">
        <f>_xlfn.IFNA(IF(VLOOKUP(all_resi[[#This Row],[No. Waybill]],settle_reconcile[No. Waybill],1,0)="","Recon","Recon"),"-")</f>
        <v>Recon</v>
      </c>
      <c r="AT2626" s="2">
        <f>all_resi[[#This Row],[Nilai COD]]-all_resi[[#This Row],[COD Fee]]-all_resi[[#This Row],[Total Biaya Setelah Diskon]]</f>
        <v>80115</v>
      </c>
      <c r="AU2626" s="2">
        <f>IF(all_resi[[#This Row],[Waktu Terima]]="","",_xlfn.DAYS(all_resi[[#This Row],[Waktu Terima]],all_resi[[#This Row],[Tanggal Pengiriman]]))</f>
        <v>2</v>
      </c>
    </row>
    <row r="2627" spans="1:47" x14ac:dyDescent="0.25">
      <c r="A2627" s="2" t="s">
        <v>11977</v>
      </c>
      <c r="B2627" s="1">
        <v>46195</v>
      </c>
      <c r="C2627" s="2" t="s">
        <v>42</v>
      </c>
      <c r="D2627" s="2" t="s">
        <v>43</v>
      </c>
      <c r="E2627" s="2" t="s">
        <v>44</v>
      </c>
      <c r="F2627" s="2" t="s">
        <v>45</v>
      </c>
      <c r="G2627" s="2" t="s">
        <v>46</v>
      </c>
      <c r="H2627" s="2" t="s">
        <v>47</v>
      </c>
      <c r="I2627" s="2" t="s">
        <v>11978</v>
      </c>
      <c r="J2627" s="2" t="s">
        <v>14688</v>
      </c>
      <c r="K2627" s="2" t="s">
        <v>156</v>
      </c>
      <c r="L2627" s="2" t="s">
        <v>606</v>
      </c>
      <c r="M2627" s="2" t="s">
        <v>1590</v>
      </c>
      <c r="N2627" s="2" t="s">
        <v>11979</v>
      </c>
      <c r="O2627">
        <v>1</v>
      </c>
      <c r="P2627" s="2" t="s">
        <v>53</v>
      </c>
      <c r="Q2627">
        <v>100</v>
      </c>
      <c r="R2627">
        <v>0</v>
      </c>
      <c r="S2627" s="2" t="s">
        <v>54</v>
      </c>
      <c r="T2627" s="2" t="s">
        <v>55</v>
      </c>
      <c r="U2627" s="2" t="s">
        <v>73</v>
      </c>
      <c r="V2627" s="2"/>
      <c r="W2627">
        <v>64000</v>
      </c>
      <c r="X2627">
        <v>0</v>
      </c>
      <c r="Y2627">
        <v>0</v>
      </c>
      <c r="Z2627">
        <v>64000</v>
      </c>
      <c r="AB2627" s="2" t="s">
        <v>57</v>
      </c>
      <c r="AC2627">
        <v>25600</v>
      </c>
      <c r="AD2627">
        <v>38400</v>
      </c>
      <c r="AE2627">
        <v>144000</v>
      </c>
      <c r="AF2627">
        <v>2160</v>
      </c>
      <c r="AG2627" s="2" t="s">
        <v>11978</v>
      </c>
      <c r="AH2627" s="2"/>
      <c r="AI2627" s="1">
        <v>46199</v>
      </c>
      <c r="AJ2627" s="2"/>
      <c r="AK2627" s="2" t="s">
        <v>58</v>
      </c>
      <c r="AM2627" s="2" t="s">
        <v>59</v>
      </c>
      <c r="AP2627" s="2" t="s">
        <v>60</v>
      </c>
      <c r="AQ2627" s="2" t="s">
        <v>41</v>
      </c>
      <c r="AR2627">
        <v>80000</v>
      </c>
      <c r="AS2627" s="2" t="str">
        <f>_xlfn.IFNA(IF(VLOOKUP(all_resi[[#This Row],[No. Waybill]],settle_reconcile[No. Waybill],1,0)="","Recon","Recon"),"-")</f>
        <v>Recon</v>
      </c>
      <c r="AT2627" s="2">
        <f>all_resi[[#This Row],[Nilai COD]]-all_resi[[#This Row],[COD Fee]]-all_resi[[#This Row],[Total Biaya Setelah Diskon]]</f>
        <v>103440</v>
      </c>
      <c r="AU2627" s="2">
        <f>IF(all_resi[[#This Row],[Waktu Terima]]="","",_xlfn.DAYS(all_resi[[#This Row],[Waktu Terima]],all_resi[[#This Row],[Tanggal Pengiriman]]))</f>
        <v>4</v>
      </c>
    </row>
    <row r="2628" spans="1:47" x14ac:dyDescent="0.25">
      <c r="A2628" s="2" t="s">
        <v>11956</v>
      </c>
      <c r="B2628" s="1">
        <v>46195</v>
      </c>
      <c r="C2628" s="2" t="s">
        <v>42</v>
      </c>
      <c r="D2628" s="2" t="s">
        <v>43</v>
      </c>
      <c r="E2628" s="2" t="s">
        <v>44</v>
      </c>
      <c r="F2628" s="2" t="s">
        <v>45</v>
      </c>
      <c r="G2628" s="2" t="s">
        <v>46</v>
      </c>
      <c r="H2628" s="2" t="s">
        <v>80</v>
      </c>
      <c r="I2628" s="2" t="s">
        <v>11957</v>
      </c>
      <c r="J2628" s="2" t="s">
        <v>14745</v>
      </c>
      <c r="K2628" s="2" t="s">
        <v>100</v>
      </c>
      <c r="L2628" s="2" t="s">
        <v>2514</v>
      </c>
      <c r="M2628" s="2" t="s">
        <v>9036</v>
      </c>
      <c r="N2628" s="2" t="s">
        <v>11958</v>
      </c>
      <c r="O2628">
        <v>1</v>
      </c>
      <c r="P2628" s="2" t="s">
        <v>53</v>
      </c>
      <c r="Q2628">
        <v>100</v>
      </c>
      <c r="R2628">
        <v>0</v>
      </c>
      <c r="S2628" s="2" t="s">
        <v>54</v>
      </c>
      <c r="T2628" s="2" t="s">
        <v>55</v>
      </c>
      <c r="U2628" s="2" t="s">
        <v>1997</v>
      </c>
      <c r="V2628" s="2"/>
      <c r="W2628">
        <v>15000</v>
      </c>
      <c r="X2628">
        <v>0</v>
      </c>
      <c r="Y2628">
        <v>0</v>
      </c>
      <c r="Z2628">
        <v>15000</v>
      </c>
      <c r="AB2628" s="2" t="s">
        <v>57</v>
      </c>
      <c r="AC2628">
        <v>9000</v>
      </c>
      <c r="AD2628">
        <v>6000</v>
      </c>
      <c r="AE2628">
        <v>99000</v>
      </c>
      <c r="AF2628">
        <v>1485</v>
      </c>
      <c r="AG2628" s="2" t="s">
        <v>11957</v>
      </c>
      <c r="AH2628" s="2"/>
      <c r="AI2628" s="1">
        <v>46196</v>
      </c>
      <c r="AJ2628" s="2" t="s">
        <v>87</v>
      </c>
      <c r="AK2628" s="2" t="s">
        <v>58</v>
      </c>
      <c r="AM2628" s="2" t="s">
        <v>59</v>
      </c>
      <c r="AP2628" s="2" t="s">
        <v>60</v>
      </c>
      <c r="AQ2628" s="2" t="s">
        <v>41</v>
      </c>
      <c r="AR2628">
        <v>84000</v>
      </c>
      <c r="AS2628" s="2" t="str">
        <f>_xlfn.IFNA(IF(VLOOKUP(all_resi[[#This Row],[No. Waybill]],settle_reconcile[No. Waybill],1,0)="","Recon","Recon"),"-")</f>
        <v>Recon</v>
      </c>
      <c r="AT2628" s="2">
        <f>all_resi[[#This Row],[Nilai COD]]-all_resi[[#This Row],[COD Fee]]-all_resi[[#This Row],[Total Biaya Setelah Diskon]]</f>
        <v>91515</v>
      </c>
      <c r="AU2628" s="2">
        <f>IF(all_resi[[#This Row],[Waktu Terima]]="","",_xlfn.DAYS(all_resi[[#This Row],[Waktu Terima]],all_resi[[#This Row],[Tanggal Pengiriman]]))</f>
        <v>1</v>
      </c>
    </row>
    <row r="2629" spans="1:47" x14ac:dyDescent="0.25">
      <c r="A2629" s="2" t="s">
        <v>12047</v>
      </c>
      <c r="B2629" s="1">
        <v>46195</v>
      </c>
      <c r="C2629" s="2" t="s">
        <v>42</v>
      </c>
      <c r="D2629" s="2" t="s">
        <v>43</v>
      </c>
      <c r="E2629" s="2" t="s">
        <v>44</v>
      </c>
      <c r="F2629" s="2" t="s">
        <v>45</v>
      </c>
      <c r="G2629" s="2" t="s">
        <v>46</v>
      </c>
      <c r="H2629" s="2" t="s">
        <v>47</v>
      </c>
      <c r="I2629" s="2" t="s">
        <v>12048</v>
      </c>
      <c r="J2629" s="2" t="s">
        <v>14741</v>
      </c>
      <c r="K2629" s="2" t="s">
        <v>62</v>
      </c>
      <c r="L2629" s="2" t="s">
        <v>890</v>
      </c>
      <c r="M2629" s="2" t="s">
        <v>891</v>
      </c>
      <c r="N2629" s="2" t="s">
        <v>12049</v>
      </c>
      <c r="O2629">
        <v>1</v>
      </c>
      <c r="P2629" s="2" t="s">
        <v>53</v>
      </c>
      <c r="Q2629">
        <v>100</v>
      </c>
      <c r="R2629">
        <v>0</v>
      </c>
      <c r="S2629" s="2" t="s">
        <v>54</v>
      </c>
      <c r="T2629" s="2" t="s">
        <v>55</v>
      </c>
      <c r="U2629" s="2" t="s">
        <v>386</v>
      </c>
      <c r="V2629" s="2"/>
      <c r="W2629">
        <v>84000</v>
      </c>
      <c r="X2629">
        <v>0</v>
      </c>
      <c r="Y2629">
        <v>0</v>
      </c>
      <c r="Z2629">
        <v>84000</v>
      </c>
      <c r="AB2629" s="2" t="s">
        <v>57</v>
      </c>
      <c r="AC2629">
        <v>33600</v>
      </c>
      <c r="AD2629">
        <v>50400</v>
      </c>
      <c r="AE2629">
        <v>188000</v>
      </c>
      <c r="AF2629">
        <v>2820</v>
      </c>
      <c r="AG2629" s="2"/>
      <c r="AH2629" s="2"/>
      <c r="AI2629" s="1"/>
      <c r="AJ2629" s="2"/>
      <c r="AK2629" s="2" t="s">
        <v>67</v>
      </c>
      <c r="AM2629" s="2" t="s">
        <v>59</v>
      </c>
      <c r="AP2629" s="2" t="s">
        <v>3437</v>
      </c>
      <c r="AQ2629" s="2" t="s">
        <v>41</v>
      </c>
      <c r="AR2629">
        <v>104000</v>
      </c>
      <c r="AS2629" s="2" t="str">
        <f>_xlfn.IFNA(IF(VLOOKUP(all_resi[[#This Row],[No. Waybill]],settle_reconcile[No. Waybill],1,0)="","Recon","Recon"),"-")</f>
        <v>-</v>
      </c>
      <c r="AT2629" s="2">
        <f>all_resi[[#This Row],[Nilai COD]]-all_resi[[#This Row],[COD Fee]]-all_resi[[#This Row],[Total Biaya Setelah Diskon]]</f>
        <v>134780</v>
      </c>
      <c r="AU2629" s="2" t="str">
        <f>IF(all_resi[[#This Row],[Waktu Terima]]="","",_xlfn.DAYS(all_resi[[#This Row],[Waktu Terima]],all_resi[[#This Row],[Tanggal Pengiriman]]))</f>
        <v/>
      </c>
    </row>
    <row r="2630" spans="1:47" x14ac:dyDescent="0.25">
      <c r="A2630" s="2" t="s">
        <v>11941</v>
      </c>
      <c r="B2630" s="1">
        <v>46195</v>
      </c>
      <c r="C2630" s="2" t="s">
        <v>42</v>
      </c>
      <c r="D2630" s="2" t="s">
        <v>43</v>
      </c>
      <c r="E2630" s="2" t="s">
        <v>44</v>
      </c>
      <c r="F2630" s="2" t="s">
        <v>45</v>
      </c>
      <c r="G2630" s="2" t="s">
        <v>46</v>
      </c>
      <c r="H2630" s="2" t="s">
        <v>80</v>
      </c>
      <c r="I2630" s="2" t="s">
        <v>11942</v>
      </c>
      <c r="J2630" s="2" t="s">
        <v>14763</v>
      </c>
      <c r="K2630" s="2" t="s">
        <v>171</v>
      </c>
      <c r="L2630" s="2" t="s">
        <v>172</v>
      </c>
      <c r="M2630" s="2" t="s">
        <v>173</v>
      </c>
      <c r="N2630" s="2" t="s">
        <v>11943</v>
      </c>
      <c r="O2630">
        <v>1</v>
      </c>
      <c r="P2630" s="2" t="s">
        <v>53</v>
      </c>
      <c r="Q2630">
        <v>100</v>
      </c>
      <c r="R2630">
        <v>0</v>
      </c>
      <c r="S2630" s="2" t="s">
        <v>54</v>
      </c>
      <c r="T2630" s="2" t="s">
        <v>55</v>
      </c>
      <c r="U2630" s="2" t="s">
        <v>305</v>
      </c>
      <c r="V2630" s="2"/>
      <c r="W2630">
        <v>30000</v>
      </c>
      <c r="X2630">
        <v>0</v>
      </c>
      <c r="Y2630">
        <v>0</v>
      </c>
      <c r="Z2630">
        <v>30000</v>
      </c>
      <c r="AB2630" s="2" t="s">
        <v>57</v>
      </c>
      <c r="AC2630">
        <v>12000</v>
      </c>
      <c r="AD2630">
        <v>18000</v>
      </c>
      <c r="AE2630">
        <v>92000</v>
      </c>
      <c r="AF2630">
        <v>1380</v>
      </c>
      <c r="AG2630" s="2" t="s">
        <v>11942</v>
      </c>
      <c r="AH2630" s="2"/>
      <c r="AI2630" s="1">
        <v>46199</v>
      </c>
      <c r="AJ2630" s="2" t="s">
        <v>87</v>
      </c>
      <c r="AK2630" s="2" t="s">
        <v>58</v>
      </c>
      <c r="AM2630" s="2" t="s">
        <v>59</v>
      </c>
      <c r="AP2630" s="2" t="s">
        <v>60</v>
      </c>
      <c r="AQ2630" s="2" t="s">
        <v>41</v>
      </c>
      <c r="AR2630">
        <v>62000</v>
      </c>
      <c r="AS2630" s="2" t="str">
        <f>_xlfn.IFNA(IF(VLOOKUP(all_resi[[#This Row],[No. Waybill]],settle_reconcile[No. Waybill],1,0)="","Recon","Recon"),"-")</f>
        <v>Recon</v>
      </c>
      <c r="AT2630" s="2">
        <f>all_resi[[#This Row],[Nilai COD]]-all_resi[[#This Row],[COD Fee]]-all_resi[[#This Row],[Total Biaya Setelah Diskon]]</f>
        <v>72620</v>
      </c>
      <c r="AU2630" s="2">
        <f>IF(all_resi[[#This Row],[Waktu Terima]]="","",_xlfn.DAYS(all_resi[[#This Row],[Waktu Terima]],all_resi[[#This Row],[Tanggal Pengiriman]]))</f>
        <v>4</v>
      </c>
    </row>
    <row r="2631" spans="1:47" x14ac:dyDescent="0.25">
      <c r="A2631" s="2" t="s">
        <v>12029</v>
      </c>
      <c r="B2631" s="1">
        <v>46195</v>
      </c>
      <c r="C2631" s="2" t="s">
        <v>42</v>
      </c>
      <c r="D2631" s="2" t="s">
        <v>43</v>
      </c>
      <c r="E2631" s="2" t="s">
        <v>44</v>
      </c>
      <c r="F2631" s="2" t="s">
        <v>45</v>
      </c>
      <c r="G2631" s="2" t="s">
        <v>46</v>
      </c>
      <c r="H2631" s="2" t="s">
        <v>47</v>
      </c>
      <c r="I2631" s="2" t="s">
        <v>12030</v>
      </c>
      <c r="J2631" s="2" t="s">
        <v>14770</v>
      </c>
      <c r="K2631" s="2" t="s">
        <v>561</v>
      </c>
      <c r="L2631" s="2" t="s">
        <v>1219</v>
      </c>
      <c r="M2631" s="2" t="s">
        <v>1220</v>
      </c>
      <c r="N2631" s="2" t="s">
        <v>12031</v>
      </c>
      <c r="O2631">
        <v>1</v>
      </c>
      <c r="P2631" s="2" t="s">
        <v>53</v>
      </c>
      <c r="Q2631">
        <v>100</v>
      </c>
      <c r="R2631">
        <v>0</v>
      </c>
      <c r="S2631" s="2" t="s">
        <v>54</v>
      </c>
      <c r="T2631" s="2" t="s">
        <v>55</v>
      </c>
      <c r="U2631" s="2" t="s">
        <v>12032</v>
      </c>
      <c r="V2631" s="2"/>
      <c r="W2631">
        <v>25000</v>
      </c>
      <c r="X2631">
        <v>0</v>
      </c>
      <c r="Y2631">
        <v>0</v>
      </c>
      <c r="Z2631">
        <v>25000</v>
      </c>
      <c r="AB2631" s="2" t="s">
        <v>57</v>
      </c>
      <c r="AC2631">
        <v>10000</v>
      </c>
      <c r="AD2631">
        <v>15000</v>
      </c>
      <c r="AE2631">
        <v>305000</v>
      </c>
      <c r="AF2631">
        <v>4575</v>
      </c>
      <c r="AG2631" s="2" t="s">
        <v>12030</v>
      </c>
      <c r="AH2631" s="2"/>
      <c r="AI2631" s="1">
        <v>46198</v>
      </c>
      <c r="AJ2631" s="2" t="s">
        <v>12033</v>
      </c>
      <c r="AK2631" s="2" t="s">
        <v>58</v>
      </c>
      <c r="AM2631" s="2" t="s">
        <v>59</v>
      </c>
      <c r="AP2631" s="2" t="s">
        <v>60</v>
      </c>
      <c r="AQ2631" s="2" t="s">
        <v>41</v>
      </c>
      <c r="AR2631">
        <v>280000</v>
      </c>
      <c r="AS2631" s="2" t="str">
        <f>_xlfn.IFNA(IF(VLOOKUP(all_resi[[#This Row],[No. Waybill]],settle_reconcile[No. Waybill],1,0)="","Recon","Recon"),"-")</f>
        <v>Recon</v>
      </c>
      <c r="AT2631" s="2">
        <f>all_resi[[#This Row],[Nilai COD]]-all_resi[[#This Row],[COD Fee]]-all_resi[[#This Row],[Total Biaya Setelah Diskon]]</f>
        <v>285425</v>
      </c>
      <c r="AU2631" s="2">
        <f>IF(all_resi[[#This Row],[Waktu Terima]]="","",_xlfn.DAYS(all_resi[[#This Row],[Waktu Terima]],all_resi[[#This Row],[Tanggal Pengiriman]]))</f>
        <v>3</v>
      </c>
    </row>
    <row r="2632" spans="1:47" x14ac:dyDescent="0.25">
      <c r="A2632" s="2" t="s">
        <v>11929</v>
      </c>
      <c r="B2632" s="1">
        <v>46195</v>
      </c>
      <c r="C2632" s="2" t="s">
        <v>42</v>
      </c>
      <c r="D2632" s="2" t="s">
        <v>43</v>
      </c>
      <c r="E2632" s="2" t="s">
        <v>44</v>
      </c>
      <c r="F2632" s="2" t="s">
        <v>45</v>
      </c>
      <c r="G2632" s="2" t="s">
        <v>46</v>
      </c>
      <c r="H2632" s="2" t="s">
        <v>47</v>
      </c>
      <c r="I2632" s="2" t="s">
        <v>11930</v>
      </c>
      <c r="J2632" s="2" t="s">
        <v>14760</v>
      </c>
      <c r="K2632" s="2" t="s">
        <v>69</v>
      </c>
      <c r="L2632" s="2" t="s">
        <v>2253</v>
      </c>
      <c r="M2632" s="2" t="s">
        <v>11931</v>
      </c>
      <c r="N2632" s="2" t="s">
        <v>11932</v>
      </c>
      <c r="O2632">
        <v>1</v>
      </c>
      <c r="P2632" s="2" t="s">
        <v>53</v>
      </c>
      <c r="Q2632">
        <v>100</v>
      </c>
      <c r="R2632">
        <v>0</v>
      </c>
      <c r="S2632" s="2" t="s">
        <v>54</v>
      </c>
      <c r="T2632" s="2" t="s">
        <v>55</v>
      </c>
      <c r="U2632" s="2" t="s">
        <v>207</v>
      </c>
      <c r="V2632" s="2"/>
      <c r="W2632">
        <v>54000</v>
      </c>
      <c r="X2632">
        <v>0</v>
      </c>
      <c r="Y2632">
        <v>0</v>
      </c>
      <c r="Z2632">
        <v>54000</v>
      </c>
      <c r="AB2632" s="2" t="s">
        <v>57</v>
      </c>
      <c r="AC2632">
        <v>21600</v>
      </c>
      <c r="AD2632">
        <v>32400</v>
      </c>
      <c r="AE2632">
        <v>124000</v>
      </c>
      <c r="AF2632">
        <v>1860</v>
      </c>
      <c r="AG2632" s="2"/>
      <c r="AH2632" s="2"/>
      <c r="AI2632" s="1"/>
      <c r="AJ2632" s="2"/>
      <c r="AK2632" s="2" t="s">
        <v>67</v>
      </c>
      <c r="AM2632" s="2" t="s">
        <v>59</v>
      </c>
      <c r="AP2632" s="2" t="s">
        <v>60</v>
      </c>
      <c r="AQ2632" s="2" t="s">
        <v>41</v>
      </c>
      <c r="AR2632">
        <v>70000</v>
      </c>
      <c r="AS2632" s="2" t="str">
        <f>_xlfn.IFNA(IF(VLOOKUP(all_resi[[#This Row],[No. Waybill]],settle_reconcile[No. Waybill],1,0)="","Recon","Recon"),"-")</f>
        <v>-</v>
      </c>
      <c r="AT2632" s="2">
        <f>all_resi[[#This Row],[Nilai COD]]-all_resi[[#This Row],[COD Fee]]-all_resi[[#This Row],[Total Biaya Setelah Diskon]]</f>
        <v>89740</v>
      </c>
      <c r="AU2632" s="2" t="str">
        <f>IF(all_resi[[#This Row],[Waktu Terima]]="","",_xlfn.DAYS(all_resi[[#This Row],[Waktu Terima]],all_resi[[#This Row],[Tanggal Pengiriman]]))</f>
        <v/>
      </c>
    </row>
    <row r="2633" spans="1:47" x14ac:dyDescent="0.25">
      <c r="A2633" s="2" t="s">
        <v>11959</v>
      </c>
      <c r="B2633" s="1">
        <v>46195</v>
      </c>
      <c r="C2633" s="2" t="s">
        <v>42</v>
      </c>
      <c r="D2633" s="2" t="s">
        <v>43</v>
      </c>
      <c r="E2633" s="2" t="s">
        <v>44</v>
      </c>
      <c r="F2633" s="2" t="s">
        <v>45</v>
      </c>
      <c r="G2633" s="2" t="s">
        <v>46</v>
      </c>
      <c r="H2633" s="2" t="s">
        <v>80</v>
      </c>
      <c r="I2633" s="2" t="s">
        <v>11960</v>
      </c>
      <c r="J2633" s="2" t="s">
        <v>14752</v>
      </c>
      <c r="K2633" s="2" t="s">
        <v>82</v>
      </c>
      <c r="L2633" s="2" t="s">
        <v>3140</v>
      </c>
      <c r="M2633" s="2" t="s">
        <v>11961</v>
      </c>
      <c r="N2633" s="2" t="s">
        <v>11962</v>
      </c>
      <c r="O2633">
        <v>1</v>
      </c>
      <c r="P2633" s="2" t="s">
        <v>53</v>
      </c>
      <c r="Q2633">
        <v>100</v>
      </c>
      <c r="R2633">
        <v>0</v>
      </c>
      <c r="S2633" s="2" t="s">
        <v>54</v>
      </c>
      <c r="T2633" s="2" t="s">
        <v>55</v>
      </c>
      <c r="U2633" s="2" t="s">
        <v>1997</v>
      </c>
      <c r="V2633" s="2"/>
      <c r="W2633">
        <v>85000</v>
      </c>
      <c r="X2633">
        <v>0</v>
      </c>
      <c r="Y2633">
        <v>0</v>
      </c>
      <c r="Z2633">
        <v>85000</v>
      </c>
      <c r="AB2633" s="2" t="s">
        <v>57</v>
      </c>
      <c r="AC2633">
        <v>34000</v>
      </c>
      <c r="AD2633">
        <v>51000</v>
      </c>
      <c r="AE2633">
        <v>169000</v>
      </c>
      <c r="AF2633">
        <v>2535</v>
      </c>
      <c r="AG2633" s="2" t="s">
        <v>17281</v>
      </c>
      <c r="AH2633" s="2"/>
      <c r="AI2633" s="1">
        <v>46201</v>
      </c>
      <c r="AJ2633" s="2" t="s">
        <v>87</v>
      </c>
      <c r="AK2633" s="2" t="s">
        <v>58</v>
      </c>
      <c r="AM2633" s="2" t="s">
        <v>59</v>
      </c>
      <c r="AP2633" s="2" t="s">
        <v>60</v>
      </c>
      <c r="AQ2633" s="2" t="s">
        <v>41</v>
      </c>
      <c r="AR2633">
        <v>84000</v>
      </c>
      <c r="AS2633" s="2" t="str">
        <f>_xlfn.IFNA(IF(VLOOKUP(all_resi[[#This Row],[No. Waybill]],settle_reconcile[No. Waybill],1,0)="","Recon","Recon"),"-")</f>
        <v>Recon</v>
      </c>
      <c r="AT2633" s="2">
        <f>all_resi[[#This Row],[Nilai COD]]-all_resi[[#This Row],[COD Fee]]-all_resi[[#This Row],[Total Biaya Setelah Diskon]]</f>
        <v>115465</v>
      </c>
      <c r="AU2633" s="2">
        <f>IF(all_resi[[#This Row],[Waktu Terima]]="","",_xlfn.DAYS(all_resi[[#This Row],[Waktu Terima]],all_resi[[#This Row],[Tanggal Pengiriman]]))</f>
        <v>6</v>
      </c>
    </row>
    <row r="2634" spans="1:47" x14ac:dyDescent="0.25">
      <c r="A2634" s="2" t="s">
        <v>11820</v>
      </c>
      <c r="B2634" s="1">
        <v>46195</v>
      </c>
      <c r="C2634" s="2" t="s">
        <v>42</v>
      </c>
      <c r="D2634" s="2" t="s">
        <v>43</v>
      </c>
      <c r="E2634" s="2" t="s">
        <v>44</v>
      </c>
      <c r="F2634" s="2" t="s">
        <v>45</v>
      </c>
      <c r="G2634" s="2" t="s">
        <v>46</v>
      </c>
      <c r="H2634" s="2" t="s">
        <v>80</v>
      </c>
      <c r="I2634" s="2" t="s">
        <v>11821</v>
      </c>
      <c r="J2634" s="2" t="s">
        <v>14701</v>
      </c>
      <c r="K2634" s="2" t="s">
        <v>75</v>
      </c>
      <c r="L2634" s="2" t="s">
        <v>3728</v>
      </c>
      <c r="M2634" s="2" t="s">
        <v>11822</v>
      </c>
      <c r="N2634" s="2" t="s">
        <v>11823</v>
      </c>
      <c r="O2634">
        <v>1</v>
      </c>
      <c r="P2634" s="2" t="s">
        <v>53</v>
      </c>
      <c r="Q2634">
        <v>100</v>
      </c>
      <c r="R2634">
        <v>0</v>
      </c>
      <c r="S2634" s="2" t="s">
        <v>54</v>
      </c>
      <c r="T2634" s="2" t="s">
        <v>55</v>
      </c>
      <c r="U2634" s="2" t="s">
        <v>1997</v>
      </c>
      <c r="V2634" s="2"/>
      <c r="W2634">
        <v>61000</v>
      </c>
      <c r="X2634">
        <v>0</v>
      </c>
      <c r="Y2634">
        <v>0</v>
      </c>
      <c r="Z2634">
        <v>61000</v>
      </c>
      <c r="AB2634" s="2" t="s">
        <v>57</v>
      </c>
      <c r="AC2634">
        <v>24400</v>
      </c>
      <c r="AD2634">
        <v>36600</v>
      </c>
      <c r="AE2634">
        <v>145000</v>
      </c>
      <c r="AF2634">
        <v>2175</v>
      </c>
      <c r="AG2634" s="2" t="s">
        <v>256</v>
      </c>
      <c r="AH2634" s="2"/>
      <c r="AI2634" s="1">
        <v>46206</v>
      </c>
      <c r="AJ2634" s="2" t="s">
        <v>87</v>
      </c>
      <c r="AK2634" s="2" t="s">
        <v>67</v>
      </c>
      <c r="AM2634" s="2" t="s">
        <v>59</v>
      </c>
      <c r="AP2634" s="2" t="s">
        <v>60</v>
      </c>
      <c r="AQ2634" s="2" t="s">
        <v>41</v>
      </c>
      <c r="AR2634">
        <v>84000</v>
      </c>
      <c r="AS2634" s="2" t="str">
        <f>_xlfn.IFNA(IF(VLOOKUP(all_resi[[#This Row],[No. Waybill]],settle_reconcile[No. Waybill],1,0)="","Recon","Recon"),"-")</f>
        <v>-</v>
      </c>
      <c r="AT2634" s="2">
        <f>all_resi[[#This Row],[Nilai COD]]-all_resi[[#This Row],[COD Fee]]-all_resi[[#This Row],[Total Biaya Setelah Diskon]]</f>
        <v>106225</v>
      </c>
      <c r="AU2634" s="2">
        <f>IF(all_resi[[#This Row],[Waktu Terima]]="","",_xlfn.DAYS(all_resi[[#This Row],[Waktu Terima]],all_resi[[#This Row],[Tanggal Pengiriman]]))</f>
        <v>11</v>
      </c>
    </row>
    <row r="2635" spans="1:47" x14ac:dyDescent="0.25">
      <c r="A2635" s="2" t="s">
        <v>11810</v>
      </c>
      <c r="B2635" s="1">
        <v>46195</v>
      </c>
      <c r="C2635" s="2" t="s">
        <v>42</v>
      </c>
      <c r="D2635" s="2" t="s">
        <v>43</v>
      </c>
      <c r="E2635" s="2" t="s">
        <v>44</v>
      </c>
      <c r="F2635" s="2" t="s">
        <v>45</v>
      </c>
      <c r="G2635" s="2" t="s">
        <v>46</v>
      </c>
      <c r="H2635" s="2" t="s">
        <v>80</v>
      </c>
      <c r="I2635" s="2" t="s">
        <v>11811</v>
      </c>
      <c r="J2635" s="2" t="s">
        <v>14705</v>
      </c>
      <c r="K2635" s="2" t="s">
        <v>69</v>
      </c>
      <c r="L2635" s="2" t="s">
        <v>467</v>
      </c>
      <c r="M2635" s="2" t="s">
        <v>1318</v>
      </c>
      <c r="N2635" s="2" t="s">
        <v>11812</v>
      </c>
      <c r="O2635">
        <v>1</v>
      </c>
      <c r="P2635" s="2" t="s">
        <v>53</v>
      </c>
      <c r="Q2635">
        <v>100</v>
      </c>
      <c r="R2635">
        <v>0</v>
      </c>
      <c r="S2635" s="2" t="s">
        <v>54</v>
      </c>
      <c r="T2635" s="2" t="s">
        <v>55</v>
      </c>
      <c r="U2635" s="2" t="s">
        <v>1997</v>
      </c>
      <c r="V2635" s="2"/>
      <c r="W2635">
        <v>38000</v>
      </c>
      <c r="X2635">
        <v>0</v>
      </c>
      <c r="Y2635">
        <v>0</v>
      </c>
      <c r="Z2635">
        <v>38000</v>
      </c>
      <c r="AB2635" s="2" t="s">
        <v>57</v>
      </c>
      <c r="AC2635">
        <v>15200</v>
      </c>
      <c r="AD2635">
        <v>22800</v>
      </c>
      <c r="AE2635">
        <v>122000</v>
      </c>
      <c r="AF2635">
        <v>1830</v>
      </c>
      <c r="AG2635" s="2" t="s">
        <v>353</v>
      </c>
      <c r="AH2635" s="2" t="s">
        <v>149</v>
      </c>
      <c r="AI2635" s="1">
        <v>46207</v>
      </c>
      <c r="AJ2635" s="2" t="s">
        <v>87</v>
      </c>
      <c r="AK2635" s="2" t="s">
        <v>67</v>
      </c>
      <c r="AM2635" s="2" t="s">
        <v>59</v>
      </c>
      <c r="AP2635" s="2" t="s">
        <v>60</v>
      </c>
      <c r="AQ2635" s="2" t="s">
        <v>41</v>
      </c>
      <c r="AR2635">
        <v>84000</v>
      </c>
      <c r="AS2635" s="2" t="str">
        <f>_xlfn.IFNA(IF(VLOOKUP(all_resi[[#This Row],[No. Waybill]],settle_reconcile[No. Waybill],1,0)="","Recon","Recon"),"-")</f>
        <v>-</v>
      </c>
      <c r="AT2635" s="2">
        <f>all_resi[[#This Row],[Nilai COD]]-all_resi[[#This Row],[COD Fee]]-all_resi[[#This Row],[Total Biaya Setelah Diskon]]</f>
        <v>97370</v>
      </c>
      <c r="AU2635" s="2">
        <f>IF(all_resi[[#This Row],[Waktu Terima]]="","",_xlfn.DAYS(all_resi[[#This Row],[Waktu Terima]],all_resi[[#This Row],[Tanggal Pengiriman]]))</f>
        <v>12</v>
      </c>
    </row>
    <row r="2636" spans="1:47" x14ac:dyDescent="0.25">
      <c r="A2636" s="2" t="s">
        <v>12077</v>
      </c>
      <c r="B2636" s="1">
        <v>46195</v>
      </c>
      <c r="C2636" s="2" t="s">
        <v>42</v>
      </c>
      <c r="D2636" s="2" t="s">
        <v>43</v>
      </c>
      <c r="E2636" s="2" t="s">
        <v>44</v>
      </c>
      <c r="F2636" s="2" t="s">
        <v>45</v>
      </c>
      <c r="G2636" s="2" t="s">
        <v>46</v>
      </c>
      <c r="H2636" s="2" t="s">
        <v>80</v>
      </c>
      <c r="I2636" s="2" t="s">
        <v>12078</v>
      </c>
      <c r="J2636" s="2" t="s">
        <v>14729</v>
      </c>
      <c r="K2636" s="2" t="s">
        <v>106</v>
      </c>
      <c r="L2636" s="2" t="s">
        <v>1860</v>
      </c>
      <c r="M2636" s="2" t="s">
        <v>12079</v>
      </c>
      <c r="N2636" s="2" t="s">
        <v>12080</v>
      </c>
      <c r="O2636">
        <v>1</v>
      </c>
      <c r="P2636" s="2" t="s">
        <v>53</v>
      </c>
      <c r="Q2636">
        <v>100</v>
      </c>
      <c r="R2636">
        <v>0</v>
      </c>
      <c r="S2636" s="2" t="s">
        <v>54</v>
      </c>
      <c r="T2636" s="2" t="s">
        <v>55</v>
      </c>
      <c r="U2636" s="2" t="s">
        <v>305</v>
      </c>
      <c r="V2636" s="2"/>
      <c r="W2636">
        <v>53000</v>
      </c>
      <c r="X2636">
        <v>0</v>
      </c>
      <c r="Y2636">
        <v>0</v>
      </c>
      <c r="Z2636">
        <v>53000</v>
      </c>
      <c r="AB2636" s="2" t="s">
        <v>57</v>
      </c>
      <c r="AC2636">
        <v>21200</v>
      </c>
      <c r="AD2636">
        <v>31800</v>
      </c>
      <c r="AE2636">
        <v>70000</v>
      </c>
      <c r="AF2636">
        <v>1050</v>
      </c>
      <c r="AG2636" s="2" t="s">
        <v>256</v>
      </c>
      <c r="AH2636" s="2"/>
      <c r="AI2636" s="1">
        <v>46206</v>
      </c>
      <c r="AJ2636" s="2" t="s">
        <v>87</v>
      </c>
      <c r="AK2636" s="2" t="s">
        <v>67</v>
      </c>
      <c r="AM2636" s="2" t="s">
        <v>59</v>
      </c>
      <c r="AP2636" s="2" t="s">
        <v>60</v>
      </c>
      <c r="AQ2636" s="2" t="s">
        <v>41</v>
      </c>
      <c r="AR2636">
        <v>17000</v>
      </c>
      <c r="AS2636" s="2" t="str">
        <f>_xlfn.IFNA(IF(VLOOKUP(all_resi[[#This Row],[No. Waybill]],settle_reconcile[No. Waybill],1,0)="","Recon","Recon"),"-")</f>
        <v>-</v>
      </c>
      <c r="AT2636" s="2">
        <f>all_resi[[#This Row],[Nilai COD]]-all_resi[[#This Row],[COD Fee]]-all_resi[[#This Row],[Total Biaya Setelah Diskon]]</f>
        <v>37150</v>
      </c>
      <c r="AU2636" s="2">
        <f>IF(all_resi[[#This Row],[Waktu Terima]]="","",_xlfn.DAYS(all_resi[[#This Row],[Waktu Terima]],all_resi[[#This Row],[Tanggal Pengiriman]]))</f>
        <v>11</v>
      </c>
    </row>
    <row r="2637" spans="1:47" x14ac:dyDescent="0.25">
      <c r="A2637" s="2" t="s">
        <v>12003</v>
      </c>
      <c r="B2637" s="1">
        <v>46195</v>
      </c>
      <c r="C2637" s="2" t="s">
        <v>42</v>
      </c>
      <c r="D2637" s="2" t="s">
        <v>43</v>
      </c>
      <c r="E2637" s="2" t="s">
        <v>44</v>
      </c>
      <c r="F2637" s="2" t="s">
        <v>45</v>
      </c>
      <c r="G2637" s="2" t="s">
        <v>46</v>
      </c>
      <c r="H2637" s="2" t="s">
        <v>47</v>
      </c>
      <c r="I2637" s="2" t="s">
        <v>12004</v>
      </c>
      <c r="J2637" s="2" t="s">
        <v>14766</v>
      </c>
      <c r="K2637" s="2" t="s">
        <v>11996</v>
      </c>
      <c r="L2637" s="2" t="s">
        <v>11997</v>
      </c>
      <c r="M2637" s="2" t="s">
        <v>12005</v>
      </c>
      <c r="N2637" s="2" t="s">
        <v>12006</v>
      </c>
      <c r="O2637">
        <v>1</v>
      </c>
      <c r="P2637" s="2" t="s">
        <v>53</v>
      </c>
      <c r="Q2637">
        <v>100</v>
      </c>
      <c r="R2637">
        <v>0</v>
      </c>
      <c r="S2637" s="2" t="s">
        <v>54</v>
      </c>
      <c r="T2637" s="2" t="s">
        <v>55</v>
      </c>
      <c r="U2637" s="2" t="s">
        <v>386</v>
      </c>
      <c r="V2637" s="2"/>
      <c r="W2637">
        <v>141000</v>
      </c>
      <c r="X2637">
        <v>0</v>
      </c>
      <c r="Y2637">
        <v>0</v>
      </c>
      <c r="Z2637">
        <v>141000</v>
      </c>
      <c r="AB2637" s="2" t="s">
        <v>57</v>
      </c>
      <c r="AC2637">
        <v>56400</v>
      </c>
      <c r="AD2637">
        <v>84600</v>
      </c>
      <c r="AE2637">
        <v>246000</v>
      </c>
      <c r="AF2637">
        <v>3690</v>
      </c>
      <c r="AG2637" s="2"/>
      <c r="AH2637" s="2"/>
      <c r="AI2637" s="1"/>
      <c r="AJ2637" s="2"/>
      <c r="AK2637" s="2" t="s">
        <v>67</v>
      </c>
      <c r="AM2637" s="2" t="s">
        <v>59</v>
      </c>
      <c r="AP2637" s="2" t="s">
        <v>3437</v>
      </c>
      <c r="AQ2637" s="2" t="s">
        <v>41</v>
      </c>
      <c r="AR2637">
        <v>105000</v>
      </c>
      <c r="AS2637" s="2" t="str">
        <f>_xlfn.IFNA(IF(VLOOKUP(all_resi[[#This Row],[No. Waybill]],settle_reconcile[No. Waybill],1,0)="","Recon","Recon"),"-")</f>
        <v>-</v>
      </c>
      <c r="AT2637" s="2">
        <f>all_resi[[#This Row],[Nilai COD]]-all_resi[[#This Row],[COD Fee]]-all_resi[[#This Row],[Total Biaya Setelah Diskon]]</f>
        <v>157710</v>
      </c>
      <c r="AU2637" s="2" t="str">
        <f>IF(all_resi[[#This Row],[Waktu Terima]]="","",_xlfn.DAYS(all_resi[[#This Row],[Waktu Terima]],all_resi[[#This Row],[Tanggal Pengiriman]]))</f>
        <v/>
      </c>
    </row>
    <row r="2638" spans="1:47" x14ac:dyDescent="0.25">
      <c r="A2638" s="2" t="s">
        <v>11872</v>
      </c>
      <c r="B2638" s="1">
        <v>46195</v>
      </c>
      <c r="C2638" s="2" t="s">
        <v>42</v>
      </c>
      <c r="D2638" s="2" t="s">
        <v>43</v>
      </c>
      <c r="E2638" s="2" t="s">
        <v>44</v>
      </c>
      <c r="F2638" s="2" t="s">
        <v>45</v>
      </c>
      <c r="G2638" s="2" t="s">
        <v>46</v>
      </c>
      <c r="H2638" s="2" t="s">
        <v>47</v>
      </c>
      <c r="I2638" s="2" t="s">
        <v>11873</v>
      </c>
      <c r="J2638" s="2" t="s">
        <v>13834</v>
      </c>
      <c r="K2638" s="2" t="s">
        <v>156</v>
      </c>
      <c r="L2638" s="2" t="s">
        <v>2211</v>
      </c>
      <c r="M2638" s="2" t="s">
        <v>3795</v>
      </c>
      <c r="N2638" s="2" t="s">
        <v>11874</v>
      </c>
      <c r="O2638">
        <v>1</v>
      </c>
      <c r="P2638" s="2" t="s">
        <v>53</v>
      </c>
      <c r="Q2638">
        <v>100</v>
      </c>
      <c r="R2638">
        <v>0</v>
      </c>
      <c r="S2638" s="2" t="s">
        <v>54</v>
      </c>
      <c r="T2638" s="2" t="s">
        <v>55</v>
      </c>
      <c r="U2638" s="2" t="s">
        <v>56</v>
      </c>
      <c r="V2638" s="2"/>
      <c r="W2638">
        <v>80000</v>
      </c>
      <c r="X2638">
        <v>0</v>
      </c>
      <c r="Y2638">
        <v>0</v>
      </c>
      <c r="Z2638">
        <v>80000</v>
      </c>
      <c r="AB2638" s="2" t="s">
        <v>57</v>
      </c>
      <c r="AC2638">
        <v>32000</v>
      </c>
      <c r="AD2638">
        <v>48000</v>
      </c>
      <c r="AE2638">
        <v>187000</v>
      </c>
      <c r="AF2638">
        <v>2805</v>
      </c>
      <c r="AG2638" s="2"/>
      <c r="AH2638" s="2"/>
      <c r="AI2638" s="1"/>
      <c r="AJ2638" s="2"/>
      <c r="AK2638" s="2" t="s">
        <v>67</v>
      </c>
      <c r="AM2638" s="2" t="s">
        <v>59</v>
      </c>
      <c r="AP2638" s="2" t="s">
        <v>60</v>
      </c>
      <c r="AQ2638" s="2" t="s">
        <v>41</v>
      </c>
      <c r="AR2638">
        <v>107000</v>
      </c>
      <c r="AS2638" s="2" t="str">
        <f>_xlfn.IFNA(IF(VLOOKUP(all_resi[[#This Row],[No. Waybill]],settle_reconcile[No. Waybill],1,0)="","Recon","Recon"),"-")</f>
        <v>-</v>
      </c>
      <c r="AT2638" s="2">
        <f>all_resi[[#This Row],[Nilai COD]]-all_resi[[#This Row],[COD Fee]]-all_resi[[#This Row],[Total Biaya Setelah Diskon]]</f>
        <v>136195</v>
      </c>
      <c r="AU2638" s="2" t="str">
        <f>IF(all_resi[[#This Row],[Waktu Terima]]="","",_xlfn.DAYS(all_resi[[#This Row],[Waktu Terima]],all_resi[[#This Row],[Tanggal Pengiriman]]))</f>
        <v/>
      </c>
    </row>
    <row r="2639" spans="1:47" x14ac:dyDescent="0.25">
      <c r="A2639" s="2" t="s">
        <v>12068</v>
      </c>
      <c r="B2639" s="1">
        <v>46195</v>
      </c>
      <c r="C2639" s="2" t="s">
        <v>42</v>
      </c>
      <c r="D2639" s="2" t="s">
        <v>43</v>
      </c>
      <c r="E2639" s="2" t="s">
        <v>44</v>
      </c>
      <c r="F2639" s="2" t="s">
        <v>45</v>
      </c>
      <c r="G2639" s="2" t="s">
        <v>46</v>
      </c>
      <c r="H2639" s="2" t="s">
        <v>80</v>
      </c>
      <c r="I2639" s="2" t="s">
        <v>12069</v>
      </c>
      <c r="J2639" s="2" t="s">
        <v>14758</v>
      </c>
      <c r="K2639" s="2" t="s">
        <v>177</v>
      </c>
      <c r="L2639" s="2" t="s">
        <v>222</v>
      </c>
      <c r="M2639" s="2" t="s">
        <v>4507</v>
      </c>
      <c r="N2639" s="2" t="s">
        <v>12070</v>
      </c>
      <c r="O2639">
        <v>1</v>
      </c>
      <c r="P2639" s="2" t="s">
        <v>53</v>
      </c>
      <c r="Q2639">
        <v>100</v>
      </c>
      <c r="R2639">
        <v>0</v>
      </c>
      <c r="S2639" s="2" t="s">
        <v>54</v>
      </c>
      <c r="T2639" s="2" t="s">
        <v>55</v>
      </c>
      <c r="U2639" s="2" t="s">
        <v>305</v>
      </c>
      <c r="V2639" s="2"/>
      <c r="W2639">
        <v>80000</v>
      </c>
      <c r="X2639">
        <v>0</v>
      </c>
      <c r="Y2639">
        <v>0</v>
      </c>
      <c r="Z2639">
        <v>80000</v>
      </c>
      <c r="AB2639" s="2" t="s">
        <v>57</v>
      </c>
      <c r="AC2639">
        <v>32000</v>
      </c>
      <c r="AD2639">
        <v>48000</v>
      </c>
      <c r="AE2639">
        <v>150000</v>
      </c>
      <c r="AF2639">
        <v>2250</v>
      </c>
      <c r="AG2639" s="2" t="s">
        <v>12069</v>
      </c>
      <c r="AH2639" s="2"/>
      <c r="AI2639" s="1">
        <v>46199</v>
      </c>
      <c r="AJ2639" s="2" t="s">
        <v>87</v>
      </c>
      <c r="AK2639" s="2" t="s">
        <v>58</v>
      </c>
      <c r="AM2639" s="2" t="s">
        <v>59</v>
      </c>
      <c r="AP2639" s="2" t="s">
        <v>60</v>
      </c>
      <c r="AQ2639" s="2" t="s">
        <v>41</v>
      </c>
      <c r="AR2639">
        <v>70000</v>
      </c>
      <c r="AS2639" s="2" t="str">
        <f>_xlfn.IFNA(IF(VLOOKUP(all_resi[[#This Row],[No. Waybill]],settle_reconcile[No. Waybill],1,0)="","Recon","Recon"),"-")</f>
        <v>Recon</v>
      </c>
      <c r="AT2639" s="2">
        <f>all_resi[[#This Row],[Nilai COD]]-all_resi[[#This Row],[COD Fee]]-all_resi[[#This Row],[Total Biaya Setelah Diskon]]</f>
        <v>99750</v>
      </c>
      <c r="AU2639" s="2">
        <f>IF(all_resi[[#This Row],[Waktu Terima]]="","",_xlfn.DAYS(all_resi[[#This Row],[Waktu Terima]],all_resi[[#This Row],[Tanggal Pengiriman]]))</f>
        <v>4</v>
      </c>
    </row>
    <row r="2640" spans="1:47" x14ac:dyDescent="0.25">
      <c r="A2640" s="2" t="s">
        <v>12010</v>
      </c>
      <c r="B2640" s="1">
        <v>46195</v>
      </c>
      <c r="C2640" s="2" t="s">
        <v>42</v>
      </c>
      <c r="D2640" s="2" t="s">
        <v>43</v>
      </c>
      <c r="E2640" s="2" t="s">
        <v>44</v>
      </c>
      <c r="F2640" s="2" t="s">
        <v>45</v>
      </c>
      <c r="G2640" s="2" t="s">
        <v>46</v>
      </c>
      <c r="H2640" s="2" t="s">
        <v>80</v>
      </c>
      <c r="I2640" s="2" t="s">
        <v>12011</v>
      </c>
      <c r="J2640" s="2" t="s">
        <v>14722</v>
      </c>
      <c r="K2640" s="2" t="s">
        <v>121</v>
      </c>
      <c r="L2640" s="2" t="s">
        <v>166</v>
      </c>
      <c r="M2640" s="2" t="s">
        <v>9472</v>
      </c>
      <c r="N2640" s="2" t="s">
        <v>12012</v>
      </c>
      <c r="O2640">
        <v>1</v>
      </c>
      <c r="P2640" s="2" t="s">
        <v>53</v>
      </c>
      <c r="Q2640">
        <v>100</v>
      </c>
      <c r="R2640">
        <v>0</v>
      </c>
      <c r="S2640" s="2" t="s">
        <v>54</v>
      </c>
      <c r="T2640" s="2" t="s">
        <v>55</v>
      </c>
      <c r="U2640" s="2" t="s">
        <v>86</v>
      </c>
      <c r="V2640" s="2"/>
      <c r="W2640">
        <v>85000</v>
      </c>
      <c r="X2640">
        <v>0</v>
      </c>
      <c r="Y2640">
        <v>0</v>
      </c>
      <c r="Z2640">
        <v>85000</v>
      </c>
      <c r="AB2640" s="2" t="s">
        <v>57</v>
      </c>
      <c r="AC2640">
        <v>34000</v>
      </c>
      <c r="AD2640">
        <v>51000</v>
      </c>
      <c r="AE2640">
        <v>145000</v>
      </c>
      <c r="AF2640">
        <v>2175</v>
      </c>
      <c r="AG2640" s="2" t="s">
        <v>43</v>
      </c>
      <c r="AH2640" s="2"/>
      <c r="AI2640" s="1">
        <v>46211</v>
      </c>
      <c r="AJ2640" s="2" t="s">
        <v>87</v>
      </c>
      <c r="AK2640" s="2" t="s">
        <v>67</v>
      </c>
      <c r="AM2640" s="2" t="s">
        <v>59</v>
      </c>
      <c r="AP2640" s="2" t="s">
        <v>60</v>
      </c>
      <c r="AQ2640" s="2" t="s">
        <v>41</v>
      </c>
      <c r="AR2640">
        <v>60000</v>
      </c>
      <c r="AS2640" s="2" t="str">
        <f>_xlfn.IFNA(IF(VLOOKUP(all_resi[[#This Row],[No. Waybill]],settle_reconcile[No. Waybill],1,0)="","Recon","Recon"),"-")</f>
        <v>-</v>
      </c>
      <c r="AT2640" s="2">
        <f>all_resi[[#This Row],[Nilai COD]]-all_resi[[#This Row],[COD Fee]]-all_resi[[#This Row],[Total Biaya Setelah Diskon]]</f>
        <v>91825</v>
      </c>
      <c r="AU2640" s="2">
        <f>IF(all_resi[[#This Row],[Waktu Terima]]="","",_xlfn.DAYS(all_resi[[#This Row],[Waktu Terima]],all_resi[[#This Row],[Tanggal Pengiriman]]))</f>
        <v>16</v>
      </c>
    </row>
    <row r="2641" spans="1:47" x14ac:dyDescent="0.25">
      <c r="A2641" s="2" t="s">
        <v>11970</v>
      </c>
      <c r="B2641" s="1">
        <v>46195</v>
      </c>
      <c r="C2641" s="2" t="s">
        <v>42</v>
      </c>
      <c r="D2641" s="2" t="s">
        <v>43</v>
      </c>
      <c r="E2641" s="2" t="s">
        <v>44</v>
      </c>
      <c r="F2641" s="2" t="s">
        <v>45</v>
      </c>
      <c r="G2641" s="2" t="s">
        <v>46</v>
      </c>
      <c r="H2641" s="2" t="s">
        <v>47</v>
      </c>
      <c r="I2641" s="2" t="s">
        <v>11971</v>
      </c>
      <c r="J2641" s="2" t="s">
        <v>14737</v>
      </c>
      <c r="K2641" s="2" t="s">
        <v>156</v>
      </c>
      <c r="L2641" s="2" t="s">
        <v>726</v>
      </c>
      <c r="M2641" s="2" t="s">
        <v>11972</v>
      </c>
      <c r="N2641" s="2" t="s">
        <v>11973</v>
      </c>
      <c r="O2641">
        <v>1</v>
      </c>
      <c r="P2641" s="2" t="s">
        <v>53</v>
      </c>
      <c r="Q2641">
        <v>100</v>
      </c>
      <c r="R2641">
        <v>0</v>
      </c>
      <c r="S2641" s="2" t="s">
        <v>54</v>
      </c>
      <c r="T2641" s="2" t="s">
        <v>55</v>
      </c>
      <c r="U2641" s="2" t="s">
        <v>73</v>
      </c>
      <c r="V2641" s="2"/>
      <c r="W2641">
        <v>84000</v>
      </c>
      <c r="X2641">
        <v>0</v>
      </c>
      <c r="Y2641">
        <v>0</v>
      </c>
      <c r="Z2641">
        <v>84000</v>
      </c>
      <c r="AB2641" s="2" t="s">
        <v>57</v>
      </c>
      <c r="AC2641">
        <v>33600</v>
      </c>
      <c r="AD2641">
        <v>50400</v>
      </c>
      <c r="AE2641">
        <v>164000</v>
      </c>
      <c r="AF2641">
        <v>2460</v>
      </c>
      <c r="AG2641" s="2"/>
      <c r="AH2641" s="2"/>
      <c r="AI2641" s="1"/>
      <c r="AJ2641" s="2"/>
      <c r="AK2641" s="2" t="s">
        <v>67</v>
      </c>
      <c r="AM2641" s="2" t="s">
        <v>59</v>
      </c>
      <c r="AP2641" s="2" t="s">
        <v>60</v>
      </c>
      <c r="AQ2641" s="2" t="s">
        <v>41</v>
      </c>
      <c r="AR2641">
        <v>80000</v>
      </c>
      <c r="AS2641" s="2" t="str">
        <f>_xlfn.IFNA(IF(VLOOKUP(all_resi[[#This Row],[No. Waybill]],settle_reconcile[No. Waybill],1,0)="","Recon","Recon"),"-")</f>
        <v>-</v>
      </c>
      <c r="AT2641" s="2">
        <f>all_resi[[#This Row],[Nilai COD]]-all_resi[[#This Row],[COD Fee]]-all_resi[[#This Row],[Total Biaya Setelah Diskon]]</f>
        <v>111140</v>
      </c>
      <c r="AU2641" s="2" t="str">
        <f>IF(all_resi[[#This Row],[Waktu Terima]]="","",_xlfn.DAYS(all_resi[[#This Row],[Waktu Terima]],all_resi[[#This Row],[Tanggal Pengiriman]]))</f>
        <v/>
      </c>
    </row>
    <row r="2642" spans="1:47" x14ac:dyDescent="0.25">
      <c r="A2642" s="2" t="s">
        <v>12026</v>
      </c>
      <c r="B2642" s="1">
        <v>46195</v>
      </c>
      <c r="C2642" s="2" t="s">
        <v>42</v>
      </c>
      <c r="D2642" s="2" t="s">
        <v>43</v>
      </c>
      <c r="E2642" s="2" t="s">
        <v>44</v>
      </c>
      <c r="F2642" s="2" t="s">
        <v>45</v>
      </c>
      <c r="G2642" s="2" t="s">
        <v>46</v>
      </c>
      <c r="H2642" s="2" t="s">
        <v>80</v>
      </c>
      <c r="I2642" s="2" t="s">
        <v>12027</v>
      </c>
      <c r="J2642" s="2" t="s">
        <v>14694</v>
      </c>
      <c r="K2642" s="2" t="s">
        <v>82</v>
      </c>
      <c r="L2642" s="2" t="s">
        <v>270</v>
      </c>
      <c r="M2642" s="2" t="s">
        <v>7861</v>
      </c>
      <c r="N2642" s="2" t="s">
        <v>12028</v>
      </c>
      <c r="O2642">
        <v>1</v>
      </c>
      <c r="P2642" s="2" t="s">
        <v>53</v>
      </c>
      <c r="Q2642">
        <v>100</v>
      </c>
      <c r="R2642">
        <v>0</v>
      </c>
      <c r="S2642" s="2" t="s">
        <v>54</v>
      </c>
      <c r="T2642" s="2" t="s">
        <v>55</v>
      </c>
      <c r="U2642" s="2" t="s">
        <v>2303</v>
      </c>
      <c r="V2642" s="2"/>
      <c r="W2642">
        <v>93000</v>
      </c>
      <c r="X2642">
        <v>0</v>
      </c>
      <c r="Y2642">
        <v>0</v>
      </c>
      <c r="Z2642">
        <v>93000</v>
      </c>
      <c r="AB2642" s="2" t="s">
        <v>57</v>
      </c>
      <c r="AC2642">
        <v>37200</v>
      </c>
      <c r="AD2642">
        <v>55800</v>
      </c>
      <c r="AE2642">
        <v>168000</v>
      </c>
      <c r="AF2642">
        <v>2520</v>
      </c>
      <c r="AG2642" s="2"/>
      <c r="AH2642" s="2"/>
      <c r="AI2642" s="1"/>
      <c r="AJ2642" s="2" t="s">
        <v>87</v>
      </c>
      <c r="AK2642" s="2" t="s">
        <v>67</v>
      </c>
      <c r="AM2642" s="2" t="s">
        <v>59</v>
      </c>
      <c r="AP2642" s="2" t="s">
        <v>60</v>
      </c>
      <c r="AQ2642" s="2" t="s">
        <v>41</v>
      </c>
      <c r="AR2642">
        <v>75000</v>
      </c>
      <c r="AS2642" s="2" t="str">
        <f>_xlfn.IFNA(IF(VLOOKUP(all_resi[[#This Row],[No. Waybill]],settle_reconcile[No. Waybill],1,0)="","Recon","Recon"),"-")</f>
        <v>-</v>
      </c>
      <c r="AT2642" s="2">
        <f>all_resi[[#This Row],[Nilai COD]]-all_resi[[#This Row],[COD Fee]]-all_resi[[#This Row],[Total Biaya Setelah Diskon]]</f>
        <v>109680</v>
      </c>
      <c r="AU2642" s="2" t="str">
        <f>IF(all_resi[[#This Row],[Waktu Terima]]="","",_xlfn.DAYS(all_resi[[#This Row],[Waktu Terima]],all_resi[[#This Row],[Tanggal Pengiriman]]))</f>
        <v/>
      </c>
    </row>
    <row r="2643" spans="1:47" x14ac:dyDescent="0.25">
      <c r="A2643" s="2" t="s">
        <v>11950</v>
      </c>
      <c r="B2643" s="1">
        <v>46195</v>
      </c>
      <c r="C2643" s="2" t="s">
        <v>42</v>
      </c>
      <c r="D2643" s="2" t="s">
        <v>43</v>
      </c>
      <c r="E2643" s="2" t="s">
        <v>44</v>
      </c>
      <c r="F2643" s="2" t="s">
        <v>45</v>
      </c>
      <c r="G2643" s="2" t="s">
        <v>46</v>
      </c>
      <c r="H2643" s="2" t="s">
        <v>47</v>
      </c>
      <c r="I2643" s="2" t="s">
        <v>11951</v>
      </c>
      <c r="J2643" s="2" t="s">
        <v>14724</v>
      </c>
      <c r="K2643" s="2" t="s">
        <v>561</v>
      </c>
      <c r="L2643" s="2" t="s">
        <v>3074</v>
      </c>
      <c r="M2643" s="2" t="s">
        <v>11952</v>
      </c>
      <c r="N2643" s="2" t="s">
        <v>11953</v>
      </c>
      <c r="O2643">
        <v>1</v>
      </c>
      <c r="P2643" s="2" t="s">
        <v>53</v>
      </c>
      <c r="Q2643">
        <v>100</v>
      </c>
      <c r="R2643">
        <v>0</v>
      </c>
      <c r="S2643" s="2" t="s">
        <v>54</v>
      </c>
      <c r="T2643" s="2" t="s">
        <v>55</v>
      </c>
      <c r="U2643" s="2" t="s">
        <v>11954</v>
      </c>
      <c r="V2643" s="2"/>
      <c r="W2643">
        <v>32000</v>
      </c>
      <c r="X2643">
        <v>0</v>
      </c>
      <c r="Y2643">
        <v>0</v>
      </c>
      <c r="Z2643">
        <v>32000</v>
      </c>
      <c r="AB2643" s="2" t="s">
        <v>57</v>
      </c>
      <c r="AC2643">
        <v>12800</v>
      </c>
      <c r="AD2643">
        <v>19200</v>
      </c>
      <c r="AE2643">
        <v>160000</v>
      </c>
      <c r="AF2643">
        <v>2400</v>
      </c>
      <c r="AG2643" s="2" t="s">
        <v>11951</v>
      </c>
      <c r="AH2643" s="2"/>
      <c r="AI2643" s="1">
        <v>46200</v>
      </c>
      <c r="AJ2643" s="2" t="s">
        <v>11955</v>
      </c>
      <c r="AK2643" s="2" t="s">
        <v>58</v>
      </c>
      <c r="AM2643" s="2" t="s">
        <v>59</v>
      </c>
      <c r="AP2643" s="2" t="s">
        <v>60</v>
      </c>
      <c r="AQ2643" s="2" t="s">
        <v>41</v>
      </c>
      <c r="AR2643">
        <v>128000</v>
      </c>
      <c r="AS2643" s="2" t="str">
        <f>_xlfn.IFNA(IF(VLOOKUP(all_resi[[#This Row],[No. Waybill]],settle_reconcile[No. Waybill],1,0)="","Recon","Recon"),"-")</f>
        <v>Recon</v>
      </c>
      <c r="AT2643" s="2">
        <f>all_resi[[#This Row],[Nilai COD]]-all_resi[[#This Row],[COD Fee]]-all_resi[[#This Row],[Total Biaya Setelah Diskon]]</f>
        <v>138400</v>
      </c>
      <c r="AU2643" s="2">
        <f>IF(all_resi[[#This Row],[Waktu Terima]]="","",_xlfn.DAYS(all_resi[[#This Row],[Waktu Terima]],all_resi[[#This Row],[Tanggal Pengiriman]]))</f>
        <v>5</v>
      </c>
    </row>
    <row r="2644" spans="1:47" x14ac:dyDescent="0.25">
      <c r="A2644" s="2" t="s">
        <v>12112</v>
      </c>
      <c r="B2644" s="1">
        <v>46196</v>
      </c>
      <c r="C2644" s="2" t="s">
        <v>42</v>
      </c>
      <c r="D2644" s="2" t="s">
        <v>43</v>
      </c>
      <c r="E2644" s="2" t="s">
        <v>44</v>
      </c>
      <c r="F2644" s="2" t="s">
        <v>45</v>
      </c>
      <c r="G2644" s="2" t="s">
        <v>46</v>
      </c>
      <c r="H2644" s="2" t="s">
        <v>47</v>
      </c>
      <c r="I2644" s="2" t="s">
        <v>12113</v>
      </c>
      <c r="J2644" s="2" t="s">
        <v>14777</v>
      </c>
      <c r="K2644" s="2" t="s">
        <v>437</v>
      </c>
      <c r="L2644" s="2" t="s">
        <v>12114</v>
      </c>
      <c r="M2644" s="2" t="s">
        <v>12115</v>
      </c>
      <c r="N2644" s="2" t="s">
        <v>12116</v>
      </c>
      <c r="O2644">
        <v>1</v>
      </c>
      <c r="P2644" s="2" t="s">
        <v>53</v>
      </c>
      <c r="Q2644">
        <v>100</v>
      </c>
      <c r="R2644">
        <v>0</v>
      </c>
      <c r="S2644" s="2" t="s">
        <v>54</v>
      </c>
      <c r="T2644" s="2" t="s">
        <v>55</v>
      </c>
      <c r="U2644" s="2" t="s">
        <v>250</v>
      </c>
      <c r="V2644" s="2"/>
      <c r="W2644">
        <v>52000</v>
      </c>
      <c r="X2644">
        <v>0</v>
      </c>
      <c r="Y2644">
        <v>0</v>
      </c>
      <c r="Z2644">
        <v>52000</v>
      </c>
      <c r="AB2644" s="2" t="s">
        <v>57</v>
      </c>
      <c r="AC2644">
        <v>20800</v>
      </c>
      <c r="AD2644">
        <v>31200</v>
      </c>
      <c r="AE2644">
        <v>107000</v>
      </c>
      <c r="AF2644">
        <v>1605</v>
      </c>
      <c r="AG2644" s="2" t="s">
        <v>12113</v>
      </c>
      <c r="AH2644" s="2"/>
      <c r="AI2644" s="1">
        <v>46202</v>
      </c>
      <c r="AJ2644" s="2"/>
      <c r="AK2644" s="2" t="s">
        <v>58</v>
      </c>
      <c r="AM2644" s="2" t="s">
        <v>59</v>
      </c>
      <c r="AP2644" s="2" t="s">
        <v>60</v>
      </c>
      <c r="AQ2644" s="2" t="s">
        <v>41</v>
      </c>
      <c r="AR2644">
        <v>55000</v>
      </c>
      <c r="AS2644" s="2" t="str">
        <f>_xlfn.IFNA(IF(VLOOKUP(all_resi[[#This Row],[No. Waybill]],settle_reconcile[No. Waybill],1,0)="","Recon","Recon"),"-")</f>
        <v>Recon</v>
      </c>
      <c r="AT2644" s="2">
        <f>all_resi[[#This Row],[Nilai COD]]-all_resi[[#This Row],[COD Fee]]-all_resi[[#This Row],[Total Biaya Setelah Diskon]]</f>
        <v>74195</v>
      </c>
      <c r="AU2644" s="2">
        <f>IF(all_resi[[#This Row],[Waktu Terima]]="","",_xlfn.DAYS(all_resi[[#This Row],[Waktu Terima]],all_resi[[#This Row],[Tanggal Pengiriman]]))</f>
        <v>6</v>
      </c>
    </row>
    <row r="2645" spans="1:47" x14ac:dyDescent="0.25">
      <c r="A2645" s="2" t="s">
        <v>15171</v>
      </c>
      <c r="B2645" s="1">
        <v>46197</v>
      </c>
      <c r="C2645" s="2" t="s">
        <v>42</v>
      </c>
      <c r="D2645" s="2" t="s">
        <v>43</v>
      </c>
      <c r="E2645" s="2" t="s">
        <v>44</v>
      </c>
      <c r="F2645" s="2" t="s">
        <v>45</v>
      </c>
      <c r="G2645" s="2" t="s">
        <v>46</v>
      </c>
      <c r="H2645" s="2" t="s">
        <v>47</v>
      </c>
      <c r="I2645" s="2" t="s">
        <v>15172</v>
      </c>
      <c r="J2645" s="2" t="s">
        <v>15173</v>
      </c>
      <c r="K2645" s="2" t="s">
        <v>126</v>
      </c>
      <c r="L2645" s="2" t="s">
        <v>2457</v>
      </c>
      <c r="M2645" s="2" t="s">
        <v>7812</v>
      </c>
      <c r="N2645" s="2" t="s">
        <v>15174</v>
      </c>
      <c r="O2645">
        <v>1</v>
      </c>
      <c r="P2645" s="2" t="s">
        <v>53</v>
      </c>
      <c r="Q2645">
        <v>100</v>
      </c>
      <c r="R2645">
        <v>0</v>
      </c>
      <c r="S2645" s="2" t="s">
        <v>54</v>
      </c>
      <c r="T2645" s="2" t="s">
        <v>55</v>
      </c>
      <c r="U2645" s="2" t="s">
        <v>56</v>
      </c>
      <c r="V2645" s="2"/>
      <c r="W2645">
        <v>52000</v>
      </c>
      <c r="X2645">
        <v>0</v>
      </c>
      <c r="Y2645">
        <v>0</v>
      </c>
      <c r="Z2645">
        <v>52000</v>
      </c>
      <c r="AB2645" s="2" t="s">
        <v>57</v>
      </c>
      <c r="AC2645">
        <v>20800</v>
      </c>
      <c r="AD2645">
        <v>31200</v>
      </c>
      <c r="AE2645">
        <v>156000</v>
      </c>
      <c r="AF2645">
        <v>2340</v>
      </c>
      <c r="AG2645" s="2" t="s">
        <v>15172</v>
      </c>
      <c r="AH2645" s="2"/>
      <c r="AI2645" s="1">
        <v>46200</v>
      </c>
      <c r="AJ2645" s="2"/>
      <c r="AK2645" s="2" t="s">
        <v>58</v>
      </c>
      <c r="AM2645" s="2" t="s">
        <v>59</v>
      </c>
      <c r="AP2645" s="2" t="s">
        <v>60</v>
      </c>
      <c r="AQ2645" s="2" t="s">
        <v>41</v>
      </c>
      <c r="AR2645">
        <v>104000</v>
      </c>
      <c r="AS2645" s="2" t="str">
        <f>_xlfn.IFNA(IF(VLOOKUP(all_resi[[#This Row],[No. Waybill]],settle_reconcile[No. Waybill],1,0)="","Recon","Recon"),"-")</f>
        <v>Recon</v>
      </c>
      <c r="AT2645" s="2">
        <f>all_resi[[#This Row],[Nilai COD]]-all_resi[[#This Row],[COD Fee]]-all_resi[[#This Row],[Total Biaya Setelah Diskon]]</f>
        <v>122460</v>
      </c>
      <c r="AU2645" s="2">
        <f>IF(all_resi[[#This Row],[Waktu Terima]]="","",_xlfn.DAYS(all_resi[[#This Row],[Waktu Terima]],all_resi[[#This Row],[Tanggal Pengiriman]]))</f>
        <v>3</v>
      </c>
    </row>
    <row r="2646" spans="1:47" x14ac:dyDescent="0.25">
      <c r="A2646" s="2" t="s">
        <v>15570</v>
      </c>
      <c r="B2646" s="1">
        <v>46197</v>
      </c>
      <c r="C2646" s="2" t="s">
        <v>42</v>
      </c>
      <c r="D2646" s="2" t="s">
        <v>43</v>
      </c>
      <c r="E2646" s="2" t="s">
        <v>44</v>
      </c>
      <c r="F2646" s="2" t="s">
        <v>45</v>
      </c>
      <c r="G2646" s="2" t="s">
        <v>46</v>
      </c>
      <c r="H2646" s="2" t="s">
        <v>47</v>
      </c>
      <c r="I2646" s="2" t="s">
        <v>15571</v>
      </c>
      <c r="J2646" s="2" t="s">
        <v>15572</v>
      </c>
      <c r="K2646" s="2" t="s">
        <v>156</v>
      </c>
      <c r="L2646" s="2" t="s">
        <v>429</v>
      </c>
      <c r="M2646" s="2" t="s">
        <v>856</v>
      </c>
      <c r="N2646" s="2" t="s">
        <v>15573</v>
      </c>
      <c r="O2646">
        <v>1</v>
      </c>
      <c r="P2646" s="2" t="s">
        <v>53</v>
      </c>
      <c r="Q2646">
        <v>100</v>
      </c>
      <c r="R2646">
        <v>0</v>
      </c>
      <c r="S2646" s="2" t="s">
        <v>54</v>
      </c>
      <c r="T2646" s="2" t="s">
        <v>55</v>
      </c>
      <c r="U2646" s="2" t="s">
        <v>147</v>
      </c>
      <c r="V2646" s="2"/>
      <c r="W2646">
        <v>80000</v>
      </c>
      <c r="X2646">
        <v>0</v>
      </c>
      <c r="Y2646">
        <v>0</v>
      </c>
      <c r="Z2646">
        <v>80000</v>
      </c>
      <c r="AB2646" s="2" t="s">
        <v>57</v>
      </c>
      <c r="AC2646">
        <v>32000</v>
      </c>
      <c r="AD2646">
        <v>48000</v>
      </c>
      <c r="AE2646">
        <v>150000</v>
      </c>
      <c r="AF2646">
        <v>2250</v>
      </c>
      <c r="AG2646" s="2"/>
      <c r="AH2646" s="2"/>
      <c r="AI2646" s="1"/>
      <c r="AJ2646" s="2"/>
      <c r="AK2646" s="2" t="s">
        <v>67</v>
      </c>
      <c r="AM2646" s="2" t="s">
        <v>59</v>
      </c>
      <c r="AP2646" s="2" t="s">
        <v>60</v>
      </c>
      <c r="AQ2646" s="2" t="s">
        <v>41</v>
      </c>
      <c r="AR2646">
        <v>70000</v>
      </c>
      <c r="AS2646" s="2" t="str">
        <f>_xlfn.IFNA(IF(VLOOKUP(all_resi[[#This Row],[No. Waybill]],settle_reconcile[No. Waybill],1,0)="","Recon","Recon"),"-")</f>
        <v>-</v>
      </c>
      <c r="AT2646" s="2">
        <f>all_resi[[#This Row],[Nilai COD]]-all_resi[[#This Row],[COD Fee]]-all_resi[[#This Row],[Total Biaya Setelah Diskon]]</f>
        <v>99750</v>
      </c>
      <c r="AU2646" s="2" t="str">
        <f>IF(all_resi[[#This Row],[Waktu Terima]]="","",_xlfn.DAYS(all_resi[[#This Row],[Waktu Terima]],all_resi[[#This Row],[Tanggal Pengiriman]]))</f>
        <v/>
      </c>
    </row>
    <row r="2647" spans="1:47" x14ac:dyDescent="0.25">
      <c r="A2647" s="2" t="s">
        <v>15601</v>
      </c>
      <c r="B2647" s="1">
        <v>46197</v>
      </c>
      <c r="C2647" s="2" t="s">
        <v>42</v>
      </c>
      <c r="D2647" s="2" t="s">
        <v>43</v>
      </c>
      <c r="E2647" s="2" t="s">
        <v>44</v>
      </c>
      <c r="F2647" s="2" t="s">
        <v>45</v>
      </c>
      <c r="G2647" s="2" t="s">
        <v>46</v>
      </c>
      <c r="H2647" s="2" t="s">
        <v>47</v>
      </c>
      <c r="I2647" s="2" t="s">
        <v>15602</v>
      </c>
      <c r="J2647" s="2" t="s">
        <v>15603</v>
      </c>
      <c r="K2647" s="2" t="s">
        <v>143</v>
      </c>
      <c r="L2647" s="2" t="s">
        <v>7803</v>
      </c>
      <c r="M2647" s="2" t="s">
        <v>8480</v>
      </c>
      <c r="N2647" s="2" t="s">
        <v>15604</v>
      </c>
      <c r="O2647">
        <v>1</v>
      </c>
      <c r="P2647" s="2" t="s">
        <v>53</v>
      </c>
      <c r="Q2647">
        <v>100</v>
      </c>
      <c r="R2647">
        <v>0</v>
      </c>
      <c r="S2647" s="2" t="s">
        <v>54</v>
      </c>
      <c r="T2647" s="2" t="s">
        <v>55</v>
      </c>
      <c r="U2647" s="2" t="s">
        <v>250</v>
      </c>
      <c r="V2647" s="2"/>
      <c r="W2647">
        <v>25000</v>
      </c>
      <c r="X2647">
        <v>0</v>
      </c>
      <c r="Y2647">
        <v>0</v>
      </c>
      <c r="Z2647">
        <v>25000</v>
      </c>
      <c r="AB2647" s="2" t="s">
        <v>57</v>
      </c>
      <c r="AC2647">
        <v>18000</v>
      </c>
      <c r="AD2647">
        <v>7000</v>
      </c>
      <c r="AE2647">
        <v>80000</v>
      </c>
      <c r="AF2647">
        <v>1200</v>
      </c>
      <c r="AG2647" s="2" t="s">
        <v>15602</v>
      </c>
      <c r="AH2647" s="2"/>
      <c r="AI2647" s="1">
        <v>46198</v>
      </c>
      <c r="AJ2647" s="2"/>
      <c r="AK2647" s="2" t="s">
        <v>58</v>
      </c>
      <c r="AM2647" s="2" t="s">
        <v>59</v>
      </c>
      <c r="AP2647" s="2" t="s">
        <v>60</v>
      </c>
      <c r="AQ2647" s="2" t="s">
        <v>41</v>
      </c>
      <c r="AR2647">
        <v>55000</v>
      </c>
      <c r="AS2647" s="2" t="str">
        <f>_xlfn.IFNA(IF(VLOOKUP(all_resi[[#This Row],[No. Waybill]],settle_reconcile[No. Waybill],1,0)="","Recon","Recon"),"-")</f>
        <v>Recon</v>
      </c>
      <c r="AT2647" s="2">
        <f>all_resi[[#This Row],[Nilai COD]]-all_resi[[#This Row],[COD Fee]]-all_resi[[#This Row],[Total Biaya Setelah Diskon]]</f>
        <v>71800</v>
      </c>
      <c r="AU2647" s="2">
        <f>IF(all_resi[[#This Row],[Waktu Terima]]="","",_xlfn.DAYS(all_resi[[#This Row],[Waktu Terima]],all_resi[[#This Row],[Tanggal Pengiriman]]))</f>
        <v>1</v>
      </c>
    </row>
    <row r="2648" spans="1:47" x14ac:dyDescent="0.25">
      <c r="A2648" s="2" t="s">
        <v>15632</v>
      </c>
      <c r="B2648" s="1">
        <v>46197</v>
      </c>
      <c r="C2648" s="2" t="s">
        <v>42</v>
      </c>
      <c r="D2648" s="2" t="s">
        <v>43</v>
      </c>
      <c r="E2648" s="2" t="s">
        <v>44</v>
      </c>
      <c r="F2648" s="2" t="s">
        <v>45</v>
      </c>
      <c r="G2648" s="2" t="s">
        <v>46</v>
      </c>
      <c r="H2648" s="2" t="s">
        <v>47</v>
      </c>
      <c r="I2648" s="2" t="s">
        <v>15633</v>
      </c>
      <c r="J2648" s="2" t="s">
        <v>13351</v>
      </c>
      <c r="K2648" s="2" t="s">
        <v>177</v>
      </c>
      <c r="L2648" s="2" t="s">
        <v>862</v>
      </c>
      <c r="M2648" s="2" t="s">
        <v>15634</v>
      </c>
      <c r="N2648" s="2" t="s">
        <v>15635</v>
      </c>
      <c r="O2648">
        <v>1</v>
      </c>
      <c r="P2648" s="2" t="s">
        <v>53</v>
      </c>
      <c r="Q2648">
        <v>100</v>
      </c>
      <c r="R2648">
        <v>0</v>
      </c>
      <c r="S2648" s="2" t="s">
        <v>54</v>
      </c>
      <c r="T2648" s="2" t="s">
        <v>55</v>
      </c>
      <c r="U2648" s="2" t="s">
        <v>97</v>
      </c>
      <c r="V2648" s="2"/>
      <c r="W2648">
        <v>114000</v>
      </c>
      <c r="X2648">
        <v>0</v>
      </c>
      <c r="Y2648">
        <v>0</v>
      </c>
      <c r="Z2648">
        <v>114000</v>
      </c>
      <c r="AB2648" s="2" t="s">
        <v>57</v>
      </c>
      <c r="AC2648">
        <v>45600</v>
      </c>
      <c r="AD2648">
        <v>68400</v>
      </c>
      <c r="AE2648">
        <v>184000</v>
      </c>
      <c r="AF2648">
        <v>2760</v>
      </c>
      <c r="AG2648" s="2" t="s">
        <v>256</v>
      </c>
      <c r="AH2648" s="2"/>
      <c r="AI2648" s="1">
        <v>46208</v>
      </c>
      <c r="AJ2648" s="2"/>
      <c r="AK2648" s="2" t="s">
        <v>67</v>
      </c>
      <c r="AM2648" s="2" t="s">
        <v>59</v>
      </c>
      <c r="AP2648" s="2" t="s">
        <v>60</v>
      </c>
      <c r="AQ2648" s="2" t="s">
        <v>41</v>
      </c>
      <c r="AR2648">
        <v>70000</v>
      </c>
      <c r="AS2648" s="2" t="str">
        <f>_xlfn.IFNA(IF(VLOOKUP(all_resi[[#This Row],[No. Waybill]],settle_reconcile[No. Waybill],1,0)="","Recon","Recon"),"-")</f>
        <v>-</v>
      </c>
      <c r="AT2648" s="2">
        <f>all_resi[[#This Row],[Nilai COD]]-all_resi[[#This Row],[COD Fee]]-all_resi[[#This Row],[Total Biaya Setelah Diskon]]</f>
        <v>112840</v>
      </c>
      <c r="AU2648" s="2">
        <f>IF(all_resi[[#This Row],[Waktu Terima]]="","",_xlfn.DAYS(all_resi[[#This Row],[Waktu Terima]],all_resi[[#This Row],[Tanggal Pengiriman]]))</f>
        <v>11</v>
      </c>
    </row>
    <row r="2649" spans="1:47" x14ac:dyDescent="0.25">
      <c r="A2649" s="2" t="s">
        <v>15646</v>
      </c>
      <c r="B2649" s="1">
        <v>46197</v>
      </c>
      <c r="C2649" s="2" t="s">
        <v>42</v>
      </c>
      <c r="D2649" s="2" t="s">
        <v>43</v>
      </c>
      <c r="E2649" s="2" t="s">
        <v>44</v>
      </c>
      <c r="F2649" s="2" t="s">
        <v>45</v>
      </c>
      <c r="G2649" s="2" t="s">
        <v>46</v>
      </c>
      <c r="H2649" s="2" t="s">
        <v>47</v>
      </c>
      <c r="I2649" s="2" t="s">
        <v>15647</v>
      </c>
      <c r="J2649" s="2" t="s">
        <v>15648</v>
      </c>
      <c r="K2649" s="2" t="s">
        <v>75</v>
      </c>
      <c r="L2649" s="2" t="s">
        <v>1153</v>
      </c>
      <c r="M2649" s="2" t="s">
        <v>15649</v>
      </c>
      <c r="N2649" s="2" t="s">
        <v>15650</v>
      </c>
      <c r="O2649">
        <v>1</v>
      </c>
      <c r="P2649" s="2" t="s">
        <v>53</v>
      </c>
      <c r="Q2649">
        <v>100</v>
      </c>
      <c r="R2649">
        <v>0</v>
      </c>
      <c r="S2649" s="2" t="s">
        <v>54</v>
      </c>
      <c r="T2649" s="2" t="s">
        <v>55</v>
      </c>
      <c r="U2649" s="2" t="s">
        <v>15651</v>
      </c>
      <c r="V2649" s="2"/>
      <c r="W2649">
        <v>56000</v>
      </c>
      <c r="X2649">
        <v>0</v>
      </c>
      <c r="Y2649">
        <v>0</v>
      </c>
      <c r="Z2649">
        <v>56000</v>
      </c>
      <c r="AB2649" s="2" t="s">
        <v>57</v>
      </c>
      <c r="AC2649">
        <v>22400</v>
      </c>
      <c r="AD2649">
        <v>33600</v>
      </c>
      <c r="AE2649">
        <v>126000</v>
      </c>
      <c r="AF2649">
        <v>1890</v>
      </c>
      <c r="AG2649" s="2" t="s">
        <v>15647</v>
      </c>
      <c r="AH2649" s="2"/>
      <c r="AI2649" s="1">
        <v>46201</v>
      </c>
      <c r="AJ2649" s="2"/>
      <c r="AK2649" s="2" t="s">
        <v>58</v>
      </c>
      <c r="AM2649" s="2" t="s">
        <v>59</v>
      </c>
      <c r="AP2649" s="2" t="s">
        <v>60</v>
      </c>
      <c r="AQ2649" s="2" t="s">
        <v>41</v>
      </c>
      <c r="AR2649">
        <v>70000</v>
      </c>
      <c r="AS2649" s="2" t="str">
        <f>_xlfn.IFNA(IF(VLOOKUP(all_resi[[#This Row],[No. Waybill]],settle_reconcile[No. Waybill],1,0)="","Recon","Recon"),"-")</f>
        <v>Recon</v>
      </c>
      <c r="AT2649" s="2">
        <f>all_resi[[#This Row],[Nilai COD]]-all_resi[[#This Row],[COD Fee]]-all_resi[[#This Row],[Total Biaya Setelah Diskon]]</f>
        <v>90510</v>
      </c>
      <c r="AU2649" s="2">
        <f>IF(all_resi[[#This Row],[Waktu Terima]]="","",_xlfn.DAYS(all_resi[[#This Row],[Waktu Terima]],all_resi[[#This Row],[Tanggal Pengiriman]]))</f>
        <v>4</v>
      </c>
    </row>
    <row r="2650" spans="1:47" x14ac:dyDescent="0.25">
      <c r="A2650" s="2" t="s">
        <v>15482</v>
      </c>
      <c r="B2650" s="1">
        <v>46197</v>
      </c>
      <c r="C2650" s="2" t="s">
        <v>42</v>
      </c>
      <c r="D2650" s="2" t="s">
        <v>43</v>
      </c>
      <c r="E2650" s="2" t="s">
        <v>44</v>
      </c>
      <c r="F2650" s="2" t="s">
        <v>45</v>
      </c>
      <c r="G2650" s="2" t="s">
        <v>46</v>
      </c>
      <c r="H2650" s="2" t="s">
        <v>80</v>
      </c>
      <c r="I2650" s="2" t="s">
        <v>15483</v>
      </c>
      <c r="J2650" s="2" t="s">
        <v>15484</v>
      </c>
      <c r="K2650" s="2" t="s">
        <v>177</v>
      </c>
      <c r="L2650" s="2" t="s">
        <v>1333</v>
      </c>
      <c r="M2650" s="2" t="s">
        <v>1654</v>
      </c>
      <c r="N2650" s="2" t="s">
        <v>15485</v>
      </c>
      <c r="O2650">
        <v>1</v>
      </c>
      <c r="P2650" s="2" t="s">
        <v>53</v>
      </c>
      <c r="Q2650">
        <v>100</v>
      </c>
      <c r="R2650">
        <v>0</v>
      </c>
      <c r="S2650" s="2" t="s">
        <v>54</v>
      </c>
      <c r="T2650" s="2" t="s">
        <v>55</v>
      </c>
      <c r="U2650" s="2" t="s">
        <v>86</v>
      </c>
      <c r="V2650" s="2"/>
      <c r="W2650">
        <v>87000</v>
      </c>
      <c r="X2650">
        <v>0</v>
      </c>
      <c r="Y2650">
        <v>0</v>
      </c>
      <c r="Z2650">
        <v>87000</v>
      </c>
      <c r="AB2650" s="2" t="s">
        <v>57</v>
      </c>
      <c r="AC2650">
        <v>34800</v>
      </c>
      <c r="AD2650">
        <v>52200</v>
      </c>
      <c r="AE2650">
        <v>147000</v>
      </c>
      <c r="AF2650">
        <v>2205</v>
      </c>
      <c r="AG2650" s="2" t="s">
        <v>256</v>
      </c>
      <c r="AH2650" s="2"/>
      <c r="AI2650" s="1">
        <v>46209</v>
      </c>
      <c r="AJ2650" s="2" t="s">
        <v>87</v>
      </c>
      <c r="AK2650" s="2" t="s">
        <v>67</v>
      </c>
      <c r="AM2650" s="2" t="s">
        <v>59</v>
      </c>
      <c r="AP2650" s="2" t="s">
        <v>60</v>
      </c>
      <c r="AQ2650" s="2" t="s">
        <v>41</v>
      </c>
      <c r="AR2650">
        <v>60000</v>
      </c>
      <c r="AS2650" s="2" t="str">
        <f>_xlfn.IFNA(IF(VLOOKUP(all_resi[[#This Row],[No. Waybill]],settle_reconcile[No. Waybill],1,0)="","Recon","Recon"),"-")</f>
        <v>-</v>
      </c>
      <c r="AT2650" s="2">
        <f>all_resi[[#This Row],[Nilai COD]]-all_resi[[#This Row],[COD Fee]]-all_resi[[#This Row],[Total Biaya Setelah Diskon]]</f>
        <v>92595</v>
      </c>
      <c r="AU2650" s="2">
        <f>IF(all_resi[[#This Row],[Waktu Terima]]="","",_xlfn.DAYS(all_resi[[#This Row],[Waktu Terima]],all_resi[[#This Row],[Tanggal Pengiriman]]))</f>
        <v>12</v>
      </c>
    </row>
    <row r="2651" spans="1:47" x14ac:dyDescent="0.25">
      <c r="A2651" s="2" t="s">
        <v>15040</v>
      </c>
      <c r="B2651" s="1">
        <v>46197</v>
      </c>
      <c r="C2651" s="2" t="s">
        <v>42</v>
      </c>
      <c r="D2651" s="2" t="s">
        <v>43</v>
      </c>
      <c r="E2651" s="2" t="s">
        <v>44</v>
      </c>
      <c r="F2651" s="2" t="s">
        <v>45</v>
      </c>
      <c r="G2651" s="2" t="s">
        <v>46</v>
      </c>
      <c r="H2651" s="2" t="s">
        <v>47</v>
      </c>
      <c r="I2651" s="2" t="s">
        <v>15041</v>
      </c>
      <c r="J2651" s="2" t="s">
        <v>15042</v>
      </c>
      <c r="K2651" s="2" t="s">
        <v>82</v>
      </c>
      <c r="L2651" s="2" t="s">
        <v>1843</v>
      </c>
      <c r="M2651" s="2" t="s">
        <v>1844</v>
      </c>
      <c r="N2651" s="2" t="s">
        <v>15043</v>
      </c>
      <c r="O2651">
        <v>1</v>
      </c>
      <c r="P2651" s="2" t="s">
        <v>53</v>
      </c>
      <c r="Q2651">
        <v>100</v>
      </c>
      <c r="R2651">
        <v>0</v>
      </c>
      <c r="S2651" s="2" t="s">
        <v>54</v>
      </c>
      <c r="T2651" s="2" t="s">
        <v>55</v>
      </c>
      <c r="U2651" s="2" t="s">
        <v>207</v>
      </c>
      <c r="V2651" s="2"/>
      <c r="W2651">
        <v>57000</v>
      </c>
      <c r="X2651">
        <v>0</v>
      </c>
      <c r="Y2651">
        <v>0</v>
      </c>
      <c r="Z2651">
        <v>57000</v>
      </c>
      <c r="AB2651" s="2" t="s">
        <v>57</v>
      </c>
      <c r="AC2651">
        <v>22800</v>
      </c>
      <c r="AD2651">
        <v>34200</v>
      </c>
      <c r="AE2651">
        <v>127000</v>
      </c>
      <c r="AF2651">
        <v>1905</v>
      </c>
      <c r="AG2651" s="2" t="s">
        <v>256</v>
      </c>
      <c r="AH2651" s="2"/>
      <c r="AI2651" s="1">
        <v>46208</v>
      </c>
      <c r="AJ2651" s="2"/>
      <c r="AK2651" s="2" t="s">
        <v>67</v>
      </c>
      <c r="AM2651" s="2" t="s">
        <v>59</v>
      </c>
      <c r="AP2651" s="2" t="s">
        <v>60</v>
      </c>
      <c r="AQ2651" s="2" t="s">
        <v>41</v>
      </c>
      <c r="AR2651">
        <v>70000</v>
      </c>
      <c r="AS2651" s="2" t="str">
        <f>_xlfn.IFNA(IF(VLOOKUP(all_resi[[#This Row],[No. Waybill]],settle_reconcile[No. Waybill],1,0)="","Recon","Recon"),"-")</f>
        <v>-</v>
      </c>
      <c r="AT2651" s="2">
        <f>all_resi[[#This Row],[Nilai COD]]-all_resi[[#This Row],[COD Fee]]-all_resi[[#This Row],[Total Biaya Setelah Diskon]]</f>
        <v>90895</v>
      </c>
      <c r="AU2651" s="2">
        <f>IF(all_resi[[#This Row],[Waktu Terima]]="","",_xlfn.DAYS(all_resi[[#This Row],[Waktu Terima]],all_resi[[#This Row],[Tanggal Pengiriman]]))</f>
        <v>11</v>
      </c>
    </row>
    <row r="2652" spans="1:47" x14ac:dyDescent="0.25">
      <c r="A2652" s="2" t="s">
        <v>15468</v>
      </c>
      <c r="B2652" s="1">
        <v>46197</v>
      </c>
      <c r="C2652" s="2" t="s">
        <v>42</v>
      </c>
      <c r="D2652" s="2" t="s">
        <v>43</v>
      </c>
      <c r="E2652" s="2" t="s">
        <v>44</v>
      </c>
      <c r="F2652" s="2" t="s">
        <v>45</v>
      </c>
      <c r="G2652" s="2" t="s">
        <v>46</v>
      </c>
      <c r="H2652" s="2" t="s">
        <v>47</v>
      </c>
      <c r="I2652" s="2" t="s">
        <v>15469</v>
      </c>
      <c r="J2652" s="2" t="s">
        <v>15470</v>
      </c>
      <c r="K2652" s="2" t="s">
        <v>100</v>
      </c>
      <c r="L2652" s="2" t="s">
        <v>1496</v>
      </c>
      <c r="M2652" s="2" t="s">
        <v>15471</v>
      </c>
      <c r="N2652" s="2" t="s">
        <v>15472</v>
      </c>
      <c r="O2652">
        <v>1</v>
      </c>
      <c r="P2652" s="2" t="s">
        <v>53</v>
      </c>
      <c r="Q2652">
        <v>100</v>
      </c>
      <c r="R2652">
        <v>0</v>
      </c>
      <c r="S2652" s="2" t="s">
        <v>54</v>
      </c>
      <c r="T2652" s="2" t="s">
        <v>55</v>
      </c>
      <c r="U2652" s="2" t="s">
        <v>1838</v>
      </c>
      <c r="V2652" s="2"/>
      <c r="W2652">
        <v>23000</v>
      </c>
      <c r="X2652">
        <v>0</v>
      </c>
      <c r="Y2652">
        <v>0</v>
      </c>
      <c r="Z2652">
        <v>23000</v>
      </c>
      <c r="AB2652" s="2" t="s">
        <v>57</v>
      </c>
      <c r="AC2652">
        <v>17000</v>
      </c>
      <c r="AD2652">
        <v>6000</v>
      </c>
      <c r="AE2652">
        <v>127000</v>
      </c>
      <c r="AF2652">
        <v>1905</v>
      </c>
      <c r="AG2652" s="2" t="s">
        <v>15469</v>
      </c>
      <c r="AH2652" s="2"/>
      <c r="AI2652" s="1">
        <v>46199</v>
      </c>
      <c r="AJ2652" s="2"/>
      <c r="AK2652" s="2" t="s">
        <v>58</v>
      </c>
      <c r="AM2652" s="2" t="s">
        <v>59</v>
      </c>
      <c r="AP2652" s="2" t="s">
        <v>60</v>
      </c>
      <c r="AQ2652" s="2" t="s">
        <v>41</v>
      </c>
      <c r="AR2652">
        <v>104000</v>
      </c>
      <c r="AS2652" s="2" t="str">
        <f>_xlfn.IFNA(IF(VLOOKUP(all_resi[[#This Row],[No. Waybill]],settle_reconcile[No. Waybill],1,0)="","Recon","Recon"),"-")</f>
        <v>Recon</v>
      </c>
      <c r="AT2652" s="2">
        <f>all_resi[[#This Row],[Nilai COD]]-all_resi[[#This Row],[COD Fee]]-all_resi[[#This Row],[Total Biaya Setelah Diskon]]</f>
        <v>119095</v>
      </c>
      <c r="AU2652" s="2">
        <f>IF(all_resi[[#This Row],[Waktu Terima]]="","",_xlfn.DAYS(all_resi[[#This Row],[Waktu Terima]],all_resi[[#This Row],[Tanggal Pengiriman]]))</f>
        <v>2</v>
      </c>
    </row>
    <row r="2653" spans="1:47" x14ac:dyDescent="0.25">
      <c r="A2653" s="2" t="s">
        <v>15624</v>
      </c>
      <c r="B2653" s="1">
        <v>46197</v>
      </c>
      <c r="C2653" s="2" t="s">
        <v>42</v>
      </c>
      <c r="D2653" s="2" t="s">
        <v>43</v>
      </c>
      <c r="E2653" s="2" t="s">
        <v>44</v>
      </c>
      <c r="F2653" s="2" t="s">
        <v>45</v>
      </c>
      <c r="G2653" s="2" t="s">
        <v>46</v>
      </c>
      <c r="H2653" s="2" t="s">
        <v>80</v>
      </c>
      <c r="I2653" s="2" t="s">
        <v>15625</v>
      </c>
      <c r="J2653" s="2" t="s">
        <v>15626</v>
      </c>
      <c r="K2653" s="2" t="s">
        <v>49</v>
      </c>
      <c r="L2653" s="2" t="s">
        <v>4350</v>
      </c>
      <c r="M2653" s="2" t="s">
        <v>4351</v>
      </c>
      <c r="N2653" s="2" t="s">
        <v>15627</v>
      </c>
      <c r="O2653">
        <v>1</v>
      </c>
      <c r="P2653" s="2" t="s">
        <v>53</v>
      </c>
      <c r="Q2653">
        <v>100</v>
      </c>
      <c r="R2653">
        <v>0</v>
      </c>
      <c r="S2653" s="2" t="s">
        <v>54</v>
      </c>
      <c r="T2653" s="2" t="s">
        <v>55</v>
      </c>
      <c r="U2653" s="2" t="s">
        <v>4301</v>
      </c>
      <c r="V2653" s="2"/>
      <c r="W2653">
        <v>68000</v>
      </c>
      <c r="X2653">
        <v>0</v>
      </c>
      <c r="Y2653">
        <v>0</v>
      </c>
      <c r="Z2653">
        <v>68000</v>
      </c>
      <c r="AB2653" s="2" t="s">
        <v>57</v>
      </c>
      <c r="AC2653">
        <v>27200</v>
      </c>
      <c r="AD2653">
        <v>40800</v>
      </c>
      <c r="AE2653">
        <v>184000</v>
      </c>
      <c r="AF2653">
        <v>2760</v>
      </c>
      <c r="AG2653" s="2" t="s">
        <v>256</v>
      </c>
      <c r="AH2653" s="2"/>
      <c r="AI2653" s="1">
        <v>46205</v>
      </c>
      <c r="AJ2653" s="2" t="s">
        <v>87</v>
      </c>
      <c r="AK2653" s="2" t="s">
        <v>67</v>
      </c>
      <c r="AM2653" s="2" t="s">
        <v>59</v>
      </c>
      <c r="AP2653" s="2" t="s">
        <v>60</v>
      </c>
      <c r="AQ2653" s="2" t="s">
        <v>41</v>
      </c>
      <c r="AR2653">
        <v>116000</v>
      </c>
      <c r="AS2653" s="2" t="str">
        <f>_xlfn.IFNA(IF(VLOOKUP(all_resi[[#This Row],[No. Waybill]],settle_reconcile[No. Waybill],1,0)="","Recon","Recon"),"-")</f>
        <v>-</v>
      </c>
      <c r="AT2653" s="2">
        <f>all_resi[[#This Row],[Nilai COD]]-all_resi[[#This Row],[COD Fee]]-all_resi[[#This Row],[Total Biaya Setelah Diskon]]</f>
        <v>140440</v>
      </c>
      <c r="AU2653" s="2">
        <f>IF(all_resi[[#This Row],[Waktu Terima]]="","",_xlfn.DAYS(all_resi[[#This Row],[Waktu Terima]],all_resi[[#This Row],[Tanggal Pengiriman]]))</f>
        <v>8</v>
      </c>
    </row>
    <row r="2654" spans="1:47" x14ac:dyDescent="0.25">
      <c r="A2654" s="2" t="s">
        <v>15162</v>
      </c>
      <c r="B2654" s="1">
        <v>46197</v>
      </c>
      <c r="C2654" s="2" t="s">
        <v>42</v>
      </c>
      <c r="D2654" s="2" t="s">
        <v>43</v>
      </c>
      <c r="E2654" s="2" t="s">
        <v>44</v>
      </c>
      <c r="F2654" s="2" t="s">
        <v>45</v>
      </c>
      <c r="G2654" s="2" t="s">
        <v>46</v>
      </c>
      <c r="H2654" s="2" t="s">
        <v>47</v>
      </c>
      <c r="I2654" s="2" t="s">
        <v>15163</v>
      </c>
      <c r="J2654" s="2" t="s">
        <v>15164</v>
      </c>
      <c r="K2654" s="2" t="s">
        <v>143</v>
      </c>
      <c r="L2654" s="2" t="s">
        <v>1408</v>
      </c>
      <c r="M2654" s="2" t="s">
        <v>15165</v>
      </c>
      <c r="N2654" s="2" t="s">
        <v>15166</v>
      </c>
      <c r="O2654">
        <v>1</v>
      </c>
      <c r="P2654" s="2" t="s">
        <v>53</v>
      </c>
      <c r="Q2654">
        <v>100</v>
      </c>
      <c r="R2654">
        <v>0</v>
      </c>
      <c r="S2654" s="2" t="s">
        <v>54</v>
      </c>
      <c r="T2654" s="2" t="s">
        <v>55</v>
      </c>
      <c r="U2654" s="2" t="s">
        <v>147</v>
      </c>
      <c r="V2654" s="2"/>
      <c r="W2654">
        <v>25000</v>
      </c>
      <c r="X2654">
        <v>0</v>
      </c>
      <c r="Y2654">
        <v>0</v>
      </c>
      <c r="Z2654">
        <v>25000</v>
      </c>
      <c r="AB2654" s="2" t="s">
        <v>57</v>
      </c>
      <c r="AC2654">
        <v>18000</v>
      </c>
      <c r="AD2654">
        <v>7000</v>
      </c>
      <c r="AE2654">
        <v>93000</v>
      </c>
      <c r="AF2654">
        <v>1395</v>
      </c>
      <c r="AG2654" s="2" t="s">
        <v>15163</v>
      </c>
      <c r="AH2654" s="2"/>
      <c r="AI2654" s="1">
        <v>46198</v>
      </c>
      <c r="AJ2654" s="2"/>
      <c r="AK2654" s="2" t="s">
        <v>58</v>
      </c>
      <c r="AM2654" s="2" t="s">
        <v>59</v>
      </c>
      <c r="AP2654" s="2" t="s">
        <v>60</v>
      </c>
      <c r="AQ2654" s="2" t="s">
        <v>41</v>
      </c>
      <c r="AR2654">
        <v>68000</v>
      </c>
      <c r="AS2654" s="2" t="str">
        <f>_xlfn.IFNA(IF(VLOOKUP(all_resi[[#This Row],[No. Waybill]],settle_reconcile[No. Waybill],1,0)="","Recon","Recon"),"-")</f>
        <v>Recon</v>
      </c>
      <c r="AT2654" s="2">
        <f>all_resi[[#This Row],[Nilai COD]]-all_resi[[#This Row],[COD Fee]]-all_resi[[#This Row],[Total Biaya Setelah Diskon]]</f>
        <v>84605</v>
      </c>
      <c r="AU2654" s="2">
        <f>IF(all_resi[[#This Row],[Waktu Terima]]="","",_xlfn.DAYS(all_resi[[#This Row],[Waktu Terima]],all_resi[[#This Row],[Tanggal Pengiriman]]))</f>
        <v>1</v>
      </c>
    </row>
    <row r="2655" spans="1:47" x14ac:dyDescent="0.25">
      <c r="A2655" s="2" t="s">
        <v>15596</v>
      </c>
      <c r="B2655" s="1">
        <v>46197</v>
      </c>
      <c r="C2655" s="2" t="s">
        <v>42</v>
      </c>
      <c r="D2655" s="2" t="s">
        <v>43</v>
      </c>
      <c r="E2655" s="2" t="s">
        <v>44</v>
      </c>
      <c r="F2655" s="2" t="s">
        <v>45</v>
      </c>
      <c r="G2655" s="2" t="s">
        <v>46</v>
      </c>
      <c r="H2655" s="2" t="s">
        <v>47</v>
      </c>
      <c r="I2655" s="2" t="s">
        <v>15597</v>
      </c>
      <c r="J2655" s="2" t="s">
        <v>15598</v>
      </c>
      <c r="K2655" s="2" t="s">
        <v>156</v>
      </c>
      <c r="L2655" s="2" t="s">
        <v>480</v>
      </c>
      <c r="M2655" s="2" t="s">
        <v>15599</v>
      </c>
      <c r="N2655" s="2" t="s">
        <v>15600</v>
      </c>
      <c r="O2655">
        <v>1</v>
      </c>
      <c r="P2655" s="2" t="s">
        <v>53</v>
      </c>
      <c r="Q2655">
        <v>100</v>
      </c>
      <c r="R2655">
        <v>0</v>
      </c>
      <c r="S2655" s="2" t="s">
        <v>54</v>
      </c>
      <c r="T2655" s="2" t="s">
        <v>55</v>
      </c>
      <c r="U2655" s="2" t="s">
        <v>225</v>
      </c>
      <c r="V2655" s="2"/>
      <c r="W2655">
        <v>82000</v>
      </c>
      <c r="X2655">
        <v>0</v>
      </c>
      <c r="Y2655">
        <v>0</v>
      </c>
      <c r="Z2655">
        <v>82000</v>
      </c>
      <c r="AB2655" s="2" t="s">
        <v>57</v>
      </c>
      <c r="AC2655">
        <v>32800</v>
      </c>
      <c r="AD2655">
        <v>49200</v>
      </c>
      <c r="AE2655">
        <v>189000</v>
      </c>
      <c r="AF2655">
        <v>2835</v>
      </c>
      <c r="AG2655" s="2"/>
      <c r="AH2655" s="2"/>
      <c r="AI2655" s="1"/>
      <c r="AJ2655" s="2"/>
      <c r="AK2655" s="2" t="s">
        <v>67</v>
      </c>
      <c r="AM2655" s="2" t="s">
        <v>59</v>
      </c>
      <c r="AP2655" s="2" t="s">
        <v>60</v>
      </c>
      <c r="AQ2655" s="2" t="s">
        <v>41</v>
      </c>
      <c r="AR2655">
        <v>107000</v>
      </c>
      <c r="AS2655" s="2" t="str">
        <f>_xlfn.IFNA(IF(VLOOKUP(all_resi[[#This Row],[No. Waybill]],settle_reconcile[No. Waybill],1,0)="","Recon","Recon"),"-")</f>
        <v>-</v>
      </c>
      <c r="AT2655" s="2">
        <f>all_resi[[#This Row],[Nilai COD]]-all_resi[[#This Row],[COD Fee]]-all_resi[[#This Row],[Total Biaya Setelah Diskon]]</f>
        <v>136965</v>
      </c>
      <c r="AU2655" s="2" t="str">
        <f>IF(all_resi[[#This Row],[Waktu Terima]]="","",_xlfn.DAYS(all_resi[[#This Row],[Waktu Terima]],all_resi[[#This Row],[Tanggal Pengiriman]]))</f>
        <v/>
      </c>
    </row>
    <row r="2656" spans="1:47" x14ac:dyDescent="0.25">
      <c r="A2656" s="2" t="s">
        <v>15662</v>
      </c>
      <c r="B2656" s="1">
        <v>46197</v>
      </c>
      <c r="C2656" s="2" t="s">
        <v>42</v>
      </c>
      <c r="D2656" s="2" t="s">
        <v>43</v>
      </c>
      <c r="E2656" s="2" t="s">
        <v>44</v>
      </c>
      <c r="F2656" s="2" t="s">
        <v>45</v>
      </c>
      <c r="G2656" s="2" t="s">
        <v>46</v>
      </c>
      <c r="H2656" s="2" t="s">
        <v>47</v>
      </c>
      <c r="I2656" s="2" t="s">
        <v>15663</v>
      </c>
      <c r="J2656" s="2" t="s">
        <v>15664</v>
      </c>
      <c r="K2656" s="2" t="s">
        <v>183</v>
      </c>
      <c r="L2656" s="2" t="s">
        <v>499</v>
      </c>
      <c r="M2656" s="2" t="s">
        <v>15665</v>
      </c>
      <c r="N2656" s="2" t="s">
        <v>15666</v>
      </c>
      <c r="O2656">
        <v>1</v>
      </c>
      <c r="P2656" s="2" t="s">
        <v>53</v>
      </c>
      <c r="Q2656">
        <v>100</v>
      </c>
      <c r="R2656">
        <v>0</v>
      </c>
      <c r="S2656" s="2" t="s">
        <v>54</v>
      </c>
      <c r="T2656" s="2" t="s">
        <v>55</v>
      </c>
      <c r="U2656" s="2" t="s">
        <v>225</v>
      </c>
      <c r="V2656" s="2"/>
      <c r="W2656">
        <v>110000</v>
      </c>
      <c r="X2656">
        <v>0</v>
      </c>
      <c r="Y2656">
        <v>0</v>
      </c>
      <c r="Z2656">
        <v>110000</v>
      </c>
      <c r="AB2656" s="2" t="s">
        <v>57</v>
      </c>
      <c r="AC2656">
        <v>44000</v>
      </c>
      <c r="AD2656">
        <v>66000</v>
      </c>
      <c r="AE2656">
        <v>200000</v>
      </c>
      <c r="AF2656">
        <v>3000</v>
      </c>
      <c r="AG2656" s="2" t="s">
        <v>43</v>
      </c>
      <c r="AH2656" s="2"/>
      <c r="AI2656" s="1">
        <v>46210</v>
      </c>
      <c r="AJ2656" s="2"/>
      <c r="AK2656" s="2" t="s">
        <v>67</v>
      </c>
      <c r="AM2656" s="2" t="s">
        <v>59</v>
      </c>
      <c r="AP2656" s="2" t="s">
        <v>60</v>
      </c>
      <c r="AQ2656" s="2" t="s">
        <v>41</v>
      </c>
      <c r="AR2656">
        <v>90000</v>
      </c>
      <c r="AS2656" s="2" t="str">
        <f>_xlfn.IFNA(IF(VLOOKUP(all_resi[[#This Row],[No. Waybill]],settle_reconcile[No. Waybill],1,0)="","Recon","Recon"),"-")</f>
        <v>-</v>
      </c>
      <c r="AT2656" s="2">
        <f>all_resi[[#This Row],[Nilai COD]]-all_resi[[#This Row],[COD Fee]]-all_resi[[#This Row],[Total Biaya Setelah Diskon]]</f>
        <v>131000</v>
      </c>
      <c r="AU2656" s="2">
        <f>IF(all_resi[[#This Row],[Waktu Terima]]="","",_xlfn.DAYS(all_resi[[#This Row],[Waktu Terima]],all_resi[[#This Row],[Tanggal Pengiriman]]))</f>
        <v>13</v>
      </c>
    </row>
    <row r="2657" spans="1:47" x14ac:dyDescent="0.25">
      <c r="A2657" s="2" t="s">
        <v>15657</v>
      </c>
      <c r="B2657" s="1">
        <v>46197</v>
      </c>
      <c r="C2657" s="2" t="s">
        <v>42</v>
      </c>
      <c r="D2657" s="2" t="s">
        <v>43</v>
      </c>
      <c r="E2657" s="2" t="s">
        <v>44</v>
      </c>
      <c r="F2657" s="2" t="s">
        <v>45</v>
      </c>
      <c r="G2657" s="2" t="s">
        <v>46</v>
      </c>
      <c r="H2657" s="2" t="s">
        <v>47</v>
      </c>
      <c r="I2657" s="2" t="s">
        <v>15658</v>
      </c>
      <c r="J2657" s="2" t="s">
        <v>15659</v>
      </c>
      <c r="K2657" s="2" t="s">
        <v>183</v>
      </c>
      <c r="L2657" s="2" t="s">
        <v>838</v>
      </c>
      <c r="M2657" s="2" t="s">
        <v>15660</v>
      </c>
      <c r="N2657" s="2" t="s">
        <v>15661</v>
      </c>
      <c r="O2657">
        <v>1</v>
      </c>
      <c r="P2657" s="2" t="s">
        <v>53</v>
      </c>
      <c r="Q2657">
        <v>100</v>
      </c>
      <c r="R2657">
        <v>0</v>
      </c>
      <c r="S2657" s="2" t="s">
        <v>54</v>
      </c>
      <c r="T2657" s="2" t="s">
        <v>55</v>
      </c>
      <c r="U2657" s="2" t="s">
        <v>225</v>
      </c>
      <c r="V2657" s="2"/>
      <c r="W2657">
        <v>91000</v>
      </c>
      <c r="X2657">
        <v>0</v>
      </c>
      <c r="Y2657">
        <v>0</v>
      </c>
      <c r="Z2657">
        <v>91000</v>
      </c>
      <c r="AB2657" s="2" t="s">
        <v>57</v>
      </c>
      <c r="AC2657">
        <v>36400</v>
      </c>
      <c r="AD2657">
        <v>54600</v>
      </c>
      <c r="AE2657">
        <v>195000</v>
      </c>
      <c r="AF2657">
        <v>2925</v>
      </c>
      <c r="AG2657" s="2" t="s">
        <v>256</v>
      </c>
      <c r="AH2657" s="2" t="s">
        <v>149</v>
      </c>
      <c r="AI2657" s="1">
        <v>46203</v>
      </c>
      <c r="AJ2657" s="2"/>
      <c r="AK2657" s="2" t="s">
        <v>58</v>
      </c>
      <c r="AM2657" s="2" t="s">
        <v>59</v>
      </c>
      <c r="AP2657" s="2" t="s">
        <v>60</v>
      </c>
      <c r="AQ2657" s="2" t="s">
        <v>41</v>
      </c>
      <c r="AR2657">
        <v>104000</v>
      </c>
      <c r="AS2657" s="2" t="str">
        <f>_xlfn.IFNA(IF(VLOOKUP(all_resi[[#This Row],[No. Waybill]],settle_reconcile[No. Waybill],1,0)="","Recon","Recon"),"-")</f>
        <v>Recon</v>
      </c>
      <c r="AT2657" s="2">
        <f>all_resi[[#This Row],[Nilai COD]]-all_resi[[#This Row],[COD Fee]]-all_resi[[#This Row],[Total Biaya Setelah Diskon]]</f>
        <v>137475</v>
      </c>
      <c r="AU2657" s="2">
        <f>IF(all_resi[[#This Row],[Waktu Terima]]="","",_xlfn.DAYS(all_resi[[#This Row],[Waktu Terima]],all_resi[[#This Row],[Tanggal Pengiriman]]))</f>
        <v>6</v>
      </c>
    </row>
    <row r="2658" spans="1:47" x14ac:dyDescent="0.25">
      <c r="A2658" s="2" t="s">
        <v>15175</v>
      </c>
      <c r="B2658" s="1">
        <v>46197</v>
      </c>
      <c r="C2658" s="2" t="s">
        <v>42</v>
      </c>
      <c r="D2658" s="2" t="s">
        <v>43</v>
      </c>
      <c r="E2658" s="2" t="s">
        <v>44</v>
      </c>
      <c r="F2658" s="2" t="s">
        <v>45</v>
      </c>
      <c r="G2658" s="2" t="s">
        <v>46</v>
      </c>
      <c r="H2658" s="2" t="s">
        <v>47</v>
      </c>
      <c r="I2658" s="2" t="s">
        <v>15176</v>
      </c>
      <c r="J2658" s="2" t="s">
        <v>15177</v>
      </c>
      <c r="K2658" s="2" t="s">
        <v>143</v>
      </c>
      <c r="L2658" s="2" t="s">
        <v>1287</v>
      </c>
      <c r="M2658" s="2" t="s">
        <v>15178</v>
      </c>
      <c r="N2658" s="2" t="s">
        <v>15179</v>
      </c>
      <c r="O2658">
        <v>1</v>
      </c>
      <c r="P2658" s="2" t="s">
        <v>53</v>
      </c>
      <c r="Q2658">
        <v>100</v>
      </c>
      <c r="R2658">
        <v>0</v>
      </c>
      <c r="S2658" s="2" t="s">
        <v>54</v>
      </c>
      <c r="T2658" s="2" t="s">
        <v>55</v>
      </c>
      <c r="U2658" s="2" t="s">
        <v>147</v>
      </c>
      <c r="V2658" s="2"/>
      <c r="W2658">
        <v>25000</v>
      </c>
      <c r="X2658">
        <v>0</v>
      </c>
      <c r="Y2658">
        <v>0</v>
      </c>
      <c r="Z2658">
        <v>25000</v>
      </c>
      <c r="AB2658" s="2" t="s">
        <v>57</v>
      </c>
      <c r="AC2658">
        <v>18000</v>
      </c>
      <c r="AD2658">
        <v>7000</v>
      </c>
      <c r="AE2658">
        <v>95000</v>
      </c>
      <c r="AF2658">
        <v>1425</v>
      </c>
      <c r="AG2658" s="2" t="s">
        <v>15176</v>
      </c>
      <c r="AH2658" s="2"/>
      <c r="AI2658" s="1">
        <v>46198</v>
      </c>
      <c r="AJ2658" s="2"/>
      <c r="AK2658" s="2" t="s">
        <v>58</v>
      </c>
      <c r="AM2658" s="2" t="s">
        <v>59</v>
      </c>
      <c r="AP2658" s="2" t="s">
        <v>60</v>
      </c>
      <c r="AQ2658" s="2" t="s">
        <v>41</v>
      </c>
      <c r="AR2658">
        <v>70000</v>
      </c>
      <c r="AS2658" s="2" t="str">
        <f>_xlfn.IFNA(IF(VLOOKUP(all_resi[[#This Row],[No. Waybill]],settle_reconcile[No. Waybill],1,0)="","Recon","Recon"),"-")</f>
        <v>Recon</v>
      </c>
      <c r="AT2658" s="2">
        <f>all_resi[[#This Row],[Nilai COD]]-all_resi[[#This Row],[COD Fee]]-all_resi[[#This Row],[Total Biaya Setelah Diskon]]</f>
        <v>86575</v>
      </c>
      <c r="AU2658" s="2">
        <f>IF(all_resi[[#This Row],[Waktu Terima]]="","",_xlfn.DAYS(all_resi[[#This Row],[Waktu Terima]],all_resi[[#This Row],[Tanggal Pengiriman]]))</f>
        <v>1</v>
      </c>
    </row>
    <row r="2659" spans="1:47" x14ac:dyDescent="0.25">
      <c r="A2659" s="2" t="s">
        <v>15667</v>
      </c>
      <c r="B2659" s="1">
        <v>46197</v>
      </c>
      <c r="C2659" s="2" t="s">
        <v>42</v>
      </c>
      <c r="D2659" s="2" t="s">
        <v>43</v>
      </c>
      <c r="E2659" s="2" t="s">
        <v>44</v>
      </c>
      <c r="F2659" s="2" t="s">
        <v>45</v>
      </c>
      <c r="G2659" s="2" t="s">
        <v>46</v>
      </c>
      <c r="H2659" s="2" t="s">
        <v>47</v>
      </c>
      <c r="I2659" s="2" t="s">
        <v>15668</v>
      </c>
      <c r="J2659" s="2" t="s">
        <v>15669</v>
      </c>
      <c r="K2659" s="2" t="s">
        <v>116</v>
      </c>
      <c r="L2659" s="2" t="s">
        <v>617</v>
      </c>
      <c r="M2659" s="2" t="s">
        <v>1423</v>
      </c>
      <c r="N2659" s="2" t="s">
        <v>15670</v>
      </c>
      <c r="O2659">
        <v>1</v>
      </c>
      <c r="P2659" s="2" t="s">
        <v>53</v>
      </c>
      <c r="Q2659">
        <v>100</v>
      </c>
      <c r="R2659">
        <v>0</v>
      </c>
      <c r="S2659" s="2" t="s">
        <v>54</v>
      </c>
      <c r="T2659" s="2" t="s">
        <v>55</v>
      </c>
      <c r="U2659" s="2" t="s">
        <v>250</v>
      </c>
      <c r="V2659" s="2"/>
      <c r="W2659">
        <v>15000</v>
      </c>
      <c r="X2659">
        <v>0</v>
      </c>
      <c r="Y2659">
        <v>0</v>
      </c>
      <c r="Z2659">
        <v>15000</v>
      </c>
      <c r="AB2659" s="2" t="s">
        <v>57</v>
      </c>
      <c r="AC2659">
        <v>9000</v>
      </c>
      <c r="AD2659">
        <v>6000</v>
      </c>
      <c r="AE2659">
        <v>68400</v>
      </c>
      <c r="AF2659">
        <v>1026</v>
      </c>
      <c r="AG2659" s="2" t="s">
        <v>15668</v>
      </c>
      <c r="AH2659" s="2"/>
      <c r="AI2659" s="1">
        <v>46198</v>
      </c>
      <c r="AJ2659" s="2"/>
      <c r="AK2659" s="2" t="s">
        <v>58</v>
      </c>
      <c r="AM2659" s="2" t="s">
        <v>59</v>
      </c>
      <c r="AP2659" s="2" t="s">
        <v>60</v>
      </c>
      <c r="AQ2659" s="2" t="s">
        <v>41</v>
      </c>
      <c r="AR2659">
        <v>53400</v>
      </c>
      <c r="AS2659" s="2" t="str">
        <f>_xlfn.IFNA(IF(VLOOKUP(all_resi[[#This Row],[No. Waybill]],settle_reconcile[No. Waybill],1,0)="","Recon","Recon"),"-")</f>
        <v>Recon</v>
      </c>
      <c r="AT2659" s="2">
        <f>all_resi[[#This Row],[Nilai COD]]-all_resi[[#This Row],[COD Fee]]-all_resi[[#This Row],[Total Biaya Setelah Diskon]]</f>
        <v>61374</v>
      </c>
      <c r="AU2659" s="2">
        <f>IF(all_resi[[#This Row],[Waktu Terima]]="","",_xlfn.DAYS(all_resi[[#This Row],[Waktu Terima]],all_resi[[#This Row],[Tanggal Pengiriman]]))</f>
        <v>1</v>
      </c>
    </row>
    <row r="2660" spans="1:47" x14ac:dyDescent="0.25">
      <c r="A2660" s="2" t="s">
        <v>15605</v>
      </c>
      <c r="B2660" s="1">
        <v>46197</v>
      </c>
      <c r="C2660" s="2" t="s">
        <v>42</v>
      </c>
      <c r="D2660" s="2" t="s">
        <v>43</v>
      </c>
      <c r="E2660" s="2" t="s">
        <v>44</v>
      </c>
      <c r="F2660" s="2" t="s">
        <v>45</v>
      </c>
      <c r="G2660" s="2" t="s">
        <v>46</v>
      </c>
      <c r="H2660" s="2" t="s">
        <v>80</v>
      </c>
      <c r="I2660" s="2" t="s">
        <v>15606</v>
      </c>
      <c r="J2660" s="2" t="s">
        <v>15607</v>
      </c>
      <c r="K2660" s="2" t="s">
        <v>69</v>
      </c>
      <c r="L2660" s="2" t="s">
        <v>15608</v>
      </c>
      <c r="M2660" s="2" t="s">
        <v>15609</v>
      </c>
      <c r="N2660" s="2" t="s">
        <v>15610</v>
      </c>
      <c r="O2660">
        <v>1</v>
      </c>
      <c r="P2660" s="2" t="s">
        <v>53</v>
      </c>
      <c r="Q2660">
        <v>100</v>
      </c>
      <c r="R2660">
        <v>0</v>
      </c>
      <c r="S2660" s="2" t="s">
        <v>54</v>
      </c>
      <c r="T2660" s="2" t="s">
        <v>55</v>
      </c>
      <c r="U2660" s="2" t="s">
        <v>86</v>
      </c>
      <c r="V2660" s="2"/>
      <c r="W2660">
        <v>54000</v>
      </c>
      <c r="X2660">
        <v>0</v>
      </c>
      <c r="Y2660">
        <v>0</v>
      </c>
      <c r="Z2660">
        <v>54000</v>
      </c>
      <c r="AB2660" s="2" t="s">
        <v>57</v>
      </c>
      <c r="AC2660">
        <v>21600</v>
      </c>
      <c r="AD2660">
        <v>32400</v>
      </c>
      <c r="AE2660">
        <v>114000</v>
      </c>
      <c r="AF2660">
        <v>1710</v>
      </c>
      <c r="AG2660" s="2" t="s">
        <v>43</v>
      </c>
      <c r="AH2660" s="2"/>
      <c r="AI2660" s="1">
        <v>46210</v>
      </c>
      <c r="AJ2660" s="2" t="s">
        <v>87</v>
      </c>
      <c r="AK2660" s="2" t="s">
        <v>67</v>
      </c>
      <c r="AM2660" s="2" t="s">
        <v>59</v>
      </c>
      <c r="AP2660" s="2" t="s">
        <v>60</v>
      </c>
      <c r="AQ2660" s="2" t="s">
        <v>41</v>
      </c>
      <c r="AR2660">
        <v>60000</v>
      </c>
      <c r="AS2660" s="2" t="str">
        <f>_xlfn.IFNA(IF(VLOOKUP(all_resi[[#This Row],[No. Waybill]],settle_reconcile[No. Waybill],1,0)="","Recon","Recon"),"-")</f>
        <v>-</v>
      </c>
      <c r="AT2660" s="2">
        <f>all_resi[[#This Row],[Nilai COD]]-all_resi[[#This Row],[COD Fee]]-all_resi[[#This Row],[Total Biaya Setelah Diskon]]</f>
        <v>79890</v>
      </c>
      <c r="AU2660" s="2">
        <f>IF(all_resi[[#This Row],[Waktu Terima]]="","",_xlfn.DAYS(all_resi[[#This Row],[Waktu Terima]],all_resi[[#This Row],[Tanggal Pengiriman]]))</f>
        <v>13</v>
      </c>
    </row>
    <row r="2661" spans="1:47" x14ac:dyDescent="0.25">
      <c r="A2661" s="2" t="s">
        <v>15167</v>
      </c>
      <c r="B2661" s="1">
        <v>46197</v>
      </c>
      <c r="C2661" s="2" t="s">
        <v>42</v>
      </c>
      <c r="D2661" s="2" t="s">
        <v>43</v>
      </c>
      <c r="E2661" s="2" t="s">
        <v>44</v>
      </c>
      <c r="F2661" s="2" t="s">
        <v>45</v>
      </c>
      <c r="G2661" s="2" t="s">
        <v>46</v>
      </c>
      <c r="H2661" s="2" t="s">
        <v>47</v>
      </c>
      <c r="I2661" s="2" t="s">
        <v>15168</v>
      </c>
      <c r="J2661" s="2" t="s">
        <v>15169</v>
      </c>
      <c r="K2661" s="2" t="s">
        <v>183</v>
      </c>
      <c r="L2661" s="2" t="s">
        <v>325</v>
      </c>
      <c r="M2661" s="2" t="s">
        <v>2389</v>
      </c>
      <c r="N2661" s="2" t="s">
        <v>15170</v>
      </c>
      <c r="O2661">
        <v>1</v>
      </c>
      <c r="P2661" s="2" t="s">
        <v>53</v>
      </c>
      <c r="Q2661">
        <v>100</v>
      </c>
      <c r="R2661">
        <v>0</v>
      </c>
      <c r="S2661" s="2" t="s">
        <v>54</v>
      </c>
      <c r="T2661" s="2" t="s">
        <v>55</v>
      </c>
      <c r="U2661" s="2" t="s">
        <v>147</v>
      </c>
      <c r="V2661" s="2"/>
      <c r="W2661">
        <v>68000</v>
      </c>
      <c r="X2661">
        <v>0</v>
      </c>
      <c r="Y2661">
        <v>0</v>
      </c>
      <c r="Z2661">
        <v>68000</v>
      </c>
      <c r="AB2661" s="2" t="s">
        <v>57</v>
      </c>
      <c r="AC2661">
        <v>27200</v>
      </c>
      <c r="AD2661">
        <v>40800</v>
      </c>
      <c r="AE2661">
        <v>138000</v>
      </c>
      <c r="AF2661">
        <v>2070</v>
      </c>
      <c r="AG2661" s="2" t="s">
        <v>43</v>
      </c>
      <c r="AH2661" s="2"/>
      <c r="AI2661" s="1">
        <v>46211</v>
      </c>
      <c r="AJ2661" s="2"/>
      <c r="AK2661" s="2" t="s">
        <v>67</v>
      </c>
      <c r="AM2661" s="2" t="s">
        <v>59</v>
      </c>
      <c r="AP2661" s="2" t="s">
        <v>60</v>
      </c>
      <c r="AQ2661" s="2" t="s">
        <v>41</v>
      </c>
      <c r="AR2661">
        <v>70000</v>
      </c>
      <c r="AS2661" s="2" t="str">
        <f>_xlfn.IFNA(IF(VLOOKUP(all_resi[[#This Row],[No. Waybill]],settle_reconcile[No. Waybill],1,0)="","Recon","Recon"),"-")</f>
        <v>-</v>
      </c>
      <c r="AT2661" s="2">
        <f>all_resi[[#This Row],[Nilai COD]]-all_resi[[#This Row],[COD Fee]]-all_resi[[#This Row],[Total Biaya Setelah Diskon]]</f>
        <v>95130</v>
      </c>
      <c r="AU2661" s="2">
        <f>IF(all_resi[[#This Row],[Waktu Terima]]="","",_xlfn.DAYS(all_resi[[#This Row],[Waktu Terima]],all_resi[[#This Row],[Tanggal Pengiriman]]))</f>
        <v>14</v>
      </c>
    </row>
    <row r="2662" spans="1:47" x14ac:dyDescent="0.25">
      <c r="A2662" s="2" t="s">
        <v>15636</v>
      </c>
      <c r="B2662" s="1">
        <v>46197</v>
      </c>
      <c r="C2662" s="2" t="s">
        <v>42</v>
      </c>
      <c r="D2662" s="2" t="s">
        <v>43</v>
      </c>
      <c r="E2662" s="2" t="s">
        <v>44</v>
      </c>
      <c r="F2662" s="2" t="s">
        <v>45</v>
      </c>
      <c r="G2662" s="2" t="s">
        <v>46</v>
      </c>
      <c r="H2662" s="2" t="s">
        <v>47</v>
      </c>
      <c r="I2662" s="2" t="s">
        <v>15637</v>
      </c>
      <c r="J2662" s="2" t="s">
        <v>15638</v>
      </c>
      <c r="K2662" s="2" t="s">
        <v>69</v>
      </c>
      <c r="L2662" s="2" t="s">
        <v>15138</v>
      </c>
      <c r="M2662" s="2" t="s">
        <v>15639</v>
      </c>
      <c r="N2662" s="2" t="s">
        <v>15640</v>
      </c>
      <c r="O2662">
        <v>1</v>
      </c>
      <c r="P2662" s="2" t="s">
        <v>53</v>
      </c>
      <c r="Q2662">
        <v>100</v>
      </c>
      <c r="R2662">
        <v>0</v>
      </c>
      <c r="S2662" s="2" t="s">
        <v>54</v>
      </c>
      <c r="T2662" s="2" t="s">
        <v>55</v>
      </c>
      <c r="U2662" s="2" t="s">
        <v>250</v>
      </c>
      <c r="V2662" s="2"/>
      <c r="W2662">
        <v>62000</v>
      </c>
      <c r="X2662">
        <v>0</v>
      </c>
      <c r="Y2662">
        <v>0</v>
      </c>
      <c r="Z2662">
        <v>62000</v>
      </c>
      <c r="AB2662" s="2" t="s">
        <v>57</v>
      </c>
      <c r="AC2662">
        <v>24800</v>
      </c>
      <c r="AD2662">
        <v>37200</v>
      </c>
      <c r="AE2662">
        <v>117000</v>
      </c>
      <c r="AF2662">
        <v>1755</v>
      </c>
      <c r="AG2662" s="2" t="s">
        <v>43</v>
      </c>
      <c r="AH2662" s="2"/>
      <c r="AI2662" s="1">
        <v>46210</v>
      </c>
      <c r="AJ2662" s="2"/>
      <c r="AK2662" s="2" t="s">
        <v>67</v>
      </c>
      <c r="AM2662" s="2" t="s">
        <v>59</v>
      </c>
      <c r="AP2662" s="2" t="s">
        <v>60</v>
      </c>
      <c r="AQ2662" s="2" t="s">
        <v>41</v>
      </c>
      <c r="AR2662">
        <v>55000</v>
      </c>
      <c r="AS2662" s="2" t="str">
        <f>_xlfn.IFNA(IF(VLOOKUP(all_resi[[#This Row],[No. Waybill]],settle_reconcile[No. Waybill],1,0)="","Recon","Recon"),"-")</f>
        <v>-</v>
      </c>
      <c r="AT2662" s="2">
        <f>all_resi[[#This Row],[Nilai COD]]-all_resi[[#This Row],[COD Fee]]-all_resi[[#This Row],[Total Biaya Setelah Diskon]]</f>
        <v>78045</v>
      </c>
      <c r="AU2662" s="2">
        <f>IF(all_resi[[#This Row],[Waktu Terima]]="","",_xlfn.DAYS(all_resi[[#This Row],[Waktu Terima]],all_resi[[#This Row],[Tanggal Pengiriman]]))</f>
        <v>13</v>
      </c>
    </row>
    <row r="2663" spans="1:47" x14ac:dyDescent="0.25">
      <c r="A2663" s="2" t="s">
        <v>15652</v>
      </c>
      <c r="B2663" s="1">
        <v>46197</v>
      </c>
      <c r="C2663" s="2" t="s">
        <v>42</v>
      </c>
      <c r="D2663" s="2" t="s">
        <v>43</v>
      </c>
      <c r="E2663" s="2" t="s">
        <v>44</v>
      </c>
      <c r="F2663" s="2" t="s">
        <v>45</v>
      </c>
      <c r="G2663" s="2" t="s">
        <v>46</v>
      </c>
      <c r="H2663" s="2" t="s">
        <v>47</v>
      </c>
      <c r="I2663" s="2" t="s">
        <v>15653</v>
      </c>
      <c r="J2663" s="2" t="s">
        <v>15654</v>
      </c>
      <c r="K2663" s="2" t="s">
        <v>143</v>
      </c>
      <c r="L2663" s="2" t="s">
        <v>883</v>
      </c>
      <c r="M2663" s="2" t="s">
        <v>15655</v>
      </c>
      <c r="N2663" s="2" t="s">
        <v>15656</v>
      </c>
      <c r="O2663">
        <v>1</v>
      </c>
      <c r="P2663" s="2" t="s">
        <v>53</v>
      </c>
      <c r="Q2663">
        <v>100</v>
      </c>
      <c r="R2663">
        <v>0</v>
      </c>
      <c r="S2663" s="2" t="s">
        <v>54</v>
      </c>
      <c r="T2663" s="2" t="s">
        <v>55</v>
      </c>
      <c r="U2663" s="2" t="s">
        <v>56</v>
      </c>
      <c r="V2663" s="2"/>
      <c r="W2663">
        <v>25000</v>
      </c>
      <c r="X2663">
        <v>0</v>
      </c>
      <c r="Y2663">
        <v>0</v>
      </c>
      <c r="Z2663">
        <v>25000</v>
      </c>
      <c r="AB2663" s="2" t="s">
        <v>57</v>
      </c>
      <c r="AC2663">
        <v>18000</v>
      </c>
      <c r="AD2663">
        <v>7000</v>
      </c>
      <c r="AE2663">
        <v>129000</v>
      </c>
      <c r="AF2663">
        <v>1935</v>
      </c>
      <c r="AG2663" s="2" t="s">
        <v>15653</v>
      </c>
      <c r="AH2663" s="2"/>
      <c r="AI2663" s="1">
        <v>46198</v>
      </c>
      <c r="AJ2663" s="2"/>
      <c r="AK2663" s="2" t="s">
        <v>58</v>
      </c>
      <c r="AM2663" s="2" t="s">
        <v>59</v>
      </c>
      <c r="AP2663" s="2" t="s">
        <v>60</v>
      </c>
      <c r="AQ2663" s="2" t="s">
        <v>41</v>
      </c>
      <c r="AR2663">
        <v>104000</v>
      </c>
      <c r="AS2663" s="2" t="str">
        <f>_xlfn.IFNA(IF(VLOOKUP(all_resi[[#This Row],[No. Waybill]],settle_reconcile[No. Waybill],1,0)="","Recon","Recon"),"-")</f>
        <v>Recon</v>
      </c>
      <c r="AT2663" s="2">
        <f>all_resi[[#This Row],[Nilai COD]]-all_resi[[#This Row],[COD Fee]]-all_resi[[#This Row],[Total Biaya Setelah Diskon]]</f>
        <v>120065</v>
      </c>
      <c r="AU2663" s="2">
        <f>IF(all_resi[[#This Row],[Waktu Terima]]="","",_xlfn.DAYS(all_resi[[#This Row],[Waktu Terima]],all_resi[[#This Row],[Tanggal Pengiriman]]))</f>
        <v>1</v>
      </c>
    </row>
    <row r="2664" spans="1:47" x14ac:dyDescent="0.25">
      <c r="A2664" s="2" t="s">
        <v>15611</v>
      </c>
      <c r="B2664" s="1">
        <v>46197</v>
      </c>
      <c r="C2664" s="2" t="s">
        <v>42</v>
      </c>
      <c r="D2664" s="2" t="s">
        <v>43</v>
      </c>
      <c r="E2664" s="2" t="s">
        <v>44</v>
      </c>
      <c r="F2664" s="2" t="s">
        <v>45</v>
      </c>
      <c r="G2664" s="2" t="s">
        <v>46</v>
      </c>
      <c r="H2664" s="2" t="s">
        <v>80</v>
      </c>
      <c r="I2664" s="2" t="s">
        <v>15612</v>
      </c>
      <c r="J2664" s="2" t="s">
        <v>15613</v>
      </c>
      <c r="K2664" s="2" t="s">
        <v>69</v>
      </c>
      <c r="L2664" s="2" t="s">
        <v>557</v>
      </c>
      <c r="M2664" s="2" t="s">
        <v>15614</v>
      </c>
      <c r="N2664" s="2" t="s">
        <v>15615</v>
      </c>
      <c r="O2664">
        <v>1</v>
      </c>
      <c r="P2664" s="2" t="s">
        <v>53</v>
      </c>
      <c r="Q2664">
        <v>100</v>
      </c>
      <c r="R2664">
        <v>0</v>
      </c>
      <c r="S2664" s="2" t="s">
        <v>54</v>
      </c>
      <c r="T2664" s="2" t="s">
        <v>55</v>
      </c>
      <c r="U2664" s="2" t="s">
        <v>86</v>
      </c>
      <c r="V2664" s="2"/>
      <c r="W2664">
        <v>54000</v>
      </c>
      <c r="X2664">
        <v>0</v>
      </c>
      <c r="Y2664">
        <v>0</v>
      </c>
      <c r="Z2664">
        <v>54000</v>
      </c>
      <c r="AB2664" s="2" t="s">
        <v>57</v>
      </c>
      <c r="AC2664">
        <v>21600</v>
      </c>
      <c r="AD2664">
        <v>32400</v>
      </c>
      <c r="AE2664">
        <v>114000</v>
      </c>
      <c r="AF2664">
        <v>1710</v>
      </c>
      <c r="AG2664" s="2" t="s">
        <v>15612</v>
      </c>
      <c r="AH2664" s="2"/>
      <c r="AI2664" s="1">
        <v>46203</v>
      </c>
      <c r="AJ2664" s="2" t="s">
        <v>87</v>
      </c>
      <c r="AK2664" s="2" t="s">
        <v>58</v>
      </c>
      <c r="AM2664" s="2" t="s">
        <v>59</v>
      </c>
      <c r="AP2664" s="2" t="s">
        <v>60</v>
      </c>
      <c r="AQ2664" s="2" t="s">
        <v>41</v>
      </c>
      <c r="AR2664">
        <v>60000</v>
      </c>
      <c r="AS2664" s="2" t="str">
        <f>_xlfn.IFNA(IF(VLOOKUP(all_resi[[#This Row],[No. Waybill]],settle_reconcile[No. Waybill],1,0)="","Recon","Recon"),"-")</f>
        <v>Recon</v>
      </c>
      <c r="AT2664" s="2">
        <f>all_resi[[#This Row],[Nilai COD]]-all_resi[[#This Row],[COD Fee]]-all_resi[[#This Row],[Total Biaya Setelah Diskon]]</f>
        <v>79890</v>
      </c>
      <c r="AU2664" s="2">
        <f>IF(all_resi[[#This Row],[Waktu Terima]]="","",_xlfn.DAYS(all_resi[[#This Row],[Waktu Terima]],all_resi[[#This Row],[Tanggal Pengiriman]]))</f>
        <v>6</v>
      </c>
    </row>
    <row r="2665" spans="1:47" x14ac:dyDescent="0.25">
      <c r="A2665" s="2" t="s">
        <v>15044</v>
      </c>
      <c r="B2665" s="1">
        <v>46197</v>
      </c>
      <c r="C2665" s="2" t="s">
        <v>42</v>
      </c>
      <c r="D2665" s="2" t="s">
        <v>43</v>
      </c>
      <c r="E2665" s="2" t="s">
        <v>44</v>
      </c>
      <c r="F2665" s="2" t="s">
        <v>45</v>
      </c>
      <c r="G2665" s="2" t="s">
        <v>46</v>
      </c>
      <c r="H2665" s="2" t="s">
        <v>47</v>
      </c>
      <c r="I2665" s="2" t="s">
        <v>15045</v>
      </c>
      <c r="J2665" s="2" t="s">
        <v>15046</v>
      </c>
      <c r="K2665" s="2" t="s">
        <v>69</v>
      </c>
      <c r="L2665" s="2" t="s">
        <v>4113</v>
      </c>
      <c r="M2665" s="2" t="s">
        <v>15047</v>
      </c>
      <c r="N2665" s="2" t="s">
        <v>15048</v>
      </c>
      <c r="O2665">
        <v>1</v>
      </c>
      <c r="P2665" s="2" t="s">
        <v>53</v>
      </c>
      <c r="Q2665">
        <v>100</v>
      </c>
      <c r="R2665">
        <v>0</v>
      </c>
      <c r="S2665" s="2" t="s">
        <v>54</v>
      </c>
      <c r="T2665" s="2" t="s">
        <v>55</v>
      </c>
      <c r="U2665" s="2" t="s">
        <v>97</v>
      </c>
      <c r="V2665" s="2"/>
      <c r="W2665">
        <v>54000</v>
      </c>
      <c r="X2665">
        <v>0</v>
      </c>
      <c r="Y2665">
        <v>0</v>
      </c>
      <c r="Z2665">
        <v>54000</v>
      </c>
      <c r="AB2665" s="2" t="s">
        <v>57</v>
      </c>
      <c r="AC2665">
        <v>21600</v>
      </c>
      <c r="AD2665">
        <v>32400</v>
      </c>
      <c r="AE2665">
        <v>115000</v>
      </c>
      <c r="AF2665">
        <v>1725</v>
      </c>
      <c r="AG2665" s="2" t="s">
        <v>43</v>
      </c>
      <c r="AH2665" s="2"/>
      <c r="AI2665" s="1">
        <v>46211</v>
      </c>
      <c r="AJ2665" s="2"/>
      <c r="AK2665" s="2" t="s">
        <v>67</v>
      </c>
      <c r="AM2665" s="2" t="s">
        <v>59</v>
      </c>
      <c r="AP2665" s="2" t="s">
        <v>60</v>
      </c>
      <c r="AQ2665" s="2" t="s">
        <v>41</v>
      </c>
      <c r="AR2665">
        <v>61000</v>
      </c>
      <c r="AS2665" s="2" t="str">
        <f>_xlfn.IFNA(IF(VLOOKUP(all_resi[[#This Row],[No. Waybill]],settle_reconcile[No. Waybill],1,0)="","Recon","Recon"),"-")</f>
        <v>-</v>
      </c>
      <c r="AT2665" s="2">
        <f>all_resi[[#This Row],[Nilai COD]]-all_resi[[#This Row],[COD Fee]]-all_resi[[#This Row],[Total Biaya Setelah Diskon]]</f>
        <v>80875</v>
      </c>
      <c r="AU2665" s="2">
        <f>IF(all_resi[[#This Row],[Waktu Terima]]="","",_xlfn.DAYS(all_resi[[#This Row],[Waktu Terima]],all_resi[[#This Row],[Tanggal Pengiriman]]))</f>
        <v>14</v>
      </c>
    </row>
    <row r="2666" spans="1:47" x14ac:dyDescent="0.25">
      <c r="A2666" s="2" t="s">
        <v>15157</v>
      </c>
      <c r="B2666" s="1">
        <v>46197</v>
      </c>
      <c r="C2666" s="2" t="s">
        <v>42</v>
      </c>
      <c r="D2666" s="2" t="s">
        <v>43</v>
      </c>
      <c r="E2666" s="2" t="s">
        <v>44</v>
      </c>
      <c r="F2666" s="2" t="s">
        <v>45</v>
      </c>
      <c r="G2666" s="2" t="s">
        <v>46</v>
      </c>
      <c r="H2666" s="2" t="s">
        <v>47</v>
      </c>
      <c r="I2666" s="2" t="s">
        <v>15158</v>
      </c>
      <c r="J2666" s="2" t="s">
        <v>15159</v>
      </c>
      <c r="K2666" s="2" t="s">
        <v>171</v>
      </c>
      <c r="L2666" s="2" t="s">
        <v>2128</v>
      </c>
      <c r="M2666" s="2" t="s">
        <v>15160</v>
      </c>
      <c r="N2666" s="2" t="s">
        <v>15161</v>
      </c>
      <c r="O2666">
        <v>1</v>
      </c>
      <c r="P2666" s="2" t="s">
        <v>53</v>
      </c>
      <c r="Q2666">
        <v>100</v>
      </c>
      <c r="R2666">
        <v>0</v>
      </c>
      <c r="S2666" s="2" t="s">
        <v>54</v>
      </c>
      <c r="T2666" s="2" t="s">
        <v>55</v>
      </c>
      <c r="U2666" s="2" t="s">
        <v>1838</v>
      </c>
      <c r="V2666" s="2"/>
      <c r="W2666">
        <v>38000</v>
      </c>
      <c r="X2666">
        <v>0</v>
      </c>
      <c r="Y2666">
        <v>0</v>
      </c>
      <c r="Z2666">
        <v>38000</v>
      </c>
      <c r="AB2666" s="2" t="s">
        <v>57</v>
      </c>
      <c r="AC2666">
        <v>15200</v>
      </c>
      <c r="AD2666">
        <v>22800</v>
      </c>
      <c r="AE2666">
        <v>142000</v>
      </c>
      <c r="AF2666">
        <v>2130</v>
      </c>
      <c r="AG2666" s="2" t="s">
        <v>15158</v>
      </c>
      <c r="AH2666" s="2"/>
      <c r="AI2666" s="1">
        <v>46201</v>
      </c>
      <c r="AJ2666" s="2"/>
      <c r="AK2666" s="2" t="s">
        <v>58</v>
      </c>
      <c r="AM2666" s="2" t="s">
        <v>59</v>
      </c>
      <c r="AP2666" s="2" t="s">
        <v>60</v>
      </c>
      <c r="AQ2666" s="2" t="s">
        <v>41</v>
      </c>
      <c r="AR2666">
        <v>104000</v>
      </c>
      <c r="AS2666" s="2" t="str">
        <f>_xlfn.IFNA(IF(VLOOKUP(all_resi[[#This Row],[No. Waybill]],settle_reconcile[No. Waybill],1,0)="","Recon","Recon"),"-")</f>
        <v>Recon</v>
      </c>
      <c r="AT2666" s="2">
        <f>all_resi[[#This Row],[Nilai COD]]-all_resi[[#This Row],[COD Fee]]-all_resi[[#This Row],[Total Biaya Setelah Diskon]]</f>
        <v>117070</v>
      </c>
      <c r="AU2666" s="2">
        <f>IF(all_resi[[#This Row],[Waktu Terima]]="","",_xlfn.DAYS(all_resi[[#This Row],[Waktu Terima]],all_resi[[#This Row],[Tanggal Pengiriman]]))</f>
        <v>4</v>
      </c>
    </row>
    <row r="2667" spans="1:47" x14ac:dyDescent="0.25">
      <c r="A2667" s="2" t="s">
        <v>15641</v>
      </c>
      <c r="B2667" s="1">
        <v>46197</v>
      </c>
      <c r="C2667" s="2" t="s">
        <v>42</v>
      </c>
      <c r="D2667" s="2" t="s">
        <v>43</v>
      </c>
      <c r="E2667" s="2" t="s">
        <v>44</v>
      </c>
      <c r="F2667" s="2" t="s">
        <v>45</v>
      </c>
      <c r="G2667" s="2" t="s">
        <v>46</v>
      </c>
      <c r="H2667" s="2" t="s">
        <v>47</v>
      </c>
      <c r="I2667" s="2" t="s">
        <v>15642</v>
      </c>
      <c r="J2667" s="2" t="s">
        <v>15643</v>
      </c>
      <c r="K2667" s="2" t="s">
        <v>116</v>
      </c>
      <c r="L2667" s="2" t="s">
        <v>3926</v>
      </c>
      <c r="M2667" s="2" t="s">
        <v>15644</v>
      </c>
      <c r="N2667" s="2" t="s">
        <v>15645</v>
      </c>
      <c r="O2667">
        <v>1</v>
      </c>
      <c r="P2667" s="2" t="s">
        <v>53</v>
      </c>
      <c r="Q2667">
        <v>100</v>
      </c>
      <c r="R2667">
        <v>0</v>
      </c>
      <c r="S2667" s="2" t="s">
        <v>54</v>
      </c>
      <c r="T2667" s="2" t="s">
        <v>55</v>
      </c>
      <c r="U2667" s="2" t="s">
        <v>250</v>
      </c>
      <c r="V2667" s="2"/>
      <c r="W2667">
        <v>8000</v>
      </c>
      <c r="X2667">
        <v>0</v>
      </c>
      <c r="Y2667">
        <v>0</v>
      </c>
      <c r="Z2667">
        <v>8000</v>
      </c>
      <c r="AB2667" s="2" t="s">
        <v>57</v>
      </c>
      <c r="AC2667">
        <v>3000</v>
      </c>
      <c r="AD2667">
        <v>5000</v>
      </c>
      <c r="AE2667">
        <v>62900</v>
      </c>
      <c r="AF2667">
        <v>943.5</v>
      </c>
      <c r="AG2667" s="2" t="s">
        <v>15642</v>
      </c>
      <c r="AH2667" s="2"/>
      <c r="AI2667" s="1">
        <v>46197</v>
      </c>
      <c r="AJ2667" s="2"/>
      <c r="AK2667" s="2" t="s">
        <v>58</v>
      </c>
      <c r="AM2667" s="2" t="s">
        <v>59</v>
      </c>
      <c r="AP2667" s="2" t="s">
        <v>60</v>
      </c>
      <c r="AQ2667" s="2" t="s">
        <v>41</v>
      </c>
      <c r="AR2667">
        <v>54900</v>
      </c>
      <c r="AS2667" s="2" t="str">
        <f>_xlfn.IFNA(IF(VLOOKUP(all_resi[[#This Row],[No. Waybill]],settle_reconcile[No. Waybill],1,0)="","Recon","Recon"),"-")</f>
        <v>Recon</v>
      </c>
      <c r="AT2667" s="2">
        <f>all_resi[[#This Row],[Nilai COD]]-all_resi[[#This Row],[COD Fee]]-all_resi[[#This Row],[Total Biaya Setelah Diskon]]</f>
        <v>56956.5</v>
      </c>
      <c r="AU2667" s="2">
        <f>IF(all_resi[[#This Row],[Waktu Terima]]="","",_xlfn.DAYS(all_resi[[#This Row],[Waktu Terima]],all_resi[[#This Row],[Tanggal Pengiriman]]))</f>
        <v>0</v>
      </c>
    </row>
    <row r="2668" spans="1:47" x14ac:dyDescent="0.25">
      <c r="A2668" s="2" t="s">
        <v>15825</v>
      </c>
      <c r="B2668" s="1">
        <v>46197</v>
      </c>
      <c r="C2668" s="2" t="s">
        <v>42</v>
      </c>
      <c r="D2668" s="2" t="s">
        <v>43</v>
      </c>
      <c r="E2668" s="2" t="s">
        <v>44</v>
      </c>
      <c r="F2668" s="2" t="s">
        <v>45</v>
      </c>
      <c r="G2668" s="2" t="s">
        <v>46</v>
      </c>
      <c r="H2668" s="2" t="s">
        <v>47</v>
      </c>
      <c r="I2668" s="2" t="s">
        <v>15826</v>
      </c>
      <c r="J2668" s="2" t="s">
        <v>15827</v>
      </c>
      <c r="K2668" s="2" t="s">
        <v>126</v>
      </c>
      <c r="L2668" s="2" t="s">
        <v>161</v>
      </c>
      <c r="M2668" s="2" t="s">
        <v>4011</v>
      </c>
      <c r="N2668" s="2" t="s">
        <v>15828</v>
      </c>
      <c r="O2668">
        <v>1</v>
      </c>
      <c r="P2668" s="2" t="s">
        <v>53</v>
      </c>
      <c r="Q2668">
        <v>100</v>
      </c>
      <c r="R2668">
        <v>0</v>
      </c>
      <c r="S2668" s="2" t="s">
        <v>54</v>
      </c>
      <c r="T2668" s="2" t="s">
        <v>55</v>
      </c>
      <c r="U2668" s="2" t="s">
        <v>147</v>
      </c>
      <c r="V2668" s="2"/>
      <c r="W2668">
        <v>74000</v>
      </c>
      <c r="X2668">
        <v>0</v>
      </c>
      <c r="Y2668">
        <v>0</v>
      </c>
      <c r="Z2668">
        <v>74000</v>
      </c>
      <c r="AB2668" s="2" t="s">
        <v>57</v>
      </c>
      <c r="AC2668">
        <v>29600</v>
      </c>
      <c r="AD2668">
        <v>44400</v>
      </c>
      <c r="AE2668">
        <v>144000</v>
      </c>
      <c r="AF2668">
        <v>2160</v>
      </c>
      <c r="AG2668" s="2" t="s">
        <v>15826</v>
      </c>
      <c r="AH2668" s="2"/>
      <c r="AI2668" s="1">
        <v>46202</v>
      </c>
      <c r="AJ2668" s="2"/>
      <c r="AK2668" s="2" t="s">
        <v>58</v>
      </c>
      <c r="AM2668" s="2" t="s">
        <v>59</v>
      </c>
      <c r="AP2668" s="2" t="s">
        <v>60</v>
      </c>
      <c r="AQ2668" s="2" t="s">
        <v>41</v>
      </c>
      <c r="AR2668">
        <v>70000</v>
      </c>
      <c r="AS2668" s="2" t="str">
        <f>_xlfn.IFNA(IF(VLOOKUP(all_resi[[#This Row],[No. Waybill]],settle_reconcile[No. Waybill],1,0)="","Recon","Recon"),"-")</f>
        <v>Recon</v>
      </c>
      <c r="AT2668" s="2">
        <f>all_resi[[#This Row],[Nilai COD]]-all_resi[[#This Row],[COD Fee]]-all_resi[[#This Row],[Total Biaya Setelah Diskon]]</f>
        <v>97440</v>
      </c>
      <c r="AU2668" s="2">
        <f>IF(all_resi[[#This Row],[Waktu Terima]]="","",_xlfn.DAYS(all_resi[[#This Row],[Waktu Terima]],all_resi[[#This Row],[Tanggal Pengiriman]]))</f>
        <v>5</v>
      </c>
    </row>
    <row r="2669" spans="1:47" x14ac:dyDescent="0.25">
      <c r="A2669" s="2" t="s">
        <v>15829</v>
      </c>
      <c r="B2669" s="1">
        <v>46197</v>
      </c>
      <c r="C2669" s="2" t="s">
        <v>42</v>
      </c>
      <c r="D2669" s="2" t="s">
        <v>43</v>
      </c>
      <c r="E2669" s="2" t="s">
        <v>44</v>
      </c>
      <c r="F2669" s="2" t="s">
        <v>45</v>
      </c>
      <c r="G2669" s="2" t="s">
        <v>46</v>
      </c>
      <c r="H2669" s="2" t="s">
        <v>47</v>
      </c>
      <c r="I2669" s="2" t="s">
        <v>15830</v>
      </c>
      <c r="J2669" s="2" t="s">
        <v>15831</v>
      </c>
      <c r="K2669" s="2" t="s">
        <v>121</v>
      </c>
      <c r="L2669" s="2" t="s">
        <v>232</v>
      </c>
      <c r="M2669" s="2" t="s">
        <v>233</v>
      </c>
      <c r="N2669" s="2" t="s">
        <v>15832</v>
      </c>
      <c r="O2669">
        <v>1</v>
      </c>
      <c r="P2669" s="2" t="s">
        <v>53</v>
      </c>
      <c r="Q2669">
        <v>100</v>
      </c>
      <c r="R2669">
        <v>0</v>
      </c>
      <c r="S2669" s="2" t="s">
        <v>54</v>
      </c>
      <c r="T2669" s="2" t="s">
        <v>55</v>
      </c>
      <c r="U2669" s="2" t="s">
        <v>15833</v>
      </c>
      <c r="V2669" s="2"/>
      <c r="W2669">
        <v>108000</v>
      </c>
      <c r="X2669">
        <v>0</v>
      </c>
      <c r="Y2669">
        <v>0</v>
      </c>
      <c r="Z2669">
        <v>108000</v>
      </c>
      <c r="AB2669" s="2" t="s">
        <v>57</v>
      </c>
      <c r="AC2669">
        <v>43200</v>
      </c>
      <c r="AD2669">
        <v>64800</v>
      </c>
      <c r="AE2669">
        <v>212000</v>
      </c>
      <c r="AF2669">
        <v>3180</v>
      </c>
      <c r="AG2669" s="2"/>
      <c r="AH2669" s="2"/>
      <c r="AI2669" s="1"/>
      <c r="AJ2669" s="2"/>
      <c r="AK2669" s="2" t="s">
        <v>67</v>
      </c>
      <c r="AM2669" s="2" t="s">
        <v>59</v>
      </c>
      <c r="AP2669" s="2" t="s">
        <v>60</v>
      </c>
      <c r="AQ2669" s="2" t="s">
        <v>41</v>
      </c>
      <c r="AR2669">
        <v>104000</v>
      </c>
      <c r="AS2669" s="2" t="str">
        <f>_xlfn.IFNA(IF(VLOOKUP(all_resi[[#This Row],[No. Waybill]],settle_reconcile[No. Waybill],1,0)="","Recon","Recon"),"-")</f>
        <v>-</v>
      </c>
      <c r="AT2669" s="2">
        <f>all_resi[[#This Row],[Nilai COD]]-all_resi[[#This Row],[COD Fee]]-all_resi[[#This Row],[Total Biaya Setelah Diskon]]</f>
        <v>144020</v>
      </c>
      <c r="AU2669" s="2" t="str">
        <f>IF(all_resi[[#This Row],[Waktu Terima]]="","",_xlfn.DAYS(all_resi[[#This Row],[Waktu Terima]],all_resi[[#This Row],[Tanggal Pengiriman]]))</f>
        <v/>
      </c>
    </row>
    <row r="2670" spans="1:47" x14ac:dyDescent="0.25">
      <c r="A2670" s="2" t="s">
        <v>15054</v>
      </c>
      <c r="B2670" s="1">
        <v>46197</v>
      </c>
      <c r="C2670" s="2" t="s">
        <v>42</v>
      </c>
      <c r="D2670" s="2" t="s">
        <v>43</v>
      </c>
      <c r="E2670" s="2" t="s">
        <v>44</v>
      </c>
      <c r="F2670" s="2" t="s">
        <v>45</v>
      </c>
      <c r="G2670" s="2" t="s">
        <v>46</v>
      </c>
      <c r="H2670" s="2" t="s">
        <v>47</v>
      </c>
      <c r="I2670" s="2" t="s">
        <v>15055</v>
      </c>
      <c r="J2670" s="2" t="s">
        <v>15056</v>
      </c>
      <c r="K2670" s="2" t="s">
        <v>75</v>
      </c>
      <c r="L2670" s="2" t="s">
        <v>310</v>
      </c>
      <c r="M2670" s="2" t="s">
        <v>2554</v>
      </c>
      <c r="N2670" s="2" t="s">
        <v>15057</v>
      </c>
      <c r="O2670">
        <v>1</v>
      </c>
      <c r="P2670" s="2" t="s">
        <v>53</v>
      </c>
      <c r="Q2670">
        <v>100</v>
      </c>
      <c r="R2670">
        <v>0</v>
      </c>
      <c r="S2670" s="2" t="s">
        <v>54</v>
      </c>
      <c r="T2670" s="2" t="s">
        <v>55</v>
      </c>
      <c r="U2670" s="2" t="s">
        <v>323</v>
      </c>
      <c r="V2670" s="2"/>
      <c r="W2670">
        <v>75000</v>
      </c>
      <c r="X2670">
        <v>0</v>
      </c>
      <c r="Y2670">
        <v>0</v>
      </c>
      <c r="Z2670">
        <v>75000</v>
      </c>
      <c r="AB2670" s="2" t="s">
        <v>57</v>
      </c>
      <c r="AC2670">
        <v>30000</v>
      </c>
      <c r="AD2670">
        <v>45000</v>
      </c>
      <c r="AE2670">
        <v>149000</v>
      </c>
      <c r="AF2670">
        <v>2235</v>
      </c>
      <c r="AG2670" s="2" t="s">
        <v>15055</v>
      </c>
      <c r="AH2670" s="2"/>
      <c r="AI2670" s="1">
        <v>46202</v>
      </c>
      <c r="AJ2670" s="2"/>
      <c r="AK2670" s="2" t="s">
        <v>58</v>
      </c>
      <c r="AM2670" s="2" t="s">
        <v>59</v>
      </c>
      <c r="AP2670" s="2" t="s">
        <v>60</v>
      </c>
      <c r="AQ2670" s="2" t="s">
        <v>41</v>
      </c>
      <c r="AR2670">
        <v>74000</v>
      </c>
      <c r="AS2670" s="2" t="str">
        <f>_xlfn.IFNA(IF(VLOOKUP(all_resi[[#This Row],[No. Waybill]],settle_reconcile[No. Waybill],1,0)="","Recon","Recon"),"-")</f>
        <v>Recon</v>
      </c>
      <c r="AT2670" s="2">
        <f>all_resi[[#This Row],[Nilai COD]]-all_resi[[#This Row],[COD Fee]]-all_resi[[#This Row],[Total Biaya Setelah Diskon]]</f>
        <v>101765</v>
      </c>
      <c r="AU2670" s="2">
        <f>IF(all_resi[[#This Row],[Waktu Terima]]="","",_xlfn.DAYS(all_resi[[#This Row],[Waktu Terima]],all_resi[[#This Row],[Tanggal Pengiriman]]))</f>
        <v>5</v>
      </c>
    </row>
    <row r="2671" spans="1:47" x14ac:dyDescent="0.25">
      <c r="A2671" s="2" t="s">
        <v>15873</v>
      </c>
      <c r="B2671" s="1">
        <v>46197</v>
      </c>
      <c r="C2671" s="2" t="s">
        <v>42</v>
      </c>
      <c r="D2671" s="2" t="s">
        <v>43</v>
      </c>
      <c r="E2671" s="2" t="s">
        <v>44</v>
      </c>
      <c r="F2671" s="2" t="s">
        <v>45</v>
      </c>
      <c r="G2671" s="2" t="s">
        <v>46</v>
      </c>
      <c r="H2671" s="2" t="s">
        <v>80</v>
      </c>
      <c r="I2671" s="2" t="s">
        <v>15874</v>
      </c>
      <c r="J2671" s="2" t="s">
        <v>15875</v>
      </c>
      <c r="K2671" s="2" t="s">
        <v>106</v>
      </c>
      <c r="L2671" s="2" t="s">
        <v>1626</v>
      </c>
      <c r="M2671" s="2" t="s">
        <v>1627</v>
      </c>
      <c r="N2671" s="2" t="s">
        <v>15876</v>
      </c>
      <c r="O2671">
        <v>1</v>
      </c>
      <c r="P2671" s="2" t="s">
        <v>53</v>
      </c>
      <c r="Q2671">
        <v>100</v>
      </c>
      <c r="R2671">
        <v>0</v>
      </c>
      <c r="S2671" s="2" t="s">
        <v>54</v>
      </c>
      <c r="T2671" s="2" t="s">
        <v>55</v>
      </c>
      <c r="U2671" s="2" t="s">
        <v>86</v>
      </c>
      <c r="V2671" s="2"/>
      <c r="W2671">
        <v>43000</v>
      </c>
      <c r="X2671">
        <v>0</v>
      </c>
      <c r="Y2671">
        <v>0</v>
      </c>
      <c r="Z2671">
        <v>43000</v>
      </c>
      <c r="AB2671" s="2" t="s">
        <v>57</v>
      </c>
      <c r="AC2671">
        <v>17200</v>
      </c>
      <c r="AD2671">
        <v>25800</v>
      </c>
      <c r="AE2671">
        <v>99000</v>
      </c>
      <c r="AF2671">
        <v>1485</v>
      </c>
      <c r="AG2671" s="2" t="s">
        <v>15874</v>
      </c>
      <c r="AH2671" s="2"/>
      <c r="AI2671" s="1">
        <v>46201</v>
      </c>
      <c r="AJ2671" s="2" t="s">
        <v>87</v>
      </c>
      <c r="AK2671" s="2" t="s">
        <v>58</v>
      </c>
      <c r="AM2671" s="2" t="s">
        <v>59</v>
      </c>
      <c r="AP2671" s="2" t="s">
        <v>60</v>
      </c>
      <c r="AQ2671" s="2" t="s">
        <v>41</v>
      </c>
      <c r="AR2671">
        <v>56000</v>
      </c>
      <c r="AS2671" s="2" t="str">
        <f>_xlfn.IFNA(IF(VLOOKUP(all_resi[[#This Row],[No. Waybill]],settle_reconcile[No. Waybill],1,0)="","Recon","Recon"),"-")</f>
        <v>Recon</v>
      </c>
      <c r="AT2671" s="2">
        <f>all_resi[[#This Row],[Nilai COD]]-all_resi[[#This Row],[COD Fee]]-all_resi[[#This Row],[Total Biaya Setelah Diskon]]</f>
        <v>71715</v>
      </c>
      <c r="AU2671" s="2">
        <f>IF(all_resi[[#This Row],[Waktu Terima]]="","",_xlfn.DAYS(all_resi[[#This Row],[Waktu Terima]],all_resi[[#This Row],[Tanggal Pengiriman]]))</f>
        <v>4</v>
      </c>
    </row>
    <row r="2672" spans="1:47" x14ac:dyDescent="0.25">
      <c r="A2672" s="2" t="s">
        <v>15122</v>
      </c>
      <c r="B2672" s="1">
        <v>46197</v>
      </c>
      <c r="C2672" s="2" t="s">
        <v>42</v>
      </c>
      <c r="D2672" s="2" t="s">
        <v>43</v>
      </c>
      <c r="E2672" s="2" t="s">
        <v>44</v>
      </c>
      <c r="F2672" s="2" t="s">
        <v>45</v>
      </c>
      <c r="G2672" s="2" t="s">
        <v>46</v>
      </c>
      <c r="H2672" s="2" t="s">
        <v>47</v>
      </c>
      <c r="I2672" s="2" t="s">
        <v>15123</v>
      </c>
      <c r="J2672" s="2" t="s">
        <v>15124</v>
      </c>
      <c r="K2672" s="2" t="s">
        <v>137</v>
      </c>
      <c r="L2672" s="2" t="s">
        <v>258</v>
      </c>
      <c r="M2672" s="2" t="s">
        <v>15125</v>
      </c>
      <c r="N2672" s="2" t="s">
        <v>15126</v>
      </c>
      <c r="O2672">
        <v>1</v>
      </c>
      <c r="P2672" s="2" t="s">
        <v>53</v>
      </c>
      <c r="Q2672">
        <v>100</v>
      </c>
      <c r="R2672">
        <v>0</v>
      </c>
      <c r="S2672" s="2" t="s">
        <v>54</v>
      </c>
      <c r="T2672" s="2" t="s">
        <v>55</v>
      </c>
      <c r="U2672" s="2" t="s">
        <v>250</v>
      </c>
      <c r="V2672" s="2"/>
      <c r="W2672">
        <v>31000</v>
      </c>
      <c r="X2672">
        <v>0</v>
      </c>
      <c r="Y2672">
        <v>0</v>
      </c>
      <c r="Z2672">
        <v>31000</v>
      </c>
      <c r="AB2672" s="2" t="s">
        <v>57</v>
      </c>
      <c r="AC2672">
        <v>22000</v>
      </c>
      <c r="AD2672">
        <v>9000</v>
      </c>
      <c r="AE2672">
        <v>85900</v>
      </c>
      <c r="AF2672">
        <v>1288.5</v>
      </c>
      <c r="AG2672" s="2" t="s">
        <v>15123</v>
      </c>
      <c r="AH2672" s="2"/>
      <c r="AI2672" s="1">
        <v>46198</v>
      </c>
      <c r="AJ2672" s="2"/>
      <c r="AK2672" s="2" t="s">
        <v>58</v>
      </c>
      <c r="AM2672" s="2" t="s">
        <v>59</v>
      </c>
      <c r="AP2672" s="2" t="s">
        <v>60</v>
      </c>
      <c r="AQ2672" s="2" t="s">
        <v>41</v>
      </c>
      <c r="AR2672">
        <v>54900</v>
      </c>
      <c r="AS2672" s="2" t="str">
        <f>_xlfn.IFNA(IF(VLOOKUP(all_resi[[#This Row],[No. Waybill]],settle_reconcile[No. Waybill],1,0)="","Recon","Recon"),"-")</f>
        <v>Recon</v>
      </c>
      <c r="AT2672" s="2">
        <f>all_resi[[#This Row],[Nilai COD]]-all_resi[[#This Row],[COD Fee]]-all_resi[[#This Row],[Total Biaya Setelah Diskon]]</f>
        <v>75611.5</v>
      </c>
      <c r="AU2672" s="2">
        <f>IF(all_resi[[#This Row],[Waktu Terima]]="","",_xlfn.DAYS(all_resi[[#This Row],[Waktu Terima]],all_resi[[#This Row],[Tanggal Pengiriman]]))</f>
        <v>1</v>
      </c>
    </row>
    <row r="2673" spans="1:47" x14ac:dyDescent="0.25">
      <c r="A2673" s="2" t="s">
        <v>15559</v>
      </c>
      <c r="B2673" s="1">
        <v>46197</v>
      </c>
      <c r="C2673" s="2" t="s">
        <v>42</v>
      </c>
      <c r="D2673" s="2" t="s">
        <v>43</v>
      </c>
      <c r="E2673" s="2" t="s">
        <v>44</v>
      </c>
      <c r="F2673" s="2" t="s">
        <v>45</v>
      </c>
      <c r="G2673" s="2" t="s">
        <v>46</v>
      </c>
      <c r="H2673" s="2" t="s">
        <v>47</v>
      </c>
      <c r="I2673" s="2" t="s">
        <v>15560</v>
      </c>
      <c r="J2673" s="2" t="s">
        <v>14715</v>
      </c>
      <c r="K2673" s="2" t="s">
        <v>82</v>
      </c>
      <c r="L2673" s="2" t="s">
        <v>1630</v>
      </c>
      <c r="M2673" s="2" t="s">
        <v>11815</v>
      </c>
      <c r="N2673" s="2" t="s">
        <v>15561</v>
      </c>
      <c r="O2673">
        <v>1</v>
      </c>
      <c r="P2673" s="2" t="s">
        <v>53</v>
      </c>
      <c r="Q2673">
        <v>100</v>
      </c>
      <c r="R2673">
        <v>0</v>
      </c>
      <c r="S2673" s="2" t="s">
        <v>54</v>
      </c>
      <c r="T2673" s="2" t="s">
        <v>55</v>
      </c>
      <c r="U2673" s="2" t="s">
        <v>147</v>
      </c>
      <c r="V2673" s="2"/>
      <c r="W2673">
        <v>79000</v>
      </c>
      <c r="X2673">
        <v>0</v>
      </c>
      <c r="Y2673">
        <v>0</v>
      </c>
      <c r="Z2673">
        <v>79000</v>
      </c>
      <c r="AB2673" s="2" t="s">
        <v>57</v>
      </c>
      <c r="AC2673">
        <v>31600</v>
      </c>
      <c r="AD2673">
        <v>47400</v>
      </c>
      <c r="AE2673">
        <v>149000</v>
      </c>
      <c r="AF2673">
        <v>2235</v>
      </c>
      <c r="AG2673" s="2" t="s">
        <v>15560</v>
      </c>
      <c r="AH2673" s="2"/>
      <c r="AI2673" s="1">
        <v>46204</v>
      </c>
      <c r="AJ2673" s="2"/>
      <c r="AK2673" s="2" t="s">
        <v>58</v>
      </c>
      <c r="AM2673" s="2" t="s">
        <v>59</v>
      </c>
      <c r="AP2673" s="2" t="s">
        <v>60</v>
      </c>
      <c r="AQ2673" s="2" t="s">
        <v>41</v>
      </c>
      <c r="AR2673">
        <v>70000</v>
      </c>
      <c r="AS2673" s="2" t="str">
        <f>_xlfn.IFNA(IF(VLOOKUP(all_resi[[#This Row],[No. Waybill]],settle_reconcile[No. Waybill],1,0)="","Recon","Recon"),"-")</f>
        <v>Recon</v>
      </c>
      <c r="AT2673" s="2">
        <f>all_resi[[#This Row],[Nilai COD]]-all_resi[[#This Row],[COD Fee]]-all_resi[[#This Row],[Total Biaya Setelah Diskon]]</f>
        <v>99365</v>
      </c>
      <c r="AU2673" s="2">
        <f>IF(all_resi[[#This Row],[Waktu Terima]]="","",_xlfn.DAYS(all_resi[[#This Row],[Waktu Terima]],all_resi[[#This Row],[Tanggal Pengiriman]]))</f>
        <v>7</v>
      </c>
    </row>
    <row r="2674" spans="1:47" x14ac:dyDescent="0.25">
      <c r="A2674" s="2" t="s">
        <v>15024</v>
      </c>
      <c r="B2674" s="1">
        <v>46197</v>
      </c>
      <c r="C2674" s="2" t="s">
        <v>42</v>
      </c>
      <c r="D2674" s="2" t="s">
        <v>43</v>
      </c>
      <c r="E2674" s="2" t="s">
        <v>44</v>
      </c>
      <c r="F2674" s="2" t="s">
        <v>45</v>
      </c>
      <c r="G2674" s="2" t="s">
        <v>46</v>
      </c>
      <c r="H2674" s="2" t="s">
        <v>80</v>
      </c>
      <c r="I2674" s="2" t="s">
        <v>15025</v>
      </c>
      <c r="J2674" s="2" t="s">
        <v>15026</v>
      </c>
      <c r="K2674" s="2" t="s">
        <v>116</v>
      </c>
      <c r="L2674" s="2" t="s">
        <v>830</v>
      </c>
      <c r="M2674" s="2" t="s">
        <v>4441</v>
      </c>
      <c r="N2674" s="2" t="s">
        <v>15027</v>
      </c>
      <c r="O2674">
        <v>1</v>
      </c>
      <c r="P2674" s="2" t="s">
        <v>53</v>
      </c>
      <c r="Q2674">
        <v>100</v>
      </c>
      <c r="R2674">
        <v>0</v>
      </c>
      <c r="S2674" s="2" t="s">
        <v>54</v>
      </c>
      <c r="T2674" s="2" t="s">
        <v>55</v>
      </c>
      <c r="U2674" s="2" t="s">
        <v>154</v>
      </c>
      <c r="V2674" s="2"/>
      <c r="W2674">
        <v>15000</v>
      </c>
      <c r="X2674">
        <v>0</v>
      </c>
      <c r="Y2674">
        <v>0</v>
      </c>
      <c r="Z2674">
        <v>15000</v>
      </c>
      <c r="AB2674" s="2" t="s">
        <v>57</v>
      </c>
      <c r="AC2674">
        <v>9000</v>
      </c>
      <c r="AD2674">
        <v>6000</v>
      </c>
      <c r="AE2674">
        <v>112000</v>
      </c>
      <c r="AF2674">
        <v>1680</v>
      </c>
      <c r="AG2674" s="2" t="s">
        <v>256</v>
      </c>
      <c r="AH2674" s="2"/>
      <c r="AI2674" s="1">
        <v>46205</v>
      </c>
      <c r="AJ2674" s="2" t="s">
        <v>87</v>
      </c>
      <c r="AK2674" s="2" t="s">
        <v>67</v>
      </c>
      <c r="AM2674" s="2" t="s">
        <v>59</v>
      </c>
      <c r="AP2674" s="2" t="s">
        <v>60</v>
      </c>
      <c r="AQ2674" s="2" t="s">
        <v>41</v>
      </c>
      <c r="AR2674">
        <v>97000</v>
      </c>
      <c r="AS2674" s="2" t="str">
        <f>_xlfn.IFNA(IF(VLOOKUP(all_resi[[#This Row],[No. Waybill]],settle_reconcile[No. Waybill],1,0)="","Recon","Recon"),"-")</f>
        <v>-</v>
      </c>
      <c r="AT2674" s="2">
        <f>all_resi[[#This Row],[Nilai COD]]-all_resi[[#This Row],[COD Fee]]-all_resi[[#This Row],[Total Biaya Setelah Diskon]]</f>
        <v>104320</v>
      </c>
      <c r="AU2674" s="2">
        <f>IF(all_resi[[#This Row],[Waktu Terima]]="","",_xlfn.DAYS(all_resi[[#This Row],[Waktu Terima]],all_resi[[#This Row],[Tanggal Pengiriman]]))</f>
        <v>8</v>
      </c>
    </row>
    <row r="2675" spans="1:47" x14ac:dyDescent="0.25">
      <c r="A2675" s="2" t="s">
        <v>15117</v>
      </c>
      <c r="B2675" s="1">
        <v>46197</v>
      </c>
      <c r="C2675" s="2" t="s">
        <v>42</v>
      </c>
      <c r="D2675" s="2" t="s">
        <v>43</v>
      </c>
      <c r="E2675" s="2" t="s">
        <v>44</v>
      </c>
      <c r="F2675" s="2" t="s">
        <v>45</v>
      </c>
      <c r="G2675" s="2" t="s">
        <v>46</v>
      </c>
      <c r="H2675" s="2" t="s">
        <v>47</v>
      </c>
      <c r="I2675" s="2" t="s">
        <v>15118</v>
      </c>
      <c r="J2675" s="2" t="s">
        <v>15119</v>
      </c>
      <c r="K2675" s="2" t="s">
        <v>69</v>
      </c>
      <c r="L2675" s="2" t="s">
        <v>1223</v>
      </c>
      <c r="M2675" s="2" t="s">
        <v>15120</v>
      </c>
      <c r="N2675" s="2" t="s">
        <v>15121</v>
      </c>
      <c r="O2675">
        <v>1</v>
      </c>
      <c r="P2675" s="2" t="s">
        <v>53</v>
      </c>
      <c r="Q2675">
        <v>100</v>
      </c>
      <c r="R2675">
        <v>0</v>
      </c>
      <c r="S2675" s="2" t="s">
        <v>54</v>
      </c>
      <c r="T2675" s="2" t="s">
        <v>55</v>
      </c>
      <c r="U2675" s="2" t="s">
        <v>147</v>
      </c>
      <c r="V2675" s="2"/>
      <c r="W2675">
        <v>54000</v>
      </c>
      <c r="X2675">
        <v>0</v>
      </c>
      <c r="Y2675">
        <v>0</v>
      </c>
      <c r="Z2675">
        <v>54000</v>
      </c>
      <c r="AB2675" s="2" t="s">
        <v>57</v>
      </c>
      <c r="AC2675">
        <v>21600</v>
      </c>
      <c r="AD2675">
        <v>32400</v>
      </c>
      <c r="AE2675">
        <v>124000</v>
      </c>
      <c r="AF2675">
        <v>1860</v>
      </c>
      <c r="AG2675" s="2" t="s">
        <v>256</v>
      </c>
      <c r="AH2675" s="2"/>
      <c r="AI2675" s="1">
        <v>46209</v>
      </c>
      <c r="AJ2675" s="2"/>
      <c r="AK2675" s="2" t="s">
        <v>67</v>
      </c>
      <c r="AM2675" s="2" t="s">
        <v>59</v>
      </c>
      <c r="AP2675" s="2" t="s">
        <v>60</v>
      </c>
      <c r="AQ2675" s="2" t="s">
        <v>41</v>
      </c>
      <c r="AR2675">
        <v>70000</v>
      </c>
      <c r="AS2675" s="2" t="str">
        <f>_xlfn.IFNA(IF(VLOOKUP(all_resi[[#This Row],[No. Waybill]],settle_reconcile[No. Waybill],1,0)="","Recon","Recon"),"-")</f>
        <v>-</v>
      </c>
      <c r="AT2675" s="2">
        <f>all_resi[[#This Row],[Nilai COD]]-all_resi[[#This Row],[COD Fee]]-all_resi[[#This Row],[Total Biaya Setelah Diskon]]</f>
        <v>89740</v>
      </c>
      <c r="AU2675" s="2">
        <f>IF(all_resi[[#This Row],[Waktu Terima]]="","",_xlfn.DAYS(all_resi[[#This Row],[Waktu Terima]],all_resi[[#This Row],[Tanggal Pengiriman]]))</f>
        <v>12</v>
      </c>
    </row>
    <row r="2676" spans="1:47" x14ac:dyDescent="0.25">
      <c r="A2676" s="2" t="s">
        <v>15869</v>
      </c>
      <c r="B2676" s="1">
        <v>46197</v>
      </c>
      <c r="C2676" s="2" t="s">
        <v>42</v>
      </c>
      <c r="D2676" s="2" t="s">
        <v>43</v>
      </c>
      <c r="E2676" s="2" t="s">
        <v>44</v>
      </c>
      <c r="F2676" s="2" t="s">
        <v>45</v>
      </c>
      <c r="G2676" s="2" t="s">
        <v>46</v>
      </c>
      <c r="H2676" s="2" t="s">
        <v>47</v>
      </c>
      <c r="I2676" s="2" t="s">
        <v>15870</v>
      </c>
      <c r="J2676" s="2" t="s">
        <v>15871</v>
      </c>
      <c r="K2676" s="2" t="s">
        <v>156</v>
      </c>
      <c r="L2676" s="2" t="s">
        <v>606</v>
      </c>
      <c r="M2676" s="2" t="s">
        <v>4240</v>
      </c>
      <c r="N2676" s="2" t="s">
        <v>15872</v>
      </c>
      <c r="O2676">
        <v>1</v>
      </c>
      <c r="P2676" s="2" t="s">
        <v>53</v>
      </c>
      <c r="Q2676">
        <v>100</v>
      </c>
      <c r="R2676">
        <v>0</v>
      </c>
      <c r="S2676" s="2" t="s">
        <v>54</v>
      </c>
      <c r="T2676" s="2" t="s">
        <v>55</v>
      </c>
      <c r="U2676" s="2" t="s">
        <v>250</v>
      </c>
      <c r="V2676" s="2"/>
      <c r="W2676">
        <v>64000</v>
      </c>
      <c r="X2676">
        <v>0</v>
      </c>
      <c r="Y2676">
        <v>0</v>
      </c>
      <c r="Z2676">
        <v>64000</v>
      </c>
      <c r="AB2676" s="2" t="s">
        <v>57</v>
      </c>
      <c r="AC2676">
        <v>25600</v>
      </c>
      <c r="AD2676">
        <v>38400</v>
      </c>
      <c r="AE2676">
        <v>110000</v>
      </c>
      <c r="AF2676">
        <v>1650</v>
      </c>
      <c r="AG2676" s="2"/>
      <c r="AH2676" s="2"/>
      <c r="AI2676" s="1"/>
      <c r="AJ2676" s="2"/>
      <c r="AK2676" s="2" t="s">
        <v>67</v>
      </c>
      <c r="AM2676" s="2" t="s">
        <v>59</v>
      </c>
      <c r="AP2676" s="2" t="s">
        <v>60</v>
      </c>
      <c r="AQ2676" s="2" t="s">
        <v>41</v>
      </c>
      <c r="AR2676">
        <v>46000</v>
      </c>
      <c r="AS2676" s="2" t="str">
        <f>_xlfn.IFNA(IF(VLOOKUP(all_resi[[#This Row],[No. Waybill]],settle_reconcile[No. Waybill],1,0)="","Recon","Recon"),"-")</f>
        <v>-</v>
      </c>
      <c r="AT2676" s="2">
        <f>all_resi[[#This Row],[Nilai COD]]-all_resi[[#This Row],[COD Fee]]-all_resi[[#This Row],[Total Biaya Setelah Diskon]]</f>
        <v>69950</v>
      </c>
      <c r="AU2676" s="2" t="str">
        <f>IF(all_resi[[#This Row],[Waktu Terima]]="","",_xlfn.DAYS(all_resi[[#This Row],[Waktu Terima]],all_resi[[#This Row],[Tanggal Pengiriman]]))</f>
        <v/>
      </c>
    </row>
    <row r="2677" spans="1:47" x14ac:dyDescent="0.25">
      <c r="A2677" s="2" t="s">
        <v>15855</v>
      </c>
      <c r="B2677" s="1">
        <v>46197</v>
      </c>
      <c r="C2677" s="2" t="s">
        <v>42</v>
      </c>
      <c r="D2677" s="2" t="s">
        <v>43</v>
      </c>
      <c r="E2677" s="2" t="s">
        <v>44</v>
      </c>
      <c r="F2677" s="2" t="s">
        <v>45</v>
      </c>
      <c r="G2677" s="2" t="s">
        <v>46</v>
      </c>
      <c r="H2677" s="2" t="s">
        <v>47</v>
      </c>
      <c r="I2677" s="2" t="s">
        <v>15856</v>
      </c>
      <c r="J2677" s="2" t="s">
        <v>15857</v>
      </c>
      <c r="K2677" s="2" t="s">
        <v>121</v>
      </c>
      <c r="L2677" s="2" t="s">
        <v>122</v>
      </c>
      <c r="M2677" s="2" t="s">
        <v>15858</v>
      </c>
      <c r="N2677" s="2" t="s">
        <v>15859</v>
      </c>
      <c r="O2677">
        <v>1</v>
      </c>
      <c r="P2677" s="2" t="s">
        <v>53</v>
      </c>
      <c r="Q2677">
        <v>100</v>
      </c>
      <c r="R2677">
        <v>0</v>
      </c>
      <c r="S2677" s="2" t="s">
        <v>54</v>
      </c>
      <c r="T2677" s="2" t="s">
        <v>55</v>
      </c>
      <c r="U2677" s="2" t="s">
        <v>225</v>
      </c>
      <c r="V2677" s="2"/>
      <c r="W2677">
        <v>85000</v>
      </c>
      <c r="X2677">
        <v>0</v>
      </c>
      <c r="Y2677">
        <v>0</v>
      </c>
      <c r="Z2677">
        <v>85000</v>
      </c>
      <c r="AB2677" s="2" t="s">
        <v>57</v>
      </c>
      <c r="AC2677">
        <v>34000</v>
      </c>
      <c r="AD2677">
        <v>51000</v>
      </c>
      <c r="AE2677">
        <v>194000</v>
      </c>
      <c r="AF2677">
        <v>2910</v>
      </c>
      <c r="AG2677" s="2" t="s">
        <v>15856</v>
      </c>
      <c r="AH2677" s="2"/>
      <c r="AI2677" s="1">
        <v>46204</v>
      </c>
      <c r="AJ2677" s="2"/>
      <c r="AK2677" s="2" t="s">
        <v>58</v>
      </c>
      <c r="AM2677" s="2" t="s">
        <v>59</v>
      </c>
      <c r="AP2677" s="2" t="s">
        <v>60</v>
      </c>
      <c r="AQ2677" s="2" t="s">
        <v>41</v>
      </c>
      <c r="AR2677">
        <v>109000</v>
      </c>
      <c r="AS2677" s="2" t="str">
        <f>_xlfn.IFNA(IF(VLOOKUP(all_resi[[#This Row],[No. Waybill]],settle_reconcile[No. Waybill],1,0)="","Recon","Recon"),"-")</f>
        <v>Recon</v>
      </c>
      <c r="AT2677" s="2">
        <f>all_resi[[#This Row],[Nilai COD]]-all_resi[[#This Row],[COD Fee]]-all_resi[[#This Row],[Total Biaya Setelah Diskon]]</f>
        <v>140090</v>
      </c>
      <c r="AU2677" s="2">
        <f>IF(all_resi[[#This Row],[Waktu Terima]]="","",_xlfn.DAYS(all_resi[[#This Row],[Waktu Terima]],all_resi[[#This Row],[Tanggal Pengiriman]]))</f>
        <v>7</v>
      </c>
    </row>
    <row r="2678" spans="1:47" x14ac:dyDescent="0.25">
      <c r="A2678" s="2" t="s">
        <v>15877</v>
      </c>
      <c r="B2678" s="1">
        <v>46197</v>
      </c>
      <c r="C2678" s="2" t="s">
        <v>42</v>
      </c>
      <c r="D2678" s="2" t="s">
        <v>43</v>
      </c>
      <c r="E2678" s="2" t="s">
        <v>44</v>
      </c>
      <c r="F2678" s="2" t="s">
        <v>45</v>
      </c>
      <c r="G2678" s="2" t="s">
        <v>46</v>
      </c>
      <c r="H2678" s="2" t="s">
        <v>47</v>
      </c>
      <c r="I2678" s="2" t="s">
        <v>15878</v>
      </c>
      <c r="J2678" s="2" t="s">
        <v>15879</v>
      </c>
      <c r="K2678" s="2" t="s">
        <v>126</v>
      </c>
      <c r="L2678" s="2" t="s">
        <v>1468</v>
      </c>
      <c r="M2678" s="2" t="s">
        <v>15880</v>
      </c>
      <c r="N2678" s="2" t="s">
        <v>15881</v>
      </c>
      <c r="O2678">
        <v>1</v>
      </c>
      <c r="P2678" s="2" t="s">
        <v>53</v>
      </c>
      <c r="Q2678">
        <v>100</v>
      </c>
      <c r="R2678">
        <v>0</v>
      </c>
      <c r="S2678" s="2" t="s">
        <v>54</v>
      </c>
      <c r="T2678" s="2" t="s">
        <v>55</v>
      </c>
      <c r="U2678" s="2" t="s">
        <v>250</v>
      </c>
      <c r="V2678" s="2"/>
      <c r="W2678">
        <v>74000</v>
      </c>
      <c r="X2678">
        <v>0</v>
      </c>
      <c r="Y2678">
        <v>0</v>
      </c>
      <c r="Z2678">
        <v>74000</v>
      </c>
      <c r="AB2678" s="2" t="s">
        <v>57</v>
      </c>
      <c r="AC2678">
        <v>29600</v>
      </c>
      <c r="AD2678">
        <v>44400</v>
      </c>
      <c r="AE2678">
        <v>114000</v>
      </c>
      <c r="AF2678">
        <v>1710</v>
      </c>
      <c r="AG2678" s="2" t="s">
        <v>43</v>
      </c>
      <c r="AH2678" s="2"/>
      <c r="AI2678" s="1">
        <v>46210</v>
      </c>
      <c r="AJ2678" s="2"/>
      <c r="AK2678" s="2" t="s">
        <v>67</v>
      </c>
      <c r="AM2678" s="2" t="s">
        <v>59</v>
      </c>
      <c r="AP2678" s="2" t="s">
        <v>60</v>
      </c>
      <c r="AQ2678" s="2" t="s">
        <v>41</v>
      </c>
      <c r="AR2678">
        <v>40000</v>
      </c>
      <c r="AS2678" s="2" t="str">
        <f>_xlfn.IFNA(IF(VLOOKUP(all_resi[[#This Row],[No. Waybill]],settle_reconcile[No. Waybill],1,0)="","Recon","Recon"),"-")</f>
        <v>-</v>
      </c>
      <c r="AT2678" s="2">
        <f>all_resi[[#This Row],[Nilai COD]]-all_resi[[#This Row],[COD Fee]]-all_resi[[#This Row],[Total Biaya Setelah Diskon]]</f>
        <v>67890</v>
      </c>
      <c r="AU2678" s="2">
        <f>IF(all_resi[[#This Row],[Waktu Terima]]="","",_xlfn.DAYS(all_resi[[#This Row],[Waktu Terima]],all_resi[[#This Row],[Tanggal Pengiriman]]))</f>
        <v>13</v>
      </c>
    </row>
    <row r="2679" spans="1:47" x14ac:dyDescent="0.25">
      <c r="A2679" s="2" t="s">
        <v>15149</v>
      </c>
      <c r="B2679" s="1">
        <v>46197</v>
      </c>
      <c r="C2679" s="2" t="s">
        <v>42</v>
      </c>
      <c r="D2679" s="2" t="s">
        <v>43</v>
      </c>
      <c r="E2679" s="2" t="s">
        <v>44</v>
      </c>
      <c r="F2679" s="2" t="s">
        <v>45</v>
      </c>
      <c r="G2679" s="2" t="s">
        <v>46</v>
      </c>
      <c r="H2679" s="2" t="s">
        <v>47</v>
      </c>
      <c r="I2679" s="2" t="s">
        <v>15150</v>
      </c>
      <c r="J2679" s="2" t="s">
        <v>15151</v>
      </c>
      <c r="K2679" s="2" t="s">
        <v>156</v>
      </c>
      <c r="L2679" s="2" t="s">
        <v>606</v>
      </c>
      <c r="M2679" s="2" t="s">
        <v>2111</v>
      </c>
      <c r="N2679" s="2" t="s">
        <v>15152</v>
      </c>
      <c r="O2679">
        <v>1</v>
      </c>
      <c r="P2679" s="2" t="s">
        <v>53</v>
      </c>
      <c r="Q2679">
        <v>100</v>
      </c>
      <c r="R2679">
        <v>0</v>
      </c>
      <c r="S2679" s="2" t="s">
        <v>54</v>
      </c>
      <c r="T2679" s="2" t="s">
        <v>55</v>
      </c>
      <c r="U2679" s="2" t="s">
        <v>250</v>
      </c>
      <c r="V2679" s="2"/>
      <c r="W2679">
        <v>64000</v>
      </c>
      <c r="X2679">
        <v>0</v>
      </c>
      <c r="Y2679">
        <v>0</v>
      </c>
      <c r="Z2679">
        <v>64000</v>
      </c>
      <c r="AB2679" s="2" t="s">
        <v>57</v>
      </c>
      <c r="AC2679">
        <v>25600</v>
      </c>
      <c r="AD2679">
        <v>38400</v>
      </c>
      <c r="AE2679">
        <v>118000</v>
      </c>
      <c r="AF2679">
        <v>1770</v>
      </c>
      <c r="AG2679" s="2" t="s">
        <v>15150</v>
      </c>
      <c r="AH2679" s="2"/>
      <c r="AI2679" s="1">
        <v>46201</v>
      </c>
      <c r="AJ2679" s="2"/>
      <c r="AK2679" s="2" t="s">
        <v>58</v>
      </c>
      <c r="AM2679" s="2" t="s">
        <v>59</v>
      </c>
      <c r="AP2679" s="2" t="s">
        <v>60</v>
      </c>
      <c r="AQ2679" s="2" t="s">
        <v>41</v>
      </c>
      <c r="AR2679">
        <v>54000</v>
      </c>
      <c r="AS2679" s="2" t="str">
        <f>_xlfn.IFNA(IF(VLOOKUP(all_resi[[#This Row],[No. Waybill]],settle_reconcile[No. Waybill],1,0)="","Recon","Recon"),"-")</f>
        <v>Recon</v>
      </c>
      <c r="AT2679" s="2">
        <f>all_resi[[#This Row],[Nilai COD]]-all_resi[[#This Row],[COD Fee]]-all_resi[[#This Row],[Total Biaya Setelah Diskon]]</f>
        <v>77830</v>
      </c>
      <c r="AU2679" s="2">
        <f>IF(all_resi[[#This Row],[Waktu Terima]]="","",_xlfn.DAYS(all_resi[[#This Row],[Waktu Terima]],all_resi[[#This Row],[Tanggal Pengiriman]]))</f>
        <v>4</v>
      </c>
    </row>
    <row r="2680" spans="1:47" x14ac:dyDescent="0.25">
      <c r="A2680" s="2" t="s">
        <v>14893</v>
      </c>
      <c r="B2680" s="1">
        <v>46197</v>
      </c>
      <c r="C2680" s="2" t="s">
        <v>42</v>
      </c>
      <c r="D2680" s="2" t="s">
        <v>43</v>
      </c>
      <c r="E2680" s="2" t="s">
        <v>44</v>
      </c>
      <c r="F2680" s="2" t="s">
        <v>45</v>
      </c>
      <c r="G2680" s="2" t="s">
        <v>46</v>
      </c>
      <c r="H2680" s="2" t="s">
        <v>47</v>
      </c>
      <c r="I2680" s="2" t="s">
        <v>14894</v>
      </c>
      <c r="J2680" s="2" t="s">
        <v>14895</v>
      </c>
      <c r="K2680" s="2" t="s">
        <v>137</v>
      </c>
      <c r="L2680" s="2" t="s">
        <v>258</v>
      </c>
      <c r="M2680" s="2" t="s">
        <v>14896</v>
      </c>
      <c r="N2680" s="2" t="s">
        <v>14897</v>
      </c>
      <c r="O2680">
        <v>1</v>
      </c>
      <c r="P2680" s="2" t="s">
        <v>53</v>
      </c>
      <c r="Q2680">
        <v>100</v>
      </c>
      <c r="R2680">
        <v>0</v>
      </c>
      <c r="S2680" s="2" t="s">
        <v>54</v>
      </c>
      <c r="T2680" s="2" t="s">
        <v>55</v>
      </c>
      <c r="U2680" s="2" t="s">
        <v>56</v>
      </c>
      <c r="V2680" s="2"/>
      <c r="W2680">
        <v>31000</v>
      </c>
      <c r="X2680">
        <v>0</v>
      </c>
      <c r="Y2680">
        <v>0</v>
      </c>
      <c r="Z2680">
        <v>31000</v>
      </c>
      <c r="AB2680" s="2" t="s">
        <v>57</v>
      </c>
      <c r="AC2680">
        <v>22000</v>
      </c>
      <c r="AD2680">
        <v>9000</v>
      </c>
      <c r="AE2680">
        <v>135000</v>
      </c>
      <c r="AF2680">
        <v>2025</v>
      </c>
      <c r="AG2680" s="2" t="s">
        <v>14894</v>
      </c>
      <c r="AH2680" s="2"/>
      <c r="AI2680" s="1">
        <v>46199</v>
      </c>
      <c r="AJ2680" s="2"/>
      <c r="AK2680" s="2" t="s">
        <v>58</v>
      </c>
      <c r="AM2680" s="2" t="s">
        <v>59</v>
      </c>
      <c r="AP2680" s="2" t="s">
        <v>60</v>
      </c>
      <c r="AQ2680" s="2" t="s">
        <v>41</v>
      </c>
      <c r="AR2680">
        <v>104000</v>
      </c>
      <c r="AS2680" s="2" t="str">
        <f>_xlfn.IFNA(IF(VLOOKUP(all_resi[[#This Row],[No. Waybill]],settle_reconcile[No. Waybill],1,0)="","Recon","Recon"),"-")</f>
        <v>Recon</v>
      </c>
      <c r="AT2680" s="2">
        <f>all_resi[[#This Row],[Nilai COD]]-all_resi[[#This Row],[COD Fee]]-all_resi[[#This Row],[Total Biaya Setelah Diskon]]</f>
        <v>123975</v>
      </c>
      <c r="AU2680" s="2">
        <f>IF(all_resi[[#This Row],[Waktu Terima]]="","",_xlfn.DAYS(all_resi[[#This Row],[Waktu Terima]],all_resi[[#This Row],[Tanggal Pengiriman]]))</f>
        <v>2</v>
      </c>
    </row>
    <row r="2681" spans="1:47" x14ac:dyDescent="0.25">
      <c r="A2681" s="2" t="s">
        <v>15586</v>
      </c>
      <c r="B2681" s="1">
        <v>46197</v>
      </c>
      <c r="C2681" s="2" t="s">
        <v>42</v>
      </c>
      <c r="D2681" s="2" t="s">
        <v>43</v>
      </c>
      <c r="E2681" s="2" t="s">
        <v>44</v>
      </c>
      <c r="F2681" s="2" t="s">
        <v>45</v>
      </c>
      <c r="G2681" s="2" t="s">
        <v>46</v>
      </c>
      <c r="H2681" s="2" t="s">
        <v>47</v>
      </c>
      <c r="I2681" s="2" t="s">
        <v>15587</v>
      </c>
      <c r="J2681" s="2" t="s">
        <v>15588</v>
      </c>
      <c r="K2681" s="2" t="s">
        <v>388</v>
      </c>
      <c r="L2681" s="2" t="s">
        <v>389</v>
      </c>
      <c r="M2681" s="2" t="s">
        <v>495</v>
      </c>
      <c r="N2681" s="2" t="s">
        <v>15589</v>
      </c>
      <c r="O2681">
        <v>1</v>
      </c>
      <c r="P2681" s="2" t="s">
        <v>53</v>
      </c>
      <c r="Q2681">
        <v>100</v>
      </c>
      <c r="R2681">
        <v>0</v>
      </c>
      <c r="S2681" s="2" t="s">
        <v>54</v>
      </c>
      <c r="T2681" s="2" t="s">
        <v>55</v>
      </c>
      <c r="U2681" s="2" t="s">
        <v>250</v>
      </c>
      <c r="V2681" s="2"/>
      <c r="W2681">
        <v>85000</v>
      </c>
      <c r="X2681">
        <v>0</v>
      </c>
      <c r="Y2681">
        <v>0</v>
      </c>
      <c r="Z2681">
        <v>85000</v>
      </c>
      <c r="AB2681" s="2" t="s">
        <v>57</v>
      </c>
      <c r="AC2681">
        <v>34000</v>
      </c>
      <c r="AD2681">
        <v>51000</v>
      </c>
      <c r="AE2681">
        <v>140000</v>
      </c>
      <c r="AF2681">
        <v>2100</v>
      </c>
      <c r="AG2681" s="2" t="s">
        <v>256</v>
      </c>
      <c r="AH2681" s="2"/>
      <c r="AI2681" s="1">
        <v>46208</v>
      </c>
      <c r="AJ2681" s="2"/>
      <c r="AK2681" s="2" t="s">
        <v>67</v>
      </c>
      <c r="AM2681" s="2" t="s">
        <v>59</v>
      </c>
      <c r="AP2681" s="2" t="s">
        <v>60</v>
      </c>
      <c r="AQ2681" s="2" t="s">
        <v>41</v>
      </c>
      <c r="AR2681">
        <v>55000</v>
      </c>
      <c r="AS2681" s="2" t="str">
        <f>_xlfn.IFNA(IF(VLOOKUP(all_resi[[#This Row],[No. Waybill]],settle_reconcile[No. Waybill],1,0)="","Recon","Recon"),"-")</f>
        <v>-</v>
      </c>
      <c r="AT2681" s="2">
        <f>all_resi[[#This Row],[Nilai COD]]-all_resi[[#This Row],[COD Fee]]-all_resi[[#This Row],[Total Biaya Setelah Diskon]]</f>
        <v>86900</v>
      </c>
      <c r="AU2681" s="2">
        <f>IF(all_resi[[#This Row],[Waktu Terima]]="","",_xlfn.DAYS(all_resi[[#This Row],[Waktu Terima]],all_resi[[#This Row],[Tanggal Pengiriman]]))</f>
        <v>11</v>
      </c>
    </row>
    <row r="2682" spans="1:47" x14ac:dyDescent="0.25">
      <c r="A2682" s="2" t="s">
        <v>15107</v>
      </c>
      <c r="B2682" s="1">
        <v>46197</v>
      </c>
      <c r="C2682" s="2" t="s">
        <v>42</v>
      </c>
      <c r="D2682" s="2" t="s">
        <v>43</v>
      </c>
      <c r="E2682" s="2" t="s">
        <v>44</v>
      </c>
      <c r="F2682" s="2" t="s">
        <v>45</v>
      </c>
      <c r="G2682" s="2" t="s">
        <v>46</v>
      </c>
      <c r="H2682" s="2" t="s">
        <v>47</v>
      </c>
      <c r="I2682" s="2" t="s">
        <v>15108</v>
      </c>
      <c r="J2682" s="2" t="s">
        <v>15109</v>
      </c>
      <c r="K2682" s="2" t="s">
        <v>75</v>
      </c>
      <c r="L2682" s="2" t="s">
        <v>393</v>
      </c>
      <c r="M2682" s="2" t="s">
        <v>394</v>
      </c>
      <c r="N2682" s="2" t="s">
        <v>15110</v>
      </c>
      <c r="O2682">
        <v>1</v>
      </c>
      <c r="P2682" s="2" t="s">
        <v>53</v>
      </c>
      <c r="Q2682">
        <v>100</v>
      </c>
      <c r="R2682">
        <v>0</v>
      </c>
      <c r="S2682" s="2" t="s">
        <v>54</v>
      </c>
      <c r="T2682" s="2" t="s">
        <v>55</v>
      </c>
      <c r="U2682" s="2" t="s">
        <v>147</v>
      </c>
      <c r="V2682" s="2"/>
      <c r="W2682">
        <v>60000</v>
      </c>
      <c r="X2682">
        <v>0</v>
      </c>
      <c r="Y2682">
        <v>0</v>
      </c>
      <c r="Z2682">
        <v>60000</v>
      </c>
      <c r="AB2682" s="2" t="s">
        <v>57</v>
      </c>
      <c r="AC2682">
        <v>24000</v>
      </c>
      <c r="AD2682">
        <v>36000</v>
      </c>
      <c r="AE2682">
        <v>130000</v>
      </c>
      <c r="AF2682">
        <v>1950</v>
      </c>
      <c r="AG2682" s="2" t="s">
        <v>15108</v>
      </c>
      <c r="AH2682" s="2"/>
      <c r="AI2682" s="1">
        <v>46202</v>
      </c>
      <c r="AJ2682" s="2"/>
      <c r="AK2682" s="2" t="s">
        <v>58</v>
      </c>
      <c r="AM2682" s="2" t="s">
        <v>59</v>
      </c>
      <c r="AP2682" s="2" t="s">
        <v>60</v>
      </c>
      <c r="AQ2682" s="2" t="s">
        <v>41</v>
      </c>
      <c r="AR2682">
        <v>70000</v>
      </c>
      <c r="AS2682" s="2" t="str">
        <f>_xlfn.IFNA(IF(VLOOKUP(all_resi[[#This Row],[No. Waybill]],settle_reconcile[No. Waybill],1,0)="","Recon","Recon"),"-")</f>
        <v>Recon</v>
      </c>
      <c r="AT2682" s="2">
        <f>all_resi[[#This Row],[Nilai COD]]-all_resi[[#This Row],[COD Fee]]-all_resi[[#This Row],[Total Biaya Setelah Diskon]]</f>
        <v>92050</v>
      </c>
      <c r="AU2682" s="2">
        <f>IF(all_resi[[#This Row],[Waktu Terima]]="","",_xlfn.DAYS(all_resi[[#This Row],[Waktu Terima]],all_resi[[#This Row],[Tanggal Pengiriman]]))</f>
        <v>5</v>
      </c>
    </row>
    <row r="2683" spans="1:47" x14ac:dyDescent="0.25">
      <c r="A2683" s="2" t="s">
        <v>15145</v>
      </c>
      <c r="B2683" s="1">
        <v>46197</v>
      </c>
      <c r="C2683" s="2" t="s">
        <v>42</v>
      </c>
      <c r="D2683" s="2" t="s">
        <v>43</v>
      </c>
      <c r="E2683" s="2" t="s">
        <v>44</v>
      </c>
      <c r="F2683" s="2" t="s">
        <v>45</v>
      </c>
      <c r="G2683" s="2" t="s">
        <v>46</v>
      </c>
      <c r="H2683" s="2" t="s">
        <v>47</v>
      </c>
      <c r="I2683" s="2" t="s">
        <v>15146</v>
      </c>
      <c r="J2683" s="2" t="s">
        <v>15147</v>
      </c>
      <c r="K2683" s="2" t="s">
        <v>209</v>
      </c>
      <c r="L2683" s="2" t="s">
        <v>2573</v>
      </c>
      <c r="M2683" s="2" t="s">
        <v>11077</v>
      </c>
      <c r="N2683" s="2" t="s">
        <v>15148</v>
      </c>
      <c r="O2683">
        <v>1</v>
      </c>
      <c r="P2683" s="2" t="s">
        <v>53</v>
      </c>
      <c r="Q2683">
        <v>100</v>
      </c>
      <c r="R2683">
        <v>0</v>
      </c>
      <c r="S2683" s="2" t="s">
        <v>54</v>
      </c>
      <c r="T2683" s="2" t="s">
        <v>55</v>
      </c>
      <c r="U2683" s="2" t="s">
        <v>250</v>
      </c>
      <c r="V2683" s="2"/>
      <c r="W2683">
        <v>46000</v>
      </c>
      <c r="X2683">
        <v>0</v>
      </c>
      <c r="Y2683">
        <v>0</v>
      </c>
      <c r="Z2683">
        <v>46000</v>
      </c>
      <c r="AB2683" s="2" t="s">
        <v>57</v>
      </c>
      <c r="AC2683">
        <v>18400</v>
      </c>
      <c r="AD2683">
        <v>27600</v>
      </c>
      <c r="AE2683">
        <v>101000</v>
      </c>
      <c r="AF2683">
        <v>1515</v>
      </c>
      <c r="AG2683" s="2" t="s">
        <v>43</v>
      </c>
      <c r="AH2683" s="2"/>
      <c r="AI2683" s="1">
        <v>46210</v>
      </c>
      <c r="AJ2683" s="2"/>
      <c r="AK2683" s="2" t="s">
        <v>67</v>
      </c>
      <c r="AM2683" s="2" t="s">
        <v>59</v>
      </c>
      <c r="AP2683" s="2" t="s">
        <v>60</v>
      </c>
      <c r="AQ2683" s="2" t="s">
        <v>41</v>
      </c>
      <c r="AR2683">
        <v>55000</v>
      </c>
      <c r="AS2683" s="2" t="str">
        <f>_xlfn.IFNA(IF(VLOOKUP(all_resi[[#This Row],[No. Waybill]],settle_reconcile[No. Waybill],1,0)="","Recon","Recon"),"-")</f>
        <v>-</v>
      </c>
      <c r="AT2683" s="2">
        <f>all_resi[[#This Row],[Nilai COD]]-all_resi[[#This Row],[COD Fee]]-all_resi[[#This Row],[Total Biaya Setelah Diskon]]</f>
        <v>71885</v>
      </c>
      <c r="AU2683" s="2">
        <f>IF(all_resi[[#This Row],[Waktu Terima]]="","",_xlfn.DAYS(all_resi[[#This Row],[Waktu Terima]],all_resi[[#This Row],[Tanggal Pengiriman]]))</f>
        <v>13</v>
      </c>
    </row>
    <row r="2684" spans="1:47" x14ac:dyDescent="0.25">
      <c r="A2684" s="2" t="s">
        <v>15882</v>
      </c>
      <c r="B2684" s="1">
        <v>46197</v>
      </c>
      <c r="C2684" s="2" t="s">
        <v>42</v>
      </c>
      <c r="D2684" s="2" t="s">
        <v>43</v>
      </c>
      <c r="E2684" s="2" t="s">
        <v>44</v>
      </c>
      <c r="F2684" s="2" t="s">
        <v>45</v>
      </c>
      <c r="G2684" s="2" t="s">
        <v>46</v>
      </c>
      <c r="H2684" s="2" t="s">
        <v>47</v>
      </c>
      <c r="I2684" s="2" t="s">
        <v>15883</v>
      </c>
      <c r="J2684" s="2" t="s">
        <v>15884</v>
      </c>
      <c r="K2684" s="2" t="s">
        <v>237</v>
      </c>
      <c r="L2684" s="2" t="s">
        <v>238</v>
      </c>
      <c r="M2684" s="2" t="s">
        <v>1426</v>
      </c>
      <c r="N2684" s="2" t="s">
        <v>15885</v>
      </c>
      <c r="O2684">
        <v>1</v>
      </c>
      <c r="P2684" s="2" t="s">
        <v>53</v>
      </c>
      <c r="Q2684">
        <v>100</v>
      </c>
      <c r="R2684">
        <v>6500000</v>
      </c>
      <c r="S2684" s="2" t="s">
        <v>54</v>
      </c>
      <c r="T2684" s="2" t="s">
        <v>55</v>
      </c>
      <c r="U2684" s="2" t="s">
        <v>147</v>
      </c>
      <c r="V2684" s="2" t="s">
        <v>4422</v>
      </c>
      <c r="W2684">
        <v>37000</v>
      </c>
      <c r="X2684">
        <v>0</v>
      </c>
      <c r="Y2684">
        <v>0</v>
      </c>
      <c r="Z2684">
        <v>37000</v>
      </c>
      <c r="AB2684" s="2" t="s">
        <v>57</v>
      </c>
      <c r="AC2684">
        <v>14800</v>
      </c>
      <c r="AD2684">
        <v>22200</v>
      </c>
      <c r="AE2684">
        <v>107000</v>
      </c>
      <c r="AF2684">
        <v>1605</v>
      </c>
      <c r="AG2684" s="2"/>
      <c r="AH2684" s="2"/>
      <c r="AI2684" s="1"/>
      <c r="AJ2684" s="2"/>
      <c r="AK2684" s="2" t="s">
        <v>67</v>
      </c>
      <c r="AM2684" s="2" t="s">
        <v>59</v>
      </c>
      <c r="AP2684" s="2" t="s">
        <v>60</v>
      </c>
      <c r="AQ2684" s="2" t="s">
        <v>41</v>
      </c>
      <c r="AR2684">
        <v>70000</v>
      </c>
      <c r="AS2684" s="2" t="str">
        <f>_xlfn.IFNA(IF(VLOOKUP(all_resi[[#This Row],[No. Waybill]],settle_reconcile[No. Waybill],1,0)="","Recon","Recon"),"-")</f>
        <v>-</v>
      </c>
      <c r="AT2684" s="2">
        <f>all_resi[[#This Row],[Nilai COD]]-all_resi[[#This Row],[COD Fee]]-all_resi[[#This Row],[Total Biaya Setelah Diskon]]</f>
        <v>83195</v>
      </c>
      <c r="AU2684" s="2" t="str">
        <f>IF(all_resi[[#This Row],[Waktu Terima]]="","",_xlfn.DAYS(all_resi[[#This Row],[Waktu Terima]],all_resi[[#This Row],[Tanggal Pengiriman]]))</f>
        <v/>
      </c>
    </row>
    <row r="2685" spans="1:47" x14ac:dyDescent="0.25">
      <c r="A2685" s="2" t="s">
        <v>15012</v>
      </c>
      <c r="B2685" s="1">
        <v>46197</v>
      </c>
      <c r="C2685" s="2" t="s">
        <v>42</v>
      </c>
      <c r="D2685" s="2" t="s">
        <v>43</v>
      </c>
      <c r="E2685" s="2" t="s">
        <v>44</v>
      </c>
      <c r="F2685" s="2" t="s">
        <v>45</v>
      </c>
      <c r="G2685" s="2" t="s">
        <v>46</v>
      </c>
      <c r="H2685" s="2" t="s">
        <v>47</v>
      </c>
      <c r="I2685" s="2" t="s">
        <v>15013</v>
      </c>
      <c r="J2685" s="2" t="s">
        <v>15014</v>
      </c>
      <c r="K2685" s="2" t="s">
        <v>82</v>
      </c>
      <c r="L2685" s="2" t="s">
        <v>552</v>
      </c>
      <c r="M2685" s="2" t="s">
        <v>1840</v>
      </c>
      <c r="N2685" s="2" t="s">
        <v>15015</v>
      </c>
      <c r="O2685">
        <v>1</v>
      </c>
      <c r="P2685" s="2" t="s">
        <v>53</v>
      </c>
      <c r="Q2685">
        <v>100</v>
      </c>
      <c r="R2685">
        <v>0</v>
      </c>
      <c r="S2685" s="2" t="s">
        <v>54</v>
      </c>
      <c r="T2685" s="2" t="s">
        <v>55</v>
      </c>
      <c r="U2685" s="2" t="s">
        <v>97</v>
      </c>
      <c r="V2685" s="2"/>
      <c r="W2685">
        <v>65000</v>
      </c>
      <c r="X2685">
        <v>0</v>
      </c>
      <c r="Y2685">
        <v>0</v>
      </c>
      <c r="Z2685">
        <v>65000</v>
      </c>
      <c r="AB2685" s="2" t="s">
        <v>57</v>
      </c>
      <c r="AC2685">
        <v>26000</v>
      </c>
      <c r="AD2685">
        <v>39000</v>
      </c>
      <c r="AE2685">
        <v>135000</v>
      </c>
      <c r="AF2685">
        <v>2025</v>
      </c>
      <c r="AG2685" s="2" t="s">
        <v>15013</v>
      </c>
      <c r="AH2685" s="2"/>
      <c r="AI2685" s="1">
        <v>46203</v>
      </c>
      <c r="AJ2685" s="2"/>
      <c r="AK2685" s="2" t="s">
        <v>58</v>
      </c>
      <c r="AM2685" s="2" t="s">
        <v>59</v>
      </c>
      <c r="AP2685" s="2" t="s">
        <v>60</v>
      </c>
      <c r="AQ2685" s="2" t="s">
        <v>41</v>
      </c>
      <c r="AR2685">
        <v>70000</v>
      </c>
      <c r="AS2685" s="2" t="str">
        <f>_xlfn.IFNA(IF(VLOOKUP(all_resi[[#This Row],[No. Waybill]],settle_reconcile[No. Waybill],1,0)="","Recon","Recon"),"-")</f>
        <v>Recon</v>
      </c>
      <c r="AT2685" s="2">
        <f>all_resi[[#This Row],[Nilai COD]]-all_resi[[#This Row],[COD Fee]]-all_resi[[#This Row],[Total Biaya Setelah Diskon]]</f>
        <v>93975</v>
      </c>
      <c r="AU2685" s="2">
        <f>IF(all_resi[[#This Row],[Waktu Terima]]="","",_xlfn.DAYS(all_resi[[#This Row],[Waktu Terima]],all_resi[[#This Row],[Tanggal Pengiriman]]))</f>
        <v>6</v>
      </c>
    </row>
    <row r="2686" spans="1:47" x14ac:dyDescent="0.25">
      <c r="A2686" s="2" t="s">
        <v>15197</v>
      </c>
      <c r="B2686" s="1">
        <v>46197</v>
      </c>
      <c r="C2686" s="2" t="s">
        <v>42</v>
      </c>
      <c r="D2686" s="2" t="s">
        <v>43</v>
      </c>
      <c r="E2686" s="2" t="s">
        <v>44</v>
      </c>
      <c r="F2686" s="2" t="s">
        <v>45</v>
      </c>
      <c r="G2686" s="2" t="s">
        <v>46</v>
      </c>
      <c r="H2686" s="2" t="s">
        <v>47</v>
      </c>
      <c r="I2686" s="2" t="s">
        <v>15198</v>
      </c>
      <c r="J2686" s="2" t="s">
        <v>15199</v>
      </c>
      <c r="K2686" s="2" t="s">
        <v>82</v>
      </c>
      <c r="L2686" s="2" t="s">
        <v>1029</v>
      </c>
      <c r="M2686" s="2" t="s">
        <v>8688</v>
      </c>
      <c r="N2686" s="2" t="s">
        <v>15200</v>
      </c>
      <c r="O2686">
        <v>1</v>
      </c>
      <c r="P2686" s="2" t="s">
        <v>53</v>
      </c>
      <c r="Q2686">
        <v>100</v>
      </c>
      <c r="R2686">
        <v>0</v>
      </c>
      <c r="S2686" s="2" t="s">
        <v>54</v>
      </c>
      <c r="T2686" s="2" t="s">
        <v>55</v>
      </c>
      <c r="U2686" s="2" t="s">
        <v>386</v>
      </c>
      <c r="V2686" s="2"/>
      <c r="W2686">
        <v>71000</v>
      </c>
      <c r="X2686">
        <v>0</v>
      </c>
      <c r="Y2686">
        <v>0</v>
      </c>
      <c r="Z2686">
        <v>71000</v>
      </c>
      <c r="AB2686" s="2" t="s">
        <v>57</v>
      </c>
      <c r="AC2686">
        <v>28400</v>
      </c>
      <c r="AD2686">
        <v>42600</v>
      </c>
      <c r="AE2686">
        <v>175000</v>
      </c>
      <c r="AF2686">
        <v>2625</v>
      </c>
      <c r="AG2686" s="2" t="s">
        <v>15198</v>
      </c>
      <c r="AH2686" s="2"/>
      <c r="AI2686" s="1">
        <v>46201</v>
      </c>
      <c r="AJ2686" s="2"/>
      <c r="AK2686" s="2" t="s">
        <v>58</v>
      </c>
      <c r="AM2686" s="2" t="s">
        <v>59</v>
      </c>
      <c r="AP2686" s="2" t="s">
        <v>60</v>
      </c>
      <c r="AQ2686" s="2" t="s">
        <v>41</v>
      </c>
      <c r="AR2686">
        <v>104000</v>
      </c>
      <c r="AS2686" s="2" t="str">
        <f>_xlfn.IFNA(IF(VLOOKUP(all_resi[[#This Row],[No. Waybill]],settle_reconcile[No. Waybill],1,0)="","Recon","Recon"),"-")</f>
        <v>Recon</v>
      </c>
      <c r="AT2686" s="2">
        <f>all_resi[[#This Row],[Nilai COD]]-all_resi[[#This Row],[COD Fee]]-all_resi[[#This Row],[Total Biaya Setelah Diskon]]</f>
        <v>129775</v>
      </c>
      <c r="AU2686" s="2">
        <f>IF(all_resi[[#This Row],[Waktu Terima]]="","",_xlfn.DAYS(all_resi[[#This Row],[Waktu Terima]],all_resi[[#This Row],[Tanggal Pengiriman]]))</f>
        <v>4</v>
      </c>
    </row>
    <row r="2687" spans="1:47" x14ac:dyDescent="0.25">
      <c r="A2687" s="2" t="s">
        <v>15180</v>
      </c>
      <c r="B2687" s="1">
        <v>46197</v>
      </c>
      <c r="C2687" s="2" t="s">
        <v>42</v>
      </c>
      <c r="D2687" s="2" t="s">
        <v>43</v>
      </c>
      <c r="E2687" s="2" t="s">
        <v>44</v>
      </c>
      <c r="F2687" s="2" t="s">
        <v>45</v>
      </c>
      <c r="G2687" s="2" t="s">
        <v>46</v>
      </c>
      <c r="H2687" s="2" t="s">
        <v>47</v>
      </c>
      <c r="I2687" s="2" t="s">
        <v>15181</v>
      </c>
      <c r="J2687" s="2" t="s">
        <v>15182</v>
      </c>
      <c r="K2687" s="2" t="s">
        <v>203</v>
      </c>
      <c r="L2687" s="2" t="s">
        <v>204</v>
      </c>
      <c r="M2687" s="2" t="s">
        <v>3756</v>
      </c>
      <c r="N2687" s="2" t="s">
        <v>15183</v>
      </c>
      <c r="O2687">
        <v>1</v>
      </c>
      <c r="P2687" s="2" t="s">
        <v>53</v>
      </c>
      <c r="Q2687">
        <v>100</v>
      </c>
      <c r="R2687">
        <v>0</v>
      </c>
      <c r="S2687" s="2" t="s">
        <v>54</v>
      </c>
      <c r="T2687" s="2" t="s">
        <v>55</v>
      </c>
      <c r="U2687" s="2" t="s">
        <v>147</v>
      </c>
      <c r="V2687" s="2"/>
      <c r="W2687">
        <v>14000</v>
      </c>
      <c r="X2687">
        <v>0</v>
      </c>
      <c r="Y2687">
        <v>0</v>
      </c>
      <c r="Z2687">
        <v>14000</v>
      </c>
      <c r="AB2687" s="2" t="s">
        <v>57</v>
      </c>
      <c r="AC2687">
        <v>8000</v>
      </c>
      <c r="AD2687">
        <v>6000</v>
      </c>
      <c r="AE2687">
        <v>82500</v>
      </c>
      <c r="AF2687">
        <v>1237.5</v>
      </c>
      <c r="AG2687" s="2" t="s">
        <v>15181</v>
      </c>
      <c r="AH2687" s="2"/>
      <c r="AI2687" s="1">
        <v>46198</v>
      </c>
      <c r="AJ2687" s="2"/>
      <c r="AK2687" s="2" t="s">
        <v>58</v>
      </c>
      <c r="AM2687" s="2" t="s">
        <v>59</v>
      </c>
      <c r="AP2687" s="2" t="s">
        <v>60</v>
      </c>
      <c r="AQ2687" s="2" t="s">
        <v>41</v>
      </c>
      <c r="AR2687">
        <v>68500</v>
      </c>
      <c r="AS2687" s="2" t="str">
        <f>_xlfn.IFNA(IF(VLOOKUP(all_resi[[#This Row],[No. Waybill]],settle_reconcile[No. Waybill],1,0)="","Recon","Recon"),"-")</f>
        <v>Recon</v>
      </c>
      <c r="AT2687" s="2">
        <f>all_resi[[#This Row],[Nilai COD]]-all_resi[[#This Row],[COD Fee]]-all_resi[[#This Row],[Total Biaya Setelah Diskon]]</f>
        <v>75262.5</v>
      </c>
      <c r="AU2687" s="2">
        <f>IF(all_resi[[#This Row],[Waktu Terima]]="","",_xlfn.DAYS(all_resi[[#This Row],[Waktu Terima]],all_resi[[#This Row],[Tanggal Pengiriman]]))</f>
        <v>1</v>
      </c>
    </row>
    <row r="2688" spans="1:47" x14ac:dyDescent="0.25">
      <c r="A2688" s="2" t="s">
        <v>15846</v>
      </c>
      <c r="B2688" s="1">
        <v>46197</v>
      </c>
      <c r="C2688" s="2" t="s">
        <v>42</v>
      </c>
      <c r="D2688" s="2" t="s">
        <v>43</v>
      </c>
      <c r="E2688" s="2" t="s">
        <v>44</v>
      </c>
      <c r="F2688" s="2" t="s">
        <v>45</v>
      </c>
      <c r="G2688" s="2" t="s">
        <v>46</v>
      </c>
      <c r="H2688" s="2" t="s">
        <v>80</v>
      </c>
      <c r="I2688" s="2" t="s">
        <v>15847</v>
      </c>
      <c r="J2688" s="2" t="s">
        <v>15848</v>
      </c>
      <c r="K2688" s="2" t="s">
        <v>177</v>
      </c>
      <c r="L2688" s="2" t="s">
        <v>1333</v>
      </c>
      <c r="M2688" s="2" t="s">
        <v>1654</v>
      </c>
      <c r="N2688" s="2" t="s">
        <v>15849</v>
      </c>
      <c r="O2688">
        <v>1</v>
      </c>
      <c r="P2688" s="2" t="s">
        <v>53</v>
      </c>
      <c r="Q2688">
        <v>100</v>
      </c>
      <c r="R2688">
        <v>0</v>
      </c>
      <c r="S2688" s="2" t="s">
        <v>54</v>
      </c>
      <c r="T2688" s="2" t="s">
        <v>55</v>
      </c>
      <c r="U2688" s="2" t="s">
        <v>86</v>
      </c>
      <c r="V2688" s="2"/>
      <c r="W2688">
        <v>87000</v>
      </c>
      <c r="X2688">
        <v>0</v>
      </c>
      <c r="Y2688">
        <v>0</v>
      </c>
      <c r="Z2688">
        <v>87000</v>
      </c>
      <c r="AB2688" s="2" t="s">
        <v>57</v>
      </c>
      <c r="AC2688">
        <v>34800</v>
      </c>
      <c r="AD2688">
        <v>52200</v>
      </c>
      <c r="AE2688">
        <v>147000</v>
      </c>
      <c r="AF2688">
        <v>2205</v>
      </c>
      <c r="AG2688" s="2" t="s">
        <v>256</v>
      </c>
      <c r="AH2688" s="2"/>
      <c r="AI2688" s="1">
        <v>46209</v>
      </c>
      <c r="AJ2688" s="2" t="s">
        <v>87</v>
      </c>
      <c r="AK2688" s="2" t="s">
        <v>67</v>
      </c>
      <c r="AM2688" s="2" t="s">
        <v>59</v>
      </c>
      <c r="AP2688" s="2" t="s">
        <v>60</v>
      </c>
      <c r="AQ2688" s="2" t="s">
        <v>41</v>
      </c>
      <c r="AR2688">
        <v>60000</v>
      </c>
      <c r="AS2688" s="2" t="str">
        <f>_xlfn.IFNA(IF(VLOOKUP(all_resi[[#This Row],[No. Waybill]],settle_reconcile[No. Waybill],1,0)="","Recon","Recon"),"-")</f>
        <v>-</v>
      </c>
      <c r="AT2688" s="2">
        <f>all_resi[[#This Row],[Nilai COD]]-all_resi[[#This Row],[COD Fee]]-all_resi[[#This Row],[Total Biaya Setelah Diskon]]</f>
        <v>92595</v>
      </c>
      <c r="AU2688" s="2">
        <f>IF(all_resi[[#This Row],[Waktu Terima]]="","",_xlfn.DAYS(all_resi[[#This Row],[Waktu Terima]],all_resi[[#This Row],[Tanggal Pengiriman]]))</f>
        <v>12</v>
      </c>
    </row>
    <row r="2689" spans="1:47" x14ac:dyDescent="0.25">
      <c r="A2689" s="2" t="s">
        <v>15742</v>
      </c>
      <c r="B2689" s="1">
        <v>46197</v>
      </c>
      <c r="C2689" s="2" t="s">
        <v>42</v>
      </c>
      <c r="D2689" s="2" t="s">
        <v>43</v>
      </c>
      <c r="E2689" s="2" t="s">
        <v>44</v>
      </c>
      <c r="F2689" s="2" t="s">
        <v>45</v>
      </c>
      <c r="G2689" s="2" t="s">
        <v>46</v>
      </c>
      <c r="H2689" s="2" t="s">
        <v>47</v>
      </c>
      <c r="I2689" s="2" t="s">
        <v>15743</v>
      </c>
      <c r="J2689" s="2" t="s">
        <v>15744</v>
      </c>
      <c r="K2689" s="2" t="s">
        <v>177</v>
      </c>
      <c r="L2689" s="2" t="s">
        <v>896</v>
      </c>
      <c r="M2689" s="2" t="s">
        <v>897</v>
      </c>
      <c r="N2689" s="2" t="s">
        <v>15745</v>
      </c>
      <c r="O2689">
        <v>1</v>
      </c>
      <c r="P2689" s="2" t="s">
        <v>53</v>
      </c>
      <c r="Q2689">
        <v>100</v>
      </c>
      <c r="R2689">
        <v>0</v>
      </c>
      <c r="S2689" s="2" t="s">
        <v>54</v>
      </c>
      <c r="T2689" s="2" t="s">
        <v>55</v>
      </c>
      <c r="U2689" s="2" t="s">
        <v>97</v>
      </c>
      <c r="V2689" s="2"/>
      <c r="W2689">
        <v>87000</v>
      </c>
      <c r="X2689">
        <v>0</v>
      </c>
      <c r="Y2689">
        <v>0</v>
      </c>
      <c r="Z2689">
        <v>87000</v>
      </c>
      <c r="AB2689" s="2" t="s">
        <v>57</v>
      </c>
      <c r="AC2689">
        <v>34800</v>
      </c>
      <c r="AD2689">
        <v>52200</v>
      </c>
      <c r="AE2689">
        <v>157000</v>
      </c>
      <c r="AF2689">
        <v>2355</v>
      </c>
      <c r="AG2689" s="2" t="s">
        <v>15743</v>
      </c>
      <c r="AH2689" s="2"/>
      <c r="AI2689" s="1">
        <v>46204</v>
      </c>
      <c r="AJ2689" s="2"/>
      <c r="AK2689" s="2" t="s">
        <v>58</v>
      </c>
      <c r="AM2689" s="2" t="s">
        <v>59</v>
      </c>
      <c r="AP2689" s="2" t="s">
        <v>60</v>
      </c>
      <c r="AQ2689" s="2" t="s">
        <v>41</v>
      </c>
      <c r="AR2689">
        <v>70000</v>
      </c>
      <c r="AS2689" s="2" t="str">
        <f>_xlfn.IFNA(IF(VLOOKUP(all_resi[[#This Row],[No. Waybill]],settle_reconcile[No. Waybill],1,0)="","Recon","Recon"),"-")</f>
        <v>Recon</v>
      </c>
      <c r="AT2689" s="2">
        <f>all_resi[[#This Row],[Nilai COD]]-all_resi[[#This Row],[COD Fee]]-all_resi[[#This Row],[Total Biaya Setelah Diskon]]</f>
        <v>102445</v>
      </c>
      <c r="AU2689" s="2">
        <f>IF(all_resi[[#This Row],[Waktu Terima]]="","",_xlfn.DAYS(all_resi[[#This Row],[Waktu Terima]],all_resi[[#This Row],[Tanggal Pengiriman]]))</f>
        <v>7</v>
      </c>
    </row>
    <row r="2690" spans="1:47" x14ac:dyDescent="0.25">
      <c r="A2690" s="2" t="s">
        <v>15193</v>
      </c>
      <c r="B2690" s="1">
        <v>46197</v>
      </c>
      <c r="C2690" s="2" t="s">
        <v>42</v>
      </c>
      <c r="D2690" s="2" t="s">
        <v>43</v>
      </c>
      <c r="E2690" s="2" t="s">
        <v>44</v>
      </c>
      <c r="F2690" s="2" t="s">
        <v>45</v>
      </c>
      <c r="G2690" s="2" t="s">
        <v>46</v>
      </c>
      <c r="H2690" s="2" t="s">
        <v>47</v>
      </c>
      <c r="I2690" s="2" t="s">
        <v>15194</v>
      </c>
      <c r="J2690" s="2" t="s">
        <v>15195</v>
      </c>
      <c r="K2690" s="2" t="s">
        <v>183</v>
      </c>
      <c r="L2690" s="2" t="s">
        <v>2915</v>
      </c>
      <c r="M2690" s="2" t="s">
        <v>7738</v>
      </c>
      <c r="N2690" s="2" t="s">
        <v>15196</v>
      </c>
      <c r="O2690">
        <v>1</v>
      </c>
      <c r="P2690" s="2" t="s">
        <v>53</v>
      </c>
      <c r="Q2690">
        <v>100</v>
      </c>
      <c r="R2690">
        <v>0</v>
      </c>
      <c r="S2690" s="2" t="s">
        <v>54</v>
      </c>
      <c r="T2690" s="2" t="s">
        <v>55</v>
      </c>
      <c r="U2690" s="2" t="s">
        <v>225</v>
      </c>
      <c r="V2690" s="2"/>
      <c r="W2690">
        <v>122000</v>
      </c>
      <c r="X2690">
        <v>0</v>
      </c>
      <c r="Y2690">
        <v>0</v>
      </c>
      <c r="Z2690">
        <v>122000</v>
      </c>
      <c r="AB2690" s="2" t="s">
        <v>57</v>
      </c>
      <c r="AC2690">
        <v>48800</v>
      </c>
      <c r="AD2690">
        <v>73200</v>
      </c>
      <c r="AE2690">
        <v>226000</v>
      </c>
      <c r="AF2690">
        <v>3390</v>
      </c>
      <c r="AG2690" s="2" t="s">
        <v>15194</v>
      </c>
      <c r="AH2690" s="2"/>
      <c r="AI2690" s="1">
        <v>46201</v>
      </c>
      <c r="AJ2690" s="2"/>
      <c r="AK2690" s="2" t="s">
        <v>58</v>
      </c>
      <c r="AM2690" s="2" t="s">
        <v>59</v>
      </c>
      <c r="AP2690" s="2" t="s">
        <v>60</v>
      </c>
      <c r="AQ2690" s="2" t="s">
        <v>41</v>
      </c>
      <c r="AR2690">
        <v>104000</v>
      </c>
      <c r="AS2690" s="2" t="str">
        <f>_xlfn.IFNA(IF(VLOOKUP(all_resi[[#This Row],[No. Waybill]],settle_reconcile[No. Waybill],1,0)="","Recon","Recon"),"-")</f>
        <v>Recon</v>
      </c>
      <c r="AT2690" s="2">
        <f>all_resi[[#This Row],[Nilai COD]]-all_resi[[#This Row],[COD Fee]]-all_resi[[#This Row],[Total Biaya Setelah Diskon]]</f>
        <v>149410</v>
      </c>
      <c r="AU2690" s="2">
        <f>IF(all_resi[[#This Row],[Waktu Terima]]="","",_xlfn.DAYS(all_resi[[#This Row],[Waktu Terima]],all_resi[[#This Row],[Tanggal Pengiriman]]))</f>
        <v>4</v>
      </c>
    </row>
    <row r="2691" spans="1:47" x14ac:dyDescent="0.25">
      <c r="A2691" s="2" t="s">
        <v>15834</v>
      </c>
      <c r="B2691" s="1">
        <v>46197</v>
      </c>
      <c r="C2691" s="2" t="s">
        <v>42</v>
      </c>
      <c r="D2691" s="2" t="s">
        <v>43</v>
      </c>
      <c r="E2691" s="2" t="s">
        <v>44</v>
      </c>
      <c r="F2691" s="2" t="s">
        <v>45</v>
      </c>
      <c r="G2691" s="2" t="s">
        <v>46</v>
      </c>
      <c r="H2691" s="2" t="s">
        <v>47</v>
      </c>
      <c r="I2691" s="2" t="s">
        <v>15835</v>
      </c>
      <c r="J2691" s="2" t="s">
        <v>15836</v>
      </c>
      <c r="K2691" s="2" t="s">
        <v>252</v>
      </c>
      <c r="L2691" s="2" t="s">
        <v>621</v>
      </c>
      <c r="M2691" s="2" t="s">
        <v>15837</v>
      </c>
      <c r="N2691" s="2" t="s">
        <v>15838</v>
      </c>
      <c r="O2691">
        <v>1</v>
      </c>
      <c r="P2691" s="2" t="s">
        <v>53</v>
      </c>
      <c r="Q2691">
        <v>100</v>
      </c>
      <c r="R2691">
        <v>0</v>
      </c>
      <c r="S2691" s="2" t="s">
        <v>54</v>
      </c>
      <c r="T2691" s="2" t="s">
        <v>55</v>
      </c>
      <c r="U2691" s="2" t="s">
        <v>147</v>
      </c>
      <c r="V2691" s="2"/>
      <c r="W2691">
        <v>20000</v>
      </c>
      <c r="X2691">
        <v>0</v>
      </c>
      <c r="Y2691">
        <v>0</v>
      </c>
      <c r="Z2691">
        <v>20000</v>
      </c>
      <c r="AB2691" s="2" t="s">
        <v>57</v>
      </c>
      <c r="AC2691">
        <v>13000</v>
      </c>
      <c r="AD2691">
        <v>7000</v>
      </c>
      <c r="AE2691">
        <v>90000</v>
      </c>
      <c r="AF2691">
        <v>1350</v>
      </c>
      <c r="AG2691" s="2" t="s">
        <v>15835</v>
      </c>
      <c r="AH2691" s="2"/>
      <c r="AI2691" s="1">
        <v>46200</v>
      </c>
      <c r="AJ2691" s="2"/>
      <c r="AK2691" s="2" t="s">
        <v>58</v>
      </c>
      <c r="AM2691" s="2" t="s">
        <v>59</v>
      </c>
      <c r="AP2691" s="2" t="s">
        <v>60</v>
      </c>
      <c r="AQ2691" s="2" t="s">
        <v>41</v>
      </c>
      <c r="AR2691">
        <v>70000</v>
      </c>
      <c r="AS2691" s="2" t="str">
        <f>_xlfn.IFNA(IF(VLOOKUP(all_resi[[#This Row],[No. Waybill]],settle_reconcile[No. Waybill],1,0)="","Recon","Recon"),"-")</f>
        <v>Recon</v>
      </c>
      <c r="AT2691" s="2">
        <f>all_resi[[#This Row],[Nilai COD]]-all_resi[[#This Row],[COD Fee]]-all_resi[[#This Row],[Total Biaya Setelah Diskon]]</f>
        <v>81650</v>
      </c>
      <c r="AU2691" s="2">
        <f>IF(all_resi[[#This Row],[Waktu Terima]]="","",_xlfn.DAYS(all_resi[[#This Row],[Waktu Terima]],all_resi[[#This Row],[Tanggal Pengiriman]]))</f>
        <v>3</v>
      </c>
    </row>
    <row r="2692" spans="1:47" x14ac:dyDescent="0.25">
      <c r="A2692" s="2" t="s">
        <v>15839</v>
      </c>
      <c r="B2692" s="1">
        <v>46197</v>
      </c>
      <c r="C2692" s="2" t="s">
        <v>42</v>
      </c>
      <c r="D2692" s="2" t="s">
        <v>43</v>
      </c>
      <c r="E2692" s="2" t="s">
        <v>44</v>
      </c>
      <c r="F2692" s="2" t="s">
        <v>45</v>
      </c>
      <c r="G2692" s="2" t="s">
        <v>46</v>
      </c>
      <c r="H2692" s="2" t="s">
        <v>80</v>
      </c>
      <c r="I2692" s="2" t="s">
        <v>15840</v>
      </c>
      <c r="J2692" s="2" t="s">
        <v>12244</v>
      </c>
      <c r="K2692" s="2" t="s">
        <v>82</v>
      </c>
      <c r="L2692" s="2" t="s">
        <v>1843</v>
      </c>
      <c r="M2692" s="2" t="s">
        <v>1877</v>
      </c>
      <c r="N2692" s="2" t="s">
        <v>15841</v>
      </c>
      <c r="O2692">
        <v>1</v>
      </c>
      <c r="P2692" s="2" t="s">
        <v>53</v>
      </c>
      <c r="Q2692">
        <v>100</v>
      </c>
      <c r="R2692">
        <v>0</v>
      </c>
      <c r="S2692" s="2" t="s">
        <v>54</v>
      </c>
      <c r="T2692" s="2" t="s">
        <v>55</v>
      </c>
      <c r="U2692" s="2" t="s">
        <v>555</v>
      </c>
      <c r="V2692" s="2"/>
      <c r="W2692">
        <v>57000</v>
      </c>
      <c r="X2692">
        <v>0</v>
      </c>
      <c r="Y2692">
        <v>0</v>
      </c>
      <c r="Z2692">
        <v>57000</v>
      </c>
      <c r="AB2692" s="2" t="s">
        <v>57</v>
      </c>
      <c r="AC2692">
        <v>22800</v>
      </c>
      <c r="AD2692">
        <v>34200</v>
      </c>
      <c r="AE2692">
        <v>137000</v>
      </c>
      <c r="AF2692">
        <v>2055</v>
      </c>
      <c r="AG2692" s="2" t="s">
        <v>15840</v>
      </c>
      <c r="AH2692" s="2"/>
      <c r="AI2692" s="1">
        <v>46202</v>
      </c>
      <c r="AJ2692" s="2" t="s">
        <v>87</v>
      </c>
      <c r="AK2692" s="2" t="s">
        <v>58</v>
      </c>
      <c r="AM2692" s="2" t="s">
        <v>59</v>
      </c>
      <c r="AP2692" s="2" t="s">
        <v>60</v>
      </c>
      <c r="AQ2692" s="2" t="s">
        <v>41</v>
      </c>
      <c r="AR2692">
        <v>80000</v>
      </c>
      <c r="AS2692" s="2" t="str">
        <f>_xlfn.IFNA(IF(VLOOKUP(all_resi[[#This Row],[No. Waybill]],settle_reconcile[No. Waybill],1,0)="","Recon","Recon"),"-")</f>
        <v>Recon</v>
      </c>
      <c r="AT2692" s="2">
        <f>all_resi[[#This Row],[Nilai COD]]-all_resi[[#This Row],[COD Fee]]-all_resi[[#This Row],[Total Biaya Setelah Diskon]]</f>
        <v>100745</v>
      </c>
      <c r="AU2692" s="2">
        <f>IF(all_resi[[#This Row],[Waktu Terima]]="","",_xlfn.DAYS(all_resi[[#This Row],[Waktu Terima]],all_resi[[#This Row],[Tanggal Pengiriman]]))</f>
        <v>5</v>
      </c>
    </row>
    <row r="2693" spans="1:47" x14ac:dyDescent="0.25">
      <c r="A2693" s="2" t="s">
        <v>14778</v>
      </c>
      <c r="B2693" s="1">
        <v>46197</v>
      </c>
      <c r="C2693" s="2" t="s">
        <v>42</v>
      </c>
      <c r="D2693" s="2" t="s">
        <v>43</v>
      </c>
      <c r="E2693" s="2" t="s">
        <v>44</v>
      </c>
      <c r="F2693" s="2" t="s">
        <v>45</v>
      </c>
      <c r="G2693" s="2" t="s">
        <v>46</v>
      </c>
      <c r="H2693" s="2" t="s">
        <v>47</v>
      </c>
      <c r="I2693" s="2" t="s">
        <v>14779</v>
      </c>
      <c r="J2693" s="2" t="s">
        <v>14780</v>
      </c>
      <c r="K2693" s="2" t="s">
        <v>957</v>
      </c>
      <c r="L2693" s="2" t="s">
        <v>3043</v>
      </c>
      <c r="M2693" s="2" t="s">
        <v>14781</v>
      </c>
      <c r="N2693" s="2" t="s">
        <v>14782</v>
      </c>
      <c r="O2693">
        <v>1</v>
      </c>
      <c r="P2693" s="2" t="s">
        <v>53</v>
      </c>
      <c r="Q2693">
        <v>100</v>
      </c>
      <c r="R2693">
        <v>0</v>
      </c>
      <c r="S2693" s="2" t="s">
        <v>54</v>
      </c>
      <c r="T2693" s="2" t="s">
        <v>55</v>
      </c>
      <c r="U2693" s="2" t="s">
        <v>207</v>
      </c>
      <c r="V2693" s="2"/>
      <c r="W2693">
        <v>53000</v>
      </c>
      <c r="X2693">
        <v>0</v>
      </c>
      <c r="Y2693">
        <v>0</v>
      </c>
      <c r="Z2693">
        <v>53000</v>
      </c>
      <c r="AB2693" s="2" t="s">
        <v>57</v>
      </c>
      <c r="AC2693">
        <v>21200</v>
      </c>
      <c r="AD2693">
        <v>31800</v>
      </c>
      <c r="AE2693">
        <v>123000</v>
      </c>
      <c r="AF2693">
        <v>1845</v>
      </c>
      <c r="AG2693" s="2" t="s">
        <v>14779</v>
      </c>
      <c r="AH2693" s="2"/>
      <c r="AI2693" s="1">
        <v>46200</v>
      </c>
      <c r="AJ2693" s="2"/>
      <c r="AK2693" s="2" t="s">
        <v>58</v>
      </c>
      <c r="AM2693" s="2" t="s">
        <v>59</v>
      </c>
      <c r="AP2693" s="2" t="s">
        <v>60</v>
      </c>
      <c r="AQ2693" s="2" t="s">
        <v>41</v>
      </c>
      <c r="AR2693">
        <v>70000</v>
      </c>
      <c r="AS2693" s="2" t="str">
        <f>_xlfn.IFNA(IF(VLOOKUP(all_resi[[#This Row],[No. Waybill]],settle_reconcile[No. Waybill],1,0)="","Recon","Recon"),"-")</f>
        <v>Recon</v>
      </c>
      <c r="AT2693" s="2">
        <f>all_resi[[#This Row],[Nilai COD]]-all_resi[[#This Row],[COD Fee]]-all_resi[[#This Row],[Total Biaya Setelah Diskon]]</f>
        <v>89355</v>
      </c>
      <c r="AU2693" s="2">
        <f>IF(all_resi[[#This Row],[Waktu Terima]]="","",_xlfn.DAYS(all_resi[[#This Row],[Waktu Terima]],all_resi[[#This Row],[Tanggal Pengiriman]]))</f>
        <v>3</v>
      </c>
    </row>
    <row r="2694" spans="1:47" x14ac:dyDescent="0.25">
      <c r="A2694" s="2" t="s">
        <v>15817</v>
      </c>
      <c r="B2694" s="1">
        <v>46197</v>
      </c>
      <c r="C2694" s="2" t="s">
        <v>42</v>
      </c>
      <c r="D2694" s="2" t="s">
        <v>43</v>
      </c>
      <c r="E2694" s="2" t="s">
        <v>44</v>
      </c>
      <c r="F2694" s="2" t="s">
        <v>45</v>
      </c>
      <c r="G2694" s="2" t="s">
        <v>46</v>
      </c>
      <c r="H2694" s="2" t="s">
        <v>80</v>
      </c>
      <c r="I2694" s="2" t="s">
        <v>15818</v>
      </c>
      <c r="J2694" s="2" t="s">
        <v>15819</v>
      </c>
      <c r="K2694" s="2" t="s">
        <v>75</v>
      </c>
      <c r="L2694" s="2" t="s">
        <v>355</v>
      </c>
      <c r="M2694" s="2" t="s">
        <v>1082</v>
      </c>
      <c r="N2694" s="2" t="s">
        <v>15820</v>
      </c>
      <c r="O2694">
        <v>1</v>
      </c>
      <c r="P2694" s="2" t="s">
        <v>53</v>
      </c>
      <c r="Q2694">
        <v>100</v>
      </c>
      <c r="R2694">
        <v>0</v>
      </c>
      <c r="S2694" s="2" t="s">
        <v>54</v>
      </c>
      <c r="T2694" s="2" t="s">
        <v>55</v>
      </c>
      <c r="U2694" s="2" t="s">
        <v>555</v>
      </c>
      <c r="V2694" s="2"/>
      <c r="W2694">
        <v>60000</v>
      </c>
      <c r="X2694">
        <v>0</v>
      </c>
      <c r="Y2694">
        <v>0</v>
      </c>
      <c r="Z2694">
        <v>60000</v>
      </c>
      <c r="AB2694" s="2" t="s">
        <v>57</v>
      </c>
      <c r="AC2694">
        <v>24000</v>
      </c>
      <c r="AD2694">
        <v>36000</v>
      </c>
      <c r="AE2694">
        <v>131000</v>
      </c>
      <c r="AF2694">
        <v>1965</v>
      </c>
      <c r="AG2694" s="2" t="s">
        <v>15818</v>
      </c>
      <c r="AH2694" s="2"/>
      <c r="AI2694" s="1">
        <v>46202</v>
      </c>
      <c r="AJ2694" s="2" t="s">
        <v>87</v>
      </c>
      <c r="AK2694" s="2" t="s">
        <v>58</v>
      </c>
      <c r="AM2694" s="2" t="s">
        <v>59</v>
      </c>
      <c r="AP2694" s="2" t="s">
        <v>60</v>
      </c>
      <c r="AQ2694" s="2" t="s">
        <v>41</v>
      </c>
      <c r="AR2694">
        <v>71000</v>
      </c>
      <c r="AS2694" s="2" t="str">
        <f>_xlfn.IFNA(IF(VLOOKUP(all_resi[[#This Row],[No. Waybill]],settle_reconcile[No. Waybill],1,0)="","Recon","Recon"),"-")</f>
        <v>Recon</v>
      </c>
      <c r="AT2694" s="2">
        <f>all_resi[[#This Row],[Nilai COD]]-all_resi[[#This Row],[COD Fee]]-all_resi[[#This Row],[Total Biaya Setelah Diskon]]</f>
        <v>93035</v>
      </c>
      <c r="AU2694" s="2">
        <f>IF(all_resi[[#This Row],[Waktu Terima]]="","",_xlfn.DAYS(all_resi[[#This Row],[Waktu Terima]],all_resi[[#This Row],[Tanggal Pengiriman]]))</f>
        <v>5</v>
      </c>
    </row>
    <row r="2695" spans="1:47" x14ac:dyDescent="0.25">
      <c r="A2695" s="2" t="s">
        <v>15184</v>
      </c>
      <c r="B2695" s="1">
        <v>46197</v>
      </c>
      <c r="C2695" s="2" t="s">
        <v>42</v>
      </c>
      <c r="D2695" s="2" t="s">
        <v>43</v>
      </c>
      <c r="E2695" s="2" t="s">
        <v>44</v>
      </c>
      <c r="F2695" s="2" t="s">
        <v>45</v>
      </c>
      <c r="G2695" s="2" t="s">
        <v>46</v>
      </c>
      <c r="H2695" s="2" t="s">
        <v>47</v>
      </c>
      <c r="I2695" s="2" t="s">
        <v>15185</v>
      </c>
      <c r="J2695" s="2" t="s">
        <v>15186</v>
      </c>
      <c r="K2695" s="2" t="s">
        <v>237</v>
      </c>
      <c r="L2695" s="2" t="s">
        <v>238</v>
      </c>
      <c r="M2695" s="2" t="s">
        <v>1426</v>
      </c>
      <c r="N2695" s="2" t="s">
        <v>15187</v>
      </c>
      <c r="O2695">
        <v>1</v>
      </c>
      <c r="P2695" s="2" t="s">
        <v>53</v>
      </c>
      <c r="Q2695">
        <v>100</v>
      </c>
      <c r="R2695">
        <v>6500000</v>
      </c>
      <c r="S2695" s="2" t="s">
        <v>54</v>
      </c>
      <c r="T2695" s="2" t="s">
        <v>55</v>
      </c>
      <c r="U2695" s="2" t="s">
        <v>97</v>
      </c>
      <c r="V2695" s="2" t="s">
        <v>15188</v>
      </c>
      <c r="W2695">
        <v>37000</v>
      </c>
      <c r="X2695">
        <v>0</v>
      </c>
      <c r="Y2695">
        <v>0</v>
      </c>
      <c r="Z2695">
        <v>37000</v>
      </c>
      <c r="AB2695" s="2" t="s">
        <v>57</v>
      </c>
      <c r="AC2695">
        <v>14800</v>
      </c>
      <c r="AD2695">
        <v>22200</v>
      </c>
      <c r="AE2695">
        <v>107000</v>
      </c>
      <c r="AF2695">
        <v>1605</v>
      </c>
      <c r="AG2695" s="2" t="s">
        <v>15185</v>
      </c>
      <c r="AH2695" s="2"/>
      <c r="AI2695" s="1">
        <v>46200</v>
      </c>
      <c r="AJ2695" s="2"/>
      <c r="AK2695" s="2" t="s">
        <v>58</v>
      </c>
      <c r="AM2695" s="2" t="s">
        <v>59</v>
      </c>
      <c r="AP2695" s="2" t="s">
        <v>60</v>
      </c>
      <c r="AQ2695" s="2" t="s">
        <v>41</v>
      </c>
      <c r="AR2695">
        <v>70000</v>
      </c>
      <c r="AS2695" s="2" t="str">
        <f>_xlfn.IFNA(IF(VLOOKUP(all_resi[[#This Row],[No. Waybill]],settle_reconcile[No. Waybill],1,0)="","Recon","Recon"),"-")</f>
        <v>Recon</v>
      </c>
      <c r="AT2695" s="2">
        <f>all_resi[[#This Row],[Nilai COD]]-all_resi[[#This Row],[COD Fee]]-all_resi[[#This Row],[Total Biaya Setelah Diskon]]</f>
        <v>83195</v>
      </c>
      <c r="AU2695" s="2">
        <f>IF(all_resi[[#This Row],[Waktu Terima]]="","",_xlfn.DAYS(all_resi[[#This Row],[Waktu Terima]],all_resi[[#This Row],[Tanggal Pengiriman]]))</f>
        <v>3</v>
      </c>
    </row>
    <row r="2696" spans="1:47" x14ac:dyDescent="0.25">
      <c r="A2696" s="2" t="s">
        <v>15153</v>
      </c>
      <c r="B2696" s="1">
        <v>46197</v>
      </c>
      <c r="C2696" s="2" t="s">
        <v>42</v>
      </c>
      <c r="D2696" s="2" t="s">
        <v>43</v>
      </c>
      <c r="E2696" s="2" t="s">
        <v>44</v>
      </c>
      <c r="F2696" s="2" t="s">
        <v>45</v>
      </c>
      <c r="G2696" s="2" t="s">
        <v>46</v>
      </c>
      <c r="H2696" s="2" t="s">
        <v>80</v>
      </c>
      <c r="I2696" s="2" t="s">
        <v>15154</v>
      </c>
      <c r="J2696" s="2" t="s">
        <v>15155</v>
      </c>
      <c r="K2696" s="2" t="s">
        <v>183</v>
      </c>
      <c r="L2696" s="2" t="s">
        <v>1198</v>
      </c>
      <c r="M2696" s="2" t="s">
        <v>4681</v>
      </c>
      <c r="N2696" s="2" t="s">
        <v>15156</v>
      </c>
      <c r="O2696">
        <v>1</v>
      </c>
      <c r="P2696" s="2" t="s">
        <v>53</v>
      </c>
      <c r="Q2696">
        <v>100</v>
      </c>
      <c r="R2696">
        <v>0</v>
      </c>
      <c r="S2696" s="2" t="s">
        <v>54</v>
      </c>
      <c r="T2696" s="2" t="s">
        <v>55</v>
      </c>
      <c r="U2696" s="2" t="s">
        <v>881</v>
      </c>
      <c r="V2696" s="2"/>
      <c r="W2696">
        <v>91000</v>
      </c>
      <c r="X2696">
        <v>0</v>
      </c>
      <c r="Y2696">
        <v>0</v>
      </c>
      <c r="Z2696">
        <v>91000</v>
      </c>
      <c r="AA2696" t="s">
        <v>11510</v>
      </c>
      <c r="AB2696" s="2" t="s">
        <v>57</v>
      </c>
      <c r="AC2696">
        <v>36400</v>
      </c>
      <c r="AD2696">
        <v>54600</v>
      </c>
      <c r="AE2696">
        <v>185000</v>
      </c>
      <c r="AF2696">
        <v>2775</v>
      </c>
      <c r="AG2696" s="2" t="s">
        <v>43</v>
      </c>
      <c r="AH2696" s="2"/>
      <c r="AI2696" s="1">
        <v>46211</v>
      </c>
      <c r="AJ2696" s="2"/>
      <c r="AK2696" s="2" t="s">
        <v>67</v>
      </c>
      <c r="AM2696" s="2" t="s">
        <v>59</v>
      </c>
      <c r="AP2696" s="2" t="s">
        <v>60</v>
      </c>
      <c r="AQ2696" s="2" t="s">
        <v>41</v>
      </c>
      <c r="AR2696">
        <v>94000</v>
      </c>
      <c r="AS2696" s="2" t="str">
        <f>_xlfn.IFNA(IF(VLOOKUP(all_resi[[#This Row],[No. Waybill]],settle_reconcile[No. Waybill],1,0)="","Recon","Recon"),"-")</f>
        <v>-</v>
      </c>
      <c r="AT2696" s="2">
        <f>all_resi[[#This Row],[Nilai COD]]-all_resi[[#This Row],[COD Fee]]-all_resi[[#This Row],[Total Biaya Setelah Diskon]]</f>
        <v>127625</v>
      </c>
      <c r="AU2696" s="2">
        <f>IF(all_resi[[#This Row],[Waktu Terima]]="","",_xlfn.DAYS(all_resi[[#This Row],[Waktu Terima]],all_resi[[#This Row],[Tanggal Pengiriman]]))</f>
        <v>14</v>
      </c>
    </row>
    <row r="2697" spans="1:47" x14ac:dyDescent="0.25">
      <c r="A2697" s="2" t="s">
        <v>15566</v>
      </c>
      <c r="B2697" s="1">
        <v>46197</v>
      </c>
      <c r="C2697" s="2" t="s">
        <v>42</v>
      </c>
      <c r="D2697" s="2" t="s">
        <v>43</v>
      </c>
      <c r="E2697" s="2" t="s">
        <v>44</v>
      </c>
      <c r="F2697" s="2" t="s">
        <v>45</v>
      </c>
      <c r="G2697" s="2" t="s">
        <v>46</v>
      </c>
      <c r="H2697" s="2" t="s">
        <v>47</v>
      </c>
      <c r="I2697" s="2" t="s">
        <v>15567</v>
      </c>
      <c r="J2697" s="2" t="s">
        <v>15568</v>
      </c>
      <c r="K2697" s="2" t="s">
        <v>75</v>
      </c>
      <c r="L2697" s="2" t="s">
        <v>355</v>
      </c>
      <c r="M2697" s="2" t="s">
        <v>1082</v>
      </c>
      <c r="N2697" s="2" t="s">
        <v>15569</v>
      </c>
      <c r="O2697">
        <v>1</v>
      </c>
      <c r="P2697" s="2" t="s">
        <v>53</v>
      </c>
      <c r="Q2697">
        <v>100</v>
      </c>
      <c r="R2697">
        <v>0</v>
      </c>
      <c r="S2697" s="2" t="s">
        <v>54</v>
      </c>
      <c r="T2697" s="2" t="s">
        <v>55</v>
      </c>
      <c r="U2697" s="2" t="s">
        <v>207</v>
      </c>
      <c r="V2697" s="2"/>
      <c r="W2697">
        <v>60000</v>
      </c>
      <c r="X2697">
        <v>0</v>
      </c>
      <c r="Y2697">
        <v>0</v>
      </c>
      <c r="Z2697">
        <v>60000</v>
      </c>
      <c r="AB2697" s="2" t="s">
        <v>57</v>
      </c>
      <c r="AC2697">
        <v>24000</v>
      </c>
      <c r="AD2697">
        <v>36000</v>
      </c>
      <c r="AE2697">
        <v>130000</v>
      </c>
      <c r="AF2697">
        <v>1950</v>
      </c>
      <c r="AG2697" s="2" t="s">
        <v>15567</v>
      </c>
      <c r="AH2697" s="2"/>
      <c r="AI2697" s="1">
        <v>46203</v>
      </c>
      <c r="AJ2697" s="2"/>
      <c r="AK2697" s="2" t="s">
        <v>58</v>
      </c>
      <c r="AM2697" s="2" t="s">
        <v>59</v>
      </c>
      <c r="AP2697" s="2" t="s">
        <v>60</v>
      </c>
      <c r="AQ2697" s="2" t="s">
        <v>41</v>
      </c>
      <c r="AR2697">
        <v>70000</v>
      </c>
      <c r="AS2697" s="2" t="str">
        <f>_xlfn.IFNA(IF(VLOOKUP(all_resi[[#This Row],[No. Waybill]],settle_reconcile[No. Waybill],1,0)="","Recon","Recon"),"-")</f>
        <v>Recon</v>
      </c>
      <c r="AT2697" s="2">
        <f>all_resi[[#This Row],[Nilai COD]]-all_resi[[#This Row],[COD Fee]]-all_resi[[#This Row],[Total Biaya Setelah Diskon]]</f>
        <v>92050</v>
      </c>
      <c r="AU2697" s="2">
        <f>IF(all_resi[[#This Row],[Waktu Terima]]="","",_xlfn.DAYS(all_resi[[#This Row],[Waktu Terima]],all_resi[[#This Row],[Tanggal Pengiriman]]))</f>
        <v>6</v>
      </c>
    </row>
    <row r="2698" spans="1:47" x14ac:dyDescent="0.25">
      <c r="A2698" s="2" t="s">
        <v>15562</v>
      </c>
      <c r="B2698" s="1">
        <v>46197</v>
      </c>
      <c r="C2698" s="2" t="s">
        <v>42</v>
      </c>
      <c r="D2698" s="2" t="s">
        <v>43</v>
      </c>
      <c r="E2698" s="2" t="s">
        <v>44</v>
      </c>
      <c r="F2698" s="2" t="s">
        <v>45</v>
      </c>
      <c r="G2698" s="2" t="s">
        <v>46</v>
      </c>
      <c r="H2698" s="2" t="s">
        <v>47</v>
      </c>
      <c r="I2698" s="2" t="s">
        <v>15563</v>
      </c>
      <c r="J2698" s="2" t="s">
        <v>15564</v>
      </c>
      <c r="K2698" s="2" t="s">
        <v>183</v>
      </c>
      <c r="L2698" s="2" t="s">
        <v>325</v>
      </c>
      <c r="M2698" s="2" t="s">
        <v>410</v>
      </c>
      <c r="N2698" s="2" t="s">
        <v>15565</v>
      </c>
      <c r="O2698">
        <v>1</v>
      </c>
      <c r="P2698" s="2" t="s">
        <v>53</v>
      </c>
      <c r="Q2698">
        <v>100</v>
      </c>
      <c r="R2698">
        <v>0</v>
      </c>
      <c r="S2698" s="2" t="s">
        <v>54</v>
      </c>
      <c r="T2698" s="2" t="s">
        <v>55</v>
      </c>
      <c r="U2698" s="2" t="s">
        <v>225</v>
      </c>
      <c r="V2698" s="2"/>
      <c r="W2698">
        <v>68000</v>
      </c>
      <c r="X2698">
        <v>0</v>
      </c>
      <c r="Y2698">
        <v>0</v>
      </c>
      <c r="Z2698">
        <v>68000</v>
      </c>
      <c r="AB2698" s="2" t="s">
        <v>57</v>
      </c>
      <c r="AC2698">
        <v>27200</v>
      </c>
      <c r="AD2698">
        <v>40800</v>
      </c>
      <c r="AE2698">
        <v>172000</v>
      </c>
      <c r="AF2698">
        <v>2580</v>
      </c>
      <c r="AG2698" s="2" t="s">
        <v>256</v>
      </c>
      <c r="AH2698" s="2"/>
      <c r="AI2698" s="1">
        <v>46209</v>
      </c>
      <c r="AJ2698" s="2"/>
      <c r="AK2698" s="2" t="s">
        <v>67</v>
      </c>
      <c r="AM2698" s="2" t="s">
        <v>59</v>
      </c>
      <c r="AP2698" s="2" t="s">
        <v>60</v>
      </c>
      <c r="AQ2698" s="2" t="s">
        <v>41</v>
      </c>
      <c r="AR2698">
        <v>104000</v>
      </c>
      <c r="AS2698" s="2" t="str">
        <f>_xlfn.IFNA(IF(VLOOKUP(all_resi[[#This Row],[No. Waybill]],settle_reconcile[No. Waybill],1,0)="","Recon","Recon"),"-")</f>
        <v>-</v>
      </c>
      <c r="AT2698" s="2">
        <f>all_resi[[#This Row],[Nilai COD]]-all_resi[[#This Row],[COD Fee]]-all_resi[[#This Row],[Total Biaya Setelah Diskon]]</f>
        <v>128620</v>
      </c>
      <c r="AU2698" s="2">
        <f>IF(all_resi[[#This Row],[Waktu Terima]]="","",_xlfn.DAYS(all_resi[[#This Row],[Waktu Terima]],all_resi[[#This Row],[Tanggal Pengiriman]]))</f>
        <v>12</v>
      </c>
    </row>
    <row r="2699" spans="1:47" x14ac:dyDescent="0.25">
      <c r="A2699" s="2" t="s">
        <v>15842</v>
      </c>
      <c r="B2699" s="1">
        <v>46197</v>
      </c>
      <c r="C2699" s="2" t="s">
        <v>42</v>
      </c>
      <c r="D2699" s="2" t="s">
        <v>43</v>
      </c>
      <c r="E2699" s="2" t="s">
        <v>44</v>
      </c>
      <c r="F2699" s="2" t="s">
        <v>45</v>
      </c>
      <c r="G2699" s="2" t="s">
        <v>46</v>
      </c>
      <c r="H2699" s="2" t="s">
        <v>47</v>
      </c>
      <c r="I2699" s="2" t="s">
        <v>15843</v>
      </c>
      <c r="J2699" s="2" t="s">
        <v>15844</v>
      </c>
      <c r="K2699" s="2" t="s">
        <v>177</v>
      </c>
      <c r="L2699" s="2" t="s">
        <v>807</v>
      </c>
      <c r="M2699" s="2" t="s">
        <v>2067</v>
      </c>
      <c r="N2699" s="2" t="s">
        <v>15845</v>
      </c>
      <c r="O2699">
        <v>1</v>
      </c>
      <c r="P2699" s="2" t="s">
        <v>53</v>
      </c>
      <c r="Q2699">
        <v>100</v>
      </c>
      <c r="R2699">
        <v>0</v>
      </c>
      <c r="S2699" s="2" t="s">
        <v>54</v>
      </c>
      <c r="T2699" s="2" t="s">
        <v>55</v>
      </c>
      <c r="U2699" s="2" t="s">
        <v>97</v>
      </c>
      <c r="V2699" s="2"/>
      <c r="W2699">
        <v>64000</v>
      </c>
      <c r="X2699">
        <v>0</v>
      </c>
      <c r="Y2699">
        <v>0</v>
      </c>
      <c r="Z2699">
        <v>64000</v>
      </c>
      <c r="AB2699" s="2" t="s">
        <v>57</v>
      </c>
      <c r="AC2699">
        <v>25600</v>
      </c>
      <c r="AD2699">
        <v>38400</v>
      </c>
      <c r="AE2699">
        <v>134000</v>
      </c>
      <c r="AF2699">
        <v>2010</v>
      </c>
      <c r="AG2699" s="2" t="s">
        <v>256</v>
      </c>
      <c r="AH2699" s="2"/>
      <c r="AI2699" s="1">
        <v>46209</v>
      </c>
      <c r="AJ2699" s="2"/>
      <c r="AK2699" s="2" t="s">
        <v>67</v>
      </c>
      <c r="AM2699" s="2" t="s">
        <v>59</v>
      </c>
      <c r="AP2699" s="2" t="s">
        <v>60</v>
      </c>
      <c r="AQ2699" s="2" t="s">
        <v>41</v>
      </c>
      <c r="AR2699">
        <v>70000</v>
      </c>
      <c r="AS2699" s="2" t="str">
        <f>_xlfn.IFNA(IF(VLOOKUP(all_resi[[#This Row],[No. Waybill]],settle_reconcile[No. Waybill],1,0)="","Recon","Recon"),"-")</f>
        <v>-</v>
      </c>
      <c r="AT2699" s="2">
        <f>all_resi[[#This Row],[Nilai COD]]-all_resi[[#This Row],[COD Fee]]-all_resi[[#This Row],[Total Biaya Setelah Diskon]]</f>
        <v>93590</v>
      </c>
      <c r="AU2699" s="2">
        <f>IF(all_resi[[#This Row],[Waktu Terima]]="","",_xlfn.DAYS(all_resi[[#This Row],[Waktu Terima]],all_resi[[#This Row],[Tanggal Pengiriman]]))</f>
        <v>12</v>
      </c>
    </row>
    <row r="2700" spans="1:47" x14ac:dyDescent="0.25">
      <c r="A2700" s="2" t="s">
        <v>15821</v>
      </c>
      <c r="B2700" s="1">
        <v>46197</v>
      </c>
      <c r="C2700" s="2" t="s">
        <v>42</v>
      </c>
      <c r="D2700" s="2" t="s">
        <v>43</v>
      </c>
      <c r="E2700" s="2" t="s">
        <v>44</v>
      </c>
      <c r="F2700" s="2" t="s">
        <v>45</v>
      </c>
      <c r="G2700" s="2" t="s">
        <v>46</v>
      </c>
      <c r="H2700" s="2" t="s">
        <v>47</v>
      </c>
      <c r="I2700" s="2" t="s">
        <v>15822</v>
      </c>
      <c r="J2700" s="2" t="s">
        <v>15823</v>
      </c>
      <c r="K2700" s="2" t="s">
        <v>177</v>
      </c>
      <c r="L2700" s="2" t="s">
        <v>807</v>
      </c>
      <c r="M2700" s="2" t="s">
        <v>808</v>
      </c>
      <c r="N2700" s="2" t="s">
        <v>15824</v>
      </c>
      <c r="O2700">
        <v>1</v>
      </c>
      <c r="P2700" s="2" t="s">
        <v>53</v>
      </c>
      <c r="Q2700">
        <v>100</v>
      </c>
      <c r="R2700">
        <v>0</v>
      </c>
      <c r="S2700" s="2" t="s">
        <v>54</v>
      </c>
      <c r="T2700" s="2" t="s">
        <v>55</v>
      </c>
      <c r="U2700" s="2" t="s">
        <v>250</v>
      </c>
      <c r="V2700" s="2"/>
      <c r="W2700">
        <v>64000</v>
      </c>
      <c r="X2700">
        <v>0</v>
      </c>
      <c r="Y2700">
        <v>0</v>
      </c>
      <c r="Z2700">
        <v>64000</v>
      </c>
      <c r="AB2700" s="2" t="s">
        <v>57</v>
      </c>
      <c r="AC2700">
        <v>25600</v>
      </c>
      <c r="AD2700">
        <v>38400</v>
      </c>
      <c r="AE2700">
        <v>119000</v>
      </c>
      <c r="AF2700">
        <v>1785</v>
      </c>
      <c r="AG2700" s="2" t="s">
        <v>15822</v>
      </c>
      <c r="AH2700" s="2"/>
      <c r="AI2700" s="1">
        <v>46202</v>
      </c>
      <c r="AJ2700" s="2"/>
      <c r="AK2700" s="2" t="s">
        <v>58</v>
      </c>
      <c r="AM2700" s="2" t="s">
        <v>59</v>
      </c>
      <c r="AP2700" s="2" t="s">
        <v>60</v>
      </c>
      <c r="AQ2700" s="2" t="s">
        <v>41</v>
      </c>
      <c r="AR2700">
        <v>55000</v>
      </c>
      <c r="AS2700" s="2" t="str">
        <f>_xlfn.IFNA(IF(VLOOKUP(all_resi[[#This Row],[No. Waybill]],settle_reconcile[No. Waybill],1,0)="","Recon","Recon"),"-")</f>
        <v>Recon</v>
      </c>
      <c r="AT2700" s="2">
        <f>all_resi[[#This Row],[Nilai COD]]-all_resi[[#This Row],[COD Fee]]-all_resi[[#This Row],[Total Biaya Setelah Diskon]]</f>
        <v>78815</v>
      </c>
      <c r="AU2700" s="2">
        <f>IF(all_resi[[#This Row],[Waktu Terima]]="","",_xlfn.DAYS(all_resi[[#This Row],[Waktu Terima]],all_resi[[#This Row],[Tanggal Pengiriman]]))</f>
        <v>5</v>
      </c>
    </row>
    <row r="2701" spans="1:47" x14ac:dyDescent="0.25">
      <c r="A2701" s="2" t="s">
        <v>15020</v>
      </c>
      <c r="B2701" s="1">
        <v>46197</v>
      </c>
      <c r="C2701" s="2" t="s">
        <v>42</v>
      </c>
      <c r="D2701" s="2" t="s">
        <v>43</v>
      </c>
      <c r="E2701" s="2" t="s">
        <v>44</v>
      </c>
      <c r="F2701" s="2" t="s">
        <v>45</v>
      </c>
      <c r="G2701" s="2" t="s">
        <v>46</v>
      </c>
      <c r="H2701" s="2" t="s">
        <v>80</v>
      </c>
      <c r="I2701" s="2" t="s">
        <v>15021</v>
      </c>
      <c r="J2701" s="2" t="s">
        <v>15022</v>
      </c>
      <c r="K2701" s="2" t="s">
        <v>126</v>
      </c>
      <c r="L2701" s="2" t="s">
        <v>1468</v>
      </c>
      <c r="M2701" s="2" t="s">
        <v>5244</v>
      </c>
      <c r="N2701" s="2" t="s">
        <v>15023</v>
      </c>
      <c r="O2701">
        <v>1</v>
      </c>
      <c r="P2701" s="2" t="s">
        <v>53</v>
      </c>
      <c r="Q2701">
        <v>100</v>
      </c>
      <c r="R2701">
        <v>0</v>
      </c>
      <c r="S2701" s="2" t="s">
        <v>54</v>
      </c>
      <c r="T2701" s="2" t="s">
        <v>55</v>
      </c>
      <c r="U2701" s="2" t="s">
        <v>86</v>
      </c>
      <c r="V2701" s="2"/>
      <c r="W2701">
        <v>60000</v>
      </c>
      <c r="X2701">
        <v>0</v>
      </c>
      <c r="Y2701">
        <v>0</v>
      </c>
      <c r="Z2701">
        <v>60000</v>
      </c>
      <c r="AB2701" s="2" t="s">
        <v>57</v>
      </c>
      <c r="AC2701">
        <v>24000</v>
      </c>
      <c r="AD2701">
        <v>36000</v>
      </c>
      <c r="AE2701">
        <v>120000</v>
      </c>
      <c r="AF2701">
        <v>1800</v>
      </c>
      <c r="AG2701" s="2" t="s">
        <v>15021</v>
      </c>
      <c r="AH2701" s="2"/>
      <c r="AI2701" s="1">
        <v>46203</v>
      </c>
      <c r="AJ2701" s="2" t="s">
        <v>87</v>
      </c>
      <c r="AK2701" s="2" t="s">
        <v>58</v>
      </c>
      <c r="AM2701" s="2" t="s">
        <v>59</v>
      </c>
      <c r="AP2701" s="2" t="s">
        <v>60</v>
      </c>
      <c r="AQ2701" s="2" t="s">
        <v>41</v>
      </c>
      <c r="AR2701">
        <v>60000</v>
      </c>
      <c r="AS2701" s="2" t="str">
        <f>_xlfn.IFNA(IF(VLOOKUP(all_resi[[#This Row],[No. Waybill]],settle_reconcile[No. Waybill],1,0)="","Recon","Recon"),"-")</f>
        <v>Recon</v>
      </c>
      <c r="AT2701" s="2">
        <f>all_resi[[#This Row],[Nilai COD]]-all_resi[[#This Row],[COD Fee]]-all_resi[[#This Row],[Total Biaya Setelah Diskon]]</f>
        <v>82200</v>
      </c>
      <c r="AU2701" s="2">
        <f>IF(all_resi[[#This Row],[Waktu Terima]]="","",_xlfn.DAYS(all_resi[[#This Row],[Waktu Terima]],all_resi[[#This Row],[Tanggal Pengiriman]]))</f>
        <v>6</v>
      </c>
    </row>
    <row r="2702" spans="1:47" x14ac:dyDescent="0.25">
      <c r="A2702" s="2" t="s">
        <v>14792</v>
      </c>
      <c r="B2702" s="1">
        <v>46197</v>
      </c>
      <c r="C2702" s="2" t="s">
        <v>42</v>
      </c>
      <c r="D2702" s="2" t="s">
        <v>43</v>
      </c>
      <c r="E2702" s="2" t="s">
        <v>44</v>
      </c>
      <c r="F2702" s="2" t="s">
        <v>45</v>
      </c>
      <c r="G2702" s="2" t="s">
        <v>46</v>
      </c>
      <c r="H2702" s="2" t="s">
        <v>47</v>
      </c>
      <c r="I2702" s="2" t="s">
        <v>14793</v>
      </c>
      <c r="J2702" s="2" t="s">
        <v>14794</v>
      </c>
      <c r="K2702" s="2" t="s">
        <v>49</v>
      </c>
      <c r="L2702" s="2" t="s">
        <v>2741</v>
      </c>
      <c r="M2702" s="2" t="s">
        <v>14795</v>
      </c>
      <c r="N2702" s="2" t="s">
        <v>14796</v>
      </c>
      <c r="O2702">
        <v>1</v>
      </c>
      <c r="P2702" s="2" t="s">
        <v>53</v>
      </c>
      <c r="Q2702">
        <v>100</v>
      </c>
      <c r="R2702">
        <v>0</v>
      </c>
      <c r="S2702" s="2" t="s">
        <v>54</v>
      </c>
      <c r="T2702" s="2" t="s">
        <v>55</v>
      </c>
      <c r="U2702" s="2" t="s">
        <v>323</v>
      </c>
      <c r="V2702" s="2"/>
      <c r="W2702">
        <v>59000</v>
      </c>
      <c r="X2702">
        <v>0</v>
      </c>
      <c r="Y2702">
        <v>0</v>
      </c>
      <c r="Z2702">
        <v>59000</v>
      </c>
      <c r="AB2702" s="2" t="s">
        <v>57</v>
      </c>
      <c r="AC2702">
        <v>23600</v>
      </c>
      <c r="AD2702">
        <v>35400</v>
      </c>
      <c r="AE2702">
        <v>133000</v>
      </c>
      <c r="AF2702">
        <v>1995</v>
      </c>
      <c r="AG2702" s="2" t="s">
        <v>14793</v>
      </c>
      <c r="AH2702" s="2"/>
      <c r="AI2702" s="1">
        <v>46201</v>
      </c>
      <c r="AJ2702" s="2"/>
      <c r="AK2702" s="2" t="s">
        <v>58</v>
      </c>
      <c r="AM2702" s="2" t="s">
        <v>59</v>
      </c>
      <c r="AP2702" s="2" t="s">
        <v>60</v>
      </c>
      <c r="AQ2702" s="2" t="s">
        <v>41</v>
      </c>
      <c r="AR2702">
        <v>74000</v>
      </c>
      <c r="AS2702" s="2" t="str">
        <f>_xlfn.IFNA(IF(VLOOKUP(all_resi[[#This Row],[No. Waybill]],settle_reconcile[No. Waybill],1,0)="","Recon","Recon"),"-")</f>
        <v>Recon</v>
      </c>
      <c r="AT2702" s="2">
        <f>all_resi[[#This Row],[Nilai COD]]-all_resi[[#This Row],[COD Fee]]-all_resi[[#This Row],[Total Biaya Setelah Diskon]]</f>
        <v>95605</v>
      </c>
      <c r="AU2702" s="2">
        <f>IF(all_resi[[#This Row],[Waktu Terima]]="","",_xlfn.DAYS(all_resi[[#This Row],[Waktu Terima]],all_resi[[#This Row],[Tanggal Pengiriman]]))</f>
        <v>4</v>
      </c>
    </row>
    <row r="2703" spans="1:47" x14ac:dyDescent="0.25">
      <c r="A2703" s="2" t="s">
        <v>15300</v>
      </c>
      <c r="B2703" s="1">
        <v>46197</v>
      </c>
      <c r="C2703" s="2" t="s">
        <v>42</v>
      </c>
      <c r="D2703" s="2" t="s">
        <v>43</v>
      </c>
      <c r="E2703" s="2" t="s">
        <v>44</v>
      </c>
      <c r="F2703" s="2" t="s">
        <v>45</v>
      </c>
      <c r="G2703" s="2" t="s">
        <v>46</v>
      </c>
      <c r="H2703" s="2" t="s">
        <v>47</v>
      </c>
      <c r="I2703" s="2" t="s">
        <v>15301</v>
      </c>
      <c r="J2703" s="2" t="s">
        <v>15302</v>
      </c>
      <c r="K2703" s="2" t="s">
        <v>177</v>
      </c>
      <c r="L2703" s="2" t="s">
        <v>178</v>
      </c>
      <c r="M2703" s="2" t="s">
        <v>15303</v>
      </c>
      <c r="N2703" s="2" t="s">
        <v>15304</v>
      </c>
      <c r="O2703">
        <v>1</v>
      </c>
      <c r="P2703" s="2" t="s">
        <v>53</v>
      </c>
      <c r="Q2703">
        <v>100</v>
      </c>
      <c r="R2703">
        <v>0</v>
      </c>
      <c r="S2703" s="2" t="s">
        <v>54</v>
      </c>
      <c r="T2703" s="2" t="s">
        <v>55</v>
      </c>
      <c r="U2703" s="2" t="s">
        <v>250</v>
      </c>
      <c r="V2703" s="2"/>
      <c r="W2703">
        <v>72000</v>
      </c>
      <c r="X2703">
        <v>0</v>
      </c>
      <c r="Y2703">
        <v>0</v>
      </c>
      <c r="Z2703">
        <v>72000</v>
      </c>
      <c r="AB2703" s="2" t="s">
        <v>57</v>
      </c>
      <c r="AC2703">
        <v>28800</v>
      </c>
      <c r="AD2703">
        <v>43200</v>
      </c>
      <c r="AE2703">
        <v>127000</v>
      </c>
      <c r="AF2703">
        <v>1905</v>
      </c>
      <c r="AG2703" s="2"/>
      <c r="AH2703" s="2"/>
      <c r="AI2703" s="1"/>
      <c r="AJ2703" s="2"/>
      <c r="AK2703" s="2" t="s">
        <v>67</v>
      </c>
      <c r="AM2703" s="2" t="s">
        <v>59</v>
      </c>
      <c r="AP2703" s="2" t="s">
        <v>60</v>
      </c>
      <c r="AQ2703" s="2" t="s">
        <v>41</v>
      </c>
      <c r="AR2703">
        <v>55000</v>
      </c>
      <c r="AS2703" s="2" t="str">
        <f>_xlfn.IFNA(IF(VLOOKUP(all_resi[[#This Row],[No. Waybill]],settle_reconcile[No. Waybill],1,0)="","Recon","Recon"),"-")</f>
        <v>-</v>
      </c>
      <c r="AT2703" s="2">
        <f>all_resi[[#This Row],[Nilai COD]]-all_resi[[#This Row],[COD Fee]]-all_resi[[#This Row],[Total Biaya Setelah Diskon]]</f>
        <v>81895</v>
      </c>
      <c r="AU2703" s="2" t="str">
        <f>IF(all_resi[[#This Row],[Waktu Terima]]="","",_xlfn.DAYS(all_resi[[#This Row],[Waktu Terima]],all_resi[[#This Row],[Tanggal Pengiriman]]))</f>
        <v/>
      </c>
    </row>
    <row r="2704" spans="1:47" x14ac:dyDescent="0.25">
      <c r="A2704" s="2" t="s">
        <v>15691</v>
      </c>
      <c r="B2704" s="1">
        <v>46197</v>
      </c>
      <c r="C2704" s="2" t="s">
        <v>42</v>
      </c>
      <c r="D2704" s="2" t="s">
        <v>43</v>
      </c>
      <c r="E2704" s="2" t="s">
        <v>44</v>
      </c>
      <c r="F2704" s="2" t="s">
        <v>45</v>
      </c>
      <c r="G2704" s="2" t="s">
        <v>46</v>
      </c>
      <c r="H2704" s="2" t="s">
        <v>80</v>
      </c>
      <c r="I2704" s="2" t="s">
        <v>15692</v>
      </c>
      <c r="J2704" s="2" t="s">
        <v>15693</v>
      </c>
      <c r="K2704" s="2" t="s">
        <v>143</v>
      </c>
      <c r="L2704" s="2" t="s">
        <v>2966</v>
      </c>
      <c r="M2704" s="2" t="s">
        <v>15694</v>
      </c>
      <c r="N2704" s="2" t="s">
        <v>15695</v>
      </c>
      <c r="O2704">
        <v>1</v>
      </c>
      <c r="P2704" s="2" t="s">
        <v>53</v>
      </c>
      <c r="Q2704">
        <v>100</v>
      </c>
      <c r="R2704">
        <v>0</v>
      </c>
      <c r="S2704" s="2" t="s">
        <v>54</v>
      </c>
      <c r="T2704" s="2" t="s">
        <v>55</v>
      </c>
      <c r="U2704" s="2" t="s">
        <v>86</v>
      </c>
      <c r="V2704" s="2"/>
      <c r="W2704">
        <v>25000</v>
      </c>
      <c r="X2704">
        <v>0</v>
      </c>
      <c r="Y2704">
        <v>0</v>
      </c>
      <c r="Z2704">
        <v>25000</v>
      </c>
      <c r="AB2704" s="2" t="s">
        <v>57</v>
      </c>
      <c r="AC2704">
        <v>18000</v>
      </c>
      <c r="AD2704">
        <v>7000</v>
      </c>
      <c r="AE2704">
        <v>85000</v>
      </c>
      <c r="AF2704">
        <v>1275</v>
      </c>
      <c r="AG2704" s="2" t="s">
        <v>17318</v>
      </c>
      <c r="AH2704" s="2" t="s">
        <v>149</v>
      </c>
      <c r="AI2704" s="1">
        <v>46203</v>
      </c>
      <c r="AJ2704" s="2" t="s">
        <v>87</v>
      </c>
      <c r="AK2704" s="2" t="s">
        <v>67</v>
      </c>
      <c r="AM2704" s="2" t="s">
        <v>59</v>
      </c>
      <c r="AP2704" s="2" t="s">
        <v>60</v>
      </c>
      <c r="AQ2704" s="2" t="s">
        <v>41</v>
      </c>
      <c r="AR2704">
        <v>60000</v>
      </c>
      <c r="AS2704" s="2" t="str">
        <f>_xlfn.IFNA(IF(VLOOKUP(all_resi[[#This Row],[No. Waybill]],settle_reconcile[No. Waybill],1,0)="","Recon","Recon"),"-")</f>
        <v>-</v>
      </c>
      <c r="AT2704" s="2">
        <f>all_resi[[#This Row],[Nilai COD]]-all_resi[[#This Row],[COD Fee]]-all_resi[[#This Row],[Total Biaya Setelah Diskon]]</f>
        <v>76725</v>
      </c>
      <c r="AU2704" s="2">
        <f>IF(all_resi[[#This Row],[Waktu Terima]]="","",_xlfn.DAYS(all_resi[[#This Row],[Waktu Terima]],all_resi[[#This Row],[Tanggal Pengiriman]]))</f>
        <v>6</v>
      </c>
    </row>
    <row r="2705" spans="1:47" x14ac:dyDescent="0.25">
      <c r="A2705" s="2" t="s">
        <v>15696</v>
      </c>
      <c r="B2705" s="1">
        <v>46197</v>
      </c>
      <c r="C2705" s="2" t="s">
        <v>42</v>
      </c>
      <c r="D2705" s="2" t="s">
        <v>43</v>
      </c>
      <c r="E2705" s="2" t="s">
        <v>44</v>
      </c>
      <c r="F2705" s="2" t="s">
        <v>45</v>
      </c>
      <c r="G2705" s="2" t="s">
        <v>46</v>
      </c>
      <c r="H2705" s="2" t="s">
        <v>47</v>
      </c>
      <c r="I2705" s="2" t="s">
        <v>15697</v>
      </c>
      <c r="J2705" s="2" t="s">
        <v>15698</v>
      </c>
      <c r="K2705" s="2" t="s">
        <v>116</v>
      </c>
      <c r="L2705" s="2" t="s">
        <v>317</v>
      </c>
      <c r="M2705" s="2" t="s">
        <v>4228</v>
      </c>
      <c r="N2705" s="2" t="s">
        <v>15699</v>
      </c>
      <c r="O2705">
        <v>1</v>
      </c>
      <c r="P2705" s="2" t="s">
        <v>53</v>
      </c>
      <c r="Q2705">
        <v>100</v>
      </c>
      <c r="R2705">
        <v>0</v>
      </c>
      <c r="S2705" s="2" t="s">
        <v>54</v>
      </c>
      <c r="T2705" s="2" t="s">
        <v>55</v>
      </c>
      <c r="U2705" s="2" t="s">
        <v>207</v>
      </c>
      <c r="V2705" s="2"/>
      <c r="W2705">
        <v>12000</v>
      </c>
      <c r="X2705">
        <v>0</v>
      </c>
      <c r="Y2705">
        <v>0</v>
      </c>
      <c r="Z2705">
        <v>12000</v>
      </c>
      <c r="AB2705" s="2" t="s">
        <v>57</v>
      </c>
      <c r="AC2705">
        <v>7000</v>
      </c>
      <c r="AD2705">
        <v>5000</v>
      </c>
      <c r="AE2705">
        <v>91000</v>
      </c>
      <c r="AF2705">
        <v>1365</v>
      </c>
      <c r="AG2705" s="2" t="s">
        <v>15697</v>
      </c>
      <c r="AH2705" s="2"/>
      <c r="AI2705" s="1">
        <v>46198</v>
      </c>
      <c r="AJ2705" s="2"/>
      <c r="AK2705" s="2" t="s">
        <v>58</v>
      </c>
      <c r="AM2705" s="2" t="s">
        <v>59</v>
      </c>
      <c r="AP2705" s="2" t="s">
        <v>60</v>
      </c>
      <c r="AQ2705" s="2" t="s">
        <v>41</v>
      </c>
      <c r="AR2705">
        <v>79000</v>
      </c>
      <c r="AS2705" s="2" t="str">
        <f>_xlfn.IFNA(IF(VLOOKUP(all_resi[[#This Row],[No. Waybill]],settle_reconcile[No. Waybill],1,0)="","Recon","Recon"),"-")</f>
        <v>Recon</v>
      </c>
      <c r="AT2705" s="2">
        <f>all_resi[[#This Row],[Nilai COD]]-all_resi[[#This Row],[COD Fee]]-all_resi[[#This Row],[Total Biaya Setelah Diskon]]</f>
        <v>84635</v>
      </c>
      <c r="AU2705" s="2">
        <f>IF(all_resi[[#This Row],[Waktu Terima]]="","",_xlfn.DAYS(all_resi[[#This Row],[Waktu Terima]],all_resi[[#This Row],[Tanggal Pengiriman]]))</f>
        <v>1</v>
      </c>
    </row>
    <row r="2706" spans="1:47" x14ac:dyDescent="0.25">
      <c r="A2706" s="2" t="s">
        <v>14816</v>
      </c>
      <c r="B2706" s="1">
        <v>46197</v>
      </c>
      <c r="C2706" s="2" t="s">
        <v>42</v>
      </c>
      <c r="D2706" s="2" t="s">
        <v>43</v>
      </c>
      <c r="E2706" s="2" t="s">
        <v>44</v>
      </c>
      <c r="F2706" s="2" t="s">
        <v>45</v>
      </c>
      <c r="G2706" s="2" t="s">
        <v>46</v>
      </c>
      <c r="H2706" s="2" t="s">
        <v>47</v>
      </c>
      <c r="I2706" s="2" t="s">
        <v>14817</v>
      </c>
      <c r="J2706" s="2" t="s">
        <v>14818</v>
      </c>
      <c r="K2706" s="2" t="s">
        <v>116</v>
      </c>
      <c r="L2706" s="2" t="s">
        <v>830</v>
      </c>
      <c r="M2706" s="2" t="s">
        <v>14819</v>
      </c>
      <c r="N2706" s="2" t="s">
        <v>14820</v>
      </c>
      <c r="O2706">
        <v>1</v>
      </c>
      <c r="P2706" s="2" t="s">
        <v>53</v>
      </c>
      <c r="Q2706">
        <v>100</v>
      </c>
      <c r="R2706">
        <v>0</v>
      </c>
      <c r="S2706" s="2" t="s">
        <v>54</v>
      </c>
      <c r="T2706" s="2" t="s">
        <v>55</v>
      </c>
      <c r="U2706" s="2" t="s">
        <v>207</v>
      </c>
      <c r="V2706" s="2"/>
      <c r="W2706">
        <v>15000</v>
      </c>
      <c r="X2706">
        <v>0</v>
      </c>
      <c r="Y2706">
        <v>0</v>
      </c>
      <c r="Z2706">
        <v>15000</v>
      </c>
      <c r="AB2706" s="2" t="s">
        <v>57</v>
      </c>
      <c r="AC2706">
        <v>9000</v>
      </c>
      <c r="AD2706">
        <v>6000</v>
      </c>
      <c r="AE2706">
        <v>85000</v>
      </c>
      <c r="AF2706">
        <v>1275</v>
      </c>
      <c r="AG2706" s="2" t="s">
        <v>14817</v>
      </c>
      <c r="AH2706" s="2"/>
      <c r="AI2706" s="1">
        <v>46198</v>
      </c>
      <c r="AJ2706" s="2"/>
      <c r="AK2706" s="2" t="s">
        <v>58</v>
      </c>
      <c r="AM2706" s="2" t="s">
        <v>59</v>
      </c>
      <c r="AP2706" s="2" t="s">
        <v>60</v>
      </c>
      <c r="AQ2706" s="2" t="s">
        <v>41</v>
      </c>
      <c r="AR2706">
        <v>70000</v>
      </c>
      <c r="AS2706" s="2" t="str">
        <f>_xlfn.IFNA(IF(VLOOKUP(all_resi[[#This Row],[No. Waybill]],settle_reconcile[No. Waybill],1,0)="","Recon","Recon"),"-")</f>
        <v>Recon</v>
      </c>
      <c r="AT2706" s="2">
        <f>all_resi[[#This Row],[Nilai COD]]-all_resi[[#This Row],[COD Fee]]-all_resi[[#This Row],[Total Biaya Setelah Diskon]]</f>
        <v>77725</v>
      </c>
      <c r="AU2706" s="2">
        <f>IF(all_resi[[#This Row],[Waktu Terima]]="","",_xlfn.DAYS(all_resi[[#This Row],[Waktu Terima]],all_resi[[#This Row],[Tanggal Pengiriman]]))</f>
        <v>1</v>
      </c>
    </row>
    <row r="2707" spans="1:47" x14ac:dyDescent="0.25">
      <c r="A2707" s="2" t="s">
        <v>15501</v>
      </c>
      <c r="B2707" s="1">
        <v>46197</v>
      </c>
      <c r="C2707" s="2" t="s">
        <v>42</v>
      </c>
      <c r="D2707" s="2" t="s">
        <v>43</v>
      </c>
      <c r="E2707" s="2" t="s">
        <v>44</v>
      </c>
      <c r="F2707" s="2" t="s">
        <v>45</v>
      </c>
      <c r="G2707" s="2" t="s">
        <v>46</v>
      </c>
      <c r="H2707" s="2" t="s">
        <v>47</v>
      </c>
      <c r="I2707" s="2" t="s">
        <v>15502</v>
      </c>
      <c r="J2707" s="2" t="s">
        <v>15503</v>
      </c>
      <c r="K2707" s="2" t="s">
        <v>116</v>
      </c>
      <c r="L2707" s="2" t="s">
        <v>1133</v>
      </c>
      <c r="M2707" s="2" t="s">
        <v>15504</v>
      </c>
      <c r="N2707" s="2" t="s">
        <v>15505</v>
      </c>
      <c r="O2707">
        <v>1</v>
      </c>
      <c r="P2707" s="2" t="s">
        <v>53</v>
      </c>
      <c r="Q2707">
        <v>100</v>
      </c>
      <c r="R2707">
        <v>0</v>
      </c>
      <c r="S2707" s="2" t="s">
        <v>54</v>
      </c>
      <c r="T2707" s="2" t="s">
        <v>55</v>
      </c>
      <c r="U2707" s="2" t="s">
        <v>1411</v>
      </c>
      <c r="V2707" s="2"/>
      <c r="W2707">
        <v>12000</v>
      </c>
      <c r="X2707">
        <v>0</v>
      </c>
      <c r="Y2707">
        <v>0</v>
      </c>
      <c r="Z2707">
        <v>12000</v>
      </c>
      <c r="AB2707" s="2" t="s">
        <v>57</v>
      </c>
      <c r="AC2707">
        <v>7000</v>
      </c>
      <c r="AD2707">
        <v>5000</v>
      </c>
      <c r="AE2707">
        <v>130000</v>
      </c>
      <c r="AF2707">
        <v>1950</v>
      </c>
      <c r="AG2707" s="2" t="s">
        <v>15502</v>
      </c>
      <c r="AH2707" s="2"/>
      <c r="AI2707" s="1">
        <v>46199</v>
      </c>
      <c r="AJ2707" s="2"/>
      <c r="AK2707" s="2" t="s">
        <v>58</v>
      </c>
      <c r="AM2707" s="2" t="s">
        <v>59</v>
      </c>
      <c r="AP2707" s="2" t="s">
        <v>60</v>
      </c>
      <c r="AQ2707" s="2" t="s">
        <v>41</v>
      </c>
      <c r="AR2707">
        <v>118000</v>
      </c>
      <c r="AS2707" s="2" t="str">
        <f>_xlfn.IFNA(IF(VLOOKUP(all_resi[[#This Row],[No. Waybill]],settle_reconcile[No. Waybill],1,0)="","Recon","Recon"),"-")</f>
        <v>Recon</v>
      </c>
      <c r="AT2707" s="2">
        <f>all_resi[[#This Row],[Nilai COD]]-all_resi[[#This Row],[COD Fee]]-all_resi[[#This Row],[Total Biaya Setelah Diskon]]</f>
        <v>123050</v>
      </c>
      <c r="AU2707" s="2">
        <f>IF(all_resi[[#This Row],[Waktu Terima]]="","",_xlfn.DAYS(all_resi[[#This Row],[Waktu Terima]],all_resi[[#This Row],[Tanggal Pengiriman]]))</f>
        <v>2</v>
      </c>
    </row>
    <row r="2708" spans="1:47" x14ac:dyDescent="0.25">
      <c r="A2708" s="2" t="s">
        <v>14801</v>
      </c>
      <c r="B2708" s="1">
        <v>46197</v>
      </c>
      <c r="C2708" s="2" t="s">
        <v>42</v>
      </c>
      <c r="D2708" s="2" t="s">
        <v>43</v>
      </c>
      <c r="E2708" s="2" t="s">
        <v>44</v>
      </c>
      <c r="F2708" s="2" t="s">
        <v>45</v>
      </c>
      <c r="G2708" s="2" t="s">
        <v>46</v>
      </c>
      <c r="H2708" s="2" t="s">
        <v>47</v>
      </c>
      <c r="I2708" s="2" t="s">
        <v>14802</v>
      </c>
      <c r="J2708" s="2" t="s">
        <v>14803</v>
      </c>
      <c r="K2708" s="2" t="s">
        <v>49</v>
      </c>
      <c r="L2708" s="2" t="s">
        <v>3017</v>
      </c>
      <c r="M2708" s="2" t="s">
        <v>14804</v>
      </c>
      <c r="N2708" s="2" t="s">
        <v>14805</v>
      </c>
      <c r="O2708">
        <v>1</v>
      </c>
      <c r="P2708" s="2" t="s">
        <v>53</v>
      </c>
      <c r="Q2708">
        <v>100</v>
      </c>
      <c r="R2708">
        <v>0</v>
      </c>
      <c r="S2708" s="2" t="s">
        <v>54</v>
      </c>
      <c r="T2708" s="2" t="s">
        <v>55</v>
      </c>
      <c r="U2708" s="2" t="s">
        <v>97</v>
      </c>
      <c r="V2708" s="2"/>
      <c r="W2708">
        <v>63000</v>
      </c>
      <c r="X2708">
        <v>0</v>
      </c>
      <c r="Y2708">
        <v>0</v>
      </c>
      <c r="Z2708">
        <v>63000</v>
      </c>
      <c r="AB2708" s="2" t="s">
        <v>57</v>
      </c>
      <c r="AC2708">
        <v>25200</v>
      </c>
      <c r="AD2708">
        <v>37800</v>
      </c>
      <c r="AE2708">
        <v>133000</v>
      </c>
      <c r="AF2708">
        <v>1995</v>
      </c>
      <c r="AG2708" s="2"/>
      <c r="AH2708" s="2"/>
      <c r="AI2708" s="1"/>
      <c r="AJ2708" s="2"/>
      <c r="AK2708" s="2" t="s">
        <v>67</v>
      </c>
      <c r="AM2708" s="2" t="s">
        <v>59</v>
      </c>
      <c r="AP2708" s="2" t="s">
        <v>60</v>
      </c>
      <c r="AQ2708" s="2" t="s">
        <v>41</v>
      </c>
      <c r="AR2708">
        <v>70000</v>
      </c>
      <c r="AS2708" s="2" t="str">
        <f>_xlfn.IFNA(IF(VLOOKUP(all_resi[[#This Row],[No. Waybill]],settle_reconcile[No. Waybill],1,0)="","Recon","Recon"),"-")</f>
        <v>-</v>
      </c>
      <c r="AT2708" s="2">
        <f>all_resi[[#This Row],[Nilai COD]]-all_resi[[#This Row],[COD Fee]]-all_resi[[#This Row],[Total Biaya Setelah Diskon]]</f>
        <v>93205</v>
      </c>
      <c r="AU2708" s="2" t="str">
        <f>IF(all_resi[[#This Row],[Waktu Terima]]="","",_xlfn.DAYS(all_resi[[#This Row],[Waktu Terima]],all_resi[[#This Row],[Tanggal Pengiriman]]))</f>
        <v/>
      </c>
    </row>
    <row r="2709" spans="1:47" x14ac:dyDescent="0.25">
      <c r="A2709" s="2" t="s">
        <v>14797</v>
      </c>
      <c r="B2709" s="1">
        <v>46197</v>
      </c>
      <c r="C2709" s="2" t="s">
        <v>42</v>
      </c>
      <c r="D2709" s="2" t="s">
        <v>43</v>
      </c>
      <c r="E2709" s="2" t="s">
        <v>44</v>
      </c>
      <c r="F2709" s="2" t="s">
        <v>45</v>
      </c>
      <c r="G2709" s="2" t="s">
        <v>46</v>
      </c>
      <c r="H2709" s="2" t="s">
        <v>80</v>
      </c>
      <c r="I2709" s="2" t="s">
        <v>14798</v>
      </c>
      <c r="J2709" s="2" t="s">
        <v>14799</v>
      </c>
      <c r="K2709" s="2" t="s">
        <v>132</v>
      </c>
      <c r="L2709" s="2" t="s">
        <v>791</v>
      </c>
      <c r="M2709" s="2" t="s">
        <v>2843</v>
      </c>
      <c r="N2709" s="2" t="s">
        <v>14800</v>
      </c>
      <c r="O2709">
        <v>1</v>
      </c>
      <c r="P2709" s="2" t="s">
        <v>53</v>
      </c>
      <c r="Q2709">
        <v>100</v>
      </c>
      <c r="R2709">
        <v>0</v>
      </c>
      <c r="S2709" s="2" t="s">
        <v>54</v>
      </c>
      <c r="T2709" s="2" t="s">
        <v>55</v>
      </c>
      <c r="U2709" s="2" t="s">
        <v>86</v>
      </c>
      <c r="V2709" s="2"/>
      <c r="W2709">
        <v>29000</v>
      </c>
      <c r="X2709">
        <v>0</v>
      </c>
      <c r="Y2709">
        <v>0</v>
      </c>
      <c r="Z2709">
        <v>29000</v>
      </c>
      <c r="AB2709" s="2" t="s">
        <v>57</v>
      </c>
      <c r="AC2709">
        <v>11600</v>
      </c>
      <c r="AD2709">
        <v>17400</v>
      </c>
      <c r="AE2709">
        <v>86000</v>
      </c>
      <c r="AF2709">
        <v>1290</v>
      </c>
      <c r="AG2709" s="2" t="s">
        <v>14798</v>
      </c>
      <c r="AH2709" s="2"/>
      <c r="AI2709" s="1">
        <v>46199</v>
      </c>
      <c r="AJ2709" s="2" t="s">
        <v>87</v>
      </c>
      <c r="AK2709" s="2" t="s">
        <v>58</v>
      </c>
      <c r="AM2709" s="2" t="s">
        <v>59</v>
      </c>
      <c r="AP2709" s="2" t="s">
        <v>60</v>
      </c>
      <c r="AQ2709" s="2" t="s">
        <v>41</v>
      </c>
      <c r="AR2709">
        <v>57000</v>
      </c>
      <c r="AS2709" s="2" t="str">
        <f>_xlfn.IFNA(IF(VLOOKUP(all_resi[[#This Row],[No. Waybill]],settle_reconcile[No. Waybill],1,0)="","Recon","Recon"),"-")</f>
        <v>Recon</v>
      </c>
      <c r="AT2709" s="2">
        <f>all_resi[[#This Row],[Nilai COD]]-all_resi[[#This Row],[COD Fee]]-all_resi[[#This Row],[Total Biaya Setelah Diskon]]</f>
        <v>67310</v>
      </c>
      <c r="AU2709" s="2">
        <f>IF(all_resi[[#This Row],[Waktu Terima]]="","",_xlfn.DAYS(all_resi[[#This Row],[Waktu Terima]],all_resi[[#This Row],[Tanggal Pengiriman]]))</f>
        <v>2</v>
      </c>
    </row>
    <row r="2710" spans="1:47" x14ac:dyDescent="0.25">
      <c r="A2710" s="2" t="s">
        <v>14854</v>
      </c>
      <c r="B2710" s="1">
        <v>46197</v>
      </c>
      <c r="C2710" s="2" t="s">
        <v>42</v>
      </c>
      <c r="D2710" s="2" t="s">
        <v>43</v>
      </c>
      <c r="E2710" s="2" t="s">
        <v>44</v>
      </c>
      <c r="F2710" s="2" t="s">
        <v>45</v>
      </c>
      <c r="G2710" s="2" t="s">
        <v>46</v>
      </c>
      <c r="H2710" s="2" t="s">
        <v>80</v>
      </c>
      <c r="I2710" s="2" t="s">
        <v>14855</v>
      </c>
      <c r="J2710" s="2" t="s">
        <v>14856</v>
      </c>
      <c r="K2710" s="2" t="s">
        <v>183</v>
      </c>
      <c r="L2710" s="2" t="s">
        <v>1198</v>
      </c>
      <c r="M2710" s="2" t="s">
        <v>4681</v>
      </c>
      <c r="N2710" s="2" t="s">
        <v>14857</v>
      </c>
      <c r="O2710">
        <v>1</v>
      </c>
      <c r="P2710" s="2" t="s">
        <v>53</v>
      </c>
      <c r="Q2710">
        <v>100</v>
      </c>
      <c r="R2710">
        <v>0</v>
      </c>
      <c r="S2710" s="2" t="s">
        <v>54</v>
      </c>
      <c r="T2710" s="2" t="s">
        <v>55</v>
      </c>
      <c r="U2710" s="2" t="s">
        <v>14858</v>
      </c>
      <c r="V2710" s="2"/>
      <c r="W2710">
        <v>91000</v>
      </c>
      <c r="X2710">
        <v>0</v>
      </c>
      <c r="Y2710">
        <v>0</v>
      </c>
      <c r="Z2710">
        <v>91000</v>
      </c>
      <c r="AB2710" s="2" t="s">
        <v>57</v>
      </c>
      <c r="AC2710">
        <v>36400</v>
      </c>
      <c r="AD2710">
        <v>54600</v>
      </c>
      <c r="AE2710">
        <v>223000</v>
      </c>
      <c r="AF2710">
        <v>3345</v>
      </c>
      <c r="AG2710" s="2" t="s">
        <v>256</v>
      </c>
      <c r="AH2710" s="2"/>
      <c r="AI2710" s="1">
        <v>46209</v>
      </c>
      <c r="AJ2710" s="2" t="s">
        <v>87</v>
      </c>
      <c r="AK2710" s="2" t="s">
        <v>67</v>
      </c>
      <c r="AM2710" s="2" t="s">
        <v>59</v>
      </c>
      <c r="AP2710" s="2" t="s">
        <v>60</v>
      </c>
      <c r="AQ2710" s="2" t="s">
        <v>41</v>
      </c>
      <c r="AR2710">
        <v>132000</v>
      </c>
      <c r="AS2710" s="2" t="str">
        <f>_xlfn.IFNA(IF(VLOOKUP(all_resi[[#This Row],[No. Waybill]],settle_reconcile[No. Waybill],1,0)="","Recon","Recon"),"-")</f>
        <v>-</v>
      </c>
      <c r="AT2710" s="2">
        <f>all_resi[[#This Row],[Nilai COD]]-all_resi[[#This Row],[COD Fee]]-all_resi[[#This Row],[Total Biaya Setelah Diskon]]</f>
        <v>165055</v>
      </c>
      <c r="AU2710" s="2">
        <f>IF(all_resi[[#This Row],[Waktu Terima]]="","",_xlfn.DAYS(all_resi[[#This Row],[Waktu Terima]],all_resi[[#This Row],[Tanggal Pengiriman]]))</f>
        <v>12</v>
      </c>
    </row>
    <row r="2711" spans="1:47" x14ac:dyDescent="0.25">
      <c r="A2711" s="2" t="s">
        <v>15491</v>
      </c>
      <c r="B2711" s="1">
        <v>46197</v>
      </c>
      <c r="C2711" s="2" t="s">
        <v>42</v>
      </c>
      <c r="D2711" s="2" t="s">
        <v>43</v>
      </c>
      <c r="E2711" s="2" t="s">
        <v>44</v>
      </c>
      <c r="F2711" s="2" t="s">
        <v>45</v>
      </c>
      <c r="G2711" s="2" t="s">
        <v>46</v>
      </c>
      <c r="H2711" s="2" t="s">
        <v>47</v>
      </c>
      <c r="I2711" s="2" t="s">
        <v>15492</v>
      </c>
      <c r="J2711" s="2" t="s">
        <v>15493</v>
      </c>
      <c r="K2711" s="2" t="s">
        <v>177</v>
      </c>
      <c r="L2711" s="2" t="s">
        <v>1333</v>
      </c>
      <c r="M2711" s="2" t="s">
        <v>2080</v>
      </c>
      <c r="N2711" s="2" t="s">
        <v>15494</v>
      </c>
      <c r="O2711">
        <v>1</v>
      </c>
      <c r="P2711" s="2" t="s">
        <v>53</v>
      </c>
      <c r="Q2711">
        <v>100</v>
      </c>
      <c r="R2711">
        <v>0</v>
      </c>
      <c r="S2711" s="2" t="s">
        <v>54</v>
      </c>
      <c r="T2711" s="2" t="s">
        <v>55</v>
      </c>
      <c r="U2711" s="2" t="s">
        <v>15495</v>
      </c>
      <c r="V2711" s="2"/>
      <c r="W2711">
        <v>87000</v>
      </c>
      <c r="X2711">
        <v>0</v>
      </c>
      <c r="Y2711">
        <v>0</v>
      </c>
      <c r="Z2711">
        <v>87000</v>
      </c>
      <c r="AB2711" s="2" t="s">
        <v>57</v>
      </c>
      <c r="AC2711">
        <v>34800</v>
      </c>
      <c r="AD2711">
        <v>52200</v>
      </c>
      <c r="AE2711">
        <v>157000</v>
      </c>
      <c r="AF2711">
        <v>2355</v>
      </c>
      <c r="AG2711" s="2" t="s">
        <v>15492</v>
      </c>
      <c r="AH2711" s="2"/>
      <c r="AI2711" s="1">
        <v>46201</v>
      </c>
      <c r="AJ2711" s="2"/>
      <c r="AK2711" s="2" t="s">
        <v>58</v>
      </c>
      <c r="AM2711" s="2" t="s">
        <v>59</v>
      </c>
      <c r="AP2711" s="2" t="s">
        <v>60</v>
      </c>
      <c r="AQ2711" s="2" t="s">
        <v>41</v>
      </c>
      <c r="AR2711">
        <v>70000</v>
      </c>
      <c r="AS2711" s="2" t="str">
        <f>_xlfn.IFNA(IF(VLOOKUP(all_resi[[#This Row],[No. Waybill]],settle_reconcile[No. Waybill],1,0)="","Recon","Recon"),"-")</f>
        <v>Recon</v>
      </c>
      <c r="AT2711" s="2">
        <f>all_resi[[#This Row],[Nilai COD]]-all_resi[[#This Row],[COD Fee]]-all_resi[[#This Row],[Total Biaya Setelah Diskon]]</f>
        <v>102445</v>
      </c>
      <c r="AU2711" s="2">
        <f>IF(all_resi[[#This Row],[Waktu Terima]]="","",_xlfn.DAYS(all_resi[[#This Row],[Waktu Terima]],all_resi[[#This Row],[Tanggal Pengiriman]]))</f>
        <v>4</v>
      </c>
    </row>
    <row r="2712" spans="1:47" x14ac:dyDescent="0.25">
      <c r="A2712" s="2" t="s">
        <v>15675</v>
      </c>
      <c r="B2712" s="1">
        <v>46197</v>
      </c>
      <c r="C2712" s="2" t="s">
        <v>42</v>
      </c>
      <c r="D2712" s="2" t="s">
        <v>43</v>
      </c>
      <c r="E2712" s="2" t="s">
        <v>44</v>
      </c>
      <c r="F2712" s="2" t="s">
        <v>45</v>
      </c>
      <c r="G2712" s="2" t="s">
        <v>46</v>
      </c>
      <c r="H2712" s="2" t="s">
        <v>47</v>
      </c>
      <c r="I2712" s="2" t="s">
        <v>15676</v>
      </c>
      <c r="J2712" s="2" t="s">
        <v>15677</v>
      </c>
      <c r="K2712" s="2" t="s">
        <v>116</v>
      </c>
      <c r="L2712" s="2" t="s">
        <v>2433</v>
      </c>
      <c r="M2712" s="2" t="s">
        <v>15678</v>
      </c>
      <c r="N2712" s="2" t="s">
        <v>15679</v>
      </c>
      <c r="O2712">
        <v>1</v>
      </c>
      <c r="P2712" s="2" t="s">
        <v>53</v>
      </c>
      <c r="Q2712">
        <v>100</v>
      </c>
      <c r="R2712">
        <v>0</v>
      </c>
      <c r="S2712" s="2" t="s">
        <v>54</v>
      </c>
      <c r="T2712" s="2" t="s">
        <v>55</v>
      </c>
      <c r="U2712" s="2" t="s">
        <v>97</v>
      </c>
      <c r="V2712" s="2"/>
      <c r="W2712">
        <v>8000</v>
      </c>
      <c r="X2712">
        <v>0</v>
      </c>
      <c r="Y2712">
        <v>0</v>
      </c>
      <c r="Z2712">
        <v>8000</v>
      </c>
      <c r="AB2712" s="2" t="s">
        <v>57</v>
      </c>
      <c r="AC2712">
        <v>3000</v>
      </c>
      <c r="AD2712">
        <v>5000</v>
      </c>
      <c r="AE2712">
        <v>78000</v>
      </c>
      <c r="AF2712">
        <v>1170</v>
      </c>
      <c r="AG2712" s="2" t="s">
        <v>148</v>
      </c>
      <c r="AH2712" s="2" t="s">
        <v>149</v>
      </c>
      <c r="AI2712" s="1">
        <v>46201</v>
      </c>
      <c r="AJ2712" s="2"/>
      <c r="AK2712" s="2" t="s">
        <v>67</v>
      </c>
      <c r="AM2712" s="2" t="s">
        <v>59</v>
      </c>
      <c r="AP2712" s="2" t="s">
        <v>60</v>
      </c>
      <c r="AQ2712" s="2" t="s">
        <v>41</v>
      </c>
      <c r="AR2712">
        <v>70000</v>
      </c>
      <c r="AS2712" s="2" t="str">
        <f>_xlfn.IFNA(IF(VLOOKUP(all_resi[[#This Row],[No. Waybill]],settle_reconcile[No. Waybill],1,0)="","Recon","Recon"),"-")</f>
        <v>-</v>
      </c>
      <c r="AT2712" s="2">
        <f>all_resi[[#This Row],[Nilai COD]]-all_resi[[#This Row],[COD Fee]]-all_resi[[#This Row],[Total Biaya Setelah Diskon]]</f>
        <v>71830</v>
      </c>
      <c r="AU2712" s="2">
        <f>IF(all_resi[[#This Row],[Waktu Terima]]="","",_xlfn.DAYS(all_resi[[#This Row],[Waktu Terima]],all_resi[[#This Row],[Tanggal Pengiriman]]))</f>
        <v>4</v>
      </c>
    </row>
    <row r="2713" spans="1:47" x14ac:dyDescent="0.25">
      <c r="A2713" s="2" t="s">
        <v>15515</v>
      </c>
      <c r="B2713" s="1">
        <v>46197</v>
      </c>
      <c r="C2713" s="2" t="s">
        <v>42</v>
      </c>
      <c r="D2713" s="2" t="s">
        <v>43</v>
      </c>
      <c r="E2713" s="2" t="s">
        <v>44</v>
      </c>
      <c r="F2713" s="2" t="s">
        <v>45</v>
      </c>
      <c r="G2713" s="2" t="s">
        <v>46</v>
      </c>
      <c r="H2713" s="2" t="s">
        <v>47</v>
      </c>
      <c r="I2713" s="2" t="s">
        <v>15516</v>
      </c>
      <c r="J2713" s="2" t="s">
        <v>15517</v>
      </c>
      <c r="K2713" s="2" t="s">
        <v>49</v>
      </c>
      <c r="L2713" s="2" t="s">
        <v>151</v>
      </c>
      <c r="M2713" s="2" t="s">
        <v>152</v>
      </c>
      <c r="N2713" s="2" t="s">
        <v>15518</v>
      </c>
      <c r="O2713">
        <v>1</v>
      </c>
      <c r="P2713" s="2" t="s">
        <v>53</v>
      </c>
      <c r="Q2713">
        <v>100</v>
      </c>
      <c r="R2713">
        <v>0</v>
      </c>
      <c r="S2713" s="2" t="s">
        <v>54</v>
      </c>
      <c r="T2713" s="2" t="s">
        <v>55</v>
      </c>
      <c r="U2713" s="2" t="s">
        <v>207</v>
      </c>
      <c r="V2713" s="2"/>
      <c r="W2713">
        <v>44000</v>
      </c>
      <c r="X2713">
        <v>0</v>
      </c>
      <c r="Y2713">
        <v>0</v>
      </c>
      <c r="Z2713">
        <v>44000</v>
      </c>
      <c r="AB2713" s="2" t="s">
        <v>57</v>
      </c>
      <c r="AC2713">
        <v>17600</v>
      </c>
      <c r="AD2713">
        <v>26400</v>
      </c>
      <c r="AE2713">
        <v>114000</v>
      </c>
      <c r="AF2713">
        <v>1710</v>
      </c>
      <c r="AG2713" s="2" t="s">
        <v>17297</v>
      </c>
      <c r="AH2713" s="2" t="s">
        <v>17298</v>
      </c>
      <c r="AI2713" s="1">
        <v>46202</v>
      </c>
      <c r="AJ2713" s="2"/>
      <c r="AK2713" s="2" t="s">
        <v>58</v>
      </c>
      <c r="AM2713" s="2" t="s">
        <v>59</v>
      </c>
      <c r="AP2713" s="2" t="s">
        <v>60</v>
      </c>
      <c r="AQ2713" s="2" t="s">
        <v>41</v>
      </c>
      <c r="AR2713">
        <v>70000</v>
      </c>
      <c r="AS2713" s="2" t="str">
        <f>_xlfn.IFNA(IF(VLOOKUP(all_resi[[#This Row],[No. Waybill]],settle_reconcile[No. Waybill],1,0)="","Recon","Recon"),"-")</f>
        <v>Recon</v>
      </c>
      <c r="AT2713" s="2">
        <f>all_resi[[#This Row],[Nilai COD]]-all_resi[[#This Row],[COD Fee]]-all_resi[[#This Row],[Total Biaya Setelah Diskon]]</f>
        <v>85890</v>
      </c>
      <c r="AU2713" s="2">
        <f>IF(all_resi[[#This Row],[Waktu Terima]]="","",_xlfn.DAYS(all_resi[[#This Row],[Waktu Terima]],all_resi[[#This Row],[Tanggal Pengiriman]]))</f>
        <v>5</v>
      </c>
    </row>
    <row r="2714" spans="1:47" x14ac:dyDescent="0.25">
      <c r="A2714" s="2" t="s">
        <v>15671</v>
      </c>
      <c r="B2714" s="1">
        <v>46197</v>
      </c>
      <c r="C2714" s="2" t="s">
        <v>42</v>
      </c>
      <c r="D2714" s="2" t="s">
        <v>43</v>
      </c>
      <c r="E2714" s="2" t="s">
        <v>44</v>
      </c>
      <c r="F2714" s="2" t="s">
        <v>45</v>
      </c>
      <c r="G2714" s="2" t="s">
        <v>46</v>
      </c>
      <c r="H2714" s="2" t="s">
        <v>47</v>
      </c>
      <c r="I2714" s="2" t="s">
        <v>15672</v>
      </c>
      <c r="J2714" s="2" t="s">
        <v>15673</v>
      </c>
      <c r="K2714" s="2" t="s">
        <v>156</v>
      </c>
      <c r="L2714" s="2" t="s">
        <v>908</v>
      </c>
      <c r="M2714" s="2" t="s">
        <v>2864</v>
      </c>
      <c r="N2714" s="2" t="s">
        <v>15674</v>
      </c>
      <c r="O2714">
        <v>1</v>
      </c>
      <c r="P2714" s="2" t="s">
        <v>53</v>
      </c>
      <c r="Q2714">
        <v>100</v>
      </c>
      <c r="R2714">
        <v>0</v>
      </c>
      <c r="S2714" s="2" t="s">
        <v>54</v>
      </c>
      <c r="T2714" s="2" t="s">
        <v>55</v>
      </c>
      <c r="U2714" s="2" t="s">
        <v>207</v>
      </c>
      <c r="V2714" s="2"/>
      <c r="W2714">
        <v>85000</v>
      </c>
      <c r="X2714">
        <v>0</v>
      </c>
      <c r="Y2714">
        <v>0</v>
      </c>
      <c r="Z2714">
        <v>85000</v>
      </c>
      <c r="AB2714" s="2" t="s">
        <v>57</v>
      </c>
      <c r="AC2714">
        <v>34000</v>
      </c>
      <c r="AD2714">
        <v>51000</v>
      </c>
      <c r="AE2714">
        <v>155000</v>
      </c>
      <c r="AF2714">
        <v>2325</v>
      </c>
      <c r="AG2714" s="2"/>
      <c r="AH2714" s="2"/>
      <c r="AI2714" s="1"/>
      <c r="AJ2714" s="2"/>
      <c r="AK2714" s="2" t="s">
        <v>67</v>
      </c>
      <c r="AM2714" s="2" t="s">
        <v>59</v>
      </c>
      <c r="AP2714" s="2" t="s">
        <v>60</v>
      </c>
      <c r="AQ2714" s="2" t="s">
        <v>41</v>
      </c>
      <c r="AR2714">
        <v>70000</v>
      </c>
      <c r="AS2714" s="2" t="str">
        <f>_xlfn.IFNA(IF(VLOOKUP(all_resi[[#This Row],[No. Waybill]],settle_reconcile[No. Waybill],1,0)="","Recon","Recon"),"-")</f>
        <v>-</v>
      </c>
      <c r="AT2714" s="2">
        <f>all_resi[[#This Row],[Nilai COD]]-all_resi[[#This Row],[COD Fee]]-all_resi[[#This Row],[Total Biaya Setelah Diskon]]</f>
        <v>101675</v>
      </c>
      <c r="AU2714" s="2" t="str">
        <f>IF(all_resi[[#This Row],[Waktu Terima]]="","",_xlfn.DAYS(all_resi[[#This Row],[Waktu Terima]],all_resi[[#This Row],[Tanggal Pengiriman]]))</f>
        <v/>
      </c>
    </row>
    <row r="2715" spans="1:47" x14ac:dyDescent="0.25">
      <c r="A2715" s="2" t="s">
        <v>15028</v>
      </c>
      <c r="B2715" s="1">
        <v>46197</v>
      </c>
      <c r="C2715" s="2" t="s">
        <v>42</v>
      </c>
      <c r="D2715" s="2" t="s">
        <v>43</v>
      </c>
      <c r="E2715" s="2" t="s">
        <v>44</v>
      </c>
      <c r="F2715" s="2" t="s">
        <v>45</v>
      </c>
      <c r="G2715" s="2" t="s">
        <v>46</v>
      </c>
      <c r="H2715" s="2" t="s">
        <v>47</v>
      </c>
      <c r="I2715" s="2" t="s">
        <v>15029</v>
      </c>
      <c r="J2715" s="2" t="s">
        <v>15030</v>
      </c>
      <c r="K2715" s="2" t="s">
        <v>75</v>
      </c>
      <c r="L2715" s="2" t="s">
        <v>345</v>
      </c>
      <c r="M2715" s="2" t="s">
        <v>3137</v>
      </c>
      <c r="N2715" s="2" t="s">
        <v>15031</v>
      </c>
      <c r="O2715">
        <v>1</v>
      </c>
      <c r="P2715" s="2" t="s">
        <v>53</v>
      </c>
      <c r="Q2715">
        <v>100</v>
      </c>
      <c r="R2715">
        <v>0</v>
      </c>
      <c r="S2715" s="2" t="s">
        <v>54</v>
      </c>
      <c r="T2715" s="2" t="s">
        <v>55</v>
      </c>
      <c r="U2715" s="2" t="s">
        <v>207</v>
      </c>
      <c r="V2715" s="2"/>
      <c r="W2715">
        <v>53000</v>
      </c>
      <c r="X2715">
        <v>0</v>
      </c>
      <c r="Y2715">
        <v>0</v>
      </c>
      <c r="Z2715">
        <v>53000</v>
      </c>
      <c r="AB2715" s="2" t="s">
        <v>57</v>
      </c>
      <c r="AC2715">
        <v>21200</v>
      </c>
      <c r="AD2715">
        <v>31800</v>
      </c>
      <c r="AE2715">
        <v>123000</v>
      </c>
      <c r="AF2715">
        <v>1845</v>
      </c>
      <c r="AG2715" s="2" t="s">
        <v>43</v>
      </c>
      <c r="AH2715" s="2"/>
      <c r="AI2715" s="1">
        <v>46212</v>
      </c>
      <c r="AJ2715" s="2"/>
      <c r="AK2715" s="2" t="s">
        <v>67</v>
      </c>
      <c r="AM2715" s="2" t="s">
        <v>59</v>
      </c>
      <c r="AP2715" s="2" t="s">
        <v>60</v>
      </c>
      <c r="AQ2715" s="2" t="s">
        <v>41</v>
      </c>
      <c r="AR2715">
        <v>70000</v>
      </c>
      <c r="AS2715" s="2" t="str">
        <f>_xlfn.IFNA(IF(VLOOKUP(all_resi[[#This Row],[No. Waybill]],settle_reconcile[No. Waybill],1,0)="","Recon","Recon"),"-")</f>
        <v>-</v>
      </c>
      <c r="AT2715" s="2">
        <f>all_resi[[#This Row],[Nilai COD]]-all_resi[[#This Row],[COD Fee]]-all_resi[[#This Row],[Total Biaya Setelah Diskon]]</f>
        <v>89355</v>
      </c>
      <c r="AU2715" s="2">
        <f>IF(all_resi[[#This Row],[Waktu Terima]]="","",_xlfn.DAYS(all_resi[[#This Row],[Waktu Terima]],all_resi[[#This Row],[Tanggal Pengiriman]]))</f>
        <v>15</v>
      </c>
    </row>
    <row r="2716" spans="1:47" x14ac:dyDescent="0.25">
      <c r="A2716" s="2" t="s">
        <v>15486</v>
      </c>
      <c r="B2716" s="1">
        <v>46197</v>
      </c>
      <c r="C2716" s="2" t="s">
        <v>42</v>
      </c>
      <c r="D2716" s="2" t="s">
        <v>43</v>
      </c>
      <c r="E2716" s="2" t="s">
        <v>44</v>
      </c>
      <c r="F2716" s="2" t="s">
        <v>45</v>
      </c>
      <c r="G2716" s="2" t="s">
        <v>46</v>
      </c>
      <c r="H2716" s="2" t="s">
        <v>80</v>
      </c>
      <c r="I2716" s="2" t="s">
        <v>15487</v>
      </c>
      <c r="J2716" s="2" t="s">
        <v>15488</v>
      </c>
      <c r="K2716" s="2" t="s">
        <v>121</v>
      </c>
      <c r="L2716" s="2" t="s">
        <v>274</v>
      </c>
      <c r="M2716" s="2" t="s">
        <v>15489</v>
      </c>
      <c r="N2716" s="2" t="s">
        <v>15490</v>
      </c>
      <c r="O2716">
        <v>1</v>
      </c>
      <c r="P2716" s="2" t="s">
        <v>53</v>
      </c>
      <c r="Q2716">
        <v>100</v>
      </c>
      <c r="R2716">
        <v>0</v>
      </c>
      <c r="S2716" s="2" t="s">
        <v>54</v>
      </c>
      <c r="T2716" s="2" t="s">
        <v>55</v>
      </c>
      <c r="U2716" s="2" t="s">
        <v>86</v>
      </c>
      <c r="V2716" s="2"/>
      <c r="W2716">
        <v>68000</v>
      </c>
      <c r="X2716">
        <v>0</v>
      </c>
      <c r="Y2716">
        <v>0</v>
      </c>
      <c r="Z2716">
        <v>68000</v>
      </c>
      <c r="AB2716" s="2" t="s">
        <v>57</v>
      </c>
      <c r="AC2716">
        <v>27200</v>
      </c>
      <c r="AD2716">
        <v>40800</v>
      </c>
      <c r="AE2716">
        <v>114000</v>
      </c>
      <c r="AF2716">
        <v>1710</v>
      </c>
      <c r="AG2716" s="2" t="s">
        <v>43</v>
      </c>
      <c r="AH2716" s="2"/>
      <c r="AI2716" s="1">
        <v>46210</v>
      </c>
      <c r="AJ2716" s="2" t="s">
        <v>87</v>
      </c>
      <c r="AK2716" s="2" t="s">
        <v>67</v>
      </c>
      <c r="AM2716" s="2" t="s">
        <v>59</v>
      </c>
      <c r="AP2716" s="2" t="s">
        <v>60</v>
      </c>
      <c r="AQ2716" s="2" t="s">
        <v>41</v>
      </c>
      <c r="AR2716">
        <v>46000</v>
      </c>
      <c r="AS2716" s="2" t="str">
        <f>_xlfn.IFNA(IF(VLOOKUP(all_resi[[#This Row],[No. Waybill]],settle_reconcile[No. Waybill],1,0)="","Recon","Recon"),"-")</f>
        <v>-</v>
      </c>
      <c r="AT2716" s="2">
        <f>all_resi[[#This Row],[Nilai COD]]-all_resi[[#This Row],[COD Fee]]-all_resi[[#This Row],[Total Biaya Setelah Diskon]]</f>
        <v>71490</v>
      </c>
      <c r="AU2716" s="2">
        <f>IF(all_resi[[#This Row],[Waktu Terima]]="","",_xlfn.DAYS(all_resi[[#This Row],[Waktu Terima]],all_resi[[#This Row],[Tanggal Pengiriman]]))</f>
        <v>13</v>
      </c>
    </row>
    <row r="2717" spans="1:47" x14ac:dyDescent="0.25">
      <c r="A2717" s="2" t="s">
        <v>15704</v>
      </c>
      <c r="B2717" s="1">
        <v>46197</v>
      </c>
      <c r="C2717" s="2" t="s">
        <v>42</v>
      </c>
      <c r="D2717" s="2" t="s">
        <v>43</v>
      </c>
      <c r="E2717" s="2" t="s">
        <v>44</v>
      </c>
      <c r="F2717" s="2" t="s">
        <v>45</v>
      </c>
      <c r="G2717" s="2" t="s">
        <v>46</v>
      </c>
      <c r="H2717" s="2" t="s">
        <v>47</v>
      </c>
      <c r="I2717" s="2" t="s">
        <v>15705</v>
      </c>
      <c r="J2717" s="2" t="s">
        <v>15706</v>
      </c>
      <c r="K2717" s="2" t="s">
        <v>203</v>
      </c>
      <c r="L2717" s="2" t="s">
        <v>2826</v>
      </c>
      <c r="M2717" s="2" t="s">
        <v>7742</v>
      </c>
      <c r="N2717" s="2" t="s">
        <v>15707</v>
      </c>
      <c r="O2717">
        <v>1</v>
      </c>
      <c r="P2717" s="2" t="s">
        <v>53</v>
      </c>
      <c r="Q2717">
        <v>100</v>
      </c>
      <c r="R2717">
        <v>0</v>
      </c>
      <c r="S2717" s="2" t="s">
        <v>54</v>
      </c>
      <c r="T2717" s="2" t="s">
        <v>55</v>
      </c>
      <c r="U2717" s="2" t="s">
        <v>225</v>
      </c>
      <c r="V2717" s="2"/>
      <c r="W2717">
        <v>14000</v>
      </c>
      <c r="X2717">
        <v>0</v>
      </c>
      <c r="Y2717">
        <v>0</v>
      </c>
      <c r="Z2717">
        <v>14000</v>
      </c>
      <c r="AB2717" s="2" t="s">
        <v>57</v>
      </c>
      <c r="AC2717">
        <v>8000</v>
      </c>
      <c r="AD2717">
        <v>6000</v>
      </c>
      <c r="AE2717">
        <v>118000</v>
      </c>
      <c r="AF2717">
        <v>1770</v>
      </c>
      <c r="AG2717" s="2" t="s">
        <v>15705</v>
      </c>
      <c r="AH2717" s="2"/>
      <c r="AI2717" s="1">
        <v>46198</v>
      </c>
      <c r="AJ2717" s="2"/>
      <c r="AK2717" s="2" t="s">
        <v>58</v>
      </c>
      <c r="AM2717" s="2" t="s">
        <v>59</v>
      </c>
      <c r="AP2717" s="2" t="s">
        <v>60</v>
      </c>
      <c r="AQ2717" s="2" t="s">
        <v>41</v>
      </c>
      <c r="AR2717">
        <v>104000</v>
      </c>
      <c r="AS2717" s="2" t="str">
        <f>_xlfn.IFNA(IF(VLOOKUP(all_resi[[#This Row],[No. Waybill]],settle_reconcile[No. Waybill],1,0)="","Recon","Recon"),"-")</f>
        <v>Recon</v>
      </c>
      <c r="AT2717" s="2">
        <f>all_resi[[#This Row],[Nilai COD]]-all_resi[[#This Row],[COD Fee]]-all_resi[[#This Row],[Total Biaya Setelah Diskon]]</f>
        <v>110230</v>
      </c>
      <c r="AU2717" s="2">
        <f>IF(all_resi[[#This Row],[Waktu Terima]]="","",_xlfn.DAYS(all_resi[[#This Row],[Waktu Terima]],all_resi[[#This Row],[Tanggal Pengiriman]]))</f>
        <v>1</v>
      </c>
    </row>
    <row r="2718" spans="1:47" x14ac:dyDescent="0.25">
      <c r="A2718" s="2" t="s">
        <v>15700</v>
      </c>
      <c r="B2718" s="1">
        <v>46197</v>
      </c>
      <c r="C2718" s="2" t="s">
        <v>42</v>
      </c>
      <c r="D2718" s="2" t="s">
        <v>43</v>
      </c>
      <c r="E2718" s="2" t="s">
        <v>44</v>
      </c>
      <c r="F2718" s="2" t="s">
        <v>45</v>
      </c>
      <c r="G2718" s="2" t="s">
        <v>46</v>
      </c>
      <c r="H2718" s="2" t="s">
        <v>47</v>
      </c>
      <c r="I2718" s="2" t="s">
        <v>15701</v>
      </c>
      <c r="J2718" s="2" t="s">
        <v>15702</v>
      </c>
      <c r="K2718" s="2" t="s">
        <v>177</v>
      </c>
      <c r="L2718" s="2" t="s">
        <v>807</v>
      </c>
      <c r="M2718" s="2" t="s">
        <v>3809</v>
      </c>
      <c r="N2718" s="2" t="s">
        <v>15703</v>
      </c>
      <c r="O2718">
        <v>1</v>
      </c>
      <c r="P2718" s="2" t="s">
        <v>53</v>
      </c>
      <c r="Q2718">
        <v>100</v>
      </c>
      <c r="R2718">
        <v>0</v>
      </c>
      <c r="S2718" s="2" t="s">
        <v>54</v>
      </c>
      <c r="T2718" s="2" t="s">
        <v>55</v>
      </c>
      <c r="U2718" s="2" t="s">
        <v>56</v>
      </c>
      <c r="V2718" s="2"/>
      <c r="W2718">
        <v>64000</v>
      </c>
      <c r="X2718">
        <v>0</v>
      </c>
      <c r="Y2718">
        <v>0</v>
      </c>
      <c r="Z2718">
        <v>64000</v>
      </c>
      <c r="AB2718" s="2" t="s">
        <v>57</v>
      </c>
      <c r="AC2718">
        <v>25600</v>
      </c>
      <c r="AD2718">
        <v>38400</v>
      </c>
      <c r="AE2718">
        <v>168000</v>
      </c>
      <c r="AF2718">
        <v>2520</v>
      </c>
      <c r="AG2718" s="2" t="s">
        <v>15701</v>
      </c>
      <c r="AH2718" s="2"/>
      <c r="AI2718" s="1">
        <v>46200</v>
      </c>
      <c r="AJ2718" s="2"/>
      <c r="AK2718" s="2" t="s">
        <v>58</v>
      </c>
      <c r="AM2718" s="2" t="s">
        <v>59</v>
      </c>
      <c r="AP2718" s="2" t="s">
        <v>60</v>
      </c>
      <c r="AQ2718" s="2" t="s">
        <v>41</v>
      </c>
      <c r="AR2718">
        <v>104000</v>
      </c>
      <c r="AS2718" s="2" t="str">
        <f>_xlfn.IFNA(IF(VLOOKUP(all_resi[[#This Row],[No. Waybill]],settle_reconcile[No. Waybill],1,0)="","Recon","Recon"),"-")</f>
        <v>Recon</v>
      </c>
      <c r="AT2718" s="2">
        <f>all_resi[[#This Row],[Nilai COD]]-all_resi[[#This Row],[COD Fee]]-all_resi[[#This Row],[Total Biaya Setelah Diskon]]</f>
        <v>127080</v>
      </c>
      <c r="AU2718" s="2">
        <f>IF(all_resi[[#This Row],[Waktu Terima]]="","",_xlfn.DAYS(all_resi[[#This Row],[Waktu Terima]],all_resi[[#This Row],[Tanggal Pengiriman]]))</f>
        <v>3</v>
      </c>
    </row>
    <row r="2719" spans="1:47" x14ac:dyDescent="0.25">
      <c r="A2719" s="2" t="s">
        <v>15071</v>
      </c>
      <c r="B2719" s="1">
        <v>46197</v>
      </c>
      <c r="C2719" s="2" t="s">
        <v>42</v>
      </c>
      <c r="D2719" s="2" t="s">
        <v>43</v>
      </c>
      <c r="E2719" s="2" t="s">
        <v>44</v>
      </c>
      <c r="F2719" s="2" t="s">
        <v>45</v>
      </c>
      <c r="G2719" s="2" t="s">
        <v>46</v>
      </c>
      <c r="H2719" s="2" t="s">
        <v>47</v>
      </c>
      <c r="I2719" s="2" t="s">
        <v>15072</v>
      </c>
      <c r="J2719" s="2" t="s">
        <v>15073</v>
      </c>
      <c r="K2719" s="2" t="s">
        <v>209</v>
      </c>
      <c r="L2719" s="2" t="s">
        <v>210</v>
      </c>
      <c r="M2719" s="2" t="s">
        <v>8519</v>
      </c>
      <c r="N2719" s="2" t="s">
        <v>15074</v>
      </c>
      <c r="O2719">
        <v>1</v>
      </c>
      <c r="P2719" s="2" t="s">
        <v>53</v>
      </c>
      <c r="Q2719">
        <v>100</v>
      </c>
      <c r="R2719">
        <v>0</v>
      </c>
      <c r="S2719" s="2" t="s">
        <v>54</v>
      </c>
      <c r="T2719" s="2" t="s">
        <v>55</v>
      </c>
      <c r="U2719" s="2" t="s">
        <v>207</v>
      </c>
      <c r="V2719" s="2"/>
      <c r="W2719">
        <v>39000</v>
      </c>
      <c r="X2719">
        <v>0</v>
      </c>
      <c r="Y2719">
        <v>0</v>
      </c>
      <c r="Z2719">
        <v>39000</v>
      </c>
      <c r="AB2719" s="2" t="s">
        <v>57</v>
      </c>
      <c r="AC2719">
        <v>15600</v>
      </c>
      <c r="AD2719">
        <v>23400</v>
      </c>
      <c r="AE2719">
        <v>0</v>
      </c>
      <c r="AF2719">
        <v>0</v>
      </c>
      <c r="AG2719" s="2" t="s">
        <v>15072</v>
      </c>
      <c r="AH2719" s="2"/>
      <c r="AI2719" s="1">
        <v>46201</v>
      </c>
      <c r="AJ2719" s="2"/>
      <c r="AK2719" s="2" t="s">
        <v>58</v>
      </c>
      <c r="AM2719" s="2" t="s">
        <v>59</v>
      </c>
      <c r="AP2719" s="2" t="s">
        <v>60</v>
      </c>
      <c r="AQ2719" s="2" t="s">
        <v>98</v>
      </c>
      <c r="AR2719">
        <v>-39000</v>
      </c>
      <c r="AS2719" s="2" t="str">
        <f>_xlfn.IFNA(IF(VLOOKUP(all_resi[[#This Row],[No. Waybill]],settle_reconcile[No. Waybill],1,0)="","Recon","Recon"),"-")</f>
        <v>-</v>
      </c>
      <c r="AT2719" s="2">
        <f>all_resi[[#This Row],[Nilai COD]]-all_resi[[#This Row],[COD Fee]]-all_resi[[#This Row],[Total Biaya Setelah Diskon]]</f>
        <v>-23400</v>
      </c>
      <c r="AU2719" s="2">
        <f>IF(all_resi[[#This Row],[Waktu Terima]]="","",_xlfn.DAYS(all_resi[[#This Row],[Waktu Terima]],all_resi[[#This Row],[Tanggal Pengiriman]]))</f>
        <v>4</v>
      </c>
    </row>
    <row r="2720" spans="1:47" x14ac:dyDescent="0.25">
      <c r="A2720" s="2" t="s">
        <v>14872</v>
      </c>
      <c r="B2720" s="1">
        <v>46197</v>
      </c>
      <c r="C2720" s="2" t="s">
        <v>42</v>
      </c>
      <c r="D2720" s="2" t="s">
        <v>43</v>
      </c>
      <c r="E2720" s="2" t="s">
        <v>44</v>
      </c>
      <c r="F2720" s="2" t="s">
        <v>45</v>
      </c>
      <c r="G2720" s="2" t="s">
        <v>46</v>
      </c>
      <c r="H2720" s="2" t="s">
        <v>47</v>
      </c>
      <c r="I2720" s="2" t="s">
        <v>14873</v>
      </c>
      <c r="J2720" s="2" t="s">
        <v>14874</v>
      </c>
      <c r="K2720" s="2" t="s">
        <v>700</v>
      </c>
      <c r="L2720" s="2" t="s">
        <v>2691</v>
      </c>
      <c r="M2720" s="2" t="s">
        <v>14875</v>
      </c>
      <c r="N2720" s="2" t="s">
        <v>14876</v>
      </c>
      <c r="O2720">
        <v>1</v>
      </c>
      <c r="P2720" s="2" t="s">
        <v>53</v>
      </c>
      <c r="Q2720">
        <v>100</v>
      </c>
      <c r="R2720">
        <v>0</v>
      </c>
      <c r="S2720" s="2" t="s">
        <v>54</v>
      </c>
      <c r="T2720" s="2" t="s">
        <v>55</v>
      </c>
      <c r="U2720" s="2" t="s">
        <v>250</v>
      </c>
      <c r="V2720" s="2"/>
      <c r="W2720">
        <v>61000</v>
      </c>
      <c r="X2720">
        <v>0</v>
      </c>
      <c r="Y2720">
        <v>0</v>
      </c>
      <c r="Z2720">
        <v>61000</v>
      </c>
      <c r="AB2720" s="2" t="s">
        <v>57</v>
      </c>
      <c r="AC2720">
        <v>24400</v>
      </c>
      <c r="AD2720">
        <v>36600</v>
      </c>
      <c r="AE2720">
        <v>115900</v>
      </c>
      <c r="AF2720">
        <v>1738.5</v>
      </c>
      <c r="AG2720" s="2" t="s">
        <v>43</v>
      </c>
      <c r="AH2720" s="2"/>
      <c r="AI2720" s="1">
        <v>46211</v>
      </c>
      <c r="AJ2720" s="2"/>
      <c r="AK2720" s="2" t="s">
        <v>67</v>
      </c>
      <c r="AM2720" s="2" t="s">
        <v>59</v>
      </c>
      <c r="AP2720" s="2" t="s">
        <v>60</v>
      </c>
      <c r="AQ2720" s="2" t="s">
        <v>41</v>
      </c>
      <c r="AR2720">
        <v>54900</v>
      </c>
      <c r="AS2720" s="2" t="str">
        <f>_xlfn.IFNA(IF(VLOOKUP(all_resi[[#This Row],[No. Waybill]],settle_reconcile[No. Waybill],1,0)="","Recon","Recon"),"-")</f>
        <v>-</v>
      </c>
      <c r="AT2720" s="2">
        <f>all_resi[[#This Row],[Nilai COD]]-all_resi[[#This Row],[COD Fee]]-all_resi[[#This Row],[Total Biaya Setelah Diskon]]</f>
        <v>77561.5</v>
      </c>
      <c r="AU2720" s="2">
        <f>IF(all_resi[[#This Row],[Waktu Terima]]="","",_xlfn.DAYS(all_resi[[#This Row],[Waktu Terima]],all_resi[[#This Row],[Tanggal Pengiriman]]))</f>
        <v>14</v>
      </c>
    </row>
    <row r="2721" spans="1:47" x14ac:dyDescent="0.25">
      <c r="A2721" s="2" t="s">
        <v>14888</v>
      </c>
      <c r="B2721" s="1">
        <v>46197</v>
      </c>
      <c r="C2721" s="2" t="s">
        <v>42</v>
      </c>
      <c r="D2721" s="2" t="s">
        <v>43</v>
      </c>
      <c r="E2721" s="2" t="s">
        <v>44</v>
      </c>
      <c r="F2721" s="2" t="s">
        <v>45</v>
      </c>
      <c r="G2721" s="2" t="s">
        <v>46</v>
      </c>
      <c r="H2721" s="2" t="s">
        <v>47</v>
      </c>
      <c r="I2721" s="2" t="s">
        <v>14889</v>
      </c>
      <c r="J2721" s="2" t="s">
        <v>14890</v>
      </c>
      <c r="K2721" s="2" t="s">
        <v>116</v>
      </c>
      <c r="L2721" s="2" t="s">
        <v>117</v>
      </c>
      <c r="M2721" s="2" t="s">
        <v>14891</v>
      </c>
      <c r="N2721" s="2" t="s">
        <v>14892</v>
      </c>
      <c r="O2721">
        <v>1</v>
      </c>
      <c r="P2721" s="2" t="s">
        <v>53</v>
      </c>
      <c r="Q2721">
        <v>100</v>
      </c>
      <c r="R2721">
        <v>0</v>
      </c>
      <c r="S2721" s="2" t="s">
        <v>54</v>
      </c>
      <c r="T2721" s="2" t="s">
        <v>55</v>
      </c>
      <c r="U2721" s="2" t="s">
        <v>147</v>
      </c>
      <c r="V2721" s="2"/>
      <c r="W2721">
        <v>12000</v>
      </c>
      <c r="X2721">
        <v>0</v>
      </c>
      <c r="Y2721">
        <v>0</v>
      </c>
      <c r="Z2721">
        <v>12000</v>
      </c>
      <c r="AB2721" s="2" t="s">
        <v>57</v>
      </c>
      <c r="AC2721">
        <v>7000</v>
      </c>
      <c r="AD2721">
        <v>5000</v>
      </c>
      <c r="AE2721">
        <v>82000</v>
      </c>
      <c r="AF2721">
        <v>1230</v>
      </c>
      <c r="AG2721" s="2" t="s">
        <v>14889</v>
      </c>
      <c r="AH2721" s="2"/>
      <c r="AI2721" s="1">
        <v>46198</v>
      </c>
      <c r="AJ2721" s="2"/>
      <c r="AK2721" s="2" t="s">
        <v>58</v>
      </c>
      <c r="AM2721" s="2" t="s">
        <v>59</v>
      </c>
      <c r="AP2721" s="2" t="s">
        <v>60</v>
      </c>
      <c r="AQ2721" s="2" t="s">
        <v>41</v>
      </c>
      <c r="AR2721">
        <v>70000</v>
      </c>
      <c r="AS2721" s="2" t="str">
        <f>_xlfn.IFNA(IF(VLOOKUP(all_resi[[#This Row],[No. Waybill]],settle_reconcile[No. Waybill],1,0)="","Recon","Recon"),"-")</f>
        <v>Recon</v>
      </c>
      <c r="AT2721" s="2">
        <f>all_resi[[#This Row],[Nilai COD]]-all_resi[[#This Row],[COD Fee]]-all_resi[[#This Row],[Total Biaya Setelah Diskon]]</f>
        <v>75770</v>
      </c>
      <c r="AU2721" s="2">
        <f>IF(all_resi[[#This Row],[Waktu Terima]]="","",_xlfn.DAYS(all_resi[[#This Row],[Waktu Terima]],all_resi[[#This Row],[Tanggal Pengiriman]]))</f>
        <v>1</v>
      </c>
    </row>
    <row r="2722" spans="1:47" x14ac:dyDescent="0.25">
      <c r="A2722" s="2" t="s">
        <v>15778</v>
      </c>
      <c r="B2722" s="1">
        <v>46197</v>
      </c>
      <c r="C2722" s="2" t="s">
        <v>42</v>
      </c>
      <c r="D2722" s="2" t="s">
        <v>43</v>
      </c>
      <c r="E2722" s="2" t="s">
        <v>44</v>
      </c>
      <c r="F2722" s="2" t="s">
        <v>45</v>
      </c>
      <c r="G2722" s="2" t="s">
        <v>46</v>
      </c>
      <c r="H2722" s="2" t="s">
        <v>80</v>
      </c>
      <c r="I2722" s="2" t="s">
        <v>15779</v>
      </c>
      <c r="J2722" s="2" t="s">
        <v>15780</v>
      </c>
      <c r="K2722" s="2" t="s">
        <v>100</v>
      </c>
      <c r="L2722" s="2" t="s">
        <v>101</v>
      </c>
      <c r="M2722" s="2" t="s">
        <v>15781</v>
      </c>
      <c r="N2722" s="2" t="s">
        <v>15782</v>
      </c>
      <c r="O2722">
        <v>1</v>
      </c>
      <c r="P2722" s="2" t="s">
        <v>53</v>
      </c>
      <c r="Q2722">
        <v>100</v>
      </c>
      <c r="R2722">
        <v>0</v>
      </c>
      <c r="S2722" s="2" t="s">
        <v>54</v>
      </c>
      <c r="T2722" s="2" t="s">
        <v>55</v>
      </c>
      <c r="U2722" s="2" t="s">
        <v>305</v>
      </c>
      <c r="V2722" s="2"/>
      <c r="W2722">
        <v>15000</v>
      </c>
      <c r="X2722">
        <v>0</v>
      </c>
      <c r="Y2722">
        <v>0</v>
      </c>
      <c r="Z2722">
        <v>15000</v>
      </c>
      <c r="AB2722" s="2" t="s">
        <v>57</v>
      </c>
      <c r="AC2722">
        <v>9000</v>
      </c>
      <c r="AD2722">
        <v>6000</v>
      </c>
      <c r="AE2722">
        <v>85000</v>
      </c>
      <c r="AF2722">
        <v>1275</v>
      </c>
      <c r="AG2722" s="2" t="s">
        <v>15779</v>
      </c>
      <c r="AH2722" s="2"/>
      <c r="AI2722" s="1">
        <v>46198</v>
      </c>
      <c r="AJ2722" s="2" t="s">
        <v>87</v>
      </c>
      <c r="AK2722" s="2" t="s">
        <v>58</v>
      </c>
      <c r="AM2722" s="2" t="s">
        <v>59</v>
      </c>
      <c r="AP2722" s="2" t="s">
        <v>60</v>
      </c>
      <c r="AQ2722" s="2" t="s">
        <v>41</v>
      </c>
      <c r="AR2722">
        <v>70000</v>
      </c>
      <c r="AS2722" s="2" t="str">
        <f>_xlfn.IFNA(IF(VLOOKUP(all_resi[[#This Row],[No. Waybill]],settle_reconcile[No. Waybill],1,0)="","Recon","Recon"),"-")</f>
        <v>Recon</v>
      </c>
      <c r="AT2722" s="2">
        <f>all_resi[[#This Row],[Nilai COD]]-all_resi[[#This Row],[COD Fee]]-all_resi[[#This Row],[Total Biaya Setelah Diskon]]</f>
        <v>77725</v>
      </c>
      <c r="AU2722" s="2">
        <f>IF(all_resi[[#This Row],[Waktu Terima]]="","",_xlfn.DAYS(all_resi[[#This Row],[Waktu Terima]],all_resi[[#This Row],[Tanggal Pengiriman]]))</f>
        <v>1</v>
      </c>
    </row>
    <row r="2723" spans="1:47" x14ac:dyDescent="0.25">
      <c r="A2723" s="2" t="s">
        <v>15067</v>
      </c>
      <c r="B2723" s="1">
        <v>46197</v>
      </c>
      <c r="C2723" s="2" t="s">
        <v>42</v>
      </c>
      <c r="D2723" s="2" t="s">
        <v>43</v>
      </c>
      <c r="E2723" s="2" t="s">
        <v>44</v>
      </c>
      <c r="F2723" s="2" t="s">
        <v>45</v>
      </c>
      <c r="G2723" s="2" t="s">
        <v>46</v>
      </c>
      <c r="H2723" s="2" t="s">
        <v>47</v>
      </c>
      <c r="I2723" s="2" t="s">
        <v>15068</v>
      </c>
      <c r="J2723" s="2" t="s">
        <v>15069</v>
      </c>
      <c r="K2723" s="2" t="s">
        <v>156</v>
      </c>
      <c r="L2723" s="2" t="s">
        <v>606</v>
      </c>
      <c r="M2723" s="2" t="s">
        <v>1191</v>
      </c>
      <c r="N2723" s="2" t="s">
        <v>15070</v>
      </c>
      <c r="O2723">
        <v>1</v>
      </c>
      <c r="P2723" s="2" t="s">
        <v>53</v>
      </c>
      <c r="Q2723">
        <v>100</v>
      </c>
      <c r="R2723">
        <v>0</v>
      </c>
      <c r="S2723" s="2" t="s">
        <v>54</v>
      </c>
      <c r="T2723" s="2" t="s">
        <v>55</v>
      </c>
      <c r="U2723" s="2" t="s">
        <v>1301</v>
      </c>
      <c r="V2723" s="2"/>
      <c r="W2723">
        <v>64000</v>
      </c>
      <c r="X2723">
        <v>0</v>
      </c>
      <c r="Y2723">
        <v>0</v>
      </c>
      <c r="Z2723">
        <v>64000</v>
      </c>
      <c r="AB2723" s="2" t="s">
        <v>57</v>
      </c>
      <c r="AC2723">
        <v>25600</v>
      </c>
      <c r="AD2723">
        <v>38400</v>
      </c>
      <c r="AE2723">
        <v>179000</v>
      </c>
      <c r="AF2723">
        <v>2685</v>
      </c>
      <c r="AG2723" s="2" t="s">
        <v>15068</v>
      </c>
      <c r="AH2723" s="2"/>
      <c r="AI2723" s="1">
        <v>46202</v>
      </c>
      <c r="AJ2723" s="2"/>
      <c r="AK2723" s="2" t="s">
        <v>58</v>
      </c>
      <c r="AM2723" s="2" t="s">
        <v>59</v>
      </c>
      <c r="AP2723" s="2" t="s">
        <v>60</v>
      </c>
      <c r="AQ2723" s="2" t="s">
        <v>41</v>
      </c>
      <c r="AR2723">
        <v>115000</v>
      </c>
      <c r="AS2723" s="2" t="str">
        <f>_xlfn.IFNA(IF(VLOOKUP(all_resi[[#This Row],[No. Waybill]],settle_reconcile[No. Waybill],1,0)="","Recon","Recon"),"-")</f>
        <v>Recon</v>
      </c>
      <c r="AT2723" s="2">
        <f>all_resi[[#This Row],[Nilai COD]]-all_resi[[#This Row],[COD Fee]]-all_resi[[#This Row],[Total Biaya Setelah Diskon]]</f>
        <v>137915</v>
      </c>
      <c r="AU2723" s="2">
        <f>IF(all_resi[[#This Row],[Waktu Terima]]="","",_xlfn.DAYS(all_resi[[#This Row],[Waktu Terima]],all_resi[[#This Row],[Tanggal Pengiriman]]))</f>
        <v>5</v>
      </c>
    </row>
    <row r="2724" spans="1:47" x14ac:dyDescent="0.25">
      <c r="A2724" s="2" t="s">
        <v>14849</v>
      </c>
      <c r="B2724" s="1">
        <v>46197</v>
      </c>
      <c r="C2724" s="2" t="s">
        <v>42</v>
      </c>
      <c r="D2724" s="2" t="s">
        <v>43</v>
      </c>
      <c r="E2724" s="2" t="s">
        <v>44</v>
      </c>
      <c r="F2724" s="2" t="s">
        <v>45</v>
      </c>
      <c r="G2724" s="2" t="s">
        <v>46</v>
      </c>
      <c r="H2724" s="2" t="s">
        <v>47</v>
      </c>
      <c r="I2724" s="2" t="s">
        <v>14850</v>
      </c>
      <c r="J2724" s="2" t="s">
        <v>14851</v>
      </c>
      <c r="K2724" s="2" t="s">
        <v>116</v>
      </c>
      <c r="L2724" s="2" t="s">
        <v>2433</v>
      </c>
      <c r="M2724" s="2" t="s">
        <v>14852</v>
      </c>
      <c r="N2724" s="2" t="s">
        <v>14853</v>
      </c>
      <c r="O2724">
        <v>1</v>
      </c>
      <c r="P2724" s="2" t="s">
        <v>53</v>
      </c>
      <c r="Q2724">
        <v>100</v>
      </c>
      <c r="R2724">
        <v>0</v>
      </c>
      <c r="S2724" s="2" t="s">
        <v>54</v>
      </c>
      <c r="T2724" s="2" t="s">
        <v>55</v>
      </c>
      <c r="U2724" s="2" t="s">
        <v>147</v>
      </c>
      <c r="V2724" s="2"/>
      <c r="W2724">
        <v>8000</v>
      </c>
      <c r="X2724">
        <v>0</v>
      </c>
      <c r="Y2724">
        <v>0</v>
      </c>
      <c r="Z2724">
        <v>8000</v>
      </c>
      <c r="AB2724" s="2" t="s">
        <v>57</v>
      </c>
      <c r="AC2724">
        <v>3000</v>
      </c>
      <c r="AD2724">
        <v>5000</v>
      </c>
      <c r="AE2724">
        <v>80000</v>
      </c>
      <c r="AF2724">
        <v>1200</v>
      </c>
      <c r="AG2724" s="2" t="s">
        <v>14850</v>
      </c>
      <c r="AH2724" s="2"/>
      <c r="AI2724" s="1">
        <v>46198</v>
      </c>
      <c r="AJ2724" s="2"/>
      <c r="AK2724" s="2" t="s">
        <v>58</v>
      </c>
      <c r="AM2724" s="2" t="s">
        <v>59</v>
      </c>
      <c r="AP2724" s="2" t="s">
        <v>60</v>
      </c>
      <c r="AQ2724" s="2" t="s">
        <v>41</v>
      </c>
      <c r="AR2724">
        <v>72000</v>
      </c>
      <c r="AS2724" s="2" t="str">
        <f>_xlfn.IFNA(IF(VLOOKUP(all_resi[[#This Row],[No. Waybill]],settle_reconcile[No. Waybill],1,0)="","Recon","Recon"),"-")</f>
        <v>Recon</v>
      </c>
      <c r="AT2724" s="2">
        <f>all_resi[[#This Row],[Nilai COD]]-all_resi[[#This Row],[COD Fee]]-all_resi[[#This Row],[Total Biaya Setelah Diskon]]</f>
        <v>73800</v>
      </c>
      <c r="AU2724" s="2">
        <f>IF(all_resi[[#This Row],[Waktu Terima]]="","",_xlfn.DAYS(all_resi[[#This Row],[Waktu Terima]],all_resi[[#This Row],[Tanggal Pengiriman]]))</f>
        <v>1</v>
      </c>
    </row>
    <row r="2725" spans="1:47" x14ac:dyDescent="0.25">
      <c r="A2725" s="2" t="s">
        <v>14859</v>
      </c>
      <c r="B2725" s="1">
        <v>46197</v>
      </c>
      <c r="C2725" s="2" t="s">
        <v>42</v>
      </c>
      <c r="D2725" s="2" t="s">
        <v>43</v>
      </c>
      <c r="E2725" s="2" t="s">
        <v>44</v>
      </c>
      <c r="F2725" s="2" t="s">
        <v>45</v>
      </c>
      <c r="G2725" s="2" t="s">
        <v>46</v>
      </c>
      <c r="H2725" s="2" t="s">
        <v>80</v>
      </c>
      <c r="I2725" s="2" t="s">
        <v>14860</v>
      </c>
      <c r="J2725" s="2" t="s">
        <v>14861</v>
      </c>
      <c r="K2725" s="2" t="s">
        <v>121</v>
      </c>
      <c r="L2725" s="2" t="s">
        <v>274</v>
      </c>
      <c r="M2725" s="2" t="s">
        <v>1216</v>
      </c>
      <c r="N2725" s="2" t="s">
        <v>14862</v>
      </c>
      <c r="O2725">
        <v>1</v>
      </c>
      <c r="P2725" s="2" t="s">
        <v>53</v>
      </c>
      <c r="Q2725">
        <v>100</v>
      </c>
      <c r="R2725">
        <v>0</v>
      </c>
      <c r="S2725" s="2" t="s">
        <v>54</v>
      </c>
      <c r="T2725" s="2" t="s">
        <v>55</v>
      </c>
      <c r="U2725" s="2" t="s">
        <v>86</v>
      </c>
      <c r="V2725" s="2"/>
      <c r="W2725">
        <v>68000</v>
      </c>
      <c r="X2725">
        <v>0</v>
      </c>
      <c r="Y2725">
        <v>0</v>
      </c>
      <c r="Z2725">
        <v>68000</v>
      </c>
      <c r="AB2725" s="2" t="s">
        <v>57</v>
      </c>
      <c r="AC2725">
        <v>27200</v>
      </c>
      <c r="AD2725">
        <v>40800</v>
      </c>
      <c r="AE2725">
        <v>138000</v>
      </c>
      <c r="AF2725">
        <v>2070</v>
      </c>
      <c r="AG2725" s="2" t="s">
        <v>43</v>
      </c>
      <c r="AH2725" s="2"/>
      <c r="AI2725" s="1">
        <v>46211</v>
      </c>
      <c r="AJ2725" s="2" t="s">
        <v>87</v>
      </c>
      <c r="AK2725" s="2" t="s">
        <v>67</v>
      </c>
      <c r="AM2725" s="2" t="s">
        <v>59</v>
      </c>
      <c r="AP2725" s="2" t="s">
        <v>60</v>
      </c>
      <c r="AQ2725" s="2" t="s">
        <v>41</v>
      </c>
      <c r="AR2725">
        <v>70000</v>
      </c>
      <c r="AS2725" s="2" t="str">
        <f>_xlfn.IFNA(IF(VLOOKUP(all_resi[[#This Row],[No. Waybill]],settle_reconcile[No. Waybill],1,0)="","Recon","Recon"),"-")</f>
        <v>-</v>
      </c>
      <c r="AT2725" s="2">
        <f>all_resi[[#This Row],[Nilai COD]]-all_resi[[#This Row],[COD Fee]]-all_resi[[#This Row],[Total Biaya Setelah Diskon]]</f>
        <v>95130</v>
      </c>
      <c r="AU2725" s="2">
        <f>IF(all_resi[[#This Row],[Waktu Terima]]="","",_xlfn.DAYS(all_resi[[#This Row],[Waktu Terima]],all_resi[[#This Row],[Tanggal Pengiriman]]))</f>
        <v>14</v>
      </c>
    </row>
    <row r="2726" spans="1:47" x14ac:dyDescent="0.25">
      <c r="A2726" s="2" t="s">
        <v>15361</v>
      </c>
      <c r="B2726" s="1">
        <v>46197</v>
      </c>
      <c r="C2726" s="2" t="s">
        <v>42</v>
      </c>
      <c r="D2726" s="2" t="s">
        <v>43</v>
      </c>
      <c r="E2726" s="2" t="s">
        <v>44</v>
      </c>
      <c r="F2726" s="2" t="s">
        <v>45</v>
      </c>
      <c r="G2726" s="2" t="s">
        <v>46</v>
      </c>
      <c r="H2726" s="2" t="s">
        <v>80</v>
      </c>
      <c r="I2726" s="2" t="s">
        <v>15362</v>
      </c>
      <c r="J2726" s="2" t="s">
        <v>15363</v>
      </c>
      <c r="K2726" s="2" t="s">
        <v>183</v>
      </c>
      <c r="L2726" s="2" t="s">
        <v>1198</v>
      </c>
      <c r="M2726" s="2" t="s">
        <v>15364</v>
      </c>
      <c r="N2726" s="2" t="s">
        <v>15365</v>
      </c>
      <c r="O2726">
        <v>1</v>
      </c>
      <c r="P2726" s="2" t="s">
        <v>53</v>
      </c>
      <c r="Q2726">
        <v>100</v>
      </c>
      <c r="R2726">
        <v>0</v>
      </c>
      <c r="S2726" s="2" t="s">
        <v>54</v>
      </c>
      <c r="T2726" s="2" t="s">
        <v>55</v>
      </c>
      <c r="U2726" s="2" t="s">
        <v>15366</v>
      </c>
      <c r="V2726" s="2"/>
      <c r="W2726">
        <v>91000</v>
      </c>
      <c r="X2726">
        <v>0</v>
      </c>
      <c r="Y2726">
        <v>0</v>
      </c>
      <c r="Z2726">
        <v>91000</v>
      </c>
      <c r="AB2726" s="2" t="s">
        <v>57</v>
      </c>
      <c r="AC2726">
        <v>36400</v>
      </c>
      <c r="AD2726">
        <v>54600</v>
      </c>
      <c r="AE2726">
        <v>245000</v>
      </c>
      <c r="AF2726">
        <v>3675</v>
      </c>
      <c r="AG2726" s="2" t="s">
        <v>43</v>
      </c>
      <c r="AH2726" s="2"/>
      <c r="AI2726" s="1">
        <v>46210</v>
      </c>
      <c r="AJ2726" s="2" t="s">
        <v>87</v>
      </c>
      <c r="AK2726" s="2" t="s">
        <v>67</v>
      </c>
      <c r="AM2726" s="2" t="s">
        <v>59</v>
      </c>
      <c r="AP2726" s="2" t="s">
        <v>60</v>
      </c>
      <c r="AQ2726" s="2" t="s">
        <v>41</v>
      </c>
      <c r="AR2726">
        <v>154000</v>
      </c>
      <c r="AS2726" s="2" t="str">
        <f>_xlfn.IFNA(IF(VLOOKUP(all_resi[[#This Row],[No. Waybill]],settle_reconcile[No. Waybill],1,0)="","Recon","Recon"),"-")</f>
        <v>-</v>
      </c>
      <c r="AT2726" s="2">
        <f>all_resi[[#This Row],[Nilai COD]]-all_resi[[#This Row],[COD Fee]]-all_resi[[#This Row],[Total Biaya Setelah Diskon]]</f>
        <v>186725</v>
      </c>
      <c r="AU2726" s="2">
        <f>IF(all_resi[[#This Row],[Waktu Terima]]="","",_xlfn.DAYS(all_resi[[#This Row],[Waktu Terima]],all_resi[[#This Row],[Tanggal Pengiriman]]))</f>
        <v>13</v>
      </c>
    </row>
    <row r="2727" spans="1:47" x14ac:dyDescent="0.25">
      <c r="A2727" s="2" t="s">
        <v>15080</v>
      </c>
      <c r="B2727" s="1">
        <v>46197</v>
      </c>
      <c r="C2727" s="2" t="s">
        <v>42</v>
      </c>
      <c r="D2727" s="2" t="s">
        <v>43</v>
      </c>
      <c r="E2727" s="2" t="s">
        <v>44</v>
      </c>
      <c r="F2727" s="2" t="s">
        <v>45</v>
      </c>
      <c r="G2727" s="2" t="s">
        <v>46</v>
      </c>
      <c r="H2727" s="2" t="s">
        <v>47</v>
      </c>
      <c r="I2727" s="2" t="s">
        <v>15081</v>
      </c>
      <c r="J2727" s="2" t="s">
        <v>15082</v>
      </c>
      <c r="K2727" s="2" t="s">
        <v>388</v>
      </c>
      <c r="L2727" s="2" t="s">
        <v>1277</v>
      </c>
      <c r="M2727" s="2" t="s">
        <v>15083</v>
      </c>
      <c r="N2727" s="2" t="s">
        <v>15084</v>
      </c>
      <c r="O2727">
        <v>1</v>
      </c>
      <c r="P2727" s="2" t="s">
        <v>53</v>
      </c>
      <c r="Q2727">
        <v>100</v>
      </c>
      <c r="R2727">
        <v>0</v>
      </c>
      <c r="S2727" s="2" t="s">
        <v>54</v>
      </c>
      <c r="T2727" s="2" t="s">
        <v>55</v>
      </c>
      <c r="U2727" s="2" t="s">
        <v>207</v>
      </c>
      <c r="V2727" s="2"/>
      <c r="W2727">
        <v>85000</v>
      </c>
      <c r="X2727">
        <v>0</v>
      </c>
      <c r="Y2727">
        <v>0</v>
      </c>
      <c r="Z2727">
        <v>85000</v>
      </c>
      <c r="AB2727" s="2" t="s">
        <v>57</v>
      </c>
      <c r="AC2727">
        <v>34000</v>
      </c>
      <c r="AD2727">
        <v>51000</v>
      </c>
      <c r="AE2727">
        <v>155000</v>
      </c>
      <c r="AF2727">
        <v>2325</v>
      </c>
      <c r="AG2727" s="2" t="s">
        <v>15081</v>
      </c>
      <c r="AH2727" s="2"/>
      <c r="AI2727" s="1">
        <v>46203</v>
      </c>
      <c r="AJ2727" s="2"/>
      <c r="AK2727" s="2" t="s">
        <v>58</v>
      </c>
      <c r="AM2727" s="2" t="s">
        <v>59</v>
      </c>
      <c r="AP2727" s="2" t="s">
        <v>60</v>
      </c>
      <c r="AQ2727" s="2" t="s">
        <v>41</v>
      </c>
      <c r="AR2727">
        <v>70000</v>
      </c>
      <c r="AS2727" s="2" t="str">
        <f>_xlfn.IFNA(IF(VLOOKUP(all_resi[[#This Row],[No. Waybill]],settle_reconcile[No. Waybill],1,0)="","Recon","Recon"),"-")</f>
        <v>Recon</v>
      </c>
      <c r="AT2727" s="2">
        <f>all_resi[[#This Row],[Nilai COD]]-all_resi[[#This Row],[COD Fee]]-all_resi[[#This Row],[Total Biaya Setelah Diskon]]</f>
        <v>101675</v>
      </c>
      <c r="AU2727" s="2">
        <f>IF(all_resi[[#This Row],[Waktu Terima]]="","",_xlfn.DAYS(all_resi[[#This Row],[Waktu Terima]],all_resi[[#This Row],[Tanggal Pengiriman]]))</f>
        <v>6</v>
      </c>
    </row>
    <row r="2728" spans="1:47" x14ac:dyDescent="0.25">
      <c r="A2728" s="2" t="s">
        <v>14868</v>
      </c>
      <c r="B2728" s="1">
        <v>46197</v>
      </c>
      <c r="C2728" s="2" t="s">
        <v>42</v>
      </c>
      <c r="D2728" s="2" t="s">
        <v>43</v>
      </c>
      <c r="E2728" s="2" t="s">
        <v>44</v>
      </c>
      <c r="F2728" s="2" t="s">
        <v>45</v>
      </c>
      <c r="G2728" s="2" t="s">
        <v>46</v>
      </c>
      <c r="H2728" s="2" t="s">
        <v>47</v>
      </c>
      <c r="I2728" s="2" t="s">
        <v>14869</v>
      </c>
      <c r="J2728" s="2" t="s">
        <v>14870</v>
      </c>
      <c r="K2728" s="2" t="s">
        <v>156</v>
      </c>
      <c r="L2728" s="2" t="s">
        <v>509</v>
      </c>
      <c r="M2728" s="2" t="s">
        <v>510</v>
      </c>
      <c r="N2728" s="2" t="s">
        <v>14871</v>
      </c>
      <c r="O2728">
        <v>1</v>
      </c>
      <c r="P2728" s="2" t="s">
        <v>53</v>
      </c>
      <c r="Q2728">
        <v>100</v>
      </c>
      <c r="R2728">
        <v>0</v>
      </c>
      <c r="S2728" s="2" t="s">
        <v>54</v>
      </c>
      <c r="T2728" s="2" t="s">
        <v>55</v>
      </c>
      <c r="U2728" s="2" t="s">
        <v>207</v>
      </c>
      <c r="V2728" s="2"/>
      <c r="W2728">
        <v>80000</v>
      </c>
      <c r="X2728">
        <v>0</v>
      </c>
      <c r="Y2728">
        <v>0</v>
      </c>
      <c r="Z2728">
        <v>80000</v>
      </c>
      <c r="AB2728" s="2" t="s">
        <v>57</v>
      </c>
      <c r="AC2728">
        <v>32000</v>
      </c>
      <c r="AD2728">
        <v>48000</v>
      </c>
      <c r="AE2728">
        <v>150000</v>
      </c>
      <c r="AF2728">
        <v>2250</v>
      </c>
      <c r="AG2728" s="2"/>
      <c r="AH2728" s="2"/>
      <c r="AI2728" s="1"/>
      <c r="AJ2728" s="2"/>
      <c r="AK2728" s="2" t="s">
        <v>67</v>
      </c>
      <c r="AM2728" s="2" t="s">
        <v>59</v>
      </c>
      <c r="AP2728" s="2" t="s">
        <v>60</v>
      </c>
      <c r="AQ2728" s="2" t="s">
        <v>41</v>
      </c>
      <c r="AR2728">
        <v>70000</v>
      </c>
      <c r="AS2728" s="2" t="str">
        <f>_xlfn.IFNA(IF(VLOOKUP(all_resi[[#This Row],[No. Waybill]],settle_reconcile[No. Waybill],1,0)="","Recon","Recon"),"-")</f>
        <v>-</v>
      </c>
      <c r="AT2728" s="2">
        <f>all_resi[[#This Row],[Nilai COD]]-all_resi[[#This Row],[COD Fee]]-all_resi[[#This Row],[Total Biaya Setelah Diskon]]</f>
        <v>99750</v>
      </c>
      <c r="AU2728" s="2" t="str">
        <f>IF(all_resi[[#This Row],[Waktu Terima]]="","",_xlfn.DAYS(all_resi[[#This Row],[Waktu Terima]],all_resi[[#This Row],[Tanggal Pengiriman]]))</f>
        <v/>
      </c>
    </row>
    <row r="2729" spans="1:47" x14ac:dyDescent="0.25">
      <c r="A2729" s="2" t="s">
        <v>14783</v>
      </c>
      <c r="B2729" s="1">
        <v>46197</v>
      </c>
      <c r="C2729" s="2" t="s">
        <v>42</v>
      </c>
      <c r="D2729" s="2" t="s">
        <v>43</v>
      </c>
      <c r="E2729" s="2" t="s">
        <v>44</v>
      </c>
      <c r="F2729" s="2" t="s">
        <v>45</v>
      </c>
      <c r="G2729" s="2" t="s">
        <v>46</v>
      </c>
      <c r="H2729" s="2" t="s">
        <v>47</v>
      </c>
      <c r="I2729" s="2" t="s">
        <v>14784</v>
      </c>
      <c r="J2729" s="2" t="s">
        <v>14785</v>
      </c>
      <c r="K2729" s="2" t="s">
        <v>286</v>
      </c>
      <c r="L2729" s="2" t="s">
        <v>8757</v>
      </c>
      <c r="M2729" s="2" t="s">
        <v>14786</v>
      </c>
      <c r="N2729" s="2" t="s">
        <v>14787</v>
      </c>
      <c r="O2729">
        <v>1</v>
      </c>
      <c r="P2729" s="2" t="s">
        <v>53</v>
      </c>
      <c r="Q2729">
        <v>100</v>
      </c>
      <c r="R2729">
        <v>0</v>
      </c>
      <c r="S2729" s="2" t="s">
        <v>54</v>
      </c>
      <c r="T2729" s="2" t="s">
        <v>55</v>
      </c>
      <c r="U2729" s="2" t="s">
        <v>66</v>
      </c>
      <c r="V2729" s="2"/>
      <c r="W2729">
        <v>124000</v>
      </c>
      <c r="X2729">
        <v>0</v>
      </c>
      <c r="Y2729">
        <v>0</v>
      </c>
      <c r="Z2729">
        <v>124000</v>
      </c>
      <c r="AB2729" s="2" t="s">
        <v>57</v>
      </c>
      <c r="AC2729">
        <v>49600</v>
      </c>
      <c r="AD2729">
        <v>74400</v>
      </c>
      <c r="AE2729">
        <v>209000</v>
      </c>
      <c r="AF2729">
        <v>3135</v>
      </c>
      <c r="AG2729" s="2" t="s">
        <v>14784</v>
      </c>
      <c r="AH2729" s="2"/>
      <c r="AI2729" s="1">
        <v>46206</v>
      </c>
      <c r="AJ2729" s="2"/>
      <c r="AK2729" s="2" t="s">
        <v>58</v>
      </c>
      <c r="AM2729" s="2" t="s">
        <v>59</v>
      </c>
      <c r="AP2729" s="2" t="s">
        <v>60</v>
      </c>
      <c r="AQ2729" s="2" t="s">
        <v>41</v>
      </c>
      <c r="AR2729">
        <v>85000</v>
      </c>
      <c r="AS2729" s="2" t="str">
        <f>_xlfn.IFNA(IF(VLOOKUP(all_resi[[#This Row],[No. Waybill]],settle_reconcile[No. Waybill],1,0)="","Recon","Recon"),"-")</f>
        <v>Recon</v>
      </c>
      <c r="AT2729" s="2">
        <f>all_resi[[#This Row],[Nilai COD]]-all_resi[[#This Row],[COD Fee]]-all_resi[[#This Row],[Total Biaya Setelah Diskon]]</f>
        <v>131465</v>
      </c>
      <c r="AU2729" s="2">
        <f>IF(all_resi[[#This Row],[Waktu Terima]]="","",_xlfn.DAYS(all_resi[[#This Row],[Waktu Terima]],all_resi[[#This Row],[Tanggal Pengiriman]]))</f>
        <v>9</v>
      </c>
    </row>
    <row r="2730" spans="1:47" x14ac:dyDescent="0.25">
      <c r="A2730" s="2" t="s">
        <v>14845</v>
      </c>
      <c r="B2730" s="1">
        <v>46197</v>
      </c>
      <c r="C2730" s="2" t="s">
        <v>42</v>
      </c>
      <c r="D2730" s="2" t="s">
        <v>43</v>
      </c>
      <c r="E2730" s="2" t="s">
        <v>44</v>
      </c>
      <c r="F2730" s="2" t="s">
        <v>45</v>
      </c>
      <c r="G2730" s="2" t="s">
        <v>46</v>
      </c>
      <c r="H2730" s="2" t="s">
        <v>47</v>
      </c>
      <c r="I2730" s="2" t="s">
        <v>14846</v>
      </c>
      <c r="J2730" s="2" t="s">
        <v>14847</v>
      </c>
      <c r="K2730" s="2" t="s">
        <v>116</v>
      </c>
      <c r="L2730" s="2" t="s">
        <v>3926</v>
      </c>
      <c r="M2730" s="2" t="s">
        <v>8368</v>
      </c>
      <c r="N2730" s="2" t="s">
        <v>14848</v>
      </c>
      <c r="O2730">
        <v>1</v>
      </c>
      <c r="P2730" s="2" t="s">
        <v>53</v>
      </c>
      <c r="Q2730">
        <v>100</v>
      </c>
      <c r="R2730">
        <v>0</v>
      </c>
      <c r="S2730" s="2" t="s">
        <v>54</v>
      </c>
      <c r="T2730" s="2" t="s">
        <v>55</v>
      </c>
      <c r="U2730" s="2" t="s">
        <v>250</v>
      </c>
      <c r="V2730" s="2"/>
      <c r="W2730">
        <v>8000</v>
      </c>
      <c r="X2730">
        <v>0</v>
      </c>
      <c r="Y2730">
        <v>0</v>
      </c>
      <c r="Z2730">
        <v>8000</v>
      </c>
      <c r="AB2730" s="2" t="s">
        <v>57</v>
      </c>
      <c r="AC2730">
        <v>3000</v>
      </c>
      <c r="AD2730">
        <v>5000</v>
      </c>
      <c r="AE2730">
        <v>62900</v>
      </c>
      <c r="AF2730">
        <v>943.5</v>
      </c>
      <c r="AG2730" s="2" t="s">
        <v>14846</v>
      </c>
      <c r="AH2730" s="2"/>
      <c r="AI2730" s="1">
        <v>46198</v>
      </c>
      <c r="AJ2730" s="2"/>
      <c r="AK2730" s="2" t="s">
        <v>58</v>
      </c>
      <c r="AM2730" s="2" t="s">
        <v>59</v>
      </c>
      <c r="AP2730" s="2" t="s">
        <v>60</v>
      </c>
      <c r="AQ2730" s="2" t="s">
        <v>41</v>
      </c>
      <c r="AR2730">
        <v>54900</v>
      </c>
      <c r="AS2730" s="2" t="str">
        <f>_xlfn.IFNA(IF(VLOOKUP(all_resi[[#This Row],[No. Waybill]],settle_reconcile[No. Waybill],1,0)="","Recon","Recon"),"-")</f>
        <v>Recon</v>
      </c>
      <c r="AT2730" s="2">
        <f>all_resi[[#This Row],[Nilai COD]]-all_resi[[#This Row],[COD Fee]]-all_resi[[#This Row],[Total Biaya Setelah Diskon]]</f>
        <v>56956.5</v>
      </c>
      <c r="AU2730" s="2">
        <f>IF(all_resi[[#This Row],[Waktu Terima]]="","",_xlfn.DAYS(all_resi[[#This Row],[Waktu Terima]],all_resi[[#This Row],[Tanggal Pengiriman]]))</f>
        <v>1</v>
      </c>
    </row>
    <row r="2731" spans="1:47" x14ac:dyDescent="0.25">
      <c r="A2731" s="2" t="s">
        <v>14788</v>
      </c>
      <c r="B2731" s="1">
        <v>46197</v>
      </c>
      <c r="C2731" s="2" t="s">
        <v>42</v>
      </c>
      <c r="D2731" s="2" t="s">
        <v>43</v>
      </c>
      <c r="E2731" s="2" t="s">
        <v>44</v>
      </c>
      <c r="F2731" s="2" t="s">
        <v>45</v>
      </c>
      <c r="G2731" s="2" t="s">
        <v>46</v>
      </c>
      <c r="H2731" s="2" t="s">
        <v>47</v>
      </c>
      <c r="I2731" s="2" t="s">
        <v>14789</v>
      </c>
      <c r="J2731" s="2" t="s">
        <v>14790</v>
      </c>
      <c r="K2731" s="2" t="s">
        <v>252</v>
      </c>
      <c r="L2731" s="2" t="s">
        <v>332</v>
      </c>
      <c r="M2731" s="2" t="s">
        <v>333</v>
      </c>
      <c r="N2731" s="2" t="s">
        <v>14791</v>
      </c>
      <c r="O2731">
        <v>1</v>
      </c>
      <c r="P2731" s="2" t="s">
        <v>53</v>
      </c>
      <c r="Q2731">
        <v>100</v>
      </c>
      <c r="R2731">
        <v>0</v>
      </c>
      <c r="S2731" s="2" t="s">
        <v>54</v>
      </c>
      <c r="T2731" s="2" t="s">
        <v>55</v>
      </c>
      <c r="U2731" s="2" t="s">
        <v>147</v>
      </c>
      <c r="V2731" s="2"/>
      <c r="W2731">
        <v>20000</v>
      </c>
      <c r="X2731">
        <v>0</v>
      </c>
      <c r="Y2731">
        <v>0</v>
      </c>
      <c r="Z2731">
        <v>20000</v>
      </c>
      <c r="AB2731" s="2" t="s">
        <v>57</v>
      </c>
      <c r="AC2731">
        <v>13000</v>
      </c>
      <c r="AD2731">
        <v>7000</v>
      </c>
      <c r="AE2731">
        <v>90000</v>
      </c>
      <c r="AF2731">
        <v>1350</v>
      </c>
      <c r="AG2731" s="2" t="s">
        <v>256</v>
      </c>
      <c r="AH2731" s="2"/>
      <c r="AI2731" s="1">
        <v>46199</v>
      </c>
      <c r="AJ2731" s="2"/>
      <c r="AK2731" s="2" t="s">
        <v>58</v>
      </c>
      <c r="AM2731" s="2" t="s">
        <v>59</v>
      </c>
      <c r="AP2731" s="2" t="s">
        <v>60</v>
      </c>
      <c r="AQ2731" s="2" t="s">
        <v>41</v>
      </c>
      <c r="AR2731">
        <v>70000</v>
      </c>
      <c r="AS2731" s="2" t="str">
        <f>_xlfn.IFNA(IF(VLOOKUP(all_resi[[#This Row],[No. Waybill]],settle_reconcile[No. Waybill],1,0)="","Recon","Recon"),"-")</f>
        <v>Recon</v>
      </c>
      <c r="AT2731" s="2">
        <f>all_resi[[#This Row],[Nilai COD]]-all_resi[[#This Row],[COD Fee]]-all_resi[[#This Row],[Total Biaya Setelah Diskon]]</f>
        <v>81650</v>
      </c>
      <c r="AU2731" s="2">
        <f>IF(all_resi[[#This Row],[Waktu Terima]]="","",_xlfn.DAYS(all_resi[[#This Row],[Waktu Terima]],all_resi[[#This Row],[Tanggal Pengiriman]]))</f>
        <v>2</v>
      </c>
    </row>
    <row r="2732" spans="1:47" x14ac:dyDescent="0.25">
      <c r="A2732" s="2" t="s">
        <v>14863</v>
      </c>
      <c r="B2732" s="1">
        <v>46197</v>
      </c>
      <c r="C2732" s="2" t="s">
        <v>42</v>
      </c>
      <c r="D2732" s="2" t="s">
        <v>43</v>
      </c>
      <c r="E2732" s="2" t="s">
        <v>44</v>
      </c>
      <c r="F2732" s="2" t="s">
        <v>45</v>
      </c>
      <c r="G2732" s="2" t="s">
        <v>46</v>
      </c>
      <c r="H2732" s="2" t="s">
        <v>47</v>
      </c>
      <c r="I2732" s="2" t="s">
        <v>14864</v>
      </c>
      <c r="J2732" s="2" t="s">
        <v>14865</v>
      </c>
      <c r="K2732" s="2" t="s">
        <v>143</v>
      </c>
      <c r="L2732" s="2" t="s">
        <v>1295</v>
      </c>
      <c r="M2732" s="2" t="s">
        <v>14866</v>
      </c>
      <c r="N2732" s="2" t="s">
        <v>14867</v>
      </c>
      <c r="O2732">
        <v>1</v>
      </c>
      <c r="P2732" s="2" t="s">
        <v>53</v>
      </c>
      <c r="Q2732">
        <v>100</v>
      </c>
      <c r="R2732">
        <v>0</v>
      </c>
      <c r="S2732" s="2" t="s">
        <v>54</v>
      </c>
      <c r="T2732" s="2" t="s">
        <v>55</v>
      </c>
      <c r="U2732" s="2" t="s">
        <v>250</v>
      </c>
      <c r="V2732" s="2"/>
      <c r="W2732">
        <v>25000</v>
      </c>
      <c r="X2732">
        <v>0</v>
      </c>
      <c r="Y2732">
        <v>0</v>
      </c>
      <c r="Z2732">
        <v>25000</v>
      </c>
      <c r="AB2732" s="2" t="s">
        <v>57</v>
      </c>
      <c r="AC2732">
        <v>18000</v>
      </c>
      <c r="AD2732">
        <v>7000</v>
      </c>
      <c r="AE2732">
        <v>80000</v>
      </c>
      <c r="AF2732">
        <v>1200</v>
      </c>
      <c r="AG2732" s="2" t="s">
        <v>15994</v>
      </c>
      <c r="AH2732" s="2"/>
      <c r="AI2732" s="1">
        <v>46199</v>
      </c>
      <c r="AJ2732" s="2"/>
      <c r="AK2732" s="2" t="s">
        <v>58</v>
      </c>
      <c r="AM2732" s="2" t="s">
        <v>59</v>
      </c>
      <c r="AP2732" s="2" t="s">
        <v>60</v>
      </c>
      <c r="AQ2732" s="2" t="s">
        <v>41</v>
      </c>
      <c r="AR2732">
        <v>55000</v>
      </c>
      <c r="AS2732" s="2" t="str">
        <f>_xlfn.IFNA(IF(VLOOKUP(all_resi[[#This Row],[No. Waybill]],settle_reconcile[No. Waybill],1,0)="","Recon","Recon"),"-")</f>
        <v>Recon</v>
      </c>
      <c r="AT2732" s="2">
        <f>all_resi[[#This Row],[Nilai COD]]-all_resi[[#This Row],[COD Fee]]-all_resi[[#This Row],[Total Biaya Setelah Diskon]]</f>
        <v>71800</v>
      </c>
      <c r="AU2732" s="2">
        <f>IF(all_resi[[#This Row],[Waktu Terima]]="","",_xlfn.DAYS(all_resi[[#This Row],[Waktu Terima]],all_resi[[#This Row],[Tanggal Pengiriman]]))</f>
        <v>2</v>
      </c>
    </row>
    <row r="2733" spans="1:47" x14ac:dyDescent="0.25">
      <c r="A2733" s="2" t="s">
        <v>14826</v>
      </c>
      <c r="B2733" s="1">
        <v>46197</v>
      </c>
      <c r="C2733" s="2" t="s">
        <v>42</v>
      </c>
      <c r="D2733" s="2" t="s">
        <v>43</v>
      </c>
      <c r="E2733" s="2" t="s">
        <v>44</v>
      </c>
      <c r="F2733" s="2" t="s">
        <v>45</v>
      </c>
      <c r="G2733" s="2" t="s">
        <v>46</v>
      </c>
      <c r="H2733" s="2" t="s">
        <v>47</v>
      </c>
      <c r="I2733" s="2" t="s">
        <v>14827</v>
      </c>
      <c r="J2733" s="2" t="s">
        <v>13546</v>
      </c>
      <c r="K2733" s="2" t="s">
        <v>156</v>
      </c>
      <c r="L2733" s="2" t="s">
        <v>606</v>
      </c>
      <c r="M2733" s="2" t="s">
        <v>1590</v>
      </c>
      <c r="N2733" s="2" t="s">
        <v>14828</v>
      </c>
      <c r="O2733">
        <v>1</v>
      </c>
      <c r="P2733" s="2" t="s">
        <v>53</v>
      </c>
      <c r="Q2733">
        <v>100</v>
      </c>
      <c r="R2733">
        <v>0</v>
      </c>
      <c r="S2733" s="2" t="s">
        <v>54</v>
      </c>
      <c r="T2733" s="2" t="s">
        <v>55</v>
      </c>
      <c r="U2733" s="2" t="s">
        <v>250</v>
      </c>
      <c r="V2733" s="2"/>
      <c r="W2733">
        <v>64000</v>
      </c>
      <c r="X2733">
        <v>0</v>
      </c>
      <c r="Y2733">
        <v>0</v>
      </c>
      <c r="Z2733">
        <v>64000</v>
      </c>
      <c r="AB2733" s="2" t="s">
        <v>57</v>
      </c>
      <c r="AC2733">
        <v>25600</v>
      </c>
      <c r="AD2733">
        <v>38400</v>
      </c>
      <c r="AE2733">
        <v>119000</v>
      </c>
      <c r="AF2733">
        <v>1785</v>
      </c>
      <c r="AG2733" s="2"/>
      <c r="AH2733" s="2"/>
      <c r="AI2733" s="1"/>
      <c r="AJ2733" s="2"/>
      <c r="AK2733" s="2" t="s">
        <v>67</v>
      </c>
      <c r="AM2733" s="2" t="s">
        <v>59</v>
      </c>
      <c r="AP2733" s="2" t="s">
        <v>60</v>
      </c>
      <c r="AQ2733" s="2" t="s">
        <v>41</v>
      </c>
      <c r="AR2733">
        <v>55000</v>
      </c>
      <c r="AS2733" s="2" t="str">
        <f>_xlfn.IFNA(IF(VLOOKUP(all_resi[[#This Row],[No. Waybill]],settle_reconcile[No. Waybill],1,0)="","Recon","Recon"),"-")</f>
        <v>-</v>
      </c>
      <c r="AT2733" s="2">
        <f>all_resi[[#This Row],[Nilai COD]]-all_resi[[#This Row],[COD Fee]]-all_resi[[#This Row],[Total Biaya Setelah Diskon]]</f>
        <v>78815</v>
      </c>
      <c r="AU2733" s="2" t="str">
        <f>IF(all_resi[[#This Row],[Waktu Terima]]="","",_xlfn.DAYS(all_resi[[#This Row],[Waktu Terima]],all_resi[[#This Row],[Tanggal Pengiriman]]))</f>
        <v/>
      </c>
    </row>
    <row r="2734" spans="1:47" x14ac:dyDescent="0.25">
      <c r="A2734" s="2" t="s">
        <v>14881</v>
      </c>
      <c r="B2734" s="1">
        <v>46197</v>
      </c>
      <c r="C2734" s="2" t="s">
        <v>42</v>
      </c>
      <c r="D2734" s="2" t="s">
        <v>43</v>
      </c>
      <c r="E2734" s="2" t="s">
        <v>44</v>
      </c>
      <c r="F2734" s="2" t="s">
        <v>45</v>
      </c>
      <c r="G2734" s="2" t="s">
        <v>46</v>
      </c>
      <c r="H2734" s="2" t="s">
        <v>47</v>
      </c>
      <c r="I2734" s="2" t="s">
        <v>14882</v>
      </c>
      <c r="J2734" s="2" t="s">
        <v>13832</v>
      </c>
      <c r="K2734" s="2" t="s">
        <v>75</v>
      </c>
      <c r="L2734" s="2" t="s">
        <v>355</v>
      </c>
      <c r="M2734" s="2" t="s">
        <v>2197</v>
      </c>
      <c r="N2734" s="2" t="s">
        <v>14883</v>
      </c>
      <c r="O2734">
        <v>1</v>
      </c>
      <c r="P2734" s="2" t="s">
        <v>53</v>
      </c>
      <c r="Q2734">
        <v>100</v>
      </c>
      <c r="R2734">
        <v>0</v>
      </c>
      <c r="S2734" s="2" t="s">
        <v>54</v>
      </c>
      <c r="T2734" s="2" t="s">
        <v>55</v>
      </c>
      <c r="U2734" s="2" t="s">
        <v>207</v>
      </c>
      <c r="V2734" s="2"/>
      <c r="W2734">
        <v>60000</v>
      </c>
      <c r="X2734">
        <v>0</v>
      </c>
      <c r="Y2734">
        <v>0</v>
      </c>
      <c r="Z2734">
        <v>60000</v>
      </c>
      <c r="AB2734" s="2" t="s">
        <v>57</v>
      </c>
      <c r="AC2734">
        <v>24000</v>
      </c>
      <c r="AD2734">
        <v>36000</v>
      </c>
      <c r="AE2734">
        <v>120000</v>
      </c>
      <c r="AF2734">
        <v>1800</v>
      </c>
      <c r="AG2734" s="2" t="s">
        <v>256</v>
      </c>
      <c r="AH2734" s="2"/>
      <c r="AI2734" s="1">
        <v>46204</v>
      </c>
      <c r="AJ2734" s="2"/>
      <c r="AK2734" s="2" t="s">
        <v>67</v>
      </c>
      <c r="AM2734" s="2" t="s">
        <v>59</v>
      </c>
      <c r="AP2734" s="2" t="s">
        <v>60</v>
      </c>
      <c r="AQ2734" s="2" t="s">
        <v>41</v>
      </c>
      <c r="AR2734">
        <v>60000</v>
      </c>
      <c r="AS2734" s="2" t="str">
        <f>_xlfn.IFNA(IF(VLOOKUP(all_resi[[#This Row],[No. Waybill]],settle_reconcile[No. Waybill],1,0)="","Recon","Recon"),"-")</f>
        <v>-</v>
      </c>
      <c r="AT2734" s="2">
        <f>all_resi[[#This Row],[Nilai COD]]-all_resi[[#This Row],[COD Fee]]-all_resi[[#This Row],[Total Biaya Setelah Diskon]]</f>
        <v>82200</v>
      </c>
      <c r="AU2734" s="2">
        <f>IF(all_resi[[#This Row],[Waktu Terima]]="","",_xlfn.DAYS(all_resi[[#This Row],[Waktu Terima]],all_resi[[#This Row],[Tanggal Pengiriman]]))</f>
        <v>7</v>
      </c>
    </row>
    <row r="2735" spans="1:47" x14ac:dyDescent="0.25">
      <c r="A2735" s="2" t="s">
        <v>15496</v>
      </c>
      <c r="B2735" s="1">
        <v>46197</v>
      </c>
      <c r="C2735" s="2" t="s">
        <v>42</v>
      </c>
      <c r="D2735" s="2" t="s">
        <v>43</v>
      </c>
      <c r="E2735" s="2" t="s">
        <v>44</v>
      </c>
      <c r="F2735" s="2" t="s">
        <v>45</v>
      </c>
      <c r="G2735" s="2" t="s">
        <v>46</v>
      </c>
      <c r="H2735" s="2" t="s">
        <v>47</v>
      </c>
      <c r="I2735" s="2" t="s">
        <v>15497</v>
      </c>
      <c r="J2735" s="2" t="s">
        <v>15498</v>
      </c>
      <c r="K2735" s="2" t="s">
        <v>177</v>
      </c>
      <c r="L2735" s="2" t="s">
        <v>1006</v>
      </c>
      <c r="M2735" s="2" t="s">
        <v>15499</v>
      </c>
      <c r="N2735" s="2" t="s">
        <v>15500</v>
      </c>
      <c r="O2735">
        <v>1</v>
      </c>
      <c r="P2735" s="2" t="s">
        <v>53</v>
      </c>
      <c r="Q2735">
        <v>100</v>
      </c>
      <c r="R2735">
        <v>0</v>
      </c>
      <c r="S2735" s="2" t="s">
        <v>54</v>
      </c>
      <c r="T2735" s="2" t="s">
        <v>55</v>
      </c>
      <c r="U2735" s="2" t="s">
        <v>386</v>
      </c>
      <c r="V2735" s="2"/>
      <c r="W2735">
        <v>114000</v>
      </c>
      <c r="X2735">
        <v>0</v>
      </c>
      <c r="Y2735">
        <v>0</v>
      </c>
      <c r="Z2735">
        <v>114000</v>
      </c>
      <c r="AB2735" s="2" t="s">
        <v>57</v>
      </c>
      <c r="AC2735">
        <v>45600</v>
      </c>
      <c r="AD2735">
        <v>68400</v>
      </c>
      <c r="AE2735">
        <v>218000</v>
      </c>
      <c r="AF2735">
        <v>3270</v>
      </c>
      <c r="AG2735" s="2"/>
      <c r="AH2735" s="2"/>
      <c r="AI2735" s="1"/>
      <c r="AJ2735" s="2"/>
      <c r="AK2735" s="2" t="s">
        <v>67</v>
      </c>
      <c r="AM2735" s="2" t="s">
        <v>59</v>
      </c>
      <c r="AP2735" s="2" t="s">
        <v>3437</v>
      </c>
      <c r="AQ2735" s="2" t="s">
        <v>41</v>
      </c>
      <c r="AR2735">
        <v>104000</v>
      </c>
      <c r="AS2735" s="2" t="str">
        <f>_xlfn.IFNA(IF(VLOOKUP(all_resi[[#This Row],[No. Waybill]],settle_reconcile[No. Waybill],1,0)="","Recon","Recon"),"-")</f>
        <v>-</v>
      </c>
      <c r="AT2735" s="2">
        <f>all_resi[[#This Row],[Nilai COD]]-all_resi[[#This Row],[COD Fee]]-all_resi[[#This Row],[Total Biaya Setelah Diskon]]</f>
        <v>146330</v>
      </c>
      <c r="AU2735" s="2" t="str">
        <f>IF(all_resi[[#This Row],[Waktu Terima]]="","",_xlfn.DAYS(all_resi[[#This Row],[Waktu Terima]],all_resi[[#This Row],[Tanggal Pengiriman]]))</f>
        <v/>
      </c>
    </row>
    <row r="2736" spans="1:47" x14ac:dyDescent="0.25">
      <c r="A2736" s="2" t="s">
        <v>14877</v>
      </c>
      <c r="B2736" s="1">
        <v>46197</v>
      </c>
      <c r="C2736" s="2" t="s">
        <v>42</v>
      </c>
      <c r="D2736" s="2" t="s">
        <v>43</v>
      </c>
      <c r="E2736" s="2" t="s">
        <v>44</v>
      </c>
      <c r="F2736" s="2" t="s">
        <v>45</v>
      </c>
      <c r="G2736" s="2" t="s">
        <v>46</v>
      </c>
      <c r="H2736" s="2" t="s">
        <v>47</v>
      </c>
      <c r="I2736" s="2" t="s">
        <v>14878</v>
      </c>
      <c r="J2736" s="2" t="s">
        <v>14879</v>
      </c>
      <c r="K2736" s="2" t="s">
        <v>49</v>
      </c>
      <c r="L2736" s="2" t="s">
        <v>151</v>
      </c>
      <c r="M2736" s="2" t="s">
        <v>422</v>
      </c>
      <c r="N2736" s="2" t="s">
        <v>14880</v>
      </c>
      <c r="O2736">
        <v>1</v>
      </c>
      <c r="P2736" s="2" t="s">
        <v>53</v>
      </c>
      <c r="Q2736">
        <v>100</v>
      </c>
      <c r="R2736">
        <v>0</v>
      </c>
      <c r="S2736" s="2" t="s">
        <v>54</v>
      </c>
      <c r="T2736" s="2" t="s">
        <v>55</v>
      </c>
      <c r="U2736" s="2" t="s">
        <v>56</v>
      </c>
      <c r="V2736" s="2"/>
      <c r="W2736">
        <v>44000</v>
      </c>
      <c r="X2736">
        <v>0</v>
      </c>
      <c r="Y2736">
        <v>0</v>
      </c>
      <c r="Z2736">
        <v>44000</v>
      </c>
      <c r="AB2736" s="2" t="s">
        <v>57</v>
      </c>
      <c r="AC2736">
        <v>17600</v>
      </c>
      <c r="AD2736">
        <v>26400</v>
      </c>
      <c r="AE2736">
        <v>148000</v>
      </c>
      <c r="AF2736">
        <v>2220</v>
      </c>
      <c r="AG2736" s="2" t="s">
        <v>14878</v>
      </c>
      <c r="AH2736" s="2"/>
      <c r="AI2736" s="1">
        <v>46201</v>
      </c>
      <c r="AJ2736" s="2"/>
      <c r="AK2736" s="2" t="s">
        <v>58</v>
      </c>
      <c r="AM2736" s="2" t="s">
        <v>59</v>
      </c>
      <c r="AP2736" s="2" t="s">
        <v>60</v>
      </c>
      <c r="AQ2736" s="2" t="s">
        <v>41</v>
      </c>
      <c r="AR2736">
        <v>104000</v>
      </c>
      <c r="AS2736" s="2" t="str">
        <f>_xlfn.IFNA(IF(VLOOKUP(all_resi[[#This Row],[No. Waybill]],settle_reconcile[No. Waybill],1,0)="","Recon","Recon"),"-")</f>
        <v>Recon</v>
      </c>
      <c r="AT2736" s="2">
        <f>all_resi[[#This Row],[Nilai COD]]-all_resi[[#This Row],[COD Fee]]-all_resi[[#This Row],[Total Biaya Setelah Diskon]]</f>
        <v>119380</v>
      </c>
      <c r="AU2736" s="2">
        <f>IF(all_resi[[#This Row],[Waktu Terima]]="","",_xlfn.DAYS(all_resi[[#This Row],[Waktu Terima]],all_resi[[#This Row],[Tanggal Pengiriman]]))</f>
        <v>4</v>
      </c>
    </row>
    <row r="2737" spans="1:47" x14ac:dyDescent="0.25">
      <c r="A2737" s="2" t="s">
        <v>14829</v>
      </c>
      <c r="B2737" s="1">
        <v>46197</v>
      </c>
      <c r="C2737" s="2" t="s">
        <v>42</v>
      </c>
      <c r="D2737" s="2" t="s">
        <v>43</v>
      </c>
      <c r="E2737" s="2" t="s">
        <v>44</v>
      </c>
      <c r="F2737" s="2" t="s">
        <v>45</v>
      </c>
      <c r="G2737" s="2" t="s">
        <v>46</v>
      </c>
      <c r="H2737" s="2" t="s">
        <v>80</v>
      </c>
      <c r="I2737" s="2" t="s">
        <v>14830</v>
      </c>
      <c r="J2737" s="2" t="s">
        <v>14831</v>
      </c>
      <c r="K2737" s="2" t="s">
        <v>121</v>
      </c>
      <c r="L2737" s="2" t="s">
        <v>166</v>
      </c>
      <c r="M2737" s="2" t="s">
        <v>3623</v>
      </c>
      <c r="N2737" s="2" t="s">
        <v>14832</v>
      </c>
      <c r="O2737">
        <v>1</v>
      </c>
      <c r="P2737" s="2" t="s">
        <v>53</v>
      </c>
      <c r="Q2737">
        <v>100</v>
      </c>
      <c r="R2737">
        <v>0</v>
      </c>
      <c r="S2737" s="2" t="s">
        <v>54</v>
      </c>
      <c r="T2737" s="2" t="s">
        <v>55</v>
      </c>
      <c r="U2737" s="2" t="s">
        <v>154</v>
      </c>
      <c r="V2737" s="2"/>
      <c r="W2737">
        <v>85000</v>
      </c>
      <c r="X2737">
        <v>0</v>
      </c>
      <c r="Y2737">
        <v>0</v>
      </c>
      <c r="Z2737">
        <v>85000</v>
      </c>
      <c r="AB2737" s="2" t="s">
        <v>57</v>
      </c>
      <c r="AC2737">
        <v>34000</v>
      </c>
      <c r="AD2737">
        <v>51000</v>
      </c>
      <c r="AE2737">
        <v>185000</v>
      </c>
      <c r="AF2737">
        <v>2775</v>
      </c>
      <c r="AG2737" s="2"/>
      <c r="AH2737" s="2"/>
      <c r="AI2737" s="1"/>
      <c r="AJ2737" s="2" t="s">
        <v>87</v>
      </c>
      <c r="AK2737" s="2" t="s">
        <v>67</v>
      </c>
      <c r="AM2737" s="2" t="s">
        <v>59</v>
      </c>
      <c r="AP2737" s="2" t="s">
        <v>60</v>
      </c>
      <c r="AQ2737" s="2" t="s">
        <v>41</v>
      </c>
      <c r="AR2737">
        <v>100000</v>
      </c>
      <c r="AS2737" s="2" t="str">
        <f>_xlfn.IFNA(IF(VLOOKUP(all_resi[[#This Row],[No. Waybill]],settle_reconcile[No. Waybill],1,0)="","Recon","Recon"),"-")</f>
        <v>-</v>
      </c>
      <c r="AT2737" s="2">
        <f>all_resi[[#This Row],[Nilai COD]]-all_resi[[#This Row],[COD Fee]]-all_resi[[#This Row],[Total Biaya Setelah Diskon]]</f>
        <v>131225</v>
      </c>
      <c r="AU2737" s="2" t="str">
        <f>IF(all_resi[[#This Row],[Waktu Terima]]="","",_xlfn.DAYS(all_resi[[#This Row],[Waktu Terima]],all_resi[[#This Row],[Tanggal Pengiriman]]))</f>
        <v/>
      </c>
    </row>
    <row r="2738" spans="1:47" x14ac:dyDescent="0.25">
      <c r="A2738" s="2" t="s">
        <v>15036</v>
      </c>
      <c r="B2738" s="1">
        <v>46197</v>
      </c>
      <c r="C2738" s="2" t="s">
        <v>42</v>
      </c>
      <c r="D2738" s="2" t="s">
        <v>43</v>
      </c>
      <c r="E2738" s="2" t="s">
        <v>44</v>
      </c>
      <c r="F2738" s="2" t="s">
        <v>45</v>
      </c>
      <c r="G2738" s="2" t="s">
        <v>46</v>
      </c>
      <c r="H2738" s="2" t="s">
        <v>47</v>
      </c>
      <c r="I2738" s="2" t="s">
        <v>15037</v>
      </c>
      <c r="J2738" s="2" t="s">
        <v>15038</v>
      </c>
      <c r="K2738" s="2" t="s">
        <v>75</v>
      </c>
      <c r="L2738" s="2" t="s">
        <v>846</v>
      </c>
      <c r="M2738" s="2" t="s">
        <v>4154</v>
      </c>
      <c r="N2738" s="2" t="s">
        <v>15039</v>
      </c>
      <c r="O2738">
        <v>1</v>
      </c>
      <c r="P2738" s="2" t="s">
        <v>53</v>
      </c>
      <c r="Q2738">
        <v>100</v>
      </c>
      <c r="R2738">
        <v>0</v>
      </c>
      <c r="S2738" s="2" t="s">
        <v>54</v>
      </c>
      <c r="T2738" s="2" t="s">
        <v>55</v>
      </c>
      <c r="U2738" s="2" t="s">
        <v>250</v>
      </c>
      <c r="V2738" s="2"/>
      <c r="W2738">
        <v>56000</v>
      </c>
      <c r="X2738">
        <v>0</v>
      </c>
      <c r="Y2738">
        <v>0</v>
      </c>
      <c r="Z2738">
        <v>56000</v>
      </c>
      <c r="AB2738" s="2" t="s">
        <v>57</v>
      </c>
      <c r="AC2738">
        <v>22400</v>
      </c>
      <c r="AD2738">
        <v>33600</v>
      </c>
      <c r="AE2738">
        <v>110900</v>
      </c>
      <c r="AF2738">
        <v>1663.5</v>
      </c>
      <c r="AG2738" s="2" t="s">
        <v>43</v>
      </c>
      <c r="AH2738" s="2"/>
      <c r="AI2738" s="1">
        <v>46210</v>
      </c>
      <c r="AJ2738" s="2"/>
      <c r="AK2738" s="2" t="s">
        <v>67</v>
      </c>
      <c r="AM2738" s="2" t="s">
        <v>59</v>
      </c>
      <c r="AP2738" s="2" t="s">
        <v>60</v>
      </c>
      <c r="AQ2738" s="2" t="s">
        <v>41</v>
      </c>
      <c r="AR2738">
        <v>54900</v>
      </c>
      <c r="AS2738" s="2" t="str">
        <f>_xlfn.IFNA(IF(VLOOKUP(all_resi[[#This Row],[No. Waybill]],settle_reconcile[No. Waybill],1,0)="","Recon","Recon"),"-")</f>
        <v>-</v>
      </c>
      <c r="AT2738" s="2">
        <f>all_resi[[#This Row],[Nilai COD]]-all_resi[[#This Row],[COD Fee]]-all_resi[[#This Row],[Total Biaya Setelah Diskon]]</f>
        <v>75636.5</v>
      </c>
      <c r="AU2738" s="2">
        <f>IF(all_resi[[#This Row],[Waktu Terima]]="","",_xlfn.DAYS(all_resi[[#This Row],[Waktu Terima]],all_resi[[#This Row],[Tanggal Pengiriman]]))</f>
        <v>13</v>
      </c>
    </row>
    <row r="2739" spans="1:47" x14ac:dyDescent="0.25">
      <c r="A2739" s="2" t="s">
        <v>15452</v>
      </c>
      <c r="B2739" s="1">
        <v>46197</v>
      </c>
      <c r="C2739" s="2" t="s">
        <v>42</v>
      </c>
      <c r="D2739" s="2" t="s">
        <v>43</v>
      </c>
      <c r="E2739" s="2" t="s">
        <v>44</v>
      </c>
      <c r="F2739" s="2" t="s">
        <v>45</v>
      </c>
      <c r="G2739" s="2" t="s">
        <v>46</v>
      </c>
      <c r="H2739" s="2" t="s">
        <v>47</v>
      </c>
      <c r="I2739" s="2" t="s">
        <v>15453</v>
      </c>
      <c r="J2739" s="2" t="s">
        <v>15454</v>
      </c>
      <c r="K2739" s="2" t="s">
        <v>437</v>
      </c>
      <c r="L2739" s="2" t="s">
        <v>437</v>
      </c>
      <c r="M2739" s="2" t="s">
        <v>15455</v>
      </c>
      <c r="N2739" s="2" t="s">
        <v>15456</v>
      </c>
      <c r="O2739">
        <v>1</v>
      </c>
      <c r="P2739" s="2" t="s">
        <v>53</v>
      </c>
      <c r="Q2739">
        <v>100</v>
      </c>
      <c r="R2739">
        <v>0</v>
      </c>
      <c r="S2739" s="2" t="s">
        <v>54</v>
      </c>
      <c r="T2739" s="2" t="s">
        <v>55</v>
      </c>
      <c r="U2739" s="2" t="s">
        <v>97</v>
      </c>
      <c r="V2739" s="2"/>
      <c r="W2739">
        <v>30000</v>
      </c>
      <c r="X2739">
        <v>0</v>
      </c>
      <c r="Y2739">
        <v>0</v>
      </c>
      <c r="Z2739">
        <v>30000</v>
      </c>
      <c r="AB2739" s="2" t="s">
        <v>57</v>
      </c>
      <c r="AC2739">
        <v>12000</v>
      </c>
      <c r="AD2739">
        <v>18000</v>
      </c>
      <c r="AE2739">
        <v>100000</v>
      </c>
      <c r="AF2739">
        <v>1500</v>
      </c>
      <c r="AG2739" s="2" t="s">
        <v>256</v>
      </c>
      <c r="AH2739" s="2"/>
      <c r="AI2739" s="1">
        <v>46206</v>
      </c>
      <c r="AJ2739" s="2"/>
      <c r="AK2739" s="2" t="s">
        <v>67</v>
      </c>
      <c r="AM2739" s="2" t="s">
        <v>59</v>
      </c>
      <c r="AP2739" s="2" t="s">
        <v>60</v>
      </c>
      <c r="AQ2739" s="2" t="s">
        <v>41</v>
      </c>
      <c r="AR2739">
        <v>70000</v>
      </c>
      <c r="AS2739" s="2" t="str">
        <f>_xlfn.IFNA(IF(VLOOKUP(all_resi[[#This Row],[No. Waybill]],settle_reconcile[No. Waybill],1,0)="","Recon","Recon"),"-")</f>
        <v>-</v>
      </c>
      <c r="AT2739" s="2">
        <f>all_resi[[#This Row],[Nilai COD]]-all_resi[[#This Row],[COD Fee]]-all_resi[[#This Row],[Total Biaya Setelah Diskon]]</f>
        <v>80500</v>
      </c>
      <c r="AU2739" s="2">
        <f>IF(all_resi[[#This Row],[Waktu Terima]]="","",_xlfn.DAYS(all_resi[[#This Row],[Waktu Terima]],all_resi[[#This Row],[Tanggal Pengiriman]]))</f>
        <v>9</v>
      </c>
    </row>
    <row r="2740" spans="1:47" x14ac:dyDescent="0.25">
      <c r="A2740" s="2" t="s">
        <v>15032</v>
      </c>
      <c r="B2740" s="1">
        <v>46197</v>
      </c>
      <c r="C2740" s="2" t="s">
        <v>42</v>
      </c>
      <c r="D2740" s="2" t="s">
        <v>43</v>
      </c>
      <c r="E2740" s="2" t="s">
        <v>44</v>
      </c>
      <c r="F2740" s="2" t="s">
        <v>45</v>
      </c>
      <c r="G2740" s="2" t="s">
        <v>46</v>
      </c>
      <c r="H2740" s="2" t="s">
        <v>80</v>
      </c>
      <c r="I2740" s="2" t="s">
        <v>15033</v>
      </c>
      <c r="J2740" s="2" t="s">
        <v>15034</v>
      </c>
      <c r="K2740" s="2" t="s">
        <v>75</v>
      </c>
      <c r="L2740" s="2" t="s">
        <v>2063</v>
      </c>
      <c r="M2740" s="2" t="s">
        <v>8573</v>
      </c>
      <c r="N2740" s="2" t="s">
        <v>15035</v>
      </c>
      <c r="O2740">
        <v>1</v>
      </c>
      <c r="P2740" s="2" t="s">
        <v>53</v>
      </c>
      <c r="Q2740">
        <v>100</v>
      </c>
      <c r="R2740">
        <v>0</v>
      </c>
      <c r="S2740" s="2" t="s">
        <v>54</v>
      </c>
      <c r="T2740" s="2" t="s">
        <v>55</v>
      </c>
      <c r="U2740" s="2" t="s">
        <v>555</v>
      </c>
      <c r="V2740" s="2"/>
      <c r="W2740">
        <v>61000</v>
      </c>
      <c r="X2740">
        <v>0</v>
      </c>
      <c r="Y2740">
        <v>0</v>
      </c>
      <c r="Z2740">
        <v>61000</v>
      </c>
      <c r="AB2740" s="2" t="s">
        <v>57</v>
      </c>
      <c r="AC2740">
        <v>24400</v>
      </c>
      <c r="AD2740">
        <v>36600</v>
      </c>
      <c r="AE2740">
        <v>136000</v>
      </c>
      <c r="AF2740">
        <v>2040</v>
      </c>
      <c r="AG2740" s="2" t="s">
        <v>15033</v>
      </c>
      <c r="AH2740" s="2"/>
      <c r="AI2740" s="1">
        <v>46204</v>
      </c>
      <c r="AJ2740" s="2" t="s">
        <v>87</v>
      </c>
      <c r="AK2740" s="2" t="s">
        <v>58</v>
      </c>
      <c r="AM2740" s="2" t="s">
        <v>59</v>
      </c>
      <c r="AP2740" s="2" t="s">
        <v>60</v>
      </c>
      <c r="AQ2740" s="2" t="s">
        <v>41</v>
      </c>
      <c r="AR2740">
        <v>75000</v>
      </c>
      <c r="AS2740" s="2" t="str">
        <f>_xlfn.IFNA(IF(VLOOKUP(all_resi[[#This Row],[No. Waybill]],settle_reconcile[No. Waybill],1,0)="","Recon","Recon"),"-")</f>
        <v>Recon</v>
      </c>
      <c r="AT2740" s="2">
        <f>all_resi[[#This Row],[Nilai COD]]-all_resi[[#This Row],[COD Fee]]-all_resi[[#This Row],[Total Biaya Setelah Diskon]]</f>
        <v>97360</v>
      </c>
      <c r="AU2740" s="2">
        <f>IF(all_resi[[#This Row],[Waktu Terima]]="","",_xlfn.DAYS(all_resi[[#This Row],[Waktu Terima]],all_resi[[#This Row],[Tanggal Pengiriman]]))</f>
        <v>7</v>
      </c>
    </row>
    <row r="2741" spans="1:47" x14ac:dyDescent="0.25">
      <c r="A2741" s="2" t="s">
        <v>15620</v>
      </c>
      <c r="B2741" s="1">
        <v>46197</v>
      </c>
      <c r="C2741" s="2" t="s">
        <v>42</v>
      </c>
      <c r="D2741" s="2" t="s">
        <v>43</v>
      </c>
      <c r="E2741" s="2" t="s">
        <v>44</v>
      </c>
      <c r="F2741" s="2" t="s">
        <v>45</v>
      </c>
      <c r="G2741" s="2" t="s">
        <v>46</v>
      </c>
      <c r="H2741" s="2" t="s">
        <v>47</v>
      </c>
      <c r="I2741" s="2" t="s">
        <v>15621</v>
      </c>
      <c r="J2741" s="2" t="s">
        <v>15622</v>
      </c>
      <c r="K2741" s="2" t="s">
        <v>209</v>
      </c>
      <c r="L2741" s="2" t="s">
        <v>573</v>
      </c>
      <c r="M2741" s="2" t="s">
        <v>574</v>
      </c>
      <c r="N2741" s="2" t="s">
        <v>15623</v>
      </c>
      <c r="O2741">
        <v>1</v>
      </c>
      <c r="P2741" s="2" t="s">
        <v>53</v>
      </c>
      <c r="Q2741">
        <v>100</v>
      </c>
      <c r="R2741">
        <v>0</v>
      </c>
      <c r="S2741" s="2" t="s">
        <v>54</v>
      </c>
      <c r="T2741" s="2" t="s">
        <v>55</v>
      </c>
      <c r="U2741" s="2" t="s">
        <v>66</v>
      </c>
      <c r="V2741" s="2"/>
      <c r="W2741">
        <v>48000</v>
      </c>
      <c r="X2741">
        <v>0</v>
      </c>
      <c r="Y2741">
        <v>0</v>
      </c>
      <c r="Z2741">
        <v>48000</v>
      </c>
      <c r="AB2741" s="2" t="s">
        <v>57</v>
      </c>
      <c r="AC2741">
        <v>19200</v>
      </c>
      <c r="AD2741">
        <v>28800</v>
      </c>
      <c r="AE2741">
        <v>132000</v>
      </c>
      <c r="AF2741">
        <v>1980</v>
      </c>
      <c r="AG2741" s="2" t="s">
        <v>15621</v>
      </c>
      <c r="AH2741" s="2"/>
      <c r="AI2741" s="1">
        <v>46201</v>
      </c>
      <c r="AJ2741" s="2"/>
      <c r="AK2741" s="2" t="s">
        <v>58</v>
      </c>
      <c r="AM2741" s="2" t="s">
        <v>59</v>
      </c>
      <c r="AP2741" s="2" t="s">
        <v>60</v>
      </c>
      <c r="AQ2741" s="2" t="s">
        <v>41</v>
      </c>
      <c r="AR2741">
        <v>84000</v>
      </c>
      <c r="AS2741" s="2" t="str">
        <f>_xlfn.IFNA(IF(VLOOKUP(all_resi[[#This Row],[No. Waybill]],settle_reconcile[No. Waybill],1,0)="","Recon","Recon"),"-")</f>
        <v>Recon</v>
      </c>
      <c r="AT2741" s="2">
        <f>all_resi[[#This Row],[Nilai COD]]-all_resi[[#This Row],[COD Fee]]-all_resi[[#This Row],[Total Biaya Setelah Diskon]]</f>
        <v>101220</v>
      </c>
      <c r="AU2741" s="2">
        <f>IF(all_resi[[#This Row],[Waktu Terima]]="","",_xlfn.DAYS(all_resi[[#This Row],[Waktu Terima]],all_resi[[#This Row],[Tanggal Pengiriman]]))</f>
        <v>4</v>
      </c>
    </row>
    <row r="2742" spans="1:47" x14ac:dyDescent="0.25">
      <c r="A2742" s="2" t="s">
        <v>15262</v>
      </c>
      <c r="B2742" s="1">
        <v>46197</v>
      </c>
      <c r="C2742" s="2" t="s">
        <v>42</v>
      </c>
      <c r="D2742" s="2" t="s">
        <v>43</v>
      </c>
      <c r="E2742" s="2" t="s">
        <v>44</v>
      </c>
      <c r="F2742" s="2" t="s">
        <v>45</v>
      </c>
      <c r="G2742" s="2" t="s">
        <v>46</v>
      </c>
      <c r="H2742" s="2" t="s">
        <v>47</v>
      </c>
      <c r="I2742" s="2" t="s">
        <v>15263</v>
      </c>
      <c r="J2742" s="2" t="s">
        <v>15264</v>
      </c>
      <c r="K2742" s="2" t="s">
        <v>359</v>
      </c>
      <c r="L2742" s="2" t="s">
        <v>359</v>
      </c>
      <c r="M2742" s="2" t="s">
        <v>15265</v>
      </c>
      <c r="N2742" s="2" t="s">
        <v>15266</v>
      </c>
      <c r="O2742">
        <v>1</v>
      </c>
      <c r="P2742" s="2" t="s">
        <v>53</v>
      </c>
      <c r="Q2742">
        <v>100</v>
      </c>
      <c r="R2742">
        <v>0</v>
      </c>
      <c r="S2742" s="2" t="s">
        <v>54</v>
      </c>
      <c r="T2742" s="2" t="s">
        <v>55</v>
      </c>
      <c r="U2742" s="2" t="s">
        <v>207</v>
      </c>
      <c r="V2742" s="2"/>
      <c r="W2742">
        <v>41000</v>
      </c>
      <c r="X2742">
        <v>0</v>
      </c>
      <c r="Y2742">
        <v>0</v>
      </c>
      <c r="Z2742">
        <v>41000</v>
      </c>
      <c r="AB2742" s="2" t="s">
        <v>57</v>
      </c>
      <c r="AC2742">
        <v>16400</v>
      </c>
      <c r="AD2742">
        <v>24600</v>
      </c>
      <c r="AE2742">
        <v>111000</v>
      </c>
      <c r="AF2742">
        <v>1665</v>
      </c>
      <c r="AG2742" s="2" t="s">
        <v>15263</v>
      </c>
      <c r="AH2742" s="2"/>
      <c r="AI2742" s="1">
        <v>46201</v>
      </c>
      <c r="AJ2742" s="2"/>
      <c r="AK2742" s="2" t="s">
        <v>58</v>
      </c>
      <c r="AM2742" s="2" t="s">
        <v>59</v>
      </c>
      <c r="AP2742" s="2" t="s">
        <v>60</v>
      </c>
      <c r="AQ2742" s="2" t="s">
        <v>41</v>
      </c>
      <c r="AR2742">
        <v>70000</v>
      </c>
      <c r="AS2742" s="2" t="str">
        <f>_xlfn.IFNA(IF(VLOOKUP(all_resi[[#This Row],[No. Waybill]],settle_reconcile[No. Waybill],1,0)="","Recon","Recon"),"-")</f>
        <v>Recon</v>
      </c>
      <c r="AT2742" s="2">
        <f>all_resi[[#This Row],[Nilai COD]]-all_resi[[#This Row],[COD Fee]]-all_resi[[#This Row],[Total Biaya Setelah Diskon]]</f>
        <v>84735</v>
      </c>
      <c r="AU2742" s="2">
        <f>IF(all_resi[[#This Row],[Waktu Terima]]="","",_xlfn.DAYS(all_resi[[#This Row],[Waktu Terima]],all_resi[[#This Row],[Tanggal Pengiriman]]))</f>
        <v>4</v>
      </c>
    </row>
    <row r="2743" spans="1:47" x14ac:dyDescent="0.25">
      <c r="A2743" s="2" t="s">
        <v>15708</v>
      </c>
      <c r="B2743" s="1">
        <v>46197</v>
      </c>
      <c r="C2743" s="2" t="s">
        <v>42</v>
      </c>
      <c r="D2743" s="2" t="s">
        <v>43</v>
      </c>
      <c r="E2743" s="2" t="s">
        <v>44</v>
      </c>
      <c r="F2743" s="2" t="s">
        <v>45</v>
      </c>
      <c r="G2743" s="2" t="s">
        <v>46</v>
      </c>
      <c r="H2743" s="2" t="s">
        <v>47</v>
      </c>
      <c r="I2743" s="2" t="s">
        <v>15709</v>
      </c>
      <c r="J2743" s="2" t="s">
        <v>15710</v>
      </c>
      <c r="K2743" s="2" t="s">
        <v>106</v>
      </c>
      <c r="L2743" s="2" t="s">
        <v>10995</v>
      </c>
      <c r="M2743" s="2" t="s">
        <v>15711</v>
      </c>
      <c r="N2743" s="2" t="s">
        <v>15712</v>
      </c>
      <c r="O2743">
        <v>1</v>
      </c>
      <c r="P2743" s="2" t="s">
        <v>53</v>
      </c>
      <c r="Q2743">
        <v>100</v>
      </c>
      <c r="R2743">
        <v>0</v>
      </c>
      <c r="S2743" s="2" t="s">
        <v>54</v>
      </c>
      <c r="T2743" s="2" t="s">
        <v>55</v>
      </c>
      <c r="U2743" s="2" t="s">
        <v>56</v>
      </c>
      <c r="V2743" s="2"/>
      <c r="W2743">
        <v>51000</v>
      </c>
      <c r="X2743">
        <v>0</v>
      </c>
      <c r="Y2743">
        <v>0</v>
      </c>
      <c r="Z2743">
        <v>51000</v>
      </c>
      <c r="AB2743" s="2" t="s">
        <v>57</v>
      </c>
      <c r="AC2743">
        <v>20400</v>
      </c>
      <c r="AD2743">
        <v>30600</v>
      </c>
      <c r="AE2743">
        <v>155000</v>
      </c>
      <c r="AF2743">
        <v>2325</v>
      </c>
      <c r="AG2743" s="2" t="s">
        <v>15709</v>
      </c>
      <c r="AH2743" s="2"/>
      <c r="AI2743" s="1">
        <v>46201</v>
      </c>
      <c r="AJ2743" s="2"/>
      <c r="AK2743" s="2" t="s">
        <v>58</v>
      </c>
      <c r="AM2743" s="2" t="s">
        <v>59</v>
      </c>
      <c r="AP2743" s="2" t="s">
        <v>60</v>
      </c>
      <c r="AQ2743" s="2" t="s">
        <v>41</v>
      </c>
      <c r="AR2743">
        <v>104000</v>
      </c>
      <c r="AS2743" s="2" t="str">
        <f>_xlfn.IFNA(IF(VLOOKUP(all_resi[[#This Row],[No. Waybill]],settle_reconcile[No. Waybill],1,0)="","Recon","Recon"),"-")</f>
        <v>Recon</v>
      </c>
      <c r="AT2743" s="2">
        <f>all_resi[[#This Row],[Nilai COD]]-all_resi[[#This Row],[COD Fee]]-all_resi[[#This Row],[Total Biaya Setelah Diskon]]</f>
        <v>122075</v>
      </c>
      <c r="AU2743" s="2">
        <f>IF(all_resi[[#This Row],[Waktu Terima]]="","",_xlfn.DAYS(all_resi[[#This Row],[Waktu Terima]],all_resi[[#This Row],[Tanggal Pengiriman]]))</f>
        <v>4</v>
      </c>
    </row>
    <row r="2744" spans="1:47" x14ac:dyDescent="0.25">
      <c r="A2744" s="2" t="s">
        <v>15447</v>
      </c>
      <c r="B2744" s="1">
        <v>46197</v>
      </c>
      <c r="C2744" s="2" t="s">
        <v>42</v>
      </c>
      <c r="D2744" s="2" t="s">
        <v>43</v>
      </c>
      <c r="E2744" s="2" t="s">
        <v>44</v>
      </c>
      <c r="F2744" s="2" t="s">
        <v>45</v>
      </c>
      <c r="G2744" s="2" t="s">
        <v>46</v>
      </c>
      <c r="H2744" s="2" t="s">
        <v>47</v>
      </c>
      <c r="I2744" s="2" t="s">
        <v>15448</v>
      </c>
      <c r="J2744" s="2" t="s">
        <v>15449</v>
      </c>
      <c r="K2744" s="2" t="s">
        <v>143</v>
      </c>
      <c r="L2744" s="2" t="s">
        <v>1489</v>
      </c>
      <c r="M2744" s="2" t="s">
        <v>15450</v>
      </c>
      <c r="N2744" s="2" t="s">
        <v>15451</v>
      </c>
      <c r="O2744">
        <v>1</v>
      </c>
      <c r="P2744" s="2" t="s">
        <v>53</v>
      </c>
      <c r="Q2744">
        <v>100</v>
      </c>
      <c r="R2744">
        <v>0</v>
      </c>
      <c r="S2744" s="2" t="s">
        <v>54</v>
      </c>
      <c r="T2744" s="2" t="s">
        <v>55</v>
      </c>
      <c r="U2744" s="2" t="s">
        <v>250</v>
      </c>
      <c r="V2744" s="2"/>
      <c r="W2744">
        <v>20000</v>
      </c>
      <c r="X2744">
        <v>0</v>
      </c>
      <c r="Y2744">
        <v>0</v>
      </c>
      <c r="Z2744">
        <v>20000</v>
      </c>
      <c r="AB2744" s="2" t="s">
        <v>57</v>
      </c>
      <c r="AC2744">
        <v>13000</v>
      </c>
      <c r="AD2744">
        <v>7000</v>
      </c>
      <c r="AE2744">
        <v>74000</v>
      </c>
      <c r="AF2744">
        <v>1110</v>
      </c>
      <c r="AG2744" s="2" t="s">
        <v>15448</v>
      </c>
      <c r="AH2744" s="2"/>
      <c r="AI2744" s="1">
        <v>46200</v>
      </c>
      <c r="AJ2744" s="2"/>
      <c r="AK2744" s="2" t="s">
        <v>58</v>
      </c>
      <c r="AM2744" s="2" t="s">
        <v>59</v>
      </c>
      <c r="AP2744" s="2" t="s">
        <v>60</v>
      </c>
      <c r="AQ2744" s="2" t="s">
        <v>41</v>
      </c>
      <c r="AR2744">
        <v>54000</v>
      </c>
      <c r="AS2744" s="2" t="str">
        <f>_xlfn.IFNA(IF(VLOOKUP(all_resi[[#This Row],[No. Waybill]],settle_reconcile[No. Waybill],1,0)="","Recon","Recon"),"-")</f>
        <v>Recon</v>
      </c>
      <c r="AT2744" s="2">
        <f>all_resi[[#This Row],[Nilai COD]]-all_resi[[#This Row],[COD Fee]]-all_resi[[#This Row],[Total Biaya Setelah Diskon]]</f>
        <v>65890</v>
      </c>
      <c r="AU2744" s="2">
        <f>IF(all_resi[[#This Row],[Waktu Terima]]="","",_xlfn.DAYS(all_resi[[#This Row],[Waktu Terima]],all_resi[[#This Row],[Tanggal Pengiriman]]))</f>
        <v>3</v>
      </c>
    </row>
    <row r="2745" spans="1:47" x14ac:dyDescent="0.25">
      <c r="A2745" s="2" t="s">
        <v>15717</v>
      </c>
      <c r="B2745" s="1">
        <v>46197</v>
      </c>
      <c r="C2745" s="2" t="s">
        <v>42</v>
      </c>
      <c r="D2745" s="2" t="s">
        <v>43</v>
      </c>
      <c r="E2745" s="2" t="s">
        <v>44</v>
      </c>
      <c r="F2745" s="2" t="s">
        <v>45</v>
      </c>
      <c r="G2745" s="2" t="s">
        <v>46</v>
      </c>
      <c r="H2745" s="2" t="s">
        <v>80</v>
      </c>
      <c r="I2745" s="2" t="s">
        <v>15718</v>
      </c>
      <c r="J2745" s="2" t="s">
        <v>15719</v>
      </c>
      <c r="K2745" s="2" t="s">
        <v>116</v>
      </c>
      <c r="L2745" s="2" t="s">
        <v>117</v>
      </c>
      <c r="M2745" s="2" t="s">
        <v>15720</v>
      </c>
      <c r="N2745" s="2" t="s">
        <v>15721</v>
      </c>
      <c r="O2745">
        <v>1</v>
      </c>
      <c r="P2745" s="2" t="s">
        <v>53</v>
      </c>
      <c r="Q2745">
        <v>100</v>
      </c>
      <c r="R2745">
        <v>0</v>
      </c>
      <c r="S2745" s="2" t="s">
        <v>54</v>
      </c>
      <c r="T2745" s="2" t="s">
        <v>55</v>
      </c>
      <c r="U2745" s="2" t="s">
        <v>86</v>
      </c>
      <c r="V2745" s="2"/>
      <c r="W2745">
        <v>12000</v>
      </c>
      <c r="X2745">
        <v>0</v>
      </c>
      <c r="Y2745">
        <v>0</v>
      </c>
      <c r="Z2745">
        <v>12000</v>
      </c>
      <c r="AB2745" s="2" t="s">
        <v>57</v>
      </c>
      <c r="AC2745">
        <v>7000</v>
      </c>
      <c r="AD2745">
        <v>5000</v>
      </c>
      <c r="AE2745">
        <v>70000</v>
      </c>
      <c r="AF2745">
        <v>1050</v>
      </c>
      <c r="AG2745" s="2" t="s">
        <v>15718</v>
      </c>
      <c r="AH2745" s="2"/>
      <c r="AI2745" s="1">
        <v>46199</v>
      </c>
      <c r="AJ2745" s="2" t="s">
        <v>87</v>
      </c>
      <c r="AK2745" s="2" t="s">
        <v>58</v>
      </c>
      <c r="AM2745" s="2" t="s">
        <v>59</v>
      </c>
      <c r="AP2745" s="2" t="s">
        <v>60</v>
      </c>
      <c r="AQ2745" s="2" t="s">
        <v>41</v>
      </c>
      <c r="AR2745">
        <v>58000</v>
      </c>
      <c r="AS2745" s="2" t="str">
        <f>_xlfn.IFNA(IF(VLOOKUP(all_resi[[#This Row],[No. Waybill]],settle_reconcile[No. Waybill],1,0)="","Recon","Recon"),"-")</f>
        <v>Recon</v>
      </c>
      <c r="AT2745" s="2">
        <f>all_resi[[#This Row],[Nilai COD]]-all_resi[[#This Row],[COD Fee]]-all_resi[[#This Row],[Total Biaya Setelah Diskon]]</f>
        <v>63950</v>
      </c>
      <c r="AU2745" s="2">
        <f>IF(all_resi[[#This Row],[Waktu Terima]]="","",_xlfn.DAYS(all_resi[[#This Row],[Waktu Terima]],all_resi[[#This Row],[Tanggal Pengiriman]]))</f>
        <v>2</v>
      </c>
    </row>
    <row r="2746" spans="1:47" x14ac:dyDescent="0.25">
      <c r="A2746" s="2" t="s">
        <v>15722</v>
      </c>
      <c r="B2746" s="1">
        <v>46197</v>
      </c>
      <c r="C2746" s="2" t="s">
        <v>42</v>
      </c>
      <c r="D2746" s="2" t="s">
        <v>43</v>
      </c>
      <c r="E2746" s="2" t="s">
        <v>44</v>
      </c>
      <c r="F2746" s="2" t="s">
        <v>45</v>
      </c>
      <c r="G2746" s="2" t="s">
        <v>46</v>
      </c>
      <c r="H2746" s="2" t="s">
        <v>80</v>
      </c>
      <c r="I2746" s="2" t="s">
        <v>15723</v>
      </c>
      <c r="J2746" s="2" t="s">
        <v>15724</v>
      </c>
      <c r="K2746" s="2" t="s">
        <v>121</v>
      </c>
      <c r="L2746" s="2" t="s">
        <v>680</v>
      </c>
      <c r="M2746" s="2" t="s">
        <v>3291</v>
      </c>
      <c r="N2746" s="2" t="s">
        <v>15725</v>
      </c>
      <c r="O2746">
        <v>1</v>
      </c>
      <c r="P2746" s="2" t="s">
        <v>53</v>
      </c>
      <c r="Q2746">
        <v>100</v>
      </c>
      <c r="R2746">
        <v>0</v>
      </c>
      <c r="S2746" s="2" t="s">
        <v>54</v>
      </c>
      <c r="T2746" s="2" t="s">
        <v>55</v>
      </c>
      <c r="U2746" s="2" t="s">
        <v>86</v>
      </c>
      <c r="V2746" s="2"/>
      <c r="W2746">
        <v>85000</v>
      </c>
      <c r="X2746">
        <v>0</v>
      </c>
      <c r="Y2746">
        <v>0</v>
      </c>
      <c r="Z2746">
        <v>85000</v>
      </c>
      <c r="AB2746" s="2" t="s">
        <v>57</v>
      </c>
      <c r="AC2746">
        <v>34000</v>
      </c>
      <c r="AD2746">
        <v>51000</v>
      </c>
      <c r="AE2746">
        <v>140000</v>
      </c>
      <c r="AF2746">
        <v>2100</v>
      </c>
      <c r="AG2746" s="2" t="s">
        <v>15723</v>
      </c>
      <c r="AH2746" s="2"/>
      <c r="AI2746" s="1">
        <v>46205</v>
      </c>
      <c r="AJ2746" s="2" t="s">
        <v>87</v>
      </c>
      <c r="AK2746" s="2" t="s">
        <v>58</v>
      </c>
      <c r="AM2746" s="2" t="s">
        <v>59</v>
      </c>
      <c r="AP2746" s="2" t="s">
        <v>60</v>
      </c>
      <c r="AQ2746" s="2" t="s">
        <v>41</v>
      </c>
      <c r="AR2746">
        <v>55000</v>
      </c>
      <c r="AS2746" s="2" t="str">
        <f>_xlfn.IFNA(IF(VLOOKUP(all_resi[[#This Row],[No. Waybill]],settle_reconcile[No. Waybill],1,0)="","Recon","Recon"),"-")</f>
        <v>Recon</v>
      </c>
      <c r="AT2746" s="2">
        <f>all_resi[[#This Row],[Nilai COD]]-all_resi[[#This Row],[COD Fee]]-all_resi[[#This Row],[Total Biaya Setelah Diskon]]</f>
        <v>86900</v>
      </c>
      <c r="AU2746" s="2">
        <f>IF(all_resi[[#This Row],[Waktu Terima]]="","",_xlfn.DAYS(all_resi[[#This Row],[Waktu Terima]],all_resi[[#This Row],[Tanggal Pengiriman]]))</f>
        <v>8</v>
      </c>
    </row>
    <row r="2747" spans="1:47" x14ac:dyDescent="0.25">
      <c r="A2747" s="2" t="s">
        <v>14821</v>
      </c>
      <c r="B2747" s="1">
        <v>46197</v>
      </c>
      <c r="C2747" s="2" t="s">
        <v>42</v>
      </c>
      <c r="D2747" s="2" t="s">
        <v>43</v>
      </c>
      <c r="E2747" s="2" t="s">
        <v>44</v>
      </c>
      <c r="F2747" s="2" t="s">
        <v>45</v>
      </c>
      <c r="G2747" s="2" t="s">
        <v>46</v>
      </c>
      <c r="H2747" s="2" t="s">
        <v>47</v>
      </c>
      <c r="I2747" s="2" t="s">
        <v>14822</v>
      </c>
      <c r="J2747" s="2" t="s">
        <v>14823</v>
      </c>
      <c r="K2747" s="2" t="s">
        <v>106</v>
      </c>
      <c r="L2747" s="2" t="s">
        <v>2087</v>
      </c>
      <c r="M2747" s="2" t="s">
        <v>14824</v>
      </c>
      <c r="N2747" s="2" t="s">
        <v>14825</v>
      </c>
      <c r="O2747">
        <v>1</v>
      </c>
      <c r="P2747" s="2" t="s">
        <v>53</v>
      </c>
      <c r="Q2747">
        <v>100</v>
      </c>
      <c r="R2747">
        <v>0</v>
      </c>
      <c r="S2747" s="2" t="s">
        <v>54</v>
      </c>
      <c r="T2747" s="2" t="s">
        <v>55</v>
      </c>
      <c r="U2747" s="2" t="s">
        <v>147</v>
      </c>
      <c r="V2747" s="2"/>
      <c r="W2747">
        <v>53000</v>
      </c>
      <c r="X2747">
        <v>0</v>
      </c>
      <c r="Y2747">
        <v>0</v>
      </c>
      <c r="Z2747">
        <v>53000</v>
      </c>
      <c r="AB2747" s="2" t="s">
        <v>57</v>
      </c>
      <c r="AC2747">
        <v>21200</v>
      </c>
      <c r="AD2747">
        <v>31800</v>
      </c>
      <c r="AE2747">
        <v>123000</v>
      </c>
      <c r="AF2747">
        <v>1845</v>
      </c>
      <c r="AG2747" s="2" t="s">
        <v>17320</v>
      </c>
      <c r="AH2747" s="2"/>
      <c r="AI2747" s="1">
        <v>46202</v>
      </c>
      <c r="AJ2747" s="2"/>
      <c r="AK2747" s="2" t="s">
        <v>58</v>
      </c>
      <c r="AM2747" s="2" t="s">
        <v>59</v>
      </c>
      <c r="AP2747" s="2" t="s">
        <v>60</v>
      </c>
      <c r="AQ2747" s="2" t="s">
        <v>41</v>
      </c>
      <c r="AR2747">
        <v>70000</v>
      </c>
      <c r="AS2747" s="2" t="str">
        <f>_xlfn.IFNA(IF(VLOOKUP(all_resi[[#This Row],[No. Waybill]],settle_reconcile[No. Waybill],1,0)="","Recon","Recon"),"-")</f>
        <v>Recon</v>
      </c>
      <c r="AT2747" s="2">
        <f>all_resi[[#This Row],[Nilai COD]]-all_resi[[#This Row],[COD Fee]]-all_resi[[#This Row],[Total Biaya Setelah Diskon]]</f>
        <v>89355</v>
      </c>
      <c r="AU2747" s="2">
        <f>IF(all_resi[[#This Row],[Waktu Terima]]="","",_xlfn.DAYS(all_resi[[#This Row],[Waktu Terima]],all_resi[[#This Row],[Tanggal Pengiriman]]))</f>
        <v>5</v>
      </c>
    </row>
    <row r="2748" spans="1:47" x14ac:dyDescent="0.25">
      <c r="A2748" s="2" t="s">
        <v>15616</v>
      </c>
      <c r="B2748" s="1">
        <v>46197</v>
      </c>
      <c r="C2748" s="2" t="s">
        <v>42</v>
      </c>
      <c r="D2748" s="2" t="s">
        <v>43</v>
      </c>
      <c r="E2748" s="2" t="s">
        <v>44</v>
      </c>
      <c r="F2748" s="2" t="s">
        <v>45</v>
      </c>
      <c r="G2748" s="2" t="s">
        <v>46</v>
      </c>
      <c r="H2748" s="2" t="s">
        <v>47</v>
      </c>
      <c r="I2748" s="2" t="s">
        <v>15617</v>
      </c>
      <c r="J2748" s="2" t="s">
        <v>15618</v>
      </c>
      <c r="K2748" s="2" t="s">
        <v>156</v>
      </c>
      <c r="L2748" s="2" t="s">
        <v>946</v>
      </c>
      <c r="M2748" s="2" t="s">
        <v>4120</v>
      </c>
      <c r="N2748" s="2" t="s">
        <v>15619</v>
      </c>
      <c r="O2748">
        <v>1</v>
      </c>
      <c r="P2748" s="2" t="s">
        <v>53</v>
      </c>
      <c r="Q2748">
        <v>100</v>
      </c>
      <c r="R2748">
        <v>0</v>
      </c>
      <c r="S2748" s="2" t="s">
        <v>54</v>
      </c>
      <c r="T2748" s="2" t="s">
        <v>55</v>
      </c>
      <c r="U2748" s="2" t="s">
        <v>386</v>
      </c>
      <c r="V2748" s="2"/>
      <c r="W2748">
        <v>70000</v>
      </c>
      <c r="X2748">
        <v>0</v>
      </c>
      <c r="Y2748">
        <v>0</v>
      </c>
      <c r="Z2748">
        <v>70000</v>
      </c>
      <c r="AB2748" s="2" t="s">
        <v>57</v>
      </c>
      <c r="AC2748">
        <v>28000</v>
      </c>
      <c r="AD2748">
        <v>42000</v>
      </c>
      <c r="AE2748">
        <v>174000</v>
      </c>
      <c r="AF2748">
        <v>2610</v>
      </c>
      <c r="AG2748" s="2"/>
      <c r="AH2748" s="2"/>
      <c r="AI2748" s="1"/>
      <c r="AJ2748" s="2"/>
      <c r="AK2748" s="2" t="s">
        <v>67</v>
      </c>
      <c r="AM2748" s="2" t="s">
        <v>59</v>
      </c>
      <c r="AP2748" s="2" t="s">
        <v>60</v>
      </c>
      <c r="AQ2748" s="2" t="s">
        <v>41</v>
      </c>
      <c r="AR2748">
        <v>104000</v>
      </c>
      <c r="AS2748" s="2" t="str">
        <f>_xlfn.IFNA(IF(VLOOKUP(all_resi[[#This Row],[No. Waybill]],settle_reconcile[No. Waybill],1,0)="","Recon","Recon"),"-")</f>
        <v>-</v>
      </c>
      <c r="AT2748" s="2">
        <f>all_resi[[#This Row],[Nilai COD]]-all_resi[[#This Row],[COD Fee]]-all_resi[[#This Row],[Total Biaya Setelah Diskon]]</f>
        <v>129390</v>
      </c>
      <c r="AU2748" s="2" t="str">
        <f>IF(all_resi[[#This Row],[Waktu Terima]]="","",_xlfn.DAYS(all_resi[[#This Row],[Waktu Terima]],all_resi[[#This Row],[Tanggal Pengiriman]]))</f>
        <v/>
      </c>
    </row>
    <row r="2749" spans="1:47" x14ac:dyDescent="0.25">
      <c r="A2749" s="2" t="s">
        <v>15628</v>
      </c>
      <c r="B2749" s="1">
        <v>46197</v>
      </c>
      <c r="C2749" s="2" t="s">
        <v>42</v>
      </c>
      <c r="D2749" s="2" t="s">
        <v>43</v>
      </c>
      <c r="E2749" s="2" t="s">
        <v>44</v>
      </c>
      <c r="F2749" s="2" t="s">
        <v>45</v>
      </c>
      <c r="G2749" s="2" t="s">
        <v>46</v>
      </c>
      <c r="H2749" s="2" t="s">
        <v>80</v>
      </c>
      <c r="I2749" s="2" t="s">
        <v>15629</v>
      </c>
      <c r="J2749" s="2" t="s">
        <v>15630</v>
      </c>
      <c r="K2749" s="2" t="s">
        <v>177</v>
      </c>
      <c r="L2749" s="2" t="s">
        <v>669</v>
      </c>
      <c r="M2749" s="2" t="s">
        <v>1342</v>
      </c>
      <c r="N2749" s="2" t="s">
        <v>15631</v>
      </c>
      <c r="O2749">
        <v>1</v>
      </c>
      <c r="P2749" s="2" t="s">
        <v>53</v>
      </c>
      <c r="Q2749">
        <v>100</v>
      </c>
      <c r="R2749">
        <v>0</v>
      </c>
      <c r="S2749" s="2" t="s">
        <v>54</v>
      </c>
      <c r="T2749" s="2" t="s">
        <v>55</v>
      </c>
      <c r="U2749" s="2" t="s">
        <v>86</v>
      </c>
      <c r="V2749" s="2"/>
      <c r="W2749">
        <v>102000</v>
      </c>
      <c r="X2749">
        <v>0</v>
      </c>
      <c r="Y2749">
        <v>0</v>
      </c>
      <c r="Z2749">
        <v>102000</v>
      </c>
      <c r="AB2749" s="2" t="s">
        <v>57</v>
      </c>
      <c r="AC2749">
        <v>40800</v>
      </c>
      <c r="AD2749">
        <v>61200</v>
      </c>
      <c r="AE2749">
        <v>162000</v>
      </c>
      <c r="AF2749">
        <v>2430</v>
      </c>
      <c r="AG2749" s="2" t="s">
        <v>15629</v>
      </c>
      <c r="AH2749" s="2"/>
      <c r="AI2749" s="1">
        <v>46202</v>
      </c>
      <c r="AJ2749" s="2" t="s">
        <v>87</v>
      </c>
      <c r="AK2749" s="2" t="s">
        <v>58</v>
      </c>
      <c r="AM2749" s="2" t="s">
        <v>59</v>
      </c>
      <c r="AP2749" s="2" t="s">
        <v>60</v>
      </c>
      <c r="AQ2749" s="2" t="s">
        <v>41</v>
      </c>
      <c r="AR2749">
        <v>60000</v>
      </c>
      <c r="AS2749" s="2" t="str">
        <f>_xlfn.IFNA(IF(VLOOKUP(all_resi[[#This Row],[No. Waybill]],settle_reconcile[No. Waybill],1,0)="","Recon","Recon"),"-")</f>
        <v>Recon</v>
      </c>
      <c r="AT2749" s="2">
        <f>all_resi[[#This Row],[Nilai COD]]-all_resi[[#This Row],[COD Fee]]-all_resi[[#This Row],[Total Biaya Setelah Diskon]]</f>
        <v>98370</v>
      </c>
      <c r="AU2749" s="2">
        <f>IF(all_resi[[#This Row],[Waktu Terima]]="","",_xlfn.DAYS(all_resi[[#This Row],[Waktu Terima]],all_resi[[#This Row],[Tanggal Pengiriman]]))</f>
        <v>5</v>
      </c>
    </row>
    <row r="2750" spans="1:47" x14ac:dyDescent="0.25">
      <c r="A2750" s="2" t="s">
        <v>15478</v>
      </c>
      <c r="B2750" s="1">
        <v>46197</v>
      </c>
      <c r="C2750" s="2" t="s">
        <v>42</v>
      </c>
      <c r="D2750" s="2" t="s">
        <v>43</v>
      </c>
      <c r="E2750" s="2" t="s">
        <v>44</v>
      </c>
      <c r="F2750" s="2" t="s">
        <v>45</v>
      </c>
      <c r="G2750" s="2" t="s">
        <v>46</v>
      </c>
      <c r="H2750" s="2" t="s">
        <v>47</v>
      </c>
      <c r="I2750" s="2" t="s">
        <v>15479</v>
      </c>
      <c r="J2750" s="2" t="s">
        <v>15480</v>
      </c>
      <c r="K2750" s="2" t="s">
        <v>561</v>
      </c>
      <c r="L2750" s="2" t="s">
        <v>7931</v>
      </c>
      <c r="M2750" s="2" t="s">
        <v>7932</v>
      </c>
      <c r="N2750" s="2" t="s">
        <v>15481</v>
      </c>
      <c r="O2750">
        <v>1</v>
      </c>
      <c r="P2750" s="2" t="s">
        <v>53</v>
      </c>
      <c r="Q2750">
        <v>100</v>
      </c>
      <c r="R2750">
        <v>0</v>
      </c>
      <c r="S2750" s="2" t="s">
        <v>54</v>
      </c>
      <c r="T2750" s="2" t="s">
        <v>55</v>
      </c>
      <c r="U2750" s="2" t="s">
        <v>147</v>
      </c>
      <c r="V2750" s="2"/>
      <c r="W2750">
        <v>40000</v>
      </c>
      <c r="X2750">
        <v>0</v>
      </c>
      <c r="Y2750">
        <v>0</v>
      </c>
      <c r="Z2750">
        <v>40000</v>
      </c>
      <c r="AB2750" s="2" t="s">
        <v>57</v>
      </c>
      <c r="AC2750">
        <v>16000</v>
      </c>
      <c r="AD2750">
        <v>24000</v>
      </c>
      <c r="AE2750">
        <v>110000</v>
      </c>
      <c r="AF2750">
        <v>1650</v>
      </c>
      <c r="AG2750" s="2" t="s">
        <v>15479</v>
      </c>
      <c r="AH2750" s="2"/>
      <c r="AI2750" s="1">
        <v>46200</v>
      </c>
      <c r="AJ2750" s="2"/>
      <c r="AK2750" s="2" t="s">
        <v>58</v>
      </c>
      <c r="AM2750" s="2" t="s">
        <v>59</v>
      </c>
      <c r="AP2750" s="2" t="s">
        <v>60</v>
      </c>
      <c r="AQ2750" s="2" t="s">
        <v>41</v>
      </c>
      <c r="AR2750">
        <v>70000</v>
      </c>
      <c r="AS2750" s="2" t="str">
        <f>_xlfn.IFNA(IF(VLOOKUP(all_resi[[#This Row],[No. Waybill]],settle_reconcile[No. Waybill],1,0)="","Recon","Recon"),"-")</f>
        <v>Recon</v>
      </c>
      <c r="AT2750" s="2">
        <f>all_resi[[#This Row],[Nilai COD]]-all_resi[[#This Row],[COD Fee]]-all_resi[[#This Row],[Total Biaya Setelah Diskon]]</f>
        <v>84350</v>
      </c>
      <c r="AU2750" s="2">
        <f>IF(all_resi[[#This Row],[Waktu Terima]]="","",_xlfn.DAYS(all_resi[[#This Row],[Waktu Terima]],all_resi[[#This Row],[Tanggal Pengiriman]]))</f>
        <v>3</v>
      </c>
    </row>
    <row r="2751" spans="1:47" x14ac:dyDescent="0.25">
      <c r="A2751" s="2" t="s">
        <v>15473</v>
      </c>
      <c r="B2751" s="1">
        <v>46197</v>
      </c>
      <c r="C2751" s="2" t="s">
        <v>42</v>
      </c>
      <c r="D2751" s="2" t="s">
        <v>43</v>
      </c>
      <c r="E2751" s="2" t="s">
        <v>44</v>
      </c>
      <c r="F2751" s="2" t="s">
        <v>45</v>
      </c>
      <c r="G2751" s="2" t="s">
        <v>46</v>
      </c>
      <c r="H2751" s="2" t="s">
        <v>80</v>
      </c>
      <c r="I2751" s="2" t="s">
        <v>15474</v>
      </c>
      <c r="J2751" s="2" t="s">
        <v>15475</v>
      </c>
      <c r="K2751" s="2" t="s">
        <v>116</v>
      </c>
      <c r="L2751" s="2" t="s">
        <v>4393</v>
      </c>
      <c r="M2751" s="2" t="s">
        <v>15476</v>
      </c>
      <c r="N2751" s="2" t="s">
        <v>15477</v>
      </c>
      <c r="O2751">
        <v>1</v>
      </c>
      <c r="P2751" s="2" t="s">
        <v>53</v>
      </c>
      <c r="Q2751">
        <v>100</v>
      </c>
      <c r="R2751">
        <v>0</v>
      </c>
      <c r="S2751" s="2" t="s">
        <v>54</v>
      </c>
      <c r="T2751" s="2" t="s">
        <v>55</v>
      </c>
      <c r="U2751" s="2" t="s">
        <v>305</v>
      </c>
      <c r="V2751" s="2"/>
      <c r="W2751">
        <v>16000</v>
      </c>
      <c r="X2751">
        <v>0</v>
      </c>
      <c r="Y2751">
        <v>0</v>
      </c>
      <c r="Z2751">
        <v>16000</v>
      </c>
      <c r="AB2751" s="2" t="s">
        <v>57</v>
      </c>
      <c r="AC2751">
        <v>11000</v>
      </c>
      <c r="AD2751">
        <v>5000</v>
      </c>
      <c r="AE2751">
        <v>89000</v>
      </c>
      <c r="AF2751">
        <v>1335</v>
      </c>
      <c r="AG2751" s="2" t="s">
        <v>15474</v>
      </c>
      <c r="AH2751" s="2"/>
      <c r="AI2751" s="1">
        <v>46199</v>
      </c>
      <c r="AJ2751" s="2" t="s">
        <v>87</v>
      </c>
      <c r="AK2751" s="2" t="s">
        <v>58</v>
      </c>
      <c r="AM2751" s="2" t="s">
        <v>59</v>
      </c>
      <c r="AP2751" s="2" t="s">
        <v>60</v>
      </c>
      <c r="AQ2751" s="2" t="s">
        <v>41</v>
      </c>
      <c r="AR2751">
        <v>73000</v>
      </c>
      <c r="AS2751" s="2" t="str">
        <f>_xlfn.IFNA(IF(VLOOKUP(all_resi[[#This Row],[No. Waybill]],settle_reconcile[No. Waybill],1,0)="","Recon","Recon"),"-")</f>
        <v>Recon</v>
      </c>
      <c r="AT2751" s="2">
        <f>all_resi[[#This Row],[Nilai COD]]-all_resi[[#This Row],[COD Fee]]-all_resi[[#This Row],[Total Biaya Setelah Diskon]]</f>
        <v>82665</v>
      </c>
      <c r="AU2751" s="2">
        <f>IF(all_resi[[#This Row],[Waktu Terima]]="","",_xlfn.DAYS(all_resi[[#This Row],[Waktu Terima]],all_resi[[#This Row],[Tanggal Pengiriman]]))</f>
        <v>2</v>
      </c>
    </row>
    <row r="2752" spans="1:47" x14ac:dyDescent="0.25">
      <c r="A2752" s="2" t="s">
        <v>14923</v>
      </c>
      <c r="B2752" s="1">
        <v>46197</v>
      </c>
      <c r="C2752" s="2" t="s">
        <v>42</v>
      </c>
      <c r="D2752" s="2" t="s">
        <v>43</v>
      </c>
      <c r="E2752" s="2" t="s">
        <v>44</v>
      </c>
      <c r="F2752" s="2" t="s">
        <v>45</v>
      </c>
      <c r="G2752" s="2" t="s">
        <v>46</v>
      </c>
      <c r="H2752" s="2" t="s">
        <v>80</v>
      </c>
      <c r="I2752" s="2" t="s">
        <v>14924</v>
      </c>
      <c r="J2752" s="2" t="s">
        <v>14925</v>
      </c>
      <c r="K2752" s="2" t="s">
        <v>82</v>
      </c>
      <c r="L2752" s="2" t="s">
        <v>2645</v>
      </c>
      <c r="M2752" s="2" t="s">
        <v>3687</v>
      </c>
      <c r="N2752" s="2" t="s">
        <v>14926</v>
      </c>
      <c r="O2752">
        <v>1</v>
      </c>
      <c r="P2752" s="2" t="s">
        <v>53</v>
      </c>
      <c r="Q2752">
        <v>100</v>
      </c>
      <c r="R2752">
        <v>0</v>
      </c>
      <c r="S2752" s="2" t="s">
        <v>54</v>
      </c>
      <c r="T2752" s="2" t="s">
        <v>55</v>
      </c>
      <c r="U2752" s="2" t="s">
        <v>1436</v>
      </c>
      <c r="V2752" s="2"/>
      <c r="W2752">
        <v>67000</v>
      </c>
      <c r="X2752">
        <v>0</v>
      </c>
      <c r="Y2752">
        <v>0</v>
      </c>
      <c r="Z2752">
        <v>67000</v>
      </c>
      <c r="AB2752" s="2" t="s">
        <v>57</v>
      </c>
      <c r="AC2752">
        <v>26800</v>
      </c>
      <c r="AD2752">
        <v>40200</v>
      </c>
      <c r="AE2752">
        <v>221000</v>
      </c>
      <c r="AF2752">
        <v>3315</v>
      </c>
      <c r="AG2752" s="2" t="s">
        <v>256</v>
      </c>
      <c r="AH2752" s="2"/>
      <c r="AI2752" s="1">
        <v>46209</v>
      </c>
      <c r="AJ2752" s="2" t="s">
        <v>87</v>
      </c>
      <c r="AK2752" s="2" t="s">
        <v>67</v>
      </c>
      <c r="AM2752" s="2" t="s">
        <v>59</v>
      </c>
      <c r="AP2752" s="2" t="s">
        <v>60</v>
      </c>
      <c r="AQ2752" s="2" t="s">
        <v>41</v>
      </c>
      <c r="AR2752">
        <v>154000</v>
      </c>
      <c r="AS2752" s="2" t="str">
        <f>_xlfn.IFNA(IF(VLOOKUP(all_resi[[#This Row],[No. Waybill]],settle_reconcile[No. Waybill],1,0)="","Recon","Recon"),"-")</f>
        <v>-</v>
      </c>
      <c r="AT2752" s="2">
        <f>all_resi[[#This Row],[Nilai COD]]-all_resi[[#This Row],[COD Fee]]-all_resi[[#This Row],[Total Biaya Setelah Diskon]]</f>
        <v>177485</v>
      </c>
      <c r="AU2752" s="2">
        <f>IF(all_resi[[#This Row],[Waktu Terima]]="","",_xlfn.DAYS(all_resi[[#This Row],[Waktu Terima]],all_resi[[#This Row],[Tanggal Pengiriman]]))</f>
        <v>12</v>
      </c>
    </row>
    <row r="2753" spans="1:47" x14ac:dyDescent="0.25">
      <c r="A2753" s="2" t="s">
        <v>15511</v>
      </c>
      <c r="B2753" s="1">
        <v>46197</v>
      </c>
      <c r="C2753" s="2" t="s">
        <v>42</v>
      </c>
      <c r="D2753" s="2" t="s">
        <v>43</v>
      </c>
      <c r="E2753" s="2" t="s">
        <v>44</v>
      </c>
      <c r="F2753" s="2" t="s">
        <v>45</v>
      </c>
      <c r="G2753" s="2" t="s">
        <v>46</v>
      </c>
      <c r="H2753" s="2" t="s">
        <v>47</v>
      </c>
      <c r="I2753" s="2" t="s">
        <v>15512</v>
      </c>
      <c r="J2753" s="2" t="s">
        <v>15513</v>
      </c>
      <c r="K2753" s="2" t="s">
        <v>126</v>
      </c>
      <c r="L2753" s="2" t="s">
        <v>1109</v>
      </c>
      <c r="M2753" s="2" t="s">
        <v>4847</v>
      </c>
      <c r="N2753" s="2" t="s">
        <v>15514</v>
      </c>
      <c r="O2753">
        <v>1</v>
      </c>
      <c r="P2753" s="2" t="s">
        <v>53</v>
      </c>
      <c r="Q2753">
        <v>100</v>
      </c>
      <c r="R2753">
        <v>0</v>
      </c>
      <c r="S2753" s="2" t="s">
        <v>54</v>
      </c>
      <c r="T2753" s="2" t="s">
        <v>55</v>
      </c>
      <c r="U2753" s="2" t="s">
        <v>56</v>
      </c>
      <c r="V2753" s="2"/>
      <c r="W2753">
        <v>74000</v>
      </c>
      <c r="X2753">
        <v>0</v>
      </c>
      <c r="Y2753">
        <v>0</v>
      </c>
      <c r="Z2753">
        <v>74000</v>
      </c>
      <c r="AB2753" s="2" t="s">
        <v>57</v>
      </c>
      <c r="AC2753">
        <v>29600</v>
      </c>
      <c r="AD2753">
        <v>44400</v>
      </c>
      <c r="AE2753">
        <v>178000</v>
      </c>
      <c r="AF2753">
        <v>2670</v>
      </c>
      <c r="AG2753" s="2" t="s">
        <v>256</v>
      </c>
      <c r="AH2753" s="2"/>
      <c r="AI2753" s="1">
        <v>46201</v>
      </c>
      <c r="AJ2753" s="2"/>
      <c r="AK2753" s="2" t="s">
        <v>58</v>
      </c>
      <c r="AM2753" s="2" t="s">
        <v>59</v>
      </c>
      <c r="AP2753" s="2" t="s">
        <v>60</v>
      </c>
      <c r="AQ2753" s="2" t="s">
        <v>41</v>
      </c>
      <c r="AR2753">
        <v>104000</v>
      </c>
      <c r="AS2753" s="2" t="str">
        <f>_xlfn.IFNA(IF(VLOOKUP(all_resi[[#This Row],[No. Waybill]],settle_reconcile[No. Waybill],1,0)="","Recon","Recon"),"-")</f>
        <v>Recon</v>
      </c>
      <c r="AT2753" s="2">
        <f>all_resi[[#This Row],[Nilai COD]]-all_resi[[#This Row],[COD Fee]]-all_resi[[#This Row],[Total Biaya Setelah Diskon]]</f>
        <v>130930</v>
      </c>
      <c r="AU2753" s="2">
        <f>IF(all_resi[[#This Row],[Waktu Terima]]="","",_xlfn.DAYS(all_resi[[#This Row],[Waktu Terima]],all_resi[[#This Row],[Tanggal Pengiriman]]))</f>
        <v>4</v>
      </c>
    </row>
    <row r="2754" spans="1:47" x14ac:dyDescent="0.25">
      <c r="A2754" s="2" t="s">
        <v>15457</v>
      </c>
      <c r="B2754" s="1">
        <v>46197</v>
      </c>
      <c r="C2754" s="2" t="s">
        <v>42</v>
      </c>
      <c r="D2754" s="2" t="s">
        <v>43</v>
      </c>
      <c r="E2754" s="2" t="s">
        <v>44</v>
      </c>
      <c r="F2754" s="2" t="s">
        <v>45</v>
      </c>
      <c r="G2754" s="2" t="s">
        <v>46</v>
      </c>
      <c r="H2754" s="2" t="s">
        <v>47</v>
      </c>
      <c r="I2754" s="2" t="s">
        <v>15458</v>
      </c>
      <c r="J2754" s="2" t="s">
        <v>15459</v>
      </c>
      <c r="K2754" s="2" t="s">
        <v>156</v>
      </c>
      <c r="L2754" s="2" t="s">
        <v>3261</v>
      </c>
      <c r="M2754" s="2" t="s">
        <v>15460</v>
      </c>
      <c r="N2754" s="2" t="s">
        <v>15461</v>
      </c>
      <c r="O2754">
        <v>1</v>
      </c>
      <c r="P2754" s="2" t="s">
        <v>53</v>
      </c>
      <c r="Q2754">
        <v>100</v>
      </c>
      <c r="R2754">
        <v>0</v>
      </c>
      <c r="S2754" s="2" t="s">
        <v>54</v>
      </c>
      <c r="T2754" s="2" t="s">
        <v>55</v>
      </c>
      <c r="U2754" s="2" t="s">
        <v>97</v>
      </c>
      <c r="V2754" s="2"/>
      <c r="W2754">
        <v>80000</v>
      </c>
      <c r="X2754">
        <v>0</v>
      </c>
      <c r="Y2754">
        <v>0</v>
      </c>
      <c r="Z2754">
        <v>80000</v>
      </c>
      <c r="AB2754" s="2" t="s">
        <v>57</v>
      </c>
      <c r="AC2754">
        <v>32000</v>
      </c>
      <c r="AD2754">
        <v>48000</v>
      </c>
      <c r="AE2754">
        <v>150000</v>
      </c>
      <c r="AF2754">
        <v>2250</v>
      </c>
      <c r="AG2754" s="2"/>
      <c r="AH2754" s="2"/>
      <c r="AI2754" s="1"/>
      <c r="AJ2754" s="2"/>
      <c r="AK2754" s="2" t="s">
        <v>67</v>
      </c>
      <c r="AM2754" s="2" t="s">
        <v>59</v>
      </c>
      <c r="AP2754" s="2" t="s">
        <v>60</v>
      </c>
      <c r="AQ2754" s="2" t="s">
        <v>41</v>
      </c>
      <c r="AR2754">
        <v>70000</v>
      </c>
      <c r="AS2754" s="2" t="str">
        <f>_xlfn.IFNA(IF(VLOOKUP(all_resi[[#This Row],[No. Waybill]],settle_reconcile[No. Waybill],1,0)="","Recon","Recon"),"-")</f>
        <v>-</v>
      </c>
      <c r="AT2754" s="2">
        <f>all_resi[[#This Row],[Nilai COD]]-all_resi[[#This Row],[COD Fee]]-all_resi[[#This Row],[Total Biaya Setelah Diskon]]</f>
        <v>99750</v>
      </c>
      <c r="AU2754" s="2" t="str">
        <f>IF(all_resi[[#This Row],[Waktu Terima]]="","",_xlfn.DAYS(all_resi[[#This Row],[Waktu Terima]],all_resi[[#This Row],[Tanggal Pengiriman]]))</f>
        <v/>
      </c>
    </row>
    <row r="2755" spans="1:47" x14ac:dyDescent="0.25">
      <c r="A2755" s="2" t="s">
        <v>14806</v>
      </c>
      <c r="B2755" s="1">
        <v>46197</v>
      </c>
      <c r="C2755" s="2" t="s">
        <v>42</v>
      </c>
      <c r="D2755" s="2" t="s">
        <v>43</v>
      </c>
      <c r="E2755" s="2" t="s">
        <v>44</v>
      </c>
      <c r="F2755" s="2" t="s">
        <v>45</v>
      </c>
      <c r="G2755" s="2" t="s">
        <v>46</v>
      </c>
      <c r="H2755" s="2" t="s">
        <v>47</v>
      </c>
      <c r="I2755" s="2" t="s">
        <v>14807</v>
      </c>
      <c r="J2755" s="2" t="s">
        <v>14808</v>
      </c>
      <c r="K2755" s="2" t="s">
        <v>203</v>
      </c>
      <c r="L2755" s="2" t="s">
        <v>4605</v>
      </c>
      <c r="M2755" s="2" t="s">
        <v>14809</v>
      </c>
      <c r="N2755" s="2" t="s">
        <v>14810</v>
      </c>
      <c r="O2755">
        <v>1</v>
      </c>
      <c r="P2755" s="2" t="s">
        <v>53</v>
      </c>
      <c r="Q2755">
        <v>100</v>
      </c>
      <c r="R2755">
        <v>0</v>
      </c>
      <c r="S2755" s="2" t="s">
        <v>54</v>
      </c>
      <c r="T2755" s="2" t="s">
        <v>55</v>
      </c>
      <c r="U2755" s="2" t="s">
        <v>147</v>
      </c>
      <c r="V2755" s="2"/>
      <c r="W2755">
        <v>14000</v>
      </c>
      <c r="X2755">
        <v>0</v>
      </c>
      <c r="Y2755">
        <v>0</v>
      </c>
      <c r="Z2755">
        <v>14000</v>
      </c>
      <c r="AB2755" s="2" t="s">
        <v>57</v>
      </c>
      <c r="AC2755">
        <v>8000</v>
      </c>
      <c r="AD2755">
        <v>6000</v>
      </c>
      <c r="AE2755">
        <v>84000</v>
      </c>
      <c r="AF2755">
        <v>1260</v>
      </c>
      <c r="AG2755" s="2" t="s">
        <v>353</v>
      </c>
      <c r="AH2755" s="2" t="s">
        <v>149</v>
      </c>
      <c r="AI2755" s="1">
        <v>46202</v>
      </c>
      <c r="AJ2755" s="2"/>
      <c r="AK2755" s="2" t="s">
        <v>67</v>
      </c>
      <c r="AM2755" s="2" t="s">
        <v>59</v>
      </c>
      <c r="AP2755" s="2" t="s">
        <v>60</v>
      </c>
      <c r="AQ2755" s="2" t="s">
        <v>41</v>
      </c>
      <c r="AR2755">
        <v>70000</v>
      </c>
      <c r="AS2755" s="2" t="str">
        <f>_xlfn.IFNA(IF(VLOOKUP(all_resi[[#This Row],[No. Waybill]],settle_reconcile[No. Waybill],1,0)="","Recon","Recon"),"-")</f>
        <v>-</v>
      </c>
      <c r="AT2755" s="2">
        <f>all_resi[[#This Row],[Nilai COD]]-all_resi[[#This Row],[COD Fee]]-all_resi[[#This Row],[Total Biaya Setelah Diskon]]</f>
        <v>76740</v>
      </c>
      <c r="AU2755" s="2">
        <f>IF(all_resi[[#This Row],[Waktu Terima]]="","",_xlfn.DAYS(all_resi[[#This Row],[Waktu Terima]],all_resi[[#This Row],[Tanggal Pengiriman]]))</f>
        <v>5</v>
      </c>
    </row>
    <row r="2756" spans="1:47" x14ac:dyDescent="0.25">
      <c r="A2756" s="2" t="s">
        <v>15730</v>
      </c>
      <c r="B2756" s="1">
        <v>46197</v>
      </c>
      <c r="C2756" s="2" t="s">
        <v>42</v>
      </c>
      <c r="D2756" s="2" t="s">
        <v>43</v>
      </c>
      <c r="E2756" s="2" t="s">
        <v>44</v>
      </c>
      <c r="F2756" s="2" t="s">
        <v>45</v>
      </c>
      <c r="G2756" s="2" t="s">
        <v>46</v>
      </c>
      <c r="H2756" s="2" t="s">
        <v>47</v>
      </c>
      <c r="I2756" s="2" t="s">
        <v>15731</v>
      </c>
      <c r="J2756" s="2" t="s">
        <v>15732</v>
      </c>
      <c r="K2756" s="2" t="s">
        <v>126</v>
      </c>
      <c r="L2756" s="2" t="s">
        <v>1109</v>
      </c>
      <c r="M2756" s="2" t="s">
        <v>3734</v>
      </c>
      <c r="N2756" s="2" t="s">
        <v>15733</v>
      </c>
      <c r="O2756">
        <v>1</v>
      </c>
      <c r="P2756" s="2" t="s">
        <v>53</v>
      </c>
      <c r="Q2756">
        <v>100</v>
      </c>
      <c r="R2756">
        <v>0</v>
      </c>
      <c r="S2756" s="2" t="s">
        <v>54</v>
      </c>
      <c r="T2756" s="2" t="s">
        <v>55</v>
      </c>
      <c r="U2756" s="2" t="s">
        <v>250</v>
      </c>
      <c r="V2756" s="2"/>
      <c r="W2756">
        <v>74000</v>
      </c>
      <c r="X2756">
        <v>0</v>
      </c>
      <c r="Y2756">
        <v>0</v>
      </c>
      <c r="Z2756">
        <v>74000</v>
      </c>
      <c r="AB2756" s="2" t="s">
        <v>57</v>
      </c>
      <c r="AC2756">
        <v>29600</v>
      </c>
      <c r="AD2756">
        <v>44400</v>
      </c>
      <c r="AE2756">
        <v>129000</v>
      </c>
      <c r="AF2756">
        <v>1935</v>
      </c>
      <c r="AG2756" s="2"/>
      <c r="AH2756" s="2"/>
      <c r="AI2756" s="1"/>
      <c r="AJ2756" s="2"/>
      <c r="AK2756" s="2" t="s">
        <v>67</v>
      </c>
      <c r="AM2756" s="2" t="s">
        <v>59</v>
      </c>
      <c r="AP2756" s="2" t="s">
        <v>60</v>
      </c>
      <c r="AQ2756" s="2" t="s">
        <v>41</v>
      </c>
      <c r="AR2756">
        <v>55000</v>
      </c>
      <c r="AS2756" s="2" t="str">
        <f>_xlfn.IFNA(IF(VLOOKUP(all_resi[[#This Row],[No. Waybill]],settle_reconcile[No. Waybill],1,0)="","Recon","Recon"),"-")</f>
        <v>-</v>
      </c>
      <c r="AT2756" s="2">
        <f>all_resi[[#This Row],[Nilai COD]]-all_resi[[#This Row],[COD Fee]]-all_resi[[#This Row],[Total Biaya Setelah Diskon]]</f>
        <v>82665</v>
      </c>
      <c r="AU2756" s="2" t="str">
        <f>IF(all_resi[[#This Row],[Waktu Terima]]="","",_xlfn.DAYS(all_resi[[#This Row],[Waktu Terima]],all_resi[[#This Row],[Tanggal Pengiriman]]))</f>
        <v/>
      </c>
    </row>
    <row r="2757" spans="1:47" x14ac:dyDescent="0.25">
      <c r="A2757" s="2" t="s">
        <v>15519</v>
      </c>
      <c r="B2757" s="1">
        <v>46197</v>
      </c>
      <c r="C2757" s="2" t="s">
        <v>42</v>
      </c>
      <c r="D2757" s="2" t="s">
        <v>43</v>
      </c>
      <c r="E2757" s="2" t="s">
        <v>44</v>
      </c>
      <c r="F2757" s="2" t="s">
        <v>45</v>
      </c>
      <c r="G2757" s="2" t="s">
        <v>46</v>
      </c>
      <c r="H2757" s="2" t="s">
        <v>47</v>
      </c>
      <c r="I2757" s="2" t="s">
        <v>15520</v>
      </c>
      <c r="J2757" s="2" t="s">
        <v>15521</v>
      </c>
      <c r="K2757" s="2" t="s">
        <v>177</v>
      </c>
      <c r="L2757" s="2" t="s">
        <v>807</v>
      </c>
      <c r="M2757" s="2" t="s">
        <v>1671</v>
      </c>
      <c r="N2757" s="2" t="s">
        <v>15522</v>
      </c>
      <c r="O2757">
        <v>1</v>
      </c>
      <c r="P2757" s="2" t="s">
        <v>53</v>
      </c>
      <c r="Q2757">
        <v>100</v>
      </c>
      <c r="R2757">
        <v>0</v>
      </c>
      <c r="S2757" s="2" t="s">
        <v>54</v>
      </c>
      <c r="T2757" s="2" t="s">
        <v>55</v>
      </c>
      <c r="U2757" s="2" t="s">
        <v>207</v>
      </c>
      <c r="V2757" s="2"/>
      <c r="W2757">
        <v>64000</v>
      </c>
      <c r="X2757">
        <v>0</v>
      </c>
      <c r="Y2757">
        <v>0</v>
      </c>
      <c r="Z2757">
        <v>64000</v>
      </c>
      <c r="AB2757" s="2" t="s">
        <v>57</v>
      </c>
      <c r="AC2757">
        <v>25600</v>
      </c>
      <c r="AD2757">
        <v>38400</v>
      </c>
      <c r="AE2757">
        <v>134000</v>
      </c>
      <c r="AF2757">
        <v>2010</v>
      </c>
      <c r="AG2757" s="2" t="s">
        <v>43</v>
      </c>
      <c r="AH2757" s="2"/>
      <c r="AI2757" s="1">
        <v>46210</v>
      </c>
      <c r="AJ2757" s="2"/>
      <c r="AK2757" s="2" t="s">
        <v>67</v>
      </c>
      <c r="AM2757" s="2" t="s">
        <v>59</v>
      </c>
      <c r="AP2757" s="2" t="s">
        <v>60</v>
      </c>
      <c r="AQ2757" s="2" t="s">
        <v>41</v>
      </c>
      <c r="AR2757">
        <v>70000</v>
      </c>
      <c r="AS2757" s="2" t="str">
        <f>_xlfn.IFNA(IF(VLOOKUP(all_resi[[#This Row],[No. Waybill]],settle_reconcile[No. Waybill],1,0)="","Recon","Recon"),"-")</f>
        <v>-</v>
      </c>
      <c r="AT2757" s="2">
        <f>all_resi[[#This Row],[Nilai COD]]-all_resi[[#This Row],[COD Fee]]-all_resi[[#This Row],[Total Biaya Setelah Diskon]]</f>
        <v>93590</v>
      </c>
      <c r="AU2757" s="2">
        <f>IF(all_resi[[#This Row],[Waktu Terima]]="","",_xlfn.DAYS(all_resi[[#This Row],[Waktu Terima]],all_resi[[#This Row],[Tanggal Pengiriman]]))</f>
        <v>13</v>
      </c>
    </row>
    <row r="2758" spans="1:47" x14ac:dyDescent="0.25">
      <c r="A2758" s="2" t="s">
        <v>14898</v>
      </c>
      <c r="B2758" s="1">
        <v>46197</v>
      </c>
      <c r="C2758" s="2" t="s">
        <v>42</v>
      </c>
      <c r="D2758" s="2" t="s">
        <v>43</v>
      </c>
      <c r="E2758" s="2" t="s">
        <v>44</v>
      </c>
      <c r="F2758" s="2" t="s">
        <v>45</v>
      </c>
      <c r="G2758" s="2" t="s">
        <v>46</v>
      </c>
      <c r="H2758" s="2" t="s">
        <v>47</v>
      </c>
      <c r="I2758" s="2" t="s">
        <v>14899</v>
      </c>
      <c r="J2758" s="2" t="s">
        <v>14900</v>
      </c>
      <c r="K2758" s="2" t="s">
        <v>177</v>
      </c>
      <c r="L2758" s="2" t="s">
        <v>862</v>
      </c>
      <c r="M2758" s="2" t="s">
        <v>14901</v>
      </c>
      <c r="N2758" s="2" t="s">
        <v>14902</v>
      </c>
      <c r="O2758">
        <v>1</v>
      </c>
      <c r="P2758" s="2" t="s">
        <v>53</v>
      </c>
      <c r="Q2758">
        <v>100</v>
      </c>
      <c r="R2758">
        <v>0</v>
      </c>
      <c r="S2758" s="2" t="s">
        <v>54</v>
      </c>
      <c r="T2758" s="2" t="s">
        <v>55</v>
      </c>
      <c r="U2758" s="2" t="s">
        <v>207</v>
      </c>
      <c r="V2758" s="2"/>
      <c r="W2758">
        <v>114000</v>
      </c>
      <c r="X2758">
        <v>0</v>
      </c>
      <c r="Y2758">
        <v>0</v>
      </c>
      <c r="Z2758">
        <v>114000</v>
      </c>
      <c r="AB2758" s="2" t="s">
        <v>57</v>
      </c>
      <c r="AC2758">
        <v>45600</v>
      </c>
      <c r="AD2758">
        <v>68400</v>
      </c>
      <c r="AE2758">
        <v>184000</v>
      </c>
      <c r="AF2758">
        <v>2760</v>
      </c>
      <c r="AG2758" s="2" t="s">
        <v>43</v>
      </c>
      <c r="AH2758" s="2"/>
      <c r="AI2758" s="1">
        <v>46210</v>
      </c>
      <c r="AJ2758" s="2"/>
      <c r="AK2758" s="2" t="s">
        <v>67</v>
      </c>
      <c r="AM2758" s="2" t="s">
        <v>59</v>
      </c>
      <c r="AP2758" s="2" t="s">
        <v>60</v>
      </c>
      <c r="AQ2758" s="2" t="s">
        <v>41</v>
      </c>
      <c r="AR2758">
        <v>70000</v>
      </c>
      <c r="AS2758" s="2" t="str">
        <f>_xlfn.IFNA(IF(VLOOKUP(all_resi[[#This Row],[No. Waybill]],settle_reconcile[No. Waybill],1,0)="","Recon","Recon"),"-")</f>
        <v>-</v>
      </c>
      <c r="AT2758" s="2">
        <f>all_resi[[#This Row],[Nilai COD]]-all_resi[[#This Row],[COD Fee]]-all_resi[[#This Row],[Total Biaya Setelah Diskon]]</f>
        <v>112840</v>
      </c>
      <c r="AU2758" s="2">
        <f>IF(all_resi[[#This Row],[Waktu Terima]]="","",_xlfn.DAYS(all_resi[[#This Row],[Waktu Terima]],all_resi[[#This Row],[Tanggal Pengiriman]]))</f>
        <v>13</v>
      </c>
    </row>
    <row r="2759" spans="1:47" x14ac:dyDescent="0.25">
      <c r="A2759" s="2" t="s">
        <v>15016</v>
      </c>
      <c r="B2759" s="1">
        <v>46197</v>
      </c>
      <c r="C2759" s="2" t="s">
        <v>42</v>
      </c>
      <c r="D2759" s="2" t="s">
        <v>43</v>
      </c>
      <c r="E2759" s="2" t="s">
        <v>44</v>
      </c>
      <c r="F2759" s="2" t="s">
        <v>45</v>
      </c>
      <c r="G2759" s="2" t="s">
        <v>46</v>
      </c>
      <c r="H2759" s="2" t="s">
        <v>47</v>
      </c>
      <c r="I2759" s="2" t="s">
        <v>15017</v>
      </c>
      <c r="J2759" s="2" t="s">
        <v>15018</v>
      </c>
      <c r="K2759" s="2" t="s">
        <v>177</v>
      </c>
      <c r="L2759" s="2" t="s">
        <v>807</v>
      </c>
      <c r="M2759" s="2" t="s">
        <v>1671</v>
      </c>
      <c r="N2759" s="2" t="s">
        <v>15019</v>
      </c>
      <c r="O2759">
        <v>1</v>
      </c>
      <c r="P2759" s="2" t="s">
        <v>53</v>
      </c>
      <c r="Q2759">
        <v>100</v>
      </c>
      <c r="R2759">
        <v>0</v>
      </c>
      <c r="S2759" s="2" t="s">
        <v>54</v>
      </c>
      <c r="T2759" s="2" t="s">
        <v>55</v>
      </c>
      <c r="U2759" s="2" t="s">
        <v>56</v>
      </c>
      <c r="V2759" s="2"/>
      <c r="W2759">
        <v>64000</v>
      </c>
      <c r="X2759">
        <v>0</v>
      </c>
      <c r="Y2759">
        <v>0</v>
      </c>
      <c r="Z2759">
        <v>64000</v>
      </c>
      <c r="AB2759" s="2" t="s">
        <v>57</v>
      </c>
      <c r="AC2759">
        <v>25600</v>
      </c>
      <c r="AD2759">
        <v>38400</v>
      </c>
      <c r="AE2759">
        <v>168000</v>
      </c>
      <c r="AF2759">
        <v>2520</v>
      </c>
      <c r="AG2759" s="2" t="s">
        <v>256</v>
      </c>
      <c r="AH2759" s="2"/>
      <c r="AI2759" s="1">
        <v>46209</v>
      </c>
      <c r="AJ2759" s="2"/>
      <c r="AK2759" s="2" t="s">
        <v>67</v>
      </c>
      <c r="AM2759" s="2" t="s">
        <v>59</v>
      </c>
      <c r="AP2759" s="2" t="s">
        <v>60</v>
      </c>
      <c r="AQ2759" s="2" t="s">
        <v>41</v>
      </c>
      <c r="AR2759">
        <v>104000</v>
      </c>
      <c r="AS2759" s="2" t="str">
        <f>_xlfn.IFNA(IF(VLOOKUP(all_resi[[#This Row],[No. Waybill]],settle_reconcile[No. Waybill],1,0)="","Recon","Recon"),"-")</f>
        <v>-</v>
      </c>
      <c r="AT2759" s="2">
        <f>all_resi[[#This Row],[Nilai COD]]-all_resi[[#This Row],[COD Fee]]-all_resi[[#This Row],[Total Biaya Setelah Diskon]]</f>
        <v>127080</v>
      </c>
      <c r="AU2759" s="2">
        <f>IF(all_resi[[#This Row],[Waktu Terima]]="","",_xlfn.DAYS(all_resi[[#This Row],[Waktu Terima]],all_resi[[#This Row],[Tanggal Pengiriman]]))</f>
        <v>12</v>
      </c>
    </row>
    <row r="2760" spans="1:47" x14ac:dyDescent="0.25">
      <c r="A2760" s="2" t="s">
        <v>15680</v>
      </c>
      <c r="B2760" s="1">
        <v>46197</v>
      </c>
      <c r="C2760" s="2" t="s">
        <v>42</v>
      </c>
      <c r="D2760" s="2" t="s">
        <v>43</v>
      </c>
      <c r="E2760" s="2" t="s">
        <v>44</v>
      </c>
      <c r="F2760" s="2" t="s">
        <v>45</v>
      </c>
      <c r="G2760" s="2" t="s">
        <v>46</v>
      </c>
      <c r="H2760" s="2" t="s">
        <v>47</v>
      </c>
      <c r="I2760" s="2" t="s">
        <v>15681</v>
      </c>
      <c r="J2760" s="2" t="s">
        <v>15682</v>
      </c>
      <c r="K2760" s="2" t="s">
        <v>137</v>
      </c>
      <c r="L2760" s="2" t="s">
        <v>15683</v>
      </c>
      <c r="M2760" s="2" t="s">
        <v>15684</v>
      </c>
      <c r="N2760" s="2" t="s">
        <v>15685</v>
      </c>
      <c r="O2760">
        <v>1</v>
      </c>
      <c r="P2760" s="2" t="s">
        <v>53</v>
      </c>
      <c r="Q2760">
        <v>100</v>
      </c>
      <c r="R2760">
        <v>0</v>
      </c>
      <c r="S2760" s="2" t="s">
        <v>54</v>
      </c>
      <c r="T2760" s="2" t="s">
        <v>55</v>
      </c>
      <c r="U2760" s="2" t="s">
        <v>147</v>
      </c>
      <c r="V2760" s="2"/>
      <c r="W2760">
        <v>27000</v>
      </c>
      <c r="X2760">
        <v>0</v>
      </c>
      <c r="Y2760">
        <v>0</v>
      </c>
      <c r="Z2760">
        <v>27000</v>
      </c>
      <c r="AB2760" s="2" t="s">
        <v>57</v>
      </c>
      <c r="AC2760">
        <v>18000</v>
      </c>
      <c r="AD2760">
        <v>9000</v>
      </c>
      <c r="AE2760">
        <v>97000</v>
      </c>
      <c r="AF2760">
        <v>1455</v>
      </c>
      <c r="AG2760" s="2" t="s">
        <v>17318</v>
      </c>
      <c r="AH2760" s="2" t="s">
        <v>149</v>
      </c>
      <c r="AI2760" s="1">
        <v>46203</v>
      </c>
      <c r="AJ2760" s="2"/>
      <c r="AK2760" s="2" t="s">
        <v>67</v>
      </c>
      <c r="AM2760" s="2" t="s">
        <v>59</v>
      </c>
      <c r="AP2760" s="2" t="s">
        <v>60</v>
      </c>
      <c r="AQ2760" s="2" t="s">
        <v>41</v>
      </c>
      <c r="AR2760">
        <v>70000</v>
      </c>
      <c r="AS2760" s="2" t="str">
        <f>_xlfn.IFNA(IF(VLOOKUP(all_resi[[#This Row],[No. Waybill]],settle_reconcile[No. Waybill],1,0)="","Recon","Recon"),"-")</f>
        <v>-</v>
      </c>
      <c r="AT2760" s="2">
        <f>all_resi[[#This Row],[Nilai COD]]-all_resi[[#This Row],[COD Fee]]-all_resi[[#This Row],[Total Biaya Setelah Diskon]]</f>
        <v>86545</v>
      </c>
      <c r="AU2760" s="2">
        <f>IF(all_resi[[#This Row],[Waktu Terima]]="","",_xlfn.DAYS(all_resi[[#This Row],[Waktu Terima]],all_resi[[#This Row],[Tanggal Pengiriman]]))</f>
        <v>6</v>
      </c>
    </row>
    <row r="2761" spans="1:47" x14ac:dyDescent="0.25">
      <c r="A2761" s="2" t="s">
        <v>14837</v>
      </c>
      <c r="B2761" s="1">
        <v>46197</v>
      </c>
      <c r="C2761" s="2" t="s">
        <v>42</v>
      </c>
      <c r="D2761" s="2" t="s">
        <v>43</v>
      </c>
      <c r="E2761" s="2" t="s">
        <v>44</v>
      </c>
      <c r="F2761" s="2" t="s">
        <v>45</v>
      </c>
      <c r="G2761" s="2" t="s">
        <v>46</v>
      </c>
      <c r="H2761" s="2" t="s">
        <v>47</v>
      </c>
      <c r="I2761" s="2" t="s">
        <v>14838</v>
      </c>
      <c r="J2761" s="2" t="s">
        <v>14839</v>
      </c>
      <c r="K2761" s="2" t="s">
        <v>156</v>
      </c>
      <c r="L2761" s="2" t="s">
        <v>480</v>
      </c>
      <c r="M2761" s="2" t="s">
        <v>9285</v>
      </c>
      <c r="N2761" s="2" t="s">
        <v>14840</v>
      </c>
      <c r="O2761">
        <v>1</v>
      </c>
      <c r="P2761" s="2" t="s">
        <v>53</v>
      </c>
      <c r="Q2761">
        <v>100</v>
      </c>
      <c r="R2761">
        <v>0</v>
      </c>
      <c r="S2761" s="2" t="s">
        <v>54</v>
      </c>
      <c r="T2761" s="2" t="s">
        <v>55</v>
      </c>
      <c r="U2761" s="2" t="s">
        <v>147</v>
      </c>
      <c r="V2761" s="2"/>
      <c r="W2761">
        <v>82000</v>
      </c>
      <c r="X2761">
        <v>0</v>
      </c>
      <c r="Y2761">
        <v>0</v>
      </c>
      <c r="Z2761">
        <v>82000</v>
      </c>
      <c r="AB2761" s="2" t="s">
        <v>57</v>
      </c>
      <c r="AC2761">
        <v>32800</v>
      </c>
      <c r="AD2761">
        <v>49200</v>
      </c>
      <c r="AE2761">
        <v>152000</v>
      </c>
      <c r="AF2761">
        <v>2280</v>
      </c>
      <c r="AG2761" s="2"/>
      <c r="AH2761" s="2"/>
      <c r="AI2761" s="1"/>
      <c r="AJ2761" s="2"/>
      <c r="AK2761" s="2" t="s">
        <v>67</v>
      </c>
      <c r="AM2761" s="2" t="s">
        <v>59</v>
      </c>
      <c r="AP2761" s="2" t="s">
        <v>60</v>
      </c>
      <c r="AQ2761" s="2" t="s">
        <v>41</v>
      </c>
      <c r="AR2761">
        <v>70000</v>
      </c>
      <c r="AS2761" s="2" t="str">
        <f>_xlfn.IFNA(IF(VLOOKUP(all_resi[[#This Row],[No. Waybill]],settle_reconcile[No. Waybill],1,0)="","Recon","Recon"),"-")</f>
        <v>-</v>
      </c>
      <c r="AT2761" s="2">
        <f>all_resi[[#This Row],[Nilai COD]]-all_resi[[#This Row],[COD Fee]]-all_resi[[#This Row],[Total Biaya Setelah Diskon]]</f>
        <v>100520</v>
      </c>
      <c r="AU2761" s="2" t="str">
        <f>IF(all_resi[[#This Row],[Waktu Terima]]="","",_xlfn.DAYS(all_resi[[#This Row],[Waktu Terima]],all_resi[[#This Row],[Tanggal Pengiriman]]))</f>
        <v/>
      </c>
    </row>
    <row r="2762" spans="1:47" x14ac:dyDescent="0.25">
      <c r="A2762" s="2" t="s">
        <v>14841</v>
      </c>
      <c r="B2762" s="1">
        <v>46197</v>
      </c>
      <c r="C2762" s="2" t="s">
        <v>42</v>
      </c>
      <c r="D2762" s="2" t="s">
        <v>43</v>
      </c>
      <c r="E2762" s="2" t="s">
        <v>44</v>
      </c>
      <c r="F2762" s="2" t="s">
        <v>45</v>
      </c>
      <c r="G2762" s="2" t="s">
        <v>46</v>
      </c>
      <c r="H2762" s="2" t="s">
        <v>47</v>
      </c>
      <c r="I2762" s="2" t="s">
        <v>14842</v>
      </c>
      <c r="J2762" s="2" t="s">
        <v>14843</v>
      </c>
      <c r="K2762" s="2" t="s">
        <v>209</v>
      </c>
      <c r="L2762" s="2" t="s">
        <v>1322</v>
      </c>
      <c r="M2762" s="2" t="s">
        <v>2577</v>
      </c>
      <c r="N2762" s="2" t="s">
        <v>14844</v>
      </c>
      <c r="O2762">
        <v>1</v>
      </c>
      <c r="P2762" s="2" t="s">
        <v>53</v>
      </c>
      <c r="Q2762">
        <v>100</v>
      </c>
      <c r="R2762">
        <v>0</v>
      </c>
      <c r="S2762" s="2" t="s">
        <v>54</v>
      </c>
      <c r="T2762" s="2" t="s">
        <v>55</v>
      </c>
      <c r="U2762" s="2" t="s">
        <v>147</v>
      </c>
      <c r="V2762" s="2"/>
      <c r="W2762">
        <v>52000</v>
      </c>
      <c r="X2762">
        <v>0</v>
      </c>
      <c r="Y2762">
        <v>0</v>
      </c>
      <c r="Z2762">
        <v>52000</v>
      </c>
      <c r="AB2762" s="2" t="s">
        <v>57</v>
      </c>
      <c r="AC2762">
        <v>20800</v>
      </c>
      <c r="AD2762">
        <v>31200</v>
      </c>
      <c r="AE2762">
        <v>122000</v>
      </c>
      <c r="AF2762">
        <v>1830</v>
      </c>
      <c r="AG2762" s="2" t="s">
        <v>14842</v>
      </c>
      <c r="AH2762" s="2"/>
      <c r="AI2762" s="1">
        <v>46206</v>
      </c>
      <c r="AJ2762" s="2"/>
      <c r="AK2762" s="2" t="s">
        <v>58</v>
      </c>
      <c r="AM2762" s="2" t="s">
        <v>59</v>
      </c>
      <c r="AP2762" s="2" t="s">
        <v>60</v>
      </c>
      <c r="AQ2762" s="2" t="s">
        <v>41</v>
      </c>
      <c r="AR2762">
        <v>70000</v>
      </c>
      <c r="AS2762" s="2" t="str">
        <f>_xlfn.IFNA(IF(VLOOKUP(all_resi[[#This Row],[No. Waybill]],settle_reconcile[No. Waybill],1,0)="","Recon","Recon"),"-")</f>
        <v>Recon</v>
      </c>
      <c r="AT2762" s="2">
        <f>all_resi[[#This Row],[Nilai COD]]-all_resi[[#This Row],[COD Fee]]-all_resi[[#This Row],[Total Biaya Setelah Diskon]]</f>
        <v>88970</v>
      </c>
      <c r="AU2762" s="2">
        <f>IF(all_resi[[#This Row],[Waktu Terima]]="","",_xlfn.DAYS(all_resi[[#This Row],[Waktu Terima]],all_resi[[#This Row],[Tanggal Pengiriman]]))</f>
        <v>9</v>
      </c>
    </row>
    <row r="2763" spans="1:47" x14ac:dyDescent="0.25">
      <c r="A2763" s="2" t="s">
        <v>15686</v>
      </c>
      <c r="B2763" s="1">
        <v>46197</v>
      </c>
      <c r="C2763" s="2" t="s">
        <v>42</v>
      </c>
      <c r="D2763" s="2" t="s">
        <v>43</v>
      </c>
      <c r="E2763" s="2" t="s">
        <v>44</v>
      </c>
      <c r="F2763" s="2" t="s">
        <v>45</v>
      </c>
      <c r="G2763" s="2" t="s">
        <v>46</v>
      </c>
      <c r="H2763" s="2" t="s">
        <v>47</v>
      </c>
      <c r="I2763" s="2" t="s">
        <v>15687</v>
      </c>
      <c r="J2763" s="2" t="s">
        <v>15688</v>
      </c>
      <c r="K2763" s="2" t="s">
        <v>143</v>
      </c>
      <c r="L2763" s="2" t="s">
        <v>1295</v>
      </c>
      <c r="M2763" s="2" t="s">
        <v>15689</v>
      </c>
      <c r="N2763" s="2" t="s">
        <v>15690</v>
      </c>
      <c r="O2763">
        <v>1</v>
      </c>
      <c r="P2763" s="2" t="s">
        <v>53</v>
      </c>
      <c r="Q2763">
        <v>100</v>
      </c>
      <c r="R2763">
        <v>0</v>
      </c>
      <c r="S2763" s="2" t="s">
        <v>54</v>
      </c>
      <c r="T2763" s="2" t="s">
        <v>55</v>
      </c>
      <c r="U2763" s="2" t="s">
        <v>250</v>
      </c>
      <c r="V2763" s="2"/>
      <c r="W2763">
        <v>25000</v>
      </c>
      <c r="X2763">
        <v>0</v>
      </c>
      <c r="Y2763">
        <v>0</v>
      </c>
      <c r="Z2763">
        <v>25000</v>
      </c>
      <c r="AB2763" s="2" t="s">
        <v>57</v>
      </c>
      <c r="AC2763">
        <v>18000</v>
      </c>
      <c r="AD2763">
        <v>7000</v>
      </c>
      <c r="AE2763">
        <v>80000</v>
      </c>
      <c r="AF2763">
        <v>1200</v>
      </c>
      <c r="AG2763" s="2" t="s">
        <v>16529</v>
      </c>
      <c r="AH2763" s="2"/>
      <c r="AI2763" s="1">
        <v>46199</v>
      </c>
      <c r="AJ2763" s="2"/>
      <c r="AK2763" s="2" t="s">
        <v>58</v>
      </c>
      <c r="AM2763" s="2" t="s">
        <v>59</v>
      </c>
      <c r="AP2763" s="2" t="s">
        <v>60</v>
      </c>
      <c r="AQ2763" s="2" t="s">
        <v>41</v>
      </c>
      <c r="AR2763">
        <v>55000</v>
      </c>
      <c r="AS2763" s="2" t="str">
        <f>_xlfn.IFNA(IF(VLOOKUP(all_resi[[#This Row],[No. Waybill]],settle_reconcile[No. Waybill],1,0)="","Recon","Recon"),"-")</f>
        <v>Recon</v>
      </c>
      <c r="AT2763" s="2">
        <f>all_resi[[#This Row],[Nilai COD]]-all_resi[[#This Row],[COD Fee]]-all_resi[[#This Row],[Total Biaya Setelah Diskon]]</f>
        <v>71800</v>
      </c>
      <c r="AU2763" s="2">
        <f>IF(all_resi[[#This Row],[Waktu Terima]]="","",_xlfn.DAYS(all_resi[[#This Row],[Waktu Terima]],all_resi[[#This Row],[Tanggal Pengiriman]]))</f>
        <v>2</v>
      </c>
    </row>
    <row r="2764" spans="1:47" x14ac:dyDescent="0.25">
      <c r="A2764" s="2" t="s">
        <v>14903</v>
      </c>
      <c r="B2764" s="1">
        <v>46197</v>
      </c>
      <c r="C2764" s="2" t="s">
        <v>42</v>
      </c>
      <c r="D2764" s="2" t="s">
        <v>43</v>
      </c>
      <c r="E2764" s="2" t="s">
        <v>44</v>
      </c>
      <c r="F2764" s="2" t="s">
        <v>45</v>
      </c>
      <c r="G2764" s="2" t="s">
        <v>46</v>
      </c>
      <c r="H2764" s="2" t="s">
        <v>47</v>
      </c>
      <c r="I2764" s="2" t="s">
        <v>14904</v>
      </c>
      <c r="J2764" s="2" t="s">
        <v>14905</v>
      </c>
      <c r="K2764" s="2" t="s">
        <v>132</v>
      </c>
      <c r="L2764" s="2" t="s">
        <v>3856</v>
      </c>
      <c r="M2764" s="2" t="s">
        <v>14906</v>
      </c>
      <c r="N2764" s="2" t="s">
        <v>14907</v>
      </c>
      <c r="O2764">
        <v>1</v>
      </c>
      <c r="P2764" s="2" t="s">
        <v>53</v>
      </c>
      <c r="Q2764">
        <v>100</v>
      </c>
      <c r="R2764">
        <v>0</v>
      </c>
      <c r="S2764" s="2" t="s">
        <v>54</v>
      </c>
      <c r="T2764" s="2" t="s">
        <v>55</v>
      </c>
      <c r="U2764" s="2" t="s">
        <v>147</v>
      </c>
      <c r="V2764" s="2"/>
      <c r="W2764">
        <v>37000</v>
      </c>
      <c r="X2764">
        <v>0</v>
      </c>
      <c r="Y2764">
        <v>0</v>
      </c>
      <c r="Z2764">
        <v>37000</v>
      </c>
      <c r="AB2764" s="2" t="s">
        <v>57</v>
      </c>
      <c r="AC2764">
        <v>14800</v>
      </c>
      <c r="AD2764">
        <v>22200</v>
      </c>
      <c r="AE2764">
        <v>107000</v>
      </c>
      <c r="AF2764">
        <v>1605</v>
      </c>
      <c r="AG2764" s="2" t="s">
        <v>14904</v>
      </c>
      <c r="AH2764" s="2"/>
      <c r="AI2764" s="1">
        <v>46201</v>
      </c>
      <c r="AJ2764" s="2"/>
      <c r="AK2764" s="2" t="s">
        <v>58</v>
      </c>
      <c r="AM2764" s="2" t="s">
        <v>59</v>
      </c>
      <c r="AP2764" s="2" t="s">
        <v>60</v>
      </c>
      <c r="AQ2764" s="2" t="s">
        <v>41</v>
      </c>
      <c r="AR2764">
        <v>70000</v>
      </c>
      <c r="AS2764" s="2" t="str">
        <f>_xlfn.IFNA(IF(VLOOKUP(all_resi[[#This Row],[No. Waybill]],settle_reconcile[No. Waybill],1,0)="","Recon","Recon"),"-")</f>
        <v>Recon</v>
      </c>
      <c r="AT2764" s="2">
        <f>all_resi[[#This Row],[Nilai COD]]-all_resi[[#This Row],[COD Fee]]-all_resi[[#This Row],[Total Biaya Setelah Diskon]]</f>
        <v>83195</v>
      </c>
      <c r="AU2764" s="2">
        <f>IF(all_resi[[#This Row],[Waktu Terima]]="","",_xlfn.DAYS(all_resi[[#This Row],[Waktu Terima]],all_resi[[#This Row],[Tanggal Pengiriman]]))</f>
        <v>4</v>
      </c>
    </row>
    <row r="2765" spans="1:47" x14ac:dyDescent="0.25">
      <c r="A2765" s="2" t="s">
        <v>15049</v>
      </c>
      <c r="B2765" s="1">
        <v>46197</v>
      </c>
      <c r="C2765" s="2" t="s">
        <v>42</v>
      </c>
      <c r="D2765" s="2" t="s">
        <v>43</v>
      </c>
      <c r="E2765" s="2" t="s">
        <v>44</v>
      </c>
      <c r="F2765" s="2" t="s">
        <v>45</v>
      </c>
      <c r="G2765" s="2" t="s">
        <v>46</v>
      </c>
      <c r="H2765" s="2" t="s">
        <v>80</v>
      </c>
      <c r="I2765" s="2" t="s">
        <v>15050</v>
      </c>
      <c r="J2765" s="2" t="s">
        <v>15051</v>
      </c>
      <c r="K2765" s="2" t="s">
        <v>265</v>
      </c>
      <c r="L2765" s="2" t="s">
        <v>787</v>
      </c>
      <c r="M2765" s="2" t="s">
        <v>15052</v>
      </c>
      <c r="N2765" s="2" t="s">
        <v>15053</v>
      </c>
      <c r="O2765">
        <v>1</v>
      </c>
      <c r="P2765" s="2" t="s">
        <v>53</v>
      </c>
      <c r="Q2765">
        <v>100</v>
      </c>
      <c r="R2765">
        <v>0</v>
      </c>
      <c r="S2765" s="2" t="s">
        <v>54</v>
      </c>
      <c r="T2765" s="2" t="s">
        <v>55</v>
      </c>
      <c r="U2765" s="2" t="s">
        <v>86</v>
      </c>
      <c r="V2765" s="2"/>
      <c r="W2765">
        <v>50000</v>
      </c>
      <c r="X2765">
        <v>0</v>
      </c>
      <c r="Y2765">
        <v>0</v>
      </c>
      <c r="Z2765">
        <v>50000</v>
      </c>
      <c r="AB2765" s="2" t="s">
        <v>57</v>
      </c>
      <c r="AC2765">
        <v>20000</v>
      </c>
      <c r="AD2765">
        <v>30000</v>
      </c>
      <c r="AE2765">
        <v>110000</v>
      </c>
      <c r="AF2765">
        <v>1650</v>
      </c>
      <c r="AG2765" s="2" t="s">
        <v>15050</v>
      </c>
      <c r="AH2765" s="2"/>
      <c r="AI2765" s="1">
        <v>46207</v>
      </c>
      <c r="AJ2765" s="2" t="s">
        <v>87</v>
      </c>
      <c r="AK2765" s="2" t="s">
        <v>58</v>
      </c>
      <c r="AM2765" s="2" t="s">
        <v>59</v>
      </c>
      <c r="AP2765" s="2" t="s">
        <v>60</v>
      </c>
      <c r="AQ2765" s="2" t="s">
        <v>41</v>
      </c>
      <c r="AR2765">
        <v>60000</v>
      </c>
      <c r="AS2765" s="2" t="str">
        <f>_xlfn.IFNA(IF(VLOOKUP(all_resi[[#This Row],[No. Waybill]],settle_reconcile[No. Waybill],1,0)="","Recon","Recon"),"-")</f>
        <v>Recon</v>
      </c>
      <c r="AT2765" s="2">
        <f>all_resi[[#This Row],[Nilai COD]]-all_resi[[#This Row],[COD Fee]]-all_resi[[#This Row],[Total Biaya Setelah Diskon]]</f>
        <v>78350</v>
      </c>
      <c r="AU2765" s="2">
        <f>IF(all_resi[[#This Row],[Waktu Terima]]="","",_xlfn.DAYS(all_resi[[#This Row],[Waktu Terima]],all_resi[[#This Row],[Tanggal Pengiriman]]))</f>
        <v>10</v>
      </c>
    </row>
    <row r="2766" spans="1:47" x14ac:dyDescent="0.25">
      <c r="A2766" s="2" t="s">
        <v>15734</v>
      </c>
      <c r="B2766" s="1">
        <v>46197</v>
      </c>
      <c r="C2766" s="2" t="s">
        <v>42</v>
      </c>
      <c r="D2766" s="2" t="s">
        <v>43</v>
      </c>
      <c r="E2766" s="2" t="s">
        <v>44</v>
      </c>
      <c r="F2766" s="2" t="s">
        <v>45</v>
      </c>
      <c r="G2766" s="2" t="s">
        <v>46</v>
      </c>
      <c r="H2766" s="2" t="s">
        <v>47</v>
      </c>
      <c r="I2766" s="2" t="s">
        <v>15735</v>
      </c>
      <c r="J2766" s="2" t="s">
        <v>15736</v>
      </c>
      <c r="K2766" s="2" t="s">
        <v>69</v>
      </c>
      <c r="L2766" s="2" t="s">
        <v>294</v>
      </c>
      <c r="M2766" s="2" t="s">
        <v>1982</v>
      </c>
      <c r="N2766" s="2" t="s">
        <v>15737</v>
      </c>
      <c r="O2766">
        <v>1</v>
      </c>
      <c r="P2766" s="2" t="s">
        <v>53</v>
      </c>
      <c r="Q2766">
        <v>100</v>
      </c>
      <c r="R2766">
        <v>0</v>
      </c>
      <c r="S2766" s="2" t="s">
        <v>54</v>
      </c>
      <c r="T2766" s="2" t="s">
        <v>55</v>
      </c>
      <c r="U2766" s="2" t="s">
        <v>147</v>
      </c>
      <c r="V2766" s="2"/>
      <c r="W2766">
        <v>38000</v>
      </c>
      <c r="X2766">
        <v>0</v>
      </c>
      <c r="Y2766">
        <v>0</v>
      </c>
      <c r="Z2766">
        <v>38000</v>
      </c>
      <c r="AB2766" s="2" t="s">
        <v>57</v>
      </c>
      <c r="AC2766">
        <v>15200</v>
      </c>
      <c r="AD2766">
        <v>22800</v>
      </c>
      <c r="AE2766">
        <v>100000</v>
      </c>
      <c r="AF2766">
        <v>1500</v>
      </c>
      <c r="AG2766" s="2" t="s">
        <v>15735</v>
      </c>
      <c r="AH2766" s="2"/>
      <c r="AI2766" s="1">
        <v>46202</v>
      </c>
      <c r="AJ2766" s="2"/>
      <c r="AK2766" s="2" t="s">
        <v>58</v>
      </c>
      <c r="AM2766" s="2" t="s">
        <v>59</v>
      </c>
      <c r="AP2766" s="2" t="s">
        <v>60</v>
      </c>
      <c r="AQ2766" s="2" t="s">
        <v>41</v>
      </c>
      <c r="AR2766">
        <v>62000</v>
      </c>
      <c r="AS2766" s="2" t="str">
        <f>_xlfn.IFNA(IF(VLOOKUP(all_resi[[#This Row],[No. Waybill]],settle_reconcile[No. Waybill],1,0)="","Recon","Recon"),"-")</f>
        <v>Recon</v>
      </c>
      <c r="AT2766" s="2">
        <f>all_resi[[#This Row],[Nilai COD]]-all_resi[[#This Row],[COD Fee]]-all_resi[[#This Row],[Total Biaya Setelah Diskon]]</f>
        <v>75700</v>
      </c>
      <c r="AU2766" s="2">
        <f>IF(all_resi[[#This Row],[Waktu Terima]]="","",_xlfn.DAYS(all_resi[[#This Row],[Waktu Terima]],all_resi[[#This Row],[Tanggal Pengiriman]]))</f>
        <v>5</v>
      </c>
    </row>
    <row r="2767" spans="1:47" x14ac:dyDescent="0.25">
      <c r="A2767" s="2" t="s">
        <v>15713</v>
      </c>
      <c r="B2767" s="1">
        <v>46197</v>
      </c>
      <c r="C2767" s="2" t="s">
        <v>42</v>
      </c>
      <c r="D2767" s="2" t="s">
        <v>43</v>
      </c>
      <c r="E2767" s="2" t="s">
        <v>44</v>
      </c>
      <c r="F2767" s="2" t="s">
        <v>45</v>
      </c>
      <c r="G2767" s="2" t="s">
        <v>46</v>
      </c>
      <c r="H2767" s="2" t="s">
        <v>47</v>
      </c>
      <c r="I2767" s="2" t="s">
        <v>15714</v>
      </c>
      <c r="J2767" s="2" t="s">
        <v>15715</v>
      </c>
      <c r="K2767" s="2" t="s">
        <v>69</v>
      </c>
      <c r="L2767" s="2" t="s">
        <v>1419</v>
      </c>
      <c r="M2767" s="2" t="s">
        <v>1598</v>
      </c>
      <c r="N2767" s="2" t="s">
        <v>15716</v>
      </c>
      <c r="O2767">
        <v>1</v>
      </c>
      <c r="P2767" s="2" t="s">
        <v>53</v>
      </c>
      <c r="Q2767">
        <v>100</v>
      </c>
      <c r="R2767">
        <v>0</v>
      </c>
      <c r="S2767" s="2" t="s">
        <v>54</v>
      </c>
      <c r="T2767" s="2" t="s">
        <v>55</v>
      </c>
      <c r="U2767" s="2" t="s">
        <v>147</v>
      </c>
      <c r="V2767" s="2"/>
      <c r="W2767">
        <v>51000</v>
      </c>
      <c r="X2767">
        <v>0</v>
      </c>
      <c r="Y2767">
        <v>0</v>
      </c>
      <c r="Z2767">
        <v>51000</v>
      </c>
      <c r="AB2767" s="2" t="s">
        <v>57</v>
      </c>
      <c r="AC2767">
        <v>20400</v>
      </c>
      <c r="AD2767">
        <v>30600</v>
      </c>
      <c r="AE2767">
        <v>121000</v>
      </c>
      <c r="AF2767">
        <v>1815</v>
      </c>
      <c r="AG2767" s="2"/>
      <c r="AH2767" s="2"/>
      <c r="AI2767" s="1"/>
      <c r="AJ2767" s="2"/>
      <c r="AK2767" s="2" t="s">
        <v>67</v>
      </c>
      <c r="AM2767" s="2" t="s">
        <v>59</v>
      </c>
      <c r="AP2767" s="2" t="s">
        <v>60</v>
      </c>
      <c r="AQ2767" s="2" t="s">
        <v>41</v>
      </c>
      <c r="AR2767">
        <v>70000</v>
      </c>
      <c r="AS2767" s="2" t="str">
        <f>_xlfn.IFNA(IF(VLOOKUP(all_resi[[#This Row],[No. Waybill]],settle_reconcile[No. Waybill],1,0)="","Recon","Recon"),"-")</f>
        <v>-</v>
      </c>
      <c r="AT2767" s="2">
        <f>all_resi[[#This Row],[Nilai COD]]-all_resi[[#This Row],[COD Fee]]-all_resi[[#This Row],[Total Biaya Setelah Diskon]]</f>
        <v>88585</v>
      </c>
      <c r="AU2767" s="2" t="str">
        <f>IF(all_resi[[#This Row],[Waktu Terima]]="","",_xlfn.DAYS(all_resi[[#This Row],[Waktu Terima]],all_resi[[#This Row],[Tanggal Pengiriman]]))</f>
        <v/>
      </c>
    </row>
    <row r="2768" spans="1:47" x14ac:dyDescent="0.25">
      <c r="A2768" s="2" t="s">
        <v>15462</v>
      </c>
      <c r="B2768" s="1">
        <v>46197</v>
      </c>
      <c r="C2768" s="2" t="s">
        <v>42</v>
      </c>
      <c r="D2768" s="2" t="s">
        <v>43</v>
      </c>
      <c r="E2768" s="2" t="s">
        <v>44</v>
      </c>
      <c r="F2768" s="2" t="s">
        <v>45</v>
      </c>
      <c r="G2768" s="2" t="s">
        <v>46</v>
      </c>
      <c r="H2768" s="2" t="s">
        <v>47</v>
      </c>
      <c r="I2768" s="2" t="s">
        <v>15463</v>
      </c>
      <c r="J2768" s="2" t="s">
        <v>15464</v>
      </c>
      <c r="K2768" s="2" t="s">
        <v>957</v>
      </c>
      <c r="L2768" s="2" t="s">
        <v>15465</v>
      </c>
      <c r="M2768" s="2" t="s">
        <v>15466</v>
      </c>
      <c r="N2768" s="2" t="s">
        <v>15467</v>
      </c>
      <c r="O2768">
        <v>1</v>
      </c>
      <c r="P2768" s="2" t="s">
        <v>53</v>
      </c>
      <c r="Q2768">
        <v>100</v>
      </c>
      <c r="R2768">
        <v>0</v>
      </c>
      <c r="S2768" s="2" t="s">
        <v>54</v>
      </c>
      <c r="T2768" s="2" t="s">
        <v>55</v>
      </c>
      <c r="U2768" s="2" t="s">
        <v>147</v>
      </c>
      <c r="V2768" s="2"/>
      <c r="W2768">
        <v>43000</v>
      </c>
      <c r="X2768">
        <v>0</v>
      </c>
      <c r="Y2768">
        <v>0</v>
      </c>
      <c r="Z2768">
        <v>43000</v>
      </c>
      <c r="AB2768" s="2" t="s">
        <v>57</v>
      </c>
      <c r="AC2768">
        <v>17200</v>
      </c>
      <c r="AD2768">
        <v>25800</v>
      </c>
      <c r="AE2768">
        <v>113000</v>
      </c>
      <c r="AF2768">
        <v>1695</v>
      </c>
      <c r="AG2768" s="2" t="s">
        <v>256</v>
      </c>
      <c r="AH2768" s="2"/>
      <c r="AI2768" s="1">
        <v>46208</v>
      </c>
      <c r="AJ2768" s="2"/>
      <c r="AK2768" s="2" t="s">
        <v>67</v>
      </c>
      <c r="AM2768" s="2" t="s">
        <v>59</v>
      </c>
      <c r="AP2768" s="2" t="s">
        <v>60</v>
      </c>
      <c r="AQ2768" s="2" t="s">
        <v>41</v>
      </c>
      <c r="AR2768">
        <v>70000</v>
      </c>
      <c r="AS2768" s="2" t="str">
        <f>_xlfn.IFNA(IF(VLOOKUP(all_resi[[#This Row],[No. Waybill]],settle_reconcile[No. Waybill],1,0)="","Recon","Recon"),"-")</f>
        <v>-</v>
      </c>
      <c r="AT2768" s="2">
        <f>all_resi[[#This Row],[Nilai COD]]-all_resi[[#This Row],[COD Fee]]-all_resi[[#This Row],[Total Biaya Setelah Diskon]]</f>
        <v>85505</v>
      </c>
      <c r="AU2768" s="2">
        <f>IF(all_resi[[#This Row],[Waktu Terima]]="","",_xlfn.DAYS(all_resi[[#This Row],[Waktu Terima]],all_resi[[#This Row],[Tanggal Pengiriman]]))</f>
        <v>11</v>
      </c>
    </row>
    <row r="2769" spans="1:47" x14ac:dyDescent="0.25">
      <c r="A2769" s="2" t="s">
        <v>14918</v>
      </c>
      <c r="B2769" s="1">
        <v>46197</v>
      </c>
      <c r="C2769" s="2" t="s">
        <v>42</v>
      </c>
      <c r="D2769" s="2" t="s">
        <v>43</v>
      </c>
      <c r="E2769" s="2" t="s">
        <v>44</v>
      </c>
      <c r="F2769" s="2" t="s">
        <v>45</v>
      </c>
      <c r="G2769" s="2" t="s">
        <v>46</v>
      </c>
      <c r="H2769" s="2" t="s">
        <v>47</v>
      </c>
      <c r="I2769" s="2" t="s">
        <v>14919</v>
      </c>
      <c r="J2769" s="2" t="s">
        <v>14920</v>
      </c>
      <c r="K2769" s="2" t="s">
        <v>75</v>
      </c>
      <c r="L2769" s="2" t="s">
        <v>8933</v>
      </c>
      <c r="M2769" s="2" t="s">
        <v>14921</v>
      </c>
      <c r="N2769" s="2" t="s">
        <v>14922</v>
      </c>
      <c r="O2769">
        <v>1</v>
      </c>
      <c r="P2769" s="2" t="s">
        <v>53</v>
      </c>
      <c r="Q2769">
        <v>100</v>
      </c>
      <c r="R2769">
        <v>0</v>
      </c>
      <c r="S2769" s="2" t="s">
        <v>54</v>
      </c>
      <c r="T2769" s="2" t="s">
        <v>55</v>
      </c>
      <c r="U2769" s="2" t="s">
        <v>147</v>
      </c>
      <c r="V2769" s="2"/>
      <c r="W2769">
        <v>61000</v>
      </c>
      <c r="X2769">
        <v>0</v>
      </c>
      <c r="Y2769">
        <v>0</v>
      </c>
      <c r="Z2769">
        <v>61000</v>
      </c>
      <c r="AB2769" s="2" t="s">
        <v>57</v>
      </c>
      <c r="AC2769">
        <v>24400</v>
      </c>
      <c r="AD2769">
        <v>36600</v>
      </c>
      <c r="AE2769">
        <v>131000</v>
      </c>
      <c r="AF2769">
        <v>1965</v>
      </c>
      <c r="AG2769" s="2" t="s">
        <v>256</v>
      </c>
      <c r="AH2769" s="2"/>
      <c r="AI2769" s="1">
        <v>46209</v>
      </c>
      <c r="AJ2769" s="2"/>
      <c r="AK2769" s="2" t="s">
        <v>67</v>
      </c>
      <c r="AM2769" s="2" t="s">
        <v>59</v>
      </c>
      <c r="AP2769" s="2" t="s">
        <v>60</v>
      </c>
      <c r="AQ2769" s="2" t="s">
        <v>41</v>
      </c>
      <c r="AR2769">
        <v>70000</v>
      </c>
      <c r="AS2769" s="2" t="str">
        <f>_xlfn.IFNA(IF(VLOOKUP(all_resi[[#This Row],[No. Waybill]],settle_reconcile[No. Waybill],1,0)="","Recon","Recon"),"-")</f>
        <v>-</v>
      </c>
      <c r="AT2769" s="2">
        <f>all_resi[[#This Row],[Nilai COD]]-all_resi[[#This Row],[COD Fee]]-all_resi[[#This Row],[Total Biaya Setelah Diskon]]</f>
        <v>92435</v>
      </c>
      <c r="AU2769" s="2">
        <f>IF(all_resi[[#This Row],[Waktu Terima]]="","",_xlfn.DAYS(all_resi[[#This Row],[Waktu Terima]],all_resi[[#This Row],[Tanggal Pengiriman]]))</f>
        <v>12</v>
      </c>
    </row>
    <row r="2770" spans="1:47" x14ac:dyDescent="0.25">
      <c r="A2770" s="2" t="s">
        <v>14884</v>
      </c>
      <c r="B2770" s="1">
        <v>46197</v>
      </c>
      <c r="C2770" s="2" t="s">
        <v>42</v>
      </c>
      <c r="D2770" s="2" t="s">
        <v>43</v>
      </c>
      <c r="E2770" s="2" t="s">
        <v>44</v>
      </c>
      <c r="F2770" s="2" t="s">
        <v>45</v>
      </c>
      <c r="G2770" s="2" t="s">
        <v>46</v>
      </c>
      <c r="H2770" s="2" t="s">
        <v>47</v>
      </c>
      <c r="I2770" s="2" t="s">
        <v>14885</v>
      </c>
      <c r="J2770" s="2" t="s">
        <v>14886</v>
      </c>
      <c r="K2770" s="2" t="s">
        <v>177</v>
      </c>
      <c r="L2770" s="2" t="s">
        <v>807</v>
      </c>
      <c r="M2770" s="2" t="s">
        <v>2536</v>
      </c>
      <c r="N2770" s="2" t="s">
        <v>14887</v>
      </c>
      <c r="O2770">
        <v>1</v>
      </c>
      <c r="P2770" s="2" t="s">
        <v>53</v>
      </c>
      <c r="Q2770">
        <v>100</v>
      </c>
      <c r="R2770">
        <v>0</v>
      </c>
      <c r="S2770" s="2" t="s">
        <v>54</v>
      </c>
      <c r="T2770" s="2" t="s">
        <v>55</v>
      </c>
      <c r="U2770" s="2" t="s">
        <v>225</v>
      </c>
      <c r="V2770" s="2"/>
      <c r="W2770">
        <v>64000</v>
      </c>
      <c r="X2770">
        <v>0</v>
      </c>
      <c r="Y2770">
        <v>0</v>
      </c>
      <c r="Z2770">
        <v>64000</v>
      </c>
      <c r="AB2770" s="2" t="s">
        <v>57</v>
      </c>
      <c r="AC2770">
        <v>25600</v>
      </c>
      <c r="AD2770">
        <v>38400</v>
      </c>
      <c r="AE2770">
        <v>168000</v>
      </c>
      <c r="AF2770">
        <v>2520</v>
      </c>
      <c r="AG2770" s="2" t="s">
        <v>14885</v>
      </c>
      <c r="AH2770" s="2"/>
      <c r="AI2770" s="1">
        <v>46201</v>
      </c>
      <c r="AJ2770" s="2"/>
      <c r="AK2770" s="2" t="s">
        <v>58</v>
      </c>
      <c r="AM2770" s="2" t="s">
        <v>59</v>
      </c>
      <c r="AP2770" s="2" t="s">
        <v>60</v>
      </c>
      <c r="AQ2770" s="2" t="s">
        <v>41</v>
      </c>
      <c r="AR2770">
        <v>104000</v>
      </c>
      <c r="AS2770" s="2" t="str">
        <f>_xlfn.IFNA(IF(VLOOKUP(all_resi[[#This Row],[No. Waybill]],settle_reconcile[No. Waybill],1,0)="","Recon","Recon"),"-")</f>
        <v>Recon</v>
      </c>
      <c r="AT2770" s="2">
        <f>all_resi[[#This Row],[Nilai COD]]-all_resi[[#This Row],[COD Fee]]-all_resi[[#This Row],[Total Biaya Setelah Diskon]]</f>
        <v>127080</v>
      </c>
      <c r="AU2770" s="2">
        <f>IF(all_resi[[#This Row],[Waktu Terima]]="","",_xlfn.DAYS(all_resi[[#This Row],[Waktu Terima]],all_resi[[#This Row],[Tanggal Pengiriman]]))</f>
        <v>4</v>
      </c>
    </row>
    <row r="2771" spans="1:47" x14ac:dyDescent="0.25">
      <c r="A2771" s="2" t="s">
        <v>15726</v>
      </c>
      <c r="B2771" s="1">
        <v>46197</v>
      </c>
      <c r="C2771" s="2" t="s">
        <v>42</v>
      </c>
      <c r="D2771" s="2" t="s">
        <v>43</v>
      </c>
      <c r="E2771" s="2" t="s">
        <v>44</v>
      </c>
      <c r="F2771" s="2" t="s">
        <v>45</v>
      </c>
      <c r="G2771" s="2" t="s">
        <v>46</v>
      </c>
      <c r="H2771" s="2" t="s">
        <v>47</v>
      </c>
      <c r="I2771" s="2" t="s">
        <v>15727</v>
      </c>
      <c r="J2771" s="2" t="s">
        <v>15728</v>
      </c>
      <c r="K2771" s="2" t="s">
        <v>388</v>
      </c>
      <c r="L2771" s="2" t="s">
        <v>3767</v>
      </c>
      <c r="M2771" s="2" t="s">
        <v>11450</v>
      </c>
      <c r="N2771" s="2" t="s">
        <v>15729</v>
      </c>
      <c r="O2771">
        <v>1</v>
      </c>
      <c r="P2771" s="2" t="s">
        <v>53</v>
      </c>
      <c r="Q2771">
        <v>100</v>
      </c>
      <c r="R2771">
        <v>0</v>
      </c>
      <c r="S2771" s="2" t="s">
        <v>54</v>
      </c>
      <c r="T2771" s="2" t="s">
        <v>55</v>
      </c>
      <c r="U2771" s="2" t="s">
        <v>323</v>
      </c>
      <c r="V2771" s="2"/>
      <c r="W2771">
        <v>77000</v>
      </c>
      <c r="X2771">
        <v>0</v>
      </c>
      <c r="Y2771">
        <v>0</v>
      </c>
      <c r="Z2771">
        <v>77000</v>
      </c>
      <c r="AB2771" s="2" t="s">
        <v>57</v>
      </c>
      <c r="AC2771">
        <v>30800</v>
      </c>
      <c r="AD2771">
        <v>46200</v>
      </c>
      <c r="AE2771">
        <v>151000</v>
      </c>
      <c r="AF2771">
        <v>2265</v>
      </c>
      <c r="AG2771" s="2" t="s">
        <v>15727</v>
      </c>
      <c r="AH2771" s="2"/>
      <c r="AI2771" s="1">
        <v>46202</v>
      </c>
      <c r="AJ2771" s="2"/>
      <c r="AK2771" s="2" t="s">
        <v>58</v>
      </c>
      <c r="AM2771" s="2" t="s">
        <v>59</v>
      </c>
      <c r="AP2771" s="2" t="s">
        <v>60</v>
      </c>
      <c r="AQ2771" s="2" t="s">
        <v>41</v>
      </c>
      <c r="AR2771">
        <v>74000</v>
      </c>
      <c r="AS2771" s="2" t="str">
        <f>_xlfn.IFNA(IF(VLOOKUP(all_resi[[#This Row],[No. Waybill]],settle_reconcile[No. Waybill],1,0)="","Recon","Recon"),"-")</f>
        <v>Recon</v>
      </c>
      <c r="AT2771" s="2">
        <f>all_resi[[#This Row],[Nilai COD]]-all_resi[[#This Row],[COD Fee]]-all_resi[[#This Row],[Total Biaya Setelah Diskon]]</f>
        <v>102535</v>
      </c>
      <c r="AU2771" s="2">
        <f>IF(all_resi[[#This Row],[Waktu Terima]]="","",_xlfn.DAYS(all_resi[[#This Row],[Waktu Terima]],all_resi[[#This Row],[Tanggal Pengiriman]]))</f>
        <v>5</v>
      </c>
    </row>
    <row r="2772" spans="1:47" x14ac:dyDescent="0.25">
      <c r="A2772" s="2" t="s">
        <v>15738</v>
      </c>
      <c r="B2772" s="1">
        <v>46197</v>
      </c>
      <c r="C2772" s="2" t="s">
        <v>42</v>
      </c>
      <c r="D2772" s="2" t="s">
        <v>43</v>
      </c>
      <c r="E2772" s="2" t="s">
        <v>44</v>
      </c>
      <c r="F2772" s="2" t="s">
        <v>45</v>
      </c>
      <c r="G2772" s="2" t="s">
        <v>46</v>
      </c>
      <c r="H2772" s="2" t="s">
        <v>80</v>
      </c>
      <c r="I2772" s="2" t="s">
        <v>15739</v>
      </c>
      <c r="J2772" s="2" t="s">
        <v>15740</v>
      </c>
      <c r="K2772" s="2" t="s">
        <v>177</v>
      </c>
      <c r="L2772" s="2" t="s">
        <v>1245</v>
      </c>
      <c r="M2772" s="2" t="s">
        <v>3411</v>
      </c>
      <c r="N2772" s="2" t="s">
        <v>15741</v>
      </c>
      <c r="O2772">
        <v>1</v>
      </c>
      <c r="P2772" s="2" t="s">
        <v>53</v>
      </c>
      <c r="Q2772">
        <v>100</v>
      </c>
      <c r="R2772">
        <v>0</v>
      </c>
      <c r="S2772" s="2" t="s">
        <v>54</v>
      </c>
      <c r="T2772" s="2" t="s">
        <v>55</v>
      </c>
      <c r="U2772" s="2" t="s">
        <v>86</v>
      </c>
      <c r="V2772" s="2"/>
      <c r="W2772">
        <v>80000</v>
      </c>
      <c r="X2772">
        <v>0</v>
      </c>
      <c r="Y2772">
        <v>0</v>
      </c>
      <c r="Z2772">
        <v>80000</v>
      </c>
      <c r="AB2772" s="2" t="s">
        <v>57</v>
      </c>
      <c r="AC2772">
        <v>32000</v>
      </c>
      <c r="AD2772">
        <v>48000</v>
      </c>
      <c r="AE2772">
        <v>140000</v>
      </c>
      <c r="AF2772">
        <v>2100</v>
      </c>
      <c r="AG2772" s="2" t="s">
        <v>15739</v>
      </c>
      <c r="AH2772" s="2"/>
      <c r="AI2772" s="1">
        <v>46202</v>
      </c>
      <c r="AJ2772" s="2" t="s">
        <v>87</v>
      </c>
      <c r="AK2772" s="2" t="s">
        <v>58</v>
      </c>
      <c r="AM2772" s="2" t="s">
        <v>59</v>
      </c>
      <c r="AP2772" s="2" t="s">
        <v>60</v>
      </c>
      <c r="AQ2772" s="2" t="s">
        <v>41</v>
      </c>
      <c r="AR2772">
        <v>60000</v>
      </c>
      <c r="AS2772" s="2" t="str">
        <f>_xlfn.IFNA(IF(VLOOKUP(all_resi[[#This Row],[No. Waybill]],settle_reconcile[No. Waybill],1,0)="","Recon","Recon"),"-")</f>
        <v>Recon</v>
      </c>
      <c r="AT2772" s="2">
        <f>all_resi[[#This Row],[Nilai COD]]-all_resi[[#This Row],[COD Fee]]-all_resi[[#This Row],[Total Biaya Setelah Diskon]]</f>
        <v>89900</v>
      </c>
      <c r="AU2772" s="2">
        <f>IF(all_resi[[#This Row],[Waktu Terima]]="","",_xlfn.DAYS(all_resi[[#This Row],[Waktu Terima]],all_resi[[#This Row],[Tanggal Pengiriman]]))</f>
        <v>5</v>
      </c>
    </row>
    <row r="2773" spans="1:47" x14ac:dyDescent="0.25">
      <c r="A2773" s="2" t="s">
        <v>15506</v>
      </c>
      <c r="B2773" s="1">
        <v>46197</v>
      </c>
      <c r="C2773" s="2" t="s">
        <v>42</v>
      </c>
      <c r="D2773" s="2" t="s">
        <v>43</v>
      </c>
      <c r="E2773" s="2" t="s">
        <v>44</v>
      </c>
      <c r="F2773" s="2" t="s">
        <v>45</v>
      </c>
      <c r="G2773" s="2" t="s">
        <v>46</v>
      </c>
      <c r="H2773" s="2" t="s">
        <v>47</v>
      </c>
      <c r="I2773" s="2" t="s">
        <v>15507</v>
      </c>
      <c r="J2773" s="2" t="s">
        <v>15508</v>
      </c>
      <c r="K2773" s="2" t="s">
        <v>116</v>
      </c>
      <c r="L2773" s="2" t="s">
        <v>4296</v>
      </c>
      <c r="M2773" s="2" t="s">
        <v>15509</v>
      </c>
      <c r="N2773" s="2" t="s">
        <v>15510</v>
      </c>
      <c r="O2773">
        <v>1</v>
      </c>
      <c r="P2773" s="2" t="s">
        <v>53</v>
      </c>
      <c r="Q2773">
        <v>100</v>
      </c>
      <c r="R2773">
        <v>0</v>
      </c>
      <c r="S2773" s="2" t="s">
        <v>54</v>
      </c>
      <c r="T2773" s="2" t="s">
        <v>55</v>
      </c>
      <c r="U2773" s="2" t="s">
        <v>250</v>
      </c>
      <c r="V2773" s="2"/>
      <c r="W2773">
        <v>16000</v>
      </c>
      <c r="X2773">
        <v>0</v>
      </c>
      <c r="Y2773">
        <v>0</v>
      </c>
      <c r="Z2773">
        <v>16000</v>
      </c>
      <c r="AB2773" s="2" t="s">
        <v>57</v>
      </c>
      <c r="AC2773">
        <v>11000</v>
      </c>
      <c r="AD2773">
        <v>5000</v>
      </c>
      <c r="AE2773">
        <v>71000</v>
      </c>
      <c r="AF2773">
        <v>1065</v>
      </c>
      <c r="AG2773" s="2" t="s">
        <v>15507</v>
      </c>
      <c r="AH2773" s="2"/>
      <c r="AI2773" s="1">
        <v>46198</v>
      </c>
      <c r="AJ2773" s="2"/>
      <c r="AK2773" s="2" t="s">
        <v>58</v>
      </c>
      <c r="AM2773" s="2" t="s">
        <v>59</v>
      </c>
      <c r="AP2773" s="2" t="s">
        <v>60</v>
      </c>
      <c r="AQ2773" s="2" t="s">
        <v>41</v>
      </c>
      <c r="AR2773">
        <v>55000</v>
      </c>
      <c r="AS2773" s="2" t="str">
        <f>_xlfn.IFNA(IF(VLOOKUP(all_resi[[#This Row],[No. Waybill]],settle_reconcile[No. Waybill],1,0)="","Recon","Recon"),"-")</f>
        <v>Recon</v>
      </c>
      <c r="AT2773" s="2">
        <f>all_resi[[#This Row],[Nilai COD]]-all_resi[[#This Row],[COD Fee]]-all_resi[[#This Row],[Total Biaya Setelah Diskon]]</f>
        <v>64935</v>
      </c>
      <c r="AU2773" s="2">
        <f>IF(all_resi[[#This Row],[Waktu Terima]]="","",_xlfn.DAYS(all_resi[[#This Row],[Waktu Terima]],all_resi[[#This Row],[Tanggal Pengiriman]]))</f>
        <v>1</v>
      </c>
    </row>
    <row r="2774" spans="1:47" x14ac:dyDescent="0.25">
      <c r="A2774" s="2" t="s">
        <v>15007</v>
      </c>
      <c r="B2774" s="1">
        <v>46197</v>
      </c>
      <c r="C2774" s="2" t="s">
        <v>42</v>
      </c>
      <c r="D2774" s="2" t="s">
        <v>43</v>
      </c>
      <c r="E2774" s="2" t="s">
        <v>44</v>
      </c>
      <c r="F2774" s="2" t="s">
        <v>45</v>
      </c>
      <c r="G2774" s="2" t="s">
        <v>46</v>
      </c>
      <c r="H2774" s="2" t="s">
        <v>47</v>
      </c>
      <c r="I2774" s="2" t="s">
        <v>15008</v>
      </c>
      <c r="J2774" s="2" t="s">
        <v>15009</v>
      </c>
      <c r="K2774" s="2" t="s">
        <v>252</v>
      </c>
      <c r="L2774" s="2" t="s">
        <v>332</v>
      </c>
      <c r="M2774" s="2" t="s">
        <v>15010</v>
      </c>
      <c r="N2774" s="2" t="s">
        <v>15011</v>
      </c>
      <c r="O2774">
        <v>1</v>
      </c>
      <c r="P2774" s="2" t="s">
        <v>53</v>
      </c>
      <c r="Q2774">
        <v>100</v>
      </c>
      <c r="R2774">
        <v>0</v>
      </c>
      <c r="S2774" s="2" t="s">
        <v>54</v>
      </c>
      <c r="T2774" s="2" t="s">
        <v>55</v>
      </c>
      <c r="U2774" s="2" t="s">
        <v>97</v>
      </c>
      <c r="V2774" s="2"/>
      <c r="W2774">
        <v>20000</v>
      </c>
      <c r="X2774">
        <v>0</v>
      </c>
      <c r="Y2774">
        <v>0</v>
      </c>
      <c r="Z2774">
        <v>20000</v>
      </c>
      <c r="AB2774" s="2" t="s">
        <v>57</v>
      </c>
      <c r="AC2774">
        <v>13000</v>
      </c>
      <c r="AD2774">
        <v>7000</v>
      </c>
      <c r="AE2774">
        <v>90000</v>
      </c>
      <c r="AF2774">
        <v>1350</v>
      </c>
      <c r="AG2774" s="2" t="s">
        <v>16530</v>
      </c>
      <c r="AH2774" s="2"/>
      <c r="AI2774" s="1">
        <v>46200</v>
      </c>
      <c r="AJ2774" s="2"/>
      <c r="AK2774" s="2" t="s">
        <v>58</v>
      </c>
      <c r="AM2774" s="2" t="s">
        <v>59</v>
      </c>
      <c r="AP2774" s="2" t="s">
        <v>60</v>
      </c>
      <c r="AQ2774" s="2" t="s">
        <v>41</v>
      </c>
      <c r="AR2774">
        <v>70000</v>
      </c>
      <c r="AS2774" s="2" t="str">
        <f>_xlfn.IFNA(IF(VLOOKUP(all_resi[[#This Row],[No. Waybill]],settle_reconcile[No. Waybill],1,0)="","Recon","Recon"),"-")</f>
        <v>Recon</v>
      </c>
      <c r="AT2774" s="2">
        <f>all_resi[[#This Row],[Nilai COD]]-all_resi[[#This Row],[COD Fee]]-all_resi[[#This Row],[Total Biaya Setelah Diskon]]</f>
        <v>81650</v>
      </c>
      <c r="AU2774" s="2">
        <f>IF(all_resi[[#This Row],[Waktu Terima]]="","",_xlfn.DAYS(all_resi[[#This Row],[Waktu Terima]],all_resi[[#This Row],[Tanggal Pengiriman]]))</f>
        <v>3</v>
      </c>
    </row>
    <row r="2775" spans="1:47" x14ac:dyDescent="0.25">
      <c r="A2775" s="2" t="s">
        <v>15356</v>
      </c>
      <c r="B2775" s="1">
        <v>46197</v>
      </c>
      <c r="C2775" s="2" t="s">
        <v>42</v>
      </c>
      <c r="D2775" s="2" t="s">
        <v>43</v>
      </c>
      <c r="E2775" s="2" t="s">
        <v>44</v>
      </c>
      <c r="F2775" s="2" t="s">
        <v>45</v>
      </c>
      <c r="G2775" s="2" t="s">
        <v>46</v>
      </c>
      <c r="H2775" s="2" t="s">
        <v>47</v>
      </c>
      <c r="I2775" s="2" t="s">
        <v>15357</v>
      </c>
      <c r="J2775" s="2" t="s">
        <v>15358</v>
      </c>
      <c r="K2775" s="2" t="s">
        <v>121</v>
      </c>
      <c r="L2775" s="2" t="s">
        <v>761</v>
      </c>
      <c r="M2775" s="2" t="s">
        <v>15359</v>
      </c>
      <c r="N2775" s="2" t="s">
        <v>15360</v>
      </c>
      <c r="O2775">
        <v>1</v>
      </c>
      <c r="P2775" s="2" t="s">
        <v>53</v>
      </c>
      <c r="Q2775">
        <v>100</v>
      </c>
      <c r="R2775">
        <v>0</v>
      </c>
      <c r="S2775" s="2" t="s">
        <v>54</v>
      </c>
      <c r="T2775" s="2" t="s">
        <v>55</v>
      </c>
      <c r="U2775" s="2" t="s">
        <v>207</v>
      </c>
      <c r="V2775" s="2"/>
      <c r="W2775">
        <v>85000</v>
      </c>
      <c r="X2775">
        <v>0</v>
      </c>
      <c r="Y2775">
        <v>0</v>
      </c>
      <c r="Z2775">
        <v>85000</v>
      </c>
      <c r="AB2775" s="2" t="s">
        <v>57</v>
      </c>
      <c r="AC2775">
        <v>34000</v>
      </c>
      <c r="AD2775">
        <v>51000</v>
      </c>
      <c r="AE2775">
        <v>155000</v>
      </c>
      <c r="AF2775">
        <v>2325</v>
      </c>
      <c r="AG2775" s="2" t="s">
        <v>43</v>
      </c>
      <c r="AH2775" s="2"/>
      <c r="AI2775" s="1">
        <v>46210</v>
      </c>
      <c r="AJ2775" s="2"/>
      <c r="AK2775" s="2" t="s">
        <v>67</v>
      </c>
      <c r="AM2775" s="2" t="s">
        <v>59</v>
      </c>
      <c r="AP2775" s="2" t="s">
        <v>60</v>
      </c>
      <c r="AQ2775" s="2" t="s">
        <v>41</v>
      </c>
      <c r="AR2775">
        <v>70000</v>
      </c>
      <c r="AS2775" s="2" t="str">
        <f>_xlfn.IFNA(IF(VLOOKUP(all_resi[[#This Row],[No. Waybill]],settle_reconcile[No. Waybill],1,0)="","Recon","Recon"),"-")</f>
        <v>-</v>
      </c>
      <c r="AT2775" s="2">
        <f>all_resi[[#This Row],[Nilai COD]]-all_resi[[#This Row],[COD Fee]]-all_resi[[#This Row],[Total Biaya Setelah Diskon]]</f>
        <v>101675</v>
      </c>
      <c r="AU2775" s="2">
        <f>IF(all_resi[[#This Row],[Waktu Terima]]="","",_xlfn.DAYS(all_resi[[#This Row],[Waktu Terima]],all_resi[[#This Row],[Tanggal Pengiriman]]))</f>
        <v>13</v>
      </c>
    </row>
    <row r="2776" spans="1:47" x14ac:dyDescent="0.25">
      <c r="A2776" s="2" t="s">
        <v>15420</v>
      </c>
      <c r="B2776" s="1">
        <v>46197</v>
      </c>
      <c r="C2776" s="2" t="s">
        <v>42</v>
      </c>
      <c r="D2776" s="2" t="s">
        <v>43</v>
      </c>
      <c r="E2776" s="2" t="s">
        <v>44</v>
      </c>
      <c r="F2776" s="2" t="s">
        <v>45</v>
      </c>
      <c r="G2776" s="2" t="s">
        <v>46</v>
      </c>
      <c r="H2776" s="2" t="s">
        <v>47</v>
      </c>
      <c r="I2776" s="2" t="s">
        <v>15421</v>
      </c>
      <c r="J2776" s="2" t="s">
        <v>15422</v>
      </c>
      <c r="K2776" s="2" t="s">
        <v>116</v>
      </c>
      <c r="L2776" s="2" t="s">
        <v>2504</v>
      </c>
      <c r="M2776" s="2" t="s">
        <v>15423</v>
      </c>
      <c r="N2776" s="2" t="s">
        <v>15424</v>
      </c>
      <c r="O2776">
        <v>1</v>
      </c>
      <c r="P2776" s="2" t="s">
        <v>53</v>
      </c>
      <c r="Q2776">
        <v>100</v>
      </c>
      <c r="R2776">
        <v>0</v>
      </c>
      <c r="S2776" s="2" t="s">
        <v>54</v>
      </c>
      <c r="T2776" s="2" t="s">
        <v>55</v>
      </c>
      <c r="U2776" s="2" t="s">
        <v>147</v>
      </c>
      <c r="V2776" s="2"/>
      <c r="W2776">
        <v>15000</v>
      </c>
      <c r="X2776">
        <v>0</v>
      </c>
      <c r="Y2776">
        <v>0</v>
      </c>
      <c r="Z2776">
        <v>15000</v>
      </c>
      <c r="AB2776" s="2" t="s">
        <v>57</v>
      </c>
      <c r="AC2776">
        <v>10000</v>
      </c>
      <c r="AD2776">
        <v>5000</v>
      </c>
      <c r="AE2776">
        <v>85000</v>
      </c>
      <c r="AF2776">
        <v>1275</v>
      </c>
      <c r="AG2776" s="2" t="s">
        <v>15421</v>
      </c>
      <c r="AH2776" s="2"/>
      <c r="AI2776" s="1">
        <v>46199</v>
      </c>
      <c r="AJ2776" s="2"/>
      <c r="AK2776" s="2" t="s">
        <v>58</v>
      </c>
      <c r="AM2776" s="2" t="s">
        <v>59</v>
      </c>
      <c r="AP2776" s="2" t="s">
        <v>60</v>
      </c>
      <c r="AQ2776" s="2" t="s">
        <v>41</v>
      </c>
      <c r="AR2776">
        <v>70000</v>
      </c>
      <c r="AS2776" s="2" t="str">
        <f>_xlfn.IFNA(IF(VLOOKUP(all_resi[[#This Row],[No. Waybill]],settle_reconcile[No. Waybill],1,0)="","Recon","Recon"),"-")</f>
        <v>Recon</v>
      </c>
      <c r="AT2776" s="2">
        <f>all_resi[[#This Row],[Nilai COD]]-all_resi[[#This Row],[COD Fee]]-all_resi[[#This Row],[Total Biaya Setelah Diskon]]</f>
        <v>78725</v>
      </c>
      <c r="AU2776" s="2">
        <f>IF(all_resi[[#This Row],[Waktu Terima]]="","",_xlfn.DAYS(all_resi[[#This Row],[Waktu Terima]],all_resi[[#This Row],[Tanggal Pengiriman]]))</f>
        <v>2</v>
      </c>
    </row>
    <row r="2777" spans="1:47" x14ac:dyDescent="0.25">
      <c r="A2777" s="2" t="s">
        <v>15545</v>
      </c>
      <c r="B2777" s="1">
        <v>46197</v>
      </c>
      <c r="C2777" s="2" t="s">
        <v>42</v>
      </c>
      <c r="D2777" s="2" t="s">
        <v>43</v>
      </c>
      <c r="E2777" s="2" t="s">
        <v>44</v>
      </c>
      <c r="F2777" s="2" t="s">
        <v>45</v>
      </c>
      <c r="G2777" s="2" t="s">
        <v>46</v>
      </c>
      <c r="H2777" s="2" t="s">
        <v>47</v>
      </c>
      <c r="I2777" s="2" t="s">
        <v>15546</v>
      </c>
      <c r="J2777" s="2" t="s">
        <v>15547</v>
      </c>
      <c r="K2777" s="2" t="s">
        <v>116</v>
      </c>
      <c r="L2777" s="2" t="s">
        <v>1184</v>
      </c>
      <c r="M2777" s="2" t="s">
        <v>15548</v>
      </c>
      <c r="N2777" s="2" t="s">
        <v>15549</v>
      </c>
      <c r="O2777">
        <v>1</v>
      </c>
      <c r="P2777" s="2" t="s">
        <v>53</v>
      </c>
      <c r="Q2777">
        <v>100</v>
      </c>
      <c r="R2777">
        <v>0</v>
      </c>
      <c r="S2777" s="2" t="s">
        <v>54</v>
      </c>
      <c r="T2777" s="2" t="s">
        <v>55</v>
      </c>
      <c r="U2777" s="2" t="s">
        <v>147</v>
      </c>
      <c r="V2777" s="2"/>
      <c r="W2777">
        <v>16000</v>
      </c>
      <c r="X2777">
        <v>0</v>
      </c>
      <c r="Y2777">
        <v>0</v>
      </c>
      <c r="Z2777">
        <v>16000</v>
      </c>
      <c r="AB2777" s="2" t="s">
        <v>57</v>
      </c>
      <c r="AC2777">
        <v>11000</v>
      </c>
      <c r="AD2777">
        <v>5000</v>
      </c>
      <c r="AE2777">
        <v>86000</v>
      </c>
      <c r="AF2777">
        <v>1290</v>
      </c>
      <c r="AG2777" s="2" t="s">
        <v>15546</v>
      </c>
      <c r="AH2777" s="2"/>
      <c r="AI2777" s="1">
        <v>46200</v>
      </c>
      <c r="AJ2777" s="2"/>
      <c r="AK2777" s="2" t="s">
        <v>58</v>
      </c>
      <c r="AM2777" s="2" t="s">
        <v>59</v>
      </c>
      <c r="AP2777" s="2" t="s">
        <v>60</v>
      </c>
      <c r="AQ2777" s="2" t="s">
        <v>41</v>
      </c>
      <c r="AR2777">
        <v>70000</v>
      </c>
      <c r="AS2777" s="2" t="str">
        <f>_xlfn.IFNA(IF(VLOOKUP(all_resi[[#This Row],[No. Waybill]],settle_reconcile[No. Waybill],1,0)="","Recon","Recon"),"-")</f>
        <v>Recon</v>
      </c>
      <c r="AT2777" s="2">
        <f>all_resi[[#This Row],[Nilai COD]]-all_resi[[#This Row],[COD Fee]]-all_resi[[#This Row],[Total Biaya Setelah Diskon]]</f>
        <v>79710</v>
      </c>
      <c r="AU2777" s="2">
        <f>IF(all_resi[[#This Row],[Waktu Terima]]="","",_xlfn.DAYS(all_resi[[#This Row],[Waktu Terima]],all_resi[[#This Row],[Tanggal Pengiriman]]))</f>
        <v>3</v>
      </c>
    </row>
    <row r="2778" spans="1:47" x14ac:dyDescent="0.25">
      <c r="A2778" s="2" t="s">
        <v>15075</v>
      </c>
      <c r="B2778" s="1">
        <v>46197</v>
      </c>
      <c r="C2778" s="2" t="s">
        <v>42</v>
      </c>
      <c r="D2778" s="2" t="s">
        <v>43</v>
      </c>
      <c r="E2778" s="2" t="s">
        <v>44</v>
      </c>
      <c r="F2778" s="2" t="s">
        <v>45</v>
      </c>
      <c r="G2778" s="2" t="s">
        <v>46</v>
      </c>
      <c r="H2778" s="2" t="s">
        <v>80</v>
      </c>
      <c r="I2778" s="2" t="s">
        <v>15076</v>
      </c>
      <c r="J2778" s="2" t="s">
        <v>15077</v>
      </c>
      <c r="K2778" s="2" t="s">
        <v>121</v>
      </c>
      <c r="L2778" s="2" t="s">
        <v>650</v>
      </c>
      <c r="M2778" s="2" t="s">
        <v>15078</v>
      </c>
      <c r="N2778" s="2" t="s">
        <v>15079</v>
      </c>
      <c r="O2778">
        <v>1</v>
      </c>
      <c r="P2778" s="2" t="s">
        <v>53</v>
      </c>
      <c r="Q2778">
        <v>100</v>
      </c>
      <c r="R2778">
        <v>0</v>
      </c>
      <c r="S2778" s="2" t="s">
        <v>54</v>
      </c>
      <c r="T2778" s="2" t="s">
        <v>55</v>
      </c>
      <c r="U2778" s="2" t="s">
        <v>154</v>
      </c>
      <c r="V2778" s="2"/>
      <c r="W2778">
        <v>122000</v>
      </c>
      <c r="X2778">
        <v>0</v>
      </c>
      <c r="Y2778">
        <v>0</v>
      </c>
      <c r="Z2778">
        <v>122000</v>
      </c>
      <c r="AB2778" s="2" t="s">
        <v>57</v>
      </c>
      <c r="AC2778">
        <v>48800</v>
      </c>
      <c r="AD2778">
        <v>73200</v>
      </c>
      <c r="AE2778">
        <v>222000</v>
      </c>
      <c r="AF2778">
        <v>3330</v>
      </c>
      <c r="AG2778" s="2" t="s">
        <v>15076</v>
      </c>
      <c r="AH2778" s="2"/>
      <c r="AI2778" s="1">
        <v>46204</v>
      </c>
      <c r="AJ2778" s="2" t="s">
        <v>87</v>
      </c>
      <c r="AK2778" s="2" t="s">
        <v>58</v>
      </c>
      <c r="AM2778" s="2" t="s">
        <v>59</v>
      </c>
      <c r="AP2778" s="2" t="s">
        <v>60</v>
      </c>
      <c r="AQ2778" s="2" t="s">
        <v>41</v>
      </c>
      <c r="AR2778">
        <v>100000</v>
      </c>
      <c r="AS2778" s="2" t="str">
        <f>_xlfn.IFNA(IF(VLOOKUP(all_resi[[#This Row],[No. Waybill]],settle_reconcile[No. Waybill],1,0)="","Recon","Recon"),"-")</f>
        <v>Recon</v>
      </c>
      <c r="AT2778" s="2">
        <f>all_resi[[#This Row],[Nilai COD]]-all_resi[[#This Row],[COD Fee]]-all_resi[[#This Row],[Total Biaya Setelah Diskon]]</f>
        <v>145470</v>
      </c>
      <c r="AU2778" s="2">
        <f>IF(all_resi[[#This Row],[Waktu Terima]]="","",_xlfn.DAYS(all_resi[[#This Row],[Waktu Terima]],all_resi[[#This Row],[Tanggal Pengiriman]]))</f>
        <v>7</v>
      </c>
    </row>
    <row r="2779" spans="1:47" x14ac:dyDescent="0.25">
      <c r="A2779" s="2" t="s">
        <v>15228</v>
      </c>
      <c r="B2779" s="1">
        <v>46197</v>
      </c>
      <c r="C2779" s="2" t="s">
        <v>42</v>
      </c>
      <c r="D2779" s="2" t="s">
        <v>43</v>
      </c>
      <c r="E2779" s="2" t="s">
        <v>44</v>
      </c>
      <c r="F2779" s="2" t="s">
        <v>45</v>
      </c>
      <c r="G2779" s="2" t="s">
        <v>46</v>
      </c>
      <c r="H2779" s="2" t="s">
        <v>80</v>
      </c>
      <c r="I2779" s="2" t="s">
        <v>15229</v>
      </c>
      <c r="J2779" s="2" t="s">
        <v>15230</v>
      </c>
      <c r="K2779" s="2" t="s">
        <v>121</v>
      </c>
      <c r="L2779" s="2" t="s">
        <v>1309</v>
      </c>
      <c r="M2779" s="2" t="s">
        <v>15231</v>
      </c>
      <c r="N2779" s="2" t="s">
        <v>15232</v>
      </c>
      <c r="O2779">
        <v>1</v>
      </c>
      <c r="P2779" s="2" t="s">
        <v>53</v>
      </c>
      <c r="Q2779">
        <v>100</v>
      </c>
      <c r="R2779">
        <v>0</v>
      </c>
      <c r="S2779" s="2" t="s">
        <v>54</v>
      </c>
      <c r="T2779" s="2" t="s">
        <v>55</v>
      </c>
      <c r="U2779" s="2" t="s">
        <v>86</v>
      </c>
      <c r="V2779" s="2"/>
      <c r="W2779">
        <v>83000</v>
      </c>
      <c r="X2779">
        <v>0</v>
      </c>
      <c r="Y2779">
        <v>0</v>
      </c>
      <c r="Z2779">
        <v>83000</v>
      </c>
      <c r="AB2779" s="2" t="s">
        <v>57</v>
      </c>
      <c r="AC2779">
        <v>33200</v>
      </c>
      <c r="AD2779">
        <v>49800</v>
      </c>
      <c r="AE2779">
        <v>143000</v>
      </c>
      <c r="AF2779">
        <v>2145</v>
      </c>
      <c r="AG2779" s="2" t="s">
        <v>15229</v>
      </c>
      <c r="AH2779" s="2"/>
      <c r="AI2779" s="1">
        <v>46203</v>
      </c>
      <c r="AJ2779" s="2" t="s">
        <v>87</v>
      </c>
      <c r="AK2779" s="2" t="s">
        <v>58</v>
      </c>
      <c r="AM2779" s="2" t="s">
        <v>59</v>
      </c>
      <c r="AP2779" s="2" t="s">
        <v>60</v>
      </c>
      <c r="AQ2779" s="2" t="s">
        <v>41</v>
      </c>
      <c r="AR2779">
        <v>60000</v>
      </c>
      <c r="AS2779" s="2" t="str">
        <f>_xlfn.IFNA(IF(VLOOKUP(all_resi[[#This Row],[No. Waybill]],settle_reconcile[No. Waybill],1,0)="","Recon","Recon"),"-")</f>
        <v>Recon</v>
      </c>
      <c r="AT2779" s="2">
        <f>all_resi[[#This Row],[Nilai COD]]-all_resi[[#This Row],[COD Fee]]-all_resi[[#This Row],[Total Biaya Setelah Diskon]]</f>
        <v>91055</v>
      </c>
      <c r="AU2779" s="2">
        <f>IF(all_resi[[#This Row],[Waktu Terima]]="","",_xlfn.DAYS(all_resi[[#This Row],[Waktu Terima]],all_resi[[#This Row],[Tanggal Pengiriman]]))</f>
        <v>6</v>
      </c>
    </row>
    <row r="2780" spans="1:47" x14ac:dyDescent="0.25">
      <c r="A2780" s="2" t="s">
        <v>15383</v>
      </c>
      <c r="B2780" s="1">
        <v>46197</v>
      </c>
      <c r="C2780" s="2" t="s">
        <v>42</v>
      </c>
      <c r="D2780" s="2" t="s">
        <v>43</v>
      </c>
      <c r="E2780" s="2" t="s">
        <v>44</v>
      </c>
      <c r="F2780" s="2" t="s">
        <v>45</v>
      </c>
      <c r="G2780" s="2" t="s">
        <v>46</v>
      </c>
      <c r="H2780" s="2" t="s">
        <v>47</v>
      </c>
      <c r="I2780" s="2" t="s">
        <v>15384</v>
      </c>
      <c r="J2780" s="2" t="s">
        <v>15385</v>
      </c>
      <c r="K2780" s="2" t="s">
        <v>156</v>
      </c>
      <c r="L2780" s="2" t="s">
        <v>726</v>
      </c>
      <c r="M2780" s="2" t="s">
        <v>2483</v>
      </c>
      <c r="N2780" s="2" t="s">
        <v>15386</v>
      </c>
      <c r="O2780">
        <v>1</v>
      </c>
      <c r="P2780" s="2" t="s">
        <v>53</v>
      </c>
      <c r="Q2780">
        <v>100</v>
      </c>
      <c r="R2780">
        <v>0</v>
      </c>
      <c r="S2780" s="2" t="s">
        <v>54</v>
      </c>
      <c r="T2780" s="2" t="s">
        <v>55</v>
      </c>
      <c r="U2780" s="2" t="s">
        <v>386</v>
      </c>
      <c r="V2780" s="2"/>
      <c r="W2780">
        <v>84000</v>
      </c>
      <c r="X2780">
        <v>0</v>
      </c>
      <c r="Y2780">
        <v>0</v>
      </c>
      <c r="Z2780">
        <v>84000</v>
      </c>
      <c r="AB2780" s="2" t="s">
        <v>57</v>
      </c>
      <c r="AC2780">
        <v>33600</v>
      </c>
      <c r="AD2780">
        <v>50400</v>
      </c>
      <c r="AE2780">
        <v>188000</v>
      </c>
      <c r="AF2780">
        <v>2820</v>
      </c>
      <c r="AG2780" s="2"/>
      <c r="AH2780" s="2"/>
      <c r="AI2780" s="1"/>
      <c r="AJ2780" s="2"/>
      <c r="AK2780" s="2" t="s">
        <v>67</v>
      </c>
      <c r="AM2780" s="2" t="s">
        <v>59</v>
      </c>
      <c r="AP2780" s="2" t="s">
        <v>60</v>
      </c>
      <c r="AQ2780" s="2" t="s">
        <v>41</v>
      </c>
      <c r="AR2780">
        <v>104000</v>
      </c>
      <c r="AS2780" s="2" t="str">
        <f>_xlfn.IFNA(IF(VLOOKUP(all_resi[[#This Row],[No. Waybill]],settle_reconcile[No. Waybill],1,0)="","Recon","Recon"),"-")</f>
        <v>-</v>
      </c>
      <c r="AT2780" s="2">
        <f>all_resi[[#This Row],[Nilai COD]]-all_resi[[#This Row],[COD Fee]]-all_resi[[#This Row],[Total Biaya Setelah Diskon]]</f>
        <v>134780</v>
      </c>
      <c r="AU2780" s="2" t="str">
        <f>IF(all_resi[[#This Row],[Waktu Terima]]="","",_xlfn.DAYS(all_resi[[#This Row],[Waktu Terima]],all_resi[[#This Row],[Tanggal Pengiriman]]))</f>
        <v/>
      </c>
    </row>
    <row r="2781" spans="1:47" x14ac:dyDescent="0.25">
      <c r="A2781" s="2" t="s">
        <v>15102</v>
      </c>
      <c r="B2781" s="1">
        <v>46197</v>
      </c>
      <c r="C2781" s="2" t="s">
        <v>42</v>
      </c>
      <c r="D2781" s="2" t="s">
        <v>43</v>
      </c>
      <c r="E2781" s="2" t="s">
        <v>44</v>
      </c>
      <c r="F2781" s="2" t="s">
        <v>45</v>
      </c>
      <c r="G2781" s="2" t="s">
        <v>46</v>
      </c>
      <c r="H2781" s="2" t="s">
        <v>47</v>
      </c>
      <c r="I2781" s="2" t="s">
        <v>15103</v>
      </c>
      <c r="J2781" s="2" t="s">
        <v>15104</v>
      </c>
      <c r="K2781" s="2" t="s">
        <v>121</v>
      </c>
      <c r="L2781" s="2" t="s">
        <v>745</v>
      </c>
      <c r="M2781" s="2" t="s">
        <v>15105</v>
      </c>
      <c r="N2781" s="2" t="s">
        <v>15106</v>
      </c>
      <c r="O2781">
        <v>1</v>
      </c>
      <c r="P2781" s="2" t="s">
        <v>53</v>
      </c>
      <c r="Q2781">
        <v>100</v>
      </c>
      <c r="R2781">
        <v>0</v>
      </c>
      <c r="S2781" s="2" t="s">
        <v>54</v>
      </c>
      <c r="T2781" s="2" t="s">
        <v>55</v>
      </c>
      <c r="U2781" s="2" t="s">
        <v>323</v>
      </c>
      <c r="V2781" s="2"/>
      <c r="W2781">
        <v>85000</v>
      </c>
      <c r="X2781">
        <v>0</v>
      </c>
      <c r="Y2781">
        <v>0</v>
      </c>
      <c r="Z2781">
        <v>85000</v>
      </c>
      <c r="AB2781" s="2" t="s">
        <v>57</v>
      </c>
      <c r="AC2781">
        <v>34000</v>
      </c>
      <c r="AD2781">
        <v>51000</v>
      </c>
      <c r="AE2781">
        <v>159000</v>
      </c>
      <c r="AF2781">
        <v>2385</v>
      </c>
      <c r="AG2781" s="2" t="s">
        <v>15103</v>
      </c>
      <c r="AH2781" s="2"/>
      <c r="AI2781" s="1">
        <v>46204</v>
      </c>
      <c r="AJ2781" s="2"/>
      <c r="AK2781" s="2" t="s">
        <v>58</v>
      </c>
      <c r="AM2781" s="2" t="s">
        <v>59</v>
      </c>
      <c r="AP2781" s="2" t="s">
        <v>60</v>
      </c>
      <c r="AQ2781" s="2" t="s">
        <v>41</v>
      </c>
      <c r="AR2781">
        <v>74000</v>
      </c>
      <c r="AS2781" s="2" t="str">
        <f>_xlfn.IFNA(IF(VLOOKUP(all_resi[[#This Row],[No. Waybill]],settle_reconcile[No. Waybill],1,0)="","Recon","Recon"),"-")</f>
        <v>Recon</v>
      </c>
      <c r="AT2781" s="2">
        <f>all_resi[[#This Row],[Nilai COD]]-all_resi[[#This Row],[COD Fee]]-all_resi[[#This Row],[Total Biaya Setelah Diskon]]</f>
        <v>105615</v>
      </c>
      <c r="AU2781" s="2">
        <f>IF(all_resi[[#This Row],[Waktu Terima]]="","",_xlfn.DAYS(all_resi[[#This Row],[Waktu Terima]],all_resi[[#This Row],[Tanggal Pengiriman]]))</f>
        <v>7</v>
      </c>
    </row>
    <row r="2782" spans="1:47" x14ac:dyDescent="0.25">
      <c r="A2782" s="2" t="s">
        <v>15425</v>
      </c>
      <c r="B2782" s="1">
        <v>46197</v>
      </c>
      <c r="C2782" s="2" t="s">
        <v>42</v>
      </c>
      <c r="D2782" s="2" t="s">
        <v>43</v>
      </c>
      <c r="E2782" s="2" t="s">
        <v>44</v>
      </c>
      <c r="F2782" s="2" t="s">
        <v>45</v>
      </c>
      <c r="G2782" s="2" t="s">
        <v>46</v>
      </c>
      <c r="H2782" s="2" t="s">
        <v>80</v>
      </c>
      <c r="I2782" s="2" t="s">
        <v>15426</v>
      </c>
      <c r="J2782" s="2" t="s">
        <v>15427</v>
      </c>
      <c r="K2782" s="2" t="s">
        <v>561</v>
      </c>
      <c r="L2782" s="2" t="s">
        <v>3405</v>
      </c>
      <c r="M2782" s="2" t="s">
        <v>15428</v>
      </c>
      <c r="N2782" s="2" t="s">
        <v>15429</v>
      </c>
      <c r="O2782">
        <v>1</v>
      </c>
      <c r="P2782" s="2" t="s">
        <v>53</v>
      </c>
      <c r="Q2782">
        <v>100</v>
      </c>
      <c r="R2782">
        <v>0</v>
      </c>
      <c r="S2782" s="2" t="s">
        <v>54</v>
      </c>
      <c r="T2782" s="2" t="s">
        <v>55</v>
      </c>
      <c r="U2782" s="2" t="s">
        <v>305</v>
      </c>
      <c r="V2782" s="2"/>
      <c r="W2782">
        <v>40000</v>
      </c>
      <c r="X2782">
        <v>0</v>
      </c>
      <c r="Y2782">
        <v>0</v>
      </c>
      <c r="Z2782">
        <v>40000</v>
      </c>
      <c r="AB2782" s="2" t="s">
        <v>57</v>
      </c>
      <c r="AC2782">
        <v>16000</v>
      </c>
      <c r="AD2782">
        <v>24000</v>
      </c>
      <c r="AE2782">
        <v>110000</v>
      </c>
      <c r="AF2782">
        <v>1650</v>
      </c>
      <c r="AG2782" s="2" t="s">
        <v>15426</v>
      </c>
      <c r="AH2782" s="2"/>
      <c r="AI2782" s="1">
        <v>46199</v>
      </c>
      <c r="AJ2782" s="2" t="s">
        <v>87</v>
      </c>
      <c r="AK2782" s="2" t="s">
        <v>58</v>
      </c>
      <c r="AM2782" s="2" t="s">
        <v>59</v>
      </c>
      <c r="AP2782" s="2" t="s">
        <v>60</v>
      </c>
      <c r="AQ2782" s="2" t="s">
        <v>41</v>
      </c>
      <c r="AR2782">
        <v>70000</v>
      </c>
      <c r="AS2782" s="2" t="str">
        <f>_xlfn.IFNA(IF(VLOOKUP(all_resi[[#This Row],[No. Waybill]],settle_reconcile[No. Waybill],1,0)="","Recon","Recon"),"-")</f>
        <v>Recon</v>
      </c>
      <c r="AT2782" s="2">
        <f>all_resi[[#This Row],[Nilai COD]]-all_resi[[#This Row],[COD Fee]]-all_resi[[#This Row],[Total Biaya Setelah Diskon]]</f>
        <v>84350</v>
      </c>
      <c r="AU2782" s="2">
        <f>IF(all_resi[[#This Row],[Waktu Terima]]="","",_xlfn.DAYS(all_resi[[#This Row],[Waktu Terima]],all_resi[[#This Row],[Tanggal Pengiriman]]))</f>
        <v>2</v>
      </c>
    </row>
    <row r="2783" spans="1:47" x14ac:dyDescent="0.25">
      <c r="A2783" s="2" t="s">
        <v>15412</v>
      </c>
      <c r="B2783" s="1">
        <v>46197</v>
      </c>
      <c r="C2783" s="2" t="s">
        <v>42</v>
      </c>
      <c r="D2783" s="2" t="s">
        <v>43</v>
      </c>
      <c r="E2783" s="2" t="s">
        <v>44</v>
      </c>
      <c r="F2783" s="2" t="s">
        <v>45</v>
      </c>
      <c r="G2783" s="2" t="s">
        <v>46</v>
      </c>
      <c r="H2783" s="2" t="s">
        <v>47</v>
      </c>
      <c r="I2783" s="2" t="s">
        <v>15413</v>
      </c>
      <c r="J2783" s="2" t="s">
        <v>15414</v>
      </c>
      <c r="K2783" s="2" t="s">
        <v>252</v>
      </c>
      <c r="L2783" s="2" t="s">
        <v>332</v>
      </c>
      <c r="M2783" s="2" t="s">
        <v>15332</v>
      </c>
      <c r="N2783" s="2" t="s">
        <v>15415</v>
      </c>
      <c r="O2783">
        <v>1</v>
      </c>
      <c r="P2783" s="2" t="s">
        <v>53</v>
      </c>
      <c r="Q2783">
        <v>100</v>
      </c>
      <c r="R2783">
        <v>0</v>
      </c>
      <c r="S2783" s="2" t="s">
        <v>54</v>
      </c>
      <c r="T2783" s="2" t="s">
        <v>55</v>
      </c>
      <c r="U2783" s="2" t="s">
        <v>147</v>
      </c>
      <c r="V2783" s="2"/>
      <c r="W2783">
        <v>20000</v>
      </c>
      <c r="X2783">
        <v>0</v>
      </c>
      <c r="Y2783">
        <v>0</v>
      </c>
      <c r="Z2783">
        <v>20000</v>
      </c>
      <c r="AB2783" s="2" t="s">
        <v>57</v>
      </c>
      <c r="AC2783">
        <v>13000</v>
      </c>
      <c r="AD2783">
        <v>7000</v>
      </c>
      <c r="AE2783">
        <v>90000</v>
      </c>
      <c r="AF2783">
        <v>1350</v>
      </c>
      <c r="AG2783" s="2" t="s">
        <v>353</v>
      </c>
      <c r="AH2783" s="2" t="s">
        <v>149</v>
      </c>
      <c r="AI2783" s="1">
        <v>46207</v>
      </c>
      <c r="AJ2783" s="2"/>
      <c r="AK2783" s="2" t="s">
        <v>67</v>
      </c>
      <c r="AM2783" s="2" t="s">
        <v>59</v>
      </c>
      <c r="AP2783" s="2" t="s">
        <v>60</v>
      </c>
      <c r="AQ2783" s="2" t="s">
        <v>41</v>
      </c>
      <c r="AR2783">
        <v>70000</v>
      </c>
      <c r="AS2783" s="2" t="str">
        <f>_xlfn.IFNA(IF(VLOOKUP(all_resi[[#This Row],[No. Waybill]],settle_reconcile[No. Waybill],1,0)="","Recon","Recon"),"-")</f>
        <v>-</v>
      </c>
      <c r="AT2783" s="2">
        <f>all_resi[[#This Row],[Nilai COD]]-all_resi[[#This Row],[COD Fee]]-all_resi[[#This Row],[Total Biaya Setelah Diskon]]</f>
        <v>81650</v>
      </c>
      <c r="AU2783" s="2">
        <f>IF(all_resi[[#This Row],[Waktu Terima]]="","",_xlfn.DAYS(all_resi[[#This Row],[Waktu Terima]],all_resi[[#This Row],[Tanggal Pengiriman]]))</f>
        <v>10</v>
      </c>
    </row>
    <row r="2784" spans="1:47" x14ac:dyDescent="0.25">
      <c r="A2784" s="2" t="s">
        <v>14981</v>
      </c>
      <c r="B2784" s="1">
        <v>46197</v>
      </c>
      <c r="C2784" s="2" t="s">
        <v>42</v>
      </c>
      <c r="D2784" s="2" t="s">
        <v>43</v>
      </c>
      <c r="E2784" s="2" t="s">
        <v>44</v>
      </c>
      <c r="F2784" s="2" t="s">
        <v>45</v>
      </c>
      <c r="G2784" s="2" t="s">
        <v>46</v>
      </c>
      <c r="H2784" s="2" t="s">
        <v>47</v>
      </c>
      <c r="I2784" s="2" t="s">
        <v>14982</v>
      </c>
      <c r="J2784" s="2" t="s">
        <v>14983</v>
      </c>
      <c r="K2784" s="2" t="s">
        <v>156</v>
      </c>
      <c r="L2784" s="2" t="s">
        <v>157</v>
      </c>
      <c r="M2784" s="2" t="s">
        <v>14984</v>
      </c>
      <c r="N2784" s="2" t="s">
        <v>14985</v>
      </c>
      <c r="O2784">
        <v>1</v>
      </c>
      <c r="P2784" s="2" t="s">
        <v>53</v>
      </c>
      <c r="Q2784">
        <v>100</v>
      </c>
      <c r="R2784">
        <v>0</v>
      </c>
      <c r="S2784" s="2" t="s">
        <v>54</v>
      </c>
      <c r="T2784" s="2" t="s">
        <v>55</v>
      </c>
      <c r="U2784" s="2" t="s">
        <v>97</v>
      </c>
      <c r="V2784" s="2"/>
      <c r="W2784">
        <v>85000</v>
      </c>
      <c r="X2784">
        <v>0</v>
      </c>
      <c r="Y2784">
        <v>0</v>
      </c>
      <c r="Z2784">
        <v>85000</v>
      </c>
      <c r="AB2784" s="2" t="s">
        <v>57</v>
      </c>
      <c r="AC2784">
        <v>34000</v>
      </c>
      <c r="AD2784">
        <v>51000</v>
      </c>
      <c r="AE2784">
        <v>155000</v>
      </c>
      <c r="AF2784">
        <v>2325</v>
      </c>
      <c r="AG2784" s="2"/>
      <c r="AH2784" s="2"/>
      <c r="AI2784" s="1"/>
      <c r="AJ2784" s="2"/>
      <c r="AK2784" s="2" t="s">
        <v>67</v>
      </c>
      <c r="AM2784" s="2" t="s">
        <v>59</v>
      </c>
      <c r="AP2784" s="2" t="s">
        <v>60</v>
      </c>
      <c r="AQ2784" s="2" t="s">
        <v>41</v>
      </c>
      <c r="AR2784">
        <v>70000</v>
      </c>
      <c r="AS2784" s="2" t="str">
        <f>_xlfn.IFNA(IF(VLOOKUP(all_resi[[#This Row],[No. Waybill]],settle_reconcile[No. Waybill],1,0)="","Recon","Recon"),"-")</f>
        <v>-</v>
      </c>
      <c r="AT2784" s="2">
        <f>all_resi[[#This Row],[Nilai COD]]-all_resi[[#This Row],[COD Fee]]-all_resi[[#This Row],[Total Biaya Setelah Diskon]]</f>
        <v>101675</v>
      </c>
      <c r="AU2784" s="2" t="str">
        <f>IF(all_resi[[#This Row],[Waktu Terima]]="","",_xlfn.DAYS(all_resi[[#This Row],[Waktu Terima]],all_resi[[#This Row],[Tanggal Pengiriman]]))</f>
        <v/>
      </c>
    </row>
    <row r="2785" spans="1:47" x14ac:dyDescent="0.25">
      <c r="A2785" s="2" t="s">
        <v>14967</v>
      </c>
      <c r="B2785" s="1">
        <v>46197</v>
      </c>
      <c r="C2785" s="2" t="s">
        <v>42</v>
      </c>
      <c r="D2785" s="2" t="s">
        <v>43</v>
      </c>
      <c r="E2785" s="2" t="s">
        <v>44</v>
      </c>
      <c r="F2785" s="2" t="s">
        <v>45</v>
      </c>
      <c r="G2785" s="2" t="s">
        <v>46</v>
      </c>
      <c r="H2785" s="2" t="s">
        <v>47</v>
      </c>
      <c r="I2785" s="2" t="s">
        <v>14968</v>
      </c>
      <c r="J2785" s="2" t="s">
        <v>14969</v>
      </c>
      <c r="K2785" s="2" t="s">
        <v>143</v>
      </c>
      <c r="L2785" s="2" t="s">
        <v>2167</v>
      </c>
      <c r="M2785" s="2" t="s">
        <v>14970</v>
      </c>
      <c r="N2785" s="2" t="s">
        <v>14971</v>
      </c>
      <c r="O2785">
        <v>1</v>
      </c>
      <c r="P2785" s="2" t="s">
        <v>53</v>
      </c>
      <c r="Q2785">
        <v>100</v>
      </c>
      <c r="R2785">
        <v>0</v>
      </c>
      <c r="S2785" s="2" t="s">
        <v>54</v>
      </c>
      <c r="T2785" s="2" t="s">
        <v>55</v>
      </c>
      <c r="U2785" s="2" t="s">
        <v>386</v>
      </c>
      <c r="V2785" s="2"/>
      <c r="W2785">
        <v>20000</v>
      </c>
      <c r="X2785">
        <v>0</v>
      </c>
      <c r="Y2785">
        <v>0</v>
      </c>
      <c r="Z2785">
        <v>20000</v>
      </c>
      <c r="AB2785" s="2" t="s">
        <v>57</v>
      </c>
      <c r="AC2785">
        <v>8000</v>
      </c>
      <c r="AD2785">
        <v>12000</v>
      </c>
      <c r="AE2785">
        <v>0</v>
      </c>
      <c r="AF2785">
        <v>0</v>
      </c>
      <c r="AG2785" s="2" t="s">
        <v>14968</v>
      </c>
      <c r="AH2785" s="2"/>
      <c r="AI2785" s="1">
        <v>46199</v>
      </c>
      <c r="AJ2785" s="2"/>
      <c r="AK2785" s="2" t="s">
        <v>58</v>
      </c>
      <c r="AM2785" s="2" t="s">
        <v>59</v>
      </c>
      <c r="AP2785" s="2" t="s">
        <v>60</v>
      </c>
      <c r="AQ2785" s="2" t="s">
        <v>98</v>
      </c>
      <c r="AR2785">
        <v>-20000</v>
      </c>
      <c r="AS2785" s="2" t="str">
        <f>_xlfn.IFNA(IF(VLOOKUP(all_resi[[#This Row],[No. Waybill]],settle_reconcile[No. Waybill],1,0)="","Recon","Recon"),"-")</f>
        <v>-</v>
      </c>
      <c r="AT2785" s="2">
        <f>all_resi[[#This Row],[Nilai COD]]-all_resi[[#This Row],[COD Fee]]-all_resi[[#This Row],[Total Biaya Setelah Diskon]]</f>
        <v>-12000</v>
      </c>
      <c r="AU2785" s="2">
        <f>IF(all_resi[[#This Row],[Waktu Terima]]="","",_xlfn.DAYS(all_resi[[#This Row],[Waktu Terima]],all_resi[[#This Row],[Tanggal Pengiriman]]))</f>
        <v>2</v>
      </c>
    </row>
    <row r="2786" spans="1:47" x14ac:dyDescent="0.25">
      <c r="A2786" s="2" t="s">
        <v>14972</v>
      </c>
      <c r="B2786" s="1">
        <v>46197</v>
      </c>
      <c r="C2786" s="2" t="s">
        <v>42</v>
      </c>
      <c r="D2786" s="2" t="s">
        <v>43</v>
      </c>
      <c r="E2786" s="2" t="s">
        <v>44</v>
      </c>
      <c r="F2786" s="2" t="s">
        <v>45</v>
      </c>
      <c r="G2786" s="2" t="s">
        <v>46</v>
      </c>
      <c r="H2786" s="2" t="s">
        <v>47</v>
      </c>
      <c r="I2786" s="2" t="s">
        <v>14973</v>
      </c>
      <c r="J2786" s="2" t="s">
        <v>14974</v>
      </c>
      <c r="K2786" s="2" t="s">
        <v>143</v>
      </c>
      <c r="L2786" s="2" t="s">
        <v>2966</v>
      </c>
      <c r="M2786" s="2" t="s">
        <v>14975</v>
      </c>
      <c r="N2786" s="2" t="s">
        <v>14976</v>
      </c>
      <c r="O2786">
        <v>1</v>
      </c>
      <c r="P2786" s="2" t="s">
        <v>53</v>
      </c>
      <c r="Q2786">
        <v>100</v>
      </c>
      <c r="R2786">
        <v>0</v>
      </c>
      <c r="S2786" s="2" t="s">
        <v>54</v>
      </c>
      <c r="T2786" s="2" t="s">
        <v>55</v>
      </c>
      <c r="U2786" s="2" t="s">
        <v>250</v>
      </c>
      <c r="V2786" s="2"/>
      <c r="W2786">
        <v>25000</v>
      </c>
      <c r="X2786">
        <v>0</v>
      </c>
      <c r="Y2786">
        <v>0</v>
      </c>
      <c r="Z2786">
        <v>25000</v>
      </c>
      <c r="AB2786" s="2" t="s">
        <v>57</v>
      </c>
      <c r="AC2786">
        <v>18000</v>
      </c>
      <c r="AD2786">
        <v>7000</v>
      </c>
      <c r="AE2786">
        <v>76000</v>
      </c>
      <c r="AF2786">
        <v>1140</v>
      </c>
      <c r="AG2786" s="2" t="s">
        <v>353</v>
      </c>
      <c r="AH2786" s="2" t="s">
        <v>149</v>
      </c>
      <c r="AI2786" s="1">
        <v>46207</v>
      </c>
      <c r="AJ2786" s="2"/>
      <c r="AK2786" s="2" t="s">
        <v>67</v>
      </c>
      <c r="AM2786" s="2" t="s">
        <v>59</v>
      </c>
      <c r="AP2786" s="2" t="s">
        <v>60</v>
      </c>
      <c r="AQ2786" s="2" t="s">
        <v>41</v>
      </c>
      <c r="AR2786">
        <v>51000</v>
      </c>
      <c r="AS2786" s="2" t="str">
        <f>_xlfn.IFNA(IF(VLOOKUP(all_resi[[#This Row],[No. Waybill]],settle_reconcile[No. Waybill],1,0)="","Recon","Recon"),"-")</f>
        <v>-</v>
      </c>
      <c r="AT2786" s="2">
        <f>all_resi[[#This Row],[Nilai COD]]-all_resi[[#This Row],[COD Fee]]-all_resi[[#This Row],[Total Biaya Setelah Diskon]]</f>
        <v>67860</v>
      </c>
      <c r="AU2786" s="2">
        <f>IF(all_resi[[#This Row],[Waktu Terima]]="","",_xlfn.DAYS(all_resi[[#This Row],[Waktu Terima]],all_resi[[#This Row],[Tanggal Pengiriman]]))</f>
        <v>10</v>
      </c>
    </row>
    <row r="2787" spans="1:47" x14ac:dyDescent="0.25">
      <c r="A2787" s="2" t="s">
        <v>15141</v>
      </c>
      <c r="B2787" s="1">
        <v>46197</v>
      </c>
      <c r="C2787" s="2" t="s">
        <v>42</v>
      </c>
      <c r="D2787" s="2" t="s">
        <v>43</v>
      </c>
      <c r="E2787" s="2" t="s">
        <v>44</v>
      </c>
      <c r="F2787" s="2" t="s">
        <v>45</v>
      </c>
      <c r="G2787" s="2" t="s">
        <v>46</v>
      </c>
      <c r="H2787" s="2" t="s">
        <v>47</v>
      </c>
      <c r="I2787" s="2" t="s">
        <v>15142</v>
      </c>
      <c r="J2787" s="2" t="s">
        <v>15143</v>
      </c>
      <c r="K2787" s="2" t="s">
        <v>75</v>
      </c>
      <c r="L2787" s="2" t="s">
        <v>2063</v>
      </c>
      <c r="M2787" s="2" t="s">
        <v>3209</v>
      </c>
      <c r="N2787" s="2" t="s">
        <v>15144</v>
      </c>
      <c r="O2787">
        <v>1</v>
      </c>
      <c r="P2787" s="2" t="s">
        <v>53</v>
      </c>
      <c r="Q2787">
        <v>100</v>
      </c>
      <c r="R2787">
        <v>0</v>
      </c>
      <c r="S2787" s="2" t="s">
        <v>54</v>
      </c>
      <c r="T2787" s="2" t="s">
        <v>55</v>
      </c>
      <c r="U2787" s="2" t="s">
        <v>56</v>
      </c>
      <c r="V2787" s="2"/>
      <c r="W2787">
        <v>65000</v>
      </c>
      <c r="X2787">
        <v>0</v>
      </c>
      <c r="Y2787">
        <v>0</v>
      </c>
      <c r="Z2787">
        <v>65000</v>
      </c>
      <c r="AB2787" s="2" t="s">
        <v>57</v>
      </c>
      <c r="AC2787">
        <v>26000</v>
      </c>
      <c r="AD2787">
        <v>39000</v>
      </c>
      <c r="AE2787">
        <v>169000</v>
      </c>
      <c r="AF2787">
        <v>2535</v>
      </c>
      <c r="AG2787" s="2" t="s">
        <v>15142</v>
      </c>
      <c r="AH2787" s="2"/>
      <c r="AI2787" s="1">
        <v>46203</v>
      </c>
      <c r="AJ2787" s="2"/>
      <c r="AK2787" s="2" t="s">
        <v>58</v>
      </c>
      <c r="AM2787" s="2" t="s">
        <v>59</v>
      </c>
      <c r="AP2787" s="2" t="s">
        <v>60</v>
      </c>
      <c r="AQ2787" s="2" t="s">
        <v>41</v>
      </c>
      <c r="AR2787">
        <v>104000</v>
      </c>
      <c r="AS2787" s="2" t="str">
        <f>_xlfn.IFNA(IF(VLOOKUP(all_resi[[#This Row],[No. Waybill]],settle_reconcile[No. Waybill],1,0)="","Recon","Recon"),"-")</f>
        <v>Recon</v>
      </c>
      <c r="AT2787" s="2">
        <f>all_resi[[#This Row],[Nilai COD]]-all_resi[[#This Row],[COD Fee]]-all_resi[[#This Row],[Total Biaya Setelah Diskon]]</f>
        <v>127465</v>
      </c>
      <c r="AU2787" s="2">
        <f>IF(all_resi[[#This Row],[Waktu Terima]]="","",_xlfn.DAYS(all_resi[[#This Row],[Waktu Terima]],all_resi[[#This Row],[Tanggal Pengiriman]]))</f>
        <v>6</v>
      </c>
    </row>
    <row r="2788" spans="1:47" x14ac:dyDescent="0.25">
      <c r="A2788" s="2" t="s">
        <v>15438</v>
      </c>
      <c r="B2788" s="1">
        <v>46197</v>
      </c>
      <c r="C2788" s="2" t="s">
        <v>42</v>
      </c>
      <c r="D2788" s="2" t="s">
        <v>43</v>
      </c>
      <c r="E2788" s="2" t="s">
        <v>44</v>
      </c>
      <c r="F2788" s="2" t="s">
        <v>45</v>
      </c>
      <c r="G2788" s="2" t="s">
        <v>46</v>
      </c>
      <c r="H2788" s="2" t="s">
        <v>47</v>
      </c>
      <c r="I2788" s="2" t="s">
        <v>15439</v>
      </c>
      <c r="J2788" s="2" t="s">
        <v>15440</v>
      </c>
      <c r="K2788" s="2" t="s">
        <v>82</v>
      </c>
      <c r="L2788" s="2" t="s">
        <v>552</v>
      </c>
      <c r="M2788" s="2" t="s">
        <v>2490</v>
      </c>
      <c r="N2788" s="2" t="s">
        <v>15441</v>
      </c>
      <c r="O2788">
        <v>1</v>
      </c>
      <c r="P2788" s="2" t="s">
        <v>53</v>
      </c>
      <c r="Q2788">
        <v>100</v>
      </c>
      <c r="R2788">
        <v>0</v>
      </c>
      <c r="S2788" s="2" t="s">
        <v>54</v>
      </c>
      <c r="T2788" s="2" t="s">
        <v>55</v>
      </c>
      <c r="U2788" s="2" t="s">
        <v>225</v>
      </c>
      <c r="V2788" s="2"/>
      <c r="W2788">
        <v>85000</v>
      </c>
      <c r="X2788">
        <v>0</v>
      </c>
      <c r="Y2788">
        <v>0</v>
      </c>
      <c r="Z2788">
        <v>85000</v>
      </c>
      <c r="AB2788" s="2" t="s">
        <v>57</v>
      </c>
      <c r="AC2788">
        <v>34000</v>
      </c>
      <c r="AD2788">
        <v>51000</v>
      </c>
      <c r="AE2788">
        <v>189000</v>
      </c>
      <c r="AF2788">
        <v>2835</v>
      </c>
      <c r="AG2788" s="2" t="s">
        <v>353</v>
      </c>
      <c r="AH2788" s="2" t="s">
        <v>149</v>
      </c>
      <c r="AI2788" s="1">
        <v>46212</v>
      </c>
      <c r="AJ2788" s="2"/>
      <c r="AK2788" s="2" t="s">
        <v>67</v>
      </c>
      <c r="AM2788" s="2" t="s">
        <v>59</v>
      </c>
      <c r="AP2788" s="2" t="s">
        <v>60</v>
      </c>
      <c r="AQ2788" s="2" t="s">
        <v>41</v>
      </c>
      <c r="AR2788">
        <v>104000</v>
      </c>
      <c r="AS2788" s="2" t="str">
        <f>_xlfn.IFNA(IF(VLOOKUP(all_resi[[#This Row],[No. Waybill]],settle_reconcile[No. Waybill],1,0)="","Recon","Recon"),"-")</f>
        <v>-</v>
      </c>
      <c r="AT2788" s="2">
        <f>all_resi[[#This Row],[Nilai COD]]-all_resi[[#This Row],[COD Fee]]-all_resi[[#This Row],[Total Biaya Setelah Diskon]]</f>
        <v>135165</v>
      </c>
      <c r="AU2788" s="2">
        <f>IF(all_resi[[#This Row],[Waktu Terima]]="","",_xlfn.DAYS(all_resi[[#This Row],[Waktu Terima]],all_resi[[#This Row],[Tanggal Pengiriman]]))</f>
        <v>15</v>
      </c>
    </row>
    <row r="2789" spans="1:47" x14ac:dyDescent="0.25">
      <c r="A2789" s="2" t="s">
        <v>15434</v>
      </c>
      <c r="B2789" s="1">
        <v>46197</v>
      </c>
      <c r="C2789" s="2" t="s">
        <v>42</v>
      </c>
      <c r="D2789" s="2" t="s">
        <v>43</v>
      </c>
      <c r="E2789" s="2" t="s">
        <v>44</v>
      </c>
      <c r="F2789" s="2" t="s">
        <v>45</v>
      </c>
      <c r="G2789" s="2" t="s">
        <v>46</v>
      </c>
      <c r="H2789" s="2" t="s">
        <v>47</v>
      </c>
      <c r="I2789" s="2" t="s">
        <v>15435</v>
      </c>
      <c r="J2789" s="2" t="s">
        <v>15436</v>
      </c>
      <c r="K2789" s="2" t="s">
        <v>156</v>
      </c>
      <c r="L2789" s="2" t="s">
        <v>606</v>
      </c>
      <c r="M2789" s="2" t="s">
        <v>2111</v>
      </c>
      <c r="N2789" s="2" t="s">
        <v>15437</v>
      </c>
      <c r="O2789">
        <v>1</v>
      </c>
      <c r="P2789" s="2" t="s">
        <v>53</v>
      </c>
      <c r="Q2789">
        <v>100</v>
      </c>
      <c r="R2789">
        <v>0</v>
      </c>
      <c r="S2789" s="2" t="s">
        <v>54</v>
      </c>
      <c r="T2789" s="2" t="s">
        <v>55</v>
      </c>
      <c r="U2789" s="2" t="s">
        <v>250</v>
      </c>
      <c r="V2789" s="2"/>
      <c r="W2789">
        <v>64000</v>
      </c>
      <c r="X2789">
        <v>0</v>
      </c>
      <c r="Y2789">
        <v>0</v>
      </c>
      <c r="Z2789">
        <v>64000</v>
      </c>
      <c r="AB2789" s="2" t="s">
        <v>57</v>
      </c>
      <c r="AC2789">
        <v>25600</v>
      </c>
      <c r="AD2789">
        <v>38400</v>
      </c>
      <c r="AE2789">
        <v>119000</v>
      </c>
      <c r="AF2789">
        <v>1785</v>
      </c>
      <c r="AG2789" s="2" t="s">
        <v>15435</v>
      </c>
      <c r="AH2789" s="2"/>
      <c r="AI2789" s="1">
        <v>46201</v>
      </c>
      <c r="AJ2789" s="2"/>
      <c r="AK2789" s="2" t="s">
        <v>58</v>
      </c>
      <c r="AM2789" s="2" t="s">
        <v>59</v>
      </c>
      <c r="AP2789" s="2" t="s">
        <v>60</v>
      </c>
      <c r="AQ2789" s="2" t="s">
        <v>41</v>
      </c>
      <c r="AR2789">
        <v>55000</v>
      </c>
      <c r="AS2789" s="2" t="str">
        <f>_xlfn.IFNA(IF(VLOOKUP(all_resi[[#This Row],[No. Waybill]],settle_reconcile[No. Waybill],1,0)="","Recon","Recon"),"-")</f>
        <v>Recon</v>
      </c>
      <c r="AT2789" s="2">
        <f>all_resi[[#This Row],[Nilai COD]]-all_resi[[#This Row],[COD Fee]]-all_resi[[#This Row],[Total Biaya Setelah Diskon]]</f>
        <v>78815</v>
      </c>
      <c r="AU2789" s="2">
        <f>IF(all_resi[[#This Row],[Waktu Terima]]="","",_xlfn.DAYS(all_resi[[#This Row],[Waktu Terima]],all_resi[[#This Row],[Tanggal Pengiriman]]))</f>
        <v>4</v>
      </c>
    </row>
    <row r="2790" spans="1:47" x14ac:dyDescent="0.25">
      <c r="A2790" s="2" t="s">
        <v>15408</v>
      </c>
      <c r="B2790" s="1">
        <v>46197</v>
      </c>
      <c r="C2790" s="2" t="s">
        <v>42</v>
      </c>
      <c r="D2790" s="2" t="s">
        <v>43</v>
      </c>
      <c r="E2790" s="2" t="s">
        <v>44</v>
      </c>
      <c r="F2790" s="2" t="s">
        <v>45</v>
      </c>
      <c r="G2790" s="2" t="s">
        <v>46</v>
      </c>
      <c r="H2790" s="2" t="s">
        <v>47</v>
      </c>
      <c r="I2790" s="2" t="s">
        <v>15409</v>
      </c>
      <c r="J2790" s="2" t="s">
        <v>15410</v>
      </c>
      <c r="K2790" s="2" t="s">
        <v>156</v>
      </c>
      <c r="L2790" s="2" t="s">
        <v>536</v>
      </c>
      <c r="M2790" s="2" t="s">
        <v>5268</v>
      </c>
      <c r="N2790" s="2" t="s">
        <v>15411</v>
      </c>
      <c r="O2790">
        <v>1</v>
      </c>
      <c r="P2790" s="2" t="s">
        <v>53</v>
      </c>
      <c r="Q2790">
        <v>100</v>
      </c>
      <c r="R2790">
        <v>0</v>
      </c>
      <c r="S2790" s="2" t="s">
        <v>54</v>
      </c>
      <c r="T2790" s="2" t="s">
        <v>55</v>
      </c>
      <c r="U2790" s="2" t="s">
        <v>56</v>
      </c>
      <c r="V2790" s="2"/>
      <c r="W2790">
        <v>80000</v>
      </c>
      <c r="X2790">
        <v>0</v>
      </c>
      <c r="Y2790">
        <v>0</v>
      </c>
      <c r="Z2790">
        <v>80000</v>
      </c>
      <c r="AB2790" s="2" t="s">
        <v>57</v>
      </c>
      <c r="AC2790">
        <v>32000</v>
      </c>
      <c r="AD2790">
        <v>48000</v>
      </c>
      <c r="AE2790">
        <v>185000</v>
      </c>
      <c r="AF2790">
        <v>2775</v>
      </c>
      <c r="AG2790" s="2" t="s">
        <v>43</v>
      </c>
      <c r="AH2790" s="2"/>
      <c r="AI2790" s="1">
        <v>46210</v>
      </c>
      <c r="AJ2790" s="2"/>
      <c r="AK2790" s="2" t="s">
        <v>67</v>
      </c>
      <c r="AM2790" s="2" t="s">
        <v>59</v>
      </c>
      <c r="AP2790" s="2" t="s">
        <v>60</v>
      </c>
      <c r="AQ2790" s="2" t="s">
        <v>41</v>
      </c>
      <c r="AR2790">
        <v>105000</v>
      </c>
      <c r="AS2790" s="2" t="str">
        <f>_xlfn.IFNA(IF(VLOOKUP(all_resi[[#This Row],[No. Waybill]],settle_reconcile[No. Waybill],1,0)="","Recon","Recon"),"-")</f>
        <v>-</v>
      </c>
      <c r="AT2790" s="2">
        <f>all_resi[[#This Row],[Nilai COD]]-all_resi[[#This Row],[COD Fee]]-all_resi[[#This Row],[Total Biaya Setelah Diskon]]</f>
        <v>134225</v>
      </c>
      <c r="AU2790" s="2">
        <f>IF(all_resi[[#This Row],[Waktu Terima]]="","",_xlfn.DAYS(all_resi[[#This Row],[Waktu Terima]],all_resi[[#This Row],[Tanggal Pengiriman]]))</f>
        <v>13</v>
      </c>
    </row>
    <row r="2791" spans="1:47" x14ac:dyDescent="0.25">
      <c r="A2791" s="2" t="s">
        <v>15352</v>
      </c>
      <c r="B2791" s="1">
        <v>46197</v>
      </c>
      <c r="C2791" s="2" t="s">
        <v>42</v>
      </c>
      <c r="D2791" s="2" t="s">
        <v>43</v>
      </c>
      <c r="E2791" s="2" t="s">
        <v>44</v>
      </c>
      <c r="F2791" s="2" t="s">
        <v>45</v>
      </c>
      <c r="G2791" s="2" t="s">
        <v>46</v>
      </c>
      <c r="H2791" s="2" t="s">
        <v>47</v>
      </c>
      <c r="I2791" s="2" t="s">
        <v>15353</v>
      </c>
      <c r="J2791" s="2" t="s">
        <v>15354</v>
      </c>
      <c r="K2791" s="2" t="s">
        <v>156</v>
      </c>
      <c r="L2791" s="2" t="s">
        <v>606</v>
      </c>
      <c r="M2791" s="2" t="s">
        <v>4240</v>
      </c>
      <c r="N2791" s="2" t="s">
        <v>15355</v>
      </c>
      <c r="O2791">
        <v>1</v>
      </c>
      <c r="P2791" s="2" t="s">
        <v>53</v>
      </c>
      <c r="Q2791">
        <v>100</v>
      </c>
      <c r="R2791">
        <v>0</v>
      </c>
      <c r="S2791" s="2" t="s">
        <v>54</v>
      </c>
      <c r="T2791" s="2" t="s">
        <v>55</v>
      </c>
      <c r="U2791" s="2" t="s">
        <v>225</v>
      </c>
      <c r="V2791" s="2"/>
      <c r="W2791">
        <v>64000</v>
      </c>
      <c r="X2791">
        <v>0</v>
      </c>
      <c r="Y2791">
        <v>0</v>
      </c>
      <c r="Z2791">
        <v>64000</v>
      </c>
      <c r="AB2791" s="2" t="s">
        <v>57</v>
      </c>
      <c r="AC2791">
        <v>25600</v>
      </c>
      <c r="AD2791">
        <v>38400</v>
      </c>
      <c r="AE2791">
        <v>168000</v>
      </c>
      <c r="AF2791">
        <v>2520</v>
      </c>
      <c r="AG2791" s="2"/>
      <c r="AH2791" s="2"/>
      <c r="AI2791" s="1"/>
      <c r="AJ2791" s="2"/>
      <c r="AK2791" s="2" t="s">
        <v>67</v>
      </c>
      <c r="AM2791" s="2" t="s">
        <v>59</v>
      </c>
      <c r="AP2791" s="2" t="s">
        <v>60</v>
      </c>
      <c r="AQ2791" s="2" t="s">
        <v>41</v>
      </c>
      <c r="AR2791">
        <v>104000</v>
      </c>
      <c r="AS2791" s="2" t="str">
        <f>_xlfn.IFNA(IF(VLOOKUP(all_resi[[#This Row],[No. Waybill]],settle_reconcile[No. Waybill],1,0)="","Recon","Recon"),"-")</f>
        <v>-</v>
      </c>
      <c r="AT2791" s="2">
        <f>all_resi[[#This Row],[Nilai COD]]-all_resi[[#This Row],[COD Fee]]-all_resi[[#This Row],[Total Biaya Setelah Diskon]]</f>
        <v>127080</v>
      </c>
      <c r="AU2791" s="2" t="str">
        <f>IF(all_resi[[#This Row],[Waktu Terima]]="","",_xlfn.DAYS(all_resi[[#This Row],[Waktu Terima]],all_resi[[#This Row],[Tanggal Pengiriman]]))</f>
        <v/>
      </c>
    </row>
    <row r="2792" spans="1:47" x14ac:dyDescent="0.25">
      <c r="A2792" s="2" t="s">
        <v>15220</v>
      </c>
      <c r="B2792" s="1">
        <v>46197</v>
      </c>
      <c r="C2792" s="2" t="s">
        <v>42</v>
      </c>
      <c r="D2792" s="2" t="s">
        <v>43</v>
      </c>
      <c r="E2792" s="2" t="s">
        <v>44</v>
      </c>
      <c r="F2792" s="2" t="s">
        <v>45</v>
      </c>
      <c r="G2792" s="2" t="s">
        <v>46</v>
      </c>
      <c r="H2792" s="2" t="s">
        <v>80</v>
      </c>
      <c r="I2792" s="2" t="s">
        <v>15221</v>
      </c>
      <c r="J2792" s="2" t="s">
        <v>15222</v>
      </c>
      <c r="K2792" s="2" t="s">
        <v>177</v>
      </c>
      <c r="L2792" s="2" t="s">
        <v>1245</v>
      </c>
      <c r="M2792" s="2" t="s">
        <v>1246</v>
      </c>
      <c r="N2792" s="2" t="s">
        <v>15223</v>
      </c>
      <c r="O2792">
        <v>1</v>
      </c>
      <c r="P2792" s="2" t="s">
        <v>53</v>
      </c>
      <c r="Q2792">
        <v>100</v>
      </c>
      <c r="R2792">
        <v>0</v>
      </c>
      <c r="S2792" s="2" t="s">
        <v>54</v>
      </c>
      <c r="T2792" s="2" t="s">
        <v>55</v>
      </c>
      <c r="U2792" s="2" t="s">
        <v>86</v>
      </c>
      <c r="V2792" s="2"/>
      <c r="W2792">
        <v>80000</v>
      </c>
      <c r="X2792">
        <v>0</v>
      </c>
      <c r="Y2792">
        <v>0</v>
      </c>
      <c r="Z2792">
        <v>80000</v>
      </c>
      <c r="AB2792" s="2" t="s">
        <v>57</v>
      </c>
      <c r="AC2792">
        <v>32000</v>
      </c>
      <c r="AD2792">
        <v>48000</v>
      </c>
      <c r="AE2792">
        <v>135000</v>
      </c>
      <c r="AF2792">
        <v>2025</v>
      </c>
      <c r="AG2792" s="2" t="s">
        <v>256</v>
      </c>
      <c r="AH2792" s="2"/>
      <c r="AI2792" s="1">
        <v>46207</v>
      </c>
      <c r="AJ2792" s="2" t="s">
        <v>87</v>
      </c>
      <c r="AK2792" s="2" t="s">
        <v>67</v>
      </c>
      <c r="AM2792" s="2" t="s">
        <v>59</v>
      </c>
      <c r="AP2792" s="2" t="s">
        <v>60</v>
      </c>
      <c r="AQ2792" s="2" t="s">
        <v>41</v>
      </c>
      <c r="AR2792">
        <v>55000</v>
      </c>
      <c r="AS2792" s="2" t="str">
        <f>_xlfn.IFNA(IF(VLOOKUP(all_resi[[#This Row],[No. Waybill]],settle_reconcile[No. Waybill],1,0)="","Recon","Recon"),"-")</f>
        <v>-</v>
      </c>
      <c r="AT2792" s="2">
        <f>all_resi[[#This Row],[Nilai COD]]-all_resi[[#This Row],[COD Fee]]-all_resi[[#This Row],[Total Biaya Setelah Diskon]]</f>
        <v>84975</v>
      </c>
      <c r="AU2792" s="2">
        <f>IF(all_resi[[#This Row],[Waktu Terima]]="","",_xlfn.DAYS(all_resi[[#This Row],[Waktu Terima]],all_resi[[#This Row],[Tanggal Pengiriman]]))</f>
        <v>10</v>
      </c>
    </row>
    <row r="2793" spans="1:47" x14ac:dyDescent="0.25">
      <c r="A2793" s="2" t="s">
        <v>15379</v>
      </c>
      <c r="B2793" s="1">
        <v>46197</v>
      </c>
      <c r="C2793" s="2" t="s">
        <v>42</v>
      </c>
      <c r="D2793" s="2" t="s">
        <v>43</v>
      </c>
      <c r="E2793" s="2" t="s">
        <v>44</v>
      </c>
      <c r="F2793" s="2" t="s">
        <v>45</v>
      </c>
      <c r="G2793" s="2" t="s">
        <v>46</v>
      </c>
      <c r="H2793" s="2" t="s">
        <v>47</v>
      </c>
      <c r="I2793" s="2" t="s">
        <v>15380</v>
      </c>
      <c r="J2793" s="2" t="s">
        <v>15381</v>
      </c>
      <c r="K2793" s="2" t="s">
        <v>177</v>
      </c>
      <c r="L2793" s="2" t="s">
        <v>896</v>
      </c>
      <c r="M2793" s="2" t="s">
        <v>2998</v>
      </c>
      <c r="N2793" s="2" t="s">
        <v>15382</v>
      </c>
      <c r="O2793">
        <v>1</v>
      </c>
      <c r="P2793" s="2" t="s">
        <v>53</v>
      </c>
      <c r="Q2793">
        <v>100</v>
      </c>
      <c r="R2793">
        <v>0</v>
      </c>
      <c r="S2793" s="2" t="s">
        <v>54</v>
      </c>
      <c r="T2793" s="2" t="s">
        <v>55</v>
      </c>
      <c r="U2793" s="2" t="s">
        <v>207</v>
      </c>
      <c r="V2793" s="2"/>
      <c r="W2793">
        <v>87000</v>
      </c>
      <c r="X2793">
        <v>0</v>
      </c>
      <c r="Y2793">
        <v>0</v>
      </c>
      <c r="Z2793">
        <v>87000</v>
      </c>
      <c r="AB2793" s="2" t="s">
        <v>57</v>
      </c>
      <c r="AC2793">
        <v>34800</v>
      </c>
      <c r="AD2793">
        <v>52200</v>
      </c>
      <c r="AE2793">
        <v>157000</v>
      </c>
      <c r="AF2793">
        <v>2355</v>
      </c>
      <c r="AG2793" s="2" t="s">
        <v>256</v>
      </c>
      <c r="AH2793" s="2"/>
      <c r="AI2793" s="1">
        <v>46208</v>
      </c>
      <c r="AJ2793" s="2"/>
      <c r="AK2793" s="2" t="s">
        <v>67</v>
      </c>
      <c r="AM2793" s="2" t="s">
        <v>59</v>
      </c>
      <c r="AP2793" s="2" t="s">
        <v>60</v>
      </c>
      <c r="AQ2793" s="2" t="s">
        <v>41</v>
      </c>
      <c r="AR2793">
        <v>70000</v>
      </c>
      <c r="AS2793" s="2" t="str">
        <f>_xlfn.IFNA(IF(VLOOKUP(all_resi[[#This Row],[No. Waybill]],settle_reconcile[No. Waybill],1,0)="","Recon","Recon"),"-")</f>
        <v>-</v>
      </c>
      <c r="AT2793" s="2">
        <f>all_resi[[#This Row],[Nilai COD]]-all_resi[[#This Row],[COD Fee]]-all_resi[[#This Row],[Total Biaya Setelah Diskon]]</f>
        <v>102445</v>
      </c>
      <c r="AU2793" s="2">
        <f>IF(all_resi[[#This Row],[Waktu Terima]]="","",_xlfn.DAYS(all_resi[[#This Row],[Waktu Terima]],all_resi[[#This Row],[Tanggal Pengiriman]]))</f>
        <v>11</v>
      </c>
    </row>
    <row r="2794" spans="1:47" x14ac:dyDescent="0.25">
      <c r="A2794" s="2" t="s">
        <v>15375</v>
      </c>
      <c r="B2794" s="1">
        <v>46197</v>
      </c>
      <c r="C2794" s="2" t="s">
        <v>42</v>
      </c>
      <c r="D2794" s="2" t="s">
        <v>43</v>
      </c>
      <c r="E2794" s="2" t="s">
        <v>44</v>
      </c>
      <c r="F2794" s="2" t="s">
        <v>45</v>
      </c>
      <c r="G2794" s="2" t="s">
        <v>46</v>
      </c>
      <c r="H2794" s="2" t="s">
        <v>47</v>
      </c>
      <c r="I2794" s="2" t="s">
        <v>15376</v>
      </c>
      <c r="J2794" s="2" t="s">
        <v>15377</v>
      </c>
      <c r="K2794" s="2" t="s">
        <v>183</v>
      </c>
      <c r="L2794" s="2" t="s">
        <v>218</v>
      </c>
      <c r="M2794" s="2" t="s">
        <v>219</v>
      </c>
      <c r="N2794" s="2" t="s">
        <v>15378</v>
      </c>
      <c r="O2794">
        <v>1</v>
      </c>
      <c r="P2794" s="2" t="s">
        <v>53</v>
      </c>
      <c r="Q2794">
        <v>100</v>
      </c>
      <c r="R2794">
        <v>0</v>
      </c>
      <c r="S2794" s="2" t="s">
        <v>54</v>
      </c>
      <c r="T2794" s="2" t="s">
        <v>55</v>
      </c>
      <c r="U2794" s="2" t="s">
        <v>207</v>
      </c>
      <c r="V2794" s="2"/>
      <c r="W2794">
        <v>91000</v>
      </c>
      <c r="X2794">
        <v>0</v>
      </c>
      <c r="Y2794">
        <v>0</v>
      </c>
      <c r="Z2794">
        <v>91000</v>
      </c>
      <c r="AB2794" s="2" t="s">
        <v>57</v>
      </c>
      <c r="AC2794">
        <v>36400</v>
      </c>
      <c r="AD2794">
        <v>54600</v>
      </c>
      <c r="AE2794">
        <v>252000</v>
      </c>
      <c r="AF2794">
        <v>3780</v>
      </c>
      <c r="AG2794" s="2" t="s">
        <v>15376</v>
      </c>
      <c r="AH2794" s="2"/>
      <c r="AI2794" s="1">
        <v>46202</v>
      </c>
      <c r="AJ2794" s="2"/>
      <c r="AK2794" s="2" t="s">
        <v>58</v>
      </c>
      <c r="AM2794" s="2" t="s">
        <v>59</v>
      </c>
      <c r="AP2794" s="2" t="s">
        <v>60</v>
      </c>
      <c r="AQ2794" s="2" t="s">
        <v>41</v>
      </c>
      <c r="AR2794">
        <v>161000</v>
      </c>
      <c r="AS2794" s="2" t="str">
        <f>_xlfn.IFNA(IF(VLOOKUP(all_resi[[#This Row],[No. Waybill]],settle_reconcile[No. Waybill],1,0)="","Recon","Recon"),"-")</f>
        <v>Recon</v>
      </c>
      <c r="AT2794" s="2">
        <f>all_resi[[#This Row],[Nilai COD]]-all_resi[[#This Row],[COD Fee]]-all_resi[[#This Row],[Total Biaya Setelah Diskon]]</f>
        <v>193620</v>
      </c>
      <c r="AU2794" s="2">
        <f>IF(all_resi[[#This Row],[Waktu Terima]]="","",_xlfn.DAYS(all_resi[[#This Row],[Waktu Terima]],all_resi[[#This Row],[Tanggal Pengiriman]]))</f>
        <v>5</v>
      </c>
    </row>
    <row r="2795" spans="1:47" x14ac:dyDescent="0.25">
      <c r="A2795" s="2" t="s">
        <v>15224</v>
      </c>
      <c r="B2795" s="1">
        <v>46197</v>
      </c>
      <c r="C2795" s="2" t="s">
        <v>42</v>
      </c>
      <c r="D2795" s="2" t="s">
        <v>43</v>
      </c>
      <c r="E2795" s="2" t="s">
        <v>44</v>
      </c>
      <c r="F2795" s="2" t="s">
        <v>45</v>
      </c>
      <c r="G2795" s="2" t="s">
        <v>46</v>
      </c>
      <c r="H2795" s="2" t="s">
        <v>80</v>
      </c>
      <c r="I2795" s="2" t="s">
        <v>15225</v>
      </c>
      <c r="J2795" s="2" t="s">
        <v>15226</v>
      </c>
      <c r="K2795" s="2" t="s">
        <v>209</v>
      </c>
      <c r="L2795" s="2" t="s">
        <v>3231</v>
      </c>
      <c r="M2795" s="2" t="s">
        <v>9259</v>
      </c>
      <c r="N2795" s="2" t="s">
        <v>15227</v>
      </c>
      <c r="O2795">
        <v>1</v>
      </c>
      <c r="P2795" s="2" t="s">
        <v>53</v>
      </c>
      <c r="Q2795">
        <v>100</v>
      </c>
      <c r="R2795">
        <v>0</v>
      </c>
      <c r="S2795" s="2" t="s">
        <v>54</v>
      </c>
      <c r="T2795" s="2" t="s">
        <v>55</v>
      </c>
      <c r="U2795" s="2" t="s">
        <v>86</v>
      </c>
      <c r="V2795" s="2"/>
      <c r="W2795">
        <v>52000</v>
      </c>
      <c r="X2795">
        <v>0</v>
      </c>
      <c r="Y2795">
        <v>0</v>
      </c>
      <c r="Z2795">
        <v>52000</v>
      </c>
      <c r="AB2795" s="2" t="s">
        <v>57</v>
      </c>
      <c r="AC2795">
        <v>20800</v>
      </c>
      <c r="AD2795">
        <v>31200</v>
      </c>
      <c r="AE2795">
        <v>112000</v>
      </c>
      <c r="AF2795">
        <v>1680</v>
      </c>
      <c r="AG2795" s="2"/>
      <c r="AH2795" s="2"/>
      <c r="AI2795" s="1"/>
      <c r="AJ2795" s="2" t="s">
        <v>87</v>
      </c>
      <c r="AK2795" s="2" t="s">
        <v>67</v>
      </c>
      <c r="AM2795" s="2" t="s">
        <v>59</v>
      </c>
      <c r="AP2795" s="2" t="s">
        <v>60</v>
      </c>
      <c r="AQ2795" s="2" t="s">
        <v>41</v>
      </c>
      <c r="AR2795">
        <v>60000</v>
      </c>
      <c r="AS2795" s="2" t="str">
        <f>_xlfn.IFNA(IF(VLOOKUP(all_resi[[#This Row],[No. Waybill]],settle_reconcile[No. Waybill],1,0)="","Recon","Recon"),"-")</f>
        <v>-</v>
      </c>
      <c r="AT2795" s="2">
        <f>all_resi[[#This Row],[Nilai COD]]-all_resi[[#This Row],[COD Fee]]-all_resi[[#This Row],[Total Biaya Setelah Diskon]]</f>
        <v>79120</v>
      </c>
      <c r="AU2795" s="2" t="str">
        <f>IF(all_resi[[#This Row],[Waktu Terima]]="","",_xlfn.DAYS(all_resi[[#This Row],[Waktu Terima]],all_resi[[#This Row],[Tanggal Pengiriman]]))</f>
        <v/>
      </c>
    </row>
    <row r="2796" spans="1:47" x14ac:dyDescent="0.25">
      <c r="A2796" s="2" t="s">
        <v>14977</v>
      </c>
      <c r="B2796" s="1">
        <v>46197</v>
      </c>
      <c r="C2796" s="2" t="s">
        <v>42</v>
      </c>
      <c r="D2796" s="2" t="s">
        <v>43</v>
      </c>
      <c r="E2796" s="2" t="s">
        <v>44</v>
      </c>
      <c r="F2796" s="2" t="s">
        <v>45</v>
      </c>
      <c r="G2796" s="2" t="s">
        <v>46</v>
      </c>
      <c r="H2796" s="2" t="s">
        <v>47</v>
      </c>
      <c r="I2796" s="2" t="s">
        <v>14978</v>
      </c>
      <c r="J2796" s="2" t="s">
        <v>14979</v>
      </c>
      <c r="K2796" s="2" t="s">
        <v>359</v>
      </c>
      <c r="L2796" s="2" t="s">
        <v>359</v>
      </c>
      <c r="M2796" s="2" t="s">
        <v>8396</v>
      </c>
      <c r="N2796" s="2" t="s">
        <v>14980</v>
      </c>
      <c r="O2796">
        <v>1</v>
      </c>
      <c r="P2796" s="2" t="s">
        <v>53</v>
      </c>
      <c r="Q2796">
        <v>100</v>
      </c>
      <c r="R2796">
        <v>0</v>
      </c>
      <c r="S2796" s="2" t="s">
        <v>54</v>
      </c>
      <c r="T2796" s="2" t="s">
        <v>55</v>
      </c>
      <c r="U2796" s="2" t="s">
        <v>250</v>
      </c>
      <c r="V2796" s="2"/>
      <c r="W2796">
        <v>41000</v>
      </c>
      <c r="X2796">
        <v>0</v>
      </c>
      <c r="Y2796">
        <v>0</v>
      </c>
      <c r="Z2796">
        <v>41000</v>
      </c>
      <c r="AB2796" s="2" t="s">
        <v>57</v>
      </c>
      <c r="AC2796">
        <v>16400</v>
      </c>
      <c r="AD2796">
        <v>24600</v>
      </c>
      <c r="AE2796">
        <v>96000</v>
      </c>
      <c r="AF2796">
        <v>1440</v>
      </c>
      <c r="AG2796" s="2" t="s">
        <v>14978</v>
      </c>
      <c r="AH2796" s="2"/>
      <c r="AI2796" s="1">
        <v>46202</v>
      </c>
      <c r="AJ2796" s="2"/>
      <c r="AK2796" s="2" t="s">
        <v>58</v>
      </c>
      <c r="AM2796" s="2" t="s">
        <v>59</v>
      </c>
      <c r="AP2796" s="2" t="s">
        <v>60</v>
      </c>
      <c r="AQ2796" s="2" t="s">
        <v>41</v>
      </c>
      <c r="AR2796">
        <v>55000</v>
      </c>
      <c r="AS2796" s="2" t="str">
        <f>_xlfn.IFNA(IF(VLOOKUP(all_resi[[#This Row],[No. Waybill]],settle_reconcile[No. Waybill],1,0)="","Recon","Recon"),"-")</f>
        <v>Recon</v>
      </c>
      <c r="AT2796" s="2">
        <f>all_resi[[#This Row],[Nilai COD]]-all_resi[[#This Row],[COD Fee]]-all_resi[[#This Row],[Total Biaya Setelah Diskon]]</f>
        <v>69960</v>
      </c>
      <c r="AU2796" s="2">
        <f>IF(all_resi[[#This Row],[Waktu Terima]]="","",_xlfn.DAYS(all_resi[[#This Row],[Waktu Terima]],all_resi[[#This Row],[Tanggal Pengiriman]]))</f>
        <v>5</v>
      </c>
    </row>
    <row r="2797" spans="1:47" x14ac:dyDescent="0.25">
      <c r="A2797" s="2" t="s">
        <v>15400</v>
      </c>
      <c r="B2797" s="1">
        <v>46197</v>
      </c>
      <c r="C2797" s="2" t="s">
        <v>42</v>
      </c>
      <c r="D2797" s="2" t="s">
        <v>43</v>
      </c>
      <c r="E2797" s="2" t="s">
        <v>44</v>
      </c>
      <c r="F2797" s="2" t="s">
        <v>45</v>
      </c>
      <c r="G2797" s="2" t="s">
        <v>46</v>
      </c>
      <c r="H2797" s="2" t="s">
        <v>80</v>
      </c>
      <c r="I2797" s="2" t="s">
        <v>15401</v>
      </c>
      <c r="J2797" s="2" t="s">
        <v>15402</v>
      </c>
      <c r="K2797" s="2" t="s">
        <v>377</v>
      </c>
      <c r="L2797" s="2" t="s">
        <v>378</v>
      </c>
      <c r="M2797" s="2" t="s">
        <v>1967</v>
      </c>
      <c r="N2797" s="2" t="s">
        <v>15403</v>
      </c>
      <c r="O2797">
        <v>1</v>
      </c>
      <c r="P2797" s="2" t="s">
        <v>53</v>
      </c>
      <c r="Q2797">
        <v>100</v>
      </c>
      <c r="R2797">
        <v>0</v>
      </c>
      <c r="S2797" s="2" t="s">
        <v>54</v>
      </c>
      <c r="T2797" s="2" t="s">
        <v>55</v>
      </c>
      <c r="U2797" s="2" t="s">
        <v>86</v>
      </c>
      <c r="V2797" s="2"/>
      <c r="W2797">
        <v>64000</v>
      </c>
      <c r="X2797">
        <v>0</v>
      </c>
      <c r="Y2797">
        <v>0</v>
      </c>
      <c r="Z2797">
        <v>64000</v>
      </c>
      <c r="AB2797" s="2" t="s">
        <v>57</v>
      </c>
      <c r="AC2797">
        <v>25600</v>
      </c>
      <c r="AD2797">
        <v>38400</v>
      </c>
      <c r="AE2797">
        <v>149000</v>
      </c>
      <c r="AF2797">
        <v>2235</v>
      </c>
      <c r="AG2797" s="2" t="s">
        <v>43</v>
      </c>
      <c r="AH2797" s="2"/>
      <c r="AI2797" s="1">
        <v>46212</v>
      </c>
      <c r="AJ2797" s="2" t="s">
        <v>87</v>
      </c>
      <c r="AK2797" s="2" t="s">
        <v>67</v>
      </c>
      <c r="AM2797" s="2" t="s">
        <v>59</v>
      </c>
      <c r="AP2797" s="2" t="s">
        <v>60</v>
      </c>
      <c r="AQ2797" s="2" t="s">
        <v>41</v>
      </c>
      <c r="AR2797">
        <v>85000</v>
      </c>
      <c r="AS2797" s="2" t="str">
        <f>_xlfn.IFNA(IF(VLOOKUP(all_resi[[#This Row],[No. Waybill]],settle_reconcile[No. Waybill],1,0)="","Recon","Recon"),"-")</f>
        <v>-</v>
      </c>
      <c r="AT2797" s="2">
        <f>all_resi[[#This Row],[Nilai COD]]-all_resi[[#This Row],[COD Fee]]-all_resi[[#This Row],[Total Biaya Setelah Diskon]]</f>
        <v>108365</v>
      </c>
      <c r="AU2797" s="2">
        <f>IF(all_resi[[#This Row],[Waktu Terima]]="","",_xlfn.DAYS(all_resi[[#This Row],[Waktu Terima]],all_resi[[#This Row],[Tanggal Pengiriman]]))</f>
        <v>15</v>
      </c>
    </row>
    <row r="2798" spans="1:47" x14ac:dyDescent="0.25">
      <c r="A2798" s="2" t="s">
        <v>15111</v>
      </c>
      <c r="B2798" s="1">
        <v>46197</v>
      </c>
      <c r="C2798" s="2" t="s">
        <v>42</v>
      </c>
      <c r="D2798" s="2" t="s">
        <v>43</v>
      </c>
      <c r="E2798" s="2" t="s">
        <v>44</v>
      </c>
      <c r="F2798" s="2" t="s">
        <v>45</v>
      </c>
      <c r="G2798" s="2" t="s">
        <v>46</v>
      </c>
      <c r="H2798" s="2" t="s">
        <v>47</v>
      </c>
      <c r="I2798" s="2" t="s">
        <v>15112</v>
      </c>
      <c r="J2798" s="2" t="s">
        <v>15113</v>
      </c>
      <c r="K2798" s="2" t="s">
        <v>82</v>
      </c>
      <c r="L2798" s="2" t="s">
        <v>270</v>
      </c>
      <c r="M2798" s="2" t="s">
        <v>15114</v>
      </c>
      <c r="N2798" s="2" t="s">
        <v>15115</v>
      </c>
      <c r="O2798">
        <v>1</v>
      </c>
      <c r="P2798" s="2" t="s">
        <v>53</v>
      </c>
      <c r="Q2798">
        <v>100</v>
      </c>
      <c r="R2798">
        <v>0</v>
      </c>
      <c r="S2798" s="2" t="s">
        <v>54</v>
      </c>
      <c r="T2798" s="2" t="s">
        <v>55</v>
      </c>
      <c r="U2798" s="2" t="s">
        <v>15116</v>
      </c>
      <c r="V2798" s="2"/>
      <c r="W2798">
        <v>93000</v>
      </c>
      <c r="X2798">
        <v>0</v>
      </c>
      <c r="Y2798">
        <v>0</v>
      </c>
      <c r="Z2798">
        <v>93000</v>
      </c>
      <c r="AB2798" s="2" t="s">
        <v>57</v>
      </c>
      <c r="AC2798">
        <v>37200</v>
      </c>
      <c r="AD2798">
        <v>55800</v>
      </c>
      <c r="AE2798">
        <v>163000</v>
      </c>
      <c r="AF2798">
        <v>2445</v>
      </c>
      <c r="AG2798" s="2" t="s">
        <v>15112</v>
      </c>
      <c r="AH2798" s="2"/>
      <c r="AI2798" s="1">
        <v>46201</v>
      </c>
      <c r="AJ2798" s="2"/>
      <c r="AK2798" s="2" t="s">
        <v>58</v>
      </c>
      <c r="AM2798" s="2" t="s">
        <v>59</v>
      </c>
      <c r="AP2798" s="2" t="s">
        <v>60</v>
      </c>
      <c r="AQ2798" s="2" t="s">
        <v>41</v>
      </c>
      <c r="AR2798">
        <v>70000</v>
      </c>
      <c r="AS2798" s="2" t="str">
        <f>_xlfn.IFNA(IF(VLOOKUP(all_resi[[#This Row],[No. Waybill]],settle_reconcile[No. Waybill],1,0)="","Recon","Recon"),"-")</f>
        <v>Recon</v>
      </c>
      <c r="AT2798" s="2">
        <f>all_resi[[#This Row],[Nilai COD]]-all_resi[[#This Row],[COD Fee]]-all_resi[[#This Row],[Total Biaya Setelah Diskon]]</f>
        <v>104755</v>
      </c>
      <c r="AU2798" s="2">
        <f>IF(all_resi[[#This Row],[Waktu Terima]]="","",_xlfn.DAYS(all_resi[[#This Row],[Waktu Terima]],all_resi[[#This Row],[Tanggal Pengiriman]]))</f>
        <v>4</v>
      </c>
    </row>
    <row r="2799" spans="1:47" x14ac:dyDescent="0.25">
      <c r="A2799" s="2" t="s">
        <v>15523</v>
      </c>
      <c r="B2799" s="1">
        <v>46197</v>
      </c>
      <c r="C2799" s="2" t="s">
        <v>42</v>
      </c>
      <c r="D2799" s="2" t="s">
        <v>43</v>
      </c>
      <c r="E2799" s="2" t="s">
        <v>44</v>
      </c>
      <c r="F2799" s="2" t="s">
        <v>45</v>
      </c>
      <c r="G2799" s="2" t="s">
        <v>46</v>
      </c>
      <c r="H2799" s="2" t="s">
        <v>80</v>
      </c>
      <c r="I2799" s="2" t="s">
        <v>15524</v>
      </c>
      <c r="J2799" s="2" t="s">
        <v>15525</v>
      </c>
      <c r="K2799" s="2" t="s">
        <v>126</v>
      </c>
      <c r="L2799" s="2" t="s">
        <v>127</v>
      </c>
      <c r="M2799" s="2" t="s">
        <v>15526</v>
      </c>
      <c r="N2799" s="2" t="s">
        <v>15527</v>
      </c>
      <c r="O2799">
        <v>1</v>
      </c>
      <c r="P2799" s="2" t="s">
        <v>53</v>
      </c>
      <c r="Q2799">
        <v>100</v>
      </c>
      <c r="R2799">
        <v>0</v>
      </c>
      <c r="S2799" s="2" t="s">
        <v>54</v>
      </c>
      <c r="T2799" s="2" t="s">
        <v>55</v>
      </c>
      <c r="U2799" s="2" t="s">
        <v>15528</v>
      </c>
      <c r="V2799" s="2"/>
      <c r="W2799">
        <v>74000</v>
      </c>
      <c r="X2799">
        <v>0</v>
      </c>
      <c r="Y2799">
        <v>0</v>
      </c>
      <c r="Z2799">
        <v>74000</v>
      </c>
      <c r="AB2799" s="2" t="s">
        <v>57</v>
      </c>
      <c r="AC2799">
        <v>29600</v>
      </c>
      <c r="AD2799">
        <v>44400</v>
      </c>
      <c r="AE2799">
        <v>154000</v>
      </c>
      <c r="AF2799">
        <v>2310</v>
      </c>
      <c r="AG2799" s="2" t="s">
        <v>15524</v>
      </c>
      <c r="AH2799" s="2"/>
      <c r="AI2799" s="1">
        <v>46204</v>
      </c>
      <c r="AJ2799" s="2" t="s">
        <v>87</v>
      </c>
      <c r="AK2799" s="2" t="s">
        <v>58</v>
      </c>
      <c r="AM2799" s="2" t="s">
        <v>59</v>
      </c>
      <c r="AP2799" s="2" t="s">
        <v>60</v>
      </c>
      <c r="AQ2799" s="2" t="s">
        <v>41</v>
      </c>
      <c r="AR2799">
        <v>80000</v>
      </c>
      <c r="AS2799" s="2" t="str">
        <f>_xlfn.IFNA(IF(VLOOKUP(all_resi[[#This Row],[No. Waybill]],settle_reconcile[No. Waybill],1,0)="","Recon","Recon"),"-")</f>
        <v>Recon</v>
      </c>
      <c r="AT2799" s="2">
        <f>all_resi[[#This Row],[Nilai COD]]-all_resi[[#This Row],[COD Fee]]-all_resi[[#This Row],[Total Biaya Setelah Diskon]]</f>
        <v>107290</v>
      </c>
      <c r="AU2799" s="2">
        <f>IF(all_resi[[#This Row],[Waktu Terima]]="","",_xlfn.DAYS(all_resi[[#This Row],[Waktu Terima]],all_resi[[#This Row],[Tanggal Pengiriman]]))</f>
        <v>7</v>
      </c>
    </row>
    <row r="2800" spans="1:47" x14ac:dyDescent="0.25">
      <c r="A2800" s="2" t="s">
        <v>15334</v>
      </c>
      <c r="B2800" s="1">
        <v>46197</v>
      </c>
      <c r="C2800" s="2" t="s">
        <v>42</v>
      </c>
      <c r="D2800" s="2" t="s">
        <v>43</v>
      </c>
      <c r="E2800" s="2" t="s">
        <v>44</v>
      </c>
      <c r="F2800" s="2" t="s">
        <v>45</v>
      </c>
      <c r="G2800" s="2" t="s">
        <v>46</v>
      </c>
      <c r="H2800" s="2" t="s">
        <v>47</v>
      </c>
      <c r="I2800" s="2" t="s">
        <v>15335</v>
      </c>
      <c r="J2800" s="2" t="s">
        <v>15336</v>
      </c>
      <c r="K2800" s="2" t="s">
        <v>203</v>
      </c>
      <c r="L2800" s="2" t="s">
        <v>4605</v>
      </c>
      <c r="M2800" s="2" t="s">
        <v>15337</v>
      </c>
      <c r="N2800" s="2" t="s">
        <v>15338</v>
      </c>
      <c r="O2800">
        <v>1</v>
      </c>
      <c r="P2800" s="2" t="s">
        <v>53</v>
      </c>
      <c r="Q2800">
        <v>100</v>
      </c>
      <c r="R2800">
        <v>0</v>
      </c>
      <c r="S2800" s="2" t="s">
        <v>54</v>
      </c>
      <c r="T2800" s="2" t="s">
        <v>55</v>
      </c>
      <c r="U2800" s="2" t="s">
        <v>207</v>
      </c>
      <c r="V2800" s="2"/>
      <c r="W2800">
        <v>14000</v>
      </c>
      <c r="X2800">
        <v>0</v>
      </c>
      <c r="Y2800">
        <v>0</v>
      </c>
      <c r="Z2800">
        <v>14000</v>
      </c>
      <c r="AB2800" s="2" t="s">
        <v>57</v>
      </c>
      <c r="AC2800">
        <v>8000</v>
      </c>
      <c r="AD2800">
        <v>6000</v>
      </c>
      <c r="AE2800">
        <v>75000</v>
      </c>
      <c r="AF2800">
        <v>1125</v>
      </c>
      <c r="AG2800" s="2" t="s">
        <v>15335</v>
      </c>
      <c r="AH2800" s="2"/>
      <c r="AI2800" s="1">
        <v>46199</v>
      </c>
      <c r="AJ2800" s="2"/>
      <c r="AK2800" s="2" t="s">
        <v>58</v>
      </c>
      <c r="AM2800" s="2" t="s">
        <v>59</v>
      </c>
      <c r="AP2800" s="2" t="s">
        <v>60</v>
      </c>
      <c r="AQ2800" s="2" t="s">
        <v>41</v>
      </c>
      <c r="AR2800">
        <v>61000</v>
      </c>
      <c r="AS2800" s="2" t="str">
        <f>_xlfn.IFNA(IF(VLOOKUP(all_resi[[#This Row],[No. Waybill]],settle_reconcile[No. Waybill],1,0)="","Recon","Recon"),"-")</f>
        <v>Recon</v>
      </c>
      <c r="AT2800" s="2">
        <f>all_resi[[#This Row],[Nilai COD]]-all_resi[[#This Row],[COD Fee]]-all_resi[[#This Row],[Total Biaya Setelah Diskon]]</f>
        <v>67875</v>
      </c>
      <c r="AU2800" s="2">
        <f>IF(all_resi[[#This Row],[Waktu Terima]]="","",_xlfn.DAYS(all_resi[[#This Row],[Waktu Terima]],all_resi[[#This Row],[Tanggal Pengiriman]]))</f>
        <v>2</v>
      </c>
    </row>
    <row r="2801" spans="1:47" x14ac:dyDescent="0.25">
      <c r="A2801" s="2" t="s">
        <v>15058</v>
      </c>
      <c r="B2801" s="1">
        <v>46197</v>
      </c>
      <c r="C2801" s="2" t="s">
        <v>42</v>
      </c>
      <c r="D2801" s="2" t="s">
        <v>43</v>
      </c>
      <c r="E2801" s="2" t="s">
        <v>44</v>
      </c>
      <c r="F2801" s="2" t="s">
        <v>45</v>
      </c>
      <c r="G2801" s="2" t="s">
        <v>46</v>
      </c>
      <c r="H2801" s="2" t="s">
        <v>47</v>
      </c>
      <c r="I2801" s="2" t="s">
        <v>15059</v>
      </c>
      <c r="J2801" s="2" t="s">
        <v>15060</v>
      </c>
      <c r="K2801" s="2" t="s">
        <v>156</v>
      </c>
      <c r="L2801" s="2" t="s">
        <v>509</v>
      </c>
      <c r="M2801" s="2" t="s">
        <v>15061</v>
      </c>
      <c r="N2801" s="2" t="s">
        <v>15062</v>
      </c>
      <c r="O2801">
        <v>1</v>
      </c>
      <c r="P2801" s="2" t="s">
        <v>53</v>
      </c>
      <c r="Q2801">
        <v>100</v>
      </c>
      <c r="R2801">
        <v>0</v>
      </c>
      <c r="S2801" s="2" t="s">
        <v>54</v>
      </c>
      <c r="T2801" s="2" t="s">
        <v>55</v>
      </c>
      <c r="U2801" s="2" t="s">
        <v>1838</v>
      </c>
      <c r="V2801" s="2"/>
      <c r="W2801">
        <v>80000</v>
      </c>
      <c r="X2801">
        <v>0</v>
      </c>
      <c r="Y2801">
        <v>0</v>
      </c>
      <c r="Z2801">
        <v>80000</v>
      </c>
      <c r="AB2801" s="2" t="s">
        <v>57</v>
      </c>
      <c r="AC2801">
        <v>32000</v>
      </c>
      <c r="AD2801">
        <v>48000</v>
      </c>
      <c r="AE2801">
        <v>184000</v>
      </c>
      <c r="AF2801">
        <v>2760</v>
      </c>
      <c r="AG2801" s="2"/>
      <c r="AH2801" s="2"/>
      <c r="AI2801" s="1"/>
      <c r="AJ2801" s="2"/>
      <c r="AK2801" s="2" t="s">
        <v>67</v>
      </c>
      <c r="AM2801" s="2" t="s">
        <v>59</v>
      </c>
      <c r="AP2801" s="2" t="s">
        <v>60</v>
      </c>
      <c r="AQ2801" s="2" t="s">
        <v>41</v>
      </c>
      <c r="AR2801">
        <v>104000</v>
      </c>
      <c r="AS2801" s="2" t="str">
        <f>_xlfn.IFNA(IF(VLOOKUP(all_resi[[#This Row],[No. Waybill]],settle_reconcile[No. Waybill],1,0)="","Recon","Recon"),"-")</f>
        <v>-</v>
      </c>
      <c r="AT2801" s="2">
        <f>all_resi[[#This Row],[Nilai COD]]-all_resi[[#This Row],[COD Fee]]-all_resi[[#This Row],[Total Biaya Setelah Diskon]]</f>
        <v>133240</v>
      </c>
      <c r="AU2801" s="2" t="str">
        <f>IF(all_resi[[#This Row],[Waktu Terima]]="","",_xlfn.DAYS(all_resi[[#This Row],[Waktu Terima]],all_resi[[#This Row],[Tanggal Pengiriman]]))</f>
        <v/>
      </c>
    </row>
    <row r="2802" spans="1:47" x14ac:dyDescent="0.25">
      <c r="A2802" s="2" t="s">
        <v>15063</v>
      </c>
      <c r="B2802" s="1">
        <v>46197</v>
      </c>
      <c r="C2802" s="2" t="s">
        <v>42</v>
      </c>
      <c r="D2802" s="2" t="s">
        <v>43</v>
      </c>
      <c r="E2802" s="2" t="s">
        <v>44</v>
      </c>
      <c r="F2802" s="2" t="s">
        <v>45</v>
      </c>
      <c r="G2802" s="2" t="s">
        <v>46</v>
      </c>
      <c r="H2802" s="2" t="s">
        <v>47</v>
      </c>
      <c r="I2802" s="2" t="s">
        <v>15064</v>
      </c>
      <c r="J2802" s="2" t="s">
        <v>15065</v>
      </c>
      <c r="K2802" s="2" t="s">
        <v>156</v>
      </c>
      <c r="L2802" s="2" t="s">
        <v>737</v>
      </c>
      <c r="M2802" s="2" t="s">
        <v>3177</v>
      </c>
      <c r="N2802" s="2" t="s">
        <v>15066</v>
      </c>
      <c r="O2802">
        <v>1</v>
      </c>
      <c r="P2802" s="2" t="s">
        <v>53</v>
      </c>
      <c r="Q2802">
        <v>100</v>
      </c>
      <c r="R2802">
        <v>0</v>
      </c>
      <c r="S2802" s="2" t="s">
        <v>54</v>
      </c>
      <c r="T2802" s="2" t="s">
        <v>55</v>
      </c>
      <c r="U2802" s="2" t="s">
        <v>323</v>
      </c>
      <c r="V2802" s="2"/>
      <c r="W2802">
        <v>81000</v>
      </c>
      <c r="X2802">
        <v>0</v>
      </c>
      <c r="Y2802">
        <v>0</v>
      </c>
      <c r="Z2802">
        <v>81000</v>
      </c>
      <c r="AB2802" s="2" t="s">
        <v>57</v>
      </c>
      <c r="AC2802">
        <v>32400</v>
      </c>
      <c r="AD2802">
        <v>48600</v>
      </c>
      <c r="AE2802">
        <v>155000</v>
      </c>
      <c r="AF2802">
        <v>2325</v>
      </c>
      <c r="AG2802" s="2"/>
      <c r="AH2802" s="2"/>
      <c r="AI2802" s="1"/>
      <c r="AJ2802" s="2"/>
      <c r="AK2802" s="2" t="s">
        <v>67</v>
      </c>
      <c r="AM2802" s="2" t="s">
        <v>59</v>
      </c>
      <c r="AP2802" s="2" t="s">
        <v>60</v>
      </c>
      <c r="AQ2802" s="2" t="s">
        <v>41</v>
      </c>
      <c r="AR2802">
        <v>74000</v>
      </c>
      <c r="AS2802" s="2" t="str">
        <f>_xlfn.IFNA(IF(VLOOKUP(all_resi[[#This Row],[No. Waybill]],settle_reconcile[No. Waybill],1,0)="","Recon","Recon"),"-")</f>
        <v>-</v>
      </c>
      <c r="AT2802" s="2">
        <f>all_resi[[#This Row],[Nilai COD]]-all_resi[[#This Row],[COD Fee]]-all_resi[[#This Row],[Total Biaya Setelah Diskon]]</f>
        <v>104075</v>
      </c>
      <c r="AU2802" s="2" t="str">
        <f>IF(all_resi[[#This Row],[Waktu Terima]]="","",_xlfn.DAYS(all_resi[[#This Row],[Waktu Terima]],all_resi[[#This Row],[Tanggal Pengiriman]]))</f>
        <v/>
      </c>
    </row>
    <row r="2803" spans="1:47" x14ac:dyDescent="0.25">
      <c r="A2803" s="2" t="s">
        <v>15321</v>
      </c>
      <c r="B2803" s="1">
        <v>46197</v>
      </c>
      <c r="C2803" s="2" t="s">
        <v>42</v>
      </c>
      <c r="D2803" s="2" t="s">
        <v>43</v>
      </c>
      <c r="E2803" s="2" t="s">
        <v>44</v>
      </c>
      <c r="F2803" s="2" t="s">
        <v>45</v>
      </c>
      <c r="G2803" s="2" t="s">
        <v>46</v>
      </c>
      <c r="H2803" s="2" t="s">
        <v>47</v>
      </c>
      <c r="I2803" s="2" t="s">
        <v>15322</v>
      </c>
      <c r="J2803" s="2" t="s">
        <v>15323</v>
      </c>
      <c r="K2803" s="2" t="s">
        <v>156</v>
      </c>
      <c r="L2803" s="2" t="s">
        <v>606</v>
      </c>
      <c r="M2803" s="2" t="s">
        <v>607</v>
      </c>
      <c r="N2803" s="2" t="s">
        <v>15324</v>
      </c>
      <c r="O2803">
        <v>1</v>
      </c>
      <c r="P2803" s="2" t="s">
        <v>53</v>
      </c>
      <c r="Q2803">
        <v>100</v>
      </c>
      <c r="R2803">
        <v>0</v>
      </c>
      <c r="S2803" s="2" t="s">
        <v>54</v>
      </c>
      <c r="T2803" s="2" t="s">
        <v>55</v>
      </c>
      <c r="U2803" s="2" t="s">
        <v>225</v>
      </c>
      <c r="V2803" s="2"/>
      <c r="W2803">
        <v>64000</v>
      </c>
      <c r="X2803">
        <v>0</v>
      </c>
      <c r="Y2803">
        <v>0</v>
      </c>
      <c r="Z2803">
        <v>64000</v>
      </c>
      <c r="AB2803" s="2" t="s">
        <v>57</v>
      </c>
      <c r="AC2803">
        <v>25600</v>
      </c>
      <c r="AD2803">
        <v>38400</v>
      </c>
      <c r="AE2803">
        <v>168000</v>
      </c>
      <c r="AF2803">
        <v>2520</v>
      </c>
      <c r="AG2803" s="2" t="s">
        <v>15322</v>
      </c>
      <c r="AH2803" s="2"/>
      <c r="AI2803" s="1">
        <v>46202</v>
      </c>
      <c r="AJ2803" s="2"/>
      <c r="AK2803" s="2" t="s">
        <v>58</v>
      </c>
      <c r="AM2803" s="2" t="s">
        <v>59</v>
      </c>
      <c r="AP2803" s="2" t="s">
        <v>60</v>
      </c>
      <c r="AQ2803" s="2" t="s">
        <v>41</v>
      </c>
      <c r="AR2803">
        <v>104000</v>
      </c>
      <c r="AS2803" s="2" t="str">
        <f>_xlfn.IFNA(IF(VLOOKUP(all_resi[[#This Row],[No. Waybill]],settle_reconcile[No. Waybill],1,0)="","Recon","Recon"),"-")</f>
        <v>Recon</v>
      </c>
      <c r="AT2803" s="2">
        <f>all_resi[[#This Row],[Nilai COD]]-all_resi[[#This Row],[COD Fee]]-all_resi[[#This Row],[Total Biaya Setelah Diskon]]</f>
        <v>127080</v>
      </c>
      <c r="AU2803" s="2">
        <f>IF(all_resi[[#This Row],[Waktu Terima]]="","",_xlfn.DAYS(all_resi[[#This Row],[Waktu Terima]],all_resi[[#This Row],[Tanggal Pengiriman]]))</f>
        <v>5</v>
      </c>
    </row>
    <row r="2804" spans="1:47" x14ac:dyDescent="0.25">
      <c r="A2804" s="2" t="s">
        <v>15233</v>
      </c>
      <c r="B2804" s="1">
        <v>46197</v>
      </c>
      <c r="C2804" s="2" t="s">
        <v>42</v>
      </c>
      <c r="D2804" s="2" t="s">
        <v>43</v>
      </c>
      <c r="E2804" s="2" t="s">
        <v>44</v>
      </c>
      <c r="F2804" s="2" t="s">
        <v>45</v>
      </c>
      <c r="G2804" s="2" t="s">
        <v>46</v>
      </c>
      <c r="H2804" s="2" t="s">
        <v>47</v>
      </c>
      <c r="I2804" s="2" t="s">
        <v>15234</v>
      </c>
      <c r="J2804" s="2" t="s">
        <v>15235</v>
      </c>
      <c r="K2804" s="2" t="s">
        <v>156</v>
      </c>
      <c r="L2804" s="2" t="s">
        <v>282</v>
      </c>
      <c r="M2804" s="2" t="s">
        <v>3815</v>
      </c>
      <c r="N2804" s="2" t="s">
        <v>15236</v>
      </c>
      <c r="O2804">
        <v>1</v>
      </c>
      <c r="P2804" s="2" t="s">
        <v>53</v>
      </c>
      <c r="Q2804">
        <v>100</v>
      </c>
      <c r="R2804">
        <v>0</v>
      </c>
      <c r="S2804" s="2" t="s">
        <v>54</v>
      </c>
      <c r="T2804" s="2" t="s">
        <v>55</v>
      </c>
      <c r="U2804" s="2" t="s">
        <v>97</v>
      </c>
      <c r="V2804" s="2"/>
      <c r="W2804">
        <v>85000</v>
      </c>
      <c r="X2804">
        <v>0</v>
      </c>
      <c r="Y2804">
        <v>0</v>
      </c>
      <c r="Z2804">
        <v>85000</v>
      </c>
      <c r="AB2804" s="2" t="s">
        <v>57</v>
      </c>
      <c r="AC2804">
        <v>34000</v>
      </c>
      <c r="AD2804">
        <v>51000</v>
      </c>
      <c r="AE2804">
        <v>155000</v>
      </c>
      <c r="AF2804">
        <v>2325</v>
      </c>
      <c r="AG2804" s="2"/>
      <c r="AH2804" s="2"/>
      <c r="AI2804" s="1"/>
      <c r="AJ2804" s="2"/>
      <c r="AK2804" s="2" t="s">
        <v>67</v>
      </c>
      <c r="AM2804" s="2" t="s">
        <v>59</v>
      </c>
      <c r="AP2804" s="2" t="s">
        <v>60</v>
      </c>
      <c r="AQ2804" s="2" t="s">
        <v>41</v>
      </c>
      <c r="AR2804">
        <v>70000</v>
      </c>
      <c r="AS2804" s="2" t="str">
        <f>_xlfn.IFNA(IF(VLOOKUP(all_resi[[#This Row],[No. Waybill]],settle_reconcile[No. Waybill],1,0)="","Recon","Recon"),"-")</f>
        <v>-</v>
      </c>
      <c r="AT2804" s="2">
        <f>all_resi[[#This Row],[Nilai COD]]-all_resi[[#This Row],[COD Fee]]-all_resi[[#This Row],[Total Biaya Setelah Diskon]]</f>
        <v>101675</v>
      </c>
      <c r="AU2804" s="2" t="str">
        <f>IF(all_resi[[#This Row],[Waktu Terima]]="","",_xlfn.DAYS(all_resi[[#This Row],[Waktu Terima]],all_resi[[#This Row],[Tanggal Pengiriman]]))</f>
        <v/>
      </c>
    </row>
    <row r="2805" spans="1:47" x14ac:dyDescent="0.25">
      <c r="A2805" s="2" t="s">
        <v>15760</v>
      </c>
      <c r="B2805" s="1">
        <v>46197</v>
      </c>
      <c r="C2805" s="2" t="s">
        <v>42</v>
      </c>
      <c r="D2805" s="2" t="s">
        <v>43</v>
      </c>
      <c r="E2805" s="2" t="s">
        <v>44</v>
      </c>
      <c r="F2805" s="2" t="s">
        <v>45</v>
      </c>
      <c r="G2805" s="2" t="s">
        <v>46</v>
      </c>
      <c r="H2805" s="2" t="s">
        <v>80</v>
      </c>
      <c r="I2805" s="2" t="s">
        <v>15761</v>
      </c>
      <c r="J2805" s="2" t="s">
        <v>15762</v>
      </c>
      <c r="K2805" s="2" t="s">
        <v>437</v>
      </c>
      <c r="L2805" s="2" t="s">
        <v>1270</v>
      </c>
      <c r="M2805" s="2" t="s">
        <v>8963</v>
      </c>
      <c r="N2805" s="2" t="s">
        <v>15763</v>
      </c>
      <c r="O2805">
        <v>1</v>
      </c>
      <c r="P2805" s="2" t="s">
        <v>53</v>
      </c>
      <c r="Q2805">
        <v>100</v>
      </c>
      <c r="R2805">
        <v>0</v>
      </c>
      <c r="S2805" s="2" t="s">
        <v>54</v>
      </c>
      <c r="T2805" s="2" t="s">
        <v>55</v>
      </c>
      <c r="U2805" s="2" t="s">
        <v>2303</v>
      </c>
      <c r="V2805" s="2"/>
      <c r="W2805">
        <v>45000</v>
      </c>
      <c r="X2805">
        <v>0</v>
      </c>
      <c r="Y2805">
        <v>0</v>
      </c>
      <c r="Z2805">
        <v>45000</v>
      </c>
      <c r="AB2805" s="2" t="s">
        <v>57</v>
      </c>
      <c r="AC2805">
        <v>18000</v>
      </c>
      <c r="AD2805">
        <v>27000</v>
      </c>
      <c r="AE2805">
        <v>129000</v>
      </c>
      <c r="AF2805">
        <v>1935</v>
      </c>
      <c r="AG2805" s="2" t="s">
        <v>256</v>
      </c>
      <c r="AH2805" s="2"/>
      <c r="AI2805" s="1">
        <v>46206</v>
      </c>
      <c r="AJ2805" s="2" t="s">
        <v>87</v>
      </c>
      <c r="AK2805" s="2" t="s">
        <v>67</v>
      </c>
      <c r="AM2805" s="2" t="s">
        <v>59</v>
      </c>
      <c r="AP2805" s="2" t="s">
        <v>60</v>
      </c>
      <c r="AQ2805" s="2" t="s">
        <v>41</v>
      </c>
      <c r="AR2805">
        <v>84000</v>
      </c>
      <c r="AS2805" s="2" t="str">
        <f>_xlfn.IFNA(IF(VLOOKUP(all_resi[[#This Row],[No. Waybill]],settle_reconcile[No. Waybill],1,0)="","Recon","Recon"),"-")</f>
        <v>-</v>
      </c>
      <c r="AT2805" s="2">
        <f>all_resi[[#This Row],[Nilai COD]]-all_resi[[#This Row],[COD Fee]]-all_resi[[#This Row],[Total Biaya Setelah Diskon]]</f>
        <v>100065</v>
      </c>
      <c r="AU2805" s="2">
        <f>IF(all_resi[[#This Row],[Waktu Terima]]="","",_xlfn.DAYS(all_resi[[#This Row],[Waktu Terima]],all_resi[[#This Row],[Tanggal Pengiriman]]))</f>
        <v>9</v>
      </c>
    </row>
    <row r="2806" spans="1:47" x14ac:dyDescent="0.25">
      <c r="A2806" s="2" t="s">
        <v>15215</v>
      </c>
      <c r="B2806" s="1">
        <v>46197</v>
      </c>
      <c r="C2806" s="2" t="s">
        <v>42</v>
      </c>
      <c r="D2806" s="2" t="s">
        <v>43</v>
      </c>
      <c r="E2806" s="2" t="s">
        <v>44</v>
      </c>
      <c r="F2806" s="2" t="s">
        <v>45</v>
      </c>
      <c r="G2806" s="2" t="s">
        <v>46</v>
      </c>
      <c r="H2806" s="2" t="s">
        <v>80</v>
      </c>
      <c r="I2806" s="2" t="s">
        <v>15216</v>
      </c>
      <c r="J2806" s="2" t="s">
        <v>15217</v>
      </c>
      <c r="K2806" s="2" t="s">
        <v>69</v>
      </c>
      <c r="L2806" s="2" t="s">
        <v>1419</v>
      </c>
      <c r="M2806" s="2" t="s">
        <v>15218</v>
      </c>
      <c r="N2806" s="2" t="s">
        <v>15219</v>
      </c>
      <c r="O2806">
        <v>1</v>
      </c>
      <c r="P2806" s="2" t="s">
        <v>53</v>
      </c>
      <c r="Q2806">
        <v>100</v>
      </c>
      <c r="R2806">
        <v>0</v>
      </c>
      <c r="S2806" s="2" t="s">
        <v>54</v>
      </c>
      <c r="T2806" s="2" t="s">
        <v>55</v>
      </c>
      <c r="U2806" s="2" t="s">
        <v>86</v>
      </c>
      <c r="V2806" s="2"/>
      <c r="W2806">
        <v>51000</v>
      </c>
      <c r="X2806">
        <v>0</v>
      </c>
      <c r="Y2806">
        <v>0</v>
      </c>
      <c r="Z2806">
        <v>51000</v>
      </c>
      <c r="AB2806" s="2" t="s">
        <v>57</v>
      </c>
      <c r="AC2806">
        <v>20400</v>
      </c>
      <c r="AD2806">
        <v>30600</v>
      </c>
      <c r="AE2806">
        <v>111000</v>
      </c>
      <c r="AF2806">
        <v>1665</v>
      </c>
      <c r="AG2806" s="2" t="s">
        <v>256</v>
      </c>
      <c r="AH2806" s="2"/>
      <c r="AI2806" s="1">
        <v>46209</v>
      </c>
      <c r="AJ2806" s="2" t="s">
        <v>87</v>
      </c>
      <c r="AK2806" s="2" t="s">
        <v>67</v>
      </c>
      <c r="AM2806" s="2" t="s">
        <v>59</v>
      </c>
      <c r="AP2806" s="2" t="s">
        <v>60</v>
      </c>
      <c r="AQ2806" s="2" t="s">
        <v>41</v>
      </c>
      <c r="AR2806">
        <v>60000</v>
      </c>
      <c r="AS2806" s="2" t="str">
        <f>_xlfn.IFNA(IF(VLOOKUP(all_resi[[#This Row],[No. Waybill]],settle_reconcile[No. Waybill],1,0)="","Recon","Recon"),"-")</f>
        <v>-</v>
      </c>
      <c r="AT2806" s="2">
        <f>all_resi[[#This Row],[Nilai COD]]-all_resi[[#This Row],[COD Fee]]-all_resi[[#This Row],[Total Biaya Setelah Diskon]]</f>
        <v>78735</v>
      </c>
      <c r="AU2806" s="2">
        <f>IF(all_resi[[#This Row],[Waktu Terima]]="","",_xlfn.DAYS(all_resi[[#This Row],[Waktu Terima]],all_resi[[#This Row],[Tanggal Pengiriman]]))</f>
        <v>12</v>
      </c>
    </row>
    <row r="2807" spans="1:47" x14ac:dyDescent="0.25">
      <c r="A2807" s="2" t="s">
        <v>15237</v>
      </c>
      <c r="B2807" s="1">
        <v>46197</v>
      </c>
      <c r="C2807" s="2" t="s">
        <v>42</v>
      </c>
      <c r="D2807" s="2" t="s">
        <v>43</v>
      </c>
      <c r="E2807" s="2" t="s">
        <v>44</v>
      </c>
      <c r="F2807" s="2" t="s">
        <v>45</v>
      </c>
      <c r="G2807" s="2" t="s">
        <v>46</v>
      </c>
      <c r="H2807" s="2" t="s">
        <v>80</v>
      </c>
      <c r="I2807" s="2" t="s">
        <v>15238</v>
      </c>
      <c r="J2807" s="2" t="s">
        <v>15239</v>
      </c>
      <c r="K2807" s="2" t="s">
        <v>121</v>
      </c>
      <c r="L2807" s="2" t="s">
        <v>166</v>
      </c>
      <c r="M2807" s="2" t="s">
        <v>2452</v>
      </c>
      <c r="N2807" s="2" t="s">
        <v>15240</v>
      </c>
      <c r="O2807">
        <v>1</v>
      </c>
      <c r="P2807" s="2" t="s">
        <v>53</v>
      </c>
      <c r="Q2807">
        <v>100</v>
      </c>
      <c r="R2807">
        <v>0</v>
      </c>
      <c r="S2807" s="2" t="s">
        <v>54</v>
      </c>
      <c r="T2807" s="2" t="s">
        <v>55</v>
      </c>
      <c r="U2807" s="2" t="s">
        <v>1997</v>
      </c>
      <c r="V2807" s="2"/>
      <c r="W2807">
        <v>85000</v>
      </c>
      <c r="X2807">
        <v>0</v>
      </c>
      <c r="Y2807">
        <v>0</v>
      </c>
      <c r="Z2807">
        <v>85000</v>
      </c>
      <c r="AB2807" s="2" t="s">
        <v>57</v>
      </c>
      <c r="AC2807">
        <v>34000</v>
      </c>
      <c r="AD2807">
        <v>51000</v>
      </c>
      <c r="AE2807">
        <v>169000</v>
      </c>
      <c r="AF2807">
        <v>2535</v>
      </c>
      <c r="AG2807" s="2"/>
      <c r="AH2807" s="2"/>
      <c r="AI2807" s="1"/>
      <c r="AJ2807" s="2" t="s">
        <v>87</v>
      </c>
      <c r="AK2807" s="2" t="s">
        <v>67</v>
      </c>
      <c r="AM2807" s="2" t="s">
        <v>59</v>
      </c>
      <c r="AP2807" s="2" t="s">
        <v>60</v>
      </c>
      <c r="AQ2807" s="2" t="s">
        <v>41</v>
      </c>
      <c r="AR2807">
        <v>84000</v>
      </c>
      <c r="AS2807" s="2" t="str">
        <f>_xlfn.IFNA(IF(VLOOKUP(all_resi[[#This Row],[No. Waybill]],settle_reconcile[No. Waybill],1,0)="","Recon","Recon"),"-")</f>
        <v>-</v>
      </c>
      <c r="AT2807" s="2">
        <f>all_resi[[#This Row],[Nilai COD]]-all_resi[[#This Row],[COD Fee]]-all_resi[[#This Row],[Total Biaya Setelah Diskon]]</f>
        <v>115465</v>
      </c>
      <c r="AU2807" s="2" t="str">
        <f>IF(all_resi[[#This Row],[Waktu Terima]]="","",_xlfn.DAYS(all_resi[[#This Row],[Waktu Terima]],all_resi[[#This Row],[Tanggal Pengiriman]]))</f>
        <v/>
      </c>
    </row>
    <row r="2808" spans="1:47" x14ac:dyDescent="0.25">
      <c r="A2808" s="2" t="s">
        <v>15210</v>
      </c>
      <c r="B2808" s="1">
        <v>46197</v>
      </c>
      <c r="C2808" s="2" t="s">
        <v>42</v>
      </c>
      <c r="D2808" s="2" t="s">
        <v>43</v>
      </c>
      <c r="E2808" s="2" t="s">
        <v>44</v>
      </c>
      <c r="F2808" s="2" t="s">
        <v>45</v>
      </c>
      <c r="G2808" s="2" t="s">
        <v>46</v>
      </c>
      <c r="H2808" s="2" t="s">
        <v>47</v>
      </c>
      <c r="I2808" s="2" t="s">
        <v>15211</v>
      </c>
      <c r="J2808" s="2" t="s">
        <v>15212</v>
      </c>
      <c r="K2808" s="2" t="s">
        <v>69</v>
      </c>
      <c r="L2808" s="2" t="s">
        <v>1472</v>
      </c>
      <c r="M2808" s="2" t="s">
        <v>15213</v>
      </c>
      <c r="N2808" s="2" t="s">
        <v>15214</v>
      </c>
      <c r="O2808">
        <v>1</v>
      </c>
      <c r="P2808" s="2" t="s">
        <v>53</v>
      </c>
      <c r="Q2808">
        <v>100</v>
      </c>
      <c r="R2808">
        <v>0</v>
      </c>
      <c r="S2808" s="2" t="s">
        <v>54</v>
      </c>
      <c r="T2808" s="2" t="s">
        <v>55</v>
      </c>
      <c r="U2808" s="2" t="s">
        <v>147</v>
      </c>
      <c r="V2808" s="2"/>
      <c r="W2808">
        <v>63000</v>
      </c>
      <c r="X2808">
        <v>0</v>
      </c>
      <c r="Y2808">
        <v>0</v>
      </c>
      <c r="Z2808">
        <v>63000</v>
      </c>
      <c r="AB2808" s="2" t="s">
        <v>57</v>
      </c>
      <c r="AC2808">
        <v>25200</v>
      </c>
      <c r="AD2808">
        <v>37800</v>
      </c>
      <c r="AE2808">
        <v>133000</v>
      </c>
      <c r="AF2808">
        <v>1995</v>
      </c>
      <c r="AG2808" s="2" t="s">
        <v>15211</v>
      </c>
      <c r="AH2808" s="2"/>
      <c r="AI2808" s="1">
        <v>46202</v>
      </c>
      <c r="AJ2808" s="2"/>
      <c r="AK2808" s="2" t="s">
        <v>58</v>
      </c>
      <c r="AM2808" s="2" t="s">
        <v>59</v>
      </c>
      <c r="AP2808" s="2" t="s">
        <v>60</v>
      </c>
      <c r="AQ2808" s="2" t="s">
        <v>41</v>
      </c>
      <c r="AR2808">
        <v>70000</v>
      </c>
      <c r="AS2808" s="2" t="str">
        <f>_xlfn.IFNA(IF(VLOOKUP(all_resi[[#This Row],[No. Waybill]],settle_reconcile[No. Waybill],1,0)="","Recon","Recon"),"-")</f>
        <v>Recon</v>
      </c>
      <c r="AT2808" s="2">
        <f>all_resi[[#This Row],[Nilai COD]]-all_resi[[#This Row],[COD Fee]]-all_resi[[#This Row],[Total Biaya Setelah Diskon]]</f>
        <v>93205</v>
      </c>
      <c r="AU2808" s="2">
        <f>IF(all_resi[[#This Row],[Waktu Terima]]="","",_xlfn.DAYS(all_resi[[#This Row],[Waktu Terima]],all_resi[[#This Row],[Tanggal Pengiriman]]))</f>
        <v>5</v>
      </c>
    </row>
    <row r="2809" spans="1:47" x14ac:dyDescent="0.25">
      <c r="A2809" s="2" t="s">
        <v>14949</v>
      </c>
      <c r="B2809" s="1">
        <v>46197</v>
      </c>
      <c r="C2809" s="2" t="s">
        <v>42</v>
      </c>
      <c r="D2809" s="2" t="s">
        <v>43</v>
      </c>
      <c r="E2809" s="2" t="s">
        <v>44</v>
      </c>
      <c r="F2809" s="2" t="s">
        <v>45</v>
      </c>
      <c r="G2809" s="2" t="s">
        <v>46</v>
      </c>
      <c r="H2809" s="2" t="s">
        <v>47</v>
      </c>
      <c r="I2809" s="2" t="s">
        <v>14950</v>
      </c>
      <c r="J2809" s="2" t="s">
        <v>14951</v>
      </c>
      <c r="K2809" s="2" t="s">
        <v>156</v>
      </c>
      <c r="L2809" s="2" t="s">
        <v>946</v>
      </c>
      <c r="M2809" s="2" t="s">
        <v>14952</v>
      </c>
      <c r="N2809" s="2" t="s">
        <v>14953</v>
      </c>
      <c r="O2809">
        <v>1</v>
      </c>
      <c r="P2809" s="2" t="s">
        <v>53</v>
      </c>
      <c r="Q2809">
        <v>100</v>
      </c>
      <c r="R2809">
        <v>0</v>
      </c>
      <c r="S2809" s="2" t="s">
        <v>54</v>
      </c>
      <c r="T2809" s="2" t="s">
        <v>55</v>
      </c>
      <c r="U2809" s="2" t="s">
        <v>97</v>
      </c>
      <c r="V2809" s="2"/>
      <c r="W2809">
        <v>78000</v>
      </c>
      <c r="X2809">
        <v>0</v>
      </c>
      <c r="Y2809">
        <v>0</v>
      </c>
      <c r="Z2809">
        <v>78000</v>
      </c>
      <c r="AB2809" s="2" t="s">
        <v>57</v>
      </c>
      <c r="AC2809">
        <v>31200</v>
      </c>
      <c r="AD2809">
        <v>46800</v>
      </c>
      <c r="AE2809">
        <v>148000</v>
      </c>
      <c r="AF2809">
        <v>2220</v>
      </c>
      <c r="AG2809" s="2"/>
      <c r="AH2809" s="2"/>
      <c r="AI2809" s="1"/>
      <c r="AJ2809" s="2"/>
      <c r="AK2809" s="2" t="s">
        <v>67</v>
      </c>
      <c r="AM2809" s="2" t="s">
        <v>59</v>
      </c>
      <c r="AP2809" s="2" t="s">
        <v>60</v>
      </c>
      <c r="AQ2809" s="2" t="s">
        <v>41</v>
      </c>
      <c r="AR2809">
        <v>70000</v>
      </c>
      <c r="AS2809" s="2" t="str">
        <f>_xlfn.IFNA(IF(VLOOKUP(all_resi[[#This Row],[No. Waybill]],settle_reconcile[No. Waybill],1,0)="","Recon","Recon"),"-")</f>
        <v>-</v>
      </c>
      <c r="AT2809" s="2">
        <f>all_resi[[#This Row],[Nilai COD]]-all_resi[[#This Row],[COD Fee]]-all_resi[[#This Row],[Total Biaya Setelah Diskon]]</f>
        <v>98980</v>
      </c>
      <c r="AU2809" s="2" t="str">
        <f>IF(all_resi[[#This Row],[Waktu Terima]]="","",_xlfn.DAYS(all_resi[[#This Row],[Waktu Terima]],all_resi[[#This Row],[Tanggal Pengiriman]]))</f>
        <v/>
      </c>
    </row>
    <row r="2810" spans="1:47" x14ac:dyDescent="0.25">
      <c r="A2810" s="2" t="s">
        <v>14913</v>
      </c>
      <c r="B2810" s="1">
        <v>46197</v>
      </c>
      <c r="C2810" s="2" t="s">
        <v>42</v>
      </c>
      <c r="D2810" s="2" t="s">
        <v>43</v>
      </c>
      <c r="E2810" s="2" t="s">
        <v>44</v>
      </c>
      <c r="F2810" s="2" t="s">
        <v>45</v>
      </c>
      <c r="G2810" s="2" t="s">
        <v>46</v>
      </c>
      <c r="H2810" s="2" t="s">
        <v>47</v>
      </c>
      <c r="I2810" s="2" t="s">
        <v>14914</v>
      </c>
      <c r="J2810" s="2" t="s">
        <v>14915</v>
      </c>
      <c r="K2810" s="2" t="s">
        <v>561</v>
      </c>
      <c r="L2810" s="2" t="s">
        <v>1219</v>
      </c>
      <c r="M2810" s="2" t="s">
        <v>14916</v>
      </c>
      <c r="N2810" s="2" t="s">
        <v>14917</v>
      </c>
      <c r="O2810">
        <v>1</v>
      </c>
      <c r="P2810" s="2" t="s">
        <v>53</v>
      </c>
      <c r="Q2810">
        <v>100</v>
      </c>
      <c r="R2810">
        <v>0</v>
      </c>
      <c r="S2810" s="2" t="s">
        <v>54</v>
      </c>
      <c r="T2810" s="2" t="s">
        <v>55</v>
      </c>
      <c r="U2810" s="2" t="s">
        <v>250</v>
      </c>
      <c r="V2810" s="2"/>
      <c r="W2810">
        <v>25000</v>
      </c>
      <c r="X2810">
        <v>0</v>
      </c>
      <c r="Y2810">
        <v>0</v>
      </c>
      <c r="Z2810">
        <v>25000</v>
      </c>
      <c r="AB2810" s="2" t="s">
        <v>57</v>
      </c>
      <c r="AC2810">
        <v>10000</v>
      </c>
      <c r="AD2810">
        <v>15000</v>
      </c>
      <c r="AE2810">
        <v>70000</v>
      </c>
      <c r="AF2810">
        <v>1050</v>
      </c>
      <c r="AG2810" s="2" t="s">
        <v>14914</v>
      </c>
      <c r="AH2810" s="2"/>
      <c r="AI2810" s="1">
        <v>46200</v>
      </c>
      <c r="AJ2810" s="2"/>
      <c r="AK2810" s="2" t="s">
        <v>58</v>
      </c>
      <c r="AM2810" s="2" t="s">
        <v>59</v>
      </c>
      <c r="AP2810" s="2" t="s">
        <v>60</v>
      </c>
      <c r="AQ2810" s="2" t="s">
        <v>41</v>
      </c>
      <c r="AR2810">
        <v>45000</v>
      </c>
      <c r="AS2810" s="2" t="str">
        <f>_xlfn.IFNA(IF(VLOOKUP(all_resi[[#This Row],[No. Waybill]],settle_reconcile[No. Waybill],1,0)="","Recon","Recon"),"-")</f>
        <v>Recon</v>
      </c>
      <c r="AT2810" s="2">
        <f>all_resi[[#This Row],[Nilai COD]]-all_resi[[#This Row],[COD Fee]]-all_resi[[#This Row],[Total Biaya Setelah Diskon]]</f>
        <v>53950</v>
      </c>
      <c r="AU2810" s="2">
        <f>IF(all_resi[[#This Row],[Waktu Terima]]="","",_xlfn.DAYS(all_resi[[#This Row],[Waktu Terima]],all_resi[[#This Row],[Tanggal Pengiriman]]))</f>
        <v>3</v>
      </c>
    </row>
    <row r="2811" spans="1:47" x14ac:dyDescent="0.25">
      <c r="A2811" s="2" t="s">
        <v>14954</v>
      </c>
      <c r="B2811" s="1">
        <v>46197</v>
      </c>
      <c r="C2811" s="2" t="s">
        <v>42</v>
      </c>
      <c r="D2811" s="2" t="s">
        <v>43</v>
      </c>
      <c r="E2811" s="2" t="s">
        <v>44</v>
      </c>
      <c r="F2811" s="2" t="s">
        <v>45</v>
      </c>
      <c r="G2811" s="2" t="s">
        <v>46</v>
      </c>
      <c r="H2811" s="2" t="s">
        <v>47</v>
      </c>
      <c r="I2811" s="2" t="s">
        <v>14955</v>
      </c>
      <c r="J2811" s="2" t="s">
        <v>14956</v>
      </c>
      <c r="K2811" s="2" t="s">
        <v>252</v>
      </c>
      <c r="L2811" s="2" t="s">
        <v>4938</v>
      </c>
      <c r="M2811" s="2" t="s">
        <v>14957</v>
      </c>
      <c r="N2811" s="2" t="s">
        <v>14958</v>
      </c>
      <c r="O2811">
        <v>1</v>
      </c>
      <c r="P2811" s="2" t="s">
        <v>53</v>
      </c>
      <c r="Q2811">
        <v>100</v>
      </c>
      <c r="R2811">
        <v>0</v>
      </c>
      <c r="S2811" s="2" t="s">
        <v>54</v>
      </c>
      <c r="T2811" s="2" t="s">
        <v>55</v>
      </c>
      <c r="U2811" s="2" t="s">
        <v>147</v>
      </c>
      <c r="V2811" s="2"/>
      <c r="W2811">
        <v>20000</v>
      </c>
      <c r="X2811">
        <v>0</v>
      </c>
      <c r="Y2811">
        <v>0</v>
      </c>
      <c r="Z2811">
        <v>20000</v>
      </c>
      <c r="AB2811" s="2" t="s">
        <v>57</v>
      </c>
      <c r="AC2811">
        <v>13000</v>
      </c>
      <c r="AD2811">
        <v>7000</v>
      </c>
      <c r="AE2811">
        <v>93000</v>
      </c>
      <c r="AF2811">
        <v>1395</v>
      </c>
      <c r="AG2811" s="2" t="s">
        <v>14955</v>
      </c>
      <c r="AH2811" s="2"/>
      <c r="AI2811" s="1">
        <v>46199</v>
      </c>
      <c r="AJ2811" s="2"/>
      <c r="AK2811" s="2" t="s">
        <v>58</v>
      </c>
      <c r="AM2811" s="2" t="s">
        <v>59</v>
      </c>
      <c r="AP2811" s="2" t="s">
        <v>60</v>
      </c>
      <c r="AQ2811" s="2" t="s">
        <v>41</v>
      </c>
      <c r="AR2811">
        <v>73000</v>
      </c>
      <c r="AS2811" s="2" t="str">
        <f>_xlfn.IFNA(IF(VLOOKUP(all_resi[[#This Row],[No. Waybill]],settle_reconcile[No. Waybill],1,0)="","Recon","Recon"),"-")</f>
        <v>Recon</v>
      </c>
      <c r="AT2811" s="2">
        <f>all_resi[[#This Row],[Nilai COD]]-all_resi[[#This Row],[COD Fee]]-all_resi[[#This Row],[Total Biaya Setelah Diskon]]</f>
        <v>84605</v>
      </c>
      <c r="AU2811" s="2">
        <f>IF(all_resi[[#This Row],[Waktu Terima]]="","",_xlfn.DAYS(all_resi[[#This Row],[Waktu Terima]],all_resi[[#This Row],[Tanggal Pengiriman]]))</f>
        <v>2</v>
      </c>
    </row>
    <row r="2812" spans="1:47" x14ac:dyDescent="0.25">
      <c r="A2812" s="2" t="s">
        <v>15241</v>
      </c>
      <c r="B2812" s="1">
        <v>46197</v>
      </c>
      <c r="C2812" s="2" t="s">
        <v>42</v>
      </c>
      <c r="D2812" s="2" t="s">
        <v>43</v>
      </c>
      <c r="E2812" s="2" t="s">
        <v>44</v>
      </c>
      <c r="F2812" s="2" t="s">
        <v>45</v>
      </c>
      <c r="G2812" s="2" t="s">
        <v>46</v>
      </c>
      <c r="H2812" s="2" t="s">
        <v>80</v>
      </c>
      <c r="I2812" s="2" t="s">
        <v>15242</v>
      </c>
      <c r="J2812" s="2" t="s">
        <v>15243</v>
      </c>
      <c r="K2812" s="2" t="s">
        <v>2959</v>
      </c>
      <c r="L2812" s="2" t="s">
        <v>2960</v>
      </c>
      <c r="M2812" s="2" t="s">
        <v>2961</v>
      </c>
      <c r="N2812" s="2" t="s">
        <v>15244</v>
      </c>
      <c r="O2812">
        <v>1</v>
      </c>
      <c r="P2812" s="2" t="s">
        <v>53</v>
      </c>
      <c r="Q2812">
        <v>100</v>
      </c>
      <c r="R2812">
        <v>0</v>
      </c>
      <c r="S2812" s="2" t="s">
        <v>54</v>
      </c>
      <c r="T2812" s="2" t="s">
        <v>55</v>
      </c>
      <c r="U2812" s="2" t="s">
        <v>86</v>
      </c>
      <c r="V2812" s="2"/>
      <c r="W2812">
        <v>64000</v>
      </c>
      <c r="X2812">
        <v>0</v>
      </c>
      <c r="Y2812">
        <v>0</v>
      </c>
      <c r="Z2812">
        <v>64000</v>
      </c>
      <c r="AB2812" s="2" t="s">
        <v>57</v>
      </c>
      <c r="AC2812">
        <v>25600</v>
      </c>
      <c r="AD2812">
        <v>38400</v>
      </c>
      <c r="AE2812">
        <v>124000</v>
      </c>
      <c r="AF2812">
        <v>1860</v>
      </c>
      <c r="AG2812" s="2" t="s">
        <v>256</v>
      </c>
      <c r="AH2812" s="2"/>
      <c r="AI2812" s="1">
        <v>46209</v>
      </c>
      <c r="AJ2812" s="2" t="s">
        <v>87</v>
      </c>
      <c r="AK2812" s="2" t="s">
        <v>67</v>
      </c>
      <c r="AM2812" s="2" t="s">
        <v>59</v>
      </c>
      <c r="AP2812" s="2" t="s">
        <v>60</v>
      </c>
      <c r="AQ2812" s="2" t="s">
        <v>41</v>
      </c>
      <c r="AR2812">
        <v>60000</v>
      </c>
      <c r="AS2812" s="2" t="str">
        <f>_xlfn.IFNA(IF(VLOOKUP(all_resi[[#This Row],[No. Waybill]],settle_reconcile[No. Waybill],1,0)="","Recon","Recon"),"-")</f>
        <v>-</v>
      </c>
      <c r="AT2812" s="2">
        <f>all_resi[[#This Row],[Nilai COD]]-all_resi[[#This Row],[COD Fee]]-all_resi[[#This Row],[Total Biaya Setelah Diskon]]</f>
        <v>83740</v>
      </c>
      <c r="AU2812" s="2">
        <f>IF(all_resi[[#This Row],[Waktu Terima]]="","",_xlfn.DAYS(all_resi[[#This Row],[Waktu Terima]],all_resi[[#This Row],[Tanggal Pengiriman]]))</f>
        <v>12</v>
      </c>
    </row>
    <row r="2813" spans="1:47" x14ac:dyDescent="0.25">
      <c r="A2813" s="2" t="s">
        <v>15317</v>
      </c>
      <c r="B2813" s="1">
        <v>46197</v>
      </c>
      <c r="C2813" s="2" t="s">
        <v>42</v>
      </c>
      <c r="D2813" s="2" t="s">
        <v>43</v>
      </c>
      <c r="E2813" s="2" t="s">
        <v>44</v>
      </c>
      <c r="F2813" s="2" t="s">
        <v>45</v>
      </c>
      <c r="G2813" s="2" t="s">
        <v>46</v>
      </c>
      <c r="H2813" s="2" t="s">
        <v>47</v>
      </c>
      <c r="I2813" s="2" t="s">
        <v>15318</v>
      </c>
      <c r="J2813" s="2" t="s">
        <v>15319</v>
      </c>
      <c r="K2813" s="2" t="s">
        <v>116</v>
      </c>
      <c r="L2813" s="2" t="s">
        <v>3776</v>
      </c>
      <c r="M2813" s="2" t="s">
        <v>3777</v>
      </c>
      <c r="N2813" s="2" t="s">
        <v>15320</v>
      </c>
      <c r="O2813">
        <v>1</v>
      </c>
      <c r="P2813" s="2" t="s">
        <v>53</v>
      </c>
      <c r="Q2813">
        <v>100</v>
      </c>
      <c r="R2813">
        <v>0</v>
      </c>
      <c r="S2813" s="2" t="s">
        <v>54</v>
      </c>
      <c r="T2813" s="2" t="s">
        <v>55</v>
      </c>
      <c r="U2813" s="2" t="s">
        <v>147</v>
      </c>
      <c r="V2813" s="2"/>
      <c r="W2813">
        <v>15000</v>
      </c>
      <c r="X2813">
        <v>0</v>
      </c>
      <c r="Y2813">
        <v>0</v>
      </c>
      <c r="Z2813">
        <v>15000</v>
      </c>
      <c r="AB2813" s="2" t="s">
        <v>57</v>
      </c>
      <c r="AC2813">
        <v>9000</v>
      </c>
      <c r="AD2813">
        <v>6000</v>
      </c>
      <c r="AE2813">
        <v>80000</v>
      </c>
      <c r="AF2813">
        <v>1200</v>
      </c>
      <c r="AG2813" s="2" t="s">
        <v>15318</v>
      </c>
      <c r="AH2813" s="2"/>
      <c r="AI2813" s="1">
        <v>46199</v>
      </c>
      <c r="AJ2813" s="2"/>
      <c r="AK2813" s="2" t="s">
        <v>58</v>
      </c>
      <c r="AM2813" s="2" t="s">
        <v>59</v>
      </c>
      <c r="AP2813" s="2" t="s">
        <v>60</v>
      </c>
      <c r="AQ2813" s="2" t="s">
        <v>41</v>
      </c>
      <c r="AR2813">
        <v>65000</v>
      </c>
      <c r="AS2813" s="2" t="str">
        <f>_xlfn.IFNA(IF(VLOOKUP(all_resi[[#This Row],[No. Waybill]],settle_reconcile[No. Waybill],1,0)="","Recon","Recon"),"-")</f>
        <v>Recon</v>
      </c>
      <c r="AT2813" s="2">
        <f>all_resi[[#This Row],[Nilai COD]]-all_resi[[#This Row],[COD Fee]]-all_resi[[#This Row],[Total Biaya Setelah Diskon]]</f>
        <v>72800</v>
      </c>
      <c r="AU2813" s="2">
        <f>IF(all_resi[[#This Row],[Waktu Terima]]="","",_xlfn.DAYS(all_resi[[#This Row],[Waktu Terima]],all_resi[[#This Row],[Tanggal Pengiriman]]))</f>
        <v>2</v>
      </c>
    </row>
    <row r="2814" spans="1:47" x14ac:dyDescent="0.25">
      <c r="A2814" s="2" t="s">
        <v>15305</v>
      </c>
      <c r="B2814" s="1">
        <v>46197</v>
      </c>
      <c r="C2814" s="2" t="s">
        <v>42</v>
      </c>
      <c r="D2814" s="2" t="s">
        <v>43</v>
      </c>
      <c r="E2814" s="2" t="s">
        <v>44</v>
      </c>
      <c r="F2814" s="2" t="s">
        <v>45</v>
      </c>
      <c r="G2814" s="2" t="s">
        <v>46</v>
      </c>
      <c r="H2814" s="2" t="s">
        <v>47</v>
      </c>
      <c r="I2814" s="2" t="s">
        <v>15306</v>
      </c>
      <c r="J2814" s="2" t="s">
        <v>15307</v>
      </c>
      <c r="K2814" s="2" t="s">
        <v>156</v>
      </c>
      <c r="L2814" s="2" t="s">
        <v>606</v>
      </c>
      <c r="M2814" s="2" t="s">
        <v>4240</v>
      </c>
      <c r="N2814" s="2" t="s">
        <v>15308</v>
      </c>
      <c r="O2814">
        <v>1</v>
      </c>
      <c r="P2814" s="2" t="s">
        <v>53</v>
      </c>
      <c r="Q2814">
        <v>100</v>
      </c>
      <c r="R2814">
        <v>0</v>
      </c>
      <c r="S2814" s="2" t="s">
        <v>54</v>
      </c>
      <c r="T2814" s="2" t="s">
        <v>55</v>
      </c>
      <c r="U2814" s="2" t="s">
        <v>207</v>
      </c>
      <c r="V2814" s="2"/>
      <c r="W2814">
        <v>64000</v>
      </c>
      <c r="X2814">
        <v>0</v>
      </c>
      <c r="Y2814">
        <v>0</v>
      </c>
      <c r="Z2814">
        <v>64000</v>
      </c>
      <c r="AB2814" s="2" t="s">
        <v>57</v>
      </c>
      <c r="AC2814">
        <v>25600</v>
      </c>
      <c r="AD2814">
        <v>38400</v>
      </c>
      <c r="AE2814">
        <v>134000</v>
      </c>
      <c r="AF2814">
        <v>2010</v>
      </c>
      <c r="AG2814" s="2"/>
      <c r="AH2814" s="2"/>
      <c r="AI2814" s="1"/>
      <c r="AJ2814" s="2"/>
      <c r="AK2814" s="2" t="s">
        <v>67</v>
      </c>
      <c r="AM2814" s="2" t="s">
        <v>59</v>
      </c>
      <c r="AP2814" s="2" t="s">
        <v>60</v>
      </c>
      <c r="AQ2814" s="2" t="s">
        <v>41</v>
      </c>
      <c r="AR2814">
        <v>70000</v>
      </c>
      <c r="AS2814" s="2" t="str">
        <f>_xlfn.IFNA(IF(VLOOKUP(all_resi[[#This Row],[No. Waybill]],settle_reconcile[No. Waybill],1,0)="","Recon","Recon"),"-")</f>
        <v>-</v>
      </c>
      <c r="AT2814" s="2">
        <f>all_resi[[#This Row],[Nilai COD]]-all_resi[[#This Row],[COD Fee]]-all_resi[[#This Row],[Total Biaya Setelah Diskon]]</f>
        <v>93590</v>
      </c>
      <c r="AU2814" s="2" t="str">
        <f>IF(all_resi[[#This Row],[Waktu Terima]]="","",_xlfn.DAYS(all_resi[[#This Row],[Waktu Terima]],all_resi[[#This Row],[Tanggal Pengiriman]]))</f>
        <v/>
      </c>
    </row>
    <row r="2815" spans="1:47" x14ac:dyDescent="0.25">
      <c r="A2815" s="2" t="s">
        <v>14931</v>
      </c>
      <c r="B2815" s="1">
        <v>46197</v>
      </c>
      <c r="C2815" s="2" t="s">
        <v>42</v>
      </c>
      <c r="D2815" s="2" t="s">
        <v>43</v>
      </c>
      <c r="E2815" s="2" t="s">
        <v>44</v>
      </c>
      <c r="F2815" s="2" t="s">
        <v>45</v>
      </c>
      <c r="G2815" s="2" t="s">
        <v>46</v>
      </c>
      <c r="H2815" s="2" t="s">
        <v>47</v>
      </c>
      <c r="I2815" s="2" t="s">
        <v>14932</v>
      </c>
      <c r="J2815" s="2" t="s">
        <v>14933</v>
      </c>
      <c r="K2815" s="2" t="s">
        <v>171</v>
      </c>
      <c r="L2815" s="2" t="s">
        <v>401</v>
      </c>
      <c r="M2815" s="2" t="s">
        <v>443</v>
      </c>
      <c r="N2815" s="2" t="s">
        <v>14934</v>
      </c>
      <c r="O2815">
        <v>1</v>
      </c>
      <c r="P2815" s="2" t="s">
        <v>53</v>
      </c>
      <c r="Q2815">
        <v>100</v>
      </c>
      <c r="R2815">
        <v>0</v>
      </c>
      <c r="S2815" s="2" t="s">
        <v>54</v>
      </c>
      <c r="T2815" s="2" t="s">
        <v>55</v>
      </c>
      <c r="U2815" s="2" t="s">
        <v>225</v>
      </c>
      <c r="V2815" s="2"/>
      <c r="W2815">
        <v>30000</v>
      </c>
      <c r="X2815">
        <v>0</v>
      </c>
      <c r="Y2815">
        <v>0</v>
      </c>
      <c r="Z2815">
        <v>30000</v>
      </c>
      <c r="AB2815" s="2" t="s">
        <v>57</v>
      </c>
      <c r="AC2815">
        <v>12000</v>
      </c>
      <c r="AD2815">
        <v>18000</v>
      </c>
      <c r="AE2815">
        <v>134000</v>
      </c>
      <c r="AF2815">
        <v>2010</v>
      </c>
      <c r="AG2815" s="2" t="s">
        <v>14932</v>
      </c>
      <c r="AH2815" s="2"/>
      <c r="AI2815" s="1">
        <v>46201</v>
      </c>
      <c r="AJ2815" s="2"/>
      <c r="AK2815" s="2" t="s">
        <v>58</v>
      </c>
      <c r="AM2815" s="2" t="s">
        <v>59</v>
      </c>
      <c r="AP2815" s="2" t="s">
        <v>60</v>
      </c>
      <c r="AQ2815" s="2" t="s">
        <v>41</v>
      </c>
      <c r="AR2815">
        <v>104000</v>
      </c>
      <c r="AS2815" s="2" t="str">
        <f>_xlfn.IFNA(IF(VLOOKUP(all_resi[[#This Row],[No. Waybill]],settle_reconcile[No. Waybill],1,0)="","Recon","Recon"),"-")</f>
        <v>Recon</v>
      </c>
      <c r="AT2815" s="2">
        <f>all_resi[[#This Row],[Nilai COD]]-all_resi[[#This Row],[COD Fee]]-all_resi[[#This Row],[Total Biaya Setelah Diskon]]</f>
        <v>113990</v>
      </c>
      <c r="AU2815" s="2">
        <f>IF(all_resi[[#This Row],[Waktu Terima]]="","",_xlfn.DAYS(all_resi[[#This Row],[Waktu Terima]],all_resi[[#This Row],[Tanggal Pengiriman]]))</f>
        <v>4</v>
      </c>
    </row>
    <row r="2816" spans="1:47" x14ac:dyDescent="0.25">
      <c r="A2816" s="2" t="s">
        <v>14927</v>
      </c>
      <c r="B2816" s="1">
        <v>46197</v>
      </c>
      <c r="C2816" s="2" t="s">
        <v>42</v>
      </c>
      <c r="D2816" s="2" t="s">
        <v>43</v>
      </c>
      <c r="E2816" s="2" t="s">
        <v>44</v>
      </c>
      <c r="F2816" s="2" t="s">
        <v>45</v>
      </c>
      <c r="G2816" s="2" t="s">
        <v>46</v>
      </c>
      <c r="H2816" s="2" t="s">
        <v>47</v>
      </c>
      <c r="I2816" s="2" t="s">
        <v>14928</v>
      </c>
      <c r="J2816" s="2" t="s">
        <v>14929</v>
      </c>
      <c r="K2816" s="2" t="s">
        <v>82</v>
      </c>
      <c r="L2816" s="2" t="s">
        <v>1630</v>
      </c>
      <c r="M2816" s="2" t="s">
        <v>11508</v>
      </c>
      <c r="N2816" s="2" t="s">
        <v>14930</v>
      </c>
      <c r="O2816">
        <v>1</v>
      </c>
      <c r="P2816" s="2" t="s">
        <v>53</v>
      </c>
      <c r="Q2816">
        <v>100</v>
      </c>
      <c r="R2816">
        <v>0</v>
      </c>
      <c r="S2816" s="2" t="s">
        <v>54</v>
      </c>
      <c r="T2816" s="2" t="s">
        <v>55</v>
      </c>
      <c r="U2816" s="2" t="s">
        <v>250</v>
      </c>
      <c r="V2816" s="2"/>
      <c r="W2816">
        <v>79000</v>
      </c>
      <c r="X2816">
        <v>0</v>
      </c>
      <c r="Y2816">
        <v>0</v>
      </c>
      <c r="Z2816">
        <v>79000</v>
      </c>
      <c r="AB2816" s="2" t="s">
        <v>57</v>
      </c>
      <c r="AC2816">
        <v>31600</v>
      </c>
      <c r="AD2816">
        <v>47400</v>
      </c>
      <c r="AE2816">
        <v>133000</v>
      </c>
      <c r="AF2816">
        <v>1995</v>
      </c>
      <c r="AG2816" s="2" t="s">
        <v>14928</v>
      </c>
      <c r="AH2816" s="2"/>
      <c r="AI2816" s="1">
        <v>46203</v>
      </c>
      <c r="AJ2816" s="2"/>
      <c r="AK2816" s="2" t="s">
        <v>58</v>
      </c>
      <c r="AM2816" s="2" t="s">
        <v>59</v>
      </c>
      <c r="AP2816" s="2" t="s">
        <v>60</v>
      </c>
      <c r="AQ2816" s="2" t="s">
        <v>41</v>
      </c>
      <c r="AR2816">
        <v>54000</v>
      </c>
      <c r="AS2816" s="2" t="str">
        <f>_xlfn.IFNA(IF(VLOOKUP(all_resi[[#This Row],[No. Waybill]],settle_reconcile[No. Waybill],1,0)="","Recon","Recon"),"-")</f>
        <v>Recon</v>
      </c>
      <c r="AT2816" s="2">
        <f>all_resi[[#This Row],[Nilai COD]]-all_resi[[#This Row],[COD Fee]]-all_resi[[#This Row],[Total Biaya Setelah Diskon]]</f>
        <v>83605</v>
      </c>
      <c r="AU2816" s="2">
        <f>IF(all_resi[[#This Row],[Waktu Terima]]="","",_xlfn.DAYS(all_resi[[#This Row],[Waktu Terima]],all_resi[[#This Row],[Tanggal Pengiriman]]))</f>
        <v>6</v>
      </c>
    </row>
    <row r="2817" spans="1:47" x14ac:dyDescent="0.25">
      <c r="A2817" s="2" t="s">
        <v>15313</v>
      </c>
      <c r="B2817" s="1">
        <v>46197</v>
      </c>
      <c r="C2817" s="2" t="s">
        <v>42</v>
      </c>
      <c r="D2817" s="2" t="s">
        <v>43</v>
      </c>
      <c r="E2817" s="2" t="s">
        <v>44</v>
      </c>
      <c r="F2817" s="2" t="s">
        <v>45</v>
      </c>
      <c r="G2817" s="2" t="s">
        <v>46</v>
      </c>
      <c r="H2817" s="2" t="s">
        <v>47</v>
      </c>
      <c r="I2817" s="2" t="s">
        <v>15314</v>
      </c>
      <c r="J2817" s="2" t="s">
        <v>15315</v>
      </c>
      <c r="K2817" s="2" t="s">
        <v>121</v>
      </c>
      <c r="L2817" s="2" t="s">
        <v>680</v>
      </c>
      <c r="M2817" s="2" t="s">
        <v>3803</v>
      </c>
      <c r="N2817" s="2" t="s">
        <v>15316</v>
      </c>
      <c r="O2817">
        <v>1</v>
      </c>
      <c r="P2817" s="2" t="s">
        <v>53</v>
      </c>
      <c r="Q2817">
        <v>100</v>
      </c>
      <c r="R2817">
        <v>0</v>
      </c>
      <c r="S2817" s="2" t="s">
        <v>54</v>
      </c>
      <c r="T2817" s="2" t="s">
        <v>55</v>
      </c>
      <c r="U2817" s="2" t="s">
        <v>97</v>
      </c>
      <c r="V2817" s="2"/>
      <c r="W2817">
        <v>85000</v>
      </c>
      <c r="X2817">
        <v>0</v>
      </c>
      <c r="Y2817">
        <v>0</v>
      </c>
      <c r="Z2817">
        <v>85000</v>
      </c>
      <c r="AB2817" s="2" t="s">
        <v>57</v>
      </c>
      <c r="AC2817">
        <v>34000</v>
      </c>
      <c r="AD2817">
        <v>51000</v>
      </c>
      <c r="AE2817">
        <v>155000</v>
      </c>
      <c r="AF2817">
        <v>2325</v>
      </c>
      <c r="AG2817" s="2"/>
      <c r="AH2817" s="2"/>
      <c r="AI2817" s="1"/>
      <c r="AJ2817" s="2"/>
      <c r="AK2817" s="2" t="s">
        <v>67</v>
      </c>
      <c r="AM2817" s="2" t="s">
        <v>59</v>
      </c>
      <c r="AP2817" s="2" t="s">
        <v>60</v>
      </c>
      <c r="AQ2817" s="2" t="s">
        <v>41</v>
      </c>
      <c r="AR2817">
        <v>70000</v>
      </c>
      <c r="AS2817" s="2" t="str">
        <f>_xlfn.IFNA(IF(VLOOKUP(all_resi[[#This Row],[No. Waybill]],settle_reconcile[No. Waybill],1,0)="","Recon","Recon"),"-")</f>
        <v>-</v>
      </c>
      <c r="AT2817" s="2">
        <f>all_resi[[#This Row],[Nilai COD]]-all_resi[[#This Row],[COD Fee]]-all_resi[[#This Row],[Total Biaya Setelah Diskon]]</f>
        <v>101675</v>
      </c>
      <c r="AU2817" s="2" t="str">
        <f>IF(all_resi[[#This Row],[Waktu Terima]]="","",_xlfn.DAYS(all_resi[[#This Row],[Waktu Terima]],all_resi[[#This Row],[Tanggal Pengiriman]]))</f>
        <v/>
      </c>
    </row>
    <row r="2818" spans="1:47" x14ac:dyDescent="0.25">
      <c r="A2818" s="2" t="s">
        <v>15343</v>
      </c>
      <c r="B2818" s="1">
        <v>46197</v>
      </c>
      <c r="C2818" s="2" t="s">
        <v>42</v>
      </c>
      <c r="D2818" s="2" t="s">
        <v>43</v>
      </c>
      <c r="E2818" s="2" t="s">
        <v>44</v>
      </c>
      <c r="F2818" s="2" t="s">
        <v>45</v>
      </c>
      <c r="G2818" s="2" t="s">
        <v>46</v>
      </c>
      <c r="H2818" s="2" t="s">
        <v>47</v>
      </c>
      <c r="I2818" s="2" t="s">
        <v>15344</v>
      </c>
      <c r="J2818" s="2" t="s">
        <v>15345</v>
      </c>
      <c r="K2818" s="2" t="s">
        <v>171</v>
      </c>
      <c r="L2818" s="2" t="s">
        <v>401</v>
      </c>
      <c r="M2818" s="2" t="s">
        <v>592</v>
      </c>
      <c r="N2818" s="2" t="s">
        <v>15346</v>
      </c>
      <c r="O2818">
        <v>1</v>
      </c>
      <c r="P2818" s="2" t="s">
        <v>53</v>
      </c>
      <c r="Q2818">
        <v>100</v>
      </c>
      <c r="R2818">
        <v>0</v>
      </c>
      <c r="S2818" s="2" t="s">
        <v>54</v>
      </c>
      <c r="T2818" s="2" t="s">
        <v>55</v>
      </c>
      <c r="U2818" s="2" t="s">
        <v>56</v>
      </c>
      <c r="V2818" s="2"/>
      <c r="W2818">
        <v>30000</v>
      </c>
      <c r="X2818">
        <v>0</v>
      </c>
      <c r="Y2818">
        <v>0</v>
      </c>
      <c r="Z2818">
        <v>30000</v>
      </c>
      <c r="AB2818" s="2" t="s">
        <v>57</v>
      </c>
      <c r="AC2818">
        <v>12000</v>
      </c>
      <c r="AD2818">
        <v>18000</v>
      </c>
      <c r="AE2818">
        <v>132000</v>
      </c>
      <c r="AF2818">
        <v>1980</v>
      </c>
      <c r="AG2818" s="2" t="s">
        <v>15344</v>
      </c>
      <c r="AH2818" s="2"/>
      <c r="AI2818" s="1">
        <v>46202</v>
      </c>
      <c r="AJ2818" s="2"/>
      <c r="AK2818" s="2" t="s">
        <v>58</v>
      </c>
      <c r="AM2818" s="2" t="s">
        <v>59</v>
      </c>
      <c r="AP2818" s="2" t="s">
        <v>60</v>
      </c>
      <c r="AQ2818" s="2" t="s">
        <v>41</v>
      </c>
      <c r="AR2818">
        <v>102000</v>
      </c>
      <c r="AS2818" s="2" t="str">
        <f>_xlfn.IFNA(IF(VLOOKUP(all_resi[[#This Row],[No. Waybill]],settle_reconcile[No. Waybill],1,0)="","Recon","Recon"),"-")</f>
        <v>Recon</v>
      </c>
      <c r="AT2818" s="2">
        <f>all_resi[[#This Row],[Nilai COD]]-all_resi[[#This Row],[COD Fee]]-all_resi[[#This Row],[Total Biaya Setelah Diskon]]</f>
        <v>112020</v>
      </c>
      <c r="AU2818" s="2">
        <f>IF(all_resi[[#This Row],[Waktu Terima]]="","",_xlfn.DAYS(all_resi[[#This Row],[Waktu Terima]],all_resi[[#This Row],[Tanggal Pengiriman]]))</f>
        <v>5</v>
      </c>
    </row>
    <row r="2819" spans="1:47" x14ac:dyDescent="0.25">
      <c r="A2819" s="2" t="s">
        <v>15258</v>
      </c>
      <c r="B2819" s="1">
        <v>46197</v>
      </c>
      <c r="C2819" s="2" t="s">
        <v>42</v>
      </c>
      <c r="D2819" s="2" t="s">
        <v>43</v>
      </c>
      <c r="E2819" s="2" t="s">
        <v>44</v>
      </c>
      <c r="F2819" s="2" t="s">
        <v>45</v>
      </c>
      <c r="G2819" s="2" t="s">
        <v>46</v>
      </c>
      <c r="H2819" s="2" t="s">
        <v>47</v>
      </c>
      <c r="I2819" s="2" t="s">
        <v>15259</v>
      </c>
      <c r="J2819" s="2" t="s">
        <v>15260</v>
      </c>
      <c r="K2819" s="2" t="s">
        <v>183</v>
      </c>
      <c r="L2819" s="2" t="s">
        <v>660</v>
      </c>
      <c r="M2819" s="2" t="s">
        <v>8598</v>
      </c>
      <c r="N2819" s="2" t="s">
        <v>15261</v>
      </c>
      <c r="O2819">
        <v>1</v>
      </c>
      <c r="P2819" s="2" t="s">
        <v>53</v>
      </c>
      <c r="Q2819">
        <v>100</v>
      </c>
      <c r="R2819">
        <v>0</v>
      </c>
      <c r="S2819" s="2" t="s">
        <v>54</v>
      </c>
      <c r="T2819" s="2" t="s">
        <v>55</v>
      </c>
      <c r="U2819" s="2" t="s">
        <v>250</v>
      </c>
      <c r="V2819" s="2"/>
      <c r="W2819">
        <v>110000</v>
      </c>
      <c r="X2819">
        <v>0</v>
      </c>
      <c r="Y2819">
        <v>0</v>
      </c>
      <c r="Z2819">
        <v>110000</v>
      </c>
      <c r="AB2819" s="2" t="s">
        <v>57</v>
      </c>
      <c r="AC2819">
        <v>44000</v>
      </c>
      <c r="AD2819">
        <v>66000</v>
      </c>
      <c r="AE2819">
        <v>166296</v>
      </c>
      <c r="AF2819">
        <v>2494.44</v>
      </c>
      <c r="AG2819" s="2" t="s">
        <v>15259</v>
      </c>
      <c r="AH2819" s="2"/>
      <c r="AI2819" s="1">
        <v>46202</v>
      </c>
      <c r="AJ2819" s="2"/>
      <c r="AK2819" s="2" t="s">
        <v>58</v>
      </c>
      <c r="AM2819" s="2" t="s">
        <v>59</v>
      </c>
      <c r="AP2819" s="2" t="s">
        <v>60</v>
      </c>
      <c r="AQ2819" s="2" t="s">
        <v>41</v>
      </c>
      <c r="AR2819">
        <v>56296</v>
      </c>
      <c r="AS2819" s="2" t="str">
        <f>_xlfn.IFNA(IF(VLOOKUP(all_resi[[#This Row],[No. Waybill]],settle_reconcile[No. Waybill],1,0)="","Recon","Recon"),"-")</f>
        <v>Recon</v>
      </c>
      <c r="AT2819" s="2">
        <f>all_resi[[#This Row],[Nilai COD]]-all_resi[[#This Row],[COD Fee]]-all_resi[[#This Row],[Total Biaya Setelah Diskon]]</f>
        <v>97801.56</v>
      </c>
      <c r="AU2819" s="2">
        <f>IF(all_resi[[#This Row],[Waktu Terima]]="","",_xlfn.DAYS(all_resi[[#This Row],[Waktu Terima]],all_resi[[#This Row],[Tanggal Pengiriman]]))</f>
        <v>5</v>
      </c>
    </row>
    <row r="2820" spans="1:47" x14ac:dyDescent="0.25">
      <c r="A2820" s="2" t="s">
        <v>15367</v>
      </c>
      <c r="B2820" s="1">
        <v>46197</v>
      </c>
      <c r="C2820" s="2" t="s">
        <v>42</v>
      </c>
      <c r="D2820" s="2" t="s">
        <v>43</v>
      </c>
      <c r="E2820" s="2" t="s">
        <v>44</v>
      </c>
      <c r="F2820" s="2" t="s">
        <v>45</v>
      </c>
      <c r="G2820" s="2" t="s">
        <v>46</v>
      </c>
      <c r="H2820" s="2" t="s">
        <v>47</v>
      </c>
      <c r="I2820" s="2" t="s">
        <v>15368</v>
      </c>
      <c r="J2820" s="2" t="s">
        <v>15369</v>
      </c>
      <c r="K2820" s="2" t="s">
        <v>177</v>
      </c>
      <c r="L2820" s="2" t="s">
        <v>807</v>
      </c>
      <c r="M2820" s="2" t="s">
        <v>2067</v>
      </c>
      <c r="N2820" s="2" t="s">
        <v>15370</v>
      </c>
      <c r="O2820">
        <v>1</v>
      </c>
      <c r="P2820" s="2" t="s">
        <v>53</v>
      </c>
      <c r="Q2820">
        <v>100</v>
      </c>
      <c r="R2820">
        <v>0</v>
      </c>
      <c r="S2820" s="2" t="s">
        <v>54</v>
      </c>
      <c r="T2820" s="2" t="s">
        <v>55</v>
      </c>
      <c r="U2820" s="2" t="s">
        <v>97</v>
      </c>
      <c r="V2820" s="2"/>
      <c r="W2820">
        <v>64000</v>
      </c>
      <c r="X2820">
        <v>0</v>
      </c>
      <c r="Y2820">
        <v>0</v>
      </c>
      <c r="Z2820">
        <v>64000</v>
      </c>
      <c r="AB2820" s="2" t="s">
        <v>57</v>
      </c>
      <c r="AC2820">
        <v>25600</v>
      </c>
      <c r="AD2820">
        <v>38400</v>
      </c>
      <c r="AE2820">
        <v>134000</v>
      </c>
      <c r="AF2820">
        <v>2010</v>
      </c>
      <c r="AG2820" s="2" t="s">
        <v>15368</v>
      </c>
      <c r="AH2820" s="2"/>
      <c r="AI2820" s="1">
        <v>46201</v>
      </c>
      <c r="AJ2820" s="2"/>
      <c r="AK2820" s="2" t="s">
        <v>58</v>
      </c>
      <c r="AM2820" s="2" t="s">
        <v>59</v>
      </c>
      <c r="AP2820" s="2" t="s">
        <v>60</v>
      </c>
      <c r="AQ2820" s="2" t="s">
        <v>41</v>
      </c>
      <c r="AR2820">
        <v>70000</v>
      </c>
      <c r="AS2820" s="2" t="str">
        <f>_xlfn.IFNA(IF(VLOOKUP(all_resi[[#This Row],[No. Waybill]],settle_reconcile[No. Waybill],1,0)="","Recon","Recon"),"-")</f>
        <v>Recon</v>
      </c>
      <c r="AT2820" s="2">
        <f>all_resi[[#This Row],[Nilai COD]]-all_resi[[#This Row],[COD Fee]]-all_resi[[#This Row],[Total Biaya Setelah Diskon]]</f>
        <v>93590</v>
      </c>
      <c r="AU2820" s="2">
        <f>IF(all_resi[[#This Row],[Waktu Terima]]="","",_xlfn.DAYS(all_resi[[#This Row],[Waktu Terima]],all_resi[[#This Row],[Tanggal Pengiriman]]))</f>
        <v>4</v>
      </c>
    </row>
    <row r="2821" spans="1:47" x14ac:dyDescent="0.25">
      <c r="A2821" s="2" t="s">
        <v>15774</v>
      </c>
      <c r="B2821" s="1">
        <v>46197</v>
      </c>
      <c r="C2821" s="2" t="s">
        <v>42</v>
      </c>
      <c r="D2821" s="2" t="s">
        <v>43</v>
      </c>
      <c r="E2821" s="2" t="s">
        <v>44</v>
      </c>
      <c r="F2821" s="2" t="s">
        <v>45</v>
      </c>
      <c r="G2821" s="2" t="s">
        <v>46</v>
      </c>
      <c r="H2821" s="2" t="s">
        <v>47</v>
      </c>
      <c r="I2821" s="2" t="s">
        <v>15775</v>
      </c>
      <c r="J2821" s="2" t="s">
        <v>15776</v>
      </c>
      <c r="K2821" s="2" t="s">
        <v>126</v>
      </c>
      <c r="L2821" s="2" t="s">
        <v>583</v>
      </c>
      <c r="M2821" s="2" t="s">
        <v>10984</v>
      </c>
      <c r="N2821" s="2" t="s">
        <v>15777</v>
      </c>
      <c r="O2821">
        <v>1</v>
      </c>
      <c r="P2821" s="2" t="s">
        <v>53</v>
      </c>
      <c r="Q2821">
        <v>100</v>
      </c>
      <c r="R2821">
        <v>0</v>
      </c>
      <c r="S2821" s="2" t="s">
        <v>54</v>
      </c>
      <c r="T2821" s="2" t="s">
        <v>55</v>
      </c>
      <c r="U2821" s="2" t="s">
        <v>56</v>
      </c>
      <c r="V2821" s="2"/>
      <c r="W2821">
        <v>74000</v>
      </c>
      <c r="X2821">
        <v>0</v>
      </c>
      <c r="Y2821">
        <v>0</v>
      </c>
      <c r="Z2821">
        <v>74000</v>
      </c>
      <c r="AB2821" s="2" t="s">
        <v>57</v>
      </c>
      <c r="AC2821">
        <v>29600</v>
      </c>
      <c r="AD2821">
        <v>44400</v>
      </c>
      <c r="AE2821">
        <v>178000</v>
      </c>
      <c r="AF2821">
        <v>2670</v>
      </c>
      <c r="AG2821" s="2" t="s">
        <v>43</v>
      </c>
      <c r="AH2821" s="2"/>
      <c r="AI2821" s="1">
        <v>46211</v>
      </c>
      <c r="AJ2821" s="2"/>
      <c r="AK2821" s="2" t="s">
        <v>67</v>
      </c>
      <c r="AM2821" s="2" t="s">
        <v>59</v>
      </c>
      <c r="AP2821" s="2" t="s">
        <v>60</v>
      </c>
      <c r="AQ2821" s="2" t="s">
        <v>41</v>
      </c>
      <c r="AR2821">
        <v>104000</v>
      </c>
      <c r="AS2821" s="2" t="str">
        <f>_xlfn.IFNA(IF(VLOOKUP(all_resi[[#This Row],[No. Waybill]],settle_reconcile[No. Waybill],1,0)="","Recon","Recon"),"-")</f>
        <v>-</v>
      </c>
      <c r="AT2821" s="2">
        <f>all_resi[[#This Row],[Nilai COD]]-all_resi[[#This Row],[COD Fee]]-all_resi[[#This Row],[Total Biaya Setelah Diskon]]</f>
        <v>130930</v>
      </c>
      <c r="AU2821" s="2">
        <f>IF(all_resi[[#This Row],[Waktu Terima]]="","",_xlfn.DAYS(all_resi[[#This Row],[Waktu Terima]],all_resi[[#This Row],[Tanggal Pengiriman]]))</f>
        <v>14</v>
      </c>
    </row>
    <row r="2822" spans="1:47" x14ac:dyDescent="0.25">
      <c r="A2822" s="2" t="s">
        <v>15206</v>
      </c>
      <c r="B2822" s="1">
        <v>46197</v>
      </c>
      <c r="C2822" s="2" t="s">
        <v>42</v>
      </c>
      <c r="D2822" s="2" t="s">
        <v>43</v>
      </c>
      <c r="E2822" s="2" t="s">
        <v>44</v>
      </c>
      <c r="F2822" s="2" t="s">
        <v>45</v>
      </c>
      <c r="G2822" s="2" t="s">
        <v>46</v>
      </c>
      <c r="H2822" s="2" t="s">
        <v>47</v>
      </c>
      <c r="I2822" s="2" t="s">
        <v>15207</v>
      </c>
      <c r="J2822" s="2" t="s">
        <v>15208</v>
      </c>
      <c r="K2822" s="2" t="s">
        <v>209</v>
      </c>
      <c r="L2822" s="2" t="s">
        <v>1322</v>
      </c>
      <c r="M2822" s="2" t="s">
        <v>1323</v>
      </c>
      <c r="N2822" s="2" t="s">
        <v>15209</v>
      </c>
      <c r="O2822">
        <v>1</v>
      </c>
      <c r="P2822" s="2" t="s">
        <v>53</v>
      </c>
      <c r="Q2822">
        <v>100</v>
      </c>
      <c r="R2822">
        <v>0</v>
      </c>
      <c r="S2822" s="2" t="s">
        <v>54</v>
      </c>
      <c r="T2822" s="2" t="s">
        <v>55</v>
      </c>
      <c r="U2822" s="2" t="s">
        <v>386</v>
      </c>
      <c r="V2822" s="2"/>
      <c r="W2822">
        <v>52000</v>
      </c>
      <c r="X2822">
        <v>0</v>
      </c>
      <c r="Y2822">
        <v>0</v>
      </c>
      <c r="Z2822">
        <v>52000</v>
      </c>
      <c r="AB2822" s="2" t="s">
        <v>57</v>
      </c>
      <c r="AC2822">
        <v>20800</v>
      </c>
      <c r="AD2822">
        <v>31200</v>
      </c>
      <c r="AE2822">
        <v>156000</v>
      </c>
      <c r="AF2822">
        <v>2340</v>
      </c>
      <c r="AG2822" s="2" t="s">
        <v>43</v>
      </c>
      <c r="AH2822" s="2"/>
      <c r="AI2822" s="1">
        <v>46211</v>
      </c>
      <c r="AJ2822" s="2"/>
      <c r="AK2822" s="2" t="s">
        <v>67</v>
      </c>
      <c r="AM2822" s="2" t="s">
        <v>59</v>
      </c>
      <c r="AP2822" s="2" t="s">
        <v>60</v>
      </c>
      <c r="AQ2822" s="2" t="s">
        <v>41</v>
      </c>
      <c r="AR2822">
        <v>104000</v>
      </c>
      <c r="AS2822" s="2" t="str">
        <f>_xlfn.IFNA(IF(VLOOKUP(all_resi[[#This Row],[No. Waybill]],settle_reconcile[No. Waybill],1,0)="","Recon","Recon"),"-")</f>
        <v>-</v>
      </c>
      <c r="AT2822" s="2">
        <f>all_resi[[#This Row],[Nilai COD]]-all_resi[[#This Row],[COD Fee]]-all_resi[[#This Row],[Total Biaya Setelah Diskon]]</f>
        <v>122460</v>
      </c>
      <c r="AU2822" s="2">
        <f>IF(all_resi[[#This Row],[Waktu Terima]]="","",_xlfn.DAYS(all_resi[[#This Row],[Waktu Terima]],all_resi[[#This Row],[Tanggal Pengiriman]]))</f>
        <v>14</v>
      </c>
    </row>
    <row r="2823" spans="1:47" x14ac:dyDescent="0.25">
      <c r="A2823" s="2" t="s">
        <v>14945</v>
      </c>
      <c r="B2823" s="1">
        <v>46197</v>
      </c>
      <c r="C2823" s="2" t="s">
        <v>42</v>
      </c>
      <c r="D2823" s="2" t="s">
        <v>43</v>
      </c>
      <c r="E2823" s="2" t="s">
        <v>44</v>
      </c>
      <c r="F2823" s="2" t="s">
        <v>45</v>
      </c>
      <c r="G2823" s="2" t="s">
        <v>46</v>
      </c>
      <c r="H2823" s="2" t="s">
        <v>47</v>
      </c>
      <c r="I2823" s="2" t="s">
        <v>14946</v>
      </c>
      <c r="J2823" s="2" t="s">
        <v>14947</v>
      </c>
      <c r="K2823" s="2" t="s">
        <v>156</v>
      </c>
      <c r="L2823" s="2" t="s">
        <v>429</v>
      </c>
      <c r="M2823" s="2" t="s">
        <v>723</v>
      </c>
      <c r="N2823" s="2" t="s">
        <v>14948</v>
      </c>
      <c r="O2823">
        <v>1</v>
      </c>
      <c r="P2823" s="2" t="s">
        <v>53</v>
      </c>
      <c r="Q2823">
        <v>100</v>
      </c>
      <c r="R2823">
        <v>0</v>
      </c>
      <c r="S2823" s="2" t="s">
        <v>54</v>
      </c>
      <c r="T2823" s="2" t="s">
        <v>55</v>
      </c>
      <c r="U2823" s="2" t="s">
        <v>56</v>
      </c>
      <c r="V2823" s="2"/>
      <c r="W2823">
        <v>100000</v>
      </c>
      <c r="X2823">
        <v>0</v>
      </c>
      <c r="Y2823">
        <v>0</v>
      </c>
      <c r="Z2823">
        <v>100000</v>
      </c>
      <c r="AB2823" s="2" t="s">
        <v>57</v>
      </c>
      <c r="AC2823">
        <v>40000</v>
      </c>
      <c r="AD2823">
        <v>60000</v>
      </c>
      <c r="AE2823">
        <v>206960</v>
      </c>
      <c r="AF2823">
        <v>3104.4</v>
      </c>
      <c r="AG2823" s="2"/>
      <c r="AH2823" s="2"/>
      <c r="AI2823" s="1"/>
      <c r="AJ2823" s="2"/>
      <c r="AK2823" s="2" t="s">
        <v>67</v>
      </c>
      <c r="AM2823" s="2" t="s">
        <v>59</v>
      </c>
      <c r="AP2823" s="2" t="s">
        <v>60</v>
      </c>
      <c r="AQ2823" s="2" t="s">
        <v>41</v>
      </c>
      <c r="AR2823">
        <v>106960</v>
      </c>
      <c r="AS2823" s="2" t="str">
        <f>_xlfn.IFNA(IF(VLOOKUP(all_resi[[#This Row],[No. Waybill]],settle_reconcile[No. Waybill],1,0)="","Recon","Recon"),"-")</f>
        <v>-</v>
      </c>
      <c r="AT2823" s="2">
        <f>all_resi[[#This Row],[Nilai COD]]-all_resi[[#This Row],[COD Fee]]-all_resi[[#This Row],[Total Biaya Setelah Diskon]]</f>
        <v>143855.6</v>
      </c>
      <c r="AU2823" s="2" t="str">
        <f>IF(all_resi[[#This Row],[Waktu Terima]]="","",_xlfn.DAYS(all_resi[[#This Row],[Waktu Terima]],all_resi[[#This Row],[Tanggal Pengiriman]]))</f>
        <v/>
      </c>
    </row>
    <row r="2824" spans="1:47" x14ac:dyDescent="0.25">
      <c r="A2824" s="2" t="s">
        <v>15864</v>
      </c>
      <c r="B2824" s="1">
        <v>46197</v>
      </c>
      <c r="C2824" s="2" t="s">
        <v>42</v>
      </c>
      <c r="D2824" s="2" t="s">
        <v>43</v>
      </c>
      <c r="E2824" s="2" t="s">
        <v>44</v>
      </c>
      <c r="F2824" s="2" t="s">
        <v>45</v>
      </c>
      <c r="G2824" s="2" t="s">
        <v>46</v>
      </c>
      <c r="H2824" s="2" t="s">
        <v>80</v>
      </c>
      <c r="I2824" s="2" t="s">
        <v>15865</v>
      </c>
      <c r="J2824" s="2" t="s">
        <v>15866</v>
      </c>
      <c r="K2824" s="2" t="s">
        <v>121</v>
      </c>
      <c r="L2824" s="2" t="s">
        <v>680</v>
      </c>
      <c r="M2824" s="2" t="s">
        <v>15867</v>
      </c>
      <c r="N2824" s="2" t="s">
        <v>15868</v>
      </c>
      <c r="O2824">
        <v>1</v>
      </c>
      <c r="P2824" s="2" t="s">
        <v>53</v>
      </c>
      <c r="Q2824">
        <v>100</v>
      </c>
      <c r="R2824">
        <v>0</v>
      </c>
      <c r="S2824" s="2" t="s">
        <v>54</v>
      </c>
      <c r="T2824" s="2" t="s">
        <v>55</v>
      </c>
      <c r="U2824" s="2" t="s">
        <v>86</v>
      </c>
      <c r="V2824" s="2"/>
      <c r="W2824">
        <v>85000</v>
      </c>
      <c r="X2824">
        <v>0</v>
      </c>
      <c r="Y2824">
        <v>0</v>
      </c>
      <c r="Z2824">
        <v>85000</v>
      </c>
      <c r="AB2824" s="2" t="s">
        <v>57</v>
      </c>
      <c r="AC2824">
        <v>34000</v>
      </c>
      <c r="AD2824">
        <v>51000</v>
      </c>
      <c r="AE2824">
        <v>145000</v>
      </c>
      <c r="AF2824">
        <v>2175</v>
      </c>
      <c r="AG2824" s="2"/>
      <c r="AH2824" s="2"/>
      <c r="AI2824" s="1"/>
      <c r="AJ2824" s="2" t="s">
        <v>87</v>
      </c>
      <c r="AK2824" s="2" t="s">
        <v>67</v>
      </c>
      <c r="AM2824" s="2" t="s">
        <v>59</v>
      </c>
      <c r="AP2824" s="2" t="s">
        <v>60</v>
      </c>
      <c r="AQ2824" s="2" t="s">
        <v>41</v>
      </c>
      <c r="AR2824">
        <v>60000</v>
      </c>
      <c r="AS2824" s="2" t="str">
        <f>_xlfn.IFNA(IF(VLOOKUP(all_resi[[#This Row],[No. Waybill]],settle_reconcile[No. Waybill],1,0)="","Recon","Recon"),"-")</f>
        <v>-</v>
      </c>
      <c r="AT2824" s="2">
        <f>all_resi[[#This Row],[Nilai COD]]-all_resi[[#This Row],[COD Fee]]-all_resi[[#This Row],[Total Biaya Setelah Diskon]]</f>
        <v>91825</v>
      </c>
      <c r="AU2824" s="2" t="str">
        <f>IF(all_resi[[#This Row],[Waktu Terima]]="","",_xlfn.DAYS(all_resi[[#This Row],[Waktu Terima]],all_resi[[#This Row],[Tanggal Pengiriman]]))</f>
        <v/>
      </c>
    </row>
    <row r="2825" spans="1:47" x14ac:dyDescent="0.25">
      <c r="A2825" s="2" t="s">
        <v>15860</v>
      </c>
      <c r="B2825" s="1">
        <v>46197</v>
      </c>
      <c r="C2825" s="2" t="s">
        <v>42</v>
      </c>
      <c r="D2825" s="2" t="s">
        <v>43</v>
      </c>
      <c r="E2825" s="2" t="s">
        <v>44</v>
      </c>
      <c r="F2825" s="2" t="s">
        <v>45</v>
      </c>
      <c r="G2825" s="2" t="s">
        <v>46</v>
      </c>
      <c r="H2825" s="2" t="s">
        <v>47</v>
      </c>
      <c r="I2825" s="2" t="s">
        <v>15861</v>
      </c>
      <c r="J2825" s="2" t="s">
        <v>15862</v>
      </c>
      <c r="K2825" s="2" t="s">
        <v>183</v>
      </c>
      <c r="L2825" s="2" t="s">
        <v>325</v>
      </c>
      <c r="M2825" s="2" t="s">
        <v>326</v>
      </c>
      <c r="N2825" s="2" t="s">
        <v>15863</v>
      </c>
      <c r="O2825">
        <v>1</v>
      </c>
      <c r="P2825" s="2" t="s">
        <v>53</v>
      </c>
      <c r="Q2825">
        <v>100</v>
      </c>
      <c r="R2825">
        <v>0</v>
      </c>
      <c r="S2825" s="2" t="s">
        <v>54</v>
      </c>
      <c r="T2825" s="2" t="s">
        <v>55</v>
      </c>
      <c r="U2825" s="2" t="s">
        <v>250</v>
      </c>
      <c r="V2825" s="2"/>
      <c r="W2825">
        <v>68000</v>
      </c>
      <c r="X2825">
        <v>0</v>
      </c>
      <c r="Y2825">
        <v>0</v>
      </c>
      <c r="Z2825">
        <v>68000</v>
      </c>
      <c r="AB2825" s="2" t="s">
        <v>57</v>
      </c>
      <c r="AC2825">
        <v>27200</v>
      </c>
      <c r="AD2825">
        <v>40800</v>
      </c>
      <c r="AE2825">
        <v>122900</v>
      </c>
      <c r="AF2825">
        <v>1843.5</v>
      </c>
      <c r="AG2825" s="2" t="s">
        <v>15861</v>
      </c>
      <c r="AH2825" s="2"/>
      <c r="AI2825" s="1">
        <v>46200</v>
      </c>
      <c r="AJ2825" s="2"/>
      <c r="AK2825" s="2" t="s">
        <v>58</v>
      </c>
      <c r="AM2825" s="2" t="s">
        <v>59</v>
      </c>
      <c r="AP2825" s="2" t="s">
        <v>60</v>
      </c>
      <c r="AQ2825" s="2" t="s">
        <v>41</v>
      </c>
      <c r="AR2825">
        <v>54900</v>
      </c>
      <c r="AS2825" s="2" t="str">
        <f>_xlfn.IFNA(IF(VLOOKUP(all_resi[[#This Row],[No. Waybill]],settle_reconcile[No. Waybill],1,0)="","Recon","Recon"),"-")</f>
        <v>Recon</v>
      </c>
      <c r="AT2825" s="2">
        <f>all_resi[[#This Row],[Nilai COD]]-all_resi[[#This Row],[COD Fee]]-all_resi[[#This Row],[Total Biaya Setelah Diskon]]</f>
        <v>80256.5</v>
      </c>
      <c r="AU2825" s="2">
        <f>IF(all_resi[[#This Row],[Waktu Terima]]="","",_xlfn.DAYS(all_resi[[#This Row],[Waktu Terima]],all_resi[[#This Row],[Tanggal Pengiriman]]))</f>
        <v>3</v>
      </c>
    </row>
    <row r="2826" spans="1:47" x14ac:dyDescent="0.25">
      <c r="A2826" s="2" t="s">
        <v>15800</v>
      </c>
      <c r="B2826" s="1">
        <v>46197</v>
      </c>
      <c r="C2826" s="2" t="s">
        <v>42</v>
      </c>
      <c r="D2826" s="2" t="s">
        <v>43</v>
      </c>
      <c r="E2826" s="2" t="s">
        <v>44</v>
      </c>
      <c r="F2826" s="2" t="s">
        <v>45</v>
      </c>
      <c r="G2826" s="2" t="s">
        <v>46</v>
      </c>
      <c r="H2826" s="2" t="s">
        <v>47</v>
      </c>
      <c r="I2826" s="2" t="s">
        <v>15801</v>
      </c>
      <c r="J2826" s="2" t="s">
        <v>15802</v>
      </c>
      <c r="K2826" s="2" t="s">
        <v>156</v>
      </c>
      <c r="L2826" s="2" t="s">
        <v>3261</v>
      </c>
      <c r="M2826" s="2" t="s">
        <v>15460</v>
      </c>
      <c r="N2826" s="2" t="s">
        <v>15803</v>
      </c>
      <c r="O2826">
        <v>1</v>
      </c>
      <c r="P2826" s="2" t="s">
        <v>53</v>
      </c>
      <c r="Q2826">
        <v>100</v>
      </c>
      <c r="R2826">
        <v>0</v>
      </c>
      <c r="S2826" s="2" t="s">
        <v>54</v>
      </c>
      <c r="T2826" s="2" t="s">
        <v>55</v>
      </c>
      <c r="U2826" s="2" t="s">
        <v>225</v>
      </c>
      <c r="V2826" s="2"/>
      <c r="W2826">
        <v>80000</v>
      </c>
      <c r="X2826">
        <v>0</v>
      </c>
      <c r="Y2826">
        <v>0</v>
      </c>
      <c r="Z2826">
        <v>80000</v>
      </c>
      <c r="AB2826" s="2" t="s">
        <v>57</v>
      </c>
      <c r="AC2826">
        <v>32000</v>
      </c>
      <c r="AD2826">
        <v>48000</v>
      </c>
      <c r="AE2826">
        <v>187000</v>
      </c>
      <c r="AF2826">
        <v>2805</v>
      </c>
      <c r="AG2826" s="2"/>
      <c r="AH2826" s="2"/>
      <c r="AI2826" s="1"/>
      <c r="AJ2826" s="2"/>
      <c r="AK2826" s="2" t="s">
        <v>67</v>
      </c>
      <c r="AM2826" s="2" t="s">
        <v>59</v>
      </c>
      <c r="AP2826" s="2" t="s">
        <v>60</v>
      </c>
      <c r="AQ2826" s="2" t="s">
        <v>41</v>
      </c>
      <c r="AR2826">
        <v>107000</v>
      </c>
      <c r="AS2826" s="2" t="str">
        <f>_xlfn.IFNA(IF(VLOOKUP(all_resi[[#This Row],[No. Waybill]],settle_reconcile[No. Waybill],1,0)="","Recon","Recon"),"-")</f>
        <v>-</v>
      </c>
      <c r="AT2826" s="2">
        <f>all_resi[[#This Row],[Nilai COD]]-all_resi[[#This Row],[COD Fee]]-all_resi[[#This Row],[Total Biaya Setelah Diskon]]</f>
        <v>136195</v>
      </c>
      <c r="AU2826" s="2" t="str">
        <f>IF(all_resi[[#This Row],[Waktu Terima]]="","",_xlfn.DAYS(all_resi[[#This Row],[Waktu Terima]],all_resi[[#This Row],[Tanggal Pengiriman]]))</f>
        <v/>
      </c>
    </row>
    <row r="2827" spans="1:47" x14ac:dyDescent="0.25">
      <c r="A2827" s="2" t="s">
        <v>15325</v>
      </c>
      <c r="B2827" s="1">
        <v>46197</v>
      </c>
      <c r="C2827" s="2" t="s">
        <v>42</v>
      </c>
      <c r="D2827" s="2" t="s">
        <v>43</v>
      </c>
      <c r="E2827" s="2" t="s">
        <v>44</v>
      </c>
      <c r="F2827" s="2" t="s">
        <v>45</v>
      </c>
      <c r="G2827" s="2" t="s">
        <v>46</v>
      </c>
      <c r="H2827" s="2" t="s">
        <v>47</v>
      </c>
      <c r="I2827" s="2" t="s">
        <v>15326</v>
      </c>
      <c r="J2827" s="2" t="s">
        <v>15327</v>
      </c>
      <c r="K2827" s="2" t="s">
        <v>203</v>
      </c>
      <c r="L2827" s="2" t="s">
        <v>204</v>
      </c>
      <c r="M2827" s="2" t="s">
        <v>205</v>
      </c>
      <c r="N2827" s="2" t="s">
        <v>15328</v>
      </c>
      <c r="O2827">
        <v>1</v>
      </c>
      <c r="P2827" s="2" t="s">
        <v>53</v>
      </c>
      <c r="Q2827">
        <v>100</v>
      </c>
      <c r="R2827">
        <v>0</v>
      </c>
      <c r="S2827" s="2" t="s">
        <v>54</v>
      </c>
      <c r="T2827" s="2" t="s">
        <v>55</v>
      </c>
      <c r="U2827" s="2" t="s">
        <v>147</v>
      </c>
      <c r="V2827" s="2"/>
      <c r="W2827">
        <v>14000</v>
      </c>
      <c r="X2827">
        <v>0</v>
      </c>
      <c r="Y2827">
        <v>0</v>
      </c>
      <c r="Z2827">
        <v>14000</v>
      </c>
      <c r="AB2827" s="2" t="s">
        <v>57</v>
      </c>
      <c r="AC2827">
        <v>8000</v>
      </c>
      <c r="AD2827">
        <v>6000</v>
      </c>
      <c r="AE2827">
        <v>85000</v>
      </c>
      <c r="AF2827">
        <v>1275</v>
      </c>
      <c r="AG2827" s="2" t="s">
        <v>15326</v>
      </c>
      <c r="AH2827" s="2"/>
      <c r="AI2827" s="1">
        <v>46198</v>
      </c>
      <c r="AJ2827" s="2"/>
      <c r="AK2827" s="2" t="s">
        <v>58</v>
      </c>
      <c r="AM2827" s="2" t="s">
        <v>59</v>
      </c>
      <c r="AP2827" s="2" t="s">
        <v>60</v>
      </c>
      <c r="AQ2827" s="2" t="s">
        <v>41</v>
      </c>
      <c r="AR2827">
        <v>71000</v>
      </c>
      <c r="AS2827" s="2" t="str">
        <f>_xlfn.IFNA(IF(VLOOKUP(all_resi[[#This Row],[No. Waybill]],settle_reconcile[No. Waybill],1,0)="","Recon","Recon"),"-")</f>
        <v>Recon</v>
      </c>
      <c r="AT2827" s="2">
        <f>all_resi[[#This Row],[Nilai COD]]-all_resi[[#This Row],[COD Fee]]-all_resi[[#This Row],[Total Biaya Setelah Diskon]]</f>
        <v>77725</v>
      </c>
      <c r="AU2827" s="2">
        <f>IF(all_resi[[#This Row],[Waktu Terima]]="","",_xlfn.DAYS(all_resi[[#This Row],[Waktu Terima]],all_resi[[#This Row],[Tanggal Pengiriman]]))</f>
        <v>1</v>
      </c>
    </row>
    <row r="2828" spans="1:47" x14ac:dyDescent="0.25">
      <c r="A2828" s="2" t="s">
        <v>15003</v>
      </c>
      <c r="B2828" s="1">
        <v>46197</v>
      </c>
      <c r="C2828" s="2" t="s">
        <v>42</v>
      </c>
      <c r="D2828" s="2" t="s">
        <v>43</v>
      </c>
      <c r="E2828" s="2" t="s">
        <v>44</v>
      </c>
      <c r="F2828" s="2" t="s">
        <v>45</v>
      </c>
      <c r="G2828" s="2" t="s">
        <v>46</v>
      </c>
      <c r="H2828" s="2" t="s">
        <v>80</v>
      </c>
      <c r="I2828" s="2" t="s">
        <v>15004</v>
      </c>
      <c r="J2828" s="2" t="s">
        <v>15005</v>
      </c>
      <c r="K2828" s="2" t="s">
        <v>82</v>
      </c>
      <c r="L2828" s="2" t="s">
        <v>270</v>
      </c>
      <c r="M2828" s="2" t="s">
        <v>1258</v>
      </c>
      <c r="N2828" s="2" t="s">
        <v>15006</v>
      </c>
      <c r="O2828">
        <v>1</v>
      </c>
      <c r="P2828" s="2" t="s">
        <v>53</v>
      </c>
      <c r="Q2828">
        <v>100</v>
      </c>
      <c r="R2828">
        <v>0</v>
      </c>
      <c r="S2828" s="2" t="s">
        <v>54</v>
      </c>
      <c r="T2828" s="2" t="s">
        <v>55</v>
      </c>
      <c r="U2828" s="2" t="s">
        <v>1020</v>
      </c>
      <c r="V2828" s="2"/>
      <c r="W2828">
        <v>93000</v>
      </c>
      <c r="X2828">
        <v>0</v>
      </c>
      <c r="Y2828">
        <v>0</v>
      </c>
      <c r="Z2828">
        <v>93000</v>
      </c>
      <c r="AB2828" s="2" t="s">
        <v>57</v>
      </c>
      <c r="AC2828">
        <v>37200</v>
      </c>
      <c r="AD2828">
        <v>55800</v>
      </c>
      <c r="AE2828">
        <v>173000</v>
      </c>
      <c r="AF2828">
        <v>2595</v>
      </c>
      <c r="AG2828" s="2" t="s">
        <v>256</v>
      </c>
      <c r="AH2828" s="2"/>
      <c r="AI2828" s="1">
        <v>46209</v>
      </c>
      <c r="AJ2828" s="2" t="s">
        <v>87</v>
      </c>
      <c r="AK2828" s="2" t="s">
        <v>67</v>
      </c>
      <c r="AM2828" s="2" t="s">
        <v>59</v>
      </c>
      <c r="AP2828" s="2" t="s">
        <v>60</v>
      </c>
      <c r="AQ2828" s="2" t="s">
        <v>41</v>
      </c>
      <c r="AR2828">
        <v>80000</v>
      </c>
      <c r="AS2828" s="2" t="str">
        <f>_xlfn.IFNA(IF(VLOOKUP(all_resi[[#This Row],[No. Waybill]],settle_reconcile[No. Waybill],1,0)="","Recon","Recon"),"-")</f>
        <v>-</v>
      </c>
      <c r="AT2828" s="2">
        <f>all_resi[[#This Row],[Nilai COD]]-all_resi[[#This Row],[COD Fee]]-all_resi[[#This Row],[Total Biaya Setelah Diskon]]</f>
        <v>114605</v>
      </c>
      <c r="AU2828" s="2">
        <f>IF(all_resi[[#This Row],[Waktu Terima]]="","",_xlfn.DAYS(all_resi[[#This Row],[Waktu Terima]],all_resi[[#This Row],[Tanggal Pengiriman]]))</f>
        <v>12</v>
      </c>
    </row>
    <row r="2829" spans="1:47" x14ac:dyDescent="0.25">
      <c r="A2829" s="2" t="s">
        <v>15254</v>
      </c>
      <c r="B2829" s="1">
        <v>46197</v>
      </c>
      <c r="C2829" s="2" t="s">
        <v>42</v>
      </c>
      <c r="D2829" s="2" t="s">
        <v>43</v>
      </c>
      <c r="E2829" s="2" t="s">
        <v>44</v>
      </c>
      <c r="F2829" s="2" t="s">
        <v>45</v>
      </c>
      <c r="G2829" s="2" t="s">
        <v>46</v>
      </c>
      <c r="H2829" s="2" t="s">
        <v>80</v>
      </c>
      <c r="I2829" s="2" t="s">
        <v>15255</v>
      </c>
      <c r="J2829" s="2" t="s">
        <v>15256</v>
      </c>
      <c r="K2829" s="2" t="s">
        <v>183</v>
      </c>
      <c r="L2829" s="2" t="s">
        <v>4463</v>
      </c>
      <c r="M2829" s="2" t="s">
        <v>4464</v>
      </c>
      <c r="N2829" s="2" t="s">
        <v>15257</v>
      </c>
      <c r="O2829">
        <v>1</v>
      </c>
      <c r="P2829" s="2" t="s">
        <v>53</v>
      </c>
      <c r="Q2829">
        <v>100</v>
      </c>
      <c r="R2829">
        <v>0</v>
      </c>
      <c r="S2829" s="2" t="s">
        <v>54</v>
      </c>
      <c r="T2829" s="2" t="s">
        <v>55</v>
      </c>
      <c r="U2829" s="2" t="s">
        <v>86</v>
      </c>
      <c r="V2829" s="2"/>
      <c r="W2829">
        <v>82000</v>
      </c>
      <c r="X2829">
        <v>0</v>
      </c>
      <c r="Y2829">
        <v>0</v>
      </c>
      <c r="Z2829">
        <v>82000</v>
      </c>
      <c r="AB2829" s="2" t="s">
        <v>57</v>
      </c>
      <c r="AC2829">
        <v>32800</v>
      </c>
      <c r="AD2829">
        <v>49200</v>
      </c>
      <c r="AE2829">
        <v>142000</v>
      </c>
      <c r="AF2829">
        <v>2130</v>
      </c>
      <c r="AG2829" s="2" t="s">
        <v>15255</v>
      </c>
      <c r="AH2829" s="2"/>
      <c r="AI2829" s="1">
        <v>46202</v>
      </c>
      <c r="AJ2829" s="2" t="s">
        <v>87</v>
      </c>
      <c r="AK2829" s="2" t="s">
        <v>58</v>
      </c>
      <c r="AM2829" s="2" t="s">
        <v>59</v>
      </c>
      <c r="AP2829" s="2" t="s">
        <v>60</v>
      </c>
      <c r="AQ2829" s="2" t="s">
        <v>41</v>
      </c>
      <c r="AR2829">
        <v>60000</v>
      </c>
      <c r="AS2829" s="2" t="str">
        <f>_xlfn.IFNA(IF(VLOOKUP(all_resi[[#This Row],[No. Waybill]],settle_reconcile[No. Waybill],1,0)="","Recon","Recon"),"-")</f>
        <v>Recon</v>
      </c>
      <c r="AT2829" s="2">
        <f>all_resi[[#This Row],[Nilai COD]]-all_resi[[#This Row],[COD Fee]]-all_resi[[#This Row],[Total Biaya Setelah Diskon]]</f>
        <v>90670</v>
      </c>
      <c r="AU2829" s="2">
        <f>IF(all_resi[[#This Row],[Waktu Terima]]="","",_xlfn.DAYS(all_resi[[#This Row],[Waktu Terima]],all_resi[[#This Row],[Tanggal Pengiriman]]))</f>
        <v>5</v>
      </c>
    </row>
    <row r="2830" spans="1:47" x14ac:dyDescent="0.25">
      <c r="A2830" s="2" t="s">
        <v>14939</v>
      </c>
      <c r="B2830" s="1">
        <v>46197</v>
      </c>
      <c r="C2830" s="2" t="s">
        <v>42</v>
      </c>
      <c r="D2830" s="2" t="s">
        <v>43</v>
      </c>
      <c r="E2830" s="2" t="s">
        <v>44</v>
      </c>
      <c r="F2830" s="2" t="s">
        <v>45</v>
      </c>
      <c r="G2830" s="2" t="s">
        <v>46</v>
      </c>
      <c r="H2830" s="2" t="s">
        <v>47</v>
      </c>
      <c r="I2830" s="2" t="s">
        <v>14940</v>
      </c>
      <c r="J2830" s="2" t="s">
        <v>14941</v>
      </c>
      <c r="K2830" s="2" t="s">
        <v>69</v>
      </c>
      <c r="L2830" s="2" t="s">
        <v>14942</v>
      </c>
      <c r="M2830" s="2" t="s">
        <v>14943</v>
      </c>
      <c r="N2830" s="2" t="s">
        <v>14944</v>
      </c>
      <c r="O2830">
        <v>1</v>
      </c>
      <c r="P2830" s="2" t="s">
        <v>53</v>
      </c>
      <c r="Q2830">
        <v>100</v>
      </c>
      <c r="R2830">
        <v>0</v>
      </c>
      <c r="S2830" s="2" t="s">
        <v>54</v>
      </c>
      <c r="T2830" s="2" t="s">
        <v>55</v>
      </c>
      <c r="U2830" s="2" t="s">
        <v>147</v>
      </c>
      <c r="V2830" s="2"/>
      <c r="W2830">
        <v>51000</v>
      </c>
      <c r="X2830">
        <v>0</v>
      </c>
      <c r="Y2830">
        <v>0</v>
      </c>
      <c r="Z2830">
        <v>51000</v>
      </c>
      <c r="AB2830" s="2" t="s">
        <v>57</v>
      </c>
      <c r="AC2830">
        <v>20400</v>
      </c>
      <c r="AD2830">
        <v>30600</v>
      </c>
      <c r="AE2830">
        <v>121000</v>
      </c>
      <c r="AF2830">
        <v>1815</v>
      </c>
      <c r="AG2830" s="2" t="s">
        <v>43</v>
      </c>
      <c r="AH2830" s="2"/>
      <c r="AI2830" s="1">
        <v>46212</v>
      </c>
      <c r="AJ2830" s="2"/>
      <c r="AK2830" s="2" t="s">
        <v>67</v>
      </c>
      <c r="AM2830" s="2" t="s">
        <v>59</v>
      </c>
      <c r="AP2830" s="2" t="s">
        <v>60</v>
      </c>
      <c r="AQ2830" s="2" t="s">
        <v>41</v>
      </c>
      <c r="AR2830">
        <v>70000</v>
      </c>
      <c r="AS2830" s="2" t="str">
        <f>_xlfn.IFNA(IF(VLOOKUP(all_resi[[#This Row],[No. Waybill]],settle_reconcile[No. Waybill],1,0)="","Recon","Recon"),"-")</f>
        <v>-</v>
      </c>
      <c r="AT2830" s="2">
        <f>all_resi[[#This Row],[Nilai COD]]-all_resi[[#This Row],[COD Fee]]-all_resi[[#This Row],[Total Biaya Setelah Diskon]]</f>
        <v>88585</v>
      </c>
      <c r="AU2830" s="2">
        <f>IF(all_resi[[#This Row],[Waktu Terima]]="","",_xlfn.DAYS(all_resi[[#This Row],[Waktu Terima]],all_resi[[#This Row],[Tanggal Pengiriman]]))</f>
        <v>15</v>
      </c>
    </row>
    <row r="2831" spans="1:47" x14ac:dyDescent="0.25">
      <c r="A2831" s="2" t="s">
        <v>14999</v>
      </c>
      <c r="B2831" s="1">
        <v>46197</v>
      </c>
      <c r="C2831" s="2" t="s">
        <v>42</v>
      </c>
      <c r="D2831" s="2" t="s">
        <v>43</v>
      </c>
      <c r="E2831" s="2" t="s">
        <v>44</v>
      </c>
      <c r="F2831" s="2" t="s">
        <v>45</v>
      </c>
      <c r="G2831" s="2" t="s">
        <v>46</v>
      </c>
      <c r="H2831" s="2" t="s">
        <v>47</v>
      </c>
      <c r="I2831" s="2" t="s">
        <v>15000</v>
      </c>
      <c r="J2831" s="2" t="s">
        <v>15001</v>
      </c>
      <c r="K2831" s="2" t="s">
        <v>156</v>
      </c>
      <c r="L2831" s="2" t="s">
        <v>433</v>
      </c>
      <c r="M2831" s="2" t="s">
        <v>2372</v>
      </c>
      <c r="N2831" s="2" t="s">
        <v>15002</v>
      </c>
      <c r="O2831">
        <v>1</v>
      </c>
      <c r="P2831" s="2" t="s">
        <v>53</v>
      </c>
      <c r="Q2831">
        <v>100</v>
      </c>
      <c r="R2831">
        <v>0</v>
      </c>
      <c r="S2831" s="2" t="s">
        <v>54</v>
      </c>
      <c r="T2831" s="2" t="s">
        <v>55</v>
      </c>
      <c r="U2831" s="2" t="s">
        <v>97</v>
      </c>
      <c r="V2831" s="2"/>
      <c r="W2831">
        <v>81000</v>
      </c>
      <c r="X2831">
        <v>0</v>
      </c>
      <c r="Y2831">
        <v>0</v>
      </c>
      <c r="Z2831">
        <v>81000</v>
      </c>
      <c r="AB2831" s="2" t="s">
        <v>57</v>
      </c>
      <c r="AC2831">
        <v>32400</v>
      </c>
      <c r="AD2831">
        <v>48600</v>
      </c>
      <c r="AE2831">
        <v>151000</v>
      </c>
      <c r="AF2831">
        <v>2265</v>
      </c>
      <c r="AG2831" s="2" t="s">
        <v>15000</v>
      </c>
      <c r="AH2831" s="2"/>
      <c r="AI2831" s="1">
        <v>46205</v>
      </c>
      <c r="AJ2831" s="2"/>
      <c r="AK2831" s="2" t="s">
        <v>58</v>
      </c>
      <c r="AM2831" s="2" t="s">
        <v>59</v>
      </c>
      <c r="AP2831" s="2" t="s">
        <v>60</v>
      </c>
      <c r="AQ2831" s="2" t="s">
        <v>41</v>
      </c>
      <c r="AR2831">
        <v>70000</v>
      </c>
      <c r="AS2831" s="2" t="str">
        <f>_xlfn.IFNA(IF(VLOOKUP(all_resi[[#This Row],[No. Waybill]],settle_reconcile[No. Waybill],1,0)="","Recon","Recon"),"-")</f>
        <v>Recon</v>
      </c>
      <c r="AT2831" s="2">
        <f>all_resi[[#This Row],[Nilai COD]]-all_resi[[#This Row],[COD Fee]]-all_resi[[#This Row],[Total Biaya Setelah Diskon]]</f>
        <v>100135</v>
      </c>
      <c r="AU2831" s="2">
        <f>IF(all_resi[[#This Row],[Waktu Terima]]="","",_xlfn.DAYS(all_resi[[#This Row],[Waktu Terima]],all_resi[[#This Row],[Tanggal Pengiriman]]))</f>
        <v>8</v>
      </c>
    </row>
    <row r="2832" spans="1:47" x14ac:dyDescent="0.25">
      <c r="A2832" s="2" t="s">
        <v>15430</v>
      </c>
      <c r="B2832" s="1">
        <v>46197</v>
      </c>
      <c r="C2832" s="2" t="s">
        <v>42</v>
      </c>
      <c r="D2832" s="2" t="s">
        <v>43</v>
      </c>
      <c r="E2832" s="2" t="s">
        <v>44</v>
      </c>
      <c r="F2832" s="2" t="s">
        <v>45</v>
      </c>
      <c r="G2832" s="2" t="s">
        <v>46</v>
      </c>
      <c r="H2832" s="2" t="s">
        <v>47</v>
      </c>
      <c r="I2832" s="2" t="s">
        <v>15431</v>
      </c>
      <c r="J2832" s="2" t="s">
        <v>15432</v>
      </c>
      <c r="K2832" s="2" t="s">
        <v>75</v>
      </c>
      <c r="L2832" s="2" t="s">
        <v>3750</v>
      </c>
      <c r="M2832" s="2" t="s">
        <v>3751</v>
      </c>
      <c r="N2832" s="2" t="s">
        <v>15433</v>
      </c>
      <c r="O2832">
        <v>1</v>
      </c>
      <c r="P2832" s="2" t="s">
        <v>53</v>
      </c>
      <c r="Q2832">
        <v>100</v>
      </c>
      <c r="R2832">
        <v>0</v>
      </c>
      <c r="S2832" s="2" t="s">
        <v>54</v>
      </c>
      <c r="T2832" s="2" t="s">
        <v>55</v>
      </c>
      <c r="U2832" s="2" t="s">
        <v>97</v>
      </c>
      <c r="V2832" s="2"/>
      <c r="W2832">
        <v>61000</v>
      </c>
      <c r="X2832">
        <v>0</v>
      </c>
      <c r="Y2832">
        <v>0</v>
      </c>
      <c r="Z2832">
        <v>61000</v>
      </c>
      <c r="AB2832" s="2" t="s">
        <v>57</v>
      </c>
      <c r="AC2832">
        <v>24400</v>
      </c>
      <c r="AD2832">
        <v>36600</v>
      </c>
      <c r="AE2832">
        <v>131000</v>
      </c>
      <c r="AF2832">
        <v>1965</v>
      </c>
      <c r="AG2832" s="2" t="s">
        <v>43</v>
      </c>
      <c r="AH2832" s="2"/>
      <c r="AI2832" s="1">
        <v>46210</v>
      </c>
      <c r="AJ2832" s="2"/>
      <c r="AK2832" s="2" t="s">
        <v>67</v>
      </c>
      <c r="AM2832" s="2" t="s">
        <v>59</v>
      </c>
      <c r="AP2832" s="2" t="s">
        <v>60</v>
      </c>
      <c r="AQ2832" s="2" t="s">
        <v>41</v>
      </c>
      <c r="AR2832">
        <v>70000</v>
      </c>
      <c r="AS2832" s="2" t="str">
        <f>_xlfn.IFNA(IF(VLOOKUP(all_resi[[#This Row],[No. Waybill]],settle_reconcile[No. Waybill],1,0)="","Recon","Recon"),"-")</f>
        <v>-</v>
      </c>
      <c r="AT2832" s="2">
        <f>all_resi[[#This Row],[Nilai COD]]-all_resi[[#This Row],[COD Fee]]-all_resi[[#This Row],[Total Biaya Setelah Diskon]]</f>
        <v>92435</v>
      </c>
      <c r="AU2832" s="2">
        <f>IF(all_resi[[#This Row],[Waktu Terima]]="","",_xlfn.DAYS(all_resi[[#This Row],[Waktu Terima]],all_resi[[#This Row],[Tanggal Pengiriman]]))</f>
        <v>13</v>
      </c>
    </row>
    <row r="2833" spans="1:47" x14ac:dyDescent="0.25">
      <c r="A2833" s="2" t="s">
        <v>15387</v>
      </c>
      <c r="B2833" s="1">
        <v>46197</v>
      </c>
      <c r="C2833" s="2" t="s">
        <v>42</v>
      </c>
      <c r="D2833" s="2" t="s">
        <v>43</v>
      </c>
      <c r="E2833" s="2" t="s">
        <v>44</v>
      </c>
      <c r="F2833" s="2" t="s">
        <v>45</v>
      </c>
      <c r="G2833" s="2" t="s">
        <v>46</v>
      </c>
      <c r="H2833" s="2" t="s">
        <v>80</v>
      </c>
      <c r="I2833" s="2" t="s">
        <v>15388</v>
      </c>
      <c r="J2833" s="2" t="s">
        <v>15389</v>
      </c>
      <c r="K2833" s="2" t="s">
        <v>121</v>
      </c>
      <c r="L2833" s="2" t="s">
        <v>166</v>
      </c>
      <c r="M2833" s="2" t="s">
        <v>2452</v>
      </c>
      <c r="N2833" s="2" t="s">
        <v>15390</v>
      </c>
      <c r="O2833">
        <v>1</v>
      </c>
      <c r="P2833" s="2" t="s">
        <v>53</v>
      </c>
      <c r="Q2833">
        <v>100</v>
      </c>
      <c r="R2833">
        <v>0</v>
      </c>
      <c r="S2833" s="2" t="s">
        <v>54</v>
      </c>
      <c r="T2833" s="2" t="s">
        <v>55</v>
      </c>
      <c r="U2833" s="2" t="s">
        <v>86</v>
      </c>
      <c r="V2833" s="2"/>
      <c r="W2833">
        <v>85000</v>
      </c>
      <c r="X2833">
        <v>0</v>
      </c>
      <c r="Y2833">
        <v>0</v>
      </c>
      <c r="Z2833">
        <v>85000</v>
      </c>
      <c r="AB2833" s="2" t="s">
        <v>57</v>
      </c>
      <c r="AC2833">
        <v>34000</v>
      </c>
      <c r="AD2833">
        <v>51000</v>
      </c>
      <c r="AE2833">
        <v>145000</v>
      </c>
      <c r="AF2833">
        <v>2175</v>
      </c>
      <c r="AG2833" s="2"/>
      <c r="AH2833" s="2"/>
      <c r="AI2833" s="1"/>
      <c r="AJ2833" s="2" t="s">
        <v>87</v>
      </c>
      <c r="AK2833" s="2" t="s">
        <v>67</v>
      </c>
      <c r="AM2833" s="2" t="s">
        <v>59</v>
      </c>
      <c r="AP2833" s="2" t="s">
        <v>60</v>
      </c>
      <c r="AQ2833" s="2" t="s">
        <v>41</v>
      </c>
      <c r="AR2833">
        <v>60000</v>
      </c>
      <c r="AS2833" s="2" t="str">
        <f>_xlfn.IFNA(IF(VLOOKUP(all_resi[[#This Row],[No. Waybill]],settle_reconcile[No. Waybill],1,0)="","Recon","Recon"),"-")</f>
        <v>-</v>
      </c>
      <c r="AT2833" s="2">
        <f>all_resi[[#This Row],[Nilai COD]]-all_resi[[#This Row],[COD Fee]]-all_resi[[#This Row],[Total Biaya Setelah Diskon]]</f>
        <v>91825</v>
      </c>
      <c r="AU2833" s="2" t="str">
        <f>IF(all_resi[[#This Row],[Waktu Terima]]="","",_xlfn.DAYS(all_resi[[#This Row],[Waktu Terima]],all_resi[[#This Row],[Tanggal Pengiriman]]))</f>
        <v/>
      </c>
    </row>
    <row r="2834" spans="1:47" x14ac:dyDescent="0.25">
      <c r="A2834" s="2" t="s">
        <v>15416</v>
      </c>
      <c r="B2834" s="1">
        <v>46197</v>
      </c>
      <c r="C2834" s="2" t="s">
        <v>42</v>
      </c>
      <c r="D2834" s="2" t="s">
        <v>43</v>
      </c>
      <c r="E2834" s="2" t="s">
        <v>44</v>
      </c>
      <c r="F2834" s="2" t="s">
        <v>45</v>
      </c>
      <c r="G2834" s="2" t="s">
        <v>46</v>
      </c>
      <c r="H2834" s="2" t="s">
        <v>47</v>
      </c>
      <c r="I2834" s="2" t="s">
        <v>15417</v>
      </c>
      <c r="J2834" s="2" t="s">
        <v>15418</v>
      </c>
      <c r="K2834" s="2" t="s">
        <v>75</v>
      </c>
      <c r="L2834" s="2" t="s">
        <v>345</v>
      </c>
      <c r="M2834" s="2" t="s">
        <v>3137</v>
      </c>
      <c r="N2834" s="2" t="s">
        <v>15419</v>
      </c>
      <c r="O2834">
        <v>1</v>
      </c>
      <c r="P2834" s="2" t="s">
        <v>53</v>
      </c>
      <c r="Q2834">
        <v>100</v>
      </c>
      <c r="R2834">
        <v>0</v>
      </c>
      <c r="S2834" s="2" t="s">
        <v>54</v>
      </c>
      <c r="T2834" s="2" t="s">
        <v>55</v>
      </c>
      <c r="U2834" s="2" t="s">
        <v>97</v>
      </c>
      <c r="V2834" s="2"/>
      <c r="W2834">
        <v>53000</v>
      </c>
      <c r="X2834">
        <v>0</v>
      </c>
      <c r="Y2834">
        <v>0</v>
      </c>
      <c r="Z2834">
        <v>53000</v>
      </c>
      <c r="AB2834" s="2" t="s">
        <v>57</v>
      </c>
      <c r="AC2834">
        <v>21200</v>
      </c>
      <c r="AD2834">
        <v>31800</v>
      </c>
      <c r="AE2834">
        <v>123000</v>
      </c>
      <c r="AF2834">
        <v>1845</v>
      </c>
      <c r="AG2834" s="2" t="s">
        <v>15417</v>
      </c>
      <c r="AH2834" s="2"/>
      <c r="AI2834" s="1">
        <v>46202</v>
      </c>
      <c r="AJ2834" s="2"/>
      <c r="AK2834" s="2" t="s">
        <v>58</v>
      </c>
      <c r="AM2834" s="2" t="s">
        <v>59</v>
      </c>
      <c r="AP2834" s="2" t="s">
        <v>60</v>
      </c>
      <c r="AQ2834" s="2" t="s">
        <v>41</v>
      </c>
      <c r="AR2834">
        <v>70000</v>
      </c>
      <c r="AS2834" s="2" t="str">
        <f>_xlfn.IFNA(IF(VLOOKUP(all_resi[[#This Row],[No. Waybill]],settle_reconcile[No. Waybill],1,0)="","Recon","Recon"),"-")</f>
        <v>Recon</v>
      </c>
      <c r="AT2834" s="2">
        <f>all_resi[[#This Row],[Nilai COD]]-all_resi[[#This Row],[COD Fee]]-all_resi[[#This Row],[Total Biaya Setelah Diskon]]</f>
        <v>89355</v>
      </c>
      <c r="AU2834" s="2">
        <f>IF(all_resi[[#This Row],[Waktu Terima]]="","",_xlfn.DAYS(all_resi[[#This Row],[Waktu Terima]],all_resi[[#This Row],[Tanggal Pengiriman]]))</f>
        <v>5</v>
      </c>
    </row>
    <row r="2835" spans="1:47" x14ac:dyDescent="0.25">
      <c r="A2835" s="2" t="s">
        <v>15404</v>
      </c>
      <c r="B2835" s="1">
        <v>46197</v>
      </c>
      <c r="C2835" s="2" t="s">
        <v>42</v>
      </c>
      <c r="D2835" s="2" t="s">
        <v>43</v>
      </c>
      <c r="E2835" s="2" t="s">
        <v>44</v>
      </c>
      <c r="F2835" s="2" t="s">
        <v>45</v>
      </c>
      <c r="G2835" s="2" t="s">
        <v>46</v>
      </c>
      <c r="H2835" s="2" t="s">
        <v>47</v>
      </c>
      <c r="I2835" s="2" t="s">
        <v>15405</v>
      </c>
      <c r="J2835" s="2" t="s">
        <v>15406</v>
      </c>
      <c r="K2835" s="2" t="s">
        <v>156</v>
      </c>
      <c r="L2835" s="2" t="s">
        <v>726</v>
      </c>
      <c r="M2835" s="2" t="s">
        <v>2483</v>
      </c>
      <c r="N2835" s="2" t="s">
        <v>15407</v>
      </c>
      <c r="O2835">
        <v>1</v>
      </c>
      <c r="P2835" s="2" t="s">
        <v>53</v>
      </c>
      <c r="Q2835">
        <v>100</v>
      </c>
      <c r="R2835">
        <v>0</v>
      </c>
      <c r="S2835" s="2" t="s">
        <v>54</v>
      </c>
      <c r="T2835" s="2" t="s">
        <v>55</v>
      </c>
      <c r="U2835" s="2" t="s">
        <v>207</v>
      </c>
      <c r="V2835" s="2"/>
      <c r="W2835">
        <v>84000</v>
      </c>
      <c r="X2835">
        <v>0</v>
      </c>
      <c r="Y2835">
        <v>0</v>
      </c>
      <c r="Z2835">
        <v>84000</v>
      </c>
      <c r="AB2835" s="2" t="s">
        <v>57</v>
      </c>
      <c r="AC2835">
        <v>33600</v>
      </c>
      <c r="AD2835">
        <v>50400</v>
      </c>
      <c r="AE2835">
        <v>0</v>
      </c>
      <c r="AF2835">
        <v>0</v>
      </c>
      <c r="AG2835" s="2" t="s">
        <v>15405</v>
      </c>
      <c r="AH2835" s="2"/>
      <c r="AI2835" s="1">
        <v>46204</v>
      </c>
      <c r="AJ2835" s="2"/>
      <c r="AK2835" s="2" t="s">
        <v>58</v>
      </c>
      <c r="AM2835" s="2" t="s">
        <v>59</v>
      </c>
      <c r="AP2835" s="2" t="s">
        <v>60</v>
      </c>
      <c r="AQ2835" s="2" t="s">
        <v>98</v>
      </c>
      <c r="AR2835">
        <v>-84000</v>
      </c>
      <c r="AS2835" s="2" t="str">
        <f>_xlfn.IFNA(IF(VLOOKUP(all_resi[[#This Row],[No. Waybill]],settle_reconcile[No. Waybill],1,0)="","Recon","Recon"),"-")</f>
        <v>-</v>
      </c>
      <c r="AT2835" s="2">
        <f>all_resi[[#This Row],[Nilai COD]]-all_resi[[#This Row],[COD Fee]]-all_resi[[#This Row],[Total Biaya Setelah Diskon]]</f>
        <v>-50400</v>
      </c>
      <c r="AU2835" s="2">
        <f>IF(all_resi[[#This Row],[Waktu Terima]]="","",_xlfn.DAYS(all_resi[[#This Row],[Waktu Terima]],all_resi[[#This Row],[Tanggal Pengiriman]]))</f>
        <v>7</v>
      </c>
    </row>
    <row r="2836" spans="1:47" x14ac:dyDescent="0.25">
      <c r="A2836" s="2" t="s">
        <v>14959</v>
      </c>
      <c r="B2836" s="1">
        <v>46197</v>
      </c>
      <c r="C2836" s="2" t="s">
        <v>42</v>
      </c>
      <c r="D2836" s="2" t="s">
        <v>43</v>
      </c>
      <c r="E2836" s="2" t="s">
        <v>44</v>
      </c>
      <c r="F2836" s="2" t="s">
        <v>45</v>
      </c>
      <c r="G2836" s="2" t="s">
        <v>46</v>
      </c>
      <c r="H2836" s="2" t="s">
        <v>47</v>
      </c>
      <c r="I2836" s="2" t="s">
        <v>14960</v>
      </c>
      <c r="J2836" s="2" t="s">
        <v>14961</v>
      </c>
      <c r="K2836" s="2" t="s">
        <v>69</v>
      </c>
      <c r="L2836" s="2" t="s">
        <v>4766</v>
      </c>
      <c r="M2836" s="2" t="s">
        <v>7961</v>
      </c>
      <c r="N2836" s="2" t="s">
        <v>14962</v>
      </c>
      <c r="O2836">
        <v>1</v>
      </c>
      <c r="P2836" s="2" t="s">
        <v>53</v>
      </c>
      <c r="Q2836">
        <v>100</v>
      </c>
      <c r="R2836">
        <v>0</v>
      </c>
      <c r="S2836" s="2" t="s">
        <v>54</v>
      </c>
      <c r="T2836" s="2" t="s">
        <v>55</v>
      </c>
      <c r="U2836" s="2" t="s">
        <v>56</v>
      </c>
      <c r="V2836" s="2"/>
      <c r="W2836">
        <v>62000</v>
      </c>
      <c r="X2836">
        <v>0</v>
      </c>
      <c r="Y2836">
        <v>0</v>
      </c>
      <c r="Z2836">
        <v>62000</v>
      </c>
      <c r="AB2836" s="2" t="s">
        <v>57</v>
      </c>
      <c r="AC2836">
        <v>24800</v>
      </c>
      <c r="AD2836">
        <v>37200</v>
      </c>
      <c r="AE2836">
        <v>166000</v>
      </c>
      <c r="AF2836">
        <v>2490</v>
      </c>
      <c r="AG2836" s="2" t="s">
        <v>14960</v>
      </c>
      <c r="AH2836" s="2"/>
      <c r="AI2836" s="1">
        <v>46203</v>
      </c>
      <c r="AJ2836" s="2"/>
      <c r="AK2836" s="2" t="s">
        <v>58</v>
      </c>
      <c r="AM2836" s="2" t="s">
        <v>59</v>
      </c>
      <c r="AP2836" s="2" t="s">
        <v>60</v>
      </c>
      <c r="AQ2836" s="2" t="s">
        <v>41</v>
      </c>
      <c r="AR2836">
        <v>104000</v>
      </c>
      <c r="AS2836" s="2" t="str">
        <f>_xlfn.IFNA(IF(VLOOKUP(all_resi[[#This Row],[No. Waybill]],settle_reconcile[No. Waybill],1,0)="","Recon","Recon"),"-")</f>
        <v>Recon</v>
      </c>
      <c r="AT2836" s="2">
        <f>all_resi[[#This Row],[Nilai COD]]-all_resi[[#This Row],[COD Fee]]-all_resi[[#This Row],[Total Biaya Setelah Diskon]]</f>
        <v>126310</v>
      </c>
      <c r="AU2836" s="2">
        <f>IF(all_resi[[#This Row],[Waktu Terima]]="","",_xlfn.DAYS(all_resi[[#This Row],[Waktu Terima]],all_resi[[#This Row],[Tanggal Pengiriman]]))</f>
        <v>6</v>
      </c>
    </row>
    <row r="2837" spans="1:47" x14ac:dyDescent="0.25">
      <c r="A2837" s="2" t="s">
        <v>15245</v>
      </c>
      <c r="B2837" s="1">
        <v>46197</v>
      </c>
      <c r="C2837" s="2" t="s">
        <v>42</v>
      </c>
      <c r="D2837" s="2" t="s">
        <v>43</v>
      </c>
      <c r="E2837" s="2" t="s">
        <v>44</v>
      </c>
      <c r="F2837" s="2" t="s">
        <v>45</v>
      </c>
      <c r="G2837" s="2" t="s">
        <v>46</v>
      </c>
      <c r="H2837" s="2" t="s">
        <v>47</v>
      </c>
      <c r="I2837" s="2" t="s">
        <v>15246</v>
      </c>
      <c r="J2837" s="2" t="s">
        <v>15247</v>
      </c>
      <c r="K2837" s="2" t="s">
        <v>437</v>
      </c>
      <c r="L2837" s="2" t="s">
        <v>935</v>
      </c>
      <c r="M2837" s="2" t="s">
        <v>15248</v>
      </c>
      <c r="N2837" s="2" t="s">
        <v>15249</v>
      </c>
      <c r="O2837">
        <v>1</v>
      </c>
      <c r="P2837" s="2" t="s">
        <v>53</v>
      </c>
      <c r="Q2837">
        <v>100</v>
      </c>
      <c r="R2837">
        <v>0</v>
      </c>
      <c r="S2837" s="2" t="s">
        <v>54</v>
      </c>
      <c r="T2837" s="2" t="s">
        <v>55</v>
      </c>
      <c r="U2837" s="2" t="s">
        <v>250</v>
      </c>
      <c r="V2837" s="2"/>
      <c r="W2837">
        <v>52000</v>
      </c>
      <c r="X2837">
        <v>0</v>
      </c>
      <c r="Y2837">
        <v>0</v>
      </c>
      <c r="Z2837">
        <v>52000</v>
      </c>
      <c r="AB2837" s="2" t="s">
        <v>57</v>
      </c>
      <c r="AC2837">
        <v>20800</v>
      </c>
      <c r="AD2837">
        <v>31200</v>
      </c>
      <c r="AE2837">
        <v>102000</v>
      </c>
      <c r="AF2837">
        <v>1530</v>
      </c>
      <c r="AG2837" s="2" t="s">
        <v>15246</v>
      </c>
      <c r="AH2837" s="2"/>
      <c r="AI2837" s="1">
        <v>46202</v>
      </c>
      <c r="AJ2837" s="2"/>
      <c r="AK2837" s="2" t="s">
        <v>58</v>
      </c>
      <c r="AM2837" s="2" t="s">
        <v>59</v>
      </c>
      <c r="AP2837" s="2" t="s">
        <v>60</v>
      </c>
      <c r="AQ2837" s="2" t="s">
        <v>41</v>
      </c>
      <c r="AR2837">
        <v>50000</v>
      </c>
      <c r="AS2837" s="2" t="str">
        <f>_xlfn.IFNA(IF(VLOOKUP(all_resi[[#This Row],[No. Waybill]],settle_reconcile[No. Waybill],1,0)="","Recon","Recon"),"-")</f>
        <v>Recon</v>
      </c>
      <c r="AT2837" s="2">
        <f>all_resi[[#This Row],[Nilai COD]]-all_resi[[#This Row],[COD Fee]]-all_resi[[#This Row],[Total Biaya Setelah Diskon]]</f>
        <v>69270</v>
      </c>
      <c r="AU2837" s="2">
        <f>IF(all_resi[[#This Row],[Waktu Terima]]="","",_xlfn.DAYS(all_resi[[#This Row],[Waktu Terima]],all_resi[[#This Row],[Tanggal Pengiriman]]))</f>
        <v>5</v>
      </c>
    </row>
    <row r="2838" spans="1:47" x14ac:dyDescent="0.25">
      <c r="A2838" s="2" t="s">
        <v>14935</v>
      </c>
      <c r="B2838" s="1">
        <v>46197</v>
      </c>
      <c r="C2838" s="2" t="s">
        <v>42</v>
      </c>
      <c r="D2838" s="2" t="s">
        <v>43</v>
      </c>
      <c r="E2838" s="2" t="s">
        <v>44</v>
      </c>
      <c r="F2838" s="2" t="s">
        <v>45</v>
      </c>
      <c r="G2838" s="2" t="s">
        <v>46</v>
      </c>
      <c r="H2838" s="2" t="s">
        <v>47</v>
      </c>
      <c r="I2838" s="2" t="s">
        <v>14936</v>
      </c>
      <c r="J2838" s="2" t="s">
        <v>14937</v>
      </c>
      <c r="K2838" s="2" t="s">
        <v>156</v>
      </c>
      <c r="L2838" s="2" t="s">
        <v>509</v>
      </c>
      <c r="M2838" s="2" t="s">
        <v>510</v>
      </c>
      <c r="N2838" s="2" t="s">
        <v>14938</v>
      </c>
      <c r="O2838">
        <v>1</v>
      </c>
      <c r="P2838" s="2" t="s">
        <v>53</v>
      </c>
      <c r="Q2838">
        <v>100</v>
      </c>
      <c r="R2838">
        <v>0</v>
      </c>
      <c r="S2838" s="2" t="s">
        <v>54</v>
      </c>
      <c r="T2838" s="2" t="s">
        <v>55</v>
      </c>
      <c r="U2838" s="2" t="s">
        <v>386</v>
      </c>
      <c r="V2838" s="2"/>
      <c r="W2838">
        <v>80000</v>
      </c>
      <c r="X2838">
        <v>0</v>
      </c>
      <c r="Y2838">
        <v>0</v>
      </c>
      <c r="Z2838">
        <v>80000</v>
      </c>
      <c r="AB2838" s="2" t="s">
        <v>57</v>
      </c>
      <c r="AC2838">
        <v>32000</v>
      </c>
      <c r="AD2838">
        <v>48000</v>
      </c>
      <c r="AE2838">
        <v>184000</v>
      </c>
      <c r="AF2838">
        <v>2760</v>
      </c>
      <c r="AG2838" s="2"/>
      <c r="AH2838" s="2"/>
      <c r="AI2838" s="1"/>
      <c r="AJ2838" s="2"/>
      <c r="AK2838" s="2" t="s">
        <v>67</v>
      </c>
      <c r="AM2838" s="2" t="s">
        <v>59</v>
      </c>
      <c r="AP2838" s="2" t="s">
        <v>60</v>
      </c>
      <c r="AQ2838" s="2" t="s">
        <v>41</v>
      </c>
      <c r="AR2838">
        <v>104000</v>
      </c>
      <c r="AS2838" s="2" t="str">
        <f>_xlfn.IFNA(IF(VLOOKUP(all_resi[[#This Row],[No. Waybill]],settle_reconcile[No. Waybill],1,0)="","Recon","Recon"),"-")</f>
        <v>-</v>
      </c>
      <c r="AT2838" s="2">
        <f>all_resi[[#This Row],[Nilai COD]]-all_resi[[#This Row],[COD Fee]]-all_resi[[#This Row],[Total Biaya Setelah Diskon]]</f>
        <v>133240</v>
      </c>
      <c r="AU2838" s="2" t="str">
        <f>IF(all_resi[[#This Row],[Waktu Terima]]="","",_xlfn.DAYS(all_resi[[#This Row],[Waktu Terima]],all_resi[[#This Row],[Tanggal Pengiriman]]))</f>
        <v/>
      </c>
    </row>
    <row r="2839" spans="1:47" x14ac:dyDescent="0.25">
      <c r="A2839" s="2" t="s">
        <v>15329</v>
      </c>
      <c r="B2839" s="1">
        <v>46197</v>
      </c>
      <c r="C2839" s="2" t="s">
        <v>42</v>
      </c>
      <c r="D2839" s="2" t="s">
        <v>43</v>
      </c>
      <c r="E2839" s="2" t="s">
        <v>44</v>
      </c>
      <c r="F2839" s="2" t="s">
        <v>45</v>
      </c>
      <c r="G2839" s="2" t="s">
        <v>46</v>
      </c>
      <c r="H2839" s="2" t="s">
        <v>47</v>
      </c>
      <c r="I2839" s="2" t="s">
        <v>15330</v>
      </c>
      <c r="J2839" s="2" t="s">
        <v>15331</v>
      </c>
      <c r="K2839" s="2" t="s">
        <v>252</v>
      </c>
      <c r="L2839" s="2" t="s">
        <v>621</v>
      </c>
      <c r="M2839" s="2" t="s">
        <v>15332</v>
      </c>
      <c r="N2839" s="2" t="s">
        <v>15333</v>
      </c>
      <c r="O2839">
        <v>1</v>
      </c>
      <c r="P2839" s="2" t="s">
        <v>53</v>
      </c>
      <c r="Q2839">
        <v>100</v>
      </c>
      <c r="R2839">
        <v>0</v>
      </c>
      <c r="S2839" s="2" t="s">
        <v>54</v>
      </c>
      <c r="T2839" s="2" t="s">
        <v>55</v>
      </c>
      <c r="U2839" s="2" t="s">
        <v>147</v>
      </c>
      <c r="V2839" s="2"/>
      <c r="W2839">
        <v>20000</v>
      </c>
      <c r="X2839">
        <v>0</v>
      </c>
      <c r="Y2839">
        <v>0</v>
      </c>
      <c r="Z2839">
        <v>20000</v>
      </c>
      <c r="AB2839" s="2" t="s">
        <v>57</v>
      </c>
      <c r="AC2839">
        <v>13000</v>
      </c>
      <c r="AD2839">
        <v>7000</v>
      </c>
      <c r="AE2839">
        <v>90000</v>
      </c>
      <c r="AF2839">
        <v>1350</v>
      </c>
      <c r="AG2839" s="2" t="s">
        <v>15330</v>
      </c>
      <c r="AH2839" s="2"/>
      <c r="AI2839" s="1">
        <v>46199</v>
      </c>
      <c r="AJ2839" s="2"/>
      <c r="AK2839" s="2" t="s">
        <v>58</v>
      </c>
      <c r="AM2839" s="2" t="s">
        <v>59</v>
      </c>
      <c r="AP2839" s="2" t="s">
        <v>60</v>
      </c>
      <c r="AQ2839" s="2" t="s">
        <v>41</v>
      </c>
      <c r="AR2839">
        <v>70000</v>
      </c>
      <c r="AS2839" s="2" t="str">
        <f>_xlfn.IFNA(IF(VLOOKUP(all_resi[[#This Row],[No. Waybill]],settle_reconcile[No. Waybill],1,0)="","Recon","Recon"),"-")</f>
        <v>Recon</v>
      </c>
      <c r="AT2839" s="2">
        <f>all_resi[[#This Row],[Nilai COD]]-all_resi[[#This Row],[COD Fee]]-all_resi[[#This Row],[Total Biaya Setelah Diskon]]</f>
        <v>81650</v>
      </c>
      <c r="AU2839" s="2">
        <f>IF(all_resi[[#This Row],[Waktu Terima]]="","",_xlfn.DAYS(all_resi[[#This Row],[Waktu Terima]],all_resi[[#This Row],[Tanggal Pengiriman]]))</f>
        <v>2</v>
      </c>
    </row>
    <row r="2840" spans="1:47" x14ac:dyDescent="0.25">
      <c r="A2840" s="2" t="s">
        <v>14990</v>
      </c>
      <c r="B2840" s="1">
        <v>46197</v>
      </c>
      <c r="C2840" s="2" t="s">
        <v>42</v>
      </c>
      <c r="D2840" s="2" t="s">
        <v>43</v>
      </c>
      <c r="E2840" s="2" t="s">
        <v>44</v>
      </c>
      <c r="F2840" s="2" t="s">
        <v>45</v>
      </c>
      <c r="G2840" s="2" t="s">
        <v>46</v>
      </c>
      <c r="H2840" s="2" t="s">
        <v>47</v>
      </c>
      <c r="I2840" s="2" t="s">
        <v>14991</v>
      </c>
      <c r="J2840" s="2" t="s">
        <v>14992</v>
      </c>
      <c r="K2840" s="2" t="s">
        <v>69</v>
      </c>
      <c r="L2840" s="2" t="s">
        <v>294</v>
      </c>
      <c r="M2840" s="2" t="s">
        <v>14993</v>
      </c>
      <c r="N2840" s="2" t="s">
        <v>14994</v>
      </c>
      <c r="O2840">
        <v>1</v>
      </c>
      <c r="P2840" s="2" t="s">
        <v>53</v>
      </c>
      <c r="Q2840">
        <v>100</v>
      </c>
      <c r="R2840">
        <v>0</v>
      </c>
      <c r="S2840" s="2" t="s">
        <v>54</v>
      </c>
      <c r="T2840" s="2" t="s">
        <v>55</v>
      </c>
      <c r="U2840" s="2" t="s">
        <v>250</v>
      </c>
      <c r="V2840" s="2"/>
      <c r="W2840">
        <v>54000</v>
      </c>
      <c r="X2840">
        <v>0</v>
      </c>
      <c r="Y2840">
        <v>0</v>
      </c>
      <c r="Z2840">
        <v>54000</v>
      </c>
      <c r="AB2840" s="2" t="s">
        <v>57</v>
      </c>
      <c r="AC2840">
        <v>21600</v>
      </c>
      <c r="AD2840">
        <v>32400</v>
      </c>
      <c r="AE2840">
        <v>109000</v>
      </c>
      <c r="AF2840">
        <v>1635</v>
      </c>
      <c r="AG2840" s="2" t="s">
        <v>43</v>
      </c>
      <c r="AH2840" s="2"/>
      <c r="AI2840" s="1">
        <v>46211</v>
      </c>
      <c r="AJ2840" s="2"/>
      <c r="AK2840" s="2" t="s">
        <v>67</v>
      </c>
      <c r="AM2840" s="2" t="s">
        <v>59</v>
      </c>
      <c r="AP2840" s="2" t="s">
        <v>60</v>
      </c>
      <c r="AQ2840" s="2" t="s">
        <v>41</v>
      </c>
      <c r="AR2840">
        <v>55000</v>
      </c>
      <c r="AS2840" s="2" t="str">
        <f>_xlfn.IFNA(IF(VLOOKUP(all_resi[[#This Row],[No. Waybill]],settle_reconcile[No. Waybill],1,0)="","Recon","Recon"),"-")</f>
        <v>-</v>
      </c>
      <c r="AT2840" s="2">
        <f>all_resi[[#This Row],[Nilai COD]]-all_resi[[#This Row],[COD Fee]]-all_resi[[#This Row],[Total Biaya Setelah Diskon]]</f>
        <v>74965</v>
      </c>
      <c r="AU2840" s="2">
        <f>IF(all_resi[[#This Row],[Waktu Terima]]="","",_xlfn.DAYS(all_resi[[#This Row],[Waktu Terima]],all_resi[[#This Row],[Tanggal Pengiriman]]))</f>
        <v>14</v>
      </c>
    </row>
    <row r="2841" spans="1:47" x14ac:dyDescent="0.25">
      <c r="A2841" s="2" t="s">
        <v>14986</v>
      </c>
      <c r="B2841" s="1">
        <v>46197</v>
      </c>
      <c r="C2841" s="2" t="s">
        <v>42</v>
      </c>
      <c r="D2841" s="2" t="s">
        <v>43</v>
      </c>
      <c r="E2841" s="2" t="s">
        <v>44</v>
      </c>
      <c r="F2841" s="2" t="s">
        <v>45</v>
      </c>
      <c r="G2841" s="2" t="s">
        <v>46</v>
      </c>
      <c r="H2841" s="2" t="s">
        <v>47</v>
      </c>
      <c r="I2841" s="2" t="s">
        <v>14987</v>
      </c>
      <c r="J2841" s="2" t="s">
        <v>14988</v>
      </c>
      <c r="K2841" s="2" t="s">
        <v>203</v>
      </c>
      <c r="L2841" s="2" t="s">
        <v>2826</v>
      </c>
      <c r="M2841" s="2" t="s">
        <v>8622</v>
      </c>
      <c r="N2841" s="2" t="s">
        <v>14989</v>
      </c>
      <c r="O2841">
        <v>1</v>
      </c>
      <c r="P2841" s="2" t="s">
        <v>53</v>
      </c>
      <c r="Q2841">
        <v>100</v>
      </c>
      <c r="R2841">
        <v>0</v>
      </c>
      <c r="S2841" s="2" t="s">
        <v>54</v>
      </c>
      <c r="T2841" s="2" t="s">
        <v>55</v>
      </c>
      <c r="U2841" s="2" t="s">
        <v>56</v>
      </c>
      <c r="V2841" s="2"/>
      <c r="W2841">
        <v>14000</v>
      </c>
      <c r="X2841">
        <v>0</v>
      </c>
      <c r="Y2841">
        <v>0</v>
      </c>
      <c r="Z2841">
        <v>14000</v>
      </c>
      <c r="AB2841" s="2" t="s">
        <v>57</v>
      </c>
      <c r="AC2841">
        <v>8000</v>
      </c>
      <c r="AD2841">
        <v>6000</v>
      </c>
      <c r="AE2841">
        <v>118000</v>
      </c>
      <c r="AF2841">
        <v>1770</v>
      </c>
      <c r="AG2841" s="2" t="s">
        <v>14987</v>
      </c>
      <c r="AH2841" s="2"/>
      <c r="AI2841" s="1">
        <v>46198</v>
      </c>
      <c r="AJ2841" s="2"/>
      <c r="AK2841" s="2" t="s">
        <v>58</v>
      </c>
      <c r="AM2841" s="2" t="s">
        <v>59</v>
      </c>
      <c r="AP2841" s="2" t="s">
        <v>60</v>
      </c>
      <c r="AQ2841" s="2" t="s">
        <v>41</v>
      </c>
      <c r="AR2841">
        <v>104000</v>
      </c>
      <c r="AS2841" s="2" t="str">
        <f>_xlfn.IFNA(IF(VLOOKUP(all_resi[[#This Row],[No. Waybill]],settle_reconcile[No. Waybill],1,0)="","Recon","Recon"),"-")</f>
        <v>Recon</v>
      </c>
      <c r="AT2841" s="2">
        <f>all_resi[[#This Row],[Nilai COD]]-all_resi[[#This Row],[COD Fee]]-all_resi[[#This Row],[Total Biaya Setelah Diskon]]</f>
        <v>110230</v>
      </c>
      <c r="AU2841" s="2">
        <f>IF(all_resi[[#This Row],[Waktu Terima]]="","",_xlfn.DAYS(all_resi[[#This Row],[Waktu Terima]],all_resi[[#This Row],[Tanggal Pengiriman]]))</f>
        <v>1</v>
      </c>
    </row>
    <row r="2842" spans="1:47" x14ac:dyDescent="0.25">
      <c r="A2842" s="2" t="s">
        <v>15813</v>
      </c>
      <c r="B2842" s="1">
        <v>46197</v>
      </c>
      <c r="C2842" s="2" t="s">
        <v>42</v>
      </c>
      <c r="D2842" s="2" t="s">
        <v>43</v>
      </c>
      <c r="E2842" s="2" t="s">
        <v>44</v>
      </c>
      <c r="F2842" s="2" t="s">
        <v>45</v>
      </c>
      <c r="G2842" s="2" t="s">
        <v>46</v>
      </c>
      <c r="H2842" s="2" t="s">
        <v>47</v>
      </c>
      <c r="I2842" s="2" t="s">
        <v>15814</v>
      </c>
      <c r="J2842" s="2" t="s">
        <v>15815</v>
      </c>
      <c r="K2842" s="2" t="s">
        <v>75</v>
      </c>
      <c r="L2842" s="2" t="s">
        <v>345</v>
      </c>
      <c r="M2842" s="2" t="s">
        <v>425</v>
      </c>
      <c r="N2842" s="2" t="s">
        <v>15816</v>
      </c>
      <c r="O2842">
        <v>1</v>
      </c>
      <c r="P2842" s="2" t="s">
        <v>53</v>
      </c>
      <c r="Q2842">
        <v>100</v>
      </c>
      <c r="R2842">
        <v>0</v>
      </c>
      <c r="S2842" s="2" t="s">
        <v>54</v>
      </c>
      <c r="T2842" s="2" t="s">
        <v>55</v>
      </c>
      <c r="U2842" s="2" t="s">
        <v>207</v>
      </c>
      <c r="V2842" s="2"/>
      <c r="W2842">
        <v>53000</v>
      </c>
      <c r="X2842">
        <v>0</v>
      </c>
      <c r="Y2842">
        <v>0</v>
      </c>
      <c r="Z2842">
        <v>53000</v>
      </c>
      <c r="AB2842" s="2" t="s">
        <v>57</v>
      </c>
      <c r="AC2842">
        <v>21200</v>
      </c>
      <c r="AD2842">
        <v>31800</v>
      </c>
      <c r="AE2842">
        <v>123000</v>
      </c>
      <c r="AF2842">
        <v>1845</v>
      </c>
      <c r="AG2842" s="2" t="s">
        <v>15814</v>
      </c>
      <c r="AH2842" s="2"/>
      <c r="AI2842" s="1">
        <v>46203</v>
      </c>
      <c r="AJ2842" s="2"/>
      <c r="AK2842" s="2" t="s">
        <v>58</v>
      </c>
      <c r="AM2842" s="2" t="s">
        <v>59</v>
      </c>
      <c r="AP2842" s="2" t="s">
        <v>60</v>
      </c>
      <c r="AQ2842" s="2" t="s">
        <v>41</v>
      </c>
      <c r="AR2842">
        <v>70000</v>
      </c>
      <c r="AS2842" s="2" t="str">
        <f>_xlfn.IFNA(IF(VLOOKUP(all_resi[[#This Row],[No. Waybill]],settle_reconcile[No. Waybill],1,0)="","Recon","Recon"),"-")</f>
        <v>Recon</v>
      </c>
      <c r="AT2842" s="2">
        <f>all_resi[[#This Row],[Nilai COD]]-all_resi[[#This Row],[COD Fee]]-all_resi[[#This Row],[Total Biaya Setelah Diskon]]</f>
        <v>89355</v>
      </c>
      <c r="AU2842" s="2">
        <f>IF(all_resi[[#This Row],[Waktu Terima]]="","",_xlfn.DAYS(all_resi[[#This Row],[Waktu Terima]],all_resi[[#This Row],[Tanggal Pengiriman]]))</f>
        <v>6</v>
      </c>
    </row>
    <row r="2843" spans="1:47" x14ac:dyDescent="0.25">
      <c r="A2843" s="2" t="s">
        <v>15783</v>
      </c>
      <c r="B2843" s="1">
        <v>46197</v>
      </c>
      <c r="C2843" s="2" t="s">
        <v>42</v>
      </c>
      <c r="D2843" s="2" t="s">
        <v>43</v>
      </c>
      <c r="E2843" s="2" t="s">
        <v>44</v>
      </c>
      <c r="F2843" s="2" t="s">
        <v>45</v>
      </c>
      <c r="G2843" s="2" t="s">
        <v>46</v>
      </c>
      <c r="H2843" s="2" t="s">
        <v>47</v>
      </c>
      <c r="I2843" s="2" t="s">
        <v>15784</v>
      </c>
      <c r="J2843" s="2" t="s">
        <v>15785</v>
      </c>
      <c r="K2843" s="2" t="s">
        <v>388</v>
      </c>
      <c r="L2843" s="2" t="s">
        <v>389</v>
      </c>
      <c r="M2843" s="2" t="s">
        <v>390</v>
      </c>
      <c r="N2843" s="2" t="s">
        <v>15786</v>
      </c>
      <c r="O2843">
        <v>1</v>
      </c>
      <c r="P2843" s="2" t="s">
        <v>53</v>
      </c>
      <c r="Q2843">
        <v>100</v>
      </c>
      <c r="R2843">
        <v>0</v>
      </c>
      <c r="S2843" s="2" t="s">
        <v>54</v>
      </c>
      <c r="T2843" s="2" t="s">
        <v>55</v>
      </c>
      <c r="U2843" s="2" t="s">
        <v>147</v>
      </c>
      <c r="V2843" s="2"/>
      <c r="W2843">
        <v>85000</v>
      </c>
      <c r="X2843">
        <v>0</v>
      </c>
      <c r="Y2843">
        <v>0</v>
      </c>
      <c r="Z2843">
        <v>85000</v>
      </c>
      <c r="AB2843" s="2" t="s">
        <v>57</v>
      </c>
      <c r="AC2843">
        <v>34000</v>
      </c>
      <c r="AD2843">
        <v>51000</v>
      </c>
      <c r="AE2843">
        <v>155000</v>
      </c>
      <c r="AF2843">
        <v>2325</v>
      </c>
      <c r="AG2843" s="2" t="s">
        <v>15784</v>
      </c>
      <c r="AH2843" s="2"/>
      <c r="AI2843" s="1">
        <v>46201</v>
      </c>
      <c r="AJ2843" s="2"/>
      <c r="AK2843" s="2" t="s">
        <v>58</v>
      </c>
      <c r="AM2843" s="2" t="s">
        <v>59</v>
      </c>
      <c r="AP2843" s="2" t="s">
        <v>60</v>
      </c>
      <c r="AQ2843" s="2" t="s">
        <v>41</v>
      </c>
      <c r="AR2843">
        <v>70000</v>
      </c>
      <c r="AS2843" s="2" t="str">
        <f>_xlfn.IFNA(IF(VLOOKUP(all_resi[[#This Row],[No. Waybill]],settle_reconcile[No. Waybill],1,0)="","Recon","Recon"),"-")</f>
        <v>Recon</v>
      </c>
      <c r="AT2843" s="2">
        <f>all_resi[[#This Row],[Nilai COD]]-all_resi[[#This Row],[COD Fee]]-all_resi[[#This Row],[Total Biaya Setelah Diskon]]</f>
        <v>101675</v>
      </c>
      <c r="AU2843" s="2">
        <f>IF(all_resi[[#This Row],[Waktu Terima]]="","",_xlfn.DAYS(all_resi[[#This Row],[Waktu Terima]],all_resi[[#This Row],[Tanggal Pengiriman]]))</f>
        <v>4</v>
      </c>
    </row>
    <row r="2844" spans="1:47" x14ac:dyDescent="0.25">
      <c r="A2844" s="2" t="s">
        <v>15250</v>
      </c>
      <c r="B2844" s="1">
        <v>46197</v>
      </c>
      <c r="C2844" s="2" t="s">
        <v>42</v>
      </c>
      <c r="D2844" s="2" t="s">
        <v>43</v>
      </c>
      <c r="E2844" s="2" t="s">
        <v>44</v>
      </c>
      <c r="F2844" s="2" t="s">
        <v>45</v>
      </c>
      <c r="G2844" s="2" t="s">
        <v>46</v>
      </c>
      <c r="H2844" s="2" t="s">
        <v>80</v>
      </c>
      <c r="I2844" s="2" t="s">
        <v>15251</v>
      </c>
      <c r="J2844" s="2" t="s">
        <v>15252</v>
      </c>
      <c r="K2844" s="2" t="s">
        <v>171</v>
      </c>
      <c r="L2844" s="2" t="s">
        <v>349</v>
      </c>
      <c r="M2844" s="2" t="s">
        <v>4612</v>
      </c>
      <c r="N2844" s="2" t="s">
        <v>15253</v>
      </c>
      <c r="O2844">
        <v>1</v>
      </c>
      <c r="P2844" s="2" t="s">
        <v>53</v>
      </c>
      <c r="Q2844">
        <v>100</v>
      </c>
      <c r="R2844">
        <v>0</v>
      </c>
      <c r="S2844" s="2" t="s">
        <v>54</v>
      </c>
      <c r="T2844" s="2" t="s">
        <v>55</v>
      </c>
      <c r="U2844" s="2" t="s">
        <v>305</v>
      </c>
      <c r="V2844" s="2"/>
      <c r="W2844">
        <v>38000</v>
      </c>
      <c r="X2844">
        <v>0</v>
      </c>
      <c r="Y2844">
        <v>0</v>
      </c>
      <c r="Z2844">
        <v>38000</v>
      </c>
      <c r="AB2844" s="2" t="s">
        <v>57</v>
      </c>
      <c r="AC2844">
        <v>15200</v>
      </c>
      <c r="AD2844">
        <v>22800</v>
      </c>
      <c r="AE2844">
        <v>108000</v>
      </c>
      <c r="AF2844">
        <v>1620</v>
      </c>
      <c r="AG2844" s="2" t="s">
        <v>256</v>
      </c>
      <c r="AH2844" s="2"/>
      <c r="AI2844" s="1">
        <v>46209</v>
      </c>
      <c r="AJ2844" s="2" t="s">
        <v>87</v>
      </c>
      <c r="AK2844" s="2" t="s">
        <v>67</v>
      </c>
      <c r="AM2844" s="2" t="s">
        <v>59</v>
      </c>
      <c r="AP2844" s="2" t="s">
        <v>60</v>
      </c>
      <c r="AQ2844" s="2" t="s">
        <v>41</v>
      </c>
      <c r="AR2844">
        <v>70000</v>
      </c>
      <c r="AS2844" s="2" t="str">
        <f>_xlfn.IFNA(IF(VLOOKUP(all_resi[[#This Row],[No. Waybill]],settle_reconcile[No. Waybill],1,0)="","Recon","Recon"),"-")</f>
        <v>-</v>
      </c>
      <c r="AT2844" s="2">
        <f>all_resi[[#This Row],[Nilai COD]]-all_resi[[#This Row],[COD Fee]]-all_resi[[#This Row],[Total Biaya Setelah Diskon]]</f>
        <v>83580</v>
      </c>
      <c r="AU2844" s="2">
        <f>IF(all_resi[[#This Row],[Waktu Terima]]="","",_xlfn.DAYS(all_resi[[#This Row],[Waktu Terima]],all_resi[[#This Row],[Tanggal Pengiriman]]))</f>
        <v>12</v>
      </c>
    </row>
    <row r="2845" spans="1:47" x14ac:dyDescent="0.25">
      <c r="A2845" s="2" t="s">
        <v>14963</v>
      </c>
      <c r="B2845" s="1">
        <v>46197</v>
      </c>
      <c r="C2845" s="2" t="s">
        <v>42</v>
      </c>
      <c r="D2845" s="2" t="s">
        <v>43</v>
      </c>
      <c r="E2845" s="2" t="s">
        <v>44</v>
      </c>
      <c r="F2845" s="2" t="s">
        <v>45</v>
      </c>
      <c r="G2845" s="2" t="s">
        <v>46</v>
      </c>
      <c r="H2845" s="2" t="s">
        <v>47</v>
      </c>
      <c r="I2845" s="2" t="s">
        <v>14964</v>
      </c>
      <c r="J2845" s="2" t="s">
        <v>14965</v>
      </c>
      <c r="K2845" s="2" t="s">
        <v>156</v>
      </c>
      <c r="L2845" s="2" t="s">
        <v>606</v>
      </c>
      <c r="M2845" s="2" t="s">
        <v>4240</v>
      </c>
      <c r="N2845" s="2" t="s">
        <v>14966</v>
      </c>
      <c r="O2845">
        <v>1</v>
      </c>
      <c r="P2845" s="2" t="s">
        <v>53</v>
      </c>
      <c r="Q2845">
        <v>100</v>
      </c>
      <c r="R2845">
        <v>0</v>
      </c>
      <c r="S2845" s="2" t="s">
        <v>54</v>
      </c>
      <c r="T2845" s="2" t="s">
        <v>55</v>
      </c>
      <c r="U2845" s="2" t="s">
        <v>225</v>
      </c>
      <c r="V2845" s="2"/>
      <c r="W2845">
        <v>64000</v>
      </c>
      <c r="X2845">
        <v>0</v>
      </c>
      <c r="Y2845">
        <v>0</v>
      </c>
      <c r="Z2845">
        <v>64000</v>
      </c>
      <c r="AB2845" s="2" t="s">
        <v>57</v>
      </c>
      <c r="AC2845">
        <v>25600</v>
      </c>
      <c r="AD2845">
        <v>38400</v>
      </c>
      <c r="AE2845">
        <v>169000</v>
      </c>
      <c r="AF2845">
        <v>2535</v>
      </c>
      <c r="AG2845" s="2"/>
      <c r="AH2845" s="2"/>
      <c r="AI2845" s="1"/>
      <c r="AJ2845" s="2"/>
      <c r="AK2845" s="2" t="s">
        <v>67</v>
      </c>
      <c r="AM2845" s="2" t="s">
        <v>59</v>
      </c>
      <c r="AP2845" s="2" t="s">
        <v>60</v>
      </c>
      <c r="AQ2845" s="2" t="s">
        <v>41</v>
      </c>
      <c r="AR2845">
        <v>105000</v>
      </c>
      <c r="AS2845" s="2" t="str">
        <f>_xlfn.IFNA(IF(VLOOKUP(all_resi[[#This Row],[No. Waybill]],settle_reconcile[No. Waybill],1,0)="","Recon","Recon"),"-")</f>
        <v>-</v>
      </c>
      <c r="AT2845" s="2">
        <f>all_resi[[#This Row],[Nilai COD]]-all_resi[[#This Row],[COD Fee]]-all_resi[[#This Row],[Total Biaya Setelah Diskon]]</f>
        <v>128065</v>
      </c>
      <c r="AU2845" s="2" t="str">
        <f>IF(all_resi[[#This Row],[Waktu Terima]]="","",_xlfn.DAYS(all_resi[[#This Row],[Waktu Terima]],all_resi[[#This Row],[Tanggal Pengiriman]]))</f>
        <v/>
      </c>
    </row>
    <row r="2846" spans="1:47" x14ac:dyDescent="0.25">
      <c r="A2846" s="2" t="s">
        <v>15529</v>
      </c>
      <c r="B2846" s="1">
        <v>46197</v>
      </c>
      <c r="C2846" s="2" t="s">
        <v>42</v>
      </c>
      <c r="D2846" s="2" t="s">
        <v>43</v>
      </c>
      <c r="E2846" s="2" t="s">
        <v>44</v>
      </c>
      <c r="F2846" s="2" t="s">
        <v>45</v>
      </c>
      <c r="G2846" s="2" t="s">
        <v>46</v>
      </c>
      <c r="H2846" s="2" t="s">
        <v>47</v>
      </c>
      <c r="I2846" s="2" t="s">
        <v>15530</v>
      </c>
      <c r="J2846" s="2" t="s">
        <v>15531</v>
      </c>
      <c r="K2846" s="2" t="s">
        <v>126</v>
      </c>
      <c r="L2846" s="2" t="s">
        <v>1468</v>
      </c>
      <c r="M2846" s="2" t="s">
        <v>2566</v>
      </c>
      <c r="N2846" s="2" t="s">
        <v>15532</v>
      </c>
      <c r="O2846">
        <v>1</v>
      </c>
      <c r="P2846" s="2" t="s">
        <v>53</v>
      </c>
      <c r="Q2846">
        <v>100</v>
      </c>
      <c r="R2846">
        <v>0</v>
      </c>
      <c r="S2846" s="2" t="s">
        <v>54</v>
      </c>
      <c r="T2846" s="2" t="s">
        <v>55</v>
      </c>
      <c r="U2846" s="2" t="s">
        <v>207</v>
      </c>
      <c r="V2846" s="2"/>
      <c r="W2846">
        <v>74000</v>
      </c>
      <c r="X2846">
        <v>0</v>
      </c>
      <c r="Y2846">
        <v>0</v>
      </c>
      <c r="Z2846">
        <v>74000</v>
      </c>
      <c r="AB2846" s="2" t="s">
        <v>57</v>
      </c>
      <c r="AC2846">
        <v>29600</v>
      </c>
      <c r="AD2846">
        <v>44400</v>
      </c>
      <c r="AE2846">
        <v>141000</v>
      </c>
      <c r="AF2846">
        <v>2115</v>
      </c>
      <c r="AG2846" s="2" t="s">
        <v>15530</v>
      </c>
      <c r="AH2846" s="2"/>
      <c r="AI2846" s="1">
        <v>46202</v>
      </c>
      <c r="AJ2846" s="2"/>
      <c r="AK2846" s="2" t="s">
        <v>58</v>
      </c>
      <c r="AM2846" s="2" t="s">
        <v>59</v>
      </c>
      <c r="AP2846" s="2" t="s">
        <v>60</v>
      </c>
      <c r="AQ2846" s="2" t="s">
        <v>41</v>
      </c>
      <c r="AR2846">
        <v>67000</v>
      </c>
      <c r="AS2846" s="2" t="str">
        <f>_xlfn.IFNA(IF(VLOOKUP(all_resi[[#This Row],[No. Waybill]],settle_reconcile[No. Waybill],1,0)="","Recon","Recon"),"-")</f>
        <v>Recon</v>
      </c>
      <c r="AT2846" s="2">
        <f>all_resi[[#This Row],[Nilai COD]]-all_resi[[#This Row],[COD Fee]]-all_resi[[#This Row],[Total Biaya Setelah Diskon]]</f>
        <v>94485</v>
      </c>
      <c r="AU2846" s="2">
        <f>IF(all_resi[[#This Row],[Waktu Terima]]="","",_xlfn.DAYS(all_resi[[#This Row],[Waktu Terima]],all_resi[[#This Row],[Tanggal Pengiriman]]))</f>
        <v>5</v>
      </c>
    </row>
    <row r="2847" spans="1:47" x14ac:dyDescent="0.25">
      <c r="A2847" s="2" t="s">
        <v>15746</v>
      </c>
      <c r="B2847" s="1">
        <v>46197</v>
      </c>
      <c r="C2847" s="2" t="s">
        <v>42</v>
      </c>
      <c r="D2847" s="2" t="s">
        <v>43</v>
      </c>
      <c r="E2847" s="2" t="s">
        <v>44</v>
      </c>
      <c r="F2847" s="2" t="s">
        <v>45</v>
      </c>
      <c r="G2847" s="2" t="s">
        <v>46</v>
      </c>
      <c r="H2847" s="2" t="s">
        <v>47</v>
      </c>
      <c r="I2847" s="2" t="s">
        <v>15747</v>
      </c>
      <c r="J2847" s="2" t="s">
        <v>15748</v>
      </c>
      <c r="K2847" s="2" t="s">
        <v>252</v>
      </c>
      <c r="L2847" s="2" t="s">
        <v>4938</v>
      </c>
      <c r="M2847" s="2" t="s">
        <v>15749</v>
      </c>
      <c r="N2847" s="2" t="s">
        <v>15750</v>
      </c>
      <c r="O2847">
        <v>1</v>
      </c>
      <c r="P2847" s="2" t="s">
        <v>53</v>
      </c>
      <c r="Q2847">
        <v>100</v>
      </c>
      <c r="R2847">
        <v>0</v>
      </c>
      <c r="S2847" s="2" t="s">
        <v>54</v>
      </c>
      <c r="T2847" s="2" t="s">
        <v>55</v>
      </c>
      <c r="U2847" s="2" t="s">
        <v>147</v>
      </c>
      <c r="V2847" s="2"/>
      <c r="W2847">
        <v>20000</v>
      </c>
      <c r="X2847">
        <v>0</v>
      </c>
      <c r="Y2847">
        <v>0</v>
      </c>
      <c r="Z2847">
        <v>20000</v>
      </c>
      <c r="AB2847" s="2" t="s">
        <v>57</v>
      </c>
      <c r="AC2847">
        <v>13000</v>
      </c>
      <c r="AD2847">
        <v>7000</v>
      </c>
      <c r="AE2847">
        <v>90000</v>
      </c>
      <c r="AF2847">
        <v>1350</v>
      </c>
      <c r="AG2847" s="2" t="s">
        <v>15747</v>
      </c>
      <c r="AH2847" s="2"/>
      <c r="AI2847" s="1">
        <v>46199</v>
      </c>
      <c r="AJ2847" s="2"/>
      <c r="AK2847" s="2" t="s">
        <v>58</v>
      </c>
      <c r="AM2847" s="2" t="s">
        <v>59</v>
      </c>
      <c r="AP2847" s="2" t="s">
        <v>60</v>
      </c>
      <c r="AQ2847" s="2" t="s">
        <v>41</v>
      </c>
      <c r="AR2847">
        <v>70000</v>
      </c>
      <c r="AS2847" s="2" t="str">
        <f>_xlfn.IFNA(IF(VLOOKUP(all_resi[[#This Row],[No. Waybill]],settle_reconcile[No. Waybill],1,0)="","Recon","Recon"),"-")</f>
        <v>Recon</v>
      </c>
      <c r="AT2847" s="2">
        <f>all_resi[[#This Row],[Nilai COD]]-all_resi[[#This Row],[COD Fee]]-all_resi[[#This Row],[Total Biaya Setelah Diskon]]</f>
        <v>81650</v>
      </c>
      <c r="AU2847" s="2">
        <f>IF(all_resi[[#This Row],[Waktu Terima]]="","",_xlfn.DAYS(all_resi[[#This Row],[Waktu Terima]],all_resi[[#This Row],[Tanggal Pengiriman]]))</f>
        <v>2</v>
      </c>
    </row>
    <row r="2848" spans="1:47" x14ac:dyDescent="0.25">
      <c r="A2848" s="2" t="s">
        <v>15371</v>
      </c>
      <c r="B2848" s="1">
        <v>46197</v>
      </c>
      <c r="C2848" s="2" t="s">
        <v>42</v>
      </c>
      <c r="D2848" s="2" t="s">
        <v>43</v>
      </c>
      <c r="E2848" s="2" t="s">
        <v>44</v>
      </c>
      <c r="F2848" s="2" t="s">
        <v>45</v>
      </c>
      <c r="G2848" s="2" t="s">
        <v>46</v>
      </c>
      <c r="H2848" s="2" t="s">
        <v>47</v>
      </c>
      <c r="I2848" s="2" t="s">
        <v>15372</v>
      </c>
      <c r="J2848" s="2" t="s">
        <v>15373</v>
      </c>
      <c r="K2848" s="2" t="s">
        <v>209</v>
      </c>
      <c r="L2848" s="2" t="s">
        <v>3231</v>
      </c>
      <c r="M2848" s="2" t="s">
        <v>3232</v>
      </c>
      <c r="N2848" s="2" t="s">
        <v>15374</v>
      </c>
      <c r="O2848">
        <v>1</v>
      </c>
      <c r="P2848" s="2" t="s">
        <v>53</v>
      </c>
      <c r="Q2848">
        <v>100</v>
      </c>
      <c r="R2848">
        <v>0</v>
      </c>
      <c r="S2848" s="2" t="s">
        <v>54</v>
      </c>
      <c r="T2848" s="2" t="s">
        <v>55</v>
      </c>
      <c r="U2848" s="2" t="s">
        <v>97</v>
      </c>
      <c r="V2848" s="2"/>
      <c r="W2848">
        <v>52000</v>
      </c>
      <c r="X2848">
        <v>0</v>
      </c>
      <c r="Y2848">
        <v>0</v>
      </c>
      <c r="Z2848">
        <v>52000</v>
      </c>
      <c r="AB2848" s="2" t="s">
        <v>57</v>
      </c>
      <c r="AC2848">
        <v>20800</v>
      </c>
      <c r="AD2848">
        <v>31200</v>
      </c>
      <c r="AE2848">
        <v>122000</v>
      </c>
      <c r="AF2848">
        <v>1830</v>
      </c>
      <c r="AG2848" s="2" t="s">
        <v>43</v>
      </c>
      <c r="AH2848" s="2"/>
      <c r="AI2848" s="1">
        <v>46211</v>
      </c>
      <c r="AJ2848" s="2"/>
      <c r="AK2848" s="2" t="s">
        <v>67</v>
      </c>
      <c r="AM2848" s="2" t="s">
        <v>59</v>
      </c>
      <c r="AP2848" s="2" t="s">
        <v>60</v>
      </c>
      <c r="AQ2848" s="2" t="s">
        <v>41</v>
      </c>
      <c r="AR2848">
        <v>70000</v>
      </c>
      <c r="AS2848" s="2" t="str">
        <f>_xlfn.IFNA(IF(VLOOKUP(all_resi[[#This Row],[No. Waybill]],settle_reconcile[No. Waybill],1,0)="","Recon","Recon"),"-")</f>
        <v>-</v>
      </c>
      <c r="AT2848" s="2">
        <f>all_resi[[#This Row],[Nilai COD]]-all_resi[[#This Row],[COD Fee]]-all_resi[[#This Row],[Total Biaya Setelah Diskon]]</f>
        <v>88970</v>
      </c>
      <c r="AU2848" s="2">
        <f>IF(all_resi[[#This Row],[Waktu Terima]]="","",_xlfn.DAYS(all_resi[[#This Row],[Waktu Terima]],all_resi[[#This Row],[Tanggal Pengiriman]]))</f>
        <v>14</v>
      </c>
    </row>
    <row r="2849" spans="1:47" x14ac:dyDescent="0.25">
      <c r="A2849" s="2" t="s">
        <v>15281</v>
      </c>
      <c r="B2849" s="1">
        <v>46197</v>
      </c>
      <c r="C2849" s="2" t="s">
        <v>42</v>
      </c>
      <c r="D2849" s="2" t="s">
        <v>43</v>
      </c>
      <c r="E2849" s="2" t="s">
        <v>44</v>
      </c>
      <c r="F2849" s="2" t="s">
        <v>45</v>
      </c>
      <c r="G2849" s="2" t="s">
        <v>46</v>
      </c>
      <c r="H2849" s="2" t="s">
        <v>47</v>
      </c>
      <c r="I2849" s="2" t="s">
        <v>15282</v>
      </c>
      <c r="J2849" s="2" t="s">
        <v>15283</v>
      </c>
      <c r="K2849" s="2" t="s">
        <v>106</v>
      </c>
      <c r="L2849" s="2" t="s">
        <v>107</v>
      </c>
      <c r="M2849" s="2" t="s">
        <v>15284</v>
      </c>
      <c r="N2849" s="2" t="s">
        <v>15285</v>
      </c>
      <c r="O2849">
        <v>1</v>
      </c>
      <c r="P2849" s="2" t="s">
        <v>53</v>
      </c>
      <c r="Q2849">
        <v>100</v>
      </c>
      <c r="R2849">
        <v>0</v>
      </c>
      <c r="S2849" s="2" t="s">
        <v>54</v>
      </c>
      <c r="T2849" s="2" t="s">
        <v>55</v>
      </c>
      <c r="U2849" s="2" t="s">
        <v>147</v>
      </c>
      <c r="V2849" s="2"/>
      <c r="W2849">
        <v>61000</v>
      </c>
      <c r="X2849">
        <v>0</v>
      </c>
      <c r="Y2849">
        <v>0</v>
      </c>
      <c r="Z2849">
        <v>61000</v>
      </c>
      <c r="AB2849" s="2" t="s">
        <v>57</v>
      </c>
      <c r="AC2849">
        <v>24400</v>
      </c>
      <c r="AD2849">
        <v>36600</v>
      </c>
      <c r="AE2849">
        <v>131000</v>
      </c>
      <c r="AF2849">
        <v>1965</v>
      </c>
      <c r="AG2849" s="2" t="s">
        <v>43</v>
      </c>
      <c r="AH2849" s="2"/>
      <c r="AI2849" s="1">
        <v>46211</v>
      </c>
      <c r="AJ2849" s="2"/>
      <c r="AK2849" s="2" t="s">
        <v>67</v>
      </c>
      <c r="AM2849" s="2" t="s">
        <v>59</v>
      </c>
      <c r="AP2849" s="2" t="s">
        <v>60</v>
      </c>
      <c r="AQ2849" s="2" t="s">
        <v>41</v>
      </c>
      <c r="AR2849">
        <v>70000</v>
      </c>
      <c r="AS2849" s="2" t="str">
        <f>_xlfn.IFNA(IF(VLOOKUP(all_resi[[#This Row],[No. Waybill]],settle_reconcile[No. Waybill],1,0)="","Recon","Recon"),"-")</f>
        <v>-</v>
      </c>
      <c r="AT2849" s="2">
        <f>all_resi[[#This Row],[Nilai COD]]-all_resi[[#This Row],[COD Fee]]-all_resi[[#This Row],[Total Biaya Setelah Diskon]]</f>
        <v>92435</v>
      </c>
      <c r="AU2849" s="2">
        <f>IF(all_resi[[#This Row],[Waktu Terima]]="","",_xlfn.DAYS(all_resi[[#This Row],[Waktu Terima]],all_resi[[#This Row],[Tanggal Pengiriman]]))</f>
        <v>14</v>
      </c>
    </row>
    <row r="2850" spans="1:47" x14ac:dyDescent="0.25">
      <c r="A2850" s="2" t="s">
        <v>15286</v>
      </c>
      <c r="B2850" s="1">
        <v>46197</v>
      </c>
      <c r="C2850" s="2" t="s">
        <v>42</v>
      </c>
      <c r="D2850" s="2" t="s">
        <v>43</v>
      </c>
      <c r="E2850" s="2" t="s">
        <v>44</v>
      </c>
      <c r="F2850" s="2" t="s">
        <v>45</v>
      </c>
      <c r="G2850" s="2" t="s">
        <v>46</v>
      </c>
      <c r="H2850" s="2" t="s">
        <v>80</v>
      </c>
      <c r="I2850" s="2" t="s">
        <v>15287</v>
      </c>
      <c r="J2850" s="2" t="s">
        <v>15288</v>
      </c>
      <c r="K2850" s="2" t="s">
        <v>116</v>
      </c>
      <c r="L2850" s="2" t="s">
        <v>7791</v>
      </c>
      <c r="M2850" s="2" t="s">
        <v>7792</v>
      </c>
      <c r="N2850" s="2" t="s">
        <v>15289</v>
      </c>
      <c r="O2850">
        <v>1</v>
      </c>
      <c r="P2850" s="2" t="s">
        <v>53</v>
      </c>
      <c r="Q2850">
        <v>100</v>
      </c>
      <c r="R2850">
        <v>0</v>
      </c>
      <c r="S2850" s="2" t="s">
        <v>54</v>
      </c>
      <c r="T2850" s="2" t="s">
        <v>55</v>
      </c>
      <c r="U2850" s="2" t="s">
        <v>86</v>
      </c>
      <c r="V2850" s="2"/>
      <c r="W2850">
        <v>15000</v>
      </c>
      <c r="X2850">
        <v>0</v>
      </c>
      <c r="Y2850">
        <v>0</v>
      </c>
      <c r="Z2850">
        <v>15000</v>
      </c>
      <c r="AB2850" s="2" t="s">
        <v>57</v>
      </c>
      <c r="AC2850">
        <v>9000</v>
      </c>
      <c r="AD2850">
        <v>6000</v>
      </c>
      <c r="AE2850">
        <v>72500</v>
      </c>
      <c r="AF2850">
        <v>1087.5</v>
      </c>
      <c r="AG2850" s="2" t="s">
        <v>15287</v>
      </c>
      <c r="AH2850" s="2"/>
      <c r="AI2850" s="1">
        <v>46199</v>
      </c>
      <c r="AJ2850" s="2" t="s">
        <v>87</v>
      </c>
      <c r="AK2850" s="2" t="s">
        <v>58</v>
      </c>
      <c r="AM2850" s="2" t="s">
        <v>59</v>
      </c>
      <c r="AP2850" s="2" t="s">
        <v>60</v>
      </c>
      <c r="AQ2850" s="2" t="s">
        <v>41</v>
      </c>
      <c r="AR2850">
        <v>57500</v>
      </c>
      <c r="AS2850" s="2" t="str">
        <f>_xlfn.IFNA(IF(VLOOKUP(all_resi[[#This Row],[No. Waybill]],settle_reconcile[No. Waybill],1,0)="","Recon","Recon"),"-")</f>
        <v>Recon</v>
      </c>
      <c r="AT2850" s="2">
        <f>all_resi[[#This Row],[Nilai COD]]-all_resi[[#This Row],[COD Fee]]-all_resi[[#This Row],[Total Biaya Setelah Diskon]]</f>
        <v>65412.5</v>
      </c>
      <c r="AU2850" s="2">
        <f>IF(all_resi[[#This Row],[Waktu Terima]]="","",_xlfn.DAYS(all_resi[[#This Row],[Waktu Terima]],all_resi[[#This Row],[Tanggal Pengiriman]]))</f>
        <v>2</v>
      </c>
    </row>
    <row r="2851" spans="1:47" x14ac:dyDescent="0.25">
      <c r="A2851" s="2" t="s">
        <v>15787</v>
      </c>
      <c r="B2851" s="1">
        <v>46197</v>
      </c>
      <c r="C2851" s="2" t="s">
        <v>42</v>
      </c>
      <c r="D2851" s="2" t="s">
        <v>43</v>
      </c>
      <c r="E2851" s="2" t="s">
        <v>44</v>
      </c>
      <c r="F2851" s="2" t="s">
        <v>45</v>
      </c>
      <c r="G2851" s="2" t="s">
        <v>46</v>
      </c>
      <c r="H2851" s="2" t="s">
        <v>47</v>
      </c>
      <c r="I2851" s="2" t="s">
        <v>15788</v>
      </c>
      <c r="J2851" s="2" t="s">
        <v>15789</v>
      </c>
      <c r="K2851" s="2" t="s">
        <v>121</v>
      </c>
      <c r="L2851" s="2" t="s">
        <v>274</v>
      </c>
      <c r="M2851" s="2" t="s">
        <v>2072</v>
      </c>
      <c r="N2851" s="2" t="s">
        <v>15790</v>
      </c>
      <c r="O2851">
        <v>1</v>
      </c>
      <c r="P2851" s="2" t="s">
        <v>53</v>
      </c>
      <c r="Q2851">
        <v>100</v>
      </c>
      <c r="R2851">
        <v>0</v>
      </c>
      <c r="S2851" s="2" t="s">
        <v>54</v>
      </c>
      <c r="T2851" s="2" t="s">
        <v>55</v>
      </c>
      <c r="U2851" s="2" t="s">
        <v>147</v>
      </c>
      <c r="V2851" s="2"/>
      <c r="W2851">
        <v>68000</v>
      </c>
      <c r="X2851">
        <v>0</v>
      </c>
      <c r="Y2851">
        <v>0</v>
      </c>
      <c r="Z2851">
        <v>68000</v>
      </c>
      <c r="AB2851" s="2" t="s">
        <v>57</v>
      </c>
      <c r="AC2851">
        <v>27200</v>
      </c>
      <c r="AD2851">
        <v>40800</v>
      </c>
      <c r="AE2851">
        <v>138000</v>
      </c>
      <c r="AF2851">
        <v>2070</v>
      </c>
      <c r="AG2851" s="2" t="s">
        <v>43</v>
      </c>
      <c r="AH2851" s="2"/>
      <c r="AI2851" s="1">
        <v>46211</v>
      </c>
      <c r="AJ2851" s="2"/>
      <c r="AK2851" s="2" t="s">
        <v>67</v>
      </c>
      <c r="AM2851" s="2" t="s">
        <v>59</v>
      </c>
      <c r="AP2851" s="2" t="s">
        <v>60</v>
      </c>
      <c r="AQ2851" s="2" t="s">
        <v>41</v>
      </c>
      <c r="AR2851">
        <v>70000</v>
      </c>
      <c r="AS2851" s="2" t="str">
        <f>_xlfn.IFNA(IF(VLOOKUP(all_resi[[#This Row],[No. Waybill]],settle_reconcile[No. Waybill],1,0)="","Recon","Recon"),"-")</f>
        <v>-</v>
      </c>
      <c r="AT2851" s="2">
        <f>all_resi[[#This Row],[Nilai COD]]-all_resi[[#This Row],[COD Fee]]-all_resi[[#This Row],[Total Biaya Setelah Diskon]]</f>
        <v>95130</v>
      </c>
      <c r="AU2851" s="2">
        <f>IF(all_resi[[#This Row],[Waktu Terima]]="","",_xlfn.DAYS(all_resi[[#This Row],[Waktu Terima]],all_resi[[#This Row],[Tanggal Pengiriman]]))</f>
        <v>14</v>
      </c>
    </row>
    <row r="2852" spans="1:47" x14ac:dyDescent="0.25">
      <c r="A2852" s="2" t="s">
        <v>15541</v>
      </c>
      <c r="B2852" s="1">
        <v>46197</v>
      </c>
      <c r="C2852" s="2" t="s">
        <v>42</v>
      </c>
      <c r="D2852" s="2" t="s">
        <v>43</v>
      </c>
      <c r="E2852" s="2" t="s">
        <v>44</v>
      </c>
      <c r="F2852" s="2" t="s">
        <v>45</v>
      </c>
      <c r="G2852" s="2" t="s">
        <v>46</v>
      </c>
      <c r="H2852" s="2" t="s">
        <v>47</v>
      </c>
      <c r="I2852" s="2" t="s">
        <v>15542</v>
      </c>
      <c r="J2852" s="2" t="s">
        <v>15543</v>
      </c>
      <c r="K2852" s="2" t="s">
        <v>75</v>
      </c>
      <c r="L2852" s="2" t="s">
        <v>341</v>
      </c>
      <c r="M2852" s="2" t="s">
        <v>752</v>
      </c>
      <c r="N2852" s="2" t="s">
        <v>15544</v>
      </c>
      <c r="O2852">
        <v>1</v>
      </c>
      <c r="P2852" s="2" t="s">
        <v>53</v>
      </c>
      <c r="Q2852">
        <v>100</v>
      </c>
      <c r="R2852">
        <v>0</v>
      </c>
      <c r="S2852" s="2" t="s">
        <v>54</v>
      </c>
      <c r="T2852" s="2" t="s">
        <v>55</v>
      </c>
      <c r="U2852" s="2" t="s">
        <v>147</v>
      </c>
      <c r="V2852" s="2"/>
      <c r="W2852">
        <v>65000</v>
      </c>
      <c r="X2852">
        <v>0</v>
      </c>
      <c r="Y2852">
        <v>0</v>
      </c>
      <c r="Z2852">
        <v>65000</v>
      </c>
      <c r="AB2852" s="2" t="s">
        <v>57</v>
      </c>
      <c r="AC2852">
        <v>26000</v>
      </c>
      <c r="AD2852">
        <v>39000</v>
      </c>
      <c r="AE2852">
        <v>135000</v>
      </c>
      <c r="AF2852">
        <v>2025</v>
      </c>
      <c r="AG2852" s="2" t="s">
        <v>15542</v>
      </c>
      <c r="AH2852" s="2"/>
      <c r="AI2852" s="1">
        <v>46202</v>
      </c>
      <c r="AJ2852" s="2"/>
      <c r="AK2852" s="2" t="s">
        <v>58</v>
      </c>
      <c r="AM2852" s="2" t="s">
        <v>59</v>
      </c>
      <c r="AP2852" s="2" t="s">
        <v>60</v>
      </c>
      <c r="AQ2852" s="2" t="s">
        <v>41</v>
      </c>
      <c r="AR2852">
        <v>70000</v>
      </c>
      <c r="AS2852" s="2" t="str">
        <f>_xlfn.IFNA(IF(VLOOKUP(all_resi[[#This Row],[No. Waybill]],settle_reconcile[No. Waybill],1,0)="","Recon","Recon"),"-")</f>
        <v>Recon</v>
      </c>
      <c r="AT2852" s="2">
        <f>all_resi[[#This Row],[Nilai COD]]-all_resi[[#This Row],[COD Fee]]-all_resi[[#This Row],[Total Biaya Setelah Diskon]]</f>
        <v>93975</v>
      </c>
      <c r="AU2852" s="2">
        <f>IF(all_resi[[#This Row],[Waktu Terima]]="","",_xlfn.DAYS(all_resi[[#This Row],[Waktu Terima]],all_resi[[#This Row],[Tanggal Pengiriman]]))</f>
        <v>5</v>
      </c>
    </row>
    <row r="2853" spans="1:47" x14ac:dyDescent="0.25">
      <c r="A2853" s="2" t="s">
        <v>15537</v>
      </c>
      <c r="B2853" s="1">
        <v>46197</v>
      </c>
      <c r="C2853" s="2" t="s">
        <v>42</v>
      </c>
      <c r="D2853" s="2" t="s">
        <v>43</v>
      </c>
      <c r="E2853" s="2" t="s">
        <v>44</v>
      </c>
      <c r="F2853" s="2" t="s">
        <v>45</v>
      </c>
      <c r="G2853" s="2" t="s">
        <v>46</v>
      </c>
      <c r="H2853" s="2" t="s">
        <v>47</v>
      </c>
      <c r="I2853" s="2" t="s">
        <v>15538</v>
      </c>
      <c r="J2853" s="2" t="s">
        <v>15539</v>
      </c>
      <c r="K2853" s="2" t="s">
        <v>561</v>
      </c>
      <c r="L2853" s="2" t="s">
        <v>3332</v>
      </c>
      <c r="M2853" s="2" t="s">
        <v>1937</v>
      </c>
      <c r="N2853" s="2" t="s">
        <v>15540</v>
      </c>
      <c r="O2853">
        <v>1</v>
      </c>
      <c r="P2853" s="2" t="s">
        <v>53</v>
      </c>
      <c r="Q2853">
        <v>100</v>
      </c>
      <c r="R2853">
        <v>0</v>
      </c>
      <c r="S2853" s="2" t="s">
        <v>54</v>
      </c>
      <c r="T2853" s="2" t="s">
        <v>55</v>
      </c>
      <c r="U2853" s="2" t="s">
        <v>250</v>
      </c>
      <c r="V2853" s="2"/>
      <c r="W2853">
        <v>40000</v>
      </c>
      <c r="X2853">
        <v>0</v>
      </c>
      <c r="Y2853">
        <v>0</v>
      </c>
      <c r="Z2853">
        <v>40000</v>
      </c>
      <c r="AB2853" s="2" t="s">
        <v>57</v>
      </c>
      <c r="AC2853">
        <v>16000</v>
      </c>
      <c r="AD2853">
        <v>24000</v>
      </c>
      <c r="AE2853">
        <v>95000</v>
      </c>
      <c r="AF2853">
        <v>1425</v>
      </c>
      <c r="AG2853" s="2" t="s">
        <v>15538</v>
      </c>
      <c r="AH2853" s="2"/>
      <c r="AI2853" s="1">
        <v>46201</v>
      </c>
      <c r="AJ2853" s="2"/>
      <c r="AK2853" s="2" t="s">
        <v>58</v>
      </c>
      <c r="AM2853" s="2" t="s">
        <v>59</v>
      </c>
      <c r="AP2853" s="2" t="s">
        <v>60</v>
      </c>
      <c r="AQ2853" s="2" t="s">
        <v>41</v>
      </c>
      <c r="AR2853">
        <v>55000</v>
      </c>
      <c r="AS2853" s="2" t="str">
        <f>_xlfn.IFNA(IF(VLOOKUP(all_resi[[#This Row],[No. Waybill]],settle_reconcile[No. Waybill],1,0)="","Recon","Recon"),"-")</f>
        <v>Recon</v>
      </c>
      <c r="AT2853" s="2">
        <f>all_resi[[#This Row],[Nilai COD]]-all_resi[[#This Row],[COD Fee]]-all_resi[[#This Row],[Total Biaya Setelah Diskon]]</f>
        <v>69575</v>
      </c>
      <c r="AU2853" s="2">
        <f>IF(all_resi[[#This Row],[Waktu Terima]]="","",_xlfn.DAYS(all_resi[[#This Row],[Waktu Terima]],all_resi[[#This Row],[Tanggal Pengiriman]]))</f>
        <v>4</v>
      </c>
    </row>
    <row r="2854" spans="1:47" x14ac:dyDescent="0.25">
      <c r="A2854" s="2" t="s">
        <v>15267</v>
      </c>
      <c r="B2854" s="1">
        <v>46197</v>
      </c>
      <c r="C2854" s="2" t="s">
        <v>42</v>
      </c>
      <c r="D2854" s="2" t="s">
        <v>43</v>
      </c>
      <c r="E2854" s="2" t="s">
        <v>44</v>
      </c>
      <c r="F2854" s="2" t="s">
        <v>45</v>
      </c>
      <c r="G2854" s="2" t="s">
        <v>46</v>
      </c>
      <c r="H2854" s="2" t="s">
        <v>47</v>
      </c>
      <c r="I2854" s="2" t="s">
        <v>15268</v>
      </c>
      <c r="J2854" s="2" t="s">
        <v>15269</v>
      </c>
      <c r="K2854" s="2" t="s">
        <v>177</v>
      </c>
      <c r="L2854" s="2" t="s">
        <v>807</v>
      </c>
      <c r="M2854" s="2" t="s">
        <v>3809</v>
      </c>
      <c r="N2854" s="2" t="s">
        <v>15270</v>
      </c>
      <c r="O2854">
        <v>1</v>
      </c>
      <c r="P2854" s="2" t="s">
        <v>53</v>
      </c>
      <c r="Q2854">
        <v>100</v>
      </c>
      <c r="R2854">
        <v>0</v>
      </c>
      <c r="S2854" s="2" t="s">
        <v>54</v>
      </c>
      <c r="T2854" s="2" t="s">
        <v>55</v>
      </c>
      <c r="U2854" s="2" t="s">
        <v>8016</v>
      </c>
      <c r="V2854" s="2"/>
      <c r="W2854">
        <v>64000</v>
      </c>
      <c r="X2854">
        <v>0</v>
      </c>
      <c r="Y2854">
        <v>0</v>
      </c>
      <c r="Z2854">
        <v>64000</v>
      </c>
      <c r="AB2854" s="2" t="s">
        <v>57</v>
      </c>
      <c r="AC2854">
        <v>25600</v>
      </c>
      <c r="AD2854">
        <v>38400</v>
      </c>
      <c r="AE2854">
        <v>264000</v>
      </c>
      <c r="AF2854">
        <v>3960</v>
      </c>
      <c r="AG2854" s="2" t="s">
        <v>256</v>
      </c>
      <c r="AH2854" s="2"/>
      <c r="AI2854" s="1">
        <v>46208</v>
      </c>
      <c r="AJ2854" s="2"/>
      <c r="AK2854" s="2" t="s">
        <v>67</v>
      </c>
      <c r="AM2854" s="2" t="s">
        <v>59</v>
      </c>
      <c r="AP2854" s="2" t="s">
        <v>60</v>
      </c>
      <c r="AQ2854" s="2" t="s">
        <v>41</v>
      </c>
      <c r="AR2854">
        <v>200000</v>
      </c>
      <c r="AS2854" s="2" t="str">
        <f>_xlfn.IFNA(IF(VLOOKUP(all_resi[[#This Row],[No. Waybill]],settle_reconcile[No. Waybill],1,0)="","Recon","Recon"),"-")</f>
        <v>-</v>
      </c>
      <c r="AT2854" s="2">
        <f>all_resi[[#This Row],[Nilai COD]]-all_resi[[#This Row],[COD Fee]]-all_resi[[#This Row],[Total Biaya Setelah Diskon]]</f>
        <v>221640</v>
      </c>
      <c r="AU2854" s="2">
        <f>IF(all_resi[[#This Row],[Waktu Terima]]="","",_xlfn.DAYS(all_resi[[#This Row],[Waktu Terima]],all_resi[[#This Row],[Tanggal Pengiriman]]))</f>
        <v>11</v>
      </c>
    </row>
    <row r="2855" spans="1:47" x14ac:dyDescent="0.25">
      <c r="A2855" s="2" t="s">
        <v>15808</v>
      </c>
      <c r="B2855" s="1">
        <v>46197</v>
      </c>
      <c r="C2855" s="2" t="s">
        <v>42</v>
      </c>
      <c r="D2855" s="2" t="s">
        <v>43</v>
      </c>
      <c r="E2855" s="2" t="s">
        <v>44</v>
      </c>
      <c r="F2855" s="2" t="s">
        <v>45</v>
      </c>
      <c r="G2855" s="2" t="s">
        <v>46</v>
      </c>
      <c r="H2855" s="2" t="s">
        <v>47</v>
      </c>
      <c r="I2855" s="2" t="s">
        <v>15809</v>
      </c>
      <c r="J2855" s="2" t="s">
        <v>15810</v>
      </c>
      <c r="K2855" s="2" t="s">
        <v>388</v>
      </c>
      <c r="L2855" s="2" t="s">
        <v>1617</v>
      </c>
      <c r="M2855" s="2" t="s">
        <v>15811</v>
      </c>
      <c r="N2855" s="2" t="s">
        <v>15812</v>
      </c>
      <c r="O2855">
        <v>1</v>
      </c>
      <c r="P2855" s="2" t="s">
        <v>53</v>
      </c>
      <c r="Q2855">
        <v>100</v>
      </c>
      <c r="R2855">
        <v>0</v>
      </c>
      <c r="S2855" s="2" t="s">
        <v>54</v>
      </c>
      <c r="T2855" s="2" t="s">
        <v>55</v>
      </c>
      <c r="U2855" s="2" t="s">
        <v>66</v>
      </c>
      <c r="V2855" s="2"/>
      <c r="W2855">
        <v>85000</v>
      </c>
      <c r="X2855">
        <v>0</v>
      </c>
      <c r="Y2855">
        <v>0</v>
      </c>
      <c r="Z2855">
        <v>85000</v>
      </c>
      <c r="AB2855" s="2" t="s">
        <v>57</v>
      </c>
      <c r="AC2855">
        <v>34000</v>
      </c>
      <c r="AD2855">
        <v>51000</v>
      </c>
      <c r="AE2855">
        <v>169000</v>
      </c>
      <c r="AF2855">
        <v>2535</v>
      </c>
      <c r="AG2855" s="2" t="s">
        <v>256</v>
      </c>
      <c r="AH2855" s="2"/>
      <c r="AI2855" s="1">
        <v>46207</v>
      </c>
      <c r="AJ2855" s="2"/>
      <c r="AK2855" s="2" t="s">
        <v>67</v>
      </c>
      <c r="AM2855" s="2" t="s">
        <v>59</v>
      </c>
      <c r="AP2855" s="2" t="s">
        <v>60</v>
      </c>
      <c r="AQ2855" s="2" t="s">
        <v>41</v>
      </c>
      <c r="AR2855">
        <v>84000</v>
      </c>
      <c r="AS2855" s="2" t="str">
        <f>_xlfn.IFNA(IF(VLOOKUP(all_resi[[#This Row],[No. Waybill]],settle_reconcile[No. Waybill],1,0)="","Recon","Recon"),"-")</f>
        <v>-</v>
      </c>
      <c r="AT2855" s="2">
        <f>all_resi[[#This Row],[Nilai COD]]-all_resi[[#This Row],[COD Fee]]-all_resi[[#This Row],[Total Biaya Setelah Diskon]]</f>
        <v>115465</v>
      </c>
      <c r="AU2855" s="2">
        <f>IF(all_resi[[#This Row],[Waktu Terima]]="","",_xlfn.DAYS(all_resi[[#This Row],[Waktu Terima]],all_resi[[#This Row],[Tanggal Pengiriman]]))</f>
        <v>10</v>
      </c>
    </row>
    <row r="2856" spans="1:47" x14ac:dyDescent="0.25">
      <c r="A2856" s="2" t="s">
        <v>15751</v>
      </c>
      <c r="B2856" s="1">
        <v>46197</v>
      </c>
      <c r="C2856" s="2" t="s">
        <v>42</v>
      </c>
      <c r="D2856" s="2" t="s">
        <v>43</v>
      </c>
      <c r="E2856" s="2" t="s">
        <v>44</v>
      </c>
      <c r="F2856" s="2" t="s">
        <v>45</v>
      </c>
      <c r="G2856" s="2" t="s">
        <v>46</v>
      </c>
      <c r="H2856" s="2" t="s">
        <v>47</v>
      </c>
      <c r="I2856" s="2" t="s">
        <v>15752</v>
      </c>
      <c r="J2856" s="2" t="s">
        <v>15753</v>
      </c>
      <c r="K2856" s="2" t="s">
        <v>265</v>
      </c>
      <c r="L2856" s="2" t="s">
        <v>676</v>
      </c>
      <c r="M2856" s="2" t="s">
        <v>15754</v>
      </c>
      <c r="N2856" s="2" t="s">
        <v>15755</v>
      </c>
      <c r="O2856">
        <v>1</v>
      </c>
      <c r="P2856" s="2" t="s">
        <v>53</v>
      </c>
      <c r="Q2856">
        <v>100</v>
      </c>
      <c r="R2856">
        <v>0</v>
      </c>
      <c r="S2856" s="2" t="s">
        <v>54</v>
      </c>
      <c r="T2856" s="2" t="s">
        <v>55</v>
      </c>
      <c r="U2856" s="2" t="s">
        <v>97</v>
      </c>
      <c r="V2856" s="2"/>
      <c r="W2856">
        <v>50000</v>
      </c>
      <c r="X2856">
        <v>0</v>
      </c>
      <c r="Y2856">
        <v>0</v>
      </c>
      <c r="Z2856">
        <v>50000</v>
      </c>
      <c r="AB2856" s="2" t="s">
        <v>57</v>
      </c>
      <c r="AC2856">
        <v>20000</v>
      </c>
      <c r="AD2856">
        <v>30000</v>
      </c>
      <c r="AE2856">
        <v>115000</v>
      </c>
      <c r="AF2856">
        <v>1725</v>
      </c>
      <c r="AG2856" s="2" t="s">
        <v>15752</v>
      </c>
      <c r="AH2856" s="2"/>
      <c r="AI2856" s="1">
        <v>46202</v>
      </c>
      <c r="AJ2856" s="2"/>
      <c r="AK2856" s="2" t="s">
        <v>58</v>
      </c>
      <c r="AM2856" s="2" t="s">
        <v>59</v>
      </c>
      <c r="AP2856" s="2" t="s">
        <v>60</v>
      </c>
      <c r="AQ2856" s="2" t="s">
        <v>41</v>
      </c>
      <c r="AR2856">
        <v>65000</v>
      </c>
      <c r="AS2856" s="2" t="str">
        <f>_xlfn.IFNA(IF(VLOOKUP(all_resi[[#This Row],[No. Waybill]],settle_reconcile[No. Waybill],1,0)="","Recon","Recon"),"-")</f>
        <v>Recon</v>
      </c>
      <c r="AT2856" s="2">
        <f>all_resi[[#This Row],[Nilai COD]]-all_resi[[#This Row],[COD Fee]]-all_resi[[#This Row],[Total Biaya Setelah Diskon]]</f>
        <v>83275</v>
      </c>
      <c r="AU2856" s="2">
        <f>IF(all_resi[[#This Row],[Waktu Terima]]="","",_xlfn.DAYS(all_resi[[#This Row],[Waktu Terima]],all_resi[[#This Row],[Tanggal Pengiriman]]))</f>
        <v>5</v>
      </c>
    </row>
    <row r="2857" spans="1:47" x14ac:dyDescent="0.25">
      <c r="A2857" s="2" t="s">
        <v>15756</v>
      </c>
      <c r="B2857" s="1">
        <v>46197</v>
      </c>
      <c r="C2857" s="2" t="s">
        <v>42</v>
      </c>
      <c r="D2857" s="2" t="s">
        <v>43</v>
      </c>
      <c r="E2857" s="2" t="s">
        <v>44</v>
      </c>
      <c r="F2857" s="2" t="s">
        <v>45</v>
      </c>
      <c r="G2857" s="2" t="s">
        <v>46</v>
      </c>
      <c r="H2857" s="2" t="s">
        <v>80</v>
      </c>
      <c r="I2857" s="2" t="s">
        <v>15757</v>
      </c>
      <c r="J2857" s="2" t="s">
        <v>15758</v>
      </c>
      <c r="K2857" s="2" t="s">
        <v>82</v>
      </c>
      <c r="L2857" s="2" t="s">
        <v>83</v>
      </c>
      <c r="M2857" s="2" t="s">
        <v>8075</v>
      </c>
      <c r="N2857" s="2" t="s">
        <v>15759</v>
      </c>
      <c r="O2857">
        <v>1</v>
      </c>
      <c r="P2857" s="2" t="s">
        <v>53</v>
      </c>
      <c r="Q2857">
        <v>100</v>
      </c>
      <c r="R2857">
        <v>0</v>
      </c>
      <c r="S2857" s="2" t="s">
        <v>54</v>
      </c>
      <c r="T2857" s="2" t="s">
        <v>55</v>
      </c>
      <c r="U2857" s="2" t="s">
        <v>305</v>
      </c>
      <c r="V2857" s="2"/>
      <c r="W2857">
        <v>47000</v>
      </c>
      <c r="X2857">
        <v>0</v>
      </c>
      <c r="Y2857">
        <v>0</v>
      </c>
      <c r="Z2857">
        <v>47000</v>
      </c>
      <c r="AB2857" s="2" t="s">
        <v>57</v>
      </c>
      <c r="AC2857">
        <v>18800</v>
      </c>
      <c r="AD2857">
        <v>28200</v>
      </c>
      <c r="AE2857">
        <v>117000</v>
      </c>
      <c r="AF2857">
        <v>1755</v>
      </c>
      <c r="AG2857" s="2" t="s">
        <v>15757</v>
      </c>
      <c r="AH2857" s="2"/>
      <c r="AI2857" s="1">
        <v>46200</v>
      </c>
      <c r="AJ2857" s="2" t="s">
        <v>87</v>
      </c>
      <c r="AK2857" s="2" t="s">
        <v>58</v>
      </c>
      <c r="AM2857" s="2" t="s">
        <v>59</v>
      </c>
      <c r="AP2857" s="2" t="s">
        <v>60</v>
      </c>
      <c r="AQ2857" s="2" t="s">
        <v>41</v>
      </c>
      <c r="AR2857">
        <v>70000</v>
      </c>
      <c r="AS2857" s="2" t="str">
        <f>_xlfn.IFNA(IF(VLOOKUP(all_resi[[#This Row],[No. Waybill]],settle_reconcile[No. Waybill],1,0)="","Recon","Recon"),"-")</f>
        <v>Recon</v>
      </c>
      <c r="AT2857" s="2">
        <f>all_resi[[#This Row],[Nilai COD]]-all_resi[[#This Row],[COD Fee]]-all_resi[[#This Row],[Total Biaya Setelah Diskon]]</f>
        <v>87045</v>
      </c>
      <c r="AU2857" s="2">
        <f>IF(all_resi[[#This Row],[Waktu Terima]]="","",_xlfn.DAYS(all_resi[[#This Row],[Waktu Terima]],all_resi[[#This Row],[Tanggal Pengiriman]]))</f>
        <v>3</v>
      </c>
    </row>
    <row r="2858" spans="1:47" x14ac:dyDescent="0.25">
      <c r="A2858" s="2" t="s">
        <v>15804</v>
      </c>
      <c r="B2858" s="1">
        <v>46197</v>
      </c>
      <c r="C2858" s="2" t="s">
        <v>42</v>
      </c>
      <c r="D2858" s="2" t="s">
        <v>43</v>
      </c>
      <c r="E2858" s="2" t="s">
        <v>44</v>
      </c>
      <c r="F2858" s="2" t="s">
        <v>45</v>
      </c>
      <c r="G2858" s="2" t="s">
        <v>46</v>
      </c>
      <c r="H2858" s="2" t="s">
        <v>47</v>
      </c>
      <c r="I2858" s="2" t="s">
        <v>15805</v>
      </c>
      <c r="J2858" s="2" t="s">
        <v>15806</v>
      </c>
      <c r="K2858" s="2" t="s">
        <v>183</v>
      </c>
      <c r="L2858" s="2" t="s">
        <v>218</v>
      </c>
      <c r="M2858" s="2" t="s">
        <v>8185</v>
      </c>
      <c r="N2858" s="2" t="s">
        <v>15807</v>
      </c>
      <c r="O2858">
        <v>1</v>
      </c>
      <c r="P2858" s="2" t="s">
        <v>53</v>
      </c>
      <c r="Q2858">
        <v>100</v>
      </c>
      <c r="R2858">
        <v>0</v>
      </c>
      <c r="S2858" s="2" t="s">
        <v>54</v>
      </c>
      <c r="T2858" s="2" t="s">
        <v>55</v>
      </c>
      <c r="U2858" s="2" t="s">
        <v>225</v>
      </c>
      <c r="V2858" s="2"/>
      <c r="W2858">
        <v>91000</v>
      </c>
      <c r="X2858">
        <v>0</v>
      </c>
      <c r="Y2858">
        <v>0</v>
      </c>
      <c r="Z2858">
        <v>91000</v>
      </c>
      <c r="AB2858" s="2" t="s">
        <v>57</v>
      </c>
      <c r="AC2858">
        <v>36400</v>
      </c>
      <c r="AD2858">
        <v>54600</v>
      </c>
      <c r="AE2858">
        <v>195000</v>
      </c>
      <c r="AF2858">
        <v>2925</v>
      </c>
      <c r="AG2858" s="2" t="s">
        <v>43</v>
      </c>
      <c r="AH2858" s="2"/>
      <c r="AI2858" s="1">
        <v>46212</v>
      </c>
      <c r="AJ2858" s="2"/>
      <c r="AK2858" s="2" t="s">
        <v>67</v>
      </c>
      <c r="AM2858" s="2" t="s">
        <v>59</v>
      </c>
      <c r="AP2858" s="2" t="s">
        <v>60</v>
      </c>
      <c r="AQ2858" s="2" t="s">
        <v>41</v>
      </c>
      <c r="AR2858">
        <v>104000</v>
      </c>
      <c r="AS2858" s="2" t="str">
        <f>_xlfn.IFNA(IF(VLOOKUP(all_resi[[#This Row],[No. Waybill]],settle_reconcile[No. Waybill],1,0)="","Recon","Recon"),"-")</f>
        <v>-</v>
      </c>
      <c r="AT2858" s="2">
        <f>all_resi[[#This Row],[Nilai COD]]-all_resi[[#This Row],[COD Fee]]-all_resi[[#This Row],[Total Biaya Setelah Diskon]]</f>
        <v>137475</v>
      </c>
      <c r="AU2858" s="2">
        <f>IF(all_resi[[#This Row],[Waktu Terima]]="","",_xlfn.DAYS(all_resi[[#This Row],[Waktu Terima]],all_resi[[#This Row],[Tanggal Pengiriman]]))</f>
        <v>15</v>
      </c>
    </row>
    <row r="2859" spans="1:47" x14ac:dyDescent="0.25">
      <c r="A2859" s="2" t="s">
        <v>15574</v>
      </c>
      <c r="B2859" s="1">
        <v>46197</v>
      </c>
      <c r="C2859" s="2" t="s">
        <v>42</v>
      </c>
      <c r="D2859" s="2" t="s">
        <v>43</v>
      </c>
      <c r="E2859" s="2" t="s">
        <v>44</v>
      </c>
      <c r="F2859" s="2" t="s">
        <v>45</v>
      </c>
      <c r="G2859" s="2" t="s">
        <v>46</v>
      </c>
      <c r="H2859" s="2" t="s">
        <v>80</v>
      </c>
      <c r="I2859" s="2" t="s">
        <v>15575</v>
      </c>
      <c r="J2859" s="2" t="s">
        <v>15576</v>
      </c>
      <c r="K2859" s="2" t="s">
        <v>237</v>
      </c>
      <c r="L2859" s="2" t="s">
        <v>238</v>
      </c>
      <c r="M2859" s="2" t="s">
        <v>2888</v>
      </c>
      <c r="N2859" s="2" t="s">
        <v>15577</v>
      </c>
      <c r="O2859">
        <v>1</v>
      </c>
      <c r="P2859" s="2" t="s">
        <v>53</v>
      </c>
      <c r="Q2859">
        <v>100</v>
      </c>
      <c r="R2859">
        <v>5500000</v>
      </c>
      <c r="S2859" s="2" t="s">
        <v>54</v>
      </c>
      <c r="T2859" s="2" t="s">
        <v>55</v>
      </c>
      <c r="U2859" s="2" t="s">
        <v>86</v>
      </c>
      <c r="V2859" s="2" t="s">
        <v>2496</v>
      </c>
      <c r="W2859">
        <v>37000</v>
      </c>
      <c r="X2859">
        <v>0</v>
      </c>
      <c r="Y2859">
        <v>0</v>
      </c>
      <c r="Z2859">
        <v>37000</v>
      </c>
      <c r="AB2859" s="2" t="s">
        <v>57</v>
      </c>
      <c r="AC2859">
        <v>14800</v>
      </c>
      <c r="AD2859">
        <v>22200</v>
      </c>
      <c r="AE2859">
        <v>100000</v>
      </c>
      <c r="AF2859">
        <v>1500</v>
      </c>
      <c r="AG2859" s="2" t="s">
        <v>15575</v>
      </c>
      <c r="AH2859" s="2"/>
      <c r="AI2859" s="1">
        <v>46202</v>
      </c>
      <c r="AJ2859" s="2" t="s">
        <v>87</v>
      </c>
      <c r="AK2859" s="2" t="s">
        <v>58</v>
      </c>
      <c r="AM2859" s="2" t="s">
        <v>59</v>
      </c>
      <c r="AP2859" s="2" t="s">
        <v>60</v>
      </c>
      <c r="AQ2859" s="2" t="s">
        <v>41</v>
      </c>
      <c r="AR2859">
        <v>63000</v>
      </c>
      <c r="AS2859" s="2" t="str">
        <f>_xlfn.IFNA(IF(VLOOKUP(all_resi[[#This Row],[No. Waybill]],settle_reconcile[No. Waybill],1,0)="","Recon","Recon"),"-")</f>
        <v>Recon</v>
      </c>
      <c r="AT2859" s="2">
        <f>all_resi[[#This Row],[Nilai COD]]-all_resi[[#This Row],[COD Fee]]-all_resi[[#This Row],[Total Biaya Setelah Diskon]]</f>
        <v>76300</v>
      </c>
      <c r="AU2859" s="2">
        <f>IF(all_resi[[#This Row],[Waktu Terima]]="","",_xlfn.DAYS(all_resi[[#This Row],[Waktu Terima]],all_resi[[#This Row],[Tanggal Pengiriman]]))</f>
        <v>5</v>
      </c>
    </row>
    <row r="2860" spans="1:47" x14ac:dyDescent="0.25">
      <c r="A2860" s="2" t="s">
        <v>15089</v>
      </c>
      <c r="B2860" s="1">
        <v>46197</v>
      </c>
      <c r="C2860" s="2" t="s">
        <v>42</v>
      </c>
      <c r="D2860" s="2" t="s">
        <v>43</v>
      </c>
      <c r="E2860" s="2" t="s">
        <v>44</v>
      </c>
      <c r="F2860" s="2" t="s">
        <v>45</v>
      </c>
      <c r="G2860" s="2" t="s">
        <v>46</v>
      </c>
      <c r="H2860" s="2" t="s">
        <v>47</v>
      </c>
      <c r="I2860" s="2" t="s">
        <v>15090</v>
      </c>
      <c r="J2860" s="2" t="s">
        <v>15091</v>
      </c>
      <c r="K2860" s="2" t="s">
        <v>143</v>
      </c>
      <c r="L2860" s="2" t="s">
        <v>4873</v>
      </c>
      <c r="M2860" s="2" t="s">
        <v>4874</v>
      </c>
      <c r="N2860" s="2" t="s">
        <v>15092</v>
      </c>
      <c r="O2860">
        <v>1</v>
      </c>
      <c r="P2860" s="2" t="s">
        <v>53</v>
      </c>
      <c r="Q2860">
        <v>100</v>
      </c>
      <c r="R2860">
        <v>0</v>
      </c>
      <c r="S2860" s="2" t="s">
        <v>54</v>
      </c>
      <c r="T2860" s="2" t="s">
        <v>55</v>
      </c>
      <c r="U2860" s="2" t="s">
        <v>250</v>
      </c>
      <c r="V2860" s="2"/>
      <c r="W2860">
        <v>23000</v>
      </c>
      <c r="X2860">
        <v>0</v>
      </c>
      <c r="Y2860">
        <v>0</v>
      </c>
      <c r="Z2860">
        <v>23000</v>
      </c>
      <c r="AB2860" s="2" t="s">
        <v>57</v>
      </c>
      <c r="AC2860">
        <v>16000</v>
      </c>
      <c r="AD2860">
        <v>7000</v>
      </c>
      <c r="AE2860">
        <v>78000</v>
      </c>
      <c r="AF2860">
        <v>1170</v>
      </c>
      <c r="AG2860" s="2" t="s">
        <v>15090</v>
      </c>
      <c r="AH2860" s="2"/>
      <c r="AI2860" s="1">
        <v>46200</v>
      </c>
      <c r="AJ2860" s="2"/>
      <c r="AK2860" s="2" t="s">
        <v>58</v>
      </c>
      <c r="AM2860" s="2" t="s">
        <v>59</v>
      </c>
      <c r="AP2860" s="2" t="s">
        <v>60</v>
      </c>
      <c r="AQ2860" s="2" t="s">
        <v>41</v>
      </c>
      <c r="AR2860">
        <v>55000</v>
      </c>
      <c r="AS2860" s="2" t="str">
        <f>_xlfn.IFNA(IF(VLOOKUP(all_resi[[#This Row],[No. Waybill]],settle_reconcile[No. Waybill],1,0)="","Recon","Recon"),"-")</f>
        <v>Recon</v>
      </c>
      <c r="AT2860" s="2">
        <f>all_resi[[#This Row],[Nilai COD]]-all_resi[[#This Row],[COD Fee]]-all_resi[[#This Row],[Total Biaya Setelah Diskon]]</f>
        <v>69830</v>
      </c>
      <c r="AU2860" s="2">
        <f>IF(all_resi[[#This Row],[Waktu Terima]]="","",_xlfn.DAYS(all_resi[[#This Row],[Waktu Terima]],all_resi[[#This Row],[Tanggal Pengiriman]]))</f>
        <v>3</v>
      </c>
    </row>
    <row r="2861" spans="1:47" x14ac:dyDescent="0.25">
      <c r="A2861" s="2" t="s">
        <v>15764</v>
      </c>
      <c r="B2861" s="1">
        <v>46197</v>
      </c>
      <c r="C2861" s="2" t="s">
        <v>42</v>
      </c>
      <c r="D2861" s="2" t="s">
        <v>43</v>
      </c>
      <c r="E2861" s="2" t="s">
        <v>44</v>
      </c>
      <c r="F2861" s="2" t="s">
        <v>45</v>
      </c>
      <c r="G2861" s="2" t="s">
        <v>46</v>
      </c>
      <c r="H2861" s="2" t="s">
        <v>47</v>
      </c>
      <c r="I2861" s="2" t="s">
        <v>15765</v>
      </c>
      <c r="J2861" s="2" t="s">
        <v>15766</v>
      </c>
      <c r="K2861" s="2" t="s">
        <v>209</v>
      </c>
      <c r="L2861" s="2" t="s">
        <v>3231</v>
      </c>
      <c r="M2861" s="2" t="s">
        <v>15767</v>
      </c>
      <c r="N2861" s="2" t="s">
        <v>15768</v>
      </c>
      <c r="O2861">
        <v>1</v>
      </c>
      <c r="P2861" s="2" t="s">
        <v>53</v>
      </c>
      <c r="Q2861">
        <v>100</v>
      </c>
      <c r="R2861">
        <v>0</v>
      </c>
      <c r="S2861" s="2" t="s">
        <v>54</v>
      </c>
      <c r="T2861" s="2" t="s">
        <v>55</v>
      </c>
      <c r="U2861" s="2" t="s">
        <v>207</v>
      </c>
      <c r="V2861" s="2"/>
      <c r="W2861">
        <v>52000</v>
      </c>
      <c r="X2861">
        <v>0</v>
      </c>
      <c r="Y2861">
        <v>0</v>
      </c>
      <c r="Z2861">
        <v>52000</v>
      </c>
      <c r="AB2861" s="2" t="s">
        <v>57</v>
      </c>
      <c r="AC2861">
        <v>20800</v>
      </c>
      <c r="AD2861">
        <v>31200</v>
      </c>
      <c r="AE2861">
        <v>122000</v>
      </c>
      <c r="AF2861">
        <v>1830</v>
      </c>
      <c r="AG2861" s="2" t="s">
        <v>43</v>
      </c>
      <c r="AH2861" s="2"/>
      <c r="AI2861" s="1">
        <v>46212</v>
      </c>
      <c r="AJ2861" s="2"/>
      <c r="AK2861" s="2" t="s">
        <v>67</v>
      </c>
      <c r="AM2861" s="2" t="s">
        <v>59</v>
      </c>
      <c r="AP2861" s="2" t="s">
        <v>60</v>
      </c>
      <c r="AQ2861" s="2" t="s">
        <v>41</v>
      </c>
      <c r="AR2861">
        <v>70000</v>
      </c>
      <c r="AS2861" s="2" t="str">
        <f>_xlfn.IFNA(IF(VLOOKUP(all_resi[[#This Row],[No. Waybill]],settle_reconcile[No. Waybill],1,0)="","Recon","Recon"),"-")</f>
        <v>-</v>
      </c>
      <c r="AT2861" s="2">
        <f>all_resi[[#This Row],[Nilai COD]]-all_resi[[#This Row],[COD Fee]]-all_resi[[#This Row],[Total Biaya Setelah Diskon]]</f>
        <v>88970</v>
      </c>
      <c r="AU2861" s="2">
        <f>IF(all_resi[[#This Row],[Waktu Terima]]="","",_xlfn.DAYS(all_resi[[#This Row],[Waktu Terima]],all_resi[[#This Row],[Tanggal Pengiriman]]))</f>
        <v>15</v>
      </c>
    </row>
    <row r="2862" spans="1:47" x14ac:dyDescent="0.25">
      <c r="A2862" s="2" t="s">
        <v>15769</v>
      </c>
      <c r="B2862" s="1">
        <v>46197</v>
      </c>
      <c r="C2862" s="2" t="s">
        <v>42</v>
      </c>
      <c r="D2862" s="2" t="s">
        <v>43</v>
      </c>
      <c r="E2862" s="2" t="s">
        <v>44</v>
      </c>
      <c r="F2862" s="2" t="s">
        <v>45</v>
      </c>
      <c r="G2862" s="2" t="s">
        <v>46</v>
      </c>
      <c r="H2862" s="2" t="s">
        <v>47</v>
      </c>
      <c r="I2862" s="2" t="s">
        <v>15770</v>
      </c>
      <c r="J2862" s="2" t="s">
        <v>15771</v>
      </c>
      <c r="K2862" s="2" t="s">
        <v>143</v>
      </c>
      <c r="L2862" s="2" t="s">
        <v>9438</v>
      </c>
      <c r="M2862" s="2" t="s">
        <v>15772</v>
      </c>
      <c r="N2862" s="2" t="s">
        <v>15773</v>
      </c>
      <c r="O2862">
        <v>1</v>
      </c>
      <c r="P2862" s="2" t="s">
        <v>53</v>
      </c>
      <c r="Q2862">
        <v>100</v>
      </c>
      <c r="R2862">
        <v>0</v>
      </c>
      <c r="S2862" s="2" t="s">
        <v>54</v>
      </c>
      <c r="T2862" s="2" t="s">
        <v>55</v>
      </c>
      <c r="U2862" s="2" t="s">
        <v>1411</v>
      </c>
      <c r="V2862" s="2"/>
      <c r="W2862">
        <v>25000</v>
      </c>
      <c r="X2862">
        <v>0</v>
      </c>
      <c r="Y2862">
        <v>0</v>
      </c>
      <c r="Z2862">
        <v>25000</v>
      </c>
      <c r="AB2862" s="2" t="s">
        <v>57</v>
      </c>
      <c r="AC2862">
        <v>18000</v>
      </c>
      <c r="AD2862">
        <v>7000</v>
      </c>
      <c r="AE2862">
        <v>150000</v>
      </c>
      <c r="AF2862">
        <v>2250</v>
      </c>
      <c r="AG2862" s="2" t="s">
        <v>15770</v>
      </c>
      <c r="AH2862" s="2"/>
      <c r="AI2862" s="1">
        <v>46200</v>
      </c>
      <c r="AJ2862" s="2"/>
      <c r="AK2862" s="2" t="s">
        <v>58</v>
      </c>
      <c r="AM2862" s="2" t="s">
        <v>59</v>
      </c>
      <c r="AP2862" s="2" t="s">
        <v>60</v>
      </c>
      <c r="AQ2862" s="2" t="s">
        <v>41</v>
      </c>
      <c r="AR2862">
        <v>125000</v>
      </c>
      <c r="AS2862" s="2" t="str">
        <f>_xlfn.IFNA(IF(VLOOKUP(all_resi[[#This Row],[No. Waybill]],settle_reconcile[No. Waybill],1,0)="","Recon","Recon"),"-")</f>
        <v>Recon</v>
      </c>
      <c r="AT2862" s="2">
        <f>all_resi[[#This Row],[Nilai COD]]-all_resi[[#This Row],[COD Fee]]-all_resi[[#This Row],[Total Biaya Setelah Diskon]]</f>
        <v>140750</v>
      </c>
      <c r="AU2862" s="2">
        <f>IF(all_resi[[#This Row],[Waktu Terima]]="","",_xlfn.DAYS(all_resi[[#This Row],[Waktu Terima]],all_resi[[#This Row],[Tanggal Pengiriman]]))</f>
        <v>3</v>
      </c>
    </row>
    <row r="2863" spans="1:47" x14ac:dyDescent="0.25">
      <c r="A2863" s="2" t="s">
        <v>15442</v>
      </c>
      <c r="B2863" s="1">
        <v>46197</v>
      </c>
      <c r="C2863" s="2" t="s">
        <v>42</v>
      </c>
      <c r="D2863" s="2" t="s">
        <v>43</v>
      </c>
      <c r="E2863" s="2" t="s">
        <v>44</v>
      </c>
      <c r="F2863" s="2" t="s">
        <v>45</v>
      </c>
      <c r="G2863" s="2" t="s">
        <v>46</v>
      </c>
      <c r="H2863" s="2" t="s">
        <v>47</v>
      </c>
      <c r="I2863" s="2" t="s">
        <v>15443</v>
      </c>
      <c r="J2863" s="2" t="s">
        <v>15444</v>
      </c>
      <c r="K2863" s="2" t="s">
        <v>121</v>
      </c>
      <c r="L2863" s="2" t="s">
        <v>761</v>
      </c>
      <c r="M2863" s="2" t="s">
        <v>15445</v>
      </c>
      <c r="N2863" s="2" t="s">
        <v>15446</v>
      </c>
      <c r="O2863">
        <v>1</v>
      </c>
      <c r="P2863" s="2" t="s">
        <v>53</v>
      </c>
      <c r="Q2863">
        <v>100</v>
      </c>
      <c r="R2863">
        <v>0</v>
      </c>
      <c r="S2863" s="2" t="s">
        <v>54</v>
      </c>
      <c r="T2863" s="2" t="s">
        <v>55</v>
      </c>
      <c r="U2863" s="2" t="s">
        <v>225</v>
      </c>
      <c r="V2863" s="2"/>
      <c r="W2863">
        <v>85000</v>
      </c>
      <c r="X2863">
        <v>0</v>
      </c>
      <c r="Y2863">
        <v>0</v>
      </c>
      <c r="Z2863">
        <v>85000</v>
      </c>
      <c r="AB2863" s="2" t="s">
        <v>57</v>
      </c>
      <c r="AC2863">
        <v>34000</v>
      </c>
      <c r="AD2863">
        <v>51000</v>
      </c>
      <c r="AE2863">
        <v>194000</v>
      </c>
      <c r="AF2863">
        <v>2910</v>
      </c>
      <c r="AG2863" s="2" t="s">
        <v>15443</v>
      </c>
      <c r="AH2863" s="2"/>
      <c r="AI2863" s="1">
        <v>46204</v>
      </c>
      <c r="AJ2863" s="2"/>
      <c r="AK2863" s="2" t="s">
        <v>58</v>
      </c>
      <c r="AM2863" s="2" t="s">
        <v>59</v>
      </c>
      <c r="AP2863" s="2" t="s">
        <v>60</v>
      </c>
      <c r="AQ2863" s="2" t="s">
        <v>41</v>
      </c>
      <c r="AR2863">
        <v>109000</v>
      </c>
      <c r="AS2863" s="2" t="str">
        <f>_xlfn.IFNA(IF(VLOOKUP(all_resi[[#This Row],[No. Waybill]],settle_reconcile[No. Waybill],1,0)="","Recon","Recon"),"-")</f>
        <v>Recon</v>
      </c>
      <c r="AT2863" s="2">
        <f>all_resi[[#This Row],[Nilai COD]]-all_resi[[#This Row],[COD Fee]]-all_resi[[#This Row],[Total Biaya Setelah Diskon]]</f>
        <v>140090</v>
      </c>
      <c r="AU2863" s="2">
        <f>IF(all_resi[[#This Row],[Waktu Terima]]="","",_xlfn.DAYS(all_resi[[#This Row],[Waktu Terima]],all_resi[[#This Row],[Tanggal Pengiriman]]))</f>
        <v>7</v>
      </c>
    </row>
    <row r="2864" spans="1:47" x14ac:dyDescent="0.25">
      <c r="A2864" s="2" t="s">
        <v>15189</v>
      </c>
      <c r="B2864" s="1">
        <v>46197</v>
      </c>
      <c r="C2864" s="2" t="s">
        <v>42</v>
      </c>
      <c r="D2864" s="2" t="s">
        <v>43</v>
      </c>
      <c r="E2864" s="2" t="s">
        <v>44</v>
      </c>
      <c r="F2864" s="2" t="s">
        <v>45</v>
      </c>
      <c r="G2864" s="2" t="s">
        <v>46</v>
      </c>
      <c r="H2864" s="2" t="s">
        <v>47</v>
      </c>
      <c r="I2864" s="2" t="s">
        <v>15190</v>
      </c>
      <c r="J2864" s="2" t="s">
        <v>15191</v>
      </c>
      <c r="K2864" s="2" t="s">
        <v>156</v>
      </c>
      <c r="L2864" s="2" t="s">
        <v>1694</v>
      </c>
      <c r="M2864" s="2" t="s">
        <v>1695</v>
      </c>
      <c r="N2864" s="2" t="s">
        <v>15192</v>
      </c>
      <c r="O2864">
        <v>1</v>
      </c>
      <c r="P2864" s="2" t="s">
        <v>53</v>
      </c>
      <c r="Q2864">
        <v>100</v>
      </c>
      <c r="R2864">
        <v>0</v>
      </c>
      <c r="S2864" s="2" t="s">
        <v>54</v>
      </c>
      <c r="T2864" s="2" t="s">
        <v>55</v>
      </c>
      <c r="U2864" s="2" t="s">
        <v>250</v>
      </c>
      <c r="V2864" s="2"/>
      <c r="W2864">
        <v>83000</v>
      </c>
      <c r="X2864">
        <v>0</v>
      </c>
      <c r="Y2864">
        <v>0</v>
      </c>
      <c r="Z2864">
        <v>83000</v>
      </c>
      <c r="AB2864" s="2" t="s">
        <v>57</v>
      </c>
      <c r="AC2864">
        <v>33200</v>
      </c>
      <c r="AD2864">
        <v>49800</v>
      </c>
      <c r="AE2864">
        <v>137000</v>
      </c>
      <c r="AF2864">
        <v>2055</v>
      </c>
      <c r="AG2864" s="2" t="s">
        <v>15190</v>
      </c>
      <c r="AH2864" s="2"/>
      <c r="AI2864" s="1">
        <v>46207</v>
      </c>
      <c r="AJ2864" s="2"/>
      <c r="AK2864" s="2" t="s">
        <v>58</v>
      </c>
      <c r="AM2864" s="2" t="s">
        <v>59</v>
      </c>
      <c r="AP2864" s="2" t="s">
        <v>60</v>
      </c>
      <c r="AQ2864" s="2" t="s">
        <v>41</v>
      </c>
      <c r="AR2864">
        <v>54000</v>
      </c>
      <c r="AS2864" s="2" t="str">
        <f>_xlfn.IFNA(IF(VLOOKUP(all_resi[[#This Row],[No. Waybill]],settle_reconcile[No. Waybill],1,0)="","Recon","Recon"),"-")</f>
        <v>Recon</v>
      </c>
      <c r="AT2864" s="2">
        <f>all_resi[[#This Row],[Nilai COD]]-all_resi[[#This Row],[COD Fee]]-all_resi[[#This Row],[Total Biaya Setelah Diskon]]</f>
        <v>85145</v>
      </c>
      <c r="AU2864" s="2">
        <f>IF(all_resi[[#This Row],[Waktu Terima]]="","",_xlfn.DAYS(all_resi[[#This Row],[Waktu Terima]],all_resi[[#This Row],[Tanggal Pengiriman]]))</f>
        <v>10</v>
      </c>
    </row>
    <row r="2865" spans="1:47" x14ac:dyDescent="0.25">
      <c r="A2865" s="2" t="s">
        <v>15347</v>
      </c>
      <c r="B2865" s="1">
        <v>46197</v>
      </c>
      <c r="C2865" s="2" t="s">
        <v>42</v>
      </c>
      <c r="D2865" s="2" t="s">
        <v>43</v>
      </c>
      <c r="E2865" s="2" t="s">
        <v>44</v>
      </c>
      <c r="F2865" s="2" t="s">
        <v>45</v>
      </c>
      <c r="G2865" s="2" t="s">
        <v>46</v>
      </c>
      <c r="H2865" s="2" t="s">
        <v>80</v>
      </c>
      <c r="I2865" s="2" t="s">
        <v>15348</v>
      </c>
      <c r="J2865" s="2" t="s">
        <v>15349</v>
      </c>
      <c r="K2865" s="2" t="s">
        <v>561</v>
      </c>
      <c r="L2865" s="2" t="s">
        <v>3332</v>
      </c>
      <c r="M2865" s="2" t="s">
        <v>15350</v>
      </c>
      <c r="N2865" s="2" t="s">
        <v>15351</v>
      </c>
      <c r="O2865">
        <v>1</v>
      </c>
      <c r="P2865" s="2" t="s">
        <v>53</v>
      </c>
      <c r="Q2865">
        <v>100</v>
      </c>
      <c r="R2865">
        <v>0</v>
      </c>
      <c r="S2865" s="2" t="s">
        <v>54</v>
      </c>
      <c r="T2865" s="2" t="s">
        <v>55</v>
      </c>
      <c r="U2865" s="2" t="s">
        <v>305</v>
      </c>
      <c r="V2865" s="2"/>
      <c r="W2865">
        <v>40000</v>
      </c>
      <c r="X2865">
        <v>0</v>
      </c>
      <c r="Y2865">
        <v>0</v>
      </c>
      <c r="Z2865">
        <v>40000</v>
      </c>
      <c r="AB2865" s="2" t="s">
        <v>57</v>
      </c>
      <c r="AC2865">
        <v>16000</v>
      </c>
      <c r="AD2865">
        <v>24000</v>
      </c>
      <c r="AE2865">
        <v>110000</v>
      </c>
      <c r="AF2865">
        <v>1650</v>
      </c>
      <c r="AG2865" s="2" t="s">
        <v>15348</v>
      </c>
      <c r="AH2865" s="2"/>
      <c r="AI2865" s="1">
        <v>46199</v>
      </c>
      <c r="AJ2865" s="2" t="s">
        <v>87</v>
      </c>
      <c r="AK2865" s="2" t="s">
        <v>58</v>
      </c>
      <c r="AM2865" s="2" t="s">
        <v>59</v>
      </c>
      <c r="AP2865" s="2" t="s">
        <v>60</v>
      </c>
      <c r="AQ2865" s="2" t="s">
        <v>41</v>
      </c>
      <c r="AR2865">
        <v>70000</v>
      </c>
      <c r="AS2865" s="2" t="str">
        <f>_xlfn.IFNA(IF(VLOOKUP(all_resi[[#This Row],[No. Waybill]],settle_reconcile[No. Waybill],1,0)="","Recon","Recon"),"-")</f>
        <v>Recon</v>
      </c>
      <c r="AT2865" s="2">
        <f>all_resi[[#This Row],[Nilai COD]]-all_resi[[#This Row],[COD Fee]]-all_resi[[#This Row],[Total Biaya Setelah Diskon]]</f>
        <v>84350</v>
      </c>
      <c r="AU2865" s="2">
        <f>IF(all_resi[[#This Row],[Waktu Terima]]="","",_xlfn.DAYS(all_resi[[#This Row],[Waktu Terima]],all_resi[[#This Row],[Tanggal Pengiriman]]))</f>
        <v>2</v>
      </c>
    </row>
    <row r="2866" spans="1:47" x14ac:dyDescent="0.25">
      <c r="A2866" s="2" t="s">
        <v>15339</v>
      </c>
      <c r="B2866" s="1">
        <v>46197</v>
      </c>
      <c r="C2866" s="2" t="s">
        <v>42</v>
      </c>
      <c r="D2866" s="2" t="s">
        <v>43</v>
      </c>
      <c r="E2866" s="2" t="s">
        <v>44</v>
      </c>
      <c r="F2866" s="2" t="s">
        <v>45</v>
      </c>
      <c r="G2866" s="2" t="s">
        <v>46</v>
      </c>
      <c r="H2866" s="2" t="s">
        <v>47</v>
      </c>
      <c r="I2866" s="2" t="s">
        <v>15340</v>
      </c>
      <c r="J2866" s="2" t="s">
        <v>15341</v>
      </c>
      <c r="K2866" s="2" t="s">
        <v>156</v>
      </c>
      <c r="L2866" s="2" t="s">
        <v>536</v>
      </c>
      <c r="M2866" s="2" t="s">
        <v>3021</v>
      </c>
      <c r="N2866" s="2" t="s">
        <v>15342</v>
      </c>
      <c r="O2866">
        <v>1</v>
      </c>
      <c r="P2866" s="2" t="s">
        <v>53</v>
      </c>
      <c r="Q2866">
        <v>100</v>
      </c>
      <c r="R2866">
        <v>0</v>
      </c>
      <c r="S2866" s="2" t="s">
        <v>54</v>
      </c>
      <c r="T2866" s="2" t="s">
        <v>55</v>
      </c>
      <c r="U2866" s="2" t="s">
        <v>97</v>
      </c>
      <c r="V2866" s="2"/>
      <c r="W2866">
        <v>100000</v>
      </c>
      <c r="X2866">
        <v>0</v>
      </c>
      <c r="Y2866">
        <v>0</v>
      </c>
      <c r="Z2866">
        <v>100000</v>
      </c>
      <c r="AB2866" s="2" t="s">
        <v>57</v>
      </c>
      <c r="AC2866">
        <v>40000</v>
      </c>
      <c r="AD2866">
        <v>60000</v>
      </c>
      <c r="AE2866">
        <v>170000</v>
      </c>
      <c r="AF2866">
        <v>2550</v>
      </c>
      <c r="AG2866" s="2"/>
      <c r="AH2866" s="2"/>
      <c r="AI2866" s="1"/>
      <c r="AJ2866" s="2"/>
      <c r="AK2866" s="2" t="s">
        <v>67</v>
      </c>
      <c r="AM2866" s="2" t="s">
        <v>59</v>
      </c>
      <c r="AP2866" s="2" t="s">
        <v>60</v>
      </c>
      <c r="AQ2866" s="2" t="s">
        <v>41</v>
      </c>
      <c r="AR2866">
        <v>70000</v>
      </c>
      <c r="AS2866" s="2" t="str">
        <f>_xlfn.IFNA(IF(VLOOKUP(all_resi[[#This Row],[No. Waybill]],settle_reconcile[No. Waybill],1,0)="","Recon","Recon"),"-")</f>
        <v>-</v>
      </c>
      <c r="AT2866" s="2">
        <f>all_resi[[#This Row],[Nilai COD]]-all_resi[[#This Row],[COD Fee]]-all_resi[[#This Row],[Total Biaya Setelah Diskon]]</f>
        <v>107450</v>
      </c>
      <c r="AU2866" s="2" t="str">
        <f>IF(all_resi[[#This Row],[Waktu Terima]]="","",_xlfn.DAYS(all_resi[[#This Row],[Waktu Terima]],all_resi[[#This Row],[Tanggal Pengiriman]]))</f>
        <v/>
      </c>
    </row>
    <row r="2867" spans="1:47" x14ac:dyDescent="0.25">
      <c r="A2867" s="2" t="s">
        <v>15276</v>
      </c>
      <c r="B2867" s="1">
        <v>46197</v>
      </c>
      <c r="C2867" s="2" t="s">
        <v>42</v>
      </c>
      <c r="D2867" s="2" t="s">
        <v>43</v>
      </c>
      <c r="E2867" s="2" t="s">
        <v>44</v>
      </c>
      <c r="F2867" s="2" t="s">
        <v>45</v>
      </c>
      <c r="G2867" s="2" t="s">
        <v>46</v>
      </c>
      <c r="H2867" s="2" t="s">
        <v>80</v>
      </c>
      <c r="I2867" s="2" t="s">
        <v>15277</v>
      </c>
      <c r="J2867" s="2" t="s">
        <v>15278</v>
      </c>
      <c r="K2867" s="2" t="s">
        <v>116</v>
      </c>
      <c r="L2867" s="2" t="s">
        <v>317</v>
      </c>
      <c r="M2867" s="2" t="s">
        <v>15279</v>
      </c>
      <c r="N2867" s="2" t="s">
        <v>15280</v>
      </c>
      <c r="O2867">
        <v>1</v>
      </c>
      <c r="P2867" s="2" t="s">
        <v>53</v>
      </c>
      <c r="Q2867">
        <v>100</v>
      </c>
      <c r="R2867">
        <v>0</v>
      </c>
      <c r="S2867" s="2" t="s">
        <v>54</v>
      </c>
      <c r="T2867" s="2" t="s">
        <v>55</v>
      </c>
      <c r="U2867" s="2" t="s">
        <v>305</v>
      </c>
      <c r="V2867" s="2"/>
      <c r="W2867">
        <v>12000</v>
      </c>
      <c r="X2867">
        <v>0</v>
      </c>
      <c r="Y2867">
        <v>0</v>
      </c>
      <c r="Z2867">
        <v>12000</v>
      </c>
      <c r="AB2867" s="2" t="s">
        <v>57</v>
      </c>
      <c r="AC2867">
        <v>7000</v>
      </c>
      <c r="AD2867">
        <v>5000</v>
      </c>
      <c r="AE2867">
        <v>83000</v>
      </c>
      <c r="AF2867">
        <v>1245</v>
      </c>
      <c r="AG2867" s="2" t="s">
        <v>15277</v>
      </c>
      <c r="AH2867" s="2"/>
      <c r="AI2867" s="1">
        <v>46198</v>
      </c>
      <c r="AJ2867" s="2" t="s">
        <v>87</v>
      </c>
      <c r="AK2867" s="2" t="s">
        <v>58</v>
      </c>
      <c r="AM2867" s="2" t="s">
        <v>59</v>
      </c>
      <c r="AP2867" s="2" t="s">
        <v>60</v>
      </c>
      <c r="AQ2867" s="2" t="s">
        <v>41</v>
      </c>
      <c r="AR2867">
        <v>71000</v>
      </c>
      <c r="AS2867" s="2" t="str">
        <f>_xlfn.IFNA(IF(VLOOKUP(all_resi[[#This Row],[No. Waybill]],settle_reconcile[No. Waybill],1,0)="","Recon","Recon"),"-")</f>
        <v>Recon</v>
      </c>
      <c r="AT2867" s="2">
        <f>all_resi[[#This Row],[Nilai COD]]-all_resi[[#This Row],[COD Fee]]-all_resi[[#This Row],[Total Biaya Setelah Diskon]]</f>
        <v>76755</v>
      </c>
      <c r="AU2867" s="2">
        <f>IF(all_resi[[#This Row],[Waktu Terima]]="","",_xlfn.DAYS(all_resi[[#This Row],[Waktu Terima]],all_resi[[#This Row],[Tanggal Pengiriman]]))</f>
        <v>1</v>
      </c>
    </row>
    <row r="2868" spans="1:47" x14ac:dyDescent="0.25">
      <c r="A2868" s="2" t="s">
        <v>14833</v>
      </c>
      <c r="B2868" s="1">
        <v>46197</v>
      </c>
      <c r="C2868" s="2" t="s">
        <v>42</v>
      </c>
      <c r="D2868" s="2" t="s">
        <v>43</v>
      </c>
      <c r="E2868" s="2" t="s">
        <v>44</v>
      </c>
      <c r="F2868" s="2" t="s">
        <v>45</v>
      </c>
      <c r="G2868" s="2" t="s">
        <v>46</v>
      </c>
      <c r="H2868" s="2" t="s">
        <v>80</v>
      </c>
      <c r="I2868" s="2" t="s">
        <v>14834</v>
      </c>
      <c r="J2868" s="2" t="s">
        <v>14835</v>
      </c>
      <c r="K2868" s="2" t="s">
        <v>252</v>
      </c>
      <c r="L2868" s="2" t="s">
        <v>4938</v>
      </c>
      <c r="M2868" s="2" t="s">
        <v>10980</v>
      </c>
      <c r="N2868" s="2" t="s">
        <v>14836</v>
      </c>
      <c r="O2868">
        <v>1</v>
      </c>
      <c r="P2868" s="2" t="s">
        <v>53</v>
      </c>
      <c r="Q2868">
        <v>100</v>
      </c>
      <c r="R2868">
        <v>0</v>
      </c>
      <c r="S2868" s="2" t="s">
        <v>54</v>
      </c>
      <c r="T2868" s="2" t="s">
        <v>55</v>
      </c>
      <c r="U2868" s="2" t="s">
        <v>86</v>
      </c>
      <c r="V2868" s="2"/>
      <c r="W2868">
        <v>20000</v>
      </c>
      <c r="X2868">
        <v>0</v>
      </c>
      <c r="Y2868">
        <v>0</v>
      </c>
      <c r="Z2868">
        <v>20000</v>
      </c>
      <c r="AB2868" s="2" t="s">
        <v>57</v>
      </c>
      <c r="AC2868">
        <v>13000</v>
      </c>
      <c r="AD2868">
        <v>7000</v>
      </c>
      <c r="AE2868">
        <v>80000</v>
      </c>
      <c r="AF2868">
        <v>1200</v>
      </c>
      <c r="AG2868" s="2" t="s">
        <v>14834</v>
      </c>
      <c r="AH2868" s="2"/>
      <c r="AI2868" s="1">
        <v>46199</v>
      </c>
      <c r="AJ2868" s="2" t="s">
        <v>87</v>
      </c>
      <c r="AK2868" s="2" t="s">
        <v>58</v>
      </c>
      <c r="AM2868" s="2" t="s">
        <v>59</v>
      </c>
      <c r="AP2868" s="2" t="s">
        <v>60</v>
      </c>
      <c r="AQ2868" s="2" t="s">
        <v>41</v>
      </c>
      <c r="AR2868">
        <v>60000</v>
      </c>
      <c r="AS2868" s="2" t="str">
        <f>_xlfn.IFNA(IF(VLOOKUP(all_resi[[#This Row],[No. Waybill]],settle_reconcile[No. Waybill],1,0)="","Recon","Recon"),"-")</f>
        <v>Recon</v>
      </c>
      <c r="AT2868" s="2">
        <f>all_resi[[#This Row],[Nilai COD]]-all_resi[[#This Row],[COD Fee]]-all_resi[[#This Row],[Total Biaya Setelah Diskon]]</f>
        <v>71800</v>
      </c>
      <c r="AU2868" s="2">
        <f>IF(all_resi[[#This Row],[Waktu Terima]]="","",_xlfn.DAYS(all_resi[[#This Row],[Waktu Terima]],all_resi[[#This Row],[Tanggal Pengiriman]]))</f>
        <v>2</v>
      </c>
    </row>
    <row r="2869" spans="1:47" x14ac:dyDescent="0.25">
      <c r="A2869" s="2" t="s">
        <v>14908</v>
      </c>
      <c r="B2869" s="1">
        <v>46197</v>
      </c>
      <c r="C2869" s="2" t="s">
        <v>42</v>
      </c>
      <c r="D2869" s="2" t="s">
        <v>43</v>
      </c>
      <c r="E2869" s="2" t="s">
        <v>44</v>
      </c>
      <c r="F2869" s="2" t="s">
        <v>45</v>
      </c>
      <c r="G2869" s="2" t="s">
        <v>46</v>
      </c>
      <c r="H2869" s="2" t="s">
        <v>47</v>
      </c>
      <c r="I2869" s="2" t="s">
        <v>14909</v>
      </c>
      <c r="J2869" s="2" t="s">
        <v>14910</v>
      </c>
      <c r="K2869" s="2" t="s">
        <v>126</v>
      </c>
      <c r="L2869" s="2" t="s">
        <v>741</v>
      </c>
      <c r="M2869" s="2" t="s">
        <v>14911</v>
      </c>
      <c r="N2869" s="2" t="s">
        <v>14912</v>
      </c>
      <c r="O2869">
        <v>1</v>
      </c>
      <c r="P2869" s="2" t="s">
        <v>53</v>
      </c>
      <c r="Q2869">
        <v>100</v>
      </c>
      <c r="R2869">
        <v>0</v>
      </c>
      <c r="S2869" s="2" t="s">
        <v>54</v>
      </c>
      <c r="T2869" s="2" t="s">
        <v>55</v>
      </c>
      <c r="U2869" s="2" t="s">
        <v>386</v>
      </c>
      <c r="V2869" s="2"/>
      <c r="W2869">
        <v>74000</v>
      </c>
      <c r="X2869">
        <v>0</v>
      </c>
      <c r="Y2869">
        <v>0</v>
      </c>
      <c r="Z2869">
        <v>74000</v>
      </c>
      <c r="AB2869" s="2" t="s">
        <v>57</v>
      </c>
      <c r="AC2869">
        <v>29600</v>
      </c>
      <c r="AD2869">
        <v>44400</v>
      </c>
      <c r="AE2869">
        <v>178000</v>
      </c>
      <c r="AF2869">
        <v>2670</v>
      </c>
      <c r="AG2869" s="2" t="s">
        <v>256</v>
      </c>
      <c r="AH2869" s="2"/>
      <c r="AI2869" s="1">
        <v>46207</v>
      </c>
      <c r="AJ2869" s="2"/>
      <c r="AK2869" s="2" t="s">
        <v>67</v>
      </c>
      <c r="AM2869" s="2" t="s">
        <v>59</v>
      </c>
      <c r="AP2869" s="2" t="s">
        <v>60</v>
      </c>
      <c r="AQ2869" s="2" t="s">
        <v>41</v>
      </c>
      <c r="AR2869">
        <v>104000</v>
      </c>
      <c r="AS2869" s="2" t="str">
        <f>_xlfn.IFNA(IF(VLOOKUP(all_resi[[#This Row],[No. Waybill]],settle_reconcile[No. Waybill],1,0)="","Recon","Recon"),"-")</f>
        <v>-</v>
      </c>
      <c r="AT2869" s="2">
        <f>all_resi[[#This Row],[Nilai COD]]-all_resi[[#This Row],[COD Fee]]-all_resi[[#This Row],[Total Biaya Setelah Diskon]]</f>
        <v>130930</v>
      </c>
      <c r="AU2869" s="2">
        <f>IF(all_resi[[#This Row],[Waktu Terima]]="","",_xlfn.DAYS(all_resi[[#This Row],[Waktu Terima]],all_resi[[#This Row],[Tanggal Pengiriman]]))</f>
        <v>10</v>
      </c>
    </row>
    <row r="2870" spans="1:47" x14ac:dyDescent="0.25">
      <c r="A2870" s="2" t="s">
        <v>15796</v>
      </c>
      <c r="B2870" s="1">
        <v>46197</v>
      </c>
      <c r="C2870" s="2" t="s">
        <v>42</v>
      </c>
      <c r="D2870" s="2" t="s">
        <v>43</v>
      </c>
      <c r="E2870" s="2" t="s">
        <v>44</v>
      </c>
      <c r="F2870" s="2" t="s">
        <v>45</v>
      </c>
      <c r="G2870" s="2" t="s">
        <v>46</v>
      </c>
      <c r="H2870" s="2" t="s">
        <v>80</v>
      </c>
      <c r="I2870" s="2" t="s">
        <v>15797</v>
      </c>
      <c r="J2870" s="2" t="s">
        <v>15798</v>
      </c>
      <c r="K2870" s="2" t="s">
        <v>183</v>
      </c>
      <c r="L2870" s="2" t="s">
        <v>325</v>
      </c>
      <c r="M2870" s="2" t="s">
        <v>326</v>
      </c>
      <c r="N2870" s="2" t="s">
        <v>15799</v>
      </c>
      <c r="O2870">
        <v>1</v>
      </c>
      <c r="P2870" s="2" t="s">
        <v>53</v>
      </c>
      <c r="Q2870">
        <v>100</v>
      </c>
      <c r="R2870">
        <v>0</v>
      </c>
      <c r="S2870" s="2" t="s">
        <v>54</v>
      </c>
      <c r="T2870" s="2" t="s">
        <v>55</v>
      </c>
      <c r="U2870" s="2" t="s">
        <v>881</v>
      </c>
      <c r="V2870" s="2"/>
      <c r="W2870">
        <v>68000</v>
      </c>
      <c r="X2870">
        <v>0</v>
      </c>
      <c r="Y2870">
        <v>0</v>
      </c>
      <c r="Z2870">
        <v>68000</v>
      </c>
      <c r="AB2870" s="2" t="s">
        <v>57</v>
      </c>
      <c r="AC2870">
        <v>27200</v>
      </c>
      <c r="AD2870">
        <v>40800</v>
      </c>
      <c r="AE2870">
        <v>0</v>
      </c>
      <c r="AF2870">
        <v>0</v>
      </c>
      <c r="AG2870" s="2" t="s">
        <v>15797</v>
      </c>
      <c r="AH2870" s="2"/>
      <c r="AI2870" s="1">
        <v>46200</v>
      </c>
      <c r="AJ2870" s="2" t="s">
        <v>87</v>
      </c>
      <c r="AK2870" s="2" t="s">
        <v>58</v>
      </c>
      <c r="AM2870" s="2" t="s">
        <v>59</v>
      </c>
      <c r="AP2870" s="2" t="s">
        <v>60</v>
      </c>
      <c r="AQ2870" s="2" t="s">
        <v>98</v>
      </c>
      <c r="AR2870">
        <v>-68000</v>
      </c>
      <c r="AS2870" s="2" t="str">
        <f>_xlfn.IFNA(IF(VLOOKUP(all_resi[[#This Row],[No. Waybill]],settle_reconcile[No. Waybill],1,0)="","Recon","Recon"),"-")</f>
        <v>-</v>
      </c>
      <c r="AT2870" s="2">
        <f>all_resi[[#This Row],[Nilai COD]]-all_resi[[#This Row],[COD Fee]]-all_resi[[#This Row],[Total Biaya Setelah Diskon]]</f>
        <v>-40800</v>
      </c>
      <c r="AU2870" s="2">
        <f>IF(all_resi[[#This Row],[Waktu Terima]]="","",_xlfn.DAYS(all_resi[[#This Row],[Waktu Terima]],all_resi[[#This Row],[Tanggal Pengiriman]]))</f>
        <v>3</v>
      </c>
    </row>
    <row r="2871" spans="1:47" x14ac:dyDescent="0.25">
      <c r="A2871" s="2" t="s">
        <v>15098</v>
      </c>
      <c r="B2871" s="1">
        <v>46197</v>
      </c>
      <c r="C2871" s="2" t="s">
        <v>42</v>
      </c>
      <c r="D2871" s="2" t="s">
        <v>43</v>
      </c>
      <c r="E2871" s="2" t="s">
        <v>44</v>
      </c>
      <c r="F2871" s="2" t="s">
        <v>45</v>
      </c>
      <c r="G2871" s="2" t="s">
        <v>46</v>
      </c>
      <c r="H2871" s="2" t="s">
        <v>47</v>
      </c>
      <c r="I2871" s="2" t="s">
        <v>15099</v>
      </c>
      <c r="J2871" s="2" t="s">
        <v>15100</v>
      </c>
      <c r="K2871" s="2" t="s">
        <v>183</v>
      </c>
      <c r="L2871" s="2" t="s">
        <v>325</v>
      </c>
      <c r="M2871" s="2" t="s">
        <v>8260</v>
      </c>
      <c r="N2871" s="2" t="s">
        <v>15101</v>
      </c>
      <c r="O2871">
        <v>1</v>
      </c>
      <c r="P2871" s="2" t="s">
        <v>53</v>
      </c>
      <c r="Q2871">
        <v>100</v>
      </c>
      <c r="R2871">
        <v>0</v>
      </c>
      <c r="S2871" s="2" t="s">
        <v>54</v>
      </c>
      <c r="T2871" s="2" t="s">
        <v>55</v>
      </c>
      <c r="U2871" s="2" t="s">
        <v>207</v>
      </c>
      <c r="V2871" s="2"/>
      <c r="W2871">
        <v>68000</v>
      </c>
      <c r="X2871">
        <v>0</v>
      </c>
      <c r="Y2871">
        <v>0</v>
      </c>
      <c r="Z2871">
        <v>68000</v>
      </c>
      <c r="AB2871" s="2" t="s">
        <v>57</v>
      </c>
      <c r="AC2871">
        <v>27200</v>
      </c>
      <c r="AD2871">
        <v>40800</v>
      </c>
      <c r="AE2871">
        <v>138000</v>
      </c>
      <c r="AF2871">
        <v>2070</v>
      </c>
      <c r="AG2871" s="2" t="s">
        <v>15099</v>
      </c>
      <c r="AH2871" s="2"/>
      <c r="AI2871" s="1">
        <v>46200</v>
      </c>
      <c r="AJ2871" s="2"/>
      <c r="AK2871" s="2" t="s">
        <v>58</v>
      </c>
      <c r="AM2871" s="2" t="s">
        <v>59</v>
      </c>
      <c r="AP2871" s="2" t="s">
        <v>60</v>
      </c>
      <c r="AQ2871" s="2" t="s">
        <v>41</v>
      </c>
      <c r="AR2871">
        <v>70000</v>
      </c>
      <c r="AS2871" s="2" t="str">
        <f>_xlfn.IFNA(IF(VLOOKUP(all_resi[[#This Row],[No. Waybill]],settle_reconcile[No. Waybill],1,0)="","Recon","Recon"),"-")</f>
        <v>Recon</v>
      </c>
      <c r="AT2871" s="2">
        <f>all_resi[[#This Row],[Nilai COD]]-all_resi[[#This Row],[COD Fee]]-all_resi[[#This Row],[Total Biaya Setelah Diskon]]</f>
        <v>95130</v>
      </c>
      <c r="AU2871" s="2">
        <f>IF(all_resi[[#This Row],[Waktu Terima]]="","",_xlfn.DAYS(all_resi[[#This Row],[Waktu Terima]],all_resi[[#This Row],[Tanggal Pengiriman]]))</f>
        <v>3</v>
      </c>
    </row>
    <row r="2872" spans="1:47" x14ac:dyDescent="0.25">
      <c r="A2872" s="2" t="s">
        <v>15085</v>
      </c>
      <c r="B2872" s="1">
        <v>46197</v>
      </c>
      <c r="C2872" s="2" t="s">
        <v>42</v>
      </c>
      <c r="D2872" s="2" t="s">
        <v>43</v>
      </c>
      <c r="E2872" s="2" t="s">
        <v>44</v>
      </c>
      <c r="F2872" s="2" t="s">
        <v>45</v>
      </c>
      <c r="G2872" s="2" t="s">
        <v>46</v>
      </c>
      <c r="H2872" s="2" t="s">
        <v>47</v>
      </c>
      <c r="I2872" s="2" t="s">
        <v>15086</v>
      </c>
      <c r="J2872" s="2" t="s">
        <v>15087</v>
      </c>
      <c r="K2872" s="2" t="s">
        <v>156</v>
      </c>
      <c r="L2872" s="2" t="s">
        <v>509</v>
      </c>
      <c r="M2872" s="2" t="s">
        <v>1552</v>
      </c>
      <c r="N2872" s="2" t="s">
        <v>15088</v>
      </c>
      <c r="O2872">
        <v>1</v>
      </c>
      <c r="P2872" s="2" t="s">
        <v>53</v>
      </c>
      <c r="Q2872">
        <v>100</v>
      </c>
      <c r="R2872">
        <v>0</v>
      </c>
      <c r="S2872" s="2" t="s">
        <v>54</v>
      </c>
      <c r="T2872" s="2" t="s">
        <v>55</v>
      </c>
      <c r="U2872" s="2" t="s">
        <v>147</v>
      </c>
      <c r="V2872" s="2"/>
      <c r="W2872">
        <v>80000</v>
      </c>
      <c r="X2872">
        <v>0</v>
      </c>
      <c r="Y2872">
        <v>0</v>
      </c>
      <c r="Z2872">
        <v>80000</v>
      </c>
      <c r="AB2872" s="2" t="s">
        <v>57</v>
      </c>
      <c r="AC2872">
        <v>32000</v>
      </c>
      <c r="AD2872">
        <v>48000</v>
      </c>
      <c r="AE2872">
        <v>150000</v>
      </c>
      <c r="AF2872">
        <v>2250</v>
      </c>
      <c r="AG2872" s="2"/>
      <c r="AH2872" s="2"/>
      <c r="AI2872" s="1"/>
      <c r="AJ2872" s="2"/>
      <c r="AK2872" s="2" t="s">
        <v>67</v>
      </c>
      <c r="AM2872" s="2" t="s">
        <v>59</v>
      </c>
      <c r="AP2872" s="2" t="s">
        <v>60</v>
      </c>
      <c r="AQ2872" s="2" t="s">
        <v>41</v>
      </c>
      <c r="AR2872">
        <v>70000</v>
      </c>
      <c r="AS2872" s="2" t="str">
        <f>_xlfn.IFNA(IF(VLOOKUP(all_resi[[#This Row],[No. Waybill]],settle_reconcile[No. Waybill],1,0)="","Recon","Recon"),"-")</f>
        <v>-</v>
      </c>
      <c r="AT2872" s="2">
        <f>all_resi[[#This Row],[Nilai COD]]-all_resi[[#This Row],[COD Fee]]-all_resi[[#This Row],[Total Biaya Setelah Diskon]]</f>
        <v>99750</v>
      </c>
      <c r="AU2872" s="2" t="str">
        <f>IF(all_resi[[#This Row],[Waktu Terima]]="","",_xlfn.DAYS(all_resi[[#This Row],[Waktu Terima]],all_resi[[#This Row],[Tanggal Pengiriman]]))</f>
        <v/>
      </c>
    </row>
    <row r="2873" spans="1:47" x14ac:dyDescent="0.25">
      <c r="A2873" s="2" t="s">
        <v>15127</v>
      </c>
      <c r="B2873" s="1">
        <v>46197</v>
      </c>
      <c r="C2873" s="2" t="s">
        <v>42</v>
      </c>
      <c r="D2873" s="2" t="s">
        <v>43</v>
      </c>
      <c r="E2873" s="2" t="s">
        <v>44</v>
      </c>
      <c r="F2873" s="2" t="s">
        <v>45</v>
      </c>
      <c r="G2873" s="2" t="s">
        <v>46</v>
      </c>
      <c r="H2873" s="2" t="s">
        <v>80</v>
      </c>
      <c r="I2873" s="2" t="s">
        <v>15128</v>
      </c>
      <c r="J2873" s="2" t="s">
        <v>15129</v>
      </c>
      <c r="K2873" s="2" t="s">
        <v>121</v>
      </c>
      <c r="L2873" s="2" t="s">
        <v>122</v>
      </c>
      <c r="M2873" s="2" t="s">
        <v>633</v>
      </c>
      <c r="N2873" s="2" t="s">
        <v>15130</v>
      </c>
      <c r="O2873">
        <v>1</v>
      </c>
      <c r="P2873" s="2" t="s">
        <v>53</v>
      </c>
      <c r="Q2873">
        <v>100</v>
      </c>
      <c r="R2873">
        <v>0</v>
      </c>
      <c r="S2873" s="2" t="s">
        <v>54</v>
      </c>
      <c r="T2873" s="2" t="s">
        <v>55</v>
      </c>
      <c r="U2873" s="2" t="s">
        <v>86</v>
      </c>
      <c r="V2873" s="2"/>
      <c r="W2873">
        <v>85000</v>
      </c>
      <c r="X2873">
        <v>0</v>
      </c>
      <c r="Y2873">
        <v>0</v>
      </c>
      <c r="Z2873">
        <v>85000</v>
      </c>
      <c r="AB2873" s="2" t="s">
        <v>57</v>
      </c>
      <c r="AC2873">
        <v>34000</v>
      </c>
      <c r="AD2873">
        <v>51000</v>
      </c>
      <c r="AE2873">
        <v>140000</v>
      </c>
      <c r="AF2873">
        <v>2100</v>
      </c>
      <c r="AG2873" s="2"/>
      <c r="AH2873" s="2"/>
      <c r="AI2873" s="1"/>
      <c r="AJ2873" s="2" t="s">
        <v>87</v>
      </c>
      <c r="AK2873" s="2" t="s">
        <v>67</v>
      </c>
      <c r="AM2873" s="2" t="s">
        <v>59</v>
      </c>
      <c r="AP2873" s="2" t="s">
        <v>60</v>
      </c>
      <c r="AQ2873" s="2" t="s">
        <v>41</v>
      </c>
      <c r="AR2873">
        <v>55000</v>
      </c>
      <c r="AS2873" s="2" t="str">
        <f>_xlfn.IFNA(IF(VLOOKUP(all_resi[[#This Row],[No. Waybill]],settle_reconcile[No. Waybill],1,0)="","Recon","Recon"),"-")</f>
        <v>-</v>
      </c>
      <c r="AT2873" s="2">
        <f>all_resi[[#This Row],[Nilai COD]]-all_resi[[#This Row],[COD Fee]]-all_resi[[#This Row],[Total Biaya Setelah Diskon]]</f>
        <v>86900</v>
      </c>
      <c r="AU2873" s="2" t="str">
        <f>IF(all_resi[[#This Row],[Waktu Terima]]="","",_xlfn.DAYS(all_resi[[#This Row],[Waktu Terima]],all_resi[[#This Row],[Tanggal Pengiriman]]))</f>
        <v/>
      </c>
    </row>
    <row r="2874" spans="1:47" x14ac:dyDescent="0.25">
      <c r="A2874" s="2" t="s">
        <v>15201</v>
      </c>
      <c r="B2874" s="1">
        <v>46197</v>
      </c>
      <c r="C2874" s="2" t="s">
        <v>42</v>
      </c>
      <c r="D2874" s="2" t="s">
        <v>43</v>
      </c>
      <c r="E2874" s="2" t="s">
        <v>44</v>
      </c>
      <c r="F2874" s="2" t="s">
        <v>45</v>
      </c>
      <c r="G2874" s="2" t="s">
        <v>46</v>
      </c>
      <c r="H2874" s="2" t="s">
        <v>80</v>
      </c>
      <c r="I2874" s="2" t="s">
        <v>15202</v>
      </c>
      <c r="J2874" s="2" t="s">
        <v>15203</v>
      </c>
      <c r="K2874" s="2" t="s">
        <v>197</v>
      </c>
      <c r="L2874" s="2" t="s">
        <v>1527</v>
      </c>
      <c r="M2874" s="2" t="s">
        <v>15204</v>
      </c>
      <c r="N2874" s="2" t="s">
        <v>15205</v>
      </c>
      <c r="O2874">
        <v>1</v>
      </c>
      <c r="P2874" s="2" t="s">
        <v>53</v>
      </c>
      <c r="Q2874">
        <v>100</v>
      </c>
      <c r="R2874">
        <v>0</v>
      </c>
      <c r="S2874" s="2" t="s">
        <v>54</v>
      </c>
      <c r="T2874" s="2" t="s">
        <v>55</v>
      </c>
      <c r="U2874" s="2" t="s">
        <v>1062</v>
      </c>
      <c r="V2874" s="2"/>
      <c r="W2874">
        <v>72000</v>
      </c>
      <c r="X2874">
        <v>0</v>
      </c>
      <c r="Y2874">
        <v>0</v>
      </c>
      <c r="Z2874">
        <v>72000</v>
      </c>
      <c r="AB2874" s="2" t="s">
        <v>57</v>
      </c>
      <c r="AC2874">
        <v>28800</v>
      </c>
      <c r="AD2874">
        <v>43200</v>
      </c>
      <c r="AE2874">
        <v>156000</v>
      </c>
      <c r="AF2874">
        <v>2340</v>
      </c>
      <c r="AG2874" s="2" t="s">
        <v>15202</v>
      </c>
      <c r="AH2874" s="2"/>
      <c r="AI2874" s="1">
        <v>46203</v>
      </c>
      <c r="AJ2874" s="2" t="s">
        <v>87</v>
      </c>
      <c r="AK2874" s="2" t="s">
        <v>58</v>
      </c>
      <c r="AM2874" s="2" t="s">
        <v>59</v>
      </c>
      <c r="AP2874" s="2" t="s">
        <v>60</v>
      </c>
      <c r="AQ2874" s="2" t="s">
        <v>41</v>
      </c>
      <c r="AR2874">
        <v>84000</v>
      </c>
      <c r="AS2874" s="2" t="str">
        <f>_xlfn.IFNA(IF(VLOOKUP(all_resi[[#This Row],[No. Waybill]],settle_reconcile[No. Waybill],1,0)="","Recon","Recon"),"-")</f>
        <v>Recon</v>
      </c>
      <c r="AT2874" s="2">
        <f>all_resi[[#This Row],[Nilai COD]]-all_resi[[#This Row],[COD Fee]]-all_resi[[#This Row],[Total Biaya Setelah Diskon]]</f>
        <v>110460</v>
      </c>
      <c r="AU2874" s="2">
        <f>IF(all_resi[[#This Row],[Waktu Terima]]="","",_xlfn.DAYS(all_resi[[#This Row],[Waktu Terima]],all_resi[[#This Row],[Tanggal Pengiriman]]))</f>
        <v>6</v>
      </c>
    </row>
    <row r="2875" spans="1:47" x14ac:dyDescent="0.25">
      <c r="A2875" s="2" t="s">
        <v>15850</v>
      </c>
      <c r="B2875" s="1">
        <v>46197</v>
      </c>
      <c r="C2875" s="2" t="s">
        <v>42</v>
      </c>
      <c r="D2875" s="2" t="s">
        <v>43</v>
      </c>
      <c r="E2875" s="2" t="s">
        <v>44</v>
      </c>
      <c r="F2875" s="2" t="s">
        <v>45</v>
      </c>
      <c r="G2875" s="2" t="s">
        <v>46</v>
      </c>
      <c r="H2875" s="2" t="s">
        <v>47</v>
      </c>
      <c r="I2875" s="2" t="s">
        <v>15851</v>
      </c>
      <c r="J2875" s="2" t="s">
        <v>15852</v>
      </c>
      <c r="K2875" s="2" t="s">
        <v>388</v>
      </c>
      <c r="L2875" s="2" t="s">
        <v>388</v>
      </c>
      <c r="M2875" s="2" t="s">
        <v>7985</v>
      </c>
      <c r="N2875" s="2" t="s">
        <v>15853</v>
      </c>
      <c r="O2875">
        <v>1</v>
      </c>
      <c r="P2875" s="2" t="s">
        <v>53</v>
      </c>
      <c r="Q2875">
        <v>100</v>
      </c>
      <c r="R2875">
        <v>0</v>
      </c>
      <c r="S2875" s="2" t="s">
        <v>54</v>
      </c>
      <c r="T2875" s="2" t="s">
        <v>55</v>
      </c>
      <c r="U2875" s="2" t="s">
        <v>15854</v>
      </c>
      <c r="V2875" s="2"/>
      <c r="W2875">
        <v>68000</v>
      </c>
      <c r="X2875">
        <v>0</v>
      </c>
      <c r="Y2875">
        <v>0</v>
      </c>
      <c r="Z2875">
        <v>68000</v>
      </c>
      <c r="AB2875" s="2" t="s">
        <v>57</v>
      </c>
      <c r="AC2875">
        <v>27200</v>
      </c>
      <c r="AD2875">
        <v>40800</v>
      </c>
      <c r="AE2875">
        <v>262000</v>
      </c>
      <c r="AF2875">
        <v>3930</v>
      </c>
      <c r="AG2875" s="2" t="s">
        <v>15851</v>
      </c>
      <c r="AH2875" s="2"/>
      <c r="AI2875" s="1">
        <v>46201</v>
      </c>
      <c r="AJ2875" s="2"/>
      <c r="AK2875" s="2" t="s">
        <v>58</v>
      </c>
      <c r="AM2875" s="2" t="s">
        <v>59</v>
      </c>
      <c r="AP2875" s="2" t="s">
        <v>60</v>
      </c>
      <c r="AQ2875" s="2" t="s">
        <v>41</v>
      </c>
      <c r="AR2875">
        <v>194000</v>
      </c>
      <c r="AS2875" s="2" t="str">
        <f>_xlfn.IFNA(IF(VLOOKUP(all_resi[[#This Row],[No. Waybill]],settle_reconcile[No. Waybill],1,0)="","Recon","Recon"),"-")</f>
        <v>Recon</v>
      </c>
      <c r="AT2875" s="2">
        <f>all_resi[[#This Row],[Nilai COD]]-all_resi[[#This Row],[COD Fee]]-all_resi[[#This Row],[Total Biaya Setelah Diskon]]</f>
        <v>217270</v>
      </c>
      <c r="AU2875" s="2">
        <f>IF(all_resi[[#This Row],[Waktu Terima]]="","",_xlfn.DAYS(all_resi[[#This Row],[Waktu Terima]],all_resi[[#This Row],[Tanggal Pengiriman]]))</f>
        <v>4</v>
      </c>
    </row>
    <row r="2876" spans="1:47" x14ac:dyDescent="0.25">
      <c r="A2876" s="2" t="s">
        <v>14995</v>
      </c>
      <c r="B2876" s="1">
        <v>46197</v>
      </c>
      <c r="C2876" s="2" t="s">
        <v>42</v>
      </c>
      <c r="D2876" s="2" t="s">
        <v>43</v>
      </c>
      <c r="E2876" s="2" t="s">
        <v>44</v>
      </c>
      <c r="F2876" s="2" t="s">
        <v>45</v>
      </c>
      <c r="G2876" s="2" t="s">
        <v>46</v>
      </c>
      <c r="H2876" s="2" t="s">
        <v>47</v>
      </c>
      <c r="I2876" s="2" t="s">
        <v>14996</v>
      </c>
      <c r="J2876" s="2" t="s">
        <v>14997</v>
      </c>
      <c r="K2876" s="2" t="s">
        <v>121</v>
      </c>
      <c r="L2876" s="2" t="s">
        <v>650</v>
      </c>
      <c r="M2876" s="2" t="s">
        <v>2206</v>
      </c>
      <c r="N2876" s="2" t="s">
        <v>14998</v>
      </c>
      <c r="O2876">
        <v>1</v>
      </c>
      <c r="P2876" s="2" t="s">
        <v>53</v>
      </c>
      <c r="Q2876">
        <v>100</v>
      </c>
      <c r="R2876">
        <v>0</v>
      </c>
      <c r="S2876" s="2" t="s">
        <v>54</v>
      </c>
      <c r="T2876" s="2" t="s">
        <v>55</v>
      </c>
      <c r="U2876" s="2" t="s">
        <v>147</v>
      </c>
      <c r="V2876" s="2"/>
      <c r="W2876">
        <v>122000</v>
      </c>
      <c r="X2876">
        <v>0</v>
      </c>
      <c r="Y2876">
        <v>0</v>
      </c>
      <c r="Z2876">
        <v>122000</v>
      </c>
      <c r="AB2876" s="2" t="s">
        <v>57</v>
      </c>
      <c r="AC2876">
        <v>48800</v>
      </c>
      <c r="AD2876">
        <v>73200</v>
      </c>
      <c r="AE2876">
        <v>192000</v>
      </c>
      <c r="AF2876">
        <v>2880</v>
      </c>
      <c r="AG2876" s="2"/>
      <c r="AH2876" s="2"/>
      <c r="AI2876" s="1"/>
      <c r="AJ2876" s="2"/>
      <c r="AK2876" s="2" t="s">
        <v>67</v>
      </c>
      <c r="AM2876" s="2" t="s">
        <v>59</v>
      </c>
      <c r="AP2876" s="2" t="s">
        <v>60</v>
      </c>
      <c r="AQ2876" s="2" t="s">
        <v>41</v>
      </c>
      <c r="AR2876">
        <v>70000</v>
      </c>
      <c r="AS2876" s="2" t="str">
        <f>_xlfn.IFNA(IF(VLOOKUP(all_resi[[#This Row],[No. Waybill]],settle_reconcile[No. Waybill],1,0)="","Recon","Recon"),"-")</f>
        <v>-</v>
      </c>
      <c r="AT2876" s="2">
        <f>all_resi[[#This Row],[Nilai COD]]-all_resi[[#This Row],[COD Fee]]-all_resi[[#This Row],[Total Biaya Setelah Diskon]]</f>
        <v>115920</v>
      </c>
      <c r="AU2876" s="2" t="str">
        <f>IF(all_resi[[#This Row],[Waktu Terima]]="","",_xlfn.DAYS(all_resi[[#This Row],[Waktu Terima]],all_resi[[#This Row],[Tanggal Pengiriman]]))</f>
        <v/>
      </c>
    </row>
    <row r="2877" spans="1:47" x14ac:dyDescent="0.25">
      <c r="A2877" s="2" t="s">
        <v>15550</v>
      </c>
      <c r="B2877" s="1">
        <v>46197</v>
      </c>
      <c r="C2877" s="2" t="s">
        <v>42</v>
      </c>
      <c r="D2877" s="2" t="s">
        <v>43</v>
      </c>
      <c r="E2877" s="2" t="s">
        <v>44</v>
      </c>
      <c r="F2877" s="2" t="s">
        <v>45</v>
      </c>
      <c r="G2877" s="2" t="s">
        <v>46</v>
      </c>
      <c r="H2877" s="2" t="s">
        <v>47</v>
      </c>
      <c r="I2877" s="2" t="s">
        <v>15551</v>
      </c>
      <c r="J2877" s="2" t="s">
        <v>15552</v>
      </c>
      <c r="K2877" s="2" t="s">
        <v>121</v>
      </c>
      <c r="L2877" s="2" t="s">
        <v>680</v>
      </c>
      <c r="M2877" s="2" t="s">
        <v>1022</v>
      </c>
      <c r="N2877" s="2" t="s">
        <v>15553</v>
      </c>
      <c r="O2877">
        <v>1</v>
      </c>
      <c r="P2877" s="2" t="s">
        <v>53</v>
      </c>
      <c r="Q2877">
        <v>100</v>
      </c>
      <c r="R2877">
        <v>0</v>
      </c>
      <c r="S2877" s="2" t="s">
        <v>54</v>
      </c>
      <c r="T2877" s="2" t="s">
        <v>55</v>
      </c>
      <c r="U2877" s="2" t="s">
        <v>97</v>
      </c>
      <c r="V2877" s="2"/>
      <c r="W2877">
        <v>81000</v>
      </c>
      <c r="X2877">
        <v>0</v>
      </c>
      <c r="Y2877">
        <v>0</v>
      </c>
      <c r="Z2877">
        <v>81000</v>
      </c>
      <c r="AB2877" s="2" t="s">
        <v>57</v>
      </c>
      <c r="AC2877">
        <v>32400</v>
      </c>
      <c r="AD2877">
        <v>48600</v>
      </c>
      <c r="AE2877">
        <v>166000</v>
      </c>
      <c r="AF2877">
        <v>2490</v>
      </c>
      <c r="AG2877" s="2"/>
      <c r="AH2877" s="2"/>
      <c r="AI2877" s="1"/>
      <c r="AJ2877" s="2"/>
      <c r="AK2877" s="2" t="s">
        <v>67</v>
      </c>
      <c r="AM2877" s="2" t="s">
        <v>59</v>
      </c>
      <c r="AP2877" s="2" t="s">
        <v>60</v>
      </c>
      <c r="AQ2877" s="2" t="s">
        <v>41</v>
      </c>
      <c r="AR2877">
        <v>85000</v>
      </c>
      <c r="AS2877" s="2" t="str">
        <f>_xlfn.IFNA(IF(VLOOKUP(all_resi[[#This Row],[No. Waybill]],settle_reconcile[No. Waybill],1,0)="","Recon","Recon"),"-")</f>
        <v>-</v>
      </c>
      <c r="AT2877" s="2">
        <f>all_resi[[#This Row],[Nilai COD]]-all_resi[[#This Row],[COD Fee]]-all_resi[[#This Row],[Total Biaya Setelah Diskon]]</f>
        <v>114910</v>
      </c>
      <c r="AU2877" s="2" t="str">
        <f>IF(all_resi[[#This Row],[Waktu Terima]]="","",_xlfn.DAYS(all_resi[[#This Row],[Waktu Terima]],all_resi[[#This Row],[Tanggal Pengiriman]]))</f>
        <v/>
      </c>
    </row>
    <row r="2878" spans="1:47" x14ac:dyDescent="0.25">
      <c r="A2878" s="2" t="s">
        <v>15309</v>
      </c>
      <c r="B2878" s="1">
        <v>46197</v>
      </c>
      <c r="C2878" s="2" t="s">
        <v>42</v>
      </c>
      <c r="D2878" s="2" t="s">
        <v>43</v>
      </c>
      <c r="E2878" s="2" t="s">
        <v>44</v>
      </c>
      <c r="F2878" s="2" t="s">
        <v>45</v>
      </c>
      <c r="G2878" s="2" t="s">
        <v>46</v>
      </c>
      <c r="H2878" s="2" t="s">
        <v>47</v>
      </c>
      <c r="I2878" s="2" t="s">
        <v>15310</v>
      </c>
      <c r="J2878" s="2" t="s">
        <v>15311</v>
      </c>
      <c r="K2878" s="2" t="s">
        <v>209</v>
      </c>
      <c r="L2878" s="2" t="s">
        <v>4261</v>
      </c>
      <c r="M2878" s="2" t="s">
        <v>10962</v>
      </c>
      <c r="N2878" s="2" t="s">
        <v>15312</v>
      </c>
      <c r="O2878">
        <v>1</v>
      </c>
      <c r="P2878" s="2" t="s">
        <v>53</v>
      </c>
      <c r="Q2878">
        <v>100</v>
      </c>
      <c r="R2878">
        <v>0</v>
      </c>
      <c r="S2878" s="2" t="s">
        <v>54</v>
      </c>
      <c r="T2878" s="2" t="s">
        <v>55</v>
      </c>
      <c r="U2878" s="2" t="s">
        <v>97</v>
      </c>
      <c r="V2878" s="2"/>
      <c r="W2878">
        <v>48000</v>
      </c>
      <c r="X2878">
        <v>0</v>
      </c>
      <c r="Y2878">
        <v>0</v>
      </c>
      <c r="Z2878">
        <v>48000</v>
      </c>
      <c r="AB2878" s="2" t="s">
        <v>57</v>
      </c>
      <c r="AC2878">
        <v>19200</v>
      </c>
      <c r="AD2878">
        <v>28800</v>
      </c>
      <c r="AE2878">
        <v>118000</v>
      </c>
      <c r="AF2878">
        <v>1770</v>
      </c>
      <c r="AG2878" s="2" t="s">
        <v>43</v>
      </c>
      <c r="AH2878" s="2"/>
      <c r="AI2878" s="1">
        <v>46211</v>
      </c>
      <c r="AJ2878" s="2"/>
      <c r="AK2878" s="2" t="s">
        <v>67</v>
      </c>
      <c r="AM2878" s="2" t="s">
        <v>59</v>
      </c>
      <c r="AP2878" s="2" t="s">
        <v>60</v>
      </c>
      <c r="AQ2878" s="2" t="s">
        <v>41</v>
      </c>
      <c r="AR2878">
        <v>70000</v>
      </c>
      <c r="AS2878" s="2" t="str">
        <f>_xlfn.IFNA(IF(VLOOKUP(all_resi[[#This Row],[No. Waybill]],settle_reconcile[No. Waybill],1,0)="","Recon","Recon"),"-")</f>
        <v>-</v>
      </c>
      <c r="AT2878" s="2">
        <f>all_resi[[#This Row],[Nilai COD]]-all_resi[[#This Row],[COD Fee]]-all_resi[[#This Row],[Total Biaya Setelah Diskon]]</f>
        <v>87430</v>
      </c>
      <c r="AU2878" s="2">
        <f>IF(all_resi[[#This Row],[Waktu Terima]]="","",_xlfn.DAYS(all_resi[[#This Row],[Waktu Terima]],all_resi[[#This Row],[Tanggal Pengiriman]]))</f>
        <v>14</v>
      </c>
    </row>
    <row r="2879" spans="1:47" x14ac:dyDescent="0.25">
      <c r="A2879" s="2" t="s">
        <v>15554</v>
      </c>
      <c r="B2879" s="1">
        <v>46197</v>
      </c>
      <c r="C2879" s="2" t="s">
        <v>42</v>
      </c>
      <c r="D2879" s="2" t="s">
        <v>43</v>
      </c>
      <c r="E2879" s="2" t="s">
        <v>44</v>
      </c>
      <c r="F2879" s="2" t="s">
        <v>45</v>
      </c>
      <c r="G2879" s="2" t="s">
        <v>46</v>
      </c>
      <c r="H2879" s="2" t="s">
        <v>47</v>
      </c>
      <c r="I2879" s="2" t="s">
        <v>15555</v>
      </c>
      <c r="J2879" s="2" t="s">
        <v>15556</v>
      </c>
      <c r="K2879" s="2" t="s">
        <v>237</v>
      </c>
      <c r="L2879" s="2" t="s">
        <v>238</v>
      </c>
      <c r="M2879" s="2" t="s">
        <v>1426</v>
      </c>
      <c r="N2879" s="2" t="s">
        <v>15557</v>
      </c>
      <c r="O2879">
        <v>1</v>
      </c>
      <c r="P2879" s="2" t="s">
        <v>53</v>
      </c>
      <c r="Q2879">
        <v>100</v>
      </c>
      <c r="R2879">
        <v>6500000</v>
      </c>
      <c r="S2879" s="2" t="s">
        <v>54</v>
      </c>
      <c r="T2879" s="2" t="s">
        <v>55</v>
      </c>
      <c r="U2879" s="2" t="s">
        <v>15558</v>
      </c>
      <c r="V2879" s="2" t="s">
        <v>4422</v>
      </c>
      <c r="W2879">
        <v>37000</v>
      </c>
      <c r="X2879">
        <v>0</v>
      </c>
      <c r="Y2879">
        <v>0</v>
      </c>
      <c r="Z2879">
        <v>37000</v>
      </c>
      <c r="AB2879" s="2" t="s">
        <v>57</v>
      </c>
      <c r="AC2879">
        <v>14800</v>
      </c>
      <c r="AD2879">
        <v>22200</v>
      </c>
      <c r="AE2879">
        <v>107000</v>
      </c>
      <c r="AF2879">
        <v>1605</v>
      </c>
      <c r="AG2879" s="2" t="s">
        <v>15555</v>
      </c>
      <c r="AH2879" s="2"/>
      <c r="AI2879" s="1">
        <v>46199</v>
      </c>
      <c r="AJ2879" s="2"/>
      <c r="AK2879" s="2" t="s">
        <v>58</v>
      </c>
      <c r="AM2879" s="2" t="s">
        <v>59</v>
      </c>
      <c r="AP2879" s="2" t="s">
        <v>60</v>
      </c>
      <c r="AQ2879" s="2" t="s">
        <v>41</v>
      </c>
      <c r="AR2879">
        <v>70000</v>
      </c>
      <c r="AS2879" s="2" t="str">
        <f>_xlfn.IFNA(IF(VLOOKUP(all_resi[[#This Row],[No. Waybill]],settle_reconcile[No. Waybill],1,0)="","Recon","Recon"),"-")</f>
        <v>Recon</v>
      </c>
      <c r="AT2879" s="2">
        <f>all_resi[[#This Row],[Nilai COD]]-all_resi[[#This Row],[COD Fee]]-all_resi[[#This Row],[Total Biaya Setelah Diskon]]</f>
        <v>83195</v>
      </c>
      <c r="AU2879" s="2">
        <f>IF(all_resi[[#This Row],[Waktu Terima]]="","",_xlfn.DAYS(all_resi[[#This Row],[Waktu Terima]],all_resi[[#This Row],[Tanggal Pengiriman]]))</f>
        <v>2</v>
      </c>
    </row>
    <row r="2880" spans="1:47" x14ac:dyDescent="0.25">
      <c r="A2880" s="2" t="s">
        <v>15271</v>
      </c>
      <c r="B2880" s="1">
        <v>46197</v>
      </c>
      <c r="C2880" s="2" t="s">
        <v>42</v>
      </c>
      <c r="D2880" s="2" t="s">
        <v>43</v>
      </c>
      <c r="E2880" s="2" t="s">
        <v>44</v>
      </c>
      <c r="F2880" s="2" t="s">
        <v>45</v>
      </c>
      <c r="G2880" s="2" t="s">
        <v>46</v>
      </c>
      <c r="H2880" s="2" t="s">
        <v>47</v>
      </c>
      <c r="I2880" s="2" t="s">
        <v>15272</v>
      </c>
      <c r="J2880" s="2" t="s">
        <v>15273</v>
      </c>
      <c r="K2880" s="2" t="s">
        <v>116</v>
      </c>
      <c r="L2880" s="2" t="s">
        <v>830</v>
      </c>
      <c r="M2880" s="2" t="s">
        <v>15274</v>
      </c>
      <c r="N2880" s="2" t="s">
        <v>15275</v>
      </c>
      <c r="O2880">
        <v>1</v>
      </c>
      <c r="P2880" s="2" t="s">
        <v>53</v>
      </c>
      <c r="Q2880">
        <v>100</v>
      </c>
      <c r="R2880">
        <v>0</v>
      </c>
      <c r="S2880" s="2" t="s">
        <v>54</v>
      </c>
      <c r="T2880" s="2" t="s">
        <v>55</v>
      </c>
      <c r="U2880" s="2" t="s">
        <v>147</v>
      </c>
      <c r="V2880" s="2"/>
      <c r="W2880">
        <v>15000</v>
      </c>
      <c r="X2880">
        <v>0</v>
      </c>
      <c r="Y2880">
        <v>0</v>
      </c>
      <c r="Z2880">
        <v>15000</v>
      </c>
      <c r="AB2880" s="2" t="s">
        <v>57</v>
      </c>
      <c r="AC2880">
        <v>9000</v>
      </c>
      <c r="AD2880">
        <v>6000</v>
      </c>
      <c r="AE2880">
        <v>84000</v>
      </c>
      <c r="AF2880">
        <v>1260</v>
      </c>
      <c r="AG2880" s="2" t="s">
        <v>15272</v>
      </c>
      <c r="AH2880" s="2"/>
      <c r="AI2880" s="1">
        <v>46198</v>
      </c>
      <c r="AJ2880" s="2"/>
      <c r="AK2880" s="2" t="s">
        <v>58</v>
      </c>
      <c r="AM2880" s="2" t="s">
        <v>59</v>
      </c>
      <c r="AP2880" s="2" t="s">
        <v>60</v>
      </c>
      <c r="AQ2880" s="2" t="s">
        <v>41</v>
      </c>
      <c r="AR2880">
        <v>69000</v>
      </c>
      <c r="AS2880" s="2" t="str">
        <f>_xlfn.IFNA(IF(VLOOKUP(all_resi[[#This Row],[No. Waybill]],settle_reconcile[No. Waybill],1,0)="","Recon","Recon"),"-")</f>
        <v>Recon</v>
      </c>
      <c r="AT2880" s="2">
        <f>all_resi[[#This Row],[Nilai COD]]-all_resi[[#This Row],[COD Fee]]-all_resi[[#This Row],[Total Biaya Setelah Diskon]]</f>
        <v>76740</v>
      </c>
      <c r="AU2880" s="2">
        <f>IF(all_resi[[#This Row],[Waktu Terima]]="","",_xlfn.DAYS(all_resi[[#This Row],[Waktu Terima]],all_resi[[#This Row],[Tanggal Pengiriman]]))</f>
        <v>1</v>
      </c>
    </row>
    <row r="2881" spans="1:47" x14ac:dyDescent="0.25">
      <c r="A2881" s="2" t="s">
        <v>15093</v>
      </c>
      <c r="B2881" s="1">
        <v>46197</v>
      </c>
      <c r="C2881" s="2" t="s">
        <v>42</v>
      </c>
      <c r="D2881" s="2" t="s">
        <v>43</v>
      </c>
      <c r="E2881" s="2" t="s">
        <v>44</v>
      </c>
      <c r="F2881" s="2" t="s">
        <v>45</v>
      </c>
      <c r="G2881" s="2" t="s">
        <v>46</v>
      </c>
      <c r="H2881" s="2" t="s">
        <v>47</v>
      </c>
      <c r="I2881" s="2" t="s">
        <v>15094</v>
      </c>
      <c r="J2881" s="2" t="s">
        <v>15095</v>
      </c>
      <c r="K2881" s="2" t="s">
        <v>75</v>
      </c>
      <c r="L2881" s="2" t="s">
        <v>3750</v>
      </c>
      <c r="M2881" s="2" t="s">
        <v>15096</v>
      </c>
      <c r="N2881" s="2" t="s">
        <v>15097</v>
      </c>
      <c r="O2881">
        <v>1</v>
      </c>
      <c r="P2881" s="2" t="s">
        <v>53</v>
      </c>
      <c r="Q2881">
        <v>100</v>
      </c>
      <c r="R2881">
        <v>0</v>
      </c>
      <c r="S2881" s="2" t="s">
        <v>54</v>
      </c>
      <c r="T2881" s="2" t="s">
        <v>55</v>
      </c>
      <c r="U2881" s="2" t="s">
        <v>147</v>
      </c>
      <c r="V2881" s="2"/>
      <c r="W2881">
        <v>61000</v>
      </c>
      <c r="X2881">
        <v>0</v>
      </c>
      <c r="Y2881">
        <v>0</v>
      </c>
      <c r="Z2881">
        <v>61000</v>
      </c>
      <c r="AB2881" s="2" t="s">
        <v>57</v>
      </c>
      <c r="AC2881">
        <v>24400</v>
      </c>
      <c r="AD2881">
        <v>36600</v>
      </c>
      <c r="AE2881">
        <v>131000</v>
      </c>
      <c r="AF2881">
        <v>1965</v>
      </c>
      <c r="AG2881" s="2" t="s">
        <v>15094</v>
      </c>
      <c r="AH2881" s="2"/>
      <c r="AI2881" s="1">
        <v>46202</v>
      </c>
      <c r="AJ2881" s="2"/>
      <c r="AK2881" s="2" t="s">
        <v>58</v>
      </c>
      <c r="AM2881" s="2" t="s">
        <v>59</v>
      </c>
      <c r="AP2881" s="2" t="s">
        <v>60</v>
      </c>
      <c r="AQ2881" s="2" t="s">
        <v>41</v>
      </c>
      <c r="AR2881">
        <v>70000</v>
      </c>
      <c r="AS2881" s="2" t="str">
        <f>_xlfn.IFNA(IF(VLOOKUP(all_resi[[#This Row],[No. Waybill]],settle_reconcile[No. Waybill],1,0)="","Recon","Recon"),"-")</f>
        <v>Recon</v>
      </c>
      <c r="AT2881" s="2">
        <f>all_resi[[#This Row],[Nilai COD]]-all_resi[[#This Row],[COD Fee]]-all_resi[[#This Row],[Total Biaya Setelah Diskon]]</f>
        <v>92435</v>
      </c>
      <c r="AU2881" s="2">
        <f>IF(all_resi[[#This Row],[Waktu Terima]]="","",_xlfn.DAYS(all_resi[[#This Row],[Waktu Terima]],all_resi[[#This Row],[Tanggal Pengiriman]]))</f>
        <v>5</v>
      </c>
    </row>
    <row r="2882" spans="1:47" x14ac:dyDescent="0.25">
      <c r="A2882" s="2" t="s">
        <v>15135</v>
      </c>
      <c r="B2882" s="1">
        <v>46197</v>
      </c>
      <c r="C2882" s="2" t="s">
        <v>42</v>
      </c>
      <c r="D2882" s="2" t="s">
        <v>43</v>
      </c>
      <c r="E2882" s="2" t="s">
        <v>44</v>
      </c>
      <c r="F2882" s="2" t="s">
        <v>45</v>
      </c>
      <c r="G2882" s="2" t="s">
        <v>46</v>
      </c>
      <c r="H2882" s="2" t="s">
        <v>47</v>
      </c>
      <c r="I2882" s="2" t="s">
        <v>15136</v>
      </c>
      <c r="J2882" s="2" t="s">
        <v>15137</v>
      </c>
      <c r="K2882" s="2" t="s">
        <v>69</v>
      </c>
      <c r="L2882" s="2" t="s">
        <v>15138</v>
      </c>
      <c r="M2882" s="2" t="s">
        <v>15139</v>
      </c>
      <c r="N2882" s="2" t="s">
        <v>15140</v>
      </c>
      <c r="O2882">
        <v>1</v>
      </c>
      <c r="P2882" s="2" t="s">
        <v>53</v>
      </c>
      <c r="Q2882">
        <v>100</v>
      </c>
      <c r="R2882">
        <v>0</v>
      </c>
      <c r="S2882" s="2" t="s">
        <v>54</v>
      </c>
      <c r="T2882" s="2" t="s">
        <v>55</v>
      </c>
      <c r="U2882" s="2" t="s">
        <v>1838</v>
      </c>
      <c r="V2882" s="2"/>
      <c r="W2882">
        <v>62000</v>
      </c>
      <c r="X2882">
        <v>0</v>
      </c>
      <c r="Y2882">
        <v>0</v>
      </c>
      <c r="Z2882">
        <v>62000</v>
      </c>
      <c r="AB2882" s="2" t="s">
        <v>57</v>
      </c>
      <c r="AC2882">
        <v>24800</v>
      </c>
      <c r="AD2882">
        <v>37200</v>
      </c>
      <c r="AE2882">
        <v>166000</v>
      </c>
      <c r="AF2882">
        <v>2490</v>
      </c>
      <c r="AG2882" s="2"/>
      <c r="AH2882" s="2"/>
      <c r="AI2882" s="1"/>
      <c r="AJ2882" s="2"/>
      <c r="AK2882" s="2" t="s">
        <v>67</v>
      </c>
      <c r="AM2882" s="2" t="s">
        <v>59</v>
      </c>
      <c r="AP2882" s="2" t="s">
        <v>60</v>
      </c>
      <c r="AQ2882" s="2" t="s">
        <v>41</v>
      </c>
      <c r="AR2882">
        <v>104000</v>
      </c>
      <c r="AS2882" s="2" t="str">
        <f>_xlfn.IFNA(IF(VLOOKUP(all_resi[[#This Row],[No. Waybill]],settle_reconcile[No. Waybill],1,0)="","Recon","Recon"),"-")</f>
        <v>-</v>
      </c>
      <c r="AT2882" s="2">
        <f>all_resi[[#This Row],[Nilai COD]]-all_resi[[#This Row],[COD Fee]]-all_resi[[#This Row],[Total Biaya Setelah Diskon]]</f>
        <v>126310</v>
      </c>
      <c r="AU2882" s="2" t="str">
        <f>IF(all_resi[[#This Row],[Waktu Terima]]="","",_xlfn.DAYS(all_resi[[#This Row],[Waktu Terima]],all_resi[[#This Row],[Tanggal Pengiriman]]))</f>
        <v/>
      </c>
    </row>
    <row r="2883" spans="1:47" x14ac:dyDescent="0.25">
      <c r="A2883" s="2" t="s">
        <v>15131</v>
      </c>
      <c r="B2883" s="1">
        <v>46197</v>
      </c>
      <c r="C2883" s="2" t="s">
        <v>42</v>
      </c>
      <c r="D2883" s="2" t="s">
        <v>43</v>
      </c>
      <c r="E2883" s="2" t="s">
        <v>44</v>
      </c>
      <c r="F2883" s="2" t="s">
        <v>45</v>
      </c>
      <c r="G2883" s="2" t="s">
        <v>46</v>
      </c>
      <c r="H2883" s="2" t="s">
        <v>47</v>
      </c>
      <c r="I2883" s="2" t="s">
        <v>15132</v>
      </c>
      <c r="J2883" s="2" t="s">
        <v>15133</v>
      </c>
      <c r="K2883" s="2" t="s">
        <v>82</v>
      </c>
      <c r="L2883" s="2" t="s">
        <v>1029</v>
      </c>
      <c r="M2883" s="2" t="s">
        <v>2155</v>
      </c>
      <c r="N2883" s="2" t="s">
        <v>15134</v>
      </c>
      <c r="O2883">
        <v>1</v>
      </c>
      <c r="P2883" s="2" t="s">
        <v>53</v>
      </c>
      <c r="Q2883">
        <v>100</v>
      </c>
      <c r="R2883">
        <v>0</v>
      </c>
      <c r="S2883" s="2" t="s">
        <v>54</v>
      </c>
      <c r="T2883" s="2" t="s">
        <v>55</v>
      </c>
      <c r="U2883" s="2" t="s">
        <v>147</v>
      </c>
      <c r="V2883" s="2"/>
      <c r="W2883">
        <v>71000</v>
      </c>
      <c r="X2883">
        <v>0</v>
      </c>
      <c r="Y2883">
        <v>0</v>
      </c>
      <c r="Z2883">
        <v>71000</v>
      </c>
      <c r="AB2883" s="2" t="s">
        <v>57</v>
      </c>
      <c r="AC2883">
        <v>28400</v>
      </c>
      <c r="AD2883">
        <v>42600</v>
      </c>
      <c r="AE2883">
        <v>141000</v>
      </c>
      <c r="AF2883">
        <v>2115</v>
      </c>
      <c r="AG2883" s="2" t="s">
        <v>256</v>
      </c>
      <c r="AH2883" s="2"/>
      <c r="AI2883" s="1">
        <v>46209</v>
      </c>
      <c r="AJ2883" s="2"/>
      <c r="AK2883" s="2" t="s">
        <v>67</v>
      </c>
      <c r="AM2883" s="2" t="s">
        <v>59</v>
      </c>
      <c r="AP2883" s="2" t="s">
        <v>60</v>
      </c>
      <c r="AQ2883" s="2" t="s">
        <v>41</v>
      </c>
      <c r="AR2883">
        <v>70000</v>
      </c>
      <c r="AS2883" s="2" t="str">
        <f>_xlfn.IFNA(IF(VLOOKUP(all_resi[[#This Row],[No. Waybill]],settle_reconcile[No. Waybill],1,0)="","Recon","Recon"),"-")</f>
        <v>-</v>
      </c>
      <c r="AT2883" s="2">
        <f>all_resi[[#This Row],[Nilai COD]]-all_resi[[#This Row],[COD Fee]]-all_resi[[#This Row],[Total Biaya Setelah Diskon]]</f>
        <v>96285</v>
      </c>
      <c r="AU2883" s="2">
        <f>IF(all_resi[[#This Row],[Waktu Terima]]="","",_xlfn.DAYS(all_resi[[#This Row],[Waktu Terima]],all_resi[[#This Row],[Tanggal Pengiriman]]))</f>
        <v>12</v>
      </c>
    </row>
    <row r="2884" spans="1:47" x14ac:dyDescent="0.25">
      <c r="A2884" s="2" t="s">
        <v>14811</v>
      </c>
      <c r="B2884" s="1">
        <v>46197</v>
      </c>
      <c r="C2884" s="2" t="s">
        <v>42</v>
      </c>
      <c r="D2884" s="2" t="s">
        <v>43</v>
      </c>
      <c r="E2884" s="2" t="s">
        <v>44</v>
      </c>
      <c r="F2884" s="2" t="s">
        <v>45</v>
      </c>
      <c r="G2884" s="2" t="s">
        <v>46</v>
      </c>
      <c r="H2884" s="2" t="s">
        <v>47</v>
      </c>
      <c r="I2884" s="2" t="s">
        <v>14812</v>
      </c>
      <c r="J2884" s="2" t="s">
        <v>14813</v>
      </c>
      <c r="K2884" s="2" t="s">
        <v>177</v>
      </c>
      <c r="L2884" s="2" t="s">
        <v>896</v>
      </c>
      <c r="M2884" s="2" t="s">
        <v>14814</v>
      </c>
      <c r="N2884" s="2" t="s">
        <v>14815</v>
      </c>
      <c r="O2884">
        <v>1</v>
      </c>
      <c r="P2884" s="2" t="s">
        <v>53</v>
      </c>
      <c r="Q2884">
        <v>100</v>
      </c>
      <c r="R2884">
        <v>0</v>
      </c>
      <c r="S2884" s="2" t="s">
        <v>54</v>
      </c>
      <c r="T2884" s="2" t="s">
        <v>55</v>
      </c>
      <c r="U2884" s="2" t="s">
        <v>147</v>
      </c>
      <c r="V2884" s="2"/>
      <c r="W2884">
        <v>87000</v>
      </c>
      <c r="X2884">
        <v>0</v>
      </c>
      <c r="Y2884">
        <v>0</v>
      </c>
      <c r="Z2884">
        <v>87000</v>
      </c>
      <c r="AB2884" s="2" t="s">
        <v>57</v>
      </c>
      <c r="AC2884">
        <v>34800</v>
      </c>
      <c r="AD2884">
        <v>52200</v>
      </c>
      <c r="AE2884">
        <v>157000</v>
      </c>
      <c r="AF2884">
        <v>2355</v>
      </c>
      <c r="AG2884" s="2" t="s">
        <v>256</v>
      </c>
      <c r="AH2884" s="2"/>
      <c r="AI2884" s="1">
        <v>46209</v>
      </c>
      <c r="AJ2884" s="2"/>
      <c r="AK2884" s="2" t="s">
        <v>67</v>
      </c>
      <c r="AM2884" s="2" t="s">
        <v>59</v>
      </c>
      <c r="AP2884" s="2" t="s">
        <v>60</v>
      </c>
      <c r="AQ2884" s="2" t="s">
        <v>41</v>
      </c>
      <c r="AR2884">
        <v>70000</v>
      </c>
      <c r="AS2884" s="2" t="str">
        <f>_xlfn.IFNA(IF(VLOOKUP(all_resi[[#This Row],[No. Waybill]],settle_reconcile[No. Waybill],1,0)="","Recon","Recon"),"-")</f>
        <v>-</v>
      </c>
      <c r="AT2884" s="2">
        <f>all_resi[[#This Row],[Nilai COD]]-all_resi[[#This Row],[COD Fee]]-all_resi[[#This Row],[Total Biaya Setelah Diskon]]</f>
        <v>102445</v>
      </c>
      <c r="AU2884" s="2">
        <f>IF(all_resi[[#This Row],[Waktu Terima]]="","",_xlfn.DAYS(all_resi[[#This Row],[Waktu Terima]],all_resi[[#This Row],[Tanggal Pengiriman]]))</f>
        <v>12</v>
      </c>
    </row>
    <row r="2885" spans="1:47" x14ac:dyDescent="0.25">
      <c r="A2885" s="2" t="s">
        <v>15295</v>
      </c>
      <c r="B2885" s="1">
        <v>46197</v>
      </c>
      <c r="C2885" s="2" t="s">
        <v>42</v>
      </c>
      <c r="D2885" s="2" t="s">
        <v>43</v>
      </c>
      <c r="E2885" s="2" t="s">
        <v>44</v>
      </c>
      <c r="F2885" s="2" t="s">
        <v>45</v>
      </c>
      <c r="G2885" s="2" t="s">
        <v>46</v>
      </c>
      <c r="H2885" s="2" t="s">
        <v>47</v>
      </c>
      <c r="I2885" s="2" t="s">
        <v>15296</v>
      </c>
      <c r="J2885" s="2" t="s">
        <v>15297</v>
      </c>
      <c r="K2885" s="2" t="s">
        <v>49</v>
      </c>
      <c r="L2885" s="2" t="s">
        <v>151</v>
      </c>
      <c r="M2885" s="2" t="s">
        <v>15298</v>
      </c>
      <c r="N2885" s="2" t="s">
        <v>15299</v>
      </c>
      <c r="O2885">
        <v>1</v>
      </c>
      <c r="P2885" s="2" t="s">
        <v>53</v>
      </c>
      <c r="Q2885">
        <v>100</v>
      </c>
      <c r="R2885">
        <v>0</v>
      </c>
      <c r="S2885" s="2" t="s">
        <v>54</v>
      </c>
      <c r="T2885" s="2" t="s">
        <v>55</v>
      </c>
      <c r="U2885" s="2" t="s">
        <v>250</v>
      </c>
      <c r="V2885" s="2"/>
      <c r="W2885">
        <v>53000</v>
      </c>
      <c r="X2885">
        <v>0</v>
      </c>
      <c r="Y2885">
        <v>0</v>
      </c>
      <c r="Z2885">
        <v>53000</v>
      </c>
      <c r="AB2885" s="2" t="s">
        <v>57</v>
      </c>
      <c r="AC2885">
        <v>21200</v>
      </c>
      <c r="AD2885">
        <v>31800</v>
      </c>
      <c r="AE2885">
        <v>107000</v>
      </c>
      <c r="AF2885">
        <v>1605</v>
      </c>
      <c r="AG2885" s="2" t="s">
        <v>256</v>
      </c>
      <c r="AH2885" s="2"/>
      <c r="AI2885" s="1">
        <v>46209</v>
      </c>
      <c r="AJ2885" s="2"/>
      <c r="AK2885" s="2" t="s">
        <v>67</v>
      </c>
      <c r="AM2885" s="2" t="s">
        <v>59</v>
      </c>
      <c r="AP2885" s="2" t="s">
        <v>60</v>
      </c>
      <c r="AQ2885" s="2" t="s">
        <v>41</v>
      </c>
      <c r="AR2885">
        <v>54000</v>
      </c>
      <c r="AS2885" s="2" t="str">
        <f>_xlfn.IFNA(IF(VLOOKUP(all_resi[[#This Row],[No. Waybill]],settle_reconcile[No. Waybill],1,0)="","Recon","Recon"),"-")</f>
        <v>-</v>
      </c>
      <c r="AT2885" s="2">
        <f>all_resi[[#This Row],[Nilai COD]]-all_resi[[#This Row],[COD Fee]]-all_resi[[#This Row],[Total Biaya Setelah Diskon]]</f>
        <v>73595</v>
      </c>
      <c r="AU2885" s="2">
        <f>IF(all_resi[[#This Row],[Waktu Terima]]="","",_xlfn.DAYS(all_resi[[#This Row],[Waktu Terima]],all_resi[[#This Row],[Tanggal Pengiriman]]))</f>
        <v>12</v>
      </c>
    </row>
    <row r="2886" spans="1:47" x14ac:dyDescent="0.25">
      <c r="A2886" s="2" t="s">
        <v>15590</v>
      </c>
      <c r="B2886" s="1">
        <v>46197</v>
      </c>
      <c r="C2886" s="2" t="s">
        <v>42</v>
      </c>
      <c r="D2886" s="2" t="s">
        <v>43</v>
      </c>
      <c r="E2886" s="2" t="s">
        <v>44</v>
      </c>
      <c r="F2886" s="2" t="s">
        <v>45</v>
      </c>
      <c r="G2886" s="2" t="s">
        <v>46</v>
      </c>
      <c r="H2886" s="2" t="s">
        <v>47</v>
      </c>
      <c r="I2886" s="2" t="s">
        <v>15591</v>
      </c>
      <c r="J2886" s="2" t="s">
        <v>15592</v>
      </c>
      <c r="K2886" s="2" t="s">
        <v>286</v>
      </c>
      <c r="L2886" s="2" t="s">
        <v>1476</v>
      </c>
      <c r="M2886" s="2" t="s">
        <v>1477</v>
      </c>
      <c r="N2886" s="2" t="s">
        <v>15593</v>
      </c>
      <c r="O2886">
        <v>1</v>
      </c>
      <c r="P2886" s="2" t="s">
        <v>53</v>
      </c>
      <c r="Q2886">
        <v>100</v>
      </c>
      <c r="R2886">
        <v>0</v>
      </c>
      <c r="S2886" s="2" t="s">
        <v>54</v>
      </c>
      <c r="T2886" s="2" t="s">
        <v>55</v>
      </c>
      <c r="U2886" s="2" t="s">
        <v>15594</v>
      </c>
      <c r="V2886" s="2"/>
      <c r="W2886">
        <v>106000</v>
      </c>
      <c r="X2886">
        <v>0</v>
      </c>
      <c r="Y2886">
        <v>0</v>
      </c>
      <c r="Z2886">
        <v>106000</v>
      </c>
      <c r="AB2886" s="2" t="s">
        <v>57</v>
      </c>
      <c r="AC2886">
        <v>42400</v>
      </c>
      <c r="AD2886">
        <v>63600</v>
      </c>
      <c r="AE2886">
        <v>314000</v>
      </c>
      <c r="AF2886">
        <v>4710</v>
      </c>
      <c r="AG2886" s="2"/>
      <c r="AH2886" s="2"/>
      <c r="AI2886" s="1"/>
      <c r="AJ2886" s="2" t="s">
        <v>15595</v>
      </c>
      <c r="AK2886" s="2" t="s">
        <v>67</v>
      </c>
      <c r="AM2886" s="2" t="s">
        <v>59</v>
      </c>
      <c r="AP2886" s="2" t="s">
        <v>60</v>
      </c>
      <c r="AQ2886" s="2" t="s">
        <v>41</v>
      </c>
      <c r="AR2886">
        <v>208000</v>
      </c>
      <c r="AS2886" s="2" t="str">
        <f>_xlfn.IFNA(IF(VLOOKUP(all_resi[[#This Row],[No. Waybill]],settle_reconcile[No. Waybill],1,0)="","Recon","Recon"),"-")</f>
        <v>-</v>
      </c>
      <c r="AT2886" s="2">
        <f>all_resi[[#This Row],[Nilai COD]]-all_resi[[#This Row],[COD Fee]]-all_resi[[#This Row],[Total Biaya Setelah Diskon]]</f>
        <v>245690</v>
      </c>
      <c r="AU2886" s="2" t="str">
        <f>IF(all_resi[[#This Row],[Waktu Terima]]="","",_xlfn.DAYS(all_resi[[#This Row],[Waktu Terima]],all_resi[[#This Row],[Tanggal Pengiriman]]))</f>
        <v/>
      </c>
    </row>
    <row r="2887" spans="1:47" x14ac:dyDescent="0.25">
      <c r="A2887" s="2" t="s">
        <v>15578</v>
      </c>
      <c r="B2887" s="1">
        <v>46197</v>
      </c>
      <c r="C2887" s="2" t="s">
        <v>42</v>
      </c>
      <c r="D2887" s="2" t="s">
        <v>43</v>
      </c>
      <c r="E2887" s="2" t="s">
        <v>44</v>
      </c>
      <c r="F2887" s="2" t="s">
        <v>45</v>
      </c>
      <c r="G2887" s="2" t="s">
        <v>46</v>
      </c>
      <c r="H2887" s="2" t="s">
        <v>47</v>
      </c>
      <c r="I2887" s="2" t="s">
        <v>15579</v>
      </c>
      <c r="J2887" s="2" t="s">
        <v>15580</v>
      </c>
      <c r="K2887" s="2" t="s">
        <v>121</v>
      </c>
      <c r="L2887" s="2" t="s">
        <v>166</v>
      </c>
      <c r="M2887" s="2" t="s">
        <v>9472</v>
      </c>
      <c r="N2887" s="2" t="s">
        <v>15581</v>
      </c>
      <c r="O2887">
        <v>1</v>
      </c>
      <c r="P2887" s="2" t="s">
        <v>53</v>
      </c>
      <c r="Q2887">
        <v>100</v>
      </c>
      <c r="R2887">
        <v>0</v>
      </c>
      <c r="S2887" s="2" t="s">
        <v>54</v>
      </c>
      <c r="T2887" s="2" t="s">
        <v>55</v>
      </c>
      <c r="U2887" s="2" t="s">
        <v>97</v>
      </c>
      <c r="V2887" s="2"/>
      <c r="W2887">
        <v>85000</v>
      </c>
      <c r="X2887">
        <v>0</v>
      </c>
      <c r="Y2887">
        <v>0</v>
      </c>
      <c r="Z2887">
        <v>85000</v>
      </c>
      <c r="AB2887" s="2" t="s">
        <v>57</v>
      </c>
      <c r="AC2887">
        <v>34000</v>
      </c>
      <c r="AD2887">
        <v>51000</v>
      </c>
      <c r="AE2887">
        <v>155000</v>
      </c>
      <c r="AF2887">
        <v>2325</v>
      </c>
      <c r="AG2887" s="2"/>
      <c r="AH2887" s="2"/>
      <c r="AI2887" s="1"/>
      <c r="AJ2887" s="2"/>
      <c r="AK2887" s="2" t="s">
        <v>67</v>
      </c>
      <c r="AM2887" s="2" t="s">
        <v>59</v>
      </c>
      <c r="AP2887" s="2" t="s">
        <v>60</v>
      </c>
      <c r="AQ2887" s="2" t="s">
        <v>41</v>
      </c>
      <c r="AR2887">
        <v>70000</v>
      </c>
      <c r="AS2887" s="2" t="str">
        <f>_xlfn.IFNA(IF(VLOOKUP(all_resi[[#This Row],[No. Waybill]],settle_reconcile[No. Waybill],1,0)="","Recon","Recon"),"-")</f>
        <v>-</v>
      </c>
      <c r="AT2887" s="2">
        <f>all_resi[[#This Row],[Nilai COD]]-all_resi[[#This Row],[COD Fee]]-all_resi[[#This Row],[Total Biaya Setelah Diskon]]</f>
        <v>101675</v>
      </c>
      <c r="AU2887" s="2" t="str">
        <f>IF(all_resi[[#This Row],[Waktu Terima]]="","",_xlfn.DAYS(all_resi[[#This Row],[Waktu Terima]],all_resi[[#This Row],[Tanggal Pengiriman]]))</f>
        <v/>
      </c>
    </row>
    <row r="2888" spans="1:47" x14ac:dyDescent="0.25">
      <c r="A2888" s="2" t="s">
        <v>15791</v>
      </c>
      <c r="B2888" s="1">
        <v>46197</v>
      </c>
      <c r="C2888" s="2" t="s">
        <v>42</v>
      </c>
      <c r="D2888" s="2" t="s">
        <v>43</v>
      </c>
      <c r="E2888" s="2" t="s">
        <v>44</v>
      </c>
      <c r="F2888" s="2" t="s">
        <v>45</v>
      </c>
      <c r="G2888" s="2" t="s">
        <v>46</v>
      </c>
      <c r="H2888" s="2" t="s">
        <v>47</v>
      </c>
      <c r="I2888" s="2" t="s">
        <v>15792</v>
      </c>
      <c r="J2888" s="2" t="s">
        <v>15793</v>
      </c>
      <c r="K2888" s="2" t="s">
        <v>69</v>
      </c>
      <c r="L2888" s="2" t="s">
        <v>950</v>
      </c>
      <c r="M2888" s="2" t="s">
        <v>15794</v>
      </c>
      <c r="N2888" s="2" t="s">
        <v>15795</v>
      </c>
      <c r="O2888">
        <v>1</v>
      </c>
      <c r="P2888" s="2" t="s">
        <v>53</v>
      </c>
      <c r="Q2888">
        <v>100</v>
      </c>
      <c r="R2888">
        <v>0</v>
      </c>
      <c r="S2888" s="2" t="s">
        <v>54</v>
      </c>
      <c r="T2888" s="2" t="s">
        <v>55</v>
      </c>
      <c r="U2888" s="2" t="s">
        <v>250</v>
      </c>
      <c r="V2888" s="2"/>
      <c r="W2888">
        <v>47000</v>
      </c>
      <c r="X2888">
        <v>0</v>
      </c>
      <c r="Y2888">
        <v>0</v>
      </c>
      <c r="Z2888">
        <v>47000</v>
      </c>
      <c r="AB2888" s="2" t="s">
        <v>57</v>
      </c>
      <c r="AC2888">
        <v>18800</v>
      </c>
      <c r="AD2888">
        <v>28200</v>
      </c>
      <c r="AE2888">
        <v>101900</v>
      </c>
      <c r="AF2888">
        <v>1528.5</v>
      </c>
      <c r="AG2888" s="2"/>
      <c r="AH2888" s="2"/>
      <c r="AI2888" s="1"/>
      <c r="AJ2888" s="2"/>
      <c r="AK2888" s="2" t="s">
        <v>67</v>
      </c>
      <c r="AM2888" s="2" t="s">
        <v>59</v>
      </c>
      <c r="AP2888" s="2" t="s">
        <v>60</v>
      </c>
      <c r="AQ2888" s="2" t="s">
        <v>41</v>
      </c>
      <c r="AR2888">
        <v>54900</v>
      </c>
      <c r="AS2888" s="2" t="str">
        <f>_xlfn.IFNA(IF(VLOOKUP(all_resi[[#This Row],[No. Waybill]],settle_reconcile[No. Waybill],1,0)="","Recon","Recon"),"-")</f>
        <v>-</v>
      </c>
      <c r="AT2888" s="2">
        <f>all_resi[[#This Row],[Nilai COD]]-all_resi[[#This Row],[COD Fee]]-all_resi[[#This Row],[Total Biaya Setelah Diskon]]</f>
        <v>72171.5</v>
      </c>
      <c r="AU2888" s="2" t="str">
        <f>IF(all_resi[[#This Row],[Waktu Terima]]="","",_xlfn.DAYS(all_resi[[#This Row],[Waktu Terima]],all_resi[[#This Row],[Tanggal Pengiriman]]))</f>
        <v/>
      </c>
    </row>
    <row r="2889" spans="1:47" x14ac:dyDescent="0.25">
      <c r="A2889" s="2" t="s">
        <v>15396</v>
      </c>
      <c r="B2889" s="1">
        <v>46197</v>
      </c>
      <c r="C2889" s="2" t="s">
        <v>42</v>
      </c>
      <c r="D2889" s="2" t="s">
        <v>43</v>
      </c>
      <c r="E2889" s="2" t="s">
        <v>44</v>
      </c>
      <c r="F2889" s="2" t="s">
        <v>45</v>
      </c>
      <c r="G2889" s="2" t="s">
        <v>46</v>
      </c>
      <c r="H2889" s="2" t="s">
        <v>47</v>
      </c>
      <c r="I2889" s="2" t="s">
        <v>15397</v>
      </c>
      <c r="J2889" s="2" t="s">
        <v>15398</v>
      </c>
      <c r="K2889" s="2" t="s">
        <v>156</v>
      </c>
      <c r="L2889" s="2" t="s">
        <v>606</v>
      </c>
      <c r="M2889" s="2" t="s">
        <v>4240</v>
      </c>
      <c r="N2889" s="2" t="s">
        <v>15399</v>
      </c>
      <c r="O2889">
        <v>1</v>
      </c>
      <c r="P2889" s="2" t="s">
        <v>53</v>
      </c>
      <c r="Q2889">
        <v>100</v>
      </c>
      <c r="R2889">
        <v>0</v>
      </c>
      <c r="S2889" s="2" t="s">
        <v>54</v>
      </c>
      <c r="T2889" s="2" t="s">
        <v>55</v>
      </c>
      <c r="U2889" s="2" t="s">
        <v>97</v>
      </c>
      <c r="V2889" s="2"/>
      <c r="W2889">
        <v>64000</v>
      </c>
      <c r="X2889">
        <v>0</v>
      </c>
      <c r="Y2889">
        <v>0</v>
      </c>
      <c r="Z2889">
        <v>64000</v>
      </c>
      <c r="AB2889" s="2" t="s">
        <v>57</v>
      </c>
      <c r="AC2889">
        <v>25600</v>
      </c>
      <c r="AD2889">
        <v>38400</v>
      </c>
      <c r="AE2889">
        <v>134000</v>
      </c>
      <c r="AF2889">
        <v>2010</v>
      </c>
      <c r="AG2889" s="2" t="s">
        <v>15397</v>
      </c>
      <c r="AH2889" s="2"/>
      <c r="AI2889" s="1">
        <v>46201</v>
      </c>
      <c r="AJ2889" s="2"/>
      <c r="AK2889" s="2" t="s">
        <v>58</v>
      </c>
      <c r="AM2889" s="2" t="s">
        <v>59</v>
      </c>
      <c r="AP2889" s="2" t="s">
        <v>60</v>
      </c>
      <c r="AQ2889" s="2" t="s">
        <v>41</v>
      </c>
      <c r="AR2889">
        <v>70000</v>
      </c>
      <c r="AS2889" s="2" t="str">
        <f>_xlfn.IFNA(IF(VLOOKUP(all_resi[[#This Row],[No. Waybill]],settle_reconcile[No. Waybill],1,0)="","Recon","Recon"),"-")</f>
        <v>Recon</v>
      </c>
      <c r="AT2889" s="2">
        <f>all_resi[[#This Row],[Nilai COD]]-all_resi[[#This Row],[COD Fee]]-all_resi[[#This Row],[Total Biaya Setelah Diskon]]</f>
        <v>93590</v>
      </c>
      <c r="AU2889" s="2">
        <f>IF(all_resi[[#This Row],[Waktu Terima]]="","",_xlfn.DAYS(all_resi[[#This Row],[Waktu Terima]],all_resi[[#This Row],[Tanggal Pengiriman]]))</f>
        <v>4</v>
      </c>
    </row>
    <row r="2890" spans="1:47" x14ac:dyDescent="0.25">
      <c r="A2890" s="2" t="s">
        <v>15290</v>
      </c>
      <c r="B2890" s="1">
        <v>46197</v>
      </c>
      <c r="C2890" s="2" t="s">
        <v>42</v>
      </c>
      <c r="D2890" s="2" t="s">
        <v>43</v>
      </c>
      <c r="E2890" s="2" t="s">
        <v>44</v>
      </c>
      <c r="F2890" s="2" t="s">
        <v>45</v>
      </c>
      <c r="G2890" s="2" t="s">
        <v>46</v>
      </c>
      <c r="H2890" s="2" t="s">
        <v>47</v>
      </c>
      <c r="I2890" s="2" t="s">
        <v>15291</v>
      </c>
      <c r="J2890" s="2" t="s">
        <v>15292</v>
      </c>
      <c r="K2890" s="2" t="s">
        <v>116</v>
      </c>
      <c r="L2890" s="2" t="s">
        <v>1133</v>
      </c>
      <c r="M2890" s="2" t="s">
        <v>15293</v>
      </c>
      <c r="N2890" s="2" t="s">
        <v>15294</v>
      </c>
      <c r="O2890">
        <v>1</v>
      </c>
      <c r="P2890" s="2" t="s">
        <v>53</v>
      </c>
      <c r="Q2890">
        <v>100</v>
      </c>
      <c r="R2890">
        <v>0</v>
      </c>
      <c r="S2890" s="2" t="s">
        <v>54</v>
      </c>
      <c r="T2890" s="2" t="s">
        <v>55</v>
      </c>
      <c r="U2890" s="2" t="s">
        <v>147</v>
      </c>
      <c r="V2890" s="2"/>
      <c r="W2890">
        <v>12000</v>
      </c>
      <c r="X2890">
        <v>0</v>
      </c>
      <c r="Y2890">
        <v>0</v>
      </c>
      <c r="Z2890">
        <v>12000</v>
      </c>
      <c r="AB2890" s="2" t="s">
        <v>57</v>
      </c>
      <c r="AC2890">
        <v>7000</v>
      </c>
      <c r="AD2890">
        <v>5000</v>
      </c>
      <c r="AE2890">
        <v>82000</v>
      </c>
      <c r="AF2890">
        <v>1230</v>
      </c>
      <c r="AG2890" s="2" t="s">
        <v>15291</v>
      </c>
      <c r="AH2890" s="2"/>
      <c r="AI2890" s="1">
        <v>46199</v>
      </c>
      <c r="AJ2890" s="2"/>
      <c r="AK2890" s="2" t="s">
        <v>58</v>
      </c>
      <c r="AM2890" s="2" t="s">
        <v>59</v>
      </c>
      <c r="AP2890" s="2" t="s">
        <v>60</v>
      </c>
      <c r="AQ2890" s="2" t="s">
        <v>41</v>
      </c>
      <c r="AR2890">
        <v>70000</v>
      </c>
      <c r="AS2890" s="2" t="str">
        <f>_xlfn.IFNA(IF(VLOOKUP(all_resi[[#This Row],[No. Waybill]],settle_reconcile[No. Waybill],1,0)="","Recon","Recon"),"-")</f>
        <v>Recon</v>
      </c>
      <c r="AT2890" s="2">
        <f>all_resi[[#This Row],[Nilai COD]]-all_resi[[#This Row],[COD Fee]]-all_resi[[#This Row],[Total Biaya Setelah Diskon]]</f>
        <v>75770</v>
      </c>
      <c r="AU2890" s="2">
        <f>IF(all_resi[[#This Row],[Waktu Terima]]="","",_xlfn.DAYS(all_resi[[#This Row],[Waktu Terima]],all_resi[[#This Row],[Tanggal Pengiriman]]))</f>
        <v>2</v>
      </c>
    </row>
    <row r="2891" spans="1:47" x14ac:dyDescent="0.25">
      <c r="A2891" s="2" t="s">
        <v>15582</v>
      </c>
      <c r="B2891" s="1">
        <v>46197</v>
      </c>
      <c r="C2891" s="2" t="s">
        <v>42</v>
      </c>
      <c r="D2891" s="2" t="s">
        <v>43</v>
      </c>
      <c r="E2891" s="2" t="s">
        <v>44</v>
      </c>
      <c r="F2891" s="2" t="s">
        <v>45</v>
      </c>
      <c r="G2891" s="2" t="s">
        <v>46</v>
      </c>
      <c r="H2891" s="2" t="s">
        <v>47</v>
      </c>
      <c r="I2891" s="2" t="s">
        <v>15583</v>
      </c>
      <c r="J2891" s="2" t="s">
        <v>15584</v>
      </c>
      <c r="K2891" s="2" t="s">
        <v>177</v>
      </c>
      <c r="L2891" s="2" t="s">
        <v>807</v>
      </c>
      <c r="M2891" s="2" t="s">
        <v>2536</v>
      </c>
      <c r="N2891" s="2" t="s">
        <v>15585</v>
      </c>
      <c r="O2891">
        <v>1</v>
      </c>
      <c r="P2891" s="2" t="s">
        <v>53</v>
      </c>
      <c r="Q2891">
        <v>100</v>
      </c>
      <c r="R2891">
        <v>0</v>
      </c>
      <c r="S2891" s="2" t="s">
        <v>54</v>
      </c>
      <c r="T2891" s="2" t="s">
        <v>55</v>
      </c>
      <c r="U2891" s="2" t="s">
        <v>66</v>
      </c>
      <c r="V2891" s="2"/>
      <c r="W2891">
        <v>64000</v>
      </c>
      <c r="X2891">
        <v>0</v>
      </c>
      <c r="Y2891">
        <v>0</v>
      </c>
      <c r="Z2891">
        <v>64000</v>
      </c>
      <c r="AB2891" s="2" t="s">
        <v>57</v>
      </c>
      <c r="AC2891">
        <v>25600</v>
      </c>
      <c r="AD2891">
        <v>38400</v>
      </c>
      <c r="AE2891">
        <v>148000</v>
      </c>
      <c r="AF2891">
        <v>2220</v>
      </c>
      <c r="AG2891" s="2" t="s">
        <v>256</v>
      </c>
      <c r="AH2891" s="2"/>
      <c r="AI2891" s="1">
        <v>46205</v>
      </c>
      <c r="AJ2891" s="2"/>
      <c r="AK2891" s="2" t="s">
        <v>67</v>
      </c>
      <c r="AM2891" s="2" t="s">
        <v>59</v>
      </c>
      <c r="AP2891" s="2" t="s">
        <v>60</v>
      </c>
      <c r="AQ2891" s="2" t="s">
        <v>41</v>
      </c>
      <c r="AR2891">
        <v>84000</v>
      </c>
      <c r="AS2891" s="2" t="str">
        <f>_xlfn.IFNA(IF(VLOOKUP(all_resi[[#This Row],[No. Waybill]],settle_reconcile[No. Waybill],1,0)="","Recon","Recon"),"-")</f>
        <v>-</v>
      </c>
      <c r="AT2891" s="2">
        <f>all_resi[[#This Row],[Nilai COD]]-all_resi[[#This Row],[COD Fee]]-all_resi[[#This Row],[Total Biaya Setelah Diskon]]</f>
        <v>107380</v>
      </c>
      <c r="AU2891" s="2">
        <f>IF(all_resi[[#This Row],[Waktu Terima]]="","",_xlfn.DAYS(all_resi[[#This Row],[Waktu Terima]],all_resi[[#This Row],[Tanggal Pengiriman]]))</f>
        <v>8</v>
      </c>
    </row>
    <row r="2892" spans="1:47" x14ac:dyDescent="0.25">
      <c r="A2892" s="2" t="s">
        <v>15533</v>
      </c>
      <c r="B2892" s="1">
        <v>46197</v>
      </c>
      <c r="C2892" s="2" t="s">
        <v>42</v>
      </c>
      <c r="D2892" s="2" t="s">
        <v>43</v>
      </c>
      <c r="E2892" s="2" t="s">
        <v>44</v>
      </c>
      <c r="F2892" s="2" t="s">
        <v>45</v>
      </c>
      <c r="G2892" s="2" t="s">
        <v>46</v>
      </c>
      <c r="H2892" s="2" t="s">
        <v>47</v>
      </c>
      <c r="I2892" s="2" t="s">
        <v>15534</v>
      </c>
      <c r="J2892" s="2" t="s">
        <v>15535</v>
      </c>
      <c r="K2892" s="2" t="s">
        <v>156</v>
      </c>
      <c r="L2892" s="2" t="s">
        <v>536</v>
      </c>
      <c r="M2892" s="2" t="s">
        <v>3021</v>
      </c>
      <c r="N2892" s="2" t="s">
        <v>15536</v>
      </c>
      <c r="O2892">
        <v>1</v>
      </c>
      <c r="P2892" s="2" t="s">
        <v>53</v>
      </c>
      <c r="Q2892">
        <v>100</v>
      </c>
      <c r="R2892">
        <v>0</v>
      </c>
      <c r="S2892" s="2" t="s">
        <v>54</v>
      </c>
      <c r="T2892" s="2" t="s">
        <v>55</v>
      </c>
      <c r="U2892" s="2" t="s">
        <v>225</v>
      </c>
      <c r="V2892" s="2"/>
      <c r="W2892">
        <v>100000</v>
      </c>
      <c r="X2892">
        <v>0</v>
      </c>
      <c r="Y2892">
        <v>0</v>
      </c>
      <c r="Z2892">
        <v>100000</v>
      </c>
      <c r="AB2892" s="2" t="s">
        <v>57</v>
      </c>
      <c r="AC2892">
        <v>40000</v>
      </c>
      <c r="AD2892">
        <v>60000</v>
      </c>
      <c r="AE2892">
        <v>204000</v>
      </c>
      <c r="AF2892">
        <v>3060</v>
      </c>
      <c r="AG2892" s="2" t="s">
        <v>43</v>
      </c>
      <c r="AH2892" s="2"/>
      <c r="AI2892" s="1">
        <v>46211</v>
      </c>
      <c r="AJ2892" s="2"/>
      <c r="AK2892" s="2" t="s">
        <v>67</v>
      </c>
      <c r="AM2892" s="2" t="s">
        <v>59</v>
      </c>
      <c r="AP2892" s="2" t="s">
        <v>60</v>
      </c>
      <c r="AQ2892" s="2" t="s">
        <v>41</v>
      </c>
      <c r="AR2892">
        <v>104000</v>
      </c>
      <c r="AS2892" s="2" t="str">
        <f>_xlfn.IFNA(IF(VLOOKUP(all_resi[[#This Row],[No. Waybill]],settle_reconcile[No. Waybill],1,0)="","Recon","Recon"),"-")</f>
        <v>-</v>
      </c>
      <c r="AT2892" s="2">
        <f>all_resi[[#This Row],[Nilai COD]]-all_resi[[#This Row],[COD Fee]]-all_resi[[#This Row],[Total Biaya Setelah Diskon]]</f>
        <v>140940</v>
      </c>
      <c r="AU2892" s="2">
        <f>IF(all_resi[[#This Row],[Waktu Terima]]="","",_xlfn.DAYS(all_resi[[#This Row],[Waktu Terima]],all_resi[[#This Row],[Tanggal Pengiriman]]))</f>
        <v>14</v>
      </c>
    </row>
    <row r="2893" spans="1:47" x14ac:dyDescent="0.25">
      <c r="A2893" s="2" t="s">
        <v>15391</v>
      </c>
      <c r="B2893" s="1">
        <v>46197</v>
      </c>
      <c r="C2893" s="2" t="s">
        <v>42</v>
      </c>
      <c r="D2893" s="2" t="s">
        <v>43</v>
      </c>
      <c r="E2893" s="2" t="s">
        <v>44</v>
      </c>
      <c r="F2893" s="2" t="s">
        <v>45</v>
      </c>
      <c r="G2893" s="2" t="s">
        <v>46</v>
      </c>
      <c r="H2893" s="2" t="s">
        <v>47</v>
      </c>
      <c r="I2893" s="2" t="s">
        <v>15392</v>
      </c>
      <c r="J2893" s="2" t="s">
        <v>15393</v>
      </c>
      <c r="K2893" s="2" t="s">
        <v>437</v>
      </c>
      <c r="L2893" s="2" t="s">
        <v>504</v>
      </c>
      <c r="M2893" s="2" t="s">
        <v>15394</v>
      </c>
      <c r="N2893" s="2" t="s">
        <v>15395</v>
      </c>
      <c r="O2893">
        <v>1</v>
      </c>
      <c r="P2893" s="2" t="s">
        <v>53</v>
      </c>
      <c r="Q2893">
        <v>100</v>
      </c>
      <c r="R2893">
        <v>0</v>
      </c>
      <c r="S2893" s="2" t="s">
        <v>54</v>
      </c>
      <c r="T2893" s="2" t="s">
        <v>55</v>
      </c>
      <c r="U2893" s="2" t="s">
        <v>56</v>
      </c>
      <c r="V2893" s="2"/>
      <c r="W2893">
        <v>45000</v>
      </c>
      <c r="X2893">
        <v>0</v>
      </c>
      <c r="Y2893">
        <v>0</v>
      </c>
      <c r="Z2893">
        <v>45000</v>
      </c>
      <c r="AB2893" s="2" t="s">
        <v>57</v>
      </c>
      <c r="AC2893">
        <v>18000</v>
      </c>
      <c r="AD2893">
        <v>27000</v>
      </c>
      <c r="AE2893">
        <v>149000</v>
      </c>
      <c r="AF2893">
        <v>2235</v>
      </c>
      <c r="AG2893" s="2" t="s">
        <v>15392</v>
      </c>
      <c r="AH2893" s="2"/>
      <c r="AI2893" s="1">
        <v>46202</v>
      </c>
      <c r="AJ2893" s="2"/>
      <c r="AK2893" s="2" t="s">
        <v>58</v>
      </c>
      <c r="AM2893" s="2" t="s">
        <v>59</v>
      </c>
      <c r="AP2893" s="2" t="s">
        <v>60</v>
      </c>
      <c r="AQ2893" s="2" t="s">
        <v>41</v>
      </c>
      <c r="AR2893">
        <v>104000</v>
      </c>
      <c r="AS2893" s="2" t="str">
        <f>_xlfn.IFNA(IF(VLOOKUP(all_resi[[#This Row],[No. Waybill]],settle_reconcile[No. Waybill],1,0)="","Recon","Recon"),"-")</f>
        <v>Recon</v>
      </c>
      <c r="AT2893" s="2">
        <f>all_resi[[#This Row],[Nilai COD]]-all_resi[[#This Row],[COD Fee]]-all_resi[[#This Row],[Total Biaya Setelah Diskon]]</f>
        <v>119765</v>
      </c>
      <c r="AU2893" s="2">
        <f>IF(all_resi[[#This Row],[Waktu Terima]]="","",_xlfn.DAYS(all_resi[[#This Row],[Waktu Terima]],all_resi[[#This Row],[Tanggal Pengiriman]]))</f>
        <v>5</v>
      </c>
    </row>
    <row r="2894" spans="1:47" x14ac:dyDescent="0.25">
      <c r="A2894" s="2" t="s">
        <v>16177</v>
      </c>
      <c r="B2894" s="1">
        <v>46198</v>
      </c>
      <c r="C2894" s="2" t="s">
        <v>42</v>
      </c>
      <c r="D2894" s="2" t="s">
        <v>43</v>
      </c>
      <c r="E2894" s="2" t="s">
        <v>44</v>
      </c>
      <c r="F2894" s="2" t="s">
        <v>45</v>
      </c>
      <c r="G2894" s="2" t="s">
        <v>46</v>
      </c>
      <c r="H2894" s="2" t="s">
        <v>47</v>
      </c>
      <c r="I2894" s="2" t="s">
        <v>16178</v>
      </c>
      <c r="J2894" s="2" t="s">
        <v>16179</v>
      </c>
      <c r="K2894" s="2" t="s">
        <v>82</v>
      </c>
      <c r="L2894" s="2" t="s">
        <v>1029</v>
      </c>
      <c r="M2894" s="2" t="s">
        <v>1030</v>
      </c>
      <c r="N2894" s="2" t="s">
        <v>16180</v>
      </c>
      <c r="O2894">
        <v>1</v>
      </c>
      <c r="P2894" s="2" t="s">
        <v>53</v>
      </c>
      <c r="Q2894">
        <v>100</v>
      </c>
      <c r="R2894">
        <v>0</v>
      </c>
      <c r="S2894" s="2" t="s">
        <v>54</v>
      </c>
      <c r="T2894" s="2" t="s">
        <v>55</v>
      </c>
      <c r="U2894" s="2" t="s">
        <v>1411</v>
      </c>
      <c r="V2894" s="2"/>
      <c r="W2894">
        <v>71000</v>
      </c>
      <c r="X2894">
        <v>0</v>
      </c>
      <c r="Y2894">
        <v>0</v>
      </c>
      <c r="Z2894">
        <v>71000</v>
      </c>
      <c r="AB2894" s="2" t="s">
        <v>57</v>
      </c>
      <c r="AC2894">
        <v>28400</v>
      </c>
      <c r="AD2894">
        <v>42600</v>
      </c>
      <c r="AE2894">
        <v>196000</v>
      </c>
      <c r="AF2894">
        <v>2940</v>
      </c>
      <c r="AG2894" s="2" t="s">
        <v>256</v>
      </c>
      <c r="AH2894" s="2"/>
      <c r="AI2894" s="1">
        <v>46209</v>
      </c>
      <c r="AJ2894" s="2"/>
      <c r="AK2894" s="2" t="s">
        <v>67</v>
      </c>
      <c r="AM2894" s="2" t="s">
        <v>59</v>
      </c>
      <c r="AP2894" s="2" t="s">
        <v>60</v>
      </c>
      <c r="AQ2894" s="2" t="s">
        <v>41</v>
      </c>
      <c r="AR2894">
        <v>125000</v>
      </c>
      <c r="AS2894" s="2" t="str">
        <f>_xlfn.IFNA(IF(VLOOKUP(all_resi[[#This Row],[No. Waybill]],settle_reconcile[No. Waybill],1,0)="","Recon","Recon"),"-")</f>
        <v>-</v>
      </c>
      <c r="AT2894" s="2">
        <f>all_resi[[#This Row],[Nilai COD]]-all_resi[[#This Row],[COD Fee]]-all_resi[[#This Row],[Total Biaya Setelah Diskon]]</f>
        <v>150460</v>
      </c>
      <c r="AU2894" s="2">
        <f>IF(all_resi[[#This Row],[Waktu Terima]]="","",_xlfn.DAYS(all_resi[[#This Row],[Waktu Terima]],all_resi[[#This Row],[Tanggal Pengiriman]]))</f>
        <v>11</v>
      </c>
    </row>
    <row r="2895" spans="1:47" x14ac:dyDescent="0.25">
      <c r="A2895" s="2" t="s">
        <v>16280</v>
      </c>
      <c r="B2895" s="1">
        <v>46198</v>
      </c>
      <c r="C2895" s="2" t="s">
        <v>42</v>
      </c>
      <c r="D2895" s="2" t="s">
        <v>43</v>
      </c>
      <c r="E2895" s="2" t="s">
        <v>44</v>
      </c>
      <c r="F2895" s="2" t="s">
        <v>45</v>
      </c>
      <c r="G2895" s="2" t="s">
        <v>46</v>
      </c>
      <c r="H2895" s="2" t="s">
        <v>80</v>
      </c>
      <c r="I2895" s="2" t="s">
        <v>16281</v>
      </c>
      <c r="J2895" s="2" t="s">
        <v>16282</v>
      </c>
      <c r="K2895" s="2" t="s">
        <v>116</v>
      </c>
      <c r="L2895" s="2" t="s">
        <v>617</v>
      </c>
      <c r="M2895" s="2" t="s">
        <v>4160</v>
      </c>
      <c r="N2895" s="2" t="s">
        <v>16283</v>
      </c>
      <c r="O2895">
        <v>1</v>
      </c>
      <c r="P2895" s="2" t="s">
        <v>53</v>
      </c>
      <c r="Q2895">
        <v>100</v>
      </c>
      <c r="R2895">
        <v>0</v>
      </c>
      <c r="S2895" s="2" t="s">
        <v>54</v>
      </c>
      <c r="T2895" s="2" t="s">
        <v>55</v>
      </c>
      <c r="U2895" s="2" t="s">
        <v>86</v>
      </c>
      <c r="V2895" s="2"/>
      <c r="W2895">
        <v>15000</v>
      </c>
      <c r="X2895">
        <v>0</v>
      </c>
      <c r="Y2895">
        <v>0</v>
      </c>
      <c r="Z2895">
        <v>15000</v>
      </c>
      <c r="AB2895" s="2" t="s">
        <v>57</v>
      </c>
      <c r="AC2895">
        <v>6000</v>
      </c>
      <c r="AD2895">
        <v>9000</v>
      </c>
      <c r="AE2895">
        <v>0</v>
      </c>
      <c r="AF2895">
        <v>0</v>
      </c>
      <c r="AG2895" s="2" t="s">
        <v>16531</v>
      </c>
      <c r="AH2895" s="2" t="s">
        <v>3832</v>
      </c>
      <c r="AI2895" s="1">
        <v>46199</v>
      </c>
      <c r="AJ2895" s="2" t="s">
        <v>87</v>
      </c>
      <c r="AK2895" s="2" t="s">
        <v>58</v>
      </c>
      <c r="AM2895" s="2" t="s">
        <v>59</v>
      </c>
      <c r="AP2895" s="2" t="s">
        <v>60</v>
      </c>
      <c r="AQ2895" s="2" t="s">
        <v>98</v>
      </c>
      <c r="AR2895">
        <v>-15000</v>
      </c>
      <c r="AS2895" s="2" t="str">
        <f>_xlfn.IFNA(IF(VLOOKUP(all_resi[[#This Row],[No. Waybill]],settle_reconcile[No. Waybill],1,0)="","Recon","Recon"),"-")</f>
        <v>-</v>
      </c>
      <c r="AT2895" s="2">
        <f>all_resi[[#This Row],[Nilai COD]]-all_resi[[#This Row],[COD Fee]]-all_resi[[#This Row],[Total Biaya Setelah Diskon]]</f>
        <v>-9000</v>
      </c>
      <c r="AU2895" s="2">
        <f>IF(all_resi[[#This Row],[Waktu Terima]]="","",_xlfn.DAYS(all_resi[[#This Row],[Waktu Terima]],all_resi[[#This Row],[Tanggal Pengiriman]]))</f>
        <v>1</v>
      </c>
    </row>
    <row r="2896" spans="1:47" x14ac:dyDescent="0.25">
      <c r="A2896" s="2" t="s">
        <v>16438</v>
      </c>
      <c r="B2896" s="1">
        <v>46198</v>
      </c>
      <c r="C2896" s="2" t="s">
        <v>42</v>
      </c>
      <c r="D2896" s="2" t="s">
        <v>43</v>
      </c>
      <c r="E2896" s="2" t="s">
        <v>44</v>
      </c>
      <c r="F2896" s="2" t="s">
        <v>45</v>
      </c>
      <c r="G2896" s="2" t="s">
        <v>46</v>
      </c>
      <c r="H2896" s="2" t="s">
        <v>47</v>
      </c>
      <c r="I2896" s="2" t="s">
        <v>16439</v>
      </c>
      <c r="J2896" s="2" t="s">
        <v>16440</v>
      </c>
      <c r="K2896" s="2" t="s">
        <v>209</v>
      </c>
      <c r="L2896" s="2" t="s">
        <v>214</v>
      </c>
      <c r="M2896" s="2" t="s">
        <v>7680</v>
      </c>
      <c r="N2896" s="2" t="s">
        <v>16441</v>
      </c>
      <c r="O2896">
        <v>1</v>
      </c>
      <c r="P2896" s="2" t="s">
        <v>53</v>
      </c>
      <c r="Q2896">
        <v>100</v>
      </c>
      <c r="R2896">
        <v>0</v>
      </c>
      <c r="S2896" s="2" t="s">
        <v>54</v>
      </c>
      <c r="T2896" s="2" t="s">
        <v>55</v>
      </c>
      <c r="U2896" s="2" t="s">
        <v>250</v>
      </c>
      <c r="V2896" s="2"/>
      <c r="W2896">
        <v>52000</v>
      </c>
      <c r="X2896">
        <v>0</v>
      </c>
      <c r="Y2896">
        <v>0</v>
      </c>
      <c r="Z2896">
        <v>52000</v>
      </c>
      <c r="AB2896" s="2" t="s">
        <v>57</v>
      </c>
      <c r="AC2896">
        <v>20800</v>
      </c>
      <c r="AD2896">
        <v>31200</v>
      </c>
      <c r="AE2896">
        <v>106900</v>
      </c>
      <c r="AF2896">
        <v>1603.5</v>
      </c>
      <c r="AG2896" s="2" t="s">
        <v>16439</v>
      </c>
      <c r="AH2896" s="2"/>
      <c r="AI2896" s="1">
        <v>46203</v>
      </c>
      <c r="AJ2896" s="2"/>
      <c r="AK2896" s="2" t="s">
        <v>58</v>
      </c>
      <c r="AM2896" s="2" t="s">
        <v>59</v>
      </c>
      <c r="AP2896" s="2" t="s">
        <v>60</v>
      </c>
      <c r="AQ2896" s="2" t="s">
        <v>41</v>
      </c>
      <c r="AR2896">
        <v>54900</v>
      </c>
      <c r="AS2896" s="2" t="str">
        <f>_xlfn.IFNA(IF(VLOOKUP(all_resi[[#This Row],[No. Waybill]],settle_reconcile[No. Waybill],1,0)="","Recon","Recon"),"-")</f>
        <v>Recon</v>
      </c>
      <c r="AT2896" s="2">
        <f>all_resi[[#This Row],[Nilai COD]]-all_resi[[#This Row],[COD Fee]]-all_resi[[#This Row],[Total Biaya Setelah Diskon]]</f>
        <v>74096.5</v>
      </c>
      <c r="AU2896" s="2">
        <f>IF(all_resi[[#This Row],[Waktu Terima]]="","",_xlfn.DAYS(all_resi[[#This Row],[Waktu Terima]],all_resi[[#This Row],[Tanggal Pengiriman]]))</f>
        <v>5</v>
      </c>
    </row>
    <row r="2897" spans="1:47" x14ac:dyDescent="0.25">
      <c r="A2897" s="2" t="s">
        <v>16393</v>
      </c>
      <c r="B2897" s="1">
        <v>46198</v>
      </c>
      <c r="C2897" s="2" t="s">
        <v>42</v>
      </c>
      <c r="D2897" s="2" t="s">
        <v>43</v>
      </c>
      <c r="E2897" s="2" t="s">
        <v>44</v>
      </c>
      <c r="F2897" s="2" t="s">
        <v>45</v>
      </c>
      <c r="G2897" s="2" t="s">
        <v>46</v>
      </c>
      <c r="H2897" s="2" t="s">
        <v>47</v>
      </c>
      <c r="I2897" s="2" t="s">
        <v>16394</v>
      </c>
      <c r="J2897" s="2" t="s">
        <v>16395</v>
      </c>
      <c r="K2897" s="2" t="s">
        <v>237</v>
      </c>
      <c r="L2897" s="2" t="s">
        <v>238</v>
      </c>
      <c r="M2897" s="2" t="s">
        <v>239</v>
      </c>
      <c r="N2897" s="2" t="s">
        <v>16396</v>
      </c>
      <c r="O2897">
        <v>1</v>
      </c>
      <c r="P2897" s="2" t="s">
        <v>53</v>
      </c>
      <c r="Q2897">
        <v>100</v>
      </c>
      <c r="R2897">
        <v>6500000</v>
      </c>
      <c r="S2897" s="2" t="s">
        <v>54</v>
      </c>
      <c r="T2897" s="2" t="s">
        <v>55</v>
      </c>
      <c r="U2897" s="2" t="s">
        <v>147</v>
      </c>
      <c r="V2897" s="2" t="s">
        <v>4422</v>
      </c>
      <c r="W2897">
        <v>37000</v>
      </c>
      <c r="X2897">
        <v>0</v>
      </c>
      <c r="Y2897">
        <v>0</v>
      </c>
      <c r="Z2897">
        <v>37000</v>
      </c>
      <c r="AB2897" s="2" t="s">
        <v>57</v>
      </c>
      <c r="AC2897">
        <v>14800</v>
      </c>
      <c r="AD2897">
        <v>22200</v>
      </c>
      <c r="AE2897">
        <v>107000</v>
      </c>
      <c r="AF2897">
        <v>1605</v>
      </c>
      <c r="AG2897" s="2"/>
      <c r="AH2897" s="2"/>
      <c r="AI2897" s="1"/>
      <c r="AJ2897" s="2"/>
      <c r="AK2897" s="2" t="s">
        <v>67</v>
      </c>
      <c r="AM2897" s="2" t="s">
        <v>59</v>
      </c>
      <c r="AP2897" s="2" t="s">
        <v>60</v>
      </c>
      <c r="AQ2897" s="2" t="s">
        <v>41</v>
      </c>
      <c r="AR2897">
        <v>70000</v>
      </c>
      <c r="AS2897" s="2" t="str">
        <f>_xlfn.IFNA(IF(VLOOKUP(all_resi[[#This Row],[No. Waybill]],settle_reconcile[No. Waybill],1,0)="","Recon","Recon"),"-")</f>
        <v>-</v>
      </c>
      <c r="AT2897" s="2">
        <f>all_resi[[#This Row],[Nilai COD]]-all_resi[[#This Row],[COD Fee]]-all_resi[[#This Row],[Total Biaya Setelah Diskon]]</f>
        <v>83195</v>
      </c>
      <c r="AU2897" s="2" t="str">
        <f>IF(all_resi[[#This Row],[Waktu Terima]]="","",_xlfn.DAYS(all_resi[[#This Row],[Waktu Terima]],all_resi[[#This Row],[Tanggal Pengiriman]]))</f>
        <v/>
      </c>
    </row>
    <row r="2898" spans="1:47" x14ac:dyDescent="0.25">
      <c r="A2898" s="2" t="s">
        <v>16397</v>
      </c>
      <c r="B2898" s="1">
        <v>46198</v>
      </c>
      <c r="C2898" s="2" t="s">
        <v>42</v>
      </c>
      <c r="D2898" s="2" t="s">
        <v>43</v>
      </c>
      <c r="E2898" s="2" t="s">
        <v>44</v>
      </c>
      <c r="F2898" s="2" t="s">
        <v>45</v>
      </c>
      <c r="G2898" s="2" t="s">
        <v>46</v>
      </c>
      <c r="H2898" s="2" t="s">
        <v>80</v>
      </c>
      <c r="I2898" s="2" t="s">
        <v>16398</v>
      </c>
      <c r="J2898" s="2" t="s">
        <v>16399</v>
      </c>
      <c r="K2898" s="2" t="s">
        <v>177</v>
      </c>
      <c r="L2898" s="2" t="s">
        <v>247</v>
      </c>
      <c r="M2898" s="2" t="s">
        <v>471</v>
      </c>
      <c r="N2898" s="2" t="s">
        <v>16400</v>
      </c>
      <c r="O2898">
        <v>1</v>
      </c>
      <c r="P2898" s="2" t="s">
        <v>53</v>
      </c>
      <c r="Q2898">
        <v>100</v>
      </c>
      <c r="R2898">
        <v>0</v>
      </c>
      <c r="S2898" s="2" t="s">
        <v>54</v>
      </c>
      <c r="T2898" s="2" t="s">
        <v>55</v>
      </c>
      <c r="U2898" s="2" t="s">
        <v>86</v>
      </c>
      <c r="V2898" s="2"/>
      <c r="W2898">
        <v>80000</v>
      </c>
      <c r="X2898">
        <v>0</v>
      </c>
      <c r="Y2898">
        <v>0</v>
      </c>
      <c r="Z2898">
        <v>80000</v>
      </c>
      <c r="AB2898" s="2" t="s">
        <v>57</v>
      </c>
      <c r="AC2898">
        <v>32000</v>
      </c>
      <c r="AD2898">
        <v>48000</v>
      </c>
      <c r="AE2898">
        <v>140000</v>
      </c>
      <c r="AF2898">
        <v>2100</v>
      </c>
      <c r="AG2898" s="2" t="s">
        <v>256</v>
      </c>
      <c r="AH2898" s="2"/>
      <c r="AI2898" s="1">
        <v>46208</v>
      </c>
      <c r="AJ2898" s="2" t="s">
        <v>87</v>
      </c>
      <c r="AK2898" s="2" t="s">
        <v>67</v>
      </c>
      <c r="AM2898" s="2" t="s">
        <v>59</v>
      </c>
      <c r="AP2898" s="2" t="s">
        <v>60</v>
      </c>
      <c r="AQ2898" s="2" t="s">
        <v>41</v>
      </c>
      <c r="AR2898">
        <v>60000</v>
      </c>
      <c r="AS2898" s="2" t="str">
        <f>_xlfn.IFNA(IF(VLOOKUP(all_resi[[#This Row],[No. Waybill]],settle_reconcile[No. Waybill],1,0)="","Recon","Recon"),"-")</f>
        <v>-</v>
      </c>
      <c r="AT2898" s="2">
        <f>all_resi[[#This Row],[Nilai COD]]-all_resi[[#This Row],[COD Fee]]-all_resi[[#This Row],[Total Biaya Setelah Diskon]]</f>
        <v>89900</v>
      </c>
      <c r="AU2898" s="2">
        <f>IF(all_resi[[#This Row],[Waktu Terima]]="","",_xlfn.DAYS(all_resi[[#This Row],[Waktu Terima]],all_resi[[#This Row],[Tanggal Pengiriman]]))</f>
        <v>10</v>
      </c>
    </row>
    <row r="2899" spans="1:47" x14ac:dyDescent="0.25">
      <c r="A2899" s="2" t="s">
        <v>16284</v>
      </c>
      <c r="B2899" s="1">
        <v>46198</v>
      </c>
      <c r="C2899" s="2" t="s">
        <v>42</v>
      </c>
      <c r="D2899" s="2" t="s">
        <v>43</v>
      </c>
      <c r="E2899" s="2" t="s">
        <v>44</v>
      </c>
      <c r="F2899" s="2" t="s">
        <v>45</v>
      </c>
      <c r="G2899" s="2" t="s">
        <v>46</v>
      </c>
      <c r="H2899" s="2" t="s">
        <v>80</v>
      </c>
      <c r="I2899" s="2" t="s">
        <v>16285</v>
      </c>
      <c r="J2899" s="2" t="s">
        <v>16286</v>
      </c>
      <c r="K2899" s="2" t="s">
        <v>183</v>
      </c>
      <c r="L2899" s="2" t="s">
        <v>1198</v>
      </c>
      <c r="M2899" s="2" t="s">
        <v>7883</v>
      </c>
      <c r="N2899" s="2" t="s">
        <v>16287</v>
      </c>
      <c r="O2899">
        <v>1</v>
      </c>
      <c r="P2899" s="2" t="s">
        <v>53</v>
      </c>
      <c r="Q2899">
        <v>100</v>
      </c>
      <c r="R2899">
        <v>0</v>
      </c>
      <c r="S2899" s="2" t="s">
        <v>54</v>
      </c>
      <c r="T2899" s="2" t="s">
        <v>55</v>
      </c>
      <c r="U2899" s="2" t="s">
        <v>154</v>
      </c>
      <c r="V2899" s="2"/>
      <c r="W2899">
        <v>91000</v>
      </c>
      <c r="X2899">
        <v>0</v>
      </c>
      <c r="Y2899">
        <v>0</v>
      </c>
      <c r="Z2899">
        <v>91000</v>
      </c>
      <c r="AB2899" s="2" t="s">
        <v>57</v>
      </c>
      <c r="AC2899">
        <v>36400</v>
      </c>
      <c r="AD2899">
        <v>54600</v>
      </c>
      <c r="AE2899">
        <v>186000</v>
      </c>
      <c r="AF2899">
        <v>2790</v>
      </c>
      <c r="AG2899" s="2" t="s">
        <v>16285</v>
      </c>
      <c r="AH2899" s="2"/>
      <c r="AI2899" s="1">
        <v>46205</v>
      </c>
      <c r="AJ2899" s="2" t="s">
        <v>87</v>
      </c>
      <c r="AK2899" s="2" t="s">
        <v>58</v>
      </c>
      <c r="AM2899" s="2" t="s">
        <v>59</v>
      </c>
      <c r="AP2899" s="2" t="s">
        <v>60</v>
      </c>
      <c r="AQ2899" s="2" t="s">
        <v>41</v>
      </c>
      <c r="AR2899">
        <v>95000</v>
      </c>
      <c r="AS2899" s="2" t="str">
        <f>_xlfn.IFNA(IF(VLOOKUP(all_resi[[#This Row],[No. Waybill]],settle_reconcile[No. Waybill],1,0)="","Recon","Recon"),"-")</f>
        <v>Recon</v>
      </c>
      <c r="AT2899" s="2">
        <f>all_resi[[#This Row],[Nilai COD]]-all_resi[[#This Row],[COD Fee]]-all_resi[[#This Row],[Total Biaya Setelah Diskon]]</f>
        <v>128610</v>
      </c>
      <c r="AU2899" s="2">
        <f>IF(all_resi[[#This Row],[Waktu Terima]]="","",_xlfn.DAYS(all_resi[[#This Row],[Waktu Terima]],all_resi[[#This Row],[Tanggal Pengiriman]]))</f>
        <v>7</v>
      </c>
    </row>
    <row r="2900" spans="1:47" x14ac:dyDescent="0.25">
      <c r="A2900" s="2" t="s">
        <v>16505</v>
      </c>
      <c r="B2900" s="1">
        <v>46198</v>
      </c>
      <c r="C2900" s="2" t="s">
        <v>42</v>
      </c>
      <c r="D2900" s="2" t="s">
        <v>43</v>
      </c>
      <c r="E2900" s="2" t="s">
        <v>44</v>
      </c>
      <c r="F2900" s="2" t="s">
        <v>45</v>
      </c>
      <c r="G2900" s="2" t="s">
        <v>46</v>
      </c>
      <c r="H2900" s="2" t="s">
        <v>80</v>
      </c>
      <c r="I2900" s="2" t="s">
        <v>16506</v>
      </c>
      <c r="J2900" s="2" t="s">
        <v>16507</v>
      </c>
      <c r="K2900" s="2" t="s">
        <v>177</v>
      </c>
      <c r="L2900" s="2" t="s">
        <v>807</v>
      </c>
      <c r="M2900" s="2" t="s">
        <v>1836</v>
      </c>
      <c r="N2900" s="2" t="s">
        <v>16508</v>
      </c>
      <c r="O2900">
        <v>1</v>
      </c>
      <c r="P2900" s="2" t="s">
        <v>53</v>
      </c>
      <c r="Q2900">
        <v>100</v>
      </c>
      <c r="R2900">
        <v>0</v>
      </c>
      <c r="S2900" s="2" t="s">
        <v>54</v>
      </c>
      <c r="T2900" s="2" t="s">
        <v>55</v>
      </c>
      <c r="U2900" s="2" t="s">
        <v>154</v>
      </c>
      <c r="V2900" s="2"/>
      <c r="W2900">
        <v>64000</v>
      </c>
      <c r="X2900">
        <v>0</v>
      </c>
      <c r="Y2900">
        <v>0</v>
      </c>
      <c r="Z2900">
        <v>64000</v>
      </c>
      <c r="AB2900" s="2" t="s">
        <v>57</v>
      </c>
      <c r="AC2900">
        <v>25600</v>
      </c>
      <c r="AD2900">
        <v>38400</v>
      </c>
      <c r="AE2900">
        <v>164000</v>
      </c>
      <c r="AF2900">
        <v>2460</v>
      </c>
      <c r="AG2900" s="2"/>
      <c r="AH2900" s="2"/>
      <c r="AI2900" s="1"/>
      <c r="AJ2900" s="2" t="s">
        <v>87</v>
      </c>
      <c r="AK2900" s="2" t="s">
        <v>67</v>
      </c>
      <c r="AM2900" s="2" t="s">
        <v>59</v>
      </c>
      <c r="AP2900" s="2" t="s">
        <v>60</v>
      </c>
      <c r="AQ2900" s="2" t="s">
        <v>41</v>
      </c>
      <c r="AR2900">
        <v>100000</v>
      </c>
      <c r="AS2900" s="2" t="str">
        <f>_xlfn.IFNA(IF(VLOOKUP(all_resi[[#This Row],[No. Waybill]],settle_reconcile[No. Waybill],1,0)="","Recon","Recon"),"-")</f>
        <v>-</v>
      </c>
      <c r="AT2900" s="2">
        <f>all_resi[[#This Row],[Nilai COD]]-all_resi[[#This Row],[COD Fee]]-all_resi[[#This Row],[Total Biaya Setelah Diskon]]</f>
        <v>123140</v>
      </c>
      <c r="AU2900" s="2" t="str">
        <f>IF(all_resi[[#This Row],[Waktu Terima]]="","",_xlfn.DAYS(all_resi[[#This Row],[Waktu Terima]],all_resi[[#This Row],[Tanggal Pengiriman]]))</f>
        <v/>
      </c>
    </row>
    <row r="2901" spans="1:47" x14ac:dyDescent="0.25">
      <c r="A2901" s="2" t="s">
        <v>16501</v>
      </c>
      <c r="B2901" s="1">
        <v>46198</v>
      </c>
      <c r="C2901" s="2" t="s">
        <v>42</v>
      </c>
      <c r="D2901" s="2" t="s">
        <v>43</v>
      </c>
      <c r="E2901" s="2" t="s">
        <v>44</v>
      </c>
      <c r="F2901" s="2" t="s">
        <v>45</v>
      </c>
      <c r="G2901" s="2" t="s">
        <v>46</v>
      </c>
      <c r="H2901" s="2" t="s">
        <v>47</v>
      </c>
      <c r="I2901" s="2" t="s">
        <v>16502</v>
      </c>
      <c r="J2901" s="2" t="s">
        <v>16503</v>
      </c>
      <c r="K2901" s="2" t="s">
        <v>156</v>
      </c>
      <c r="L2901" s="2" t="s">
        <v>433</v>
      </c>
      <c r="M2901" s="2" t="s">
        <v>434</v>
      </c>
      <c r="N2901" s="2" t="s">
        <v>16504</v>
      </c>
      <c r="O2901">
        <v>1</v>
      </c>
      <c r="P2901" s="2" t="s">
        <v>53</v>
      </c>
      <c r="Q2901">
        <v>100</v>
      </c>
      <c r="R2901">
        <v>0</v>
      </c>
      <c r="S2901" s="2" t="s">
        <v>54</v>
      </c>
      <c r="T2901" s="2" t="s">
        <v>55</v>
      </c>
      <c r="U2901" s="2" t="s">
        <v>1838</v>
      </c>
      <c r="V2901" s="2"/>
      <c r="W2901">
        <v>76000</v>
      </c>
      <c r="X2901">
        <v>0</v>
      </c>
      <c r="Y2901">
        <v>0</v>
      </c>
      <c r="Z2901">
        <v>76000</v>
      </c>
      <c r="AB2901" s="2" t="s">
        <v>57</v>
      </c>
      <c r="AC2901">
        <v>30400</v>
      </c>
      <c r="AD2901">
        <v>45600</v>
      </c>
      <c r="AE2901">
        <v>170000</v>
      </c>
      <c r="AF2901">
        <v>2550</v>
      </c>
      <c r="AG2901" s="2" t="s">
        <v>14377</v>
      </c>
      <c r="AH2901" s="2" t="s">
        <v>149</v>
      </c>
      <c r="AI2901" s="1">
        <v>46206</v>
      </c>
      <c r="AJ2901" s="2"/>
      <c r="AK2901" s="2" t="s">
        <v>58</v>
      </c>
      <c r="AM2901" s="2" t="s">
        <v>59</v>
      </c>
      <c r="AP2901" s="2" t="s">
        <v>60</v>
      </c>
      <c r="AQ2901" s="2" t="s">
        <v>41</v>
      </c>
      <c r="AR2901">
        <v>94000</v>
      </c>
      <c r="AS2901" s="2" t="str">
        <f>_xlfn.IFNA(IF(VLOOKUP(all_resi[[#This Row],[No. Waybill]],settle_reconcile[No. Waybill],1,0)="","Recon","Recon"),"-")</f>
        <v>Recon</v>
      </c>
      <c r="AT2901" s="2">
        <f>all_resi[[#This Row],[Nilai COD]]-all_resi[[#This Row],[COD Fee]]-all_resi[[#This Row],[Total Biaya Setelah Diskon]]</f>
        <v>121850</v>
      </c>
      <c r="AU2901" s="2">
        <f>IF(all_resi[[#This Row],[Waktu Terima]]="","",_xlfn.DAYS(all_resi[[#This Row],[Waktu Terima]],all_resi[[#This Row],[Tanggal Pengiriman]]))</f>
        <v>8</v>
      </c>
    </row>
    <row r="2902" spans="1:47" x14ac:dyDescent="0.25">
      <c r="A2902" s="2" t="s">
        <v>16296</v>
      </c>
      <c r="B2902" s="1">
        <v>46198</v>
      </c>
      <c r="C2902" s="2" t="s">
        <v>42</v>
      </c>
      <c r="D2902" s="2" t="s">
        <v>43</v>
      </c>
      <c r="E2902" s="2" t="s">
        <v>44</v>
      </c>
      <c r="F2902" s="2" t="s">
        <v>45</v>
      </c>
      <c r="G2902" s="2" t="s">
        <v>46</v>
      </c>
      <c r="H2902" s="2" t="s">
        <v>80</v>
      </c>
      <c r="I2902" s="2" t="s">
        <v>16297</v>
      </c>
      <c r="J2902" s="2" t="s">
        <v>16298</v>
      </c>
      <c r="K2902" s="2" t="s">
        <v>171</v>
      </c>
      <c r="L2902" s="2" t="s">
        <v>1453</v>
      </c>
      <c r="M2902" s="2" t="s">
        <v>16299</v>
      </c>
      <c r="N2902" s="2" t="s">
        <v>16300</v>
      </c>
      <c r="O2902">
        <v>1</v>
      </c>
      <c r="P2902" s="2" t="s">
        <v>53</v>
      </c>
      <c r="Q2902">
        <v>100</v>
      </c>
      <c r="R2902">
        <v>0</v>
      </c>
      <c r="S2902" s="2" t="s">
        <v>54</v>
      </c>
      <c r="T2902" s="2" t="s">
        <v>55</v>
      </c>
      <c r="U2902" s="2" t="s">
        <v>305</v>
      </c>
      <c r="V2902" s="2"/>
      <c r="W2902">
        <v>38000</v>
      </c>
      <c r="X2902">
        <v>0</v>
      </c>
      <c r="Y2902">
        <v>0</v>
      </c>
      <c r="Z2902">
        <v>38000</v>
      </c>
      <c r="AB2902" s="2" t="s">
        <v>57</v>
      </c>
      <c r="AC2902">
        <v>15200</v>
      </c>
      <c r="AD2902">
        <v>22800</v>
      </c>
      <c r="AE2902">
        <v>108000</v>
      </c>
      <c r="AF2902">
        <v>1620</v>
      </c>
      <c r="AG2902" s="2" t="s">
        <v>16297</v>
      </c>
      <c r="AH2902" s="2"/>
      <c r="AI2902" s="1">
        <v>46201</v>
      </c>
      <c r="AJ2902" s="2" t="s">
        <v>87</v>
      </c>
      <c r="AK2902" s="2" t="s">
        <v>58</v>
      </c>
      <c r="AM2902" s="2" t="s">
        <v>59</v>
      </c>
      <c r="AP2902" s="2" t="s">
        <v>60</v>
      </c>
      <c r="AQ2902" s="2" t="s">
        <v>41</v>
      </c>
      <c r="AR2902">
        <v>70000</v>
      </c>
      <c r="AS2902" s="2" t="str">
        <f>_xlfn.IFNA(IF(VLOOKUP(all_resi[[#This Row],[No. Waybill]],settle_reconcile[No. Waybill],1,0)="","Recon","Recon"),"-")</f>
        <v>Recon</v>
      </c>
      <c r="AT2902" s="2">
        <f>all_resi[[#This Row],[Nilai COD]]-all_resi[[#This Row],[COD Fee]]-all_resi[[#This Row],[Total Biaya Setelah Diskon]]</f>
        <v>83580</v>
      </c>
      <c r="AU2902" s="2">
        <f>IF(all_resi[[#This Row],[Waktu Terima]]="","",_xlfn.DAYS(all_resi[[#This Row],[Waktu Terima]],all_resi[[#This Row],[Tanggal Pengiriman]]))</f>
        <v>3</v>
      </c>
    </row>
    <row r="2903" spans="1:47" x14ac:dyDescent="0.25">
      <c r="A2903" s="2" t="s">
        <v>16292</v>
      </c>
      <c r="B2903" s="1">
        <v>46198</v>
      </c>
      <c r="C2903" s="2" t="s">
        <v>42</v>
      </c>
      <c r="D2903" s="2" t="s">
        <v>43</v>
      </c>
      <c r="E2903" s="2" t="s">
        <v>44</v>
      </c>
      <c r="F2903" s="2" t="s">
        <v>45</v>
      </c>
      <c r="G2903" s="2" t="s">
        <v>46</v>
      </c>
      <c r="H2903" s="2" t="s">
        <v>80</v>
      </c>
      <c r="I2903" s="2" t="s">
        <v>16293</v>
      </c>
      <c r="J2903" s="2" t="s">
        <v>16294</v>
      </c>
      <c r="K2903" s="2" t="s">
        <v>171</v>
      </c>
      <c r="L2903" s="2" t="s">
        <v>401</v>
      </c>
      <c r="M2903" s="2" t="s">
        <v>443</v>
      </c>
      <c r="N2903" s="2" t="s">
        <v>16295</v>
      </c>
      <c r="O2903">
        <v>1</v>
      </c>
      <c r="P2903" s="2" t="s">
        <v>53</v>
      </c>
      <c r="Q2903">
        <v>100</v>
      </c>
      <c r="R2903">
        <v>0</v>
      </c>
      <c r="S2903" s="2" t="s">
        <v>54</v>
      </c>
      <c r="T2903" s="2" t="s">
        <v>55</v>
      </c>
      <c r="U2903" s="2" t="s">
        <v>555</v>
      </c>
      <c r="V2903" s="2"/>
      <c r="W2903">
        <v>30000</v>
      </c>
      <c r="X2903">
        <v>0</v>
      </c>
      <c r="Y2903">
        <v>0</v>
      </c>
      <c r="Z2903">
        <v>30000</v>
      </c>
      <c r="AB2903" s="2" t="s">
        <v>57</v>
      </c>
      <c r="AC2903">
        <v>12000</v>
      </c>
      <c r="AD2903">
        <v>18000</v>
      </c>
      <c r="AE2903">
        <v>107000</v>
      </c>
      <c r="AF2903">
        <v>1605</v>
      </c>
      <c r="AG2903" s="2"/>
      <c r="AH2903" s="2"/>
      <c r="AI2903" s="1"/>
      <c r="AJ2903" s="2" t="s">
        <v>87</v>
      </c>
      <c r="AK2903" s="2" t="s">
        <v>67</v>
      </c>
      <c r="AM2903" s="2" t="s">
        <v>59</v>
      </c>
      <c r="AP2903" s="2" t="s">
        <v>60</v>
      </c>
      <c r="AQ2903" s="2" t="s">
        <v>41</v>
      </c>
      <c r="AR2903">
        <v>77000</v>
      </c>
      <c r="AS2903" s="2" t="str">
        <f>_xlfn.IFNA(IF(VLOOKUP(all_resi[[#This Row],[No. Waybill]],settle_reconcile[No. Waybill],1,0)="","Recon","Recon"),"-")</f>
        <v>-</v>
      </c>
      <c r="AT2903" s="2">
        <f>all_resi[[#This Row],[Nilai COD]]-all_resi[[#This Row],[COD Fee]]-all_resi[[#This Row],[Total Biaya Setelah Diskon]]</f>
        <v>87395</v>
      </c>
      <c r="AU2903" s="2" t="str">
        <f>IF(all_resi[[#This Row],[Waktu Terima]]="","",_xlfn.DAYS(all_resi[[#This Row],[Waktu Terima]],all_resi[[#This Row],[Tanggal Pengiriman]]))</f>
        <v/>
      </c>
    </row>
    <row r="2904" spans="1:47" x14ac:dyDescent="0.25">
      <c r="A2904" s="2" t="s">
        <v>16084</v>
      </c>
      <c r="B2904" s="1">
        <v>46198</v>
      </c>
      <c r="C2904" s="2" t="s">
        <v>42</v>
      </c>
      <c r="D2904" s="2" t="s">
        <v>43</v>
      </c>
      <c r="E2904" s="2" t="s">
        <v>44</v>
      </c>
      <c r="F2904" s="2" t="s">
        <v>45</v>
      </c>
      <c r="G2904" s="2" t="s">
        <v>46</v>
      </c>
      <c r="H2904" s="2" t="s">
        <v>47</v>
      </c>
      <c r="I2904" s="2" t="s">
        <v>16085</v>
      </c>
      <c r="J2904" s="2" t="s">
        <v>16086</v>
      </c>
      <c r="K2904" s="2" t="s">
        <v>156</v>
      </c>
      <c r="L2904" s="2" t="s">
        <v>2296</v>
      </c>
      <c r="M2904" s="2" t="s">
        <v>16087</v>
      </c>
      <c r="N2904" s="2" t="s">
        <v>16088</v>
      </c>
      <c r="O2904">
        <v>1</v>
      </c>
      <c r="P2904" s="2" t="s">
        <v>53</v>
      </c>
      <c r="Q2904">
        <v>100</v>
      </c>
      <c r="R2904">
        <v>0</v>
      </c>
      <c r="S2904" s="2" t="s">
        <v>54</v>
      </c>
      <c r="T2904" s="2" t="s">
        <v>55</v>
      </c>
      <c r="U2904" s="2" t="s">
        <v>16089</v>
      </c>
      <c r="V2904" s="2"/>
      <c r="W2904">
        <v>100000</v>
      </c>
      <c r="X2904">
        <v>0</v>
      </c>
      <c r="Y2904">
        <v>0</v>
      </c>
      <c r="Z2904">
        <v>100000</v>
      </c>
      <c r="AB2904" s="2" t="s">
        <v>57</v>
      </c>
      <c r="AC2904">
        <v>40000</v>
      </c>
      <c r="AD2904">
        <v>60000</v>
      </c>
      <c r="AE2904">
        <v>200000</v>
      </c>
      <c r="AF2904">
        <v>3000</v>
      </c>
      <c r="AG2904" s="2" t="s">
        <v>43</v>
      </c>
      <c r="AH2904" s="2"/>
      <c r="AI2904" s="1">
        <v>46212</v>
      </c>
      <c r="AJ2904" s="2" t="s">
        <v>16090</v>
      </c>
      <c r="AK2904" s="2" t="s">
        <v>67</v>
      </c>
      <c r="AM2904" s="2" t="s">
        <v>59</v>
      </c>
      <c r="AP2904" s="2" t="s">
        <v>60</v>
      </c>
      <c r="AQ2904" s="2" t="s">
        <v>41</v>
      </c>
      <c r="AR2904">
        <v>100000</v>
      </c>
      <c r="AS2904" s="2" t="str">
        <f>_xlfn.IFNA(IF(VLOOKUP(all_resi[[#This Row],[No. Waybill]],settle_reconcile[No. Waybill],1,0)="","Recon","Recon"),"-")</f>
        <v>-</v>
      </c>
      <c r="AT2904" s="2">
        <f>all_resi[[#This Row],[Nilai COD]]-all_resi[[#This Row],[COD Fee]]-all_resi[[#This Row],[Total Biaya Setelah Diskon]]</f>
        <v>137000</v>
      </c>
      <c r="AU2904" s="2">
        <f>IF(all_resi[[#This Row],[Waktu Terima]]="","",_xlfn.DAYS(all_resi[[#This Row],[Waktu Terima]],all_resi[[#This Row],[Tanggal Pengiriman]]))</f>
        <v>14</v>
      </c>
    </row>
    <row r="2905" spans="1:47" x14ac:dyDescent="0.25">
      <c r="A2905" s="2" t="s">
        <v>16367</v>
      </c>
      <c r="B2905" s="1">
        <v>46198</v>
      </c>
      <c r="C2905" s="2" t="s">
        <v>42</v>
      </c>
      <c r="D2905" s="2" t="s">
        <v>43</v>
      </c>
      <c r="E2905" s="2" t="s">
        <v>44</v>
      </c>
      <c r="F2905" s="2" t="s">
        <v>45</v>
      </c>
      <c r="G2905" s="2" t="s">
        <v>46</v>
      </c>
      <c r="H2905" s="2" t="s">
        <v>47</v>
      </c>
      <c r="I2905" s="2" t="s">
        <v>16368</v>
      </c>
      <c r="J2905" s="2" t="s">
        <v>16369</v>
      </c>
      <c r="K2905" s="2" t="s">
        <v>209</v>
      </c>
      <c r="L2905" s="2" t="s">
        <v>214</v>
      </c>
      <c r="M2905" s="2" t="s">
        <v>16370</v>
      </c>
      <c r="N2905" s="2" t="s">
        <v>16371</v>
      </c>
      <c r="O2905">
        <v>1</v>
      </c>
      <c r="P2905" s="2" t="s">
        <v>53</v>
      </c>
      <c r="Q2905">
        <v>100</v>
      </c>
      <c r="R2905">
        <v>0</v>
      </c>
      <c r="S2905" s="2" t="s">
        <v>54</v>
      </c>
      <c r="T2905" s="2" t="s">
        <v>55</v>
      </c>
      <c r="U2905" s="2" t="s">
        <v>147</v>
      </c>
      <c r="V2905" s="2"/>
      <c r="W2905">
        <v>52000</v>
      </c>
      <c r="X2905">
        <v>0</v>
      </c>
      <c r="Y2905">
        <v>0</v>
      </c>
      <c r="Z2905">
        <v>52000</v>
      </c>
      <c r="AB2905" s="2" t="s">
        <v>57</v>
      </c>
      <c r="AC2905">
        <v>20800</v>
      </c>
      <c r="AD2905">
        <v>31200</v>
      </c>
      <c r="AE2905">
        <v>122000</v>
      </c>
      <c r="AF2905">
        <v>1830</v>
      </c>
      <c r="AG2905" s="2" t="s">
        <v>256</v>
      </c>
      <c r="AH2905" s="2"/>
      <c r="AI2905" s="1">
        <v>46208</v>
      </c>
      <c r="AJ2905" s="2"/>
      <c r="AK2905" s="2" t="s">
        <v>67</v>
      </c>
      <c r="AM2905" s="2" t="s">
        <v>59</v>
      </c>
      <c r="AP2905" s="2" t="s">
        <v>60</v>
      </c>
      <c r="AQ2905" s="2" t="s">
        <v>41</v>
      </c>
      <c r="AR2905">
        <v>70000</v>
      </c>
      <c r="AS2905" s="2" t="str">
        <f>_xlfn.IFNA(IF(VLOOKUP(all_resi[[#This Row],[No. Waybill]],settle_reconcile[No. Waybill],1,0)="","Recon","Recon"),"-")</f>
        <v>-</v>
      </c>
      <c r="AT2905" s="2">
        <f>all_resi[[#This Row],[Nilai COD]]-all_resi[[#This Row],[COD Fee]]-all_resi[[#This Row],[Total Biaya Setelah Diskon]]</f>
        <v>88970</v>
      </c>
      <c r="AU2905" s="2">
        <f>IF(all_resi[[#This Row],[Waktu Terima]]="","",_xlfn.DAYS(all_resi[[#This Row],[Waktu Terima]],all_resi[[#This Row],[Tanggal Pengiriman]]))</f>
        <v>10</v>
      </c>
    </row>
    <row r="2906" spans="1:47" x14ac:dyDescent="0.25">
      <c r="A2906" s="2" t="s">
        <v>16141</v>
      </c>
      <c r="B2906" s="1">
        <v>46198</v>
      </c>
      <c r="C2906" s="2" t="s">
        <v>42</v>
      </c>
      <c r="D2906" s="2" t="s">
        <v>43</v>
      </c>
      <c r="E2906" s="2" t="s">
        <v>44</v>
      </c>
      <c r="F2906" s="2" t="s">
        <v>45</v>
      </c>
      <c r="G2906" s="2" t="s">
        <v>46</v>
      </c>
      <c r="H2906" s="2" t="s">
        <v>47</v>
      </c>
      <c r="I2906" s="2" t="s">
        <v>16142</v>
      </c>
      <c r="J2906" s="2" t="s">
        <v>16143</v>
      </c>
      <c r="K2906" s="2" t="s">
        <v>203</v>
      </c>
      <c r="L2906" s="2" t="s">
        <v>204</v>
      </c>
      <c r="M2906" s="2" t="s">
        <v>4620</v>
      </c>
      <c r="N2906" s="2" t="s">
        <v>16144</v>
      </c>
      <c r="O2906">
        <v>1</v>
      </c>
      <c r="P2906" s="2" t="s">
        <v>53</v>
      </c>
      <c r="Q2906">
        <v>100</v>
      </c>
      <c r="R2906">
        <v>0</v>
      </c>
      <c r="S2906" s="2" t="s">
        <v>54</v>
      </c>
      <c r="T2906" s="2" t="s">
        <v>55</v>
      </c>
      <c r="U2906" s="2" t="s">
        <v>147</v>
      </c>
      <c r="V2906" s="2"/>
      <c r="W2906">
        <v>14000</v>
      </c>
      <c r="X2906">
        <v>0</v>
      </c>
      <c r="Y2906">
        <v>0</v>
      </c>
      <c r="Z2906">
        <v>14000</v>
      </c>
      <c r="AB2906" s="2" t="s">
        <v>57</v>
      </c>
      <c r="AC2906">
        <v>8000</v>
      </c>
      <c r="AD2906">
        <v>6000</v>
      </c>
      <c r="AE2906">
        <v>84000</v>
      </c>
      <c r="AF2906">
        <v>1260</v>
      </c>
      <c r="AG2906" s="2" t="s">
        <v>16142</v>
      </c>
      <c r="AH2906" s="2"/>
      <c r="AI2906" s="1">
        <v>46201</v>
      </c>
      <c r="AJ2906" s="2"/>
      <c r="AK2906" s="2" t="s">
        <v>58</v>
      </c>
      <c r="AM2906" s="2" t="s">
        <v>59</v>
      </c>
      <c r="AP2906" s="2" t="s">
        <v>60</v>
      </c>
      <c r="AQ2906" s="2" t="s">
        <v>41</v>
      </c>
      <c r="AR2906">
        <v>70000</v>
      </c>
      <c r="AS2906" s="2" t="str">
        <f>_xlfn.IFNA(IF(VLOOKUP(all_resi[[#This Row],[No. Waybill]],settle_reconcile[No. Waybill],1,0)="","Recon","Recon"),"-")</f>
        <v>Recon</v>
      </c>
      <c r="AT2906" s="2">
        <f>all_resi[[#This Row],[Nilai COD]]-all_resi[[#This Row],[COD Fee]]-all_resi[[#This Row],[Total Biaya Setelah Diskon]]</f>
        <v>76740</v>
      </c>
      <c r="AU2906" s="2">
        <f>IF(all_resi[[#This Row],[Waktu Terima]]="","",_xlfn.DAYS(all_resi[[#This Row],[Waktu Terima]],all_resi[[#This Row],[Tanggal Pengiriman]]))</f>
        <v>3</v>
      </c>
    </row>
    <row r="2907" spans="1:47" x14ac:dyDescent="0.25">
      <c r="A2907" s="2" t="s">
        <v>16266</v>
      </c>
      <c r="B2907" s="1">
        <v>46198</v>
      </c>
      <c r="C2907" s="2" t="s">
        <v>42</v>
      </c>
      <c r="D2907" s="2" t="s">
        <v>43</v>
      </c>
      <c r="E2907" s="2" t="s">
        <v>44</v>
      </c>
      <c r="F2907" s="2" t="s">
        <v>45</v>
      </c>
      <c r="G2907" s="2" t="s">
        <v>46</v>
      </c>
      <c r="H2907" s="2" t="s">
        <v>80</v>
      </c>
      <c r="I2907" s="2" t="s">
        <v>16267</v>
      </c>
      <c r="J2907" s="2" t="s">
        <v>16268</v>
      </c>
      <c r="K2907" s="2" t="s">
        <v>49</v>
      </c>
      <c r="L2907" s="2" t="s">
        <v>1690</v>
      </c>
      <c r="M2907" s="2" t="s">
        <v>16269</v>
      </c>
      <c r="N2907" s="2" t="s">
        <v>16270</v>
      </c>
      <c r="O2907">
        <v>1</v>
      </c>
      <c r="P2907" s="2" t="s">
        <v>53</v>
      </c>
      <c r="Q2907">
        <v>100</v>
      </c>
      <c r="R2907">
        <v>0</v>
      </c>
      <c r="S2907" s="2" t="s">
        <v>54</v>
      </c>
      <c r="T2907" s="2" t="s">
        <v>55</v>
      </c>
      <c r="U2907" s="2" t="s">
        <v>4301</v>
      </c>
      <c r="V2907" s="2"/>
      <c r="W2907">
        <v>74000</v>
      </c>
      <c r="X2907">
        <v>0</v>
      </c>
      <c r="Y2907">
        <v>0</v>
      </c>
      <c r="Z2907">
        <v>74000</v>
      </c>
      <c r="AB2907" s="2" t="s">
        <v>57</v>
      </c>
      <c r="AC2907">
        <v>29600</v>
      </c>
      <c r="AD2907">
        <v>44400</v>
      </c>
      <c r="AE2907">
        <v>154000</v>
      </c>
      <c r="AF2907">
        <v>2310</v>
      </c>
      <c r="AG2907" s="2" t="s">
        <v>16267</v>
      </c>
      <c r="AH2907" s="2"/>
      <c r="AI2907" s="1">
        <v>46203</v>
      </c>
      <c r="AJ2907" s="2" t="s">
        <v>87</v>
      </c>
      <c r="AK2907" s="2" t="s">
        <v>58</v>
      </c>
      <c r="AM2907" s="2" t="s">
        <v>59</v>
      </c>
      <c r="AP2907" s="2" t="s">
        <v>60</v>
      </c>
      <c r="AQ2907" s="2" t="s">
        <v>41</v>
      </c>
      <c r="AR2907">
        <v>80000</v>
      </c>
      <c r="AS2907" s="2" t="str">
        <f>_xlfn.IFNA(IF(VLOOKUP(all_resi[[#This Row],[No. Waybill]],settle_reconcile[No. Waybill],1,0)="","Recon","Recon"),"-")</f>
        <v>Recon</v>
      </c>
      <c r="AT2907" s="2">
        <f>all_resi[[#This Row],[Nilai COD]]-all_resi[[#This Row],[COD Fee]]-all_resi[[#This Row],[Total Biaya Setelah Diskon]]</f>
        <v>107290</v>
      </c>
      <c r="AU2907" s="2">
        <f>IF(all_resi[[#This Row],[Waktu Terima]]="","",_xlfn.DAYS(all_resi[[#This Row],[Waktu Terima]],all_resi[[#This Row],[Tanggal Pengiriman]]))</f>
        <v>5</v>
      </c>
    </row>
    <row r="2908" spans="1:47" x14ac:dyDescent="0.25">
      <c r="A2908" s="2" t="s">
        <v>16424</v>
      </c>
      <c r="B2908" s="1">
        <v>46198</v>
      </c>
      <c r="C2908" s="2" t="s">
        <v>42</v>
      </c>
      <c r="D2908" s="2" t="s">
        <v>43</v>
      </c>
      <c r="E2908" s="2" t="s">
        <v>44</v>
      </c>
      <c r="F2908" s="2" t="s">
        <v>45</v>
      </c>
      <c r="G2908" s="2" t="s">
        <v>46</v>
      </c>
      <c r="H2908" s="2" t="s">
        <v>80</v>
      </c>
      <c r="I2908" s="2" t="s">
        <v>16425</v>
      </c>
      <c r="J2908" s="2" t="s">
        <v>16426</v>
      </c>
      <c r="K2908" s="2" t="s">
        <v>126</v>
      </c>
      <c r="L2908" s="2" t="s">
        <v>161</v>
      </c>
      <c r="M2908" s="2" t="s">
        <v>4451</v>
      </c>
      <c r="N2908" s="2" t="s">
        <v>16427</v>
      </c>
      <c r="O2908">
        <v>1</v>
      </c>
      <c r="P2908" s="2" t="s">
        <v>53</v>
      </c>
      <c r="Q2908">
        <v>100</v>
      </c>
      <c r="R2908">
        <v>0</v>
      </c>
      <c r="S2908" s="2" t="s">
        <v>54</v>
      </c>
      <c r="T2908" s="2" t="s">
        <v>55</v>
      </c>
      <c r="U2908" s="2" t="s">
        <v>86</v>
      </c>
      <c r="V2908" s="2"/>
      <c r="W2908">
        <v>74000</v>
      </c>
      <c r="X2908">
        <v>0</v>
      </c>
      <c r="Y2908">
        <v>0</v>
      </c>
      <c r="Z2908">
        <v>74000</v>
      </c>
      <c r="AB2908" s="2" t="s">
        <v>57</v>
      </c>
      <c r="AC2908">
        <v>29600</v>
      </c>
      <c r="AD2908">
        <v>44400</v>
      </c>
      <c r="AE2908">
        <v>117000</v>
      </c>
      <c r="AF2908">
        <v>1755</v>
      </c>
      <c r="AG2908" s="2"/>
      <c r="AH2908" s="2"/>
      <c r="AI2908" s="1"/>
      <c r="AJ2908" s="2" t="s">
        <v>87</v>
      </c>
      <c r="AK2908" s="2" t="s">
        <v>67</v>
      </c>
      <c r="AM2908" s="2" t="s">
        <v>59</v>
      </c>
      <c r="AP2908" s="2" t="s">
        <v>60</v>
      </c>
      <c r="AQ2908" s="2" t="s">
        <v>41</v>
      </c>
      <c r="AR2908">
        <v>43000</v>
      </c>
      <c r="AS2908" s="2" t="str">
        <f>_xlfn.IFNA(IF(VLOOKUP(all_resi[[#This Row],[No. Waybill]],settle_reconcile[No. Waybill],1,0)="","Recon","Recon"),"-")</f>
        <v>-</v>
      </c>
      <c r="AT2908" s="2">
        <f>all_resi[[#This Row],[Nilai COD]]-all_resi[[#This Row],[COD Fee]]-all_resi[[#This Row],[Total Biaya Setelah Diskon]]</f>
        <v>70845</v>
      </c>
      <c r="AU2908" s="2" t="str">
        <f>IF(all_resi[[#This Row],[Waktu Terima]]="","",_xlfn.DAYS(all_resi[[#This Row],[Waktu Terima]],all_resi[[#This Row],[Tanggal Pengiriman]]))</f>
        <v/>
      </c>
    </row>
    <row r="2909" spans="1:47" x14ac:dyDescent="0.25">
      <c r="A2909" s="2" t="s">
        <v>16490</v>
      </c>
      <c r="B2909" s="1">
        <v>46198</v>
      </c>
      <c r="C2909" s="2" t="s">
        <v>42</v>
      </c>
      <c r="D2909" s="2" t="s">
        <v>43</v>
      </c>
      <c r="E2909" s="2" t="s">
        <v>44</v>
      </c>
      <c r="F2909" s="2" t="s">
        <v>45</v>
      </c>
      <c r="G2909" s="2" t="s">
        <v>46</v>
      </c>
      <c r="H2909" s="2" t="s">
        <v>80</v>
      </c>
      <c r="I2909" s="2" t="s">
        <v>16491</v>
      </c>
      <c r="J2909" s="2" t="s">
        <v>16492</v>
      </c>
      <c r="K2909" s="2" t="s">
        <v>265</v>
      </c>
      <c r="L2909" s="2" t="s">
        <v>787</v>
      </c>
      <c r="M2909" s="2" t="s">
        <v>15052</v>
      </c>
      <c r="N2909" s="2" t="s">
        <v>16493</v>
      </c>
      <c r="O2909">
        <v>1</v>
      </c>
      <c r="P2909" s="2" t="s">
        <v>53</v>
      </c>
      <c r="Q2909">
        <v>100</v>
      </c>
      <c r="R2909">
        <v>0</v>
      </c>
      <c r="S2909" s="2" t="s">
        <v>54</v>
      </c>
      <c r="T2909" s="2" t="s">
        <v>55</v>
      </c>
      <c r="U2909" s="2" t="s">
        <v>305</v>
      </c>
      <c r="V2909" s="2"/>
      <c r="W2909">
        <v>50000</v>
      </c>
      <c r="X2909">
        <v>0</v>
      </c>
      <c r="Y2909">
        <v>0</v>
      </c>
      <c r="Z2909">
        <v>50000</v>
      </c>
      <c r="AB2909" s="2" t="s">
        <v>57</v>
      </c>
      <c r="AC2909">
        <v>20000</v>
      </c>
      <c r="AD2909">
        <v>30000</v>
      </c>
      <c r="AE2909">
        <v>120000</v>
      </c>
      <c r="AF2909">
        <v>1800</v>
      </c>
      <c r="AG2909" s="2" t="s">
        <v>16491</v>
      </c>
      <c r="AH2909" s="2"/>
      <c r="AI2909" s="1">
        <v>46206</v>
      </c>
      <c r="AJ2909" s="2" t="s">
        <v>87</v>
      </c>
      <c r="AK2909" s="2" t="s">
        <v>58</v>
      </c>
      <c r="AM2909" s="2" t="s">
        <v>59</v>
      </c>
      <c r="AP2909" s="2" t="s">
        <v>60</v>
      </c>
      <c r="AQ2909" s="2" t="s">
        <v>41</v>
      </c>
      <c r="AR2909">
        <v>70000</v>
      </c>
      <c r="AS2909" s="2" t="str">
        <f>_xlfn.IFNA(IF(VLOOKUP(all_resi[[#This Row],[No. Waybill]],settle_reconcile[No. Waybill],1,0)="","Recon","Recon"),"-")</f>
        <v>Recon</v>
      </c>
      <c r="AT2909" s="2">
        <f>all_resi[[#This Row],[Nilai COD]]-all_resi[[#This Row],[COD Fee]]-all_resi[[#This Row],[Total Biaya Setelah Diskon]]</f>
        <v>88200</v>
      </c>
      <c r="AU2909" s="2">
        <f>IF(all_resi[[#This Row],[Waktu Terima]]="","",_xlfn.DAYS(all_resi[[#This Row],[Waktu Terima]],all_resi[[#This Row],[Tanggal Pengiriman]]))</f>
        <v>8</v>
      </c>
    </row>
    <row r="2910" spans="1:47" x14ac:dyDescent="0.25">
      <c r="A2910" s="2" t="s">
        <v>16419</v>
      </c>
      <c r="B2910" s="1">
        <v>46198</v>
      </c>
      <c r="C2910" s="2" t="s">
        <v>42</v>
      </c>
      <c r="D2910" s="2" t="s">
        <v>43</v>
      </c>
      <c r="E2910" s="2" t="s">
        <v>44</v>
      </c>
      <c r="F2910" s="2" t="s">
        <v>45</v>
      </c>
      <c r="G2910" s="2" t="s">
        <v>46</v>
      </c>
      <c r="H2910" s="2" t="s">
        <v>80</v>
      </c>
      <c r="I2910" s="2" t="s">
        <v>16420</v>
      </c>
      <c r="J2910" s="2" t="s">
        <v>16421</v>
      </c>
      <c r="K2910" s="2" t="s">
        <v>75</v>
      </c>
      <c r="L2910" s="2" t="s">
        <v>76</v>
      </c>
      <c r="M2910" s="2" t="s">
        <v>16422</v>
      </c>
      <c r="N2910" s="2" t="s">
        <v>16423</v>
      </c>
      <c r="O2910">
        <v>1</v>
      </c>
      <c r="P2910" s="2" t="s">
        <v>53</v>
      </c>
      <c r="Q2910">
        <v>100</v>
      </c>
      <c r="R2910">
        <v>0</v>
      </c>
      <c r="S2910" s="2" t="s">
        <v>54</v>
      </c>
      <c r="T2910" s="2" t="s">
        <v>55</v>
      </c>
      <c r="U2910" s="2" t="s">
        <v>86</v>
      </c>
      <c r="V2910" s="2"/>
      <c r="W2910">
        <v>61000</v>
      </c>
      <c r="X2910">
        <v>0</v>
      </c>
      <c r="Y2910">
        <v>0</v>
      </c>
      <c r="Z2910">
        <v>61000</v>
      </c>
      <c r="AB2910" s="2" t="s">
        <v>57</v>
      </c>
      <c r="AC2910">
        <v>24400</v>
      </c>
      <c r="AD2910">
        <v>36600</v>
      </c>
      <c r="AE2910">
        <v>121000</v>
      </c>
      <c r="AF2910">
        <v>1815</v>
      </c>
      <c r="AG2910" s="2" t="s">
        <v>43</v>
      </c>
      <c r="AH2910" s="2"/>
      <c r="AI2910" s="1">
        <v>46210</v>
      </c>
      <c r="AJ2910" s="2" t="s">
        <v>87</v>
      </c>
      <c r="AK2910" s="2" t="s">
        <v>67</v>
      </c>
      <c r="AM2910" s="2" t="s">
        <v>59</v>
      </c>
      <c r="AP2910" s="2" t="s">
        <v>60</v>
      </c>
      <c r="AQ2910" s="2" t="s">
        <v>41</v>
      </c>
      <c r="AR2910">
        <v>60000</v>
      </c>
      <c r="AS2910" s="2" t="str">
        <f>_xlfn.IFNA(IF(VLOOKUP(all_resi[[#This Row],[No. Waybill]],settle_reconcile[No. Waybill],1,0)="","Recon","Recon"),"-")</f>
        <v>-</v>
      </c>
      <c r="AT2910" s="2">
        <f>all_resi[[#This Row],[Nilai COD]]-all_resi[[#This Row],[COD Fee]]-all_resi[[#This Row],[Total Biaya Setelah Diskon]]</f>
        <v>82585</v>
      </c>
      <c r="AU2910" s="2">
        <f>IF(all_resi[[#This Row],[Waktu Terima]]="","",_xlfn.DAYS(all_resi[[#This Row],[Waktu Terima]],all_resi[[#This Row],[Tanggal Pengiriman]]))</f>
        <v>12</v>
      </c>
    </row>
    <row r="2911" spans="1:47" x14ac:dyDescent="0.25">
      <c r="A2911" s="2" t="s">
        <v>16372</v>
      </c>
      <c r="B2911" s="1">
        <v>46198</v>
      </c>
      <c r="C2911" s="2" t="s">
        <v>42</v>
      </c>
      <c r="D2911" s="2" t="s">
        <v>43</v>
      </c>
      <c r="E2911" s="2" t="s">
        <v>44</v>
      </c>
      <c r="F2911" s="2" t="s">
        <v>45</v>
      </c>
      <c r="G2911" s="2" t="s">
        <v>46</v>
      </c>
      <c r="H2911" s="2" t="s">
        <v>47</v>
      </c>
      <c r="I2911" s="2" t="s">
        <v>16373</v>
      </c>
      <c r="J2911" s="2" t="s">
        <v>16374</v>
      </c>
      <c r="K2911" s="2" t="s">
        <v>116</v>
      </c>
      <c r="L2911" s="2" t="s">
        <v>1581</v>
      </c>
      <c r="M2911" s="2" t="s">
        <v>16375</v>
      </c>
      <c r="N2911" s="2" t="s">
        <v>16376</v>
      </c>
      <c r="O2911">
        <v>1</v>
      </c>
      <c r="P2911" s="2" t="s">
        <v>53</v>
      </c>
      <c r="Q2911">
        <v>100</v>
      </c>
      <c r="R2911">
        <v>0</v>
      </c>
      <c r="S2911" s="2" t="s">
        <v>54</v>
      </c>
      <c r="T2911" s="2" t="s">
        <v>55</v>
      </c>
      <c r="U2911" s="2" t="s">
        <v>56</v>
      </c>
      <c r="V2911" s="2"/>
      <c r="W2911">
        <v>8000</v>
      </c>
      <c r="X2911">
        <v>0</v>
      </c>
      <c r="Y2911">
        <v>0</v>
      </c>
      <c r="Z2911">
        <v>8000</v>
      </c>
      <c r="AB2911" s="2" t="s">
        <v>57</v>
      </c>
      <c r="AC2911">
        <v>3000</v>
      </c>
      <c r="AD2911">
        <v>5000</v>
      </c>
      <c r="AE2911">
        <v>112000</v>
      </c>
      <c r="AF2911">
        <v>1680</v>
      </c>
      <c r="AG2911" s="2" t="s">
        <v>16373</v>
      </c>
      <c r="AH2911" s="2"/>
      <c r="AI2911" s="1">
        <v>46199</v>
      </c>
      <c r="AJ2911" s="2"/>
      <c r="AK2911" s="2" t="s">
        <v>58</v>
      </c>
      <c r="AM2911" s="2" t="s">
        <v>59</v>
      </c>
      <c r="AP2911" s="2" t="s">
        <v>60</v>
      </c>
      <c r="AQ2911" s="2" t="s">
        <v>41</v>
      </c>
      <c r="AR2911">
        <v>104000</v>
      </c>
      <c r="AS2911" s="2" t="str">
        <f>_xlfn.IFNA(IF(VLOOKUP(all_resi[[#This Row],[No. Waybill]],settle_reconcile[No. Waybill],1,0)="","Recon","Recon"),"-")</f>
        <v>Recon</v>
      </c>
      <c r="AT2911" s="2">
        <f>all_resi[[#This Row],[Nilai COD]]-all_resi[[#This Row],[COD Fee]]-all_resi[[#This Row],[Total Biaya Setelah Diskon]]</f>
        <v>105320</v>
      </c>
      <c r="AU2911" s="2">
        <f>IF(all_resi[[#This Row],[Waktu Terima]]="","",_xlfn.DAYS(all_resi[[#This Row],[Waktu Terima]],all_resi[[#This Row],[Tanggal Pengiriman]]))</f>
        <v>1</v>
      </c>
    </row>
    <row r="2912" spans="1:47" x14ac:dyDescent="0.25">
      <c r="A2912" s="2" t="s">
        <v>16236</v>
      </c>
      <c r="B2912" s="1">
        <v>46198</v>
      </c>
      <c r="C2912" s="2" t="s">
        <v>42</v>
      </c>
      <c r="D2912" s="2" t="s">
        <v>43</v>
      </c>
      <c r="E2912" s="2" t="s">
        <v>44</v>
      </c>
      <c r="F2912" s="2" t="s">
        <v>45</v>
      </c>
      <c r="G2912" s="2" t="s">
        <v>46</v>
      </c>
      <c r="H2912" s="2" t="s">
        <v>47</v>
      </c>
      <c r="I2912" s="2" t="s">
        <v>16237</v>
      </c>
      <c r="J2912" s="2" t="s">
        <v>16238</v>
      </c>
      <c r="K2912" s="2" t="s">
        <v>209</v>
      </c>
      <c r="L2912" s="2" t="s">
        <v>1041</v>
      </c>
      <c r="M2912" s="2" t="s">
        <v>4400</v>
      </c>
      <c r="N2912" s="2" t="s">
        <v>16239</v>
      </c>
      <c r="O2912">
        <v>1</v>
      </c>
      <c r="P2912" s="2" t="s">
        <v>53</v>
      </c>
      <c r="Q2912">
        <v>100</v>
      </c>
      <c r="R2912">
        <v>0</v>
      </c>
      <c r="S2912" s="2" t="s">
        <v>54</v>
      </c>
      <c r="T2912" s="2" t="s">
        <v>55</v>
      </c>
      <c r="U2912" s="2" t="s">
        <v>66</v>
      </c>
      <c r="V2912" s="2"/>
      <c r="W2912">
        <v>56000</v>
      </c>
      <c r="X2912">
        <v>0</v>
      </c>
      <c r="Y2912">
        <v>0</v>
      </c>
      <c r="Z2912">
        <v>56000</v>
      </c>
      <c r="AB2912" s="2" t="s">
        <v>57</v>
      </c>
      <c r="AC2912">
        <v>22400</v>
      </c>
      <c r="AD2912">
        <v>33600</v>
      </c>
      <c r="AE2912">
        <v>140000</v>
      </c>
      <c r="AF2912">
        <v>2100</v>
      </c>
      <c r="AG2912" s="2"/>
      <c r="AH2912" s="2"/>
      <c r="AI2912" s="1"/>
      <c r="AJ2912" s="2"/>
      <c r="AK2912" s="2" t="s">
        <v>67</v>
      </c>
      <c r="AM2912" s="2" t="s">
        <v>59</v>
      </c>
      <c r="AP2912" s="2" t="s">
        <v>60</v>
      </c>
      <c r="AQ2912" s="2" t="s">
        <v>41</v>
      </c>
      <c r="AR2912">
        <v>84000</v>
      </c>
      <c r="AS2912" s="2" t="str">
        <f>_xlfn.IFNA(IF(VLOOKUP(all_resi[[#This Row],[No. Waybill]],settle_reconcile[No. Waybill],1,0)="","Recon","Recon"),"-")</f>
        <v>-</v>
      </c>
      <c r="AT2912" s="2">
        <f>all_resi[[#This Row],[Nilai COD]]-all_resi[[#This Row],[COD Fee]]-all_resi[[#This Row],[Total Biaya Setelah Diskon]]</f>
        <v>104300</v>
      </c>
      <c r="AU2912" s="2" t="str">
        <f>IF(all_resi[[#This Row],[Waktu Terima]]="","",_xlfn.DAYS(all_resi[[#This Row],[Waktu Terima]],all_resi[[#This Row],[Tanggal Pengiriman]]))</f>
        <v/>
      </c>
    </row>
    <row r="2913" spans="1:47" x14ac:dyDescent="0.25">
      <c r="A2913" s="2" t="s">
        <v>16220</v>
      </c>
      <c r="B2913" s="1">
        <v>46198</v>
      </c>
      <c r="C2913" s="2" t="s">
        <v>42</v>
      </c>
      <c r="D2913" s="2" t="s">
        <v>43</v>
      </c>
      <c r="E2913" s="2" t="s">
        <v>44</v>
      </c>
      <c r="F2913" s="2" t="s">
        <v>45</v>
      </c>
      <c r="G2913" s="2" t="s">
        <v>46</v>
      </c>
      <c r="H2913" s="2" t="s">
        <v>80</v>
      </c>
      <c r="I2913" s="2" t="s">
        <v>16221</v>
      </c>
      <c r="J2913" s="2" t="s">
        <v>16222</v>
      </c>
      <c r="K2913" s="2" t="s">
        <v>177</v>
      </c>
      <c r="L2913" s="2" t="s">
        <v>807</v>
      </c>
      <c r="M2913" s="2" t="s">
        <v>1836</v>
      </c>
      <c r="N2913" s="2" t="s">
        <v>16223</v>
      </c>
      <c r="O2913">
        <v>1</v>
      </c>
      <c r="P2913" s="2" t="s">
        <v>53</v>
      </c>
      <c r="Q2913">
        <v>100</v>
      </c>
      <c r="R2913">
        <v>0</v>
      </c>
      <c r="S2913" s="2" t="s">
        <v>54</v>
      </c>
      <c r="T2913" s="2" t="s">
        <v>55</v>
      </c>
      <c r="U2913" s="2" t="s">
        <v>305</v>
      </c>
      <c r="V2913" s="2"/>
      <c r="W2913">
        <v>64000</v>
      </c>
      <c r="X2913">
        <v>0</v>
      </c>
      <c r="Y2913">
        <v>0</v>
      </c>
      <c r="Z2913">
        <v>64000</v>
      </c>
      <c r="AB2913" s="2" t="s">
        <v>57</v>
      </c>
      <c r="AC2913">
        <v>25600</v>
      </c>
      <c r="AD2913">
        <v>38400</v>
      </c>
      <c r="AE2913">
        <v>134000</v>
      </c>
      <c r="AF2913">
        <v>2010</v>
      </c>
      <c r="AG2913" s="2" t="s">
        <v>16221</v>
      </c>
      <c r="AH2913" s="2"/>
      <c r="AI2913" s="1">
        <v>46205</v>
      </c>
      <c r="AJ2913" s="2" t="s">
        <v>87</v>
      </c>
      <c r="AK2913" s="2" t="s">
        <v>58</v>
      </c>
      <c r="AM2913" s="2" t="s">
        <v>59</v>
      </c>
      <c r="AP2913" s="2" t="s">
        <v>60</v>
      </c>
      <c r="AQ2913" s="2" t="s">
        <v>41</v>
      </c>
      <c r="AR2913">
        <v>70000</v>
      </c>
      <c r="AS2913" s="2" t="str">
        <f>_xlfn.IFNA(IF(VLOOKUP(all_resi[[#This Row],[No. Waybill]],settle_reconcile[No. Waybill],1,0)="","Recon","Recon"),"-")</f>
        <v>Recon</v>
      </c>
      <c r="AT2913" s="2">
        <f>all_resi[[#This Row],[Nilai COD]]-all_resi[[#This Row],[COD Fee]]-all_resi[[#This Row],[Total Biaya Setelah Diskon]]</f>
        <v>93590</v>
      </c>
      <c r="AU2913" s="2">
        <f>IF(all_resi[[#This Row],[Waktu Terima]]="","",_xlfn.DAYS(all_resi[[#This Row],[Waktu Terima]],all_resi[[#This Row],[Tanggal Pengiriman]]))</f>
        <v>7</v>
      </c>
    </row>
    <row r="2914" spans="1:47" x14ac:dyDescent="0.25">
      <c r="A2914" s="2" t="s">
        <v>16257</v>
      </c>
      <c r="B2914" s="1">
        <v>46198</v>
      </c>
      <c r="C2914" s="2" t="s">
        <v>42</v>
      </c>
      <c r="D2914" s="2" t="s">
        <v>43</v>
      </c>
      <c r="E2914" s="2" t="s">
        <v>44</v>
      </c>
      <c r="F2914" s="2" t="s">
        <v>45</v>
      </c>
      <c r="G2914" s="2" t="s">
        <v>46</v>
      </c>
      <c r="H2914" s="2" t="s">
        <v>80</v>
      </c>
      <c r="I2914" s="2" t="s">
        <v>16258</v>
      </c>
      <c r="J2914" s="2" t="s">
        <v>16259</v>
      </c>
      <c r="K2914" s="2" t="s">
        <v>49</v>
      </c>
      <c r="L2914" s="2" t="s">
        <v>3017</v>
      </c>
      <c r="M2914" s="2" t="s">
        <v>4101</v>
      </c>
      <c r="N2914" s="2" t="s">
        <v>16260</v>
      </c>
      <c r="O2914">
        <v>1</v>
      </c>
      <c r="P2914" s="2" t="s">
        <v>53</v>
      </c>
      <c r="Q2914">
        <v>100</v>
      </c>
      <c r="R2914">
        <v>0</v>
      </c>
      <c r="S2914" s="2" t="s">
        <v>54</v>
      </c>
      <c r="T2914" s="2" t="s">
        <v>55</v>
      </c>
      <c r="U2914" s="2" t="s">
        <v>305</v>
      </c>
      <c r="V2914" s="2"/>
      <c r="W2914">
        <v>59000</v>
      </c>
      <c r="X2914">
        <v>0</v>
      </c>
      <c r="Y2914">
        <v>0</v>
      </c>
      <c r="Z2914">
        <v>59000</v>
      </c>
      <c r="AB2914" s="2" t="s">
        <v>57</v>
      </c>
      <c r="AC2914">
        <v>23600</v>
      </c>
      <c r="AD2914">
        <v>35400</v>
      </c>
      <c r="AE2914">
        <v>129000</v>
      </c>
      <c r="AF2914">
        <v>1935</v>
      </c>
      <c r="AG2914" s="2" t="s">
        <v>16258</v>
      </c>
      <c r="AH2914" s="2"/>
      <c r="AI2914" s="1">
        <v>46202</v>
      </c>
      <c r="AJ2914" s="2" t="s">
        <v>87</v>
      </c>
      <c r="AK2914" s="2" t="s">
        <v>58</v>
      </c>
      <c r="AM2914" s="2" t="s">
        <v>59</v>
      </c>
      <c r="AP2914" s="2" t="s">
        <v>60</v>
      </c>
      <c r="AQ2914" s="2" t="s">
        <v>41</v>
      </c>
      <c r="AR2914">
        <v>70000</v>
      </c>
      <c r="AS2914" s="2" t="str">
        <f>_xlfn.IFNA(IF(VLOOKUP(all_resi[[#This Row],[No. Waybill]],settle_reconcile[No. Waybill],1,0)="","Recon","Recon"),"-")</f>
        <v>Recon</v>
      </c>
      <c r="AT2914" s="2">
        <f>all_resi[[#This Row],[Nilai COD]]-all_resi[[#This Row],[COD Fee]]-all_resi[[#This Row],[Total Biaya Setelah Diskon]]</f>
        <v>91665</v>
      </c>
      <c r="AU2914" s="2">
        <f>IF(all_resi[[#This Row],[Waktu Terima]]="","",_xlfn.DAYS(all_resi[[#This Row],[Waktu Terima]],all_resi[[#This Row],[Tanggal Pengiriman]]))</f>
        <v>4</v>
      </c>
    </row>
    <row r="2915" spans="1:47" x14ac:dyDescent="0.25">
      <c r="A2915" s="2" t="s">
        <v>16389</v>
      </c>
      <c r="B2915" s="1">
        <v>46198</v>
      </c>
      <c r="C2915" s="2" t="s">
        <v>42</v>
      </c>
      <c r="D2915" s="2" t="s">
        <v>43</v>
      </c>
      <c r="E2915" s="2" t="s">
        <v>44</v>
      </c>
      <c r="F2915" s="2" t="s">
        <v>45</v>
      </c>
      <c r="G2915" s="2" t="s">
        <v>46</v>
      </c>
      <c r="H2915" s="2" t="s">
        <v>47</v>
      </c>
      <c r="I2915" s="2" t="s">
        <v>16390</v>
      </c>
      <c r="J2915" s="2" t="s">
        <v>16391</v>
      </c>
      <c r="K2915" s="2" t="s">
        <v>82</v>
      </c>
      <c r="L2915" s="2" t="s">
        <v>83</v>
      </c>
      <c r="M2915" s="2" t="s">
        <v>4330</v>
      </c>
      <c r="N2915" s="2" t="s">
        <v>16392</v>
      </c>
      <c r="O2915">
        <v>1</v>
      </c>
      <c r="P2915" s="2" t="s">
        <v>53</v>
      </c>
      <c r="Q2915">
        <v>100</v>
      </c>
      <c r="R2915">
        <v>0</v>
      </c>
      <c r="S2915" s="2" t="s">
        <v>54</v>
      </c>
      <c r="T2915" s="2" t="s">
        <v>55</v>
      </c>
      <c r="U2915" s="2" t="s">
        <v>147</v>
      </c>
      <c r="V2915" s="2"/>
      <c r="W2915">
        <v>47000</v>
      </c>
      <c r="X2915">
        <v>0</v>
      </c>
      <c r="Y2915">
        <v>0</v>
      </c>
      <c r="Z2915">
        <v>47000</v>
      </c>
      <c r="AB2915" s="2" t="s">
        <v>57</v>
      </c>
      <c r="AC2915">
        <v>18800</v>
      </c>
      <c r="AD2915">
        <v>28200</v>
      </c>
      <c r="AE2915">
        <v>117000</v>
      </c>
      <c r="AF2915">
        <v>1755</v>
      </c>
      <c r="AG2915" s="2" t="s">
        <v>16390</v>
      </c>
      <c r="AH2915" s="2"/>
      <c r="AI2915" s="1">
        <v>46205</v>
      </c>
      <c r="AJ2915" s="2"/>
      <c r="AK2915" s="2" t="s">
        <v>58</v>
      </c>
      <c r="AM2915" s="2" t="s">
        <v>59</v>
      </c>
      <c r="AP2915" s="2" t="s">
        <v>60</v>
      </c>
      <c r="AQ2915" s="2" t="s">
        <v>41</v>
      </c>
      <c r="AR2915">
        <v>70000</v>
      </c>
      <c r="AS2915" s="2" t="str">
        <f>_xlfn.IFNA(IF(VLOOKUP(all_resi[[#This Row],[No. Waybill]],settle_reconcile[No. Waybill],1,0)="","Recon","Recon"),"-")</f>
        <v>Recon</v>
      </c>
      <c r="AT2915" s="2">
        <f>all_resi[[#This Row],[Nilai COD]]-all_resi[[#This Row],[COD Fee]]-all_resi[[#This Row],[Total Biaya Setelah Diskon]]</f>
        <v>87045</v>
      </c>
      <c r="AU2915" s="2">
        <f>IF(all_resi[[#This Row],[Waktu Terima]]="","",_xlfn.DAYS(all_resi[[#This Row],[Waktu Terima]],all_resi[[#This Row],[Tanggal Pengiriman]]))</f>
        <v>7</v>
      </c>
    </row>
    <row r="2916" spans="1:47" x14ac:dyDescent="0.25">
      <c r="A2916" s="2" t="s">
        <v>16211</v>
      </c>
      <c r="B2916" s="1">
        <v>46198</v>
      </c>
      <c r="C2916" s="2" t="s">
        <v>42</v>
      </c>
      <c r="D2916" s="2" t="s">
        <v>43</v>
      </c>
      <c r="E2916" s="2" t="s">
        <v>44</v>
      </c>
      <c r="F2916" s="2" t="s">
        <v>45</v>
      </c>
      <c r="G2916" s="2" t="s">
        <v>46</v>
      </c>
      <c r="H2916" s="2" t="s">
        <v>80</v>
      </c>
      <c r="I2916" s="2" t="s">
        <v>16212</v>
      </c>
      <c r="J2916" s="2" t="s">
        <v>16213</v>
      </c>
      <c r="K2916" s="2" t="s">
        <v>82</v>
      </c>
      <c r="L2916" s="2" t="s">
        <v>1029</v>
      </c>
      <c r="M2916" s="2" t="s">
        <v>1678</v>
      </c>
      <c r="N2916" s="2" t="s">
        <v>16214</v>
      </c>
      <c r="O2916">
        <v>1</v>
      </c>
      <c r="P2916" s="2" t="s">
        <v>53</v>
      </c>
      <c r="Q2916">
        <v>100</v>
      </c>
      <c r="R2916">
        <v>0</v>
      </c>
      <c r="S2916" s="2" t="s">
        <v>54</v>
      </c>
      <c r="T2916" s="2" t="s">
        <v>55</v>
      </c>
      <c r="U2916" s="2" t="s">
        <v>1997</v>
      </c>
      <c r="V2916" s="2"/>
      <c r="W2916">
        <v>84000</v>
      </c>
      <c r="X2916">
        <v>0</v>
      </c>
      <c r="Y2916">
        <v>0</v>
      </c>
      <c r="Z2916">
        <v>84000</v>
      </c>
      <c r="AB2916" s="2" t="s">
        <v>57</v>
      </c>
      <c r="AC2916">
        <v>33600</v>
      </c>
      <c r="AD2916">
        <v>50400</v>
      </c>
      <c r="AE2916">
        <v>180000</v>
      </c>
      <c r="AF2916">
        <v>2700</v>
      </c>
      <c r="AG2916" s="2" t="s">
        <v>16212</v>
      </c>
      <c r="AH2916" s="2"/>
      <c r="AI2916" s="1">
        <v>46202</v>
      </c>
      <c r="AJ2916" s="2" t="s">
        <v>87</v>
      </c>
      <c r="AK2916" s="2" t="s">
        <v>58</v>
      </c>
      <c r="AM2916" s="2" t="s">
        <v>59</v>
      </c>
      <c r="AP2916" s="2" t="s">
        <v>60</v>
      </c>
      <c r="AQ2916" s="2" t="s">
        <v>41</v>
      </c>
      <c r="AR2916">
        <v>96000</v>
      </c>
      <c r="AS2916" s="2" t="str">
        <f>_xlfn.IFNA(IF(VLOOKUP(all_resi[[#This Row],[No. Waybill]],settle_reconcile[No. Waybill],1,0)="","Recon","Recon"),"-")</f>
        <v>Recon</v>
      </c>
      <c r="AT2916" s="2">
        <f>all_resi[[#This Row],[Nilai COD]]-all_resi[[#This Row],[COD Fee]]-all_resi[[#This Row],[Total Biaya Setelah Diskon]]</f>
        <v>126900</v>
      </c>
      <c r="AU2916" s="2">
        <f>IF(all_resi[[#This Row],[Waktu Terima]]="","",_xlfn.DAYS(all_resi[[#This Row],[Waktu Terima]],all_resi[[#This Row],[Tanggal Pengiriman]]))</f>
        <v>4</v>
      </c>
    </row>
    <row r="2917" spans="1:47" x14ac:dyDescent="0.25">
      <c r="A2917" s="2" t="s">
        <v>16377</v>
      </c>
      <c r="B2917" s="1">
        <v>46198</v>
      </c>
      <c r="C2917" s="2" t="s">
        <v>42</v>
      </c>
      <c r="D2917" s="2" t="s">
        <v>43</v>
      </c>
      <c r="E2917" s="2" t="s">
        <v>44</v>
      </c>
      <c r="F2917" s="2" t="s">
        <v>45</v>
      </c>
      <c r="G2917" s="2" t="s">
        <v>46</v>
      </c>
      <c r="H2917" s="2" t="s">
        <v>80</v>
      </c>
      <c r="I2917" s="2" t="s">
        <v>16378</v>
      </c>
      <c r="J2917" s="2" t="s">
        <v>16379</v>
      </c>
      <c r="K2917" s="2" t="s">
        <v>69</v>
      </c>
      <c r="L2917" s="2" t="s">
        <v>294</v>
      </c>
      <c r="M2917" s="2" t="s">
        <v>1982</v>
      </c>
      <c r="N2917" s="2" t="s">
        <v>16380</v>
      </c>
      <c r="O2917">
        <v>1</v>
      </c>
      <c r="P2917" s="2" t="s">
        <v>53</v>
      </c>
      <c r="Q2917">
        <v>100</v>
      </c>
      <c r="R2917">
        <v>0</v>
      </c>
      <c r="S2917" s="2" t="s">
        <v>54</v>
      </c>
      <c r="T2917" s="2" t="s">
        <v>55</v>
      </c>
      <c r="U2917" s="2" t="s">
        <v>86</v>
      </c>
      <c r="V2917" s="2"/>
      <c r="W2917">
        <v>38000</v>
      </c>
      <c r="X2917">
        <v>0</v>
      </c>
      <c r="Y2917">
        <v>0</v>
      </c>
      <c r="Z2917">
        <v>38000</v>
      </c>
      <c r="AB2917" s="2" t="s">
        <v>57</v>
      </c>
      <c r="AC2917">
        <v>15200</v>
      </c>
      <c r="AD2917">
        <v>22800</v>
      </c>
      <c r="AE2917">
        <v>97000</v>
      </c>
      <c r="AF2917">
        <v>1455</v>
      </c>
      <c r="AG2917" s="2" t="s">
        <v>256</v>
      </c>
      <c r="AH2917" s="2"/>
      <c r="AI2917" s="1">
        <v>46209</v>
      </c>
      <c r="AJ2917" s="2" t="s">
        <v>87</v>
      </c>
      <c r="AK2917" s="2" t="s">
        <v>67</v>
      </c>
      <c r="AM2917" s="2" t="s">
        <v>59</v>
      </c>
      <c r="AP2917" s="2" t="s">
        <v>60</v>
      </c>
      <c r="AQ2917" s="2" t="s">
        <v>41</v>
      </c>
      <c r="AR2917">
        <v>59000</v>
      </c>
      <c r="AS2917" s="2" t="str">
        <f>_xlfn.IFNA(IF(VLOOKUP(all_resi[[#This Row],[No. Waybill]],settle_reconcile[No. Waybill],1,0)="","Recon","Recon"),"-")</f>
        <v>-</v>
      </c>
      <c r="AT2917" s="2">
        <f>all_resi[[#This Row],[Nilai COD]]-all_resi[[#This Row],[COD Fee]]-all_resi[[#This Row],[Total Biaya Setelah Diskon]]</f>
        <v>72745</v>
      </c>
      <c r="AU2917" s="2">
        <f>IF(all_resi[[#This Row],[Waktu Terima]]="","",_xlfn.DAYS(all_resi[[#This Row],[Waktu Terima]],all_resi[[#This Row],[Tanggal Pengiriman]]))</f>
        <v>11</v>
      </c>
    </row>
    <row r="2918" spans="1:47" x14ac:dyDescent="0.25">
      <c r="A2918" s="2" t="s">
        <v>16401</v>
      </c>
      <c r="B2918" s="1">
        <v>46198</v>
      </c>
      <c r="C2918" s="2" t="s">
        <v>42</v>
      </c>
      <c r="D2918" s="2" t="s">
        <v>43</v>
      </c>
      <c r="E2918" s="2" t="s">
        <v>44</v>
      </c>
      <c r="F2918" s="2" t="s">
        <v>45</v>
      </c>
      <c r="G2918" s="2" t="s">
        <v>46</v>
      </c>
      <c r="H2918" s="2" t="s">
        <v>47</v>
      </c>
      <c r="I2918" s="2" t="s">
        <v>16402</v>
      </c>
      <c r="J2918" s="2" t="s">
        <v>16403</v>
      </c>
      <c r="K2918" s="2" t="s">
        <v>106</v>
      </c>
      <c r="L2918" s="2" t="s">
        <v>1373</v>
      </c>
      <c r="M2918" s="2" t="s">
        <v>16404</v>
      </c>
      <c r="N2918" s="2" t="s">
        <v>16405</v>
      </c>
      <c r="O2918">
        <v>1</v>
      </c>
      <c r="P2918" s="2" t="s">
        <v>53</v>
      </c>
      <c r="Q2918">
        <v>100</v>
      </c>
      <c r="R2918">
        <v>0</v>
      </c>
      <c r="S2918" s="2" t="s">
        <v>54</v>
      </c>
      <c r="T2918" s="2" t="s">
        <v>55</v>
      </c>
      <c r="U2918" s="2" t="s">
        <v>147</v>
      </c>
      <c r="V2918" s="2"/>
      <c r="W2918">
        <v>59000</v>
      </c>
      <c r="X2918">
        <v>0</v>
      </c>
      <c r="Y2918">
        <v>0</v>
      </c>
      <c r="Z2918">
        <v>59000</v>
      </c>
      <c r="AB2918" s="2" t="s">
        <v>57</v>
      </c>
      <c r="AC2918">
        <v>23600</v>
      </c>
      <c r="AD2918">
        <v>35400</v>
      </c>
      <c r="AE2918">
        <v>129000</v>
      </c>
      <c r="AF2918">
        <v>1935</v>
      </c>
      <c r="AG2918" s="2" t="s">
        <v>16402</v>
      </c>
      <c r="AH2918" s="2"/>
      <c r="AI2918" s="1">
        <v>46203</v>
      </c>
      <c r="AJ2918" s="2"/>
      <c r="AK2918" s="2" t="s">
        <v>58</v>
      </c>
      <c r="AM2918" s="2" t="s">
        <v>59</v>
      </c>
      <c r="AP2918" s="2" t="s">
        <v>60</v>
      </c>
      <c r="AQ2918" s="2" t="s">
        <v>41</v>
      </c>
      <c r="AR2918">
        <v>70000</v>
      </c>
      <c r="AS2918" s="2" t="str">
        <f>_xlfn.IFNA(IF(VLOOKUP(all_resi[[#This Row],[No. Waybill]],settle_reconcile[No. Waybill],1,0)="","Recon","Recon"),"-")</f>
        <v>Recon</v>
      </c>
      <c r="AT2918" s="2">
        <f>all_resi[[#This Row],[Nilai COD]]-all_resi[[#This Row],[COD Fee]]-all_resi[[#This Row],[Total Biaya Setelah Diskon]]</f>
        <v>91665</v>
      </c>
      <c r="AU2918" s="2">
        <f>IF(all_resi[[#This Row],[Waktu Terima]]="","",_xlfn.DAYS(all_resi[[#This Row],[Waktu Terima]],all_resi[[#This Row],[Tanggal Pengiriman]]))</f>
        <v>5</v>
      </c>
    </row>
    <row r="2919" spans="1:47" x14ac:dyDescent="0.25">
      <c r="A2919" s="2" t="s">
        <v>16215</v>
      </c>
      <c r="B2919" s="1">
        <v>46198</v>
      </c>
      <c r="C2919" s="2" t="s">
        <v>42</v>
      </c>
      <c r="D2919" s="2" t="s">
        <v>43</v>
      </c>
      <c r="E2919" s="2" t="s">
        <v>44</v>
      </c>
      <c r="F2919" s="2" t="s">
        <v>45</v>
      </c>
      <c r="G2919" s="2" t="s">
        <v>46</v>
      </c>
      <c r="H2919" s="2" t="s">
        <v>80</v>
      </c>
      <c r="I2919" s="2" t="s">
        <v>16216</v>
      </c>
      <c r="J2919" s="2" t="s">
        <v>16217</v>
      </c>
      <c r="K2919" s="2" t="s">
        <v>137</v>
      </c>
      <c r="L2919" s="2" t="s">
        <v>1064</v>
      </c>
      <c r="M2919" s="2" t="s">
        <v>16218</v>
      </c>
      <c r="N2919" s="2" t="s">
        <v>16219</v>
      </c>
      <c r="O2919">
        <v>1</v>
      </c>
      <c r="P2919" s="2" t="s">
        <v>53</v>
      </c>
      <c r="Q2919">
        <v>100</v>
      </c>
      <c r="R2919">
        <v>0</v>
      </c>
      <c r="S2919" s="2" t="s">
        <v>54</v>
      </c>
      <c r="T2919" s="2" t="s">
        <v>55</v>
      </c>
      <c r="U2919" s="2" t="s">
        <v>86</v>
      </c>
      <c r="V2919" s="2"/>
      <c r="W2919">
        <v>21000</v>
      </c>
      <c r="X2919">
        <v>0</v>
      </c>
      <c r="Y2919">
        <v>0</v>
      </c>
      <c r="Z2919">
        <v>21000</v>
      </c>
      <c r="AB2919" s="2" t="s">
        <v>57</v>
      </c>
      <c r="AC2919">
        <v>12000</v>
      </c>
      <c r="AD2919">
        <v>9000</v>
      </c>
      <c r="AE2919">
        <v>82000</v>
      </c>
      <c r="AF2919">
        <v>1230</v>
      </c>
      <c r="AG2919" s="2" t="s">
        <v>256</v>
      </c>
      <c r="AH2919" s="2"/>
      <c r="AI2919" s="1">
        <v>46205</v>
      </c>
      <c r="AJ2919" s="2" t="s">
        <v>87</v>
      </c>
      <c r="AK2919" s="2" t="s">
        <v>67</v>
      </c>
      <c r="AM2919" s="2" t="s">
        <v>59</v>
      </c>
      <c r="AP2919" s="2" t="s">
        <v>60</v>
      </c>
      <c r="AQ2919" s="2" t="s">
        <v>41</v>
      </c>
      <c r="AR2919">
        <v>61000</v>
      </c>
      <c r="AS2919" s="2" t="str">
        <f>_xlfn.IFNA(IF(VLOOKUP(all_resi[[#This Row],[No. Waybill]],settle_reconcile[No. Waybill],1,0)="","Recon","Recon"),"-")</f>
        <v>-</v>
      </c>
      <c r="AT2919" s="2">
        <f>all_resi[[#This Row],[Nilai COD]]-all_resi[[#This Row],[COD Fee]]-all_resi[[#This Row],[Total Biaya Setelah Diskon]]</f>
        <v>71770</v>
      </c>
      <c r="AU2919" s="2">
        <f>IF(all_resi[[#This Row],[Waktu Terima]]="","",_xlfn.DAYS(all_resi[[#This Row],[Waktu Terima]],all_resi[[#This Row],[Tanggal Pengiriman]]))</f>
        <v>7</v>
      </c>
    </row>
    <row r="2920" spans="1:47" x14ac:dyDescent="0.25">
      <c r="A2920" s="2" t="s">
        <v>16204</v>
      </c>
      <c r="B2920" s="1">
        <v>46198</v>
      </c>
      <c r="C2920" s="2" t="s">
        <v>42</v>
      </c>
      <c r="D2920" s="2" t="s">
        <v>43</v>
      </c>
      <c r="E2920" s="2" t="s">
        <v>44</v>
      </c>
      <c r="F2920" s="2" t="s">
        <v>45</v>
      </c>
      <c r="G2920" s="2" t="s">
        <v>46</v>
      </c>
      <c r="H2920" s="2" t="s">
        <v>47</v>
      </c>
      <c r="I2920" s="2" t="s">
        <v>16205</v>
      </c>
      <c r="J2920" s="2" t="s">
        <v>12428</v>
      </c>
      <c r="K2920" s="2" t="s">
        <v>171</v>
      </c>
      <c r="L2920" s="2" t="s">
        <v>349</v>
      </c>
      <c r="M2920" s="2" t="s">
        <v>4612</v>
      </c>
      <c r="N2920" s="2" t="s">
        <v>16206</v>
      </c>
      <c r="O2920">
        <v>1</v>
      </c>
      <c r="P2920" s="2" t="s">
        <v>53</v>
      </c>
      <c r="Q2920">
        <v>100</v>
      </c>
      <c r="R2920">
        <v>0</v>
      </c>
      <c r="S2920" s="2" t="s">
        <v>54</v>
      </c>
      <c r="T2920" s="2" t="s">
        <v>55</v>
      </c>
      <c r="U2920" s="2" t="s">
        <v>147</v>
      </c>
      <c r="V2920" s="2"/>
      <c r="W2920">
        <v>38000</v>
      </c>
      <c r="X2920">
        <v>0</v>
      </c>
      <c r="Y2920">
        <v>0</v>
      </c>
      <c r="Z2920">
        <v>38000</v>
      </c>
      <c r="AB2920" s="2" t="s">
        <v>57</v>
      </c>
      <c r="AC2920">
        <v>15200</v>
      </c>
      <c r="AD2920">
        <v>22800</v>
      </c>
      <c r="AE2920">
        <v>111000</v>
      </c>
      <c r="AF2920">
        <v>1665</v>
      </c>
      <c r="AG2920" s="2" t="s">
        <v>256</v>
      </c>
      <c r="AH2920" s="2"/>
      <c r="AI2920" s="1">
        <v>46207</v>
      </c>
      <c r="AJ2920" s="2"/>
      <c r="AK2920" s="2" t="s">
        <v>67</v>
      </c>
      <c r="AM2920" s="2" t="s">
        <v>59</v>
      </c>
      <c r="AP2920" s="2" t="s">
        <v>60</v>
      </c>
      <c r="AQ2920" s="2" t="s">
        <v>41</v>
      </c>
      <c r="AR2920">
        <v>73000</v>
      </c>
      <c r="AS2920" s="2" t="str">
        <f>_xlfn.IFNA(IF(VLOOKUP(all_resi[[#This Row],[No. Waybill]],settle_reconcile[No. Waybill],1,0)="","Recon","Recon"),"-")</f>
        <v>-</v>
      </c>
      <c r="AT2920" s="2">
        <f>all_resi[[#This Row],[Nilai COD]]-all_resi[[#This Row],[COD Fee]]-all_resi[[#This Row],[Total Biaya Setelah Diskon]]</f>
        <v>86535</v>
      </c>
      <c r="AU2920" s="2">
        <f>IF(all_resi[[#This Row],[Waktu Terima]]="","",_xlfn.DAYS(all_resi[[#This Row],[Waktu Terima]],all_resi[[#This Row],[Tanggal Pengiriman]]))</f>
        <v>9</v>
      </c>
    </row>
    <row r="2921" spans="1:47" x14ac:dyDescent="0.25">
      <c r="A2921" s="2" t="s">
        <v>16478</v>
      </c>
      <c r="B2921" s="1">
        <v>46198</v>
      </c>
      <c r="C2921" s="2" t="s">
        <v>42</v>
      </c>
      <c r="D2921" s="2" t="s">
        <v>43</v>
      </c>
      <c r="E2921" s="2" t="s">
        <v>44</v>
      </c>
      <c r="F2921" s="2" t="s">
        <v>45</v>
      </c>
      <c r="G2921" s="2" t="s">
        <v>46</v>
      </c>
      <c r="H2921" s="2" t="s">
        <v>80</v>
      </c>
      <c r="I2921" s="2" t="s">
        <v>16479</v>
      </c>
      <c r="J2921" s="2" t="s">
        <v>16480</v>
      </c>
      <c r="K2921" s="2" t="s">
        <v>183</v>
      </c>
      <c r="L2921" s="2" t="s">
        <v>325</v>
      </c>
      <c r="M2921" s="2" t="s">
        <v>1486</v>
      </c>
      <c r="N2921" s="2" t="s">
        <v>16481</v>
      </c>
      <c r="O2921">
        <v>1</v>
      </c>
      <c r="P2921" s="2" t="s">
        <v>53</v>
      </c>
      <c r="Q2921">
        <v>100</v>
      </c>
      <c r="R2921">
        <v>0</v>
      </c>
      <c r="S2921" s="2" t="s">
        <v>54</v>
      </c>
      <c r="T2921" s="2" t="s">
        <v>55</v>
      </c>
      <c r="U2921" s="2" t="s">
        <v>1714</v>
      </c>
      <c r="V2921" s="2"/>
      <c r="W2921">
        <v>68000</v>
      </c>
      <c r="X2921">
        <v>0</v>
      </c>
      <c r="Y2921">
        <v>0</v>
      </c>
      <c r="Z2921">
        <v>68000</v>
      </c>
      <c r="AB2921" s="2" t="s">
        <v>57</v>
      </c>
      <c r="AC2921">
        <v>27200</v>
      </c>
      <c r="AD2921">
        <v>40800</v>
      </c>
      <c r="AE2921">
        <v>152000</v>
      </c>
      <c r="AF2921">
        <v>2280</v>
      </c>
      <c r="AG2921" s="2" t="s">
        <v>256</v>
      </c>
      <c r="AH2921" s="2"/>
      <c r="AI2921" s="1">
        <v>46209</v>
      </c>
      <c r="AJ2921" s="2" t="s">
        <v>87</v>
      </c>
      <c r="AK2921" s="2" t="s">
        <v>67</v>
      </c>
      <c r="AM2921" s="2" t="s">
        <v>59</v>
      </c>
      <c r="AP2921" s="2" t="s">
        <v>60</v>
      </c>
      <c r="AQ2921" s="2" t="s">
        <v>41</v>
      </c>
      <c r="AR2921">
        <v>84000</v>
      </c>
      <c r="AS2921" s="2" t="str">
        <f>_xlfn.IFNA(IF(VLOOKUP(all_resi[[#This Row],[No. Waybill]],settle_reconcile[No. Waybill],1,0)="","Recon","Recon"),"-")</f>
        <v>-</v>
      </c>
      <c r="AT2921" s="2">
        <f>all_resi[[#This Row],[Nilai COD]]-all_resi[[#This Row],[COD Fee]]-all_resi[[#This Row],[Total Biaya Setelah Diskon]]</f>
        <v>108920</v>
      </c>
      <c r="AU2921" s="2">
        <f>IF(all_resi[[#This Row],[Waktu Terima]]="","",_xlfn.DAYS(all_resi[[#This Row],[Waktu Terima]],all_resi[[#This Row],[Tanggal Pengiriman]]))</f>
        <v>11</v>
      </c>
    </row>
    <row r="2922" spans="1:47" x14ac:dyDescent="0.25">
      <c r="A2922" s="2" t="s">
        <v>16038</v>
      </c>
      <c r="B2922" s="1">
        <v>46198</v>
      </c>
      <c r="C2922" s="2" t="s">
        <v>42</v>
      </c>
      <c r="D2922" s="2" t="s">
        <v>43</v>
      </c>
      <c r="E2922" s="2" t="s">
        <v>44</v>
      </c>
      <c r="F2922" s="2" t="s">
        <v>45</v>
      </c>
      <c r="G2922" s="2" t="s">
        <v>46</v>
      </c>
      <c r="H2922" s="2" t="s">
        <v>47</v>
      </c>
      <c r="I2922" s="2" t="s">
        <v>16039</v>
      </c>
      <c r="J2922" s="2" t="s">
        <v>16040</v>
      </c>
      <c r="K2922" s="2" t="s">
        <v>106</v>
      </c>
      <c r="L2922" s="2" t="s">
        <v>3273</v>
      </c>
      <c r="M2922" s="2" t="s">
        <v>8295</v>
      </c>
      <c r="N2922" s="2" t="s">
        <v>16041</v>
      </c>
      <c r="O2922">
        <v>1</v>
      </c>
      <c r="P2922" s="2" t="s">
        <v>53</v>
      </c>
      <c r="Q2922">
        <v>100</v>
      </c>
      <c r="R2922">
        <v>0</v>
      </c>
      <c r="S2922" s="2" t="s">
        <v>54</v>
      </c>
      <c r="T2922" s="2" t="s">
        <v>55</v>
      </c>
      <c r="U2922" s="2" t="s">
        <v>147</v>
      </c>
      <c r="V2922" s="2"/>
      <c r="W2922">
        <v>61000</v>
      </c>
      <c r="X2922">
        <v>0</v>
      </c>
      <c r="Y2922">
        <v>0</v>
      </c>
      <c r="Z2922">
        <v>61000</v>
      </c>
      <c r="AB2922" s="2" t="s">
        <v>57</v>
      </c>
      <c r="AC2922">
        <v>24400</v>
      </c>
      <c r="AD2922">
        <v>36600</v>
      </c>
      <c r="AE2922">
        <v>131000</v>
      </c>
      <c r="AF2922">
        <v>1965</v>
      </c>
      <c r="AG2922" s="2"/>
      <c r="AH2922" s="2"/>
      <c r="AI2922" s="1"/>
      <c r="AJ2922" s="2"/>
      <c r="AK2922" s="2" t="s">
        <v>67</v>
      </c>
      <c r="AM2922" s="2" t="s">
        <v>59</v>
      </c>
      <c r="AP2922" s="2" t="s">
        <v>60</v>
      </c>
      <c r="AQ2922" s="2" t="s">
        <v>41</v>
      </c>
      <c r="AR2922">
        <v>70000</v>
      </c>
      <c r="AS2922" s="2" t="str">
        <f>_xlfn.IFNA(IF(VLOOKUP(all_resi[[#This Row],[No. Waybill]],settle_reconcile[No. Waybill],1,0)="","Recon","Recon"),"-")</f>
        <v>-</v>
      </c>
      <c r="AT2922" s="2">
        <f>all_resi[[#This Row],[Nilai COD]]-all_resi[[#This Row],[COD Fee]]-all_resi[[#This Row],[Total Biaya Setelah Diskon]]</f>
        <v>92435</v>
      </c>
      <c r="AU2922" s="2" t="str">
        <f>IF(all_resi[[#This Row],[Waktu Terima]]="","",_xlfn.DAYS(all_resi[[#This Row],[Waktu Terima]],all_resi[[#This Row],[Tanggal Pengiriman]]))</f>
        <v/>
      </c>
    </row>
    <row r="2923" spans="1:47" x14ac:dyDescent="0.25">
      <c r="A2923" s="2" t="s">
        <v>16456</v>
      </c>
      <c r="B2923" s="1">
        <v>46198</v>
      </c>
      <c r="C2923" s="2" t="s">
        <v>42</v>
      </c>
      <c r="D2923" s="2" t="s">
        <v>43</v>
      </c>
      <c r="E2923" s="2" t="s">
        <v>44</v>
      </c>
      <c r="F2923" s="2" t="s">
        <v>45</v>
      </c>
      <c r="G2923" s="2" t="s">
        <v>46</v>
      </c>
      <c r="H2923" s="2" t="s">
        <v>47</v>
      </c>
      <c r="I2923" s="2" t="s">
        <v>16457</v>
      </c>
      <c r="J2923" s="2" t="s">
        <v>16458</v>
      </c>
      <c r="K2923" s="2" t="s">
        <v>143</v>
      </c>
      <c r="L2923" s="2" t="s">
        <v>1408</v>
      </c>
      <c r="M2923" s="2" t="s">
        <v>16459</v>
      </c>
      <c r="N2923" s="2" t="s">
        <v>16460</v>
      </c>
      <c r="O2923">
        <v>1</v>
      </c>
      <c r="P2923" s="2" t="s">
        <v>53</v>
      </c>
      <c r="Q2923">
        <v>100</v>
      </c>
      <c r="R2923">
        <v>0</v>
      </c>
      <c r="S2923" s="2" t="s">
        <v>54</v>
      </c>
      <c r="T2923" s="2" t="s">
        <v>55</v>
      </c>
      <c r="U2923" s="2" t="s">
        <v>147</v>
      </c>
      <c r="V2923" s="2"/>
      <c r="W2923">
        <v>25000</v>
      </c>
      <c r="X2923">
        <v>0</v>
      </c>
      <c r="Y2923">
        <v>0</v>
      </c>
      <c r="Z2923">
        <v>25000</v>
      </c>
      <c r="AB2923" s="2" t="s">
        <v>57</v>
      </c>
      <c r="AC2923">
        <v>18000</v>
      </c>
      <c r="AD2923">
        <v>7000</v>
      </c>
      <c r="AE2923">
        <v>95000</v>
      </c>
      <c r="AF2923">
        <v>1425</v>
      </c>
      <c r="AG2923" s="2" t="s">
        <v>16457</v>
      </c>
      <c r="AH2923" s="2"/>
      <c r="AI2923" s="1">
        <v>46200</v>
      </c>
      <c r="AJ2923" s="2"/>
      <c r="AK2923" s="2" t="s">
        <v>58</v>
      </c>
      <c r="AM2923" s="2" t="s">
        <v>59</v>
      </c>
      <c r="AP2923" s="2" t="s">
        <v>60</v>
      </c>
      <c r="AQ2923" s="2" t="s">
        <v>41</v>
      </c>
      <c r="AR2923">
        <v>70000</v>
      </c>
      <c r="AS2923" s="2" t="str">
        <f>_xlfn.IFNA(IF(VLOOKUP(all_resi[[#This Row],[No. Waybill]],settle_reconcile[No. Waybill],1,0)="","Recon","Recon"),"-")</f>
        <v>Recon</v>
      </c>
      <c r="AT2923" s="2">
        <f>all_resi[[#This Row],[Nilai COD]]-all_resi[[#This Row],[COD Fee]]-all_resi[[#This Row],[Total Biaya Setelah Diskon]]</f>
        <v>86575</v>
      </c>
      <c r="AU2923" s="2">
        <f>IF(all_resi[[#This Row],[Waktu Terima]]="","",_xlfn.DAYS(all_resi[[#This Row],[Waktu Terima]],all_resi[[#This Row],[Tanggal Pengiriman]]))</f>
        <v>2</v>
      </c>
    </row>
    <row r="2924" spans="1:47" x14ac:dyDescent="0.25">
      <c r="A2924" s="2" t="s">
        <v>16249</v>
      </c>
      <c r="B2924" s="1">
        <v>46198</v>
      </c>
      <c r="C2924" s="2" t="s">
        <v>42</v>
      </c>
      <c r="D2924" s="2" t="s">
        <v>43</v>
      </c>
      <c r="E2924" s="2" t="s">
        <v>44</v>
      </c>
      <c r="F2924" s="2" t="s">
        <v>45</v>
      </c>
      <c r="G2924" s="2" t="s">
        <v>46</v>
      </c>
      <c r="H2924" s="2" t="s">
        <v>47</v>
      </c>
      <c r="I2924" s="2" t="s">
        <v>16250</v>
      </c>
      <c r="J2924" s="2" t="s">
        <v>16251</v>
      </c>
      <c r="K2924" s="2" t="s">
        <v>177</v>
      </c>
      <c r="L2924" s="2" t="s">
        <v>222</v>
      </c>
      <c r="M2924" s="2" t="s">
        <v>4500</v>
      </c>
      <c r="N2924" s="2" t="s">
        <v>16252</v>
      </c>
      <c r="O2924">
        <v>1</v>
      </c>
      <c r="P2924" s="2" t="s">
        <v>53</v>
      </c>
      <c r="Q2924">
        <v>100</v>
      </c>
      <c r="R2924">
        <v>0</v>
      </c>
      <c r="S2924" s="2" t="s">
        <v>54</v>
      </c>
      <c r="T2924" s="2" t="s">
        <v>55</v>
      </c>
      <c r="U2924" s="2" t="s">
        <v>147</v>
      </c>
      <c r="V2924" s="2"/>
      <c r="W2924">
        <v>80000</v>
      </c>
      <c r="X2924">
        <v>0</v>
      </c>
      <c r="Y2924">
        <v>0</v>
      </c>
      <c r="Z2924">
        <v>80000</v>
      </c>
      <c r="AB2924" s="2" t="s">
        <v>57</v>
      </c>
      <c r="AC2924">
        <v>32000</v>
      </c>
      <c r="AD2924">
        <v>48000</v>
      </c>
      <c r="AE2924">
        <v>150000</v>
      </c>
      <c r="AF2924">
        <v>2250</v>
      </c>
      <c r="AG2924" s="2" t="s">
        <v>43</v>
      </c>
      <c r="AH2924" s="2"/>
      <c r="AI2924" s="1">
        <v>46210</v>
      </c>
      <c r="AJ2924" s="2"/>
      <c r="AK2924" s="2" t="s">
        <v>67</v>
      </c>
      <c r="AM2924" s="2" t="s">
        <v>59</v>
      </c>
      <c r="AP2924" s="2" t="s">
        <v>60</v>
      </c>
      <c r="AQ2924" s="2" t="s">
        <v>41</v>
      </c>
      <c r="AR2924">
        <v>70000</v>
      </c>
      <c r="AS2924" s="2" t="str">
        <f>_xlfn.IFNA(IF(VLOOKUP(all_resi[[#This Row],[No. Waybill]],settle_reconcile[No. Waybill],1,0)="","Recon","Recon"),"-")</f>
        <v>-</v>
      </c>
      <c r="AT2924" s="2">
        <f>all_resi[[#This Row],[Nilai COD]]-all_resi[[#This Row],[COD Fee]]-all_resi[[#This Row],[Total Biaya Setelah Diskon]]</f>
        <v>99750</v>
      </c>
      <c r="AU2924" s="2">
        <f>IF(all_resi[[#This Row],[Waktu Terima]]="","",_xlfn.DAYS(all_resi[[#This Row],[Waktu Terima]],all_resi[[#This Row],[Tanggal Pengiriman]]))</f>
        <v>12</v>
      </c>
    </row>
    <row r="2925" spans="1:47" x14ac:dyDescent="0.25">
      <c r="A2925" s="2" t="s">
        <v>16451</v>
      </c>
      <c r="B2925" s="1">
        <v>46198</v>
      </c>
      <c r="C2925" s="2" t="s">
        <v>42</v>
      </c>
      <c r="D2925" s="2" t="s">
        <v>43</v>
      </c>
      <c r="E2925" s="2" t="s">
        <v>44</v>
      </c>
      <c r="F2925" s="2" t="s">
        <v>45</v>
      </c>
      <c r="G2925" s="2" t="s">
        <v>46</v>
      </c>
      <c r="H2925" s="2" t="s">
        <v>47</v>
      </c>
      <c r="I2925" s="2" t="s">
        <v>16452</v>
      </c>
      <c r="J2925" s="2" t="s">
        <v>16453</v>
      </c>
      <c r="K2925" s="2" t="s">
        <v>209</v>
      </c>
      <c r="L2925" s="2" t="s">
        <v>214</v>
      </c>
      <c r="M2925" s="2" t="s">
        <v>16454</v>
      </c>
      <c r="N2925" s="2" t="s">
        <v>16455</v>
      </c>
      <c r="O2925">
        <v>1</v>
      </c>
      <c r="P2925" s="2" t="s">
        <v>53</v>
      </c>
      <c r="Q2925">
        <v>100</v>
      </c>
      <c r="R2925">
        <v>0</v>
      </c>
      <c r="S2925" s="2" t="s">
        <v>54</v>
      </c>
      <c r="T2925" s="2" t="s">
        <v>55</v>
      </c>
      <c r="U2925" s="2" t="s">
        <v>323</v>
      </c>
      <c r="V2925" s="2"/>
      <c r="W2925">
        <v>52000</v>
      </c>
      <c r="X2925">
        <v>0</v>
      </c>
      <c r="Y2925">
        <v>0</v>
      </c>
      <c r="Z2925">
        <v>52000</v>
      </c>
      <c r="AB2925" s="2" t="s">
        <v>57</v>
      </c>
      <c r="AC2925">
        <v>20800</v>
      </c>
      <c r="AD2925">
        <v>31200</v>
      </c>
      <c r="AE2925">
        <v>126000</v>
      </c>
      <c r="AF2925">
        <v>1890</v>
      </c>
      <c r="AG2925" s="2" t="s">
        <v>16452</v>
      </c>
      <c r="AH2925" s="2"/>
      <c r="AI2925" s="1">
        <v>46204</v>
      </c>
      <c r="AJ2925" s="2"/>
      <c r="AK2925" s="2" t="s">
        <v>58</v>
      </c>
      <c r="AM2925" s="2" t="s">
        <v>59</v>
      </c>
      <c r="AP2925" s="2" t="s">
        <v>60</v>
      </c>
      <c r="AQ2925" s="2" t="s">
        <v>41</v>
      </c>
      <c r="AR2925">
        <v>74000</v>
      </c>
      <c r="AS2925" s="2" t="str">
        <f>_xlfn.IFNA(IF(VLOOKUP(all_resi[[#This Row],[No. Waybill]],settle_reconcile[No. Waybill],1,0)="","Recon","Recon"),"-")</f>
        <v>Recon</v>
      </c>
      <c r="AT2925" s="2">
        <f>all_resi[[#This Row],[Nilai COD]]-all_resi[[#This Row],[COD Fee]]-all_resi[[#This Row],[Total Biaya Setelah Diskon]]</f>
        <v>92910</v>
      </c>
      <c r="AU2925" s="2">
        <f>IF(all_resi[[#This Row],[Waktu Terima]]="","",_xlfn.DAYS(all_resi[[#This Row],[Waktu Terima]],all_resi[[#This Row],[Tanggal Pengiriman]]))</f>
        <v>6</v>
      </c>
    </row>
    <row r="2926" spans="1:47" x14ac:dyDescent="0.25">
      <c r="A2926" s="2" t="s">
        <v>16244</v>
      </c>
      <c r="B2926" s="1">
        <v>46198</v>
      </c>
      <c r="C2926" s="2" t="s">
        <v>42</v>
      </c>
      <c r="D2926" s="2" t="s">
        <v>43</v>
      </c>
      <c r="E2926" s="2" t="s">
        <v>44</v>
      </c>
      <c r="F2926" s="2" t="s">
        <v>45</v>
      </c>
      <c r="G2926" s="2" t="s">
        <v>46</v>
      </c>
      <c r="H2926" s="2" t="s">
        <v>47</v>
      </c>
      <c r="I2926" s="2" t="s">
        <v>16245</v>
      </c>
      <c r="J2926" s="2" t="s">
        <v>16246</v>
      </c>
      <c r="K2926" s="2" t="s">
        <v>437</v>
      </c>
      <c r="L2926" s="2" t="s">
        <v>935</v>
      </c>
      <c r="M2926" s="2" t="s">
        <v>16247</v>
      </c>
      <c r="N2926" s="2" t="s">
        <v>16248</v>
      </c>
      <c r="O2926">
        <v>1</v>
      </c>
      <c r="P2926" s="2" t="s">
        <v>53</v>
      </c>
      <c r="Q2926">
        <v>100</v>
      </c>
      <c r="R2926">
        <v>0</v>
      </c>
      <c r="S2926" s="2" t="s">
        <v>54</v>
      </c>
      <c r="T2926" s="2" t="s">
        <v>55</v>
      </c>
      <c r="U2926" s="2" t="s">
        <v>147</v>
      </c>
      <c r="V2926" s="2"/>
      <c r="W2926">
        <v>52000</v>
      </c>
      <c r="X2926">
        <v>0</v>
      </c>
      <c r="Y2926">
        <v>0</v>
      </c>
      <c r="Z2926">
        <v>52000</v>
      </c>
      <c r="AB2926" s="2" t="s">
        <v>57</v>
      </c>
      <c r="AC2926">
        <v>20800</v>
      </c>
      <c r="AD2926">
        <v>31200</v>
      </c>
      <c r="AE2926">
        <v>122000</v>
      </c>
      <c r="AF2926">
        <v>1830</v>
      </c>
      <c r="AG2926" s="2" t="s">
        <v>7594</v>
      </c>
      <c r="AH2926" s="2"/>
      <c r="AI2926" s="1">
        <v>46203</v>
      </c>
      <c r="AJ2926" s="2"/>
      <c r="AK2926" s="2" t="s">
        <v>58</v>
      </c>
      <c r="AM2926" s="2" t="s">
        <v>59</v>
      </c>
      <c r="AP2926" s="2" t="s">
        <v>60</v>
      </c>
      <c r="AQ2926" s="2" t="s">
        <v>41</v>
      </c>
      <c r="AR2926">
        <v>70000</v>
      </c>
      <c r="AS2926" s="2" t="str">
        <f>_xlfn.IFNA(IF(VLOOKUP(all_resi[[#This Row],[No. Waybill]],settle_reconcile[No. Waybill],1,0)="","Recon","Recon"),"-")</f>
        <v>Recon</v>
      </c>
      <c r="AT2926" s="2">
        <f>all_resi[[#This Row],[Nilai COD]]-all_resi[[#This Row],[COD Fee]]-all_resi[[#This Row],[Total Biaya Setelah Diskon]]</f>
        <v>88970</v>
      </c>
      <c r="AU2926" s="2">
        <f>IF(all_resi[[#This Row],[Waktu Terima]]="","",_xlfn.DAYS(all_resi[[#This Row],[Waktu Terima]],all_resi[[#This Row],[Tanggal Pengiriman]]))</f>
        <v>5</v>
      </c>
    </row>
    <row r="2927" spans="1:47" x14ac:dyDescent="0.25">
      <c r="A2927" s="2" t="s">
        <v>16347</v>
      </c>
      <c r="B2927" s="1">
        <v>46198</v>
      </c>
      <c r="C2927" s="2" t="s">
        <v>42</v>
      </c>
      <c r="D2927" s="2" t="s">
        <v>43</v>
      </c>
      <c r="E2927" s="2" t="s">
        <v>44</v>
      </c>
      <c r="F2927" s="2" t="s">
        <v>45</v>
      </c>
      <c r="G2927" s="2" t="s">
        <v>46</v>
      </c>
      <c r="H2927" s="2" t="s">
        <v>80</v>
      </c>
      <c r="I2927" s="2" t="s">
        <v>16348</v>
      </c>
      <c r="J2927" s="2" t="s">
        <v>16349</v>
      </c>
      <c r="K2927" s="2" t="s">
        <v>209</v>
      </c>
      <c r="L2927" s="2" t="s">
        <v>1322</v>
      </c>
      <c r="M2927" s="2" t="s">
        <v>16350</v>
      </c>
      <c r="N2927" s="2" t="s">
        <v>16351</v>
      </c>
      <c r="O2927">
        <v>1</v>
      </c>
      <c r="P2927" s="2" t="s">
        <v>53</v>
      </c>
      <c r="Q2927">
        <v>100</v>
      </c>
      <c r="R2927">
        <v>0</v>
      </c>
      <c r="S2927" s="2" t="s">
        <v>54</v>
      </c>
      <c r="T2927" s="2" t="s">
        <v>55</v>
      </c>
      <c r="U2927" s="2" t="s">
        <v>86</v>
      </c>
      <c r="V2927" s="2"/>
      <c r="W2927">
        <v>52000</v>
      </c>
      <c r="X2927">
        <v>0</v>
      </c>
      <c r="Y2927">
        <v>0</v>
      </c>
      <c r="Z2927">
        <v>52000</v>
      </c>
      <c r="AB2927" s="2" t="s">
        <v>57</v>
      </c>
      <c r="AC2927">
        <v>20800</v>
      </c>
      <c r="AD2927">
        <v>31200</v>
      </c>
      <c r="AE2927">
        <v>110000</v>
      </c>
      <c r="AF2927">
        <v>1650</v>
      </c>
      <c r="AG2927" s="2" t="s">
        <v>16348</v>
      </c>
      <c r="AH2927" s="2"/>
      <c r="AI2927" s="1">
        <v>46205</v>
      </c>
      <c r="AJ2927" s="2" t="s">
        <v>87</v>
      </c>
      <c r="AK2927" s="2" t="s">
        <v>58</v>
      </c>
      <c r="AM2927" s="2" t="s">
        <v>59</v>
      </c>
      <c r="AP2927" s="2" t="s">
        <v>60</v>
      </c>
      <c r="AQ2927" s="2" t="s">
        <v>41</v>
      </c>
      <c r="AR2927">
        <v>58000</v>
      </c>
      <c r="AS2927" s="2" t="str">
        <f>_xlfn.IFNA(IF(VLOOKUP(all_resi[[#This Row],[No. Waybill]],settle_reconcile[No. Waybill],1,0)="","Recon","Recon"),"-")</f>
        <v>Recon</v>
      </c>
      <c r="AT2927" s="2">
        <f>all_resi[[#This Row],[Nilai COD]]-all_resi[[#This Row],[COD Fee]]-all_resi[[#This Row],[Total Biaya Setelah Diskon]]</f>
        <v>77150</v>
      </c>
      <c r="AU2927" s="2">
        <f>IF(all_resi[[#This Row],[Waktu Terima]]="","",_xlfn.DAYS(all_resi[[#This Row],[Waktu Terima]],all_resi[[#This Row],[Tanggal Pengiriman]]))</f>
        <v>7</v>
      </c>
    </row>
    <row r="2928" spans="1:47" x14ac:dyDescent="0.25">
      <c r="A2928" s="2" t="s">
        <v>16207</v>
      </c>
      <c r="B2928" s="1">
        <v>46198</v>
      </c>
      <c r="C2928" s="2" t="s">
        <v>42</v>
      </c>
      <c r="D2928" s="2" t="s">
        <v>43</v>
      </c>
      <c r="E2928" s="2" t="s">
        <v>44</v>
      </c>
      <c r="F2928" s="2" t="s">
        <v>45</v>
      </c>
      <c r="G2928" s="2" t="s">
        <v>46</v>
      </c>
      <c r="H2928" s="2" t="s">
        <v>80</v>
      </c>
      <c r="I2928" s="2" t="s">
        <v>16208</v>
      </c>
      <c r="J2928" s="2" t="s">
        <v>16209</v>
      </c>
      <c r="K2928" s="2" t="s">
        <v>82</v>
      </c>
      <c r="L2928" s="2" t="s">
        <v>270</v>
      </c>
      <c r="M2928" s="2" t="s">
        <v>1803</v>
      </c>
      <c r="N2928" s="2" t="s">
        <v>16210</v>
      </c>
      <c r="O2928">
        <v>1</v>
      </c>
      <c r="P2928" s="2" t="s">
        <v>53</v>
      </c>
      <c r="Q2928">
        <v>100</v>
      </c>
      <c r="R2928">
        <v>0</v>
      </c>
      <c r="S2928" s="2" t="s">
        <v>54</v>
      </c>
      <c r="T2928" s="2" t="s">
        <v>55</v>
      </c>
      <c r="U2928" s="2" t="s">
        <v>305</v>
      </c>
      <c r="V2928" s="2"/>
      <c r="W2928">
        <v>93000</v>
      </c>
      <c r="X2928">
        <v>0</v>
      </c>
      <c r="Y2928">
        <v>0</v>
      </c>
      <c r="Z2928">
        <v>93000</v>
      </c>
      <c r="AB2928" s="2" t="s">
        <v>57</v>
      </c>
      <c r="AC2928">
        <v>37200</v>
      </c>
      <c r="AD2928">
        <v>55800</v>
      </c>
      <c r="AE2928">
        <v>165000</v>
      </c>
      <c r="AF2928">
        <v>2475</v>
      </c>
      <c r="AG2928" s="2" t="s">
        <v>16208</v>
      </c>
      <c r="AH2928" s="2"/>
      <c r="AI2928" s="1">
        <v>46202</v>
      </c>
      <c r="AJ2928" s="2" t="s">
        <v>87</v>
      </c>
      <c r="AK2928" s="2" t="s">
        <v>58</v>
      </c>
      <c r="AM2928" s="2" t="s">
        <v>59</v>
      </c>
      <c r="AP2928" s="2" t="s">
        <v>60</v>
      </c>
      <c r="AQ2928" s="2" t="s">
        <v>41</v>
      </c>
      <c r="AR2928">
        <v>72000</v>
      </c>
      <c r="AS2928" s="2" t="str">
        <f>_xlfn.IFNA(IF(VLOOKUP(all_resi[[#This Row],[No. Waybill]],settle_reconcile[No. Waybill],1,0)="","Recon","Recon"),"-")</f>
        <v>Recon</v>
      </c>
      <c r="AT2928" s="2">
        <f>all_resi[[#This Row],[Nilai COD]]-all_resi[[#This Row],[COD Fee]]-all_resi[[#This Row],[Total Biaya Setelah Diskon]]</f>
        <v>106725</v>
      </c>
      <c r="AU2928" s="2">
        <f>IF(all_resi[[#This Row],[Waktu Terima]]="","",_xlfn.DAYS(all_resi[[#This Row],[Waktu Terima]],all_resi[[#This Row],[Tanggal Pengiriman]]))</f>
        <v>4</v>
      </c>
    </row>
    <row r="2929" spans="1:47" x14ac:dyDescent="0.25">
      <c r="A2929" s="2" t="s">
        <v>16003</v>
      </c>
      <c r="B2929" s="1">
        <v>46198</v>
      </c>
      <c r="C2929" s="2" t="s">
        <v>42</v>
      </c>
      <c r="D2929" s="2" t="s">
        <v>43</v>
      </c>
      <c r="E2929" s="2" t="s">
        <v>44</v>
      </c>
      <c r="F2929" s="2" t="s">
        <v>45</v>
      </c>
      <c r="G2929" s="2" t="s">
        <v>46</v>
      </c>
      <c r="H2929" s="2" t="s">
        <v>47</v>
      </c>
      <c r="I2929" s="2" t="s">
        <v>16004</v>
      </c>
      <c r="J2929" s="2" t="s">
        <v>16005</v>
      </c>
      <c r="K2929" s="2" t="s">
        <v>82</v>
      </c>
      <c r="L2929" s="2" t="s">
        <v>1029</v>
      </c>
      <c r="M2929" s="2" t="s">
        <v>8688</v>
      </c>
      <c r="N2929" s="2" t="s">
        <v>16006</v>
      </c>
      <c r="O2929">
        <v>1</v>
      </c>
      <c r="P2929" s="2" t="s">
        <v>53</v>
      </c>
      <c r="Q2929">
        <v>100</v>
      </c>
      <c r="R2929">
        <v>0</v>
      </c>
      <c r="S2929" s="2" t="s">
        <v>54</v>
      </c>
      <c r="T2929" s="2" t="s">
        <v>55</v>
      </c>
      <c r="U2929" s="2" t="s">
        <v>97</v>
      </c>
      <c r="V2929" s="2"/>
      <c r="W2929">
        <v>71000</v>
      </c>
      <c r="X2929">
        <v>0</v>
      </c>
      <c r="Y2929">
        <v>0</v>
      </c>
      <c r="Z2929">
        <v>71000</v>
      </c>
      <c r="AB2929" s="2" t="s">
        <v>57</v>
      </c>
      <c r="AC2929">
        <v>28400</v>
      </c>
      <c r="AD2929">
        <v>42600</v>
      </c>
      <c r="AE2929">
        <v>131000</v>
      </c>
      <c r="AF2929">
        <v>1965</v>
      </c>
      <c r="AG2929" s="2" t="s">
        <v>16004</v>
      </c>
      <c r="AH2929" s="2"/>
      <c r="AI2929" s="1">
        <v>46202</v>
      </c>
      <c r="AJ2929" s="2"/>
      <c r="AK2929" s="2" t="s">
        <v>58</v>
      </c>
      <c r="AM2929" s="2" t="s">
        <v>59</v>
      </c>
      <c r="AP2929" s="2" t="s">
        <v>60</v>
      </c>
      <c r="AQ2929" s="2" t="s">
        <v>41</v>
      </c>
      <c r="AR2929">
        <v>60000</v>
      </c>
      <c r="AS2929" s="2" t="str">
        <f>_xlfn.IFNA(IF(VLOOKUP(all_resi[[#This Row],[No. Waybill]],settle_reconcile[No. Waybill],1,0)="","Recon","Recon"),"-")</f>
        <v>Recon</v>
      </c>
      <c r="AT2929" s="2">
        <f>all_resi[[#This Row],[Nilai COD]]-all_resi[[#This Row],[COD Fee]]-all_resi[[#This Row],[Total Biaya Setelah Diskon]]</f>
        <v>86435</v>
      </c>
      <c r="AU2929" s="2">
        <f>IF(all_resi[[#This Row],[Waktu Terima]]="","",_xlfn.DAYS(all_resi[[#This Row],[Waktu Terima]],all_resi[[#This Row],[Tanggal Pengiriman]]))</f>
        <v>4</v>
      </c>
    </row>
    <row r="2930" spans="1:47" x14ac:dyDescent="0.25">
      <c r="A2930" s="2" t="s">
        <v>16343</v>
      </c>
      <c r="B2930" s="1">
        <v>46198</v>
      </c>
      <c r="C2930" s="2" t="s">
        <v>42</v>
      </c>
      <c r="D2930" s="2" t="s">
        <v>43</v>
      </c>
      <c r="E2930" s="2" t="s">
        <v>44</v>
      </c>
      <c r="F2930" s="2" t="s">
        <v>45</v>
      </c>
      <c r="G2930" s="2" t="s">
        <v>46</v>
      </c>
      <c r="H2930" s="2" t="s">
        <v>80</v>
      </c>
      <c r="I2930" s="2" t="s">
        <v>16344</v>
      </c>
      <c r="J2930" s="2" t="s">
        <v>16345</v>
      </c>
      <c r="K2930" s="2" t="s">
        <v>203</v>
      </c>
      <c r="L2930" s="2" t="s">
        <v>1548</v>
      </c>
      <c r="M2930" s="2" t="s">
        <v>10902</v>
      </c>
      <c r="N2930" s="2" t="s">
        <v>16346</v>
      </c>
      <c r="O2930">
        <v>1</v>
      </c>
      <c r="P2930" s="2" t="s">
        <v>53</v>
      </c>
      <c r="Q2930">
        <v>100</v>
      </c>
      <c r="R2930">
        <v>0</v>
      </c>
      <c r="S2930" s="2" t="s">
        <v>54</v>
      </c>
      <c r="T2930" s="2" t="s">
        <v>55</v>
      </c>
      <c r="U2930" s="2" t="s">
        <v>305</v>
      </c>
      <c r="V2930" s="2"/>
      <c r="W2930">
        <v>14000</v>
      </c>
      <c r="X2930">
        <v>0</v>
      </c>
      <c r="Y2930">
        <v>0</v>
      </c>
      <c r="Z2930">
        <v>14000</v>
      </c>
      <c r="AB2930" s="2" t="s">
        <v>57</v>
      </c>
      <c r="AC2930">
        <v>8000</v>
      </c>
      <c r="AD2930">
        <v>6000</v>
      </c>
      <c r="AE2930">
        <v>82000</v>
      </c>
      <c r="AF2930">
        <v>1230</v>
      </c>
      <c r="AG2930" s="2" t="s">
        <v>16344</v>
      </c>
      <c r="AH2930" s="2"/>
      <c r="AI2930" s="1">
        <v>46200</v>
      </c>
      <c r="AJ2930" s="2" t="s">
        <v>87</v>
      </c>
      <c r="AK2930" s="2" t="s">
        <v>58</v>
      </c>
      <c r="AM2930" s="2" t="s">
        <v>59</v>
      </c>
      <c r="AP2930" s="2" t="s">
        <v>60</v>
      </c>
      <c r="AQ2930" s="2" t="s">
        <v>41</v>
      </c>
      <c r="AR2930">
        <v>68000</v>
      </c>
      <c r="AS2930" s="2" t="str">
        <f>_xlfn.IFNA(IF(VLOOKUP(all_resi[[#This Row],[No. Waybill]],settle_reconcile[No. Waybill],1,0)="","Recon","Recon"),"-")</f>
        <v>Recon</v>
      </c>
      <c r="AT2930" s="2">
        <f>all_resi[[#This Row],[Nilai COD]]-all_resi[[#This Row],[COD Fee]]-all_resi[[#This Row],[Total Biaya Setelah Diskon]]</f>
        <v>74770</v>
      </c>
      <c r="AU2930" s="2">
        <f>IF(all_resi[[#This Row],[Waktu Terima]]="","",_xlfn.DAYS(all_resi[[#This Row],[Waktu Terima]],all_resi[[#This Row],[Tanggal Pengiriman]]))</f>
        <v>2</v>
      </c>
    </row>
    <row r="2931" spans="1:47" x14ac:dyDescent="0.25">
      <c r="A2931" s="2" t="s">
        <v>16158</v>
      </c>
      <c r="B2931" s="1">
        <v>46198</v>
      </c>
      <c r="C2931" s="2" t="s">
        <v>42</v>
      </c>
      <c r="D2931" s="2" t="s">
        <v>43</v>
      </c>
      <c r="E2931" s="2" t="s">
        <v>44</v>
      </c>
      <c r="F2931" s="2" t="s">
        <v>45</v>
      </c>
      <c r="G2931" s="2" t="s">
        <v>46</v>
      </c>
      <c r="H2931" s="2" t="s">
        <v>47</v>
      </c>
      <c r="I2931" s="2" t="s">
        <v>16159</v>
      </c>
      <c r="J2931" s="2" t="s">
        <v>16160</v>
      </c>
      <c r="K2931" s="2" t="s">
        <v>171</v>
      </c>
      <c r="L2931" s="2" t="s">
        <v>458</v>
      </c>
      <c r="M2931" s="2" t="s">
        <v>459</v>
      </c>
      <c r="N2931" s="2" t="s">
        <v>16161</v>
      </c>
      <c r="O2931">
        <v>1</v>
      </c>
      <c r="P2931" s="2" t="s">
        <v>53</v>
      </c>
      <c r="Q2931">
        <v>100</v>
      </c>
      <c r="R2931">
        <v>0</v>
      </c>
      <c r="S2931" s="2" t="s">
        <v>54</v>
      </c>
      <c r="T2931" s="2" t="s">
        <v>55</v>
      </c>
      <c r="U2931" s="2" t="s">
        <v>66</v>
      </c>
      <c r="V2931" s="2"/>
      <c r="W2931">
        <v>38000</v>
      </c>
      <c r="X2931">
        <v>0</v>
      </c>
      <c r="Y2931">
        <v>0</v>
      </c>
      <c r="Z2931">
        <v>38000</v>
      </c>
      <c r="AB2931" s="2" t="s">
        <v>57</v>
      </c>
      <c r="AC2931">
        <v>15200</v>
      </c>
      <c r="AD2931">
        <v>22800</v>
      </c>
      <c r="AE2931">
        <v>122000</v>
      </c>
      <c r="AF2931">
        <v>1830</v>
      </c>
      <c r="AG2931" s="2" t="s">
        <v>16159</v>
      </c>
      <c r="AH2931" s="2"/>
      <c r="AI2931" s="1">
        <v>46202</v>
      </c>
      <c r="AJ2931" s="2"/>
      <c r="AK2931" s="2" t="s">
        <v>58</v>
      </c>
      <c r="AM2931" s="2" t="s">
        <v>59</v>
      </c>
      <c r="AP2931" s="2" t="s">
        <v>60</v>
      </c>
      <c r="AQ2931" s="2" t="s">
        <v>41</v>
      </c>
      <c r="AR2931">
        <v>84000</v>
      </c>
      <c r="AS2931" s="2" t="str">
        <f>_xlfn.IFNA(IF(VLOOKUP(all_resi[[#This Row],[No. Waybill]],settle_reconcile[No. Waybill],1,0)="","Recon","Recon"),"-")</f>
        <v>Recon</v>
      </c>
      <c r="AT2931" s="2">
        <f>all_resi[[#This Row],[Nilai COD]]-all_resi[[#This Row],[COD Fee]]-all_resi[[#This Row],[Total Biaya Setelah Diskon]]</f>
        <v>97370</v>
      </c>
      <c r="AU2931" s="2">
        <f>IF(all_resi[[#This Row],[Waktu Terima]]="","",_xlfn.DAYS(all_resi[[#This Row],[Waktu Terima]],all_resi[[#This Row],[Tanggal Pengiriman]]))</f>
        <v>4</v>
      </c>
    </row>
    <row r="2932" spans="1:47" x14ac:dyDescent="0.25">
      <c r="A2932" s="2" t="s">
        <v>16509</v>
      </c>
      <c r="B2932" s="1">
        <v>46198</v>
      </c>
      <c r="C2932" s="2" t="s">
        <v>42</v>
      </c>
      <c r="D2932" s="2" t="s">
        <v>43</v>
      </c>
      <c r="E2932" s="2" t="s">
        <v>44</v>
      </c>
      <c r="F2932" s="2" t="s">
        <v>45</v>
      </c>
      <c r="G2932" s="2" t="s">
        <v>46</v>
      </c>
      <c r="H2932" s="2" t="s">
        <v>80</v>
      </c>
      <c r="I2932" s="2" t="s">
        <v>16510</v>
      </c>
      <c r="J2932" s="2" t="s">
        <v>16511</v>
      </c>
      <c r="K2932" s="2" t="s">
        <v>106</v>
      </c>
      <c r="L2932" s="2" t="s">
        <v>1860</v>
      </c>
      <c r="M2932" s="2" t="s">
        <v>16512</v>
      </c>
      <c r="N2932" s="2" t="s">
        <v>16513</v>
      </c>
      <c r="O2932">
        <v>1</v>
      </c>
      <c r="P2932" s="2" t="s">
        <v>53</v>
      </c>
      <c r="Q2932">
        <v>100</v>
      </c>
      <c r="R2932">
        <v>0</v>
      </c>
      <c r="S2932" s="2" t="s">
        <v>54</v>
      </c>
      <c r="T2932" s="2" t="s">
        <v>55</v>
      </c>
      <c r="U2932" s="2" t="s">
        <v>86</v>
      </c>
      <c r="V2932" s="2"/>
      <c r="W2932">
        <v>53000</v>
      </c>
      <c r="X2932">
        <v>0</v>
      </c>
      <c r="Y2932">
        <v>0</v>
      </c>
      <c r="Z2932">
        <v>53000</v>
      </c>
      <c r="AB2932" s="2" t="s">
        <v>57</v>
      </c>
      <c r="AC2932">
        <v>21200</v>
      </c>
      <c r="AD2932">
        <v>31800</v>
      </c>
      <c r="AE2932">
        <v>113000</v>
      </c>
      <c r="AF2932">
        <v>1695</v>
      </c>
      <c r="AG2932" s="2" t="s">
        <v>16510</v>
      </c>
      <c r="AH2932" s="2"/>
      <c r="AI2932" s="1">
        <v>46202</v>
      </c>
      <c r="AJ2932" s="2" t="s">
        <v>87</v>
      </c>
      <c r="AK2932" s="2" t="s">
        <v>58</v>
      </c>
      <c r="AM2932" s="2" t="s">
        <v>59</v>
      </c>
      <c r="AP2932" s="2" t="s">
        <v>60</v>
      </c>
      <c r="AQ2932" s="2" t="s">
        <v>41</v>
      </c>
      <c r="AR2932">
        <v>60000</v>
      </c>
      <c r="AS2932" s="2" t="str">
        <f>_xlfn.IFNA(IF(VLOOKUP(all_resi[[#This Row],[No. Waybill]],settle_reconcile[No. Waybill],1,0)="","Recon","Recon"),"-")</f>
        <v>Recon</v>
      </c>
      <c r="AT2932" s="2">
        <f>all_resi[[#This Row],[Nilai COD]]-all_resi[[#This Row],[COD Fee]]-all_resi[[#This Row],[Total Biaya Setelah Diskon]]</f>
        <v>79505</v>
      </c>
      <c r="AU2932" s="2">
        <f>IF(all_resi[[#This Row],[Waktu Terima]]="","",_xlfn.DAYS(all_resi[[#This Row],[Waktu Terima]],all_resi[[#This Row],[Tanggal Pengiriman]]))</f>
        <v>4</v>
      </c>
    </row>
    <row r="2933" spans="1:47" x14ac:dyDescent="0.25">
      <c r="A2933" s="2" t="s">
        <v>16523</v>
      </c>
      <c r="B2933" s="1">
        <v>46198</v>
      </c>
      <c r="C2933" s="2" t="s">
        <v>42</v>
      </c>
      <c r="D2933" s="2" t="s">
        <v>43</v>
      </c>
      <c r="E2933" s="2" t="s">
        <v>44</v>
      </c>
      <c r="F2933" s="2" t="s">
        <v>45</v>
      </c>
      <c r="G2933" s="2" t="s">
        <v>46</v>
      </c>
      <c r="H2933" s="2" t="s">
        <v>80</v>
      </c>
      <c r="I2933" s="2" t="s">
        <v>16524</v>
      </c>
      <c r="J2933" s="2" t="s">
        <v>16525</v>
      </c>
      <c r="K2933" s="2" t="s">
        <v>700</v>
      </c>
      <c r="L2933" s="2" t="s">
        <v>928</v>
      </c>
      <c r="M2933" s="2" t="s">
        <v>16526</v>
      </c>
      <c r="N2933" s="2" t="s">
        <v>16527</v>
      </c>
      <c r="O2933">
        <v>1</v>
      </c>
      <c r="P2933" s="2" t="s">
        <v>53</v>
      </c>
      <c r="Q2933">
        <v>100</v>
      </c>
      <c r="R2933">
        <v>0</v>
      </c>
      <c r="S2933" s="2" t="s">
        <v>54</v>
      </c>
      <c r="T2933" s="2" t="s">
        <v>55</v>
      </c>
      <c r="U2933" s="2" t="s">
        <v>305</v>
      </c>
      <c r="V2933" s="2"/>
      <c r="W2933">
        <v>51000</v>
      </c>
      <c r="X2933">
        <v>0</v>
      </c>
      <c r="Y2933">
        <v>0</v>
      </c>
      <c r="Z2933">
        <v>51000</v>
      </c>
      <c r="AB2933" s="2" t="s">
        <v>57</v>
      </c>
      <c r="AC2933">
        <v>20400</v>
      </c>
      <c r="AD2933">
        <v>30600</v>
      </c>
      <c r="AE2933">
        <v>121000</v>
      </c>
      <c r="AF2933">
        <v>1815</v>
      </c>
      <c r="AG2933" s="2" t="s">
        <v>256</v>
      </c>
      <c r="AH2933" s="2"/>
      <c r="AI2933" s="1">
        <v>46207</v>
      </c>
      <c r="AJ2933" s="2" t="s">
        <v>87</v>
      </c>
      <c r="AK2933" s="2" t="s">
        <v>67</v>
      </c>
      <c r="AM2933" s="2" t="s">
        <v>59</v>
      </c>
      <c r="AP2933" s="2" t="s">
        <v>60</v>
      </c>
      <c r="AQ2933" s="2" t="s">
        <v>41</v>
      </c>
      <c r="AR2933">
        <v>70000</v>
      </c>
      <c r="AS2933" s="2" t="str">
        <f>_xlfn.IFNA(IF(VLOOKUP(all_resi[[#This Row],[No. Waybill]],settle_reconcile[No. Waybill],1,0)="","Recon","Recon"),"-")</f>
        <v>-</v>
      </c>
      <c r="AT2933" s="2">
        <f>all_resi[[#This Row],[Nilai COD]]-all_resi[[#This Row],[COD Fee]]-all_resi[[#This Row],[Total Biaya Setelah Diskon]]</f>
        <v>88585</v>
      </c>
      <c r="AU2933" s="2">
        <f>IF(all_resi[[#This Row],[Waktu Terima]]="","",_xlfn.DAYS(all_resi[[#This Row],[Waktu Terima]],all_resi[[#This Row],[Tanggal Pengiriman]]))</f>
        <v>9</v>
      </c>
    </row>
    <row r="2934" spans="1:47" x14ac:dyDescent="0.25">
      <c r="A2934" s="2" t="s">
        <v>16150</v>
      </c>
      <c r="B2934" s="1">
        <v>46198</v>
      </c>
      <c r="C2934" s="2" t="s">
        <v>42</v>
      </c>
      <c r="D2934" s="2" t="s">
        <v>43</v>
      </c>
      <c r="E2934" s="2" t="s">
        <v>44</v>
      </c>
      <c r="F2934" s="2" t="s">
        <v>45</v>
      </c>
      <c r="G2934" s="2" t="s">
        <v>46</v>
      </c>
      <c r="H2934" s="2" t="s">
        <v>80</v>
      </c>
      <c r="I2934" s="2" t="s">
        <v>16151</v>
      </c>
      <c r="J2934" s="2" t="s">
        <v>16152</v>
      </c>
      <c r="K2934" s="2" t="s">
        <v>171</v>
      </c>
      <c r="L2934" s="2" t="s">
        <v>349</v>
      </c>
      <c r="M2934" s="2" t="s">
        <v>4612</v>
      </c>
      <c r="N2934" s="2" t="s">
        <v>16153</v>
      </c>
      <c r="O2934">
        <v>1</v>
      </c>
      <c r="P2934" s="2" t="s">
        <v>53</v>
      </c>
      <c r="Q2934">
        <v>100</v>
      </c>
      <c r="R2934">
        <v>0</v>
      </c>
      <c r="S2934" s="2" t="s">
        <v>54</v>
      </c>
      <c r="T2934" s="2" t="s">
        <v>55</v>
      </c>
      <c r="U2934" s="2" t="s">
        <v>305</v>
      </c>
      <c r="V2934" s="2"/>
      <c r="W2934">
        <v>38000</v>
      </c>
      <c r="X2934">
        <v>0</v>
      </c>
      <c r="Y2934">
        <v>0</v>
      </c>
      <c r="Z2934">
        <v>38000</v>
      </c>
      <c r="AB2934" s="2" t="s">
        <v>57</v>
      </c>
      <c r="AC2934">
        <v>15200</v>
      </c>
      <c r="AD2934">
        <v>22800</v>
      </c>
      <c r="AE2934">
        <v>108000</v>
      </c>
      <c r="AF2934">
        <v>1620</v>
      </c>
      <c r="AG2934" s="2" t="s">
        <v>16151</v>
      </c>
      <c r="AH2934" s="2"/>
      <c r="AI2934" s="1">
        <v>46202</v>
      </c>
      <c r="AJ2934" s="2" t="s">
        <v>87</v>
      </c>
      <c r="AK2934" s="2" t="s">
        <v>58</v>
      </c>
      <c r="AM2934" s="2" t="s">
        <v>59</v>
      </c>
      <c r="AP2934" s="2" t="s">
        <v>60</v>
      </c>
      <c r="AQ2934" s="2" t="s">
        <v>41</v>
      </c>
      <c r="AR2934">
        <v>70000</v>
      </c>
      <c r="AS2934" s="2" t="str">
        <f>_xlfn.IFNA(IF(VLOOKUP(all_resi[[#This Row],[No. Waybill]],settle_reconcile[No. Waybill],1,0)="","Recon","Recon"),"-")</f>
        <v>Recon</v>
      </c>
      <c r="AT2934" s="2">
        <f>all_resi[[#This Row],[Nilai COD]]-all_resi[[#This Row],[COD Fee]]-all_resi[[#This Row],[Total Biaya Setelah Diskon]]</f>
        <v>83580</v>
      </c>
      <c r="AU2934" s="2">
        <f>IF(all_resi[[#This Row],[Waktu Terima]]="","",_xlfn.DAYS(all_resi[[#This Row],[Waktu Terima]],all_resi[[#This Row],[Tanggal Pengiriman]]))</f>
        <v>4</v>
      </c>
    </row>
    <row r="2935" spans="1:47" x14ac:dyDescent="0.25">
      <c r="A2935" s="2" t="s">
        <v>16518</v>
      </c>
      <c r="B2935" s="1">
        <v>46198</v>
      </c>
      <c r="C2935" s="2" t="s">
        <v>42</v>
      </c>
      <c r="D2935" s="2" t="s">
        <v>43</v>
      </c>
      <c r="E2935" s="2" t="s">
        <v>44</v>
      </c>
      <c r="F2935" s="2" t="s">
        <v>45</v>
      </c>
      <c r="G2935" s="2" t="s">
        <v>46</v>
      </c>
      <c r="H2935" s="2" t="s">
        <v>80</v>
      </c>
      <c r="I2935" s="2" t="s">
        <v>16519</v>
      </c>
      <c r="J2935" s="2" t="s">
        <v>16520</v>
      </c>
      <c r="K2935" s="2" t="s">
        <v>203</v>
      </c>
      <c r="L2935" s="2" t="s">
        <v>1548</v>
      </c>
      <c r="M2935" s="2" t="s">
        <v>16521</v>
      </c>
      <c r="N2935" s="2" t="s">
        <v>16522</v>
      </c>
      <c r="O2935">
        <v>1</v>
      </c>
      <c r="P2935" s="2" t="s">
        <v>53</v>
      </c>
      <c r="Q2935">
        <v>100</v>
      </c>
      <c r="R2935">
        <v>0</v>
      </c>
      <c r="S2935" s="2" t="s">
        <v>54</v>
      </c>
      <c r="T2935" s="2" t="s">
        <v>55</v>
      </c>
      <c r="U2935" s="2" t="s">
        <v>881</v>
      </c>
      <c r="V2935" s="2"/>
      <c r="W2935">
        <v>14000</v>
      </c>
      <c r="X2935">
        <v>0</v>
      </c>
      <c r="Y2935">
        <v>0</v>
      </c>
      <c r="Z2935">
        <v>14000</v>
      </c>
      <c r="AB2935" s="2" t="s">
        <v>57</v>
      </c>
      <c r="AC2935">
        <v>8000</v>
      </c>
      <c r="AD2935">
        <v>6000</v>
      </c>
      <c r="AE2935">
        <v>108000</v>
      </c>
      <c r="AF2935">
        <v>1620</v>
      </c>
      <c r="AG2935" s="2" t="s">
        <v>16519</v>
      </c>
      <c r="AH2935" s="2"/>
      <c r="AI2935" s="1">
        <v>46200</v>
      </c>
      <c r="AJ2935" s="2" t="s">
        <v>87</v>
      </c>
      <c r="AK2935" s="2" t="s">
        <v>58</v>
      </c>
      <c r="AM2935" s="2" t="s">
        <v>59</v>
      </c>
      <c r="AP2935" s="2" t="s">
        <v>60</v>
      </c>
      <c r="AQ2935" s="2" t="s">
        <v>41</v>
      </c>
      <c r="AR2935">
        <v>94000</v>
      </c>
      <c r="AS2935" s="2" t="str">
        <f>_xlfn.IFNA(IF(VLOOKUP(all_resi[[#This Row],[No. Waybill]],settle_reconcile[No. Waybill],1,0)="","Recon","Recon"),"-")</f>
        <v>Recon</v>
      </c>
      <c r="AT2935" s="2">
        <f>all_resi[[#This Row],[Nilai COD]]-all_resi[[#This Row],[COD Fee]]-all_resi[[#This Row],[Total Biaya Setelah Diskon]]</f>
        <v>100380</v>
      </c>
      <c r="AU2935" s="2">
        <f>IF(all_resi[[#This Row],[Waktu Terima]]="","",_xlfn.DAYS(all_resi[[#This Row],[Waktu Terima]],all_resi[[#This Row],[Tanggal Pengiriman]]))</f>
        <v>2</v>
      </c>
    </row>
    <row r="2936" spans="1:47" x14ac:dyDescent="0.25">
      <c r="A2936" s="2" t="s">
        <v>16025</v>
      </c>
      <c r="B2936" s="1">
        <v>46198</v>
      </c>
      <c r="C2936" s="2" t="s">
        <v>42</v>
      </c>
      <c r="D2936" s="2" t="s">
        <v>43</v>
      </c>
      <c r="E2936" s="2" t="s">
        <v>44</v>
      </c>
      <c r="F2936" s="2" t="s">
        <v>45</v>
      </c>
      <c r="G2936" s="2" t="s">
        <v>46</v>
      </c>
      <c r="H2936" s="2" t="s">
        <v>80</v>
      </c>
      <c r="I2936" s="2" t="s">
        <v>16026</v>
      </c>
      <c r="J2936" s="2" t="s">
        <v>16027</v>
      </c>
      <c r="K2936" s="2" t="s">
        <v>82</v>
      </c>
      <c r="L2936" s="2" t="s">
        <v>1843</v>
      </c>
      <c r="M2936" s="2" t="s">
        <v>1877</v>
      </c>
      <c r="N2936" s="2" t="s">
        <v>16028</v>
      </c>
      <c r="O2936">
        <v>1</v>
      </c>
      <c r="P2936" s="2" t="s">
        <v>53</v>
      </c>
      <c r="Q2936">
        <v>100</v>
      </c>
      <c r="R2936">
        <v>0</v>
      </c>
      <c r="S2936" s="2" t="s">
        <v>54</v>
      </c>
      <c r="T2936" s="2" t="s">
        <v>55</v>
      </c>
      <c r="U2936" s="2" t="s">
        <v>154</v>
      </c>
      <c r="V2936" s="2"/>
      <c r="W2936">
        <v>57000</v>
      </c>
      <c r="X2936">
        <v>0</v>
      </c>
      <c r="Y2936">
        <v>0</v>
      </c>
      <c r="Z2936">
        <v>57000</v>
      </c>
      <c r="AB2936" s="2" t="s">
        <v>57</v>
      </c>
      <c r="AC2936">
        <v>22800</v>
      </c>
      <c r="AD2936">
        <v>34200</v>
      </c>
      <c r="AE2936">
        <v>157000</v>
      </c>
      <c r="AF2936">
        <v>2355</v>
      </c>
      <c r="AG2936" s="2" t="s">
        <v>16026</v>
      </c>
      <c r="AH2936" s="2"/>
      <c r="AI2936" s="1">
        <v>46204</v>
      </c>
      <c r="AJ2936" s="2" t="s">
        <v>87</v>
      </c>
      <c r="AK2936" s="2" t="s">
        <v>58</v>
      </c>
      <c r="AM2936" s="2" t="s">
        <v>59</v>
      </c>
      <c r="AP2936" s="2" t="s">
        <v>60</v>
      </c>
      <c r="AQ2936" s="2" t="s">
        <v>41</v>
      </c>
      <c r="AR2936">
        <v>100000</v>
      </c>
      <c r="AS2936" s="2" t="str">
        <f>_xlfn.IFNA(IF(VLOOKUP(all_resi[[#This Row],[No. Waybill]],settle_reconcile[No. Waybill],1,0)="","Recon","Recon"),"-")</f>
        <v>Recon</v>
      </c>
      <c r="AT2936" s="2">
        <f>all_resi[[#This Row],[Nilai COD]]-all_resi[[#This Row],[COD Fee]]-all_resi[[#This Row],[Total Biaya Setelah Diskon]]</f>
        <v>120445</v>
      </c>
      <c r="AU2936" s="2">
        <f>IF(all_resi[[#This Row],[Waktu Terima]]="","",_xlfn.DAYS(all_resi[[#This Row],[Waktu Terima]],all_resi[[#This Row],[Tanggal Pengiriman]]))</f>
        <v>6</v>
      </c>
    </row>
    <row r="2937" spans="1:47" x14ac:dyDescent="0.25">
      <c r="A2937" s="2" t="s">
        <v>16240</v>
      </c>
      <c r="B2937" s="1">
        <v>46198</v>
      </c>
      <c r="C2937" s="2" t="s">
        <v>42</v>
      </c>
      <c r="D2937" s="2" t="s">
        <v>43</v>
      </c>
      <c r="E2937" s="2" t="s">
        <v>44</v>
      </c>
      <c r="F2937" s="2" t="s">
        <v>45</v>
      </c>
      <c r="G2937" s="2" t="s">
        <v>46</v>
      </c>
      <c r="H2937" s="2" t="s">
        <v>47</v>
      </c>
      <c r="I2937" s="2" t="s">
        <v>16241</v>
      </c>
      <c r="J2937" s="2" t="s">
        <v>16242</v>
      </c>
      <c r="K2937" s="2" t="s">
        <v>177</v>
      </c>
      <c r="L2937" s="2" t="s">
        <v>1333</v>
      </c>
      <c r="M2937" s="2" t="s">
        <v>2060</v>
      </c>
      <c r="N2937" s="2" t="s">
        <v>16243</v>
      </c>
      <c r="O2937">
        <v>1</v>
      </c>
      <c r="P2937" s="2" t="s">
        <v>53</v>
      </c>
      <c r="Q2937">
        <v>100</v>
      </c>
      <c r="R2937">
        <v>0</v>
      </c>
      <c r="S2937" s="2" t="s">
        <v>54</v>
      </c>
      <c r="T2937" s="2" t="s">
        <v>55</v>
      </c>
      <c r="U2937" s="2" t="s">
        <v>97</v>
      </c>
      <c r="V2937" s="2"/>
      <c r="W2937">
        <v>87000</v>
      </c>
      <c r="X2937">
        <v>0</v>
      </c>
      <c r="Y2937">
        <v>0</v>
      </c>
      <c r="Z2937">
        <v>87000</v>
      </c>
      <c r="AB2937" s="2" t="s">
        <v>57</v>
      </c>
      <c r="AC2937">
        <v>34800</v>
      </c>
      <c r="AD2937">
        <v>52200</v>
      </c>
      <c r="AE2937">
        <v>157000</v>
      </c>
      <c r="AF2937">
        <v>2355</v>
      </c>
      <c r="AG2937" s="2" t="s">
        <v>16241</v>
      </c>
      <c r="AH2937" s="2"/>
      <c r="AI2937" s="1">
        <v>46203</v>
      </c>
      <c r="AJ2937" s="2"/>
      <c r="AK2937" s="2" t="s">
        <v>58</v>
      </c>
      <c r="AM2937" s="2" t="s">
        <v>59</v>
      </c>
      <c r="AP2937" s="2" t="s">
        <v>60</v>
      </c>
      <c r="AQ2937" s="2" t="s">
        <v>41</v>
      </c>
      <c r="AR2937">
        <v>70000</v>
      </c>
      <c r="AS2937" s="2" t="str">
        <f>_xlfn.IFNA(IF(VLOOKUP(all_resi[[#This Row],[No. Waybill]],settle_reconcile[No. Waybill],1,0)="","Recon","Recon"),"-")</f>
        <v>Recon</v>
      </c>
      <c r="AT2937" s="2">
        <f>all_resi[[#This Row],[Nilai COD]]-all_resi[[#This Row],[COD Fee]]-all_resi[[#This Row],[Total Biaya Setelah Diskon]]</f>
        <v>102445</v>
      </c>
      <c r="AU2937" s="2">
        <f>IF(all_resi[[#This Row],[Waktu Terima]]="","",_xlfn.DAYS(all_resi[[#This Row],[Waktu Terima]],all_resi[[#This Row],[Tanggal Pengiriman]]))</f>
        <v>5</v>
      </c>
    </row>
    <row r="2938" spans="1:47" x14ac:dyDescent="0.25">
      <c r="A2938" s="2" t="s">
        <v>16185</v>
      </c>
      <c r="B2938" s="1">
        <v>46198</v>
      </c>
      <c r="C2938" s="2" t="s">
        <v>42</v>
      </c>
      <c r="D2938" s="2" t="s">
        <v>43</v>
      </c>
      <c r="E2938" s="2" t="s">
        <v>44</v>
      </c>
      <c r="F2938" s="2" t="s">
        <v>45</v>
      </c>
      <c r="G2938" s="2" t="s">
        <v>46</v>
      </c>
      <c r="H2938" s="2" t="s">
        <v>80</v>
      </c>
      <c r="I2938" s="2" t="s">
        <v>16186</v>
      </c>
      <c r="J2938" s="2" t="s">
        <v>16187</v>
      </c>
      <c r="K2938" s="2" t="s">
        <v>171</v>
      </c>
      <c r="L2938" s="2" t="s">
        <v>1453</v>
      </c>
      <c r="M2938" s="2" t="s">
        <v>16188</v>
      </c>
      <c r="N2938" s="2" t="s">
        <v>16189</v>
      </c>
      <c r="O2938">
        <v>1</v>
      </c>
      <c r="P2938" s="2" t="s">
        <v>53</v>
      </c>
      <c r="Q2938">
        <v>100</v>
      </c>
      <c r="R2938">
        <v>0</v>
      </c>
      <c r="S2938" s="2" t="s">
        <v>54</v>
      </c>
      <c r="T2938" s="2" t="s">
        <v>55</v>
      </c>
      <c r="U2938" s="2" t="s">
        <v>305</v>
      </c>
      <c r="V2938" s="2"/>
      <c r="W2938">
        <v>38000</v>
      </c>
      <c r="X2938">
        <v>0</v>
      </c>
      <c r="Y2938">
        <v>0</v>
      </c>
      <c r="Z2938">
        <v>38000</v>
      </c>
      <c r="AB2938" s="2" t="s">
        <v>57</v>
      </c>
      <c r="AC2938">
        <v>15200</v>
      </c>
      <c r="AD2938">
        <v>22800</v>
      </c>
      <c r="AE2938">
        <v>108000</v>
      </c>
      <c r="AF2938">
        <v>1620</v>
      </c>
      <c r="AG2938" s="2" t="s">
        <v>16186</v>
      </c>
      <c r="AH2938" s="2"/>
      <c r="AI2938" s="1">
        <v>46202</v>
      </c>
      <c r="AJ2938" s="2" t="s">
        <v>87</v>
      </c>
      <c r="AK2938" s="2" t="s">
        <v>58</v>
      </c>
      <c r="AM2938" s="2" t="s">
        <v>59</v>
      </c>
      <c r="AP2938" s="2" t="s">
        <v>60</v>
      </c>
      <c r="AQ2938" s="2" t="s">
        <v>41</v>
      </c>
      <c r="AR2938">
        <v>70000</v>
      </c>
      <c r="AS2938" s="2" t="str">
        <f>_xlfn.IFNA(IF(VLOOKUP(all_resi[[#This Row],[No. Waybill]],settle_reconcile[No. Waybill],1,0)="","Recon","Recon"),"-")</f>
        <v>Recon</v>
      </c>
      <c r="AT2938" s="2">
        <f>all_resi[[#This Row],[Nilai COD]]-all_resi[[#This Row],[COD Fee]]-all_resi[[#This Row],[Total Biaya Setelah Diskon]]</f>
        <v>83580</v>
      </c>
      <c r="AU2938" s="2">
        <f>IF(all_resi[[#This Row],[Waktu Terima]]="","",_xlfn.DAYS(all_resi[[#This Row],[Waktu Terima]],all_resi[[#This Row],[Tanggal Pengiriman]]))</f>
        <v>4</v>
      </c>
    </row>
    <row r="2939" spans="1:47" x14ac:dyDescent="0.25">
      <c r="A2939" s="2" t="s">
        <v>16199</v>
      </c>
      <c r="B2939" s="1">
        <v>46198</v>
      </c>
      <c r="C2939" s="2" t="s">
        <v>42</v>
      </c>
      <c r="D2939" s="2" t="s">
        <v>43</v>
      </c>
      <c r="E2939" s="2" t="s">
        <v>44</v>
      </c>
      <c r="F2939" s="2" t="s">
        <v>45</v>
      </c>
      <c r="G2939" s="2" t="s">
        <v>46</v>
      </c>
      <c r="H2939" s="2" t="s">
        <v>80</v>
      </c>
      <c r="I2939" s="2" t="s">
        <v>16200</v>
      </c>
      <c r="J2939" s="2" t="s">
        <v>16201</v>
      </c>
      <c r="K2939" s="2" t="s">
        <v>116</v>
      </c>
      <c r="L2939" s="2" t="s">
        <v>830</v>
      </c>
      <c r="M2939" s="2" t="s">
        <v>16202</v>
      </c>
      <c r="N2939" s="2" t="s">
        <v>16203</v>
      </c>
      <c r="O2939">
        <v>1</v>
      </c>
      <c r="P2939" s="2" t="s">
        <v>53</v>
      </c>
      <c r="Q2939">
        <v>100</v>
      </c>
      <c r="R2939">
        <v>0</v>
      </c>
      <c r="S2939" s="2" t="s">
        <v>54</v>
      </c>
      <c r="T2939" s="2" t="s">
        <v>55</v>
      </c>
      <c r="U2939" s="2" t="s">
        <v>555</v>
      </c>
      <c r="V2939" s="2"/>
      <c r="W2939">
        <v>15000</v>
      </c>
      <c r="X2939">
        <v>0</v>
      </c>
      <c r="Y2939">
        <v>0</v>
      </c>
      <c r="Z2939">
        <v>15000</v>
      </c>
      <c r="AB2939" s="2" t="s">
        <v>57</v>
      </c>
      <c r="AC2939">
        <v>9000</v>
      </c>
      <c r="AD2939">
        <v>6000</v>
      </c>
      <c r="AE2939">
        <v>92000</v>
      </c>
      <c r="AF2939">
        <v>1380</v>
      </c>
      <c r="AG2939" s="2" t="s">
        <v>16200</v>
      </c>
      <c r="AH2939" s="2"/>
      <c r="AI2939" s="1">
        <v>46200</v>
      </c>
      <c r="AJ2939" s="2" t="s">
        <v>87</v>
      </c>
      <c r="AK2939" s="2" t="s">
        <v>58</v>
      </c>
      <c r="AM2939" s="2" t="s">
        <v>59</v>
      </c>
      <c r="AP2939" s="2" t="s">
        <v>60</v>
      </c>
      <c r="AQ2939" s="2" t="s">
        <v>41</v>
      </c>
      <c r="AR2939">
        <v>77000</v>
      </c>
      <c r="AS2939" s="2" t="str">
        <f>_xlfn.IFNA(IF(VLOOKUP(all_resi[[#This Row],[No. Waybill]],settle_reconcile[No. Waybill],1,0)="","Recon","Recon"),"-")</f>
        <v>Recon</v>
      </c>
      <c r="AT2939" s="2">
        <f>all_resi[[#This Row],[Nilai COD]]-all_resi[[#This Row],[COD Fee]]-all_resi[[#This Row],[Total Biaya Setelah Diskon]]</f>
        <v>84620</v>
      </c>
      <c r="AU2939" s="2">
        <f>IF(all_resi[[#This Row],[Waktu Terima]]="","",_xlfn.DAYS(all_resi[[#This Row],[Waktu Terima]],all_resi[[#This Row],[Tanggal Pengiriman]]))</f>
        <v>2</v>
      </c>
    </row>
    <row r="2940" spans="1:47" x14ac:dyDescent="0.25">
      <c r="A2940" s="2" t="s">
        <v>16428</v>
      </c>
      <c r="B2940" s="1">
        <v>46198</v>
      </c>
      <c r="C2940" s="2" t="s">
        <v>42</v>
      </c>
      <c r="D2940" s="2" t="s">
        <v>43</v>
      </c>
      <c r="E2940" s="2" t="s">
        <v>44</v>
      </c>
      <c r="F2940" s="2" t="s">
        <v>45</v>
      </c>
      <c r="G2940" s="2" t="s">
        <v>46</v>
      </c>
      <c r="H2940" s="2" t="s">
        <v>47</v>
      </c>
      <c r="I2940" s="2" t="s">
        <v>16429</v>
      </c>
      <c r="J2940" s="2" t="s">
        <v>16430</v>
      </c>
      <c r="K2940" s="2" t="s">
        <v>143</v>
      </c>
      <c r="L2940" s="2" t="s">
        <v>1295</v>
      </c>
      <c r="M2940" s="2" t="s">
        <v>16431</v>
      </c>
      <c r="N2940" s="2" t="s">
        <v>16432</v>
      </c>
      <c r="O2940">
        <v>1</v>
      </c>
      <c r="P2940" s="2" t="s">
        <v>53</v>
      </c>
      <c r="Q2940">
        <v>100</v>
      </c>
      <c r="R2940">
        <v>0</v>
      </c>
      <c r="S2940" s="2" t="s">
        <v>54</v>
      </c>
      <c r="T2940" s="2" t="s">
        <v>55</v>
      </c>
      <c r="U2940" s="2" t="s">
        <v>147</v>
      </c>
      <c r="V2940" s="2"/>
      <c r="W2940">
        <v>25000</v>
      </c>
      <c r="X2940">
        <v>0</v>
      </c>
      <c r="Y2940">
        <v>0</v>
      </c>
      <c r="Z2940">
        <v>25000</v>
      </c>
      <c r="AB2940" s="2" t="s">
        <v>57</v>
      </c>
      <c r="AC2940">
        <v>18000</v>
      </c>
      <c r="AD2940">
        <v>7000</v>
      </c>
      <c r="AE2940">
        <v>95000</v>
      </c>
      <c r="AF2940">
        <v>1425</v>
      </c>
      <c r="AG2940" s="2" t="s">
        <v>256</v>
      </c>
      <c r="AH2940" s="2"/>
      <c r="AI2940" s="1">
        <v>46206</v>
      </c>
      <c r="AJ2940" s="2"/>
      <c r="AK2940" s="2" t="s">
        <v>67</v>
      </c>
      <c r="AM2940" s="2" t="s">
        <v>59</v>
      </c>
      <c r="AP2940" s="2" t="s">
        <v>60</v>
      </c>
      <c r="AQ2940" s="2" t="s">
        <v>41</v>
      </c>
      <c r="AR2940">
        <v>70000</v>
      </c>
      <c r="AS2940" s="2" t="str">
        <f>_xlfn.IFNA(IF(VLOOKUP(all_resi[[#This Row],[No. Waybill]],settle_reconcile[No. Waybill],1,0)="","Recon","Recon"),"-")</f>
        <v>-</v>
      </c>
      <c r="AT2940" s="2">
        <f>all_resi[[#This Row],[Nilai COD]]-all_resi[[#This Row],[COD Fee]]-all_resi[[#This Row],[Total Biaya Setelah Diskon]]</f>
        <v>86575</v>
      </c>
      <c r="AU2940" s="2">
        <f>IF(all_resi[[#This Row],[Waktu Terima]]="","",_xlfn.DAYS(all_resi[[#This Row],[Waktu Terima]],all_resi[[#This Row],[Tanggal Pengiriman]]))</f>
        <v>8</v>
      </c>
    </row>
    <row r="2941" spans="1:47" x14ac:dyDescent="0.25">
      <c r="A2941" s="2" t="s">
        <v>16049</v>
      </c>
      <c r="B2941" s="1">
        <v>46198</v>
      </c>
      <c r="C2941" s="2" t="s">
        <v>42</v>
      </c>
      <c r="D2941" s="2" t="s">
        <v>43</v>
      </c>
      <c r="E2941" s="2" t="s">
        <v>44</v>
      </c>
      <c r="F2941" s="2" t="s">
        <v>45</v>
      </c>
      <c r="G2941" s="2" t="s">
        <v>46</v>
      </c>
      <c r="H2941" s="2" t="s">
        <v>80</v>
      </c>
      <c r="I2941" s="2" t="s">
        <v>16050</v>
      </c>
      <c r="J2941" s="2" t="s">
        <v>16051</v>
      </c>
      <c r="K2941" s="2" t="s">
        <v>75</v>
      </c>
      <c r="L2941" s="2" t="s">
        <v>341</v>
      </c>
      <c r="M2941" s="2" t="s">
        <v>16052</v>
      </c>
      <c r="N2941" s="2" t="s">
        <v>16053</v>
      </c>
      <c r="O2941">
        <v>1</v>
      </c>
      <c r="P2941" s="2" t="s">
        <v>53</v>
      </c>
      <c r="Q2941">
        <v>100</v>
      </c>
      <c r="R2941">
        <v>0</v>
      </c>
      <c r="S2941" s="2" t="s">
        <v>54</v>
      </c>
      <c r="T2941" s="2" t="s">
        <v>55</v>
      </c>
      <c r="U2941" s="2" t="s">
        <v>154</v>
      </c>
      <c r="V2941" s="2"/>
      <c r="W2941">
        <v>65000</v>
      </c>
      <c r="X2941">
        <v>0</v>
      </c>
      <c r="Y2941">
        <v>0</v>
      </c>
      <c r="Z2941">
        <v>65000</v>
      </c>
      <c r="AB2941" s="2" t="s">
        <v>57</v>
      </c>
      <c r="AC2941">
        <v>26000</v>
      </c>
      <c r="AD2941">
        <v>39000</v>
      </c>
      <c r="AE2941">
        <v>159000</v>
      </c>
      <c r="AF2941">
        <v>2385</v>
      </c>
      <c r="AG2941" s="2" t="s">
        <v>256</v>
      </c>
      <c r="AH2941" s="2"/>
      <c r="AI2941" s="1">
        <v>46207</v>
      </c>
      <c r="AJ2941" s="2" t="s">
        <v>87</v>
      </c>
      <c r="AK2941" s="2" t="s">
        <v>67</v>
      </c>
      <c r="AM2941" s="2" t="s">
        <v>59</v>
      </c>
      <c r="AP2941" s="2" t="s">
        <v>60</v>
      </c>
      <c r="AQ2941" s="2" t="s">
        <v>41</v>
      </c>
      <c r="AR2941">
        <v>94000</v>
      </c>
      <c r="AS2941" s="2" t="str">
        <f>_xlfn.IFNA(IF(VLOOKUP(all_resi[[#This Row],[No. Waybill]],settle_reconcile[No. Waybill],1,0)="","Recon","Recon"),"-")</f>
        <v>-</v>
      </c>
      <c r="AT2941" s="2">
        <f>all_resi[[#This Row],[Nilai COD]]-all_resi[[#This Row],[COD Fee]]-all_resi[[#This Row],[Total Biaya Setelah Diskon]]</f>
        <v>117615</v>
      </c>
      <c r="AU2941" s="2">
        <f>IF(all_resi[[#This Row],[Waktu Terima]]="","",_xlfn.DAYS(all_resi[[#This Row],[Waktu Terima]],all_resi[[#This Row],[Tanggal Pengiriman]]))</f>
        <v>9</v>
      </c>
    </row>
    <row r="2942" spans="1:47" x14ac:dyDescent="0.25">
      <c r="A2942" s="2" t="s">
        <v>16194</v>
      </c>
      <c r="B2942" s="1">
        <v>46198</v>
      </c>
      <c r="C2942" s="2" t="s">
        <v>42</v>
      </c>
      <c r="D2942" s="2" t="s">
        <v>43</v>
      </c>
      <c r="E2942" s="2" t="s">
        <v>44</v>
      </c>
      <c r="F2942" s="2" t="s">
        <v>45</v>
      </c>
      <c r="G2942" s="2" t="s">
        <v>46</v>
      </c>
      <c r="H2942" s="2" t="s">
        <v>80</v>
      </c>
      <c r="I2942" s="2" t="s">
        <v>16195</v>
      </c>
      <c r="J2942" s="2" t="s">
        <v>16196</v>
      </c>
      <c r="K2942" s="2" t="s">
        <v>209</v>
      </c>
      <c r="L2942" s="2" t="s">
        <v>1322</v>
      </c>
      <c r="M2942" s="2" t="s">
        <v>16197</v>
      </c>
      <c r="N2942" s="2" t="s">
        <v>16198</v>
      </c>
      <c r="O2942">
        <v>1</v>
      </c>
      <c r="P2942" s="2" t="s">
        <v>53</v>
      </c>
      <c r="Q2942">
        <v>100</v>
      </c>
      <c r="R2942">
        <v>0</v>
      </c>
      <c r="S2942" s="2" t="s">
        <v>54</v>
      </c>
      <c r="T2942" s="2" t="s">
        <v>55</v>
      </c>
      <c r="U2942" s="2" t="s">
        <v>555</v>
      </c>
      <c r="V2942" s="2"/>
      <c r="W2942">
        <v>56000</v>
      </c>
      <c r="X2942">
        <v>0</v>
      </c>
      <c r="Y2942">
        <v>0</v>
      </c>
      <c r="Z2942">
        <v>56000</v>
      </c>
      <c r="AB2942" s="2" t="s">
        <v>57</v>
      </c>
      <c r="AC2942">
        <v>22400</v>
      </c>
      <c r="AD2942">
        <v>33600</v>
      </c>
      <c r="AE2942">
        <v>130000</v>
      </c>
      <c r="AF2942">
        <v>1950</v>
      </c>
      <c r="AG2942" s="2" t="s">
        <v>16195</v>
      </c>
      <c r="AH2942" s="2"/>
      <c r="AI2942" s="1">
        <v>46206</v>
      </c>
      <c r="AJ2942" s="2" t="s">
        <v>87</v>
      </c>
      <c r="AK2942" s="2" t="s">
        <v>58</v>
      </c>
      <c r="AM2942" s="2" t="s">
        <v>59</v>
      </c>
      <c r="AP2942" s="2" t="s">
        <v>60</v>
      </c>
      <c r="AQ2942" s="2" t="s">
        <v>41</v>
      </c>
      <c r="AR2942">
        <v>74000</v>
      </c>
      <c r="AS2942" s="2" t="str">
        <f>_xlfn.IFNA(IF(VLOOKUP(all_resi[[#This Row],[No. Waybill]],settle_reconcile[No. Waybill],1,0)="","Recon","Recon"),"-")</f>
        <v>Recon</v>
      </c>
      <c r="AT2942" s="2">
        <f>all_resi[[#This Row],[Nilai COD]]-all_resi[[#This Row],[COD Fee]]-all_resi[[#This Row],[Total Biaya Setelah Diskon]]</f>
        <v>94450</v>
      </c>
      <c r="AU2942" s="2">
        <f>IF(all_resi[[#This Row],[Waktu Terima]]="","",_xlfn.DAYS(all_resi[[#This Row],[Waktu Terima]],all_resi[[#This Row],[Tanggal Pengiriman]]))</f>
        <v>8</v>
      </c>
    </row>
    <row r="2943" spans="1:47" x14ac:dyDescent="0.25">
      <c r="A2943" s="2" t="s">
        <v>16228</v>
      </c>
      <c r="B2943" s="1">
        <v>46198</v>
      </c>
      <c r="C2943" s="2" t="s">
        <v>42</v>
      </c>
      <c r="D2943" s="2" t="s">
        <v>43</v>
      </c>
      <c r="E2943" s="2" t="s">
        <v>44</v>
      </c>
      <c r="F2943" s="2" t="s">
        <v>45</v>
      </c>
      <c r="G2943" s="2" t="s">
        <v>46</v>
      </c>
      <c r="H2943" s="2" t="s">
        <v>47</v>
      </c>
      <c r="I2943" s="2" t="s">
        <v>16229</v>
      </c>
      <c r="J2943" s="2" t="s">
        <v>16230</v>
      </c>
      <c r="K2943" s="2" t="s">
        <v>177</v>
      </c>
      <c r="L2943" s="2" t="s">
        <v>866</v>
      </c>
      <c r="M2943" s="2" t="s">
        <v>3052</v>
      </c>
      <c r="N2943" s="2" t="s">
        <v>16231</v>
      </c>
      <c r="O2943">
        <v>1</v>
      </c>
      <c r="P2943" s="2" t="s">
        <v>53</v>
      </c>
      <c r="Q2943">
        <v>100</v>
      </c>
      <c r="R2943">
        <v>0</v>
      </c>
      <c r="S2943" s="2" t="s">
        <v>54</v>
      </c>
      <c r="T2943" s="2" t="s">
        <v>55</v>
      </c>
      <c r="U2943" s="2" t="s">
        <v>66</v>
      </c>
      <c r="V2943" s="2"/>
      <c r="W2943">
        <v>102000</v>
      </c>
      <c r="X2943">
        <v>0</v>
      </c>
      <c r="Y2943">
        <v>0</v>
      </c>
      <c r="Z2943">
        <v>102000</v>
      </c>
      <c r="AB2943" s="2" t="s">
        <v>57</v>
      </c>
      <c r="AC2943">
        <v>40800</v>
      </c>
      <c r="AD2943">
        <v>61200</v>
      </c>
      <c r="AE2943">
        <v>186000</v>
      </c>
      <c r="AF2943">
        <v>2790</v>
      </c>
      <c r="AG2943" s="2" t="s">
        <v>16229</v>
      </c>
      <c r="AH2943" s="2"/>
      <c r="AI2943" s="1">
        <v>46204</v>
      </c>
      <c r="AJ2943" s="2"/>
      <c r="AK2943" s="2" t="s">
        <v>58</v>
      </c>
      <c r="AM2943" s="2" t="s">
        <v>59</v>
      </c>
      <c r="AP2943" s="2" t="s">
        <v>60</v>
      </c>
      <c r="AQ2943" s="2" t="s">
        <v>41</v>
      </c>
      <c r="AR2943">
        <v>84000</v>
      </c>
      <c r="AS2943" s="2" t="str">
        <f>_xlfn.IFNA(IF(VLOOKUP(all_resi[[#This Row],[No. Waybill]],settle_reconcile[No. Waybill],1,0)="","Recon","Recon"),"-")</f>
        <v>Recon</v>
      </c>
      <c r="AT2943" s="2">
        <f>all_resi[[#This Row],[Nilai COD]]-all_resi[[#This Row],[COD Fee]]-all_resi[[#This Row],[Total Biaya Setelah Diskon]]</f>
        <v>122010</v>
      </c>
      <c r="AU2943" s="2">
        <f>IF(all_resi[[#This Row],[Waktu Terima]]="","",_xlfn.DAYS(all_resi[[#This Row],[Waktu Terima]],all_resi[[#This Row],[Tanggal Pengiriman]]))</f>
        <v>6</v>
      </c>
    </row>
    <row r="2944" spans="1:47" x14ac:dyDescent="0.25">
      <c r="A2944" s="2" t="s">
        <v>16411</v>
      </c>
      <c r="B2944" s="1">
        <v>46198</v>
      </c>
      <c r="C2944" s="2" t="s">
        <v>42</v>
      </c>
      <c r="D2944" s="2" t="s">
        <v>43</v>
      </c>
      <c r="E2944" s="2" t="s">
        <v>44</v>
      </c>
      <c r="F2944" s="2" t="s">
        <v>45</v>
      </c>
      <c r="G2944" s="2" t="s">
        <v>46</v>
      </c>
      <c r="H2944" s="2" t="s">
        <v>47</v>
      </c>
      <c r="I2944" s="2" t="s">
        <v>16412</v>
      </c>
      <c r="J2944" s="2" t="s">
        <v>16413</v>
      </c>
      <c r="K2944" s="2" t="s">
        <v>75</v>
      </c>
      <c r="L2944" s="2" t="s">
        <v>355</v>
      </c>
      <c r="M2944" s="2" t="s">
        <v>1370</v>
      </c>
      <c r="N2944" s="2" t="s">
        <v>16414</v>
      </c>
      <c r="O2944">
        <v>1</v>
      </c>
      <c r="P2944" s="2" t="s">
        <v>53</v>
      </c>
      <c r="Q2944">
        <v>100</v>
      </c>
      <c r="R2944">
        <v>0</v>
      </c>
      <c r="S2944" s="2" t="s">
        <v>54</v>
      </c>
      <c r="T2944" s="2" t="s">
        <v>55</v>
      </c>
      <c r="U2944" s="2" t="s">
        <v>147</v>
      </c>
      <c r="V2944" s="2"/>
      <c r="W2944">
        <v>60000</v>
      </c>
      <c r="X2944">
        <v>0</v>
      </c>
      <c r="Y2944">
        <v>0</v>
      </c>
      <c r="Z2944">
        <v>60000</v>
      </c>
      <c r="AB2944" s="2" t="s">
        <v>57</v>
      </c>
      <c r="AC2944">
        <v>24000</v>
      </c>
      <c r="AD2944">
        <v>36000</v>
      </c>
      <c r="AE2944">
        <v>122000</v>
      </c>
      <c r="AF2944">
        <v>1830</v>
      </c>
      <c r="AG2944" s="2" t="s">
        <v>16412</v>
      </c>
      <c r="AH2944" s="2"/>
      <c r="AI2944" s="1">
        <v>46202</v>
      </c>
      <c r="AJ2944" s="2"/>
      <c r="AK2944" s="2" t="s">
        <v>58</v>
      </c>
      <c r="AM2944" s="2" t="s">
        <v>59</v>
      </c>
      <c r="AP2944" s="2" t="s">
        <v>60</v>
      </c>
      <c r="AQ2944" s="2" t="s">
        <v>41</v>
      </c>
      <c r="AR2944">
        <v>62000</v>
      </c>
      <c r="AS2944" s="2" t="str">
        <f>_xlfn.IFNA(IF(VLOOKUP(all_resi[[#This Row],[No. Waybill]],settle_reconcile[No. Waybill],1,0)="","Recon","Recon"),"-")</f>
        <v>Recon</v>
      </c>
      <c r="AT2944" s="2">
        <f>all_resi[[#This Row],[Nilai COD]]-all_resi[[#This Row],[COD Fee]]-all_resi[[#This Row],[Total Biaya Setelah Diskon]]</f>
        <v>84170</v>
      </c>
      <c r="AU2944" s="2">
        <f>IF(all_resi[[#This Row],[Waktu Terima]]="","",_xlfn.DAYS(all_resi[[#This Row],[Waktu Terima]],all_resi[[#This Row],[Tanggal Pengiriman]]))</f>
        <v>4</v>
      </c>
    </row>
    <row r="2945" spans="1:47" x14ac:dyDescent="0.25">
      <c r="A2945" s="2" t="s">
        <v>16352</v>
      </c>
      <c r="B2945" s="1">
        <v>46198</v>
      </c>
      <c r="C2945" s="2" t="s">
        <v>42</v>
      </c>
      <c r="D2945" s="2" t="s">
        <v>43</v>
      </c>
      <c r="E2945" s="2" t="s">
        <v>44</v>
      </c>
      <c r="F2945" s="2" t="s">
        <v>45</v>
      </c>
      <c r="G2945" s="2" t="s">
        <v>46</v>
      </c>
      <c r="H2945" s="2" t="s">
        <v>47</v>
      </c>
      <c r="I2945" s="2" t="s">
        <v>16353</v>
      </c>
      <c r="J2945" s="2" t="s">
        <v>16354</v>
      </c>
      <c r="K2945" s="2" t="s">
        <v>237</v>
      </c>
      <c r="L2945" s="2" t="s">
        <v>238</v>
      </c>
      <c r="M2945" s="2" t="s">
        <v>3645</v>
      </c>
      <c r="N2945" s="2" t="s">
        <v>16355</v>
      </c>
      <c r="O2945">
        <v>1</v>
      </c>
      <c r="P2945" s="2" t="s">
        <v>53</v>
      </c>
      <c r="Q2945">
        <v>100</v>
      </c>
      <c r="R2945">
        <v>8500000</v>
      </c>
      <c r="S2945" s="2" t="s">
        <v>54</v>
      </c>
      <c r="T2945" s="2" t="s">
        <v>55</v>
      </c>
      <c r="U2945" s="2" t="s">
        <v>16356</v>
      </c>
      <c r="V2945" s="2" t="s">
        <v>16357</v>
      </c>
      <c r="W2945">
        <v>37000</v>
      </c>
      <c r="X2945">
        <v>0</v>
      </c>
      <c r="Y2945">
        <v>0</v>
      </c>
      <c r="Z2945">
        <v>37000</v>
      </c>
      <c r="AB2945" s="2" t="s">
        <v>57</v>
      </c>
      <c r="AC2945">
        <v>14800</v>
      </c>
      <c r="AD2945">
        <v>22200</v>
      </c>
      <c r="AE2945">
        <v>127500</v>
      </c>
      <c r="AF2945">
        <v>1912.5</v>
      </c>
      <c r="AG2945" s="2" t="s">
        <v>16353</v>
      </c>
      <c r="AH2945" s="2"/>
      <c r="AI2945" s="1">
        <v>46201</v>
      </c>
      <c r="AJ2945" s="2" t="s">
        <v>16358</v>
      </c>
      <c r="AK2945" s="2" t="s">
        <v>58</v>
      </c>
      <c r="AM2945" s="2" t="s">
        <v>59</v>
      </c>
      <c r="AP2945" s="2" t="s">
        <v>60</v>
      </c>
      <c r="AQ2945" s="2" t="s">
        <v>41</v>
      </c>
      <c r="AR2945">
        <v>90500</v>
      </c>
      <c r="AS2945" s="2" t="str">
        <f>_xlfn.IFNA(IF(VLOOKUP(all_resi[[#This Row],[No. Waybill]],settle_reconcile[No. Waybill],1,0)="","Recon","Recon"),"-")</f>
        <v>Recon</v>
      </c>
      <c r="AT2945" s="2">
        <f>all_resi[[#This Row],[Nilai COD]]-all_resi[[#This Row],[COD Fee]]-all_resi[[#This Row],[Total Biaya Setelah Diskon]]</f>
        <v>103387.5</v>
      </c>
      <c r="AU2945" s="2">
        <f>IF(all_resi[[#This Row],[Waktu Terima]]="","",_xlfn.DAYS(all_resi[[#This Row],[Waktu Terima]],all_resi[[#This Row],[Tanggal Pengiriman]]))</f>
        <v>3</v>
      </c>
    </row>
    <row r="2946" spans="1:47" x14ac:dyDescent="0.25">
      <c r="A2946" s="2" t="s">
        <v>16276</v>
      </c>
      <c r="B2946" s="1">
        <v>46198</v>
      </c>
      <c r="C2946" s="2" t="s">
        <v>42</v>
      </c>
      <c r="D2946" s="2" t="s">
        <v>43</v>
      </c>
      <c r="E2946" s="2" t="s">
        <v>44</v>
      </c>
      <c r="F2946" s="2" t="s">
        <v>45</v>
      </c>
      <c r="G2946" s="2" t="s">
        <v>46</v>
      </c>
      <c r="H2946" s="2" t="s">
        <v>47</v>
      </c>
      <c r="I2946" s="2" t="s">
        <v>16277</v>
      </c>
      <c r="J2946" s="2" t="s">
        <v>16278</v>
      </c>
      <c r="K2946" s="2" t="s">
        <v>106</v>
      </c>
      <c r="L2946" s="2" t="s">
        <v>842</v>
      </c>
      <c r="M2946" s="2" t="s">
        <v>9051</v>
      </c>
      <c r="N2946" s="2" t="s">
        <v>16279</v>
      </c>
      <c r="O2946">
        <v>1</v>
      </c>
      <c r="P2946" s="2" t="s">
        <v>53</v>
      </c>
      <c r="Q2946">
        <v>100</v>
      </c>
      <c r="R2946">
        <v>0</v>
      </c>
      <c r="S2946" s="2" t="s">
        <v>54</v>
      </c>
      <c r="T2946" s="2" t="s">
        <v>55</v>
      </c>
      <c r="U2946" s="2" t="s">
        <v>386</v>
      </c>
      <c r="V2946" s="2"/>
      <c r="W2946">
        <v>53000</v>
      </c>
      <c r="X2946">
        <v>0</v>
      </c>
      <c r="Y2946">
        <v>0</v>
      </c>
      <c r="Z2946">
        <v>53000</v>
      </c>
      <c r="AB2946" s="2" t="s">
        <v>57</v>
      </c>
      <c r="AC2946">
        <v>21200</v>
      </c>
      <c r="AD2946">
        <v>31800</v>
      </c>
      <c r="AE2946">
        <v>157000</v>
      </c>
      <c r="AF2946">
        <v>2355</v>
      </c>
      <c r="AG2946" s="2" t="s">
        <v>43</v>
      </c>
      <c r="AH2946" s="2"/>
      <c r="AI2946" s="1">
        <v>46212</v>
      </c>
      <c r="AJ2946" s="2"/>
      <c r="AK2946" s="2" t="s">
        <v>67</v>
      </c>
      <c r="AM2946" s="2" t="s">
        <v>59</v>
      </c>
      <c r="AP2946" s="2" t="s">
        <v>60</v>
      </c>
      <c r="AQ2946" s="2" t="s">
        <v>41</v>
      </c>
      <c r="AR2946">
        <v>104000</v>
      </c>
      <c r="AS2946" s="2" t="str">
        <f>_xlfn.IFNA(IF(VLOOKUP(all_resi[[#This Row],[No. Waybill]],settle_reconcile[No. Waybill],1,0)="","Recon","Recon"),"-")</f>
        <v>-</v>
      </c>
      <c r="AT2946" s="2">
        <f>all_resi[[#This Row],[Nilai COD]]-all_resi[[#This Row],[COD Fee]]-all_resi[[#This Row],[Total Biaya Setelah Diskon]]</f>
        <v>122845</v>
      </c>
      <c r="AU2946" s="2">
        <f>IF(all_resi[[#This Row],[Waktu Terima]]="","",_xlfn.DAYS(all_resi[[#This Row],[Waktu Terima]],all_resi[[#This Row],[Tanggal Pengiriman]]))</f>
        <v>14</v>
      </c>
    </row>
    <row r="2947" spans="1:47" x14ac:dyDescent="0.25">
      <c r="A2947" s="2" t="s">
        <v>16046</v>
      </c>
      <c r="B2947" s="1">
        <v>46198</v>
      </c>
      <c r="C2947" s="2" t="s">
        <v>42</v>
      </c>
      <c r="D2947" s="2" t="s">
        <v>43</v>
      </c>
      <c r="E2947" s="2" t="s">
        <v>44</v>
      </c>
      <c r="F2947" s="2" t="s">
        <v>45</v>
      </c>
      <c r="G2947" s="2" t="s">
        <v>46</v>
      </c>
      <c r="H2947" s="2" t="s">
        <v>47</v>
      </c>
      <c r="I2947" s="2" t="s">
        <v>14914</v>
      </c>
      <c r="J2947" s="2" t="s">
        <v>16047</v>
      </c>
      <c r="K2947" s="2" t="s">
        <v>437</v>
      </c>
      <c r="L2947" s="2" t="s">
        <v>1270</v>
      </c>
      <c r="M2947" s="2" t="s">
        <v>2588</v>
      </c>
      <c r="N2947" s="2" t="s">
        <v>16048</v>
      </c>
      <c r="O2947">
        <v>1</v>
      </c>
      <c r="P2947" s="2" t="s">
        <v>53</v>
      </c>
      <c r="Q2947">
        <v>100</v>
      </c>
      <c r="R2947">
        <v>0</v>
      </c>
      <c r="S2947" s="2" t="s">
        <v>54</v>
      </c>
      <c r="T2947" s="2" t="s">
        <v>55</v>
      </c>
      <c r="U2947" s="2" t="s">
        <v>147</v>
      </c>
      <c r="V2947" s="2"/>
      <c r="W2947">
        <v>45000</v>
      </c>
      <c r="X2947">
        <v>0</v>
      </c>
      <c r="Y2947">
        <v>0</v>
      </c>
      <c r="Z2947">
        <v>45000</v>
      </c>
      <c r="AB2947" s="2" t="s">
        <v>57</v>
      </c>
      <c r="AC2947">
        <v>18000</v>
      </c>
      <c r="AD2947">
        <v>27000</v>
      </c>
      <c r="AE2947">
        <v>115000</v>
      </c>
      <c r="AF2947">
        <v>1725</v>
      </c>
      <c r="AG2947" s="2" t="s">
        <v>43</v>
      </c>
      <c r="AH2947" s="2"/>
      <c r="AI2947" s="1">
        <v>46212</v>
      </c>
      <c r="AJ2947" s="2"/>
      <c r="AK2947" s="2" t="s">
        <v>67</v>
      </c>
      <c r="AM2947" s="2" t="s">
        <v>59</v>
      </c>
      <c r="AP2947" s="2" t="s">
        <v>60</v>
      </c>
      <c r="AQ2947" s="2" t="s">
        <v>41</v>
      </c>
      <c r="AR2947">
        <v>70000</v>
      </c>
      <c r="AS2947" s="2" t="str">
        <f>_xlfn.IFNA(IF(VLOOKUP(all_resi[[#This Row],[No. Waybill]],settle_reconcile[No. Waybill],1,0)="","Recon","Recon"),"-")</f>
        <v>-</v>
      </c>
      <c r="AT2947" s="2">
        <f>all_resi[[#This Row],[Nilai COD]]-all_resi[[#This Row],[COD Fee]]-all_resi[[#This Row],[Total Biaya Setelah Diskon]]</f>
        <v>86275</v>
      </c>
      <c r="AU2947" s="2">
        <f>IF(all_resi[[#This Row],[Waktu Terima]]="","",_xlfn.DAYS(all_resi[[#This Row],[Waktu Terima]],all_resi[[#This Row],[Tanggal Pengiriman]]))</f>
        <v>14</v>
      </c>
    </row>
    <row r="2948" spans="1:47" x14ac:dyDescent="0.25">
      <c r="A2948" s="2" t="s">
        <v>16190</v>
      </c>
      <c r="B2948" s="1">
        <v>46198</v>
      </c>
      <c r="C2948" s="2" t="s">
        <v>42</v>
      </c>
      <c r="D2948" s="2" t="s">
        <v>43</v>
      </c>
      <c r="E2948" s="2" t="s">
        <v>44</v>
      </c>
      <c r="F2948" s="2" t="s">
        <v>45</v>
      </c>
      <c r="G2948" s="2" t="s">
        <v>46</v>
      </c>
      <c r="H2948" s="2" t="s">
        <v>80</v>
      </c>
      <c r="I2948" s="2" t="s">
        <v>16191</v>
      </c>
      <c r="J2948" s="2" t="s">
        <v>16192</v>
      </c>
      <c r="K2948" s="2" t="s">
        <v>75</v>
      </c>
      <c r="L2948" s="2" t="s">
        <v>393</v>
      </c>
      <c r="M2948" s="2" t="s">
        <v>1327</v>
      </c>
      <c r="N2948" s="2" t="s">
        <v>16193</v>
      </c>
      <c r="O2948">
        <v>1</v>
      </c>
      <c r="P2948" s="2" t="s">
        <v>53</v>
      </c>
      <c r="Q2948">
        <v>100</v>
      </c>
      <c r="R2948">
        <v>0</v>
      </c>
      <c r="S2948" s="2" t="s">
        <v>54</v>
      </c>
      <c r="T2948" s="2" t="s">
        <v>55</v>
      </c>
      <c r="U2948" s="2" t="s">
        <v>86</v>
      </c>
      <c r="V2948" s="2"/>
      <c r="W2948">
        <v>60000</v>
      </c>
      <c r="X2948">
        <v>0</v>
      </c>
      <c r="Y2948">
        <v>0</v>
      </c>
      <c r="Z2948">
        <v>60000</v>
      </c>
      <c r="AB2948" s="2" t="s">
        <v>57</v>
      </c>
      <c r="AC2948">
        <v>24000</v>
      </c>
      <c r="AD2948">
        <v>36000</v>
      </c>
      <c r="AE2948">
        <v>120000</v>
      </c>
      <c r="AF2948">
        <v>1800</v>
      </c>
      <c r="AG2948" s="2" t="s">
        <v>16191</v>
      </c>
      <c r="AH2948" s="2"/>
      <c r="AI2948" s="1">
        <v>46204</v>
      </c>
      <c r="AJ2948" s="2" t="s">
        <v>87</v>
      </c>
      <c r="AK2948" s="2" t="s">
        <v>58</v>
      </c>
      <c r="AM2948" s="2" t="s">
        <v>59</v>
      </c>
      <c r="AP2948" s="2" t="s">
        <v>60</v>
      </c>
      <c r="AQ2948" s="2" t="s">
        <v>41</v>
      </c>
      <c r="AR2948">
        <v>60000</v>
      </c>
      <c r="AS2948" s="2" t="str">
        <f>_xlfn.IFNA(IF(VLOOKUP(all_resi[[#This Row],[No. Waybill]],settle_reconcile[No. Waybill],1,0)="","Recon","Recon"),"-")</f>
        <v>Recon</v>
      </c>
      <c r="AT2948" s="2">
        <f>all_resi[[#This Row],[Nilai COD]]-all_resi[[#This Row],[COD Fee]]-all_resi[[#This Row],[Total Biaya Setelah Diskon]]</f>
        <v>82200</v>
      </c>
      <c r="AU2948" s="2">
        <f>IF(all_resi[[#This Row],[Waktu Terima]]="","",_xlfn.DAYS(all_resi[[#This Row],[Waktu Terima]],all_resi[[#This Row],[Tanggal Pengiriman]]))</f>
        <v>6</v>
      </c>
    </row>
    <row r="2949" spans="1:47" x14ac:dyDescent="0.25">
      <c r="A2949" s="2" t="s">
        <v>16080</v>
      </c>
      <c r="B2949" s="1">
        <v>46198</v>
      </c>
      <c r="C2949" s="2" t="s">
        <v>42</v>
      </c>
      <c r="D2949" s="2" t="s">
        <v>43</v>
      </c>
      <c r="E2949" s="2" t="s">
        <v>44</v>
      </c>
      <c r="F2949" s="2" t="s">
        <v>45</v>
      </c>
      <c r="G2949" s="2" t="s">
        <v>46</v>
      </c>
      <c r="H2949" s="2" t="s">
        <v>80</v>
      </c>
      <c r="I2949" s="2" t="s">
        <v>16081</v>
      </c>
      <c r="J2949" s="2" t="s">
        <v>16082</v>
      </c>
      <c r="K2949" s="2" t="s">
        <v>82</v>
      </c>
      <c r="L2949" s="2" t="s">
        <v>270</v>
      </c>
      <c r="M2949" s="2" t="s">
        <v>1777</v>
      </c>
      <c r="N2949" s="2" t="s">
        <v>16083</v>
      </c>
      <c r="O2949">
        <v>1</v>
      </c>
      <c r="P2949" s="2" t="s">
        <v>53</v>
      </c>
      <c r="Q2949">
        <v>100</v>
      </c>
      <c r="R2949">
        <v>0</v>
      </c>
      <c r="S2949" s="2" t="s">
        <v>54</v>
      </c>
      <c r="T2949" s="2" t="s">
        <v>55</v>
      </c>
      <c r="U2949" s="2" t="s">
        <v>305</v>
      </c>
      <c r="V2949" s="2"/>
      <c r="W2949">
        <v>73000</v>
      </c>
      <c r="X2949">
        <v>0</v>
      </c>
      <c r="Y2949">
        <v>0</v>
      </c>
      <c r="Z2949">
        <v>73000</v>
      </c>
      <c r="AB2949" s="2" t="s">
        <v>57</v>
      </c>
      <c r="AC2949">
        <v>29200</v>
      </c>
      <c r="AD2949">
        <v>43800</v>
      </c>
      <c r="AE2949">
        <v>0</v>
      </c>
      <c r="AF2949">
        <v>0</v>
      </c>
      <c r="AG2949" s="2" t="s">
        <v>16081</v>
      </c>
      <c r="AH2949" s="2"/>
      <c r="AI2949" s="1">
        <v>46202</v>
      </c>
      <c r="AJ2949" s="2" t="s">
        <v>87</v>
      </c>
      <c r="AK2949" s="2" t="s">
        <v>58</v>
      </c>
      <c r="AM2949" s="2" t="s">
        <v>59</v>
      </c>
      <c r="AP2949" s="2" t="s">
        <v>60</v>
      </c>
      <c r="AQ2949" s="2" t="s">
        <v>98</v>
      </c>
      <c r="AR2949">
        <v>-73000</v>
      </c>
      <c r="AS2949" s="2" t="str">
        <f>_xlfn.IFNA(IF(VLOOKUP(all_resi[[#This Row],[No. Waybill]],settle_reconcile[No. Waybill],1,0)="","Recon","Recon"),"-")</f>
        <v>-</v>
      </c>
      <c r="AT2949" s="2">
        <f>all_resi[[#This Row],[Nilai COD]]-all_resi[[#This Row],[COD Fee]]-all_resi[[#This Row],[Total Biaya Setelah Diskon]]</f>
        <v>-43800</v>
      </c>
      <c r="AU2949" s="2">
        <f>IF(all_resi[[#This Row],[Waktu Terima]]="","",_xlfn.DAYS(all_resi[[#This Row],[Waktu Terima]],all_resi[[#This Row],[Tanggal Pengiriman]]))</f>
        <v>4</v>
      </c>
    </row>
    <row r="2950" spans="1:47" x14ac:dyDescent="0.25">
      <c r="A2950" s="2" t="s">
        <v>16474</v>
      </c>
      <c r="B2950" s="1">
        <v>46198</v>
      </c>
      <c r="C2950" s="2" t="s">
        <v>42</v>
      </c>
      <c r="D2950" s="2" t="s">
        <v>43</v>
      </c>
      <c r="E2950" s="2" t="s">
        <v>44</v>
      </c>
      <c r="F2950" s="2" t="s">
        <v>45</v>
      </c>
      <c r="G2950" s="2" t="s">
        <v>46</v>
      </c>
      <c r="H2950" s="2" t="s">
        <v>47</v>
      </c>
      <c r="I2950" s="2" t="s">
        <v>16475</v>
      </c>
      <c r="J2950" s="2" t="s">
        <v>16476</v>
      </c>
      <c r="K2950" s="2" t="s">
        <v>237</v>
      </c>
      <c r="L2950" s="2" t="s">
        <v>238</v>
      </c>
      <c r="M2950" s="2" t="s">
        <v>9423</v>
      </c>
      <c r="N2950" s="2" t="s">
        <v>16477</v>
      </c>
      <c r="O2950">
        <v>1</v>
      </c>
      <c r="P2950" s="2" t="s">
        <v>53</v>
      </c>
      <c r="Q2950">
        <v>100</v>
      </c>
      <c r="R2950">
        <v>6500000</v>
      </c>
      <c r="S2950" s="2" t="s">
        <v>54</v>
      </c>
      <c r="T2950" s="2" t="s">
        <v>55</v>
      </c>
      <c r="U2950" s="2" t="s">
        <v>147</v>
      </c>
      <c r="V2950" s="2" t="s">
        <v>4422</v>
      </c>
      <c r="W2950">
        <v>37000</v>
      </c>
      <c r="X2950">
        <v>0</v>
      </c>
      <c r="Y2950">
        <v>0</v>
      </c>
      <c r="Z2950">
        <v>37000</v>
      </c>
      <c r="AB2950" s="2" t="s">
        <v>57</v>
      </c>
      <c r="AC2950">
        <v>14800</v>
      </c>
      <c r="AD2950">
        <v>22200</v>
      </c>
      <c r="AE2950">
        <v>107000</v>
      </c>
      <c r="AF2950">
        <v>1605</v>
      </c>
      <c r="AG2950" s="2" t="s">
        <v>16475</v>
      </c>
      <c r="AH2950" s="2"/>
      <c r="AI2950" s="1">
        <v>46202</v>
      </c>
      <c r="AJ2950" s="2"/>
      <c r="AK2950" s="2" t="s">
        <v>58</v>
      </c>
      <c r="AM2950" s="2" t="s">
        <v>59</v>
      </c>
      <c r="AP2950" s="2" t="s">
        <v>60</v>
      </c>
      <c r="AQ2950" s="2" t="s">
        <v>41</v>
      </c>
      <c r="AR2950">
        <v>70000</v>
      </c>
      <c r="AS2950" s="2" t="str">
        <f>_xlfn.IFNA(IF(VLOOKUP(all_resi[[#This Row],[No. Waybill]],settle_reconcile[No. Waybill],1,0)="","Recon","Recon"),"-")</f>
        <v>Recon</v>
      </c>
      <c r="AT2950" s="2">
        <f>all_resi[[#This Row],[Nilai COD]]-all_resi[[#This Row],[COD Fee]]-all_resi[[#This Row],[Total Biaya Setelah Diskon]]</f>
        <v>83195</v>
      </c>
      <c r="AU2950" s="2">
        <f>IF(all_resi[[#This Row],[Waktu Terima]]="","",_xlfn.DAYS(all_resi[[#This Row],[Waktu Terima]],all_resi[[#This Row],[Tanggal Pengiriman]]))</f>
        <v>4</v>
      </c>
    </row>
    <row r="2951" spans="1:47" x14ac:dyDescent="0.25">
      <c r="A2951" s="2" t="s">
        <v>16154</v>
      </c>
      <c r="B2951" s="1">
        <v>46198</v>
      </c>
      <c r="C2951" s="2" t="s">
        <v>42</v>
      </c>
      <c r="D2951" s="2" t="s">
        <v>43</v>
      </c>
      <c r="E2951" s="2" t="s">
        <v>44</v>
      </c>
      <c r="F2951" s="2" t="s">
        <v>45</v>
      </c>
      <c r="G2951" s="2" t="s">
        <v>46</v>
      </c>
      <c r="H2951" s="2" t="s">
        <v>80</v>
      </c>
      <c r="I2951" s="2" t="s">
        <v>16155</v>
      </c>
      <c r="J2951" s="2" t="s">
        <v>16156</v>
      </c>
      <c r="K2951" s="2" t="s">
        <v>177</v>
      </c>
      <c r="L2951" s="2" t="s">
        <v>222</v>
      </c>
      <c r="M2951" s="2" t="s">
        <v>7949</v>
      </c>
      <c r="N2951" s="2" t="s">
        <v>16157</v>
      </c>
      <c r="O2951">
        <v>1</v>
      </c>
      <c r="P2951" s="2" t="s">
        <v>53</v>
      </c>
      <c r="Q2951">
        <v>100</v>
      </c>
      <c r="R2951">
        <v>0</v>
      </c>
      <c r="S2951" s="2" t="s">
        <v>54</v>
      </c>
      <c r="T2951" s="2" t="s">
        <v>55</v>
      </c>
      <c r="U2951" s="2" t="s">
        <v>86</v>
      </c>
      <c r="V2951" s="2"/>
      <c r="W2951">
        <v>80000</v>
      </c>
      <c r="X2951">
        <v>0</v>
      </c>
      <c r="Y2951">
        <v>0</v>
      </c>
      <c r="Z2951">
        <v>80000</v>
      </c>
      <c r="AB2951" s="2" t="s">
        <v>57</v>
      </c>
      <c r="AC2951">
        <v>32000</v>
      </c>
      <c r="AD2951">
        <v>48000</v>
      </c>
      <c r="AE2951">
        <v>140000</v>
      </c>
      <c r="AF2951">
        <v>2100</v>
      </c>
      <c r="AG2951" s="2" t="s">
        <v>43</v>
      </c>
      <c r="AH2951" s="2"/>
      <c r="AI2951" s="1">
        <v>46211</v>
      </c>
      <c r="AJ2951" s="2" t="s">
        <v>87</v>
      </c>
      <c r="AK2951" s="2" t="s">
        <v>67</v>
      </c>
      <c r="AM2951" s="2" t="s">
        <v>59</v>
      </c>
      <c r="AP2951" s="2" t="s">
        <v>60</v>
      </c>
      <c r="AQ2951" s="2" t="s">
        <v>41</v>
      </c>
      <c r="AR2951">
        <v>60000</v>
      </c>
      <c r="AS2951" s="2" t="str">
        <f>_xlfn.IFNA(IF(VLOOKUP(all_resi[[#This Row],[No. Waybill]],settle_reconcile[No. Waybill],1,0)="","Recon","Recon"),"-")</f>
        <v>-</v>
      </c>
      <c r="AT2951" s="2">
        <f>all_resi[[#This Row],[Nilai COD]]-all_resi[[#This Row],[COD Fee]]-all_resi[[#This Row],[Total Biaya Setelah Diskon]]</f>
        <v>89900</v>
      </c>
      <c r="AU2951" s="2">
        <f>IF(all_resi[[#This Row],[Waktu Terima]]="","",_xlfn.DAYS(all_resi[[#This Row],[Waktu Terima]],all_resi[[#This Row],[Tanggal Pengiriman]]))</f>
        <v>13</v>
      </c>
    </row>
    <row r="2952" spans="1:47" x14ac:dyDescent="0.25">
      <c r="A2952" s="2" t="s">
        <v>16224</v>
      </c>
      <c r="B2952" s="1">
        <v>46198</v>
      </c>
      <c r="C2952" s="2" t="s">
        <v>42</v>
      </c>
      <c r="D2952" s="2" t="s">
        <v>43</v>
      </c>
      <c r="E2952" s="2" t="s">
        <v>44</v>
      </c>
      <c r="F2952" s="2" t="s">
        <v>45</v>
      </c>
      <c r="G2952" s="2" t="s">
        <v>46</v>
      </c>
      <c r="H2952" s="2" t="s">
        <v>47</v>
      </c>
      <c r="I2952" s="2" t="s">
        <v>16225</v>
      </c>
      <c r="J2952" s="2" t="s">
        <v>16226</v>
      </c>
      <c r="K2952" s="2" t="s">
        <v>75</v>
      </c>
      <c r="L2952" s="2" t="s">
        <v>8933</v>
      </c>
      <c r="M2952" s="2" t="s">
        <v>8934</v>
      </c>
      <c r="N2952" s="2" t="s">
        <v>16227</v>
      </c>
      <c r="O2952">
        <v>1</v>
      </c>
      <c r="P2952" s="2" t="s">
        <v>53</v>
      </c>
      <c r="Q2952">
        <v>100</v>
      </c>
      <c r="R2952">
        <v>0</v>
      </c>
      <c r="S2952" s="2" t="s">
        <v>54</v>
      </c>
      <c r="T2952" s="2" t="s">
        <v>55</v>
      </c>
      <c r="U2952" s="2" t="s">
        <v>97</v>
      </c>
      <c r="V2952" s="2"/>
      <c r="W2952">
        <v>61000</v>
      </c>
      <c r="X2952">
        <v>0</v>
      </c>
      <c r="Y2952">
        <v>0</v>
      </c>
      <c r="Z2952">
        <v>61000</v>
      </c>
      <c r="AB2952" s="2" t="s">
        <v>57</v>
      </c>
      <c r="AC2952">
        <v>24400</v>
      </c>
      <c r="AD2952">
        <v>36600</v>
      </c>
      <c r="AE2952">
        <v>131000</v>
      </c>
      <c r="AF2952">
        <v>1965</v>
      </c>
      <c r="AG2952" s="2" t="s">
        <v>256</v>
      </c>
      <c r="AH2952" s="2"/>
      <c r="AI2952" s="1">
        <v>46209</v>
      </c>
      <c r="AJ2952" s="2"/>
      <c r="AK2952" s="2" t="s">
        <v>67</v>
      </c>
      <c r="AM2952" s="2" t="s">
        <v>59</v>
      </c>
      <c r="AP2952" s="2" t="s">
        <v>60</v>
      </c>
      <c r="AQ2952" s="2" t="s">
        <v>41</v>
      </c>
      <c r="AR2952">
        <v>70000</v>
      </c>
      <c r="AS2952" s="2" t="str">
        <f>_xlfn.IFNA(IF(VLOOKUP(all_resi[[#This Row],[No. Waybill]],settle_reconcile[No. Waybill],1,0)="","Recon","Recon"),"-")</f>
        <v>-</v>
      </c>
      <c r="AT2952" s="2">
        <f>all_resi[[#This Row],[Nilai COD]]-all_resi[[#This Row],[COD Fee]]-all_resi[[#This Row],[Total Biaya Setelah Diskon]]</f>
        <v>92435</v>
      </c>
      <c r="AU2952" s="2">
        <f>IF(all_resi[[#This Row],[Waktu Terima]]="","",_xlfn.DAYS(all_resi[[#This Row],[Waktu Terima]],all_resi[[#This Row],[Tanggal Pengiriman]]))</f>
        <v>11</v>
      </c>
    </row>
    <row r="2953" spans="1:47" x14ac:dyDescent="0.25">
      <c r="A2953" s="2" t="s">
        <v>16470</v>
      </c>
      <c r="B2953" s="1">
        <v>46198</v>
      </c>
      <c r="C2953" s="2" t="s">
        <v>42</v>
      </c>
      <c r="D2953" s="2" t="s">
        <v>43</v>
      </c>
      <c r="E2953" s="2" t="s">
        <v>44</v>
      </c>
      <c r="F2953" s="2" t="s">
        <v>45</v>
      </c>
      <c r="G2953" s="2" t="s">
        <v>46</v>
      </c>
      <c r="H2953" s="2" t="s">
        <v>80</v>
      </c>
      <c r="I2953" s="2" t="s">
        <v>16471</v>
      </c>
      <c r="J2953" s="2" t="s">
        <v>16472</v>
      </c>
      <c r="K2953" s="2" t="s">
        <v>143</v>
      </c>
      <c r="L2953" s="2" t="s">
        <v>2966</v>
      </c>
      <c r="M2953" s="2" t="s">
        <v>2967</v>
      </c>
      <c r="N2953" s="2" t="s">
        <v>16473</v>
      </c>
      <c r="O2953">
        <v>1</v>
      </c>
      <c r="P2953" s="2" t="s">
        <v>53</v>
      </c>
      <c r="Q2953">
        <v>100</v>
      </c>
      <c r="R2953">
        <v>0</v>
      </c>
      <c r="S2953" s="2" t="s">
        <v>54</v>
      </c>
      <c r="T2953" s="2" t="s">
        <v>55</v>
      </c>
      <c r="U2953" s="2" t="s">
        <v>86</v>
      </c>
      <c r="V2953" s="2"/>
      <c r="W2953">
        <v>25000</v>
      </c>
      <c r="X2953">
        <v>0</v>
      </c>
      <c r="Y2953">
        <v>0</v>
      </c>
      <c r="Z2953">
        <v>25000</v>
      </c>
      <c r="AB2953" s="2" t="s">
        <v>57</v>
      </c>
      <c r="AC2953">
        <v>18000</v>
      </c>
      <c r="AD2953">
        <v>7000</v>
      </c>
      <c r="AE2953">
        <v>82000</v>
      </c>
      <c r="AF2953">
        <v>1230</v>
      </c>
      <c r="AG2953" s="2" t="s">
        <v>16471</v>
      </c>
      <c r="AH2953" s="2"/>
      <c r="AI2953" s="1">
        <v>46200</v>
      </c>
      <c r="AJ2953" s="2" t="s">
        <v>87</v>
      </c>
      <c r="AK2953" s="2" t="s">
        <v>58</v>
      </c>
      <c r="AM2953" s="2" t="s">
        <v>59</v>
      </c>
      <c r="AP2953" s="2" t="s">
        <v>60</v>
      </c>
      <c r="AQ2953" s="2" t="s">
        <v>41</v>
      </c>
      <c r="AR2953">
        <v>57000</v>
      </c>
      <c r="AS2953" s="2" t="str">
        <f>_xlfn.IFNA(IF(VLOOKUP(all_resi[[#This Row],[No. Waybill]],settle_reconcile[No. Waybill],1,0)="","Recon","Recon"),"-")</f>
        <v>Recon</v>
      </c>
      <c r="AT2953" s="2">
        <f>all_resi[[#This Row],[Nilai COD]]-all_resi[[#This Row],[COD Fee]]-all_resi[[#This Row],[Total Biaya Setelah Diskon]]</f>
        <v>73770</v>
      </c>
      <c r="AU2953" s="2">
        <f>IF(all_resi[[#This Row],[Waktu Terima]]="","",_xlfn.DAYS(all_resi[[#This Row],[Waktu Terima]],all_resi[[#This Row],[Tanggal Pengiriman]]))</f>
        <v>2</v>
      </c>
    </row>
    <row r="2954" spans="1:47" x14ac:dyDescent="0.25">
      <c r="A2954" s="2" t="s">
        <v>16333</v>
      </c>
      <c r="B2954" s="1">
        <v>46198</v>
      </c>
      <c r="C2954" s="2" t="s">
        <v>42</v>
      </c>
      <c r="D2954" s="2" t="s">
        <v>43</v>
      </c>
      <c r="E2954" s="2" t="s">
        <v>44</v>
      </c>
      <c r="F2954" s="2" t="s">
        <v>45</v>
      </c>
      <c r="G2954" s="2" t="s">
        <v>46</v>
      </c>
      <c r="H2954" s="2" t="s">
        <v>80</v>
      </c>
      <c r="I2954" s="2" t="s">
        <v>16334</v>
      </c>
      <c r="J2954" s="2" t="s">
        <v>16335</v>
      </c>
      <c r="K2954" s="2" t="s">
        <v>106</v>
      </c>
      <c r="L2954" s="2" t="s">
        <v>987</v>
      </c>
      <c r="M2954" s="2" t="s">
        <v>16336</v>
      </c>
      <c r="N2954" s="2" t="s">
        <v>16337</v>
      </c>
      <c r="O2954">
        <v>1</v>
      </c>
      <c r="P2954" s="2" t="s">
        <v>53</v>
      </c>
      <c r="Q2954">
        <v>100</v>
      </c>
      <c r="R2954">
        <v>0</v>
      </c>
      <c r="S2954" s="2" t="s">
        <v>54</v>
      </c>
      <c r="T2954" s="2" t="s">
        <v>55</v>
      </c>
      <c r="U2954" s="2" t="s">
        <v>86</v>
      </c>
      <c r="V2954" s="2"/>
      <c r="W2954">
        <v>64000</v>
      </c>
      <c r="X2954">
        <v>0</v>
      </c>
      <c r="Y2954">
        <v>0</v>
      </c>
      <c r="Z2954">
        <v>64000</v>
      </c>
      <c r="AB2954" s="2" t="s">
        <v>57</v>
      </c>
      <c r="AC2954">
        <v>25600</v>
      </c>
      <c r="AD2954">
        <v>38400</v>
      </c>
      <c r="AE2954">
        <v>124000</v>
      </c>
      <c r="AF2954">
        <v>1860</v>
      </c>
      <c r="AG2954" s="2" t="s">
        <v>43</v>
      </c>
      <c r="AH2954" s="2"/>
      <c r="AI2954" s="1">
        <v>46210</v>
      </c>
      <c r="AJ2954" s="2" t="s">
        <v>87</v>
      </c>
      <c r="AK2954" s="2" t="s">
        <v>67</v>
      </c>
      <c r="AM2954" s="2" t="s">
        <v>59</v>
      </c>
      <c r="AP2954" s="2" t="s">
        <v>60</v>
      </c>
      <c r="AQ2954" s="2" t="s">
        <v>41</v>
      </c>
      <c r="AR2954">
        <v>60000</v>
      </c>
      <c r="AS2954" s="2" t="str">
        <f>_xlfn.IFNA(IF(VLOOKUP(all_resi[[#This Row],[No. Waybill]],settle_reconcile[No. Waybill],1,0)="","Recon","Recon"),"-")</f>
        <v>-</v>
      </c>
      <c r="AT2954" s="2">
        <f>all_resi[[#This Row],[Nilai COD]]-all_resi[[#This Row],[COD Fee]]-all_resi[[#This Row],[Total Biaya Setelah Diskon]]</f>
        <v>83740</v>
      </c>
      <c r="AU2954" s="2">
        <f>IF(all_resi[[#This Row],[Waktu Terima]]="","",_xlfn.DAYS(all_resi[[#This Row],[Waktu Terima]],all_resi[[#This Row],[Tanggal Pengiriman]]))</f>
        <v>12</v>
      </c>
    </row>
    <row r="2955" spans="1:47" x14ac:dyDescent="0.25">
      <c r="A2955" s="2" t="s">
        <v>16145</v>
      </c>
      <c r="B2955" s="1">
        <v>46198</v>
      </c>
      <c r="C2955" s="2" t="s">
        <v>42</v>
      </c>
      <c r="D2955" s="2" t="s">
        <v>43</v>
      </c>
      <c r="E2955" s="2" t="s">
        <v>44</v>
      </c>
      <c r="F2955" s="2" t="s">
        <v>45</v>
      </c>
      <c r="G2955" s="2" t="s">
        <v>46</v>
      </c>
      <c r="H2955" s="2" t="s">
        <v>47</v>
      </c>
      <c r="I2955" s="2" t="s">
        <v>16146</v>
      </c>
      <c r="J2955" s="2" t="s">
        <v>16147</v>
      </c>
      <c r="K2955" s="2" t="s">
        <v>209</v>
      </c>
      <c r="L2955" s="2" t="s">
        <v>3235</v>
      </c>
      <c r="M2955" s="2" t="s">
        <v>16148</v>
      </c>
      <c r="N2955" s="2" t="s">
        <v>16149</v>
      </c>
      <c r="O2955">
        <v>1</v>
      </c>
      <c r="P2955" s="2" t="s">
        <v>53</v>
      </c>
      <c r="Q2955">
        <v>100</v>
      </c>
      <c r="R2955">
        <v>0</v>
      </c>
      <c r="S2955" s="2" t="s">
        <v>54</v>
      </c>
      <c r="T2955" s="2" t="s">
        <v>55</v>
      </c>
      <c r="U2955" s="2" t="s">
        <v>147</v>
      </c>
      <c r="V2955" s="2"/>
      <c r="W2955">
        <v>46000</v>
      </c>
      <c r="X2955">
        <v>0</v>
      </c>
      <c r="Y2955">
        <v>0</v>
      </c>
      <c r="Z2955">
        <v>46000</v>
      </c>
      <c r="AB2955" s="2" t="s">
        <v>57</v>
      </c>
      <c r="AC2955">
        <v>18400</v>
      </c>
      <c r="AD2955">
        <v>27600</v>
      </c>
      <c r="AE2955">
        <v>116000</v>
      </c>
      <c r="AF2955">
        <v>1740</v>
      </c>
      <c r="AG2955" s="2"/>
      <c r="AH2955" s="2"/>
      <c r="AI2955" s="1"/>
      <c r="AJ2955" s="2"/>
      <c r="AK2955" s="2" t="s">
        <v>67</v>
      </c>
      <c r="AM2955" s="2" t="s">
        <v>59</v>
      </c>
      <c r="AP2955" s="2" t="s">
        <v>60</v>
      </c>
      <c r="AQ2955" s="2" t="s">
        <v>41</v>
      </c>
      <c r="AR2955">
        <v>70000</v>
      </c>
      <c r="AS2955" s="2" t="str">
        <f>_xlfn.IFNA(IF(VLOOKUP(all_resi[[#This Row],[No. Waybill]],settle_reconcile[No. Waybill],1,0)="","Recon","Recon"),"-")</f>
        <v>-</v>
      </c>
      <c r="AT2955" s="2">
        <f>all_resi[[#This Row],[Nilai COD]]-all_resi[[#This Row],[COD Fee]]-all_resi[[#This Row],[Total Biaya Setelah Diskon]]</f>
        <v>86660</v>
      </c>
      <c r="AU2955" s="2" t="str">
        <f>IF(all_resi[[#This Row],[Waktu Terima]]="","",_xlfn.DAYS(all_resi[[#This Row],[Waktu Terima]],all_resi[[#This Row],[Tanggal Pengiriman]]))</f>
        <v/>
      </c>
    </row>
    <row r="2956" spans="1:47" x14ac:dyDescent="0.25">
      <c r="A2956" s="2" t="s">
        <v>16271</v>
      </c>
      <c r="B2956" s="1">
        <v>46198</v>
      </c>
      <c r="C2956" s="2" t="s">
        <v>42</v>
      </c>
      <c r="D2956" s="2" t="s">
        <v>43</v>
      </c>
      <c r="E2956" s="2" t="s">
        <v>44</v>
      </c>
      <c r="F2956" s="2" t="s">
        <v>45</v>
      </c>
      <c r="G2956" s="2" t="s">
        <v>46</v>
      </c>
      <c r="H2956" s="2" t="s">
        <v>80</v>
      </c>
      <c r="I2956" s="2" t="s">
        <v>16272</v>
      </c>
      <c r="J2956" s="2" t="s">
        <v>16273</v>
      </c>
      <c r="K2956" s="2" t="s">
        <v>75</v>
      </c>
      <c r="L2956" s="2" t="s">
        <v>1873</v>
      </c>
      <c r="M2956" s="2" t="s">
        <v>16274</v>
      </c>
      <c r="N2956" s="2" t="s">
        <v>16275</v>
      </c>
      <c r="O2956">
        <v>1</v>
      </c>
      <c r="P2956" s="2" t="s">
        <v>53</v>
      </c>
      <c r="Q2956">
        <v>100</v>
      </c>
      <c r="R2956">
        <v>0</v>
      </c>
      <c r="S2956" s="2" t="s">
        <v>54</v>
      </c>
      <c r="T2956" s="2" t="s">
        <v>55</v>
      </c>
      <c r="U2956" s="2" t="s">
        <v>1997</v>
      </c>
      <c r="V2956" s="2"/>
      <c r="W2956">
        <v>65000</v>
      </c>
      <c r="X2956">
        <v>0</v>
      </c>
      <c r="Y2956">
        <v>0</v>
      </c>
      <c r="Z2956">
        <v>65000</v>
      </c>
      <c r="AB2956" s="2" t="s">
        <v>57</v>
      </c>
      <c r="AC2956">
        <v>26000</v>
      </c>
      <c r="AD2956">
        <v>39000</v>
      </c>
      <c r="AE2956">
        <v>149000</v>
      </c>
      <c r="AF2956">
        <v>2235</v>
      </c>
      <c r="AG2956" s="2" t="s">
        <v>256</v>
      </c>
      <c r="AH2956" s="2"/>
      <c r="AI2956" s="1">
        <v>46208</v>
      </c>
      <c r="AJ2956" s="2" t="s">
        <v>87</v>
      </c>
      <c r="AK2956" s="2" t="s">
        <v>67</v>
      </c>
      <c r="AM2956" s="2" t="s">
        <v>59</v>
      </c>
      <c r="AP2956" s="2" t="s">
        <v>60</v>
      </c>
      <c r="AQ2956" s="2" t="s">
        <v>41</v>
      </c>
      <c r="AR2956">
        <v>84000</v>
      </c>
      <c r="AS2956" s="2" t="str">
        <f>_xlfn.IFNA(IF(VLOOKUP(all_resi[[#This Row],[No. Waybill]],settle_reconcile[No. Waybill],1,0)="","Recon","Recon"),"-")</f>
        <v>-</v>
      </c>
      <c r="AT2956" s="2">
        <f>all_resi[[#This Row],[Nilai COD]]-all_resi[[#This Row],[COD Fee]]-all_resi[[#This Row],[Total Biaya Setelah Diskon]]</f>
        <v>107765</v>
      </c>
      <c r="AU2956" s="2">
        <f>IF(all_resi[[#This Row],[Waktu Terima]]="","",_xlfn.DAYS(all_resi[[#This Row],[Waktu Terima]],all_resi[[#This Row],[Tanggal Pengiriman]]))</f>
        <v>10</v>
      </c>
    </row>
    <row r="2957" spans="1:47" x14ac:dyDescent="0.25">
      <c r="A2957" s="2" t="s">
        <v>15999</v>
      </c>
      <c r="B2957" s="1">
        <v>46198</v>
      </c>
      <c r="C2957" s="2" t="s">
        <v>42</v>
      </c>
      <c r="D2957" s="2" t="s">
        <v>43</v>
      </c>
      <c r="E2957" s="2" t="s">
        <v>44</v>
      </c>
      <c r="F2957" s="2" t="s">
        <v>45</v>
      </c>
      <c r="G2957" s="2" t="s">
        <v>46</v>
      </c>
      <c r="H2957" s="2" t="s">
        <v>47</v>
      </c>
      <c r="I2957" s="2" t="s">
        <v>16000</v>
      </c>
      <c r="J2957" s="2" t="s">
        <v>16001</v>
      </c>
      <c r="K2957" s="2" t="s">
        <v>156</v>
      </c>
      <c r="L2957" s="2" t="s">
        <v>3261</v>
      </c>
      <c r="M2957" s="2" t="s">
        <v>3262</v>
      </c>
      <c r="N2957" s="2" t="s">
        <v>16002</v>
      </c>
      <c r="O2957">
        <v>1</v>
      </c>
      <c r="P2957" s="2" t="s">
        <v>53</v>
      </c>
      <c r="Q2957">
        <v>100</v>
      </c>
      <c r="R2957">
        <v>0</v>
      </c>
      <c r="S2957" s="2" t="s">
        <v>54</v>
      </c>
      <c r="T2957" s="2" t="s">
        <v>55</v>
      </c>
      <c r="U2957" s="2" t="s">
        <v>97</v>
      </c>
      <c r="V2957" s="2"/>
      <c r="W2957">
        <v>80000</v>
      </c>
      <c r="X2957">
        <v>0</v>
      </c>
      <c r="Y2957">
        <v>0</v>
      </c>
      <c r="Z2957">
        <v>80000</v>
      </c>
      <c r="AB2957" s="2" t="s">
        <v>57</v>
      </c>
      <c r="AC2957">
        <v>32000</v>
      </c>
      <c r="AD2957">
        <v>48000</v>
      </c>
      <c r="AE2957">
        <v>150000</v>
      </c>
      <c r="AF2957">
        <v>2250</v>
      </c>
      <c r="AG2957" s="2"/>
      <c r="AH2957" s="2"/>
      <c r="AI2957" s="1"/>
      <c r="AJ2957" s="2"/>
      <c r="AK2957" s="2" t="s">
        <v>67</v>
      </c>
      <c r="AM2957" s="2" t="s">
        <v>59</v>
      </c>
      <c r="AP2957" s="2" t="s">
        <v>60</v>
      </c>
      <c r="AQ2957" s="2" t="s">
        <v>41</v>
      </c>
      <c r="AR2957">
        <v>70000</v>
      </c>
      <c r="AS2957" s="2" t="str">
        <f>_xlfn.IFNA(IF(VLOOKUP(all_resi[[#This Row],[No. Waybill]],settle_reconcile[No. Waybill],1,0)="","Recon","Recon"),"-")</f>
        <v>-</v>
      </c>
      <c r="AT2957" s="2">
        <f>all_resi[[#This Row],[Nilai COD]]-all_resi[[#This Row],[COD Fee]]-all_resi[[#This Row],[Total Biaya Setelah Diskon]]</f>
        <v>99750</v>
      </c>
      <c r="AU2957" s="2" t="str">
        <f>IF(all_resi[[#This Row],[Waktu Terima]]="","",_xlfn.DAYS(all_resi[[#This Row],[Waktu Terima]],all_resi[[#This Row],[Tanggal Pengiriman]]))</f>
        <v/>
      </c>
    </row>
    <row r="2958" spans="1:47" x14ac:dyDescent="0.25">
      <c r="A2958" s="2" t="s">
        <v>16316</v>
      </c>
      <c r="B2958" s="1">
        <v>46198</v>
      </c>
      <c r="C2958" s="2" t="s">
        <v>42</v>
      </c>
      <c r="D2958" s="2" t="s">
        <v>43</v>
      </c>
      <c r="E2958" s="2" t="s">
        <v>44</v>
      </c>
      <c r="F2958" s="2" t="s">
        <v>45</v>
      </c>
      <c r="G2958" s="2" t="s">
        <v>46</v>
      </c>
      <c r="H2958" s="2" t="s">
        <v>47</v>
      </c>
      <c r="I2958" s="2" t="s">
        <v>16317</v>
      </c>
      <c r="J2958" s="2" t="s">
        <v>16318</v>
      </c>
      <c r="K2958" s="2" t="s">
        <v>49</v>
      </c>
      <c r="L2958" s="2" t="s">
        <v>491</v>
      </c>
      <c r="M2958" s="2" t="s">
        <v>16319</v>
      </c>
      <c r="N2958" s="2" t="s">
        <v>16320</v>
      </c>
      <c r="O2958">
        <v>1</v>
      </c>
      <c r="P2958" s="2" t="s">
        <v>53</v>
      </c>
      <c r="Q2958">
        <v>100</v>
      </c>
      <c r="R2958">
        <v>0</v>
      </c>
      <c r="S2958" s="2" t="s">
        <v>54</v>
      </c>
      <c r="T2958" s="2" t="s">
        <v>55</v>
      </c>
      <c r="U2958" s="2" t="s">
        <v>250</v>
      </c>
      <c r="V2958" s="2"/>
      <c r="W2958">
        <v>59000</v>
      </c>
      <c r="X2958">
        <v>0</v>
      </c>
      <c r="Y2958">
        <v>0</v>
      </c>
      <c r="Z2958">
        <v>59000</v>
      </c>
      <c r="AB2958" s="2" t="s">
        <v>57</v>
      </c>
      <c r="AC2958">
        <v>23600</v>
      </c>
      <c r="AD2958">
        <v>35400</v>
      </c>
      <c r="AE2958">
        <v>114000</v>
      </c>
      <c r="AF2958">
        <v>1710</v>
      </c>
      <c r="AG2958" s="2"/>
      <c r="AH2958" s="2"/>
      <c r="AI2958" s="1"/>
      <c r="AJ2958" s="2"/>
      <c r="AK2958" s="2" t="s">
        <v>67</v>
      </c>
      <c r="AM2958" s="2" t="s">
        <v>59</v>
      </c>
      <c r="AP2958" s="2" t="s">
        <v>60</v>
      </c>
      <c r="AQ2958" s="2" t="s">
        <v>41</v>
      </c>
      <c r="AR2958">
        <v>55000</v>
      </c>
      <c r="AS2958" s="2" t="str">
        <f>_xlfn.IFNA(IF(VLOOKUP(all_resi[[#This Row],[No. Waybill]],settle_reconcile[No. Waybill],1,0)="","Recon","Recon"),"-")</f>
        <v>-</v>
      </c>
      <c r="AT2958" s="2">
        <f>all_resi[[#This Row],[Nilai COD]]-all_resi[[#This Row],[COD Fee]]-all_resi[[#This Row],[Total Biaya Setelah Diskon]]</f>
        <v>76890</v>
      </c>
      <c r="AU2958" s="2" t="str">
        <f>IF(all_resi[[#This Row],[Waktu Terima]]="","",_xlfn.DAYS(all_resi[[#This Row],[Waktu Terima]],all_resi[[#This Row],[Tanggal Pengiriman]]))</f>
        <v/>
      </c>
    </row>
    <row r="2959" spans="1:47" x14ac:dyDescent="0.25">
      <c r="A2959" s="2" t="s">
        <v>16113</v>
      </c>
      <c r="B2959" s="1">
        <v>46198</v>
      </c>
      <c r="C2959" s="2" t="s">
        <v>42</v>
      </c>
      <c r="D2959" s="2" t="s">
        <v>43</v>
      </c>
      <c r="E2959" s="2" t="s">
        <v>44</v>
      </c>
      <c r="F2959" s="2" t="s">
        <v>45</v>
      </c>
      <c r="G2959" s="2" t="s">
        <v>46</v>
      </c>
      <c r="H2959" s="2" t="s">
        <v>47</v>
      </c>
      <c r="I2959" s="2" t="s">
        <v>16114</v>
      </c>
      <c r="J2959" s="2" t="s">
        <v>16115</v>
      </c>
      <c r="K2959" s="2" t="s">
        <v>286</v>
      </c>
      <c r="L2959" s="2" t="s">
        <v>287</v>
      </c>
      <c r="M2959" s="2" t="s">
        <v>288</v>
      </c>
      <c r="N2959" s="2" t="s">
        <v>16116</v>
      </c>
      <c r="O2959">
        <v>1</v>
      </c>
      <c r="P2959" s="2" t="s">
        <v>53</v>
      </c>
      <c r="Q2959">
        <v>100</v>
      </c>
      <c r="R2959">
        <v>0</v>
      </c>
      <c r="S2959" s="2" t="s">
        <v>54</v>
      </c>
      <c r="T2959" s="2" t="s">
        <v>55</v>
      </c>
      <c r="U2959" s="2" t="s">
        <v>16117</v>
      </c>
      <c r="V2959" s="2"/>
      <c r="W2959">
        <v>106000</v>
      </c>
      <c r="X2959">
        <v>0</v>
      </c>
      <c r="Y2959">
        <v>0</v>
      </c>
      <c r="Z2959">
        <v>106000</v>
      </c>
      <c r="AB2959" s="2" t="s">
        <v>57</v>
      </c>
      <c r="AC2959">
        <v>42400</v>
      </c>
      <c r="AD2959">
        <v>63600</v>
      </c>
      <c r="AE2959">
        <v>160000</v>
      </c>
      <c r="AF2959">
        <v>2400</v>
      </c>
      <c r="AG2959" s="2"/>
      <c r="AH2959" s="2"/>
      <c r="AI2959" s="1"/>
      <c r="AJ2959" s="2" t="s">
        <v>16118</v>
      </c>
      <c r="AK2959" s="2" t="s">
        <v>67</v>
      </c>
      <c r="AM2959" s="2" t="s">
        <v>59</v>
      </c>
      <c r="AP2959" s="2" t="s">
        <v>60</v>
      </c>
      <c r="AQ2959" s="2" t="s">
        <v>41</v>
      </c>
      <c r="AR2959">
        <v>54000</v>
      </c>
      <c r="AS2959" s="2" t="str">
        <f>_xlfn.IFNA(IF(VLOOKUP(all_resi[[#This Row],[No. Waybill]],settle_reconcile[No. Waybill],1,0)="","Recon","Recon"),"-")</f>
        <v>-</v>
      </c>
      <c r="AT2959" s="2">
        <f>all_resi[[#This Row],[Nilai COD]]-all_resi[[#This Row],[COD Fee]]-all_resi[[#This Row],[Total Biaya Setelah Diskon]]</f>
        <v>94000</v>
      </c>
      <c r="AU2959" s="2" t="str">
        <f>IF(all_resi[[#This Row],[Waktu Terima]]="","",_xlfn.DAYS(all_resi[[#This Row],[Waktu Terima]],all_resi[[#This Row],[Tanggal Pengiriman]]))</f>
        <v/>
      </c>
    </row>
    <row r="2960" spans="1:47" x14ac:dyDescent="0.25">
      <c r="A2960" s="2" t="s">
        <v>16119</v>
      </c>
      <c r="B2960" s="1">
        <v>46198</v>
      </c>
      <c r="C2960" s="2" t="s">
        <v>42</v>
      </c>
      <c r="D2960" s="2" t="s">
        <v>43</v>
      </c>
      <c r="E2960" s="2" t="s">
        <v>44</v>
      </c>
      <c r="F2960" s="2" t="s">
        <v>45</v>
      </c>
      <c r="G2960" s="2" t="s">
        <v>46</v>
      </c>
      <c r="H2960" s="2" t="s">
        <v>80</v>
      </c>
      <c r="I2960" s="2" t="s">
        <v>16120</v>
      </c>
      <c r="J2960" s="2" t="s">
        <v>16121</v>
      </c>
      <c r="K2960" s="2" t="s">
        <v>49</v>
      </c>
      <c r="L2960" s="2" t="s">
        <v>3017</v>
      </c>
      <c r="M2960" s="2" t="s">
        <v>4101</v>
      </c>
      <c r="N2960" s="2" t="s">
        <v>16122</v>
      </c>
      <c r="O2960">
        <v>1</v>
      </c>
      <c r="P2960" s="2" t="s">
        <v>53</v>
      </c>
      <c r="Q2960">
        <v>100</v>
      </c>
      <c r="R2960">
        <v>0</v>
      </c>
      <c r="S2960" s="2" t="s">
        <v>54</v>
      </c>
      <c r="T2960" s="2" t="s">
        <v>55</v>
      </c>
      <c r="U2960" s="2" t="s">
        <v>305</v>
      </c>
      <c r="V2960" s="2"/>
      <c r="W2960">
        <v>59000</v>
      </c>
      <c r="X2960">
        <v>0</v>
      </c>
      <c r="Y2960">
        <v>0</v>
      </c>
      <c r="Z2960">
        <v>59000</v>
      </c>
      <c r="AB2960" s="2" t="s">
        <v>57</v>
      </c>
      <c r="AC2960">
        <v>23600</v>
      </c>
      <c r="AD2960">
        <v>35400</v>
      </c>
      <c r="AE2960">
        <v>129000</v>
      </c>
      <c r="AF2960">
        <v>1935</v>
      </c>
      <c r="AG2960" s="2"/>
      <c r="AH2960" s="2"/>
      <c r="AI2960" s="1"/>
      <c r="AJ2960" s="2" t="s">
        <v>87</v>
      </c>
      <c r="AK2960" s="2" t="s">
        <v>67</v>
      </c>
      <c r="AM2960" s="2" t="s">
        <v>59</v>
      </c>
      <c r="AP2960" s="2" t="s">
        <v>60</v>
      </c>
      <c r="AQ2960" s="2" t="s">
        <v>41</v>
      </c>
      <c r="AR2960">
        <v>70000</v>
      </c>
      <c r="AS2960" s="2" t="str">
        <f>_xlfn.IFNA(IF(VLOOKUP(all_resi[[#This Row],[No. Waybill]],settle_reconcile[No. Waybill],1,0)="","Recon","Recon"),"-")</f>
        <v>-</v>
      </c>
      <c r="AT2960" s="2">
        <f>all_resi[[#This Row],[Nilai COD]]-all_resi[[#This Row],[COD Fee]]-all_resi[[#This Row],[Total Biaya Setelah Diskon]]</f>
        <v>91665</v>
      </c>
      <c r="AU2960" s="2" t="str">
        <f>IF(all_resi[[#This Row],[Waktu Terima]]="","",_xlfn.DAYS(all_resi[[#This Row],[Waktu Terima]],all_resi[[#This Row],[Tanggal Pengiriman]]))</f>
        <v/>
      </c>
    </row>
    <row r="2961" spans="1:47" x14ac:dyDescent="0.25">
      <c r="A2961" s="2" t="s">
        <v>16100</v>
      </c>
      <c r="B2961" s="1">
        <v>46198</v>
      </c>
      <c r="C2961" s="2" t="s">
        <v>42</v>
      </c>
      <c r="D2961" s="2" t="s">
        <v>43</v>
      </c>
      <c r="E2961" s="2" t="s">
        <v>44</v>
      </c>
      <c r="F2961" s="2" t="s">
        <v>45</v>
      </c>
      <c r="G2961" s="2" t="s">
        <v>46</v>
      </c>
      <c r="H2961" s="2" t="s">
        <v>47</v>
      </c>
      <c r="I2961" s="2" t="s">
        <v>16101</v>
      </c>
      <c r="J2961" s="2" t="s">
        <v>16102</v>
      </c>
      <c r="K2961" s="2" t="s">
        <v>177</v>
      </c>
      <c r="L2961" s="2" t="s">
        <v>807</v>
      </c>
      <c r="M2961" s="2" t="s">
        <v>2160</v>
      </c>
      <c r="N2961" s="2" t="s">
        <v>16103</v>
      </c>
      <c r="O2961">
        <v>1</v>
      </c>
      <c r="P2961" s="2" t="s">
        <v>53</v>
      </c>
      <c r="Q2961">
        <v>100</v>
      </c>
      <c r="R2961">
        <v>0</v>
      </c>
      <c r="S2961" s="2" t="s">
        <v>54</v>
      </c>
      <c r="T2961" s="2" t="s">
        <v>55</v>
      </c>
      <c r="U2961" s="2" t="s">
        <v>66</v>
      </c>
      <c r="V2961" s="2"/>
      <c r="W2961">
        <v>64000</v>
      </c>
      <c r="X2961">
        <v>0</v>
      </c>
      <c r="Y2961">
        <v>0</v>
      </c>
      <c r="Z2961">
        <v>64000</v>
      </c>
      <c r="AB2961" s="2" t="s">
        <v>57</v>
      </c>
      <c r="AC2961">
        <v>25600</v>
      </c>
      <c r="AD2961">
        <v>38400</v>
      </c>
      <c r="AE2961">
        <v>148000</v>
      </c>
      <c r="AF2961">
        <v>2220</v>
      </c>
      <c r="AG2961" s="2" t="s">
        <v>16101</v>
      </c>
      <c r="AH2961" s="2"/>
      <c r="AI2961" s="1">
        <v>46202</v>
      </c>
      <c r="AJ2961" s="2"/>
      <c r="AK2961" s="2" t="s">
        <v>58</v>
      </c>
      <c r="AM2961" s="2" t="s">
        <v>59</v>
      </c>
      <c r="AP2961" s="2" t="s">
        <v>60</v>
      </c>
      <c r="AQ2961" s="2" t="s">
        <v>41</v>
      </c>
      <c r="AR2961">
        <v>84000</v>
      </c>
      <c r="AS2961" s="2" t="str">
        <f>_xlfn.IFNA(IF(VLOOKUP(all_resi[[#This Row],[No. Waybill]],settle_reconcile[No. Waybill],1,0)="","Recon","Recon"),"-")</f>
        <v>Recon</v>
      </c>
      <c r="AT2961" s="2">
        <f>all_resi[[#This Row],[Nilai COD]]-all_resi[[#This Row],[COD Fee]]-all_resi[[#This Row],[Total Biaya Setelah Diskon]]</f>
        <v>107380</v>
      </c>
      <c r="AU2961" s="2">
        <f>IF(all_resi[[#This Row],[Waktu Terima]]="","",_xlfn.DAYS(all_resi[[#This Row],[Waktu Terima]],all_resi[[#This Row],[Tanggal Pengiriman]]))</f>
        <v>4</v>
      </c>
    </row>
    <row r="2962" spans="1:47" x14ac:dyDescent="0.25">
      <c r="A2962" s="2" t="s">
        <v>16108</v>
      </c>
      <c r="B2962" s="1">
        <v>46198</v>
      </c>
      <c r="C2962" s="2" t="s">
        <v>42</v>
      </c>
      <c r="D2962" s="2" t="s">
        <v>43</v>
      </c>
      <c r="E2962" s="2" t="s">
        <v>44</v>
      </c>
      <c r="F2962" s="2" t="s">
        <v>45</v>
      </c>
      <c r="G2962" s="2" t="s">
        <v>46</v>
      </c>
      <c r="H2962" s="2" t="s">
        <v>80</v>
      </c>
      <c r="I2962" s="2" t="s">
        <v>16109</v>
      </c>
      <c r="J2962" s="2" t="s">
        <v>16110</v>
      </c>
      <c r="K2962" s="2" t="s">
        <v>137</v>
      </c>
      <c r="L2962" s="2" t="s">
        <v>1510</v>
      </c>
      <c r="M2962" s="2" t="s">
        <v>16111</v>
      </c>
      <c r="N2962" s="2" t="s">
        <v>16112</v>
      </c>
      <c r="O2962">
        <v>1</v>
      </c>
      <c r="P2962" s="2" t="s">
        <v>53</v>
      </c>
      <c r="Q2962">
        <v>100</v>
      </c>
      <c r="R2962">
        <v>0</v>
      </c>
      <c r="S2962" s="2" t="s">
        <v>54</v>
      </c>
      <c r="T2962" s="2" t="s">
        <v>55</v>
      </c>
      <c r="U2962" s="2" t="s">
        <v>86</v>
      </c>
      <c r="V2962" s="2"/>
      <c r="W2962">
        <v>31000</v>
      </c>
      <c r="X2962">
        <v>0</v>
      </c>
      <c r="Y2962">
        <v>0</v>
      </c>
      <c r="Z2962">
        <v>31000</v>
      </c>
      <c r="AB2962" s="2" t="s">
        <v>57</v>
      </c>
      <c r="AC2962">
        <v>22000</v>
      </c>
      <c r="AD2962">
        <v>9000</v>
      </c>
      <c r="AE2962">
        <v>73000</v>
      </c>
      <c r="AF2962">
        <v>1095</v>
      </c>
      <c r="AG2962" s="2" t="s">
        <v>256</v>
      </c>
      <c r="AH2962" s="2"/>
      <c r="AI2962" s="1">
        <v>46205</v>
      </c>
      <c r="AJ2962" s="2" t="s">
        <v>87</v>
      </c>
      <c r="AK2962" s="2" t="s">
        <v>67</v>
      </c>
      <c r="AM2962" s="2" t="s">
        <v>59</v>
      </c>
      <c r="AP2962" s="2" t="s">
        <v>60</v>
      </c>
      <c r="AQ2962" s="2" t="s">
        <v>41</v>
      </c>
      <c r="AR2962">
        <v>42000</v>
      </c>
      <c r="AS2962" s="2" t="str">
        <f>_xlfn.IFNA(IF(VLOOKUP(all_resi[[#This Row],[No. Waybill]],settle_reconcile[No. Waybill],1,0)="","Recon","Recon"),"-")</f>
        <v>-</v>
      </c>
      <c r="AT2962" s="2">
        <f>all_resi[[#This Row],[Nilai COD]]-all_resi[[#This Row],[COD Fee]]-all_resi[[#This Row],[Total Biaya Setelah Diskon]]</f>
        <v>62905</v>
      </c>
      <c r="AU2962" s="2">
        <f>IF(all_resi[[#This Row],[Waktu Terima]]="","",_xlfn.DAYS(all_resi[[#This Row],[Waktu Terima]],all_resi[[#This Row],[Tanggal Pengiriman]]))</f>
        <v>7</v>
      </c>
    </row>
    <row r="2963" spans="1:47" x14ac:dyDescent="0.25">
      <c r="A2963" s="2" t="s">
        <v>16091</v>
      </c>
      <c r="B2963" s="1">
        <v>46198</v>
      </c>
      <c r="C2963" s="2" t="s">
        <v>42</v>
      </c>
      <c r="D2963" s="2" t="s">
        <v>43</v>
      </c>
      <c r="E2963" s="2" t="s">
        <v>44</v>
      </c>
      <c r="F2963" s="2" t="s">
        <v>45</v>
      </c>
      <c r="G2963" s="2" t="s">
        <v>46</v>
      </c>
      <c r="H2963" s="2" t="s">
        <v>80</v>
      </c>
      <c r="I2963" s="2" t="s">
        <v>16092</v>
      </c>
      <c r="J2963" s="2" t="s">
        <v>16093</v>
      </c>
      <c r="K2963" s="2" t="s">
        <v>177</v>
      </c>
      <c r="L2963" s="2" t="s">
        <v>247</v>
      </c>
      <c r="M2963" s="2" t="s">
        <v>755</v>
      </c>
      <c r="N2963" s="2" t="s">
        <v>16094</v>
      </c>
      <c r="O2963">
        <v>1</v>
      </c>
      <c r="P2963" s="2" t="s">
        <v>53</v>
      </c>
      <c r="Q2963">
        <v>100</v>
      </c>
      <c r="R2963">
        <v>0</v>
      </c>
      <c r="S2963" s="2" t="s">
        <v>54</v>
      </c>
      <c r="T2963" s="2" t="s">
        <v>55</v>
      </c>
      <c r="U2963" s="2" t="s">
        <v>2030</v>
      </c>
      <c r="V2963" s="2"/>
      <c r="W2963">
        <v>80000</v>
      </c>
      <c r="X2963">
        <v>0</v>
      </c>
      <c r="Y2963">
        <v>0</v>
      </c>
      <c r="Z2963">
        <v>80000</v>
      </c>
      <c r="AB2963" s="2" t="s">
        <v>57</v>
      </c>
      <c r="AC2963">
        <v>32000</v>
      </c>
      <c r="AD2963">
        <v>48000</v>
      </c>
      <c r="AE2963">
        <v>190000</v>
      </c>
      <c r="AF2963">
        <v>2850</v>
      </c>
      <c r="AG2963" s="2" t="s">
        <v>43</v>
      </c>
      <c r="AH2963" s="2"/>
      <c r="AI2963" s="1">
        <v>46211</v>
      </c>
      <c r="AJ2963" s="2" t="s">
        <v>87</v>
      </c>
      <c r="AK2963" s="2" t="s">
        <v>67</v>
      </c>
      <c r="AM2963" s="2" t="s">
        <v>59</v>
      </c>
      <c r="AP2963" s="2" t="s">
        <v>60</v>
      </c>
      <c r="AQ2963" s="2" t="s">
        <v>41</v>
      </c>
      <c r="AR2963">
        <v>110000</v>
      </c>
      <c r="AS2963" s="2" t="str">
        <f>_xlfn.IFNA(IF(VLOOKUP(all_resi[[#This Row],[No. Waybill]],settle_reconcile[No. Waybill],1,0)="","Recon","Recon"),"-")</f>
        <v>-</v>
      </c>
      <c r="AT2963" s="2">
        <f>all_resi[[#This Row],[Nilai COD]]-all_resi[[#This Row],[COD Fee]]-all_resi[[#This Row],[Total Biaya Setelah Diskon]]</f>
        <v>139150</v>
      </c>
      <c r="AU2963" s="2">
        <f>IF(all_resi[[#This Row],[Waktu Terima]]="","",_xlfn.DAYS(all_resi[[#This Row],[Waktu Terima]],all_resi[[#This Row],[Tanggal Pengiriman]]))</f>
        <v>13</v>
      </c>
    </row>
    <row r="2964" spans="1:47" x14ac:dyDescent="0.25">
      <c r="A2964" s="2" t="s">
        <v>16482</v>
      </c>
      <c r="B2964" s="1">
        <v>46198</v>
      </c>
      <c r="C2964" s="2" t="s">
        <v>42</v>
      </c>
      <c r="D2964" s="2" t="s">
        <v>43</v>
      </c>
      <c r="E2964" s="2" t="s">
        <v>44</v>
      </c>
      <c r="F2964" s="2" t="s">
        <v>45</v>
      </c>
      <c r="G2964" s="2" t="s">
        <v>46</v>
      </c>
      <c r="H2964" s="2" t="s">
        <v>80</v>
      </c>
      <c r="I2964" s="2" t="s">
        <v>16483</v>
      </c>
      <c r="J2964" s="2" t="s">
        <v>16484</v>
      </c>
      <c r="K2964" s="2" t="s">
        <v>177</v>
      </c>
      <c r="L2964" s="2" t="s">
        <v>896</v>
      </c>
      <c r="M2964" s="2" t="s">
        <v>2998</v>
      </c>
      <c r="N2964" s="2" t="s">
        <v>16485</v>
      </c>
      <c r="O2964">
        <v>1</v>
      </c>
      <c r="P2964" s="2" t="s">
        <v>53</v>
      </c>
      <c r="Q2964">
        <v>100</v>
      </c>
      <c r="R2964">
        <v>0</v>
      </c>
      <c r="S2964" s="2" t="s">
        <v>54</v>
      </c>
      <c r="T2964" s="2" t="s">
        <v>55</v>
      </c>
      <c r="U2964" s="2" t="s">
        <v>86</v>
      </c>
      <c r="V2964" s="2"/>
      <c r="W2964">
        <v>87000</v>
      </c>
      <c r="X2964">
        <v>0</v>
      </c>
      <c r="Y2964">
        <v>0</v>
      </c>
      <c r="Z2964">
        <v>87000</v>
      </c>
      <c r="AB2964" s="2" t="s">
        <v>57</v>
      </c>
      <c r="AC2964">
        <v>34800</v>
      </c>
      <c r="AD2964">
        <v>52200</v>
      </c>
      <c r="AE2964">
        <v>147000</v>
      </c>
      <c r="AF2964">
        <v>2205</v>
      </c>
      <c r="AG2964" s="2" t="s">
        <v>43</v>
      </c>
      <c r="AH2964" s="2"/>
      <c r="AI2964" s="1">
        <v>46210</v>
      </c>
      <c r="AJ2964" s="2" t="s">
        <v>87</v>
      </c>
      <c r="AK2964" s="2" t="s">
        <v>67</v>
      </c>
      <c r="AM2964" s="2" t="s">
        <v>59</v>
      </c>
      <c r="AP2964" s="2" t="s">
        <v>60</v>
      </c>
      <c r="AQ2964" s="2" t="s">
        <v>41</v>
      </c>
      <c r="AR2964">
        <v>60000</v>
      </c>
      <c r="AS2964" s="2" t="str">
        <f>_xlfn.IFNA(IF(VLOOKUP(all_resi[[#This Row],[No. Waybill]],settle_reconcile[No. Waybill],1,0)="","Recon","Recon"),"-")</f>
        <v>-</v>
      </c>
      <c r="AT2964" s="2">
        <f>all_resi[[#This Row],[Nilai COD]]-all_resi[[#This Row],[COD Fee]]-all_resi[[#This Row],[Total Biaya Setelah Diskon]]</f>
        <v>92595</v>
      </c>
      <c r="AU2964" s="2">
        <f>IF(all_resi[[#This Row],[Waktu Terima]]="","",_xlfn.DAYS(all_resi[[#This Row],[Waktu Terima]],all_resi[[#This Row],[Tanggal Pengiriman]]))</f>
        <v>12</v>
      </c>
    </row>
    <row r="2965" spans="1:47" x14ac:dyDescent="0.25">
      <c r="A2965" s="2" t="s">
        <v>16301</v>
      </c>
      <c r="B2965" s="1">
        <v>46198</v>
      </c>
      <c r="C2965" s="2" t="s">
        <v>42</v>
      </c>
      <c r="D2965" s="2" t="s">
        <v>43</v>
      </c>
      <c r="E2965" s="2" t="s">
        <v>44</v>
      </c>
      <c r="F2965" s="2" t="s">
        <v>45</v>
      </c>
      <c r="G2965" s="2" t="s">
        <v>46</v>
      </c>
      <c r="H2965" s="2" t="s">
        <v>80</v>
      </c>
      <c r="I2965" s="2" t="s">
        <v>16302</v>
      </c>
      <c r="J2965" s="2" t="s">
        <v>16303</v>
      </c>
      <c r="K2965" s="2" t="s">
        <v>69</v>
      </c>
      <c r="L2965" s="2" t="s">
        <v>192</v>
      </c>
      <c r="M2965" s="2" t="s">
        <v>193</v>
      </c>
      <c r="N2965" s="2" t="s">
        <v>16304</v>
      </c>
      <c r="O2965">
        <v>1</v>
      </c>
      <c r="P2965" s="2" t="s">
        <v>53</v>
      </c>
      <c r="Q2965">
        <v>100</v>
      </c>
      <c r="R2965">
        <v>0</v>
      </c>
      <c r="S2965" s="2" t="s">
        <v>54</v>
      </c>
      <c r="T2965" s="2" t="s">
        <v>55</v>
      </c>
      <c r="U2965" s="2" t="s">
        <v>86</v>
      </c>
      <c r="V2965" s="2"/>
      <c r="W2965">
        <v>60000</v>
      </c>
      <c r="X2965">
        <v>0</v>
      </c>
      <c r="Y2965">
        <v>0</v>
      </c>
      <c r="Z2965">
        <v>60000</v>
      </c>
      <c r="AB2965" s="2" t="s">
        <v>57</v>
      </c>
      <c r="AC2965">
        <v>24000</v>
      </c>
      <c r="AD2965">
        <v>36000</v>
      </c>
      <c r="AE2965">
        <v>140000</v>
      </c>
      <c r="AF2965">
        <v>2100</v>
      </c>
      <c r="AG2965" s="2" t="s">
        <v>43</v>
      </c>
      <c r="AH2965" s="2"/>
      <c r="AI2965" s="1">
        <v>46212</v>
      </c>
      <c r="AJ2965" s="2" t="s">
        <v>87</v>
      </c>
      <c r="AK2965" s="2" t="s">
        <v>67</v>
      </c>
      <c r="AM2965" s="2" t="s">
        <v>59</v>
      </c>
      <c r="AP2965" s="2" t="s">
        <v>60</v>
      </c>
      <c r="AQ2965" s="2" t="s">
        <v>41</v>
      </c>
      <c r="AR2965">
        <v>80000</v>
      </c>
      <c r="AS2965" s="2" t="str">
        <f>_xlfn.IFNA(IF(VLOOKUP(all_resi[[#This Row],[No. Waybill]],settle_reconcile[No. Waybill],1,0)="","Recon","Recon"),"-")</f>
        <v>-</v>
      </c>
      <c r="AT2965" s="2">
        <f>all_resi[[#This Row],[Nilai COD]]-all_resi[[#This Row],[COD Fee]]-all_resi[[#This Row],[Total Biaya Setelah Diskon]]</f>
        <v>101900</v>
      </c>
      <c r="AU2965" s="2">
        <f>IF(all_resi[[#This Row],[Waktu Terima]]="","",_xlfn.DAYS(all_resi[[#This Row],[Waktu Terima]],all_resi[[#This Row],[Tanggal Pengiriman]]))</f>
        <v>14</v>
      </c>
    </row>
    <row r="2966" spans="1:47" x14ac:dyDescent="0.25">
      <c r="A2966" s="2" t="s">
        <v>16325</v>
      </c>
      <c r="B2966" s="1">
        <v>46198</v>
      </c>
      <c r="C2966" s="2" t="s">
        <v>42</v>
      </c>
      <c r="D2966" s="2" t="s">
        <v>43</v>
      </c>
      <c r="E2966" s="2" t="s">
        <v>44</v>
      </c>
      <c r="F2966" s="2" t="s">
        <v>45</v>
      </c>
      <c r="G2966" s="2" t="s">
        <v>46</v>
      </c>
      <c r="H2966" s="2" t="s">
        <v>47</v>
      </c>
      <c r="I2966" s="2" t="s">
        <v>16326</v>
      </c>
      <c r="J2966" s="2" t="s">
        <v>16327</v>
      </c>
      <c r="K2966" s="2" t="s">
        <v>177</v>
      </c>
      <c r="L2966" s="2" t="s">
        <v>178</v>
      </c>
      <c r="M2966" s="2" t="s">
        <v>1068</v>
      </c>
      <c r="N2966" s="2" t="s">
        <v>16328</v>
      </c>
      <c r="O2966">
        <v>1</v>
      </c>
      <c r="P2966" s="2" t="s">
        <v>53</v>
      </c>
      <c r="Q2966">
        <v>100</v>
      </c>
      <c r="R2966">
        <v>0</v>
      </c>
      <c r="S2966" s="2" t="s">
        <v>54</v>
      </c>
      <c r="T2966" s="2" t="s">
        <v>55</v>
      </c>
      <c r="U2966" s="2" t="s">
        <v>97</v>
      </c>
      <c r="V2966" s="2"/>
      <c r="W2966">
        <v>72000</v>
      </c>
      <c r="X2966">
        <v>0</v>
      </c>
      <c r="Y2966">
        <v>0</v>
      </c>
      <c r="Z2966">
        <v>72000</v>
      </c>
      <c r="AB2966" s="2" t="s">
        <v>57</v>
      </c>
      <c r="AC2966">
        <v>28800</v>
      </c>
      <c r="AD2966">
        <v>43200</v>
      </c>
      <c r="AE2966">
        <v>142000</v>
      </c>
      <c r="AF2966">
        <v>2130</v>
      </c>
      <c r="AG2966" s="2" t="s">
        <v>43</v>
      </c>
      <c r="AH2966" s="2"/>
      <c r="AI2966" s="1">
        <v>46210</v>
      </c>
      <c r="AJ2966" s="2"/>
      <c r="AK2966" s="2" t="s">
        <v>67</v>
      </c>
      <c r="AM2966" s="2" t="s">
        <v>59</v>
      </c>
      <c r="AP2966" s="2" t="s">
        <v>60</v>
      </c>
      <c r="AQ2966" s="2" t="s">
        <v>41</v>
      </c>
      <c r="AR2966">
        <v>70000</v>
      </c>
      <c r="AS2966" s="2" t="str">
        <f>_xlfn.IFNA(IF(VLOOKUP(all_resi[[#This Row],[No. Waybill]],settle_reconcile[No. Waybill],1,0)="","Recon","Recon"),"-")</f>
        <v>-</v>
      </c>
      <c r="AT2966" s="2">
        <f>all_resi[[#This Row],[Nilai COD]]-all_resi[[#This Row],[COD Fee]]-all_resi[[#This Row],[Total Biaya Setelah Diskon]]</f>
        <v>96670</v>
      </c>
      <c r="AU2966" s="2">
        <f>IF(all_resi[[#This Row],[Waktu Terima]]="","",_xlfn.DAYS(all_resi[[#This Row],[Waktu Terima]],all_resi[[#This Row],[Tanggal Pengiriman]]))</f>
        <v>12</v>
      </c>
    </row>
    <row r="2967" spans="1:47" x14ac:dyDescent="0.25">
      <c r="A2967" s="2" t="s">
        <v>16104</v>
      </c>
      <c r="B2967" s="1">
        <v>46198</v>
      </c>
      <c r="C2967" s="2" t="s">
        <v>42</v>
      </c>
      <c r="D2967" s="2" t="s">
        <v>43</v>
      </c>
      <c r="E2967" s="2" t="s">
        <v>44</v>
      </c>
      <c r="F2967" s="2" t="s">
        <v>45</v>
      </c>
      <c r="G2967" s="2" t="s">
        <v>46</v>
      </c>
      <c r="H2967" s="2" t="s">
        <v>47</v>
      </c>
      <c r="I2967" s="2" t="s">
        <v>16105</v>
      </c>
      <c r="J2967" s="2" t="s">
        <v>16106</v>
      </c>
      <c r="K2967" s="2" t="s">
        <v>121</v>
      </c>
      <c r="L2967" s="2" t="s">
        <v>232</v>
      </c>
      <c r="M2967" s="2" t="s">
        <v>4189</v>
      </c>
      <c r="N2967" s="2" t="s">
        <v>16107</v>
      </c>
      <c r="O2967">
        <v>1</v>
      </c>
      <c r="P2967" s="2" t="s">
        <v>53</v>
      </c>
      <c r="Q2967">
        <v>100</v>
      </c>
      <c r="R2967">
        <v>0</v>
      </c>
      <c r="S2967" s="2" t="s">
        <v>54</v>
      </c>
      <c r="T2967" s="2" t="s">
        <v>55</v>
      </c>
      <c r="U2967" s="2" t="s">
        <v>97</v>
      </c>
      <c r="V2967" s="2"/>
      <c r="W2967">
        <v>108000</v>
      </c>
      <c r="X2967">
        <v>0</v>
      </c>
      <c r="Y2967">
        <v>0</v>
      </c>
      <c r="Z2967">
        <v>108000</v>
      </c>
      <c r="AB2967" s="2" t="s">
        <v>57</v>
      </c>
      <c r="AC2967">
        <v>43200</v>
      </c>
      <c r="AD2967">
        <v>64800</v>
      </c>
      <c r="AE2967">
        <v>178190</v>
      </c>
      <c r="AF2967">
        <v>2672.85</v>
      </c>
      <c r="AG2967" s="2" t="s">
        <v>16105</v>
      </c>
      <c r="AH2967" s="2"/>
      <c r="AI2967" s="1">
        <v>46204</v>
      </c>
      <c r="AJ2967" s="2"/>
      <c r="AK2967" s="2" t="s">
        <v>58</v>
      </c>
      <c r="AM2967" s="2" t="s">
        <v>59</v>
      </c>
      <c r="AP2967" s="2" t="s">
        <v>60</v>
      </c>
      <c r="AQ2967" s="2" t="s">
        <v>41</v>
      </c>
      <c r="AR2967">
        <v>70190</v>
      </c>
      <c r="AS2967" s="2" t="str">
        <f>_xlfn.IFNA(IF(VLOOKUP(all_resi[[#This Row],[No. Waybill]],settle_reconcile[No. Waybill],1,0)="","Recon","Recon"),"-")</f>
        <v>Recon</v>
      </c>
      <c r="AT2967" s="2">
        <f>all_resi[[#This Row],[Nilai COD]]-all_resi[[#This Row],[COD Fee]]-all_resi[[#This Row],[Total Biaya Setelah Diskon]]</f>
        <v>110717.15</v>
      </c>
      <c r="AU2967" s="2">
        <f>IF(all_resi[[#This Row],[Waktu Terima]]="","",_xlfn.DAYS(all_resi[[#This Row],[Waktu Terima]],all_resi[[#This Row],[Tanggal Pengiriman]]))</f>
        <v>6</v>
      </c>
    </row>
    <row r="2968" spans="1:47" x14ac:dyDescent="0.25">
      <c r="A2968" s="2" t="s">
        <v>16433</v>
      </c>
      <c r="B2968" s="1">
        <v>46198</v>
      </c>
      <c r="C2968" s="2" t="s">
        <v>42</v>
      </c>
      <c r="D2968" s="2" t="s">
        <v>43</v>
      </c>
      <c r="E2968" s="2" t="s">
        <v>44</v>
      </c>
      <c r="F2968" s="2" t="s">
        <v>45</v>
      </c>
      <c r="G2968" s="2" t="s">
        <v>46</v>
      </c>
      <c r="H2968" s="2" t="s">
        <v>80</v>
      </c>
      <c r="I2968" s="2" t="s">
        <v>16434</v>
      </c>
      <c r="J2968" s="2" t="s">
        <v>16435</v>
      </c>
      <c r="K2968" s="2" t="s">
        <v>75</v>
      </c>
      <c r="L2968" s="2" t="s">
        <v>4823</v>
      </c>
      <c r="M2968" s="2" t="s">
        <v>16436</v>
      </c>
      <c r="N2968" s="2" t="s">
        <v>16437</v>
      </c>
      <c r="O2968">
        <v>1</v>
      </c>
      <c r="P2968" s="2" t="s">
        <v>53</v>
      </c>
      <c r="Q2968">
        <v>100</v>
      </c>
      <c r="R2968">
        <v>0</v>
      </c>
      <c r="S2968" s="2" t="s">
        <v>54</v>
      </c>
      <c r="T2968" s="2" t="s">
        <v>55</v>
      </c>
      <c r="U2968" s="2" t="s">
        <v>2030</v>
      </c>
      <c r="V2968" s="2"/>
      <c r="W2968">
        <v>61000</v>
      </c>
      <c r="X2968">
        <v>0</v>
      </c>
      <c r="Y2968">
        <v>0</v>
      </c>
      <c r="Z2968">
        <v>61000</v>
      </c>
      <c r="AB2968" s="2" t="s">
        <v>57</v>
      </c>
      <c r="AC2968">
        <v>24400</v>
      </c>
      <c r="AD2968">
        <v>36600</v>
      </c>
      <c r="AE2968">
        <v>171000</v>
      </c>
      <c r="AF2968">
        <v>2565</v>
      </c>
      <c r="AG2968" s="2" t="s">
        <v>16434</v>
      </c>
      <c r="AH2968" s="2"/>
      <c r="AI2968" s="1">
        <v>46201</v>
      </c>
      <c r="AJ2968" s="2" t="s">
        <v>87</v>
      </c>
      <c r="AK2968" s="2" t="s">
        <v>58</v>
      </c>
      <c r="AM2968" s="2" t="s">
        <v>59</v>
      </c>
      <c r="AP2968" s="2" t="s">
        <v>60</v>
      </c>
      <c r="AQ2968" s="2" t="s">
        <v>41</v>
      </c>
      <c r="AR2968">
        <v>110000</v>
      </c>
      <c r="AS2968" s="2" t="str">
        <f>_xlfn.IFNA(IF(VLOOKUP(all_resi[[#This Row],[No. Waybill]],settle_reconcile[No. Waybill],1,0)="","Recon","Recon"),"-")</f>
        <v>Recon</v>
      </c>
      <c r="AT2968" s="2">
        <f>all_resi[[#This Row],[Nilai COD]]-all_resi[[#This Row],[COD Fee]]-all_resi[[#This Row],[Total Biaya Setelah Diskon]]</f>
        <v>131835</v>
      </c>
      <c r="AU2968" s="2">
        <f>IF(all_resi[[#This Row],[Waktu Terima]]="","",_xlfn.DAYS(all_resi[[#This Row],[Waktu Terima]],all_resi[[#This Row],[Tanggal Pengiriman]]))</f>
        <v>3</v>
      </c>
    </row>
    <row r="2969" spans="1:47" x14ac:dyDescent="0.25">
      <c r="A2969" s="2" t="s">
        <v>16253</v>
      </c>
      <c r="B2969" s="1">
        <v>46198</v>
      </c>
      <c r="C2969" s="2" t="s">
        <v>42</v>
      </c>
      <c r="D2969" s="2" t="s">
        <v>43</v>
      </c>
      <c r="E2969" s="2" t="s">
        <v>44</v>
      </c>
      <c r="F2969" s="2" t="s">
        <v>45</v>
      </c>
      <c r="G2969" s="2" t="s">
        <v>46</v>
      </c>
      <c r="H2969" s="2" t="s">
        <v>80</v>
      </c>
      <c r="I2969" s="2" t="s">
        <v>16254</v>
      </c>
      <c r="J2969" s="2" t="s">
        <v>16255</v>
      </c>
      <c r="K2969" s="2" t="s">
        <v>82</v>
      </c>
      <c r="L2969" s="2" t="s">
        <v>270</v>
      </c>
      <c r="M2969" s="2" t="s">
        <v>1122</v>
      </c>
      <c r="N2969" s="2" t="s">
        <v>16256</v>
      </c>
      <c r="O2969">
        <v>1</v>
      </c>
      <c r="P2969" s="2" t="s">
        <v>53</v>
      </c>
      <c r="Q2969">
        <v>100</v>
      </c>
      <c r="R2969">
        <v>0</v>
      </c>
      <c r="S2969" s="2" t="s">
        <v>54</v>
      </c>
      <c r="T2969" s="2" t="s">
        <v>55</v>
      </c>
      <c r="U2969" s="2" t="s">
        <v>305</v>
      </c>
      <c r="V2969" s="2"/>
      <c r="W2969">
        <v>93000</v>
      </c>
      <c r="X2969">
        <v>0</v>
      </c>
      <c r="Y2969">
        <v>0</v>
      </c>
      <c r="Z2969">
        <v>93000</v>
      </c>
      <c r="AB2969" s="2" t="s">
        <v>57</v>
      </c>
      <c r="AC2969">
        <v>37200</v>
      </c>
      <c r="AD2969">
        <v>55800</v>
      </c>
      <c r="AE2969">
        <v>163000</v>
      </c>
      <c r="AF2969">
        <v>2445</v>
      </c>
      <c r="AG2969" s="2" t="s">
        <v>16254</v>
      </c>
      <c r="AH2969" s="2"/>
      <c r="AI2969" s="1">
        <v>46204</v>
      </c>
      <c r="AJ2969" s="2" t="s">
        <v>87</v>
      </c>
      <c r="AK2969" s="2" t="s">
        <v>58</v>
      </c>
      <c r="AM2969" s="2" t="s">
        <v>59</v>
      </c>
      <c r="AP2969" s="2" t="s">
        <v>60</v>
      </c>
      <c r="AQ2969" s="2" t="s">
        <v>41</v>
      </c>
      <c r="AR2969">
        <v>70000</v>
      </c>
      <c r="AS2969" s="2" t="str">
        <f>_xlfn.IFNA(IF(VLOOKUP(all_resi[[#This Row],[No. Waybill]],settle_reconcile[No. Waybill],1,0)="","Recon","Recon"),"-")</f>
        <v>Recon</v>
      </c>
      <c r="AT2969" s="2">
        <f>all_resi[[#This Row],[Nilai COD]]-all_resi[[#This Row],[COD Fee]]-all_resi[[#This Row],[Total Biaya Setelah Diskon]]</f>
        <v>104755</v>
      </c>
      <c r="AU2969" s="2">
        <f>IF(all_resi[[#This Row],[Waktu Terima]]="","",_xlfn.DAYS(all_resi[[#This Row],[Waktu Terima]],all_resi[[#This Row],[Tanggal Pengiriman]]))</f>
        <v>6</v>
      </c>
    </row>
    <row r="2970" spans="1:47" x14ac:dyDescent="0.25">
      <c r="A2970" s="2" t="s">
        <v>16016</v>
      </c>
      <c r="B2970" s="1">
        <v>46198</v>
      </c>
      <c r="C2970" s="2" t="s">
        <v>42</v>
      </c>
      <c r="D2970" s="2" t="s">
        <v>43</v>
      </c>
      <c r="E2970" s="2" t="s">
        <v>44</v>
      </c>
      <c r="F2970" s="2" t="s">
        <v>45</v>
      </c>
      <c r="G2970" s="2" t="s">
        <v>46</v>
      </c>
      <c r="H2970" s="2" t="s">
        <v>80</v>
      </c>
      <c r="I2970" s="2" t="s">
        <v>16017</v>
      </c>
      <c r="J2970" s="2" t="s">
        <v>16018</v>
      </c>
      <c r="K2970" s="2" t="s">
        <v>82</v>
      </c>
      <c r="L2970" s="2" t="s">
        <v>1843</v>
      </c>
      <c r="M2970" s="2" t="s">
        <v>5067</v>
      </c>
      <c r="N2970" s="2" t="s">
        <v>16019</v>
      </c>
      <c r="O2970">
        <v>1</v>
      </c>
      <c r="P2970" s="2" t="s">
        <v>53</v>
      </c>
      <c r="Q2970">
        <v>100</v>
      </c>
      <c r="R2970">
        <v>0</v>
      </c>
      <c r="S2970" s="2" t="s">
        <v>54</v>
      </c>
      <c r="T2970" s="2" t="s">
        <v>55</v>
      </c>
      <c r="U2970" s="2" t="s">
        <v>86</v>
      </c>
      <c r="V2970" s="2"/>
      <c r="W2970">
        <v>65000</v>
      </c>
      <c r="X2970">
        <v>0</v>
      </c>
      <c r="Y2970">
        <v>0</v>
      </c>
      <c r="Z2970">
        <v>65000</v>
      </c>
      <c r="AB2970" s="2" t="s">
        <v>57</v>
      </c>
      <c r="AC2970">
        <v>26000</v>
      </c>
      <c r="AD2970">
        <v>39000</v>
      </c>
      <c r="AE2970">
        <v>125000</v>
      </c>
      <c r="AF2970">
        <v>1875</v>
      </c>
      <c r="AG2970" s="2" t="s">
        <v>43</v>
      </c>
      <c r="AH2970" s="2"/>
      <c r="AI2970" s="1">
        <v>46210</v>
      </c>
      <c r="AJ2970" s="2" t="s">
        <v>87</v>
      </c>
      <c r="AK2970" s="2" t="s">
        <v>67</v>
      </c>
      <c r="AM2970" s="2" t="s">
        <v>59</v>
      </c>
      <c r="AP2970" s="2" t="s">
        <v>60</v>
      </c>
      <c r="AQ2970" s="2" t="s">
        <v>41</v>
      </c>
      <c r="AR2970">
        <v>60000</v>
      </c>
      <c r="AS2970" s="2" t="str">
        <f>_xlfn.IFNA(IF(VLOOKUP(all_resi[[#This Row],[No. Waybill]],settle_reconcile[No. Waybill],1,0)="","Recon","Recon"),"-")</f>
        <v>-</v>
      </c>
      <c r="AT2970" s="2">
        <f>all_resi[[#This Row],[Nilai COD]]-all_resi[[#This Row],[COD Fee]]-all_resi[[#This Row],[Total Biaya Setelah Diskon]]</f>
        <v>84125</v>
      </c>
      <c r="AU2970" s="2">
        <f>IF(all_resi[[#This Row],[Waktu Terima]]="","",_xlfn.DAYS(all_resi[[#This Row],[Waktu Terima]],all_resi[[#This Row],[Tanggal Pengiriman]]))</f>
        <v>12</v>
      </c>
    </row>
    <row r="2971" spans="1:47" x14ac:dyDescent="0.25">
      <c r="A2971" s="2" t="s">
        <v>16034</v>
      </c>
      <c r="B2971" s="1">
        <v>46198</v>
      </c>
      <c r="C2971" s="2" t="s">
        <v>42</v>
      </c>
      <c r="D2971" s="2" t="s">
        <v>43</v>
      </c>
      <c r="E2971" s="2" t="s">
        <v>44</v>
      </c>
      <c r="F2971" s="2" t="s">
        <v>45</v>
      </c>
      <c r="G2971" s="2" t="s">
        <v>46</v>
      </c>
      <c r="H2971" s="2" t="s">
        <v>47</v>
      </c>
      <c r="I2971" s="2" t="s">
        <v>16035</v>
      </c>
      <c r="J2971" s="2" t="s">
        <v>16036</v>
      </c>
      <c r="K2971" s="2" t="s">
        <v>121</v>
      </c>
      <c r="L2971" s="2" t="s">
        <v>745</v>
      </c>
      <c r="M2971" s="2" t="s">
        <v>746</v>
      </c>
      <c r="N2971" s="2" t="s">
        <v>16037</v>
      </c>
      <c r="O2971">
        <v>1</v>
      </c>
      <c r="P2971" s="2" t="s">
        <v>53</v>
      </c>
      <c r="Q2971">
        <v>100</v>
      </c>
      <c r="R2971">
        <v>0</v>
      </c>
      <c r="S2971" s="2" t="s">
        <v>54</v>
      </c>
      <c r="T2971" s="2" t="s">
        <v>55</v>
      </c>
      <c r="U2971" s="2" t="s">
        <v>5173</v>
      </c>
      <c r="V2971" s="2"/>
      <c r="W2971">
        <v>85000</v>
      </c>
      <c r="X2971">
        <v>0</v>
      </c>
      <c r="Y2971">
        <v>0</v>
      </c>
      <c r="Z2971">
        <v>85000</v>
      </c>
      <c r="AB2971" s="2" t="s">
        <v>57</v>
      </c>
      <c r="AC2971">
        <v>34000</v>
      </c>
      <c r="AD2971">
        <v>51000</v>
      </c>
      <c r="AE2971">
        <v>238000</v>
      </c>
      <c r="AF2971">
        <v>3570</v>
      </c>
      <c r="AG2971" s="2" t="s">
        <v>16035</v>
      </c>
      <c r="AH2971" s="2"/>
      <c r="AI2971" s="1">
        <v>46204</v>
      </c>
      <c r="AJ2971" s="2"/>
      <c r="AK2971" s="2" t="s">
        <v>58</v>
      </c>
      <c r="AM2971" s="2" t="s">
        <v>59</v>
      </c>
      <c r="AP2971" s="2" t="s">
        <v>60</v>
      </c>
      <c r="AQ2971" s="2" t="s">
        <v>41</v>
      </c>
      <c r="AR2971">
        <v>153000</v>
      </c>
      <c r="AS2971" s="2" t="str">
        <f>_xlfn.IFNA(IF(VLOOKUP(all_resi[[#This Row],[No. Waybill]],settle_reconcile[No. Waybill],1,0)="","Recon","Recon"),"-")</f>
        <v>Recon</v>
      </c>
      <c r="AT2971" s="2">
        <f>all_resi[[#This Row],[Nilai COD]]-all_resi[[#This Row],[COD Fee]]-all_resi[[#This Row],[Total Biaya Setelah Diskon]]</f>
        <v>183430</v>
      </c>
      <c r="AU2971" s="2">
        <f>IF(all_resi[[#This Row],[Waktu Terima]]="","",_xlfn.DAYS(all_resi[[#This Row],[Waktu Terima]],all_resi[[#This Row],[Tanggal Pengiriman]]))</f>
        <v>6</v>
      </c>
    </row>
    <row r="2972" spans="1:47" x14ac:dyDescent="0.25">
      <c r="A2972" s="2" t="s">
        <v>16446</v>
      </c>
      <c r="B2972" s="1">
        <v>46198</v>
      </c>
      <c r="C2972" s="2" t="s">
        <v>42</v>
      </c>
      <c r="D2972" s="2" t="s">
        <v>43</v>
      </c>
      <c r="E2972" s="2" t="s">
        <v>44</v>
      </c>
      <c r="F2972" s="2" t="s">
        <v>45</v>
      </c>
      <c r="G2972" s="2" t="s">
        <v>46</v>
      </c>
      <c r="H2972" s="2" t="s">
        <v>47</v>
      </c>
      <c r="I2972" s="2" t="s">
        <v>16447</v>
      </c>
      <c r="J2972" s="2" t="s">
        <v>16448</v>
      </c>
      <c r="K2972" s="2" t="s">
        <v>156</v>
      </c>
      <c r="L2972" s="2" t="s">
        <v>433</v>
      </c>
      <c r="M2972" s="2" t="s">
        <v>16449</v>
      </c>
      <c r="N2972" s="2" t="s">
        <v>16450</v>
      </c>
      <c r="O2972">
        <v>1</v>
      </c>
      <c r="P2972" s="2" t="s">
        <v>53</v>
      </c>
      <c r="Q2972">
        <v>100</v>
      </c>
      <c r="R2972">
        <v>0</v>
      </c>
      <c r="S2972" s="2" t="s">
        <v>54</v>
      </c>
      <c r="T2972" s="2" t="s">
        <v>55</v>
      </c>
      <c r="U2972" s="2" t="s">
        <v>66</v>
      </c>
      <c r="V2972" s="2"/>
      <c r="W2972">
        <v>85000</v>
      </c>
      <c r="X2972">
        <v>0</v>
      </c>
      <c r="Y2972">
        <v>0</v>
      </c>
      <c r="Z2972">
        <v>85000</v>
      </c>
      <c r="AB2972" s="2" t="s">
        <v>57</v>
      </c>
      <c r="AC2972">
        <v>34000</v>
      </c>
      <c r="AD2972">
        <v>51000</v>
      </c>
      <c r="AE2972">
        <v>0</v>
      </c>
      <c r="AF2972">
        <v>0</v>
      </c>
      <c r="AG2972" s="2" t="s">
        <v>16447</v>
      </c>
      <c r="AH2972" s="2"/>
      <c r="AI2972" s="1">
        <v>46206</v>
      </c>
      <c r="AJ2972" s="2"/>
      <c r="AK2972" s="2" t="s">
        <v>58</v>
      </c>
      <c r="AM2972" s="2" t="s">
        <v>59</v>
      </c>
      <c r="AP2972" s="2" t="s">
        <v>60</v>
      </c>
      <c r="AQ2972" s="2" t="s">
        <v>98</v>
      </c>
      <c r="AR2972">
        <v>-85000</v>
      </c>
      <c r="AS2972" s="2" t="str">
        <f>_xlfn.IFNA(IF(VLOOKUP(all_resi[[#This Row],[No. Waybill]],settle_reconcile[No. Waybill],1,0)="","Recon","Recon"),"-")</f>
        <v>-</v>
      </c>
      <c r="AT2972" s="2">
        <f>all_resi[[#This Row],[Nilai COD]]-all_resi[[#This Row],[COD Fee]]-all_resi[[#This Row],[Total Biaya Setelah Diskon]]</f>
        <v>-51000</v>
      </c>
      <c r="AU2972" s="2">
        <f>IF(all_resi[[#This Row],[Waktu Terima]]="","",_xlfn.DAYS(all_resi[[#This Row],[Waktu Terima]],all_resi[[#This Row],[Tanggal Pengiriman]]))</f>
        <v>8</v>
      </c>
    </row>
    <row r="2973" spans="1:47" x14ac:dyDescent="0.25">
      <c r="A2973" s="2" t="s">
        <v>16385</v>
      </c>
      <c r="B2973" s="1">
        <v>46198</v>
      </c>
      <c r="C2973" s="2" t="s">
        <v>42</v>
      </c>
      <c r="D2973" s="2" t="s">
        <v>43</v>
      </c>
      <c r="E2973" s="2" t="s">
        <v>44</v>
      </c>
      <c r="F2973" s="2" t="s">
        <v>45</v>
      </c>
      <c r="G2973" s="2" t="s">
        <v>46</v>
      </c>
      <c r="H2973" s="2" t="s">
        <v>47</v>
      </c>
      <c r="I2973" s="2" t="s">
        <v>16386</v>
      </c>
      <c r="J2973" s="2" t="s">
        <v>16387</v>
      </c>
      <c r="K2973" s="2" t="s">
        <v>132</v>
      </c>
      <c r="L2973" s="2" t="s">
        <v>1767</v>
      </c>
      <c r="M2973" s="2" t="s">
        <v>2305</v>
      </c>
      <c r="N2973" s="2" t="s">
        <v>16388</v>
      </c>
      <c r="O2973">
        <v>1</v>
      </c>
      <c r="P2973" s="2" t="s">
        <v>53</v>
      </c>
      <c r="Q2973">
        <v>100</v>
      </c>
      <c r="R2973">
        <v>0</v>
      </c>
      <c r="S2973" s="2" t="s">
        <v>54</v>
      </c>
      <c r="T2973" s="2" t="s">
        <v>55</v>
      </c>
      <c r="U2973" s="2" t="s">
        <v>250</v>
      </c>
      <c r="V2973" s="2"/>
      <c r="W2973">
        <v>41000</v>
      </c>
      <c r="X2973">
        <v>0</v>
      </c>
      <c r="Y2973">
        <v>0</v>
      </c>
      <c r="Z2973">
        <v>41000</v>
      </c>
      <c r="AB2973" s="2" t="s">
        <v>57</v>
      </c>
      <c r="AC2973">
        <v>16400</v>
      </c>
      <c r="AD2973">
        <v>24600</v>
      </c>
      <c r="AE2973">
        <v>96000</v>
      </c>
      <c r="AF2973">
        <v>1440</v>
      </c>
      <c r="AG2973" s="2" t="s">
        <v>256</v>
      </c>
      <c r="AH2973" s="2"/>
      <c r="AI2973" s="1">
        <v>46205</v>
      </c>
      <c r="AJ2973" s="2"/>
      <c r="AK2973" s="2" t="s">
        <v>67</v>
      </c>
      <c r="AM2973" s="2" t="s">
        <v>59</v>
      </c>
      <c r="AP2973" s="2" t="s">
        <v>60</v>
      </c>
      <c r="AQ2973" s="2" t="s">
        <v>41</v>
      </c>
      <c r="AR2973">
        <v>55000</v>
      </c>
      <c r="AS2973" s="2" t="str">
        <f>_xlfn.IFNA(IF(VLOOKUP(all_resi[[#This Row],[No. Waybill]],settle_reconcile[No. Waybill],1,0)="","Recon","Recon"),"-")</f>
        <v>-</v>
      </c>
      <c r="AT2973" s="2">
        <f>all_resi[[#This Row],[Nilai COD]]-all_resi[[#This Row],[COD Fee]]-all_resi[[#This Row],[Total Biaya Setelah Diskon]]</f>
        <v>69960</v>
      </c>
      <c r="AU2973" s="2">
        <f>IF(all_resi[[#This Row],[Waktu Terima]]="","",_xlfn.DAYS(all_resi[[#This Row],[Waktu Terima]],all_resi[[#This Row],[Tanggal Pengiriman]]))</f>
        <v>7</v>
      </c>
    </row>
    <row r="2974" spans="1:47" x14ac:dyDescent="0.25">
      <c r="A2974" s="2" t="s">
        <v>16042</v>
      </c>
      <c r="B2974" s="1">
        <v>46198</v>
      </c>
      <c r="C2974" s="2" t="s">
        <v>42</v>
      </c>
      <c r="D2974" s="2" t="s">
        <v>43</v>
      </c>
      <c r="E2974" s="2" t="s">
        <v>44</v>
      </c>
      <c r="F2974" s="2" t="s">
        <v>45</v>
      </c>
      <c r="G2974" s="2" t="s">
        <v>46</v>
      </c>
      <c r="H2974" s="2" t="s">
        <v>80</v>
      </c>
      <c r="I2974" s="2" t="s">
        <v>16043</v>
      </c>
      <c r="J2974" s="2" t="s">
        <v>16044</v>
      </c>
      <c r="K2974" s="2" t="s">
        <v>75</v>
      </c>
      <c r="L2974" s="2" t="s">
        <v>4130</v>
      </c>
      <c r="M2974" s="2" t="s">
        <v>9434</v>
      </c>
      <c r="N2974" s="2" t="s">
        <v>16045</v>
      </c>
      <c r="O2974">
        <v>1</v>
      </c>
      <c r="P2974" s="2" t="s">
        <v>53</v>
      </c>
      <c r="Q2974">
        <v>100</v>
      </c>
      <c r="R2974">
        <v>0</v>
      </c>
      <c r="S2974" s="2" t="s">
        <v>54</v>
      </c>
      <c r="T2974" s="2" t="s">
        <v>55</v>
      </c>
      <c r="U2974" s="2" t="s">
        <v>86</v>
      </c>
      <c r="V2974" s="2"/>
      <c r="W2974">
        <v>53000</v>
      </c>
      <c r="X2974">
        <v>0</v>
      </c>
      <c r="Y2974">
        <v>0</v>
      </c>
      <c r="Z2974">
        <v>53000</v>
      </c>
      <c r="AB2974" s="2" t="s">
        <v>57</v>
      </c>
      <c r="AC2974">
        <v>21200</v>
      </c>
      <c r="AD2974">
        <v>31800</v>
      </c>
      <c r="AE2974">
        <v>113000</v>
      </c>
      <c r="AF2974">
        <v>1695</v>
      </c>
      <c r="AG2974" s="2" t="s">
        <v>16043</v>
      </c>
      <c r="AH2974" s="2"/>
      <c r="AI2974" s="1">
        <v>46204</v>
      </c>
      <c r="AJ2974" s="2" t="s">
        <v>87</v>
      </c>
      <c r="AK2974" s="2" t="s">
        <v>58</v>
      </c>
      <c r="AM2974" s="2" t="s">
        <v>59</v>
      </c>
      <c r="AP2974" s="2" t="s">
        <v>60</v>
      </c>
      <c r="AQ2974" s="2" t="s">
        <v>41</v>
      </c>
      <c r="AR2974">
        <v>60000</v>
      </c>
      <c r="AS2974" s="2" t="str">
        <f>_xlfn.IFNA(IF(VLOOKUP(all_resi[[#This Row],[No. Waybill]],settle_reconcile[No. Waybill],1,0)="","Recon","Recon"),"-")</f>
        <v>Recon</v>
      </c>
      <c r="AT2974" s="2">
        <f>all_resi[[#This Row],[Nilai COD]]-all_resi[[#This Row],[COD Fee]]-all_resi[[#This Row],[Total Biaya Setelah Diskon]]</f>
        <v>79505</v>
      </c>
      <c r="AU2974" s="2">
        <f>IF(all_resi[[#This Row],[Waktu Terima]]="","",_xlfn.DAYS(all_resi[[#This Row],[Waktu Terima]],all_resi[[#This Row],[Tanggal Pengiriman]]))</f>
        <v>6</v>
      </c>
    </row>
    <row r="2975" spans="1:47" x14ac:dyDescent="0.25">
      <c r="A2975" s="2" t="s">
        <v>16338</v>
      </c>
      <c r="B2975" s="1">
        <v>46198</v>
      </c>
      <c r="C2975" s="2" t="s">
        <v>42</v>
      </c>
      <c r="D2975" s="2" t="s">
        <v>43</v>
      </c>
      <c r="E2975" s="2" t="s">
        <v>44</v>
      </c>
      <c r="F2975" s="2" t="s">
        <v>45</v>
      </c>
      <c r="G2975" s="2" t="s">
        <v>46</v>
      </c>
      <c r="H2975" s="2" t="s">
        <v>47</v>
      </c>
      <c r="I2975" s="2" t="s">
        <v>16339</v>
      </c>
      <c r="J2975" s="2" t="s">
        <v>16340</v>
      </c>
      <c r="K2975" s="2" t="s">
        <v>177</v>
      </c>
      <c r="L2975" s="2" t="s">
        <v>1245</v>
      </c>
      <c r="M2975" s="2" t="s">
        <v>1246</v>
      </c>
      <c r="N2975" s="2" t="s">
        <v>16341</v>
      </c>
      <c r="O2975">
        <v>1</v>
      </c>
      <c r="P2975" s="2" t="s">
        <v>53</v>
      </c>
      <c r="Q2975">
        <v>100</v>
      </c>
      <c r="R2975">
        <v>0</v>
      </c>
      <c r="S2975" s="2" t="s">
        <v>54</v>
      </c>
      <c r="T2975" s="2" t="s">
        <v>55</v>
      </c>
      <c r="U2975" s="2" t="s">
        <v>16342</v>
      </c>
      <c r="V2975" s="2"/>
      <c r="W2975">
        <v>80000</v>
      </c>
      <c r="X2975">
        <v>0</v>
      </c>
      <c r="Y2975">
        <v>0</v>
      </c>
      <c r="Z2975">
        <v>80000</v>
      </c>
      <c r="AB2975" s="2" t="s">
        <v>57</v>
      </c>
      <c r="AC2975">
        <v>32000</v>
      </c>
      <c r="AD2975">
        <v>48000</v>
      </c>
      <c r="AE2975">
        <v>150000</v>
      </c>
      <c r="AF2975">
        <v>2250</v>
      </c>
      <c r="AG2975" s="2"/>
      <c r="AH2975" s="2"/>
      <c r="AI2975" s="1"/>
      <c r="AJ2975" s="2"/>
      <c r="AK2975" s="2" t="s">
        <v>67</v>
      </c>
      <c r="AM2975" s="2" t="s">
        <v>59</v>
      </c>
      <c r="AP2975" s="2" t="s">
        <v>60</v>
      </c>
      <c r="AQ2975" s="2" t="s">
        <v>41</v>
      </c>
      <c r="AR2975">
        <v>70000</v>
      </c>
      <c r="AS2975" s="2" t="str">
        <f>_xlfn.IFNA(IF(VLOOKUP(all_resi[[#This Row],[No. Waybill]],settle_reconcile[No. Waybill],1,0)="","Recon","Recon"),"-")</f>
        <v>-</v>
      </c>
      <c r="AT2975" s="2">
        <f>all_resi[[#This Row],[Nilai COD]]-all_resi[[#This Row],[COD Fee]]-all_resi[[#This Row],[Total Biaya Setelah Diskon]]</f>
        <v>99750</v>
      </c>
      <c r="AU2975" s="2" t="str">
        <f>IF(all_resi[[#This Row],[Waktu Terima]]="","",_xlfn.DAYS(all_resi[[#This Row],[Waktu Terima]],all_resi[[#This Row],[Tanggal Pengiriman]]))</f>
        <v/>
      </c>
    </row>
    <row r="2976" spans="1:47" x14ac:dyDescent="0.25">
      <c r="A2976" s="2" t="s">
        <v>16494</v>
      </c>
      <c r="B2976" s="1">
        <v>46198</v>
      </c>
      <c r="C2976" s="2" t="s">
        <v>42</v>
      </c>
      <c r="D2976" s="2" t="s">
        <v>43</v>
      </c>
      <c r="E2976" s="2" t="s">
        <v>44</v>
      </c>
      <c r="F2976" s="2" t="s">
        <v>45</v>
      </c>
      <c r="G2976" s="2" t="s">
        <v>46</v>
      </c>
      <c r="H2976" s="2" t="s">
        <v>47</v>
      </c>
      <c r="I2976" s="2" t="s">
        <v>16495</v>
      </c>
      <c r="J2976" s="2" t="s">
        <v>16496</v>
      </c>
      <c r="K2976" s="2" t="s">
        <v>209</v>
      </c>
      <c r="L2976" s="2" t="s">
        <v>3231</v>
      </c>
      <c r="M2976" s="2" t="s">
        <v>16497</v>
      </c>
      <c r="N2976" s="2" t="s">
        <v>16498</v>
      </c>
      <c r="O2976">
        <v>1</v>
      </c>
      <c r="P2976" s="2" t="s">
        <v>53</v>
      </c>
      <c r="Q2976">
        <v>100</v>
      </c>
      <c r="R2976">
        <v>0</v>
      </c>
      <c r="S2976" s="2" t="s">
        <v>54</v>
      </c>
      <c r="T2976" s="2" t="s">
        <v>55</v>
      </c>
      <c r="U2976" s="2" t="s">
        <v>16499</v>
      </c>
      <c r="V2976" s="2"/>
      <c r="W2976">
        <v>52000</v>
      </c>
      <c r="X2976">
        <v>0</v>
      </c>
      <c r="Y2976">
        <v>0</v>
      </c>
      <c r="Z2976">
        <v>52000</v>
      </c>
      <c r="AB2976" s="2" t="s">
        <v>57</v>
      </c>
      <c r="AC2976">
        <v>20800</v>
      </c>
      <c r="AD2976">
        <v>31200</v>
      </c>
      <c r="AE2976">
        <v>177000</v>
      </c>
      <c r="AF2976">
        <v>2655</v>
      </c>
      <c r="AG2976" s="2"/>
      <c r="AH2976" s="2"/>
      <c r="AI2976" s="1"/>
      <c r="AJ2976" s="2" t="s">
        <v>16500</v>
      </c>
      <c r="AK2976" s="2" t="s">
        <v>67</v>
      </c>
      <c r="AM2976" s="2" t="s">
        <v>59</v>
      </c>
      <c r="AP2976" s="2" t="s">
        <v>3437</v>
      </c>
      <c r="AQ2976" s="2" t="s">
        <v>41</v>
      </c>
      <c r="AR2976">
        <v>125000</v>
      </c>
      <c r="AS2976" s="2" t="str">
        <f>_xlfn.IFNA(IF(VLOOKUP(all_resi[[#This Row],[No. Waybill]],settle_reconcile[No. Waybill],1,0)="","Recon","Recon"),"-")</f>
        <v>-</v>
      </c>
      <c r="AT2976" s="2">
        <f>all_resi[[#This Row],[Nilai COD]]-all_resi[[#This Row],[COD Fee]]-all_resi[[#This Row],[Total Biaya Setelah Diskon]]</f>
        <v>143145</v>
      </c>
      <c r="AU2976" s="2" t="str">
        <f>IF(all_resi[[#This Row],[Waktu Terima]]="","",_xlfn.DAYS(all_resi[[#This Row],[Waktu Terima]],all_resi[[#This Row],[Tanggal Pengiriman]]))</f>
        <v/>
      </c>
    </row>
    <row r="2977" spans="1:47" x14ac:dyDescent="0.25">
      <c r="A2977" s="2" t="s">
        <v>16029</v>
      </c>
      <c r="B2977" s="1">
        <v>46198</v>
      </c>
      <c r="C2977" s="2" t="s">
        <v>42</v>
      </c>
      <c r="D2977" s="2" t="s">
        <v>43</v>
      </c>
      <c r="E2977" s="2" t="s">
        <v>44</v>
      </c>
      <c r="F2977" s="2" t="s">
        <v>45</v>
      </c>
      <c r="G2977" s="2" t="s">
        <v>46</v>
      </c>
      <c r="H2977" s="2" t="s">
        <v>80</v>
      </c>
      <c r="I2977" s="2" t="s">
        <v>16030</v>
      </c>
      <c r="J2977" s="2" t="s">
        <v>16031</v>
      </c>
      <c r="K2977" s="2" t="s">
        <v>106</v>
      </c>
      <c r="L2977" s="2" t="s">
        <v>1860</v>
      </c>
      <c r="M2977" s="2" t="s">
        <v>8959</v>
      </c>
      <c r="N2977" s="2" t="s">
        <v>16032</v>
      </c>
      <c r="O2977">
        <v>1</v>
      </c>
      <c r="P2977" s="2" t="s">
        <v>53</v>
      </c>
      <c r="Q2977">
        <v>100</v>
      </c>
      <c r="R2977">
        <v>0</v>
      </c>
      <c r="S2977" s="2" t="s">
        <v>54</v>
      </c>
      <c r="T2977" s="2" t="s">
        <v>55</v>
      </c>
      <c r="U2977" s="2" t="s">
        <v>16033</v>
      </c>
      <c r="V2977" s="2"/>
      <c r="W2977">
        <v>53000</v>
      </c>
      <c r="X2977">
        <v>0</v>
      </c>
      <c r="Y2977">
        <v>0</v>
      </c>
      <c r="Z2977">
        <v>53000</v>
      </c>
      <c r="AB2977" s="2" t="s">
        <v>57</v>
      </c>
      <c r="AC2977">
        <v>21200</v>
      </c>
      <c r="AD2977">
        <v>31800</v>
      </c>
      <c r="AE2977">
        <v>205000</v>
      </c>
      <c r="AF2977">
        <v>3075</v>
      </c>
      <c r="AG2977" s="2" t="s">
        <v>16030</v>
      </c>
      <c r="AH2977" s="2"/>
      <c r="AI2977" s="1">
        <v>46203</v>
      </c>
      <c r="AJ2977" s="2" t="s">
        <v>87</v>
      </c>
      <c r="AK2977" s="2" t="s">
        <v>58</v>
      </c>
      <c r="AM2977" s="2" t="s">
        <v>59</v>
      </c>
      <c r="AP2977" s="2" t="s">
        <v>60</v>
      </c>
      <c r="AQ2977" s="2" t="s">
        <v>41</v>
      </c>
      <c r="AR2977">
        <v>152000</v>
      </c>
      <c r="AS2977" s="2" t="str">
        <f>_xlfn.IFNA(IF(VLOOKUP(all_resi[[#This Row],[No. Waybill]],settle_reconcile[No. Waybill],1,0)="","Recon","Recon"),"-")</f>
        <v>Recon</v>
      </c>
      <c r="AT2977" s="2">
        <f>all_resi[[#This Row],[Nilai COD]]-all_resi[[#This Row],[COD Fee]]-all_resi[[#This Row],[Total Biaya Setelah Diskon]]</f>
        <v>170125</v>
      </c>
      <c r="AU2977" s="2">
        <f>IF(all_resi[[#This Row],[Waktu Terima]]="","",_xlfn.DAYS(all_resi[[#This Row],[Waktu Terima]],all_resi[[#This Row],[Tanggal Pengiriman]]))</f>
        <v>5</v>
      </c>
    </row>
    <row r="2978" spans="1:47" x14ac:dyDescent="0.25">
      <c r="A2978" s="2" t="s">
        <v>16406</v>
      </c>
      <c r="B2978" s="1">
        <v>46198</v>
      </c>
      <c r="C2978" s="2" t="s">
        <v>42</v>
      </c>
      <c r="D2978" s="2" t="s">
        <v>43</v>
      </c>
      <c r="E2978" s="2" t="s">
        <v>44</v>
      </c>
      <c r="F2978" s="2" t="s">
        <v>45</v>
      </c>
      <c r="G2978" s="2" t="s">
        <v>46</v>
      </c>
      <c r="H2978" s="2" t="s">
        <v>47</v>
      </c>
      <c r="I2978" s="2" t="s">
        <v>16407</v>
      </c>
      <c r="J2978" s="2" t="s">
        <v>16408</v>
      </c>
      <c r="K2978" s="2" t="s">
        <v>388</v>
      </c>
      <c r="L2978" s="2" t="s">
        <v>388</v>
      </c>
      <c r="M2978" s="2" t="s">
        <v>16409</v>
      </c>
      <c r="N2978" s="2" t="s">
        <v>16410</v>
      </c>
      <c r="O2978">
        <v>1</v>
      </c>
      <c r="P2978" s="2" t="s">
        <v>53</v>
      </c>
      <c r="Q2978">
        <v>100</v>
      </c>
      <c r="R2978">
        <v>0</v>
      </c>
      <c r="S2978" s="2" t="s">
        <v>54</v>
      </c>
      <c r="T2978" s="2" t="s">
        <v>55</v>
      </c>
      <c r="U2978" s="2" t="s">
        <v>147</v>
      </c>
      <c r="V2978" s="2"/>
      <c r="W2978">
        <v>68000</v>
      </c>
      <c r="X2978">
        <v>0</v>
      </c>
      <c r="Y2978">
        <v>0</v>
      </c>
      <c r="Z2978">
        <v>68000</v>
      </c>
      <c r="AB2978" s="2" t="s">
        <v>57</v>
      </c>
      <c r="AC2978">
        <v>27200</v>
      </c>
      <c r="AD2978">
        <v>40800</v>
      </c>
      <c r="AE2978">
        <v>138000</v>
      </c>
      <c r="AF2978">
        <v>2070</v>
      </c>
      <c r="AG2978" s="2" t="s">
        <v>256</v>
      </c>
      <c r="AH2978" s="2"/>
      <c r="AI2978" s="1">
        <v>46208</v>
      </c>
      <c r="AJ2978" s="2"/>
      <c r="AK2978" s="2" t="s">
        <v>67</v>
      </c>
      <c r="AM2978" s="2" t="s">
        <v>59</v>
      </c>
      <c r="AP2978" s="2" t="s">
        <v>60</v>
      </c>
      <c r="AQ2978" s="2" t="s">
        <v>41</v>
      </c>
      <c r="AR2978">
        <v>70000</v>
      </c>
      <c r="AS2978" s="2" t="str">
        <f>_xlfn.IFNA(IF(VLOOKUP(all_resi[[#This Row],[No. Waybill]],settle_reconcile[No. Waybill],1,0)="","Recon","Recon"),"-")</f>
        <v>-</v>
      </c>
      <c r="AT2978" s="2">
        <f>all_resi[[#This Row],[Nilai COD]]-all_resi[[#This Row],[COD Fee]]-all_resi[[#This Row],[Total Biaya Setelah Diskon]]</f>
        <v>95130</v>
      </c>
      <c r="AU2978" s="2">
        <f>IF(all_resi[[#This Row],[Waktu Terima]]="","",_xlfn.DAYS(all_resi[[#This Row],[Waktu Terima]],all_resi[[#This Row],[Tanggal Pengiriman]]))</f>
        <v>10</v>
      </c>
    </row>
    <row r="2979" spans="1:47" x14ac:dyDescent="0.25">
      <c r="A2979" s="2" t="s">
        <v>16172</v>
      </c>
      <c r="B2979" s="1">
        <v>46198</v>
      </c>
      <c r="C2979" s="2" t="s">
        <v>42</v>
      </c>
      <c r="D2979" s="2" t="s">
        <v>43</v>
      </c>
      <c r="E2979" s="2" t="s">
        <v>44</v>
      </c>
      <c r="F2979" s="2" t="s">
        <v>45</v>
      </c>
      <c r="G2979" s="2" t="s">
        <v>46</v>
      </c>
      <c r="H2979" s="2" t="s">
        <v>47</v>
      </c>
      <c r="I2979" s="2" t="s">
        <v>16173</v>
      </c>
      <c r="J2979" s="2" t="s">
        <v>16174</v>
      </c>
      <c r="K2979" s="2" t="s">
        <v>595</v>
      </c>
      <c r="L2979" s="2" t="s">
        <v>7660</v>
      </c>
      <c r="M2979" s="2" t="s">
        <v>16175</v>
      </c>
      <c r="N2979" s="2" t="s">
        <v>16176</v>
      </c>
      <c r="O2979">
        <v>1</v>
      </c>
      <c r="P2979" s="2" t="s">
        <v>53</v>
      </c>
      <c r="Q2979">
        <v>100</v>
      </c>
      <c r="R2979">
        <v>0</v>
      </c>
      <c r="S2979" s="2" t="s">
        <v>54</v>
      </c>
      <c r="T2979" s="2" t="s">
        <v>55</v>
      </c>
      <c r="U2979" s="2" t="s">
        <v>66</v>
      </c>
      <c r="V2979" s="2"/>
      <c r="W2979">
        <v>155000</v>
      </c>
      <c r="X2979">
        <v>0</v>
      </c>
      <c r="Y2979">
        <v>0</v>
      </c>
      <c r="Z2979">
        <v>155000</v>
      </c>
      <c r="AB2979" s="2" t="s">
        <v>57</v>
      </c>
      <c r="AC2979">
        <v>62000</v>
      </c>
      <c r="AD2979">
        <v>93000</v>
      </c>
      <c r="AE2979">
        <v>239000</v>
      </c>
      <c r="AF2979">
        <v>3585</v>
      </c>
      <c r="AG2979" s="2"/>
      <c r="AH2979" s="2"/>
      <c r="AI2979" s="1"/>
      <c r="AJ2979" s="2"/>
      <c r="AK2979" s="2" t="s">
        <v>67</v>
      </c>
      <c r="AM2979" s="2" t="s">
        <v>59</v>
      </c>
      <c r="AP2979" s="2" t="s">
        <v>60</v>
      </c>
      <c r="AQ2979" s="2" t="s">
        <v>41</v>
      </c>
      <c r="AR2979">
        <v>84000</v>
      </c>
      <c r="AS2979" s="2" t="str">
        <f>_xlfn.IFNA(IF(VLOOKUP(all_resi[[#This Row],[No. Waybill]],settle_reconcile[No. Waybill],1,0)="","Recon","Recon"),"-")</f>
        <v>-</v>
      </c>
      <c r="AT2979" s="2">
        <f>all_resi[[#This Row],[Nilai COD]]-all_resi[[#This Row],[COD Fee]]-all_resi[[#This Row],[Total Biaya Setelah Diskon]]</f>
        <v>142415</v>
      </c>
      <c r="AU2979" s="2" t="str">
        <f>IF(all_resi[[#This Row],[Waktu Terima]]="","",_xlfn.DAYS(all_resi[[#This Row],[Waktu Terima]],all_resi[[#This Row],[Tanggal Pengiriman]]))</f>
        <v/>
      </c>
    </row>
    <row r="2980" spans="1:47" x14ac:dyDescent="0.25">
      <c r="A2980" s="2" t="s">
        <v>15995</v>
      </c>
      <c r="B2980" s="1">
        <v>46198</v>
      </c>
      <c r="C2980" s="2" t="s">
        <v>42</v>
      </c>
      <c r="D2980" s="2" t="s">
        <v>43</v>
      </c>
      <c r="E2980" s="2" t="s">
        <v>44</v>
      </c>
      <c r="F2980" s="2" t="s">
        <v>45</v>
      </c>
      <c r="G2980" s="2" t="s">
        <v>46</v>
      </c>
      <c r="H2980" s="2" t="s">
        <v>47</v>
      </c>
      <c r="I2980" s="2" t="s">
        <v>15996</v>
      </c>
      <c r="J2980" s="2" t="s">
        <v>15997</v>
      </c>
      <c r="K2980" s="2" t="s">
        <v>143</v>
      </c>
      <c r="L2980" s="2" t="s">
        <v>302</v>
      </c>
      <c r="M2980" s="2" t="s">
        <v>2728</v>
      </c>
      <c r="N2980" s="2" t="s">
        <v>15998</v>
      </c>
      <c r="O2980">
        <v>1</v>
      </c>
      <c r="P2980" s="2" t="s">
        <v>53</v>
      </c>
      <c r="Q2980">
        <v>100</v>
      </c>
      <c r="R2980">
        <v>0</v>
      </c>
      <c r="S2980" s="2" t="s">
        <v>54</v>
      </c>
      <c r="T2980" s="2" t="s">
        <v>55</v>
      </c>
      <c r="U2980" s="2" t="s">
        <v>147</v>
      </c>
      <c r="V2980" s="2"/>
      <c r="W2980">
        <v>25000</v>
      </c>
      <c r="X2980">
        <v>0</v>
      </c>
      <c r="Y2980">
        <v>0</v>
      </c>
      <c r="Z2980">
        <v>25000</v>
      </c>
      <c r="AB2980" s="2" t="s">
        <v>57</v>
      </c>
      <c r="AC2980">
        <v>18000</v>
      </c>
      <c r="AD2980">
        <v>7000</v>
      </c>
      <c r="AE2980">
        <v>92000</v>
      </c>
      <c r="AF2980">
        <v>1380</v>
      </c>
      <c r="AG2980" s="2" t="s">
        <v>256</v>
      </c>
      <c r="AH2980" s="2"/>
      <c r="AI2980" s="1">
        <v>46201</v>
      </c>
      <c r="AJ2980" s="2"/>
      <c r="AK2980" s="2" t="s">
        <v>58</v>
      </c>
      <c r="AM2980" s="2" t="s">
        <v>59</v>
      </c>
      <c r="AP2980" s="2" t="s">
        <v>60</v>
      </c>
      <c r="AQ2980" s="2" t="s">
        <v>41</v>
      </c>
      <c r="AR2980">
        <v>67000</v>
      </c>
      <c r="AS2980" s="2" t="str">
        <f>_xlfn.IFNA(IF(VLOOKUP(all_resi[[#This Row],[No. Waybill]],settle_reconcile[No. Waybill],1,0)="","Recon","Recon"),"-")</f>
        <v>Recon</v>
      </c>
      <c r="AT2980" s="2">
        <f>all_resi[[#This Row],[Nilai COD]]-all_resi[[#This Row],[COD Fee]]-all_resi[[#This Row],[Total Biaya Setelah Diskon]]</f>
        <v>83620</v>
      </c>
      <c r="AU2980" s="2">
        <f>IF(all_resi[[#This Row],[Waktu Terima]]="","",_xlfn.DAYS(all_resi[[#This Row],[Waktu Terima]],all_resi[[#This Row],[Tanggal Pengiriman]]))</f>
        <v>3</v>
      </c>
    </row>
    <row r="2981" spans="1:47" x14ac:dyDescent="0.25">
      <c r="A2981" s="2" t="s">
        <v>16181</v>
      </c>
      <c r="B2981" s="1">
        <v>46198</v>
      </c>
      <c r="C2981" s="2" t="s">
        <v>42</v>
      </c>
      <c r="D2981" s="2" t="s">
        <v>43</v>
      </c>
      <c r="E2981" s="2" t="s">
        <v>44</v>
      </c>
      <c r="F2981" s="2" t="s">
        <v>45</v>
      </c>
      <c r="G2981" s="2" t="s">
        <v>46</v>
      </c>
      <c r="H2981" s="2" t="s">
        <v>47</v>
      </c>
      <c r="I2981" s="2" t="s">
        <v>16182</v>
      </c>
      <c r="J2981" s="2" t="s">
        <v>16183</v>
      </c>
      <c r="K2981" s="2" t="s">
        <v>377</v>
      </c>
      <c r="L2981" s="2" t="s">
        <v>3452</v>
      </c>
      <c r="M2981" s="2" t="s">
        <v>3453</v>
      </c>
      <c r="N2981" s="2" t="s">
        <v>16184</v>
      </c>
      <c r="O2981">
        <v>1</v>
      </c>
      <c r="P2981" s="2" t="s">
        <v>53</v>
      </c>
      <c r="Q2981">
        <v>100</v>
      </c>
      <c r="R2981">
        <v>0</v>
      </c>
      <c r="S2981" s="2" t="s">
        <v>54</v>
      </c>
      <c r="T2981" s="2" t="s">
        <v>55</v>
      </c>
      <c r="U2981" s="2" t="s">
        <v>97</v>
      </c>
      <c r="V2981" s="2"/>
      <c r="W2981">
        <v>63000</v>
      </c>
      <c r="X2981">
        <v>0</v>
      </c>
      <c r="Y2981">
        <v>0</v>
      </c>
      <c r="Z2981">
        <v>63000</v>
      </c>
      <c r="AB2981" s="2" t="s">
        <v>57</v>
      </c>
      <c r="AC2981">
        <v>25200</v>
      </c>
      <c r="AD2981">
        <v>37800</v>
      </c>
      <c r="AE2981">
        <v>133000</v>
      </c>
      <c r="AF2981">
        <v>1995</v>
      </c>
      <c r="AG2981" s="2" t="s">
        <v>16182</v>
      </c>
      <c r="AH2981" s="2"/>
      <c r="AI2981" s="1">
        <v>46203</v>
      </c>
      <c r="AJ2981" s="2"/>
      <c r="AK2981" s="2" t="s">
        <v>58</v>
      </c>
      <c r="AM2981" s="2" t="s">
        <v>59</v>
      </c>
      <c r="AP2981" s="2" t="s">
        <v>60</v>
      </c>
      <c r="AQ2981" s="2" t="s">
        <v>41</v>
      </c>
      <c r="AR2981">
        <v>70000</v>
      </c>
      <c r="AS2981" s="2" t="str">
        <f>_xlfn.IFNA(IF(VLOOKUP(all_resi[[#This Row],[No. Waybill]],settle_reconcile[No. Waybill],1,0)="","Recon","Recon"),"-")</f>
        <v>Recon</v>
      </c>
      <c r="AT2981" s="2">
        <f>all_resi[[#This Row],[Nilai COD]]-all_resi[[#This Row],[COD Fee]]-all_resi[[#This Row],[Total Biaya Setelah Diskon]]</f>
        <v>93205</v>
      </c>
      <c r="AU2981" s="2">
        <f>IF(all_resi[[#This Row],[Waktu Terima]]="","",_xlfn.DAYS(all_resi[[#This Row],[Waktu Terima]],all_resi[[#This Row],[Tanggal Pengiriman]]))</f>
        <v>5</v>
      </c>
    </row>
    <row r="2982" spans="1:47" x14ac:dyDescent="0.25">
      <c r="A2982" s="2" t="s">
        <v>16288</v>
      </c>
      <c r="B2982" s="1">
        <v>46198</v>
      </c>
      <c r="C2982" s="2" t="s">
        <v>42</v>
      </c>
      <c r="D2982" s="2" t="s">
        <v>43</v>
      </c>
      <c r="E2982" s="2" t="s">
        <v>44</v>
      </c>
      <c r="F2982" s="2" t="s">
        <v>45</v>
      </c>
      <c r="G2982" s="2" t="s">
        <v>46</v>
      </c>
      <c r="H2982" s="2" t="s">
        <v>80</v>
      </c>
      <c r="I2982" s="2" t="s">
        <v>16289</v>
      </c>
      <c r="J2982" s="2" t="s">
        <v>16290</v>
      </c>
      <c r="K2982" s="2" t="s">
        <v>75</v>
      </c>
      <c r="L2982" s="2" t="s">
        <v>345</v>
      </c>
      <c r="M2982" s="2" t="s">
        <v>629</v>
      </c>
      <c r="N2982" s="2" t="s">
        <v>16291</v>
      </c>
      <c r="O2982">
        <v>1</v>
      </c>
      <c r="P2982" s="2" t="s">
        <v>53</v>
      </c>
      <c r="Q2982">
        <v>100</v>
      </c>
      <c r="R2982">
        <v>0</v>
      </c>
      <c r="S2982" s="2" t="s">
        <v>54</v>
      </c>
      <c r="T2982" s="2" t="s">
        <v>55</v>
      </c>
      <c r="U2982" s="2" t="s">
        <v>1062</v>
      </c>
      <c r="V2982" s="2"/>
      <c r="W2982">
        <v>53000</v>
      </c>
      <c r="X2982">
        <v>0</v>
      </c>
      <c r="Y2982">
        <v>0</v>
      </c>
      <c r="Z2982">
        <v>53000</v>
      </c>
      <c r="AB2982" s="2" t="s">
        <v>57</v>
      </c>
      <c r="AC2982">
        <v>21200</v>
      </c>
      <c r="AD2982">
        <v>31800</v>
      </c>
      <c r="AE2982">
        <v>137000</v>
      </c>
      <c r="AF2982">
        <v>2055</v>
      </c>
      <c r="AG2982" s="2" t="s">
        <v>16289</v>
      </c>
      <c r="AH2982" s="2"/>
      <c r="AI2982" s="1">
        <v>46204</v>
      </c>
      <c r="AJ2982" s="2" t="s">
        <v>87</v>
      </c>
      <c r="AK2982" s="2" t="s">
        <v>58</v>
      </c>
      <c r="AM2982" s="2" t="s">
        <v>59</v>
      </c>
      <c r="AP2982" s="2" t="s">
        <v>60</v>
      </c>
      <c r="AQ2982" s="2" t="s">
        <v>41</v>
      </c>
      <c r="AR2982">
        <v>84000</v>
      </c>
      <c r="AS2982" s="2" t="str">
        <f>_xlfn.IFNA(IF(VLOOKUP(all_resi[[#This Row],[No. Waybill]],settle_reconcile[No. Waybill],1,0)="","Recon","Recon"),"-")</f>
        <v>Recon</v>
      </c>
      <c r="AT2982" s="2">
        <f>all_resi[[#This Row],[Nilai COD]]-all_resi[[#This Row],[COD Fee]]-all_resi[[#This Row],[Total Biaya Setelah Diskon]]</f>
        <v>103145</v>
      </c>
      <c r="AU2982" s="2">
        <f>IF(all_resi[[#This Row],[Waktu Terima]]="","",_xlfn.DAYS(all_resi[[#This Row],[Waktu Terima]],all_resi[[#This Row],[Tanggal Pengiriman]]))</f>
        <v>6</v>
      </c>
    </row>
    <row r="2983" spans="1:47" x14ac:dyDescent="0.25">
      <c r="A2983" s="2" t="s">
        <v>16162</v>
      </c>
      <c r="B2983" s="1">
        <v>46198</v>
      </c>
      <c r="C2983" s="2" t="s">
        <v>42</v>
      </c>
      <c r="D2983" s="2" t="s">
        <v>43</v>
      </c>
      <c r="E2983" s="2" t="s">
        <v>44</v>
      </c>
      <c r="F2983" s="2" t="s">
        <v>45</v>
      </c>
      <c r="G2983" s="2" t="s">
        <v>46</v>
      </c>
      <c r="H2983" s="2" t="s">
        <v>80</v>
      </c>
      <c r="I2983" s="2" t="s">
        <v>16163</v>
      </c>
      <c r="J2983" s="2" t="s">
        <v>16164</v>
      </c>
      <c r="K2983" s="2" t="s">
        <v>100</v>
      </c>
      <c r="L2983" s="2" t="s">
        <v>405</v>
      </c>
      <c r="M2983" s="2" t="s">
        <v>16165</v>
      </c>
      <c r="N2983" s="2" t="s">
        <v>16166</v>
      </c>
      <c r="O2983">
        <v>1</v>
      </c>
      <c r="P2983" s="2" t="s">
        <v>53</v>
      </c>
      <c r="Q2983">
        <v>100</v>
      </c>
      <c r="R2983">
        <v>0</v>
      </c>
      <c r="S2983" s="2" t="s">
        <v>54</v>
      </c>
      <c r="T2983" s="2" t="s">
        <v>55</v>
      </c>
      <c r="U2983" s="2" t="s">
        <v>86</v>
      </c>
      <c r="V2983" s="2"/>
      <c r="W2983">
        <v>15000</v>
      </c>
      <c r="X2983">
        <v>0</v>
      </c>
      <c r="Y2983">
        <v>0</v>
      </c>
      <c r="Z2983">
        <v>15000</v>
      </c>
      <c r="AB2983" s="2" t="s">
        <v>57</v>
      </c>
      <c r="AC2983">
        <v>9000</v>
      </c>
      <c r="AD2983">
        <v>6000</v>
      </c>
      <c r="AE2983">
        <v>70000</v>
      </c>
      <c r="AF2983">
        <v>1050</v>
      </c>
      <c r="AG2983" s="2" t="s">
        <v>16163</v>
      </c>
      <c r="AH2983" s="2"/>
      <c r="AI2983" s="1">
        <v>46202</v>
      </c>
      <c r="AJ2983" s="2" t="s">
        <v>87</v>
      </c>
      <c r="AK2983" s="2" t="s">
        <v>58</v>
      </c>
      <c r="AM2983" s="2" t="s">
        <v>59</v>
      </c>
      <c r="AP2983" s="2" t="s">
        <v>60</v>
      </c>
      <c r="AQ2983" s="2" t="s">
        <v>41</v>
      </c>
      <c r="AR2983">
        <v>55000</v>
      </c>
      <c r="AS2983" s="2" t="str">
        <f>_xlfn.IFNA(IF(VLOOKUP(all_resi[[#This Row],[No. Waybill]],settle_reconcile[No. Waybill],1,0)="","Recon","Recon"),"-")</f>
        <v>Recon</v>
      </c>
      <c r="AT2983" s="2">
        <f>all_resi[[#This Row],[Nilai COD]]-all_resi[[#This Row],[COD Fee]]-all_resi[[#This Row],[Total Biaya Setelah Diskon]]</f>
        <v>62950</v>
      </c>
      <c r="AU2983" s="2">
        <f>IF(all_resi[[#This Row],[Waktu Terima]]="","",_xlfn.DAYS(all_resi[[#This Row],[Waktu Terima]],all_resi[[#This Row],[Tanggal Pengiriman]]))</f>
        <v>4</v>
      </c>
    </row>
    <row r="2984" spans="1:47" x14ac:dyDescent="0.25">
      <c r="A2984" s="2" t="s">
        <v>16486</v>
      </c>
      <c r="B2984" s="1">
        <v>46198</v>
      </c>
      <c r="C2984" s="2" t="s">
        <v>42</v>
      </c>
      <c r="D2984" s="2" t="s">
        <v>43</v>
      </c>
      <c r="E2984" s="2" t="s">
        <v>44</v>
      </c>
      <c r="F2984" s="2" t="s">
        <v>45</v>
      </c>
      <c r="G2984" s="2" t="s">
        <v>46</v>
      </c>
      <c r="H2984" s="2" t="s">
        <v>47</v>
      </c>
      <c r="I2984" s="2" t="s">
        <v>16487</v>
      </c>
      <c r="J2984" s="2" t="s">
        <v>16488</v>
      </c>
      <c r="K2984" s="2" t="s">
        <v>177</v>
      </c>
      <c r="L2984" s="2" t="s">
        <v>247</v>
      </c>
      <c r="M2984" s="2" t="s">
        <v>471</v>
      </c>
      <c r="N2984" s="2" t="s">
        <v>16489</v>
      </c>
      <c r="O2984">
        <v>1</v>
      </c>
      <c r="P2984" s="2" t="s">
        <v>53</v>
      </c>
      <c r="Q2984">
        <v>100</v>
      </c>
      <c r="R2984">
        <v>0</v>
      </c>
      <c r="S2984" s="2" t="s">
        <v>54</v>
      </c>
      <c r="T2984" s="2" t="s">
        <v>55</v>
      </c>
      <c r="U2984" s="2" t="s">
        <v>66</v>
      </c>
      <c r="V2984" s="2"/>
      <c r="W2984">
        <v>80000</v>
      </c>
      <c r="X2984">
        <v>0</v>
      </c>
      <c r="Y2984">
        <v>0</v>
      </c>
      <c r="Z2984">
        <v>80000</v>
      </c>
      <c r="AB2984" s="2" t="s">
        <v>57</v>
      </c>
      <c r="AC2984">
        <v>32000</v>
      </c>
      <c r="AD2984">
        <v>48000</v>
      </c>
      <c r="AE2984">
        <v>164000</v>
      </c>
      <c r="AF2984">
        <v>2460</v>
      </c>
      <c r="AG2984" s="2" t="s">
        <v>256</v>
      </c>
      <c r="AH2984" s="2"/>
      <c r="AI2984" s="1">
        <v>46209</v>
      </c>
      <c r="AJ2984" s="2"/>
      <c r="AK2984" s="2" t="s">
        <v>67</v>
      </c>
      <c r="AM2984" s="2" t="s">
        <v>59</v>
      </c>
      <c r="AP2984" s="2" t="s">
        <v>60</v>
      </c>
      <c r="AQ2984" s="2" t="s">
        <v>41</v>
      </c>
      <c r="AR2984">
        <v>84000</v>
      </c>
      <c r="AS2984" s="2" t="str">
        <f>_xlfn.IFNA(IF(VLOOKUP(all_resi[[#This Row],[No. Waybill]],settle_reconcile[No. Waybill],1,0)="","Recon","Recon"),"-")</f>
        <v>-</v>
      </c>
      <c r="AT2984" s="2">
        <f>all_resi[[#This Row],[Nilai COD]]-all_resi[[#This Row],[COD Fee]]-all_resi[[#This Row],[Total Biaya Setelah Diskon]]</f>
        <v>113540</v>
      </c>
      <c r="AU2984" s="2">
        <f>IF(all_resi[[#This Row],[Waktu Terima]]="","",_xlfn.DAYS(all_resi[[#This Row],[Waktu Terima]],all_resi[[#This Row],[Tanggal Pengiriman]]))</f>
        <v>11</v>
      </c>
    </row>
    <row r="2985" spans="1:47" x14ac:dyDescent="0.25">
      <c r="A2985" s="2" t="s">
        <v>16442</v>
      </c>
      <c r="B2985" s="1">
        <v>46198</v>
      </c>
      <c r="C2985" s="2" t="s">
        <v>42</v>
      </c>
      <c r="D2985" s="2" t="s">
        <v>43</v>
      </c>
      <c r="E2985" s="2" t="s">
        <v>44</v>
      </c>
      <c r="F2985" s="2" t="s">
        <v>45</v>
      </c>
      <c r="G2985" s="2" t="s">
        <v>46</v>
      </c>
      <c r="H2985" s="2" t="s">
        <v>80</v>
      </c>
      <c r="I2985" s="2" t="s">
        <v>16443</v>
      </c>
      <c r="J2985" s="2" t="s">
        <v>16444</v>
      </c>
      <c r="K2985" s="2" t="s">
        <v>177</v>
      </c>
      <c r="L2985" s="2" t="s">
        <v>1245</v>
      </c>
      <c r="M2985" s="2" t="s">
        <v>2695</v>
      </c>
      <c r="N2985" s="2" t="s">
        <v>16445</v>
      </c>
      <c r="O2985">
        <v>1</v>
      </c>
      <c r="P2985" s="2" t="s">
        <v>53</v>
      </c>
      <c r="Q2985">
        <v>100</v>
      </c>
      <c r="R2985">
        <v>0</v>
      </c>
      <c r="S2985" s="2" t="s">
        <v>54</v>
      </c>
      <c r="T2985" s="2" t="s">
        <v>55</v>
      </c>
      <c r="U2985" s="2" t="s">
        <v>86</v>
      </c>
      <c r="V2985" s="2"/>
      <c r="W2985">
        <v>80000</v>
      </c>
      <c r="X2985">
        <v>0</v>
      </c>
      <c r="Y2985">
        <v>0</v>
      </c>
      <c r="Z2985">
        <v>80000</v>
      </c>
      <c r="AB2985" s="2" t="s">
        <v>57</v>
      </c>
      <c r="AC2985">
        <v>32000</v>
      </c>
      <c r="AD2985">
        <v>48000</v>
      </c>
      <c r="AE2985">
        <v>140000</v>
      </c>
      <c r="AF2985">
        <v>2100</v>
      </c>
      <c r="AG2985" s="2"/>
      <c r="AH2985" s="2"/>
      <c r="AI2985" s="1"/>
      <c r="AJ2985" s="2" t="s">
        <v>87</v>
      </c>
      <c r="AK2985" s="2" t="s">
        <v>67</v>
      </c>
      <c r="AM2985" s="2" t="s">
        <v>59</v>
      </c>
      <c r="AP2985" s="2" t="s">
        <v>60</v>
      </c>
      <c r="AQ2985" s="2" t="s">
        <v>41</v>
      </c>
      <c r="AR2985">
        <v>60000</v>
      </c>
      <c r="AS2985" s="2" t="str">
        <f>_xlfn.IFNA(IF(VLOOKUP(all_resi[[#This Row],[No. Waybill]],settle_reconcile[No. Waybill],1,0)="","Recon","Recon"),"-")</f>
        <v>-</v>
      </c>
      <c r="AT2985" s="2">
        <f>all_resi[[#This Row],[Nilai COD]]-all_resi[[#This Row],[COD Fee]]-all_resi[[#This Row],[Total Biaya Setelah Diskon]]</f>
        <v>89900</v>
      </c>
      <c r="AU2985" s="2" t="str">
        <f>IF(all_resi[[#This Row],[Waktu Terima]]="","",_xlfn.DAYS(all_resi[[#This Row],[Waktu Terima]],all_resi[[#This Row],[Tanggal Pengiriman]]))</f>
        <v/>
      </c>
    </row>
    <row r="2986" spans="1:47" x14ac:dyDescent="0.25">
      <c r="A2986" s="2" t="s">
        <v>16261</v>
      </c>
      <c r="B2986" s="1">
        <v>46198</v>
      </c>
      <c r="C2986" s="2" t="s">
        <v>42</v>
      </c>
      <c r="D2986" s="2" t="s">
        <v>43</v>
      </c>
      <c r="E2986" s="2" t="s">
        <v>44</v>
      </c>
      <c r="F2986" s="2" t="s">
        <v>45</v>
      </c>
      <c r="G2986" s="2" t="s">
        <v>46</v>
      </c>
      <c r="H2986" s="2" t="s">
        <v>47</v>
      </c>
      <c r="I2986" s="2" t="s">
        <v>16262</v>
      </c>
      <c r="J2986" s="2" t="s">
        <v>16263</v>
      </c>
      <c r="K2986" s="2" t="s">
        <v>49</v>
      </c>
      <c r="L2986" s="2" t="s">
        <v>1097</v>
      </c>
      <c r="M2986" s="2" t="s">
        <v>16264</v>
      </c>
      <c r="N2986" s="2" t="s">
        <v>16265</v>
      </c>
      <c r="O2986">
        <v>1</v>
      </c>
      <c r="P2986" s="2" t="s">
        <v>53</v>
      </c>
      <c r="Q2986">
        <v>100</v>
      </c>
      <c r="R2986">
        <v>0</v>
      </c>
      <c r="S2986" s="2" t="s">
        <v>54</v>
      </c>
      <c r="T2986" s="2" t="s">
        <v>55</v>
      </c>
      <c r="U2986" s="2" t="s">
        <v>147</v>
      </c>
      <c r="V2986" s="2"/>
      <c r="W2986">
        <v>63000</v>
      </c>
      <c r="X2986">
        <v>0</v>
      </c>
      <c r="Y2986">
        <v>0</v>
      </c>
      <c r="Z2986">
        <v>63000</v>
      </c>
      <c r="AB2986" s="2" t="s">
        <v>57</v>
      </c>
      <c r="AC2986">
        <v>25200</v>
      </c>
      <c r="AD2986">
        <v>37800</v>
      </c>
      <c r="AE2986">
        <v>133000</v>
      </c>
      <c r="AF2986">
        <v>1995</v>
      </c>
      <c r="AG2986" s="2" t="s">
        <v>16262</v>
      </c>
      <c r="AH2986" s="2"/>
      <c r="AI2986" s="1">
        <v>46203</v>
      </c>
      <c r="AJ2986" s="2"/>
      <c r="AK2986" s="2" t="s">
        <v>58</v>
      </c>
      <c r="AM2986" s="2" t="s">
        <v>59</v>
      </c>
      <c r="AP2986" s="2" t="s">
        <v>60</v>
      </c>
      <c r="AQ2986" s="2" t="s">
        <v>41</v>
      </c>
      <c r="AR2986">
        <v>70000</v>
      </c>
      <c r="AS2986" s="2" t="str">
        <f>_xlfn.IFNA(IF(VLOOKUP(all_resi[[#This Row],[No. Waybill]],settle_reconcile[No. Waybill],1,0)="","Recon","Recon"),"-")</f>
        <v>Recon</v>
      </c>
      <c r="AT2986" s="2">
        <f>all_resi[[#This Row],[Nilai COD]]-all_resi[[#This Row],[COD Fee]]-all_resi[[#This Row],[Total Biaya Setelah Diskon]]</f>
        <v>93205</v>
      </c>
      <c r="AU2986" s="2">
        <f>IF(all_resi[[#This Row],[Waktu Terima]]="","",_xlfn.DAYS(all_resi[[#This Row],[Waktu Terima]],all_resi[[#This Row],[Tanggal Pengiriman]]))</f>
        <v>5</v>
      </c>
    </row>
    <row r="2987" spans="1:47" x14ac:dyDescent="0.25">
      <c r="A2987" s="2" t="s">
        <v>16359</v>
      </c>
      <c r="B2987" s="1">
        <v>46198</v>
      </c>
      <c r="C2987" s="2" t="s">
        <v>42</v>
      </c>
      <c r="D2987" s="2" t="s">
        <v>43</v>
      </c>
      <c r="E2987" s="2" t="s">
        <v>44</v>
      </c>
      <c r="F2987" s="2" t="s">
        <v>45</v>
      </c>
      <c r="G2987" s="2" t="s">
        <v>46</v>
      </c>
      <c r="H2987" s="2" t="s">
        <v>80</v>
      </c>
      <c r="I2987" s="2" t="s">
        <v>16360</v>
      </c>
      <c r="J2987" s="2" t="s">
        <v>16361</v>
      </c>
      <c r="K2987" s="2" t="s">
        <v>437</v>
      </c>
      <c r="L2987" s="2" t="s">
        <v>920</v>
      </c>
      <c r="M2987" s="2" t="s">
        <v>921</v>
      </c>
      <c r="N2987" s="2" t="s">
        <v>16362</v>
      </c>
      <c r="O2987">
        <v>1</v>
      </c>
      <c r="P2987" s="2" t="s">
        <v>53</v>
      </c>
      <c r="Q2987">
        <v>100</v>
      </c>
      <c r="R2987">
        <v>0</v>
      </c>
      <c r="S2987" s="2" t="s">
        <v>54</v>
      </c>
      <c r="T2987" s="2" t="s">
        <v>55</v>
      </c>
      <c r="U2987" s="2" t="s">
        <v>305</v>
      </c>
      <c r="V2987" s="2"/>
      <c r="W2987">
        <v>50000</v>
      </c>
      <c r="X2987">
        <v>0</v>
      </c>
      <c r="Y2987">
        <v>0</v>
      </c>
      <c r="Z2987">
        <v>50000</v>
      </c>
      <c r="AB2987" s="2" t="s">
        <v>57</v>
      </c>
      <c r="AC2987">
        <v>20000</v>
      </c>
      <c r="AD2987">
        <v>30000</v>
      </c>
      <c r="AE2987">
        <v>120000</v>
      </c>
      <c r="AF2987">
        <v>1800</v>
      </c>
      <c r="AG2987" s="2" t="s">
        <v>16360</v>
      </c>
      <c r="AH2987" s="2"/>
      <c r="AI2987" s="1">
        <v>46202</v>
      </c>
      <c r="AJ2987" s="2" t="s">
        <v>87</v>
      </c>
      <c r="AK2987" s="2" t="s">
        <v>58</v>
      </c>
      <c r="AM2987" s="2" t="s">
        <v>59</v>
      </c>
      <c r="AP2987" s="2" t="s">
        <v>60</v>
      </c>
      <c r="AQ2987" s="2" t="s">
        <v>41</v>
      </c>
      <c r="AR2987">
        <v>70000</v>
      </c>
      <c r="AS2987" s="2" t="str">
        <f>_xlfn.IFNA(IF(VLOOKUP(all_resi[[#This Row],[No. Waybill]],settle_reconcile[No. Waybill],1,0)="","Recon","Recon"),"-")</f>
        <v>Recon</v>
      </c>
      <c r="AT2987" s="2">
        <f>all_resi[[#This Row],[Nilai COD]]-all_resi[[#This Row],[COD Fee]]-all_resi[[#This Row],[Total Biaya Setelah Diskon]]</f>
        <v>88200</v>
      </c>
      <c r="AU2987" s="2">
        <f>IF(all_resi[[#This Row],[Waktu Terima]]="","",_xlfn.DAYS(all_resi[[#This Row],[Waktu Terima]],all_resi[[#This Row],[Tanggal Pengiriman]]))</f>
        <v>4</v>
      </c>
    </row>
    <row r="2988" spans="1:47" x14ac:dyDescent="0.25">
      <c r="A2988" s="2" t="s">
        <v>16415</v>
      </c>
      <c r="B2988" s="1">
        <v>46198</v>
      </c>
      <c r="C2988" s="2" t="s">
        <v>42</v>
      </c>
      <c r="D2988" s="2" t="s">
        <v>43</v>
      </c>
      <c r="E2988" s="2" t="s">
        <v>44</v>
      </c>
      <c r="F2988" s="2" t="s">
        <v>45</v>
      </c>
      <c r="G2988" s="2" t="s">
        <v>46</v>
      </c>
      <c r="H2988" s="2" t="s">
        <v>80</v>
      </c>
      <c r="I2988" s="2" t="s">
        <v>16416</v>
      </c>
      <c r="J2988" s="2" t="s">
        <v>16417</v>
      </c>
      <c r="K2988" s="2" t="s">
        <v>82</v>
      </c>
      <c r="L2988" s="2" t="s">
        <v>1029</v>
      </c>
      <c r="M2988" s="2" t="s">
        <v>3712</v>
      </c>
      <c r="N2988" s="2" t="s">
        <v>16418</v>
      </c>
      <c r="O2988">
        <v>1</v>
      </c>
      <c r="P2988" s="2" t="s">
        <v>53</v>
      </c>
      <c r="Q2988">
        <v>100</v>
      </c>
      <c r="R2988">
        <v>0</v>
      </c>
      <c r="S2988" s="2" t="s">
        <v>54</v>
      </c>
      <c r="T2988" s="2" t="s">
        <v>55</v>
      </c>
      <c r="U2988" s="2" t="s">
        <v>305</v>
      </c>
      <c r="V2988" s="2"/>
      <c r="W2988">
        <v>71000</v>
      </c>
      <c r="X2988">
        <v>0</v>
      </c>
      <c r="Y2988">
        <v>0</v>
      </c>
      <c r="Z2988">
        <v>71000</v>
      </c>
      <c r="AB2988" s="2" t="s">
        <v>57</v>
      </c>
      <c r="AC2988">
        <v>28400</v>
      </c>
      <c r="AD2988">
        <v>42600</v>
      </c>
      <c r="AE2988">
        <v>141000</v>
      </c>
      <c r="AF2988">
        <v>2115</v>
      </c>
      <c r="AG2988" s="2" t="s">
        <v>16416</v>
      </c>
      <c r="AH2988" s="2"/>
      <c r="AI2988" s="1">
        <v>46206</v>
      </c>
      <c r="AJ2988" s="2" t="s">
        <v>87</v>
      </c>
      <c r="AK2988" s="2" t="s">
        <v>58</v>
      </c>
      <c r="AM2988" s="2" t="s">
        <v>59</v>
      </c>
      <c r="AP2988" s="2" t="s">
        <v>60</v>
      </c>
      <c r="AQ2988" s="2" t="s">
        <v>41</v>
      </c>
      <c r="AR2988">
        <v>70000</v>
      </c>
      <c r="AS2988" s="2" t="str">
        <f>_xlfn.IFNA(IF(VLOOKUP(all_resi[[#This Row],[No. Waybill]],settle_reconcile[No. Waybill],1,0)="","Recon","Recon"),"-")</f>
        <v>Recon</v>
      </c>
      <c r="AT2988" s="2">
        <f>all_resi[[#This Row],[Nilai COD]]-all_resi[[#This Row],[COD Fee]]-all_resi[[#This Row],[Total Biaya Setelah Diskon]]</f>
        <v>96285</v>
      </c>
      <c r="AU2988" s="2">
        <f>IF(all_resi[[#This Row],[Waktu Terima]]="","",_xlfn.DAYS(all_resi[[#This Row],[Waktu Terima]],all_resi[[#This Row],[Tanggal Pengiriman]]))</f>
        <v>8</v>
      </c>
    </row>
    <row r="2989" spans="1:47" x14ac:dyDescent="0.25">
      <c r="A2989" s="2" t="s">
        <v>16363</v>
      </c>
      <c r="B2989" s="1">
        <v>46198</v>
      </c>
      <c r="C2989" s="2" t="s">
        <v>42</v>
      </c>
      <c r="D2989" s="2" t="s">
        <v>43</v>
      </c>
      <c r="E2989" s="2" t="s">
        <v>44</v>
      </c>
      <c r="F2989" s="2" t="s">
        <v>45</v>
      </c>
      <c r="G2989" s="2" t="s">
        <v>46</v>
      </c>
      <c r="H2989" s="2" t="s">
        <v>47</v>
      </c>
      <c r="I2989" s="2" t="s">
        <v>16364</v>
      </c>
      <c r="J2989" s="2" t="s">
        <v>16365</v>
      </c>
      <c r="K2989" s="2" t="s">
        <v>121</v>
      </c>
      <c r="L2989" s="2" t="s">
        <v>166</v>
      </c>
      <c r="M2989" s="2" t="s">
        <v>167</v>
      </c>
      <c r="N2989" s="2" t="s">
        <v>16366</v>
      </c>
      <c r="O2989">
        <v>1</v>
      </c>
      <c r="P2989" s="2" t="s">
        <v>53</v>
      </c>
      <c r="Q2989">
        <v>100</v>
      </c>
      <c r="R2989">
        <v>0</v>
      </c>
      <c r="S2989" s="2" t="s">
        <v>54</v>
      </c>
      <c r="T2989" s="2" t="s">
        <v>55</v>
      </c>
      <c r="U2989" s="2" t="s">
        <v>56</v>
      </c>
      <c r="V2989" s="2"/>
      <c r="W2989">
        <v>85000</v>
      </c>
      <c r="X2989">
        <v>0</v>
      </c>
      <c r="Y2989">
        <v>0</v>
      </c>
      <c r="Z2989">
        <v>85000</v>
      </c>
      <c r="AB2989" s="2" t="s">
        <v>57</v>
      </c>
      <c r="AC2989">
        <v>34000</v>
      </c>
      <c r="AD2989">
        <v>51000</v>
      </c>
      <c r="AE2989">
        <v>189000</v>
      </c>
      <c r="AF2989">
        <v>2835</v>
      </c>
      <c r="AG2989" s="2" t="s">
        <v>16364</v>
      </c>
      <c r="AH2989" s="2"/>
      <c r="AI2989" s="1">
        <v>46203</v>
      </c>
      <c r="AJ2989" s="2"/>
      <c r="AK2989" s="2" t="s">
        <v>58</v>
      </c>
      <c r="AM2989" s="2" t="s">
        <v>59</v>
      </c>
      <c r="AP2989" s="2" t="s">
        <v>60</v>
      </c>
      <c r="AQ2989" s="2" t="s">
        <v>41</v>
      </c>
      <c r="AR2989">
        <v>104000</v>
      </c>
      <c r="AS2989" s="2" t="str">
        <f>_xlfn.IFNA(IF(VLOOKUP(all_resi[[#This Row],[No. Waybill]],settle_reconcile[No. Waybill],1,0)="","Recon","Recon"),"-")</f>
        <v>Recon</v>
      </c>
      <c r="AT2989" s="2">
        <f>all_resi[[#This Row],[Nilai COD]]-all_resi[[#This Row],[COD Fee]]-all_resi[[#This Row],[Total Biaya Setelah Diskon]]</f>
        <v>135165</v>
      </c>
      <c r="AU2989" s="2">
        <f>IF(all_resi[[#This Row],[Waktu Terima]]="","",_xlfn.DAYS(all_resi[[#This Row],[Waktu Terima]],all_resi[[#This Row],[Tanggal Pengiriman]]))</f>
        <v>5</v>
      </c>
    </row>
    <row r="2990" spans="1:47" x14ac:dyDescent="0.25">
      <c r="A2990" s="2" t="s">
        <v>16095</v>
      </c>
      <c r="B2990" s="1">
        <v>46198</v>
      </c>
      <c r="C2990" s="2" t="s">
        <v>42</v>
      </c>
      <c r="D2990" s="2" t="s">
        <v>43</v>
      </c>
      <c r="E2990" s="2" t="s">
        <v>44</v>
      </c>
      <c r="F2990" s="2" t="s">
        <v>45</v>
      </c>
      <c r="G2990" s="2" t="s">
        <v>46</v>
      </c>
      <c r="H2990" s="2" t="s">
        <v>47</v>
      </c>
      <c r="I2990" s="2" t="s">
        <v>16096</v>
      </c>
      <c r="J2990" s="2" t="s">
        <v>16097</v>
      </c>
      <c r="K2990" s="2" t="s">
        <v>116</v>
      </c>
      <c r="L2990" s="2" t="s">
        <v>830</v>
      </c>
      <c r="M2990" s="2" t="s">
        <v>16098</v>
      </c>
      <c r="N2990" s="2" t="s">
        <v>16099</v>
      </c>
      <c r="O2990">
        <v>1</v>
      </c>
      <c r="P2990" s="2" t="s">
        <v>53</v>
      </c>
      <c r="Q2990">
        <v>100</v>
      </c>
      <c r="R2990">
        <v>0</v>
      </c>
      <c r="S2990" s="2" t="s">
        <v>54</v>
      </c>
      <c r="T2990" s="2" t="s">
        <v>55</v>
      </c>
      <c r="U2990" s="2" t="s">
        <v>147</v>
      </c>
      <c r="V2990" s="2"/>
      <c r="W2990">
        <v>15000</v>
      </c>
      <c r="X2990">
        <v>0</v>
      </c>
      <c r="Y2990">
        <v>0</v>
      </c>
      <c r="Z2990">
        <v>15000</v>
      </c>
      <c r="AB2990" s="2" t="s">
        <v>57</v>
      </c>
      <c r="AC2990">
        <v>9000</v>
      </c>
      <c r="AD2990">
        <v>6000</v>
      </c>
      <c r="AE2990">
        <v>85000</v>
      </c>
      <c r="AF2990">
        <v>1275</v>
      </c>
      <c r="AG2990" s="2" t="s">
        <v>16096</v>
      </c>
      <c r="AH2990" s="2"/>
      <c r="AI2990" s="1">
        <v>46200</v>
      </c>
      <c r="AJ2990" s="2"/>
      <c r="AK2990" s="2" t="s">
        <v>58</v>
      </c>
      <c r="AM2990" s="2" t="s">
        <v>59</v>
      </c>
      <c r="AP2990" s="2" t="s">
        <v>60</v>
      </c>
      <c r="AQ2990" s="2" t="s">
        <v>41</v>
      </c>
      <c r="AR2990">
        <v>70000</v>
      </c>
      <c r="AS2990" s="2" t="str">
        <f>_xlfn.IFNA(IF(VLOOKUP(all_resi[[#This Row],[No. Waybill]],settle_reconcile[No. Waybill],1,0)="","Recon","Recon"),"-")</f>
        <v>Recon</v>
      </c>
      <c r="AT2990" s="2">
        <f>all_resi[[#This Row],[Nilai COD]]-all_resi[[#This Row],[COD Fee]]-all_resi[[#This Row],[Total Biaya Setelah Diskon]]</f>
        <v>77725</v>
      </c>
      <c r="AU2990" s="2">
        <f>IF(all_resi[[#This Row],[Waktu Terima]]="","",_xlfn.DAYS(all_resi[[#This Row],[Waktu Terima]],all_resi[[#This Row],[Tanggal Pengiriman]]))</f>
        <v>2</v>
      </c>
    </row>
    <row r="2991" spans="1:47" x14ac:dyDescent="0.25">
      <c r="A2991" s="2" t="s">
        <v>16075</v>
      </c>
      <c r="B2991" s="1">
        <v>46198</v>
      </c>
      <c r="C2991" s="2" t="s">
        <v>42</v>
      </c>
      <c r="D2991" s="2" t="s">
        <v>43</v>
      </c>
      <c r="E2991" s="2" t="s">
        <v>44</v>
      </c>
      <c r="F2991" s="2" t="s">
        <v>45</v>
      </c>
      <c r="G2991" s="2" t="s">
        <v>46</v>
      </c>
      <c r="H2991" s="2" t="s">
        <v>47</v>
      </c>
      <c r="I2991" s="2" t="s">
        <v>16076</v>
      </c>
      <c r="J2991" s="2" t="s">
        <v>16077</v>
      </c>
      <c r="K2991" s="2" t="s">
        <v>143</v>
      </c>
      <c r="L2991" s="2" t="s">
        <v>3469</v>
      </c>
      <c r="M2991" s="2" t="s">
        <v>16078</v>
      </c>
      <c r="N2991" s="2" t="s">
        <v>16079</v>
      </c>
      <c r="O2991">
        <v>1</v>
      </c>
      <c r="P2991" s="2" t="s">
        <v>53</v>
      </c>
      <c r="Q2991">
        <v>100</v>
      </c>
      <c r="R2991">
        <v>0</v>
      </c>
      <c r="S2991" s="2" t="s">
        <v>54</v>
      </c>
      <c r="T2991" s="2" t="s">
        <v>55</v>
      </c>
      <c r="U2991" s="2" t="s">
        <v>147</v>
      </c>
      <c r="V2991" s="2"/>
      <c r="W2991">
        <v>25000</v>
      </c>
      <c r="X2991">
        <v>0</v>
      </c>
      <c r="Y2991">
        <v>0</v>
      </c>
      <c r="Z2991">
        <v>25000</v>
      </c>
      <c r="AB2991" s="2" t="s">
        <v>57</v>
      </c>
      <c r="AC2991">
        <v>18000</v>
      </c>
      <c r="AD2991">
        <v>7000</v>
      </c>
      <c r="AE2991">
        <v>95000</v>
      </c>
      <c r="AF2991">
        <v>1425</v>
      </c>
      <c r="AG2991" s="2" t="s">
        <v>16076</v>
      </c>
      <c r="AH2991" s="2"/>
      <c r="AI2991" s="1">
        <v>46200</v>
      </c>
      <c r="AJ2991" s="2"/>
      <c r="AK2991" s="2" t="s">
        <v>58</v>
      </c>
      <c r="AM2991" s="2" t="s">
        <v>59</v>
      </c>
      <c r="AP2991" s="2" t="s">
        <v>60</v>
      </c>
      <c r="AQ2991" s="2" t="s">
        <v>41</v>
      </c>
      <c r="AR2991">
        <v>70000</v>
      </c>
      <c r="AS2991" s="2" t="str">
        <f>_xlfn.IFNA(IF(VLOOKUP(all_resi[[#This Row],[No. Waybill]],settle_reconcile[No. Waybill],1,0)="","Recon","Recon"),"-")</f>
        <v>Recon</v>
      </c>
      <c r="AT2991" s="2">
        <f>all_resi[[#This Row],[Nilai COD]]-all_resi[[#This Row],[COD Fee]]-all_resi[[#This Row],[Total Biaya Setelah Diskon]]</f>
        <v>86575</v>
      </c>
      <c r="AU2991" s="2">
        <f>IF(all_resi[[#This Row],[Waktu Terima]]="","",_xlfn.DAYS(all_resi[[#This Row],[Waktu Terima]],all_resi[[#This Row],[Tanggal Pengiriman]]))</f>
        <v>2</v>
      </c>
    </row>
    <row r="2992" spans="1:47" x14ac:dyDescent="0.25">
      <c r="A2992" s="2" t="s">
        <v>16062</v>
      </c>
      <c r="B2992" s="1">
        <v>46198</v>
      </c>
      <c r="C2992" s="2" t="s">
        <v>42</v>
      </c>
      <c r="D2992" s="2" t="s">
        <v>43</v>
      </c>
      <c r="E2992" s="2" t="s">
        <v>44</v>
      </c>
      <c r="F2992" s="2" t="s">
        <v>45</v>
      </c>
      <c r="G2992" s="2" t="s">
        <v>46</v>
      </c>
      <c r="H2992" s="2" t="s">
        <v>47</v>
      </c>
      <c r="I2992" s="2" t="s">
        <v>16063</v>
      </c>
      <c r="J2992" s="2" t="s">
        <v>16064</v>
      </c>
      <c r="K2992" s="2" t="s">
        <v>286</v>
      </c>
      <c r="L2992" s="2" t="s">
        <v>2138</v>
      </c>
      <c r="M2992" s="2" t="s">
        <v>16065</v>
      </c>
      <c r="N2992" s="2" t="s">
        <v>16066</v>
      </c>
      <c r="O2992">
        <v>1</v>
      </c>
      <c r="P2992" s="2" t="s">
        <v>53</v>
      </c>
      <c r="Q2992">
        <v>100</v>
      </c>
      <c r="R2992">
        <v>0</v>
      </c>
      <c r="S2992" s="2" t="s">
        <v>54</v>
      </c>
      <c r="T2992" s="2" t="s">
        <v>55</v>
      </c>
      <c r="U2992" s="2" t="s">
        <v>66</v>
      </c>
      <c r="V2992" s="2"/>
      <c r="W2992">
        <v>116000</v>
      </c>
      <c r="X2992">
        <v>0</v>
      </c>
      <c r="Y2992">
        <v>0</v>
      </c>
      <c r="Z2992">
        <v>116000</v>
      </c>
      <c r="AB2992" s="2" t="s">
        <v>57</v>
      </c>
      <c r="AC2992">
        <v>46400</v>
      </c>
      <c r="AD2992">
        <v>69600</v>
      </c>
      <c r="AE2992">
        <v>200000</v>
      </c>
      <c r="AF2992">
        <v>3000</v>
      </c>
      <c r="AG2992" s="2"/>
      <c r="AH2992" s="2"/>
      <c r="AI2992" s="1"/>
      <c r="AJ2992" s="2"/>
      <c r="AK2992" s="2" t="s">
        <v>67</v>
      </c>
      <c r="AM2992" s="2" t="s">
        <v>59</v>
      </c>
      <c r="AP2992" s="2" t="s">
        <v>60</v>
      </c>
      <c r="AQ2992" s="2" t="s">
        <v>41</v>
      </c>
      <c r="AR2992">
        <v>84000</v>
      </c>
      <c r="AS2992" s="2" t="str">
        <f>_xlfn.IFNA(IF(VLOOKUP(all_resi[[#This Row],[No. Waybill]],settle_reconcile[No. Waybill],1,0)="","Recon","Recon"),"-")</f>
        <v>-</v>
      </c>
      <c r="AT2992" s="2">
        <f>all_resi[[#This Row],[Nilai COD]]-all_resi[[#This Row],[COD Fee]]-all_resi[[#This Row],[Total Biaya Setelah Diskon]]</f>
        <v>127400</v>
      </c>
      <c r="AU2992" s="2" t="str">
        <f>IF(all_resi[[#This Row],[Waktu Terima]]="","",_xlfn.DAYS(all_resi[[#This Row],[Waktu Terima]],all_resi[[#This Row],[Tanggal Pengiriman]]))</f>
        <v/>
      </c>
    </row>
    <row r="2993" spans="1:47" x14ac:dyDescent="0.25">
      <c r="A2993" s="2" t="s">
        <v>16381</v>
      </c>
      <c r="B2993" s="1">
        <v>46198</v>
      </c>
      <c r="C2993" s="2" t="s">
        <v>42</v>
      </c>
      <c r="D2993" s="2" t="s">
        <v>43</v>
      </c>
      <c r="E2993" s="2" t="s">
        <v>44</v>
      </c>
      <c r="F2993" s="2" t="s">
        <v>45</v>
      </c>
      <c r="G2993" s="2" t="s">
        <v>46</v>
      </c>
      <c r="H2993" s="2" t="s">
        <v>47</v>
      </c>
      <c r="I2993" s="2" t="s">
        <v>16382</v>
      </c>
      <c r="J2993" s="2" t="s">
        <v>16383</v>
      </c>
      <c r="K2993" s="2" t="s">
        <v>177</v>
      </c>
      <c r="L2993" s="2" t="s">
        <v>896</v>
      </c>
      <c r="M2993" s="2" t="s">
        <v>14814</v>
      </c>
      <c r="N2993" s="2" t="s">
        <v>16384</v>
      </c>
      <c r="O2993">
        <v>1</v>
      </c>
      <c r="P2993" s="2" t="s">
        <v>53</v>
      </c>
      <c r="Q2993">
        <v>100</v>
      </c>
      <c r="R2993">
        <v>0</v>
      </c>
      <c r="S2993" s="2" t="s">
        <v>54</v>
      </c>
      <c r="T2993" s="2" t="s">
        <v>55</v>
      </c>
      <c r="U2993" s="2" t="s">
        <v>97</v>
      </c>
      <c r="V2993" s="2"/>
      <c r="W2993">
        <v>87000</v>
      </c>
      <c r="X2993">
        <v>0</v>
      </c>
      <c r="Y2993">
        <v>0</v>
      </c>
      <c r="Z2993">
        <v>87000</v>
      </c>
      <c r="AB2993" s="2" t="s">
        <v>57</v>
      </c>
      <c r="AC2993">
        <v>34800</v>
      </c>
      <c r="AD2993">
        <v>52200</v>
      </c>
      <c r="AE2993">
        <v>147000</v>
      </c>
      <c r="AF2993">
        <v>2205</v>
      </c>
      <c r="AG2993" s="2" t="s">
        <v>16382</v>
      </c>
      <c r="AH2993" s="2"/>
      <c r="AI2993" s="1">
        <v>46203</v>
      </c>
      <c r="AJ2993" s="2"/>
      <c r="AK2993" s="2" t="s">
        <v>58</v>
      </c>
      <c r="AM2993" s="2" t="s">
        <v>59</v>
      </c>
      <c r="AP2993" s="2" t="s">
        <v>60</v>
      </c>
      <c r="AQ2993" s="2" t="s">
        <v>41</v>
      </c>
      <c r="AR2993">
        <v>60000</v>
      </c>
      <c r="AS2993" s="2" t="str">
        <f>_xlfn.IFNA(IF(VLOOKUP(all_resi[[#This Row],[No. Waybill]],settle_reconcile[No. Waybill],1,0)="","Recon","Recon"),"-")</f>
        <v>Recon</v>
      </c>
      <c r="AT2993" s="2">
        <f>all_resi[[#This Row],[Nilai COD]]-all_resi[[#This Row],[COD Fee]]-all_resi[[#This Row],[Total Biaya Setelah Diskon]]</f>
        <v>92595</v>
      </c>
      <c r="AU2993" s="2">
        <f>IF(all_resi[[#This Row],[Waktu Terima]]="","",_xlfn.DAYS(all_resi[[#This Row],[Waktu Terima]],all_resi[[#This Row],[Tanggal Pengiriman]]))</f>
        <v>5</v>
      </c>
    </row>
    <row r="2994" spans="1:47" x14ac:dyDescent="0.25">
      <c r="A2994" s="2" t="s">
        <v>16466</v>
      </c>
      <c r="B2994" s="1">
        <v>46198</v>
      </c>
      <c r="C2994" s="2" t="s">
        <v>42</v>
      </c>
      <c r="D2994" s="2" t="s">
        <v>43</v>
      </c>
      <c r="E2994" s="2" t="s">
        <v>44</v>
      </c>
      <c r="F2994" s="2" t="s">
        <v>45</v>
      </c>
      <c r="G2994" s="2" t="s">
        <v>46</v>
      </c>
      <c r="H2994" s="2" t="s">
        <v>47</v>
      </c>
      <c r="I2994" s="2" t="s">
        <v>16467</v>
      </c>
      <c r="J2994" s="2" t="s">
        <v>16468</v>
      </c>
      <c r="K2994" s="2" t="s">
        <v>156</v>
      </c>
      <c r="L2994" s="2" t="s">
        <v>3261</v>
      </c>
      <c r="M2994" s="2" t="s">
        <v>4255</v>
      </c>
      <c r="N2994" s="2" t="s">
        <v>16469</v>
      </c>
      <c r="O2994">
        <v>1</v>
      </c>
      <c r="P2994" s="2" t="s">
        <v>53</v>
      </c>
      <c r="Q2994">
        <v>100</v>
      </c>
      <c r="R2994">
        <v>0</v>
      </c>
      <c r="S2994" s="2" t="s">
        <v>54</v>
      </c>
      <c r="T2994" s="2" t="s">
        <v>55</v>
      </c>
      <c r="U2994" s="2" t="s">
        <v>147</v>
      </c>
      <c r="V2994" s="2"/>
      <c r="W2994">
        <v>80000</v>
      </c>
      <c r="X2994">
        <v>0</v>
      </c>
      <c r="Y2994">
        <v>0</v>
      </c>
      <c r="Z2994">
        <v>80000</v>
      </c>
      <c r="AB2994" s="2" t="s">
        <v>57</v>
      </c>
      <c r="AC2994">
        <v>32000</v>
      </c>
      <c r="AD2994">
        <v>48000</v>
      </c>
      <c r="AE2994">
        <v>150000</v>
      </c>
      <c r="AF2994">
        <v>2250</v>
      </c>
      <c r="AG2994" s="2"/>
      <c r="AH2994" s="2"/>
      <c r="AI2994" s="1"/>
      <c r="AJ2994" s="2"/>
      <c r="AK2994" s="2" t="s">
        <v>67</v>
      </c>
      <c r="AM2994" s="2" t="s">
        <v>59</v>
      </c>
      <c r="AP2994" s="2" t="s">
        <v>60</v>
      </c>
      <c r="AQ2994" s="2" t="s">
        <v>41</v>
      </c>
      <c r="AR2994">
        <v>70000</v>
      </c>
      <c r="AS2994" s="2" t="str">
        <f>_xlfn.IFNA(IF(VLOOKUP(all_resi[[#This Row],[No. Waybill]],settle_reconcile[No. Waybill],1,0)="","Recon","Recon"),"-")</f>
        <v>-</v>
      </c>
      <c r="AT2994" s="2">
        <f>all_resi[[#This Row],[Nilai COD]]-all_resi[[#This Row],[COD Fee]]-all_resi[[#This Row],[Total Biaya Setelah Diskon]]</f>
        <v>99750</v>
      </c>
      <c r="AU2994" s="2" t="str">
        <f>IF(all_resi[[#This Row],[Waktu Terima]]="","",_xlfn.DAYS(all_resi[[#This Row],[Waktu Terima]],all_resi[[#This Row],[Tanggal Pengiriman]]))</f>
        <v/>
      </c>
    </row>
    <row r="2995" spans="1:47" x14ac:dyDescent="0.25">
      <c r="A2995" s="2" t="s">
        <v>16461</v>
      </c>
      <c r="B2995" s="1">
        <v>46198</v>
      </c>
      <c r="C2995" s="2" t="s">
        <v>42</v>
      </c>
      <c r="D2995" s="2" t="s">
        <v>43</v>
      </c>
      <c r="E2995" s="2" t="s">
        <v>44</v>
      </c>
      <c r="F2995" s="2" t="s">
        <v>45</v>
      </c>
      <c r="G2995" s="2" t="s">
        <v>46</v>
      </c>
      <c r="H2995" s="2" t="s">
        <v>47</v>
      </c>
      <c r="I2995" s="2" t="s">
        <v>16462</v>
      </c>
      <c r="J2995" s="2" t="s">
        <v>16463</v>
      </c>
      <c r="K2995" s="2" t="s">
        <v>561</v>
      </c>
      <c r="L2995" s="2" t="s">
        <v>3556</v>
      </c>
      <c r="M2995" s="2" t="s">
        <v>16464</v>
      </c>
      <c r="N2995" s="2" t="s">
        <v>16465</v>
      </c>
      <c r="O2995">
        <v>1</v>
      </c>
      <c r="P2995" s="2" t="s">
        <v>53</v>
      </c>
      <c r="Q2995">
        <v>100</v>
      </c>
      <c r="R2995">
        <v>0</v>
      </c>
      <c r="S2995" s="2" t="s">
        <v>54</v>
      </c>
      <c r="T2995" s="2" t="s">
        <v>55</v>
      </c>
      <c r="U2995" s="2" t="s">
        <v>56</v>
      </c>
      <c r="V2995" s="2"/>
      <c r="W2995">
        <v>32000</v>
      </c>
      <c r="X2995">
        <v>0</v>
      </c>
      <c r="Y2995">
        <v>0</v>
      </c>
      <c r="Z2995">
        <v>32000</v>
      </c>
      <c r="AB2995" s="2" t="s">
        <v>57</v>
      </c>
      <c r="AC2995">
        <v>12800</v>
      </c>
      <c r="AD2995">
        <v>19200</v>
      </c>
      <c r="AE2995">
        <v>136000</v>
      </c>
      <c r="AF2995">
        <v>2040</v>
      </c>
      <c r="AG2995" s="2" t="s">
        <v>16462</v>
      </c>
      <c r="AH2995" s="2"/>
      <c r="AI2995" s="1">
        <v>46201</v>
      </c>
      <c r="AJ2995" s="2"/>
      <c r="AK2995" s="2" t="s">
        <v>58</v>
      </c>
      <c r="AM2995" s="2" t="s">
        <v>59</v>
      </c>
      <c r="AP2995" s="2" t="s">
        <v>60</v>
      </c>
      <c r="AQ2995" s="2" t="s">
        <v>41</v>
      </c>
      <c r="AR2995">
        <v>104000</v>
      </c>
      <c r="AS2995" s="2" t="str">
        <f>_xlfn.IFNA(IF(VLOOKUP(all_resi[[#This Row],[No. Waybill]],settle_reconcile[No. Waybill],1,0)="","Recon","Recon"),"-")</f>
        <v>Recon</v>
      </c>
      <c r="AT2995" s="2">
        <f>all_resi[[#This Row],[Nilai COD]]-all_resi[[#This Row],[COD Fee]]-all_resi[[#This Row],[Total Biaya Setelah Diskon]]</f>
        <v>114760</v>
      </c>
      <c r="AU2995" s="2">
        <f>IF(all_resi[[#This Row],[Waktu Terima]]="","",_xlfn.DAYS(all_resi[[#This Row],[Waktu Terima]],all_resi[[#This Row],[Tanggal Pengiriman]]))</f>
        <v>3</v>
      </c>
    </row>
    <row r="2996" spans="1:47" x14ac:dyDescent="0.25">
      <c r="A2996" s="2" t="s">
        <v>16167</v>
      </c>
      <c r="B2996" s="1">
        <v>46198</v>
      </c>
      <c r="C2996" s="2" t="s">
        <v>42</v>
      </c>
      <c r="D2996" s="2" t="s">
        <v>43</v>
      </c>
      <c r="E2996" s="2" t="s">
        <v>44</v>
      </c>
      <c r="F2996" s="2" t="s">
        <v>45</v>
      </c>
      <c r="G2996" s="2" t="s">
        <v>46</v>
      </c>
      <c r="H2996" s="2" t="s">
        <v>80</v>
      </c>
      <c r="I2996" s="2" t="s">
        <v>16168</v>
      </c>
      <c r="J2996" s="2" t="s">
        <v>16169</v>
      </c>
      <c r="K2996" s="2" t="s">
        <v>116</v>
      </c>
      <c r="L2996" s="2" t="s">
        <v>830</v>
      </c>
      <c r="M2996" s="2" t="s">
        <v>16170</v>
      </c>
      <c r="N2996" s="2" t="s">
        <v>16171</v>
      </c>
      <c r="O2996">
        <v>1</v>
      </c>
      <c r="P2996" s="2" t="s">
        <v>53</v>
      </c>
      <c r="Q2996">
        <v>100</v>
      </c>
      <c r="R2996">
        <v>0</v>
      </c>
      <c r="S2996" s="2" t="s">
        <v>54</v>
      </c>
      <c r="T2996" s="2" t="s">
        <v>55</v>
      </c>
      <c r="U2996" s="2" t="s">
        <v>555</v>
      </c>
      <c r="V2996" s="2"/>
      <c r="W2996">
        <v>15000</v>
      </c>
      <c r="X2996">
        <v>0</v>
      </c>
      <c r="Y2996">
        <v>0</v>
      </c>
      <c r="Z2996">
        <v>15000</v>
      </c>
      <c r="AB2996" s="2" t="s">
        <v>57</v>
      </c>
      <c r="AC2996">
        <v>9000</v>
      </c>
      <c r="AD2996">
        <v>6000</v>
      </c>
      <c r="AE2996">
        <v>92500</v>
      </c>
      <c r="AF2996">
        <v>1387.5</v>
      </c>
      <c r="AG2996" s="2" t="s">
        <v>16168</v>
      </c>
      <c r="AH2996" s="2"/>
      <c r="AI2996" s="1">
        <v>46200</v>
      </c>
      <c r="AJ2996" s="2" t="s">
        <v>87</v>
      </c>
      <c r="AK2996" s="2" t="s">
        <v>58</v>
      </c>
      <c r="AM2996" s="2" t="s">
        <v>59</v>
      </c>
      <c r="AP2996" s="2" t="s">
        <v>60</v>
      </c>
      <c r="AQ2996" s="2" t="s">
        <v>41</v>
      </c>
      <c r="AR2996">
        <v>77500</v>
      </c>
      <c r="AS2996" s="2" t="str">
        <f>_xlfn.IFNA(IF(VLOOKUP(all_resi[[#This Row],[No. Waybill]],settle_reconcile[No. Waybill],1,0)="","Recon","Recon"),"-")</f>
        <v>Recon</v>
      </c>
      <c r="AT2996" s="2">
        <f>all_resi[[#This Row],[Nilai COD]]-all_resi[[#This Row],[COD Fee]]-all_resi[[#This Row],[Total Biaya Setelah Diskon]]</f>
        <v>85112.5</v>
      </c>
      <c r="AU2996" s="2">
        <f>IF(all_resi[[#This Row],[Waktu Terima]]="","",_xlfn.DAYS(all_resi[[#This Row],[Waktu Terima]],all_resi[[#This Row],[Tanggal Pengiriman]]))</f>
        <v>2</v>
      </c>
    </row>
    <row r="2997" spans="1:47" x14ac:dyDescent="0.25">
      <c r="A2997" s="2" t="s">
        <v>16058</v>
      </c>
      <c r="B2997" s="1">
        <v>46198</v>
      </c>
      <c r="C2997" s="2" t="s">
        <v>42</v>
      </c>
      <c r="D2997" s="2" t="s">
        <v>43</v>
      </c>
      <c r="E2997" s="2" t="s">
        <v>44</v>
      </c>
      <c r="F2997" s="2" t="s">
        <v>45</v>
      </c>
      <c r="G2997" s="2" t="s">
        <v>46</v>
      </c>
      <c r="H2997" s="2" t="s">
        <v>80</v>
      </c>
      <c r="I2997" s="2" t="s">
        <v>16059</v>
      </c>
      <c r="J2997" s="2" t="s">
        <v>16060</v>
      </c>
      <c r="K2997" s="2" t="s">
        <v>82</v>
      </c>
      <c r="L2997" s="2" t="s">
        <v>1843</v>
      </c>
      <c r="M2997" s="2" t="s">
        <v>1844</v>
      </c>
      <c r="N2997" s="2" t="s">
        <v>16061</v>
      </c>
      <c r="O2997">
        <v>1</v>
      </c>
      <c r="P2997" s="2" t="s">
        <v>53</v>
      </c>
      <c r="Q2997">
        <v>100</v>
      </c>
      <c r="R2997">
        <v>0</v>
      </c>
      <c r="S2997" s="2" t="s">
        <v>54</v>
      </c>
      <c r="T2997" s="2" t="s">
        <v>55</v>
      </c>
      <c r="U2997" s="2" t="s">
        <v>305</v>
      </c>
      <c r="V2997" s="2"/>
      <c r="W2997">
        <v>57000</v>
      </c>
      <c r="X2997">
        <v>0</v>
      </c>
      <c r="Y2997">
        <v>0</v>
      </c>
      <c r="Z2997">
        <v>57000</v>
      </c>
      <c r="AB2997" s="2" t="s">
        <v>57</v>
      </c>
      <c r="AC2997">
        <v>22800</v>
      </c>
      <c r="AD2997">
        <v>34200</v>
      </c>
      <c r="AE2997">
        <v>136000</v>
      </c>
      <c r="AF2997">
        <v>2040</v>
      </c>
      <c r="AG2997" s="2"/>
      <c r="AH2997" s="2"/>
      <c r="AI2997" s="1"/>
      <c r="AJ2997" s="2" t="s">
        <v>87</v>
      </c>
      <c r="AK2997" s="2" t="s">
        <v>67</v>
      </c>
      <c r="AM2997" s="2" t="s">
        <v>59</v>
      </c>
      <c r="AP2997" s="2" t="s">
        <v>60</v>
      </c>
      <c r="AQ2997" s="2" t="s">
        <v>41</v>
      </c>
      <c r="AR2997">
        <v>79000</v>
      </c>
      <c r="AS2997" s="2" t="str">
        <f>_xlfn.IFNA(IF(VLOOKUP(all_resi[[#This Row],[No. Waybill]],settle_reconcile[No. Waybill],1,0)="","Recon","Recon"),"-")</f>
        <v>-</v>
      </c>
      <c r="AT2997" s="2">
        <f>all_resi[[#This Row],[Nilai COD]]-all_resi[[#This Row],[COD Fee]]-all_resi[[#This Row],[Total Biaya Setelah Diskon]]</f>
        <v>99760</v>
      </c>
      <c r="AU2997" s="2" t="str">
        <f>IF(all_resi[[#This Row],[Waktu Terima]]="","",_xlfn.DAYS(all_resi[[#This Row],[Waktu Terima]],all_resi[[#This Row],[Tanggal Pengiriman]]))</f>
        <v/>
      </c>
    </row>
    <row r="2998" spans="1:47" x14ac:dyDescent="0.25">
      <c r="A2998" s="2" t="s">
        <v>16067</v>
      </c>
      <c r="B2998" s="1">
        <v>46198</v>
      </c>
      <c r="C2998" s="2" t="s">
        <v>42</v>
      </c>
      <c r="D2998" s="2" t="s">
        <v>43</v>
      </c>
      <c r="E2998" s="2" t="s">
        <v>44</v>
      </c>
      <c r="F2998" s="2" t="s">
        <v>45</v>
      </c>
      <c r="G2998" s="2" t="s">
        <v>46</v>
      </c>
      <c r="H2998" s="2" t="s">
        <v>47</v>
      </c>
      <c r="I2998" s="2" t="s">
        <v>16068</v>
      </c>
      <c r="J2998" s="2" t="s">
        <v>16069</v>
      </c>
      <c r="K2998" s="2" t="s">
        <v>62</v>
      </c>
      <c r="L2998" s="2" t="s">
        <v>890</v>
      </c>
      <c r="M2998" s="2" t="s">
        <v>9443</v>
      </c>
      <c r="N2998" s="2" t="s">
        <v>16070</v>
      </c>
      <c r="O2998">
        <v>1</v>
      </c>
      <c r="P2998" s="2" t="s">
        <v>53</v>
      </c>
      <c r="Q2998">
        <v>100</v>
      </c>
      <c r="R2998">
        <v>0</v>
      </c>
      <c r="S2998" s="2" t="s">
        <v>54</v>
      </c>
      <c r="T2998" s="2" t="s">
        <v>55</v>
      </c>
      <c r="U2998" s="2" t="s">
        <v>66</v>
      </c>
      <c r="V2998" s="2"/>
      <c r="W2998">
        <v>84000</v>
      </c>
      <c r="X2998">
        <v>0</v>
      </c>
      <c r="Y2998">
        <v>0</v>
      </c>
      <c r="Z2998">
        <v>84000</v>
      </c>
      <c r="AB2998" s="2" t="s">
        <v>57</v>
      </c>
      <c r="AC2998">
        <v>33600</v>
      </c>
      <c r="AD2998">
        <v>50400</v>
      </c>
      <c r="AE2998">
        <v>168000</v>
      </c>
      <c r="AF2998">
        <v>2520</v>
      </c>
      <c r="AG2998" s="2" t="s">
        <v>16068</v>
      </c>
      <c r="AH2998" s="2"/>
      <c r="AI2998" s="1">
        <v>46202</v>
      </c>
      <c r="AJ2998" s="2"/>
      <c r="AK2998" s="2" t="s">
        <v>58</v>
      </c>
      <c r="AM2998" s="2" t="s">
        <v>59</v>
      </c>
      <c r="AP2998" s="2" t="s">
        <v>60</v>
      </c>
      <c r="AQ2998" s="2" t="s">
        <v>41</v>
      </c>
      <c r="AR2998">
        <v>84000</v>
      </c>
      <c r="AS2998" s="2" t="str">
        <f>_xlfn.IFNA(IF(VLOOKUP(all_resi[[#This Row],[No. Waybill]],settle_reconcile[No. Waybill],1,0)="","Recon","Recon"),"-")</f>
        <v>Recon</v>
      </c>
      <c r="AT2998" s="2">
        <f>all_resi[[#This Row],[Nilai COD]]-all_resi[[#This Row],[COD Fee]]-all_resi[[#This Row],[Total Biaya Setelah Diskon]]</f>
        <v>115080</v>
      </c>
      <c r="AU2998" s="2">
        <f>IF(all_resi[[#This Row],[Waktu Terima]]="","",_xlfn.DAYS(all_resi[[#This Row],[Waktu Terima]],all_resi[[#This Row],[Tanggal Pengiriman]]))</f>
        <v>4</v>
      </c>
    </row>
    <row r="2999" spans="1:47" x14ac:dyDescent="0.25">
      <c r="A2999" s="2" t="s">
        <v>16007</v>
      </c>
      <c r="B2999" s="1">
        <v>46198</v>
      </c>
      <c r="C2999" s="2" t="s">
        <v>42</v>
      </c>
      <c r="D2999" s="2" t="s">
        <v>43</v>
      </c>
      <c r="E2999" s="2" t="s">
        <v>44</v>
      </c>
      <c r="F2999" s="2" t="s">
        <v>45</v>
      </c>
      <c r="G2999" s="2" t="s">
        <v>46</v>
      </c>
      <c r="H2999" s="2" t="s">
        <v>47</v>
      </c>
      <c r="I2999" s="2" t="s">
        <v>16008</v>
      </c>
      <c r="J2999" s="2" t="s">
        <v>16009</v>
      </c>
      <c r="K2999" s="2" t="s">
        <v>209</v>
      </c>
      <c r="L2999" s="2" t="s">
        <v>3235</v>
      </c>
      <c r="M2999" s="2" t="s">
        <v>3898</v>
      </c>
      <c r="N2999" s="2" t="s">
        <v>16010</v>
      </c>
      <c r="O2999">
        <v>1</v>
      </c>
      <c r="P2999" s="2" t="s">
        <v>53</v>
      </c>
      <c r="Q2999">
        <v>100</v>
      </c>
      <c r="R2999">
        <v>0</v>
      </c>
      <c r="S2999" s="2" t="s">
        <v>54</v>
      </c>
      <c r="T2999" s="2" t="s">
        <v>55</v>
      </c>
      <c r="U2999" s="2" t="s">
        <v>147</v>
      </c>
      <c r="V2999" s="2"/>
      <c r="W2999">
        <v>46000</v>
      </c>
      <c r="X2999">
        <v>0</v>
      </c>
      <c r="Y2999">
        <v>0</v>
      </c>
      <c r="Z2999">
        <v>46000</v>
      </c>
      <c r="AB2999" s="2" t="s">
        <v>57</v>
      </c>
      <c r="AC2999">
        <v>18400</v>
      </c>
      <c r="AD2999">
        <v>27600</v>
      </c>
      <c r="AE2999">
        <v>116000</v>
      </c>
      <c r="AF2999">
        <v>1740</v>
      </c>
      <c r="AG2999" s="2"/>
      <c r="AH2999" s="2"/>
      <c r="AI2999" s="1"/>
      <c r="AJ2999" s="2"/>
      <c r="AK2999" s="2" t="s">
        <v>67</v>
      </c>
      <c r="AM2999" s="2" t="s">
        <v>59</v>
      </c>
      <c r="AP2999" s="2" t="s">
        <v>60</v>
      </c>
      <c r="AQ2999" s="2" t="s">
        <v>41</v>
      </c>
      <c r="AR2999">
        <v>70000</v>
      </c>
      <c r="AS2999" s="2" t="str">
        <f>_xlfn.IFNA(IF(VLOOKUP(all_resi[[#This Row],[No. Waybill]],settle_reconcile[No. Waybill],1,0)="","Recon","Recon"),"-")</f>
        <v>-</v>
      </c>
      <c r="AT2999" s="2">
        <f>all_resi[[#This Row],[Nilai COD]]-all_resi[[#This Row],[COD Fee]]-all_resi[[#This Row],[Total Biaya Setelah Diskon]]</f>
        <v>86660</v>
      </c>
      <c r="AU2999" s="2" t="str">
        <f>IF(all_resi[[#This Row],[Waktu Terima]]="","",_xlfn.DAYS(all_resi[[#This Row],[Waktu Terima]],all_resi[[#This Row],[Tanggal Pengiriman]]))</f>
        <v/>
      </c>
    </row>
    <row r="3000" spans="1:47" x14ac:dyDescent="0.25">
      <c r="A3000" s="2" t="s">
        <v>16329</v>
      </c>
      <c r="B3000" s="1">
        <v>46198</v>
      </c>
      <c r="C3000" s="2" t="s">
        <v>42</v>
      </c>
      <c r="D3000" s="2" t="s">
        <v>43</v>
      </c>
      <c r="E3000" s="2" t="s">
        <v>44</v>
      </c>
      <c r="F3000" s="2" t="s">
        <v>45</v>
      </c>
      <c r="G3000" s="2" t="s">
        <v>46</v>
      </c>
      <c r="H3000" s="2" t="s">
        <v>47</v>
      </c>
      <c r="I3000" s="2" t="s">
        <v>16330</v>
      </c>
      <c r="J3000" s="2" t="s">
        <v>16331</v>
      </c>
      <c r="K3000" s="2" t="s">
        <v>177</v>
      </c>
      <c r="L3000" s="2" t="s">
        <v>896</v>
      </c>
      <c r="M3000" s="2" t="s">
        <v>897</v>
      </c>
      <c r="N3000" s="2" t="s">
        <v>16332</v>
      </c>
      <c r="O3000">
        <v>1</v>
      </c>
      <c r="P3000" s="2" t="s">
        <v>53</v>
      </c>
      <c r="Q3000">
        <v>100</v>
      </c>
      <c r="R3000">
        <v>0</v>
      </c>
      <c r="S3000" s="2" t="s">
        <v>54</v>
      </c>
      <c r="T3000" s="2" t="s">
        <v>55</v>
      </c>
      <c r="U3000" s="2" t="s">
        <v>66</v>
      </c>
      <c r="V3000" s="2"/>
      <c r="W3000">
        <v>87000</v>
      </c>
      <c r="X3000">
        <v>0</v>
      </c>
      <c r="Y3000">
        <v>0</v>
      </c>
      <c r="Z3000">
        <v>87000</v>
      </c>
      <c r="AB3000" s="2" t="s">
        <v>57</v>
      </c>
      <c r="AC3000">
        <v>34800</v>
      </c>
      <c r="AD3000">
        <v>52200</v>
      </c>
      <c r="AE3000">
        <v>171000</v>
      </c>
      <c r="AF3000">
        <v>2565</v>
      </c>
      <c r="AG3000" s="2" t="s">
        <v>16330</v>
      </c>
      <c r="AH3000" s="2"/>
      <c r="AI3000" s="1">
        <v>46202</v>
      </c>
      <c r="AJ3000" s="2"/>
      <c r="AK3000" s="2" t="s">
        <v>58</v>
      </c>
      <c r="AM3000" s="2" t="s">
        <v>59</v>
      </c>
      <c r="AP3000" s="2" t="s">
        <v>60</v>
      </c>
      <c r="AQ3000" s="2" t="s">
        <v>41</v>
      </c>
      <c r="AR3000">
        <v>84000</v>
      </c>
      <c r="AS3000" s="2" t="str">
        <f>_xlfn.IFNA(IF(VLOOKUP(all_resi[[#This Row],[No. Waybill]],settle_reconcile[No. Waybill],1,0)="","Recon","Recon"),"-")</f>
        <v>Recon</v>
      </c>
      <c r="AT3000" s="2">
        <f>all_resi[[#This Row],[Nilai COD]]-all_resi[[#This Row],[COD Fee]]-all_resi[[#This Row],[Total Biaya Setelah Diskon]]</f>
        <v>116235</v>
      </c>
      <c r="AU3000" s="2">
        <f>IF(all_resi[[#This Row],[Waktu Terima]]="","",_xlfn.DAYS(all_resi[[#This Row],[Waktu Terima]],all_resi[[#This Row],[Tanggal Pengiriman]]))</f>
        <v>4</v>
      </c>
    </row>
    <row r="3001" spans="1:47" x14ac:dyDescent="0.25">
      <c r="A3001" s="2" t="s">
        <v>16011</v>
      </c>
      <c r="B3001" s="1">
        <v>46198</v>
      </c>
      <c r="C3001" s="2" t="s">
        <v>42</v>
      </c>
      <c r="D3001" s="2" t="s">
        <v>43</v>
      </c>
      <c r="E3001" s="2" t="s">
        <v>44</v>
      </c>
      <c r="F3001" s="2" t="s">
        <v>45</v>
      </c>
      <c r="G3001" s="2" t="s">
        <v>46</v>
      </c>
      <c r="H3001" s="2" t="s">
        <v>80</v>
      </c>
      <c r="I3001" s="2" t="s">
        <v>16012</v>
      </c>
      <c r="J3001" s="2" t="s">
        <v>16013</v>
      </c>
      <c r="K3001" s="2" t="s">
        <v>143</v>
      </c>
      <c r="L3001" s="2" t="s">
        <v>883</v>
      </c>
      <c r="M3001" s="2" t="s">
        <v>16014</v>
      </c>
      <c r="N3001" s="2" t="s">
        <v>16015</v>
      </c>
      <c r="O3001">
        <v>1</v>
      </c>
      <c r="P3001" s="2" t="s">
        <v>53</v>
      </c>
      <c r="Q3001">
        <v>100</v>
      </c>
      <c r="R3001">
        <v>0</v>
      </c>
      <c r="S3001" s="2" t="s">
        <v>54</v>
      </c>
      <c r="T3001" s="2" t="s">
        <v>55</v>
      </c>
      <c r="U3001" s="2" t="s">
        <v>86</v>
      </c>
      <c r="V3001" s="2"/>
      <c r="W3001">
        <v>25000</v>
      </c>
      <c r="X3001">
        <v>0</v>
      </c>
      <c r="Y3001">
        <v>0</v>
      </c>
      <c r="Z3001">
        <v>25000</v>
      </c>
      <c r="AB3001" s="2" t="s">
        <v>57</v>
      </c>
      <c r="AC3001">
        <v>18000</v>
      </c>
      <c r="AD3001">
        <v>7000</v>
      </c>
      <c r="AE3001">
        <v>85000</v>
      </c>
      <c r="AF3001">
        <v>1275</v>
      </c>
      <c r="AG3001" s="2" t="s">
        <v>256</v>
      </c>
      <c r="AH3001" s="2"/>
      <c r="AI3001" s="1">
        <v>46207</v>
      </c>
      <c r="AJ3001" s="2" t="s">
        <v>87</v>
      </c>
      <c r="AK3001" s="2" t="s">
        <v>67</v>
      </c>
      <c r="AM3001" s="2" t="s">
        <v>59</v>
      </c>
      <c r="AP3001" s="2" t="s">
        <v>60</v>
      </c>
      <c r="AQ3001" s="2" t="s">
        <v>41</v>
      </c>
      <c r="AR3001">
        <v>60000</v>
      </c>
      <c r="AS3001" s="2" t="str">
        <f>_xlfn.IFNA(IF(VLOOKUP(all_resi[[#This Row],[No. Waybill]],settle_reconcile[No. Waybill],1,0)="","Recon","Recon"),"-")</f>
        <v>-</v>
      </c>
      <c r="AT3001" s="2">
        <f>all_resi[[#This Row],[Nilai COD]]-all_resi[[#This Row],[COD Fee]]-all_resi[[#This Row],[Total Biaya Setelah Diskon]]</f>
        <v>76725</v>
      </c>
      <c r="AU3001" s="2">
        <f>IF(all_resi[[#This Row],[Waktu Terima]]="","",_xlfn.DAYS(all_resi[[#This Row],[Waktu Terima]],all_resi[[#This Row],[Tanggal Pengiriman]]))</f>
        <v>9</v>
      </c>
    </row>
    <row r="3002" spans="1:47" x14ac:dyDescent="0.25">
      <c r="A3002" s="2" t="s">
        <v>16305</v>
      </c>
      <c r="B3002" s="1">
        <v>46198</v>
      </c>
      <c r="C3002" s="2" t="s">
        <v>42</v>
      </c>
      <c r="D3002" s="2" t="s">
        <v>43</v>
      </c>
      <c r="E3002" s="2" t="s">
        <v>44</v>
      </c>
      <c r="F3002" s="2" t="s">
        <v>45</v>
      </c>
      <c r="G3002" s="2" t="s">
        <v>46</v>
      </c>
      <c r="H3002" s="2" t="s">
        <v>47</v>
      </c>
      <c r="I3002" s="2" t="s">
        <v>16306</v>
      </c>
      <c r="J3002" s="2" t="s">
        <v>16307</v>
      </c>
      <c r="K3002" s="2" t="s">
        <v>156</v>
      </c>
      <c r="L3002" s="2" t="s">
        <v>737</v>
      </c>
      <c r="M3002" s="2" t="s">
        <v>2560</v>
      </c>
      <c r="N3002" s="2" t="s">
        <v>16308</v>
      </c>
      <c r="O3002">
        <v>1</v>
      </c>
      <c r="P3002" s="2" t="s">
        <v>53</v>
      </c>
      <c r="Q3002">
        <v>100</v>
      </c>
      <c r="R3002">
        <v>0</v>
      </c>
      <c r="S3002" s="2" t="s">
        <v>54</v>
      </c>
      <c r="T3002" s="2" t="s">
        <v>55</v>
      </c>
      <c r="U3002" s="2" t="s">
        <v>1838</v>
      </c>
      <c r="V3002" s="2"/>
      <c r="W3002">
        <v>81000</v>
      </c>
      <c r="X3002">
        <v>0</v>
      </c>
      <c r="Y3002">
        <v>0</v>
      </c>
      <c r="Z3002">
        <v>81000</v>
      </c>
      <c r="AB3002" s="2" t="s">
        <v>57</v>
      </c>
      <c r="AC3002">
        <v>32400</v>
      </c>
      <c r="AD3002">
        <v>48600</v>
      </c>
      <c r="AE3002">
        <v>185000</v>
      </c>
      <c r="AF3002">
        <v>2775</v>
      </c>
      <c r="AG3002" s="2"/>
      <c r="AH3002" s="2"/>
      <c r="AI3002" s="1"/>
      <c r="AJ3002" s="2"/>
      <c r="AK3002" s="2" t="s">
        <v>67</v>
      </c>
      <c r="AM3002" s="2" t="s">
        <v>59</v>
      </c>
      <c r="AP3002" s="2" t="s">
        <v>60</v>
      </c>
      <c r="AQ3002" s="2" t="s">
        <v>41</v>
      </c>
      <c r="AR3002">
        <v>104000</v>
      </c>
      <c r="AS3002" s="2" t="str">
        <f>_xlfn.IFNA(IF(VLOOKUP(all_resi[[#This Row],[No. Waybill]],settle_reconcile[No. Waybill],1,0)="","Recon","Recon"),"-")</f>
        <v>-</v>
      </c>
      <c r="AT3002" s="2">
        <f>all_resi[[#This Row],[Nilai COD]]-all_resi[[#This Row],[COD Fee]]-all_resi[[#This Row],[Total Biaya Setelah Diskon]]</f>
        <v>133625</v>
      </c>
      <c r="AU3002" s="2" t="str">
        <f>IF(all_resi[[#This Row],[Waktu Terima]]="","",_xlfn.DAYS(all_resi[[#This Row],[Waktu Terima]],all_resi[[#This Row],[Tanggal Pengiriman]]))</f>
        <v/>
      </c>
    </row>
    <row r="3003" spans="1:47" x14ac:dyDescent="0.25">
      <c r="A3003" s="2" t="s">
        <v>16071</v>
      </c>
      <c r="B3003" s="1">
        <v>46198</v>
      </c>
      <c r="C3003" s="2" t="s">
        <v>42</v>
      </c>
      <c r="D3003" s="2" t="s">
        <v>43</v>
      </c>
      <c r="E3003" s="2" t="s">
        <v>44</v>
      </c>
      <c r="F3003" s="2" t="s">
        <v>45</v>
      </c>
      <c r="G3003" s="2" t="s">
        <v>46</v>
      </c>
      <c r="H3003" s="2" t="s">
        <v>47</v>
      </c>
      <c r="I3003" s="2" t="s">
        <v>16072</v>
      </c>
      <c r="J3003" s="2" t="s">
        <v>16073</v>
      </c>
      <c r="K3003" s="2" t="s">
        <v>209</v>
      </c>
      <c r="L3003" s="2" t="s">
        <v>214</v>
      </c>
      <c r="M3003" s="2" t="s">
        <v>3422</v>
      </c>
      <c r="N3003" s="2" t="s">
        <v>16074</v>
      </c>
      <c r="O3003">
        <v>1</v>
      </c>
      <c r="P3003" s="2" t="s">
        <v>53</v>
      </c>
      <c r="Q3003">
        <v>100</v>
      </c>
      <c r="R3003">
        <v>0</v>
      </c>
      <c r="S3003" s="2" t="s">
        <v>54</v>
      </c>
      <c r="T3003" s="2" t="s">
        <v>55</v>
      </c>
      <c r="U3003" s="2" t="s">
        <v>323</v>
      </c>
      <c r="V3003" s="2"/>
      <c r="W3003">
        <v>48000</v>
      </c>
      <c r="X3003">
        <v>0</v>
      </c>
      <c r="Y3003">
        <v>0</v>
      </c>
      <c r="Z3003">
        <v>48000</v>
      </c>
      <c r="AB3003" s="2" t="s">
        <v>57</v>
      </c>
      <c r="AC3003">
        <v>19200</v>
      </c>
      <c r="AD3003">
        <v>28800</v>
      </c>
      <c r="AE3003">
        <v>122000</v>
      </c>
      <c r="AF3003">
        <v>1830</v>
      </c>
      <c r="AG3003" s="2" t="s">
        <v>256</v>
      </c>
      <c r="AH3003" s="2"/>
      <c r="AI3003" s="1">
        <v>46209</v>
      </c>
      <c r="AJ3003" s="2"/>
      <c r="AK3003" s="2" t="s">
        <v>67</v>
      </c>
      <c r="AM3003" s="2" t="s">
        <v>59</v>
      </c>
      <c r="AP3003" s="2" t="s">
        <v>60</v>
      </c>
      <c r="AQ3003" s="2" t="s">
        <v>41</v>
      </c>
      <c r="AR3003">
        <v>74000</v>
      </c>
      <c r="AS3003" s="2" t="str">
        <f>_xlfn.IFNA(IF(VLOOKUP(all_resi[[#This Row],[No. Waybill]],settle_reconcile[No. Waybill],1,0)="","Recon","Recon"),"-")</f>
        <v>-</v>
      </c>
      <c r="AT3003" s="2">
        <f>all_resi[[#This Row],[Nilai COD]]-all_resi[[#This Row],[COD Fee]]-all_resi[[#This Row],[Total Biaya Setelah Diskon]]</f>
        <v>91370</v>
      </c>
      <c r="AU3003" s="2">
        <f>IF(all_resi[[#This Row],[Waktu Terima]]="","",_xlfn.DAYS(all_resi[[#This Row],[Waktu Terima]],all_resi[[#This Row],[Tanggal Pengiriman]]))</f>
        <v>11</v>
      </c>
    </row>
    <row r="3004" spans="1:47" x14ac:dyDescent="0.25">
      <c r="A3004" s="2" t="s">
        <v>16020</v>
      </c>
      <c r="B3004" s="1">
        <v>46198</v>
      </c>
      <c r="C3004" s="2" t="s">
        <v>42</v>
      </c>
      <c r="D3004" s="2" t="s">
        <v>43</v>
      </c>
      <c r="E3004" s="2" t="s">
        <v>44</v>
      </c>
      <c r="F3004" s="2" t="s">
        <v>45</v>
      </c>
      <c r="G3004" s="2" t="s">
        <v>46</v>
      </c>
      <c r="H3004" s="2" t="s">
        <v>80</v>
      </c>
      <c r="I3004" s="2" t="s">
        <v>16021</v>
      </c>
      <c r="J3004" s="2" t="s">
        <v>16022</v>
      </c>
      <c r="K3004" s="2" t="s">
        <v>359</v>
      </c>
      <c r="L3004" s="2" t="s">
        <v>1157</v>
      </c>
      <c r="M3004" s="2" t="s">
        <v>16023</v>
      </c>
      <c r="N3004" s="2" t="s">
        <v>16024</v>
      </c>
      <c r="O3004">
        <v>1</v>
      </c>
      <c r="P3004" s="2" t="s">
        <v>53</v>
      </c>
      <c r="Q3004">
        <v>100</v>
      </c>
      <c r="R3004">
        <v>0</v>
      </c>
      <c r="S3004" s="2" t="s">
        <v>54</v>
      </c>
      <c r="T3004" s="2" t="s">
        <v>55</v>
      </c>
      <c r="U3004" s="2" t="s">
        <v>305</v>
      </c>
      <c r="V3004" s="2"/>
      <c r="W3004">
        <v>54000</v>
      </c>
      <c r="X3004">
        <v>0</v>
      </c>
      <c r="Y3004">
        <v>0</v>
      </c>
      <c r="Z3004">
        <v>54000</v>
      </c>
      <c r="AB3004" s="2" t="s">
        <v>57</v>
      </c>
      <c r="AC3004">
        <v>21600</v>
      </c>
      <c r="AD3004">
        <v>32400</v>
      </c>
      <c r="AE3004">
        <v>124000</v>
      </c>
      <c r="AF3004">
        <v>1860</v>
      </c>
      <c r="AG3004" s="2" t="s">
        <v>16021</v>
      </c>
      <c r="AH3004" s="2"/>
      <c r="AI3004" s="1">
        <v>46202</v>
      </c>
      <c r="AJ3004" s="2" t="s">
        <v>87</v>
      </c>
      <c r="AK3004" s="2" t="s">
        <v>58</v>
      </c>
      <c r="AM3004" s="2" t="s">
        <v>59</v>
      </c>
      <c r="AP3004" s="2" t="s">
        <v>60</v>
      </c>
      <c r="AQ3004" s="2" t="s">
        <v>41</v>
      </c>
      <c r="AR3004">
        <v>70000</v>
      </c>
      <c r="AS3004" s="2" t="str">
        <f>_xlfn.IFNA(IF(VLOOKUP(all_resi[[#This Row],[No. Waybill]],settle_reconcile[No. Waybill],1,0)="","Recon","Recon"),"-")</f>
        <v>Recon</v>
      </c>
      <c r="AT3004" s="2">
        <f>all_resi[[#This Row],[Nilai COD]]-all_resi[[#This Row],[COD Fee]]-all_resi[[#This Row],[Total Biaya Setelah Diskon]]</f>
        <v>89740</v>
      </c>
      <c r="AU3004" s="2">
        <f>IF(all_resi[[#This Row],[Waktu Terima]]="","",_xlfn.DAYS(all_resi[[#This Row],[Waktu Terima]],all_resi[[#This Row],[Tanggal Pengiriman]]))</f>
        <v>4</v>
      </c>
    </row>
    <row r="3005" spans="1:47" x14ac:dyDescent="0.25">
      <c r="A3005" s="2" t="s">
        <v>16132</v>
      </c>
      <c r="B3005" s="1">
        <v>46198</v>
      </c>
      <c r="C3005" s="2" t="s">
        <v>42</v>
      </c>
      <c r="D3005" s="2" t="s">
        <v>43</v>
      </c>
      <c r="E3005" s="2" t="s">
        <v>44</v>
      </c>
      <c r="F3005" s="2" t="s">
        <v>45</v>
      </c>
      <c r="G3005" s="2" t="s">
        <v>46</v>
      </c>
      <c r="H3005" s="2" t="s">
        <v>47</v>
      </c>
      <c r="I3005" s="2" t="s">
        <v>16133</v>
      </c>
      <c r="J3005" s="2" t="s">
        <v>16134</v>
      </c>
      <c r="K3005" s="2" t="s">
        <v>957</v>
      </c>
      <c r="L3005" s="2" t="s">
        <v>3147</v>
      </c>
      <c r="M3005" s="2" t="s">
        <v>3148</v>
      </c>
      <c r="N3005" s="2" t="s">
        <v>16135</v>
      </c>
      <c r="O3005">
        <v>1</v>
      </c>
      <c r="P3005" s="2" t="s">
        <v>53</v>
      </c>
      <c r="Q3005">
        <v>100</v>
      </c>
      <c r="R3005">
        <v>0</v>
      </c>
      <c r="S3005" s="2" t="s">
        <v>54</v>
      </c>
      <c r="T3005" s="2" t="s">
        <v>55</v>
      </c>
      <c r="U3005" s="2" t="s">
        <v>147</v>
      </c>
      <c r="V3005" s="2"/>
      <c r="W3005">
        <v>44000</v>
      </c>
      <c r="X3005">
        <v>0</v>
      </c>
      <c r="Y3005">
        <v>0</v>
      </c>
      <c r="Z3005">
        <v>44000</v>
      </c>
      <c r="AB3005" s="2" t="s">
        <v>57</v>
      </c>
      <c r="AC3005">
        <v>17600</v>
      </c>
      <c r="AD3005">
        <v>26400</v>
      </c>
      <c r="AE3005">
        <v>105000</v>
      </c>
      <c r="AF3005">
        <v>1575</v>
      </c>
      <c r="AG3005" s="2" t="s">
        <v>16133</v>
      </c>
      <c r="AH3005" s="2"/>
      <c r="AI3005" s="1">
        <v>46201</v>
      </c>
      <c r="AJ3005" s="2"/>
      <c r="AK3005" s="2" t="s">
        <v>58</v>
      </c>
      <c r="AM3005" s="2" t="s">
        <v>59</v>
      </c>
      <c r="AP3005" s="2" t="s">
        <v>60</v>
      </c>
      <c r="AQ3005" s="2" t="s">
        <v>41</v>
      </c>
      <c r="AR3005">
        <v>61000</v>
      </c>
      <c r="AS3005" s="2" t="str">
        <f>_xlfn.IFNA(IF(VLOOKUP(all_resi[[#This Row],[No. Waybill]],settle_reconcile[No. Waybill],1,0)="","Recon","Recon"),"-")</f>
        <v>Recon</v>
      </c>
      <c r="AT3005" s="2">
        <f>all_resi[[#This Row],[Nilai COD]]-all_resi[[#This Row],[COD Fee]]-all_resi[[#This Row],[Total Biaya Setelah Diskon]]</f>
        <v>77025</v>
      </c>
      <c r="AU3005" s="2">
        <f>IF(all_resi[[#This Row],[Waktu Terima]]="","",_xlfn.DAYS(all_resi[[#This Row],[Waktu Terima]],all_resi[[#This Row],[Tanggal Pengiriman]]))</f>
        <v>3</v>
      </c>
    </row>
    <row r="3006" spans="1:47" x14ac:dyDescent="0.25">
      <c r="A3006" s="2" t="s">
        <v>16321</v>
      </c>
      <c r="B3006" s="1">
        <v>46198</v>
      </c>
      <c r="C3006" s="2" t="s">
        <v>42</v>
      </c>
      <c r="D3006" s="2" t="s">
        <v>43</v>
      </c>
      <c r="E3006" s="2" t="s">
        <v>44</v>
      </c>
      <c r="F3006" s="2" t="s">
        <v>45</v>
      </c>
      <c r="G3006" s="2" t="s">
        <v>46</v>
      </c>
      <c r="H3006" s="2" t="s">
        <v>47</v>
      </c>
      <c r="I3006" s="2" t="s">
        <v>16322</v>
      </c>
      <c r="J3006" s="2" t="s">
        <v>16323</v>
      </c>
      <c r="K3006" s="2" t="s">
        <v>62</v>
      </c>
      <c r="L3006" s="2" t="s">
        <v>890</v>
      </c>
      <c r="M3006" s="2" t="s">
        <v>995</v>
      </c>
      <c r="N3006" s="2" t="s">
        <v>16324</v>
      </c>
      <c r="O3006">
        <v>1</v>
      </c>
      <c r="P3006" s="2" t="s">
        <v>53</v>
      </c>
      <c r="Q3006">
        <v>100</v>
      </c>
      <c r="R3006">
        <v>0</v>
      </c>
      <c r="S3006" s="2" t="s">
        <v>54</v>
      </c>
      <c r="T3006" s="2" t="s">
        <v>55</v>
      </c>
      <c r="U3006" s="2" t="s">
        <v>5173</v>
      </c>
      <c r="V3006" s="2"/>
      <c r="W3006">
        <v>84000</v>
      </c>
      <c r="X3006">
        <v>0</v>
      </c>
      <c r="Y3006">
        <v>0</v>
      </c>
      <c r="Z3006">
        <v>84000</v>
      </c>
      <c r="AB3006" s="2" t="s">
        <v>57</v>
      </c>
      <c r="AC3006">
        <v>33600</v>
      </c>
      <c r="AD3006">
        <v>50400</v>
      </c>
      <c r="AE3006">
        <v>237000</v>
      </c>
      <c r="AF3006">
        <v>3555</v>
      </c>
      <c r="AG3006" s="2" t="s">
        <v>43</v>
      </c>
      <c r="AH3006" s="2"/>
      <c r="AI3006" s="1">
        <v>46211</v>
      </c>
      <c r="AJ3006" s="2"/>
      <c r="AK3006" s="2" t="s">
        <v>67</v>
      </c>
      <c r="AM3006" s="2" t="s">
        <v>59</v>
      </c>
      <c r="AP3006" s="2" t="s">
        <v>60</v>
      </c>
      <c r="AQ3006" s="2" t="s">
        <v>41</v>
      </c>
      <c r="AR3006">
        <v>153000</v>
      </c>
      <c r="AS3006" s="2" t="str">
        <f>_xlfn.IFNA(IF(VLOOKUP(all_resi[[#This Row],[No. Waybill]],settle_reconcile[No. Waybill],1,0)="","Recon","Recon"),"-")</f>
        <v>-</v>
      </c>
      <c r="AT3006" s="2">
        <f>all_resi[[#This Row],[Nilai COD]]-all_resi[[#This Row],[COD Fee]]-all_resi[[#This Row],[Total Biaya Setelah Diskon]]</f>
        <v>183045</v>
      </c>
      <c r="AU3006" s="2">
        <f>IF(all_resi[[#This Row],[Waktu Terima]]="","",_xlfn.DAYS(all_resi[[#This Row],[Waktu Terima]],all_resi[[#This Row],[Tanggal Pengiriman]]))</f>
        <v>13</v>
      </c>
    </row>
    <row r="3007" spans="1:47" x14ac:dyDescent="0.25">
      <c r="A3007" s="2" t="s">
        <v>16232</v>
      </c>
      <c r="B3007" s="1">
        <v>46198</v>
      </c>
      <c r="C3007" s="2" t="s">
        <v>42</v>
      </c>
      <c r="D3007" s="2" t="s">
        <v>43</v>
      </c>
      <c r="E3007" s="2" t="s">
        <v>44</v>
      </c>
      <c r="F3007" s="2" t="s">
        <v>45</v>
      </c>
      <c r="G3007" s="2" t="s">
        <v>46</v>
      </c>
      <c r="H3007" s="2" t="s">
        <v>47</v>
      </c>
      <c r="I3007" s="2" t="s">
        <v>16233</v>
      </c>
      <c r="J3007" s="2" t="s">
        <v>16234</v>
      </c>
      <c r="K3007" s="2" t="s">
        <v>183</v>
      </c>
      <c r="L3007" s="2" t="s">
        <v>646</v>
      </c>
      <c r="M3007" s="2" t="s">
        <v>1604</v>
      </c>
      <c r="N3007" s="2" t="s">
        <v>16235</v>
      </c>
      <c r="O3007">
        <v>1</v>
      </c>
      <c r="P3007" s="2" t="s">
        <v>53</v>
      </c>
      <c r="Q3007">
        <v>100</v>
      </c>
      <c r="R3007">
        <v>0</v>
      </c>
      <c r="S3007" s="2" t="s">
        <v>54</v>
      </c>
      <c r="T3007" s="2" t="s">
        <v>55</v>
      </c>
      <c r="U3007" s="2" t="s">
        <v>147</v>
      </c>
      <c r="V3007" s="2"/>
      <c r="W3007">
        <v>77000</v>
      </c>
      <c r="X3007">
        <v>0</v>
      </c>
      <c r="Y3007">
        <v>0</v>
      </c>
      <c r="Z3007">
        <v>77000</v>
      </c>
      <c r="AB3007" s="2" t="s">
        <v>57</v>
      </c>
      <c r="AC3007">
        <v>30800</v>
      </c>
      <c r="AD3007">
        <v>46200</v>
      </c>
      <c r="AE3007">
        <v>147000</v>
      </c>
      <c r="AF3007">
        <v>2205</v>
      </c>
      <c r="AG3007" s="2" t="s">
        <v>16233</v>
      </c>
      <c r="AH3007" s="2"/>
      <c r="AI3007" s="1">
        <v>46203</v>
      </c>
      <c r="AJ3007" s="2"/>
      <c r="AK3007" s="2" t="s">
        <v>58</v>
      </c>
      <c r="AM3007" s="2" t="s">
        <v>59</v>
      </c>
      <c r="AP3007" s="2" t="s">
        <v>60</v>
      </c>
      <c r="AQ3007" s="2" t="s">
        <v>41</v>
      </c>
      <c r="AR3007">
        <v>70000</v>
      </c>
      <c r="AS3007" s="2" t="str">
        <f>_xlfn.IFNA(IF(VLOOKUP(all_resi[[#This Row],[No. Waybill]],settle_reconcile[No. Waybill],1,0)="","Recon","Recon"),"-")</f>
        <v>Recon</v>
      </c>
      <c r="AT3007" s="2">
        <f>all_resi[[#This Row],[Nilai COD]]-all_resi[[#This Row],[COD Fee]]-all_resi[[#This Row],[Total Biaya Setelah Diskon]]</f>
        <v>98595</v>
      </c>
      <c r="AU3007" s="2">
        <f>IF(all_resi[[#This Row],[Waktu Terima]]="","",_xlfn.DAYS(all_resi[[#This Row],[Waktu Terima]],all_resi[[#This Row],[Tanggal Pengiriman]]))</f>
        <v>5</v>
      </c>
    </row>
    <row r="3008" spans="1:47" x14ac:dyDescent="0.25">
      <c r="A3008" s="2" t="s">
        <v>16136</v>
      </c>
      <c r="B3008" s="1">
        <v>46198</v>
      </c>
      <c r="C3008" s="2" t="s">
        <v>42</v>
      </c>
      <c r="D3008" s="2" t="s">
        <v>43</v>
      </c>
      <c r="E3008" s="2" t="s">
        <v>44</v>
      </c>
      <c r="F3008" s="2" t="s">
        <v>45</v>
      </c>
      <c r="G3008" s="2" t="s">
        <v>46</v>
      </c>
      <c r="H3008" s="2" t="s">
        <v>47</v>
      </c>
      <c r="I3008" s="2" t="s">
        <v>16137</v>
      </c>
      <c r="J3008" s="2" t="s">
        <v>16138</v>
      </c>
      <c r="K3008" s="2" t="s">
        <v>126</v>
      </c>
      <c r="L3008" s="2" t="s">
        <v>1468</v>
      </c>
      <c r="M3008" s="2" t="s">
        <v>16139</v>
      </c>
      <c r="N3008" s="2" t="s">
        <v>16140</v>
      </c>
      <c r="O3008">
        <v>1</v>
      </c>
      <c r="P3008" s="2" t="s">
        <v>53</v>
      </c>
      <c r="Q3008">
        <v>100</v>
      </c>
      <c r="R3008">
        <v>0</v>
      </c>
      <c r="S3008" s="2" t="s">
        <v>54</v>
      </c>
      <c r="T3008" s="2" t="s">
        <v>55</v>
      </c>
      <c r="U3008" s="2" t="s">
        <v>56</v>
      </c>
      <c r="V3008" s="2"/>
      <c r="W3008">
        <v>74000</v>
      </c>
      <c r="X3008">
        <v>0</v>
      </c>
      <c r="Y3008">
        <v>0</v>
      </c>
      <c r="Z3008">
        <v>74000</v>
      </c>
      <c r="AB3008" s="2" t="s">
        <v>57</v>
      </c>
      <c r="AC3008">
        <v>29600</v>
      </c>
      <c r="AD3008">
        <v>44400</v>
      </c>
      <c r="AE3008">
        <v>175000</v>
      </c>
      <c r="AF3008">
        <v>2625</v>
      </c>
      <c r="AG3008" s="2" t="s">
        <v>43</v>
      </c>
      <c r="AH3008" s="2"/>
      <c r="AI3008" s="1">
        <v>46211</v>
      </c>
      <c r="AJ3008" s="2"/>
      <c r="AK3008" s="2" t="s">
        <v>67</v>
      </c>
      <c r="AM3008" s="2" t="s">
        <v>59</v>
      </c>
      <c r="AP3008" s="2" t="s">
        <v>60</v>
      </c>
      <c r="AQ3008" s="2" t="s">
        <v>41</v>
      </c>
      <c r="AR3008">
        <v>101000</v>
      </c>
      <c r="AS3008" s="2" t="str">
        <f>_xlfn.IFNA(IF(VLOOKUP(all_resi[[#This Row],[No. Waybill]],settle_reconcile[No. Waybill],1,0)="","Recon","Recon"),"-")</f>
        <v>-</v>
      </c>
      <c r="AT3008" s="2">
        <f>all_resi[[#This Row],[Nilai COD]]-all_resi[[#This Row],[COD Fee]]-all_resi[[#This Row],[Total Biaya Setelah Diskon]]</f>
        <v>127975</v>
      </c>
      <c r="AU3008" s="2">
        <f>IF(all_resi[[#This Row],[Waktu Terima]]="","",_xlfn.DAYS(all_resi[[#This Row],[Waktu Terima]],all_resi[[#This Row],[Tanggal Pengiriman]]))</f>
        <v>13</v>
      </c>
    </row>
    <row r="3009" spans="1:47" x14ac:dyDescent="0.25">
      <c r="A3009" s="2" t="s">
        <v>16309</v>
      </c>
      <c r="B3009" s="1">
        <v>46198</v>
      </c>
      <c r="C3009" s="2" t="s">
        <v>42</v>
      </c>
      <c r="D3009" s="2" t="s">
        <v>43</v>
      </c>
      <c r="E3009" s="2" t="s">
        <v>44</v>
      </c>
      <c r="F3009" s="2" t="s">
        <v>45</v>
      </c>
      <c r="G3009" s="2" t="s">
        <v>46</v>
      </c>
      <c r="H3009" s="2" t="s">
        <v>47</v>
      </c>
      <c r="I3009" s="2" t="s">
        <v>16310</v>
      </c>
      <c r="J3009" s="2" t="s">
        <v>12301</v>
      </c>
      <c r="K3009" s="2" t="s">
        <v>121</v>
      </c>
      <c r="L3009" s="2" t="s">
        <v>761</v>
      </c>
      <c r="M3009" s="2" t="s">
        <v>762</v>
      </c>
      <c r="N3009" s="2" t="s">
        <v>16311</v>
      </c>
      <c r="O3009">
        <v>1</v>
      </c>
      <c r="P3009" s="2" t="s">
        <v>53</v>
      </c>
      <c r="Q3009">
        <v>100</v>
      </c>
      <c r="R3009">
        <v>0</v>
      </c>
      <c r="S3009" s="2" t="s">
        <v>54</v>
      </c>
      <c r="T3009" s="2" t="s">
        <v>55</v>
      </c>
      <c r="U3009" s="2" t="s">
        <v>147</v>
      </c>
      <c r="V3009" s="2"/>
      <c r="W3009">
        <v>85000</v>
      </c>
      <c r="X3009">
        <v>0</v>
      </c>
      <c r="Y3009">
        <v>0</v>
      </c>
      <c r="Z3009">
        <v>85000</v>
      </c>
      <c r="AB3009" s="2" t="s">
        <v>57</v>
      </c>
      <c r="AC3009">
        <v>34000</v>
      </c>
      <c r="AD3009">
        <v>51000</v>
      </c>
      <c r="AE3009">
        <v>145000</v>
      </c>
      <c r="AF3009">
        <v>2175</v>
      </c>
      <c r="AG3009" s="2"/>
      <c r="AH3009" s="2"/>
      <c r="AI3009" s="1"/>
      <c r="AJ3009" s="2"/>
      <c r="AK3009" s="2" t="s">
        <v>67</v>
      </c>
      <c r="AM3009" s="2" t="s">
        <v>59</v>
      </c>
      <c r="AP3009" s="2" t="s">
        <v>60</v>
      </c>
      <c r="AQ3009" s="2" t="s">
        <v>41</v>
      </c>
      <c r="AR3009">
        <v>60000</v>
      </c>
      <c r="AS3009" s="2" t="str">
        <f>_xlfn.IFNA(IF(VLOOKUP(all_resi[[#This Row],[No. Waybill]],settle_reconcile[No. Waybill],1,0)="","Recon","Recon"),"-")</f>
        <v>-</v>
      </c>
      <c r="AT3009" s="2">
        <f>all_resi[[#This Row],[Nilai COD]]-all_resi[[#This Row],[COD Fee]]-all_resi[[#This Row],[Total Biaya Setelah Diskon]]</f>
        <v>91825</v>
      </c>
      <c r="AU3009" s="2" t="str">
        <f>IF(all_resi[[#This Row],[Waktu Terima]]="","",_xlfn.DAYS(all_resi[[#This Row],[Waktu Terima]],all_resi[[#This Row],[Tanggal Pengiriman]]))</f>
        <v/>
      </c>
    </row>
    <row r="3010" spans="1:47" x14ac:dyDescent="0.25">
      <c r="A3010" s="2" t="s">
        <v>16123</v>
      </c>
      <c r="B3010" s="1">
        <v>46198</v>
      </c>
      <c r="C3010" s="2" t="s">
        <v>42</v>
      </c>
      <c r="D3010" s="2" t="s">
        <v>43</v>
      </c>
      <c r="E3010" s="2" t="s">
        <v>44</v>
      </c>
      <c r="F3010" s="2" t="s">
        <v>45</v>
      </c>
      <c r="G3010" s="2" t="s">
        <v>46</v>
      </c>
      <c r="H3010" s="2" t="s">
        <v>80</v>
      </c>
      <c r="I3010" s="2" t="s">
        <v>16124</v>
      </c>
      <c r="J3010" s="2" t="s">
        <v>16125</v>
      </c>
      <c r="K3010" s="2" t="s">
        <v>100</v>
      </c>
      <c r="L3010" s="2" t="s">
        <v>101</v>
      </c>
      <c r="M3010" s="2" t="s">
        <v>16126</v>
      </c>
      <c r="N3010" s="2" t="s">
        <v>16127</v>
      </c>
      <c r="O3010">
        <v>1</v>
      </c>
      <c r="P3010" s="2" t="s">
        <v>53</v>
      </c>
      <c r="Q3010">
        <v>100</v>
      </c>
      <c r="R3010">
        <v>0</v>
      </c>
      <c r="S3010" s="2" t="s">
        <v>54</v>
      </c>
      <c r="T3010" s="2" t="s">
        <v>55</v>
      </c>
      <c r="U3010" s="2" t="s">
        <v>86</v>
      </c>
      <c r="V3010" s="2"/>
      <c r="W3010">
        <v>15000</v>
      </c>
      <c r="X3010">
        <v>0</v>
      </c>
      <c r="Y3010">
        <v>0</v>
      </c>
      <c r="Z3010">
        <v>15000</v>
      </c>
      <c r="AB3010" s="2" t="s">
        <v>57</v>
      </c>
      <c r="AC3010">
        <v>9000</v>
      </c>
      <c r="AD3010">
        <v>6000</v>
      </c>
      <c r="AE3010">
        <v>75000</v>
      </c>
      <c r="AF3010">
        <v>1125</v>
      </c>
      <c r="AG3010" s="2" t="s">
        <v>17318</v>
      </c>
      <c r="AH3010" s="2" t="s">
        <v>149</v>
      </c>
      <c r="AI3010" s="1">
        <v>46203</v>
      </c>
      <c r="AJ3010" s="2" t="s">
        <v>87</v>
      </c>
      <c r="AK3010" s="2" t="s">
        <v>67</v>
      </c>
      <c r="AM3010" s="2" t="s">
        <v>59</v>
      </c>
      <c r="AP3010" s="2" t="s">
        <v>60</v>
      </c>
      <c r="AQ3010" s="2" t="s">
        <v>41</v>
      </c>
      <c r="AR3010">
        <v>60000</v>
      </c>
      <c r="AS3010" s="2" t="str">
        <f>_xlfn.IFNA(IF(VLOOKUP(all_resi[[#This Row],[No. Waybill]],settle_reconcile[No. Waybill],1,0)="","Recon","Recon"),"-")</f>
        <v>-</v>
      </c>
      <c r="AT3010" s="2">
        <f>all_resi[[#This Row],[Nilai COD]]-all_resi[[#This Row],[COD Fee]]-all_resi[[#This Row],[Total Biaya Setelah Diskon]]</f>
        <v>67875</v>
      </c>
      <c r="AU3010" s="2">
        <f>IF(all_resi[[#This Row],[Waktu Terima]]="","",_xlfn.DAYS(all_resi[[#This Row],[Waktu Terima]],all_resi[[#This Row],[Tanggal Pengiriman]]))</f>
        <v>5</v>
      </c>
    </row>
    <row r="3011" spans="1:47" x14ac:dyDescent="0.25">
      <c r="A3011" s="2" t="s">
        <v>16054</v>
      </c>
      <c r="B3011" s="1">
        <v>46198</v>
      </c>
      <c r="C3011" s="2" t="s">
        <v>42</v>
      </c>
      <c r="D3011" s="2" t="s">
        <v>43</v>
      </c>
      <c r="E3011" s="2" t="s">
        <v>44</v>
      </c>
      <c r="F3011" s="2" t="s">
        <v>45</v>
      </c>
      <c r="G3011" s="2" t="s">
        <v>46</v>
      </c>
      <c r="H3011" s="2" t="s">
        <v>47</v>
      </c>
      <c r="I3011" s="2" t="s">
        <v>16055</v>
      </c>
      <c r="J3011" s="2" t="s">
        <v>16056</v>
      </c>
      <c r="K3011" s="2" t="s">
        <v>171</v>
      </c>
      <c r="L3011" s="2" t="s">
        <v>349</v>
      </c>
      <c r="M3011" s="2" t="s">
        <v>3197</v>
      </c>
      <c r="N3011" s="2" t="s">
        <v>16057</v>
      </c>
      <c r="O3011">
        <v>1</v>
      </c>
      <c r="P3011" s="2" t="s">
        <v>53</v>
      </c>
      <c r="Q3011">
        <v>100</v>
      </c>
      <c r="R3011">
        <v>0</v>
      </c>
      <c r="S3011" s="2" t="s">
        <v>54</v>
      </c>
      <c r="T3011" s="2" t="s">
        <v>55</v>
      </c>
      <c r="U3011" s="2" t="s">
        <v>250</v>
      </c>
      <c r="V3011" s="2"/>
      <c r="W3011">
        <v>38000</v>
      </c>
      <c r="X3011">
        <v>0</v>
      </c>
      <c r="Y3011">
        <v>0</v>
      </c>
      <c r="Z3011">
        <v>38000</v>
      </c>
      <c r="AB3011" s="2" t="s">
        <v>57</v>
      </c>
      <c r="AC3011">
        <v>15200</v>
      </c>
      <c r="AD3011">
        <v>22800</v>
      </c>
      <c r="AE3011">
        <v>83000</v>
      </c>
      <c r="AF3011">
        <v>1245</v>
      </c>
      <c r="AG3011" s="2" t="s">
        <v>16055</v>
      </c>
      <c r="AH3011" s="2"/>
      <c r="AI3011" s="1">
        <v>46203</v>
      </c>
      <c r="AJ3011" s="2"/>
      <c r="AK3011" s="2" t="s">
        <v>58</v>
      </c>
      <c r="AM3011" s="2" t="s">
        <v>59</v>
      </c>
      <c r="AP3011" s="2" t="s">
        <v>60</v>
      </c>
      <c r="AQ3011" s="2" t="s">
        <v>41</v>
      </c>
      <c r="AR3011">
        <v>45000</v>
      </c>
      <c r="AS3011" s="2" t="str">
        <f>_xlfn.IFNA(IF(VLOOKUP(all_resi[[#This Row],[No. Waybill]],settle_reconcile[No. Waybill],1,0)="","Recon","Recon"),"-")</f>
        <v>Recon</v>
      </c>
      <c r="AT3011" s="2">
        <f>all_resi[[#This Row],[Nilai COD]]-all_resi[[#This Row],[COD Fee]]-all_resi[[#This Row],[Total Biaya Setelah Diskon]]</f>
        <v>58955</v>
      </c>
      <c r="AU3011" s="2">
        <f>IF(all_resi[[#This Row],[Waktu Terima]]="","",_xlfn.DAYS(all_resi[[#This Row],[Waktu Terima]],all_resi[[#This Row],[Tanggal Pengiriman]]))</f>
        <v>5</v>
      </c>
    </row>
    <row r="3012" spans="1:47" x14ac:dyDescent="0.25">
      <c r="A3012" s="2" t="s">
        <v>16128</v>
      </c>
      <c r="B3012" s="1">
        <v>46198</v>
      </c>
      <c r="C3012" s="2" t="s">
        <v>42</v>
      </c>
      <c r="D3012" s="2" t="s">
        <v>43</v>
      </c>
      <c r="E3012" s="2" t="s">
        <v>44</v>
      </c>
      <c r="F3012" s="2" t="s">
        <v>45</v>
      </c>
      <c r="G3012" s="2" t="s">
        <v>46</v>
      </c>
      <c r="H3012" s="2" t="s">
        <v>47</v>
      </c>
      <c r="I3012" s="2" t="s">
        <v>16129</v>
      </c>
      <c r="J3012" s="2" t="s">
        <v>16130</v>
      </c>
      <c r="K3012" s="2" t="s">
        <v>156</v>
      </c>
      <c r="L3012" s="2" t="s">
        <v>369</v>
      </c>
      <c r="M3012" s="2" t="s">
        <v>2018</v>
      </c>
      <c r="N3012" s="2" t="s">
        <v>16131</v>
      </c>
      <c r="O3012">
        <v>1</v>
      </c>
      <c r="P3012" s="2" t="s">
        <v>53</v>
      </c>
      <c r="Q3012">
        <v>100</v>
      </c>
      <c r="R3012">
        <v>0</v>
      </c>
      <c r="S3012" s="2" t="s">
        <v>54</v>
      </c>
      <c r="T3012" s="2" t="s">
        <v>55</v>
      </c>
      <c r="U3012" s="2" t="s">
        <v>97</v>
      </c>
      <c r="V3012" s="2"/>
      <c r="W3012">
        <v>100000</v>
      </c>
      <c r="X3012">
        <v>0</v>
      </c>
      <c r="Y3012">
        <v>0</v>
      </c>
      <c r="Z3012">
        <v>100000</v>
      </c>
      <c r="AB3012" s="2" t="s">
        <v>57</v>
      </c>
      <c r="AC3012">
        <v>40000</v>
      </c>
      <c r="AD3012">
        <v>60000</v>
      </c>
      <c r="AE3012">
        <v>165000</v>
      </c>
      <c r="AF3012">
        <v>2475</v>
      </c>
      <c r="AG3012" s="2"/>
      <c r="AH3012" s="2"/>
      <c r="AI3012" s="1"/>
      <c r="AJ3012" s="2"/>
      <c r="AK3012" s="2" t="s">
        <v>67</v>
      </c>
      <c r="AM3012" s="2" t="s">
        <v>59</v>
      </c>
      <c r="AP3012" s="2" t="s">
        <v>60</v>
      </c>
      <c r="AQ3012" s="2" t="s">
        <v>41</v>
      </c>
      <c r="AR3012">
        <v>65000</v>
      </c>
      <c r="AS3012" s="2" t="str">
        <f>_xlfn.IFNA(IF(VLOOKUP(all_resi[[#This Row],[No. Waybill]],settle_reconcile[No. Waybill],1,0)="","Recon","Recon"),"-")</f>
        <v>-</v>
      </c>
      <c r="AT3012" s="2">
        <f>all_resi[[#This Row],[Nilai COD]]-all_resi[[#This Row],[COD Fee]]-all_resi[[#This Row],[Total Biaya Setelah Diskon]]</f>
        <v>102525</v>
      </c>
      <c r="AU3012" s="2" t="str">
        <f>IF(all_resi[[#This Row],[Waktu Terima]]="","",_xlfn.DAYS(all_resi[[#This Row],[Waktu Terima]],all_resi[[#This Row],[Tanggal Pengiriman]]))</f>
        <v/>
      </c>
    </row>
    <row r="3013" spans="1:47" x14ac:dyDescent="0.25">
      <c r="A3013" s="2" t="s">
        <v>16312</v>
      </c>
      <c r="B3013" s="1">
        <v>46198</v>
      </c>
      <c r="C3013" s="2" t="s">
        <v>42</v>
      </c>
      <c r="D3013" s="2" t="s">
        <v>43</v>
      </c>
      <c r="E3013" s="2" t="s">
        <v>44</v>
      </c>
      <c r="F3013" s="2" t="s">
        <v>45</v>
      </c>
      <c r="G3013" s="2" t="s">
        <v>46</v>
      </c>
      <c r="H3013" s="2" t="s">
        <v>80</v>
      </c>
      <c r="I3013" s="2" t="s">
        <v>16313</v>
      </c>
      <c r="J3013" s="2" t="s">
        <v>16314</v>
      </c>
      <c r="K3013" s="2" t="s">
        <v>49</v>
      </c>
      <c r="L3013" s="2" t="s">
        <v>151</v>
      </c>
      <c r="M3013" s="2" t="s">
        <v>422</v>
      </c>
      <c r="N3013" s="2" t="s">
        <v>16315</v>
      </c>
      <c r="O3013">
        <v>1</v>
      </c>
      <c r="P3013" s="2" t="s">
        <v>53</v>
      </c>
      <c r="Q3013">
        <v>100</v>
      </c>
      <c r="R3013">
        <v>0</v>
      </c>
      <c r="S3013" s="2" t="s">
        <v>54</v>
      </c>
      <c r="T3013" s="2" t="s">
        <v>55</v>
      </c>
      <c r="U3013" s="2" t="s">
        <v>305</v>
      </c>
      <c r="V3013" s="2"/>
      <c r="W3013">
        <v>44000</v>
      </c>
      <c r="X3013">
        <v>0</v>
      </c>
      <c r="Y3013">
        <v>0</v>
      </c>
      <c r="Z3013">
        <v>44000</v>
      </c>
      <c r="AB3013" s="2" t="s">
        <v>57</v>
      </c>
      <c r="AC3013">
        <v>17600</v>
      </c>
      <c r="AD3013">
        <v>26400</v>
      </c>
      <c r="AE3013">
        <v>114000</v>
      </c>
      <c r="AF3013">
        <v>1710</v>
      </c>
      <c r="AG3013" s="2" t="s">
        <v>16313</v>
      </c>
      <c r="AH3013" s="2"/>
      <c r="AI3013" s="1">
        <v>46203</v>
      </c>
      <c r="AJ3013" s="2" t="s">
        <v>87</v>
      </c>
      <c r="AK3013" s="2" t="s">
        <v>58</v>
      </c>
      <c r="AM3013" s="2" t="s">
        <v>59</v>
      </c>
      <c r="AP3013" s="2" t="s">
        <v>60</v>
      </c>
      <c r="AQ3013" s="2" t="s">
        <v>41</v>
      </c>
      <c r="AR3013">
        <v>70000</v>
      </c>
      <c r="AS3013" s="2" t="str">
        <f>_xlfn.IFNA(IF(VLOOKUP(all_resi[[#This Row],[No. Waybill]],settle_reconcile[No. Waybill],1,0)="","Recon","Recon"),"-")</f>
        <v>Recon</v>
      </c>
      <c r="AT3013" s="2">
        <f>all_resi[[#This Row],[Nilai COD]]-all_resi[[#This Row],[COD Fee]]-all_resi[[#This Row],[Total Biaya Setelah Diskon]]</f>
        <v>85890</v>
      </c>
      <c r="AU3013" s="2">
        <f>IF(all_resi[[#This Row],[Waktu Terima]]="","",_xlfn.DAYS(all_resi[[#This Row],[Waktu Terima]],all_resi[[#This Row],[Tanggal Pengiriman]]))</f>
        <v>5</v>
      </c>
    </row>
    <row r="3014" spans="1:47" x14ac:dyDescent="0.25">
      <c r="A3014" s="2" t="s">
        <v>16514</v>
      </c>
      <c r="B3014" s="1">
        <v>46198</v>
      </c>
      <c r="C3014" s="2" t="s">
        <v>42</v>
      </c>
      <c r="D3014" s="2" t="s">
        <v>43</v>
      </c>
      <c r="E3014" s="2" t="s">
        <v>44</v>
      </c>
      <c r="F3014" s="2" t="s">
        <v>45</v>
      </c>
      <c r="G3014" s="2" t="s">
        <v>46</v>
      </c>
      <c r="H3014" s="2" t="s">
        <v>47</v>
      </c>
      <c r="I3014" s="2" t="s">
        <v>16515</v>
      </c>
      <c r="J3014" s="2" t="s">
        <v>16516</v>
      </c>
      <c r="K3014" s="2" t="s">
        <v>388</v>
      </c>
      <c r="L3014" s="2" t="s">
        <v>389</v>
      </c>
      <c r="M3014" s="2" t="s">
        <v>390</v>
      </c>
      <c r="N3014" s="2" t="s">
        <v>16517</v>
      </c>
      <c r="O3014">
        <v>1</v>
      </c>
      <c r="P3014" s="2" t="s">
        <v>53</v>
      </c>
      <c r="Q3014">
        <v>100</v>
      </c>
      <c r="R3014">
        <v>0</v>
      </c>
      <c r="S3014" s="2" t="s">
        <v>54</v>
      </c>
      <c r="T3014" s="2" t="s">
        <v>55</v>
      </c>
      <c r="U3014" s="2" t="s">
        <v>147</v>
      </c>
      <c r="V3014" s="2"/>
      <c r="W3014">
        <v>85000</v>
      </c>
      <c r="X3014">
        <v>0</v>
      </c>
      <c r="Y3014">
        <v>0</v>
      </c>
      <c r="Z3014">
        <v>85000</v>
      </c>
      <c r="AB3014" s="2" t="s">
        <v>57</v>
      </c>
      <c r="AC3014">
        <v>34000</v>
      </c>
      <c r="AD3014">
        <v>51000</v>
      </c>
      <c r="AE3014">
        <v>155000</v>
      </c>
      <c r="AF3014">
        <v>2325</v>
      </c>
      <c r="AG3014" s="2" t="s">
        <v>43</v>
      </c>
      <c r="AH3014" s="2"/>
      <c r="AI3014" s="1">
        <v>46210</v>
      </c>
      <c r="AJ3014" s="2"/>
      <c r="AK3014" s="2" t="s">
        <v>67</v>
      </c>
      <c r="AM3014" s="2" t="s">
        <v>59</v>
      </c>
      <c r="AP3014" s="2" t="s">
        <v>60</v>
      </c>
      <c r="AQ3014" s="2" t="s">
        <v>41</v>
      </c>
      <c r="AR3014">
        <v>70000</v>
      </c>
      <c r="AS3014" s="2" t="str">
        <f>_xlfn.IFNA(IF(VLOOKUP(all_resi[[#This Row],[No. Waybill]],settle_reconcile[No. Waybill],1,0)="","Recon","Recon"),"-")</f>
        <v>-</v>
      </c>
      <c r="AT3014" s="2">
        <f>all_resi[[#This Row],[Nilai COD]]-all_resi[[#This Row],[COD Fee]]-all_resi[[#This Row],[Total Biaya Setelah Diskon]]</f>
        <v>101675</v>
      </c>
      <c r="AU3014" s="2">
        <f>IF(all_resi[[#This Row],[Waktu Terima]]="","",_xlfn.DAYS(all_resi[[#This Row],[Waktu Terima]],all_resi[[#This Row],[Tanggal Pengiriman]]))</f>
        <v>12</v>
      </c>
    </row>
    <row r="3015" spans="1:47" x14ac:dyDescent="0.25">
      <c r="A3015" s="2" t="s">
        <v>16750</v>
      </c>
      <c r="B3015" s="1">
        <v>46199</v>
      </c>
      <c r="C3015" s="2" t="s">
        <v>42</v>
      </c>
      <c r="D3015" s="2" t="s">
        <v>43</v>
      </c>
      <c r="E3015" s="2" t="s">
        <v>44</v>
      </c>
      <c r="F3015" s="2" t="s">
        <v>45</v>
      </c>
      <c r="G3015" s="2" t="s">
        <v>46</v>
      </c>
      <c r="H3015" s="2" t="s">
        <v>80</v>
      </c>
      <c r="I3015" s="2" t="s">
        <v>16751</v>
      </c>
      <c r="J3015" s="2" t="s">
        <v>16752</v>
      </c>
      <c r="K3015" s="2" t="s">
        <v>116</v>
      </c>
      <c r="L3015" s="2" t="s">
        <v>317</v>
      </c>
      <c r="M3015" s="2" t="s">
        <v>16753</v>
      </c>
      <c r="N3015" s="2" t="s">
        <v>16754</v>
      </c>
      <c r="O3015">
        <v>1</v>
      </c>
      <c r="P3015" s="2" t="s">
        <v>53</v>
      </c>
      <c r="Q3015">
        <v>100</v>
      </c>
      <c r="R3015">
        <v>0</v>
      </c>
      <c r="S3015" s="2" t="s">
        <v>54</v>
      </c>
      <c r="T3015" s="2" t="s">
        <v>55</v>
      </c>
      <c r="U3015" s="2" t="s">
        <v>305</v>
      </c>
      <c r="V3015" s="2"/>
      <c r="W3015">
        <v>12000</v>
      </c>
      <c r="X3015">
        <v>0</v>
      </c>
      <c r="Y3015">
        <v>0</v>
      </c>
      <c r="Z3015">
        <v>12000</v>
      </c>
      <c r="AB3015" s="2" t="s">
        <v>57</v>
      </c>
      <c r="AC3015">
        <v>7000</v>
      </c>
      <c r="AD3015">
        <v>5000</v>
      </c>
      <c r="AE3015">
        <v>82000</v>
      </c>
      <c r="AF3015">
        <v>1230</v>
      </c>
      <c r="AG3015" s="2" t="s">
        <v>16751</v>
      </c>
      <c r="AH3015" s="2"/>
      <c r="AI3015" s="1">
        <v>46200</v>
      </c>
      <c r="AJ3015" s="2" t="s">
        <v>87</v>
      </c>
      <c r="AK3015" s="2" t="s">
        <v>58</v>
      </c>
      <c r="AM3015" s="2" t="s">
        <v>59</v>
      </c>
      <c r="AP3015" s="2" t="s">
        <v>60</v>
      </c>
      <c r="AQ3015" s="2" t="s">
        <v>41</v>
      </c>
      <c r="AR3015">
        <v>70000</v>
      </c>
      <c r="AS3015" s="2" t="str">
        <f>_xlfn.IFNA(IF(VLOOKUP(all_resi[[#This Row],[No. Waybill]],settle_reconcile[No. Waybill],1,0)="","Recon","Recon"),"-")</f>
        <v>Recon</v>
      </c>
      <c r="AT3015" s="2">
        <f>all_resi[[#This Row],[Nilai COD]]-all_resi[[#This Row],[COD Fee]]-all_resi[[#This Row],[Total Biaya Setelah Diskon]]</f>
        <v>75770</v>
      </c>
      <c r="AU3015" s="2">
        <f>IF(all_resi[[#This Row],[Waktu Terima]]="","",_xlfn.DAYS(all_resi[[#This Row],[Waktu Terima]],all_resi[[#This Row],[Tanggal Pengiriman]]))</f>
        <v>1</v>
      </c>
    </row>
    <row r="3016" spans="1:47" x14ac:dyDescent="0.25">
      <c r="A3016" s="2" t="s">
        <v>16898</v>
      </c>
      <c r="B3016" s="1">
        <v>46199</v>
      </c>
      <c r="C3016" s="2" t="s">
        <v>42</v>
      </c>
      <c r="D3016" s="2" t="s">
        <v>43</v>
      </c>
      <c r="E3016" s="2" t="s">
        <v>44</v>
      </c>
      <c r="F3016" s="2" t="s">
        <v>45</v>
      </c>
      <c r="G3016" s="2" t="s">
        <v>46</v>
      </c>
      <c r="H3016" s="2" t="s">
        <v>47</v>
      </c>
      <c r="I3016" s="2" t="s">
        <v>16899</v>
      </c>
      <c r="J3016" s="2" t="s">
        <v>16900</v>
      </c>
      <c r="K3016" s="2" t="s">
        <v>75</v>
      </c>
      <c r="L3016" s="2" t="s">
        <v>531</v>
      </c>
      <c r="M3016" s="2" t="s">
        <v>16901</v>
      </c>
      <c r="N3016" s="2" t="s">
        <v>16902</v>
      </c>
      <c r="O3016">
        <v>1</v>
      </c>
      <c r="P3016" s="2" t="s">
        <v>53</v>
      </c>
      <c r="Q3016">
        <v>100</v>
      </c>
      <c r="R3016">
        <v>0</v>
      </c>
      <c r="S3016" s="2" t="s">
        <v>54</v>
      </c>
      <c r="T3016" s="2" t="s">
        <v>55</v>
      </c>
      <c r="U3016" s="2" t="s">
        <v>225</v>
      </c>
      <c r="V3016" s="2"/>
      <c r="W3016">
        <v>61000</v>
      </c>
      <c r="X3016">
        <v>0</v>
      </c>
      <c r="Y3016">
        <v>0</v>
      </c>
      <c r="Z3016">
        <v>61000</v>
      </c>
      <c r="AB3016" s="2" t="s">
        <v>57</v>
      </c>
      <c r="AC3016">
        <v>24400</v>
      </c>
      <c r="AD3016">
        <v>36600</v>
      </c>
      <c r="AE3016">
        <v>165000</v>
      </c>
      <c r="AF3016">
        <v>2475</v>
      </c>
      <c r="AG3016" s="2" t="s">
        <v>16899</v>
      </c>
      <c r="AH3016" s="2"/>
      <c r="AI3016" s="1">
        <v>46204</v>
      </c>
      <c r="AJ3016" s="2"/>
      <c r="AK3016" s="2" t="s">
        <v>58</v>
      </c>
      <c r="AM3016" s="2" t="s">
        <v>59</v>
      </c>
      <c r="AP3016" s="2" t="s">
        <v>60</v>
      </c>
      <c r="AQ3016" s="2" t="s">
        <v>41</v>
      </c>
      <c r="AR3016">
        <v>104000</v>
      </c>
      <c r="AS3016" s="2" t="str">
        <f>_xlfn.IFNA(IF(VLOOKUP(all_resi[[#This Row],[No. Waybill]],settle_reconcile[No. Waybill],1,0)="","Recon","Recon"),"-")</f>
        <v>Recon</v>
      </c>
      <c r="AT3016" s="2">
        <f>all_resi[[#This Row],[Nilai COD]]-all_resi[[#This Row],[COD Fee]]-all_resi[[#This Row],[Total Biaya Setelah Diskon]]</f>
        <v>125925</v>
      </c>
      <c r="AU3016" s="2">
        <f>IF(all_resi[[#This Row],[Waktu Terima]]="","",_xlfn.DAYS(all_resi[[#This Row],[Waktu Terima]],all_resi[[#This Row],[Tanggal Pengiriman]]))</f>
        <v>5</v>
      </c>
    </row>
    <row r="3017" spans="1:47" x14ac:dyDescent="0.25">
      <c r="A3017" s="2" t="s">
        <v>16876</v>
      </c>
      <c r="B3017" s="1">
        <v>46199</v>
      </c>
      <c r="C3017" s="2" t="s">
        <v>42</v>
      </c>
      <c r="D3017" s="2" t="s">
        <v>43</v>
      </c>
      <c r="E3017" s="2" t="s">
        <v>44</v>
      </c>
      <c r="F3017" s="2" t="s">
        <v>45</v>
      </c>
      <c r="G3017" s="2" t="s">
        <v>46</v>
      </c>
      <c r="H3017" s="2" t="s">
        <v>47</v>
      </c>
      <c r="I3017" s="2" t="s">
        <v>16877</v>
      </c>
      <c r="J3017" s="2" t="s">
        <v>16878</v>
      </c>
      <c r="K3017" s="2" t="s">
        <v>156</v>
      </c>
      <c r="L3017" s="2" t="s">
        <v>606</v>
      </c>
      <c r="M3017" s="2" t="s">
        <v>1191</v>
      </c>
      <c r="N3017" s="2" t="s">
        <v>16879</v>
      </c>
      <c r="O3017">
        <v>1</v>
      </c>
      <c r="P3017" s="2" t="s">
        <v>53</v>
      </c>
      <c r="Q3017">
        <v>100</v>
      </c>
      <c r="R3017">
        <v>0</v>
      </c>
      <c r="S3017" s="2" t="s">
        <v>54</v>
      </c>
      <c r="T3017" s="2" t="s">
        <v>55</v>
      </c>
      <c r="U3017" s="2" t="s">
        <v>207</v>
      </c>
      <c r="V3017" s="2"/>
      <c r="W3017">
        <v>64000</v>
      </c>
      <c r="X3017">
        <v>0</v>
      </c>
      <c r="Y3017">
        <v>0</v>
      </c>
      <c r="Z3017">
        <v>64000</v>
      </c>
      <c r="AB3017" s="2" t="s">
        <v>57</v>
      </c>
      <c r="AC3017">
        <v>25600</v>
      </c>
      <c r="AD3017">
        <v>38400</v>
      </c>
      <c r="AE3017">
        <v>135000</v>
      </c>
      <c r="AF3017">
        <v>2025</v>
      </c>
      <c r="AG3017" s="2" t="s">
        <v>16877</v>
      </c>
      <c r="AH3017" s="2"/>
      <c r="AI3017" s="1">
        <v>46202</v>
      </c>
      <c r="AJ3017" s="2"/>
      <c r="AK3017" s="2" t="s">
        <v>58</v>
      </c>
      <c r="AM3017" s="2" t="s">
        <v>59</v>
      </c>
      <c r="AP3017" s="2" t="s">
        <v>60</v>
      </c>
      <c r="AQ3017" s="2" t="s">
        <v>41</v>
      </c>
      <c r="AR3017">
        <v>71000</v>
      </c>
      <c r="AS3017" s="2" t="str">
        <f>_xlfn.IFNA(IF(VLOOKUP(all_resi[[#This Row],[No. Waybill]],settle_reconcile[No. Waybill],1,0)="","Recon","Recon"),"-")</f>
        <v>Recon</v>
      </c>
      <c r="AT3017" s="2">
        <f>all_resi[[#This Row],[Nilai COD]]-all_resi[[#This Row],[COD Fee]]-all_resi[[#This Row],[Total Biaya Setelah Diskon]]</f>
        <v>94575</v>
      </c>
      <c r="AU3017" s="2">
        <f>IF(all_resi[[#This Row],[Waktu Terima]]="","",_xlfn.DAYS(all_resi[[#This Row],[Waktu Terima]],all_resi[[#This Row],[Tanggal Pengiriman]]))</f>
        <v>3</v>
      </c>
    </row>
    <row r="3018" spans="1:47" x14ac:dyDescent="0.25">
      <c r="A3018" s="2" t="s">
        <v>16582</v>
      </c>
      <c r="B3018" s="1">
        <v>46199</v>
      </c>
      <c r="C3018" s="2" t="s">
        <v>42</v>
      </c>
      <c r="D3018" s="2" t="s">
        <v>43</v>
      </c>
      <c r="E3018" s="2" t="s">
        <v>44</v>
      </c>
      <c r="F3018" s="2" t="s">
        <v>45</v>
      </c>
      <c r="G3018" s="2" t="s">
        <v>46</v>
      </c>
      <c r="H3018" s="2" t="s">
        <v>47</v>
      </c>
      <c r="I3018" s="2" t="s">
        <v>16583</v>
      </c>
      <c r="J3018" s="2" t="s">
        <v>16584</v>
      </c>
      <c r="K3018" s="2" t="s">
        <v>156</v>
      </c>
      <c r="L3018" s="2" t="s">
        <v>726</v>
      </c>
      <c r="M3018" s="2" t="s">
        <v>16585</v>
      </c>
      <c r="N3018" s="2" t="s">
        <v>16586</v>
      </c>
      <c r="O3018">
        <v>1</v>
      </c>
      <c r="P3018" s="2" t="s">
        <v>53</v>
      </c>
      <c r="Q3018">
        <v>100</v>
      </c>
      <c r="R3018">
        <v>0</v>
      </c>
      <c r="S3018" s="2" t="s">
        <v>54</v>
      </c>
      <c r="T3018" s="2" t="s">
        <v>55</v>
      </c>
      <c r="U3018" s="2" t="s">
        <v>207</v>
      </c>
      <c r="V3018" s="2"/>
      <c r="W3018">
        <v>84000</v>
      </c>
      <c r="X3018">
        <v>0</v>
      </c>
      <c r="Y3018">
        <v>0</v>
      </c>
      <c r="Z3018">
        <v>84000</v>
      </c>
      <c r="AB3018" s="2" t="s">
        <v>57</v>
      </c>
      <c r="AC3018">
        <v>33600</v>
      </c>
      <c r="AD3018">
        <v>50400</v>
      </c>
      <c r="AE3018">
        <v>154000</v>
      </c>
      <c r="AF3018">
        <v>2310</v>
      </c>
      <c r="AG3018" s="2"/>
      <c r="AH3018" s="2"/>
      <c r="AI3018" s="1"/>
      <c r="AJ3018" s="2"/>
      <c r="AK3018" s="2" t="s">
        <v>67</v>
      </c>
      <c r="AM3018" s="2" t="s">
        <v>59</v>
      </c>
      <c r="AP3018" s="2" t="s">
        <v>60</v>
      </c>
      <c r="AQ3018" s="2" t="s">
        <v>41</v>
      </c>
      <c r="AR3018">
        <v>70000</v>
      </c>
      <c r="AS3018" s="2" t="str">
        <f>_xlfn.IFNA(IF(VLOOKUP(all_resi[[#This Row],[No. Waybill]],settle_reconcile[No. Waybill],1,0)="","Recon","Recon"),"-")</f>
        <v>-</v>
      </c>
      <c r="AT3018" s="2">
        <f>all_resi[[#This Row],[Nilai COD]]-all_resi[[#This Row],[COD Fee]]-all_resi[[#This Row],[Total Biaya Setelah Diskon]]</f>
        <v>101290</v>
      </c>
      <c r="AU3018" s="2" t="str">
        <f>IF(all_resi[[#This Row],[Waktu Terima]]="","",_xlfn.DAYS(all_resi[[#This Row],[Waktu Terima]],all_resi[[#This Row],[Tanggal Pengiriman]]))</f>
        <v/>
      </c>
    </row>
    <row r="3019" spans="1:47" x14ac:dyDescent="0.25">
      <c r="A3019" s="2" t="s">
        <v>16611</v>
      </c>
      <c r="B3019" s="1">
        <v>46199</v>
      </c>
      <c r="C3019" s="2" t="s">
        <v>42</v>
      </c>
      <c r="D3019" s="2" t="s">
        <v>43</v>
      </c>
      <c r="E3019" s="2" t="s">
        <v>44</v>
      </c>
      <c r="F3019" s="2" t="s">
        <v>45</v>
      </c>
      <c r="G3019" s="2" t="s">
        <v>46</v>
      </c>
      <c r="H3019" s="2" t="s">
        <v>47</v>
      </c>
      <c r="I3019" s="2" t="s">
        <v>16612</v>
      </c>
      <c r="J3019" s="2" t="s">
        <v>16613</v>
      </c>
      <c r="K3019" s="2" t="s">
        <v>171</v>
      </c>
      <c r="L3019" s="2" t="s">
        <v>349</v>
      </c>
      <c r="M3019" s="2" t="s">
        <v>16614</v>
      </c>
      <c r="N3019" s="2" t="s">
        <v>16615</v>
      </c>
      <c r="O3019">
        <v>1</v>
      </c>
      <c r="P3019" s="2" t="s">
        <v>53</v>
      </c>
      <c r="Q3019">
        <v>100</v>
      </c>
      <c r="R3019">
        <v>0</v>
      </c>
      <c r="S3019" s="2" t="s">
        <v>54</v>
      </c>
      <c r="T3019" s="2" t="s">
        <v>55</v>
      </c>
      <c r="U3019" s="2" t="s">
        <v>207</v>
      </c>
      <c r="V3019" s="2"/>
      <c r="W3019">
        <v>38000</v>
      </c>
      <c r="X3019">
        <v>0</v>
      </c>
      <c r="Y3019">
        <v>0</v>
      </c>
      <c r="Z3019">
        <v>38000</v>
      </c>
      <c r="AB3019" s="2" t="s">
        <v>57</v>
      </c>
      <c r="AC3019">
        <v>15200</v>
      </c>
      <c r="AD3019">
        <v>22800</v>
      </c>
      <c r="AE3019">
        <v>108000</v>
      </c>
      <c r="AF3019">
        <v>1620</v>
      </c>
      <c r="AG3019" s="2" t="s">
        <v>16612</v>
      </c>
      <c r="AH3019" s="2"/>
      <c r="AI3019" s="1">
        <v>46202</v>
      </c>
      <c r="AJ3019" s="2"/>
      <c r="AK3019" s="2" t="s">
        <v>58</v>
      </c>
      <c r="AM3019" s="2" t="s">
        <v>59</v>
      </c>
      <c r="AP3019" s="2" t="s">
        <v>60</v>
      </c>
      <c r="AQ3019" s="2" t="s">
        <v>41</v>
      </c>
      <c r="AR3019">
        <v>70000</v>
      </c>
      <c r="AS3019" s="2" t="str">
        <f>_xlfn.IFNA(IF(VLOOKUP(all_resi[[#This Row],[No. Waybill]],settle_reconcile[No. Waybill],1,0)="","Recon","Recon"),"-")</f>
        <v>Recon</v>
      </c>
      <c r="AT3019" s="2">
        <f>all_resi[[#This Row],[Nilai COD]]-all_resi[[#This Row],[COD Fee]]-all_resi[[#This Row],[Total Biaya Setelah Diskon]]</f>
        <v>83580</v>
      </c>
      <c r="AU3019" s="2">
        <f>IF(all_resi[[#This Row],[Waktu Terima]]="","",_xlfn.DAYS(all_resi[[#This Row],[Waktu Terima]],all_resi[[#This Row],[Tanggal Pengiriman]]))</f>
        <v>3</v>
      </c>
    </row>
    <row r="3020" spans="1:47" x14ac:dyDescent="0.25">
      <c r="A3020" s="2" t="s">
        <v>16894</v>
      </c>
      <c r="B3020" s="1">
        <v>46199</v>
      </c>
      <c r="C3020" s="2" t="s">
        <v>42</v>
      </c>
      <c r="D3020" s="2" t="s">
        <v>43</v>
      </c>
      <c r="E3020" s="2" t="s">
        <v>44</v>
      </c>
      <c r="F3020" s="2" t="s">
        <v>45</v>
      </c>
      <c r="G3020" s="2" t="s">
        <v>46</v>
      </c>
      <c r="H3020" s="2" t="s">
        <v>47</v>
      </c>
      <c r="I3020" s="2" t="s">
        <v>16895</v>
      </c>
      <c r="J3020" s="2" t="s">
        <v>16896</v>
      </c>
      <c r="K3020" s="2" t="s">
        <v>116</v>
      </c>
      <c r="L3020" s="2" t="s">
        <v>2433</v>
      </c>
      <c r="M3020" s="2" t="s">
        <v>11025</v>
      </c>
      <c r="N3020" s="2" t="s">
        <v>16897</v>
      </c>
      <c r="O3020">
        <v>1</v>
      </c>
      <c r="P3020" s="2" t="s">
        <v>53</v>
      </c>
      <c r="Q3020">
        <v>100</v>
      </c>
      <c r="R3020">
        <v>0</v>
      </c>
      <c r="S3020" s="2" t="s">
        <v>54</v>
      </c>
      <c r="T3020" s="2" t="s">
        <v>55</v>
      </c>
      <c r="U3020" s="2" t="s">
        <v>207</v>
      </c>
      <c r="V3020" s="2"/>
      <c r="W3020">
        <v>8000</v>
      </c>
      <c r="X3020">
        <v>0</v>
      </c>
      <c r="Y3020">
        <v>0</v>
      </c>
      <c r="Z3020">
        <v>8000</v>
      </c>
      <c r="AB3020" s="2" t="s">
        <v>57</v>
      </c>
      <c r="AC3020">
        <v>3000</v>
      </c>
      <c r="AD3020">
        <v>5000</v>
      </c>
      <c r="AE3020">
        <v>78000</v>
      </c>
      <c r="AF3020">
        <v>1170</v>
      </c>
      <c r="AG3020" s="2" t="s">
        <v>16895</v>
      </c>
      <c r="AH3020" s="2"/>
      <c r="AI3020" s="1">
        <v>46200</v>
      </c>
      <c r="AJ3020" s="2"/>
      <c r="AK3020" s="2" t="s">
        <v>58</v>
      </c>
      <c r="AM3020" s="2" t="s">
        <v>59</v>
      </c>
      <c r="AP3020" s="2" t="s">
        <v>60</v>
      </c>
      <c r="AQ3020" s="2" t="s">
        <v>41</v>
      </c>
      <c r="AR3020">
        <v>70000</v>
      </c>
      <c r="AS3020" s="2" t="str">
        <f>_xlfn.IFNA(IF(VLOOKUP(all_resi[[#This Row],[No. Waybill]],settle_reconcile[No. Waybill],1,0)="","Recon","Recon"),"-")</f>
        <v>Recon</v>
      </c>
      <c r="AT3020" s="2">
        <f>all_resi[[#This Row],[Nilai COD]]-all_resi[[#This Row],[COD Fee]]-all_resi[[#This Row],[Total Biaya Setelah Diskon]]</f>
        <v>71830</v>
      </c>
      <c r="AU3020" s="2">
        <f>IF(all_resi[[#This Row],[Waktu Terima]]="","",_xlfn.DAYS(all_resi[[#This Row],[Waktu Terima]],all_resi[[#This Row],[Tanggal Pengiriman]]))</f>
        <v>1</v>
      </c>
    </row>
    <row r="3021" spans="1:47" x14ac:dyDescent="0.25">
      <c r="A3021" s="2" t="s">
        <v>16578</v>
      </c>
      <c r="B3021" s="1">
        <v>46199</v>
      </c>
      <c r="C3021" s="2" t="s">
        <v>42</v>
      </c>
      <c r="D3021" s="2" t="s">
        <v>43</v>
      </c>
      <c r="E3021" s="2" t="s">
        <v>44</v>
      </c>
      <c r="F3021" s="2" t="s">
        <v>45</v>
      </c>
      <c r="G3021" s="2" t="s">
        <v>46</v>
      </c>
      <c r="H3021" s="2" t="s">
        <v>47</v>
      </c>
      <c r="I3021" s="2" t="s">
        <v>16579</v>
      </c>
      <c r="J3021" s="2" t="s">
        <v>16580</v>
      </c>
      <c r="K3021" s="2" t="s">
        <v>252</v>
      </c>
      <c r="L3021" s="2" t="s">
        <v>4938</v>
      </c>
      <c r="M3021" s="2" t="s">
        <v>14957</v>
      </c>
      <c r="N3021" s="2" t="s">
        <v>16581</v>
      </c>
      <c r="O3021">
        <v>1</v>
      </c>
      <c r="P3021" s="2" t="s">
        <v>53</v>
      </c>
      <c r="Q3021">
        <v>100</v>
      </c>
      <c r="R3021">
        <v>0</v>
      </c>
      <c r="S3021" s="2" t="s">
        <v>54</v>
      </c>
      <c r="T3021" s="2" t="s">
        <v>55</v>
      </c>
      <c r="U3021" s="2" t="s">
        <v>207</v>
      </c>
      <c r="V3021" s="2"/>
      <c r="W3021">
        <v>20000</v>
      </c>
      <c r="X3021">
        <v>0</v>
      </c>
      <c r="Y3021">
        <v>0</v>
      </c>
      <c r="Z3021">
        <v>20000</v>
      </c>
      <c r="AB3021" s="2" t="s">
        <v>57</v>
      </c>
      <c r="AC3021">
        <v>13000</v>
      </c>
      <c r="AD3021">
        <v>7000</v>
      </c>
      <c r="AE3021">
        <v>90000</v>
      </c>
      <c r="AF3021">
        <v>1350</v>
      </c>
      <c r="AG3021" s="2" t="s">
        <v>256</v>
      </c>
      <c r="AH3021" s="2"/>
      <c r="AI3021" s="1">
        <v>46205</v>
      </c>
      <c r="AJ3021" s="2"/>
      <c r="AK3021" s="2" t="s">
        <v>67</v>
      </c>
      <c r="AM3021" s="2" t="s">
        <v>59</v>
      </c>
      <c r="AP3021" s="2" t="s">
        <v>60</v>
      </c>
      <c r="AQ3021" s="2" t="s">
        <v>41</v>
      </c>
      <c r="AR3021">
        <v>70000</v>
      </c>
      <c r="AS3021" s="2" t="str">
        <f>_xlfn.IFNA(IF(VLOOKUP(all_resi[[#This Row],[No. Waybill]],settle_reconcile[No. Waybill],1,0)="","Recon","Recon"),"-")</f>
        <v>-</v>
      </c>
      <c r="AT3021" s="2">
        <f>all_resi[[#This Row],[Nilai COD]]-all_resi[[#This Row],[COD Fee]]-all_resi[[#This Row],[Total Biaya Setelah Diskon]]</f>
        <v>81650</v>
      </c>
      <c r="AU3021" s="2">
        <f>IF(all_resi[[#This Row],[Waktu Terima]]="","",_xlfn.DAYS(all_resi[[#This Row],[Waktu Terima]],all_resi[[#This Row],[Tanggal Pengiriman]]))</f>
        <v>6</v>
      </c>
    </row>
    <row r="3022" spans="1:47" x14ac:dyDescent="0.25">
      <c r="A3022" s="2" t="s">
        <v>16822</v>
      </c>
      <c r="B3022" s="1">
        <v>46199</v>
      </c>
      <c r="C3022" s="2" t="s">
        <v>42</v>
      </c>
      <c r="D3022" s="2" t="s">
        <v>43</v>
      </c>
      <c r="E3022" s="2" t="s">
        <v>44</v>
      </c>
      <c r="F3022" s="2" t="s">
        <v>45</v>
      </c>
      <c r="G3022" s="2" t="s">
        <v>46</v>
      </c>
      <c r="H3022" s="2" t="s">
        <v>80</v>
      </c>
      <c r="I3022" s="2" t="s">
        <v>16823</v>
      </c>
      <c r="J3022" s="2" t="s">
        <v>16824</v>
      </c>
      <c r="K3022" s="2" t="s">
        <v>137</v>
      </c>
      <c r="L3022" s="2" t="s">
        <v>1064</v>
      </c>
      <c r="M3022" s="2" t="s">
        <v>16825</v>
      </c>
      <c r="N3022" s="2" t="s">
        <v>16826</v>
      </c>
      <c r="O3022">
        <v>1</v>
      </c>
      <c r="P3022" s="2" t="s">
        <v>53</v>
      </c>
      <c r="Q3022">
        <v>100</v>
      </c>
      <c r="R3022">
        <v>0</v>
      </c>
      <c r="S3022" s="2" t="s">
        <v>54</v>
      </c>
      <c r="T3022" s="2" t="s">
        <v>55</v>
      </c>
      <c r="U3022" s="2" t="s">
        <v>711</v>
      </c>
      <c r="V3022" s="2"/>
      <c r="W3022">
        <v>21000</v>
      </c>
      <c r="X3022">
        <v>0</v>
      </c>
      <c r="Y3022">
        <v>0</v>
      </c>
      <c r="Z3022">
        <v>21000</v>
      </c>
      <c r="AB3022" s="2" t="s">
        <v>57</v>
      </c>
      <c r="AC3022">
        <v>8400</v>
      </c>
      <c r="AD3022">
        <v>12600</v>
      </c>
      <c r="AE3022">
        <v>0</v>
      </c>
      <c r="AF3022">
        <v>0</v>
      </c>
      <c r="AG3022" s="2" t="s">
        <v>16823</v>
      </c>
      <c r="AH3022" s="2"/>
      <c r="AI3022" s="1">
        <v>46201</v>
      </c>
      <c r="AJ3022" s="2" t="s">
        <v>87</v>
      </c>
      <c r="AK3022" s="2" t="s">
        <v>58</v>
      </c>
      <c r="AM3022" s="2" t="s">
        <v>59</v>
      </c>
      <c r="AP3022" s="2" t="s">
        <v>60</v>
      </c>
      <c r="AQ3022" s="2" t="s">
        <v>98</v>
      </c>
      <c r="AR3022">
        <v>-21000</v>
      </c>
      <c r="AS3022" s="2" t="str">
        <f>_xlfn.IFNA(IF(VLOOKUP(all_resi[[#This Row],[No. Waybill]],settle_reconcile[No. Waybill],1,0)="","Recon","Recon"),"-")</f>
        <v>-</v>
      </c>
      <c r="AT3022" s="2">
        <f>all_resi[[#This Row],[Nilai COD]]-all_resi[[#This Row],[COD Fee]]-all_resi[[#This Row],[Total Biaya Setelah Diskon]]</f>
        <v>-12600</v>
      </c>
      <c r="AU3022" s="2">
        <f>IF(all_resi[[#This Row],[Waktu Terima]]="","",_xlfn.DAYS(all_resi[[#This Row],[Waktu Terima]],all_resi[[#This Row],[Tanggal Pengiriman]]))</f>
        <v>2</v>
      </c>
    </row>
    <row r="3023" spans="1:47" x14ac:dyDescent="0.25">
      <c r="A3023" s="2" t="s">
        <v>16808</v>
      </c>
      <c r="B3023" s="1">
        <v>46199</v>
      </c>
      <c r="C3023" s="2" t="s">
        <v>42</v>
      </c>
      <c r="D3023" s="2" t="s">
        <v>43</v>
      </c>
      <c r="E3023" s="2" t="s">
        <v>44</v>
      </c>
      <c r="F3023" s="2" t="s">
        <v>45</v>
      </c>
      <c r="G3023" s="2" t="s">
        <v>46</v>
      </c>
      <c r="H3023" s="2" t="s">
        <v>80</v>
      </c>
      <c r="I3023" s="2" t="s">
        <v>16809</v>
      </c>
      <c r="J3023" s="2" t="s">
        <v>16810</v>
      </c>
      <c r="K3023" s="2" t="s">
        <v>203</v>
      </c>
      <c r="L3023" s="2" t="s">
        <v>1548</v>
      </c>
      <c r="M3023" s="2" t="s">
        <v>2878</v>
      </c>
      <c r="N3023" s="2" t="s">
        <v>16811</v>
      </c>
      <c r="O3023">
        <v>1</v>
      </c>
      <c r="P3023" s="2" t="s">
        <v>53</v>
      </c>
      <c r="Q3023">
        <v>100</v>
      </c>
      <c r="R3023">
        <v>0</v>
      </c>
      <c r="S3023" s="2" t="s">
        <v>54</v>
      </c>
      <c r="T3023" s="2" t="s">
        <v>55</v>
      </c>
      <c r="U3023" s="2" t="s">
        <v>16812</v>
      </c>
      <c r="V3023" s="2"/>
      <c r="W3023">
        <v>14000</v>
      </c>
      <c r="X3023">
        <v>0</v>
      </c>
      <c r="Y3023">
        <v>0</v>
      </c>
      <c r="Z3023">
        <v>14000</v>
      </c>
      <c r="AB3023" s="2" t="s">
        <v>57</v>
      </c>
      <c r="AC3023">
        <v>8000</v>
      </c>
      <c r="AD3023">
        <v>6000</v>
      </c>
      <c r="AE3023">
        <v>79400</v>
      </c>
      <c r="AF3023">
        <v>1191</v>
      </c>
      <c r="AG3023" s="2" t="s">
        <v>256</v>
      </c>
      <c r="AH3023" s="2"/>
      <c r="AI3023" s="1">
        <v>46207</v>
      </c>
      <c r="AJ3023" s="2" t="s">
        <v>87</v>
      </c>
      <c r="AK3023" s="2" t="s">
        <v>67</v>
      </c>
      <c r="AM3023" s="2" t="s">
        <v>59</v>
      </c>
      <c r="AP3023" s="2" t="s">
        <v>60</v>
      </c>
      <c r="AQ3023" s="2" t="s">
        <v>41</v>
      </c>
      <c r="AR3023">
        <v>65400</v>
      </c>
      <c r="AS3023" s="2" t="str">
        <f>_xlfn.IFNA(IF(VLOOKUP(all_resi[[#This Row],[No. Waybill]],settle_reconcile[No. Waybill],1,0)="","Recon","Recon"),"-")</f>
        <v>-</v>
      </c>
      <c r="AT3023" s="2">
        <f>all_resi[[#This Row],[Nilai COD]]-all_resi[[#This Row],[COD Fee]]-all_resi[[#This Row],[Total Biaya Setelah Diskon]]</f>
        <v>72209</v>
      </c>
      <c r="AU3023" s="2">
        <f>IF(all_resi[[#This Row],[Waktu Terima]]="","",_xlfn.DAYS(all_resi[[#This Row],[Waktu Terima]],all_resi[[#This Row],[Tanggal Pengiriman]]))</f>
        <v>8</v>
      </c>
    </row>
    <row r="3024" spans="1:47" x14ac:dyDescent="0.25">
      <c r="A3024" s="2" t="s">
        <v>16565</v>
      </c>
      <c r="B3024" s="1">
        <v>46199</v>
      </c>
      <c r="C3024" s="2" t="s">
        <v>42</v>
      </c>
      <c r="D3024" s="2" t="s">
        <v>43</v>
      </c>
      <c r="E3024" s="2" t="s">
        <v>44</v>
      </c>
      <c r="F3024" s="2" t="s">
        <v>45</v>
      </c>
      <c r="G3024" s="2" t="s">
        <v>46</v>
      </c>
      <c r="H3024" s="2" t="s">
        <v>47</v>
      </c>
      <c r="I3024" s="2" t="s">
        <v>16566</v>
      </c>
      <c r="J3024" s="2" t="s">
        <v>16567</v>
      </c>
      <c r="K3024" s="2" t="s">
        <v>377</v>
      </c>
      <c r="L3024" s="2" t="s">
        <v>3452</v>
      </c>
      <c r="M3024" s="2" t="s">
        <v>3453</v>
      </c>
      <c r="N3024" s="2" t="s">
        <v>16568</v>
      </c>
      <c r="O3024">
        <v>1</v>
      </c>
      <c r="P3024" s="2" t="s">
        <v>53</v>
      </c>
      <c r="Q3024">
        <v>100</v>
      </c>
      <c r="R3024">
        <v>0</v>
      </c>
      <c r="S3024" s="2" t="s">
        <v>54</v>
      </c>
      <c r="T3024" s="2" t="s">
        <v>55</v>
      </c>
      <c r="U3024" s="2" t="s">
        <v>207</v>
      </c>
      <c r="V3024" s="2"/>
      <c r="W3024">
        <v>63000</v>
      </c>
      <c r="X3024">
        <v>0</v>
      </c>
      <c r="Y3024">
        <v>0</v>
      </c>
      <c r="Z3024">
        <v>63000</v>
      </c>
      <c r="AB3024" s="2" t="s">
        <v>57</v>
      </c>
      <c r="AC3024">
        <v>25200</v>
      </c>
      <c r="AD3024">
        <v>37800</v>
      </c>
      <c r="AE3024">
        <v>133000</v>
      </c>
      <c r="AF3024">
        <v>1995</v>
      </c>
      <c r="AG3024" s="2" t="s">
        <v>16566</v>
      </c>
      <c r="AH3024" s="2"/>
      <c r="AI3024" s="1">
        <v>46205</v>
      </c>
      <c r="AJ3024" s="2"/>
      <c r="AK3024" s="2" t="s">
        <v>58</v>
      </c>
      <c r="AM3024" s="2" t="s">
        <v>59</v>
      </c>
      <c r="AP3024" s="2" t="s">
        <v>60</v>
      </c>
      <c r="AQ3024" s="2" t="s">
        <v>41</v>
      </c>
      <c r="AR3024">
        <v>70000</v>
      </c>
      <c r="AS3024" s="2" t="str">
        <f>_xlfn.IFNA(IF(VLOOKUP(all_resi[[#This Row],[No. Waybill]],settle_reconcile[No. Waybill],1,0)="","Recon","Recon"),"-")</f>
        <v>Recon</v>
      </c>
      <c r="AT3024" s="2">
        <f>all_resi[[#This Row],[Nilai COD]]-all_resi[[#This Row],[COD Fee]]-all_resi[[#This Row],[Total Biaya Setelah Diskon]]</f>
        <v>93205</v>
      </c>
      <c r="AU3024" s="2">
        <f>IF(all_resi[[#This Row],[Waktu Terima]]="","",_xlfn.DAYS(all_resi[[#This Row],[Waktu Terima]],all_resi[[#This Row],[Tanggal Pengiriman]]))</f>
        <v>6</v>
      </c>
    </row>
    <row r="3025" spans="1:47" x14ac:dyDescent="0.25">
      <c r="A3025" s="2" t="s">
        <v>16557</v>
      </c>
      <c r="B3025" s="1">
        <v>46199</v>
      </c>
      <c r="C3025" s="2" t="s">
        <v>42</v>
      </c>
      <c r="D3025" s="2" t="s">
        <v>43</v>
      </c>
      <c r="E3025" s="2" t="s">
        <v>44</v>
      </c>
      <c r="F3025" s="2" t="s">
        <v>45</v>
      </c>
      <c r="G3025" s="2" t="s">
        <v>46</v>
      </c>
      <c r="H3025" s="2" t="s">
        <v>80</v>
      </c>
      <c r="I3025" s="2" t="s">
        <v>16558</v>
      </c>
      <c r="J3025" s="2" t="s">
        <v>16559</v>
      </c>
      <c r="K3025" s="2" t="s">
        <v>203</v>
      </c>
      <c r="L3025" s="2" t="s">
        <v>1548</v>
      </c>
      <c r="M3025" s="2" t="s">
        <v>2200</v>
      </c>
      <c r="N3025" s="2" t="s">
        <v>16560</v>
      </c>
      <c r="O3025">
        <v>1</v>
      </c>
      <c r="P3025" s="2" t="s">
        <v>53</v>
      </c>
      <c r="Q3025">
        <v>100</v>
      </c>
      <c r="R3025">
        <v>0</v>
      </c>
      <c r="S3025" s="2" t="s">
        <v>54</v>
      </c>
      <c r="T3025" s="2" t="s">
        <v>55</v>
      </c>
      <c r="U3025" s="2" t="s">
        <v>141</v>
      </c>
      <c r="V3025" s="2"/>
      <c r="W3025">
        <v>14000</v>
      </c>
      <c r="X3025">
        <v>0</v>
      </c>
      <c r="Y3025">
        <v>0</v>
      </c>
      <c r="Z3025">
        <v>14000</v>
      </c>
      <c r="AB3025" s="2" t="s">
        <v>57</v>
      </c>
      <c r="AC3025">
        <v>8000</v>
      </c>
      <c r="AD3025">
        <v>6000</v>
      </c>
      <c r="AE3025">
        <v>50000</v>
      </c>
      <c r="AF3025">
        <v>750</v>
      </c>
      <c r="AG3025" s="2" t="s">
        <v>16558</v>
      </c>
      <c r="AH3025" s="2"/>
      <c r="AI3025" s="1">
        <v>46201</v>
      </c>
      <c r="AJ3025" s="2" t="s">
        <v>87</v>
      </c>
      <c r="AK3025" s="2" t="s">
        <v>58</v>
      </c>
      <c r="AM3025" s="2" t="s">
        <v>59</v>
      </c>
      <c r="AP3025" s="2" t="s">
        <v>60</v>
      </c>
      <c r="AQ3025" s="2" t="s">
        <v>41</v>
      </c>
      <c r="AR3025">
        <v>36000</v>
      </c>
      <c r="AS3025" s="2" t="str">
        <f>_xlfn.IFNA(IF(VLOOKUP(all_resi[[#This Row],[No. Waybill]],settle_reconcile[No. Waybill],1,0)="","Recon","Recon"),"-")</f>
        <v>Recon</v>
      </c>
      <c r="AT3025" s="2">
        <f>all_resi[[#This Row],[Nilai COD]]-all_resi[[#This Row],[COD Fee]]-all_resi[[#This Row],[Total Biaya Setelah Diskon]]</f>
        <v>43250</v>
      </c>
      <c r="AU3025" s="2">
        <f>IF(all_resi[[#This Row],[Waktu Terima]]="","",_xlfn.DAYS(all_resi[[#This Row],[Waktu Terima]],all_resi[[#This Row],[Tanggal Pengiriman]]))</f>
        <v>2</v>
      </c>
    </row>
    <row r="3026" spans="1:47" x14ac:dyDescent="0.25">
      <c r="A3026" s="2" t="s">
        <v>16536</v>
      </c>
      <c r="B3026" s="1">
        <v>46199</v>
      </c>
      <c r="C3026" s="2" t="s">
        <v>42</v>
      </c>
      <c r="D3026" s="2" t="s">
        <v>43</v>
      </c>
      <c r="E3026" s="2" t="s">
        <v>44</v>
      </c>
      <c r="F3026" s="2" t="s">
        <v>45</v>
      </c>
      <c r="G3026" s="2" t="s">
        <v>46</v>
      </c>
      <c r="H3026" s="2" t="s">
        <v>47</v>
      </c>
      <c r="I3026" s="2" t="s">
        <v>16537</v>
      </c>
      <c r="J3026" s="2" t="s">
        <v>16538</v>
      </c>
      <c r="K3026" s="2" t="s">
        <v>388</v>
      </c>
      <c r="L3026" s="2" t="s">
        <v>389</v>
      </c>
      <c r="M3026" s="2" t="s">
        <v>390</v>
      </c>
      <c r="N3026" s="2" t="s">
        <v>16539</v>
      </c>
      <c r="O3026">
        <v>1</v>
      </c>
      <c r="P3026" s="2" t="s">
        <v>53</v>
      </c>
      <c r="Q3026">
        <v>100</v>
      </c>
      <c r="R3026">
        <v>0</v>
      </c>
      <c r="S3026" s="2" t="s">
        <v>54</v>
      </c>
      <c r="T3026" s="2" t="s">
        <v>55</v>
      </c>
      <c r="U3026" s="2" t="s">
        <v>207</v>
      </c>
      <c r="V3026" s="2"/>
      <c r="W3026">
        <v>85000</v>
      </c>
      <c r="X3026">
        <v>0</v>
      </c>
      <c r="Y3026">
        <v>0</v>
      </c>
      <c r="Z3026">
        <v>85000</v>
      </c>
      <c r="AB3026" s="2" t="s">
        <v>57</v>
      </c>
      <c r="AC3026">
        <v>34000</v>
      </c>
      <c r="AD3026">
        <v>51000</v>
      </c>
      <c r="AE3026">
        <v>155000</v>
      </c>
      <c r="AF3026">
        <v>2325</v>
      </c>
      <c r="AG3026" s="2" t="s">
        <v>43</v>
      </c>
      <c r="AH3026" s="2"/>
      <c r="AI3026" s="1">
        <v>46212</v>
      </c>
      <c r="AJ3026" s="2"/>
      <c r="AK3026" s="2" t="s">
        <v>67</v>
      </c>
      <c r="AM3026" s="2" t="s">
        <v>59</v>
      </c>
      <c r="AP3026" s="2" t="s">
        <v>60</v>
      </c>
      <c r="AQ3026" s="2" t="s">
        <v>41</v>
      </c>
      <c r="AR3026">
        <v>70000</v>
      </c>
      <c r="AS3026" s="2" t="str">
        <f>_xlfn.IFNA(IF(VLOOKUP(all_resi[[#This Row],[No. Waybill]],settle_reconcile[No. Waybill],1,0)="","Recon","Recon"),"-")</f>
        <v>-</v>
      </c>
      <c r="AT3026" s="2">
        <f>all_resi[[#This Row],[Nilai COD]]-all_resi[[#This Row],[COD Fee]]-all_resi[[#This Row],[Total Biaya Setelah Diskon]]</f>
        <v>101675</v>
      </c>
      <c r="AU3026" s="2">
        <f>IF(all_resi[[#This Row],[Waktu Terima]]="","",_xlfn.DAYS(all_resi[[#This Row],[Waktu Terima]],all_resi[[#This Row],[Tanggal Pengiriman]]))</f>
        <v>13</v>
      </c>
    </row>
    <row r="3027" spans="1:47" x14ac:dyDescent="0.25">
      <c r="A3027" s="2" t="s">
        <v>16818</v>
      </c>
      <c r="B3027" s="1">
        <v>46199</v>
      </c>
      <c r="C3027" s="2" t="s">
        <v>42</v>
      </c>
      <c r="D3027" s="2" t="s">
        <v>43</v>
      </c>
      <c r="E3027" s="2" t="s">
        <v>44</v>
      </c>
      <c r="F3027" s="2" t="s">
        <v>45</v>
      </c>
      <c r="G3027" s="2" t="s">
        <v>46</v>
      </c>
      <c r="H3027" s="2" t="s">
        <v>80</v>
      </c>
      <c r="I3027" s="2" t="s">
        <v>16819</v>
      </c>
      <c r="J3027" s="2" t="s">
        <v>16820</v>
      </c>
      <c r="K3027" s="2" t="s">
        <v>121</v>
      </c>
      <c r="L3027" s="2" t="s">
        <v>680</v>
      </c>
      <c r="M3027" s="2" t="s">
        <v>1808</v>
      </c>
      <c r="N3027" s="2" t="s">
        <v>16821</v>
      </c>
      <c r="O3027">
        <v>1</v>
      </c>
      <c r="P3027" s="2" t="s">
        <v>53</v>
      </c>
      <c r="Q3027">
        <v>100</v>
      </c>
      <c r="R3027">
        <v>0</v>
      </c>
      <c r="S3027" s="2" t="s">
        <v>54</v>
      </c>
      <c r="T3027" s="2" t="s">
        <v>55</v>
      </c>
      <c r="U3027" s="2" t="s">
        <v>305</v>
      </c>
      <c r="V3027" s="2"/>
      <c r="W3027">
        <v>85000</v>
      </c>
      <c r="X3027">
        <v>0</v>
      </c>
      <c r="Y3027">
        <v>0</v>
      </c>
      <c r="Z3027">
        <v>85000</v>
      </c>
      <c r="AB3027" s="2" t="s">
        <v>57</v>
      </c>
      <c r="AC3027">
        <v>34000</v>
      </c>
      <c r="AD3027">
        <v>51000</v>
      </c>
      <c r="AE3027">
        <v>151000</v>
      </c>
      <c r="AF3027">
        <v>2265</v>
      </c>
      <c r="AG3027" s="2"/>
      <c r="AH3027" s="2"/>
      <c r="AI3027" s="1"/>
      <c r="AJ3027" s="2" t="s">
        <v>87</v>
      </c>
      <c r="AK3027" s="2" t="s">
        <v>67</v>
      </c>
      <c r="AM3027" s="2" t="s">
        <v>59</v>
      </c>
      <c r="AP3027" s="2" t="s">
        <v>60</v>
      </c>
      <c r="AQ3027" s="2" t="s">
        <v>41</v>
      </c>
      <c r="AR3027">
        <v>66000</v>
      </c>
      <c r="AS3027" s="2" t="str">
        <f>_xlfn.IFNA(IF(VLOOKUP(all_resi[[#This Row],[No. Waybill]],settle_reconcile[No. Waybill],1,0)="","Recon","Recon"),"-")</f>
        <v>-</v>
      </c>
      <c r="AT3027" s="2">
        <f>all_resi[[#This Row],[Nilai COD]]-all_resi[[#This Row],[COD Fee]]-all_resi[[#This Row],[Total Biaya Setelah Diskon]]</f>
        <v>97735</v>
      </c>
      <c r="AU3027" s="2" t="str">
        <f>IF(all_resi[[#This Row],[Waktu Terima]]="","",_xlfn.DAYS(all_resi[[#This Row],[Waktu Terima]],all_resi[[#This Row],[Tanggal Pengiriman]]))</f>
        <v/>
      </c>
    </row>
    <row r="3028" spans="1:47" x14ac:dyDescent="0.25">
      <c r="A3028" s="2" t="s">
        <v>16667</v>
      </c>
      <c r="B3028" s="1">
        <v>46199</v>
      </c>
      <c r="C3028" s="2" t="s">
        <v>42</v>
      </c>
      <c r="D3028" s="2" t="s">
        <v>43</v>
      </c>
      <c r="E3028" s="2" t="s">
        <v>44</v>
      </c>
      <c r="F3028" s="2" t="s">
        <v>45</v>
      </c>
      <c r="G3028" s="2" t="s">
        <v>46</v>
      </c>
      <c r="H3028" s="2" t="s">
        <v>47</v>
      </c>
      <c r="I3028" s="2" t="s">
        <v>16668</v>
      </c>
      <c r="J3028" s="2" t="s">
        <v>16669</v>
      </c>
      <c r="K3028" s="2" t="s">
        <v>143</v>
      </c>
      <c r="L3028" s="2" t="s">
        <v>664</v>
      </c>
      <c r="M3028" s="2" t="s">
        <v>665</v>
      </c>
      <c r="N3028" s="2" t="s">
        <v>16670</v>
      </c>
      <c r="O3028">
        <v>1</v>
      </c>
      <c r="P3028" s="2" t="s">
        <v>53</v>
      </c>
      <c r="Q3028">
        <v>100</v>
      </c>
      <c r="R3028">
        <v>0</v>
      </c>
      <c r="S3028" s="2" t="s">
        <v>54</v>
      </c>
      <c r="T3028" s="2" t="s">
        <v>55</v>
      </c>
      <c r="U3028" s="2" t="s">
        <v>147</v>
      </c>
      <c r="V3028" s="2"/>
      <c r="W3028">
        <v>20000</v>
      </c>
      <c r="X3028">
        <v>0</v>
      </c>
      <c r="Y3028">
        <v>0</v>
      </c>
      <c r="Z3028">
        <v>20000</v>
      </c>
      <c r="AB3028" s="2" t="s">
        <v>57</v>
      </c>
      <c r="AC3028">
        <v>13000</v>
      </c>
      <c r="AD3028">
        <v>7000</v>
      </c>
      <c r="AE3028">
        <v>90000</v>
      </c>
      <c r="AF3028">
        <v>1350</v>
      </c>
      <c r="AG3028" s="2" t="s">
        <v>16668</v>
      </c>
      <c r="AH3028" s="2"/>
      <c r="AI3028" s="1">
        <v>46201</v>
      </c>
      <c r="AJ3028" s="2"/>
      <c r="AK3028" s="2" t="s">
        <v>58</v>
      </c>
      <c r="AM3028" s="2" t="s">
        <v>59</v>
      </c>
      <c r="AP3028" s="2" t="s">
        <v>60</v>
      </c>
      <c r="AQ3028" s="2" t="s">
        <v>41</v>
      </c>
      <c r="AR3028">
        <v>70000</v>
      </c>
      <c r="AS3028" s="2" t="str">
        <f>_xlfn.IFNA(IF(VLOOKUP(all_resi[[#This Row],[No. Waybill]],settle_reconcile[No. Waybill],1,0)="","Recon","Recon"),"-")</f>
        <v>Recon</v>
      </c>
      <c r="AT3028" s="2">
        <f>all_resi[[#This Row],[Nilai COD]]-all_resi[[#This Row],[COD Fee]]-all_resi[[#This Row],[Total Biaya Setelah Diskon]]</f>
        <v>81650</v>
      </c>
      <c r="AU3028" s="2">
        <f>IF(all_resi[[#This Row],[Waktu Terima]]="","",_xlfn.DAYS(all_resi[[#This Row],[Waktu Terima]],all_resi[[#This Row],[Tanggal Pengiriman]]))</f>
        <v>2</v>
      </c>
    </row>
    <row r="3029" spans="1:47" x14ac:dyDescent="0.25">
      <c r="A3029" s="2" t="s">
        <v>16730</v>
      </c>
      <c r="B3029" s="1">
        <v>46199</v>
      </c>
      <c r="C3029" s="2" t="s">
        <v>42</v>
      </c>
      <c r="D3029" s="2" t="s">
        <v>43</v>
      </c>
      <c r="E3029" s="2" t="s">
        <v>44</v>
      </c>
      <c r="F3029" s="2" t="s">
        <v>45</v>
      </c>
      <c r="G3029" s="2" t="s">
        <v>46</v>
      </c>
      <c r="H3029" s="2" t="s">
        <v>47</v>
      </c>
      <c r="I3029" s="2" t="s">
        <v>16731</v>
      </c>
      <c r="J3029" s="2" t="s">
        <v>16732</v>
      </c>
      <c r="K3029" s="2" t="s">
        <v>82</v>
      </c>
      <c r="L3029" s="2" t="s">
        <v>1029</v>
      </c>
      <c r="M3029" s="2" t="s">
        <v>7754</v>
      </c>
      <c r="N3029" s="2" t="s">
        <v>16733</v>
      </c>
      <c r="O3029">
        <v>1</v>
      </c>
      <c r="P3029" s="2" t="s">
        <v>53</v>
      </c>
      <c r="Q3029">
        <v>100</v>
      </c>
      <c r="R3029">
        <v>0</v>
      </c>
      <c r="S3029" s="2" t="s">
        <v>54</v>
      </c>
      <c r="T3029" s="2" t="s">
        <v>55</v>
      </c>
      <c r="U3029" s="2" t="s">
        <v>1301</v>
      </c>
      <c r="V3029" s="2"/>
      <c r="W3029">
        <v>67000</v>
      </c>
      <c r="X3029">
        <v>0</v>
      </c>
      <c r="Y3029">
        <v>0</v>
      </c>
      <c r="Z3029">
        <v>67000</v>
      </c>
      <c r="AB3029" s="2" t="s">
        <v>57</v>
      </c>
      <c r="AC3029">
        <v>26800</v>
      </c>
      <c r="AD3029">
        <v>40200</v>
      </c>
      <c r="AE3029">
        <v>185000</v>
      </c>
      <c r="AF3029">
        <v>2775</v>
      </c>
      <c r="AG3029" s="2" t="s">
        <v>16731</v>
      </c>
      <c r="AH3029" s="2"/>
      <c r="AI3029" s="1">
        <v>46204</v>
      </c>
      <c r="AJ3029" s="2"/>
      <c r="AK3029" s="2" t="s">
        <v>58</v>
      </c>
      <c r="AM3029" s="2" t="s">
        <v>59</v>
      </c>
      <c r="AP3029" s="2" t="s">
        <v>60</v>
      </c>
      <c r="AQ3029" s="2" t="s">
        <v>41</v>
      </c>
      <c r="AR3029">
        <v>118000</v>
      </c>
      <c r="AS3029" s="2" t="str">
        <f>_xlfn.IFNA(IF(VLOOKUP(all_resi[[#This Row],[No. Waybill]],settle_reconcile[No. Waybill],1,0)="","Recon","Recon"),"-")</f>
        <v>Recon</v>
      </c>
      <c r="AT3029" s="2">
        <f>all_resi[[#This Row],[Nilai COD]]-all_resi[[#This Row],[COD Fee]]-all_resi[[#This Row],[Total Biaya Setelah Diskon]]</f>
        <v>142025</v>
      </c>
      <c r="AU3029" s="2">
        <f>IF(all_resi[[#This Row],[Waktu Terima]]="","",_xlfn.DAYS(all_resi[[#This Row],[Waktu Terima]],all_resi[[#This Row],[Tanggal Pengiriman]]))</f>
        <v>5</v>
      </c>
    </row>
    <row r="3030" spans="1:47" x14ac:dyDescent="0.25">
      <c r="A3030" s="2" t="s">
        <v>16827</v>
      </c>
      <c r="B3030" s="1">
        <v>46199</v>
      </c>
      <c r="C3030" s="2" t="s">
        <v>42</v>
      </c>
      <c r="D3030" s="2" t="s">
        <v>43</v>
      </c>
      <c r="E3030" s="2" t="s">
        <v>44</v>
      </c>
      <c r="F3030" s="2" t="s">
        <v>45</v>
      </c>
      <c r="G3030" s="2" t="s">
        <v>46</v>
      </c>
      <c r="H3030" s="2" t="s">
        <v>80</v>
      </c>
      <c r="I3030" s="2" t="s">
        <v>16828</v>
      </c>
      <c r="J3030" s="2" t="s">
        <v>16829</v>
      </c>
      <c r="K3030" s="2" t="s">
        <v>132</v>
      </c>
      <c r="L3030" s="2" t="s">
        <v>3788</v>
      </c>
      <c r="M3030" s="2" t="s">
        <v>8772</v>
      </c>
      <c r="N3030" s="2" t="s">
        <v>16830</v>
      </c>
      <c r="O3030">
        <v>1</v>
      </c>
      <c r="P3030" s="2" t="s">
        <v>53</v>
      </c>
      <c r="Q3030">
        <v>100</v>
      </c>
      <c r="R3030">
        <v>0</v>
      </c>
      <c r="S3030" s="2" t="s">
        <v>54</v>
      </c>
      <c r="T3030" s="2" t="s">
        <v>55</v>
      </c>
      <c r="U3030" s="2" t="s">
        <v>305</v>
      </c>
      <c r="V3030" s="2"/>
      <c r="W3030">
        <v>37000</v>
      </c>
      <c r="X3030">
        <v>0</v>
      </c>
      <c r="Y3030">
        <v>0</v>
      </c>
      <c r="Z3030">
        <v>37000</v>
      </c>
      <c r="AB3030" s="2" t="s">
        <v>57</v>
      </c>
      <c r="AC3030">
        <v>14800</v>
      </c>
      <c r="AD3030">
        <v>22200</v>
      </c>
      <c r="AE3030">
        <v>107000</v>
      </c>
      <c r="AF3030">
        <v>1605</v>
      </c>
      <c r="AG3030" s="2" t="s">
        <v>16828</v>
      </c>
      <c r="AH3030" s="2"/>
      <c r="AI3030" s="1">
        <v>46204</v>
      </c>
      <c r="AJ3030" s="2" t="s">
        <v>87</v>
      </c>
      <c r="AK3030" s="2" t="s">
        <v>58</v>
      </c>
      <c r="AM3030" s="2" t="s">
        <v>59</v>
      </c>
      <c r="AP3030" s="2" t="s">
        <v>60</v>
      </c>
      <c r="AQ3030" s="2" t="s">
        <v>41</v>
      </c>
      <c r="AR3030">
        <v>70000</v>
      </c>
      <c r="AS3030" s="2" t="str">
        <f>_xlfn.IFNA(IF(VLOOKUP(all_resi[[#This Row],[No. Waybill]],settle_reconcile[No. Waybill],1,0)="","Recon","Recon"),"-")</f>
        <v>Recon</v>
      </c>
      <c r="AT3030" s="2">
        <f>all_resi[[#This Row],[Nilai COD]]-all_resi[[#This Row],[COD Fee]]-all_resi[[#This Row],[Total Biaya Setelah Diskon]]</f>
        <v>83195</v>
      </c>
      <c r="AU3030" s="2">
        <f>IF(all_resi[[#This Row],[Waktu Terima]]="","",_xlfn.DAYS(all_resi[[#This Row],[Waktu Terima]],all_resi[[#This Row],[Tanggal Pengiriman]]))</f>
        <v>5</v>
      </c>
    </row>
    <row r="3031" spans="1:47" x14ac:dyDescent="0.25">
      <c r="A3031" s="2" t="s">
        <v>16548</v>
      </c>
      <c r="B3031" s="1">
        <v>46199</v>
      </c>
      <c r="C3031" s="2" t="s">
        <v>42</v>
      </c>
      <c r="D3031" s="2" t="s">
        <v>43</v>
      </c>
      <c r="E3031" s="2" t="s">
        <v>44</v>
      </c>
      <c r="F3031" s="2" t="s">
        <v>45</v>
      </c>
      <c r="G3031" s="2" t="s">
        <v>46</v>
      </c>
      <c r="H3031" s="2" t="s">
        <v>47</v>
      </c>
      <c r="I3031" s="2" t="s">
        <v>16549</v>
      </c>
      <c r="J3031" s="2" t="s">
        <v>16550</v>
      </c>
      <c r="K3031" s="2" t="s">
        <v>177</v>
      </c>
      <c r="L3031" s="2" t="s">
        <v>247</v>
      </c>
      <c r="M3031" s="2" t="s">
        <v>1819</v>
      </c>
      <c r="N3031" s="2" t="s">
        <v>16551</v>
      </c>
      <c r="O3031">
        <v>1</v>
      </c>
      <c r="P3031" s="2" t="s">
        <v>53</v>
      </c>
      <c r="Q3031">
        <v>100</v>
      </c>
      <c r="R3031">
        <v>0</v>
      </c>
      <c r="S3031" s="2" t="s">
        <v>54</v>
      </c>
      <c r="T3031" s="2" t="s">
        <v>55</v>
      </c>
      <c r="U3031" s="2" t="s">
        <v>1301</v>
      </c>
      <c r="V3031" s="2"/>
      <c r="W3031">
        <v>80000</v>
      </c>
      <c r="X3031">
        <v>0</v>
      </c>
      <c r="Y3031">
        <v>0</v>
      </c>
      <c r="Z3031">
        <v>80000</v>
      </c>
      <c r="AB3031" s="2" t="s">
        <v>57</v>
      </c>
      <c r="AC3031">
        <v>32000</v>
      </c>
      <c r="AD3031">
        <v>48000</v>
      </c>
      <c r="AE3031">
        <v>195000</v>
      </c>
      <c r="AF3031">
        <v>2925</v>
      </c>
      <c r="AG3031" s="2"/>
      <c r="AH3031" s="2"/>
      <c r="AI3031" s="1"/>
      <c r="AJ3031" s="2"/>
      <c r="AK3031" s="2" t="s">
        <v>67</v>
      </c>
      <c r="AM3031" s="2" t="s">
        <v>59</v>
      </c>
      <c r="AP3031" s="2" t="s">
        <v>60</v>
      </c>
      <c r="AQ3031" s="2" t="s">
        <v>41</v>
      </c>
      <c r="AR3031">
        <v>115000</v>
      </c>
      <c r="AS3031" s="2" t="str">
        <f>_xlfn.IFNA(IF(VLOOKUP(all_resi[[#This Row],[No. Waybill]],settle_reconcile[No. Waybill],1,0)="","Recon","Recon"),"-")</f>
        <v>-</v>
      </c>
      <c r="AT3031" s="2">
        <f>all_resi[[#This Row],[Nilai COD]]-all_resi[[#This Row],[COD Fee]]-all_resi[[#This Row],[Total Biaya Setelah Diskon]]</f>
        <v>144075</v>
      </c>
      <c r="AU3031" s="2" t="str">
        <f>IF(all_resi[[#This Row],[Waktu Terima]]="","",_xlfn.DAYS(all_resi[[#This Row],[Waktu Terima]],all_resi[[#This Row],[Tanggal Pengiriman]]))</f>
        <v/>
      </c>
    </row>
    <row r="3032" spans="1:47" x14ac:dyDescent="0.25">
      <c r="A3032" s="2" t="s">
        <v>16616</v>
      </c>
      <c r="B3032" s="1">
        <v>46199</v>
      </c>
      <c r="C3032" s="2" t="s">
        <v>42</v>
      </c>
      <c r="D3032" s="2" t="s">
        <v>43</v>
      </c>
      <c r="E3032" s="2" t="s">
        <v>44</v>
      </c>
      <c r="F3032" s="2" t="s">
        <v>45</v>
      </c>
      <c r="G3032" s="2" t="s">
        <v>46</v>
      </c>
      <c r="H3032" s="2" t="s">
        <v>47</v>
      </c>
      <c r="I3032" s="2" t="s">
        <v>16617</v>
      </c>
      <c r="J3032" s="2" t="s">
        <v>16618</v>
      </c>
      <c r="K3032" s="2" t="s">
        <v>121</v>
      </c>
      <c r="L3032" s="2" t="s">
        <v>122</v>
      </c>
      <c r="M3032" s="2" t="s">
        <v>123</v>
      </c>
      <c r="N3032" s="2" t="s">
        <v>16619</v>
      </c>
      <c r="O3032">
        <v>1</v>
      </c>
      <c r="P3032" s="2" t="s">
        <v>53</v>
      </c>
      <c r="Q3032">
        <v>100</v>
      </c>
      <c r="R3032">
        <v>0</v>
      </c>
      <c r="S3032" s="2" t="s">
        <v>54</v>
      </c>
      <c r="T3032" s="2" t="s">
        <v>55</v>
      </c>
      <c r="U3032" s="2" t="s">
        <v>225</v>
      </c>
      <c r="V3032" s="2"/>
      <c r="W3032">
        <v>85000</v>
      </c>
      <c r="X3032">
        <v>0</v>
      </c>
      <c r="Y3032">
        <v>0</v>
      </c>
      <c r="Z3032">
        <v>85000</v>
      </c>
      <c r="AB3032" s="2" t="s">
        <v>57</v>
      </c>
      <c r="AC3032">
        <v>34000</v>
      </c>
      <c r="AD3032">
        <v>51000</v>
      </c>
      <c r="AE3032">
        <v>189000</v>
      </c>
      <c r="AF3032">
        <v>2835</v>
      </c>
      <c r="AG3032" s="2" t="s">
        <v>16617</v>
      </c>
      <c r="AH3032" s="2"/>
      <c r="AI3032" s="1">
        <v>46207</v>
      </c>
      <c r="AJ3032" s="2"/>
      <c r="AK3032" s="2" t="s">
        <v>58</v>
      </c>
      <c r="AM3032" s="2" t="s">
        <v>59</v>
      </c>
      <c r="AP3032" s="2" t="s">
        <v>60</v>
      </c>
      <c r="AQ3032" s="2" t="s">
        <v>41</v>
      </c>
      <c r="AR3032">
        <v>104000</v>
      </c>
      <c r="AS3032" s="2" t="str">
        <f>_xlfn.IFNA(IF(VLOOKUP(all_resi[[#This Row],[No. Waybill]],settle_reconcile[No. Waybill],1,0)="","Recon","Recon"),"-")</f>
        <v>Recon</v>
      </c>
      <c r="AT3032" s="2">
        <f>all_resi[[#This Row],[Nilai COD]]-all_resi[[#This Row],[COD Fee]]-all_resi[[#This Row],[Total Biaya Setelah Diskon]]</f>
        <v>135165</v>
      </c>
      <c r="AU3032" s="2">
        <f>IF(all_resi[[#This Row],[Waktu Terima]]="","",_xlfn.DAYS(all_resi[[#This Row],[Waktu Terima]],all_resi[[#This Row],[Tanggal Pengiriman]]))</f>
        <v>8</v>
      </c>
    </row>
    <row r="3033" spans="1:47" x14ac:dyDescent="0.25">
      <c r="A3033" s="2" t="s">
        <v>16628</v>
      </c>
      <c r="B3033" s="1">
        <v>46199</v>
      </c>
      <c r="C3033" s="2" t="s">
        <v>42</v>
      </c>
      <c r="D3033" s="2" t="s">
        <v>43</v>
      </c>
      <c r="E3033" s="2" t="s">
        <v>44</v>
      </c>
      <c r="F3033" s="2" t="s">
        <v>45</v>
      </c>
      <c r="G3033" s="2" t="s">
        <v>46</v>
      </c>
      <c r="H3033" s="2" t="s">
        <v>47</v>
      </c>
      <c r="I3033" s="2" t="s">
        <v>16629</v>
      </c>
      <c r="J3033" s="2" t="s">
        <v>16630</v>
      </c>
      <c r="K3033" s="2" t="s">
        <v>388</v>
      </c>
      <c r="L3033" s="2" t="s">
        <v>463</v>
      </c>
      <c r="M3033" s="2" t="s">
        <v>464</v>
      </c>
      <c r="N3033" s="2" t="s">
        <v>16631</v>
      </c>
      <c r="O3033">
        <v>1</v>
      </c>
      <c r="P3033" s="2" t="s">
        <v>53</v>
      </c>
      <c r="Q3033">
        <v>100</v>
      </c>
      <c r="R3033">
        <v>0</v>
      </c>
      <c r="S3033" s="2" t="s">
        <v>54</v>
      </c>
      <c r="T3033" s="2" t="s">
        <v>55</v>
      </c>
      <c r="U3033" s="2" t="s">
        <v>207</v>
      </c>
      <c r="V3033" s="2"/>
      <c r="W3033">
        <v>77000</v>
      </c>
      <c r="X3033">
        <v>0</v>
      </c>
      <c r="Y3033">
        <v>0</v>
      </c>
      <c r="Z3033">
        <v>77000</v>
      </c>
      <c r="AB3033" s="2" t="s">
        <v>57</v>
      </c>
      <c r="AC3033">
        <v>30800</v>
      </c>
      <c r="AD3033">
        <v>46200</v>
      </c>
      <c r="AE3033">
        <v>147000</v>
      </c>
      <c r="AF3033">
        <v>2205</v>
      </c>
      <c r="AG3033" s="2" t="s">
        <v>16629</v>
      </c>
      <c r="AH3033" s="2"/>
      <c r="AI3033" s="1">
        <v>46203</v>
      </c>
      <c r="AJ3033" s="2"/>
      <c r="AK3033" s="2" t="s">
        <v>58</v>
      </c>
      <c r="AM3033" s="2" t="s">
        <v>59</v>
      </c>
      <c r="AP3033" s="2" t="s">
        <v>60</v>
      </c>
      <c r="AQ3033" s="2" t="s">
        <v>41</v>
      </c>
      <c r="AR3033">
        <v>70000</v>
      </c>
      <c r="AS3033" s="2" t="str">
        <f>_xlfn.IFNA(IF(VLOOKUP(all_resi[[#This Row],[No. Waybill]],settle_reconcile[No. Waybill],1,0)="","Recon","Recon"),"-")</f>
        <v>Recon</v>
      </c>
      <c r="AT3033" s="2">
        <f>all_resi[[#This Row],[Nilai COD]]-all_resi[[#This Row],[COD Fee]]-all_resi[[#This Row],[Total Biaya Setelah Diskon]]</f>
        <v>98595</v>
      </c>
      <c r="AU3033" s="2">
        <f>IF(all_resi[[#This Row],[Waktu Terima]]="","",_xlfn.DAYS(all_resi[[#This Row],[Waktu Terima]],all_resi[[#This Row],[Tanggal Pengiriman]]))</f>
        <v>4</v>
      </c>
    </row>
    <row r="3034" spans="1:47" x14ac:dyDescent="0.25">
      <c r="A3034" s="2" t="s">
        <v>16679</v>
      </c>
      <c r="B3034" s="1">
        <v>46199</v>
      </c>
      <c r="C3034" s="2" t="s">
        <v>42</v>
      </c>
      <c r="D3034" s="2" t="s">
        <v>43</v>
      </c>
      <c r="E3034" s="2" t="s">
        <v>44</v>
      </c>
      <c r="F3034" s="2" t="s">
        <v>45</v>
      </c>
      <c r="G3034" s="2" t="s">
        <v>46</v>
      </c>
      <c r="H3034" s="2" t="s">
        <v>47</v>
      </c>
      <c r="I3034" s="2" t="s">
        <v>16680</v>
      </c>
      <c r="J3034" s="2" t="s">
        <v>16681</v>
      </c>
      <c r="K3034" s="2" t="s">
        <v>75</v>
      </c>
      <c r="L3034" s="2" t="s">
        <v>341</v>
      </c>
      <c r="M3034" s="2" t="s">
        <v>342</v>
      </c>
      <c r="N3034" s="2" t="s">
        <v>16682</v>
      </c>
      <c r="O3034">
        <v>1</v>
      </c>
      <c r="P3034" s="2" t="s">
        <v>53</v>
      </c>
      <c r="Q3034">
        <v>100</v>
      </c>
      <c r="R3034">
        <v>0</v>
      </c>
      <c r="S3034" s="2" t="s">
        <v>54</v>
      </c>
      <c r="T3034" s="2" t="s">
        <v>55</v>
      </c>
      <c r="U3034" s="2" t="s">
        <v>207</v>
      </c>
      <c r="V3034" s="2"/>
      <c r="W3034">
        <v>61000</v>
      </c>
      <c r="X3034">
        <v>0</v>
      </c>
      <c r="Y3034">
        <v>0</v>
      </c>
      <c r="Z3034">
        <v>61000</v>
      </c>
      <c r="AB3034" s="2" t="s">
        <v>57</v>
      </c>
      <c r="AC3034">
        <v>24400</v>
      </c>
      <c r="AD3034">
        <v>36600</v>
      </c>
      <c r="AE3034">
        <v>131000</v>
      </c>
      <c r="AF3034">
        <v>1965</v>
      </c>
      <c r="AG3034" s="2" t="s">
        <v>16680</v>
      </c>
      <c r="AH3034" s="2"/>
      <c r="AI3034" s="1">
        <v>46203</v>
      </c>
      <c r="AJ3034" s="2"/>
      <c r="AK3034" s="2" t="s">
        <v>58</v>
      </c>
      <c r="AM3034" s="2" t="s">
        <v>59</v>
      </c>
      <c r="AP3034" s="2" t="s">
        <v>60</v>
      </c>
      <c r="AQ3034" s="2" t="s">
        <v>41</v>
      </c>
      <c r="AR3034">
        <v>70000</v>
      </c>
      <c r="AS3034" s="2" t="str">
        <f>_xlfn.IFNA(IF(VLOOKUP(all_resi[[#This Row],[No. Waybill]],settle_reconcile[No. Waybill],1,0)="","Recon","Recon"),"-")</f>
        <v>Recon</v>
      </c>
      <c r="AT3034" s="2">
        <f>all_resi[[#This Row],[Nilai COD]]-all_resi[[#This Row],[COD Fee]]-all_resi[[#This Row],[Total Biaya Setelah Diskon]]</f>
        <v>92435</v>
      </c>
      <c r="AU3034" s="2">
        <f>IF(all_resi[[#This Row],[Waktu Terima]]="","",_xlfn.DAYS(all_resi[[#This Row],[Waktu Terima]],all_resi[[#This Row],[Tanggal Pengiriman]]))</f>
        <v>4</v>
      </c>
    </row>
    <row r="3035" spans="1:47" x14ac:dyDescent="0.25">
      <c r="A3035" s="2" t="s">
        <v>16671</v>
      </c>
      <c r="B3035" s="1">
        <v>46199</v>
      </c>
      <c r="C3035" s="2" t="s">
        <v>42</v>
      </c>
      <c r="D3035" s="2" t="s">
        <v>43</v>
      </c>
      <c r="E3035" s="2" t="s">
        <v>44</v>
      </c>
      <c r="F3035" s="2" t="s">
        <v>45</v>
      </c>
      <c r="G3035" s="2" t="s">
        <v>46</v>
      </c>
      <c r="H3035" s="2" t="s">
        <v>47</v>
      </c>
      <c r="I3035" s="2" t="s">
        <v>16672</v>
      </c>
      <c r="J3035" s="2" t="s">
        <v>15410</v>
      </c>
      <c r="K3035" s="2" t="s">
        <v>156</v>
      </c>
      <c r="L3035" s="2" t="s">
        <v>536</v>
      </c>
      <c r="M3035" s="2" t="s">
        <v>5268</v>
      </c>
      <c r="N3035" s="2" t="s">
        <v>16673</v>
      </c>
      <c r="O3035">
        <v>1</v>
      </c>
      <c r="P3035" s="2" t="s">
        <v>53</v>
      </c>
      <c r="Q3035">
        <v>100</v>
      </c>
      <c r="R3035">
        <v>0</v>
      </c>
      <c r="S3035" s="2" t="s">
        <v>54</v>
      </c>
      <c r="T3035" s="2" t="s">
        <v>55</v>
      </c>
      <c r="U3035" s="2" t="s">
        <v>207</v>
      </c>
      <c r="V3035" s="2"/>
      <c r="W3035">
        <v>80000</v>
      </c>
      <c r="X3035">
        <v>0</v>
      </c>
      <c r="Y3035">
        <v>0</v>
      </c>
      <c r="Z3035">
        <v>80000</v>
      </c>
      <c r="AB3035" s="2" t="s">
        <v>57</v>
      </c>
      <c r="AC3035">
        <v>32000</v>
      </c>
      <c r="AD3035">
        <v>48000</v>
      </c>
      <c r="AE3035">
        <v>150000</v>
      </c>
      <c r="AF3035">
        <v>2250</v>
      </c>
      <c r="AG3035" s="2" t="s">
        <v>16672</v>
      </c>
      <c r="AH3035" s="2"/>
      <c r="AI3035" s="1">
        <v>46204</v>
      </c>
      <c r="AJ3035" s="2"/>
      <c r="AK3035" s="2" t="s">
        <v>58</v>
      </c>
      <c r="AM3035" s="2" t="s">
        <v>59</v>
      </c>
      <c r="AP3035" s="2" t="s">
        <v>60</v>
      </c>
      <c r="AQ3035" s="2" t="s">
        <v>41</v>
      </c>
      <c r="AR3035">
        <v>70000</v>
      </c>
      <c r="AS3035" s="2" t="str">
        <f>_xlfn.IFNA(IF(VLOOKUP(all_resi[[#This Row],[No. Waybill]],settle_reconcile[No. Waybill],1,0)="","Recon","Recon"),"-")</f>
        <v>Recon</v>
      </c>
      <c r="AT3035" s="2">
        <f>all_resi[[#This Row],[Nilai COD]]-all_resi[[#This Row],[COD Fee]]-all_resi[[#This Row],[Total Biaya Setelah Diskon]]</f>
        <v>99750</v>
      </c>
      <c r="AU3035" s="2">
        <f>IF(all_resi[[#This Row],[Waktu Terima]]="","",_xlfn.DAYS(all_resi[[#This Row],[Waktu Terima]],all_resi[[#This Row],[Tanggal Pengiriman]]))</f>
        <v>5</v>
      </c>
    </row>
    <row r="3036" spans="1:47" x14ac:dyDescent="0.25">
      <c r="A3036" s="2" t="s">
        <v>16836</v>
      </c>
      <c r="B3036" s="1">
        <v>46199</v>
      </c>
      <c r="C3036" s="2" t="s">
        <v>42</v>
      </c>
      <c r="D3036" s="2" t="s">
        <v>43</v>
      </c>
      <c r="E3036" s="2" t="s">
        <v>44</v>
      </c>
      <c r="F3036" s="2" t="s">
        <v>45</v>
      </c>
      <c r="G3036" s="2" t="s">
        <v>46</v>
      </c>
      <c r="H3036" s="2" t="s">
        <v>47</v>
      </c>
      <c r="I3036" s="2" t="s">
        <v>16837</v>
      </c>
      <c r="J3036" s="2" t="s">
        <v>16838</v>
      </c>
      <c r="K3036" s="2" t="s">
        <v>106</v>
      </c>
      <c r="L3036" s="2" t="s">
        <v>1626</v>
      </c>
      <c r="M3036" s="2" t="s">
        <v>3829</v>
      </c>
      <c r="N3036" s="2" t="s">
        <v>16839</v>
      </c>
      <c r="O3036">
        <v>1</v>
      </c>
      <c r="P3036" s="2" t="s">
        <v>53</v>
      </c>
      <c r="Q3036">
        <v>100</v>
      </c>
      <c r="R3036">
        <v>0</v>
      </c>
      <c r="S3036" s="2" t="s">
        <v>54</v>
      </c>
      <c r="T3036" s="2" t="s">
        <v>55</v>
      </c>
      <c r="U3036" s="2" t="s">
        <v>147</v>
      </c>
      <c r="V3036" s="2"/>
      <c r="W3036">
        <v>43000</v>
      </c>
      <c r="X3036">
        <v>0</v>
      </c>
      <c r="Y3036">
        <v>0</v>
      </c>
      <c r="Z3036">
        <v>43000</v>
      </c>
      <c r="AB3036" s="2" t="s">
        <v>57</v>
      </c>
      <c r="AC3036">
        <v>17200</v>
      </c>
      <c r="AD3036">
        <v>25800</v>
      </c>
      <c r="AE3036">
        <v>101000</v>
      </c>
      <c r="AF3036">
        <v>1515</v>
      </c>
      <c r="AG3036" s="2" t="s">
        <v>16837</v>
      </c>
      <c r="AH3036" s="2"/>
      <c r="AI3036" s="1">
        <v>46205</v>
      </c>
      <c r="AJ3036" s="2"/>
      <c r="AK3036" s="2" t="s">
        <v>58</v>
      </c>
      <c r="AM3036" s="2" t="s">
        <v>59</v>
      </c>
      <c r="AP3036" s="2" t="s">
        <v>60</v>
      </c>
      <c r="AQ3036" s="2" t="s">
        <v>41</v>
      </c>
      <c r="AR3036">
        <v>58000</v>
      </c>
      <c r="AS3036" s="2" t="str">
        <f>_xlfn.IFNA(IF(VLOOKUP(all_resi[[#This Row],[No. Waybill]],settle_reconcile[No. Waybill],1,0)="","Recon","Recon"),"-")</f>
        <v>Recon</v>
      </c>
      <c r="AT3036" s="2">
        <f>all_resi[[#This Row],[Nilai COD]]-all_resi[[#This Row],[COD Fee]]-all_resi[[#This Row],[Total Biaya Setelah Diskon]]</f>
        <v>73685</v>
      </c>
      <c r="AU3036" s="2">
        <f>IF(all_resi[[#This Row],[Waktu Terima]]="","",_xlfn.DAYS(all_resi[[#This Row],[Waktu Terima]],all_resi[[#This Row],[Tanggal Pengiriman]]))</f>
        <v>6</v>
      </c>
    </row>
    <row r="3037" spans="1:47" x14ac:dyDescent="0.25">
      <c r="A3037" s="2" t="s">
        <v>16840</v>
      </c>
      <c r="B3037" s="1">
        <v>46199</v>
      </c>
      <c r="C3037" s="2" t="s">
        <v>42</v>
      </c>
      <c r="D3037" s="2" t="s">
        <v>43</v>
      </c>
      <c r="E3037" s="2" t="s">
        <v>44</v>
      </c>
      <c r="F3037" s="2" t="s">
        <v>45</v>
      </c>
      <c r="G3037" s="2" t="s">
        <v>46</v>
      </c>
      <c r="H3037" s="2" t="s">
        <v>47</v>
      </c>
      <c r="I3037" s="2" t="s">
        <v>16841</v>
      </c>
      <c r="J3037" s="2" t="s">
        <v>16842</v>
      </c>
      <c r="K3037" s="2" t="s">
        <v>171</v>
      </c>
      <c r="L3037" s="2" t="s">
        <v>401</v>
      </c>
      <c r="M3037" s="2" t="s">
        <v>1657</v>
      </c>
      <c r="N3037" s="2" t="s">
        <v>16843</v>
      </c>
      <c r="O3037">
        <v>1</v>
      </c>
      <c r="P3037" s="2" t="s">
        <v>53</v>
      </c>
      <c r="Q3037">
        <v>100</v>
      </c>
      <c r="R3037">
        <v>0</v>
      </c>
      <c r="S3037" s="2" t="s">
        <v>54</v>
      </c>
      <c r="T3037" s="2" t="s">
        <v>55</v>
      </c>
      <c r="U3037" s="2" t="s">
        <v>207</v>
      </c>
      <c r="V3037" s="2"/>
      <c r="W3037">
        <v>30000</v>
      </c>
      <c r="X3037">
        <v>0</v>
      </c>
      <c r="Y3037">
        <v>0</v>
      </c>
      <c r="Z3037">
        <v>30000</v>
      </c>
      <c r="AB3037" s="2" t="s">
        <v>57</v>
      </c>
      <c r="AC3037">
        <v>12000</v>
      </c>
      <c r="AD3037">
        <v>18000</v>
      </c>
      <c r="AE3037">
        <v>100000</v>
      </c>
      <c r="AF3037">
        <v>1500</v>
      </c>
      <c r="AG3037" s="2" t="s">
        <v>16841</v>
      </c>
      <c r="AH3037" s="2"/>
      <c r="AI3037" s="1">
        <v>46202</v>
      </c>
      <c r="AJ3037" s="2"/>
      <c r="AK3037" s="2" t="s">
        <v>58</v>
      </c>
      <c r="AM3037" s="2" t="s">
        <v>59</v>
      </c>
      <c r="AP3037" s="2" t="s">
        <v>60</v>
      </c>
      <c r="AQ3037" s="2" t="s">
        <v>41</v>
      </c>
      <c r="AR3037">
        <v>70000</v>
      </c>
      <c r="AS3037" s="2" t="str">
        <f>_xlfn.IFNA(IF(VLOOKUP(all_resi[[#This Row],[No. Waybill]],settle_reconcile[No. Waybill],1,0)="","Recon","Recon"),"-")</f>
        <v>Recon</v>
      </c>
      <c r="AT3037" s="2">
        <f>all_resi[[#This Row],[Nilai COD]]-all_resi[[#This Row],[COD Fee]]-all_resi[[#This Row],[Total Biaya Setelah Diskon]]</f>
        <v>80500</v>
      </c>
      <c r="AU3037" s="2">
        <f>IF(all_resi[[#This Row],[Waktu Terima]]="","",_xlfn.DAYS(all_resi[[#This Row],[Waktu Terima]],all_resi[[#This Row],[Tanggal Pengiriman]]))</f>
        <v>3</v>
      </c>
    </row>
    <row r="3038" spans="1:47" x14ac:dyDescent="0.25">
      <c r="A3038" s="2" t="s">
        <v>16856</v>
      </c>
      <c r="B3038" s="1">
        <v>46199</v>
      </c>
      <c r="C3038" s="2" t="s">
        <v>42</v>
      </c>
      <c r="D3038" s="2" t="s">
        <v>43</v>
      </c>
      <c r="E3038" s="2" t="s">
        <v>44</v>
      </c>
      <c r="F3038" s="2" t="s">
        <v>45</v>
      </c>
      <c r="G3038" s="2" t="s">
        <v>46</v>
      </c>
      <c r="H3038" s="2" t="s">
        <v>47</v>
      </c>
      <c r="I3038" s="2" t="s">
        <v>16857</v>
      </c>
      <c r="J3038" s="2" t="s">
        <v>16858</v>
      </c>
      <c r="K3038" s="2" t="s">
        <v>156</v>
      </c>
      <c r="L3038" s="2" t="s">
        <v>509</v>
      </c>
      <c r="M3038" s="2" t="s">
        <v>1166</v>
      </c>
      <c r="N3038" s="2" t="s">
        <v>16859</v>
      </c>
      <c r="O3038">
        <v>1</v>
      </c>
      <c r="P3038" s="2" t="s">
        <v>53</v>
      </c>
      <c r="Q3038">
        <v>100</v>
      </c>
      <c r="R3038">
        <v>0</v>
      </c>
      <c r="S3038" s="2" t="s">
        <v>54</v>
      </c>
      <c r="T3038" s="2" t="s">
        <v>55</v>
      </c>
      <c r="U3038" s="2" t="s">
        <v>225</v>
      </c>
      <c r="V3038" s="2"/>
      <c r="W3038">
        <v>80000</v>
      </c>
      <c r="X3038">
        <v>0</v>
      </c>
      <c r="Y3038">
        <v>0</v>
      </c>
      <c r="Z3038">
        <v>80000</v>
      </c>
      <c r="AB3038" s="2" t="s">
        <v>57</v>
      </c>
      <c r="AC3038">
        <v>32000</v>
      </c>
      <c r="AD3038">
        <v>48000</v>
      </c>
      <c r="AE3038">
        <v>184000</v>
      </c>
      <c r="AF3038">
        <v>2760</v>
      </c>
      <c r="AG3038" s="2"/>
      <c r="AH3038" s="2"/>
      <c r="AI3038" s="1"/>
      <c r="AJ3038" s="2"/>
      <c r="AK3038" s="2" t="s">
        <v>67</v>
      </c>
      <c r="AM3038" s="2" t="s">
        <v>59</v>
      </c>
      <c r="AP3038" s="2" t="s">
        <v>60</v>
      </c>
      <c r="AQ3038" s="2" t="s">
        <v>41</v>
      </c>
      <c r="AR3038">
        <v>104000</v>
      </c>
      <c r="AS3038" s="2" t="str">
        <f>_xlfn.IFNA(IF(VLOOKUP(all_resi[[#This Row],[No. Waybill]],settle_reconcile[No. Waybill],1,0)="","Recon","Recon"),"-")</f>
        <v>-</v>
      </c>
      <c r="AT3038" s="2">
        <f>all_resi[[#This Row],[Nilai COD]]-all_resi[[#This Row],[COD Fee]]-all_resi[[#This Row],[Total Biaya Setelah Diskon]]</f>
        <v>133240</v>
      </c>
      <c r="AU3038" s="2" t="str">
        <f>IF(all_resi[[#This Row],[Waktu Terima]]="","",_xlfn.DAYS(all_resi[[#This Row],[Waktu Terima]],all_resi[[#This Row],[Tanggal Pengiriman]]))</f>
        <v/>
      </c>
    </row>
    <row r="3039" spans="1:47" x14ac:dyDescent="0.25">
      <c r="A3039" s="2" t="s">
        <v>16595</v>
      </c>
      <c r="B3039" s="1">
        <v>46199</v>
      </c>
      <c r="C3039" s="2" t="s">
        <v>42</v>
      </c>
      <c r="D3039" s="2" t="s">
        <v>43</v>
      </c>
      <c r="E3039" s="2" t="s">
        <v>44</v>
      </c>
      <c r="F3039" s="2" t="s">
        <v>45</v>
      </c>
      <c r="G3039" s="2" t="s">
        <v>46</v>
      </c>
      <c r="H3039" s="2" t="s">
        <v>47</v>
      </c>
      <c r="I3039" s="2" t="s">
        <v>16596</v>
      </c>
      <c r="J3039" s="2" t="s">
        <v>16597</v>
      </c>
      <c r="K3039" s="2" t="s">
        <v>177</v>
      </c>
      <c r="L3039" s="2" t="s">
        <v>222</v>
      </c>
      <c r="M3039" s="2" t="s">
        <v>3200</v>
      </c>
      <c r="N3039" s="2" t="s">
        <v>16598</v>
      </c>
      <c r="O3039">
        <v>1</v>
      </c>
      <c r="P3039" s="2" t="s">
        <v>53</v>
      </c>
      <c r="Q3039">
        <v>100</v>
      </c>
      <c r="R3039">
        <v>0</v>
      </c>
      <c r="S3039" s="2" t="s">
        <v>54</v>
      </c>
      <c r="T3039" s="2" t="s">
        <v>55</v>
      </c>
      <c r="U3039" s="2" t="s">
        <v>66</v>
      </c>
      <c r="V3039" s="2"/>
      <c r="W3039">
        <v>80000</v>
      </c>
      <c r="X3039">
        <v>0</v>
      </c>
      <c r="Y3039">
        <v>0</v>
      </c>
      <c r="Z3039">
        <v>80000</v>
      </c>
      <c r="AB3039" s="2" t="s">
        <v>57</v>
      </c>
      <c r="AC3039">
        <v>32000</v>
      </c>
      <c r="AD3039">
        <v>48000</v>
      </c>
      <c r="AE3039">
        <v>164000</v>
      </c>
      <c r="AF3039">
        <v>2460</v>
      </c>
      <c r="AG3039" s="2" t="s">
        <v>16596</v>
      </c>
      <c r="AH3039" s="2"/>
      <c r="AI3039" s="1">
        <v>46203</v>
      </c>
      <c r="AJ3039" s="2"/>
      <c r="AK3039" s="2" t="s">
        <v>58</v>
      </c>
      <c r="AM3039" s="2" t="s">
        <v>59</v>
      </c>
      <c r="AP3039" s="2" t="s">
        <v>60</v>
      </c>
      <c r="AQ3039" s="2" t="s">
        <v>41</v>
      </c>
      <c r="AR3039">
        <v>84000</v>
      </c>
      <c r="AS3039" s="2" t="str">
        <f>_xlfn.IFNA(IF(VLOOKUP(all_resi[[#This Row],[No. Waybill]],settle_reconcile[No. Waybill],1,0)="","Recon","Recon"),"-")</f>
        <v>Recon</v>
      </c>
      <c r="AT3039" s="2">
        <f>all_resi[[#This Row],[Nilai COD]]-all_resi[[#This Row],[COD Fee]]-all_resi[[#This Row],[Total Biaya Setelah Diskon]]</f>
        <v>113540</v>
      </c>
      <c r="AU3039" s="2">
        <f>IF(all_resi[[#This Row],[Waktu Terima]]="","",_xlfn.DAYS(all_resi[[#This Row],[Waktu Terima]],all_resi[[#This Row],[Tanggal Pengiriman]]))</f>
        <v>4</v>
      </c>
    </row>
    <row r="3040" spans="1:47" x14ac:dyDescent="0.25">
      <c r="A3040" s="2" t="s">
        <v>16831</v>
      </c>
      <c r="B3040" s="1">
        <v>46199</v>
      </c>
      <c r="C3040" s="2" t="s">
        <v>42</v>
      </c>
      <c r="D3040" s="2" t="s">
        <v>43</v>
      </c>
      <c r="E3040" s="2" t="s">
        <v>44</v>
      </c>
      <c r="F3040" s="2" t="s">
        <v>45</v>
      </c>
      <c r="G3040" s="2" t="s">
        <v>46</v>
      </c>
      <c r="H3040" s="2" t="s">
        <v>47</v>
      </c>
      <c r="I3040" s="2" t="s">
        <v>16832</v>
      </c>
      <c r="J3040" s="2" t="s">
        <v>16833</v>
      </c>
      <c r="K3040" s="2" t="s">
        <v>143</v>
      </c>
      <c r="L3040" s="2" t="s">
        <v>8498</v>
      </c>
      <c r="M3040" s="2" t="s">
        <v>16834</v>
      </c>
      <c r="N3040" s="2" t="s">
        <v>16835</v>
      </c>
      <c r="O3040">
        <v>1</v>
      </c>
      <c r="P3040" s="2" t="s">
        <v>53</v>
      </c>
      <c r="Q3040">
        <v>100</v>
      </c>
      <c r="R3040">
        <v>0</v>
      </c>
      <c r="S3040" s="2" t="s">
        <v>54</v>
      </c>
      <c r="T3040" s="2" t="s">
        <v>55</v>
      </c>
      <c r="U3040" s="2" t="s">
        <v>1301</v>
      </c>
      <c r="V3040" s="2"/>
      <c r="W3040">
        <v>25000</v>
      </c>
      <c r="X3040">
        <v>0</v>
      </c>
      <c r="Y3040">
        <v>0</v>
      </c>
      <c r="Z3040">
        <v>25000</v>
      </c>
      <c r="AB3040" s="2" t="s">
        <v>57</v>
      </c>
      <c r="AC3040">
        <v>18000</v>
      </c>
      <c r="AD3040">
        <v>7000</v>
      </c>
      <c r="AE3040">
        <v>140000</v>
      </c>
      <c r="AF3040">
        <v>2100</v>
      </c>
      <c r="AG3040" s="2" t="s">
        <v>16832</v>
      </c>
      <c r="AH3040" s="2"/>
      <c r="AI3040" s="1">
        <v>46202</v>
      </c>
      <c r="AJ3040" s="2"/>
      <c r="AK3040" s="2" t="s">
        <v>58</v>
      </c>
      <c r="AM3040" s="2" t="s">
        <v>59</v>
      </c>
      <c r="AP3040" s="2" t="s">
        <v>60</v>
      </c>
      <c r="AQ3040" s="2" t="s">
        <v>41</v>
      </c>
      <c r="AR3040">
        <v>115000</v>
      </c>
      <c r="AS3040" s="2" t="str">
        <f>_xlfn.IFNA(IF(VLOOKUP(all_resi[[#This Row],[No. Waybill]],settle_reconcile[No. Waybill],1,0)="","Recon","Recon"),"-")</f>
        <v>Recon</v>
      </c>
      <c r="AT3040" s="2">
        <f>all_resi[[#This Row],[Nilai COD]]-all_resi[[#This Row],[COD Fee]]-all_resi[[#This Row],[Total Biaya Setelah Diskon]]</f>
        <v>130900</v>
      </c>
      <c r="AU3040" s="2">
        <f>IF(all_resi[[#This Row],[Waktu Terima]]="","",_xlfn.DAYS(all_resi[[#This Row],[Waktu Terima]],all_resi[[#This Row],[Tanggal Pengiriman]]))</f>
        <v>3</v>
      </c>
    </row>
    <row r="3041" spans="1:47" x14ac:dyDescent="0.25">
      <c r="A3041" s="2" t="s">
        <v>16599</v>
      </c>
      <c r="B3041" s="1">
        <v>46199</v>
      </c>
      <c r="C3041" s="2" t="s">
        <v>42</v>
      </c>
      <c r="D3041" s="2" t="s">
        <v>43</v>
      </c>
      <c r="E3041" s="2" t="s">
        <v>44</v>
      </c>
      <c r="F3041" s="2" t="s">
        <v>45</v>
      </c>
      <c r="G3041" s="2" t="s">
        <v>46</v>
      </c>
      <c r="H3041" s="2" t="s">
        <v>47</v>
      </c>
      <c r="I3041" s="2" t="s">
        <v>16600</v>
      </c>
      <c r="J3041" s="2" t="s">
        <v>16601</v>
      </c>
      <c r="K3041" s="2" t="s">
        <v>82</v>
      </c>
      <c r="L3041" s="2" t="s">
        <v>3140</v>
      </c>
      <c r="M3041" s="2" t="s">
        <v>3141</v>
      </c>
      <c r="N3041" s="2" t="s">
        <v>16602</v>
      </c>
      <c r="O3041">
        <v>1</v>
      </c>
      <c r="P3041" s="2" t="s">
        <v>53</v>
      </c>
      <c r="Q3041">
        <v>100</v>
      </c>
      <c r="R3041">
        <v>0</v>
      </c>
      <c r="S3041" s="2" t="s">
        <v>54</v>
      </c>
      <c r="T3041" s="2" t="s">
        <v>55</v>
      </c>
      <c r="U3041" s="2" t="s">
        <v>207</v>
      </c>
      <c r="V3041" s="2"/>
      <c r="W3041">
        <v>85000</v>
      </c>
      <c r="X3041">
        <v>0</v>
      </c>
      <c r="Y3041">
        <v>0</v>
      </c>
      <c r="Z3041">
        <v>85000</v>
      </c>
      <c r="AB3041" s="2" t="s">
        <v>57</v>
      </c>
      <c r="AC3041">
        <v>34000</v>
      </c>
      <c r="AD3041">
        <v>51000</v>
      </c>
      <c r="AE3041">
        <v>155000</v>
      </c>
      <c r="AF3041">
        <v>2325</v>
      </c>
      <c r="AG3041" s="2" t="s">
        <v>16600</v>
      </c>
      <c r="AH3041" s="2"/>
      <c r="AI3041" s="1">
        <v>46207</v>
      </c>
      <c r="AJ3041" s="2"/>
      <c r="AK3041" s="2" t="s">
        <v>58</v>
      </c>
      <c r="AM3041" s="2" t="s">
        <v>59</v>
      </c>
      <c r="AP3041" s="2" t="s">
        <v>60</v>
      </c>
      <c r="AQ3041" s="2" t="s">
        <v>41</v>
      </c>
      <c r="AR3041">
        <v>70000</v>
      </c>
      <c r="AS3041" s="2" t="str">
        <f>_xlfn.IFNA(IF(VLOOKUP(all_resi[[#This Row],[No. Waybill]],settle_reconcile[No. Waybill],1,0)="","Recon","Recon"),"-")</f>
        <v>Recon</v>
      </c>
      <c r="AT3041" s="2">
        <f>all_resi[[#This Row],[Nilai COD]]-all_resi[[#This Row],[COD Fee]]-all_resi[[#This Row],[Total Biaya Setelah Diskon]]</f>
        <v>101675</v>
      </c>
      <c r="AU3041" s="2">
        <f>IF(all_resi[[#This Row],[Waktu Terima]]="","",_xlfn.DAYS(all_resi[[#This Row],[Waktu Terima]],all_resi[[#This Row],[Tanggal Pengiriman]]))</f>
        <v>8</v>
      </c>
    </row>
    <row r="3042" spans="1:47" x14ac:dyDescent="0.25">
      <c r="A3042" s="2" t="s">
        <v>16591</v>
      </c>
      <c r="B3042" s="1">
        <v>46199</v>
      </c>
      <c r="C3042" s="2" t="s">
        <v>42</v>
      </c>
      <c r="D3042" s="2" t="s">
        <v>43</v>
      </c>
      <c r="E3042" s="2" t="s">
        <v>44</v>
      </c>
      <c r="F3042" s="2" t="s">
        <v>45</v>
      </c>
      <c r="G3042" s="2" t="s">
        <v>46</v>
      </c>
      <c r="H3042" s="2" t="s">
        <v>47</v>
      </c>
      <c r="I3042" s="2" t="s">
        <v>16592</v>
      </c>
      <c r="J3042" s="2" t="s">
        <v>16593</v>
      </c>
      <c r="K3042" s="2" t="s">
        <v>359</v>
      </c>
      <c r="L3042" s="2" t="s">
        <v>360</v>
      </c>
      <c r="M3042" s="2" t="s">
        <v>5274</v>
      </c>
      <c r="N3042" s="2" t="s">
        <v>16594</v>
      </c>
      <c r="O3042">
        <v>1</v>
      </c>
      <c r="P3042" s="2" t="s">
        <v>53</v>
      </c>
      <c r="Q3042">
        <v>100</v>
      </c>
      <c r="R3042">
        <v>0</v>
      </c>
      <c r="S3042" s="2" t="s">
        <v>54</v>
      </c>
      <c r="T3042" s="2" t="s">
        <v>55</v>
      </c>
      <c r="U3042" s="2" t="s">
        <v>225</v>
      </c>
      <c r="V3042" s="2"/>
      <c r="W3042">
        <v>58000</v>
      </c>
      <c r="X3042">
        <v>0</v>
      </c>
      <c r="Y3042">
        <v>0</v>
      </c>
      <c r="Z3042">
        <v>58000</v>
      </c>
      <c r="AB3042" s="2" t="s">
        <v>57</v>
      </c>
      <c r="AC3042">
        <v>23200</v>
      </c>
      <c r="AD3042">
        <v>34800</v>
      </c>
      <c r="AE3042">
        <v>162000</v>
      </c>
      <c r="AF3042">
        <v>2430</v>
      </c>
      <c r="AG3042" s="2" t="s">
        <v>16592</v>
      </c>
      <c r="AH3042" s="2"/>
      <c r="AI3042" s="1">
        <v>46209</v>
      </c>
      <c r="AJ3042" s="2"/>
      <c r="AK3042" s="2" t="s">
        <v>58</v>
      </c>
      <c r="AM3042" s="2" t="s">
        <v>59</v>
      </c>
      <c r="AP3042" s="2" t="s">
        <v>60</v>
      </c>
      <c r="AQ3042" s="2" t="s">
        <v>41</v>
      </c>
      <c r="AR3042">
        <v>104000</v>
      </c>
      <c r="AS3042" s="2" t="str">
        <f>_xlfn.IFNA(IF(VLOOKUP(all_resi[[#This Row],[No. Waybill]],settle_reconcile[No. Waybill],1,0)="","Recon","Recon"),"-")</f>
        <v>Recon</v>
      </c>
      <c r="AT3042" s="2">
        <f>all_resi[[#This Row],[Nilai COD]]-all_resi[[#This Row],[COD Fee]]-all_resi[[#This Row],[Total Biaya Setelah Diskon]]</f>
        <v>124770</v>
      </c>
      <c r="AU3042" s="2">
        <f>IF(all_resi[[#This Row],[Waktu Terima]]="","",_xlfn.DAYS(all_resi[[#This Row],[Waktu Terima]],all_resi[[#This Row],[Tanggal Pengiriman]]))</f>
        <v>10</v>
      </c>
    </row>
    <row r="3043" spans="1:47" x14ac:dyDescent="0.25">
      <c r="A3043" s="2" t="s">
        <v>16632</v>
      </c>
      <c r="B3043" s="1">
        <v>46199</v>
      </c>
      <c r="C3043" s="2" t="s">
        <v>42</v>
      </c>
      <c r="D3043" s="2" t="s">
        <v>43</v>
      </c>
      <c r="E3043" s="2" t="s">
        <v>44</v>
      </c>
      <c r="F3043" s="2" t="s">
        <v>45</v>
      </c>
      <c r="G3043" s="2" t="s">
        <v>46</v>
      </c>
      <c r="H3043" s="2" t="s">
        <v>47</v>
      </c>
      <c r="I3043" s="2" t="s">
        <v>16633</v>
      </c>
      <c r="J3043" s="2" t="s">
        <v>16634</v>
      </c>
      <c r="K3043" s="2" t="s">
        <v>116</v>
      </c>
      <c r="L3043" s="2" t="s">
        <v>2433</v>
      </c>
      <c r="M3043" s="2" t="s">
        <v>11025</v>
      </c>
      <c r="N3043" s="2" t="s">
        <v>16635</v>
      </c>
      <c r="O3043">
        <v>1</v>
      </c>
      <c r="P3043" s="2" t="s">
        <v>53</v>
      </c>
      <c r="Q3043">
        <v>100</v>
      </c>
      <c r="R3043">
        <v>0</v>
      </c>
      <c r="S3043" s="2" t="s">
        <v>54</v>
      </c>
      <c r="T3043" s="2" t="s">
        <v>55</v>
      </c>
      <c r="U3043" s="2" t="s">
        <v>147</v>
      </c>
      <c r="V3043" s="2"/>
      <c r="W3043">
        <v>8000</v>
      </c>
      <c r="X3043">
        <v>0</v>
      </c>
      <c r="Y3043">
        <v>0</v>
      </c>
      <c r="Z3043">
        <v>8000</v>
      </c>
      <c r="AB3043" s="2" t="s">
        <v>57</v>
      </c>
      <c r="AC3043">
        <v>3000</v>
      </c>
      <c r="AD3043">
        <v>5000</v>
      </c>
      <c r="AE3043">
        <v>78000</v>
      </c>
      <c r="AF3043">
        <v>1170</v>
      </c>
      <c r="AG3043" s="2" t="s">
        <v>16633</v>
      </c>
      <c r="AH3043" s="2"/>
      <c r="AI3043" s="1">
        <v>46200</v>
      </c>
      <c r="AJ3043" s="2"/>
      <c r="AK3043" s="2" t="s">
        <v>58</v>
      </c>
      <c r="AM3043" s="2" t="s">
        <v>59</v>
      </c>
      <c r="AP3043" s="2" t="s">
        <v>60</v>
      </c>
      <c r="AQ3043" s="2" t="s">
        <v>41</v>
      </c>
      <c r="AR3043">
        <v>70000</v>
      </c>
      <c r="AS3043" s="2" t="str">
        <f>_xlfn.IFNA(IF(VLOOKUP(all_resi[[#This Row],[No. Waybill]],settle_reconcile[No. Waybill],1,0)="","Recon","Recon"),"-")</f>
        <v>Recon</v>
      </c>
      <c r="AT3043" s="2">
        <f>all_resi[[#This Row],[Nilai COD]]-all_resi[[#This Row],[COD Fee]]-all_resi[[#This Row],[Total Biaya Setelah Diskon]]</f>
        <v>71830</v>
      </c>
      <c r="AU3043" s="2">
        <f>IF(all_resi[[#This Row],[Waktu Terima]]="","",_xlfn.DAYS(all_resi[[#This Row],[Waktu Terima]],all_resi[[#This Row],[Tanggal Pengiriman]]))</f>
        <v>1</v>
      </c>
    </row>
    <row r="3044" spans="1:47" x14ac:dyDescent="0.25">
      <c r="A3044" s="2" t="s">
        <v>16860</v>
      </c>
      <c r="B3044" s="1">
        <v>46199</v>
      </c>
      <c r="C3044" s="2" t="s">
        <v>42</v>
      </c>
      <c r="D3044" s="2" t="s">
        <v>43</v>
      </c>
      <c r="E3044" s="2" t="s">
        <v>44</v>
      </c>
      <c r="F3044" s="2" t="s">
        <v>45</v>
      </c>
      <c r="G3044" s="2" t="s">
        <v>46</v>
      </c>
      <c r="H3044" s="2" t="s">
        <v>80</v>
      </c>
      <c r="I3044" s="2" t="s">
        <v>16861</v>
      </c>
      <c r="J3044" s="2" t="s">
        <v>16862</v>
      </c>
      <c r="K3044" s="2" t="s">
        <v>75</v>
      </c>
      <c r="L3044" s="2" t="s">
        <v>1873</v>
      </c>
      <c r="M3044" s="2" t="s">
        <v>5180</v>
      </c>
      <c r="N3044" s="2" t="s">
        <v>16863</v>
      </c>
      <c r="O3044">
        <v>1</v>
      </c>
      <c r="P3044" s="2" t="s">
        <v>53</v>
      </c>
      <c r="Q3044">
        <v>100</v>
      </c>
      <c r="R3044">
        <v>0</v>
      </c>
      <c r="S3044" s="2" t="s">
        <v>54</v>
      </c>
      <c r="T3044" s="2" t="s">
        <v>55</v>
      </c>
      <c r="U3044" s="2" t="s">
        <v>4301</v>
      </c>
      <c r="V3044" s="2"/>
      <c r="W3044">
        <v>61000</v>
      </c>
      <c r="X3044">
        <v>0</v>
      </c>
      <c r="Y3044">
        <v>0</v>
      </c>
      <c r="Z3044">
        <v>61000</v>
      </c>
      <c r="AB3044" s="2" t="s">
        <v>57</v>
      </c>
      <c r="AC3044">
        <v>24400</v>
      </c>
      <c r="AD3044">
        <v>36600</v>
      </c>
      <c r="AE3044">
        <v>165000</v>
      </c>
      <c r="AF3044">
        <v>2475</v>
      </c>
      <c r="AG3044" s="2" t="s">
        <v>16861</v>
      </c>
      <c r="AH3044" s="2"/>
      <c r="AI3044" s="1">
        <v>46203</v>
      </c>
      <c r="AJ3044" s="2" t="s">
        <v>87</v>
      </c>
      <c r="AK3044" s="2" t="s">
        <v>58</v>
      </c>
      <c r="AM3044" s="2" t="s">
        <v>59</v>
      </c>
      <c r="AP3044" s="2" t="s">
        <v>60</v>
      </c>
      <c r="AQ3044" s="2" t="s">
        <v>41</v>
      </c>
      <c r="AR3044">
        <v>104000</v>
      </c>
      <c r="AS3044" s="2" t="str">
        <f>_xlfn.IFNA(IF(VLOOKUP(all_resi[[#This Row],[No. Waybill]],settle_reconcile[No. Waybill],1,0)="","Recon","Recon"),"-")</f>
        <v>Recon</v>
      </c>
      <c r="AT3044" s="2">
        <f>all_resi[[#This Row],[Nilai COD]]-all_resi[[#This Row],[COD Fee]]-all_resi[[#This Row],[Total Biaya Setelah Diskon]]</f>
        <v>125925</v>
      </c>
      <c r="AU3044" s="2">
        <f>IF(all_resi[[#This Row],[Waktu Terima]]="","",_xlfn.DAYS(all_resi[[#This Row],[Waktu Terima]],all_resi[[#This Row],[Tanggal Pengiriman]]))</f>
        <v>4</v>
      </c>
    </row>
    <row r="3045" spans="1:47" x14ac:dyDescent="0.25">
      <c r="A3045" s="2" t="s">
        <v>16852</v>
      </c>
      <c r="B3045" s="1">
        <v>46199</v>
      </c>
      <c r="C3045" s="2" t="s">
        <v>42</v>
      </c>
      <c r="D3045" s="2" t="s">
        <v>43</v>
      </c>
      <c r="E3045" s="2" t="s">
        <v>44</v>
      </c>
      <c r="F3045" s="2" t="s">
        <v>45</v>
      </c>
      <c r="G3045" s="2" t="s">
        <v>46</v>
      </c>
      <c r="H3045" s="2" t="s">
        <v>47</v>
      </c>
      <c r="I3045" s="2" t="s">
        <v>16853</v>
      </c>
      <c r="J3045" s="2" t="s">
        <v>16854</v>
      </c>
      <c r="K3045" s="2" t="s">
        <v>156</v>
      </c>
      <c r="L3045" s="2" t="s">
        <v>433</v>
      </c>
      <c r="M3045" s="2" t="s">
        <v>434</v>
      </c>
      <c r="N3045" s="2" t="s">
        <v>16855</v>
      </c>
      <c r="O3045">
        <v>1</v>
      </c>
      <c r="P3045" s="2" t="s">
        <v>53</v>
      </c>
      <c r="Q3045">
        <v>100</v>
      </c>
      <c r="R3045">
        <v>0</v>
      </c>
      <c r="S3045" s="2" t="s">
        <v>54</v>
      </c>
      <c r="T3045" s="2" t="s">
        <v>55</v>
      </c>
      <c r="U3045" s="2" t="s">
        <v>1301</v>
      </c>
      <c r="V3045" s="2"/>
      <c r="W3045">
        <v>76000</v>
      </c>
      <c r="X3045">
        <v>0</v>
      </c>
      <c r="Y3045">
        <v>0</v>
      </c>
      <c r="Z3045">
        <v>76000</v>
      </c>
      <c r="AB3045" s="2" t="s">
        <v>57</v>
      </c>
      <c r="AC3045">
        <v>30400</v>
      </c>
      <c r="AD3045">
        <v>45600</v>
      </c>
      <c r="AE3045">
        <v>191000</v>
      </c>
      <c r="AF3045">
        <v>2865</v>
      </c>
      <c r="AG3045" s="2"/>
      <c r="AH3045" s="2"/>
      <c r="AI3045" s="1"/>
      <c r="AJ3045" s="2"/>
      <c r="AK3045" s="2" t="s">
        <v>67</v>
      </c>
      <c r="AM3045" s="2" t="s">
        <v>59</v>
      </c>
      <c r="AP3045" s="2" t="s">
        <v>60</v>
      </c>
      <c r="AQ3045" s="2" t="s">
        <v>41</v>
      </c>
      <c r="AR3045">
        <v>115000</v>
      </c>
      <c r="AS3045" s="2" t="str">
        <f>_xlfn.IFNA(IF(VLOOKUP(all_resi[[#This Row],[No. Waybill]],settle_reconcile[No. Waybill],1,0)="","Recon","Recon"),"-")</f>
        <v>-</v>
      </c>
      <c r="AT3045" s="2">
        <f>all_resi[[#This Row],[Nilai COD]]-all_resi[[#This Row],[COD Fee]]-all_resi[[#This Row],[Total Biaya Setelah Diskon]]</f>
        <v>142535</v>
      </c>
      <c r="AU3045" s="2" t="str">
        <f>IF(all_resi[[#This Row],[Waktu Terima]]="","",_xlfn.DAYS(all_resi[[#This Row],[Waktu Terima]],all_resi[[#This Row],[Tanggal Pengiriman]]))</f>
        <v/>
      </c>
    </row>
    <row r="3046" spans="1:47" x14ac:dyDescent="0.25">
      <c r="A3046" s="2" t="s">
        <v>16813</v>
      </c>
      <c r="B3046" s="1">
        <v>46199</v>
      </c>
      <c r="C3046" s="2" t="s">
        <v>42</v>
      </c>
      <c r="D3046" s="2" t="s">
        <v>43</v>
      </c>
      <c r="E3046" s="2" t="s">
        <v>44</v>
      </c>
      <c r="F3046" s="2" t="s">
        <v>45</v>
      </c>
      <c r="G3046" s="2" t="s">
        <v>46</v>
      </c>
      <c r="H3046" s="2" t="s">
        <v>47</v>
      </c>
      <c r="I3046" s="2" t="s">
        <v>16814</v>
      </c>
      <c r="J3046" s="2" t="s">
        <v>16815</v>
      </c>
      <c r="K3046" s="2" t="s">
        <v>156</v>
      </c>
      <c r="L3046" s="2" t="s">
        <v>369</v>
      </c>
      <c r="M3046" s="2" t="s">
        <v>16816</v>
      </c>
      <c r="N3046" s="2" t="s">
        <v>16817</v>
      </c>
      <c r="O3046">
        <v>1</v>
      </c>
      <c r="P3046" s="2" t="s">
        <v>53</v>
      </c>
      <c r="Q3046">
        <v>100</v>
      </c>
      <c r="R3046">
        <v>0</v>
      </c>
      <c r="S3046" s="2" t="s">
        <v>54</v>
      </c>
      <c r="T3046" s="2" t="s">
        <v>55</v>
      </c>
      <c r="U3046" s="2" t="s">
        <v>207</v>
      </c>
      <c r="V3046" s="2"/>
      <c r="W3046">
        <v>80000</v>
      </c>
      <c r="X3046">
        <v>0</v>
      </c>
      <c r="Y3046">
        <v>0</v>
      </c>
      <c r="Z3046">
        <v>80000</v>
      </c>
      <c r="AB3046" s="2" t="s">
        <v>57</v>
      </c>
      <c r="AC3046">
        <v>32000</v>
      </c>
      <c r="AD3046">
        <v>48000</v>
      </c>
      <c r="AE3046">
        <v>150000</v>
      </c>
      <c r="AF3046">
        <v>2250</v>
      </c>
      <c r="AG3046" s="2"/>
      <c r="AH3046" s="2"/>
      <c r="AI3046" s="1"/>
      <c r="AJ3046" s="2"/>
      <c r="AK3046" s="2" t="s">
        <v>67</v>
      </c>
      <c r="AM3046" s="2" t="s">
        <v>59</v>
      </c>
      <c r="AP3046" s="2" t="s">
        <v>60</v>
      </c>
      <c r="AQ3046" s="2" t="s">
        <v>41</v>
      </c>
      <c r="AR3046">
        <v>70000</v>
      </c>
      <c r="AS3046" s="2" t="str">
        <f>_xlfn.IFNA(IF(VLOOKUP(all_resi[[#This Row],[No. Waybill]],settle_reconcile[No. Waybill],1,0)="","Recon","Recon"),"-")</f>
        <v>-</v>
      </c>
      <c r="AT3046" s="2">
        <f>all_resi[[#This Row],[Nilai COD]]-all_resi[[#This Row],[COD Fee]]-all_resi[[#This Row],[Total Biaya Setelah Diskon]]</f>
        <v>99750</v>
      </c>
      <c r="AU3046" s="2" t="str">
        <f>IF(all_resi[[#This Row],[Waktu Terima]]="","",_xlfn.DAYS(all_resi[[#This Row],[Waktu Terima]],all_resi[[#This Row],[Tanggal Pengiriman]]))</f>
        <v/>
      </c>
    </row>
    <row r="3047" spans="1:47" x14ac:dyDescent="0.25">
      <c r="A3047" s="2" t="s">
        <v>16912</v>
      </c>
      <c r="B3047" s="1">
        <v>46199</v>
      </c>
      <c r="C3047" s="2" t="s">
        <v>42</v>
      </c>
      <c r="D3047" s="2" t="s">
        <v>43</v>
      </c>
      <c r="E3047" s="2" t="s">
        <v>44</v>
      </c>
      <c r="F3047" s="2" t="s">
        <v>45</v>
      </c>
      <c r="G3047" s="2" t="s">
        <v>46</v>
      </c>
      <c r="H3047" s="2" t="s">
        <v>47</v>
      </c>
      <c r="I3047" s="2" t="s">
        <v>16913</v>
      </c>
      <c r="J3047" s="2" t="s">
        <v>16914</v>
      </c>
      <c r="K3047" s="2" t="s">
        <v>209</v>
      </c>
      <c r="L3047" s="2" t="s">
        <v>1041</v>
      </c>
      <c r="M3047" s="2" t="s">
        <v>16915</v>
      </c>
      <c r="N3047" s="2" t="s">
        <v>16916</v>
      </c>
      <c r="O3047">
        <v>1</v>
      </c>
      <c r="P3047" s="2" t="s">
        <v>53</v>
      </c>
      <c r="Q3047">
        <v>100</v>
      </c>
      <c r="R3047">
        <v>0</v>
      </c>
      <c r="S3047" s="2" t="s">
        <v>54</v>
      </c>
      <c r="T3047" s="2" t="s">
        <v>55</v>
      </c>
      <c r="U3047" s="2" t="s">
        <v>207</v>
      </c>
      <c r="V3047" s="2"/>
      <c r="W3047">
        <v>52000</v>
      </c>
      <c r="X3047">
        <v>0</v>
      </c>
      <c r="Y3047">
        <v>0</v>
      </c>
      <c r="Z3047">
        <v>52000</v>
      </c>
      <c r="AB3047" s="2" t="s">
        <v>57</v>
      </c>
      <c r="AC3047">
        <v>20800</v>
      </c>
      <c r="AD3047">
        <v>31200</v>
      </c>
      <c r="AE3047">
        <v>117000</v>
      </c>
      <c r="AF3047">
        <v>1755</v>
      </c>
      <c r="AG3047" s="2"/>
      <c r="AH3047" s="2"/>
      <c r="AI3047" s="1"/>
      <c r="AJ3047" s="2"/>
      <c r="AK3047" s="2" t="s">
        <v>67</v>
      </c>
      <c r="AM3047" s="2" t="s">
        <v>59</v>
      </c>
      <c r="AP3047" s="2" t="s">
        <v>60</v>
      </c>
      <c r="AQ3047" s="2" t="s">
        <v>41</v>
      </c>
      <c r="AR3047">
        <v>65000</v>
      </c>
      <c r="AS3047" s="2" t="str">
        <f>_xlfn.IFNA(IF(VLOOKUP(all_resi[[#This Row],[No. Waybill]],settle_reconcile[No. Waybill],1,0)="","Recon","Recon"),"-")</f>
        <v>-</v>
      </c>
      <c r="AT3047" s="2">
        <f>all_resi[[#This Row],[Nilai COD]]-all_resi[[#This Row],[COD Fee]]-all_resi[[#This Row],[Total Biaya Setelah Diskon]]</f>
        <v>84045</v>
      </c>
      <c r="AU3047" s="2" t="str">
        <f>IF(all_resi[[#This Row],[Waktu Terima]]="","",_xlfn.DAYS(all_resi[[#This Row],[Waktu Terima]],all_resi[[#This Row],[Tanggal Pengiriman]]))</f>
        <v/>
      </c>
    </row>
    <row r="3048" spans="1:47" x14ac:dyDescent="0.25">
      <c r="A3048" s="2" t="s">
        <v>16603</v>
      </c>
      <c r="B3048" s="1">
        <v>46199</v>
      </c>
      <c r="C3048" s="2" t="s">
        <v>42</v>
      </c>
      <c r="D3048" s="2" t="s">
        <v>43</v>
      </c>
      <c r="E3048" s="2" t="s">
        <v>44</v>
      </c>
      <c r="F3048" s="2" t="s">
        <v>45</v>
      </c>
      <c r="G3048" s="2" t="s">
        <v>46</v>
      </c>
      <c r="H3048" s="2" t="s">
        <v>80</v>
      </c>
      <c r="I3048" s="2" t="s">
        <v>16604</v>
      </c>
      <c r="J3048" s="2" t="s">
        <v>16605</v>
      </c>
      <c r="K3048" s="2" t="s">
        <v>209</v>
      </c>
      <c r="L3048" s="2" t="s">
        <v>278</v>
      </c>
      <c r="M3048" s="2" t="s">
        <v>279</v>
      </c>
      <c r="N3048" s="2" t="s">
        <v>16606</v>
      </c>
      <c r="O3048">
        <v>1</v>
      </c>
      <c r="P3048" s="2" t="s">
        <v>53</v>
      </c>
      <c r="Q3048">
        <v>100</v>
      </c>
      <c r="R3048">
        <v>0</v>
      </c>
      <c r="S3048" s="2" t="s">
        <v>54</v>
      </c>
      <c r="T3048" s="2" t="s">
        <v>55</v>
      </c>
      <c r="U3048" s="2" t="s">
        <v>2030</v>
      </c>
      <c r="V3048" s="2"/>
      <c r="W3048">
        <v>58000</v>
      </c>
      <c r="X3048">
        <v>0</v>
      </c>
      <c r="Y3048">
        <v>0</v>
      </c>
      <c r="Z3048">
        <v>58000</v>
      </c>
      <c r="AB3048" s="2" t="s">
        <v>57</v>
      </c>
      <c r="AC3048">
        <v>23200</v>
      </c>
      <c r="AD3048">
        <v>34800</v>
      </c>
      <c r="AE3048">
        <v>168000</v>
      </c>
      <c r="AF3048">
        <v>2520</v>
      </c>
      <c r="AG3048" s="2" t="s">
        <v>16604</v>
      </c>
      <c r="AH3048" s="2"/>
      <c r="AI3048" s="1">
        <v>46203</v>
      </c>
      <c r="AJ3048" s="2" t="s">
        <v>87</v>
      </c>
      <c r="AK3048" s="2" t="s">
        <v>58</v>
      </c>
      <c r="AM3048" s="2" t="s">
        <v>59</v>
      </c>
      <c r="AP3048" s="2" t="s">
        <v>60</v>
      </c>
      <c r="AQ3048" s="2" t="s">
        <v>41</v>
      </c>
      <c r="AR3048">
        <v>110000</v>
      </c>
      <c r="AS3048" s="2" t="str">
        <f>_xlfn.IFNA(IF(VLOOKUP(all_resi[[#This Row],[No. Waybill]],settle_reconcile[No. Waybill],1,0)="","Recon","Recon"),"-")</f>
        <v>Recon</v>
      </c>
      <c r="AT3048" s="2">
        <f>all_resi[[#This Row],[Nilai COD]]-all_resi[[#This Row],[COD Fee]]-all_resi[[#This Row],[Total Biaya Setelah Diskon]]</f>
        <v>130680</v>
      </c>
      <c r="AU3048" s="2">
        <f>IF(all_resi[[#This Row],[Waktu Terima]]="","",_xlfn.DAYS(all_resi[[#This Row],[Waktu Terima]],all_resi[[#This Row],[Tanggal Pengiriman]]))</f>
        <v>4</v>
      </c>
    </row>
    <row r="3049" spans="1:47" x14ac:dyDescent="0.25">
      <c r="A3049" s="2" t="s">
        <v>16868</v>
      </c>
      <c r="B3049" s="1">
        <v>46199</v>
      </c>
      <c r="C3049" s="2" t="s">
        <v>42</v>
      </c>
      <c r="D3049" s="2" t="s">
        <v>43</v>
      </c>
      <c r="E3049" s="2" t="s">
        <v>44</v>
      </c>
      <c r="F3049" s="2" t="s">
        <v>45</v>
      </c>
      <c r="G3049" s="2" t="s">
        <v>46</v>
      </c>
      <c r="H3049" s="2" t="s">
        <v>80</v>
      </c>
      <c r="I3049" s="2" t="s">
        <v>16869</v>
      </c>
      <c r="J3049" s="2" t="s">
        <v>16870</v>
      </c>
      <c r="K3049" s="2" t="s">
        <v>177</v>
      </c>
      <c r="L3049" s="2" t="s">
        <v>1333</v>
      </c>
      <c r="M3049" s="2" t="s">
        <v>2080</v>
      </c>
      <c r="N3049" s="2" t="s">
        <v>16871</v>
      </c>
      <c r="O3049">
        <v>1</v>
      </c>
      <c r="P3049" s="2" t="s">
        <v>53</v>
      </c>
      <c r="Q3049">
        <v>100</v>
      </c>
      <c r="R3049">
        <v>0</v>
      </c>
      <c r="S3049" s="2" t="s">
        <v>54</v>
      </c>
      <c r="T3049" s="2" t="s">
        <v>55</v>
      </c>
      <c r="U3049" s="2" t="s">
        <v>154</v>
      </c>
      <c r="V3049" s="2"/>
      <c r="W3049">
        <v>87000</v>
      </c>
      <c r="X3049">
        <v>0</v>
      </c>
      <c r="Y3049">
        <v>0</v>
      </c>
      <c r="Z3049">
        <v>87000</v>
      </c>
      <c r="AB3049" s="2" t="s">
        <v>57</v>
      </c>
      <c r="AC3049">
        <v>34800</v>
      </c>
      <c r="AD3049">
        <v>52200</v>
      </c>
      <c r="AE3049">
        <v>182000</v>
      </c>
      <c r="AF3049">
        <v>2730</v>
      </c>
      <c r="AG3049" s="2" t="s">
        <v>16869</v>
      </c>
      <c r="AH3049" s="2"/>
      <c r="AI3049" s="1">
        <v>46205</v>
      </c>
      <c r="AJ3049" s="2" t="s">
        <v>87</v>
      </c>
      <c r="AK3049" s="2" t="s">
        <v>58</v>
      </c>
      <c r="AM3049" s="2" t="s">
        <v>59</v>
      </c>
      <c r="AP3049" s="2" t="s">
        <v>60</v>
      </c>
      <c r="AQ3049" s="2" t="s">
        <v>41</v>
      </c>
      <c r="AR3049">
        <v>95000</v>
      </c>
      <c r="AS3049" s="2" t="str">
        <f>_xlfn.IFNA(IF(VLOOKUP(all_resi[[#This Row],[No. Waybill]],settle_reconcile[No. Waybill],1,0)="","Recon","Recon"),"-")</f>
        <v>Recon</v>
      </c>
      <c r="AT3049" s="2">
        <f>all_resi[[#This Row],[Nilai COD]]-all_resi[[#This Row],[COD Fee]]-all_resi[[#This Row],[Total Biaya Setelah Diskon]]</f>
        <v>127070</v>
      </c>
      <c r="AU3049" s="2">
        <f>IF(all_resi[[#This Row],[Waktu Terima]]="","",_xlfn.DAYS(all_resi[[#This Row],[Waktu Terima]],all_resi[[#This Row],[Tanggal Pengiriman]]))</f>
        <v>6</v>
      </c>
    </row>
    <row r="3050" spans="1:47" x14ac:dyDescent="0.25">
      <c r="A3050" s="2" t="s">
        <v>16540</v>
      </c>
      <c r="B3050" s="1">
        <v>46199</v>
      </c>
      <c r="C3050" s="2" t="s">
        <v>42</v>
      </c>
      <c r="D3050" s="2" t="s">
        <v>43</v>
      </c>
      <c r="E3050" s="2" t="s">
        <v>44</v>
      </c>
      <c r="F3050" s="2" t="s">
        <v>45</v>
      </c>
      <c r="G3050" s="2" t="s">
        <v>46</v>
      </c>
      <c r="H3050" s="2" t="s">
        <v>47</v>
      </c>
      <c r="I3050" s="2" t="s">
        <v>16541</v>
      </c>
      <c r="J3050" s="2" t="s">
        <v>16542</v>
      </c>
      <c r="K3050" s="2" t="s">
        <v>177</v>
      </c>
      <c r="L3050" s="2" t="s">
        <v>669</v>
      </c>
      <c r="M3050" s="2" t="s">
        <v>16543</v>
      </c>
      <c r="N3050" s="2" t="s">
        <v>16544</v>
      </c>
      <c r="O3050">
        <v>1</v>
      </c>
      <c r="P3050" s="2" t="s">
        <v>53</v>
      </c>
      <c r="Q3050">
        <v>100</v>
      </c>
      <c r="R3050">
        <v>0</v>
      </c>
      <c r="S3050" s="2" t="s">
        <v>54</v>
      </c>
      <c r="T3050" s="2" t="s">
        <v>55</v>
      </c>
      <c r="U3050" s="2" t="s">
        <v>207</v>
      </c>
      <c r="V3050" s="2"/>
      <c r="W3050">
        <v>102000</v>
      </c>
      <c r="X3050">
        <v>0</v>
      </c>
      <c r="Y3050">
        <v>0</v>
      </c>
      <c r="Z3050">
        <v>102000</v>
      </c>
      <c r="AB3050" s="2" t="s">
        <v>57</v>
      </c>
      <c r="AC3050">
        <v>40800</v>
      </c>
      <c r="AD3050">
        <v>61200</v>
      </c>
      <c r="AE3050">
        <v>172000</v>
      </c>
      <c r="AF3050">
        <v>2580</v>
      </c>
      <c r="AG3050" s="2" t="s">
        <v>43</v>
      </c>
      <c r="AH3050" s="2"/>
      <c r="AI3050" s="1">
        <v>46210</v>
      </c>
      <c r="AJ3050" s="2"/>
      <c r="AK3050" s="2" t="s">
        <v>67</v>
      </c>
      <c r="AM3050" s="2" t="s">
        <v>59</v>
      </c>
      <c r="AP3050" s="2" t="s">
        <v>60</v>
      </c>
      <c r="AQ3050" s="2" t="s">
        <v>41</v>
      </c>
      <c r="AR3050">
        <v>70000</v>
      </c>
      <c r="AS3050" s="2" t="str">
        <f>_xlfn.IFNA(IF(VLOOKUP(all_resi[[#This Row],[No. Waybill]],settle_reconcile[No. Waybill],1,0)="","Recon","Recon"),"-")</f>
        <v>-</v>
      </c>
      <c r="AT3050" s="2">
        <f>all_resi[[#This Row],[Nilai COD]]-all_resi[[#This Row],[COD Fee]]-all_resi[[#This Row],[Total Biaya Setelah Diskon]]</f>
        <v>108220</v>
      </c>
      <c r="AU3050" s="2">
        <f>IF(all_resi[[#This Row],[Waktu Terima]]="","",_xlfn.DAYS(all_resi[[#This Row],[Waktu Terima]],all_resi[[#This Row],[Tanggal Pengiriman]]))</f>
        <v>11</v>
      </c>
    </row>
    <row r="3051" spans="1:47" x14ac:dyDescent="0.25">
      <c r="A3051" s="2" t="s">
        <v>16532</v>
      </c>
      <c r="B3051" s="1">
        <v>46199</v>
      </c>
      <c r="C3051" s="2" t="s">
        <v>42</v>
      </c>
      <c r="D3051" s="2" t="s">
        <v>43</v>
      </c>
      <c r="E3051" s="2" t="s">
        <v>44</v>
      </c>
      <c r="F3051" s="2" t="s">
        <v>45</v>
      </c>
      <c r="G3051" s="2" t="s">
        <v>46</v>
      </c>
      <c r="H3051" s="2" t="s">
        <v>80</v>
      </c>
      <c r="I3051" s="2" t="s">
        <v>16533</v>
      </c>
      <c r="J3051" s="2" t="s">
        <v>16534</v>
      </c>
      <c r="K3051" s="2" t="s">
        <v>252</v>
      </c>
      <c r="L3051" s="2" t="s">
        <v>4938</v>
      </c>
      <c r="M3051" s="2" t="s">
        <v>1507</v>
      </c>
      <c r="N3051" s="2" t="s">
        <v>16535</v>
      </c>
      <c r="O3051">
        <v>1</v>
      </c>
      <c r="P3051" s="2" t="s">
        <v>53</v>
      </c>
      <c r="Q3051">
        <v>100</v>
      </c>
      <c r="R3051">
        <v>0</v>
      </c>
      <c r="S3051" s="2" t="s">
        <v>54</v>
      </c>
      <c r="T3051" s="2" t="s">
        <v>55</v>
      </c>
      <c r="U3051" s="2" t="s">
        <v>305</v>
      </c>
      <c r="V3051" s="2"/>
      <c r="W3051">
        <v>20000</v>
      </c>
      <c r="X3051">
        <v>0</v>
      </c>
      <c r="Y3051">
        <v>0</v>
      </c>
      <c r="Z3051">
        <v>20000</v>
      </c>
      <c r="AB3051" s="2" t="s">
        <v>57</v>
      </c>
      <c r="AC3051">
        <v>13000</v>
      </c>
      <c r="AD3051">
        <v>7000</v>
      </c>
      <c r="AE3051">
        <v>90000</v>
      </c>
      <c r="AF3051">
        <v>1350</v>
      </c>
      <c r="AG3051" s="2" t="s">
        <v>17321</v>
      </c>
      <c r="AH3051" s="2"/>
      <c r="AI3051" s="1">
        <v>46202</v>
      </c>
      <c r="AJ3051" s="2" t="s">
        <v>87</v>
      </c>
      <c r="AK3051" s="2" t="s">
        <v>58</v>
      </c>
      <c r="AM3051" s="2" t="s">
        <v>59</v>
      </c>
      <c r="AP3051" s="2" t="s">
        <v>60</v>
      </c>
      <c r="AQ3051" s="2" t="s">
        <v>41</v>
      </c>
      <c r="AR3051">
        <v>70000</v>
      </c>
      <c r="AS3051" s="2" t="str">
        <f>_xlfn.IFNA(IF(VLOOKUP(all_resi[[#This Row],[No. Waybill]],settle_reconcile[No. Waybill],1,0)="","Recon","Recon"),"-")</f>
        <v>Recon</v>
      </c>
      <c r="AT3051" s="2">
        <f>all_resi[[#This Row],[Nilai COD]]-all_resi[[#This Row],[COD Fee]]-all_resi[[#This Row],[Total Biaya Setelah Diskon]]</f>
        <v>81650</v>
      </c>
      <c r="AU3051" s="2">
        <f>IF(all_resi[[#This Row],[Waktu Terima]]="","",_xlfn.DAYS(all_resi[[#This Row],[Waktu Terima]],all_resi[[#This Row],[Tanggal Pengiriman]]))</f>
        <v>3</v>
      </c>
    </row>
    <row r="3052" spans="1:47" x14ac:dyDescent="0.25">
      <c r="A3052" s="2" t="s">
        <v>16903</v>
      </c>
      <c r="B3052" s="1">
        <v>46199</v>
      </c>
      <c r="C3052" s="2" t="s">
        <v>42</v>
      </c>
      <c r="D3052" s="2" t="s">
        <v>43</v>
      </c>
      <c r="E3052" s="2" t="s">
        <v>44</v>
      </c>
      <c r="F3052" s="2" t="s">
        <v>45</v>
      </c>
      <c r="G3052" s="2" t="s">
        <v>46</v>
      </c>
      <c r="H3052" s="2" t="s">
        <v>47</v>
      </c>
      <c r="I3052" s="2" t="s">
        <v>16904</v>
      </c>
      <c r="J3052" s="2" t="s">
        <v>16905</v>
      </c>
      <c r="K3052" s="2" t="s">
        <v>209</v>
      </c>
      <c r="L3052" s="2" t="s">
        <v>2573</v>
      </c>
      <c r="M3052" s="2" t="s">
        <v>11168</v>
      </c>
      <c r="N3052" s="2" t="s">
        <v>16906</v>
      </c>
      <c r="O3052">
        <v>1</v>
      </c>
      <c r="P3052" s="2" t="s">
        <v>53</v>
      </c>
      <c r="Q3052">
        <v>100</v>
      </c>
      <c r="R3052">
        <v>0</v>
      </c>
      <c r="S3052" s="2" t="s">
        <v>54</v>
      </c>
      <c r="T3052" s="2" t="s">
        <v>55</v>
      </c>
      <c r="U3052" s="2" t="s">
        <v>207</v>
      </c>
      <c r="V3052" s="2"/>
      <c r="W3052">
        <v>46000</v>
      </c>
      <c r="X3052">
        <v>0</v>
      </c>
      <c r="Y3052">
        <v>0</v>
      </c>
      <c r="Z3052">
        <v>46000</v>
      </c>
      <c r="AB3052" s="2" t="s">
        <v>57</v>
      </c>
      <c r="AC3052">
        <v>18400</v>
      </c>
      <c r="AD3052">
        <v>27600</v>
      </c>
      <c r="AE3052">
        <v>116000</v>
      </c>
      <c r="AF3052">
        <v>1740</v>
      </c>
      <c r="AG3052" s="2" t="s">
        <v>16904</v>
      </c>
      <c r="AH3052" s="2"/>
      <c r="AI3052" s="1">
        <v>46203</v>
      </c>
      <c r="AJ3052" s="2"/>
      <c r="AK3052" s="2" t="s">
        <v>58</v>
      </c>
      <c r="AM3052" s="2" t="s">
        <v>59</v>
      </c>
      <c r="AP3052" s="2" t="s">
        <v>60</v>
      </c>
      <c r="AQ3052" s="2" t="s">
        <v>41</v>
      </c>
      <c r="AR3052">
        <v>70000</v>
      </c>
      <c r="AS3052" s="2" t="str">
        <f>_xlfn.IFNA(IF(VLOOKUP(all_resi[[#This Row],[No. Waybill]],settle_reconcile[No. Waybill],1,0)="","Recon","Recon"),"-")</f>
        <v>Recon</v>
      </c>
      <c r="AT3052" s="2">
        <f>all_resi[[#This Row],[Nilai COD]]-all_resi[[#This Row],[COD Fee]]-all_resi[[#This Row],[Total Biaya Setelah Diskon]]</f>
        <v>86660</v>
      </c>
      <c r="AU3052" s="2">
        <f>IF(all_resi[[#This Row],[Waktu Terima]]="","",_xlfn.DAYS(all_resi[[#This Row],[Waktu Terima]],all_resi[[#This Row],[Tanggal Pengiriman]]))</f>
        <v>4</v>
      </c>
    </row>
    <row r="3053" spans="1:47" x14ac:dyDescent="0.25">
      <c r="A3053" s="2" t="s">
        <v>16545</v>
      </c>
      <c r="B3053" s="1">
        <v>46199</v>
      </c>
      <c r="C3053" s="2" t="s">
        <v>42</v>
      </c>
      <c r="D3053" s="2" t="s">
        <v>43</v>
      </c>
      <c r="E3053" s="2" t="s">
        <v>44</v>
      </c>
      <c r="F3053" s="2" t="s">
        <v>45</v>
      </c>
      <c r="G3053" s="2" t="s">
        <v>46</v>
      </c>
      <c r="H3053" s="2" t="s">
        <v>47</v>
      </c>
      <c r="I3053" s="2" t="s">
        <v>16546</v>
      </c>
      <c r="J3053" s="2" t="s">
        <v>14818</v>
      </c>
      <c r="K3053" s="2" t="s">
        <v>116</v>
      </c>
      <c r="L3053" s="2" t="s">
        <v>830</v>
      </c>
      <c r="M3053" s="2" t="s">
        <v>14819</v>
      </c>
      <c r="N3053" s="2" t="s">
        <v>16547</v>
      </c>
      <c r="O3053">
        <v>1</v>
      </c>
      <c r="P3053" s="2" t="s">
        <v>53</v>
      </c>
      <c r="Q3053">
        <v>100</v>
      </c>
      <c r="R3053">
        <v>0</v>
      </c>
      <c r="S3053" s="2" t="s">
        <v>54</v>
      </c>
      <c r="T3053" s="2" t="s">
        <v>55</v>
      </c>
      <c r="U3053" s="2" t="s">
        <v>207</v>
      </c>
      <c r="V3053" s="2"/>
      <c r="W3053">
        <v>15000</v>
      </c>
      <c r="X3053">
        <v>0</v>
      </c>
      <c r="Y3053">
        <v>0</v>
      </c>
      <c r="Z3053">
        <v>15000</v>
      </c>
      <c r="AB3053" s="2" t="s">
        <v>57</v>
      </c>
      <c r="AC3053">
        <v>9000</v>
      </c>
      <c r="AD3053">
        <v>6000</v>
      </c>
      <c r="AE3053">
        <v>85000</v>
      </c>
      <c r="AF3053">
        <v>1275</v>
      </c>
      <c r="AG3053" s="2" t="s">
        <v>256</v>
      </c>
      <c r="AH3053" s="2"/>
      <c r="AI3053" s="1">
        <v>46205</v>
      </c>
      <c r="AJ3053" s="2"/>
      <c r="AK3053" s="2" t="s">
        <v>67</v>
      </c>
      <c r="AM3053" s="2" t="s">
        <v>59</v>
      </c>
      <c r="AP3053" s="2" t="s">
        <v>60</v>
      </c>
      <c r="AQ3053" s="2" t="s">
        <v>41</v>
      </c>
      <c r="AR3053">
        <v>70000</v>
      </c>
      <c r="AS3053" s="2" t="str">
        <f>_xlfn.IFNA(IF(VLOOKUP(all_resi[[#This Row],[No. Waybill]],settle_reconcile[No. Waybill],1,0)="","Recon","Recon"),"-")</f>
        <v>-</v>
      </c>
      <c r="AT3053" s="2">
        <f>all_resi[[#This Row],[Nilai COD]]-all_resi[[#This Row],[COD Fee]]-all_resi[[#This Row],[Total Biaya Setelah Diskon]]</f>
        <v>77725</v>
      </c>
      <c r="AU3053" s="2">
        <f>IF(all_resi[[#This Row],[Waktu Terima]]="","",_xlfn.DAYS(all_resi[[#This Row],[Waktu Terima]],all_resi[[#This Row],[Tanggal Pengiriman]]))</f>
        <v>6</v>
      </c>
    </row>
    <row r="3054" spans="1:47" x14ac:dyDescent="0.25">
      <c r="A3054" s="2" t="s">
        <v>16889</v>
      </c>
      <c r="B3054" s="1">
        <v>46199</v>
      </c>
      <c r="C3054" s="2" t="s">
        <v>42</v>
      </c>
      <c r="D3054" s="2" t="s">
        <v>43</v>
      </c>
      <c r="E3054" s="2" t="s">
        <v>44</v>
      </c>
      <c r="F3054" s="2" t="s">
        <v>45</v>
      </c>
      <c r="G3054" s="2" t="s">
        <v>46</v>
      </c>
      <c r="H3054" s="2" t="s">
        <v>80</v>
      </c>
      <c r="I3054" s="2" t="s">
        <v>16890</v>
      </c>
      <c r="J3054" s="2" t="s">
        <v>16891</v>
      </c>
      <c r="K3054" s="2" t="s">
        <v>957</v>
      </c>
      <c r="L3054" s="2" t="s">
        <v>5017</v>
      </c>
      <c r="M3054" s="2" t="s">
        <v>16892</v>
      </c>
      <c r="N3054" s="2" t="s">
        <v>16893</v>
      </c>
      <c r="O3054">
        <v>1</v>
      </c>
      <c r="P3054" s="2" t="s">
        <v>53</v>
      </c>
      <c r="Q3054">
        <v>100</v>
      </c>
      <c r="R3054">
        <v>0</v>
      </c>
      <c r="S3054" s="2" t="s">
        <v>54</v>
      </c>
      <c r="T3054" s="2" t="s">
        <v>55</v>
      </c>
      <c r="U3054" s="2" t="s">
        <v>305</v>
      </c>
      <c r="V3054" s="2"/>
      <c r="W3054">
        <v>50000</v>
      </c>
      <c r="X3054">
        <v>0</v>
      </c>
      <c r="Y3054">
        <v>0</v>
      </c>
      <c r="Z3054">
        <v>50000</v>
      </c>
      <c r="AB3054" s="2" t="s">
        <v>57</v>
      </c>
      <c r="AC3054">
        <v>20000</v>
      </c>
      <c r="AD3054">
        <v>30000</v>
      </c>
      <c r="AE3054">
        <v>120000</v>
      </c>
      <c r="AF3054">
        <v>1800</v>
      </c>
      <c r="AG3054" s="2" t="s">
        <v>256</v>
      </c>
      <c r="AH3054" s="2"/>
      <c r="AI3054" s="1">
        <v>46208</v>
      </c>
      <c r="AJ3054" s="2" t="s">
        <v>87</v>
      </c>
      <c r="AK3054" s="2" t="s">
        <v>67</v>
      </c>
      <c r="AM3054" s="2" t="s">
        <v>59</v>
      </c>
      <c r="AP3054" s="2" t="s">
        <v>60</v>
      </c>
      <c r="AQ3054" s="2" t="s">
        <v>41</v>
      </c>
      <c r="AR3054">
        <v>70000</v>
      </c>
      <c r="AS3054" s="2" t="str">
        <f>_xlfn.IFNA(IF(VLOOKUP(all_resi[[#This Row],[No. Waybill]],settle_reconcile[No. Waybill],1,0)="","Recon","Recon"),"-")</f>
        <v>-</v>
      </c>
      <c r="AT3054" s="2">
        <f>all_resi[[#This Row],[Nilai COD]]-all_resi[[#This Row],[COD Fee]]-all_resi[[#This Row],[Total Biaya Setelah Diskon]]</f>
        <v>88200</v>
      </c>
      <c r="AU3054" s="2">
        <f>IF(all_resi[[#This Row],[Waktu Terima]]="","",_xlfn.DAYS(all_resi[[#This Row],[Waktu Terima]],all_resi[[#This Row],[Tanggal Pengiriman]]))</f>
        <v>9</v>
      </c>
    </row>
    <row r="3055" spans="1:47" x14ac:dyDescent="0.25">
      <c r="A3055" s="2" t="s">
        <v>16644</v>
      </c>
      <c r="B3055" s="1">
        <v>46199</v>
      </c>
      <c r="C3055" s="2" t="s">
        <v>42</v>
      </c>
      <c r="D3055" s="2" t="s">
        <v>43</v>
      </c>
      <c r="E3055" s="2" t="s">
        <v>44</v>
      </c>
      <c r="F3055" s="2" t="s">
        <v>45</v>
      </c>
      <c r="G3055" s="2" t="s">
        <v>46</v>
      </c>
      <c r="H3055" s="2" t="s">
        <v>47</v>
      </c>
      <c r="I3055" s="2" t="s">
        <v>16645</v>
      </c>
      <c r="J3055" s="2" t="s">
        <v>16646</v>
      </c>
      <c r="K3055" s="2" t="s">
        <v>209</v>
      </c>
      <c r="L3055" s="2" t="s">
        <v>4261</v>
      </c>
      <c r="M3055" s="2" t="s">
        <v>16647</v>
      </c>
      <c r="N3055" s="2" t="s">
        <v>16648</v>
      </c>
      <c r="O3055">
        <v>1</v>
      </c>
      <c r="P3055" s="2" t="s">
        <v>53</v>
      </c>
      <c r="Q3055">
        <v>100</v>
      </c>
      <c r="R3055">
        <v>0</v>
      </c>
      <c r="S3055" s="2" t="s">
        <v>54</v>
      </c>
      <c r="T3055" s="2" t="s">
        <v>55</v>
      </c>
      <c r="U3055" s="2" t="s">
        <v>207</v>
      </c>
      <c r="V3055" s="2"/>
      <c r="W3055">
        <v>56000</v>
      </c>
      <c r="X3055">
        <v>0</v>
      </c>
      <c r="Y3055">
        <v>0</v>
      </c>
      <c r="Z3055">
        <v>56000</v>
      </c>
      <c r="AB3055" s="2" t="s">
        <v>57</v>
      </c>
      <c r="AC3055">
        <v>22400</v>
      </c>
      <c r="AD3055">
        <v>33600</v>
      </c>
      <c r="AE3055">
        <v>126000</v>
      </c>
      <c r="AF3055">
        <v>1890</v>
      </c>
      <c r="AG3055" s="2" t="s">
        <v>16645</v>
      </c>
      <c r="AH3055" s="2"/>
      <c r="AI3055" s="1">
        <v>46204</v>
      </c>
      <c r="AJ3055" s="2"/>
      <c r="AK3055" s="2" t="s">
        <v>58</v>
      </c>
      <c r="AM3055" s="2" t="s">
        <v>59</v>
      </c>
      <c r="AP3055" s="2" t="s">
        <v>60</v>
      </c>
      <c r="AQ3055" s="2" t="s">
        <v>41</v>
      </c>
      <c r="AR3055">
        <v>70000</v>
      </c>
      <c r="AS3055" s="2" t="str">
        <f>_xlfn.IFNA(IF(VLOOKUP(all_resi[[#This Row],[No. Waybill]],settle_reconcile[No. Waybill],1,0)="","Recon","Recon"),"-")</f>
        <v>Recon</v>
      </c>
      <c r="AT3055" s="2">
        <f>all_resi[[#This Row],[Nilai COD]]-all_resi[[#This Row],[COD Fee]]-all_resi[[#This Row],[Total Biaya Setelah Diskon]]</f>
        <v>90510</v>
      </c>
      <c r="AU3055" s="2">
        <f>IF(all_resi[[#This Row],[Waktu Terima]]="","",_xlfn.DAYS(all_resi[[#This Row],[Waktu Terima]],all_resi[[#This Row],[Tanggal Pengiriman]]))</f>
        <v>5</v>
      </c>
    </row>
    <row r="3056" spans="1:47" x14ac:dyDescent="0.25">
      <c r="A3056" s="2" t="s">
        <v>16654</v>
      </c>
      <c r="B3056" s="1">
        <v>46199</v>
      </c>
      <c r="C3056" s="2" t="s">
        <v>42</v>
      </c>
      <c r="D3056" s="2" t="s">
        <v>43</v>
      </c>
      <c r="E3056" s="2" t="s">
        <v>44</v>
      </c>
      <c r="F3056" s="2" t="s">
        <v>45</v>
      </c>
      <c r="G3056" s="2" t="s">
        <v>46</v>
      </c>
      <c r="H3056" s="2" t="s">
        <v>47</v>
      </c>
      <c r="I3056" s="2" t="s">
        <v>16655</v>
      </c>
      <c r="J3056" s="2" t="s">
        <v>16656</v>
      </c>
      <c r="K3056" s="2" t="s">
        <v>156</v>
      </c>
      <c r="L3056" s="2" t="s">
        <v>606</v>
      </c>
      <c r="M3056" s="2" t="s">
        <v>4240</v>
      </c>
      <c r="N3056" s="2" t="s">
        <v>16657</v>
      </c>
      <c r="O3056">
        <v>1</v>
      </c>
      <c r="P3056" s="2" t="s">
        <v>53</v>
      </c>
      <c r="Q3056">
        <v>100</v>
      </c>
      <c r="R3056">
        <v>0</v>
      </c>
      <c r="S3056" s="2" t="s">
        <v>54</v>
      </c>
      <c r="T3056" s="2" t="s">
        <v>55</v>
      </c>
      <c r="U3056" s="2" t="s">
        <v>207</v>
      </c>
      <c r="V3056" s="2"/>
      <c r="W3056">
        <v>64000</v>
      </c>
      <c r="X3056">
        <v>0</v>
      </c>
      <c r="Y3056">
        <v>0</v>
      </c>
      <c r="Z3056">
        <v>64000</v>
      </c>
      <c r="AB3056" s="2" t="s">
        <v>57</v>
      </c>
      <c r="AC3056">
        <v>25600</v>
      </c>
      <c r="AD3056">
        <v>38400</v>
      </c>
      <c r="AE3056">
        <v>135000</v>
      </c>
      <c r="AF3056">
        <v>2025</v>
      </c>
      <c r="AG3056" s="2" t="s">
        <v>16655</v>
      </c>
      <c r="AH3056" s="2"/>
      <c r="AI3056" s="1">
        <v>46203</v>
      </c>
      <c r="AJ3056" s="2"/>
      <c r="AK3056" s="2" t="s">
        <v>58</v>
      </c>
      <c r="AM3056" s="2" t="s">
        <v>59</v>
      </c>
      <c r="AP3056" s="2" t="s">
        <v>60</v>
      </c>
      <c r="AQ3056" s="2" t="s">
        <v>41</v>
      </c>
      <c r="AR3056">
        <v>71000</v>
      </c>
      <c r="AS3056" s="2" t="str">
        <f>_xlfn.IFNA(IF(VLOOKUP(all_resi[[#This Row],[No. Waybill]],settle_reconcile[No. Waybill],1,0)="","Recon","Recon"),"-")</f>
        <v>Recon</v>
      </c>
      <c r="AT3056" s="2">
        <f>all_resi[[#This Row],[Nilai COD]]-all_resi[[#This Row],[COD Fee]]-all_resi[[#This Row],[Total Biaya Setelah Diskon]]</f>
        <v>94575</v>
      </c>
      <c r="AU3056" s="2">
        <f>IF(all_resi[[#This Row],[Waktu Terima]]="","",_xlfn.DAYS(all_resi[[#This Row],[Waktu Terima]],all_resi[[#This Row],[Tanggal Pengiriman]]))</f>
        <v>4</v>
      </c>
    </row>
    <row r="3057" spans="1:47" x14ac:dyDescent="0.25">
      <c r="A3057" s="2" t="s">
        <v>16734</v>
      </c>
      <c r="B3057" s="1">
        <v>46199</v>
      </c>
      <c r="C3057" s="2" t="s">
        <v>42</v>
      </c>
      <c r="D3057" s="2" t="s">
        <v>43</v>
      </c>
      <c r="E3057" s="2" t="s">
        <v>44</v>
      </c>
      <c r="F3057" s="2" t="s">
        <v>45</v>
      </c>
      <c r="G3057" s="2" t="s">
        <v>46</v>
      </c>
      <c r="H3057" s="2" t="s">
        <v>47</v>
      </c>
      <c r="I3057" s="2" t="s">
        <v>16735</v>
      </c>
      <c r="J3057" s="2" t="s">
        <v>16736</v>
      </c>
      <c r="K3057" s="2" t="s">
        <v>156</v>
      </c>
      <c r="L3057" s="2" t="s">
        <v>157</v>
      </c>
      <c r="M3057" s="2" t="s">
        <v>158</v>
      </c>
      <c r="N3057" s="2" t="s">
        <v>16737</v>
      </c>
      <c r="O3057">
        <v>1</v>
      </c>
      <c r="P3057" s="2" t="s">
        <v>53</v>
      </c>
      <c r="Q3057">
        <v>100</v>
      </c>
      <c r="R3057">
        <v>0</v>
      </c>
      <c r="S3057" s="2" t="s">
        <v>54</v>
      </c>
      <c r="T3057" s="2" t="s">
        <v>55</v>
      </c>
      <c r="U3057" s="2" t="s">
        <v>207</v>
      </c>
      <c r="V3057" s="2"/>
      <c r="W3057">
        <v>80000</v>
      </c>
      <c r="X3057">
        <v>0</v>
      </c>
      <c r="Y3057">
        <v>0</v>
      </c>
      <c r="Z3057">
        <v>80000</v>
      </c>
      <c r="AB3057" s="2" t="s">
        <v>57</v>
      </c>
      <c r="AC3057">
        <v>32000</v>
      </c>
      <c r="AD3057">
        <v>48000</v>
      </c>
      <c r="AE3057">
        <v>150000</v>
      </c>
      <c r="AF3057">
        <v>2250</v>
      </c>
      <c r="AG3057" s="2" t="s">
        <v>16735</v>
      </c>
      <c r="AH3057" s="2"/>
      <c r="AI3057" s="1">
        <v>46205</v>
      </c>
      <c r="AJ3057" s="2"/>
      <c r="AK3057" s="2" t="s">
        <v>58</v>
      </c>
      <c r="AM3057" s="2" t="s">
        <v>59</v>
      </c>
      <c r="AP3057" s="2" t="s">
        <v>60</v>
      </c>
      <c r="AQ3057" s="2" t="s">
        <v>41</v>
      </c>
      <c r="AR3057">
        <v>70000</v>
      </c>
      <c r="AS3057" s="2" t="str">
        <f>_xlfn.IFNA(IF(VLOOKUP(all_resi[[#This Row],[No. Waybill]],settle_reconcile[No. Waybill],1,0)="","Recon","Recon"),"-")</f>
        <v>Recon</v>
      </c>
      <c r="AT3057" s="2">
        <f>all_resi[[#This Row],[Nilai COD]]-all_resi[[#This Row],[COD Fee]]-all_resi[[#This Row],[Total Biaya Setelah Diskon]]</f>
        <v>99750</v>
      </c>
      <c r="AU3057" s="2">
        <f>IF(all_resi[[#This Row],[Waktu Terima]]="","",_xlfn.DAYS(all_resi[[#This Row],[Waktu Terima]],all_resi[[#This Row],[Tanggal Pengiriman]]))</f>
        <v>6</v>
      </c>
    </row>
    <row r="3058" spans="1:47" x14ac:dyDescent="0.25">
      <c r="A3058" s="2" t="s">
        <v>16800</v>
      </c>
      <c r="B3058" s="1">
        <v>46199</v>
      </c>
      <c r="C3058" s="2" t="s">
        <v>42</v>
      </c>
      <c r="D3058" s="2" t="s">
        <v>43</v>
      </c>
      <c r="E3058" s="2" t="s">
        <v>44</v>
      </c>
      <c r="F3058" s="2" t="s">
        <v>45</v>
      </c>
      <c r="G3058" s="2" t="s">
        <v>46</v>
      </c>
      <c r="H3058" s="2" t="s">
        <v>47</v>
      </c>
      <c r="I3058" s="2" t="s">
        <v>16801</v>
      </c>
      <c r="J3058" s="2" t="s">
        <v>16802</v>
      </c>
      <c r="K3058" s="2" t="s">
        <v>156</v>
      </c>
      <c r="L3058" s="2" t="s">
        <v>625</v>
      </c>
      <c r="M3058" s="2" t="s">
        <v>626</v>
      </c>
      <c r="N3058" s="2" t="s">
        <v>16803</v>
      </c>
      <c r="O3058">
        <v>1</v>
      </c>
      <c r="P3058" s="2" t="s">
        <v>53</v>
      </c>
      <c r="Q3058">
        <v>100</v>
      </c>
      <c r="R3058">
        <v>0</v>
      </c>
      <c r="S3058" s="2" t="s">
        <v>54</v>
      </c>
      <c r="T3058" s="2" t="s">
        <v>55</v>
      </c>
      <c r="U3058" s="2" t="s">
        <v>207</v>
      </c>
      <c r="V3058" s="2"/>
      <c r="W3058">
        <v>84000</v>
      </c>
      <c r="X3058">
        <v>0</v>
      </c>
      <c r="Y3058">
        <v>0</v>
      </c>
      <c r="Z3058">
        <v>84000</v>
      </c>
      <c r="AB3058" s="2" t="s">
        <v>57</v>
      </c>
      <c r="AC3058">
        <v>33600</v>
      </c>
      <c r="AD3058">
        <v>50400</v>
      </c>
      <c r="AE3058">
        <v>154000</v>
      </c>
      <c r="AF3058">
        <v>2310</v>
      </c>
      <c r="AG3058" s="2" t="s">
        <v>16801</v>
      </c>
      <c r="AH3058" s="2"/>
      <c r="AI3058" s="1">
        <v>46208</v>
      </c>
      <c r="AJ3058" s="2"/>
      <c r="AK3058" s="2" t="s">
        <v>58</v>
      </c>
      <c r="AM3058" s="2" t="s">
        <v>59</v>
      </c>
      <c r="AP3058" s="2" t="s">
        <v>60</v>
      </c>
      <c r="AQ3058" s="2" t="s">
        <v>41</v>
      </c>
      <c r="AR3058">
        <v>70000</v>
      </c>
      <c r="AS3058" s="2" t="str">
        <f>_xlfn.IFNA(IF(VLOOKUP(all_resi[[#This Row],[No. Waybill]],settle_reconcile[No. Waybill],1,0)="","Recon","Recon"),"-")</f>
        <v>Recon</v>
      </c>
      <c r="AT3058" s="2">
        <f>all_resi[[#This Row],[Nilai COD]]-all_resi[[#This Row],[COD Fee]]-all_resi[[#This Row],[Total Biaya Setelah Diskon]]</f>
        <v>101290</v>
      </c>
      <c r="AU3058" s="2">
        <f>IF(all_resi[[#This Row],[Waktu Terima]]="","",_xlfn.DAYS(all_resi[[#This Row],[Waktu Terima]],all_resi[[#This Row],[Tanggal Pengiriman]]))</f>
        <v>9</v>
      </c>
    </row>
    <row r="3059" spans="1:47" x14ac:dyDescent="0.25">
      <c r="A3059" s="2" t="s">
        <v>16755</v>
      </c>
      <c r="B3059" s="1">
        <v>46199</v>
      </c>
      <c r="C3059" s="2" t="s">
        <v>42</v>
      </c>
      <c r="D3059" s="2" t="s">
        <v>43</v>
      </c>
      <c r="E3059" s="2" t="s">
        <v>44</v>
      </c>
      <c r="F3059" s="2" t="s">
        <v>45</v>
      </c>
      <c r="G3059" s="2" t="s">
        <v>46</v>
      </c>
      <c r="H3059" s="2" t="s">
        <v>47</v>
      </c>
      <c r="I3059" s="2" t="s">
        <v>16756</v>
      </c>
      <c r="J3059" s="2" t="s">
        <v>16757</v>
      </c>
      <c r="K3059" s="2" t="s">
        <v>116</v>
      </c>
      <c r="L3059" s="2" t="s">
        <v>2504</v>
      </c>
      <c r="M3059" s="2" t="s">
        <v>16758</v>
      </c>
      <c r="N3059" s="2" t="s">
        <v>16759</v>
      </c>
      <c r="O3059">
        <v>1</v>
      </c>
      <c r="P3059" s="2" t="s">
        <v>53</v>
      </c>
      <c r="Q3059">
        <v>100</v>
      </c>
      <c r="R3059">
        <v>0</v>
      </c>
      <c r="S3059" s="2" t="s">
        <v>54</v>
      </c>
      <c r="T3059" s="2" t="s">
        <v>55</v>
      </c>
      <c r="U3059" s="2" t="s">
        <v>250</v>
      </c>
      <c r="V3059" s="2"/>
      <c r="W3059">
        <v>15000</v>
      </c>
      <c r="X3059">
        <v>0</v>
      </c>
      <c r="Y3059">
        <v>0</v>
      </c>
      <c r="Z3059">
        <v>15000</v>
      </c>
      <c r="AB3059" s="2" t="s">
        <v>57</v>
      </c>
      <c r="AC3059">
        <v>10000</v>
      </c>
      <c r="AD3059">
        <v>5000</v>
      </c>
      <c r="AE3059">
        <v>65000</v>
      </c>
      <c r="AF3059">
        <v>975</v>
      </c>
      <c r="AG3059" s="2" t="s">
        <v>16756</v>
      </c>
      <c r="AH3059" s="2"/>
      <c r="AI3059" s="1">
        <v>46201</v>
      </c>
      <c r="AJ3059" s="2"/>
      <c r="AK3059" s="2" t="s">
        <v>58</v>
      </c>
      <c r="AM3059" s="2" t="s">
        <v>59</v>
      </c>
      <c r="AP3059" s="2" t="s">
        <v>60</v>
      </c>
      <c r="AQ3059" s="2" t="s">
        <v>41</v>
      </c>
      <c r="AR3059">
        <v>50000</v>
      </c>
      <c r="AS3059" s="2" t="str">
        <f>_xlfn.IFNA(IF(VLOOKUP(all_resi[[#This Row],[No. Waybill]],settle_reconcile[No. Waybill],1,0)="","Recon","Recon"),"-")</f>
        <v>Recon</v>
      </c>
      <c r="AT3059" s="2">
        <f>all_resi[[#This Row],[Nilai COD]]-all_resi[[#This Row],[COD Fee]]-all_resi[[#This Row],[Total Biaya Setelah Diskon]]</f>
        <v>59025</v>
      </c>
      <c r="AU3059" s="2">
        <f>IF(all_resi[[#This Row],[Waktu Terima]]="","",_xlfn.DAYS(all_resi[[#This Row],[Waktu Terima]],all_resi[[#This Row],[Tanggal Pengiriman]]))</f>
        <v>2</v>
      </c>
    </row>
    <row r="3060" spans="1:47" x14ac:dyDescent="0.25">
      <c r="A3060" s="2" t="s">
        <v>16880</v>
      </c>
      <c r="B3060" s="1">
        <v>46199</v>
      </c>
      <c r="C3060" s="2" t="s">
        <v>42</v>
      </c>
      <c r="D3060" s="2" t="s">
        <v>43</v>
      </c>
      <c r="E3060" s="2" t="s">
        <v>44</v>
      </c>
      <c r="F3060" s="2" t="s">
        <v>45</v>
      </c>
      <c r="G3060" s="2" t="s">
        <v>46</v>
      </c>
      <c r="H3060" s="2" t="s">
        <v>47</v>
      </c>
      <c r="I3060" s="2" t="s">
        <v>16881</v>
      </c>
      <c r="J3060" s="2" t="s">
        <v>16882</v>
      </c>
      <c r="K3060" s="2" t="s">
        <v>116</v>
      </c>
      <c r="L3060" s="2" t="s">
        <v>317</v>
      </c>
      <c r="M3060" s="2" t="s">
        <v>16883</v>
      </c>
      <c r="N3060" s="2" t="s">
        <v>16884</v>
      </c>
      <c r="O3060">
        <v>1</v>
      </c>
      <c r="P3060" s="2" t="s">
        <v>53</v>
      </c>
      <c r="Q3060">
        <v>100</v>
      </c>
      <c r="R3060">
        <v>0</v>
      </c>
      <c r="S3060" s="2" t="s">
        <v>54</v>
      </c>
      <c r="T3060" s="2" t="s">
        <v>55</v>
      </c>
      <c r="U3060" s="2" t="s">
        <v>207</v>
      </c>
      <c r="V3060" s="2"/>
      <c r="W3060">
        <v>12000</v>
      </c>
      <c r="X3060">
        <v>0</v>
      </c>
      <c r="Y3060">
        <v>0</v>
      </c>
      <c r="Z3060">
        <v>12000</v>
      </c>
      <c r="AB3060" s="2" t="s">
        <v>57</v>
      </c>
      <c r="AC3060">
        <v>7000</v>
      </c>
      <c r="AD3060">
        <v>5000</v>
      </c>
      <c r="AE3060">
        <v>82000</v>
      </c>
      <c r="AF3060">
        <v>1230</v>
      </c>
      <c r="AG3060" s="2" t="s">
        <v>16881</v>
      </c>
      <c r="AH3060" s="2"/>
      <c r="AI3060" s="1">
        <v>46201</v>
      </c>
      <c r="AJ3060" s="2"/>
      <c r="AK3060" s="2" t="s">
        <v>58</v>
      </c>
      <c r="AM3060" s="2" t="s">
        <v>59</v>
      </c>
      <c r="AP3060" s="2" t="s">
        <v>60</v>
      </c>
      <c r="AQ3060" s="2" t="s">
        <v>41</v>
      </c>
      <c r="AR3060">
        <v>70000</v>
      </c>
      <c r="AS3060" s="2" t="str">
        <f>_xlfn.IFNA(IF(VLOOKUP(all_resi[[#This Row],[No. Waybill]],settle_reconcile[No. Waybill],1,0)="","Recon","Recon"),"-")</f>
        <v>Recon</v>
      </c>
      <c r="AT3060" s="2">
        <f>all_resi[[#This Row],[Nilai COD]]-all_resi[[#This Row],[COD Fee]]-all_resi[[#This Row],[Total Biaya Setelah Diskon]]</f>
        <v>75770</v>
      </c>
      <c r="AU3060" s="2">
        <f>IF(all_resi[[#This Row],[Waktu Terima]]="","",_xlfn.DAYS(all_resi[[#This Row],[Waktu Terima]],all_resi[[#This Row],[Tanggal Pengiriman]]))</f>
        <v>2</v>
      </c>
    </row>
    <row r="3061" spans="1:47" x14ac:dyDescent="0.25">
      <c r="A3061" s="2" t="s">
        <v>16658</v>
      </c>
      <c r="B3061" s="1">
        <v>46199</v>
      </c>
      <c r="C3061" s="2" t="s">
        <v>42</v>
      </c>
      <c r="D3061" s="2" t="s">
        <v>43</v>
      </c>
      <c r="E3061" s="2" t="s">
        <v>44</v>
      </c>
      <c r="F3061" s="2" t="s">
        <v>45</v>
      </c>
      <c r="G3061" s="2" t="s">
        <v>46</v>
      </c>
      <c r="H3061" s="2" t="s">
        <v>47</v>
      </c>
      <c r="I3061" s="2" t="s">
        <v>16659</v>
      </c>
      <c r="J3061" s="2" t="s">
        <v>16660</v>
      </c>
      <c r="K3061" s="2" t="s">
        <v>156</v>
      </c>
      <c r="L3061" s="2" t="s">
        <v>2296</v>
      </c>
      <c r="M3061" s="2" t="s">
        <v>2297</v>
      </c>
      <c r="N3061" s="2" t="s">
        <v>16661</v>
      </c>
      <c r="O3061">
        <v>1</v>
      </c>
      <c r="P3061" s="2" t="s">
        <v>53</v>
      </c>
      <c r="Q3061">
        <v>100</v>
      </c>
      <c r="R3061">
        <v>0</v>
      </c>
      <c r="S3061" s="2" t="s">
        <v>54</v>
      </c>
      <c r="T3061" s="2" t="s">
        <v>55</v>
      </c>
      <c r="U3061" s="2" t="s">
        <v>1301</v>
      </c>
      <c r="V3061" s="2"/>
      <c r="W3061">
        <v>85000</v>
      </c>
      <c r="X3061">
        <v>0</v>
      </c>
      <c r="Y3061">
        <v>0</v>
      </c>
      <c r="Z3061">
        <v>85000</v>
      </c>
      <c r="AB3061" s="2" t="s">
        <v>57</v>
      </c>
      <c r="AC3061">
        <v>34000</v>
      </c>
      <c r="AD3061">
        <v>51000</v>
      </c>
      <c r="AE3061">
        <v>200000</v>
      </c>
      <c r="AF3061">
        <v>3000</v>
      </c>
      <c r="AG3061" s="2" t="s">
        <v>16659</v>
      </c>
      <c r="AH3061" s="2"/>
      <c r="AI3061" s="1">
        <v>46203</v>
      </c>
      <c r="AJ3061" s="2"/>
      <c r="AK3061" s="2" t="s">
        <v>58</v>
      </c>
      <c r="AM3061" s="2" t="s">
        <v>59</v>
      </c>
      <c r="AP3061" s="2" t="s">
        <v>60</v>
      </c>
      <c r="AQ3061" s="2" t="s">
        <v>41</v>
      </c>
      <c r="AR3061">
        <v>115000</v>
      </c>
      <c r="AS3061" s="2" t="str">
        <f>_xlfn.IFNA(IF(VLOOKUP(all_resi[[#This Row],[No. Waybill]],settle_reconcile[No. Waybill],1,0)="","Recon","Recon"),"-")</f>
        <v>Recon</v>
      </c>
      <c r="AT3061" s="2">
        <f>all_resi[[#This Row],[Nilai COD]]-all_resi[[#This Row],[COD Fee]]-all_resi[[#This Row],[Total Biaya Setelah Diskon]]</f>
        <v>146000</v>
      </c>
      <c r="AU3061" s="2">
        <f>IF(all_resi[[#This Row],[Waktu Terima]]="","",_xlfn.DAYS(all_resi[[#This Row],[Waktu Terima]],all_resi[[#This Row],[Tanggal Pengiriman]]))</f>
        <v>4</v>
      </c>
    </row>
    <row r="3062" spans="1:47" x14ac:dyDescent="0.25">
      <c r="A3062" s="2" t="s">
        <v>16760</v>
      </c>
      <c r="B3062" s="1">
        <v>46199</v>
      </c>
      <c r="C3062" s="2" t="s">
        <v>42</v>
      </c>
      <c r="D3062" s="2" t="s">
        <v>43</v>
      </c>
      <c r="E3062" s="2" t="s">
        <v>44</v>
      </c>
      <c r="F3062" s="2" t="s">
        <v>45</v>
      </c>
      <c r="G3062" s="2" t="s">
        <v>46</v>
      </c>
      <c r="H3062" s="2" t="s">
        <v>80</v>
      </c>
      <c r="I3062" s="2" t="s">
        <v>16761</v>
      </c>
      <c r="J3062" s="2" t="s">
        <v>16762</v>
      </c>
      <c r="K3062" s="2" t="s">
        <v>252</v>
      </c>
      <c r="L3062" s="2" t="s">
        <v>4938</v>
      </c>
      <c r="M3062" s="2" t="s">
        <v>3776</v>
      </c>
      <c r="N3062" s="2" t="s">
        <v>16763</v>
      </c>
      <c r="O3062">
        <v>1</v>
      </c>
      <c r="P3062" s="2" t="s">
        <v>53</v>
      </c>
      <c r="Q3062">
        <v>100</v>
      </c>
      <c r="R3062">
        <v>0</v>
      </c>
      <c r="S3062" s="2" t="s">
        <v>54</v>
      </c>
      <c r="T3062" s="2" t="s">
        <v>55</v>
      </c>
      <c r="U3062" s="2" t="s">
        <v>305</v>
      </c>
      <c r="V3062" s="2"/>
      <c r="W3062">
        <v>20000</v>
      </c>
      <c r="X3062">
        <v>0</v>
      </c>
      <c r="Y3062">
        <v>0</v>
      </c>
      <c r="Z3062">
        <v>20000</v>
      </c>
      <c r="AB3062" s="2" t="s">
        <v>57</v>
      </c>
      <c r="AC3062">
        <v>13000</v>
      </c>
      <c r="AD3062">
        <v>7000</v>
      </c>
      <c r="AE3062">
        <v>90000</v>
      </c>
      <c r="AF3062">
        <v>1350</v>
      </c>
      <c r="AG3062" s="2" t="s">
        <v>16761</v>
      </c>
      <c r="AH3062" s="2"/>
      <c r="AI3062" s="1">
        <v>46201</v>
      </c>
      <c r="AJ3062" s="2" t="s">
        <v>87</v>
      </c>
      <c r="AK3062" s="2" t="s">
        <v>58</v>
      </c>
      <c r="AM3062" s="2" t="s">
        <v>59</v>
      </c>
      <c r="AP3062" s="2" t="s">
        <v>60</v>
      </c>
      <c r="AQ3062" s="2" t="s">
        <v>41</v>
      </c>
      <c r="AR3062">
        <v>70000</v>
      </c>
      <c r="AS3062" s="2" t="str">
        <f>_xlfn.IFNA(IF(VLOOKUP(all_resi[[#This Row],[No. Waybill]],settle_reconcile[No. Waybill],1,0)="","Recon","Recon"),"-")</f>
        <v>Recon</v>
      </c>
      <c r="AT3062" s="2">
        <f>all_resi[[#This Row],[Nilai COD]]-all_resi[[#This Row],[COD Fee]]-all_resi[[#This Row],[Total Biaya Setelah Diskon]]</f>
        <v>81650</v>
      </c>
      <c r="AU3062" s="2">
        <f>IF(all_resi[[#This Row],[Waktu Terima]]="","",_xlfn.DAYS(all_resi[[#This Row],[Waktu Terima]],all_resi[[#This Row],[Tanggal Pengiriman]]))</f>
        <v>2</v>
      </c>
    </row>
    <row r="3063" spans="1:47" x14ac:dyDescent="0.25">
      <c r="A3063" s="2" t="s">
        <v>16804</v>
      </c>
      <c r="B3063" s="1">
        <v>46199</v>
      </c>
      <c r="C3063" s="2" t="s">
        <v>42</v>
      </c>
      <c r="D3063" s="2" t="s">
        <v>43</v>
      </c>
      <c r="E3063" s="2" t="s">
        <v>44</v>
      </c>
      <c r="F3063" s="2" t="s">
        <v>45</v>
      </c>
      <c r="G3063" s="2" t="s">
        <v>46</v>
      </c>
      <c r="H3063" s="2" t="s">
        <v>80</v>
      </c>
      <c r="I3063" s="2" t="s">
        <v>16805</v>
      </c>
      <c r="J3063" s="2" t="s">
        <v>16806</v>
      </c>
      <c r="K3063" s="2" t="s">
        <v>126</v>
      </c>
      <c r="L3063" s="2" t="s">
        <v>1468</v>
      </c>
      <c r="M3063" s="2" t="s">
        <v>4096</v>
      </c>
      <c r="N3063" s="2" t="s">
        <v>16807</v>
      </c>
      <c r="O3063">
        <v>1</v>
      </c>
      <c r="P3063" s="2" t="s">
        <v>53</v>
      </c>
      <c r="Q3063">
        <v>100</v>
      </c>
      <c r="R3063">
        <v>0</v>
      </c>
      <c r="S3063" s="2" t="s">
        <v>54</v>
      </c>
      <c r="T3063" s="2" t="s">
        <v>55</v>
      </c>
      <c r="U3063" s="2" t="s">
        <v>154</v>
      </c>
      <c r="V3063" s="2"/>
      <c r="W3063">
        <v>74000</v>
      </c>
      <c r="X3063">
        <v>0</v>
      </c>
      <c r="Y3063">
        <v>0</v>
      </c>
      <c r="Z3063">
        <v>74000</v>
      </c>
      <c r="AB3063" s="2" t="s">
        <v>57</v>
      </c>
      <c r="AC3063">
        <v>29600</v>
      </c>
      <c r="AD3063">
        <v>44400</v>
      </c>
      <c r="AE3063">
        <v>160000</v>
      </c>
      <c r="AF3063">
        <v>2400</v>
      </c>
      <c r="AG3063" s="2" t="s">
        <v>16805</v>
      </c>
      <c r="AH3063" s="2"/>
      <c r="AI3063" s="1">
        <v>46204</v>
      </c>
      <c r="AJ3063" s="2" t="s">
        <v>87</v>
      </c>
      <c r="AK3063" s="2" t="s">
        <v>58</v>
      </c>
      <c r="AM3063" s="2" t="s">
        <v>59</v>
      </c>
      <c r="AP3063" s="2" t="s">
        <v>60</v>
      </c>
      <c r="AQ3063" s="2" t="s">
        <v>41</v>
      </c>
      <c r="AR3063">
        <v>86000</v>
      </c>
      <c r="AS3063" s="2" t="str">
        <f>_xlfn.IFNA(IF(VLOOKUP(all_resi[[#This Row],[No. Waybill]],settle_reconcile[No. Waybill],1,0)="","Recon","Recon"),"-")</f>
        <v>Recon</v>
      </c>
      <c r="AT3063" s="2">
        <f>all_resi[[#This Row],[Nilai COD]]-all_resi[[#This Row],[COD Fee]]-all_resi[[#This Row],[Total Biaya Setelah Diskon]]</f>
        <v>113200</v>
      </c>
      <c r="AU3063" s="2">
        <f>IF(all_resi[[#This Row],[Waktu Terima]]="","",_xlfn.DAYS(all_resi[[#This Row],[Waktu Terima]],all_resi[[#This Row],[Tanggal Pengiriman]]))</f>
        <v>5</v>
      </c>
    </row>
    <row r="3064" spans="1:47" x14ac:dyDescent="0.25">
      <c r="A3064" s="2" t="s">
        <v>16691</v>
      </c>
      <c r="B3064" s="1">
        <v>46199</v>
      </c>
      <c r="C3064" s="2" t="s">
        <v>42</v>
      </c>
      <c r="D3064" s="2" t="s">
        <v>43</v>
      </c>
      <c r="E3064" s="2" t="s">
        <v>44</v>
      </c>
      <c r="F3064" s="2" t="s">
        <v>45</v>
      </c>
      <c r="G3064" s="2" t="s">
        <v>46</v>
      </c>
      <c r="H3064" s="2" t="s">
        <v>47</v>
      </c>
      <c r="I3064" s="2" t="s">
        <v>16692</v>
      </c>
      <c r="J3064" s="2" t="s">
        <v>16693</v>
      </c>
      <c r="K3064" s="2" t="s">
        <v>116</v>
      </c>
      <c r="L3064" s="2" t="s">
        <v>1581</v>
      </c>
      <c r="M3064" s="2" t="s">
        <v>2183</v>
      </c>
      <c r="N3064" s="2" t="s">
        <v>16694</v>
      </c>
      <c r="O3064">
        <v>1</v>
      </c>
      <c r="P3064" s="2" t="s">
        <v>53</v>
      </c>
      <c r="Q3064">
        <v>100</v>
      </c>
      <c r="R3064">
        <v>0</v>
      </c>
      <c r="S3064" s="2" t="s">
        <v>54</v>
      </c>
      <c r="T3064" s="2" t="s">
        <v>55</v>
      </c>
      <c r="U3064" s="2" t="s">
        <v>225</v>
      </c>
      <c r="V3064" s="2"/>
      <c r="W3064">
        <v>8000</v>
      </c>
      <c r="X3064">
        <v>0</v>
      </c>
      <c r="Y3064">
        <v>0</v>
      </c>
      <c r="Z3064">
        <v>8000</v>
      </c>
      <c r="AB3064" s="2" t="s">
        <v>57</v>
      </c>
      <c r="AC3064">
        <v>3000</v>
      </c>
      <c r="AD3064">
        <v>5000</v>
      </c>
      <c r="AE3064">
        <v>113000</v>
      </c>
      <c r="AF3064">
        <v>1695</v>
      </c>
      <c r="AG3064" s="2" t="s">
        <v>256</v>
      </c>
      <c r="AH3064" s="2"/>
      <c r="AI3064" s="1">
        <v>46209</v>
      </c>
      <c r="AJ3064" s="2"/>
      <c r="AK3064" s="2" t="s">
        <v>67</v>
      </c>
      <c r="AM3064" s="2" t="s">
        <v>59</v>
      </c>
      <c r="AP3064" s="2" t="s">
        <v>60</v>
      </c>
      <c r="AQ3064" s="2" t="s">
        <v>41</v>
      </c>
      <c r="AR3064">
        <v>105000</v>
      </c>
      <c r="AS3064" s="2" t="str">
        <f>_xlfn.IFNA(IF(VLOOKUP(all_resi[[#This Row],[No. Waybill]],settle_reconcile[No. Waybill],1,0)="","Recon","Recon"),"-")</f>
        <v>-</v>
      </c>
      <c r="AT3064" s="2">
        <f>all_resi[[#This Row],[Nilai COD]]-all_resi[[#This Row],[COD Fee]]-all_resi[[#This Row],[Total Biaya Setelah Diskon]]</f>
        <v>106305</v>
      </c>
      <c r="AU3064" s="2">
        <f>IF(all_resi[[#This Row],[Waktu Terima]]="","",_xlfn.DAYS(all_resi[[#This Row],[Waktu Terima]],all_resi[[#This Row],[Tanggal Pengiriman]]))</f>
        <v>10</v>
      </c>
    </row>
    <row r="3065" spans="1:47" x14ac:dyDescent="0.25">
      <c r="A3065" s="2" t="s">
        <v>16716</v>
      </c>
      <c r="B3065" s="1">
        <v>46199</v>
      </c>
      <c r="C3065" s="2" t="s">
        <v>42</v>
      </c>
      <c r="D3065" s="2" t="s">
        <v>43</v>
      </c>
      <c r="E3065" s="2" t="s">
        <v>44</v>
      </c>
      <c r="F3065" s="2" t="s">
        <v>45</v>
      </c>
      <c r="G3065" s="2" t="s">
        <v>46</v>
      </c>
      <c r="H3065" s="2" t="s">
        <v>47</v>
      </c>
      <c r="I3065" s="2" t="s">
        <v>16717</v>
      </c>
      <c r="J3065" s="2" t="s">
        <v>16718</v>
      </c>
      <c r="K3065" s="2" t="s">
        <v>75</v>
      </c>
      <c r="L3065" s="2" t="s">
        <v>2063</v>
      </c>
      <c r="M3065" s="2" t="s">
        <v>16719</v>
      </c>
      <c r="N3065" s="2" t="s">
        <v>16720</v>
      </c>
      <c r="O3065">
        <v>1</v>
      </c>
      <c r="P3065" s="2" t="s">
        <v>53</v>
      </c>
      <c r="Q3065">
        <v>100</v>
      </c>
      <c r="R3065">
        <v>0</v>
      </c>
      <c r="S3065" s="2" t="s">
        <v>54</v>
      </c>
      <c r="T3065" s="2" t="s">
        <v>55</v>
      </c>
      <c r="U3065" s="2" t="s">
        <v>207</v>
      </c>
      <c r="V3065" s="2"/>
      <c r="W3065">
        <v>61000</v>
      </c>
      <c r="X3065">
        <v>0</v>
      </c>
      <c r="Y3065">
        <v>0</v>
      </c>
      <c r="Z3065">
        <v>61000</v>
      </c>
      <c r="AB3065" s="2" t="s">
        <v>57</v>
      </c>
      <c r="AC3065">
        <v>24400</v>
      </c>
      <c r="AD3065">
        <v>36600</v>
      </c>
      <c r="AE3065">
        <v>131000</v>
      </c>
      <c r="AF3065">
        <v>1965</v>
      </c>
      <c r="AG3065" s="2" t="s">
        <v>16717</v>
      </c>
      <c r="AH3065" s="2"/>
      <c r="AI3065" s="1">
        <v>46203</v>
      </c>
      <c r="AJ3065" s="2"/>
      <c r="AK3065" s="2" t="s">
        <v>58</v>
      </c>
      <c r="AM3065" s="2" t="s">
        <v>59</v>
      </c>
      <c r="AP3065" s="2" t="s">
        <v>60</v>
      </c>
      <c r="AQ3065" s="2" t="s">
        <v>41</v>
      </c>
      <c r="AR3065">
        <v>70000</v>
      </c>
      <c r="AS3065" s="2" t="str">
        <f>_xlfn.IFNA(IF(VLOOKUP(all_resi[[#This Row],[No. Waybill]],settle_reconcile[No. Waybill],1,0)="","Recon","Recon"),"-")</f>
        <v>Recon</v>
      </c>
      <c r="AT3065" s="2">
        <f>all_resi[[#This Row],[Nilai COD]]-all_resi[[#This Row],[COD Fee]]-all_resi[[#This Row],[Total Biaya Setelah Diskon]]</f>
        <v>92435</v>
      </c>
      <c r="AU3065" s="2">
        <f>IF(all_resi[[#This Row],[Waktu Terima]]="","",_xlfn.DAYS(all_resi[[#This Row],[Waktu Terima]],all_resi[[#This Row],[Tanggal Pengiriman]]))</f>
        <v>4</v>
      </c>
    </row>
    <row r="3066" spans="1:47" x14ac:dyDescent="0.25">
      <c r="A3066" s="2" t="s">
        <v>16797</v>
      </c>
      <c r="B3066" s="1">
        <v>46199</v>
      </c>
      <c r="C3066" s="2" t="s">
        <v>42</v>
      </c>
      <c r="D3066" s="2" t="s">
        <v>43</v>
      </c>
      <c r="E3066" s="2" t="s">
        <v>44</v>
      </c>
      <c r="F3066" s="2" t="s">
        <v>45</v>
      </c>
      <c r="G3066" s="2" t="s">
        <v>46</v>
      </c>
      <c r="H3066" s="2" t="s">
        <v>47</v>
      </c>
      <c r="I3066" s="2" t="s">
        <v>16798</v>
      </c>
      <c r="J3066" s="2" t="s">
        <v>13240</v>
      </c>
      <c r="K3066" s="2" t="s">
        <v>156</v>
      </c>
      <c r="L3066" s="2" t="s">
        <v>480</v>
      </c>
      <c r="M3066" s="2" t="s">
        <v>3364</v>
      </c>
      <c r="N3066" s="2" t="s">
        <v>16799</v>
      </c>
      <c r="O3066">
        <v>1</v>
      </c>
      <c r="P3066" s="2" t="s">
        <v>53</v>
      </c>
      <c r="Q3066">
        <v>100</v>
      </c>
      <c r="R3066">
        <v>0</v>
      </c>
      <c r="S3066" s="2" t="s">
        <v>54</v>
      </c>
      <c r="T3066" s="2" t="s">
        <v>55</v>
      </c>
      <c r="U3066" s="2" t="s">
        <v>207</v>
      </c>
      <c r="V3066" s="2"/>
      <c r="W3066">
        <v>82000</v>
      </c>
      <c r="X3066">
        <v>0</v>
      </c>
      <c r="Y3066">
        <v>0</v>
      </c>
      <c r="Z3066">
        <v>82000</v>
      </c>
      <c r="AB3066" s="2" t="s">
        <v>57</v>
      </c>
      <c r="AC3066">
        <v>32800</v>
      </c>
      <c r="AD3066">
        <v>49200</v>
      </c>
      <c r="AE3066">
        <v>154000</v>
      </c>
      <c r="AF3066">
        <v>2310</v>
      </c>
      <c r="AG3066" s="2"/>
      <c r="AH3066" s="2"/>
      <c r="AI3066" s="1"/>
      <c r="AJ3066" s="2"/>
      <c r="AK3066" s="2" t="s">
        <v>67</v>
      </c>
      <c r="AM3066" s="2" t="s">
        <v>59</v>
      </c>
      <c r="AP3066" s="2" t="s">
        <v>60</v>
      </c>
      <c r="AQ3066" s="2" t="s">
        <v>41</v>
      </c>
      <c r="AR3066">
        <v>72000</v>
      </c>
      <c r="AS3066" s="2" t="str">
        <f>_xlfn.IFNA(IF(VLOOKUP(all_resi[[#This Row],[No. Waybill]],settle_reconcile[No. Waybill],1,0)="","Recon","Recon"),"-")</f>
        <v>-</v>
      </c>
      <c r="AT3066" s="2">
        <f>all_resi[[#This Row],[Nilai COD]]-all_resi[[#This Row],[COD Fee]]-all_resi[[#This Row],[Total Biaya Setelah Diskon]]</f>
        <v>102490</v>
      </c>
      <c r="AU3066" s="2" t="str">
        <f>IF(all_resi[[#This Row],[Waktu Terima]]="","",_xlfn.DAYS(all_resi[[#This Row],[Waktu Terima]],all_resi[[#This Row],[Tanggal Pengiriman]]))</f>
        <v/>
      </c>
    </row>
    <row r="3067" spans="1:47" x14ac:dyDescent="0.25">
      <c r="A3067" s="2" t="s">
        <v>16695</v>
      </c>
      <c r="B3067" s="1">
        <v>46199</v>
      </c>
      <c r="C3067" s="2" t="s">
        <v>42</v>
      </c>
      <c r="D3067" s="2" t="s">
        <v>43</v>
      </c>
      <c r="E3067" s="2" t="s">
        <v>44</v>
      </c>
      <c r="F3067" s="2" t="s">
        <v>45</v>
      </c>
      <c r="G3067" s="2" t="s">
        <v>46</v>
      </c>
      <c r="H3067" s="2" t="s">
        <v>47</v>
      </c>
      <c r="I3067" s="2" t="s">
        <v>16696</v>
      </c>
      <c r="J3067" s="2" t="s">
        <v>16697</v>
      </c>
      <c r="K3067" s="2" t="s">
        <v>49</v>
      </c>
      <c r="L3067" s="2" t="s">
        <v>1909</v>
      </c>
      <c r="M3067" s="2" t="s">
        <v>1910</v>
      </c>
      <c r="N3067" s="2" t="s">
        <v>16698</v>
      </c>
      <c r="O3067">
        <v>1</v>
      </c>
      <c r="P3067" s="2" t="s">
        <v>53</v>
      </c>
      <c r="Q3067">
        <v>100</v>
      </c>
      <c r="R3067">
        <v>0</v>
      </c>
      <c r="S3067" s="2" t="s">
        <v>54</v>
      </c>
      <c r="T3067" s="2" t="s">
        <v>55</v>
      </c>
      <c r="U3067" s="2" t="s">
        <v>225</v>
      </c>
      <c r="V3067" s="2"/>
      <c r="W3067">
        <v>63000</v>
      </c>
      <c r="X3067">
        <v>0</v>
      </c>
      <c r="Y3067">
        <v>0</v>
      </c>
      <c r="Z3067">
        <v>63000</v>
      </c>
      <c r="AB3067" s="2" t="s">
        <v>57</v>
      </c>
      <c r="AC3067">
        <v>25200</v>
      </c>
      <c r="AD3067">
        <v>37800</v>
      </c>
      <c r="AE3067">
        <v>167000</v>
      </c>
      <c r="AF3067">
        <v>2505</v>
      </c>
      <c r="AG3067" s="2" t="s">
        <v>17322</v>
      </c>
      <c r="AH3067" s="2"/>
      <c r="AI3067" s="1">
        <v>46203</v>
      </c>
      <c r="AJ3067" s="2"/>
      <c r="AK3067" s="2" t="s">
        <v>58</v>
      </c>
      <c r="AM3067" s="2" t="s">
        <v>59</v>
      </c>
      <c r="AP3067" s="2" t="s">
        <v>60</v>
      </c>
      <c r="AQ3067" s="2" t="s">
        <v>41</v>
      </c>
      <c r="AR3067">
        <v>104000</v>
      </c>
      <c r="AS3067" s="2" t="str">
        <f>_xlfn.IFNA(IF(VLOOKUP(all_resi[[#This Row],[No. Waybill]],settle_reconcile[No. Waybill],1,0)="","Recon","Recon"),"-")</f>
        <v>Recon</v>
      </c>
      <c r="AT3067" s="2">
        <f>all_resi[[#This Row],[Nilai COD]]-all_resi[[#This Row],[COD Fee]]-all_resi[[#This Row],[Total Biaya Setelah Diskon]]</f>
        <v>126695</v>
      </c>
      <c r="AU3067" s="2">
        <f>IF(all_resi[[#This Row],[Waktu Terima]]="","",_xlfn.DAYS(all_resi[[#This Row],[Waktu Terima]],all_resi[[#This Row],[Tanggal Pengiriman]]))</f>
        <v>4</v>
      </c>
    </row>
    <row r="3068" spans="1:47" x14ac:dyDescent="0.25">
      <c r="A3068" s="2" t="s">
        <v>16688</v>
      </c>
      <c r="B3068" s="1">
        <v>46199</v>
      </c>
      <c r="C3068" s="2" t="s">
        <v>42</v>
      </c>
      <c r="D3068" s="2" t="s">
        <v>43</v>
      </c>
      <c r="E3068" s="2" t="s">
        <v>44</v>
      </c>
      <c r="F3068" s="2" t="s">
        <v>45</v>
      </c>
      <c r="G3068" s="2" t="s">
        <v>46</v>
      </c>
      <c r="H3068" s="2" t="s">
        <v>47</v>
      </c>
      <c r="I3068" s="2" t="s">
        <v>16689</v>
      </c>
      <c r="J3068" s="2" t="s">
        <v>14150</v>
      </c>
      <c r="K3068" s="2" t="s">
        <v>177</v>
      </c>
      <c r="L3068" s="2" t="s">
        <v>807</v>
      </c>
      <c r="M3068" s="2" t="s">
        <v>1836</v>
      </c>
      <c r="N3068" s="2" t="s">
        <v>16690</v>
      </c>
      <c r="O3068">
        <v>1</v>
      </c>
      <c r="P3068" s="2" t="s">
        <v>53</v>
      </c>
      <c r="Q3068">
        <v>100</v>
      </c>
      <c r="R3068">
        <v>0</v>
      </c>
      <c r="S3068" s="2" t="s">
        <v>54</v>
      </c>
      <c r="T3068" s="2" t="s">
        <v>55</v>
      </c>
      <c r="U3068" s="2" t="s">
        <v>207</v>
      </c>
      <c r="V3068" s="2"/>
      <c r="W3068">
        <v>64000</v>
      </c>
      <c r="X3068">
        <v>0</v>
      </c>
      <c r="Y3068">
        <v>0</v>
      </c>
      <c r="Z3068">
        <v>64000</v>
      </c>
      <c r="AB3068" s="2" t="s">
        <v>57</v>
      </c>
      <c r="AC3068">
        <v>25600</v>
      </c>
      <c r="AD3068">
        <v>38400</v>
      </c>
      <c r="AE3068">
        <v>134000</v>
      </c>
      <c r="AF3068">
        <v>2010</v>
      </c>
      <c r="AG3068" s="2" t="s">
        <v>16689</v>
      </c>
      <c r="AH3068" s="2"/>
      <c r="AI3068" s="1">
        <v>46205</v>
      </c>
      <c r="AJ3068" s="2"/>
      <c r="AK3068" s="2" t="s">
        <v>58</v>
      </c>
      <c r="AM3068" s="2" t="s">
        <v>59</v>
      </c>
      <c r="AP3068" s="2" t="s">
        <v>60</v>
      </c>
      <c r="AQ3068" s="2" t="s">
        <v>41</v>
      </c>
      <c r="AR3068">
        <v>70000</v>
      </c>
      <c r="AS3068" s="2" t="str">
        <f>_xlfn.IFNA(IF(VLOOKUP(all_resi[[#This Row],[No. Waybill]],settle_reconcile[No. Waybill],1,0)="","Recon","Recon"),"-")</f>
        <v>Recon</v>
      </c>
      <c r="AT3068" s="2">
        <f>all_resi[[#This Row],[Nilai COD]]-all_resi[[#This Row],[COD Fee]]-all_resi[[#This Row],[Total Biaya Setelah Diskon]]</f>
        <v>93590</v>
      </c>
      <c r="AU3068" s="2">
        <f>IF(all_resi[[#This Row],[Waktu Terima]]="","",_xlfn.DAYS(all_resi[[#This Row],[Waktu Terima]],all_resi[[#This Row],[Tanggal Pengiriman]]))</f>
        <v>6</v>
      </c>
    </row>
    <row r="3069" spans="1:47" x14ac:dyDescent="0.25">
      <c r="A3069" s="2" t="s">
        <v>16561</v>
      </c>
      <c r="B3069" s="1">
        <v>46199</v>
      </c>
      <c r="C3069" s="2" t="s">
        <v>42</v>
      </c>
      <c r="D3069" s="2" t="s">
        <v>43</v>
      </c>
      <c r="E3069" s="2" t="s">
        <v>44</v>
      </c>
      <c r="F3069" s="2" t="s">
        <v>45</v>
      </c>
      <c r="G3069" s="2" t="s">
        <v>46</v>
      </c>
      <c r="H3069" s="2" t="s">
        <v>47</v>
      </c>
      <c r="I3069" s="2" t="s">
        <v>16562</v>
      </c>
      <c r="J3069" s="2" t="s">
        <v>16563</v>
      </c>
      <c r="K3069" s="2" t="s">
        <v>177</v>
      </c>
      <c r="L3069" s="2" t="s">
        <v>866</v>
      </c>
      <c r="M3069" s="2" t="s">
        <v>3052</v>
      </c>
      <c r="N3069" s="2" t="s">
        <v>16564</v>
      </c>
      <c r="O3069">
        <v>1</v>
      </c>
      <c r="P3069" s="2" t="s">
        <v>53</v>
      </c>
      <c r="Q3069">
        <v>100</v>
      </c>
      <c r="R3069">
        <v>0</v>
      </c>
      <c r="S3069" s="2" t="s">
        <v>54</v>
      </c>
      <c r="T3069" s="2" t="s">
        <v>55</v>
      </c>
      <c r="U3069" s="2" t="s">
        <v>207</v>
      </c>
      <c r="V3069" s="2"/>
      <c r="W3069">
        <v>102000</v>
      </c>
      <c r="X3069">
        <v>0</v>
      </c>
      <c r="Y3069">
        <v>0</v>
      </c>
      <c r="Z3069">
        <v>102000</v>
      </c>
      <c r="AB3069" s="2" t="s">
        <v>57</v>
      </c>
      <c r="AC3069">
        <v>40800</v>
      </c>
      <c r="AD3069">
        <v>61200</v>
      </c>
      <c r="AE3069">
        <v>172000</v>
      </c>
      <c r="AF3069">
        <v>2580</v>
      </c>
      <c r="AG3069" s="2"/>
      <c r="AH3069" s="2"/>
      <c r="AI3069" s="1"/>
      <c r="AJ3069" s="2"/>
      <c r="AK3069" s="2" t="s">
        <v>67</v>
      </c>
      <c r="AM3069" s="2" t="s">
        <v>59</v>
      </c>
      <c r="AP3069" s="2" t="s">
        <v>60</v>
      </c>
      <c r="AQ3069" s="2" t="s">
        <v>41</v>
      </c>
      <c r="AR3069">
        <v>70000</v>
      </c>
      <c r="AS3069" s="2" t="str">
        <f>_xlfn.IFNA(IF(VLOOKUP(all_resi[[#This Row],[No. Waybill]],settle_reconcile[No. Waybill],1,0)="","Recon","Recon"),"-")</f>
        <v>-</v>
      </c>
      <c r="AT3069" s="2">
        <f>all_resi[[#This Row],[Nilai COD]]-all_resi[[#This Row],[COD Fee]]-all_resi[[#This Row],[Total Biaya Setelah Diskon]]</f>
        <v>108220</v>
      </c>
      <c r="AU3069" s="2" t="str">
        <f>IF(all_resi[[#This Row],[Waktu Terima]]="","",_xlfn.DAYS(all_resi[[#This Row],[Waktu Terima]],all_resi[[#This Row],[Tanggal Pengiriman]]))</f>
        <v/>
      </c>
    </row>
    <row r="3070" spans="1:47" x14ac:dyDescent="0.25">
      <c r="A3070" s="2" t="s">
        <v>16587</v>
      </c>
      <c r="B3070" s="1">
        <v>46199</v>
      </c>
      <c r="C3070" s="2" t="s">
        <v>42</v>
      </c>
      <c r="D3070" s="2" t="s">
        <v>43</v>
      </c>
      <c r="E3070" s="2" t="s">
        <v>44</v>
      </c>
      <c r="F3070" s="2" t="s">
        <v>45</v>
      </c>
      <c r="G3070" s="2" t="s">
        <v>46</v>
      </c>
      <c r="H3070" s="2" t="s">
        <v>47</v>
      </c>
      <c r="I3070" s="2" t="s">
        <v>16588</v>
      </c>
      <c r="J3070" s="2" t="s">
        <v>16589</v>
      </c>
      <c r="K3070" s="2" t="s">
        <v>156</v>
      </c>
      <c r="L3070" s="2" t="s">
        <v>606</v>
      </c>
      <c r="M3070" s="2" t="s">
        <v>1590</v>
      </c>
      <c r="N3070" s="2" t="s">
        <v>16590</v>
      </c>
      <c r="O3070">
        <v>1</v>
      </c>
      <c r="P3070" s="2" t="s">
        <v>53</v>
      </c>
      <c r="Q3070">
        <v>100</v>
      </c>
      <c r="R3070">
        <v>0</v>
      </c>
      <c r="S3070" s="2" t="s">
        <v>54</v>
      </c>
      <c r="T3070" s="2" t="s">
        <v>55</v>
      </c>
      <c r="U3070" s="2" t="s">
        <v>207</v>
      </c>
      <c r="V3070" s="2"/>
      <c r="W3070">
        <v>64000</v>
      </c>
      <c r="X3070">
        <v>0</v>
      </c>
      <c r="Y3070">
        <v>0</v>
      </c>
      <c r="Z3070">
        <v>64000</v>
      </c>
      <c r="AB3070" s="2" t="s">
        <v>57</v>
      </c>
      <c r="AC3070">
        <v>25600</v>
      </c>
      <c r="AD3070">
        <v>38400</v>
      </c>
      <c r="AE3070">
        <v>134000</v>
      </c>
      <c r="AF3070">
        <v>2010</v>
      </c>
      <c r="AG3070" s="2" t="s">
        <v>16588</v>
      </c>
      <c r="AH3070" s="2"/>
      <c r="AI3070" s="1">
        <v>46205</v>
      </c>
      <c r="AJ3070" s="2"/>
      <c r="AK3070" s="2" t="s">
        <v>58</v>
      </c>
      <c r="AM3070" s="2" t="s">
        <v>59</v>
      </c>
      <c r="AP3070" s="2" t="s">
        <v>60</v>
      </c>
      <c r="AQ3070" s="2" t="s">
        <v>41</v>
      </c>
      <c r="AR3070">
        <v>70000</v>
      </c>
      <c r="AS3070" s="2" t="str">
        <f>_xlfn.IFNA(IF(VLOOKUP(all_resi[[#This Row],[No. Waybill]],settle_reconcile[No. Waybill],1,0)="","Recon","Recon"),"-")</f>
        <v>Recon</v>
      </c>
      <c r="AT3070" s="2">
        <f>all_resi[[#This Row],[Nilai COD]]-all_resi[[#This Row],[COD Fee]]-all_resi[[#This Row],[Total Biaya Setelah Diskon]]</f>
        <v>93590</v>
      </c>
      <c r="AU3070" s="2">
        <f>IF(all_resi[[#This Row],[Waktu Terima]]="","",_xlfn.DAYS(all_resi[[#This Row],[Waktu Terima]],all_resi[[#This Row],[Tanggal Pengiriman]]))</f>
        <v>6</v>
      </c>
    </row>
    <row r="3071" spans="1:47" x14ac:dyDescent="0.25">
      <c r="A3071" s="2" t="s">
        <v>16738</v>
      </c>
      <c r="B3071" s="1">
        <v>46199</v>
      </c>
      <c r="C3071" s="2" t="s">
        <v>42</v>
      </c>
      <c r="D3071" s="2" t="s">
        <v>43</v>
      </c>
      <c r="E3071" s="2" t="s">
        <v>44</v>
      </c>
      <c r="F3071" s="2" t="s">
        <v>45</v>
      </c>
      <c r="G3071" s="2" t="s">
        <v>46</v>
      </c>
      <c r="H3071" s="2" t="s">
        <v>80</v>
      </c>
      <c r="I3071" s="2" t="s">
        <v>16739</v>
      </c>
      <c r="J3071" s="2" t="s">
        <v>16740</v>
      </c>
      <c r="K3071" s="2" t="s">
        <v>106</v>
      </c>
      <c r="L3071" s="2" t="s">
        <v>3273</v>
      </c>
      <c r="M3071" s="2" t="s">
        <v>4380</v>
      </c>
      <c r="N3071" s="2" t="s">
        <v>16741</v>
      </c>
      <c r="O3071">
        <v>1</v>
      </c>
      <c r="P3071" s="2" t="s">
        <v>53</v>
      </c>
      <c r="Q3071">
        <v>100</v>
      </c>
      <c r="R3071">
        <v>0</v>
      </c>
      <c r="S3071" s="2" t="s">
        <v>54</v>
      </c>
      <c r="T3071" s="2" t="s">
        <v>55</v>
      </c>
      <c r="U3071" s="2" t="s">
        <v>3821</v>
      </c>
      <c r="V3071" s="2"/>
      <c r="W3071">
        <v>59000</v>
      </c>
      <c r="X3071">
        <v>0</v>
      </c>
      <c r="Y3071">
        <v>0</v>
      </c>
      <c r="Z3071">
        <v>59000</v>
      </c>
      <c r="AB3071" s="2" t="s">
        <v>57</v>
      </c>
      <c r="AC3071">
        <v>23600</v>
      </c>
      <c r="AD3071">
        <v>35400</v>
      </c>
      <c r="AE3071">
        <v>208000</v>
      </c>
      <c r="AF3071">
        <v>3120</v>
      </c>
      <c r="AG3071" s="2" t="s">
        <v>16739</v>
      </c>
      <c r="AH3071" s="2"/>
      <c r="AI3071" s="1">
        <v>46207</v>
      </c>
      <c r="AJ3071" s="2" t="s">
        <v>87</v>
      </c>
      <c r="AK3071" s="2" t="s">
        <v>58</v>
      </c>
      <c r="AM3071" s="2" t="s">
        <v>59</v>
      </c>
      <c r="AP3071" s="2" t="s">
        <v>60</v>
      </c>
      <c r="AQ3071" s="2" t="s">
        <v>41</v>
      </c>
      <c r="AR3071">
        <v>149000</v>
      </c>
      <c r="AS3071" s="2" t="str">
        <f>_xlfn.IFNA(IF(VLOOKUP(all_resi[[#This Row],[No. Waybill]],settle_reconcile[No. Waybill],1,0)="","Recon","Recon"),"-")</f>
        <v>Recon</v>
      </c>
      <c r="AT3071" s="2">
        <f>all_resi[[#This Row],[Nilai COD]]-all_resi[[#This Row],[COD Fee]]-all_resi[[#This Row],[Total Biaya Setelah Diskon]]</f>
        <v>169480</v>
      </c>
      <c r="AU3071" s="2">
        <f>IF(all_resi[[#This Row],[Waktu Terima]]="","",_xlfn.DAYS(all_resi[[#This Row],[Waktu Terima]],all_resi[[#This Row],[Tanggal Pengiriman]]))</f>
        <v>8</v>
      </c>
    </row>
    <row r="3072" spans="1:47" x14ac:dyDescent="0.25">
      <c r="A3072" s="2" t="s">
        <v>16772</v>
      </c>
      <c r="B3072" s="1">
        <v>46199</v>
      </c>
      <c r="C3072" s="2" t="s">
        <v>42</v>
      </c>
      <c r="D3072" s="2" t="s">
        <v>43</v>
      </c>
      <c r="E3072" s="2" t="s">
        <v>44</v>
      </c>
      <c r="F3072" s="2" t="s">
        <v>45</v>
      </c>
      <c r="G3072" s="2" t="s">
        <v>46</v>
      </c>
      <c r="H3072" s="2" t="s">
        <v>80</v>
      </c>
      <c r="I3072" s="2" t="s">
        <v>16773</v>
      </c>
      <c r="J3072" s="2" t="s">
        <v>16774</v>
      </c>
      <c r="K3072" s="2" t="s">
        <v>121</v>
      </c>
      <c r="L3072" s="2" t="s">
        <v>166</v>
      </c>
      <c r="M3072" s="2" t="s">
        <v>16775</v>
      </c>
      <c r="N3072" s="2" t="s">
        <v>16776</v>
      </c>
      <c r="O3072">
        <v>1</v>
      </c>
      <c r="P3072" s="2" t="s">
        <v>53</v>
      </c>
      <c r="Q3072">
        <v>100</v>
      </c>
      <c r="R3072">
        <v>0</v>
      </c>
      <c r="S3072" s="2" t="s">
        <v>54</v>
      </c>
      <c r="T3072" s="2" t="s">
        <v>55</v>
      </c>
      <c r="U3072" s="2" t="s">
        <v>86</v>
      </c>
      <c r="V3072" s="2"/>
      <c r="W3072">
        <v>85000</v>
      </c>
      <c r="X3072">
        <v>0</v>
      </c>
      <c r="Y3072">
        <v>0</v>
      </c>
      <c r="Z3072">
        <v>85000</v>
      </c>
      <c r="AB3072" s="2" t="s">
        <v>57</v>
      </c>
      <c r="AC3072">
        <v>34000</v>
      </c>
      <c r="AD3072">
        <v>51000</v>
      </c>
      <c r="AE3072">
        <v>145000</v>
      </c>
      <c r="AF3072">
        <v>2175</v>
      </c>
      <c r="AG3072" s="2" t="s">
        <v>16773</v>
      </c>
      <c r="AH3072" s="2"/>
      <c r="AI3072" s="1">
        <v>46206</v>
      </c>
      <c r="AJ3072" s="2" t="s">
        <v>87</v>
      </c>
      <c r="AK3072" s="2" t="s">
        <v>58</v>
      </c>
      <c r="AM3072" s="2" t="s">
        <v>59</v>
      </c>
      <c r="AP3072" s="2" t="s">
        <v>60</v>
      </c>
      <c r="AQ3072" s="2" t="s">
        <v>41</v>
      </c>
      <c r="AR3072">
        <v>60000</v>
      </c>
      <c r="AS3072" s="2" t="str">
        <f>_xlfn.IFNA(IF(VLOOKUP(all_resi[[#This Row],[No. Waybill]],settle_reconcile[No. Waybill],1,0)="","Recon","Recon"),"-")</f>
        <v>Recon</v>
      </c>
      <c r="AT3072" s="2">
        <f>all_resi[[#This Row],[Nilai COD]]-all_resi[[#This Row],[COD Fee]]-all_resi[[#This Row],[Total Biaya Setelah Diskon]]</f>
        <v>91825</v>
      </c>
      <c r="AU3072" s="2">
        <f>IF(all_resi[[#This Row],[Waktu Terima]]="","",_xlfn.DAYS(all_resi[[#This Row],[Waktu Terima]],all_resi[[#This Row],[Tanggal Pengiriman]]))</f>
        <v>7</v>
      </c>
    </row>
    <row r="3073" spans="1:47" x14ac:dyDescent="0.25">
      <c r="A3073" s="2" t="s">
        <v>16742</v>
      </c>
      <c r="B3073" s="1">
        <v>46199</v>
      </c>
      <c r="C3073" s="2" t="s">
        <v>42</v>
      </c>
      <c r="D3073" s="2" t="s">
        <v>43</v>
      </c>
      <c r="E3073" s="2" t="s">
        <v>44</v>
      </c>
      <c r="F3073" s="2" t="s">
        <v>45</v>
      </c>
      <c r="G3073" s="2" t="s">
        <v>46</v>
      </c>
      <c r="H3073" s="2" t="s">
        <v>80</v>
      </c>
      <c r="I3073" s="2" t="s">
        <v>16743</v>
      </c>
      <c r="J3073" s="2" t="s">
        <v>16744</v>
      </c>
      <c r="K3073" s="2" t="s">
        <v>177</v>
      </c>
      <c r="L3073" s="2" t="s">
        <v>807</v>
      </c>
      <c r="M3073" s="2" t="s">
        <v>1503</v>
      </c>
      <c r="N3073" s="2" t="s">
        <v>16745</v>
      </c>
      <c r="O3073">
        <v>1</v>
      </c>
      <c r="P3073" s="2" t="s">
        <v>53</v>
      </c>
      <c r="Q3073">
        <v>100</v>
      </c>
      <c r="R3073">
        <v>0</v>
      </c>
      <c r="S3073" s="2" t="s">
        <v>54</v>
      </c>
      <c r="T3073" s="2" t="s">
        <v>55</v>
      </c>
      <c r="U3073" s="2" t="s">
        <v>305</v>
      </c>
      <c r="V3073" s="2"/>
      <c r="W3073">
        <v>64000</v>
      </c>
      <c r="X3073">
        <v>0</v>
      </c>
      <c r="Y3073">
        <v>0</v>
      </c>
      <c r="Z3073">
        <v>64000</v>
      </c>
      <c r="AB3073" s="2" t="s">
        <v>57</v>
      </c>
      <c r="AC3073">
        <v>25600</v>
      </c>
      <c r="AD3073">
        <v>38400</v>
      </c>
      <c r="AE3073">
        <v>134000</v>
      </c>
      <c r="AF3073">
        <v>2010</v>
      </c>
      <c r="AG3073" s="2" t="s">
        <v>43</v>
      </c>
      <c r="AH3073" s="2"/>
      <c r="AI3073" s="1">
        <v>46211</v>
      </c>
      <c r="AJ3073" s="2" t="s">
        <v>87</v>
      </c>
      <c r="AK3073" s="2" t="s">
        <v>67</v>
      </c>
      <c r="AM3073" s="2" t="s">
        <v>59</v>
      </c>
      <c r="AP3073" s="2" t="s">
        <v>60</v>
      </c>
      <c r="AQ3073" s="2" t="s">
        <v>41</v>
      </c>
      <c r="AR3073">
        <v>70000</v>
      </c>
      <c r="AS3073" s="2" t="str">
        <f>_xlfn.IFNA(IF(VLOOKUP(all_resi[[#This Row],[No. Waybill]],settle_reconcile[No. Waybill],1,0)="","Recon","Recon"),"-")</f>
        <v>-</v>
      </c>
      <c r="AT3073" s="2">
        <f>all_resi[[#This Row],[Nilai COD]]-all_resi[[#This Row],[COD Fee]]-all_resi[[#This Row],[Total Biaya Setelah Diskon]]</f>
        <v>93590</v>
      </c>
      <c r="AU3073" s="2">
        <f>IF(all_resi[[#This Row],[Waktu Terima]]="","",_xlfn.DAYS(all_resi[[#This Row],[Waktu Terima]],all_resi[[#This Row],[Tanggal Pengiriman]]))</f>
        <v>12</v>
      </c>
    </row>
    <row r="3074" spans="1:47" x14ac:dyDescent="0.25">
      <c r="A3074" s="2" t="s">
        <v>16768</v>
      </c>
      <c r="B3074" s="1">
        <v>46199</v>
      </c>
      <c r="C3074" s="2" t="s">
        <v>42</v>
      </c>
      <c r="D3074" s="2" t="s">
        <v>43</v>
      </c>
      <c r="E3074" s="2" t="s">
        <v>44</v>
      </c>
      <c r="F3074" s="2" t="s">
        <v>45</v>
      </c>
      <c r="G3074" s="2" t="s">
        <v>46</v>
      </c>
      <c r="H3074" s="2" t="s">
        <v>47</v>
      </c>
      <c r="I3074" s="2" t="s">
        <v>16769</v>
      </c>
      <c r="J3074" s="2" t="s">
        <v>16770</v>
      </c>
      <c r="K3074" s="2" t="s">
        <v>209</v>
      </c>
      <c r="L3074" s="2" t="s">
        <v>1322</v>
      </c>
      <c r="M3074" s="2" t="s">
        <v>1323</v>
      </c>
      <c r="N3074" s="2" t="s">
        <v>16771</v>
      </c>
      <c r="O3074">
        <v>1</v>
      </c>
      <c r="P3074" s="2" t="s">
        <v>53</v>
      </c>
      <c r="Q3074">
        <v>100</v>
      </c>
      <c r="R3074">
        <v>0</v>
      </c>
      <c r="S3074" s="2" t="s">
        <v>54</v>
      </c>
      <c r="T3074" s="2" t="s">
        <v>55</v>
      </c>
      <c r="U3074" s="2" t="s">
        <v>207</v>
      </c>
      <c r="V3074" s="2"/>
      <c r="W3074">
        <v>52000</v>
      </c>
      <c r="X3074">
        <v>0</v>
      </c>
      <c r="Y3074">
        <v>0</v>
      </c>
      <c r="Z3074">
        <v>52000</v>
      </c>
      <c r="AB3074" s="2" t="s">
        <v>57</v>
      </c>
      <c r="AC3074">
        <v>20800</v>
      </c>
      <c r="AD3074">
        <v>31200</v>
      </c>
      <c r="AE3074">
        <v>122000</v>
      </c>
      <c r="AF3074">
        <v>1830</v>
      </c>
      <c r="AG3074" s="2"/>
      <c r="AH3074" s="2"/>
      <c r="AI3074" s="1"/>
      <c r="AJ3074" s="2"/>
      <c r="AK3074" s="2" t="s">
        <v>67</v>
      </c>
      <c r="AM3074" s="2" t="s">
        <v>59</v>
      </c>
      <c r="AP3074" s="2" t="s">
        <v>60</v>
      </c>
      <c r="AQ3074" s="2" t="s">
        <v>41</v>
      </c>
      <c r="AR3074">
        <v>70000</v>
      </c>
      <c r="AS3074" s="2" t="str">
        <f>_xlfn.IFNA(IF(VLOOKUP(all_resi[[#This Row],[No. Waybill]],settle_reconcile[No. Waybill],1,0)="","Recon","Recon"),"-")</f>
        <v>-</v>
      </c>
      <c r="AT3074" s="2">
        <f>all_resi[[#This Row],[Nilai COD]]-all_resi[[#This Row],[COD Fee]]-all_resi[[#This Row],[Total Biaya Setelah Diskon]]</f>
        <v>88970</v>
      </c>
      <c r="AU3074" s="2" t="str">
        <f>IF(all_resi[[#This Row],[Waktu Terima]]="","",_xlfn.DAYS(all_resi[[#This Row],[Waktu Terima]],all_resi[[#This Row],[Tanggal Pengiriman]]))</f>
        <v/>
      </c>
    </row>
    <row r="3075" spans="1:47" x14ac:dyDescent="0.25">
      <c r="A3075" s="2" t="s">
        <v>16620</v>
      </c>
      <c r="B3075" s="1">
        <v>46199</v>
      </c>
      <c r="C3075" s="2" t="s">
        <v>42</v>
      </c>
      <c r="D3075" s="2" t="s">
        <v>43</v>
      </c>
      <c r="E3075" s="2" t="s">
        <v>44</v>
      </c>
      <c r="F3075" s="2" t="s">
        <v>45</v>
      </c>
      <c r="G3075" s="2" t="s">
        <v>46</v>
      </c>
      <c r="H3075" s="2" t="s">
        <v>47</v>
      </c>
      <c r="I3075" s="2" t="s">
        <v>16621</v>
      </c>
      <c r="J3075" s="2" t="s">
        <v>16622</v>
      </c>
      <c r="K3075" s="2" t="s">
        <v>156</v>
      </c>
      <c r="L3075" s="2" t="s">
        <v>157</v>
      </c>
      <c r="M3075" s="2" t="s">
        <v>158</v>
      </c>
      <c r="N3075" s="2" t="s">
        <v>16623</v>
      </c>
      <c r="O3075">
        <v>1</v>
      </c>
      <c r="P3075" s="2" t="s">
        <v>53</v>
      </c>
      <c r="Q3075">
        <v>100</v>
      </c>
      <c r="R3075">
        <v>0</v>
      </c>
      <c r="S3075" s="2" t="s">
        <v>54</v>
      </c>
      <c r="T3075" s="2" t="s">
        <v>55</v>
      </c>
      <c r="U3075" s="2" t="s">
        <v>207</v>
      </c>
      <c r="V3075" s="2"/>
      <c r="W3075">
        <v>80000</v>
      </c>
      <c r="X3075">
        <v>0</v>
      </c>
      <c r="Y3075">
        <v>0</v>
      </c>
      <c r="Z3075">
        <v>80000</v>
      </c>
      <c r="AB3075" s="2" t="s">
        <v>57</v>
      </c>
      <c r="AC3075">
        <v>32000</v>
      </c>
      <c r="AD3075">
        <v>48000</v>
      </c>
      <c r="AE3075">
        <v>192000</v>
      </c>
      <c r="AF3075">
        <v>2880</v>
      </c>
      <c r="AG3075" s="2" t="s">
        <v>16621</v>
      </c>
      <c r="AH3075" s="2"/>
      <c r="AI3075" s="1">
        <v>46205</v>
      </c>
      <c r="AJ3075" s="2"/>
      <c r="AK3075" s="2" t="s">
        <v>58</v>
      </c>
      <c r="AM3075" s="2" t="s">
        <v>59</v>
      </c>
      <c r="AP3075" s="2" t="s">
        <v>60</v>
      </c>
      <c r="AQ3075" s="2" t="s">
        <v>41</v>
      </c>
      <c r="AR3075">
        <v>112000</v>
      </c>
      <c r="AS3075" s="2" t="str">
        <f>_xlfn.IFNA(IF(VLOOKUP(all_resi[[#This Row],[No. Waybill]],settle_reconcile[No. Waybill],1,0)="","Recon","Recon"),"-")</f>
        <v>Recon</v>
      </c>
      <c r="AT3075" s="2">
        <f>all_resi[[#This Row],[Nilai COD]]-all_resi[[#This Row],[COD Fee]]-all_resi[[#This Row],[Total Biaya Setelah Diskon]]</f>
        <v>141120</v>
      </c>
      <c r="AU3075" s="2">
        <f>IF(all_resi[[#This Row],[Waktu Terima]]="","",_xlfn.DAYS(all_resi[[#This Row],[Waktu Terima]],all_resi[[#This Row],[Tanggal Pengiriman]]))</f>
        <v>6</v>
      </c>
    </row>
    <row r="3076" spans="1:47" x14ac:dyDescent="0.25">
      <c r="A3076" s="2" t="s">
        <v>16640</v>
      </c>
      <c r="B3076" s="1">
        <v>46199</v>
      </c>
      <c r="C3076" s="2" t="s">
        <v>42</v>
      </c>
      <c r="D3076" s="2" t="s">
        <v>43</v>
      </c>
      <c r="E3076" s="2" t="s">
        <v>44</v>
      </c>
      <c r="F3076" s="2" t="s">
        <v>45</v>
      </c>
      <c r="G3076" s="2" t="s">
        <v>46</v>
      </c>
      <c r="H3076" s="2" t="s">
        <v>47</v>
      </c>
      <c r="I3076" s="2" t="s">
        <v>16641</v>
      </c>
      <c r="J3076" s="2" t="s">
        <v>16642</v>
      </c>
      <c r="K3076" s="2" t="s">
        <v>156</v>
      </c>
      <c r="L3076" s="2" t="s">
        <v>766</v>
      </c>
      <c r="M3076" s="2" t="s">
        <v>4093</v>
      </c>
      <c r="N3076" s="2" t="s">
        <v>16643</v>
      </c>
      <c r="O3076">
        <v>1</v>
      </c>
      <c r="P3076" s="2" t="s">
        <v>53</v>
      </c>
      <c r="Q3076">
        <v>100</v>
      </c>
      <c r="R3076">
        <v>0</v>
      </c>
      <c r="S3076" s="2" t="s">
        <v>54</v>
      </c>
      <c r="T3076" s="2" t="s">
        <v>55</v>
      </c>
      <c r="U3076" s="2" t="s">
        <v>147</v>
      </c>
      <c r="V3076" s="2"/>
      <c r="W3076">
        <v>85000</v>
      </c>
      <c r="X3076">
        <v>0</v>
      </c>
      <c r="Y3076">
        <v>0</v>
      </c>
      <c r="Z3076">
        <v>85000</v>
      </c>
      <c r="AB3076" s="2" t="s">
        <v>57</v>
      </c>
      <c r="AC3076">
        <v>34000</v>
      </c>
      <c r="AD3076">
        <v>51000</v>
      </c>
      <c r="AE3076">
        <v>155000</v>
      </c>
      <c r="AF3076">
        <v>2325</v>
      </c>
      <c r="AG3076" s="2" t="s">
        <v>43</v>
      </c>
      <c r="AH3076" s="2"/>
      <c r="AI3076" s="1">
        <v>46212</v>
      </c>
      <c r="AJ3076" s="2"/>
      <c r="AK3076" s="2" t="s">
        <v>67</v>
      </c>
      <c r="AM3076" s="2" t="s">
        <v>59</v>
      </c>
      <c r="AP3076" s="2" t="s">
        <v>60</v>
      </c>
      <c r="AQ3076" s="2" t="s">
        <v>41</v>
      </c>
      <c r="AR3076">
        <v>70000</v>
      </c>
      <c r="AS3076" s="2" t="str">
        <f>_xlfn.IFNA(IF(VLOOKUP(all_resi[[#This Row],[No. Waybill]],settle_reconcile[No. Waybill],1,0)="","Recon","Recon"),"-")</f>
        <v>-</v>
      </c>
      <c r="AT3076" s="2">
        <f>all_resi[[#This Row],[Nilai COD]]-all_resi[[#This Row],[COD Fee]]-all_resi[[#This Row],[Total Biaya Setelah Diskon]]</f>
        <v>101675</v>
      </c>
      <c r="AU3076" s="2">
        <f>IF(all_resi[[#This Row],[Waktu Terima]]="","",_xlfn.DAYS(all_resi[[#This Row],[Waktu Terima]],all_resi[[#This Row],[Tanggal Pengiriman]]))</f>
        <v>13</v>
      </c>
    </row>
    <row r="3077" spans="1:47" x14ac:dyDescent="0.25">
      <c r="A3077" s="2" t="s">
        <v>16636</v>
      </c>
      <c r="B3077" s="1">
        <v>46199</v>
      </c>
      <c r="C3077" s="2" t="s">
        <v>42</v>
      </c>
      <c r="D3077" s="2" t="s">
        <v>43</v>
      </c>
      <c r="E3077" s="2" t="s">
        <v>44</v>
      </c>
      <c r="F3077" s="2" t="s">
        <v>45</v>
      </c>
      <c r="G3077" s="2" t="s">
        <v>46</v>
      </c>
      <c r="H3077" s="2" t="s">
        <v>47</v>
      </c>
      <c r="I3077" s="2" t="s">
        <v>16637</v>
      </c>
      <c r="J3077" s="2" t="s">
        <v>16638</v>
      </c>
      <c r="K3077" s="2" t="s">
        <v>75</v>
      </c>
      <c r="L3077" s="2" t="s">
        <v>345</v>
      </c>
      <c r="M3077" s="2" t="s">
        <v>629</v>
      </c>
      <c r="N3077" s="2" t="s">
        <v>16639</v>
      </c>
      <c r="O3077">
        <v>1</v>
      </c>
      <c r="P3077" s="2" t="s">
        <v>53</v>
      </c>
      <c r="Q3077">
        <v>100</v>
      </c>
      <c r="R3077">
        <v>0</v>
      </c>
      <c r="S3077" s="2" t="s">
        <v>54</v>
      </c>
      <c r="T3077" s="2" t="s">
        <v>55</v>
      </c>
      <c r="U3077" s="2" t="s">
        <v>147</v>
      </c>
      <c r="V3077" s="2"/>
      <c r="W3077">
        <v>53000</v>
      </c>
      <c r="X3077">
        <v>0</v>
      </c>
      <c r="Y3077">
        <v>0</v>
      </c>
      <c r="Z3077">
        <v>53000</v>
      </c>
      <c r="AB3077" s="2" t="s">
        <v>57</v>
      </c>
      <c r="AC3077">
        <v>21200</v>
      </c>
      <c r="AD3077">
        <v>31800</v>
      </c>
      <c r="AE3077">
        <v>123000</v>
      </c>
      <c r="AF3077">
        <v>1845</v>
      </c>
      <c r="AG3077" s="2" t="s">
        <v>16637</v>
      </c>
      <c r="AH3077" s="2"/>
      <c r="AI3077" s="1">
        <v>46204</v>
      </c>
      <c r="AJ3077" s="2"/>
      <c r="AK3077" s="2" t="s">
        <v>58</v>
      </c>
      <c r="AM3077" s="2" t="s">
        <v>59</v>
      </c>
      <c r="AP3077" s="2" t="s">
        <v>60</v>
      </c>
      <c r="AQ3077" s="2" t="s">
        <v>41</v>
      </c>
      <c r="AR3077">
        <v>70000</v>
      </c>
      <c r="AS3077" s="2" t="str">
        <f>_xlfn.IFNA(IF(VLOOKUP(all_resi[[#This Row],[No. Waybill]],settle_reconcile[No. Waybill],1,0)="","Recon","Recon"),"-")</f>
        <v>Recon</v>
      </c>
      <c r="AT3077" s="2">
        <f>all_resi[[#This Row],[Nilai COD]]-all_resi[[#This Row],[COD Fee]]-all_resi[[#This Row],[Total Biaya Setelah Diskon]]</f>
        <v>89355</v>
      </c>
      <c r="AU3077" s="2">
        <f>IF(all_resi[[#This Row],[Waktu Terima]]="","",_xlfn.DAYS(all_resi[[#This Row],[Waktu Terima]],all_resi[[#This Row],[Tanggal Pengiriman]]))</f>
        <v>5</v>
      </c>
    </row>
    <row r="3078" spans="1:47" x14ac:dyDescent="0.25">
      <c r="A3078" s="2" t="s">
        <v>16674</v>
      </c>
      <c r="B3078" s="1">
        <v>46199</v>
      </c>
      <c r="C3078" s="2" t="s">
        <v>42</v>
      </c>
      <c r="D3078" s="2" t="s">
        <v>43</v>
      </c>
      <c r="E3078" s="2" t="s">
        <v>44</v>
      </c>
      <c r="F3078" s="2" t="s">
        <v>45</v>
      </c>
      <c r="G3078" s="2" t="s">
        <v>46</v>
      </c>
      <c r="H3078" s="2" t="s">
        <v>47</v>
      </c>
      <c r="I3078" s="2" t="s">
        <v>16675</v>
      </c>
      <c r="J3078" s="2" t="s">
        <v>16676</v>
      </c>
      <c r="K3078" s="2" t="s">
        <v>116</v>
      </c>
      <c r="L3078" s="2" t="s">
        <v>4393</v>
      </c>
      <c r="M3078" s="2" t="s">
        <v>16677</v>
      </c>
      <c r="N3078" s="2" t="s">
        <v>16678</v>
      </c>
      <c r="O3078">
        <v>1</v>
      </c>
      <c r="P3078" s="2" t="s">
        <v>53</v>
      </c>
      <c r="Q3078">
        <v>100</v>
      </c>
      <c r="R3078">
        <v>0</v>
      </c>
      <c r="S3078" s="2" t="s">
        <v>54</v>
      </c>
      <c r="T3078" s="2" t="s">
        <v>55</v>
      </c>
      <c r="U3078" s="2" t="s">
        <v>225</v>
      </c>
      <c r="V3078" s="2"/>
      <c r="W3078">
        <v>16000</v>
      </c>
      <c r="X3078">
        <v>0</v>
      </c>
      <c r="Y3078">
        <v>0</v>
      </c>
      <c r="Z3078">
        <v>16000</v>
      </c>
      <c r="AB3078" s="2" t="s">
        <v>57</v>
      </c>
      <c r="AC3078">
        <v>11000</v>
      </c>
      <c r="AD3078">
        <v>5000</v>
      </c>
      <c r="AE3078">
        <v>120000</v>
      </c>
      <c r="AF3078">
        <v>1800</v>
      </c>
      <c r="AG3078" s="2" t="s">
        <v>256</v>
      </c>
      <c r="AH3078" s="2"/>
      <c r="AI3078" s="1">
        <v>46205</v>
      </c>
      <c r="AJ3078" s="2"/>
      <c r="AK3078" s="2" t="s">
        <v>67</v>
      </c>
      <c r="AM3078" s="2" t="s">
        <v>59</v>
      </c>
      <c r="AP3078" s="2" t="s">
        <v>60</v>
      </c>
      <c r="AQ3078" s="2" t="s">
        <v>41</v>
      </c>
      <c r="AR3078">
        <v>104000</v>
      </c>
      <c r="AS3078" s="2" t="str">
        <f>_xlfn.IFNA(IF(VLOOKUP(all_resi[[#This Row],[No. Waybill]],settle_reconcile[No. Waybill],1,0)="","Recon","Recon"),"-")</f>
        <v>-</v>
      </c>
      <c r="AT3078" s="2">
        <f>all_resi[[#This Row],[Nilai COD]]-all_resi[[#This Row],[COD Fee]]-all_resi[[#This Row],[Total Biaya Setelah Diskon]]</f>
        <v>113200</v>
      </c>
      <c r="AU3078" s="2">
        <f>IF(all_resi[[#This Row],[Waktu Terima]]="","",_xlfn.DAYS(all_resi[[#This Row],[Waktu Terima]],all_resi[[#This Row],[Tanggal Pengiriman]]))</f>
        <v>6</v>
      </c>
    </row>
    <row r="3079" spans="1:47" x14ac:dyDescent="0.25">
      <c r="A3079" s="2" t="s">
        <v>16721</v>
      </c>
      <c r="B3079" s="1">
        <v>46199</v>
      </c>
      <c r="C3079" s="2" t="s">
        <v>42</v>
      </c>
      <c r="D3079" s="2" t="s">
        <v>43</v>
      </c>
      <c r="E3079" s="2" t="s">
        <v>44</v>
      </c>
      <c r="F3079" s="2" t="s">
        <v>45</v>
      </c>
      <c r="G3079" s="2" t="s">
        <v>46</v>
      </c>
      <c r="H3079" s="2" t="s">
        <v>47</v>
      </c>
      <c r="I3079" s="2" t="s">
        <v>16722</v>
      </c>
      <c r="J3079" s="2" t="s">
        <v>16723</v>
      </c>
      <c r="K3079" s="2" t="s">
        <v>156</v>
      </c>
      <c r="L3079" s="2" t="s">
        <v>726</v>
      </c>
      <c r="M3079" s="2" t="s">
        <v>16724</v>
      </c>
      <c r="N3079" s="2" t="s">
        <v>16725</v>
      </c>
      <c r="O3079">
        <v>1</v>
      </c>
      <c r="P3079" s="2" t="s">
        <v>53</v>
      </c>
      <c r="Q3079">
        <v>100</v>
      </c>
      <c r="R3079">
        <v>0</v>
      </c>
      <c r="S3079" s="2" t="s">
        <v>54</v>
      </c>
      <c r="T3079" s="2" t="s">
        <v>55</v>
      </c>
      <c r="U3079" s="2" t="s">
        <v>225</v>
      </c>
      <c r="V3079" s="2"/>
      <c r="W3079">
        <v>84000</v>
      </c>
      <c r="X3079">
        <v>0</v>
      </c>
      <c r="Y3079">
        <v>0</v>
      </c>
      <c r="Z3079">
        <v>84000</v>
      </c>
      <c r="AB3079" s="2" t="s">
        <v>57</v>
      </c>
      <c r="AC3079">
        <v>33600</v>
      </c>
      <c r="AD3079">
        <v>50400</v>
      </c>
      <c r="AE3079">
        <v>189000</v>
      </c>
      <c r="AF3079">
        <v>2835</v>
      </c>
      <c r="AG3079" s="2"/>
      <c r="AH3079" s="2"/>
      <c r="AI3079" s="1"/>
      <c r="AJ3079" s="2"/>
      <c r="AK3079" s="2" t="s">
        <v>67</v>
      </c>
      <c r="AM3079" s="2" t="s">
        <v>59</v>
      </c>
      <c r="AP3079" s="2" t="s">
        <v>60</v>
      </c>
      <c r="AQ3079" s="2" t="s">
        <v>41</v>
      </c>
      <c r="AR3079">
        <v>105000</v>
      </c>
      <c r="AS3079" s="2" t="str">
        <f>_xlfn.IFNA(IF(VLOOKUP(all_resi[[#This Row],[No. Waybill]],settle_reconcile[No. Waybill],1,0)="","Recon","Recon"),"-")</f>
        <v>-</v>
      </c>
      <c r="AT3079" s="2">
        <f>all_resi[[#This Row],[Nilai COD]]-all_resi[[#This Row],[COD Fee]]-all_resi[[#This Row],[Total Biaya Setelah Diskon]]</f>
        <v>135765</v>
      </c>
      <c r="AU3079" s="2" t="str">
        <f>IF(all_resi[[#This Row],[Waktu Terima]]="","",_xlfn.DAYS(all_resi[[#This Row],[Waktu Terima]],all_resi[[#This Row],[Tanggal Pengiriman]]))</f>
        <v/>
      </c>
    </row>
    <row r="3080" spans="1:47" x14ac:dyDescent="0.25">
      <c r="A3080" s="2" t="s">
        <v>16777</v>
      </c>
      <c r="B3080" s="1">
        <v>46199</v>
      </c>
      <c r="C3080" s="2" t="s">
        <v>42</v>
      </c>
      <c r="D3080" s="2" t="s">
        <v>43</v>
      </c>
      <c r="E3080" s="2" t="s">
        <v>44</v>
      </c>
      <c r="F3080" s="2" t="s">
        <v>45</v>
      </c>
      <c r="G3080" s="2" t="s">
        <v>46</v>
      </c>
      <c r="H3080" s="2" t="s">
        <v>47</v>
      </c>
      <c r="I3080" s="2" t="s">
        <v>16778</v>
      </c>
      <c r="J3080" s="2" t="s">
        <v>16779</v>
      </c>
      <c r="K3080" s="2" t="s">
        <v>121</v>
      </c>
      <c r="L3080" s="2" t="s">
        <v>680</v>
      </c>
      <c r="M3080" s="2" t="s">
        <v>1022</v>
      </c>
      <c r="N3080" s="2" t="s">
        <v>16780</v>
      </c>
      <c r="O3080">
        <v>1</v>
      </c>
      <c r="P3080" s="2" t="s">
        <v>53</v>
      </c>
      <c r="Q3080">
        <v>100</v>
      </c>
      <c r="R3080">
        <v>0</v>
      </c>
      <c r="S3080" s="2" t="s">
        <v>54</v>
      </c>
      <c r="T3080" s="2" t="s">
        <v>55</v>
      </c>
      <c r="U3080" s="2" t="s">
        <v>207</v>
      </c>
      <c r="V3080" s="2"/>
      <c r="W3080">
        <v>81000</v>
      </c>
      <c r="X3080">
        <v>0</v>
      </c>
      <c r="Y3080">
        <v>0</v>
      </c>
      <c r="Z3080">
        <v>81000</v>
      </c>
      <c r="AB3080" s="2" t="s">
        <v>57</v>
      </c>
      <c r="AC3080">
        <v>32400</v>
      </c>
      <c r="AD3080">
        <v>48600</v>
      </c>
      <c r="AE3080">
        <v>151000</v>
      </c>
      <c r="AF3080">
        <v>2265</v>
      </c>
      <c r="AG3080" s="2" t="s">
        <v>16778</v>
      </c>
      <c r="AH3080" s="2"/>
      <c r="AI3080" s="1">
        <v>46207</v>
      </c>
      <c r="AJ3080" s="2"/>
      <c r="AK3080" s="2" t="s">
        <v>58</v>
      </c>
      <c r="AM3080" s="2" t="s">
        <v>59</v>
      </c>
      <c r="AP3080" s="2" t="s">
        <v>60</v>
      </c>
      <c r="AQ3080" s="2" t="s">
        <v>41</v>
      </c>
      <c r="AR3080">
        <v>70000</v>
      </c>
      <c r="AS3080" s="2" t="str">
        <f>_xlfn.IFNA(IF(VLOOKUP(all_resi[[#This Row],[No. Waybill]],settle_reconcile[No. Waybill],1,0)="","Recon","Recon"),"-")</f>
        <v>Recon</v>
      </c>
      <c r="AT3080" s="2">
        <f>all_resi[[#This Row],[Nilai COD]]-all_resi[[#This Row],[COD Fee]]-all_resi[[#This Row],[Total Biaya Setelah Diskon]]</f>
        <v>100135</v>
      </c>
      <c r="AU3080" s="2">
        <f>IF(all_resi[[#This Row],[Waktu Terima]]="","",_xlfn.DAYS(all_resi[[#This Row],[Waktu Terima]],all_resi[[#This Row],[Tanggal Pengiriman]]))</f>
        <v>8</v>
      </c>
    </row>
    <row r="3081" spans="1:47" x14ac:dyDescent="0.25">
      <c r="A3081" s="2" t="s">
        <v>16764</v>
      </c>
      <c r="B3081" s="1">
        <v>46199</v>
      </c>
      <c r="C3081" s="2" t="s">
        <v>42</v>
      </c>
      <c r="D3081" s="2" t="s">
        <v>43</v>
      </c>
      <c r="E3081" s="2" t="s">
        <v>44</v>
      </c>
      <c r="F3081" s="2" t="s">
        <v>45</v>
      </c>
      <c r="G3081" s="2" t="s">
        <v>46</v>
      </c>
      <c r="H3081" s="2" t="s">
        <v>47</v>
      </c>
      <c r="I3081" s="2" t="s">
        <v>16765</v>
      </c>
      <c r="J3081" s="2" t="s">
        <v>16766</v>
      </c>
      <c r="K3081" s="2" t="s">
        <v>75</v>
      </c>
      <c r="L3081" s="2" t="s">
        <v>393</v>
      </c>
      <c r="M3081" s="2" t="s">
        <v>1327</v>
      </c>
      <c r="N3081" s="2" t="s">
        <v>16767</v>
      </c>
      <c r="O3081">
        <v>1</v>
      </c>
      <c r="P3081" s="2" t="s">
        <v>53</v>
      </c>
      <c r="Q3081">
        <v>100</v>
      </c>
      <c r="R3081">
        <v>0</v>
      </c>
      <c r="S3081" s="2" t="s">
        <v>54</v>
      </c>
      <c r="T3081" s="2" t="s">
        <v>55</v>
      </c>
      <c r="U3081" s="2" t="s">
        <v>56</v>
      </c>
      <c r="V3081" s="2"/>
      <c r="W3081">
        <v>60000</v>
      </c>
      <c r="X3081">
        <v>0</v>
      </c>
      <c r="Y3081">
        <v>0</v>
      </c>
      <c r="Z3081">
        <v>60000</v>
      </c>
      <c r="AB3081" s="2" t="s">
        <v>57</v>
      </c>
      <c r="AC3081">
        <v>24000</v>
      </c>
      <c r="AD3081">
        <v>36000</v>
      </c>
      <c r="AE3081">
        <v>164000</v>
      </c>
      <c r="AF3081">
        <v>2460</v>
      </c>
      <c r="AG3081" s="2" t="s">
        <v>256</v>
      </c>
      <c r="AH3081" s="2"/>
      <c r="AI3081" s="1">
        <v>46207</v>
      </c>
      <c r="AJ3081" s="2"/>
      <c r="AK3081" s="2" t="s">
        <v>67</v>
      </c>
      <c r="AM3081" s="2" t="s">
        <v>59</v>
      </c>
      <c r="AP3081" s="2" t="s">
        <v>60</v>
      </c>
      <c r="AQ3081" s="2" t="s">
        <v>41</v>
      </c>
      <c r="AR3081">
        <v>104000</v>
      </c>
      <c r="AS3081" s="2" t="str">
        <f>_xlfn.IFNA(IF(VLOOKUP(all_resi[[#This Row],[No. Waybill]],settle_reconcile[No. Waybill],1,0)="","Recon","Recon"),"-")</f>
        <v>-</v>
      </c>
      <c r="AT3081" s="2">
        <f>all_resi[[#This Row],[Nilai COD]]-all_resi[[#This Row],[COD Fee]]-all_resi[[#This Row],[Total Biaya Setelah Diskon]]</f>
        <v>125540</v>
      </c>
      <c r="AU3081" s="2">
        <f>IF(all_resi[[#This Row],[Waktu Terima]]="","",_xlfn.DAYS(all_resi[[#This Row],[Waktu Terima]],all_resi[[#This Row],[Tanggal Pengiriman]]))</f>
        <v>8</v>
      </c>
    </row>
    <row r="3082" spans="1:47" x14ac:dyDescent="0.25">
      <c r="A3082" s="2" t="s">
        <v>16793</v>
      </c>
      <c r="B3082" s="1">
        <v>46199</v>
      </c>
      <c r="C3082" s="2" t="s">
        <v>42</v>
      </c>
      <c r="D3082" s="2" t="s">
        <v>43</v>
      </c>
      <c r="E3082" s="2" t="s">
        <v>44</v>
      </c>
      <c r="F3082" s="2" t="s">
        <v>45</v>
      </c>
      <c r="G3082" s="2" t="s">
        <v>46</v>
      </c>
      <c r="H3082" s="2" t="s">
        <v>80</v>
      </c>
      <c r="I3082" s="2" t="s">
        <v>16794</v>
      </c>
      <c r="J3082" s="2" t="s">
        <v>16795</v>
      </c>
      <c r="K3082" s="2" t="s">
        <v>126</v>
      </c>
      <c r="L3082" s="2" t="s">
        <v>161</v>
      </c>
      <c r="M3082" s="2" t="s">
        <v>476</v>
      </c>
      <c r="N3082" s="2" t="s">
        <v>16796</v>
      </c>
      <c r="O3082">
        <v>1</v>
      </c>
      <c r="P3082" s="2" t="s">
        <v>53</v>
      </c>
      <c r="Q3082">
        <v>100</v>
      </c>
      <c r="R3082">
        <v>0</v>
      </c>
      <c r="S3082" s="2" t="s">
        <v>54</v>
      </c>
      <c r="T3082" s="2" t="s">
        <v>55</v>
      </c>
      <c r="U3082" s="2" t="s">
        <v>305</v>
      </c>
      <c r="V3082" s="2"/>
      <c r="W3082">
        <v>74000</v>
      </c>
      <c r="X3082">
        <v>0</v>
      </c>
      <c r="Y3082">
        <v>0</v>
      </c>
      <c r="Z3082">
        <v>74000</v>
      </c>
      <c r="AB3082" s="2" t="s">
        <v>57</v>
      </c>
      <c r="AC3082">
        <v>29600</v>
      </c>
      <c r="AD3082">
        <v>44400</v>
      </c>
      <c r="AE3082">
        <v>127000</v>
      </c>
      <c r="AF3082">
        <v>1905</v>
      </c>
      <c r="AG3082" s="2" t="s">
        <v>16794</v>
      </c>
      <c r="AH3082" s="2"/>
      <c r="AI3082" s="1">
        <v>46207</v>
      </c>
      <c r="AJ3082" s="2" t="s">
        <v>87</v>
      </c>
      <c r="AK3082" s="2" t="s">
        <v>58</v>
      </c>
      <c r="AM3082" s="2" t="s">
        <v>59</v>
      </c>
      <c r="AP3082" s="2" t="s">
        <v>60</v>
      </c>
      <c r="AQ3082" s="2" t="s">
        <v>41</v>
      </c>
      <c r="AR3082">
        <v>53000</v>
      </c>
      <c r="AS3082" s="2" t="str">
        <f>_xlfn.IFNA(IF(VLOOKUP(all_resi[[#This Row],[No. Waybill]],settle_reconcile[No. Waybill],1,0)="","Recon","Recon"),"-")</f>
        <v>Recon</v>
      </c>
      <c r="AT3082" s="2">
        <f>all_resi[[#This Row],[Nilai COD]]-all_resi[[#This Row],[COD Fee]]-all_resi[[#This Row],[Total Biaya Setelah Diskon]]</f>
        <v>80695</v>
      </c>
      <c r="AU3082" s="2">
        <f>IF(all_resi[[#This Row],[Waktu Terima]]="","",_xlfn.DAYS(all_resi[[#This Row],[Waktu Terima]],all_resi[[#This Row],[Tanggal Pengiriman]]))</f>
        <v>8</v>
      </c>
    </row>
    <row r="3083" spans="1:47" x14ac:dyDescent="0.25">
      <c r="A3083" s="2" t="s">
        <v>16704</v>
      </c>
      <c r="B3083" s="1">
        <v>46199</v>
      </c>
      <c r="C3083" s="2" t="s">
        <v>42</v>
      </c>
      <c r="D3083" s="2" t="s">
        <v>43</v>
      </c>
      <c r="E3083" s="2" t="s">
        <v>44</v>
      </c>
      <c r="F3083" s="2" t="s">
        <v>45</v>
      </c>
      <c r="G3083" s="2" t="s">
        <v>46</v>
      </c>
      <c r="H3083" s="2" t="s">
        <v>80</v>
      </c>
      <c r="I3083" s="2" t="s">
        <v>16705</v>
      </c>
      <c r="J3083" s="2" t="s">
        <v>16706</v>
      </c>
      <c r="K3083" s="2" t="s">
        <v>116</v>
      </c>
      <c r="L3083" s="2" t="s">
        <v>4819</v>
      </c>
      <c r="M3083" s="2" t="s">
        <v>2239</v>
      </c>
      <c r="N3083" s="2" t="s">
        <v>16707</v>
      </c>
      <c r="O3083">
        <v>1</v>
      </c>
      <c r="P3083" s="2" t="s">
        <v>53</v>
      </c>
      <c r="Q3083">
        <v>100</v>
      </c>
      <c r="R3083">
        <v>0</v>
      </c>
      <c r="S3083" s="2" t="s">
        <v>54</v>
      </c>
      <c r="T3083" s="2" t="s">
        <v>55</v>
      </c>
      <c r="U3083" s="2" t="s">
        <v>86</v>
      </c>
      <c r="V3083" s="2"/>
      <c r="W3083">
        <v>14000</v>
      </c>
      <c r="X3083">
        <v>0</v>
      </c>
      <c r="Y3083">
        <v>0</v>
      </c>
      <c r="Z3083">
        <v>14000</v>
      </c>
      <c r="AB3083" s="2" t="s">
        <v>57</v>
      </c>
      <c r="AC3083">
        <v>9000</v>
      </c>
      <c r="AD3083">
        <v>5000</v>
      </c>
      <c r="AE3083">
        <v>73000</v>
      </c>
      <c r="AF3083">
        <v>1095</v>
      </c>
      <c r="AG3083" s="2" t="s">
        <v>16705</v>
      </c>
      <c r="AH3083" s="2"/>
      <c r="AI3083" s="1">
        <v>46200</v>
      </c>
      <c r="AJ3083" s="2" t="s">
        <v>87</v>
      </c>
      <c r="AK3083" s="2" t="s">
        <v>58</v>
      </c>
      <c r="AM3083" s="2" t="s">
        <v>59</v>
      </c>
      <c r="AP3083" s="2" t="s">
        <v>60</v>
      </c>
      <c r="AQ3083" s="2" t="s">
        <v>41</v>
      </c>
      <c r="AR3083">
        <v>59000</v>
      </c>
      <c r="AS3083" s="2" t="str">
        <f>_xlfn.IFNA(IF(VLOOKUP(all_resi[[#This Row],[No. Waybill]],settle_reconcile[No. Waybill],1,0)="","Recon","Recon"),"-")</f>
        <v>Recon</v>
      </c>
      <c r="AT3083" s="2">
        <f>all_resi[[#This Row],[Nilai COD]]-all_resi[[#This Row],[COD Fee]]-all_resi[[#This Row],[Total Biaya Setelah Diskon]]</f>
        <v>66905</v>
      </c>
      <c r="AU3083" s="2">
        <f>IF(all_resi[[#This Row],[Waktu Terima]]="","",_xlfn.DAYS(all_resi[[#This Row],[Waktu Terima]],all_resi[[#This Row],[Tanggal Pengiriman]]))</f>
        <v>1</v>
      </c>
    </row>
    <row r="3084" spans="1:47" x14ac:dyDescent="0.25">
      <c r="A3084" s="2" t="s">
        <v>16726</v>
      </c>
      <c r="B3084" s="1">
        <v>46199</v>
      </c>
      <c r="C3084" s="2" t="s">
        <v>42</v>
      </c>
      <c r="D3084" s="2" t="s">
        <v>43</v>
      </c>
      <c r="E3084" s="2" t="s">
        <v>44</v>
      </c>
      <c r="F3084" s="2" t="s">
        <v>45</v>
      </c>
      <c r="G3084" s="2" t="s">
        <v>46</v>
      </c>
      <c r="H3084" s="2" t="s">
        <v>47</v>
      </c>
      <c r="I3084" s="2" t="s">
        <v>16727</v>
      </c>
      <c r="J3084" s="2" t="s">
        <v>16728</v>
      </c>
      <c r="K3084" s="2" t="s">
        <v>156</v>
      </c>
      <c r="L3084" s="2" t="s">
        <v>625</v>
      </c>
      <c r="M3084" s="2" t="s">
        <v>2050</v>
      </c>
      <c r="N3084" s="2" t="s">
        <v>16729</v>
      </c>
      <c r="O3084">
        <v>1</v>
      </c>
      <c r="P3084" s="2" t="s">
        <v>53</v>
      </c>
      <c r="Q3084">
        <v>100</v>
      </c>
      <c r="R3084">
        <v>0</v>
      </c>
      <c r="S3084" s="2" t="s">
        <v>54</v>
      </c>
      <c r="T3084" s="2" t="s">
        <v>55</v>
      </c>
      <c r="U3084" s="2" t="s">
        <v>207</v>
      </c>
      <c r="V3084" s="2"/>
      <c r="W3084">
        <v>84000</v>
      </c>
      <c r="X3084">
        <v>0</v>
      </c>
      <c r="Y3084">
        <v>0</v>
      </c>
      <c r="Z3084">
        <v>84000</v>
      </c>
      <c r="AB3084" s="2" t="s">
        <v>57</v>
      </c>
      <c r="AC3084">
        <v>33600</v>
      </c>
      <c r="AD3084">
        <v>50400</v>
      </c>
      <c r="AE3084">
        <v>154000</v>
      </c>
      <c r="AF3084">
        <v>2310</v>
      </c>
      <c r="AG3084" s="2"/>
      <c r="AH3084" s="2"/>
      <c r="AI3084" s="1"/>
      <c r="AJ3084" s="2"/>
      <c r="AK3084" s="2" t="s">
        <v>67</v>
      </c>
      <c r="AM3084" s="2" t="s">
        <v>59</v>
      </c>
      <c r="AP3084" s="2" t="s">
        <v>60</v>
      </c>
      <c r="AQ3084" s="2" t="s">
        <v>41</v>
      </c>
      <c r="AR3084">
        <v>70000</v>
      </c>
      <c r="AS3084" s="2" t="str">
        <f>_xlfn.IFNA(IF(VLOOKUP(all_resi[[#This Row],[No. Waybill]],settle_reconcile[No. Waybill],1,0)="","Recon","Recon"),"-")</f>
        <v>-</v>
      </c>
      <c r="AT3084" s="2">
        <f>all_resi[[#This Row],[Nilai COD]]-all_resi[[#This Row],[COD Fee]]-all_resi[[#This Row],[Total Biaya Setelah Diskon]]</f>
        <v>101290</v>
      </c>
      <c r="AU3084" s="2" t="str">
        <f>IF(all_resi[[#This Row],[Waktu Terima]]="","",_xlfn.DAYS(all_resi[[#This Row],[Waktu Terima]],all_resi[[#This Row],[Tanggal Pengiriman]]))</f>
        <v/>
      </c>
    </row>
    <row r="3085" spans="1:47" x14ac:dyDescent="0.25">
      <c r="A3085" s="2" t="s">
        <v>16864</v>
      </c>
      <c r="B3085" s="1">
        <v>46199</v>
      </c>
      <c r="C3085" s="2" t="s">
        <v>42</v>
      </c>
      <c r="D3085" s="2" t="s">
        <v>43</v>
      </c>
      <c r="E3085" s="2" t="s">
        <v>44</v>
      </c>
      <c r="F3085" s="2" t="s">
        <v>45</v>
      </c>
      <c r="G3085" s="2" t="s">
        <v>46</v>
      </c>
      <c r="H3085" s="2" t="s">
        <v>47</v>
      </c>
      <c r="I3085" s="2" t="s">
        <v>16865</v>
      </c>
      <c r="J3085" s="2" t="s">
        <v>16866</v>
      </c>
      <c r="K3085" s="2" t="s">
        <v>49</v>
      </c>
      <c r="L3085" s="2" t="s">
        <v>1097</v>
      </c>
      <c r="M3085" s="2" t="s">
        <v>3747</v>
      </c>
      <c r="N3085" s="2" t="s">
        <v>16867</v>
      </c>
      <c r="O3085">
        <v>1</v>
      </c>
      <c r="P3085" s="2" t="s">
        <v>53</v>
      </c>
      <c r="Q3085">
        <v>100</v>
      </c>
      <c r="R3085">
        <v>0</v>
      </c>
      <c r="S3085" s="2" t="s">
        <v>54</v>
      </c>
      <c r="T3085" s="2" t="s">
        <v>55</v>
      </c>
      <c r="U3085" s="2" t="s">
        <v>207</v>
      </c>
      <c r="V3085" s="2"/>
      <c r="W3085">
        <v>63000</v>
      </c>
      <c r="X3085">
        <v>0</v>
      </c>
      <c r="Y3085">
        <v>0</v>
      </c>
      <c r="Z3085">
        <v>63000</v>
      </c>
      <c r="AB3085" s="2" t="s">
        <v>57</v>
      </c>
      <c r="AC3085">
        <v>25200</v>
      </c>
      <c r="AD3085">
        <v>37800</v>
      </c>
      <c r="AE3085">
        <v>133000</v>
      </c>
      <c r="AF3085">
        <v>1995</v>
      </c>
      <c r="AG3085" s="2" t="s">
        <v>16865</v>
      </c>
      <c r="AH3085" s="2"/>
      <c r="AI3085" s="1">
        <v>46203</v>
      </c>
      <c r="AJ3085" s="2"/>
      <c r="AK3085" s="2" t="s">
        <v>58</v>
      </c>
      <c r="AM3085" s="2" t="s">
        <v>59</v>
      </c>
      <c r="AP3085" s="2" t="s">
        <v>60</v>
      </c>
      <c r="AQ3085" s="2" t="s">
        <v>41</v>
      </c>
      <c r="AR3085">
        <v>70000</v>
      </c>
      <c r="AS3085" s="2" t="str">
        <f>_xlfn.IFNA(IF(VLOOKUP(all_resi[[#This Row],[No. Waybill]],settle_reconcile[No. Waybill],1,0)="","Recon","Recon"),"-")</f>
        <v>Recon</v>
      </c>
      <c r="AT3085" s="2">
        <f>all_resi[[#This Row],[Nilai COD]]-all_resi[[#This Row],[COD Fee]]-all_resi[[#This Row],[Total Biaya Setelah Diskon]]</f>
        <v>93205</v>
      </c>
      <c r="AU3085" s="2">
        <f>IF(all_resi[[#This Row],[Waktu Terima]]="","",_xlfn.DAYS(all_resi[[#This Row],[Waktu Terima]],all_resi[[#This Row],[Tanggal Pengiriman]]))</f>
        <v>4</v>
      </c>
    </row>
    <row r="3086" spans="1:47" x14ac:dyDescent="0.25">
      <c r="A3086" s="2" t="s">
        <v>16848</v>
      </c>
      <c r="B3086" s="1">
        <v>46199</v>
      </c>
      <c r="C3086" s="2" t="s">
        <v>42</v>
      </c>
      <c r="D3086" s="2" t="s">
        <v>43</v>
      </c>
      <c r="E3086" s="2" t="s">
        <v>44</v>
      </c>
      <c r="F3086" s="2" t="s">
        <v>45</v>
      </c>
      <c r="G3086" s="2" t="s">
        <v>46</v>
      </c>
      <c r="H3086" s="2" t="s">
        <v>47</v>
      </c>
      <c r="I3086" s="2" t="s">
        <v>16849</v>
      </c>
      <c r="J3086" s="2" t="s">
        <v>16850</v>
      </c>
      <c r="K3086" s="2" t="s">
        <v>156</v>
      </c>
      <c r="L3086" s="2" t="s">
        <v>2211</v>
      </c>
      <c r="M3086" s="2" t="s">
        <v>4243</v>
      </c>
      <c r="N3086" s="2" t="s">
        <v>16851</v>
      </c>
      <c r="O3086">
        <v>1</v>
      </c>
      <c r="P3086" s="2" t="s">
        <v>53</v>
      </c>
      <c r="Q3086">
        <v>100</v>
      </c>
      <c r="R3086">
        <v>0</v>
      </c>
      <c r="S3086" s="2" t="s">
        <v>54</v>
      </c>
      <c r="T3086" s="2" t="s">
        <v>55</v>
      </c>
      <c r="U3086" s="2" t="s">
        <v>225</v>
      </c>
      <c r="V3086" s="2"/>
      <c r="W3086">
        <v>80000</v>
      </c>
      <c r="X3086">
        <v>0</v>
      </c>
      <c r="Y3086">
        <v>0</v>
      </c>
      <c r="Z3086">
        <v>80000</v>
      </c>
      <c r="AB3086" s="2" t="s">
        <v>57</v>
      </c>
      <c r="AC3086">
        <v>32000</v>
      </c>
      <c r="AD3086">
        <v>48000</v>
      </c>
      <c r="AE3086">
        <v>184000</v>
      </c>
      <c r="AF3086">
        <v>2760</v>
      </c>
      <c r="AG3086" s="2"/>
      <c r="AH3086" s="2"/>
      <c r="AI3086" s="1"/>
      <c r="AJ3086" s="2"/>
      <c r="AK3086" s="2" t="s">
        <v>67</v>
      </c>
      <c r="AM3086" s="2" t="s">
        <v>59</v>
      </c>
      <c r="AP3086" s="2" t="s">
        <v>60</v>
      </c>
      <c r="AQ3086" s="2" t="s">
        <v>41</v>
      </c>
      <c r="AR3086">
        <v>104000</v>
      </c>
      <c r="AS3086" s="2" t="str">
        <f>_xlfn.IFNA(IF(VLOOKUP(all_resi[[#This Row],[No. Waybill]],settle_reconcile[No. Waybill],1,0)="","Recon","Recon"),"-")</f>
        <v>-</v>
      </c>
      <c r="AT3086" s="2">
        <f>all_resi[[#This Row],[Nilai COD]]-all_resi[[#This Row],[COD Fee]]-all_resi[[#This Row],[Total Biaya Setelah Diskon]]</f>
        <v>133240</v>
      </c>
      <c r="AU3086" s="2" t="str">
        <f>IF(all_resi[[#This Row],[Waktu Terima]]="","",_xlfn.DAYS(all_resi[[#This Row],[Waktu Terima]],all_resi[[#This Row],[Tanggal Pengiriman]]))</f>
        <v/>
      </c>
    </row>
    <row r="3087" spans="1:47" x14ac:dyDescent="0.25">
      <c r="A3087" s="2" t="s">
        <v>16607</v>
      </c>
      <c r="B3087" s="1">
        <v>46199</v>
      </c>
      <c r="C3087" s="2" t="s">
        <v>42</v>
      </c>
      <c r="D3087" s="2" t="s">
        <v>43</v>
      </c>
      <c r="E3087" s="2" t="s">
        <v>44</v>
      </c>
      <c r="F3087" s="2" t="s">
        <v>45</v>
      </c>
      <c r="G3087" s="2" t="s">
        <v>46</v>
      </c>
      <c r="H3087" s="2" t="s">
        <v>47</v>
      </c>
      <c r="I3087" s="2" t="s">
        <v>16608</v>
      </c>
      <c r="J3087" s="2" t="s">
        <v>16609</v>
      </c>
      <c r="K3087" s="2" t="s">
        <v>156</v>
      </c>
      <c r="L3087" s="2" t="s">
        <v>625</v>
      </c>
      <c r="M3087" s="2" t="s">
        <v>626</v>
      </c>
      <c r="N3087" s="2" t="s">
        <v>16610</v>
      </c>
      <c r="O3087">
        <v>1</v>
      </c>
      <c r="P3087" s="2" t="s">
        <v>53</v>
      </c>
      <c r="Q3087">
        <v>100</v>
      </c>
      <c r="R3087">
        <v>0</v>
      </c>
      <c r="S3087" s="2" t="s">
        <v>54</v>
      </c>
      <c r="T3087" s="2" t="s">
        <v>55</v>
      </c>
      <c r="U3087" s="2" t="s">
        <v>207</v>
      </c>
      <c r="V3087" s="2"/>
      <c r="W3087">
        <v>84000</v>
      </c>
      <c r="X3087">
        <v>0</v>
      </c>
      <c r="Y3087">
        <v>0</v>
      </c>
      <c r="Z3087">
        <v>84000</v>
      </c>
      <c r="AB3087" s="2" t="s">
        <v>57</v>
      </c>
      <c r="AC3087">
        <v>33600</v>
      </c>
      <c r="AD3087">
        <v>50400</v>
      </c>
      <c r="AE3087">
        <v>154000</v>
      </c>
      <c r="AF3087">
        <v>2310</v>
      </c>
      <c r="AG3087" s="2" t="s">
        <v>16608</v>
      </c>
      <c r="AH3087" s="2"/>
      <c r="AI3087" s="1">
        <v>46205</v>
      </c>
      <c r="AJ3087" s="2"/>
      <c r="AK3087" s="2" t="s">
        <v>58</v>
      </c>
      <c r="AM3087" s="2" t="s">
        <v>59</v>
      </c>
      <c r="AP3087" s="2" t="s">
        <v>60</v>
      </c>
      <c r="AQ3087" s="2" t="s">
        <v>41</v>
      </c>
      <c r="AR3087">
        <v>70000</v>
      </c>
      <c r="AS3087" s="2" t="str">
        <f>_xlfn.IFNA(IF(VLOOKUP(all_resi[[#This Row],[No. Waybill]],settle_reconcile[No. Waybill],1,0)="","Recon","Recon"),"-")</f>
        <v>Recon</v>
      </c>
      <c r="AT3087" s="2">
        <f>all_resi[[#This Row],[Nilai COD]]-all_resi[[#This Row],[COD Fee]]-all_resi[[#This Row],[Total Biaya Setelah Diskon]]</f>
        <v>101290</v>
      </c>
      <c r="AU3087" s="2">
        <f>IF(all_resi[[#This Row],[Waktu Terima]]="","",_xlfn.DAYS(all_resi[[#This Row],[Waktu Terima]],all_resi[[#This Row],[Tanggal Pengiriman]]))</f>
        <v>6</v>
      </c>
    </row>
    <row r="3088" spans="1:47" x14ac:dyDescent="0.25">
      <c r="A3088" s="2" t="s">
        <v>16624</v>
      </c>
      <c r="B3088" s="1">
        <v>46199</v>
      </c>
      <c r="C3088" s="2" t="s">
        <v>42</v>
      </c>
      <c r="D3088" s="2" t="s">
        <v>43</v>
      </c>
      <c r="E3088" s="2" t="s">
        <v>44</v>
      </c>
      <c r="F3088" s="2" t="s">
        <v>45</v>
      </c>
      <c r="G3088" s="2" t="s">
        <v>46</v>
      </c>
      <c r="H3088" s="2" t="s">
        <v>47</v>
      </c>
      <c r="I3088" s="2" t="s">
        <v>16625</v>
      </c>
      <c r="J3088" s="2" t="s">
        <v>16626</v>
      </c>
      <c r="K3088" s="2" t="s">
        <v>177</v>
      </c>
      <c r="L3088" s="2" t="s">
        <v>896</v>
      </c>
      <c r="M3088" s="2" t="s">
        <v>14814</v>
      </c>
      <c r="N3088" s="2" t="s">
        <v>16627</v>
      </c>
      <c r="O3088">
        <v>1</v>
      </c>
      <c r="P3088" s="2" t="s">
        <v>53</v>
      </c>
      <c r="Q3088">
        <v>100</v>
      </c>
      <c r="R3088">
        <v>0</v>
      </c>
      <c r="S3088" s="2" t="s">
        <v>54</v>
      </c>
      <c r="T3088" s="2" t="s">
        <v>55</v>
      </c>
      <c r="U3088" s="2" t="s">
        <v>207</v>
      </c>
      <c r="V3088" s="2"/>
      <c r="W3088">
        <v>87000</v>
      </c>
      <c r="X3088">
        <v>0</v>
      </c>
      <c r="Y3088">
        <v>0</v>
      </c>
      <c r="Z3088">
        <v>87000</v>
      </c>
      <c r="AB3088" s="2" t="s">
        <v>57</v>
      </c>
      <c r="AC3088">
        <v>34800</v>
      </c>
      <c r="AD3088">
        <v>52200</v>
      </c>
      <c r="AE3088">
        <v>157000</v>
      </c>
      <c r="AF3088">
        <v>2355</v>
      </c>
      <c r="AG3088" s="2" t="s">
        <v>43</v>
      </c>
      <c r="AH3088" s="2"/>
      <c r="AI3088" s="1">
        <v>46210</v>
      </c>
      <c r="AJ3088" s="2"/>
      <c r="AK3088" s="2" t="s">
        <v>67</v>
      </c>
      <c r="AM3088" s="2" t="s">
        <v>59</v>
      </c>
      <c r="AP3088" s="2" t="s">
        <v>60</v>
      </c>
      <c r="AQ3088" s="2" t="s">
        <v>41</v>
      </c>
      <c r="AR3088">
        <v>70000</v>
      </c>
      <c r="AS3088" s="2" t="str">
        <f>_xlfn.IFNA(IF(VLOOKUP(all_resi[[#This Row],[No. Waybill]],settle_reconcile[No. Waybill],1,0)="","Recon","Recon"),"-")</f>
        <v>-</v>
      </c>
      <c r="AT3088" s="2">
        <f>all_resi[[#This Row],[Nilai COD]]-all_resi[[#This Row],[COD Fee]]-all_resi[[#This Row],[Total Biaya Setelah Diskon]]</f>
        <v>102445</v>
      </c>
      <c r="AU3088" s="2">
        <f>IF(all_resi[[#This Row],[Waktu Terima]]="","",_xlfn.DAYS(all_resi[[#This Row],[Waktu Terima]],all_resi[[#This Row],[Tanggal Pengiriman]]))</f>
        <v>11</v>
      </c>
    </row>
    <row r="3089" spans="1:47" x14ac:dyDescent="0.25">
      <c r="A3089" s="2" t="s">
        <v>16844</v>
      </c>
      <c r="B3089" s="1">
        <v>46199</v>
      </c>
      <c r="C3089" s="2" t="s">
        <v>42</v>
      </c>
      <c r="D3089" s="2" t="s">
        <v>43</v>
      </c>
      <c r="E3089" s="2" t="s">
        <v>44</v>
      </c>
      <c r="F3089" s="2" t="s">
        <v>45</v>
      </c>
      <c r="G3089" s="2" t="s">
        <v>46</v>
      </c>
      <c r="H3089" s="2" t="s">
        <v>47</v>
      </c>
      <c r="I3089" s="2" t="s">
        <v>16845</v>
      </c>
      <c r="J3089" s="2" t="s">
        <v>16846</v>
      </c>
      <c r="K3089" s="2" t="s">
        <v>171</v>
      </c>
      <c r="L3089" s="2" t="s">
        <v>172</v>
      </c>
      <c r="M3089" s="2" t="s">
        <v>3080</v>
      </c>
      <c r="N3089" s="2" t="s">
        <v>16847</v>
      </c>
      <c r="O3089">
        <v>1</v>
      </c>
      <c r="P3089" s="2" t="s">
        <v>53</v>
      </c>
      <c r="Q3089">
        <v>100</v>
      </c>
      <c r="R3089">
        <v>0</v>
      </c>
      <c r="S3089" s="2" t="s">
        <v>54</v>
      </c>
      <c r="T3089" s="2" t="s">
        <v>55</v>
      </c>
      <c r="U3089" s="2" t="s">
        <v>207</v>
      </c>
      <c r="V3089" s="2"/>
      <c r="W3089">
        <v>30000</v>
      </c>
      <c r="X3089">
        <v>0</v>
      </c>
      <c r="Y3089">
        <v>0</v>
      </c>
      <c r="Z3089">
        <v>30000</v>
      </c>
      <c r="AB3089" s="2" t="s">
        <v>57</v>
      </c>
      <c r="AC3089">
        <v>12000</v>
      </c>
      <c r="AD3089">
        <v>18000</v>
      </c>
      <c r="AE3089">
        <v>100000</v>
      </c>
      <c r="AF3089">
        <v>1500</v>
      </c>
      <c r="AG3089" s="2" t="s">
        <v>16845</v>
      </c>
      <c r="AH3089" s="2"/>
      <c r="AI3089" s="1">
        <v>46202</v>
      </c>
      <c r="AJ3089" s="2"/>
      <c r="AK3089" s="2" t="s">
        <v>58</v>
      </c>
      <c r="AM3089" s="2" t="s">
        <v>59</v>
      </c>
      <c r="AP3089" s="2" t="s">
        <v>60</v>
      </c>
      <c r="AQ3089" s="2" t="s">
        <v>41</v>
      </c>
      <c r="AR3089">
        <v>70000</v>
      </c>
      <c r="AS3089" s="2" t="str">
        <f>_xlfn.IFNA(IF(VLOOKUP(all_resi[[#This Row],[No. Waybill]],settle_reconcile[No. Waybill],1,0)="","Recon","Recon"),"-")</f>
        <v>Recon</v>
      </c>
      <c r="AT3089" s="2">
        <f>all_resi[[#This Row],[Nilai COD]]-all_resi[[#This Row],[COD Fee]]-all_resi[[#This Row],[Total Biaya Setelah Diskon]]</f>
        <v>80500</v>
      </c>
      <c r="AU3089" s="2">
        <f>IF(all_resi[[#This Row],[Waktu Terima]]="","",_xlfn.DAYS(all_resi[[#This Row],[Waktu Terima]],all_resi[[#This Row],[Tanggal Pengiriman]]))</f>
        <v>3</v>
      </c>
    </row>
    <row r="3090" spans="1:47" x14ac:dyDescent="0.25">
      <c r="A3090" s="2" t="s">
        <v>16907</v>
      </c>
      <c r="B3090" s="1">
        <v>46199</v>
      </c>
      <c r="C3090" s="2" t="s">
        <v>42</v>
      </c>
      <c r="D3090" s="2" t="s">
        <v>43</v>
      </c>
      <c r="E3090" s="2" t="s">
        <v>44</v>
      </c>
      <c r="F3090" s="2" t="s">
        <v>45</v>
      </c>
      <c r="G3090" s="2" t="s">
        <v>46</v>
      </c>
      <c r="H3090" s="2" t="s">
        <v>47</v>
      </c>
      <c r="I3090" s="2" t="s">
        <v>16908</v>
      </c>
      <c r="J3090" s="2" t="s">
        <v>16909</v>
      </c>
      <c r="K3090" s="2" t="s">
        <v>183</v>
      </c>
      <c r="L3090" s="2" t="s">
        <v>8413</v>
      </c>
      <c r="M3090" s="2" t="s">
        <v>16910</v>
      </c>
      <c r="N3090" s="2" t="s">
        <v>16911</v>
      </c>
      <c r="O3090">
        <v>1</v>
      </c>
      <c r="P3090" s="2" t="s">
        <v>53</v>
      </c>
      <c r="Q3090">
        <v>100</v>
      </c>
      <c r="R3090">
        <v>0</v>
      </c>
      <c r="S3090" s="2" t="s">
        <v>54</v>
      </c>
      <c r="T3090" s="2" t="s">
        <v>55</v>
      </c>
      <c r="U3090" s="2" t="s">
        <v>207</v>
      </c>
      <c r="V3090" s="2"/>
      <c r="W3090">
        <v>91000</v>
      </c>
      <c r="X3090">
        <v>0</v>
      </c>
      <c r="Y3090">
        <v>0</v>
      </c>
      <c r="Z3090">
        <v>91000</v>
      </c>
      <c r="AB3090" s="2" t="s">
        <v>57</v>
      </c>
      <c r="AC3090">
        <v>36400</v>
      </c>
      <c r="AD3090">
        <v>54600</v>
      </c>
      <c r="AE3090">
        <v>161000</v>
      </c>
      <c r="AF3090">
        <v>2415</v>
      </c>
      <c r="AG3090" s="2" t="s">
        <v>16908</v>
      </c>
      <c r="AH3090" s="2"/>
      <c r="AI3090" s="1">
        <v>46207</v>
      </c>
      <c r="AJ3090" s="2"/>
      <c r="AK3090" s="2" t="s">
        <v>58</v>
      </c>
      <c r="AM3090" s="2" t="s">
        <v>59</v>
      </c>
      <c r="AP3090" s="2" t="s">
        <v>60</v>
      </c>
      <c r="AQ3090" s="2" t="s">
        <v>41</v>
      </c>
      <c r="AR3090">
        <v>70000</v>
      </c>
      <c r="AS3090" s="2" t="str">
        <f>_xlfn.IFNA(IF(VLOOKUP(all_resi[[#This Row],[No. Waybill]],settle_reconcile[No. Waybill],1,0)="","Recon","Recon"),"-")</f>
        <v>Recon</v>
      </c>
      <c r="AT3090" s="2">
        <f>all_resi[[#This Row],[Nilai COD]]-all_resi[[#This Row],[COD Fee]]-all_resi[[#This Row],[Total Biaya Setelah Diskon]]</f>
        <v>103985</v>
      </c>
      <c r="AU3090" s="2">
        <f>IF(all_resi[[#This Row],[Waktu Terima]]="","",_xlfn.DAYS(all_resi[[#This Row],[Waktu Terima]],all_resi[[#This Row],[Tanggal Pengiriman]]))</f>
        <v>8</v>
      </c>
    </row>
    <row r="3091" spans="1:47" x14ac:dyDescent="0.25">
      <c r="A3091" s="2" t="s">
        <v>16712</v>
      </c>
      <c r="B3091" s="1">
        <v>46199</v>
      </c>
      <c r="C3091" s="2" t="s">
        <v>42</v>
      </c>
      <c r="D3091" s="2" t="s">
        <v>43</v>
      </c>
      <c r="E3091" s="2" t="s">
        <v>44</v>
      </c>
      <c r="F3091" s="2" t="s">
        <v>45</v>
      </c>
      <c r="G3091" s="2" t="s">
        <v>46</v>
      </c>
      <c r="H3091" s="2" t="s">
        <v>80</v>
      </c>
      <c r="I3091" s="2" t="s">
        <v>16713</v>
      </c>
      <c r="J3091" s="2" t="s">
        <v>16714</v>
      </c>
      <c r="K3091" s="2" t="s">
        <v>183</v>
      </c>
      <c r="L3091" s="2" t="s">
        <v>325</v>
      </c>
      <c r="M3091" s="2" t="s">
        <v>326</v>
      </c>
      <c r="N3091" s="2" t="s">
        <v>16715</v>
      </c>
      <c r="O3091">
        <v>1</v>
      </c>
      <c r="P3091" s="2" t="s">
        <v>53</v>
      </c>
      <c r="Q3091">
        <v>100</v>
      </c>
      <c r="R3091">
        <v>0</v>
      </c>
      <c r="S3091" s="2" t="s">
        <v>54</v>
      </c>
      <c r="T3091" s="2" t="s">
        <v>55</v>
      </c>
      <c r="U3091" s="2" t="s">
        <v>1062</v>
      </c>
      <c r="V3091" s="2"/>
      <c r="W3091">
        <v>68000</v>
      </c>
      <c r="X3091">
        <v>0</v>
      </c>
      <c r="Y3091">
        <v>0</v>
      </c>
      <c r="Z3091">
        <v>68000</v>
      </c>
      <c r="AB3091" s="2" t="s">
        <v>57</v>
      </c>
      <c r="AC3091">
        <v>27200</v>
      </c>
      <c r="AD3091">
        <v>40800</v>
      </c>
      <c r="AE3091">
        <v>152000</v>
      </c>
      <c r="AF3091">
        <v>2280</v>
      </c>
      <c r="AG3091" s="2" t="s">
        <v>256</v>
      </c>
      <c r="AH3091" s="2"/>
      <c r="AI3091" s="1">
        <v>46209</v>
      </c>
      <c r="AJ3091" s="2" t="s">
        <v>87</v>
      </c>
      <c r="AK3091" s="2" t="s">
        <v>67</v>
      </c>
      <c r="AM3091" s="2" t="s">
        <v>59</v>
      </c>
      <c r="AP3091" s="2" t="s">
        <v>60</v>
      </c>
      <c r="AQ3091" s="2" t="s">
        <v>41</v>
      </c>
      <c r="AR3091">
        <v>84000</v>
      </c>
      <c r="AS3091" s="2" t="str">
        <f>_xlfn.IFNA(IF(VLOOKUP(all_resi[[#This Row],[No. Waybill]],settle_reconcile[No. Waybill],1,0)="","Recon","Recon"),"-")</f>
        <v>-</v>
      </c>
      <c r="AT3091" s="2">
        <f>all_resi[[#This Row],[Nilai COD]]-all_resi[[#This Row],[COD Fee]]-all_resi[[#This Row],[Total Biaya Setelah Diskon]]</f>
        <v>108920</v>
      </c>
      <c r="AU3091" s="2">
        <f>IF(all_resi[[#This Row],[Waktu Terima]]="","",_xlfn.DAYS(all_resi[[#This Row],[Waktu Terima]],all_resi[[#This Row],[Tanggal Pengiriman]]))</f>
        <v>10</v>
      </c>
    </row>
    <row r="3092" spans="1:47" x14ac:dyDescent="0.25">
      <c r="A3092" s="2" t="s">
        <v>16649</v>
      </c>
      <c r="B3092" s="1">
        <v>46199</v>
      </c>
      <c r="C3092" s="2" t="s">
        <v>42</v>
      </c>
      <c r="D3092" s="2" t="s">
        <v>43</v>
      </c>
      <c r="E3092" s="2" t="s">
        <v>44</v>
      </c>
      <c r="F3092" s="2" t="s">
        <v>45</v>
      </c>
      <c r="G3092" s="2" t="s">
        <v>46</v>
      </c>
      <c r="H3092" s="2" t="s">
        <v>47</v>
      </c>
      <c r="I3092" s="2" t="s">
        <v>16650</v>
      </c>
      <c r="J3092" s="2" t="s">
        <v>16651</v>
      </c>
      <c r="K3092" s="2" t="s">
        <v>437</v>
      </c>
      <c r="L3092" s="2" t="s">
        <v>935</v>
      </c>
      <c r="M3092" s="2" t="s">
        <v>16652</v>
      </c>
      <c r="N3092" s="2" t="s">
        <v>16653</v>
      </c>
      <c r="O3092">
        <v>1</v>
      </c>
      <c r="P3092" s="2" t="s">
        <v>53</v>
      </c>
      <c r="Q3092">
        <v>100</v>
      </c>
      <c r="R3092">
        <v>0</v>
      </c>
      <c r="S3092" s="2" t="s">
        <v>54</v>
      </c>
      <c r="T3092" s="2" t="s">
        <v>55</v>
      </c>
      <c r="U3092" s="2" t="s">
        <v>225</v>
      </c>
      <c r="V3092" s="2"/>
      <c r="W3092">
        <v>52000</v>
      </c>
      <c r="X3092">
        <v>0</v>
      </c>
      <c r="Y3092">
        <v>0</v>
      </c>
      <c r="Z3092">
        <v>52000</v>
      </c>
      <c r="AB3092" s="2" t="s">
        <v>57</v>
      </c>
      <c r="AC3092">
        <v>20800</v>
      </c>
      <c r="AD3092">
        <v>31200</v>
      </c>
      <c r="AE3092">
        <v>156000</v>
      </c>
      <c r="AF3092">
        <v>2340</v>
      </c>
      <c r="AG3092" s="2" t="s">
        <v>16650</v>
      </c>
      <c r="AH3092" s="2"/>
      <c r="AI3092" s="1">
        <v>46204</v>
      </c>
      <c r="AJ3092" s="2"/>
      <c r="AK3092" s="2" t="s">
        <v>58</v>
      </c>
      <c r="AM3092" s="2" t="s">
        <v>59</v>
      </c>
      <c r="AP3092" s="2" t="s">
        <v>60</v>
      </c>
      <c r="AQ3092" s="2" t="s">
        <v>41</v>
      </c>
      <c r="AR3092">
        <v>104000</v>
      </c>
      <c r="AS3092" s="2" t="str">
        <f>_xlfn.IFNA(IF(VLOOKUP(all_resi[[#This Row],[No. Waybill]],settle_reconcile[No. Waybill],1,0)="","Recon","Recon"),"-")</f>
        <v>Recon</v>
      </c>
      <c r="AT3092" s="2">
        <f>all_resi[[#This Row],[Nilai COD]]-all_resi[[#This Row],[COD Fee]]-all_resi[[#This Row],[Total Biaya Setelah Diskon]]</f>
        <v>122460</v>
      </c>
      <c r="AU3092" s="2">
        <f>IF(all_resi[[#This Row],[Waktu Terima]]="","",_xlfn.DAYS(all_resi[[#This Row],[Waktu Terima]],all_resi[[#This Row],[Tanggal Pengiriman]]))</f>
        <v>5</v>
      </c>
    </row>
    <row r="3093" spans="1:47" x14ac:dyDescent="0.25">
      <c r="A3093" s="2" t="s">
        <v>16569</v>
      </c>
      <c r="B3093" s="1">
        <v>46199</v>
      </c>
      <c r="C3093" s="2" t="s">
        <v>42</v>
      </c>
      <c r="D3093" s="2" t="s">
        <v>43</v>
      </c>
      <c r="E3093" s="2" t="s">
        <v>44</v>
      </c>
      <c r="F3093" s="2" t="s">
        <v>45</v>
      </c>
      <c r="G3093" s="2" t="s">
        <v>46</v>
      </c>
      <c r="H3093" s="2" t="s">
        <v>47</v>
      </c>
      <c r="I3093" s="2" t="s">
        <v>16570</v>
      </c>
      <c r="J3093" s="2" t="s">
        <v>16571</v>
      </c>
      <c r="K3093" s="2" t="s">
        <v>82</v>
      </c>
      <c r="L3093" s="2" t="s">
        <v>1630</v>
      </c>
      <c r="M3093" s="2" t="s">
        <v>4579</v>
      </c>
      <c r="N3093" s="2" t="s">
        <v>16572</v>
      </c>
      <c r="O3093">
        <v>1</v>
      </c>
      <c r="P3093" s="2" t="s">
        <v>53</v>
      </c>
      <c r="Q3093">
        <v>100</v>
      </c>
      <c r="R3093">
        <v>0</v>
      </c>
      <c r="S3093" s="2" t="s">
        <v>54</v>
      </c>
      <c r="T3093" s="2" t="s">
        <v>55</v>
      </c>
      <c r="U3093" s="2" t="s">
        <v>207</v>
      </c>
      <c r="V3093" s="2"/>
      <c r="W3093">
        <v>79000</v>
      </c>
      <c r="X3093">
        <v>0</v>
      </c>
      <c r="Y3093">
        <v>0</v>
      </c>
      <c r="Z3093">
        <v>79000</v>
      </c>
      <c r="AB3093" s="2" t="s">
        <v>57</v>
      </c>
      <c r="AC3093">
        <v>31600</v>
      </c>
      <c r="AD3093">
        <v>47400</v>
      </c>
      <c r="AE3093">
        <v>149000</v>
      </c>
      <c r="AF3093">
        <v>2235</v>
      </c>
      <c r="AG3093" s="2" t="s">
        <v>16570</v>
      </c>
      <c r="AH3093" s="2"/>
      <c r="AI3093" s="1">
        <v>46207</v>
      </c>
      <c r="AJ3093" s="2"/>
      <c r="AK3093" s="2" t="s">
        <v>58</v>
      </c>
      <c r="AM3093" s="2" t="s">
        <v>59</v>
      </c>
      <c r="AP3093" s="2" t="s">
        <v>60</v>
      </c>
      <c r="AQ3093" s="2" t="s">
        <v>41</v>
      </c>
      <c r="AR3093">
        <v>70000</v>
      </c>
      <c r="AS3093" s="2" t="str">
        <f>_xlfn.IFNA(IF(VLOOKUP(all_resi[[#This Row],[No. Waybill]],settle_reconcile[No. Waybill],1,0)="","Recon","Recon"),"-")</f>
        <v>Recon</v>
      </c>
      <c r="AT3093" s="2">
        <f>all_resi[[#This Row],[Nilai COD]]-all_resi[[#This Row],[COD Fee]]-all_resi[[#This Row],[Total Biaya Setelah Diskon]]</f>
        <v>99365</v>
      </c>
      <c r="AU3093" s="2">
        <f>IF(all_resi[[#This Row],[Waktu Terima]]="","",_xlfn.DAYS(all_resi[[#This Row],[Waktu Terima]],all_resi[[#This Row],[Tanggal Pengiriman]]))</f>
        <v>8</v>
      </c>
    </row>
    <row r="3094" spans="1:47" x14ac:dyDescent="0.25">
      <c r="A3094" s="2" t="s">
        <v>16552</v>
      </c>
      <c r="B3094" s="1">
        <v>46199</v>
      </c>
      <c r="C3094" s="2" t="s">
        <v>42</v>
      </c>
      <c r="D3094" s="2" t="s">
        <v>43</v>
      </c>
      <c r="E3094" s="2" t="s">
        <v>44</v>
      </c>
      <c r="F3094" s="2" t="s">
        <v>45</v>
      </c>
      <c r="G3094" s="2" t="s">
        <v>46</v>
      </c>
      <c r="H3094" s="2" t="s">
        <v>47</v>
      </c>
      <c r="I3094" s="2" t="s">
        <v>16553</v>
      </c>
      <c r="J3094" s="2" t="s">
        <v>16554</v>
      </c>
      <c r="K3094" s="2" t="s">
        <v>75</v>
      </c>
      <c r="L3094" s="2" t="s">
        <v>393</v>
      </c>
      <c r="M3094" s="2" t="s">
        <v>16555</v>
      </c>
      <c r="N3094" s="2" t="s">
        <v>16556</v>
      </c>
      <c r="O3094">
        <v>1</v>
      </c>
      <c r="P3094" s="2" t="s">
        <v>53</v>
      </c>
      <c r="Q3094">
        <v>100</v>
      </c>
      <c r="R3094">
        <v>0</v>
      </c>
      <c r="S3094" s="2" t="s">
        <v>54</v>
      </c>
      <c r="T3094" s="2" t="s">
        <v>55</v>
      </c>
      <c r="U3094" s="2" t="s">
        <v>207</v>
      </c>
      <c r="V3094" s="2"/>
      <c r="W3094">
        <v>54000</v>
      </c>
      <c r="X3094">
        <v>0</v>
      </c>
      <c r="Y3094">
        <v>0</v>
      </c>
      <c r="Z3094">
        <v>54000</v>
      </c>
      <c r="AB3094" s="2" t="s">
        <v>57</v>
      </c>
      <c r="AC3094">
        <v>21600</v>
      </c>
      <c r="AD3094">
        <v>32400</v>
      </c>
      <c r="AE3094">
        <v>124000</v>
      </c>
      <c r="AF3094">
        <v>1860</v>
      </c>
      <c r="AG3094" s="2"/>
      <c r="AH3094" s="2"/>
      <c r="AI3094" s="1"/>
      <c r="AJ3094" s="2"/>
      <c r="AK3094" s="2" t="s">
        <v>67</v>
      </c>
      <c r="AM3094" s="2" t="s">
        <v>59</v>
      </c>
      <c r="AP3094" s="2" t="s">
        <v>60</v>
      </c>
      <c r="AQ3094" s="2" t="s">
        <v>41</v>
      </c>
      <c r="AR3094">
        <v>70000</v>
      </c>
      <c r="AS3094" s="2" t="str">
        <f>_xlfn.IFNA(IF(VLOOKUP(all_resi[[#This Row],[No. Waybill]],settle_reconcile[No. Waybill],1,0)="","Recon","Recon"),"-")</f>
        <v>-</v>
      </c>
      <c r="AT3094" s="2">
        <f>all_resi[[#This Row],[Nilai COD]]-all_resi[[#This Row],[COD Fee]]-all_resi[[#This Row],[Total Biaya Setelah Diskon]]</f>
        <v>89740</v>
      </c>
      <c r="AU3094" s="2" t="str">
        <f>IF(all_resi[[#This Row],[Waktu Terima]]="","",_xlfn.DAYS(all_resi[[#This Row],[Waktu Terima]],all_resi[[#This Row],[Tanggal Pengiriman]]))</f>
        <v/>
      </c>
    </row>
    <row r="3095" spans="1:47" x14ac:dyDescent="0.25">
      <c r="A3095" s="2" t="s">
        <v>16708</v>
      </c>
      <c r="B3095" s="1">
        <v>46199</v>
      </c>
      <c r="C3095" s="2" t="s">
        <v>42</v>
      </c>
      <c r="D3095" s="2" t="s">
        <v>43</v>
      </c>
      <c r="E3095" s="2" t="s">
        <v>44</v>
      </c>
      <c r="F3095" s="2" t="s">
        <v>45</v>
      </c>
      <c r="G3095" s="2" t="s">
        <v>46</v>
      </c>
      <c r="H3095" s="2" t="s">
        <v>80</v>
      </c>
      <c r="I3095" s="2" t="s">
        <v>16709</v>
      </c>
      <c r="J3095" s="2" t="s">
        <v>16710</v>
      </c>
      <c r="K3095" s="2" t="s">
        <v>209</v>
      </c>
      <c r="L3095" s="2" t="s">
        <v>4261</v>
      </c>
      <c r="M3095" s="2" t="s">
        <v>11322</v>
      </c>
      <c r="N3095" s="2" t="s">
        <v>16711</v>
      </c>
      <c r="O3095">
        <v>1</v>
      </c>
      <c r="P3095" s="2" t="s">
        <v>53</v>
      </c>
      <c r="Q3095">
        <v>100</v>
      </c>
      <c r="R3095">
        <v>0</v>
      </c>
      <c r="S3095" s="2" t="s">
        <v>54</v>
      </c>
      <c r="T3095" s="2" t="s">
        <v>55</v>
      </c>
      <c r="U3095" s="2" t="s">
        <v>555</v>
      </c>
      <c r="V3095" s="2"/>
      <c r="W3095">
        <v>56000</v>
      </c>
      <c r="X3095">
        <v>0</v>
      </c>
      <c r="Y3095">
        <v>0</v>
      </c>
      <c r="Z3095">
        <v>56000</v>
      </c>
      <c r="AB3095" s="2" t="s">
        <v>57</v>
      </c>
      <c r="AC3095">
        <v>22400</v>
      </c>
      <c r="AD3095">
        <v>33600</v>
      </c>
      <c r="AE3095">
        <v>131000</v>
      </c>
      <c r="AF3095">
        <v>1965</v>
      </c>
      <c r="AG3095" s="2"/>
      <c r="AH3095" s="2"/>
      <c r="AI3095" s="1"/>
      <c r="AJ3095" s="2" t="s">
        <v>87</v>
      </c>
      <c r="AK3095" s="2" t="s">
        <v>67</v>
      </c>
      <c r="AM3095" s="2" t="s">
        <v>59</v>
      </c>
      <c r="AP3095" s="2" t="s">
        <v>60</v>
      </c>
      <c r="AQ3095" s="2" t="s">
        <v>41</v>
      </c>
      <c r="AR3095">
        <v>75000</v>
      </c>
      <c r="AS3095" s="2" t="str">
        <f>_xlfn.IFNA(IF(VLOOKUP(all_resi[[#This Row],[No. Waybill]],settle_reconcile[No. Waybill],1,0)="","Recon","Recon"),"-")</f>
        <v>-</v>
      </c>
      <c r="AT3095" s="2">
        <f>all_resi[[#This Row],[Nilai COD]]-all_resi[[#This Row],[COD Fee]]-all_resi[[#This Row],[Total Biaya Setelah Diskon]]</f>
        <v>95435</v>
      </c>
      <c r="AU3095" s="2" t="str">
        <f>IF(all_resi[[#This Row],[Waktu Terima]]="","",_xlfn.DAYS(all_resi[[#This Row],[Waktu Terima]],all_resi[[#This Row],[Tanggal Pengiriman]]))</f>
        <v/>
      </c>
    </row>
    <row r="3096" spans="1:47" x14ac:dyDescent="0.25">
      <c r="A3096" s="2" t="s">
        <v>16785</v>
      </c>
      <c r="B3096" s="1">
        <v>46199</v>
      </c>
      <c r="C3096" s="2" t="s">
        <v>42</v>
      </c>
      <c r="D3096" s="2" t="s">
        <v>43</v>
      </c>
      <c r="E3096" s="2" t="s">
        <v>44</v>
      </c>
      <c r="F3096" s="2" t="s">
        <v>45</v>
      </c>
      <c r="G3096" s="2" t="s">
        <v>46</v>
      </c>
      <c r="H3096" s="2" t="s">
        <v>80</v>
      </c>
      <c r="I3096" s="2" t="s">
        <v>16786</v>
      </c>
      <c r="J3096" s="2" t="s">
        <v>16787</v>
      </c>
      <c r="K3096" s="2" t="s">
        <v>359</v>
      </c>
      <c r="L3096" s="2" t="s">
        <v>11355</v>
      </c>
      <c r="M3096" s="2" t="s">
        <v>11356</v>
      </c>
      <c r="N3096" s="2" t="s">
        <v>16788</v>
      </c>
      <c r="O3096">
        <v>1</v>
      </c>
      <c r="P3096" s="2" t="s">
        <v>53</v>
      </c>
      <c r="Q3096">
        <v>100</v>
      </c>
      <c r="R3096">
        <v>0</v>
      </c>
      <c r="S3096" s="2" t="s">
        <v>54</v>
      </c>
      <c r="T3096" s="2" t="s">
        <v>55</v>
      </c>
      <c r="U3096" s="2" t="s">
        <v>305</v>
      </c>
      <c r="V3096" s="2"/>
      <c r="W3096">
        <v>54000</v>
      </c>
      <c r="X3096">
        <v>0</v>
      </c>
      <c r="Y3096">
        <v>0</v>
      </c>
      <c r="Z3096">
        <v>54000</v>
      </c>
      <c r="AB3096" s="2" t="s">
        <v>57</v>
      </c>
      <c r="AC3096">
        <v>21600</v>
      </c>
      <c r="AD3096">
        <v>32400</v>
      </c>
      <c r="AE3096">
        <v>110000</v>
      </c>
      <c r="AF3096">
        <v>1650</v>
      </c>
      <c r="AG3096" s="2" t="s">
        <v>16786</v>
      </c>
      <c r="AH3096" s="2"/>
      <c r="AI3096" s="1">
        <v>46204</v>
      </c>
      <c r="AJ3096" s="2" t="s">
        <v>87</v>
      </c>
      <c r="AK3096" s="2" t="s">
        <v>58</v>
      </c>
      <c r="AM3096" s="2" t="s">
        <v>59</v>
      </c>
      <c r="AP3096" s="2" t="s">
        <v>60</v>
      </c>
      <c r="AQ3096" s="2" t="s">
        <v>41</v>
      </c>
      <c r="AR3096">
        <v>56000</v>
      </c>
      <c r="AS3096" s="2" t="str">
        <f>_xlfn.IFNA(IF(VLOOKUP(all_resi[[#This Row],[No. Waybill]],settle_reconcile[No. Waybill],1,0)="","Recon","Recon"),"-")</f>
        <v>Recon</v>
      </c>
      <c r="AT3096" s="2">
        <f>all_resi[[#This Row],[Nilai COD]]-all_resi[[#This Row],[COD Fee]]-all_resi[[#This Row],[Total Biaya Setelah Diskon]]</f>
        <v>75950</v>
      </c>
      <c r="AU3096" s="2">
        <f>IF(all_resi[[#This Row],[Waktu Terima]]="","",_xlfn.DAYS(all_resi[[#This Row],[Waktu Terima]],all_resi[[#This Row],[Tanggal Pengiriman]]))</f>
        <v>5</v>
      </c>
    </row>
    <row r="3097" spans="1:47" x14ac:dyDescent="0.25">
      <c r="A3097" s="2" t="s">
        <v>16781</v>
      </c>
      <c r="B3097" s="1">
        <v>46199</v>
      </c>
      <c r="C3097" s="2" t="s">
        <v>42</v>
      </c>
      <c r="D3097" s="2" t="s">
        <v>43</v>
      </c>
      <c r="E3097" s="2" t="s">
        <v>44</v>
      </c>
      <c r="F3097" s="2" t="s">
        <v>45</v>
      </c>
      <c r="G3097" s="2" t="s">
        <v>46</v>
      </c>
      <c r="H3097" s="2" t="s">
        <v>80</v>
      </c>
      <c r="I3097" s="2" t="s">
        <v>16782</v>
      </c>
      <c r="J3097" s="2" t="s">
        <v>16783</v>
      </c>
      <c r="K3097" s="2" t="s">
        <v>197</v>
      </c>
      <c r="L3097" s="2" t="s">
        <v>2107</v>
      </c>
      <c r="M3097" s="2" t="s">
        <v>2108</v>
      </c>
      <c r="N3097" s="2" t="s">
        <v>16784</v>
      </c>
      <c r="O3097">
        <v>1</v>
      </c>
      <c r="P3097" s="2" t="s">
        <v>53</v>
      </c>
      <c r="Q3097">
        <v>100</v>
      </c>
      <c r="R3097">
        <v>0</v>
      </c>
      <c r="S3097" s="2" t="s">
        <v>54</v>
      </c>
      <c r="T3097" s="2" t="s">
        <v>55</v>
      </c>
      <c r="U3097" s="2" t="s">
        <v>1062</v>
      </c>
      <c r="V3097" s="2"/>
      <c r="W3097">
        <v>59000</v>
      </c>
      <c r="X3097">
        <v>0</v>
      </c>
      <c r="Y3097">
        <v>0</v>
      </c>
      <c r="Z3097">
        <v>59000</v>
      </c>
      <c r="AB3097" s="2" t="s">
        <v>57</v>
      </c>
      <c r="AC3097">
        <v>23600</v>
      </c>
      <c r="AD3097">
        <v>35400</v>
      </c>
      <c r="AE3097">
        <v>156000</v>
      </c>
      <c r="AF3097">
        <v>2340</v>
      </c>
      <c r="AG3097" s="2" t="s">
        <v>43</v>
      </c>
      <c r="AH3097" s="2"/>
      <c r="AI3097" s="1">
        <v>46210</v>
      </c>
      <c r="AJ3097" s="2" t="s">
        <v>87</v>
      </c>
      <c r="AK3097" s="2" t="s">
        <v>67</v>
      </c>
      <c r="AM3097" s="2" t="s">
        <v>59</v>
      </c>
      <c r="AP3097" s="2" t="s">
        <v>60</v>
      </c>
      <c r="AQ3097" s="2" t="s">
        <v>41</v>
      </c>
      <c r="AR3097">
        <v>97000</v>
      </c>
      <c r="AS3097" s="2" t="str">
        <f>_xlfn.IFNA(IF(VLOOKUP(all_resi[[#This Row],[No. Waybill]],settle_reconcile[No. Waybill],1,0)="","Recon","Recon"),"-")</f>
        <v>-</v>
      </c>
      <c r="AT3097" s="2">
        <f>all_resi[[#This Row],[Nilai COD]]-all_resi[[#This Row],[COD Fee]]-all_resi[[#This Row],[Total Biaya Setelah Diskon]]</f>
        <v>118260</v>
      </c>
      <c r="AU3097" s="2">
        <f>IF(all_resi[[#This Row],[Waktu Terima]]="","",_xlfn.DAYS(all_resi[[#This Row],[Waktu Terima]],all_resi[[#This Row],[Tanggal Pengiriman]]))</f>
        <v>11</v>
      </c>
    </row>
    <row r="3098" spans="1:47" x14ac:dyDescent="0.25">
      <c r="A3098" s="2" t="s">
        <v>16662</v>
      </c>
      <c r="B3098" s="1">
        <v>46199</v>
      </c>
      <c r="C3098" s="2" t="s">
        <v>42</v>
      </c>
      <c r="D3098" s="2" t="s">
        <v>43</v>
      </c>
      <c r="E3098" s="2" t="s">
        <v>44</v>
      </c>
      <c r="F3098" s="2" t="s">
        <v>45</v>
      </c>
      <c r="G3098" s="2" t="s">
        <v>46</v>
      </c>
      <c r="H3098" s="2" t="s">
        <v>80</v>
      </c>
      <c r="I3098" s="2" t="s">
        <v>16663</v>
      </c>
      <c r="J3098" s="2" t="s">
        <v>16664</v>
      </c>
      <c r="K3098" s="2" t="s">
        <v>106</v>
      </c>
      <c r="L3098" s="2" t="s">
        <v>987</v>
      </c>
      <c r="M3098" s="2" t="s">
        <v>16665</v>
      </c>
      <c r="N3098" s="2" t="s">
        <v>16666</v>
      </c>
      <c r="O3098">
        <v>1</v>
      </c>
      <c r="P3098" s="2" t="s">
        <v>53</v>
      </c>
      <c r="Q3098">
        <v>100</v>
      </c>
      <c r="R3098">
        <v>0</v>
      </c>
      <c r="S3098" s="2" t="s">
        <v>54</v>
      </c>
      <c r="T3098" s="2" t="s">
        <v>55</v>
      </c>
      <c r="U3098" s="2" t="s">
        <v>1714</v>
      </c>
      <c r="V3098" s="2"/>
      <c r="W3098">
        <v>64000</v>
      </c>
      <c r="X3098">
        <v>0</v>
      </c>
      <c r="Y3098">
        <v>0</v>
      </c>
      <c r="Z3098">
        <v>64000</v>
      </c>
      <c r="AB3098" s="2" t="s">
        <v>57</v>
      </c>
      <c r="AC3098">
        <v>25600</v>
      </c>
      <c r="AD3098">
        <v>38400</v>
      </c>
      <c r="AE3098">
        <v>140000</v>
      </c>
      <c r="AF3098">
        <v>2100</v>
      </c>
      <c r="AG3098" s="2" t="s">
        <v>16663</v>
      </c>
      <c r="AH3098" s="2"/>
      <c r="AI3098" s="1">
        <v>46206</v>
      </c>
      <c r="AJ3098" s="2" t="s">
        <v>87</v>
      </c>
      <c r="AK3098" s="2" t="s">
        <v>58</v>
      </c>
      <c r="AM3098" s="2" t="s">
        <v>59</v>
      </c>
      <c r="AP3098" s="2" t="s">
        <v>60</v>
      </c>
      <c r="AQ3098" s="2" t="s">
        <v>41</v>
      </c>
      <c r="AR3098">
        <v>76000</v>
      </c>
      <c r="AS3098" s="2" t="str">
        <f>_xlfn.IFNA(IF(VLOOKUP(all_resi[[#This Row],[No. Waybill]],settle_reconcile[No. Waybill],1,0)="","Recon","Recon"),"-")</f>
        <v>Recon</v>
      </c>
      <c r="AT3098" s="2">
        <f>all_resi[[#This Row],[Nilai COD]]-all_resi[[#This Row],[COD Fee]]-all_resi[[#This Row],[Total Biaya Setelah Diskon]]</f>
        <v>99500</v>
      </c>
      <c r="AU3098" s="2">
        <f>IF(all_resi[[#This Row],[Waktu Terima]]="","",_xlfn.DAYS(all_resi[[#This Row],[Waktu Terima]],all_resi[[#This Row],[Tanggal Pengiriman]]))</f>
        <v>7</v>
      </c>
    </row>
    <row r="3099" spans="1:47" x14ac:dyDescent="0.25">
      <c r="A3099" s="2" t="s">
        <v>16885</v>
      </c>
      <c r="B3099" s="1">
        <v>46199</v>
      </c>
      <c r="C3099" s="2" t="s">
        <v>42</v>
      </c>
      <c r="D3099" s="2" t="s">
        <v>43</v>
      </c>
      <c r="E3099" s="2" t="s">
        <v>44</v>
      </c>
      <c r="F3099" s="2" t="s">
        <v>45</v>
      </c>
      <c r="G3099" s="2" t="s">
        <v>46</v>
      </c>
      <c r="H3099" s="2" t="s">
        <v>80</v>
      </c>
      <c r="I3099" s="2" t="s">
        <v>16886</v>
      </c>
      <c r="J3099" s="2" t="s">
        <v>16887</v>
      </c>
      <c r="K3099" s="2" t="s">
        <v>177</v>
      </c>
      <c r="L3099" s="2" t="s">
        <v>247</v>
      </c>
      <c r="M3099" s="2" t="s">
        <v>4222</v>
      </c>
      <c r="N3099" s="2" t="s">
        <v>16888</v>
      </c>
      <c r="O3099">
        <v>1</v>
      </c>
      <c r="P3099" s="2" t="s">
        <v>53</v>
      </c>
      <c r="Q3099">
        <v>100</v>
      </c>
      <c r="R3099">
        <v>0</v>
      </c>
      <c r="S3099" s="2" t="s">
        <v>54</v>
      </c>
      <c r="T3099" s="2" t="s">
        <v>55</v>
      </c>
      <c r="U3099" s="2" t="s">
        <v>86</v>
      </c>
      <c r="V3099" s="2"/>
      <c r="W3099">
        <v>80000</v>
      </c>
      <c r="X3099">
        <v>0</v>
      </c>
      <c r="Y3099">
        <v>0</v>
      </c>
      <c r="Z3099">
        <v>80000</v>
      </c>
      <c r="AB3099" s="2" t="s">
        <v>57</v>
      </c>
      <c r="AC3099">
        <v>32000</v>
      </c>
      <c r="AD3099">
        <v>48000</v>
      </c>
      <c r="AE3099">
        <v>140000</v>
      </c>
      <c r="AF3099">
        <v>2100</v>
      </c>
      <c r="AG3099" s="2" t="s">
        <v>16886</v>
      </c>
      <c r="AH3099" s="2"/>
      <c r="AI3099" s="1">
        <v>46204</v>
      </c>
      <c r="AJ3099" s="2" t="s">
        <v>87</v>
      </c>
      <c r="AK3099" s="2" t="s">
        <v>58</v>
      </c>
      <c r="AM3099" s="2" t="s">
        <v>59</v>
      </c>
      <c r="AP3099" s="2" t="s">
        <v>60</v>
      </c>
      <c r="AQ3099" s="2" t="s">
        <v>41</v>
      </c>
      <c r="AR3099">
        <v>60000</v>
      </c>
      <c r="AS3099" s="2" t="str">
        <f>_xlfn.IFNA(IF(VLOOKUP(all_resi[[#This Row],[No. Waybill]],settle_reconcile[No. Waybill],1,0)="","Recon","Recon"),"-")</f>
        <v>Recon</v>
      </c>
      <c r="AT3099" s="2">
        <f>all_resi[[#This Row],[Nilai COD]]-all_resi[[#This Row],[COD Fee]]-all_resi[[#This Row],[Total Biaya Setelah Diskon]]</f>
        <v>89900</v>
      </c>
      <c r="AU3099" s="2">
        <f>IF(all_resi[[#This Row],[Waktu Terima]]="","",_xlfn.DAYS(all_resi[[#This Row],[Waktu Terima]],all_resi[[#This Row],[Tanggal Pengiriman]]))</f>
        <v>5</v>
      </c>
    </row>
    <row r="3100" spans="1:47" x14ac:dyDescent="0.25">
      <c r="A3100" s="2" t="s">
        <v>16746</v>
      </c>
      <c r="B3100" s="1">
        <v>46199</v>
      </c>
      <c r="C3100" s="2" t="s">
        <v>42</v>
      </c>
      <c r="D3100" s="2" t="s">
        <v>43</v>
      </c>
      <c r="E3100" s="2" t="s">
        <v>44</v>
      </c>
      <c r="F3100" s="2" t="s">
        <v>45</v>
      </c>
      <c r="G3100" s="2" t="s">
        <v>46</v>
      </c>
      <c r="H3100" s="2" t="s">
        <v>80</v>
      </c>
      <c r="I3100" s="2" t="s">
        <v>16747</v>
      </c>
      <c r="J3100" s="2" t="s">
        <v>16748</v>
      </c>
      <c r="K3100" s="2" t="s">
        <v>183</v>
      </c>
      <c r="L3100" s="2" t="s">
        <v>1198</v>
      </c>
      <c r="M3100" s="2" t="s">
        <v>3267</v>
      </c>
      <c r="N3100" s="2" t="s">
        <v>16749</v>
      </c>
      <c r="O3100">
        <v>1</v>
      </c>
      <c r="P3100" s="2" t="s">
        <v>53</v>
      </c>
      <c r="Q3100">
        <v>100</v>
      </c>
      <c r="R3100">
        <v>0</v>
      </c>
      <c r="S3100" s="2" t="s">
        <v>54</v>
      </c>
      <c r="T3100" s="2" t="s">
        <v>55</v>
      </c>
      <c r="U3100" s="2" t="s">
        <v>1714</v>
      </c>
      <c r="V3100" s="2"/>
      <c r="W3100">
        <v>91000</v>
      </c>
      <c r="X3100">
        <v>0</v>
      </c>
      <c r="Y3100">
        <v>0</v>
      </c>
      <c r="Z3100">
        <v>91000</v>
      </c>
      <c r="AB3100" s="2" t="s">
        <v>57</v>
      </c>
      <c r="AC3100">
        <v>36400</v>
      </c>
      <c r="AD3100">
        <v>54600</v>
      </c>
      <c r="AE3100">
        <v>175000</v>
      </c>
      <c r="AF3100">
        <v>2625</v>
      </c>
      <c r="AG3100" s="2"/>
      <c r="AH3100" s="2"/>
      <c r="AI3100" s="1"/>
      <c r="AJ3100" s="2" t="s">
        <v>87</v>
      </c>
      <c r="AK3100" s="2" t="s">
        <v>67</v>
      </c>
      <c r="AM3100" s="2" t="s">
        <v>59</v>
      </c>
      <c r="AP3100" s="2" t="s">
        <v>60</v>
      </c>
      <c r="AQ3100" s="2" t="s">
        <v>41</v>
      </c>
      <c r="AR3100">
        <v>84000</v>
      </c>
      <c r="AS3100" s="2" t="str">
        <f>_xlfn.IFNA(IF(VLOOKUP(all_resi[[#This Row],[No. Waybill]],settle_reconcile[No. Waybill],1,0)="","Recon","Recon"),"-")</f>
        <v>-</v>
      </c>
      <c r="AT3100" s="2">
        <f>all_resi[[#This Row],[Nilai COD]]-all_resi[[#This Row],[COD Fee]]-all_resi[[#This Row],[Total Biaya Setelah Diskon]]</f>
        <v>117775</v>
      </c>
      <c r="AU3100" s="2" t="str">
        <f>IF(all_resi[[#This Row],[Waktu Terima]]="","",_xlfn.DAYS(all_resi[[#This Row],[Waktu Terima]],all_resi[[#This Row],[Tanggal Pengiriman]]))</f>
        <v/>
      </c>
    </row>
    <row r="3101" spans="1:47" x14ac:dyDescent="0.25">
      <c r="A3101" s="2" t="s">
        <v>16573</v>
      </c>
      <c r="B3101" s="1">
        <v>46199</v>
      </c>
      <c r="C3101" s="2" t="s">
        <v>42</v>
      </c>
      <c r="D3101" s="2" t="s">
        <v>43</v>
      </c>
      <c r="E3101" s="2" t="s">
        <v>44</v>
      </c>
      <c r="F3101" s="2" t="s">
        <v>45</v>
      </c>
      <c r="G3101" s="2" t="s">
        <v>46</v>
      </c>
      <c r="H3101" s="2" t="s">
        <v>47</v>
      </c>
      <c r="I3101" s="2" t="s">
        <v>16574</v>
      </c>
      <c r="J3101" s="2" t="s">
        <v>16575</v>
      </c>
      <c r="K3101" s="2" t="s">
        <v>265</v>
      </c>
      <c r="L3101" s="2" t="s">
        <v>266</v>
      </c>
      <c r="M3101" s="2" t="s">
        <v>16576</v>
      </c>
      <c r="N3101" s="2" t="s">
        <v>16577</v>
      </c>
      <c r="O3101">
        <v>1</v>
      </c>
      <c r="P3101" s="2" t="s">
        <v>53</v>
      </c>
      <c r="Q3101">
        <v>100</v>
      </c>
      <c r="R3101">
        <v>0</v>
      </c>
      <c r="S3101" s="2" t="s">
        <v>54</v>
      </c>
      <c r="T3101" s="2" t="s">
        <v>55</v>
      </c>
      <c r="U3101" s="2" t="s">
        <v>207</v>
      </c>
      <c r="V3101" s="2"/>
      <c r="W3101">
        <v>47000</v>
      </c>
      <c r="X3101">
        <v>0</v>
      </c>
      <c r="Y3101">
        <v>0</v>
      </c>
      <c r="Z3101">
        <v>47000</v>
      </c>
      <c r="AB3101" s="2" t="s">
        <v>57</v>
      </c>
      <c r="AC3101">
        <v>18800</v>
      </c>
      <c r="AD3101">
        <v>28200</v>
      </c>
      <c r="AE3101">
        <v>117000</v>
      </c>
      <c r="AF3101">
        <v>1755</v>
      </c>
      <c r="AG3101" s="2" t="s">
        <v>16574</v>
      </c>
      <c r="AH3101" s="2"/>
      <c r="AI3101" s="1">
        <v>46204</v>
      </c>
      <c r="AJ3101" s="2"/>
      <c r="AK3101" s="2" t="s">
        <v>58</v>
      </c>
      <c r="AM3101" s="2" t="s">
        <v>59</v>
      </c>
      <c r="AP3101" s="2" t="s">
        <v>60</v>
      </c>
      <c r="AQ3101" s="2" t="s">
        <v>41</v>
      </c>
      <c r="AR3101">
        <v>70000</v>
      </c>
      <c r="AS3101" s="2" t="str">
        <f>_xlfn.IFNA(IF(VLOOKUP(all_resi[[#This Row],[No. Waybill]],settle_reconcile[No. Waybill],1,0)="","Recon","Recon"),"-")</f>
        <v>Recon</v>
      </c>
      <c r="AT3101" s="2">
        <f>all_resi[[#This Row],[Nilai COD]]-all_resi[[#This Row],[COD Fee]]-all_resi[[#This Row],[Total Biaya Setelah Diskon]]</f>
        <v>87045</v>
      </c>
      <c r="AU3101" s="2">
        <f>IF(all_resi[[#This Row],[Waktu Terima]]="","",_xlfn.DAYS(all_resi[[#This Row],[Waktu Terima]],all_resi[[#This Row],[Tanggal Pengiriman]]))</f>
        <v>5</v>
      </c>
    </row>
    <row r="3102" spans="1:47" x14ac:dyDescent="0.25">
      <c r="A3102" s="2" t="s">
        <v>16789</v>
      </c>
      <c r="B3102" s="1">
        <v>46199</v>
      </c>
      <c r="C3102" s="2" t="s">
        <v>42</v>
      </c>
      <c r="D3102" s="2" t="s">
        <v>43</v>
      </c>
      <c r="E3102" s="2" t="s">
        <v>44</v>
      </c>
      <c r="F3102" s="2" t="s">
        <v>45</v>
      </c>
      <c r="G3102" s="2" t="s">
        <v>46</v>
      </c>
      <c r="H3102" s="2" t="s">
        <v>80</v>
      </c>
      <c r="I3102" s="2" t="s">
        <v>16790</v>
      </c>
      <c r="J3102" s="2" t="s">
        <v>16791</v>
      </c>
      <c r="K3102" s="2" t="s">
        <v>203</v>
      </c>
      <c r="L3102" s="2" t="s">
        <v>1548</v>
      </c>
      <c r="M3102" s="2" t="s">
        <v>16521</v>
      </c>
      <c r="N3102" s="2" t="s">
        <v>16792</v>
      </c>
      <c r="O3102">
        <v>1</v>
      </c>
      <c r="P3102" s="2" t="s">
        <v>53</v>
      </c>
      <c r="Q3102">
        <v>100</v>
      </c>
      <c r="R3102">
        <v>0</v>
      </c>
      <c r="S3102" s="2" t="s">
        <v>54</v>
      </c>
      <c r="T3102" s="2" t="s">
        <v>55</v>
      </c>
      <c r="U3102" s="2" t="s">
        <v>881</v>
      </c>
      <c r="V3102" s="2"/>
      <c r="W3102">
        <v>14000</v>
      </c>
      <c r="X3102">
        <v>0</v>
      </c>
      <c r="Y3102">
        <v>0</v>
      </c>
      <c r="Z3102">
        <v>14000</v>
      </c>
      <c r="AB3102" s="2" t="s">
        <v>57</v>
      </c>
      <c r="AC3102">
        <v>8000</v>
      </c>
      <c r="AD3102">
        <v>6000</v>
      </c>
      <c r="AE3102">
        <v>100000</v>
      </c>
      <c r="AF3102">
        <v>1500</v>
      </c>
      <c r="AG3102" s="2" t="s">
        <v>16790</v>
      </c>
      <c r="AH3102" s="2"/>
      <c r="AI3102" s="1">
        <v>46201</v>
      </c>
      <c r="AJ3102" s="2" t="s">
        <v>87</v>
      </c>
      <c r="AK3102" s="2" t="s">
        <v>58</v>
      </c>
      <c r="AM3102" s="2" t="s">
        <v>59</v>
      </c>
      <c r="AP3102" s="2" t="s">
        <v>60</v>
      </c>
      <c r="AQ3102" s="2" t="s">
        <v>41</v>
      </c>
      <c r="AR3102">
        <v>86000</v>
      </c>
      <c r="AS3102" s="2" t="str">
        <f>_xlfn.IFNA(IF(VLOOKUP(all_resi[[#This Row],[No. Waybill]],settle_reconcile[No. Waybill],1,0)="","Recon","Recon"),"-")</f>
        <v>Recon</v>
      </c>
      <c r="AT3102" s="2">
        <f>all_resi[[#This Row],[Nilai COD]]-all_resi[[#This Row],[COD Fee]]-all_resi[[#This Row],[Total Biaya Setelah Diskon]]</f>
        <v>92500</v>
      </c>
      <c r="AU3102" s="2">
        <f>IF(all_resi[[#This Row],[Waktu Terima]]="","",_xlfn.DAYS(all_resi[[#This Row],[Waktu Terima]],all_resi[[#This Row],[Tanggal Pengiriman]]))</f>
        <v>2</v>
      </c>
    </row>
    <row r="3103" spans="1:47" x14ac:dyDescent="0.25">
      <c r="A3103" s="2" t="s">
        <v>16699</v>
      </c>
      <c r="B3103" s="1">
        <v>46199</v>
      </c>
      <c r="C3103" s="2" t="s">
        <v>42</v>
      </c>
      <c r="D3103" s="2" t="s">
        <v>43</v>
      </c>
      <c r="E3103" s="2" t="s">
        <v>44</v>
      </c>
      <c r="F3103" s="2" t="s">
        <v>45</v>
      </c>
      <c r="G3103" s="2" t="s">
        <v>46</v>
      </c>
      <c r="H3103" s="2" t="s">
        <v>80</v>
      </c>
      <c r="I3103" s="2" t="s">
        <v>16700</v>
      </c>
      <c r="J3103" s="2" t="s">
        <v>16701</v>
      </c>
      <c r="K3103" s="2" t="s">
        <v>106</v>
      </c>
      <c r="L3103" s="2" t="s">
        <v>842</v>
      </c>
      <c r="M3103" s="2" t="s">
        <v>16702</v>
      </c>
      <c r="N3103" s="2" t="s">
        <v>16703</v>
      </c>
      <c r="O3103">
        <v>1</v>
      </c>
      <c r="P3103" s="2" t="s">
        <v>53</v>
      </c>
      <c r="Q3103">
        <v>100</v>
      </c>
      <c r="R3103">
        <v>0</v>
      </c>
      <c r="S3103" s="2" t="s">
        <v>54</v>
      </c>
      <c r="T3103" s="2" t="s">
        <v>55</v>
      </c>
      <c r="U3103" s="2" t="s">
        <v>2303</v>
      </c>
      <c r="V3103" s="2"/>
      <c r="W3103">
        <v>53000</v>
      </c>
      <c r="X3103">
        <v>0</v>
      </c>
      <c r="Y3103">
        <v>0</v>
      </c>
      <c r="Z3103">
        <v>53000</v>
      </c>
      <c r="AB3103" s="2" t="s">
        <v>57</v>
      </c>
      <c r="AC3103">
        <v>21200</v>
      </c>
      <c r="AD3103">
        <v>31800</v>
      </c>
      <c r="AE3103">
        <v>0</v>
      </c>
      <c r="AF3103">
        <v>0</v>
      </c>
      <c r="AG3103" s="2" t="s">
        <v>16700</v>
      </c>
      <c r="AH3103" s="2"/>
      <c r="AI3103" s="1">
        <v>46204</v>
      </c>
      <c r="AJ3103" s="2" t="s">
        <v>87</v>
      </c>
      <c r="AK3103" s="2" t="s">
        <v>58</v>
      </c>
      <c r="AM3103" s="2" t="s">
        <v>59</v>
      </c>
      <c r="AP3103" s="2" t="s">
        <v>60</v>
      </c>
      <c r="AQ3103" s="2" t="s">
        <v>98</v>
      </c>
      <c r="AR3103">
        <v>-53000</v>
      </c>
      <c r="AS3103" s="2" t="str">
        <f>_xlfn.IFNA(IF(VLOOKUP(all_resi[[#This Row],[No. Waybill]],settle_reconcile[No. Waybill],1,0)="","Recon","Recon"),"-")</f>
        <v>-</v>
      </c>
      <c r="AT3103" s="2">
        <f>all_resi[[#This Row],[Nilai COD]]-all_resi[[#This Row],[COD Fee]]-all_resi[[#This Row],[Total Biaya Setelah Diskon]]</f>
        <v>-31800</v>
      </c>
      <c r="AU3103" s="2">
        <f>IF(all_resi[[#This Row],[Waktu Terima]]="","",_xlfn.DAYS(all_resi[[#This Row],[Waktu Terima]],all_resi[[#This Row],[Tanggal Pengiriman]]))</f>
        <v>5</v>
      </c>
    </row>
    <row r="3104" spans="1:47" x14ac:dyDescent="0.25">
      <c r="A3104" s="2" t="s">
        <v>16872</v>
      </c>
      <c r="B3104" s="1">
        <v>46199</v>
      </c>
      <c r="C3104" s="2" t="s">
        <v>42</v>
      </c>
      <c r="D3104" s="2" t="s">
        <v>43</v>
      </c>
      <c r="E3104" s="2" t="s">
        <v>44</v>
      </c>
      <c r="F3104" s="2" t="s">
        <v>45</v>
      </c>
      <c r="G3104" s="2" t="s">
        <v>46</v>
      </c>
      <c r="H3104" s="2" t="s">
        <v>47</v>
      </c>
      <c r="I3104" s="2" t="s">
        <v>16873</v>
      </c>
      <c r="J3104" s="2" t="s">
        <v>16874</v>
      </c>
      <c r="K3104" s="2" t="s">
        <v>156</v>
      </c>
      <c r="L3104" s="2" t="s">
        <v>369</v>
      </c>
      <c r="M3104" s="2" t="s">
        <v>4524</v>
      </c>
      <c r="N3104" s="2" t="s">
        <v>16875</v>
      </c>
      <c r="O3104">
        <v>1</v>
      </c>
      <c r="P3104" s="2" t="s">
        <v>53</v>
      </c>
      <c r="Q3104">
        <v>100</v>
      </c>
      <c r="R3104">
        <v>0</v>
      </c>
      <c r="S3104" s="2" t="s">
        <v>54</v>
      </c>
      <c r="T3104" s="2" t="s">
        <v>55</v>
      </c>
      <c r="U3104" s="2" t="s">
        <v>66</v>
      </c>
      <c r="V3104" s="2"/>
      <c r="W3104">
        <v>80000</v>
      </c>
      <c r="X3104">
        <v>0</v>
      </c>
      <c r="Y3104">
        <v>0</v>
      </c>
      <c r="Z3104">
        <v>80000</v>
      </c>
      <c r="AB3104" s="2" t="s">
        <v>57</v>
      </c>
      <c r="AC3104">
        <v>32000</v>
      </c>
      <c r="AD3104">
        <v>48000</v>
      </c>
      <c r="AE3104">
        <v>164000</v>
      </c>
      <c r="AF3104">
        <v>2460</v>
      </c>
      <c r="AG3104" s="2"/>
      <c r="AH3104" s="2"/>
      <c r="AI3104" s="1"/>
      <c r="AJ3104" s="2"/>
      <c r="AK3104" s="2" t="s">
        <v>67</v>
      </c>
      <c r="AM3104" s="2" t="s">
        <v>59</v>
      </c>
      <c r="AP3104" s="2" t="s">
        <v>60</v>
      </c>
      <c r="AQ3104" s="2" t="s">
        <v>41</v>
      </c>
      <c r="AR3104">
        <v>84000</v>
      </c>
      <c r="AS3104" s="2" t="str">
        <f>_xlfn.IFNA(IF(VLOOKUP(all_resi[[#This Row],[No. Waybill]],settle_reconcile[No. Waybill],1,0)="","Recon","Recon"),"-")</f>
        <v>-</v>
      </c>
      <c r="AT3104" s="2">
        <f>all_resi[[#This Row],[Nilai COD]]-all_resi[[#This Row],[COD Fee]]-all_resi[[#This Row],[Total Biaya Setelah Diskon]]</f>
        <v>113540</v>
      </c>
      <c r="AU3104" s="2" t="str">
        <f>IF(all_resi[[#This Row],[Waktu Terima]]="","",_xlfn.DAYS(all_resi[[#This Row],[Waktu Terima]],all_resi[[#This Row],[Tanggal Pengiriman]]))</f>
        <v/>
      </c>
    </row>
    <row r="3105" spans="1:47" x14ac:dyDescent="0.25">
      <c r="A3105" s="2" t="s">
        <v>16683</v>
      </c>
      <c r="B3105" s="1">
        <v>46199</v>
      </c>
      <c r="C3105" s="2" t="s">
        <v>42</v>
      </c>
      <c r="D3105" s="2" t="s">
        <v>43</v>
      </c>
      <c r="E3105" s="2" t="s">
        <v>44</v>
      </c>
      <c r="F3105" s="2" t="s">
        <v>45</v>
      </c>
      <c r="G3105" s="2" t="s">
        <v>46</v>
      </c>
      <c r="H3105" s="2" t="s">
        <v>80</v>
      </c>
      <c r="I3105" s="2" t="s">
        <v>16684</v>
      </c>
      <c r="J3105" s="2" t="s">
        <v>16685</v>
      </c>
      <c r="K3105" s="2" t="s">
        <v>100</v>
      </c>
      <c r="L3105" s="2" t="s">
        <v>405</v>
      </c>
      <c r="M3105" s="2" t="s">
        <v>16686</v>
      </c>
      <c r="N3105" s="2" t="s">
        <v>16687</v>
      </c>
      <c r="O3105">
        <v>1</v>
      </c>
      <c r="P3105" s="2" t="s">
        <v>53</v>
      </c>
      <c r="Q3105">
        <v>100</v>
      </c>
      <c r="R3105">
        <v>0</v>
      </c>
      <c r="S3105" s="2" t="s">
        <v>54</v>
      </c>
      <c r="T3105" s="2" t="s">
        <v>55</v>
      </c>
      <c r="U3105" s="2" t="s">
        <v>305</v>
      </c>
      <c r="V3105" s="2"/>
      <c r="W3105">
        <v>15000</v>
      </c>
      <c r="X3105">
        <v>0</v>
      </c>
      <c r="Y3105">
        <v>0</v>
      </c>
      <c r="Z3105">
        <v>15000</v>
      </c>
      <c r="AB3105" s="2" t="s">
        <v>57</v>
      </c>
      <c r="AC3105">
        <v>9000</v>
      </c>
      <c r="AD3105">
        <v>6000</v>
      </c>
      <c r="AE3105">
        <v>84000</v>
      </c>
      <c r="AF3105">
        <v>1260</v>
      </c>
      <c r="AG3105" s="2" t="s">
        <v>16684</v>
      </c>
      <c r="AH3105" s="2"/>
      <c r="AI3105" s="1">
        <v>46202</v>
      </c>
      <c r="AJ3105" s="2" t="s">
        <v>87</v>
      </c>
      <c r="AK3105" s="2" t="s">
        <v>58</v>
      </c>
      <c r="AM3105" s="2" t="s">
        <v>59</v>
      </c>
      <c r="AP3105" s="2" t="s">
        <v>60</v>
      </c>
      <c r="AQ3105" s="2" t="s">
        <v>41</v>
      </c>
      <c r="AR3105">
        <v>69000</v>
      </c>
      <c r="AS3105" s="2" t="str">
        <f>_xlfn.IFNA(IF(VLOOKUP(all_resi[[#This Row],[No. Waybill]],settle_reconcile[No. Waybill],1,0)="","Recon","Recon"),"-")</f>
        <v>Recon</v>
      </c>
      <c r="AT3105" s="2">
        <f>all_resi[[#This Row],[Nilai COD]]-all_resi[[#This Row],[COD Fee]]-all_resi[[#This Row],[Total Biaya Setelah Diskon]]</f>
        <v>76740</v>
      </c>
      <c r="AU3105" s="2">
        <f>IF(all_resi[[#This Row],[Waktu Terima]]="","",_xlfn.DAYS(all_resi[[#This Row],[Waktu Terima]],all_resi[[#This Row],[Tanggal Pengiriman]]))</f>
        <v>3</v>
      </c>
    </row>
    <row r="3106" spans="1:47" x14ac:dyDescent="0.25">
      <c r="A3106" s="2" t="s">
        <v>16949</v>
      </c>
      <c r="B3106" s="1">
        <v>46200</v>
      </c>
      <c r="C3106" s="2" t="s">
        <v>42</v>
      </c>
      <c r="D3106" s="2" t="s">
        <v>43</v>
      </c>
      <c r="E3106" s="2" t="s">
        <v>44</v>
      </c>
      <c r="F3106" s="2" t="s">
        <v>45</v>
      </c>
      <c r="G3106" s="2" t="s">
        <v>46</v>
      </c>
      <c r="H3106" s="2" t="s">
        <v>80</v>
      </c>
      <c r="I3106" s="2" t="s">
        <v>16950</v>
      </c>
      <c r="J3106" s="2" t="s">
        <v>16951</v>
      </c>
      <c r="K3106" s="2" t="s">
        <v>116</v>
      </c>
      <c r="L3106" s="2" t="s">
        <v>317</v>
      </c>
      <c r="M3106" s="2" t="s">
        <v>318</v>
      </c>
      <c r="N3106" s="2" t="s">
        <v>16952</v>
      </c>
      <c r="O3106">
        <v>1</v>
      </c>
      <c r="P3106" s="2" t="s">
        <v>53</v>
      </c>
      <c r="Q3106">
        <v>100</v>
      </c>
      <c r="R3106">
        <v>0</v>
      </c>
      <c r="S3106" s="2" t="s">
        <v>54</v>
      </c>
      <c r="T3106" s="2" t="s">
        <v>55</v>
      </c>
      <c r="U3106" s="2" t="s">
        <v>86</v>
      </c>
      <c r="V3106" s="2"/>
      <c r="W3106">
        <v>12000</v>
      </c>
      <c r="X3106">
        <v>0</v>
      </c>
      <c r="Y3106">
        <v>0</v>
      </c>
      <c r="Z3106">
        <v>12000</v>
      </c>
      <c r="AB3106" s="2" t="s">
        <v>57</v>
      </c>
      <c r="AC3106">
        <v>7000</v>
      </c>
      <c r="AD3106">
        <v>5000</v>
      </c>
      <c r="AE3106">
        <v>72000</v>
      </c>
      <c r="AF3106">
        <v>1080</v>
      </c>
      <c r="AG3106" s="2" t="s">
        <v>16950</v>
      </c>
      <c r="AH3106" s="2"/>
      <c r="AI3106" s="1">
        <v>46201</v>
      </c>
      <c r="AJ3106" s="2" t="s">
        <v>87</v>
      </c>
      <c r="AK3106" s="2" t="s">
        <v>58</v>
      </c>
      <c r="AM3106" s="2" t="s">
        <v>59</v>
      </c>
      <c r="AP3106" s="2" t="s">
        <v>60</v>
      </c>
      <c r="AQ3106" s="2" t="s">
        <v>41</v>
      </c>
      <c r="AR3106">
        <v>60000</v>
      </c>
      <c r="AS3106" s="2" t="str">
        <f>_xlfn.IFNA(IF(VLOOKUP(all_resi[[#This Row],[No. Waybill]],settle_reconcile[No. Waybill],1,0)="","Recon","Recon"),"-")</f>
        <v>Recon</v>
      </c>
      <c r="AT3106" s="2">
        <f>all_resi[[#This Row],[Nilai COD]]-all_resi[[#This Row],[COD Fee]]-all_resi[[#This Row],[Total Biaya Setelah Diskon]]</f>
        <v>65920</v>
      </c>
      <c r="AU3106" s="2">
        <f>IF(all_resi[[#This Row],[Waktu Terima]]="","",_xlfn.DAYS(all_resi[[#This Row],[Waktu Terima]],all_resi[[#This Row],[Tanggal Pengiriman]]))</f>
        <v>1</v>
      </c>
    </row>
    <row r="3107" spans="1:47" x14ac:dyDescent="0.25">
      <c r="A3107" s="2" t="s">
        <v>16962</v>
      </c>
      <c r="B3107" s="1">
        <v>46200</v>
      </c>
      <c r="C3107" s="2" t="s">
        <v>42</v>
      </c>
      <c r="D3107" s="2" t="s">
        <v>43</v>
      </c>
      <c r="E3107" s="2" t="s">
        <v>44</v>
      </c>
      <c r="F3107" s="2" t="s">
        <v>45</v>
      </c>
      <c r="G3107" s="2" t="s">
        <v>46</v>
      </c>
      <c r="H3107" s="2" t="s">
        <v>80</v>
      </c>
      <c r="I3107" s="2" t="s">
        <v>16963</v>
      </c>
      <c r="J3107" s="2" t="s">
        <v>16964</v>
      </c>
      <c r="K3107" s="2" t="s">
        <v>100</v>
      </c>
      <c r="L3107" s="2" t="s">
        <v>101</v>
      </c>
      <c r="M3107" s="2" t="s">
        <v>16965</v>
      </c>
      <c r="N3107" s="2" t="s">
        <v>16966</v>
      </c>
      <c r="O3107">
        <v>1</v>
      </c>
      <c r="P3107" s="2" t="s">
        <v>53</v>
      </c>
      <c r="Q3107">
        <v>100</v>
      </c>
      <c r="R3107">
        <v>0</v>
      </c>
      <c r="S3107" s="2" t="s">
        <v>54</v>
      </c>
      <c r="T3107" s="2" t="s">
        <v>55</v>
      </c>
      <c r="U3107" s="2" t="s">
        <v>141</v>
      </c>
      <c r="V3107" s="2"/>
      <c r="W3107">
        <v>15000</v>
      </c>
      <c r="X3107">
        <v>0</v>
      </c>
      <c r="Y3107">
        <v>0</v>
      </c>
      <c r="Z3107">
        <v>15000</v>
      </c>
      <c r="AB3107" s="2" t="s">
        <v>57</v>
      </c>
      <c r="AC3107">
        <v>9000</v>
      </c>
      <c r="AD3107">
        <v>6000</v>
      </c>
      <c r="AE3107">
        <v>53500</v>
      </c>
      <c r="AF3107">
        <v>802.5</v>
      </c>
      <c r="AG3107" s="2" t="s">
        <v>16963</v>
      </c>
      <c r="AH3107" s="2"/>
      <c r="AI3107" s="1">
        <v>46202</v>
      </c>
      <c r="AJ3107" s="2" t="s">
        <v>87</v>
      </c>
      <c r="AK3107" s="2" t="s">
        <v>58</v>
      </c>
      <c r="AM3107" s="2" t="s">
        <v>59</v>
      </c>
      <c r="AP3107" s="2" t="s">
        <v>60</v>
      </c>
      <c r="AQ3107" s="2" t="s">
        <v>41</v>
      </c>
      <c r="AR3107">
        <v>38500</v>
      </c>
      <c r="AS3107" s="2" t="str">
        <f>_xlfn.IFNA(IF(VLOOKUP(all_resi[[#This Row],[No. Waybill]],settle_reconcile[No. Waybill],1,0)="","Recon","Recon"),"-")</f>
        <v>Recon</v>
      </c>
      <c r="AT3107" s="2">
        <f>all_resi[[#This Row],[Nilai COD]]-all_resi[[#This Row],[COD Fee]]-all_resi[[#This Row],[Total Biaya Setelah Diskon]]</f>
        <v>46697.5</v>
      </c>
      <c r="AU3107" s="2">
        <f>IF(all_resi[[#This Row],[Waktu Terima]]="","",_xlfn.DAYS(all_resi[[#This Row],[Waktu Terima]],all_resi[[#This Row],[Tanggal Pengiriman]]))</f>
        <v>2</v>
      </c>
    </row>
    <row r="3108" spans="1:47" x14ac:dyDescent="0.25">
      <c r="A3108" s="2" t="s">
        <v>17099</v>
      </c>
      <c r="B3108" s="1">
        <v>46200</v>
      </c>
      <c r="C3108" s="2" t="s">
        <v>42</v>
      </c>
      <c r="D3108" s="2" t="s">
        <v>43</v>
      </c>
      <c r="E3108" s="2" t="s">
        <v>44</v>
      </c>
      <c r="F3108" s="2" t="s">
        <v>45</v>
      </c>
      <c r="G3108" s="2" t="s">
        <v>46</v>
      </c>
      <c r="H3108" s="2" t="s">
        <v>80</v>
      </c>
      <c r="I3108" s="2" t="s">
        <v>17100</v>
      </c>
      <c r="J3108" s="2" t="s">
        <v>15702</v>
      </c>
      <c r="K3108" s="2" t="s">
        <v>177</v>
      </c>
      <c r="L3108" s="2" t="s">
        <v>807</v>
      </c>
      <c r="M3108" s="2" t="s">
        <v>3809</v>
      </c>
      <c r="N3108" s="2" t="s">
        <v>17101</v>
      </c>
      <c r="O3108">
        <v>1</v>
      </c>
      <c r="P3108" s="2" t="s">
        <v>53</v>
      </c>
      <c r="Q3108">
        <v>100</v>
      </c>
      <c r="R3108">
        <v>0</v>
      </c>
      <c r="S3108" s="2" t="s">
        <v>54</v>
      </c>
      <c r="T3108" s="2" t="s">
        <v>55</v>
      </c>
      <c r="U3108" s="2" t="s">
        <v>10952</v>
      </c>
      <c r="V3108" s="2"/>
      <c r="W3108">
        <v>64000</v>
      </c>
      <c r="X3108">
        <v>0</v>
      </c>
      <c r="Y3108">
        <v>0</v>
      </c>
      <c r="Z3108">
        <v>64000</v>
      </c>
      <c r="AB3108" s="2" t="s">
        <v>57</v>
      </c>
      <c r="AC3108">
        <v>25600</v>
      </c>
      <c r="AD3108">
        <v>38400</v>
      </c>
      <c r="AE3108">
        <v>159000</v>
      </c>
      <c r="AF3108">
        <v>2385</v>
      </c>
      <c r="AG3108" s="2" t="s">
        <v>17100</v>
      </c>
      <c r="AH3108" s="2"/>
      <c r="AI3108" s="1">
        <v>46204</v>
      </c>
      <c r="AJ3108" s="2" t="s">
        <v>87</v>
      </c>
      <c r="AK3108" s="2" t="s">
        <v>58</v>
      </c>
      <c r="AM3108" s="2" t="s">
        <v>59</v>
      </c>
      <c r="AP3108" s="2" t="s">
        <v>60</v>
      </c>
      <c r="AQ3108" s="2" t="s">
        <v>41</v>
      </c>
      <c r="AR3108">
        <v>95000</v>
      </c>
      <c r="AS3108" s="2" t="str">
        <f>_xlfn.IFNA(IF(VLOOKUP(all_resi[[#This Row],[No. Waybill]],settle_reconcile[No. Waybill],1,0)="","Recon","Recon"),"-")</f>
        <v>Recon</v>
      </c>
      <c r="AT3108" s="2">
        <f>all_resi[[#This Row],[Nilai COD]]-all_resi[[#This Row],[COD Fee]]-all_resi[[#This Row],[Total Biaya Setelah Diskon]]</f>
        <v>118215</v>
      </c>
      <c r="AU3108" s="2">
        <f>IF(all_resi[[#This Row],[Waktu Terima]]="","",_xlfn.DAYS(all_resi[[#This Row],[Waktu Terima]],all_resi[[#This Row],[Tanggal Pengiriman]]))</f>
        <v>4</v>
      </c>
    </row>
    <row r="3109" spans="1:47" x14ac:dyDescent="0.25">
      <c r="A3109" s="2" t="s">
        <v>16980</v>
      </c>
      <c r="B3109" s="1">
        <v>46200</v>
      </c>
      <c r="C3109" s="2" t="s">
        <v>42</v>
      </c>
      <c r="D3109" s="2" t="s">
        <v>43</v>
      </c>
      <c r="E3109" s="2" t="s">
        <v>44</v>
      </c>
      <c r="F3109" s="2" t="s">
        <v>45</v>
      </c>
      <c r="G3109" s="2" t="s">
        <v>46</v>
      </c>
      <c r="H3109" s="2" t="s">
        <v>80</v>
      </c>
      <c r="I3109" s="2" t="s">
        <v>16981</v>
      </c>
      <c r="J3109" s="2" t="s">
        <v>16982</v>
      </c>
      <c r="K3109" s="2" t="s">
        <v>286</v>
      </c>
      <c r="L3109" s="2" t="s">
        <v>1048</v>
      </c>
      <c r="M3109" s="2" t="s">
        <v>16983</v>
      </c>
      <c r="N3109" s="2" t="s">
        <v>16984</v>
      </c>
      <c r="O3109">
        <v>1</v>
      </c>
      <c r="P3109" s="2" t="s">
        <v>53</v>
      </c>
      <c r="Q3109">
        <v>100</v>
      </c>
      <c r="R3109">
        <v>0</v>
      </c>
      <c r="S3109" s="2" t="s">
        <v>54</v>
      </c>
      <c r="T3109" s="2" t="s">
        <v>55</v>
      </c>
      <c r="U3109" s="2" t="s">
        <v>86</v>
      </c>
      <c r="V3109" s="2"/>
      <c r="W3109">
        <v>136000</v>
      </c>
      <c r="X3109">
        <v>0</v>
      </c>
      <c r="Y3109">
        <v>0</v>
      </c>
      <c r="Z3109">
        <v>136000</v>
      </c>
      <c r="AB3109" s="2" t="s">
        <v>57</v>
      </c>
      <c r="AC3109">
        <v>54400</v>
      </c>
      <c r="AD3109">
        <v>81600</v>
      </c>
      <c r="AE3109">
        <v>190000</v>
      </c>
      <c r="AF3109">
        <v>2850</v>
      </c>
      <c r="AG3109" s="2"/>
      <c r="AH3109" s="2"/>
      <c r="AI3109" s="1"/>
      <c r="AJ3109" s="2" t="s">
        <v>87</v>
      </c>
      <c r="AK3109" s="2" t="s">
        <v>67</v>
      </c>
      <c r="AM3109" s="2" t="s">
        <v>59</v>
      </c>
      <c r="AP3109" s="2" t="s">
        <v>60</v>
      </c>
      <c r="AQ3109" s="2" t="s">
        <v>41</v>
      </c>
      <c r="AR3109">
        <v>54000</v>
      </c>
      <c r="AS3109" s="2" t="str">
        <f>_xlfn.IFNA(IF(VLOOKUP(all_resi[[#This Row],[No. Waybill]],settle_reconcile[No. Waybill],1,0)="","Recon","Recon"),"-")</f>
        <v>-</v>
      </c>
      <c r="AT3109" s="2">
        <f>all_resi[[#This Row],[Nilai COD]]-all_resi[[#This Row],[COD Fee]]-all_resi[[#This Row],[Total Biaya Setelah Diskon]]</f>
        <v>105550</v>
      </c>
      <c r="AU3109" s="2" t="str">
        <f>IF(all_resi[[#This Row],[Waktu Terima]]="","",_xlfn.DAYS(all_resi[[#This Row],[Waktu Terima]],all_resi[[#This Row],[Tanggal Pengiriman]]))</f>
        <v/>
      </c>
    </row>
    <row r="3110" spans="1:47" x14ac:dyDescent="0.25">
      <c r="A3110" s="2" t="s">
        <v>17061</v>
      </c>
      <c r="B3110" s="1">
        <v>46200</v>
      </c>
      <c r="C3110" s="2" t="s">
        <v>42</v>
      </c>
      <c r="D3110" s="2" t="s">
        <v>43</v>
      </c>
      <c r="E3110" s="2" t="s">
        <v>44</v>
      </c>
      <c r="F3110" s="2" t="s">
        <v>45</v>
      </c>
      <c r="G3110" s="2" t="s">
        <v>46</v>
      </c>
      <c r="H3110" s="2" t="s">
        <v>47</v>
      </c>
      <c r="I3110" s="2" t="s">
        <v>17062</v>
      </c>
      <c r="J3110" s="2" t="s">
        <v>17063</v>
      </c>
      <c r="K3110" s="2" t="s">
        <v>1585</v>
      </c>
      <c r="L3110" s="2" t="s">
        <v>1586</v>
      </c>
      <c r="M3110" s="2" t="s">
        <v>1587</v>
      </c>
      <c r="N3110" s="2" t="s">
        <v>17064</v>
      </c>
      <c r="O3110">
        <v>1</v>
      </c>
      <c r="P3110" s="2" t="s">
        <v>53</v>
      </c>
      <c r="Q3110">
        <v>100</v>
      </c>
      <c r="R3110">
        <v>0</v>
      </c>
      <c r="S3110" s="2" t="s">
        <v>54</v>
      </c>
      <c r="T3110" s="2" t="s">
        <v>55</v>
      </c>
      <c r="U3110" s="2" t="s">
        <v>17065</v>
      </c>
      <c r="V3110" s="2"/>
      <c r="W3110">
        <v>173000</v>
      </c>
      <c r="X3110">
        <v>0</v>
      </c>
      <c r="Y3110">
        <v>0</v>
      </c>
      <c r="Z3110">
        <v>173000</v>
      </c>
      <c r="AB3110" s="2" t="s">
        <v>57</v>
      </c>
      <c r="AC3110">
        <v>69200</v>
      </c>
      <c r="AD3110">
        <v>103800</v>
      </c>
      <c r="AE3110">
        <v>243000</v>
      </c>
      <c r="AF3110">
        <v>3645</v>
      </c>
      <c r="AG3110" s="2" t="s">
        <v>17062</v>
      </c>
      <c r="AH3110" s="2"/>
      <c r="AI3110" s="1">
        <v>46206</v>
      </c>
      <c r="AJ3110" s="2"/>
      <c r="AK3110" s="2" t="s">
        <v>58</v>
      </c>
      <c r="AM3110" s="2" t="s">
        <v>59</v>
      </c>
      <c r="AP3110" s="2" t="s">
        <v>60</v>
      </c>
      <c r="AQ3110" s="2" t="s">
        <v>41</v>
      </c>
      <c r="AR3110">
        <v>70000</v>
      </c>
      <c r="AS3110" s="2" t="str">
        <f>_xlfn.IFNA(IF(VLOOKUP(all_resi[[#This Row],[No. Waybill]],settle_reconcile[No. Waybill],1,0)="","Recon","Recon"),"-")</f>
        <v>Recon</v>
      </c>
      <c r="AT3110" s="2">
        <f>all_resi[[#This Row],[Nilai COD]]-all_resi[[#This Row],[COD Fee]]-all_resi[[#This Row],[Total Biaya Setelah Diskon]]</f>
        <v>135555</v>
      </c>
      <c r="AU3110" s="2">
        <f>IF(all_resi[[#This Row],[Waktu Terima]]="","",_xlfn.DAYS(all_resi[[#This Row],[Waktu Terima]],all_resi[[#This Row],[Tanggal Pengiriman]]))</f>
        <v>6</v>
      </c>
    </row>
    <row r="3111" spans="1:47" x14ac:dyDescent="0.25">
      <c r="A3111" s="2" t="s">
        <v>17057</v>
      </c>
      <c r="B3111" s="1">
        <v>46200</v>
      </c>
      <c r="C3111" s="2" t="s">
        <v>42</v>
      </c>
      <c r="D3111" s="2" t="s">
        <v>43</v>
      </c>
      <c r="E3111" s="2" t="s">
        <v>44</v>
      </c>
      <c r="F3111" s="2" t="s">
        <v>45</v>
      </c>
      <c r="G3111" s="2" t="s">
        <v>46</v>
      </c>
      <c r="H3111" s="2" t="s">
        <v>80</v>
      </c>
      <c r="I3111" s="2" t="s">
        <v>17058</v>
      </c>
      <c r="J3111" s="2" t="s">
        <v>17059</v>
      </c>
      <c r="K3111" s="2" t="s">
        <v>69</v>
      </c>
      <c r="L3111" s="2" t="s">
        <v>1223</v>
      </c>
      <c r="M3111" s="2" t="s">
        <v>15120</v>
      </c>
      <c r="N3111" s="2" t="s">
        <v>17060</v>
      </c>
      <c r="O3111">
        <v>1</v>
      </c>
      <c r="P3111" s="2" t="s">
        <v>53</v>
      </c>
      <c r="Q3111">
        <v>100</v>
      </c>
      <c r="R3111">
        <v>0</v>
      </c>
      <c r="S3111" s="2" t="s">
        <v>54</v>
      </c>
      <c r="T3111" s="2" t="s">
        <v>55</v>
      </c>
      <c r="U3111" s="2" t="s">
        <v>1062</v>
      </c>
      <c r="V3111" s="2"/>
      <c r="W3111">
        <v>54000</v>
      </c>
      <c r="X3111">
        <v>0</v>
      </c>
      <c r="Y3111">
        <v>0</v>
      </c>
      <c r="Z3111">
        <v>54000</v>
      </c>
      <c r="AB3111" s="2" t="s">
        <v>57</v>
      </c>
      <c r="AC3111">
        <v>21600</v>
      </c>
      <c r="AD3111">
        <v>32400</v>
      </c>
      <c r="AE3111">
        <v>138000</v>
      </c>
      <c r="AF3111">
        <v>2070</v>
      </c>
      <c r="AG3111" s="2"/>
      <c r="AH3111" s="2"/>
      <c r="AI3111" s="1"/>
      <c r="AJ3111" s="2" t="s">
        <v>87</v>
      </c>
      <c r="AK3111" s="2" t="s">
        <v>67</v>
      </c>
      <c r="AM3111" s="2" t="s">
        <v>59</v>
      </c>
      <c r="AP3111" s="2" t="s">
        <v>60</v>
      </c>
      <c r="AQ3111" s="2" t="s">
        <v>41</v>
      </c>
      <c r="AR3111">
        <v>84000</v>
      </c>
      <c r="AS3111" s="2" t="str">
        <f>_xlfn.IFNA(IF(VLOOKUP(all_resi[[#This Row],[No. Waybill]],settle_reconcile[No. Waybill],1,0)="","Recon","Recon"),"-")</f>
        <v>-</v>
      </c>
      <c r="AT3111" s="2">
        <f>all_resi[[#This Row],[Nilai COD]]-all_resi[[#This Row],[COD Fee]]-all_resi[[#This Row],[Total Biaya Setelah Diskon]]</f>
        <v>103530</v>
      </c>
      <c r="AU3111" s="2" t="str">
        <f>IF(all_resi[[#This Row],[Waktu Terima]]="","",_xlfn.DAYS(all_resi[[#This Row],[Waktu Terima]],all_resi[[#This Row],[Tanggal Pengiriman]]))</f>
        <v/>
      </c>
    </row>
    <row r="3112" spans="1:47" x14ac:dyDescent="0.25">
      <c r="A3112" s="2" t="s">
        <v>17026</v>
      </c>
      <c r="B3112" s="1">
        <v>46200</v>
      </c>
      <c r="C3112" s="2" t="s">
        <v>42</v>
      </c>
      <c r="D3112" s="2" t="s">
        <v>43</v>
      </c>
      <c r="E3112" s="2" t="s">
        <v>44</v>
      </c>
      <c r="F3112" s="2" t="s">
        <v>45</v>
      </c>
      <c r="G3112" s="2" t="s">
        <v>46</v>
      </c>
      <c r="H3112" s="2" t="s">
        <v>80</v>
      </c>
      <c r="I3112" s="2" t="s">
        <v>17027</v>
      </c>
      <c r="J3112" s="2" t="s">
        <v>17028</v>
      </c>
      <c r="K3112" s="2" t="s">
        <v>121</v>
      </c>
      <c r="L3112" s="2" t="s">
        <v>122</v>
      </c>
      <c r="M3112" s="2" t="s">
        <v>17029</v>
      </c>
      <c r="N3112" s="2" t="s">
        <v>17030</v>
      </c>
      <c r="O3112">
        <v>1</v>
      </c>
      <c r="P3112" s="2" t="s">
        <v>53</v>
      </c>
      <c r="Q3112">
        <v>100</v>
      </c>
      <c r="R3112">
        <v>0</v>
      </c>
      <c r="S3112" s="2" t="s">
        <v>54</v>
      </c>
      <c r="T3112" s="2" t="s">
        <v>55</v>
      </c>
      <c r="U3112" s="2" t="s">
        <v>17031</v>
      </c>
      <c r="V3112" s="2"/>
      <c r="W3112">
        <v>85000</v>
      </c>
      <c r="X3112">
        <v>0</v>
      </c>
      <c r="Y3112">
        <v>0</v>
      </c>
      <c r="Z3112">
        <v>85000</v>
      </c>
      <c r="AB3112" s="2" t="s">
        <v>57</v>
      </c>
      <c r="AC3112">
        <v>34000</v>
      </c>
      <c r="AD3112">
        <v>51000</v>
      </c>
      <c r="AE3112">
        <v>155000</v>
      </c>
      <c r="AF3112">
        <v>2325</v>
      </c>
      <c r="AG3112" s="2" t="s">
        <v>17027</v>
      </c>
      <c r="AH3112" s="2"/>
      <c r="AI3112" s="1">
        <v>46206</v>
      </c>
      <c r="AJ3112" s="2" t="s">
        <v>87</v>
      </c>
      <c r="AK3112" s="2" t="s">
        <v>58</v>
      </c>
      <c r="AM3112" s="2" t="s">
        <v>59</v>
      </c>
      <c r="AP3112" s="2" t="s">
        <v>60</v>
      </c>
      <c r="AQ3112" s="2" t="s">
        <v>41</v>
      </c>
      <c r="AR3112">
        <v>70000</v>
      </c>
      <c r="AS3112" s="2" t="str">
        <f>_xlfn.IFNA(IF(VLOOKUP(all_resi[[#This Row],[No. Waybill]],settle_reconcile[No. Waybill],1,0)="","Recon","Recon"),"-")</f>
        <v>Recon</v>
      </c>
      <c r="AT3112" s="2">
        <f>all_resi[[#This Row],[Nilai COD]]-all_resi[[#This Row],[COD Fee]]-all_resi[[#This Row],[Total Biaya Setelah Diskon]]</f>
        <v>101675</v>
      </c>
      <c r="AU3112" s="2">
        <f>IF(all_resi[[#This Row],[Waktu Terima]]="","",_xlfn.DAYS(all_resi[[#This Row],[Waktu Terima]],all_resi[[#This Row],[Tanggal Pengiriman]]))</f>
        <v>6</v>
      </c>
    </row>
    <row r="3113" spans="1:47" x14ac:dyDescent="0.25">
      <c r="A3113" s="2" t="s">
        <v>16985</v>
      </c>
      <c r="B3113" s="1">
        <v>46200</v>
      </c>
      <c r="C3113" s="2" t="s">
        <v>42</v>
      </c>
      <c r="D3113" s="2" t="s">
        <v>43</v>
      </c>
      <c r="E3113" s="2" t="s">
        <v>44</v>
      </c>
      <c r="F3113" s="2" t="s">
        <v>45</v>
      </c>
      <c r="G3113" s="2" t="s">
        <v>46</v>
      </c>
      <c r="H3113" s="2" t="s">
        <v>80</v>
      </c>
      <c r="I3113" s="2" t="s">
        <v>16986</v>
      </c>
      <c r="J3113" s="2" t="s">
        <v>16987</v>
      </c>
      <c r="K3113" s="2" t="s">
        <v>183</v>
      </c>
      <c r="L3113" s="2" t="s">
        <v>446</v>
      </c>
      <c r="M3113" s="2" t="s">
        <v>3447</v>
      </c>
      <c r="N3113" s="2" t="s">
        <v>16988</v>
      </c>
      <c r="O3113">
        <v>1</v>
      </c>
      <c r="P3113" s="2" t="s">
        <v>53</v>
      </c>
      <c r="Q3113">
        <v>100</v>
      </c>
      <c r="R3113">
        <v>0</v>
      </c>
      <c r="S3113" s="2" t="s">
        <v>54</v>
      </c>
      <c r="T3113" s="2" t="s">
        <v>55</v>
      </c>
      <c r="U3113" s="2" t="s">
        <v>86</v>
      </c>
      <c r="V3113" s="2"/>
      <c r="W3113">
        <v>100000</v>
      </c>
      <c r="X3113">
        <v>0</v>
      </c>
      <c r="Y3113">
        <v>0</v>
      </c>
      <c r="Z3113">
        <v>100000</v>
      </c>
      <c r="AB3113" s="2" t="s">
        <v>57</v>
      </c>
      <c r="AC3113">
        <v>40000</v>
      </c>
      <c r="AD3113">
        <v>60000</v>
      </c>
      <c r="AE3113">
        <v>160000</v>
      </c>
      <c r="AF3113">
        <v>2400</v>
      </c>
      <c r="AG3113" s="2" t="s">
        <v>16986</v>
      </c>
      <c r="AH3113" s="2"/>
      <c r="AI3113" s="1">
        <v>46205</v>
      </c>
      <c r="AJ3113" s="2" t="s">
        <v>87</v>
      </c>
      <c r="AK3113" s="2" t="s">
        <v>58</v>
      </c>
      <c r="AM3113" s="2" t="s">
        <v>59</v>
      </c>
      <c r="AP3113" s="2" t="s">
        <v>60</v>
      </c>
      <c r="AQ3113" s="2" t="s">
        <v>41</v>
      </c>
      <c r="AR3113">
        <v>60000</v>
      </c>
      <c r="AS3113" s="2" t="str">
        <f>_xlfn.IFNA(IF(VLOOKUP(all_resi[[#This Row],[No. Waybill]],settle_reconcile[No. Waybill],1,0)="","Recon","Recon"),"-")</f>
        <v>Recon</v>
      </c>
      <c r="AT3113" s="2">
        <f>all_resi[[#This Row],[Nilai COD]]-all_resi[[#This Row],[COD Fee]]-all_resi[[#This Row],[Total Biaya Setelah Diskon]]</f>
        <v>97600</v>
      </c>
      <c r="AU3113" s="2">
        <f>IF(all_resi[[#This Row],[Waktu Terima]]="","",_xlfn.DAYS(all_resi[[#This Row],[Waktu Terima]],all_resi[[#This Row],[Tanggal Pengiriman]]))</f>
        <v>5</v>
      </c>
    </row>
    <row r="3114" spans="1:47" x14ac:dyDescent="0.25">
      <c r="A3114" s="2" t="s">
        <v>17095</v>
      </c>
      <c r="B3114" s="1">
        <v>46200</v>
      </c>
      <c r="C3114" s="2" t="s">
        <v>42</v>
      </c>
      <c r="D3114" s="2" t="s">
        <v>43</v>
      </c>
      <c r="E3114" s="2" t="s">
        <v>44</v>
      </c>
      <c r="F3114" s="2" t="s">
        <v>45</v>
      </c>
      <c r="G3114" s="2" t="s">
        <v>46</v>
      </c>
      <c r="H3114" s="2" t="s">
        <v>47</v>
      </c>
      <c r="I3114" s="2" t="s">
        <v>17096</v>
      </c>
      <c r="J3114" s="2" t="s">
        <v>17097</v>
      </c>
      <c r="K3114" s="2" t="s">
        <v>143</v>
      </c>
      <c r="L3114" s="2" t="s">
        <v>3328</v>
      </c>
      <c r="M3114" s="2" t="s">
        <v>4961</v>
      </c>
      <c r="N3114" s="2" t="s">
        <v>17098</v>
      </c>
      <c r="O3114">
        <v>1</v>
      </c>
      <c r="P3114" s="2" t="s">
        <v>53</v>
      </c>
      <c r="Q3114">
        <v>100</v>
      </c>
      <c r="R3114">
        <v>0</v>
      </c>
      <c r="S3114" s="2" t="s">
        <v>54</v>
      </c>
      <c r="T3114" s="2" t="s">
        <v>55</v>
      </c>
      <c r="U3114" s="2" t="s">
        <v>97</v>
      </c>
      <c r="V3114" s="2"/>
      <c r="W3114">
        <v>25000</v>
      </c>
      <c r="X3114">
        <v>0</v>
      </c>
      <c r="Y3114">
        <v>0</v>
      </c>
      <c r="Z3114">
        <v>25000</v>
      </c>
      <c r="AB3114" s="2" t="s">
        <v>57</v>
      </c>
      <c r="AC3114">
        <v>18000</v>
      </c>
      <c r="AD3114">
        <v>7000</v>
      </c>
      <c r="AE3114">
        <v>95000</v>
      </c>
      <c r="AF3114">
        <v>1425</v>
      </c>
      <c r="AG3114" s="2" t="s">
        <v>17096</v>
      </c>
      <c r="AH3114" s="2"/>
      <c r="AI3114" s="1">
        <v>46206</v>
      </c>
      <c r="AJ3114" s="2"/>
      <c r="AK3114" s="2" t="s">
        <v>58</v>
      </c>
      <c r="AM3114" s="2" t="s">
        <v>59</v>
      </c>
      <c r="AP3114" s="2" t="s">
        <v>60</v>
      </c>
      <c r="AQ3114" s="2" t="s">
        <v>41</v>
      </c>
      <c r="AR3114">
        <v>70000</v>
      </c>
      <c r="AS3114" s="2" t="str">
        <f>_xlfn.IFNA(IF(VLOOKUP(all_resi[[#This Row],[No. Waybill]],settle_reconcile[No. Waybill],1,0)="","Recon","Recon"),"-")</f>
        <v>Recon</v>
      </c>
      <c r="AT3114" s="2">
        <f>all_resi[[#This Row],[Nilai COD]]-all_resi[[#This Row],[COD Fee]]-all_resi[[#This Row],[Total Biaya Setelah Diskon]]</f>
        <v>86575</v>
      </c>
      <c r="AU3114" s="2">
        <f>IF(all_resi[[#This Row],[Waktu Terima]]="","",_xlfn.DAYS(all_resi[[#This Row],[Waktu Terima]],all_resi[[#This Row],[Tanggal Pengiriman]]))</f>
        <v>6</v>
      </c>
    </row>
    <row r="3115" spans="1:47" x14ac:dyDescent="0.25">
      <c r="A3115" s="2" t="s">
        <v>17169</v>
      </c>
      <c r="B3115" s="1">
        <v>46200</v>
      </c>
      <c r="C3115" s="2" t="s">
        <v>42</v>
      </c>
      <c r="D3115" s="2" t="s">
        <v>43</v>
      </c>
      <c r="E3115" s="2" t="s">
        <v>44</v>
      </c>
      <c r="F3115" s="2" t="s">
        <v>45</v>
      </c>
      <c r="G3115" s="2" t="s">
        <v>46</v>
      </c>
      <c r="H3115" s="2" t="s">
        <v>80</v>
      </c>
      <c r="I3115" s="2" t="s">
        <v>17170</v>
      </c>
      <c r="J3115" s="2" t="s">
        <v>17171</v>
      </c>
      <c r="K3115" s="2" t="s">
        <v>171</v>
      </c>
      <c r="L3115" s="2" t="s">
        <v>401</v>
      </c>
      <c r="M3115" s="2" t="s">
        <v>2414</v>
      </c>
      <c r="N3115" s="2" t="s">
        <v>17172</v>
      </c>
      <c r="O3115">
        <v>1</v>
      </c>
      <c r="P3115" s="2" t="s">
        <v>53</v>
      </c>
      <c r="Q3115">
        <v>100</v>
      </c>
      <c r="R3115">
        <v>0</v>
      </c>
      <c r="S3115" s="2" t="s">
        <v>54</v>
      </c>
      <c r="T3115" s="2" t="s">
        <v>55</v>
      </c>
      <c r="U3115" s="2" t="s">
        <v>10899</v>
      </c>
      <c r="V3115" s="2"/>
      <c r="W3115">
        <v>30000</v>
      </c>
      <c r="X3115">
        <v>0</v>
      </c>
      <c r="Y3115">
        <v>0</v>
      </c>
      <c r="Z3115">
        <v>30000</v>
      </c>
      <c r="AB3115" s="2" t="s">
        <v>57</v>
      </c>
      <c r="AC3115">
        <v>12000</v>
      </c>
      <c r="AD3115">
        <v>18000</v>
      </c>
      <c r="AE3115">
        <v>131000</v>
      </c>
      <c r="AF3115">
        <v>1965</v>
      </c>
      <c r="AG3115" s="2" t="s">
        <v>17170</v>
      </c>
      <c r="AH3115" s="2"/>
      <c r="AI3115" s="1">
        <v>46205</v>
      </c>
      <c r="AJ3115" s="2" t="s">
        <v>87</v>
      </c>
      <c r="AK3115" s="2" t="s">
        <v>58</v>
      </c>
      <c r="AM3115" s="2" t="s">
        <v>59</v>
      </c>
      <c r="AP3115" s="2" t="s">
        <v>60</v>
      </c>
      <c r="AQ3115" s="2" t="s">
        <v>41</v>
      </c>
      <c r="AR3115">
        <v>101000</v>
      </c>
      <c r="AS3115" s="2" t="str">
        <f>_xlfn.IFNA(IF(VLOOKUP(all_resi[[#This Row],[No. Waybill]],settle_reconcile[No. Waybill],1,0)="","Recon","Recon"),"-")</f>
        <v>Recon</v>
      </c>
      <c r="AT3115" s="2">
        <f>all_resi[[#This Row],[Nilai COD]]-all_resi[[#This Row],[COD Fee]]-all_resi[[#This Row],[Total Biaya Setelah Diskon]]</f>
        <v>111035</v>
      </c>
      <c r="AU3115" s="2">
        <f>IF(all_resi[[#This Row],[Waktu Terima]]="","",_xlfn.DAYS(all_resi[[#This Row],[Waktu Terima]],all_resi[[#This Row],[Tanggal Pengiriman]]))</f>
        <v>5</v>
      </c>
    </row>
    <row r="3116" spans="1:47" x14ac:dyDescent="0.25">
      <c r="A3116" s="2" t="s">
        <v>16942</v>
      </c>
      <c r="B3116" s="1">
        <v>46200</v>
      </c>
      <c r="C3116" s="2" t="s">
        <v>42</v>
      </c>
      <c r="D3116" s="2" t="s">
        <v>43</v>
      </c>
      <c r="E3116" s="2" t="s">
        <v>44</v>
      </c>
      <c r="F3116" s="2" t="s">
        <v>45</v>
      </c>
      <c r="G3116" s="2" t="s">
        <v>46</v>
      </c>
      <c r="H3116" s="2" t="s">
        <v>47</v>
      </c>
      <c r="I3116" s="2" t="s">
        <v>16943</v>
      </c>
      <c r="J3116" s="2" t="s">
        <v>16944</v>
      </c>
      <c r="K3116" s="2" t="s">
        <v>209</v>
      </c>
      <c r="L3116" s="2" t="s">
        <v>4261</v>
      </c>
      <c r="M3116" s="2" t="s">
        <v>10962</v>
      </c>
      <c r="N3116" s="2" t="s">
        <v>16945</v>
      </c>
      <c r="O3116">
        <v>1</v>
      </c>
      <c r="P3116" s="2" t="s">
        <v>53</v>
      </c>
      <c r="Q3116">
        <v>100</v>
      </c>
      <c r="R3116">
        <v>0</v>
      </c>
      <c r="S3116" s="2" t="s">
        <v>54</v>
      </c>
      <c r="T3116" s="2" t="s">
        <v>55</v>
      </c>
      <c r="U3116" s="2" t="s">
        <v>147</v>
      </c>
      <c r="V3116" s="2"/>
      <c r="W3116">
        <v>48000</v>
      </c>
      <c r="X3116">
        <v>0</v>
      </c>
      <c r="Y3116">
        <v>0</v>
      </c>
      <c r="Z3116">
        <v>48000</v>
      </c>
      <c r="AB3116" s="2" t="s">
        <v>57</v>
      </c>
      <c r="AC3116">
        <v>19200</v>
      </c>
      <c r="AD3116">
        <v>28800</v>
      </c>
      <c r="AE3116">
        <v>118000</v>
      </c>
      <c r="AF3116">
        <v>1770</v>
      </c>
      <c r="AG3116" s="2"/>
      <c r="AH3116" s="2"/>
      <c r="AI3116" s="1"/>
      <c r="AJ3116" s="2"/>
      <c r="AK3116" s="2" t="s">
        <v>67</v>
      </c>
      <c r="AM3116" s="2" t="s">
        <v>59</v>
      </c>
      <c r="AP3116" s="2" t="s">
        <v>60</v>
      </c>
      <c r="AQ3116" s="2" t="s">
        <v>41</v>
      </c>
      <c r="AR3116">
        <v>70000</v>
      </c>
      <c r="AS3116" s="2" t="str">
        <f>_xlfn.IFNA(IF(VLOOKUP(all_resi[[#This Row],[No. Waybill]],settle_reconcile[No. Waybill],1,0)="","Recon","Recon"),"-")</f>
        <v>-</v>
      </c>
      <c r="AT3116" s="2">
        <f>all_resi[[#This Row],[Nilai COD]]-all_resi[[#This Row],[COD Fee]]-all_resi[[#This Row],[Total Biaya Setelah Diskon]]</f>
        <v>87430</v>
      </c>
      <c r="AU3116" s="2" t="str">
        <f>IF(all_resi[[#This Row],[Waktu Terima]]="","",_xlfn.DAYS(all_resi[[#This Row],[Waktu Terima]],all_resi[[#This Row],[Tanggal Pengiriman]]))</f>
        <v/>
      </c>
    </row>
    <row r="3117" spans="1:47" x14ac:dyDescent="0.25">
      <c r="A3117" s="2" t="s">
        <v>16925</v>
      </c>
      <c r="B3117" s="1">
        <v>46200</v>
      </c>
      <c r="C3117" s="2" t="s">
        <v>42</v>
      </c>
      <c r="D3117" s="2" t="s">
        <v>43</v>
      </c>
      <c r="E3117" s="2" t="s">
        <v>44</v>
      </c>
      <c r="F3117" s="2" t="s">
        <v>45</v>
      </c>
      <c r="G3117" s="2" t="s">
        <v>46</v>
      </c>
      <c r="H3117" s="2" t="s">
        <v>47</v>
      </c>
      <c r="I3117" s="2" t="s">
        <v>16926</v>
      </c>
      <c r="J3117" s="2" t="s">
        <v>16927</v>
      </c>
      <c r="K3117" s="2" t="s">
        <v>121</v>
      </c>
      <c r="L3117" s="2" t="s">
        <v>274</v>
      </c>
      <c r="M3117" s="2" t="s">
        <v>2072</v>
      </c>
      <c r="N3117" s="2" t="s">
        <v>16928</v>
      </c>
      <c r="O3117">
        <v>1</v>
      </c>
      <c r="P3117" s="2" t="s">
        <v>53</v>
      </c>
      <c r="Q3117">
        <v>100</v>
      </c>
      <c r="R3117">
        <v>0</v>
      </c>
      <c r="S3117" s="2" t="s">
        <v>54</v>
      </c>
      <c r="T3117" s="2" t="s">
        <v>55</v>
      </c>
      <c r="U3117" s="2" t="s">
        <v>97</v>
      </c>
      <c r="V3117" s="2"/>
      <c r="W3117">
        <v>68000</v>
      </c>
      <c r="X3117">
        <v>0</v>
      </c>
      <c r="Y3117">
        <v>0</v>
      </c>
      <c r="Z3117">
        <v>68000</v>
      </c>
      <c r="AB3117" s="2" t="s">
        <v>57</v>
      </c>
      <c r="AC3117">
        <v>27200</v>
      </c>
      <c r="AD3117">
        <v>40800</v>
      </c>
      <c r="AE3117">
        <v>138000</v>
      </c>
      <c r="AF3117">
        <v>2070</v>
      </c>
      <c r="AG3117" s="2" t="s">
        <v>16926</v>
      </c>
      <c r="AH3117" s="2"/>
      <c r="AI3117" s="1">
        <v>46204</v>
      </c>
      <c r="AJ3117" s="2"/>
      <c r="AK3117" s="2" t="s">
        <v>58</v>
      </c>
      <c r="AM3117" s="2" t="s">
        <v>59</v>
      </c>
      <c r="AP3117" s="2" t="s">
        <v>60</v>
      </c>
      <c r="AQ3117" s="2" t="s">
        <v>41</v>
      </c>
      <c r="AR3117">
        <v>70000</v>
      </c>
      <c r="AS3117" s="2" t="str">
        <f>_xlfn.IFNA(IF(VLOOKUP(all_resi[[#This Row],[No. Waybill]],settle_reconcile[No. Waybill],1,0)="","Recon","Recon"),"-")</f>
        <v>Recon</v>
      </c>
      <c r="AT3117" s="2">
        <f>all_resi[[#This Row],[Nilai COD]]-all_resi[[#This Row],[COD Fee]]-all_resi[[#This Row],[Total Biaya Setelah Diskon]]</f>
        <v>95130</v>
      </c>
      <c r="AU3117" s="2">
        <f>IF(all_resi[[#This Row],[Waktu Terima]]="","",_xlfn.DAYS(all_resi[[#This Row],[Waktu Terima]],all_resi[[#This Row],[Tanggal Pengiriman]]))</f>
        <v>4</v>
      </c>
    </row>
    <row r="3118" spans="1:47" x14ac:dyDescent="0.25">
      <c r="A3118" s="2" t="s">
        <v>17164</v>
      </c>
      <c r="B3118" s="1">
        <v>46200</v>
      </c>
      <c r="C3118" s="2" t="s">
        <v>42</v>
      </c>
      <c r="D3118" s="2" t="s">
        <v>43</v>
      </c>
      <c r="E3118" s="2" t="s">
        <v>44</v>
      </c>
      <c r="F3118" s="2" t="s">
        <v>45</v>
      </c>
      <c r="G3118" s="2" t="s">
        <v>46</v>
      </c>
      <c r="H3118" s="2" t="s">
        <v>80</v>
      </c>
      <c r="I3118" s="2" t="s">
        <v>17165</v>
      </c>
      <c r="J3118" s="2" t="s">
        <v>17166</v>
      </c>
      <c r="K3118" s="2" t="s">
        <v>121</v>
      </c>
      <c r="L3118" s="2" t="s">
        <v>1607</v>
      </c>
      <c r="M3118" s="2" t="s">
        <v>17167</v>
      </c>
      <c r="N3118" s="2" t="s">
        <v>17168</v>
      </c>
      <c r="O3118">
        <v>1</v>
      </c>
      <c r="P3118" s="2" t="s">
        <v>53</v>
      </c>
      <c r="Q3118">
        <v>100</v>
      </c>
      <c r="R3118">
        <v>0</v>
      </c>
      <c r="S3118" s="2" t="s">
        <v>54</v>
      </c>
      <c r="T3118" s="2" t="s">
        <v>55</v>
      </c>
      <c r="U3118" s="2" t="s">
        <v>86</v>
      </c>
      <c r="V3118" s="2"/>
      <c r="W3118">
        <v>85000</v>
      </c>
      <c r="X3118">
        <v>0</v>
      </c>
      <c r="Y3118">
        <v>0</v>
      </c>
      <c r="Z3118">
        <v>85000</v>
      </c>
      <c r="AB3118" s="2" t="s">
        <v>57</v>
      </c>
      <c r="AC3118">
        <v>34000</v>
      </c>
      <c r="AD3118">
        <v>51000</v>
      </c>
      <c r="AE3118">
        <v>145000</v>
      </c>
      <c r="AF3118">
        <v>2175</v>
      </c>
      <c r="AG3118" s="2"/>
      <c r="AH3118" s="2"/>
      <c r="AI3118" s="1"/>
      <c r="AJ3118" s="2" t="s">
        <v>87</v>
      </c>
      <c r="AK3118" s="2" t="s">
        <v>67</v>
      </c>
      <c r="AM3118" s="2" t="s">
        <v>59</v>
      </c>
      <c r="AP3118" s="2" t="s">
        <v>60</v>
      </c>
      <c r="AQ3118" s="2" t="s">
        <v>41</v>
      </c>
      <c r="AR3118">
        <v>60000</v>
      </c>
      <c r="AS3118" s="2" t="str">
        <f>_xlfn.IFNA(IF(VLOOKUP(all_resi[[#This Row],[No. Waybill]],settle_reconcile[No. Waybill],1,0)="","Recon","Recon"),"-")</f>
        <v>-</v>
      </c>
      <c r="AT3118" s="2">
        <f>all_resi[[#This Row],[Nilai COD]]-all_resi[[#This Row],[COD Fee]]-all_resi[[#This Row],[Total Biaya Setelah Diskon]]</f>
        <v>91825</v>
      </c>
      <c r="AU3118" s="2" t="str">
        <f>IF(all_resi[[#This Row],[Waktu Terima]]="","",_xlfn.DAYS(all_resi[[#This Row],[Waktu Terima]],all_resi[[#This Row],[Tanggal Pengiriman]]))</f>
        <v/>
      </c>
    </row>
    <row r="3119" spans="1:47" x14ac:dyDescent="0.25">
      <c r="A3119" s="2" t="s">
        <v>16917</v>
      </c>
      <c r="B3119" s="1">
        <v>46200</v>
      </c>
      <c r="C3119" s="2" t="s">
        <v>42</v>
      </c>
      <c r="D3119" s="2" t="s">
        <v>43</v>
      </c>
      <c r="E3119" s="2" t="s">
        <v>44</v>
      </c>
      <c r="F3119" s="2" t="s">
        <v>45</v>
      </c>
      <c r="G3119" s="2" t="s">
        <v>46</v>
      </c>
      <c r="H3119" s="2" t="s">
        <v>47</v>
      </c>
      <c r="I3119" s="2" t="s">
        <v>16918</v>
      </c>
      <c r="J3119" s="2" t="s">
        <v>16919</v>
      </c>
      <c r="K3119" s="2" t="s">
        <v>209</v>
      </c>
      <c r="L3119" s="2" t="s">
        <v>573</v>
      </c>
      <c r="M3119" s="2" t="s">
        <v>2429</v>
      </c>
      <c r="N3119" s="2" t="s">
        <v>16920</v>
      </c>
      <c r="O3119">
        <v>1</v>
      </c>
      <c r="P3119" s="2" t="s">
        <v>53</v>
      </c>
      <c r="Q3119">
        <v>100</v>
      </c>
      <c r="R3119">
        <v>0</v>
      </c>
      <c r="S3119" s="2" t="s">
        <v>54</v>
      </c>
      <c r="T3119" s="2" t="s">
        <v>55</v>
      </c>
      <c r="U3119" s="2" t="s">
        <v>386</v>
      </c>
      <c r="V3119" s="2"/>
      <c r="W3119">
        <v>48000</v>
      </c>
      <c r="X3119">
        <v>0</v>
      </c>
      <c r="Y3119">
        <v>0</v>
      </c>
      <c r="Z3119">
        <v>48000</v>
      </c>
      <c r="AB3119" s="2" t="s">
        <v>57</v>
      </c>
      <c r="AC3119">
        <v>19200</v>
      </c>
      <c r="AD3119">
        <v>28800</v>
      </c>
      <c r="AE3119">
        <v>142000</v>
      </c>
      <c r="AF3119">
        <v>2130</v>
      </c>
      <c r="AG3119" s="2"/>
      <c r="AH3119" s="2"/>
      <c r="AI3119" s="1"/>
      <c r="AJ3119" s="2"/>
      <c r="AK3119" s="2" t="s">
        <v>67</v>
      </c>
      <c r="AM3119" s="2" t="s">
        <v>59</v>
      </c>
      <c r="AP3119" s="2" t="s">
        <v>3437</v>
      </c>
      <c r="AQ3119" s="2" t="s">
        <v>41</v>
      </c>
      <c r="AR3119">
        <v>94000</v>
      </c>
      <c r="AS3119" s="2" t="str">
        <f>_xlfn.IFNA(IF(VLOOKUP(all_resi[[#This Row],[No. Waybill]],settle_reconcile[No. Waybill],1,0)="","Recon","Recon"),"-")</f>
        <v>-</v>
      </c>
      <c r="AT3119" s="2">
        <f>all_resi[[#This Row],[Nilai COD]]-all_resi[[#This Row],[COD Fee]]-all_resi[[#This Row],[Total Biaya Setelah Diskon]]</f>
        <v>111070</v>
      </c>
      <c r="AU3119" s="2" t="str">
        <f>IF(all_resi[[#This Row],[Waktu Terima]]="","",_xlfn.DAYS(all_resi[[#This Row],[Waktu Terima]],all_resi[[#This Row],[Tanggal Pengiriman]]))</f>
        <v/>
      </c>
    </row>
    <row r="3120" spans="1:47" x14ac:dyDescent="0.25">
      <c r="A3120" s="2" t="s">
        <v>16933</v>
      </c>
      <c r="B3120" s="1">
        <v>46200</v>
      </c>
      <c r="C3120" s="2" t="s">
        <v>42</v>
      </c>
      <c r="D3120" s="2" t="s">
        <v>43</v>
      </c>
      <c r="E3120" s="2" t="s">
        <v>44</v>
      </c>
      <c r="F3120" s="2" t="s">
        <v>45</v>
      </c>
      <c r="G3120" s="2" t="s">
        <v>46</v>
      </c>
      <c r="H3120" s="2" t="s">
        <v>80</v>
      </c>
      <c r="I3120" s="2" t="s">
        <v>16934</v>
      </c>
      <c r="J3120" s="2" t="s">
        <v>16935</v>
      </c>
      <c r="K3120" s="2" t="s">
        <v>116</v>
      </c>
      <c r="L3120" s="2" t="s">
        <v>2433</v>
      </c>
      <c r="M3120" s="2" t="s">
        <v>16936</v>
      </c>
      <c r="N3120" s="2" t="s">
        <v>16937</v>
      </c>
      <c r="O3120">
        <v>1</v>
      </c>
      <c r="P3120" s="2" t="s">
        <v>53</v>
      </c>
      <c r="Q3120">
        <v>100</v>
      </c>
      <c r="R3120">
        <v>0</v>
      </c>
      <c r="S3120" s="2" t="s">
        <v>54</v>
      </c>
      <c r="T3120" s="2" t="s">
        <v>55</v>
      </c>
      <c r="U3120" s="2" t="s">
        <v>141</v>
      </c>
      <c r="V3120" s="2"/>
      <c r="W3120">
        <v>8000</v>
      </c>
      <c r="X3120">
        <v>0</v>
      </c>
      <c r="Y3120">
        <v>0</v>
      </c>
      <c r="Z3120">
        <v>8000</v>
      </c>
      <c r="AB3120" s="2" t="s">
        <v>57</v>
      </c>
      <c r="AC3120">
        <v>3000</v>
      </c>
      <c r="AD3120">
        <v>5000</v>
      </c>
      <c r="AE3120">
        <v>49000</v>
      </c>
      <c r="AF3120">
        <v>735</v>
      </c>
      <c r="AG3120" s="2" t="s">
        <v>256</v>
      </c>
      <c r="AH3120" s="2"/>
      <c r="AI3120" s="1">
        <v>46205</v>
      </c>
      <c r="AJ3120" s="2" t="s">
        <v>87</v>
      </c>
      <c r="AK3120" s="2" t="s">
        <v>67</v>
      </c>
      <c r="AM3120" s="2" t="s">
        <v>59</v>
      </c>
      <c r="AP3120" s="2" t="s">
        <v>60</v>
      </c>
      <c r="AQ3120" s="2" t="s">
        <v>41</v>
      </c>
      <c r="AR3120">
        <v>41000</v>
      </c>
      <c r="AS3120" s="2" t="str">
        <f>_xlfn.IFNA(IF(VLOOKUP(all_resi[[#This Row],[No. Waybill]],settle_reconcile[No. Waybill],1,0)="","Recon","Recon"),"-")</f>
        <v>-</v>
      </c>
      <c r="AT3120" s="2">
        <f>all_resi[[#This Row],[Nilai COD]]-all_resi[[#This Row],[COD Fee]]-all_resi[[#This Row],[Total Biaya Setelah Diskon]]</f>
        <v>43265</v>
      </c>
      <c r="AU3120" s="2">
        <f>IF(all_resi[[#This Row],[Waktu Terima]]="","",_xlfn.DAYS(all_resi[[#This Row],[Waktu Terima]],all_resi[[#This Row],[Tanggal Pengiriman]]))</f>
        <v>5</v>
      </c>
    </row>
    <row r="3121" spans="1:47" x14ac:dyDescent="0.25">
      <c r="A3121" s="2" t="s">
        <v>17079</v>
      </c>
      <c r="B3121" s="1">
        <v>46200</v>
      </c>
      <c r="C3121" s="2" t="s">
        <v>42</v>
      </c>
      <c r="D3121" s="2" t="s">
        <v>43</v>
      </c>
      <c r="E3121" s="2" t="s">
        <v>44</v>
      </c>
      <c r="F3121" s="2" t="s">
        <v>45</v>
      </c>
      <c r="G3121" s="2" t="s">
        <v>46</v>
      </c>
      <c r="H3121" s="2" t="s">
        <v>80</v>
      </c>
      <c r="I3121" s="2" t="s">
        <v>17080</v>
      </c>
      <c r="J3121" s="2" t="s">
        <v>17081</v>
      </c>
      <c r="K3121" s="2" t="s">
        <v>75</v>
      </c>
      <c r="L3121" s="2" t="s">
        <v>2063</v>
      </c>
      <c r="M3121" s="2" t="s">
        <v>4695</v>
      </c>
      <c r="N3121" s="2" t="s">
        <v>17082</v>
      </c>
      <c r="O3121">
        <v>1</v>
      </c>
      <c r="P3121" s="2" t="s">
        <v>53</v>
      </c>
      <c r="Q3121">
        <v>100</v>
      </c>
      <c r="R3121">
        <v>0</v>
      </c>
      <c r="S3121" s="2" t="s">
        <v>54</v>
      </c>
      <c r="T3121" s="2" t="s">
        <v>55</v>
      </c>
      <c r="U3121" s="2" t="s">
        <v>154</v>
      </c>
      <c r="V3121" s="2"/>
      <c r="W3121">
        <v>65000</v>
      </c>
      <c r="X3121">
        <v>0</v>
      </c>
      <c r="Y3121">
        <v>0</v>
      </c>
      <c r="Z3121">
        <v>65000</v>
      </c>
      <c r="AB3121" s="2" t="s">
        <v>57</v>
      </c>
      <c r="AC3121">
        <v>26000</v>
      </c>
      <c r="AD3121">
        <v>39000</v>
      </c>
      <c r="AE3121">
        <v>159000</v>
      </c>
      <c r="AF3121">
        <v>2385</v>
      </c>
      <c r="AG3121" s="2" t="s">
        <v>17080</v>
      </c>
      <c r="AH3121" s="2"/>
      <c r="AI3121" s="1">
        <v>46205</v>
      </c>
      <c r="AJ3121" s="2" t="s">
        <v>87</v>
      </c>
      <c r="AK3121" s="2" t="s">
        <v>58</v>
      </c>
      <c r="AM3121" s="2" t="s">
        <v>59</v>
      </c>
      <c r="AP3121" s="2" t="s">
        <v>60</v>
      </c>
      <c r="AQ3121" s="2" t="s">
        <v>41</v>
      </c>
      <c r="AR3121">
        <v>94000</v>
      </c>
      <c r="AS3121" s="2" t="str">
        <f>_xlfn.IFNA(IF(VLOOKUP(all_resi[[#This Row],[No. Waybill]],settle_reconcile[No. Waybill],1,0)="","Recon","Recon"),"-")</f>
        <v>Recon</v>
      </c>
      <c r="AT3121" s="2">
        <f>all_resi[[#This Row],[Nilai COD]]-all_resi[[#This Row],[COD Fee]]-all_resi[[#This Row],[Total Biaya Setelah Diskon]]</f>
        <v>117615</v>
      </c>
      <c r="AU3121" s="2">
        <f>IF(all_resi[[#This Row],[Waktu Terima]]="","",_xlfn.DAYS(all_resi[[#This Row],[Waktu Terima]],all_resi[[#This Row],[Tanggal Pengiriman]]))</f>
        <v>5</v>
      </c>
    </row>
    <row r="3122" spans="1:47" x14ac:dyDescent="0.25">
      <c r="A3122" s="2" t="s">
        <v>17137</v>
      </c>
      <c r="B3122" s="1">
        <v>46200</v>
      </c>
      <c r="C3122" s="2" t="s">
        <v>42</v>
      </c>
      <c r="D3122" s="2" t="s">
        <v>43</v>
      </c>
      <c r="E3122" s="2" t="s">
        <v>44</v>
      </c>
      <c r="F3122" s="2" t="s">
        <v>45</v>
      </c>
      <c r="G3122" s="2" t="s">
        <v>46</v>
      </c>
      <c r="H3122" s="2" t="s">
        <v>47</v>
      </c>
      <c r="I3122" s="2" t="s">
        <v>17138</v>
      </c>
      <c r="J3122" s="2" t="s">
        <v>17139</v>
      </c>
      <c r="K3122" s="2" t="s">
        <v>143</v>
      </c>
      <c r="L3122" s="2" t="s">
        <v>3328</v>
      </c>
      <c r="M3122" s="2" t="s">
        <v>17140</v>
      </c>
      <c r="N3122" s="2" t="s">
        <v>17141</v>
      </c>
      <c r="O3122">
        <v>1</v>
      </c>
      <c r="P3122" s="2" t="s">
        <v>53</v>
      </c>
      <c r="Q3122">
        <v>100</v>
      </c>
      <c r="R3122">
        <v>0</v>
      </c>
      <c r="S3122" s="2" t="s">
        <v>54</v>
      </c>
      <c r="T3122" s="2" t="s">
        <v>55</v>
      </c>
      <c r="U3122" s="2" t="s">
        <v>97</v>
      </c>
      <c r="V3122" s="2"/>
      <c r="W3122">
        <v>25000</v>
      </c>
      <c r="X3122">
        <v>0</v>
      </c>
      <c r="Y3122">
        <v>0</v>
      </c>
      <c r="Z3122">
        <v>25000</v>
      </c>
      <c r="AB3122" s="2" t="s">
        <v>57</v>
      </c>
      <c r="AC3122">
        <v>18000</v>
      </c>
      <c r="AD3122">
        <v>7000</v>
      </c>
      <c r="AE3122">
        <v>95000</v>
      </c>
      <c r="AF3122">
        <v>1425</v>
      </c>
      <c r="AG3122" s="2" t="s">
        <v>17138</v>
      </c>
      <c r="AH3122" s="2"/>
      <c r="AI3122" s="1">
        <v>46202</v>
      </c>
      <c r="AJ3122" s="2"/>
      <c r="AK3122" s="2" t="s">
        <v>58</v>
      </c>
      <c r="AM3122" s="2" t="s">
        <v>59</v>
      </c>
      <c r="AP3122" s="2" t="s">
        <v>60</v>
      </c>
      <c r="AQ3122" s="2" t="s">
        <v>41</v>
      </c>
      <c r="AR3122">
        <v>70000</v>
      </c>
      <c r="AS3122" s="2" t="str">
        <f>_xlfn.IFNA(IF(VLOOKUP(all_resi[[#This Row],[No. Waybill]],settle_reconcile[No. Waybill],1,0)="","Recon","Recon"),"-")</f>
        <v>Recon</v>
      </c>
      <c r="AT3122" s="2">
        <f>all_resi[[#This Row],[Nilai COD]]-all_resi[[#This Row],[COD Fee]]-all_resi[[#This Row],[Total Biaya Setelah Diskon]]</f>
        <v>86575</v>
      </c>
      <c r="AU3122" s="2">
        <f>IF(all_resi[[#This Row],[Waktu Terima]]="","",_xlfn.DAYS(all_resi[[#This Row],[Waktu Terima]],all_resi[[#This Row],[Tanggal Pengiriman]]))</f>
        <v>2</v>
      </c>
    </row>
    <row r="3123" spans="1:47" x14ac:dyDescent="0.25">
      <c r="A3123" s="2" t="s">
        <v>17083</v>
      </c>
      <c r="B3123" s="1">
        <v>46200</v>
      </c>
      <c r="C3123" s="2" t="s">
        <v>42</v>
      </c>
      <c r="D3123" s="2" t="s">
        <v>43</v>
      </c>
      <c r="E3123" s="2" t="s">
        <v>44</v>
      </c>
      <c r="F3123" s="2" t="s">
        <v>45</v>
      </c>
      <c r="G3123" s="2" t="s">
        <v>46</v>
      </c>
      <c r="H3123" s="2" t="s">
        <v>80</v>
      </c>
      <c r="I3123" s="2" t="s">
        <v>17084</v>
      </c>
      <c r="J3123" s="2" t="s">
        <v>17085</v>
      </c>
      <c r="K3123" s="2" t="s">
        <v>121</v>
      </c>
      <c r="L3123" s="2" t="s">
        <v>680</v>
      </c>
      <c r="M3123" s="2" t="s">
        <v>3803</v>
      </c>
      <c r="N3123" s="2" t="s">
        <v>17086</v>
      </c>
      <c r="O3123">
        <v>1</v>
      </c>
      <c r="P3123" s="2" t="s">
        <v>53</v>
      </c>
      <c r="Q3123">
        <v>100</v>
      </c>
      <c r="R3123">
        <v>0</v>
      </c>
      <c r="S3123" s="2" t="s">
        <v>54</v>
      </c>
      <c r="T3123" s="2" t="s">
        <v>55</v>
      </c>
      <c r="U3123" s="2" t="s">
        <v>1997</v>
      </c>
      <c r="V3123" s="2"/>
      <c r="W3123">
        <v>85000</v>
      </c>
      <c r="X3123">
        <v>0</v>
      </c>
      <c r="Y3123">
        <v>0</v>
      </c>
      <c r="Z3123">
        <v>85000</v>
      </c>
      <c r="AB3123" s="2" t="s">
        <v>57</v>
      </c>
      <c r="AC3123">
        <v>34000</v>
      </c>
      <c r="AD3123">
        <v>51000</v>
      </c>
      <c r="AE3123">
        <v>169000</v>
      </c>
      <c r="AF3123">
        <v>2535</v>
      </c>
      <c r="AG3123" s="2"/>
      <c r="AH3123" s="2"/>
      <c r="AI3123" s="1"/>
      <c r="AJ3123" s="2" t="s">
        <v>87</v>
      </c>
      <c r="AK3123" s="2" t="s">
        <v>67</v>
      </c>
      <c r="AM3123" s="2" t="s">
        <v>59</v>
      </c>
      <c r="AP3123" s="2" t="s">
        <v>60</v>
      </c>
      <c r="AQ3123" s="2" t="s">
        <v>41</v>
      </c>
      <c r="AR3123">
        <v>84000</v>
      </c>
      <c r="AS3123" s="2" t="str">
        <f>_xlfn.IFNA(IF(VLOOKUP(all_resi[[#This Row],[No. Waybill]],settle_reconcile[No. Waybill],1,0)="","Recon","Recon"),"-")</f>
        <v>-</v>
      </c>
      <c r="AT3123" s="2">
        <f>all_resi[[#This Row],[Nilai COD]]-all_resi[[#This Row],[COD Fee]]-all_resi[[#This Row],[Total Biaya Setelah Diskon]]</f>
        <v>115465</v>
      </c>
      <c r="AU3123" s="2" t="str">
        <f>IF(all_resi[[#This Row],[Waktu Terima]]="","",_xlfn.DAYS(all_resi[[#This Row],[Waktu Terima]],all_resi[[#This Row],[Tanggal Pengiriman]]))</f>
        <v/>
      </c>
    </row>
    <row r="3124" spans="1:47" x14ac:dyDescent="0.25">
      <c r="A3124" s="2" t="s">
        <v>17124</v>
      </c>
      <c r="B3124" s="1">
        <v>46200</v>
      </c>
      <c r="C3124" s="2" t="s">
        <v>42</v>
      </c>
      <c r="D3124" s="2" t="s">
        <v>43</v>
      </c>
      <c r="E3124" s="2" t="s">
        <v>44</v>
      </c>
      <c r="F3124" s="2" t="s">
        <v>45</v>
      </c>
      <c r="G3124" s="2" t="s">
        <v>46</v>
      </c>
      <c r="H3124" s="2" t="s">
        <v>80</v>
      </c>
      <c r="I3124" s="2" t="s">
        <v>17125</v>
      </c>
      <c r="J3124" s="2" t="s">
        <v>17126</v>
      </c>
      <c r="K3124" s="2" t="s">
        <v>121</v>
      </c>
      <c r="L3124" s="2" t="s">
        <v>680</v>
      </c>
      <c r="M3124" s="2" t="s">
        <v>3792</v>
      </c>
      <c r="N3124" s="2" t="s">
        <v>17127</v>
      </c>
      <c r="O3124">
        <v>1</v>
      </c>
      <c r="P3124" s="2" t="s">
        <v>53</v>
      </c>
      <c r="Q3124">
        <v>100</v>
      </c>
      <c r="R3124">
        <v>0</v>
      </c>
      <c r="S3124" s="2" t="s">
        <v>54</v>
      </c>
      <c r="T3124" s="2" t="s">
        <v>55</v>
      </c>
      <c r="U3124" s="2" t="s">
        <v>1062</v>
      </c>
      <c r="V3124" s="2"/>
      <c r="W3124">
        <v>85000</v>
      </c>
      <c r="X3124">
        <v>0</v>
      </c>
      <c r="Y3124">
        <v>0</v>
      </c>
      <c r="Z3124">
        <v>85000</v>
      </c>
      <c r="AB3124" s="2" t="s">
        <v>57</v>
      </c>
      <c r="AC3124">
        <v>34000</v>
      </c>
      <c r="AD3124">
        <v>51000</v>
      </c>
      <c r="AE3124">
        <v>169000</v>
      </c>
      <c r="AF3124">
        <v>2535</v>
      </c>
      <c r="AG3124" s="2"/>
      <c r="AH3124" s="2"/>
      <c r="AI3124" s="1"/>
      <c r="AJ3124" s="2" t="s">
        <v>87</v>
      </c>
      <c r="AK3124" s="2" t="s">
        <v>67</v>
      </c>
      <c r="AM3124" s="2" t="s">
        <v>59</v>
      </c>
      <c r="AP3124" s="2" t="s">
        <v>60</v>
      </c>
      <c r="AQ3124" s="2" t="s">
        <v>41</v>
      </c>
      <c r="AR3124">
        <v>84000</v>
      </c>
      <c r="AS3124" s="2" t="str">
        <f>_xlfn.IFNA(IF(VLOOKUP(all_resi[[#This Row],[No. Waybill]],settle_reconcile[No. Waybill],1,0)="","Recon","Recon"),"-")</f>
        <v>-</v>
      </c>
      <c r="AT3124" s="2">
        <f>all_resi[[#This Row],[Nilai COD]]-all_resi[[#This Row],[COD Fee]]-all_resi[[#This Row],[Total Biaya Setelah Diskon]]</f>
        <v>115465</v>
      </c>
      <c r="AU3124" s="2" t="str">
        <f>IF(all_resi[[#This Row],[Waktu Terima]]="","",_xlfn.DAYS(all_resi[[#This Row],[Waktu Terima]],all_resi[[#This Row],[Tanggal Pengiriman]]))</f>
        <v/>
      </c>
    </row>
    <row r="3125" spans="1:47" x14ac:dyDescent="0.25">
      <c r="A3125" s="2" t="s">
        <v>16929</v>
      </c>
      <c r="B3125" s="1">
        <v>46200</v>
      </c>
      <c r="C3125" s="2" t="s">
        <v>42</v>
      </c>
      <c r="D3125" s="2" t="s">
        <v>43</v>
      </c>
      <c r="E3125" s="2" t="s">
        <v>44</v>
      </c>
      <c r="F3125" s="2" t="s">
        <v>45</v>
      </c>
      <c r="G3125" s="2" t="s">
        <v>46</v>
      </c>
      <c r="H3125" s="2" t="s">
        <v>80</v>
      </c>
      <c r="I3125" s="2" t="s">
        <v>16930</v>
      </c>
      <c r="J3125" s="2" t="s">
        <v>16931</v>
      </c>
      <c r="K3125" s="2" t="s">
        <v>121</v>
      </c>
      <c r="L3125" s="2" t="s">
        <v>122</v>
      </c>
      <c r="M3125" s="2" t="s">
        <v>9576</v>
      </c>
      <c r="N3125" s="2" t="s">
        <v>16932</v>
      </c>
      <c r="O3125">
        <v>1</v>
      </c>
      <c r="P3125" s="2" t="s">
        <v>53</v>
      </c>
      <c r="Q3125">
        <v>100</v>
      </c>
      <c r="R3125">
        <v>0</v>
      </c>
      <c r="S3125" s="2" t="s">
        <v>54</v>
      </c>
      <c r="T3125" s="2" t="s">
        <v>55</v>
      </c>
      <c r="U3125" s="2" t="s">
        <v>86</v>
      </c>
      <c r="V3125" s="2"/>
      <c r="W3125">
        <v>85000</v>
      </c>
      <c r="X3125">
        <v>0</v>
      </c>
      <c r="Y3125">
        <v>0</v>
      </c>
      <c r="Z3125">
        <v>85000</v>
      </c>
      <c r="AB3125" s="2" t="s">
        <v>57</v>
      </c>
      <c r="AC3125">
        <v>34000</v>
      </c>
      <c r="AD3125">
        <v>51000</v>
      </c>
      <c r="AE3125">
        <v>139000</v>
      </c>
      <c r="AF3125">
        <v>2085</v>
      </c>
      <c r="AG3125" s="2"/>
      <c r="AH3125" s="2"/>
      <c r="AI3125" s="1"/>
      <c r="AJ3125" s="2" t="s">
        <v>87</v>
      </c>
      <c r="AK3125" s="2" t="s">
        <v>67</v>
      </c>
      <c r="AM3125" s="2" t="s">
        <v>59</v>
      </c>
      <c r="AP3125" s="2" t="s">
        <v>60</v>
      </c>
      <c r="AQ3125" s="2" t="s">
        <v>41</v>
      </c>
      <c r="AR3125">
        <v>54000</v>
      </c>
      <c r="AS3125" s="2" t="str">
        <f>_xlfn.IFNA(IF(VLOOKUP(all_resi[[#This Row],[No. Waybill]],settle_reconcile[No. Waybill],1,0)="","Recon","Recon"),"-")</f>
        <v>-</v>
      </c>
      <c r="AT3125" s="2">
        <f>all_resi[[#This Row],[Nilai COD]]-all_resi[[#This Row],[COD Fee]]-all_resi[[#This Row],[Total Biaya Setelah Diskon]]</f>
        <v>85915</v>
      </c>
      <c r="AU3125" s="2" t="str">
        <f>IF(all_resi[[#This Row],[Waktu Terima]]="","",_xlfn.DAYS(all_resi[[#This Row],[Waktu Terima]],all_resi[[#This Row],[Tanggal Pengiriman]]))</f>
        <v/>
      </c>
    </row>
    <row r="3126" spans="1:47" x14ac:dyDescent="0.25">
      <c r="A3126" s="2" t="s">
        <v>17070</v>
      </c>
      <c r="B3126" s="1">
        <v>46200</v>
      </c>
      <c r="C3126" s="2" t="s">
        <v>42</v>
      </c>
      <c r="D3126" s="2" t="s">
        <v>43</v>
      </c>
      <c r="E3126" s="2" t="s">
        <v>44</v>
      </c>
      <c r="F3126" s="2" t="s">
        <v>45</v>
      </c>
      <c r="G3126" s="2" t="s">
        <v>46</v>
      </c>
      <c r="H3126" s="2" t="s">
        <v>80</v>
      </c>
      <c r="I3126" s="2" t="s">
        <v>17071</v>
      </c>
      <c r="J3126" s="2" t="s">
        <v>17072</v>
      </c>
      <c r="K3126" s="2" t="s">
        <v>100</v>
      </c>
      <c r="L3126" s="2" t="s">
        <v>101</v>
      </c>
      <c r="M3126" s="2" t="s">
        <v>11202</v>
      </c>
      <c r="N3126" s="2" t="s">
        <v>17073</v>
      </c>
      <c r="O3126">
        <v>1</v>
      </c>
      <c r="P3126" s="2" t="s">
        <v>53</v>
      </c>
      <c r="Q3126">
        <v>100</v>
      </c>
      <c r="R3126">
        <v>0</v>
      </c>
      <c r="S3126" s="2" t="s">
        <v>54</v>
      </c>
      <c r="T3126" s="2" t="s">
        <v>55</v>
      </c>
      <c r="U3126" s="2" t="s">
        <v>10899</v>
      </c>
      <c r="V3126" s="2"/>
      <c r="W3126">
        <v>15000</v>
      </c>
      <c r="X3126">
        <v>0</v>
      </c>
      <c r="Y3126">
        <v>0</v>
      </c>
      <c r="Z3126">
        <v>15000</v>
      </c>
      <c r="AB3126" s="2" t="s">
        <v>57</v>
      </c>
      <c r="AC3126">
        <v>9000</v>
      </c>
      <c r="AD3126">
        <v>6000</v>
      </c>
      <c r="AE3126">
        <v>68000</v>
      </c>
      <c r="AF3126">
        <v>1020</v>
      </c>
      <c r="AG3126" s="2" t="s">
        <v>17071</v>
      </c>
      <c r="AH3126" s="2"/>
      <c r="AI3126" s="1">
        <v>46203</v>
      </c>
      <c r="AJ3126" s="2" t="s">
        <v>87</v>
      </c>
      <c r="AK3126" s="2" t="s">
        <v>58</v>
      </c>
      <c r="AM3126" s="2" t="s">
        <v>59</v>
      </c>
      <c r="AP3126" s="2" t="s">
        <v>60</v>
      </c>
      <c r="AQ3126" s="2" t="s">
        <v>41</v>
      </c>
      <c r="AR3126">
        <v>53000</v>
      </c>
      <c r="AS3126" s="2" t="str">
        <f>_xlfn.IFNA(IF(VLOOKUP(all_resi[[#This Row],[No. Waybill]],settle_reconcile[No. Waybill],1,0)="","Recon","Recon"),"-")</f>
        <v>Recon</v>
      </c>
      <c r="AT3126" s="2">
        <f>all_resi[[#This Row],[Nilai COD]]-all_resi[[#This Row],[COD Fee]]-all_resi[[#This Row],[Total Biaya Setelah Diskon]]</f>
        <v>60980</v>
      </c>
      <c r="AU3126" s="2">
        <f>IF(all_resi[[#This Row],[Waktu Terima]]="","",_xlfn.DAYS(all_resi[[#This Row],[Waktu Terima]],all_resi[[#This Row],[Tanggal Pengiriman]]))</f>
        <v>3</v>
      </c>
    </row>
    <row r="3127" spans="1:47" x14ac:dyDescent="0.25">
      <c r="A3127" s="2" t="s">
        <v>16921</v>
      </c>
      <c r="B3127" s="1">
        <v>46200</v>
      </c>
      <c r="C3127" s="2" t="s">
        <v>42</v>
      </c>
      <c r="D3127" s="2" t="s">
        <v>43</v>
      </c>
      <c r="E3127" s="2" t="s">
        <v>44</v>
      </c>
      <c r="F3127" s="2" t="s">
        <v>45</v>
      </c>
      <c r="G3127" s="2" t="s">
        <v>46</v>
      </c>
      <c r="H3127" s="2" t="s">
        <v>80</v>
      </c>
      <c r="I3127" s="2" t="s">
        <v>16922</v>
      </c>
      <c r="J3127" s="2" t="s">
        <v>16923</v>
      </c>
      <c r="K3127" s="2" t="s">
        <v>209</v>
      </c>
      <c r="L3127" s="2" t="s">
        <v>1322</v>
      </c>
      <c r="M3127" s="2" t="s">
        <v>3826</v>
      </c>
      <c r="N3127" s="2" t="s">
        <v>16924</v>
      </c>
      <c r="O3127">
        <v>1</v>
      </c>
      <c r="P3127" s="2" t="s">
        <v>53</v>
      </c>
      <c r="Q3127">
        <v>100</v>
      </c>
      <c r="R3127">
        <v>0</v>
      </c>
      <c r="S3127" s="2" t="s">
        <v>54</v>
      </c>
      <c r="T3127" s="2" t="s">
        <v>55</v>
      </c>
      <c r="U3127" s="2" t="s">
        <v>10899</v>
      </c>
      <c r="V3127" s="2"/>
      <c r="W3127">
        <v>52000</v>
      </c>
      <c r="X3127">
        <v>0</v>
      </c>
      <c r="Y3127">
        <v>0</v>
      </c>
      <c r="Z3127">
        <v>52000</v>
      </c>
      <c r="AB3127" s="2" t="s">
        <v>57</v>
      </c>
      <c r="AC3127">
        <v>20800</v>
      </c>
      <c r="AD3127">
        <v>31200</v>
      </c>
      <c r="AE3127">
        <v>100000</v>
      </c>
      <c r="AF3127">
        <v>1500</v>
      </c>
      <c r="AG3127" s="2"/>
      <c r="AH3127" s="2"/>
      <c r="AI3127" s="1"/>
      <c r="AJ3127" s="2" t="s">
        <v>87</v>
      </c>
      <c r="AK3127" s="2" t="s">
        <v>67</v>
      </c>
      <c r="AM3127" s="2" t="s">
        <v>59</v>
      </c>
      <c r="AP3127" s="2" t="s">
        <v>60</v>
      </c>
      <c r="AQ3127" s="2" t="s">
        <v>41</v>
      </c>
      <c r="AR3127">
        <v>48000</v>
      </c>
      <c r="AS3127" s="2" t="str">
        <f>_xlfn.IFNA(IF(VLOOKUP(all_resi[[#This Row],[No. Waybill]],settle_reconcile[No. Waybill],1,0)="","Recon","Recon"),"-")</f>
        <v>-</v>
      </c>
      <c r="AT3127" s="2">
        <f>all_resi[[#This Row],[Nilai COD]]-all_resi[[#This Row],[COD Fee]]-all_resi[[#This Row],[Total Biaya Setelah Diskon]]</f>
        <v>67300</v>
      </c>
      <c r="AU3127" s="2" t="str">
        <f>IF(all_resi[[#This Row],[Waktu Terima]]="","",_xlfn.DAYS(all_resi[[#This Row],[Waktu Terima]],all_resi[[#This Row],[Tanggal Pengiriman]]))</f>
        <v/>
      </c>
    </row>
    <row r="3128" spans="1:47" x14ac:dyDescent="0.25">
      <c r="A3128" s="2" t="s">
        <v>16997</v>
      </c>
      <c r="B3128" s="1">
        <v>46200</v>
      </c>
      <c r="C3128" s="2" t="s">
        <v>42</v>
      </c>
      <c r="D3128" s="2" t="s">
        <v>43</v>
      </c>
      <c r="E3128" s="2" t="s">
        <v>44</v>
      </c>
      <c r="F3128" s="2" t="s">
        <v>45</v>
      </c>
      <c r="G3128" s="2" t="s">
        <v>46</v>
      </c>
      <c r="H3128" s="2" t="s">
        <v>80</v>
      </c>
      <c r="I3128" s="2" t="s">
        <v>16998</v>
      </c>
      <c r="J3128" s="2" t="s">
        <v>16999</v>
      </c>
      <c r="K3128" s="2" t="s">
        <v>116</v>
      </c>
      <c r="L3128" s="2" t="s">
        <v>617</v>
      </c>
      <c r="M3128" s="2" t="s">
        <v>2171</v>
      </c>
      <c r="N3128" s="2" t="s">
        <v>17000</v>
      </c>
      <c r="O3128">
        <v>1</v>
      </c>
      <c r="P3128" s="2" t="s">
        <v>53</v>
      </c>
      <c r="Q3128">
        <v>100</v>
      </c>
      <c r="R3128">
        <v>0</v>
      </c>
      <c r="S3128" s="2" t="s">
        <v>54</v>
      </c>
      <c r="T3128" s="2" t="s">
        <v>55</v>
      </c>
      <c r="U3128" s="2" t="s">
        <v>141</v>
      </c>
      <c r="V3128" s="2"/>
      <c r="W3128">
        <v>15000</v>
      </c>
      <c r="X3128">
        <v>0</v>
      </c>
      <c r="Y3128">
        <v>0</v>
      </c>
      <c r="Z3128">
        <v>15000</v>
      </c>
      <c r="AB3128" s="2" t="s">
        <v>57</v>
      </c>
      <c r="AC3128">
        <v>9000</v>
      </c>
      <c r="AD3128">
        <v>6000</v>
      </c>
      <c r="AE3128">
        <v>55000</v>
      </c>
      <c r="AF3128">
        <v>825</v>
      </c>
      <c r="AG3128" s="2" t="s">
        <v>16998</v>
      </c>
      <c r="AH3128" s="2"/>
      <c r="AI3128" s="1">
        <v>46202</v>
      </c>
      <c r="AJ3128" s="2" t="s">
        <v>87</v>
      </c>
      <c r="AK3128" s="2" t="s">
        <v>58</v>
      </c>
      <c r="AM3128" s="2" t="s">
        <v>59</v>
      </c>
      <c r="AP3128" s="2" t="s">
        <v>60</v>
      </c>
      <c r="AQ3128" s="2" t="s">
        <v>41</v>
      </c>
      <c r="AR3128">
        <v>40000</v>
      </c>
      <c r="AS3128" s="2" t="str">
        <f>_xlfn.IFNA(IF(VLOOKUP(all_resi[[#This Row],[No. Waybill]],settle_reconcile[No. Waybill],1,0)="","Recon","Recon"),"-")</f>
        <v>Recon</v>
      </c>
      <c r="AT3128" s="2">
        <f>all_resi[[#This Row],[Nilai COD]]-all_resi[[#This Row],[COD Fee]]-all_resi[[#This Row],[Total Biaya Setelah Diskon]]</f>
        <v>48175</v>
      </c>
      <c r="AU3128" s="2">
        <f>IF(all_resi[[#This Row],[Waktu Terima]]="","",_xlfn.DAYS(all_resi[[#This Row],[Waktu Terima]],all_resi[[#This Row],[Tanggal Pengiriman]]))</f>
        <v>2</v>
      </c>
    </row>
    <row r="3129" spans="1:47" x14ac:dyDescent="0.25">
      <c r="A3129" s="2" t="s">
        <v>17160</v>
      </c>
      <c r="B3129" s="1">
        <v>46200</v>
      </c>
      <c r="C3129" s="2" t="s">
        <v>42</v>
      </c>
      <c r="D3129" s="2" t="s">
        <v>43</v>
      </c>
      <c r="E3129" s="2" t="s">
        <v>44</v>
      </c>
      <c r="F3129" s="2" t="s">
        <v>45</v>
      </c>
      <c r="G3129" s="2" t="s">
        <v>46</v>
      </c>
      <c r="H3129" s="2" t="s">
        <v>80</v>
      </c>
      <c r="I3129" s="2" t="s">
        <v>17161</v>
      </c>
      <c r="J3129" s="2" t="s">
        <v>17162</v>
      </c>
      <c r="K3129" s="2" t="s">
        <v>177</v>
      </c>
      <c r="L3129" s="2" t="s">
        <v>807</v>
      </c>
      <c r="M3129" s="2" t="s">
        <v>1503</v>
      </c>
      <c r="N3129" s="2" t="s">
        <v>17163</v>
      </c>
      <c r="O3129">
        <v>1</v>
      </c>
      <c r="P3129" s="2" t="s">
        <v>53</v>
      </c>
      <c r="Q3129">
        <v>100</v>
      </c>
      <c r="R3129">
        <v>0</v>
      </c>
      <c r="S3129" s="2" t="s">
        <v>54</v>
      </c>
      <c r="T3129" s="2" t="s">
        <v>55</v>
      </c>
      <c r="U3129" s="2" t="s">
        <v>1062</v>
      </c>
      <c r="V3129" s="2"/>
      <c r="W3129">
        <v>64000</v>
      </c>
      <c r="X3129">
        <v>0</v>
      </c>
      <c r="Y3129">
        <v>0</v>
      </c>
      <c r="Z3129">
        <v>64000</v>
      </c>
      <c r="AB3129" s="2" t="s">
        <v>57</v>
      </c>
      <c r="AC3129">
        <v>25600</v>
      </c>
      <c r="AD3129">
        <v>38400</v>
      </c>
      <c r="AE3129">
        <v>148000</v>
      </c>
      <c r="AF3129">
        <v>2220</v>
      </c>
      <c r="AG3129" s="2" t="s">
        <v>17161</v>
      </c>
      <c r="AH3129" s="2"/>
      <c r="AI3129" s="1">
        <v>46204</v>
      </c>
      <c r="AJ3129" s="2" t="s">
        <v>87</v>
      </c>
      <c r="AK3129" s="2" t="s">
        <v>58</v>
      </c>
      <c r="AM3129" s="2" t="s">
        <v>59</v>
      </c>
      <c r="AP3129" s="2" t="s">
        <v>60</v>
      </c>
      <c r="AQ3129" s="2" t="s">
        <v>41</v>
      </c>
      <c r="AR3129">
        <v>84000</v>
      </c>
      <c r="AS3129" s="2" t="str">
        <f>_xlfn.IFNA(IF(VLOOKUP(all_resi[[#This Row],[No. Waybill]],settle_reconcile[No. Waybill],1,0)="","Recon","Recon"),"-")</f>
        <v>Recon</v>
      </c>
      <c r="AT3129" s="2">
        <f>all_resi[[#This Row],[Nilai COD]]-all_resi[[#This Row],[COD Fee]]-all_resi[[#This Row],[Total Biaya Setelah Diskon]]</f>
        <v>107380</v>
      </c>
      <c r="AU3129" s="2">
        <f>IF(all_resi[[#This Row],[Waktu Terima]]="","",_xlfn.DAYS(all_resi[[#This Row],[Waktu Terima]],all_resi[[#This Row],[Tanggal Pengiriman]]))</f>
        <v>4</v>
      </c>
    </row>
    <row r="3130" spans="1:47" x14ac:dyDescent="0.25">
      <c r="A3130" s="2" t="s">
        <v>17009</v>
      </c>
      <c r="B3130" s="1">
        <v>46200</v>
      </c>
      <c r="C3130" s="2" t="s">
        <v>42</v>
      </c>
      <c r="D3130" s="2" t="s">
        <v>43</v>
      </c>
      <c r="E3130" s="2" t="s">
        <v>44</v>
      </c>
      <c r="F3130" s="2" t="s">
        <v>45</v>
      </c>
      <c r="G3130" s="2" t="s">
        <v>46</v>
      </c>
      <c r="H3130" s="2" t="s">
        <v>47</v>
      </c>
      <c r="I3130" s="2" t="s">
        <v>17010</v>
      </c>
      <c r="J3130" s="2" t="s">
        <v>17011</v>
      </c>
      <c r="K3130" s="2" t="s">
        <v>377</v>
      </c>
      <c r="L3130" s="2" t="s">
        <v>2232</v>
      </c>
      <c r="M3130" s="2" t="s">
        <v>2233</v>
      </c>
      <c r="N3130" s="2" t="s">
        <v>17012</v>
      </c>
      <c r="O3130">
        <v>1</v>
      </c>
      <c r="P3130" s="2" t="s">
        <v>53</v>
      </c>
      <c r="Q3130">
        <v>100</v>
      </c>
      <c r="R3130">
        <v>0</v>
      </c>
      <c r="S3130" s="2" t="s">
        <v>54</v>
      </c>
      <c r="T3130" s="2" t="s">
        <v>55</v>
      </c>
      <c r="U3130" s="2" t="s">
        <v>97</v>
      </c>
      <c r="V3130" s="2"/>
      <c r="W3130">
        <v>61000</v>
      </c>
      <c r="X3130">
        <v>0</v>
      </c>
      <c r="Y3130">
        <v>0</v>
      </c>
      <c r="Z3130">
        <v>61000</v>
      </c>
      <c r="AB3130" s="2" t="s">
        <v>57</v>
      </c>
      <c r="AC3130">
        <v>24400</v>
      </c>
      <c r="AD3130">
        <v>36600</v>
      </c>
      <c r="AE3130">
        <v>131000</v>
      </c>
      <c r="AF3130">
        <v>1965</v>
      </c>
      <c r="AG3130" s="2" t="s">
        <v>17010</v>
      </c>
      <c r="AH3130" s="2"/>
      <c r="AI3130" s="1">
        <v>46205</v>
      </c>
      <c r="AJ3130" s="2"/>
      <c r="AK3130" s="2" t="s">
        <v>58</v>
      </c>
      <c r="AM3130" s="2" t="s">
        <v>59</v>
      </c>
      <c r="AP3130" s="2" t="s">
        <v>60</v>
      </c>
      <c r="AQ3130" s="2" t="s">
        <v>41</v>
      </c>
      <c r="AR3130">
        <v>70000</v>
      </c>
      <c r="AS3130" s="2" t="str">
        <f>_xlfn.IFNA(IF(VLOOKUP(all_resi[[#This Row],[No. Waybill]],settle_reconcile[No. Waybill],1,0)="","Recon","Recon"),"-")</f>
        <v>Recon</v>
      </c>
      <c r="AT3130" s="2">
        <f>all_resi[[#This Row],[Nilai COD]]-all_resi[[#This Row],[COD Fee]]-all_resi[[#This Row],[Total Biaya Setelah Diskon]]</f>
        <v>92435</v>
      </c>
      <c r="AU3130" s="2">
        <f>IF(all_resi[[#This Row],[Waktu Terima]]="","",_xlfn.DAYS(all_resi[[#This Row],[Waktu Terima]],all_resi[[#This Row],[Tanggal Pengiriman]]))</f>
        <v>5</v>
      </c>
    </row>
    <row r="3131" spans="1:47" x14ac:dyDescent="0.25">
      <c r="A3131" s="2" t="s">
        <v>17173</v>
      </c>
      <c r="B3131" s="1">
        <v>46200</v>
      </c>
      <c r="C3131" s="2" t="s">
        <v>42</v>
      </c>
      <c r="D3131" s="2" t="s">
        <v>43</v>
      </c>
      <c r="E3131" s="2" t="s">
        <v>44</v>
      </c>
      <c r="F3131" s="2" t="s">
        <v>45</v>
      </c>
      <c r="G3131" s="2" t="s">
        <v>46</v>
      </c>
      <c r="H3131" s="2" t="s">
        <v>80</v>
      </c>
      <c r="I3131" s="2" t="s">
        <v>17174</v>
      </c>
      <c r="J3131" s="2" t="s">
        <v>17175</v>
      </c>
      <c r="K3131" s="2" t="s">
        <v>121</v>
      </c>
      <c r="L3131" s="2" t="s">
        <v>274</v>
      </c>
      <c r="M3131" s="2" t="s">
        <v>15489</v>
      </c>
      <c r="N3131" s="2" t="s">
        <v>17176</v>
      </c>
      <c r="O3131">
        <v>1</v>
      </c>
      <c r="P3131" s="2" t="s">
        <v>53</v>
      </c>
      <c r="Q3131">
        <v>100</v>
      </c>
      <c r="R3131">
        <v>0</v>
      </c>
      <c r="S3131" s="2" t="s">
        <v>54</v>
      </c>
      <c r="T3131" s="2" t="s">
        <v>55</v>
      </c>
      <c r="U3131" s="2" t="s">
        <v>86</v>
      </c>
      <c r="V3131" s="2"/>
      <c r="W3131">
        <v>68000</v>
      </c>
      <c r="X3131">
        <v>0</v>
      </c>
      <c r="Y3131">
        <v>0</v>
      </c>
      <c r="Z3131">
        <v>68000</v>
      </c>
      <c r="AB3131" s="2" t="s">
        <v>57</v>
      </c>
      <c r="AC3131">
        <v>27200</v>
      </c>
      <c r="AD3131">
        <v>40800</v>
      </c>
      <c r="AE3131">
        <v>124000</v>
      </c>
      <c r="AF3131">
        <v>1860</v>
      </c>
      <c r="AG3131" s="2"/>
      <c r="AH3131" s="2"/>
      <c r="AI3131" s="1"/>
      <c r="AJ3131" s="2" t="s">
        <v>87</v>
      </c>
      <c r="AK3131" s="2" t="s">
        <v>67</v>
      </c>
      <c r="AM3131" s="2" t="s">
        <v>59</v>
      </c>
      <c r="AP3131" s="2" t="s">
        <v>60</v>
      </c>
      <c r="AQ3131" s="2" t="s">
        <v>41</v>
      </c>
      <c r="AR3131">
        <v>56000</v>
      </c>
      <c r="AS3131" s="2" t="str">
        <f>_xlfn.IFNA(IF(VLOOKUP(all_resi[[#This Row],[No. Waybill]],settle_reconcile[No. Waybill],1,0)="","Recon","Recon"),"-")</f>
        <v>-</v>
      </c>
      <c r="AT3131" s="2">
        <f>all_resi[[#This Row],[Nilai COD]]-all_resi[[#This Row],[COD Fee]]-all_resi[[#This Row],[Total Biaya Setelah Diskon]]</f>
        <v>81340</v>
      </c>
      <c r="AU3131" s="2" t="str">
        <f>IF(all_resi[[#This Row],[Waktu Terima]]="","",_xlfn.DAYS(all_resi[[#This Row],[Waktu Terima]],all_resi[[#This Row],[Tanggal Pengiriman]]))</f>
        <v/>
      </c>
    </row>
    <row r="3132" spans="1:47" x14ac:dyDescent="0.25">
      <c r="A3132" s="2" t="s">
        <v>17047</v>
      </c>
      <c r="B3132" s="1">
        <v>46200</v>
      </c>
      <c r="C3132" s="2" t="s">
        <v>42</v>
      </c>
      <c r="D3132" s="2" t="s">
        <v>43</v>
      </c>
      <c r="E3132" s="2" t="s">
        <v>44</v>
      </c>
      <c r="F3132" s="2" t="s">
        <v>45</v>
      </c>
      <c r="G3132" s="2" t="s">
        <v>46</v>
      </c>
      <c r="H3132" s="2" t="s">
        <v>47</v>
      </c>
      <c r="I3132" s="2" t="s">
        <v>17048</v>
      </c>
      <c r="J3132" s="2" t="s">
        <v>17049</v>
      </c>
      <c r="K3132" s="2" t="s">
        <v>156</v>
      </c>
      <c r="L3132" s="2" t="s">
        <v>480</v>
      </c>
      <c r="M3132" s="2" t="s">
        <v>17050</v>
      </c>
      <c r="N3132" s="2" t="s">
        <v>17051</v>
      </c>
      <c r="O3132">
        <v>1</v>
      </c>
      <c r="P3132" s="2" t="s">
        <v>53</v>
      </c>
      <c r="Q3132">
        <v>100</v>
      </c>
      <c r="R3132">
        <v>0</v>
      </c>
      <c r="S3132" s="2" t="s">
        <v>54</v>
      </c>
      <c r="T3132" s="2" t="s">
        <v>55</v>
      </c>
      <c r="U3132" s="2" t="s">
        <v>66</v>
      </c>
      <c r="V3132" s="2"/>
      <c r="W3132">
        <v>82000</v>
      </c>
      <c r="X3132">
        <v>0</v>
      </c>
      <c r="Y3132">
        <v>0</v>
      </c>
      <c r="Z3132">
        <v>82000</v>
      </c>
      <c r="AB3132" s="2" t="s">
        <v>57</v>
      </c>
      <c r="AC3132">
        <v>32800</v>
      </c>
      <c r="AD3132">
        <v>49200</v>
      </c>
      <c r="AE3132">
        <v>168000</v>
      </c>
      <c r="AF3132">
        <v>2520</v>
      </c>
      <c r="AG3132" s="2"/>
      <c r="AH3132" s="2"/>
      <c r="AI3132" s="1"/>
      <c r="AJ3132" s="2"/>
      <c r="AK3132" s="2" t="s">
        <v>67</v>
      </c>
      <c r="AM3132" s="2" t="s">
        <v>59</v>
      </c>
      <c r="AP3132" s="2" t="s">
        <v>60</v>
      </c>
      <c r="AQ3132" s="2" t="s">
        <v>41</v>
      </c>
      <c r="AR3132">
        <v>86000</v>
      </c>
      <c r="AS3132" s="2" t="str">
        <f>_xlfn.IFNA(IF(VLOOKUP(all_resi[[#This Row],[No. Waybill]],settle_reconcile[No. Waybill],1,0)="","Recon","Recon"),"-")</f>
        <v>-</v>
      </c>
      <c r="AT3132" s="2">
        <f>all_resi[[#This Row],[Nilai COD]]-all_resi[[#This Row],[COD Fee]]-all_resi[[#This Row],[Total Biaya Setelah Diskon]]</f>
        <v>116280</v>
      </c>
      <c r="AU3132" s="2" t="str">
        <f>IF(all_resi[[#This Row],[Waktu Terima]]="","",_xlfn.DAYS(all_resi[[#This Row],[Waktu Terima]],all_resi[[#This Row],[Tanggal Pengiriman]]))</f>
        <v/>
      </c>
    </row>
    <row r="3133" spans="1:47" x14ac:dyDescent="0.25">
      <c r="A3133" s="2" t="s">
        <v>16958</v>
      </c>
      <c r="B3133" s="1">
        <v>46200</v>
      </c>
      <c r="C3133" s="2" t="s">
        <v>42</v>
      </c>
      <c r="D3133" s="2" t="s">
        <v>43</v>
      </c>
      <c r="E3133" s="2" t="s">
        <v>44</v>
      </c>
      <c r="F3133" s="2" t="s">
        <v>45</v>
      </c>
      <c r="G3133" s="2" t="s">
        <v>46</v>
      </c>
      <c r="H3133" s="2" t="s">
        <v>80</v>
      </c>
      <c r="I3133" s="2" t="s">
        <v>16959</v>
      </c>
      <c r="J3133" s="2" t="s">
        <v>16960</v>
      </c>
      <c r="K3133" s="2" t="s">
        <v>700</v>
      </c>
      <c r="L3133" s="2" t="s">
        <v>2691</v>
      </c>
      <c r="M3133" s="2" t="s">
        <v>3391</v>
      </c>
      <c r="N3133" s="2" t="s">
        <v>16961</v>
      </c>
      <c r="O3133">
        <v>1</v>
      </c>
      <c r="P3133" s="2" t="s">
        <v>53</v>
      </c>
      <c r="Q3133">
        <v>100</v>
      </c>
      <c r="R3133">
        <v>0</v>
      </c>
      <c r="S3133" s="2" t="s">
        <v>54</v>
      </c>
      <c r="T3133" s="2" t="s">
        <v>55</v>
      </c>
      <c r="U3133" s="2" t="s">
        <v>86</v>
      </c>
      <c r="V3133" s="2"/>
      <c r="W3133">
        <v>59000</v>
      </c>
      <c r="X3133">
        <v>0</v>
      </c>
      <c r="Y3133">
        <v>0</v>
      </c>
      <c r="Z3133">
        <v>59000</v>
      </c>
      <c r="AB3133" s="2" t="s">
        <v>57</v>
      </c>
      <c r="AC3133">
        <v>23600</v>
      </c>
      <c r="AD3133">
        <v>35400</v>
      </c>
      <c r="AE3133">
        <v>108000</v>
      </c>
      <c r="AF3133">
        <v>1620</v>
      </c>
      <c r="AG3133" s="2" t="s">
        <v>43</v>
      </c>
      <c r="AH3133" s="2"/>
      <c r="AI3133" s="1">
        <v>46210</v>
      </c>
      <c r="AJ3133" s="2" t="s">
        <v>87</v>
      </c>
      <c r="AK3133" s="2" t="s">
        <v>67</v>
      </c>
      <c r="AM3133" s="2" t="s">
        <v>59</v>
      </c>
      <c r="AP3133" s="2" t="s">
        <v>60</v>
      </c>
      <c r="AQ3133" s="2" t="s">
        <v>41</v>
      </c>
      <c r="AR3133">
        <v>49000</v>
      </c>
      <c r="AS3133" s="2" t="str">
        <f>_xlfn.IFNA(IF(VLOOKUP(all_resi[[#This Row],[No. Waybill]],settle_reconcile[No. Waybill],1,0)="","Recon","Recon"),"-")</f>
        <v>-</v>
      </c>
      <c r="AT3133" s="2">
        <f>all_resi[[#This Row],[Nilai COD]]-all_resi[[#This Row],[COD Fee]]-all_resi[[#This Row],[Total Biaya Setelah Diskon]]</f>
        <v>70980</v>
      </c>
      <c r="AU3133" s="2">
        <f>IF(all_resi[[#This Row],[Waktu Terima]]="","",_xlfn.DAYS(all_resi[[#This Row],[Waktu Terima]],all_resi[[#This Row],[Tanggal Pengiriman]]))</f>
        <v>10</v>
      </c>
    </row>
    <row r="3134" spans="1:47" x14ac:dyDescent="0.25">
      <c r="A3134" s="2" t="s">
        <v>17102</v>
      </c>
      <c r="B3134" s="1">
        <v>46200</v>
      </c>
      <c r="C3134" s="2" t="s">
        <v>42</v>
      </c>
      <c r="D3134" s="2" t="s">
        <v>43</v>
      </c>
      <c r="E3134" s="2" t="s">
        <v>44</v>
      </c>
      <c r="F3134" s="2" t="s">
        <v>45</v>
      </c>
      <c r="G3134" s="2" t="s">
        <v>46</v>
      </c>
      <c r="H3134" s="2" t="s">
        <v>80</v>
      </c>
      <c r="I3134" s="2" t="s">
        <v>17103</v>
      </c>
      <c r="J3134" s="2" t="s">
        <v>17104</v>
      </c>
      <c r="K3134" s="2" t="s">
        <v>177</v>
      </c>
      <c r="L3134" s="2" t="s">
        <v>807</v>
      </c>
      <c r="M3134" s="2" t="s">
        <v>2160</v>
      </c>
      <c r="N3134" s="2" t="s">
        <v>17105</v>
      </c>
      <c r="O3134">
        <v>1</v>
      </c>
      <c r="P3134" s="2" t="s">
        <v>53</v>
      </c>
      <c r="Q3134">
        <v>100</v>
      </c>
      <c r="R3134">
        <v>0</v>
      </c>
      <c r="S3134" s="2" t="s">
        <v>54</v>
      </c>
      <c r="T3134" s="2" t="s">
        <v>55</v>
      </c>
      <c r="U3134" s="2" t="s">
        <v>86</v>
      </c>
      <c r="V3134" s="2"/>
      <c r="W3134">
        <v>64000</v>
      </c>
      <c r="X3134">
        <v>0</v>
      </c>
      <c r="Y3134">
        <v>0</v>
      </c>
      <c r="Z3134">
        <v>64000</v>
      </c>
      <c r="AB3134" s="2" t="s">
        <v>57</v>
      </c>
      <c r="AC3134">
        <v>25600</v>
      </c>
      <c r="AD3134">
        <v>38400</v>
      </c>
      <c r="AE3134">
        <v>124000</v>
      </c>
      <c r="AF3134">
        <v>1860</v>
      </c>
      <c r="AG3134" s="2"/>
      <c r="AH3134" s="2"/>
      <c r="AI3134" s="1"/>
      <c r="AJ3134" s="2" t="s">
        <v>87</v>
      </c>
      <c r="AK3134" s="2" t="s">
        <v>67</v>
      </c>
      <c r="AM3134" s="2" t="s">
        <v>59</v>
      </c>
      <c r="AP3134" s="2" t="s">
        <v>60</v>
      </c>
      <c r="AQ3134" s="2" t="s">
        <v>41</v>
      </c>
      <c r="AR3134">
        <v>60000</v>
      </c>
      <c r="AS3134" s="2" t="str">
        <f>_xlfn.IFNA(IF(VLOOKUP(all_resi[[#This Row],[No. Waybill]],settle_reconcile[No. Waybill],1,0)="","Recon","Recon"),"-")</f>
        <v>-</v>
      </c>
      <c r="AT3134" s="2">
        <f>all_resi[[#This Row],[Nilai COD]]-all_resi[[#This Row],[COD Fee]]-all_resi[[#This Row],[Total Biaya Setelah Diskon]]</f>
        <v>83740</v>
      </c>
      <c r="AU3134" s="2" t="str">
        <f>IF(all_resi[[#This Row],[Waktu Terima]]="","",_xlfn.DAYS(all_resi[[#This Row],[Waktu Terima]],all_resi[[#This Row],[Tanggal Pengiriman]]))</f>
        <v/>
      </c>
    </row>
    <row r="3135" spans="1:47" x14ac:dyDescent="0.25">
      <c r="A3135" s="2" t="s">
        <v>17018</v>
      </c>
      <c r="B3135" s="1">
        <v>46200</v>
      </c>
      <c r="C3135" s="2" t="s">
        <v>42</v>
      </c>
      <c r="D3135" s="2" t="s">
        <v>43</v>
      </c>
      <c r="E3135" s="2" t="s">
        <v>44</v>
      </c>
      <c r="F3135" s="2" t="s">
        <v>45</v>
      </c>
      <c r="G3135" s="2" t="s">
        <v>46</v>
      </c>
      <c r="H3135" s="2" t="s">
        <v>80</v>
      </c>
      <c r="I3135" s="2" t="s">
        <v>17019</v>
      </c>
      <c r="J3135" s="2" t="s">
        <v>17020</v>
      </c>
      <c r="K3135" s="2" t="s">
        <v>75</v>
      </c>
      <c r="L3135" s="2" t="s">
        <v>355</v>
      </c>
      <c r="M3135" s="2" t="s">
        <v>1082</v>
      </c>
      <c r="N3135" s="2" t="s">
        <v>17021</v>
      </c>
      <c r="O3135">
        <v>1</v>
      </c>
      <c r="P3135" s="2" t="s">
        <v>53</v>
      </c>
      <c r="Q3135">
        <v>100</v>
      </c>
      <c r="R3135">
        <v>0</v>
      </c>
      <c r="S3135" s="2" t="s">
        <v>54</v>
      </c>
      <c r="T3135" s="2" t="s">
        <v>55</v>
      </c>
      <c r="U3135" s="2" t="s">
        <v>1790</v>
      </c>
      <c r="V3135" s="2"/>
      <c r="W3135">
        <v>60000</v>
      </c>
      <c r="X3135">
        <v>0</v>
      </c>
      <c r="Y3135">
        <v>0</v>
      </c>
      <c r="Z3135">
        <v>60000</v>
      </c>
      <c r="AB3135" s="2" t="s">
        <v>57</v>
      </c>
      <c r="AC3135">
        <v>24000</v>
      </c>
      <c r="AD3135">
        <v>36000</v>
      </c>
      <c r="AE3135">
        <v>177000</v>
      </c>
      <c r="AF3135">
        <v>2655</v>
      </c>
      <c r="AG3135" s="2" t="s">
        <v>17019</v>
      </c>
      <c r="AH3135" s="2"/>
      <c r="AI3135" s="1">
        <v>46203</v>
      </c>
      <c r="AJ3135" s="2" t="s">
        <v>87</v>
      </c>
      <c r="AK3135" s="2" t="s">
        <v>58</v>
      </c>
      <c r="AM3135" s="2" t="s">
        <v>59</v>
      </c>
      <c r="AP3135" s="2" t="s">
        <v>60</v>
      </c>
      <c r="AQ3135" s="2" t="s">
        <v>41</v>
      </c>
      <c r="AR3135">
        <v>117000</v>
      </c>
      <c r="AS3135" s="2" t="str">
        <f>_xlfn.IFNA(IF(VLOOKUP(all_resi[[#This Row],[No. Waybill]],settle_reconcile[No. Waybill],1,0)="","Recon","Recon"),"-")</f>
        <v>Recon</v>
      </c>
      <c r="AT3135" s="2">
        <f>all_resi[[#This Row],[Nilai COD]]-all_resi[[#This Row],[COD Fee]]-all_resi[[#This Row],[Total Biaya Setelah Diskon]]</f>
        <v>138345</v>
      </c>
      <c r="AU3135" s="2">
        <f>IF(all_resi[[#This Row],[Waktu Terima]]="","",_xlfn.DAYS(all_resi[[#This Row],[Waktu Terima]],all_resi[[#This Row],[Tanggal Pengiriman]]))</f>
        <v>3</v>
      </c>
    </row>
    <row r="3136" spans="1:47" x14ac:dyDescent="0.25">
      <c r="A3136" s="2" t="s">
        <v>17074</v>
      </c>
      <c r="B3136" s="1">
        <v>46200</v>
      </c>
      <c r="C3136" s="2" t="s">
        <v>42</v>
      </c>
      <c r="D3136" s="2" t="s">
        <v>43</v>
      </c>
      <c r="E3136" s="2" t="s">
        <v>44</v>
      </c>
      <c r="F3136" s="2" t="s">
        <v>45</v>
      </c>
      <c r="G3136" s="2" t="s">
        <v>46</v>
      </c>
      <c r="H3136" s="2" t="s">
        <v>47</v>
      </c>
      <c r="I3136" s="2" t="s">
        <v>17075</v>
      </c>
      <c r="J3136" s="2" t="s">
        <v>17076</v>
      </c>
      <c r="K3136" s="2" t="s">
        <v>252</v>
      </c>
      <c r="L3136" s="2" t="s">
        <v>253</v>
      </c>
      <c r="M3136" s="2" t="s">
        <v>8101</v>
      </c>
      <c r="N3136" s="2" t="s">
        <v>17077</v>
      </c>
      <c r="O3136">
        <v>1</v>
      </c>
      <c r="P3136" s="2" t="s">
        <v>53</v>
      </c>
      <c r="Q3136">
        <v>100</v>
      </c>
      <c r="R3136">
        <v>0</v>
      </c>
      <c r="S3136" s="2" t="s">
        <v>54</v>
      </c>
      <c r="T3136" s="2" t="s">
        <v>55</v>
      </c>
      <c r="U3136" s="2" t="s">
        <v>17078</v>
      </c>
      <c r="V3136" s="2"/>
      <c r="W3136">
        <v>23000</v>
      </c>
      <c r="X3136">
        <v>0</v>
      </c>
      <c r="Y3136">
        <v>0</v>
      </c>
      <c r="Z3136">
        <v>23000</v>
      </c>
      <c r="AB3136" s="2" t="s">
        <v>57</v>
      </c>
      <c r="AC3136">
        <v>16000</v>
      </c>
      <c r="AD3136">
        <v>7000</v>
      </c>
      <c r="AE3136">
        <v>93000</v>
      </c>
      <c r="AF3136">
        <v>1395</v>
      </c>
      <c r="AG3136" s="2" t="s">
        <v>17075</v>
      </c>
      <c r="AH3136" s="2"/>
      <c r="AI3136" s="1">
        <v>46203</v>
      </c>
      <c r="AJ3136" s="2"/>
      <c r="AK3136" s="2" t="s">
        <v>58</v>
      </c>
      <c r="AM3136" s="2" t="s">
        <v>59</v>
      </c>
      <c r="AP3136" s="2" t="s">
        <v>60</v>
      </c>
      <c r="AQ3136" s="2" t="s">
        <v>41</v>
      </c>
      <c r="AR3136">
        <v>70000</v>
      </c>
      <c r="AS3136" s="2" t="str">
        <f>_xlfn.IFNA(IF(VLOOKUP(all_resi[[#This Row],[No. Waybill]],settle_reconcile[No. Waybill],1,0)="","Recon","Recon"),"-")</f>
        <v>Recon</v>
      </c>
      <c r="AT3136" s="2">
        <f>all_resi[[#This Row],[Nilai COD]]-all_resi[[#This Row],[COD Fee]]-all_resi[[#This Row],[Total Biaya Setelah Diskon]]</f>
        <v>84605</v>
      </c>
      <c r="AU3136" s="2">
        <f>IF(all_resi[[#This Row],[Waktu Terima]]="","",_xlfn.DAYS(all_resi[[#This Row],[Waktu Terima]],all_resi[[#This Row],[Tanggal Pengiriman]]))</f>
        <v>3</v>
      </c>
    </row>
    <row r="3137" spans="1:47" x14ac:dyDescent="0.25">
      <c r="A3137" s="2" t="s">
        <v>16989</v>
      </c>
      <c r="B3137" s="1">
        <v>46200</v>
      </c>
      <c r="C3137" s="2" t="s">
        <v>42</v>
      </c>
      <c r="D3137" s="2" t="s">
        <v>43</v>
      </c>
      <c r="E3137" s="2" t="s">
        <v>44</v>
      </c>
      <c r="F3137" s="2" t="s">
        <v>45</v>
      </c>
      <c r="G3137" s="2" t="s">
        <v>46</v>
      </c>
      <c r="H3137" s="2" t="s">
        <v>80</v>
      </c>
      <c r="I3137" s="2" t="s">
        <v>16990</v>
      </c>
      <c r="J3137" s="2" t="s">
        <v>16991</v>
      </c>
      <c r="K3137" s="2" t="s">
        <v>171</v>
      </c>
      <c r="L3137" s="2" t="s">
        <v>172</v>
      </c>
      <c r="M3137" s="2" t="s">
        <v>654</v>
      </c>
      <c r="N3137" s="2" t="s">
        <v>16992</v>
      </c>
      <c r="O3137">
        <v>1</v>
      </c>
      <c r="P3137" s="2" t="s">
        <v>53</v>
      </c>
      <c r="Q3137">
        <v>100</v>
      </c>
      <c r="R3137">
        <v>0</v>
      </c>
      <c r="S3137" s="2" t="s">
        <v>54</v>
      </c>
      <c r="T3137" s="2" t="s">
        <v>55</v>
      </c>
      <c r="U3137" s="2" t="s">
        <v>86</v>
      </c>
      <c r="V3137" s="2"/>
      <c r="W3137">
        <v>30000</v>
      </c>
      <c r="X3137">
        <v>0</v>
      </c>
      <c r="Y3137">
        <v>0</v>
      </c>
      <c r="Z3137">
        <v>30000</v>
      </c>
      <c r="AB3137" s="2" t="s">
        <v>57</v>
      </c>
      <c r="AC3137">
        <v>12000</v>
      </c>
      <c r="AD3137">
        <v>18000</v>
      </c>
      <c r="AE3137">
        <v>87000</v>
      </c>
      <c r="AF3137">
        <v>1305</v>
      </c>
      <c r="AG3137" s="2" t="s">
        <v>256</v>
      </c>
      <c r="AH3137" s="2"/>
      <c r="AI3137" s="1">
        <v>46209</v>
      </c>
      <c r="AJ3137" s="2" t="s">
        <v>87</v>
      </c>
      <c r="AK3137" s="2" t="s">
        <v>67</v>
      </c>
      <c r="AM3137" s="2" t="s">
        <v>59</v>
      </c>
      <c r="AP3137" s="2" t="s">
        <v>60</v>
      </c>
      <c r="AQ3137" s="2" t="s">
        <v>41</v>
      </c>
      <c r="AR3137">
        <v>57000</v>
      </c>
      <c r="AS3137" s="2" t="str">
        <f>_xlfn.IFNA(IF(VLOOKUP(all_resi[[#This Row],[No. Waybill]],settle_reconcile[No. Waybill],1,0)="","Recon","Recon"),"-")</f>
        <v>-</v>
      </c>
      <c r="AT3137" s="2">
        <f>all_resi[[#This Row],[Nilai COD]]-all_resi[[#This Row],[COD Fee]]-all_resi[[#This Row],[Total Biaya Setelah Diskon]]</f>
        <v>67695</v>
      </c>
      <c r="AU3137" s="2">
        <f>IF(all_resi[[#This Row],[Waktu Terima]]="","",_xlfn.DAYS(all_resi[[#This Row],[Waktu Terima]],all_resi[[#This Row],[Tanggal Pengiriman]]))</f>
        <v>9</v>
      </c>
    </row>
    <row r="3138" spans="1:47" x14ac:dyDescent="0.25">
      <c r="A3138" s="2" t="s">
        <v>17001</v>
      </c>
      <c r="B3138" s="1">
        <v>46200</v>
      </c>
      <c r="C3138" s="2" t="s">
        <v>42</v>
      </c>
      <c r="D3138" s="2" t="s">
        <v>43</v>
      </c>
      <c r="E3138" s="2" t="s">
        <v>44</v>
      </c>
      <c r="F3138" s="2" t="s">
        <v>45</v>
      </c>
      <c r="G3138" s="2" t="s">
        <v>46</v>
      </c>
      <c r="H3138" s="2" t="s">
        <v>47</v>
      </c>
      <c r="I3138" s="2" t="s">
        <v>17002</v>
      </c>
      <c r="J3138" s="2" t="s">
        <v>17003</v>
      </c>
      <c r="K3138" s="2" t="s">
        <v>177</v>
      </c>
      <c r="L3138" s="2" t="s">
        <v>775</v>
      </c>
      <c r="M3138" s="2" t="s">
        <v>776</v>
      </c>
      <c r="N3138" s="2" t="s">
        <v>17004</v>
      </c>
      <c r="O3138">
        <v>1</v>
      </c>
      <c r="P3138" s="2" t="s">
        <v>53</v>
      </c>
      <c r="Q3138">
        <v>100</v>
      </c>
      <c r="R3138">
        <v>0</v>
      </c>
      <c r="S3138" s="2" t="s">
        <v>54</v>
      </c>
      <c r="T3138" s="2" t="s">
        <v>55</v>
      </c>
      <c r="U3138" s="2" t="s">
        <v>207</v>
      </c>
      <c r="V3138" s="2"/>
      <c r="W3138">
        <v>114000</v>
      </c>
      <c r="X3138">
        <v>0</v>
      </c>
      <c r="Y3138">
        <v>0</v>
      </c>
      <c r="Z3138">
        <v>114000</v>
      </c>
      <c r="AB3138" s="2" t="s">
        <v>57</v>
      </c>
      <c r="AC3138">
        <v>45600</v>
      </c>
      <c r="AD3138">
        <v>68400</v>
      </c>
      <c r="AE3138">
        <v>184000</v>
      </c>
      <c r="AF3138">
        <v>2760</v>
      </c>
      <c r="AG3138" s="2" t="s">
        <v>43</v>
      </c>
      <c r="AH3138" s="2"/>
      <c r="AI3138" s="1">
        <v>46212</v>
      </c>
      <c r="AJ3138" s="2"/>
      <c r="AK3138" s="2" t="s">
        <v>67</v>
      </c>
      <c r="AM3138" s="2" t="s">
        <v>59</v>
      </c>
      <c r="AP3138" s="2" t="s">
        <v>60</v>
      </c>
      <c r="AQ3138" s="2" t="s">
        <v>41</v>
      </c>
      <c r="AR3138">
        <v>70000</v>
      </c>
      <c r="AS3138" s="2" t="str">
        <f>_xlfn.IFNA(IF(VLOOKUP(all_resi[[#This Row],[No. Waybill]],settle_reconcile[No. Waybill],1,0)="","Recon","Recon"),"-")</f>
        <v>-</v>
      </c>
      <c r="AT3138" s="2">
        <f>all_resi[[#This Row],[Nilai COD]]-all_resi[[#This Row],[COD Fee]]-all_resi[[#This Row],[Total Biaya Setelah Diskon]]</f>
        <v>112840</v>
      </c>
      <c r="AU3138" s="2">
        <f>IF(all_resi[[#This Row],[Waktu Terima]]="","",_xlfn.DAYS(all_resi[[#This Row],[Waktu Terima]],all_resi[[#This Row],[Tanggal Pengiriman]]))</f>
        <v>12</v>
      </c>
    </row>
    <row r="3139" spans="1:47" x14ac:dyDescent="0.25">
      <c r="A3139" s="2" t="s">
        <v>17005</v>
      </c>
      <c r="B3139" s="1">
        <v>46200</v>
      </c>
      <c r="C3139" s="2" t="s">
        <v>42</v>
      </c>
      <c r="D3139" s="2" t="s">
        <v>43</v>
      </c>
      <c r="E3139" s="2" t="s">
        <v>44</v>
      </c>
      <c r="F3139" s="2" t="s">
        <v>45</v>
      </c>
      <c r="G3139" s="2" t="s">
        <v>46</v>
      </c>
      <c r="H3139" s="2" t="s">
        <v>80</v>
      </c>
      <c r="I3139" s="2" t="s">
        <v>17006</v>
      </c>
      <c r="J3139" s="2" t="s">
        <v>17007</v>
      </c>
      <c r="K3139" s="2" t="s">
        <v>75</v>
      </c>
      <c r="L3139" s="2" t="s">
        <v>355</v>
      </c>
      <c r="M3139" s="2" t="s">
        <v>3720</v>
      </c>
      <c r="N3139" s="2" t="s">
        <v>17008</v>
      </c>
      <c r="O3139">
        <v>1</v>
      </c>
      <c r="P3139" s="2" t="s">
        <v>53</v>
      </c>
      <c r="Q3139">
        <v>100</v>
      </c>
      <c r="R3139">
        <v>0</v>
      </c>
      <c r="S3139" s="2" t="s">
        <v>54</v>
      </c>
      <c r="T3139" s="2" t="s">
        <v>55</v>
      </c>
      <c r="U3139" s="2" t="s">
        <v>2030</v>
      </c>
      <c r="V3139" s="2"/>
      <c r="W3139">
        <v>60000</v>
      </c>
      <c r="X3139">
        <v>0</v>
      </c>
      <c r="Y3139">
        <v>0</v>
      </c>
      <c r="Z3139">
        <v>60000</v>
      </c>
      <c r="AB3139" s="2" t="s">
        <v>57</v>
      </c>
      <c r="AC3139">
        <v>24000</v>
      </c>
      <c r="AD3139">
        <v>36000</v>
      </c>
      <c r="AE3139">
        <v>162000</v>
      </c>
      <c r="AF3139">
        <v>2430</v>
      </c>
      <c r="AG3139" s="2" t="s">
        <v>17006</v>
      </c>
      <c r="AH3139" s="2"/>
      <c r="AI3139" s="1">
        <v>46205</v>
      </c>
      <c r="AJ3139" s="2" t="s">
        <v>87</v>
      </c>
      <c r="AK3139" s="2" t="s">
        <v>58</v>
      </c>
      <c r="AM3139" s="2" t="s">
        <v>59</v>
      </c>
      <c r="AP3139" s="2" t="s">
        <v>60</v>
      </c>
      <c r="AQ3139" s="2" t="s">
        <v>41</v>
      </c>
      <c r="AR3139">
        <v>102000</v>
      </c>
      <c r="AS3139" s="2" t="str">
        <f>_xlfn.IFNA(IF(VLOOKUP(all_resi[[#This Row],[No. Waybill]],settle_reconcile[No. Waybill],1,0)="","Recon","Recon"),"-")</f>
        <v>Recon</v>
      </c>
      <c r="AT3139" s="2">
        <f>all_resi[[#This Row],[Nilai COD]]-all_resi[[#This Row],[COD Fee]]-all_resi[[#This Row],[Total Biaya Setelah Diskon]]</f>
        <v>123570</v>
      </c>
      <c r="AU3139" s="2">
        <f>IF(all_resi[[#This Row],[Waktu Terima]]="","",_xlfn.DAYS(all_resi[[#This Row],[Waktu Terima]],all_resi[[#This Row],[Tanggal Pengiriman]]))</f>
        <v>5</v>
      </c>
    </row>
    <row r="3140" spans="1:47" x14ac:dyDescent="0.25">
      <c r="A3140" s="2" t="s">
        <v>17177</v>
      </c>
      <c r="B3140" s="1">
        <v>46200</v>
      </c>
      <c r="C3140" s="2" t="s">
        <v>42</v>
      </c>
      <c r="D3140" s="2" t="s">
        <v>43</v>
      </c>
      <c r="E3140" s="2" t="s">
        <v>44</v>
      </c>
      <c r="F3140" s="2" t="s">
        <v>45</v>
      </c>
      <c r="G3140" s="2" t="s">
        <v>46</v>
      </c>
      <c r="H3140" s="2" t="s">
        <v>47</v>
      </c>
      <c r="I3140" s="2" t="s">
        <v>17178</v>
      </c>
      <c r="J3140" s="2" t="s">
        <v>17179</v>
      </c>
      <c r="K3140" s="2" t="s">
        <v>100</v>
      </c>
      <c r="L3140" s="2" t="s">
        <v>405</v>
      </c>
      <c r="M3140" s="2" t="s">
        <v>17180</v>
      </c>
      <c r="N3140" s="2" t="s">
        <v>17181</v>
      </c>
      <c r="O3140">
        <v>1</v>
      </c>
      <c r="P3140" s="2" t="s">
        <v>53</v>
      </c>
      <c r="Q3140">
        <v>100</v>
      </c>
      <c r="R3140">
        <v>0</v>
      </c>
      <c r="S3140" s="2" t="s">
        <v>54</v>
      </c>
      <c r="T3140" s="2" t="s">
        <v>55</v>
      </c>
      <c r="U3140" s="2" t="s">
        <v>147</v>
      </c>
      <c r="V3140" s="2"/>
      <c r="W3140">
        <v>15000</v>
      </c>
      <c r="X3140">
        <v>0</v>
      </c>
      <c r="Y3140">
        <v>0</v>
      </c>
      <c r="Z3140">
        <v>15000</v>
      </c>
      <c r="AB3140" s="2" t="s">
        <v>57</v>
      </c>
      <c r="AC3140">
        <v>9000</v>
      </c>
      <c r="AD3140">
        <v>6000</v>
      </c>
      <c r="AE3140">
        <v>85000</v>
      </c>
      <c r="AF3140">
        <v>1275</v>
      </c>
      <c r="AG3140" s="2" t="s">
        <v>17178</v>
      </c>
      <c r="AH3140" s="2"/>
      <c r="AI3140" s="1">
        <v>46203</v>
      </c>
      <c r="AJ3140" s="2"/>
      <c r="AK3140" s="2" t="s">
        <v>58</v>
      </c>
      <c r="AM3140" s="2" t="s">
        <v>59</v>
      </c>
      <c r="AP3140" s="2" t="s">
        <v>60</v>
      </c>
      <c r="AQ3140" s="2" t="s">
        <v>41</v>
      </c>
      <c r="AR3140">
        <v>70000</v>
      </c>
      <c r="AS3140" s="2" t="str">
        <f>_xlfn.IFNA(IF(VLOOKUP(all_resi[[#This Row],[No. Waybill]],settle_reconcile[No. Waybill],1,0)="","Recon","Recon"),"-")</f>
        <v>Recon</v>
      </c>
      <c r="AT3140" s="2">
        <f>all_resi[[#This Row],[Nilai COD]]-all_resi[[#This Row],[COD Fee]]-all_resi[[#This Row],[Total Biaya Setelah Diskon]]</f>
        <v>77725</v>
      </c>
      <c r="AU3140" s="2">
        <f>IF(all_resi[[#This Row],[Waktu Terima]]="","",_xlfn.DAYS(all_resi[[#This Row],[Waktu Terima]],all_resi[[#This Row],[Tanggal Pengiriman]]))</f>
        <v>3</v>
      </c>
    </row>
    <row r="3141" spans="1:47" x14ac:dyDescent="0.25">
      <c r="A3141" s="2" t="s">
        <v>16993</v>
      </c>
      <c r="B3141" s="1">
        <v>46200</v>
      </c>
      <c r="C3141" s="2" t="s">
        <v>42</v>
      </c>
      <c r="D3141" s="2" t="s">
        <v>43</v>
      </c>
      <c r="E3141" s="2" t="s">
        <v>44</v>
      </c>
      <c r="F3141" s="2" t="s">
        <v>45</v>
      </c>
      <c r="G3141" s="2" t="s">
        <v>46</v>
      </c>
      <c r="H3141" s="2" t="s">
        <v>80</v>
      </c>
      <c r="I3141" s="2" t="s">
        <v>16994</v>
      </c>
      <c r="J3141" s="2" t="s">
        <v>16995</v>
      </c>
      <c r="K3141" s="2" t="s">
        <v>82</v>
      </c>
      <c r="L3141" s="2" t="s">
        <v>83</v>
      </c>
      <c r="M3141" s="2" t="s">
        <v>1105</v>
      </c>
      <c r="N3141" s="2" t="s">
        <v>16996</v>
      </c>
      <c r="O3141">
        <v>1</v>
      </c>
      <c r="P3141" s="2" t="s">
        <v>53</v>
      </c>
      <c r="Q3141">
        <v>100</v>
      </c>
      <c r="R3141">
        <v>0</v>
      </c>
      <c r="S3141" s="2" t="s">
        <v>54</v>
      </c>
      <c r="T3141" s="2" t="s">
        <v>55</v>
      </c>
      <c r="U3141" s="2" t="s">
        <v>1714</v>
      </c>
      <c r="V3141" s="2"/>
      <c r="W3141">
        <v>47000</v>
      </c>
      <c r="X3141">
        <v>0</v>
      </c>
      <c r="Y3141">
        <v>0</v>
      </c>
      <c r="Z3141">
        <v>47000</v>
      </c>
      <c r="AB3141" s="2" t="s">
        <v>57</v>
      </c>
      <c r="AC3141">
        <v>18800</v>
      </c>
      <c r="AD3141">
        <v>28200</v>
      </c>
      <c r="AE3141">
        <v>138000</v>
      </c>
      <c r="AF3141">
        <v>2070</v>
      </c>
      <c r="AG3141" s="2" t="s">
        <v>16994</v>
      </c>
      <c r="AH3141" s="2"/>
      <c r="AI3141" s="1">
        <v>46206</v>
      </c>
      <c r="AJ3141" s="2" t="s">
        <v>87</v>
      </c>
      <c r="AK3141" s="2" t="s">
        <v>58</v>
      </c>
      <c r="AM3141" s="2" t="s">
        <v>59</v>
      </c>
      <c r="AP3141" s="2" t="s">
        <v>60</v>
      </c>
      <c r="AQ3141" s="2" t="s">
        <v>41</v>
      </c>
      <c r="AR3141">
        <v>91000</v>
      </c>
      <c r="AS3141" s="2" t="str">
        <f>_xlfn.IFNA(IF(VLOOKUP(all_resi[[#This Row],[No. Waybill]],settle_reconcile[No. Waybill],1,0)="","Recon","Recon"),"-")</f>
        <v>Recon</v>
      </c>
      <c r="AT3141" s="2">
        <f>all_resi[[#This Row],[Nilai COD]]-all_resi[[#This Row],[COD Fee]]-all_resi[[#This Row],[Total Biaya Setelah Diskon]]</f>
        <v>107730</v>
      </c>
      <c r="AU3141" s="2">
        <f>IF(all_resi[[#This Row],[Waktu Terima]]="","",_xlfn.DAYS(all_resi[[#This Row],[Waktu Terima]],all_resi[[#This Row],[Tanggal Pengiriman]]))</f>
        <v>6</v>
      </c>
    </row>
    <row r="3142" spans="1:47" x14ac:dyDescent="0.25">
      <c r="A3142" s="2" t="s">
        <v>17110</v>
      </c>
      <c r="B3142" s="1">
        <v>46200</v>
      </c>
      <c r="C3142" s="2" t="s">
        <v>42</v>
      </c>
      <c r="D3142" s="2" t="s">
        <v>43</v>
      </c>
      <c r="E3142" s="2" t="s">
        <v>44</v>
      </c>
      <c r="F3142" s="2" t="s">
        <v>45</v>
      </c>
      <c r="G3142" s="2" t="s">
        <v>46</v>
      </c>
      <c r="H3142" s="2" t="s">
        <v>80</v>
      </c>
      <c r="I3142" s="2" t="s">
        <v>17111</v>
      </c>
      <c r="J3142" s="2" t="s">
        <v>17112</v>
      </c>
      <c r="K3142" s="2" t="s">
        <v>126</v>
      </c>
      <c r="L3142" s="2" t="s">
        <v>1468</v>
      </c>
      <c r="M3142" s="2" t="s">
        <v>17113</v>
      </c>
      <c r="N3142" s="2" t="s">
        <v>17114</v>
      </c>
      <c r="O3142">
        <v>1</v>
      </c>
      <c r="P3142" s="2" t="s">
        <v>53</v>
      </c>
      <c r="Q3142">
        <v>100</v>
      </c>
      <c r="R3142">
        <v>0</v>
      </c>
      <c r="S3142" s="2" t="s">
        <v>54</v>
      </c>
      <c r="T3142" s="2" t="s">
        <v>55</v>
      </c>
      <c r="U3142" s="2" t="s">
        <v>1790</v>
      </c>
      <c r="V3142" s="2"/>
      <c r="W3142">
        <v>74000</v>
      </c>
      <c r="X3142">
        <v>0</v>
      </c>
      <c r="Y3142">
        <v>0</v>
      </c>
      <c r="Z3142">
        <v>74000</v>
      </c>
      <c r="AB3142" s="2" t="s">
        <v>57</v>
      </c>
      <c r="AC3142">
        <v>29600</v>
      </c>
      <c r="AD3142">
        <v>44400</v>
      </c>
      <c r="AE3142">
        <v>199000</v>
      </c>
      <c r="AF3142">
        <v>2985</v>
      </c>
      <c r="AG3142" s="2"/>
      <c r="AH3142" s="2"/>
      <c r="AI3142" s="1"/>
      <c r="AJ3142" s="2" t="s">
        <v>87</v>
      </c>
      <c r="AK3142" s="2" t="s">
        <v>67</v>
      </c>
      <c r="AM3142" s="2" t="s">
        <v>59</v>
      </c>
      <c r="AP3142" s="2" t="s">
        <v>3437</v>
      </c>
      <c r="AQ3142" s="2" t="s">
        <v>41</v>
      </c>
      <c r="AR3142">
        <v>125000</v>
      </c>
      <c r="AS3142" s="2" t="str">
        <f>_xlfn.IFNA(IF(VLOOKUP(all_resi[[#This Row],[No. Waybill]],settle_reconcile[No. Waybill],1,0)="","Recon","Recon"),"-")</f>
        <v>-</v>
      </c>
      <c r="AT3142" s="2">
        <f>all_resi[[#This Row],[Nilai COD]]-all_resi[[#This Row],[COD Fee]]-all_resi[[#This Row],[Total Biaya Setelah Diskon]]</f>
        <v>151615</v>
      </c>
      <c r="AU3142" s="2" t="str">
        <f>IF(all_resi[[#This Row],[Waktu Terima]]="","",_xlfn.DAYS(all_resi[[#This Row],[Waktu Terima]],all_resi[[#This Row],[Tanggal Pengiriman]]))</f>
        <v/>
      </c>
    </row>
    <row r="3143" spans="1:47" x14ac:dyDescent="0.25">
      <c r="A3143" s="2" t="s">
        <v>17036</v>
      </c>
      <c r="B3143" s="1">
        <v>46200</v>
      </c>
      <c r="C3143" s="2" t="s">
        <v>42</v>
      </c>
      <c r="D3143" s="2" t="s">
        <v>43</v>
      </c>
      <c r="E3143" s="2" t="s">
        <v>44</v>
      </c>
      <c r="F3143" s="2" t="s">
        <v>45</v>
      </c>
      <c r="G3143" s="2" t="s">
        <v>46</v>
      </c>
      <c r="H3143" s="2" t="s">
        <v>47</v>
      </c>
      <c r="I3143" s="2" t="s">
        <v>17037</v>
      </c>
      <c r="J3143" s="2" t="s">
        <v>17038</v>
      </c>
      <c r="K3143" s="2" t="s">
        <v>700</v>
      </c>
      <c r="L3143" s="2" t="s">
        <v>17039</v>
      </c>
      <c r="M3143" s="2" t="s">
        <v>17040</v>
      </c>
      <c r="N3143" s="2" t="s">
        <v>17041</v>
      </c>
      <c r="O3143">
        <v>1</v>
      </c>
      <c r="P3143" s="2" t="s">
        <v>53</v>
      </c>
      <c r="Q3143">
        <v>100</v>
      </c>
      <c r="R3143">
        <v>0</v>
      </c>
      <c r="S3143" s="2" t="s">
        <v>54</v>
      </c>
      <c r="T3143" s="2" t="s">
        <v>55</v>
      </c>
      <c r="U3143" s="2" t="s">
        <v>1838</v>
      </c>
      <c r="V3143" s="2"/>
      <c r="W3143">
        <v>72000</v>
      </c>
      <c r="X3143">
        <v>0</v>
      </c>
      <c r="Y3143">
        <v>0</v>
      </c>
      <c r="Z3143">
        <v>72000</v>
      </c>
      <c r="AB3143" s="2" t="s">
        <v>57</v>
      </c>
      <c r="AC3143">
        <v>28800</v>
      </c>
      <c r="AD3143">
        <v>43200</v>
      </c>
      <c r="AE3143">
        <v>176000</v>
      </c>
      <c r="AF3143">
        <v>2640</v>
      </c>
      <c r="AG3143" s="2" t="s">
        <v>17037</v>
      </c>
      <c r="AH3143" s="2"/>
      <c r="AI3143" s="1">
        <v>46203</v>
      </c>
      <c r="AJ3143" s="2"/>
      <c r="AK3143" s="2" t="s">
        <v>58</v>
      </c>
      <c r="AM3143" s="2" t="s">
        <v>59</v>
      </c>
      <c r="AP3143" s="2" t="s">
        <v>60</v>
      </c>
      <c r="AQ3143" s="2" t="s">
        <v>41</v>
      </c>
      <c r="AR3143">
        <v>104000</v>
      </c>
      <c r="AS3143" s="2" t="str">
        <f>_xlfn.IFNA(IF(VLOOKUP(all_resi[[#This Row],[No. Waybill]],settle_reconcile[No. Waybill],1,0)="","Recon","Recon"),"-")</f>
        <v>Recon</v>
      </c>
      <c r="AT3143" s="2">
        <f>all_resi[[#This Row],[Nilai COD]]-all_resi[[#This Row],[COD Fee]]-all_resi[[#This Row],[Total Biaya Setelah Diskon]]</f>
        <v>130160</v>
      </c>
      <c r="AU3143" s="2">
        <f>IF(all_resi[[#This Row],[Waktu Terima]]="","",_xlfn.DAYS(all_resi[[#This Row],[Waktu Terima]],all_resi[[#This Row],[Tanggal Pengiriman]]))</f>
        <v>3</v>
      </c>
    </row>
    <row r="3144" spans="1:47" x14ac:dyDescent="0.25">
      <c r="A3144" s="2" t="s">
        <v>17042</v>
      </c>
      <c r="B3144" s="1">
        <v>46200</v>
      </c>
      <c r="C3144" s="2" t="s">
        <v>42</v>
      </c>
      <c r="D3144" s="2" t="s">
        <v>43</v>
      </c>
      <c r="E3144" s="2" t="s">
        <v>44</v>
      </c>
      <c r="F3144" s="2" t="s">
        <v>45</v>
      </c>
      <c r="G3144" s="2" t="s">
        <v>46</v>
      </c>
      <c r="H3144" s="2" t="s">
        <v>47</v>
      </c>
      <c r="I3144" s="2" t="s">
        <v>17043</v>
      </c>
      <c r="J3144" s="2" t="s">
        <v>17044</v>
      </c>
      <c r="K3144" s="2" t="s">
        <v>100</v>
      </c>
      <c r="L3144" s="2" t="s">
        <v>4969</v>
      </c>
      <c r="M3144" s="2" t="s">
        <v>17045</v>
      </c>
      <c r="N3144" s="2" t="s">
        <v>17046</v>
      </c>
      <c r="O3144">
        <v>1</v>
      </c>
      <c r="P3144" s="2" t="s">
        <v>53</v>
      </c>
      <c r="Q3144">
        <v>100</v>
      </c>
      <c r="R3144">
        <v>0</v>
      </c>
      <c r="S3144" s="2" t="s">
        <v>54</v>
      </c>
      <c r="T3144" s="2" t="s">
        <v>55</v>
      </c>
      <c r="U3144" s="2" t="s">
        <v>147</v>
      </c>
      <c r="V3144" s="2"/>
      <c r="W3144">
        <v>18000</v>
      </c>
      <c r="X3144">
        <v>0</v>
      </c>
      <c r="Y3144">
        <v>0</v>
      </c>
      <c r="Z3144">
        <v>18000</v>
      </c>
      <c r="AB3144" s="2" t="s">
        <v>57</v>
      </c>
      <c r="AC3144">
        <v>12000</v>
      </c>
      <c r="AD3144">
        <v>6000</v>
      </c>
      <c r="AE3144">
        <v>80000</v>
      </c>
      <c r="AF3144">
        <v>1200</v>
      </c>
      <c r="AG3144" s="2" t="s">
        <v>17043</v>
      </c>
      <c r="AH3144" s="2"/>
      <c r="AI3144" s="1">
        <v>46202</v>
      </c>
      <c r="AJ3144" s="2"/>
      <c r="AK3144" s="2" t="s">
        <v>58</v>
      </c>
      <c r="AM3144" s="2" t="s">
        <v>59</v>
      </c>
      <c r="AP3144" s="2" t="s">
        <v>60</v>
      </c>
      <c r="AQ3144" s="2" t="s">
        <v>41</v>
      </c>
      <c r="AR3144">
        <v>62000</v>
      </c>
      <c r="AS3144" s="2" t="str">
        <f>_xlfn.IFNA(IF(VLOOKUP(all_resi[[#This Row],[No. Waybill]],settle_reconcile[No. Waybill],1,0)="","Recon","Recon"),"-")</f>
        <v>Recon</v>
      </c>
      <c r="AT3144" s="2">
        <f>all_resi[[#This Row],[Nilai COD]]-all_resi[[#This Row],[COD Fee]]-all_resi[[#This Row],[Total Biaya Setelah Diskon]]</f>
        <v>72800</v>
      </c>
      <c r="AU3144" s="2">
        <f>IF(all_resi[[#This Row],[Waktu Terima]]="","",_xlfn.DAYS(all_resi[[#This Row],[Waktu Terima]],all_resi[[#This Row],[Tanggal Pengiriman]]))</f>
        <v>2</v>
      </c>
    </row>
    <row r="3145" spans="1:47" x14ac:dyDescent="0.25">
      <c r="A3145" s="2" t="s">
        <v>17142</v>
      </c>
      <c r="B3145" s="1">
        <v>46200</v>
      </c>
      <c r="C3145" s="2" t="s">
        <v>42</v>
      </c>
      <c r="D3145" s="2" t="s">
        <v>43</v>
      </c>
      <c r="E3145" s="2" t="s">
        <v>44</v>
      </c>
      <c r="F3145" s="2" t="s">
        <v>45</v>
      </c>
      <c r="G3145" s="2" t="s">
        <v>46</v>
      </c>
      <c r="H3145" s="2" t="s">
        <v>80</v>
      </c>
      <c r="I3145" s="2" t="s">
        <v>17143</v>
      </c>
      <c r="J3145" s="2" t="s">
        <v>17144</v>
      </c>
      <c r="K3145" s="2" t="s">
        <v>116</v>
      </c>
      <c r="L3145" s="2" t="s">
        <v>4393</v>
      </c>
      <c r="M3145" s="2" t="s">
        <v>4394</v>
      </c>
      <c r="N3145" s="2" t="s">
        <v>17145</v>
      </c>
      <c r="O3145">
        <v>1</v>
      </c>
      <c r="P3145" s="2" t="s">
        <v>53</v>
      </c>
      <c r="Q3145">
        <v>100</v>
      </c>
      <c r="R3145">
        <v>0</v>
      </c>
      <c r="S3145" s="2" t="s">
        <v>54</v>
      </c>
      <c r="T3145" s="2" t="s">
        <v>55</v>
      </c>
      <c r="U3145" s="2" t="s">
        <v>141</v>
      </c>
      <c r="V3145" s="2"/>
      <c r="W3145">
        <v>16000</v>
      </c>
      <c r="X3145">
        <v>0</v>
      </c>
      <c r="Y3145">
        <v>0</v>
      </c>
      <c r="Z3145">
        <v>16000</v>
      </c>
      <c r="AB3145" s="2" t="s">
        <v>57</v>
      </c>
      <c r="AC3145">
        <v>11000</v>
      </c>
      <c r="AD3145">
        <v>5000</v>
      </c>
      <c r="AE3145">
        <v>56000</v>
      </c>
      <c r="AF3145">
        <v>840</v>
      </c>
      <c r="AG3145" s="2" t="s">
        <v>17143</v>
      </c>
      <c r="AH3145" s="2"/>
      <c r="AI3145" s="1">
        <v>46201</v>
      </c>
      <c r="AJ3145" s="2" t="s">
        <v>87</v>
      </c>
      <c r="AK3145" s="2" t="s">
        <v>58</v>
      </c>
      <c r="AM3145" s="2" t="s">
        <v>59</v>
      </c>
      <c r="AP3145" s="2" t="s">
        <v>60</v>
      </c>
      <c r="AQ3145" s="2" t="s">
        <v>41</v>
      </c>
      <c r="AR3145">
        <v>40000</v>
      </c>
      <c r="AS3145" s="2" t="str">
        <f>_xlfn.IFNA(IF(VLOOKUP(all_resi[[#This Row],[No. Waybill]],settle_reconcile[No. Waybill],1,0)="","Recon","Recon"),"-")</f>
        <v>Recon</v>
      </c>
      <c r="AT3145" s="2">
        <f>all_resi[[#This Row],[Nilai COD]]-all_resi[[#This Row],[COD Fee]]-all_resi[[#This Row],[Total Biaya Setelah Diskon]]</f>
        <v>50160</v>
      </c>
      <c r="AU3145" s="2">
        <f>IF(all_resi[[#This Row],[Waktu Terima]]="","",_xlfn.DAYS(all_resi[[#This Row],[Waktu Terima]],all_resi[[#This Row],[Tanggal Pengiriman]]))</f>
        <v>1</v>
      </c>
    </row>
    <row r="3146" spans="1:47" x14ac:dyDescent="0.25">
      <c r="A3146" s="2" t="s">
        <v>16938</v>
      </c>
      <c r="B3146" s="1">
        <v>46200</v>
      </c>
      <c r="C3146" s="2" t="s">
        <v>42</v>
      </c>
      <c r="D3146" s="2" t="s">
        <v>43</v>
      </c>
      <c r="E3146" s="2" t="s">
        <v>44</v>
      </c>
      <c r="F3146" s="2" t="s">
        <v>45</v>
      </c>
      <c r="G3146" s="2" t="s">
        <v>46</v>
      </c>
      <c r="H3146" s="2" t="s">
        <v>80</v>
      </c>
      <c r="I3146" s="2" t="s">
        <v>16939</v>
      </c>
      <c r="J3146" s="2" t="s">
        <v>16940</v>
      </c>
      <c r="K3146" s="2" t="s">
        <v>203</v>
      </c>
      <c r="L3146" s="2" t="s">
        <v>733</v>
      </c>
      <c r="M3146" s="2" t="s">
        <v>879</v>
      </c>
      <c r="N3146" s="2" t="s">
        <v>16941</v>
      </c>
      <c r="O3146">
        <v>1</v>
      </c>
      <c r="P3146" s="2" t="s">
        <v>53</v>
      </c>
      <c r="Q3146">
        <v>100</v>
      </c>
      <c r="R3146">
        <v>0</v>
      </c>
      <c r="S3146" s="2" t="s">
        <v>54</v>
      </c>
      <c r="T3146" s="2" t="s">
        <v>55</v>
      </c>
      <c r="U3146" s="2" t="s">
        <v>86</v>
      </c>
      <c r="V3146" s="2"/>
      <c r="W3146">
        <v>14000</v>
      </c>
      <c r="X3146">
        <v>0</v>
      </c>
      <c r="Y3146">
        <v>0</v>
      </c>
      <c r="Z3146">
        <v>14000</v>
      </c>
      <c r="AB3146" s="2" t="s">
        <v>57</v>
      </c>
      <c r="AC3146">
        <v>8000</v>
      </c>
      <c r="AD3146">
        <v>6000</v>
      </c>
      <c r="AE3146">
        <v>70000</v>
      </c>
      <c r="AF3146">
        <v>1050</v>
      </c>
      <c r="AG3146" s="2" t="s">
        <v>16939</v>
      </c>
      <c r="AH3146" s="2"/>
      <c r="AI3146" s="1">
        <v>46202</v>
      </c>
      <c r="AJ3146" s="2" t="s">
        <v>87</v>
      </c>
      <c r="AK3146" s="2" t="s">
        <v>58</v>
      </c>
      <c r="AM3146" s="2" t="s">
        <v>59</v>
      </c>
      <c r="AP3146" s="2" t="s">
        <v>60</v>
      </c>
      <c r="AQ3146" s="2" t="s">
        <v>41</v>
      </c>
      <c r="AR3146">
        <v>56000</v>
      </c>
      <c r="AS3146" s="2" t="str">
        <f>_xlfn.IFNA(IF(VLOOKUP(all_resi[[#This Row],[No. Waybill]],settle_reconcile[No. Waybill],1,0)="","Recon","Recon"),"-")</f>
        <v>Recon</v>
      </c>
      <c r="AT3146" s="2">
        <f>all_resi[[#This Row],[Nilai COD]]-all_resi[[#This Row],[COD Fee]]-all_resi[[#This Row],[Total Biaya Setelah Diskon]]</f>
        <v>62950</v>
      </c>
      <c r="AU3146" s="2">
        <f>IF(all_resi[[#This Row],[Waktu Terima]]="","",_xlfn.DAYS(all_resi[[#This Row],[Waktu Terima]],all_resi[[#This Row],[Tanggal Pengiriman]]))</f>
        <v>2</v>
      </c>
    </row>
    <row r="3147" spans="1:47" x14ac:dyDescent="0.25">
      <c r="A3147" s="2" t="s">
        <v>16972</v>
      </c>
      <c r="B3147" s="1">
        <v>46200</v>
      </c>
      <c r="C3147" s="2" t="s">
        <v>42</v>
      </c>
      <c r="D3147" s="2" t="s">
        <v>43</v>
      </c>
      <c r="E3147" s="2" t="s">
        <v>44</v>
      </c>
      <c r="F3147" s="2" t="s">
        <v>45</v>
      </c>
      <c r="G3147" s="2" t="s">
        <v>46</v>
      </c>
      <c r="H3147" s="2" t="s">
        <v>47</v>
      </c>
      <c r="I3147" s="2" t="s">
        <v>16973</v>
      </c>
      <c r="J3147" s="2" t="s">
        <v>16974</v>
      </c>
      <c r="K3147" s="2" t="s">
        <v>177</v>
      </c>
      <c r="L3147" s="2" t="s">
        <v>1333</v>
      </c>
      <c r="M3147" s="2" t="s">
        <v>2060</v>
      </c>
      <c r="N3147" s="2" t="s">
        <v>16975</v>
      </c>
      <c r="O3147">
        <v>1</v>
      </c>
      <c r="P3147" s="2" t="s">
        <v>53</v>
      </c>
      <c r="Q3147">
        <v>100</v>
      </c>
      <c r="R3147">
        <v>0</v>
      </c>
      <c r="S3147" s="2" t="s">
        <v>54</v>
      </c>
      <c r="T3147" s="2" t="s">
        <v>55</v>
      </c>
      <c r="U3147" s="2" t="s">
        <v>1838</v>
      </c>
      <c r="V3147" s="2"/>
      <c r="W3147">
        <v>87000</v>
      </c>
      <c r="X3147">
        <v>0</v>
      </c>
      <c r="Y3147">
        <v>0</v>
      </c>
      <c r="Z3147">
        <v>87000</v>
      </c>
      <c r="AB3147" s="2" t="s">
        <v>57</v>
      </c>
      <c r="AC3147">
        <v>34800</v>
      </c>
      <c r="AD3147">
        <v>52200</v>
      </c>
      <c r="AE3147">
        <v>191000</v>
      </c>
      <c r="AF3147">
        <v>2865</v>
      </c>
      <c r="AG3147" s="2" t="s">
        <v>43</v>
      </c>
      <c r="AH3147" s="2"/>
      <c r="AI3147" s="1">
        <v>46212</v>
      </c>
      <c r="AJ3147" s="2"/>
      <c r="AK3147" s="2" t="s">
        <v>67</v>
      </c>
      <c r="AM3147" s="2" t="s">
        <v>59</v>
      </c>
      <c r="AP3147" s="2" t="s">
        <v>60</v>
      </c>
      <c r="AQ3147" s="2" t="s">
        <v>41</v>
      </c>
      <c r="AR3147">
        <v>104000</v>
      </c>
      <c r="AS3147" s="2" t="str">
        <f>_xlfn.IFNA(IF(VLOOKUP(all_resi[[#This Row],[No. Waybill]],settle_reconcile[No. Waybill],1,0)="","Recon","Recon"),"-")</f>
        <v>-</v>
      </c>
      <c r="AT3147" s="2">
        <f>all_resi[[#This Row],[Nilai COD]]-all_resi[[#This Row],[COD Fee]]-all_resi[[#This Row],[Total Biaya Setelah Diskon]]</f>
        <v>135935</v>
      </c>
      <c r="AU3147" s="2">
        <f>IF(all_resi[[#This Row],[Waktu Terima]]="","",_xlfn.DAYS(all_resi[[#This Row],[Waktu Terima]],all_resi[[#This Row],[Tanggal Pengiriman]]))</f>
        <v>12</v>
      </c>
    </row>
    <row r="3148" spans="1:47" x14ac:dyDescent="0.25">
      <c r="A3148" s="2" t="s">
        <v>17133</v>
      </c>
      <c r="B3148" s="1">
        <v>46200</v>
      </c>
      <c r="C3148" s="2" t="s">
        <v>42</v>
      </c>
      <c r="D3148" s="2" t="s">
        <v>43</v>
      </c>
      <c r="E3148" s="2" t="s">
        <v>44</v>
      </c>
      <c r="F3148" s="2" t="s">
        <v>45</v>
      </c>
      <c r="G3148" s="2" t="s">
        <v>46</v>
      </c>
      <c r="H3148" s="2" t="s">
        <v>80</v>
      </c>
      <c r="I3148" s="2" t="s">
        <v>17134</v>
      </c>
      <c r="J3148" s="2" t="s">
        <v>17135</v>
      </c>
      <c r="K3148" s="2" t="s">
        <v>75</v>
      </c>
      <c r="L3148" s="2" t="s">
        <v>355</v>
      </c>
      <c r="M3148" s="2" t="s">
        <v>2197</v>
      </c>
      <c r="N3148" s="2" t="s">
        <v>17136</v>
      </c>
      <c r="O3148">
        <v>1</v>
      </c>
      <c r="P3148" s="2" t="s">
        <v>53</v>
      </c>
      <c r="Q3148">
        <v>100</v>
      </c>
      <c r="R3148">
        <v>0</v>
      </c>
      <c r="S3148" s="2" t="s">
        <v>54</v>
      </c>
      <c r="T3148" s="2" t="s">
        <v>55</v>
      </c>
      <c r="U3148" s="2" t="s">
        <v>10899</v>
      </c>
      <c r="V3148" s="2"/>
      <c r="W3148">
        <v>60000</v>
      </c>
      <c r="X3148">
        <v>0</v>
      </c>
      <c r="Y3148">
        <v>0</v>
      </c>
      <c r="Z3148">
        <v>60000</v>
      </c>
      <c r="AB3148" s="2" t="s">
        <v>57</v>
      </c>
      <c r="AC3148">
        <v>24000</v>
      </c>
      <c r="AD3148">
        <v>36000</v>
      </c>
      <c r="AE3148">
        <v>105500</v>
      </c>
      <c r="AF3148">
        <v>1582.5</v>
      </c>
      <c r="AG3148" s="2" t="s">
        <v>17134</v>
      </c>
      <c r="AH3148" s="2"/>
      <c r="AI3148" s="1">
        <v>46203</v>
      </c>
      <c r="AJ3148" s="2" t="s">
        <v>87</v>
      </c>
      <c r="AK3148" s="2" t="s">
        <v>58</v>
      </c>
      <c r="AM3148" s="2" t="s">
        <v>59</v>
      </c>
      <c r="AP3148" s="2" t="s">
        <v>60</v>
      </c>
      <c r="AQ3148" s="2" t="s">
        <v>41</v>
      </c>
      <c r="AR3148">
        <v>45500</v>
      </c>
      <c r="AS3148" s="2" t="str">
        <f>_xlfn.IFNA(IF(VLOOKUP(all_resi[[#This Row],[No. Waybill]],settle_reconcile[No. Waybill],1,0)="","Recon","Recon"),"-")</f>
        <v>Recon</v>
      </c>
      <c r="AT3148" s="2">
        <f>all_resi[[#This Row],[Nilai COD]]-all_resi[[#This Row],[COD Fee]]-all_resi[[#This Row],[Total Biaya Setelah Diskon]]</f>
        <v>67917.5</v>
      </c>
      <c r="AU3148" s="2">
        <f>IF(all_resi[[#This Row],[Waktu Terima]]="","",_xlfn.DAYS(all_resi[[#This Row],[Waktu Terima]],all_resi[[#This Row],[Tanggal Pengiriman]]))</f>
        <v>3</v>
      </c>
    </row>
    <row r="3149" spans="1:47" x14ac:dyDescent="0.25">
      <c r="A3149" s="2" t="s">
        <v>17128</v>
      </c>
      <c r="B3149" s="1">
        <v>46200</v>
      </c>
      <c r="C3149" s="2" t="s">
        <v>42</v>
      </c>
      <c r="D3149" s="2" t="s">
        <v>43</v>
      </c>
      <c r="E3149" s="2" t="s">
        <v>44</v>
      </c>
      <c r="F3149" s="2" t="s">
        <v>45</v>
      </c>
      <c r="G3149" s="2" t="s">
        <v>46</v>
      </c>
      <c r="H3149" s="2" t="s">
        <v>47</v>
      </c>
      <c r="I3149" s="2" t="s">
        <v>17129</v>
      </c>
      <c r="J3149" s="2" t="s">
        <v>17130</v>
      </c>
      <c r="K3149" s="2" t="s">
        <v>156</v>
      </c>
      <c r="L3149" s="2" t="s">
        <v>606</v>
      </c>
      <c r="M3149" s="2" t="s">
        <v>1191</v>
      </c>
      <c r="N3149" s="2" t="s">
        <v>17131</v>
      </c>
      <c r="O3149">
        <v>1</v>
      </c>
      <c r="P3149" s="2" t="s">
        <v>53</v>
      </c>
      <c r="Q3149">
        <v>100</v>
      </c>
      <c r="R3149">
        <v>0</v>
      </c>
      <c r="S3149" s="2" t="s">
        <v>54</v>
      </c>
      <c r="T3149" s="2" t="s">
        <v>55</v>
      </c>
      <c r="U3149" s="2" t="s">
        <v>17132</v>
      </c>
      <c r="V3149" s="2"/>
      <c r="W3149">
        <v>64000</v>
      </c>
      <c r="X3149">
        <v>0</v>
      </c>
      <c r="Y3149">
        <v>0</v>
      </c>
      <c r="Z3149">
        <v>64000</v>
      </c>
      <c r="AB3149" s="2" t="s">
        <v>57</v>
      </c>
      <c r="AC3149">
        <v>25600</v>
      </c>
      <c r="AD3149">
        <v>38400</v>
      </c>
      <c r="AE3149">
        <v>168000</v>
      </c>
      <c r="AF3149">
        <v>2520</v>
      </c>
      <c r="AG3149" s="2" t="s">
        <v>17129</v>
      </c>
      <c r="AH3149" s="2"/>
      <c r="AI3149" s="1">
        <v>46205</v>
      </c>
      <c r="AJ3149" s="2"/>
      <c r="AK3149" s="2" t="s">
        <v>58</v>
      </c>
      <c r="AM3149" s="2" t="s">
        <v>59</v>
      </c>
      <c r="AP3149" s="2" t="s">
        <v>60</v>
      </c>
      <c r="AQ3149" s="2" t="s">
        <v>41</v>
      </c>
      <c r="AR3149">
        <v>104000</v>
      </c>
      <c r="AS3149" s="2" t="str">
        <f>_xlfn.IFNA(IF(VLOOKUP(all_resi[[#This Row],[No. Waybill]],settle_reconcile[No. Waybill],1,0)="","Recon","Recon"),"-")</f>
        <v>Recon</v>
      </c>
      <c r="AT3149" s="2">
        <f>all_resi[[#This Row],[Nilai COD]]-all_resi[[#This Row],[COD Fee]]-all_resi[[#This Row],[Total Biaya Setelah Diskon]]</f>
        <v>127080</v>
      </c>
      <c r="AU3149" s="2">
        <f>IF(all_resi[[#This Row],[Waktu Terima]]="","",_xlfn.DAYS(all_resi[[#This Row],[Waktu Terima]],all_resi[[#This Row],[Tanggal Pengiriman]]))</f>
        <v>5</v>
      </c>
    </row>
    <row r="3150" spans="1:47" x14ac:dyDescent="0.25">
      <c r="A3150" s="2" t="s">
        <v>17066</v>
      </c>
      <c r="B3150" s="1">
        <v>46200</v>
      </c>
      <c r="C3150" s="2" t="s">
        <v>42</v>
      </c>
      <c r="D3150" s="2" t="s">
        <v>43</v>
      </c>
      <c r="E3150" s="2" t="s">
        <v>44</v>
      </c>
      <c r="F3150" s="2" t="s">
        <v>45</v>
      </c>
      <c r="G3150" s="2" t="s">
        <v>46</v>
      </c>
      <c r="H3150" s="2" t="s">
        <v>80</v>
      </c>
      <c r="I3150" s="2" t="s">
        <v>17067</v>
      </c>
      <c r="J3150" s="2" t="s">
        <v>17068</v>
      </c>
      <c r="K3150" s="2" t="s">
        <v>177</v>
      </c>
      <c r="L3150" s="2" t="s">
        <v>807</v>
      </c>
      <c r="M3150" s="2" t="s">
        <v>3809</v>
      </c>
      <c r="N3150" s="2" t="s">
        <v>17069</v>
      </c>
      <c r="O3150">
        <v>1</v>
      </c>
      <c r="P3150" s="2" t="s">
        <v>53</v>
      </c>
      <c r="Q3150">
        <v>100</v>
      </c>
      <c r="R3150">
        <v>0</v>
      </c>
      <c r="S3150" s="2" t="s">
        <v>54</v>
      </c>
      <c r="T3150" s="2" t="s">
        <v>55</v>
      </c>
      <c r="U3150" s="2" t="s">
        <v>86</v>
      </c>
      <c r="V3150" s="2"/>
      <c r="W3150">
        <v>64000</v>
      </c>
      <c r="X3150">
        <v>0</v>
      </c>
      <c r="Y3150">
        <v>0</v>
      </c>
      <c r="Z3150">
        <v>64000</v>
      </c>
      <c r="AB3150" s="2" t="s">
        <v>57</v>
      </c>
      <c r="AC3150">
        <v>25600</v>
      </c>
      <c r="AD3150">
        <v>38400</v>
      </c>
      <c r="AE3150">
        <v>124000</v>
      </c>
      <c r="AF3150">
        <v>1860</v>
      </c>
      <c r="AG3150" s="2" t="s">
        <v>43</v>
      </c>
      <c r="AH3150" s="2"/>
      <c r="AI3150" s="1">
        <v>46211</v>
      </c>
      <c r="AJ3150" s="2" t="s">
        <v>87</v>
      </c>
      <c r="AK3150" s="2" t="s">
        <v>67</v>
      </c>
      <c r="AM3150" s="2" t="s">
        <v>59</v>
      </c>
      <c r="AP3150" s="2" t="s">
        <v>60</v>
      </c>
      <c r="AQ3150" s="2" t="s">
        <v>41</v>
      </c>
      <c r="AR3150">
        <v>60000</v>
      </c>
      <c r="AS3150" s="2" t="str">
        <f>_xlfn.IFNA(IF(VLOOKUP(all_resi[[#This Row],[No. Waybill]],settle_reconcile[No. Waybill],1,0)="","Recon","Recon"),"-")</f>
        <v>-</v>
      </c>
      <c r="AT3150" s="2">
        <f>all_resi[[#This Row],[Nilai COD]]-all_resi[[#This Row],[COD Fee]]-all_resi[[#This Row],[Total Biaya Setelah Diskon]]</f>
        <v>83740</v>
      </c>
      <c r="AU3150" s="2">
        <f>IF(all_resi[[#This Row],[Waktu Terima]]="","",_xlfn.DAYS(all_resi[[#This Row],[Waktu Terima]],all_resi[[#This Row],[Tanggal Pengiriman]]))</f>
        <v>11</v>
      </c>
    </row>
    <row r="3151" spans="1:47" x14ac:dyDescent="0.25">
      <c r="A3151" s="2" t="s">
        <v>17022</v>
      </c>
      <c r="B3151" s="1">
        <v>46200</v>
      </c>
      <c r="C3151" s="2" t="s">
        <v>42</v>
      </c>
      <c r="D3151" s="2" t="s">
        <v>43</v>
      </c>
      <c r="E3151" s="2" t="s">
        <v>44</v>
      </c>
      <c r="F3151" s="2" t="s">
        <v>45</v>
      </c>
      <c r="G3151" s="2" t="s">
        <v>46</v>
      </c>
      <c r="H3151" s="2" t="s">
        <v>80</v>
      </c>
      <c r="I3151" s="2" t="s">
        <v>17023</v>
      </c>
      <c r="J3151" s="2" t="s">
        <v>17024</v>
      </c>
      <c r="K3151" s="2" t="s">
        <v>82</v>
      </c>
      <c r="L3151" s="2" t="s">
        <v>1843</v>
      </c>
      <c r="M3151" s="2" t="s">
        <v>1877</v>
      </c>
      <c r="N3151" s="2" t="s">
        <v>17025</v>
      </c>
      <c r="O3151">
        <v>1</v>
      </c>
      <c r="P3151" s="2" t="s">
        <v>53</v>
      </c>
      <c r="Q3151">
        <v>100</v>
      </c>
      <c r="R3151">
        <v>0</v>
      </c>
      <c r="S3151" s="2" t="s">
        <v>54</v>
      </c>
      <c r="T3151" s="2" t="s">
        <v>55</v>
      </c>
      <c r="U3151" s="2" t="s">
        <v>86</v>
      </c>
      <c r="V3151" s="2"/>
      <c r="W3151">
        <v>57000</v>
      </c>
      <c r="X3151">
        <v>0</v>
      </c>
      <c r="Y3151">
        <v>0</v>
      </c>
      <c r="Z3151">
        <v>57000</v>
      </c>
      <c r="AB3151" s="2" t="s">
        <v>57</v>
      </c>
      <c r="AC3151">
        <v>22800</v>
      </c>
      <c r="AD3151">
        <v>34200</v>
      </c>
      <c r="AE3151">
        <v>117000</v>
      </c>
      <c r="AF3151">
        <v>1755</v>
      </c>
      <c r="AG3151" s="2" t="s">
        <v>17023</v>
      </c>
      <c r="AH3151" s="2"/>
      <c r="AI3151" s="1">
        <v>46205</v>
      </c>
      <c r="AJ3151" s="2" t="s">
        <v>87</v>
      </c>
      <c r="AK3151" s="2" t="s">
        <v>58</v>
      </c>
      <c r="AM3151" s="2" t="s">
        <v>59</v>
      </c>
      <c r="AP3151" s="2" t="s">
        <v>60</v>
      </c>
      <c r="AQ3151" s="2" t="s">
        <v>41</v>
      </c>
      <c r="AR3151">
        <v>60000</v>
      </c>
      <c r="AS3151" s="2" t="str">
        <f>_xlfn.IFNA(IF(VLOOKUP(all_resi[[#This Row],[No. Waybill]],settle_reconcile[No. Waybill],1,0)="","Recon","Recon"),"-")</f>
        <v>Recon</v>
      </c>
      <c r="AT3151" s="2">
        <f>all_resi[[#This Row],[Nilai COD]]-all_resi[[#This Row],[COD Fee]]-all_resi[[#This Row],[Total Biaya Setelah Diskon]]</f>
        <v>81045</v>
      </c>
      <c r="AU3151" s="2">
        <f>IF(all_resi[[#This Row],[Waktu Terima]]="","",_xlfn.DAYS(all_resi[[#This Row],[Waktu Terima]],all_resi[[#This Row],[Tanggal Pengiriman]]))</f>
        <v>5</v>
      </c>
    </row>
    <row r="3152" spans="1:47" x14ac:dyDescent="0.25">
      <c r="A3152" s="2" t="s">
        <v>17150</v>
      </c>
      <c r="B3152" s="1">
        <v>46200</v>
      </c>
      <c r="C3152" s="2" t="s">
        <v>42</v>
      </c>
      <c r="D3152" s="2" t="s">
        <v>43</v>
      </c>
      <c r="E3152" s="2" t="s">
        <v>44</v>
      </c>
      <c r="F3152" s="2" t="s">
        <v>45</v>
      </c>
      <c r="G3152" s="2" t="s">
        <v>46</v>
      </c>
      <c r="H3152" s="2" t="s">
        <v>80</v>
      </c>
      <c r="I3152" s="2" t="s">
        <v>17151</v>
      </c>
      <c r="J3152" s="2" t="s">
        <v>17152</v>
      </c>
      <c r="K3152" s="2" t="s">
        <v>116</v>
      </c>
      <c r="L3152" s="2" t="s">
        <v>2433</v>
      </c>
      <c r="M3152" s="2" t="s">
        <v>17153</v>
      </c>
      <c r="N3152" s="2" t="s">
        <v>17154</v>
      </c>
      <c r="O3152">
        <v>1</v>
      </c>
      <c r="P3152" s="2" t="s">
        <v>53</v>
      </c>
      <c r="Q3152">
        <v>100</v>
      </c>
      <c r="R3152">
        <v>0</v>
      </c>
      <c r="S3152" s="2" t="s">
        <v>54</v>
      </c>
      <c r="T3152" s="2" t="s">
        <v>55</v>
      </c>
      <c r="U3152" s="2" t="s">
        <v>141</v>
      </c>
      <c r="V3152" s="2"/>
      <c r="W3152">
        <v>8000</v>
      </c>
      <c r="X3152">
        <v>0</v>
      </c>
      <c r="Y3152">
        <v>0</v>
      </c>
      <c r="Z3152">
        <v>8000</v>
      </c>
      <c r="AB3152" s="2" t="s">
        <v>57</v>
      </c>
      <c r="AC3152">
        <v>3000</v>
      </c>
      <c r="AD3152">
        <v>5000</v>
      </c>
      <c r="AE3152">
        <v>48000</v>
      </c>
      <c r="AF3152">
        <v>720</v>
      </c>
      <c r="AG3152" s="2" t="s">
        <v>17151</v>
      </c>
      <c r="AH3152" s="2"/>
      <c r="AI3152" s="1">
        <v>46201</v>
      </c>
      <c r="AJ3152" s="2" t="s">
        <v>87</v>
      </c>
      <c r="AK3152" s="2" t="s">
        <v>58</v>
      </c>
      <c r="AM3152" s="2" t="s">
        <v>59</v>
      </c>
      <c r="AP3152" s="2" t="s">
        <v>60</v>
      </c>
      <c r="AQ3152" s="2" t="s">
        <v>41</v>
      </c>
      <c r="AR3152">
        <v>40000</v>
      </c>
      <c r="AS3152" s="2" t="str">
        <f>_xlfn.IFNA(IF(VLOOKUP(all_resi[[#This Row],[No. Waybill]],settle_reconcile[No. Waybill],1,0)="","Recon","Recon"),"-")</f>
        <v>Recon</v>
      </c>
      <c r="AT3152" s="2">
        <f>all_resi[[#This Row],[Nilai COD]]-all_resi[[#This Row],[COD Fee]]-all_resi[[#This Row],[Total Biaya Setelah Diskon]]</f>
        <v>42280</v>
      </c>
      <c r="AU3152" s="2">
        <f>IF(all_resi[[#This Row],[Waktu Terima]]="","",_xlfn.DAYS(all_resi[[#This Row],[Waktu Terima]],all_resi[[#This Row],[Tanggal Pengiriman]]))</f>
        <v>1</v>
      </c>
    </row>
    <row r="3153" spans="1:47" x14ac:dyDescent="0.25">
      <c r="A3153" s="2" t="s">
        <v>17146</v>
      </c>
      <c r="B3153" s="1">
        <v>46200</v>
      </c>
      <c r="C3153" s="2" t="s">
        <v>42</v>
      </c>
      <c r="D3153" s="2" t="s">
        <v>43</v>
      </c>
      <c r="E3153" s="2" t="s">
        <v>44</v>
      </c>
      <c r="F3153" s="2" t="s">
        <v>45</v>
      </c>
      <c r="G3153" s="2" t="s">
        <v>46</v>
      </c>
      <c r="H3153" s="2" t="s">
        <v>80</v>
      </c>
      <c r="I3153" s="2" t="s">
        <v>17147</v>
      </c>
      <c r="J3153" s="2" t="s">
        <v>17148</v>
      </c>
      <c r="K3153" s="2" t="s">
        <v>237</v>
      </c>
      <c r="L3153" s="2" t="s">
        <v>238</v>
      </c>
      <c r="M3153" s="2" t="s">
        <v>2888</v>
      </c>
      <c r="N3153" s="2" t="s">
        <v>17149</v>
      </c>
      <c r="O3153">
        <v>1</v>
      </c>
      <c r="P3153" s="2" t="s">
        <v>53</v>
      </c>
      <c r="Q3153">
        <v>100</v>
      </c>
      <c r="R3153">
        <v>7900000</v>
      </c>
      <c r="S3153" s="2" t="s">
        <v>54</v>
      </c>
      <c r="T3153" s="2" t="s">
        <v>55</v>
      </c>
      <c r="U3153" s="2" t="s">
        <v>164</v>
      </c>
      <c r="V3153" s="2" t="s">
        <v>9367</v>
      </c>
      <c r="W3153">
        <v>37000</v>
      </c>
      <c r="X3153">
        <v>0</v>
      </c>
      <c r="Y3153">
        <v>0</v>
      </c>
      <c r="Z3153">
        <v>37000</v>
      </c>
      <c r="AB3153" s="2" t="s">
        <v>57</v>
      </c>
      <c r="AC3153">
        <v>14800</v>
      </c>
      <c r="AD3153">
        <v>22200</v>
      </c>
      <c r="AE3153">
        <v>121000</v>
      </c>
      <c r="AF3153">
        <v>1815</v>
      </c>
      <c r="AG3153" s="2"/>
      <c r="AH3153" s="2"/>
      <c r="AI3153" s="1"/>
      <c r="AJ3153" s="2" t="s">
        <v>87</v>
      </c>
      <c r="AK3153" s="2" t="s">
        <v>67</v>
      </c>
      <c r="AM3153" s="2" t="s">
        <v>59</v>
      </c>
      <c r="AP3153" s="2" t="s">
        <v>3437</v>
      </c>
      <c r="AQ3153" s="2" t="s">
        <v>41</v>
      </c>
      <c r="AR3153">
        <v>84000</v>
      </c>
      <c r="AS3153" s="2" t="str">
        <f>_xlfn.IFNA(IF(VLOOKUP(all_resi[[#This Row],[No. Waybill]],settle_reconcile[No. Waybill],1,0)="","Recon","Recon"),"-")</f>
        <v>-</v>
      </c>
      <c r="AT3153" s="2">
        <f>all_resi[[#This Row],[Nilai COD]]-all_resi[[#This Row],[COD Fee]]-all_resi[[#This Row],[Total Biaya Setelah Diskon]]</f>
        <v>96985</v>
      </c>
      <c r="AU3153" s="2" t="str">
        <f>IF(all_resi[[#This Row],[Waktu Terima]]="","",_xlfn.DAYS(all_resi[[#This Row],[Waktu Terima]],all_resi[[#This Row],[Tanggal Pengiriman]]))</f>
        <v/>
      </c>
    </row>
    <row r="3154" spans="1:47" x14ac:dyDescent="0.25">
      <c r="A3154" s="2" t="s">
        <v>16953</v>
      </c>
      <c r="B3154" s="1">
        <v>46200</v>
      </c>
      <c r="C3154" s="2" t="s">
        <v>42</v>
      </c>
      <c r="D3154" s="2" t="s">
        <v>43</v>
      </c>
      <c r="E3154" s="2" t="s">
        <v>44</v>
      </c>
      <c r="F3154" s="2" t="s">
        <v>45</v>
      </c>
      <c r="G3154" s="2" t="s">
        <v>46</v>
      </c>
      <c r="H3154" s="2" t="s">
        <v>80</v>
      </c>
      <c r="I3154" s="2" t="s">
        <v>16954</v>
      </c>
      <c r="J3154" s="2" t="s">
        <v>16955</v>
      </c>
      <c r="K3154" s="2" t="s">
        <v>171</v>
      </c>
      <c r="L3154" s="2" t="s">
        <v>349</v>
      </c>
      <c r="M3154" s="2" t="s">
        <v>3197</v>
      </c>
      <c r="N3154" s="2" t="s">
        <v>16956</v>
      </c>
      <c r="O3154">
        <v>1</v>
      </c>
      <c r="P3154" s="2" t="s">
        <v>53</v>
      </c>
      <c r="Q3154">
        <v>100</v>
      </c>
      <c r="R3154">
        <v>0</v>
      </c>
      <c r="S3154" s="2" t="s">
        <v>54</v>
      </c>
      <c r="T3154" s="2" t="s">
        <v>55</v>
      </c>
      <c r="U3154" s="2" t="s">
        <v>16957</v>
      </c>
      <c r="V3154" s="2"/>
      <c r="W3154">
        <v>38000</v>
      </c>
      <c r="X3154">
        <v>0</v>
      </c>
      <c r="Y3154">
        <v>0</v>
      </c>
      <c r="Z3154">
        <v>38000</v>
      </c>
      <c r="AB3154" s="2" t="s">
        <v>57</v>
      </c>
      <c r="AC3154">
        <v>15200</v>
      </c>
      <c r="AD3154">
        <v>22800</v>
      </c>
      <c r="AE3154">
        <v>192000</v>
      </c>
      <c r="AF3154">
        <v>2880</v>
      </c>
      <c r="AG3154" s="2" t="s">
        <v>16954</v>
      </c>
      <c r="AH3154" s="2"/>
      <c r="AI3154" s="1">
        <v>46204</v>
      </c>
      <c r="AJ3154" s="2" t="s">
        <v>87</v>
      </c>
      <c r="AK3154" s="2" t="s">
        <v>58</v>
      </c>
      <c r="AM3154" s="2" t="s">
        <v>59</v>
      </c>
      <c r="AP3154" s="2" t="s">
        <v>60</v>
      </c>
      <c r="AQ3154" s="2" t="s">
        <v>41</v>
      </c>
      <c r="AR3154">
        <v>154000</v>
      </c>
      <c r="AS3154" s="2" t="str">
        <f>_xlfn.IFNA(IF(VLOOKUP(all_resi[[#This Row],[No. Waybill]],settle_reconcile[No. Waybill],1,0)="","Recon","Recon"),"-")</f>
        <v>Recon</v>
      </c>
      <c r="AT3154" s="2">
        <f>all_resi[[#This Row],[Nilai COD]]-all_resi[[#This Row],[COD Fee]]-all_resi[[#This Row],[Total Biaya Setelah Diskon]]</f>
        <v>166320</v>
      </c>
      <c r="AU3154" s="2">
        <f>IF(all_resi[[#This Row],[Waktu Terima]]="","",_xlfn.DAYS(all_resi[[#This Row],[Waktu Terima]],all_resi[[#This Row],[Tanggal Pengiriman]]))</f>
        <v>4</v>
      </c>
    </row>
    <row r="3155" spans="1:47" x14ac:dyDescent="0.25">
      <c r="A3155" s="2" t="s">
        <v>16976</v>
      </c>
      <c r="B3155" s="1">
        <v>46200</v>
      </c>
      <c r="C3155" s="2" t="s">
        <v>42</v>
      </c>
      <c r="D3155" s="2" t="s">
        <v>43</v>
      </c>
      <c r="E3155" s="2" t="s">
        <v>44</v>
      </c>
      <c r="F3155" s="2" t="s">
        <v>45</v>
      </c>
      <c r="G3155" s="2" t="s">
        <v>46</v>
      </c>
      <c r="H3155" s="2" t="s">
        <v>80</v>
      </c>
      <c r="I3155" s="2" t="s">
        <v>16977</v>
      </c>
      <c r="J3155" s="2" t="s">
        <v>16978</v>
      </c>
      <c r="K3155" s="2" t="s">
        <v>75</v>
      </c>
      <c r="L3155" s="2" t="s">
        <v>112</v>
      </c>
      <c r="M3155" s="2" t="s">
        <v>1464</v>
      </c>
      <c r="N3155" s="2" t="s">
        <v>16979</v>
      </c>
      <c r="O3155">
        <v>1</v>
      </c>
      <c r="P3155" s="2" t="s">
        <v>53</v>
      </c>
      <c r="Q3155">
        <v>100</v>
      </c>
      <c r="R3155">
        <v>0</v>
      </c>
      <c r="S3155" s="2" t="s">
        <v>54</v>
      </c>
      <c r="T3155" s="2" t="s">
        <v>55</v>
      </c>
      <c r="U3155" s="2" t="s">
        <v>1997</v>
      </c>
      <c r="V3155" s="2"/>
      <c r="W3155">
        <v>64000</v>
      </c>
      <c r="X3155">
        <v>0</v>
      </c>
      <c r="Y3155">
        <v>0</v>
      </c>
      <c r="Z3155">
        <v>64000</v>
      </c>
      <c r="AB3155" s="2" t="s">
        <v>57</v>
      </c>
      <c r="AC3155">
        <v>25600</v>
      </c>
      <c r="AD3155">
        <v>38400</v>
      </c>
      <c r="AE3155">
        <v>148000</v>
      </c>
      <c r="AF3155">
        <v>2220</v>
      </c>
      <c r="AG3155" s="2" t="s">
        <v>16977</v>
      </c>
      <c r="AH3155" s="2"/>
      <c r="AI3155" s="1">
        <v>46205</v>
      </c>
      <c r="AJ3155" s="2" t="s">
        <v>87</v>
      </c>
      <c r="AK3155" s="2" t="s">
        <v>58</v>
      </c>
      <c r="AM3155" s="2" t="s">
        <v>59</v>
      </c>
      <c r="AP3155" s="2" t="s">
        <v>60</v>
      </c>
      <c r="AQ3155" s="2" t="s">
        <v>41</v>
      </c>
      <c r="AR3155">
        <v>84000</v>
      </c>
      <c r="AS3155" s="2" t="str">
        <f>_xlfn.IFNA(IF(VLOOKUP(all_resi[[#This Row],[No. Waybill]],settle_reconcile[No. Waybill],1,0)="","Recon","Recon"),"-")</f>
        <v>Recon</v>
      </c>
      <c r="AT3155" s="2">
        <f>all_resi[[#This Row],[Nilai COD]]-all_resi[[#This Row],[COD Fee]]-all_resi[[#This Row],[Total Biaya Setelah Diskon]]</f>
        <v>107380</v>
      </c>
      <c r="AU3155" s="2">
        <f>IF(all_resi[[#This Row],[Waktu Terima]]="","",_xlfn.DAYS(all_resi[[#This Row],[Waktu Terima]],all_resi[[#This Row],[Tanggal Pengiriman]]))</f>
        <v>5</v>
      </c>
    </row>
    <row r="3156" spans="1:47" x14ac:dyDescent="0.25">
      <c r="A3156" s="2" t="s">
        <v>16946</v>
      </c>
      <c r="B3156" s="1">
        <v>46200</v>
      </c>
      <c r="C3156" s="2" t="s">
        <v>42</v>
      </c>
      <c r="D3156" s="2" t="s">
        <v>43</v>
      </c>
      <c r="E3156" s="2" t="s">
        <v>44</v>
      </c>
      <c r="F3156" s="2" t="s">
        <v>45</v>
      </c>
      <c r="G3156" s="2" t="s">
        <v>46</v>
      </c>
      <c r="H3156" s="2" t="s">
        <v>80</v>
      </c>
      <c r="I3156" s="2" t="s">
        <v>11821</v>
      </c>
      <c r="J3156" s="2" t="s">
        <v>16947</v>
      </c>
      <c r="K3156" s="2" t="s">
        <v>126</v>
      </c>
      <c r="L3156" s="2" t="s">
        <v>741</v>
      </c>
      <c r="M3156" s="2" t="s">
        <v>2947</v>
      </c>
      <c r="N3156" s="2" t="s">
        <v>16948</v>
      </c>
      <c r="O3156">
        <v>1</v>
      </c>
      <c r="P3156" s="2" t="s">
        <v>53</v>
      </c>
      <c r="Q3156">
        <v>100</v>
      </c>
      <c r="R3156">
        <v>0</v>
      </c>
      <c r="S3156" s="2" t="s">
        <v>54</v>
      </c>
      <c r="T3156" s="2" t="s">
        <v>55</v>
      </c>
      <c r="U3156" s="2" t="s">
        <v>2488</v>
      </c>
      <c r="V3156" s="2"/>
      <c r="W3156">
        <v>74000</v>
      </c>
      <c r="X3156">
        <v>0</v>
      </c>
      <c r="Y3156">
        <v>0</v>
      </c>
      <c r="Z3156">
        <v>74000</v>
      </c>
      <c r="AB3156" s="2" t="s">
        <v>57</v>
      </c>
      <c r="AC3156">
        <v>29600</v>
      </c>
      <c r="AD3156">
        <v>44400</v>
      </c>
      <c r="AE3156">
        <v>223000</v>
      </c>
      <c r="AF3156">
        <v>3345</v>
      </c>
      <c r="AG3156" s="2" t="s">
        <v>11821</v>
      </c>
      <c r="AH3156" s="2"/>
      <c r="AI3156" s="1">
        <v>46203</v>
      </c>
      <c r="AJ3156" s="2" t="s">
        <v>87</v>
      </c>
      <c r="AK3156" s="2" t="s">
        <v>58</v>
      </c>
      <c r="AM3156" s="2" t="s">
        <v>59</v>
      </c>
      <c r="AP3156" s="2" t="s">
        <v>60</v>
      </c>
      <c r="AQ3156" s="2" t="s">
        <v>41</v>
      </c>
      <c r="AR3156">
        <v>149000</v>
      </c>
      <c r="AS3156" s="2" t="str">
        <f>_xlfn.IFNA(IF(VLOOKUP(all_resi[[#This Row],[No. Waybill]],settle_reconcile[No. Waybill],1,0)="","Recon","Recon"),"-")</f>
        <v>Recon</v>
      </c>
      <c r="AT3156" s="2">
        <f>all_resi[[#This Row],[Nilai COD]]-all_resi[[#This Row],[COD Fee]]-all_resi[[#This Row],[Total Biaya Setelah Diskon]]</f>
        <v>175255</v>
      </c>
      <c r="AU3156" s="2">
        <f>IF(all_resi[[#This Row],[Waktu Terima]]="","",_xlfn.DAYS(all_resi[[#This Row],[Waktu Terima]],all_resi[[#This Row],[Tanggal Pengiriman]]))</f>
        <v>3</v>
      </c>
    </row>
    <row r="3157" spans="1:47" x14ac:dyDescent="0.25">
      <c r="A3157" s="2" t="s">
        <v>17119</v>
      </c>
      <c r="B3157" s="1">
        <v>46200</v>
      </c>
      <c r="C3157" s="2" t="s">
        <v>42</v>
      </c>
      <c r="D3157" s="2" t="s">
        <v>43</v>
      </c>
      <c r="E3157" s="2" t="s">
        <v>44</v>
      </c>
      <c r="F3157" s="2" t="s">
        <v>45</v>
      </c>
      <c r="G3157" s="2" t="s">
        <v>46</v>
      </c>
      <c r="H3157" s="2" t="s">
        <v>80</v>
      </c>
      <c r="I3157" s="2" t="s">
        <v>17120</v>
      </c>
      <c r="J3157" s="2" t="s">
        <v>17121</v>
      </c>
      <c r="K3157" s="2" t="s">
        <v>121</v>
      </c>
      <c r="L3157" s="2" t="s">
        <v>680</v>
      </c>
      <c r="M3157" s="2" t="s">
        <v>3803</v>
      </c>
      <c r="N3157" s="2" t="s">
        <v>17122</v>
      </c>
      <c r="O3157">
        <v>1</v>
      </c>
      <c r="P3157" s="2" t="s">
        <v>53</v>
      </c>
      <c r="Q3157">
        <v>100</v>
      </c>
      <c r="R3157">
        <v>0</v>
      </c>
      <c r="S3157" s="2" t="s">
        <v>54</v>
      </c>
      <c r="T3157" s="2" t="s">
        <v>55</v>
      </c>
      <c r="U3157" s="2" t="s">
        <v>17123</v>
      </c>
      <c r="V3157" s="2"/>
      <c r="W3157">
        <v>85000</v>
      </c>
      <c r="X3157">
        <v>0</v>
      </c>
      <c r="Y3157">
        <v>0</v>
      </c>
      <c r="Z3157">
        <v>85000</v>
      </c>
      <c r="AB3157" s="2" t="s">
        <v>57</v>
      </c>
      <c r="AC3157">
        <v>34000</v>
      </c>
      <c r="AD3157">
        <v>51000</v>
      </c>
      <c r="AE3157">
        <v>239000</v>
      </c>
      <c r="AF3157">
        <v>3585</v>
      </c>
      <c r="AG3157" s="2" t="s">
        <v>17120</v>
      </c>
      <c r="AH3157" s="2"/>
      <c r="AI3157" s="1">
        <v>46207</v>
      </c>
      <c r="AJ3157" s="2" t="s">
        <v>87</v>
      </c>
      <c r="AK3157" s="2" t="s">
        <v>58</v>
      </c>
      <c r="AM3157" s="2" t="s">
        <v>59</v>
      </c>
      <c r="AP3157" s="2" t="s">
        <v>60</v>
      </c>
      <c r="AQ3157" s="2" t="s">
        <v>41</v>
      </c>
      <c r="AR3157">
        <v>154000</v>
      </c>
      <c r="AS3157" s="2" t="str">
        <f>_xlfn.IFNA(IF(VLOOKUP(all_resi[[#This Row],[No. Waybill]],settle_reconcile[No. Waybill],1,0)="","Recon","Recon"),"-")</f>
        <v>Recon</v>
      </c>
      <c r="AT3157" s="2">
        <f>all_resi[[#This Row],[Nilai COD]]-all_resi[[#This Row],[COD Fee]]-all_resi[[#This Row],[Total Biaya Setelah Diskon]]</f>
        <v>184415</v>
      </c>
      <c r="AU3157" s="2">
        <f>IF(all_resi[[#This Row],[Waktu Terima]]="","",_xlfn.DAYS(all_resi[[#This Row],[Waktu Terima]],all_resi[[#This Row],[Tanggal Pengiriman]]))</f>
        <v>7</v>
      </c>
    </row>
    <row r="3158" spans="1:47" x14ac:dyDescent="0.25">
      <c r="A3158" s="2" t="s">
        <v>17032</v>
      </c>
      <c r="B3158" s="1">
        <v>46200</v>
      </c>
      <c r="C3158" s="2" t="s">
        <v>42</v>
      </c>
      <c r="D3158" s="2" t="s">
        <v>43</v>
      </c>
      <c r="E3158" s="2" t="s">
        <v>44</v>
      </c>
      <c r="F3158" s="2" t="s">
        <v>45</v>
      </c>
      <c r="G3158" s="2" t="s">
        <v>46</v>
      </c>
      <c r="H3158" s="2" t="s">
        <v>47</v>
      </c>
      <c r="I3158" s="2" t="s">
        <v>17033</v>
      </c>
      <c r="J3158" s="2" t="s">
        <v>17034</v>
      </c>
      <c r="K3158" s="2" t="s">
        <v>75</v>
      </c>
      <c r="L3158" s="2" t="s">
        <v>2063</v>
      </c>
      <c r="M3158" s="2" t="s">
        <v>9001</v>
      </c>
      <c r="N3158" s="2" t="s">
        <v>17035</v>
      </c>
      <c r="O3158">
        <v>1</v>
      </c>
      <c r="P3158" s="2" t="s">
        <v>53</v>
      </c>
      <c r="Q3158">
        <v>100</v>
      </c>
      <c r="R3158">
        <v>0</v>
      </c>
      <c r="S3158" s="2" t="s">
        <v>54</v>
      </c>
      <c r="T3158" s="2" t="s">
        <v>55</v>
      </c>
      <c r="U3158" s="2" t="s">
        <v>97</v>
      </c>
      <c r="V3158" s="2"/>
      <c r="W3158">
        <v>65000</v>
      </c>
      <c r="X3158">
        <v>0</v>
      </c>
      <c r="Y3158">
        <v>0</v>
      </c>
      <c r="Z3158">
        <v>65000</v>
      </c>
      <c r="AB3158" s="2" t="s">
        <v>57</v>
      </c>
      <c r="AC3158">
        <v>26000</v>
      </c>
      <c r="AD3158">
        <v>39000</v>
      </c>
      <c r="AE3158">
        <v>135000</v>
      </c>
      <c r="AF3158">
        <v>2025</v>
      </c>
      <c r="AG3158" s="2" t="s">
        <v>17033</v>
      </c>
      <c r="AH3158" s="2"/>
      <c r="AI3158" s="1">
        <v>46205</v>
      </c>
      <c r="AJ3158" s="2"/>
      <c r="AK3158" s="2" t="s">
        <v>58</v>
      </c>
      <c r="AM3158" s="2" t="s">
        <v>59</v>
      </c>
      <c r="AP3158" s="2" t="s">
        <v>60</v>
      </c>
      <c r="AQ3158" s="2" t="s">
        <v>41</v>
      </c>
      <c r="AR3158">
        <v>70000</v>
      </c>
      <c r="AS3158" s="2" t="str">
        <f>_xlfn.IFNA(IF(VLOOKUP(all_resi[[#This Row],[No. Waybill]],settle_reconcile[No. Waybill],1,0)="","Recon","Recon"),"-")</f>
        <v>Recon</v>
      </c>
      <c r="AT3158" s="2">
        <f>all_resi[[#This Row],[Nilai COD]]-all_resi[[#This Row],[COD Fee]]-all_resi[[#This Row],[Total Biaya Setelah Diskon]]</f>
        <v>93975</v>
      </c>
      <c r="AU3158" s="2">
        <f>IF(all_resi[[#This Row],[Waktu Terima]]="","",_xlfn.DAYS(all_resi[[#This Row],[Waktu Terima]],all_resi[[#This Row],[Tanggal Pengiriman]]))</f>
        <v>5</v>
      </c>
    </row>
    <row r="3159" spans="1:47" x14ac:dyDescent="0.25">
      <c r="A3159" s="2" t="s">
        <v>17052</v>
      </c>
      <c r="B3159" s="1">
        <v>46200</v>
      </c>
      <c r="C3159" s="2" t="s">
        <v>42</v>
      </c>
      <c r="D3159" s="2" t="s">
        <v>43</v>
      </c>
      <c r="E3159" s="2" t="s">
        <v>44</v>
      </c>
      <c r="F3159" s="2" t="s">
        <v>45</v>
      </c>
      <c r="G3159" s="2" t="s">
        <v>46</v>
      </c>
      <c r="H3159" s="2" t="s">
        <v>80</v>
      </c>
      <c r="I3159" s="2" t="s">
        <v>17053</v>
      </c>
      <c r="J3159" s="2" t="s">
        <v>17054</v>
      </c>
      <c r="K3159" s="2" t="s">
        <v>143</v>
      </c>
      <c r="L3159" s="2" t="s">
        <v>11350</v>
      </c>
      <c r="M3159" s="2" t="s">
        <v>17055</v>
      </c>
      <c r="N3159" s="2" t="s">
        <v>17056</v>
      </c>
      <c r="O3159">
        <v>1</v>
      </c>
      <c r="P3159" s="2" t="s">
        <v>53</v>
      </c>
      <c r="Q3159">
        <v>100</v>
      </c>
      <c r="R3159">
        <v>0</v>
      </c>
      <c r="S3159" s="2" t="s">
        <v>54</v>
      </c>
      <c r="T3159" s="2" t="s">
        <v>55</v>
      </c>
      <c r="U3159" s="2" t="s">
        <v>141</v>
      </c>
      <c r="V3159" s="2"/>
      <c r="W3159">
        <v>25000</v>
      </c>
      <c r="X3159">
        <v>0</v>
      </c>
      <c r="Y3159">
        <v>0</v>
      </c>
      <c r="Z3159">
        <v>25000</v>
      </c>
      <c r="AB3159" s="2" t="s">
        <v>57</v>
      </c>
      <c r="AC3159">
        <v>18000</v>
      </c>
      <c r="AD3159">
        <v>7000</v>
      </c>
      <c r="AE3159">
        <v>67000</v>
      </c>
      <c r="AF3159">
        <v>1005</v>
      </c>
      <c r="AG3159" s="2" t="s">
        <v>17053</v>
      </c>
      <c r="AH3159" s="2"/>
      <c r="AI3159" s="1">
        <v>46202</v>
      </c>
      <c r="AJ3159" s="2" t="s">
        <v>87</v>
      </c>
      <c r="AK3159" s="2" t="s">
        <v>58</v>
      </c>
      <c r="AM3159" s="2" t="s">
        <v>59</v>
      </c>
      <c r="AP3159" s="2" t="s">
        <v>60</v>
      </c>
      <c r="AQ3159" s="2" t="s">
        <v>41</v>
      </c>
      <c r="AR3159">
        <v>42000</v>
      </c>
      <c r="AS3159" s="2" t="str">
        <f>_xlfn.IFNA(IF(VLOOKUP(all_resi[[#This Row],[No. Waybill]],settle_reconcile[No. Waybill],1,0)="","Recon","Recon"),"-")</f>
        <v>Recon</v>
      </c>
      <c r="AT3159" s="2">
        <f>all_resi[[#This Row],[Nilai COD]]-all_resi[[#This Row],[COD Fee]]-all_resi[[#This Row],[Total Biaya Setelah Diskon]]</f>
        <v>58995</v>
      </c>
      <c r="AU3159" s="2">
        <f>IF(all_resi[[#This Row],[Waktu Terima]]="","",_xlfn.DAYS(all_resi[[#This Row],[Waktu Terima]],all_resi[[#This Row],[Tanggal Pengiriman]]))</f>
        <v>2</v>
      </c>
    </row>
    <row r="3160" spans="1:47" x14ac:dyDescent="0.25">
      <c r="A3160" s="2" t="s">
        <v>17115</v>
      </c>
      <c r="B3160" s="1">
        <v>46200</v>
      </c>
      <c r="C3160" s="2" t="s">
        <v>42</v>
      </c>
      <c r="D3160" s="2" t="s">
        <v>43</v>
      </c>
      <c r="E3160" s="2" t="s">
        <v>44</v>
      </c>
      <c r="F3160" s="2" t="s">
        <v>45</v>
      </c>
      <c r="G3160" s="2" t="s">
        <v>46</v>
      </c>
      <c r="H3160" s="2" t="s">
        <v>47</v>
      </c>
      <c r="I3160" s="2" t="s">
        <v>17116</v>
      </c>
      <c r="J3160" s="2" t="s">
        <v>17117</v>
      </c>
      <c r="K3160" s="2" t="s">
        <v>156</v>
      </c>
      <c r="L3160" s="2" t="s">
        <v>509</v>
      </c>
      <c r="M3160" s="2" t="s">
        <v>5164</v>
      </c>
      <c r="N3160" s="2" t="s">
        <v>17118</v>
      </c>
      <c r="O3160">
        <v>1</v>
      </c>
      <c r="P3160" s="2" t="s">
        <v>53</v>
      </c>
      <c r="Q3160">
        <v>100</v>
      </c>
      <c r="R3160">
        <v>0</v>
      </c>
      <c r="S3160" s="2" t="s">
        <v>54</v>
      </c>
      <c r="T3160" s="2" t="s">
        <v>55</v>
      </c>
      <c r="U3160" s="2" t="s">
        <v>97</v>
      </c>
      <c r="V3160" s="2"/>
      <c r="W3160">
        <v>80000</v>
      </c>
      <c r="X3160">
        <v>0</v>
      </c>
      <c r="Y3160">
        <v>0</v>
      </c>
      <c r="Z3160">
        <v>80000</v>
      </c>
      <c r="AB3160" s="2" t="s">
        <v>57</v>
      </c>
      <c r="AC3160">
        <v>32000</v>
      </c>
      <c r="AD3160">
        <v>48000</v>
      </c>
      <c r="AE3160">
        <v>150000</v>
      </c>
      <c r="AF3160">
        <v>2250</v>
      </c>
      <c r="AG3160" s="2"/>
      <c r="AH3160" s="2"/>
      <c r="AI3160" s="1"/>
      <c r="AJ3160" s="2"/>
      <c r="AK3160" s="2" t="s">
        <v>67</v>
      </c>
      <c r="AM3160" s="2" t="s">
        <v>59</v>
      </c>
      <c r="AP3160" s="2" t="s">
        <v>60</v>
      </c>
      <c r="AQ3160" s="2" t="s">
        <v>41</v>
      </c>
      <c r="AR3160">
        <v>70000</v>
      </c>
      <c r="AS3160" s="2" t="str">
        <f>_xlfn.IFNA(IF(VLOOKUP(all_resi[[#This Row],[No. Waybill]],settle_reconcile[No. Waybill],1,0)="","Recon","Recon"),"-")</f>
        <v>-</v>
      </c>
      <c r="AT3160" s="2">
        <f>all_resi[[#This Row],[Nilai COD]]-all_resi[[#This Row],[COD Fee]]-all_resi[[#This Row],[Total Biaya Setelah Diskon]]</f>
        <v>99750</v>
      </c>
      <c r="AU3160" s="2" t="str">
        <f>IF(all_resi[[#This Row],[Waktu Terima]]="","",_xlfn.DAYS(all_resi[[#This Row],[Waktu Terima]],all_resi[[#This Row],[Tanggal Pengiriman]]))</f>
        <v/>
      </c>
    </row>
    <row r="3161" spans="1:47" x14ac:dyDescent="0.25">
      <c r="A3161" s="2" t="s">
        <v>17155</v>
      </c>
      <c r="B3161" s="1">
        <v>46200</v>
      </c>
      <c r="C3161" s="2" t="s">
        <v>42</v>
      </c>
      <c r="D3161" s="2" t="s">
        <v>43</v>
      </c>
      <c r="E3161" s="2" t="s">
        <v>44</v>
      </c>
      <c r="F3161" s="2" t="s">
        <v>45</v>
      </c>
      <c r="G3161" s="2" t="s">
        <v>46</v>
      </c>
      <c r="H3161" s="2" t="s">
        <v>80</v>
      </c>
      <c r="I3161" s="2" t="s">
        <v>17156</v>
      </c>
      <c r="J3161" s="2" t="s">
        <v>17157</v>
      </c>
      <c r="K3161" s="2" t="s">
        <v>69</v>
      </c>
      <c r="L3161" s="2" t="s">
        <v>192</v>
      </c>
      <c r="M3161" s="2" t="s">
        <v>17158</v>
      </c>
      <c r="N3161" s="2" t="s">
        <v>17159</v>
      </c>
      <c r="O3161">
        <v>1</v>
      </c>
      <c r="P3161" s="2" t="s">
        <v>53</v>
      </c>
      <c r="Q3161">
        <v>100</v>
      </c>
      <c r="R3161">
        <v>0</v>
      </c>
      <c r="S3161" s="2" t="s">
        <v>54</v>
      </c>
      <c r="T3161" s="2" t="s">
        <v>55</v>
      </c>
      <c r="U3161" s="2" t="s">
        <v>86</v>
      </c>
      <c r="V3161" s="2"/>
      <c r="W3161">
        <v>60000</v>
      </c>
      <c r="X3161">
        <v>0</v>
      </c>
      <c r="Y3161">
        <v>0</v>
      </c>
      <c r="Z3161">
        <v>60000</v>
      </c>
      <c r="AB3161" s="2" t="s">
        <v>57</v>
      </c>
      <c r="AC3161">
        <v>24000</v>
      </c>
      <c r="AD3161">
        <v>36000</v>
      </c>
      <c r="AE3161">
        <v>120000</v>
      </c>
      <c r="AF3161">
        <v>1800</v>
      </c>
      <c r="AG3161" s="2" t="s">
        <v>43</v>
      </c>
      <c r="AH3161" s="2"/>
      <c r="AI3161" s="1">
        <v>46210</v>
      </c>
      <c r="AJ3161" s="2" t="s">
        <v>87</v>
      </c>
      <c r="AK3161" s="2" t="s">
        <v>67</v>
      </c>
      <c r="AM3161" s="2" t="s">
        <v>59</v>
      </c>
      <c r="AP3161" s="2" t="s">
        <v>60</v>
      </c>
      <c r="AQ3161" s="2" t="s">
        <v>41</v>
      </c>
      <c r="AR3161">
        <v>60000</v>
      </c>
      <c r="AS3161" s="2" t="str">
        <f>_xlfn.IFNA(IF(VLOOKUP(all_resi[[#This Row],[No. Waybill]],settle_reconcile[No. Waybill],1,0)="","Recon","Recon"),"-")</f>
        <v>-</v>
      </c>
      <c r="AT3161" s="2">
        <f>all_resi[[#This Row],[Nilai COD]]-all_resi[[#This Row],[COD Fee]]-all_resi[[#This Row],[Total Biaya Setelah Diskon]]</f>
        <v>82200</v>
      </c>
      <c r="AU3161" s="2">
        <f>IF(all_resi[[#This Row],[Waktu Terima]]="","",_xlfn.DAYS(all_resi[[#This Row],[Waktu Terima]],all_resi[[#This Row],[Tanggal Pengiriman]]))</f>
        <v>10</v>
      </c>
    </row>
    <row r="3162" spans="1:47" x14ac:dyDescent="0.25">
      <c r="A3162" s="2" t="s">
        <v>17087</v>
      </c>
      <c r="B3162" s="1">
        <v>46200</v>
      </c>
      <c r="C3162" s="2" t="s">
        <v>42</v>
      </c>
      <c r="D3162" s="2" t="s">
        <v>43</v>
      </c>
      <c r="E3162" s="2" t="s">
        <v>44</v>
      </c>
      <c r="F3162" s="2" t="s">
        <v>45</v>
      </c>
      <c r="G3162" s="2" t="s">
        <v>46</v>
      </c>
      <c r="H3162" s="2" t="s">
        <v>47</v>
      </c>
      <c r="I3162" s="2" t="s">
        <v>17088</v>
      </c>
      <c r="J3162" s="2" t="s">
        <v>17089</v>
      </c>
      <c r="K3162" s="2" t="s">
        <v>177</v>
      </c>
      <c r="L3162" s="2" t="s">
        <v>862</v>
      </c>
      <c r="M3162" s="2" t="s">
        <v>3564</v>
      </c>
      <c r="N3162" s="2" t="s">
        <v>17090</v>
      </c>
      <c r="O3162">
        <v>1</v>
      </c>
      <c r="P3162" s="2" t="s">
        <v>53</v>
      </c>
      <c r="Q3162">
        <v>100</v>
      </c>
      <c r="R3162">
        <v>0</v>
      </c>
      <c r="S3162" s="2" t="s">
        <v>54</v>
      </c>
      <c r="T3162" s="2" t="s">
        <v>55</v>
      </c>
      <c r="U3162" s="2" t="s">
        <v>66</v>
      </c>
      <c r="V3162" s="2"/>
      <c r="W3162">
        <v>114000</v>
      </c>
      <c r="X3162">
        <v>0</v>
      </c>
      <c r="Y3162">
        <v>0</v>
      </c>
      <c r="Z3162">
        <v>114000</v>
      </c>
      <c r="AB3162" s="2" t="s">
        <v>57</v>
      </c>
      <c r="AC3162">
        <v>45600</v>
      </c>
      <c r="AD3162">
        <v>68400</v>
      </c>
      <c r="AE3162">
        <v>198000</v>
      </c>
      <c r="AF3162">
        <v>2970</v>
      </c>
      <c r="AG3162" s="2"/>
      <c r="AH3162" s="2"/>
      <c r="AI3162" s="1"/>
      <c r="AJ3162" s="2"/>
      <c r="AK3162" s="2" t="s">
        <v>67</v>
      </c>
      <c r="AM3162" s="2" t="s">
        <v>59</v>
      </c>
      <c r="AP3162" s="2" t="s">
        <v>60</v>
      </c>
      <c r="AQ3162" s="2" t="s">
        <v>41</v>
      </c>
      <c r="AR3162">
        <v>84000</v>
      </c>
      <c r="AS3162" s="2" t="str">
        <f>_xlfn.IFNA(IF(VLOOKUP(all_resi[[#This Row],[No. Waybill]],settle_reconcile[No. Waybill],1,0)="","Recon","Recon"),"-")</f>
        <v>-</v>
      </c>
      <c r="AT3162" s="2">
        <f>all_resi[[#This Row],[Nilai COD]]-all_resi[[#This Row],[COD Fee]]-all_resi[[#This Row],[Total Biaya Setelah Diskon]]</f>
        <v>126630</v>
      </c>
      <c r="AU3162" s="2" t="str">
        <f>IF(all_resi[[#This Row],[Waktu Terima]]="","",_xlfn.DAYS(all_resi[[#This Row],[Waktu Terima]],all_resi[[#This Row],[Tanggal Pengiriman]]))</f>
        <v/>
      </c>
    </row>
    <row r="3163" spans="1:47" x14ac:dyDescent="0.25">
      <c r="A3163" s="2" t="s">
        <v>17013</v>
      </c>
      <c r="B3163" s="1">
        <v>46200</v>
      </c>
      <c r="C3163" s="2" t="s">
        <v>42</v>
      </c>
      <c r="D3163" s="2" t="s">
        <v>43</v>
      </c>
      <c r="E3163" s="2" t="s">
        <v>44</v>
      </c>
      <c r="F3163" s="2" t="s">
        <v>45</v>
      </c>
      <c r="G3163" s="2" t="s">
        <v>46</v>
      </c>
      <c r="H3163" s="2" t="s">
        <v>80</v>
      </c>
      <c r="I3163" s="2" t="s">
        <v>17014</v>
      </c>
      <c r="J3163" s="2" t="s">
        <v>17015</v>
      </c>
      <c r="K3163" s="2" t="s">
        <v>209</v>
      </c>
      <c r="L3163" s="2" t="s">
        <v>4261</v>
      </c>
      <c r="M3163" s="2" t="s">
        <v>17016</v>
      </c>
      <c r="N3163" s="2" t="s">
        <v>17017</v>
      </c>
      <c r="O3163">
        <v>1</v>
      </c>
      <c r="P3163" s="2" t="s">
        <v>53</v>
      </c>
      <c r="Q3163">
        <v>100</v>
      </c>
      <c r="R3163">
        <v>0</v>
      </c>
      <c r="S3163" s="2" t="s">
        <v>54</v>
      </c>
      <c r="T3163" s="2" t="s">
        <v>55</v>
      </c>
      <c r="U3163" s="2" t="s">
        <v>86</v>
      </c>
      <c r="V3163" s="2"/>
      <c r="W3163">
        <v>56000</v>
      </c>
      <c r="X3163">
        <v>0</v>
      </c>
      <c r="Y3163">
        <v>0</v>
      </c>
      <c r="Z3163">
        <v>56000</v>
      </c>
      <c r="AB3163" s="2" t="s">
        <v>57</v>
      </c>
      <c r="AC3163">
        <v>22400</v>
      </c>
      <c r="AD3163">
        <v>33600</v>
      </c>
      <c r="AE3163">
        <v>108000</v>
      </c>
      <c r="AF3163">
        <v>1620</v>
      </c>
      <c r="AG3163" s="2"/>
      <c r="AH3163" s="2"/>
      <c r="AI3163" s="1"/>
      <c r="AJ3163" s="2" t="s">
        <v>87</v>
      </c>
      <c r="AK3163" s="2" t="s">
        <v>67</v>
      </c>
      <c r="AM3163" s="2" t="s">
        <v>59</v>
      </c>
      <c r="AP3163" s="2" t="s">
        <v>60</v>
      </c>
      <c r="AQ3163" s="2" t="s">
        <v>41</v>
      </c>
      <c r="AR3163">
        <v>52000</v>
      </c>
      <c r="AS3163" s="2" t="str">
        <f>_xlfn.IFNA(IF(VLOOKUP(all_resi[[#This Row],[No. Waybill]],settle_reconcile[No. Waybill],1,0)="","Recon","Recon"),"-")</f>
        <v>-</v>
      </c>
      <c r="AT3163" s="2">
        <f>all_resi[[#This Row],[Nilai COD]]-all_resi[[#This Row],[COD Fee]]-all_resi[[#This Row],[Total Biaya Setelah Diskon]]</f>
        <v>72780</v>
      </c>
      <c r="AU3163" s="2" t="str">
        <f>IF(all_resi[[#This Row],[Waktu Terima]]="","",_xlfn.DAYS(all_resi[[#This Row],[Waktu Terima]],all_resi[[#This Row],[Tanggal Pengiriman]]))</f>
        <v/>
      </c>
    </row>
    <row r="3164" spans="1:47" x14ac:dyDescent="0.25">
      <c r="A3164" s="2" t="s">
        <v>17106</v>
      </c>
      <c r="B3164" s="1">
        <v>46200</v>
      </c>
      <c r="C3164" s="2" t="s">
        <v>42</v>
      </c>
      <c r="D3164" s="2" t="s">
        <v>43</v>
      </c>
      <c r="E3164" s="2" t="s">
        <v>44</v>
      </c>
      <c r="F3164" s="2" t="s">
        <v>45</v>
      </c>
      <c r="G3164" s="2" t="s">
        <v>46</v>
      </c>
      <c r="H3164" s="2" t="s">
        <v>47</v>
      </c>
      <c r="I3164" s="2" t="s">
        <v>17107</v>
      </c>
      <c r="J3164" s="2" t="s">
        <v>17108</v>
      </c>
      <c r="K3164" s="2" t="s">
        <v>156</v>
      </c>
      <c r="L3164" s="2" t="s">
        <v>1650</v>
      </c>
      <c r="M3164" s="2" t="s">
        <v>7709</v>
      </c>
      <c r="N3164" s="2" t="s">
        <v>17109</v>
      </c>
      <c r="O3164">
        <v>1</v>
      </c>
      <c r="P3164" s="2" t="s">
        <v>53</v>
      </c>
      <c r="Q3164">
        <v>100</v>
      </c>
      <c r="R3164">
        <v>0</v>
      </c>
      <c r="S3164" s="2" t="s">
        <v>54</v>
      </c>
      <c r="T3164" s="2" t="s">
        <v>55</v>
      </c>
      <c r="U3164" s="2" t="s">
        <v>66</v>
      </c>
      <c r="V3164" s="2"/>
      <c r="W3164">
        <v>100000</v>
      </c>
      <c r="X3164">
        <v>0</v>
      </c>
      <c r="Y3164">
        <v>0</v>
      </c>
      <c r="Z3164">
        <v>100000</v>
      </c>
      <c r="AB3164" s="2" t="s">
        <v>57</v>
      </c>
      <c r="AC3164">
        <v>40000</v>
      </c>
      <c r="AD3164">
        <v>60000</v>
      </c>
      <c r="AE3164">
        <v>184000</v>
      </c>
      <c r="AF3164">
        <v>2760</v>
      </c>
      <c r="AG3164" s="2" t="s">
        <v>17107</v>
      </c>
      <c r="AH3164" s="2"/>
      <c r="AI3164" s="1">
        <v>46207</v>
      </c>
      <c r="AJ3164" s="2"/>
      <c r="AK3164" s="2" t="s">
        <v>58</v>
      </c>
      <c r="AM3164" s="2" t="s">
        <v>59</v>
      </c>
      <c r="AP3164" s="2" t="s">
        <v>60</v>
      </c>
      <c r="AQ3164" s="2" t="s">
        <v>41</v>
      </c>
      <c r="AR3164">
        <v>84000</v>
      </c>
      <c r="AS3164" s="2" t="str">
        <f>_xlfn.IFNA(IF(VLOOKUP(all_resi[[#This Row],[No. Waybill]],settle_reconcile[No. Waybill],1,0)="","Recon","Recon"),"-")</f>
        <v>Recon</v>
      </c>
      <c r="AT3164" s="2">
        <f>all_resi[[#This Row],[Nilai COD]]-all_resi[[#This Row],[COD Fee]]-all_resi[[#This Row],[Total Biaya Setelah Diskon]]</f>
        <v>121240</v>
      </c>
      <c r="AU3164" s="2">
        <f>IF(all_resi[[#This Row],[Waktu Terima]]="","",_xlfn.DAYS(all_resi[[#This Row],[Waktu Terima]],all_resi[[#This Row],[Tanggal Pengiriman]]))</f>
        <v>7</v>
      </c>
    </row>
    <row r="3165" spans="1:47" x14ac:dyDescent="0.25">
      <c r="A3165" s="2" t="s">
        <v>16967</v>
      </c>
      <c r="B3165" s="1">
        <v>46200</v>
      </c>
      <c r="C3165" s="2" t="s">
        <v>42</v>
      </c>
      <c r="D3165" s="2" t="s">
        <v>43</v>
      </c>
      <c r="E3165" s="2" t="s">
        <v>44</v>
      </c>
      <c r="F3165" s="2" t="s">
        <v>45</v>
      </c>
      <c r="G3165" s="2" t="s">
        <v>46</v>
      </c>
      <c r="H3165" s="2" t="s">
        <v>80</v>
      </c>
      <c r="I3165" s="2" t="s">
        <v>16968</v>
      </c>
      <c r="J3165" s="2" t="s">
        <v>16969</v>
      </c>
      <c r="K3165" s="2" t="s">
        <v>116</v>
      </c>
      <c r="L3165" s="2" t="s">
        <v>2433</v>
      </c>
      <c r="M3165" s="2" t="s">
        <v>16970</v>
      </c>
      <c r="N3165" s="2" t="s">
        <v>16971</v>
      </c>
      <c r="O3165">
        <v>1</v>
      </c>
      <c r="P3165" s="2" t="s">
        <v>53</v>
      </c>
      <c r="Q3165">
        <v>100</v>
      </c>
      <c r="R3165">
        <v>0</v>
      </c>
      <c r="S3165" s="2" t="s">
        <v>54</v>
      </c>
      <c r="T3165" s="2" t="s">
        <v>55</v>
      </c>
      <c r="U3165" s="2" t="s">
        <v>2939</v>
      </c>
      <c r="V3165" s="2"/>
      <c r="W3165">
        <v>8000</v>
      </c>
      <c r="X3165">
        <v>0</v>
      </c>
      <c r="Y3165">
        <v>0</v>
      </c>
      <c r="Z3165">
        <v>8000</v>
      </c>
      <c r="AB3165" s="2" t="s">
        <v>57</v>
      </c>
      <c r="AC3165">
        <v>3000</v>
      </c>
      <c r="AD3165">
        <v>5000</v>
      </c>
      <c r="AE3165">
        <v>48000</v>
      </c>
      <c r="AF3165">
        <v>720</v>
      </c>
      <c r="AG3165" s="2" t="s">
        <v>16968</v>
      </c>
      <c r="AH3165" s="2"/>
      <c r="AI3165" s="1">
        <v>46201</v>
      </c>
      <c r="AJ3165" s="2" t="s">
        <v>87</v>
      </c>
      <c r="AK3165" s="2" t="s">
        <v>58</v>
      </c>
      <c r="AM3165" s="2" t="s">
        <v>59</v>
      </c>
      <c r="AP3165" s="2" t="s">
        <v>60</v>
      </c>
      <c r="AQ3165" s="2" t="s">
        <v>41</v>
      </c>
      <c r="AR3165">
        <v>40000</v>
      </c>
      <c r="AS3165" s="2" t="str">
        <f>_xlfn.IFNA(IF(VLOOKUP(all_resi[[#This Row],[No. Waybill]],settle_reconcile[No. Waybill],1,0)="","Recon","Recon"),"-")</f>
        <v>Recon</v>
      </c>
      <c r="AT3165" s="2">
        <f>all_resi[[#This Row],[Nilai COD]]-all_resi[[#This Row],[COD Fee]]-all_resi[[#This Row],[Total Biaya Setelah Diskon]]</f>
        <v>42280</v>
      </c>
      <c r="AU3165" s="2">
        <f>IF(all_resi[[#This Row],[Waktu Terima]]="","",_xlfn.DAYS(all_resi[[#This Row],[Waktu Terima]],all_resi[[#This Row],[Tanggal Pengiriman]]))</f>
        <v>1</v>
      </c>
    </row>
    <row r="3166" spans="1:47" x14ac:dyDescent="0.25">
      <c r="A3166" s="2" t="s">
        <v>17091</v>
      </c>
      <c r="B3166" s="1">
        <v>46200</v>
      </c>
      <c r="C3166" s="2" t="s">
        <v>42</v>
      </c>
      <c r="D3166" s="2" t="s">
        <v>43</v>
      </c>
      <c r="E3166" s="2" t="s">
        <v>44</v>
      </c>
      <c r="F3166" s="2" t="s">
        <v>45</v>
      </c>
      <c r="G3166" s="2" t="s">
        <v>46</v>
      </c>
      <c r="H3166" s="2" t="s">
        <v>47</v>
      </c>
      <c r="I3166" s="2" t="s">
        <v>17092</v>
      </c>
      <c r="J3166" s="2" t="s">
        <v>17093</v>
      </c>
      <c r="K3166" s="2" t="s">
        <v>209</v>
      </c>
      <c r="L3166" s="2" t="s">
        <v>1322</v>
      </c>
      <c r="M3166" s="2" t="s">
        <v>1323</v>
      </c>
      <c r="N3166" s="2" t="s">
        <v>17094</v>
      </c>
      <c r="O3166">
        <v>1</v>
      </c>
      <c r="P3166" s="2" t="s">
        <v>53</v>
      </c>
      <c r="Q3166">
        <v>100</v>
      </c>
      <c r="R3166">
        <v>0</v>
      </c>
      <c r="S3166" s="2" t="s">
        <v>54</v>
      </c>
      <c r="T3166" s="2" t="s">
        <v>55</v>
      </c>
      <c r="U3166" s="2" t="s">
        <v>97</v>
      </c>
      <c r="V3166" s="2"/>
      <c r="W3166">
        <v>52000</v>
      </c>
      <c r="X3166">
        <v>0</v>
      </c>
      <c r="Y3166">
        <v>0</v>
      </c>
      <c r="Z3166">
        <v>52000</v>
      </c>
      <c r="AB3166" s="2" t="s">
        <v>57</v>
      </c>
      <c r="AC3166">
        <v>20800</v>
      </c>
      <c r="AD3166">
        <v>31200</v>
      </c>
      <c r="AE3166">
        <v>122000</v>
      </c>
      <c r="AF3166">
        <v>1830</v>
      </c>
      <c r="AG3166" s="2" t="s">
        <v>17092</v>
      </c>
      <c r="AH3166" s="2"/>
      <c r="AI3166" s="1">
        <v>46206</v>
      </c>
      <c r="AJ3166" s="2"/>
      <c r="AK3166" s="2" t="s">
        <v>58</v>
      </c>
      <c r="AM3166" s="2" t="s">
        <v>59</v>
      </c>
      <c r="AP3166" s="2" t="s">
        <v>60</v>
      </c>
      <c r="AQ3166" s="2" t="s">
        <v>41</v>
      </c>
      <c r="AR3166">
        <v>70000</v>
      </c>
      <c r="AS3166" s="2" t="str">
        <f>_xlfn.IFNA(IF(VLOOKUP(all_resi[[#This Row],[No. Waybill]],settle_reconcile[No. Waybill],1,0)="","Recon","Recon"),"-")</f>
        <v>Recon</v>
      </c>
      <c r="AT3166" s="2">
        <f>all_resi[[#This Row],[Nilai COD]]-all_resi[[#This Row],[COD Fee]]-all_resi[[#This Row],[Total Biaya Setelah Diskon]]</f>
        <v>88970</v>
      </c>
      <c r="AU3166" s="2">
        <f>IF(all_resi[[#This Row],[Waktu Terima]]="","",_xlfn.DAYS(all_resi[[#This Row],[Waktu Terima]],all_resi[[#This Row],[Tanggal Pengiriman]]))</f>
        <v>6</v>
      </c>
    </row>
    <row r="3167" spans="1:47" x14ac:dyDescent="0.25">
      <c r="A3167" s="2" t="s">
        <v>17698</v>
      </c>
      <c r="B3167" s="1">
        <v>46202</v>
      </c>
      <c r="C3167" s="2" t="s">
        <v>42</v>
      </c>
      <c r="D3167" s="2" t="s">
        <v>43</v>
      </c>
      <c r="E3167" s="2" t="s">
        <v>44</v>
      </c>
      <c r="F3167" s="2" t="s">
        <v>45</v>
      </c>
      <c r="G3167" s="2" t="s">
        <v>46</v>
      </c>
      <c r="H3167" s="2" t="s">
        <v>47</v>
      </c>
      <c r="I3167" s="2" t="s">
        <v>16680</v>
      </c>
      <c r="J3167" s="2" t="s">
        <v>17699</v>
      </c>
      <c r="K3167" s="2" t="s">
        <v>197</v>
      </c>
      <c r="L3167" s="2" t="s">
        <v>2107</v>
      </c>
      <c r="M3167" s="2" t="s">
        <v>17700</v>
      </c>
      <c r="N3167" s="2" t="s">
        <v>17701</v>
      </c>
      <c r="O3167">
        <v>1</v>
      </c>
      <c r="P3167" s="2" t="s">
        <v>53</v>
      </c>
      <c r="Q3167">
        <v>100</v>
      </c>
      <c r="R3167">
        <v>0</v>
      </c>
      <c r="S3167" s="2" t="s">
        <v>54</v>
      </c>
      <c r="T3167" s="2" t="s">
        <v>55</v>
      </c>
      <c r="U3167" s="2" t="s">
        <v>225</v>
      </c>
      <c r="V3167" s="2"/>
      <c r="W3167">
        <v>59000</v>
      </c>
      <c r="X3167">
        <v>0</v>
      </c>
      <c r="Y3167">
        <v>0</v>
      </c>
      <c r="Z3167">
        <v>59000</v>
      </c>
      <c r="AB3167" s="2" t="s">
        <v>57</v>
      </c>
      <c r="AC3167">
        <v>23600</v>
      </c>
      <c r="AD3167">
        <v>35400</v>
      </c>
      <c r="AE3167">
        <v>163000</v>
      </c>
      <c r="AF3167">
        <v>2445</v>
      </c>
      <c r="AG3167" s="2" t="s">
        <v>16680</v>
      </c>
      <c r="AH3167" s="2"/>
      <c r="AI3167" s="1">
        <v>46207</v>
      </c>
      <c r="AJ3167" s="2"/>
      <c r="AK3167" s="2" t="s">
        <v>58</v>
      </c>
      <c r="AM3167" s="2" t="s">
        <v>59</v>
      </c>
      <c r="AP3167" s="2" t="s">
        <v>60</v>
      </c>
      <c r="AQ3167" s="2" t="s">
        <v>41</v>
      </c>
      <c r="AR3167">
        <v>104000</v>
      </c>
      <c r="AS3167" s="2" t="str">
        <f>_xlfn.IFNA(IF(VLOOKUP(all_resi[[#This Row],[No. Waybill]],settle_reconcile[No. Waybill],1,0)="","Recon","Recon"),"-")</f>
        <v>Recon</v>
      </c>
      <c r="AT3167" s="2">
        <f>all_resi[[#This Row],[Nilai COD]]-all_resi[[#This Row],[COD Fee]]-all_resi[[#This Row],[Total Biaya Setelah Diskon]]</f>
        <v>125155</v>
      </c>
      <c r="AU3167" s="2">
        <f>IF(all_resi[[#This Row],[Waktu Terima]]="","",_xlfn.DAYS(all_resi[[#This Row],[Waktu Terima]],all_resi[[#This Row],[Tanggal Pengiriman]]))</f>
        <v>5</v>
      </c>
    </row>
    <row r="3168" spans="1:47" x14ac:dyDescent="0.25">
      <c r="A3168" s="2" t="s">
        <v>17681</v>
      </c>
      <c r="B3168" s="1">
        <v>46202</v>
      </c>
      <c r="C3168" s="2" t="s">
        <v>42</v>
      </c>
      <c r="D3168" s="2" t="s">
        <v>43</v>
      </c>
      <c r="E3168" s="2" t="s">
        <v>44</v>
      </c>
      <c r="F3168" s="2" t="s">
        <v>45</v>
      </c>
      <c r="G3168" s="2" t="s">
        <v>46</v>
      </c>
      <c r="H3168" s="2" t="s">
        <v>47</v>
      </c>
      <c r="I3168" s="2" t="s">
        <v>17682</v>
      </c>
      <c r="J3168" s="2" t="s">
        <v>17683</v>
      </c>
      <c r="K3168" s="2" t="s">
        <v>156</v>
      </c>
      <c r="L3168" s="2" t="s">
        <v>625</v>
      </c>
      <c r="M3168" s="2" t="s">
        <v>626</v>
      </c>
      <c r="N3168" s="2" t="s">
        <v>17684</v>
      </c>
      <c r="O3168">
        <v>1</v>
      </c>
      <c r="P3168" s="2" t="s">
        <v>53</v>
      </c>
      <c r="Q3168">
        <v>100</v>
      </c>
      <c r="R3168">
        <v>0</v>
      </c>
      <c r="S3168" s="2" t="s">
        <v>54</v>
      </c>
      <c r="T3168" s="2" t="s">
        <v>55</v>
      </c>
      <c r="U3168" s="2" t="s">
        <v>1301</v>
      </c>
      <c r="V3168" s="2"/>
      <c r="W3168">
        <v>84000</v>
      </c>
      <c r="X3168">
        <v>0</v>
      </c>
      <c r="Y3168">
        <v>0</v>
      </c>
      <c r="Z3168">
        <v>84000</v>
      </c>
      <c r="AB3168" s="2" t="s">
        <v>57</v>
      </c>
      <c r="AC3168">
        <v>33600</v>
      </c>
      <c r="AD3168">
        <v>50400</v>
      </c>
      <c r="AE3168">
        <v>199000</v>
      </c>
      <c r="AF3168">
        <v>2985</v>
      </c>
      <c r="AG3168" s="2" t="s">
        <v>17682</v>
      </c>
      <c r="AH3168" s="2"/>
      <c r="AI3168" s="1">
        <v>46209</v>
      </c>
      <c r="AJ3168" s="2"/>
      <c r="AK3168" s="2" t="s">
        <v>58</v>
      </c>
      <c r="AM3168" s="2" t="s">
        <v>59</v>
      </c>
      <c r="AP3168" s="2" t="s">
        <v>60</v>
      </c>
      <c r="AQ3168" s="2" t="s">
        <v>41</v>
      </c>
      <c r="AR3168">
        <v>115000</v>
      </c>
      <c r="AS3168" s="2" t="str">
        <f>_xlfn.IFNA(IF(VLOOKUP(all_resi[[#This Row],[No. Waybill]],settle_reconcile[No. Waybill],1,0)="","Recon","Recon"),"-")</f>
        <v>Recon</v>
      </c>
      <c r="AT3168" s="2">
        <f>all_resi[[#This Row],[Nilai COD]]-all_resi[[#This Row],[COD Fee]]-all_resi[[#This Row],[Total Biaya Setelah Diskon]]</f>
        <v>145615</v>
      </c>
      <c r="AU3168" s="2">
        <f>IF(all_resi[[#This Row],[Waktu Terima]]="","",_xlfn.DAYS(all_resi[[#This Row],[Waktu Terima]],all_resi[[#This Row],[Tanggal Pengiriman]]))</f>
        <v>7</v>
      </c>
    </row>
    <row r="3169" spans="1:47" x14ac:dyDescent="0.25">
      <c r="A3169" s="2" t="s">
        <v>17677</v>
      </c>
      <c r="B3169" s="1">
        <v>46202</v>
      </c>
      <c r="C3169" s="2" t="s">
        <v>42</v>
      </c>
      <c r="D3169" s="2" t="s">
        <v>43</v>
      </c>
      <c r="E3169" s="2" t="s">
        <v>44</v>
      </c>
      <c r="F3169" s="2" t="s">
        <v>45</v>
      </c>
      <c r="G3169" s="2" t="s">
        <v>46</v>
      </c>
      <c r="H3169" s="2" t="s">
        <v>80</v>
      </c>
      <c r="I3169" s="2" t="s">
        <v>17678</v>
      </c>
      <c r="J3169" s="2" t="s">
        <v>17679</v>
      </c>
      <c r="K3169" s="2" t="s">
        <v>75</v>
      </c>
      <c r="L3169" s="2" t="s">
        <v>345</v>
      </c>
      <c r="M3169" s="2" t="s">
        <v>629</v>
      </c>
      <c r="N3169" s="2" t="s">
        <v>17680</v>
      </c>
      <c r="O3169">
        <v>1</v>
      </c>
      <c r="P3169" s="2" t="s">
        <v>53</v>
      </c>
      <c r="Q3169">
        <v>100</v>
      </c>
      <c r="R3169">
        <v>0</v>
      </c>
      <c r="S3169" s="2" t="s">
        <v>54</v>
      </c>
      <c r="T3169" s="2" t="s">
        <v>55</v>
      </c>
      <c r="U3169" s="2" t="s">
        <v>86</v>
      </c>
      <c r="V3169" s="2"/>
      <c r="W3169">
        <v>53000</v>
      </c>
      <c r="X3169">
        <v>0</v>
      </c>
      <c r="Y3169">
        <v>0</v>
      </c>
      <c r="Z3169">
        <v>53000</v>
      </c>
      <c r="AB3169" s="2" t="s">
        <v>57</v>
      </c>
      <c r="AC3169">
        <v>21200</v>
      </c>
      <c r="AD3169">
        <v>31800</v>
      </c>
      <c r="AE3169">
        <v>129000</v>
      </c>
      <c r="AF3169">
        <v>1935</v>
      </c>
      <c r="AG3169" s="2"/>
      <c r="AH3169" s="2"/>
      <c r="AI3169" s="1"/>
      <c r="AJ3169" s="2" t="s">
        <v>87</v>
      </c>
      <c r="AK3169" s="2" t="s">
        <v>67</v>
      </c>
      <c r="AM3169" s="2" t="s">
        <v>59</v>
      </c>
      <c r="AP3169" s="2" t="s">
        <v>60</v>
      </c>
      <c r="AQ3169" s="2" t="s">
        <v>41</v>
      </c>
      <c r="AR3169">
        <v>76000</v>
      </c>
      <c r="AS3169" s="2" t="str">
        <f>_xlfn.IFNA(IF(VLOOKUP(all_resi[[#This Row],[No. Waybill]],settle_reconcile[No. Waybill],1,0)="","Recon","Recon"),"-")</f>
        <v>-</v>
      </c>
      <c r="AT3169" s="2">
        <f>all_resi[[#This Row],[Nilai COD]]-all_resi[[#This Row],[COD Fee]]-all_resi[[#This Row],[Total Biaya Setelah Diskon]]</f>
        <v>95265</v>
      </c>
      <c r="AU3169" s="2" t="str">
        <f>IF(all_resi[[#This Row],[Waktu Terima]]="","",_xlfn.DAYS(all_resi[[#This Row],[Waktu Terima]],all_resi[[#This Row],[Tanggal Pengiriman]]))</f>
        <v/>
      </c>
    </row>
    <row r="3170" spans="1:47" x14ac:dyDescent="0.25">
      <c r="A3170" s="2" t="s">
        <v>18227</v>
      </c>
      <c r="B3170" s="1">
        <v>46202</v>
      </c>
      <c r="C3170" s="2" t="s">
        <v>42</v>
      </c>
      <c r="D3170" s="2" t="s">
        <v>43</v>
      </c>
      <c r="E3170" s="2" t="s">
        <v>44</v>
      </c>
      <c r="F3170" s="2" t="s">
        <v>45</v>
      </c>
      <c r="G3170" s="2" t="s">
        <v>46</v>
      </c>
      <c r="H3170" s="2" t="s">
        <v>47</v>
      </c>
      <c r="I3170" s="2" t="s">
        <v>18228</v>
      </c>
      <c r="J3170" s="2" t="s">
        <v>18229</v>
      </c>
      <c r="K3170" s="2" t="s">
        <v>116</v>
      </c>
      <c r="L3170" s="2" t="s">
        <v>830</v>
      </c>
      <c r="M3170" s="2" t="s">
        <v>16098</v>
      </c>
      <c r="N3170" s="2" t="s">
        <v>18230</v>
      </c>
      <c r="O3170">
        <v>1</v>
      </c>
      <c r="P3170" s="2" t="s">
        <v>53</v>
      </c>
      <c r="Q3170">
        <v>100</v>
      </c>
      <c r="R3170">
        <v>0</v>
      </c>
      <c r="S3170" s="2" t="s">
        <v>54</v>
      </c>
      <c r="T3170" s="2" t="s">
        <v>55</v>
      </c>
      <c r="U3170" s="2" t="s">
        <v>207</v>
      </c>
      <c r="V3170" s="2"/>
      <c r="W3170">
        <v>15000</v>
      </c>
      <c r="X3170">
        <v>0</v>
      </c>
      <c r="Y3170">
        <v>0</v>
      </c>
      <c r="Z3170">
        <v>15000</v>
      </c>
      <c r="AB3170" s="2" t="s">
        <v>57</v>
      </c>
      <c r="AC3170">
        <v>9000</v>
      </c>
      <c r="AD3170">
        <v>6000</v>
      </c>
      <c r="AE3170">
        <v>85000</v>
      </c>
      <c r="AF3170">
        <v>1275</v>
      </c>
      <c r="AG3170" s="2" t="s">
        <v>18228</v>
      </c>
      <c r="AH3170" s="2"/>
      <c r="AI3170" s="1">
        <v>46204</v>
      </c>
      <c r="AJ3170" s="2"/>
      <c r="AK3170" s="2" t="s">
        <v>58</v>
      </c>
      <c r="AM3170" s="2" t="s">
        <v>59</v>
      </c>
      <c r="AP3170" s="2" t="s">
        <v>60</v>
      </c>
      <c r="AQ3170" s="2" t="s">
        <v>41</v>
      </c>
      <c r="AR3170">
        <v>70000</v>
      </c>
      <c r="AS3170" s="2" t="str">
        <f>_xlfn.IFNA(IF(VLOOKUP(all_resi[[#This Row],[No. Waybill]],settle_reconcile[No. Waybill],1,0)="","Recon","Recon"),"-")</f>
        <v>Recon</v>
      </c>
      <c r="AT3170" s="2">
        <f>all_resi[[#This Row],[Nilai COD]]-all_resi[[#This Row],[COD Fee]]-all_resi[[#This Row],[Total Biaya Setelah Diskon]]</f>
        <v>77725</v>
      </c>
      <c r="AU3170" s="2">
        <f>IF(all_resi[[#This Row],[Waktu Terima]]="","",_xlfn.DAYS(all_resi[[#This Row],[Waktu Terima]],all_resi[[#This Row],[Tanggal Pengiriman]]))</f>
        <v>2</v>
      </c>
    </row>
    <row r="3171" spans="1:47" x14ac:dyDescent="0.25">
      <c r="A3171" s="2" t="s">
        <v>18457</v>
      </c>
      <c r="B3171" s="1">
        <v>46202</v>
      </c>
      <c r="C3171" s="2" t="s">
        <v>42</v>
      </c>
      <c r="D3171" s="2" t="s">
        <v>43</v>
      </c>
      <c r="E3171" s="2" t="s">
        <v>44</v>
      </c>
      <c r="F3171" s="2" t="s">
        <v>45</v>
      </c>
      <c r="G3171" s="2" t="s">
        <v>46</v>
      </c>
      <c r="H3171" s="2" t="s">
        <v>47</v>
      </c>
      <c r="I3171" s="2" t="s">
        <v>18458</v>
      </c>
      <c r="J3171" s="2" t="s">
        <v>13489</v>
      </c>
      <c r="K3171" s="2" t="s">
        <v>388</v>
      </c>
      <c r="L3171" s="2" t="s">
        <v>1617</v>
      </c>
      <c r="M3171" s="2" t="s">
        <v>1618</v>
      </c>
      <c r="N3171" s="2" t="s">
        <v>18459</v>
      </c>
      <c r="O3171">
        <v>1</v>
      </c>
      <c r="P3171" s="2" t="s">
        <v>53</v>
      </c>
      <c r="Q3171">
        <v>100</v>
      </c>
      <c r="R3171">
        <v>0</v>
      </c>
      <c r="S3171" s="2" t="s">
        <v>54</v>
      </c>
      <c r="T3171" s="2" t="s">
        <v>55</v>
      </c>
      <c r="U3171" s="2" t="s">
        <v>207</v>
      </c>
      <c r="V3171" s="2"/>
      <c r="W3171">
        <v>85000</v>
      </c>
      <c r="X3171">
        <v>0</v>
      </c>
      <c r="Y3171">
        <v>0</v>
      </c>
      <c r="Z3171">
        <v>85000</v>
      </c>
      <c r="AB3171" s="2" t="s">
        <v>57</v>
      </c>
      <c r="AC3171">
        <v>34000</v>
      </c>
      <c r="AD3171">
        <v>51000</v>
      </c>
      <c r="AE3171">
        <v>155000</v>
      </c>
      <c r="AF3171">
        <v>2325</v>
      </c>
      <c r="AG3171" s="2"/>
      <c r="AH3171" s="2"/>
      <c r="AI3171" s="1"/>
      <c r="AJ3171" s="2"/>
      <c r="AK3171" s="2" t="s">
        <v>67</v>
      </c>
      <c r="AM3171" s="2" t="s">
        <v>59</v>
      </c>
      <c r="AP3171" s="2" t="s">
        <v>60</v>
      </c>
      <c r="AQ3171" s="2" t="s">
        <v>41</v>
      </c>
      <c r="AR3171">
        <v>70000</v>
      </c>
      <c r="AS3171" s="2" t="str">
        <f>_xlfn.IFNA(IF(VLOOKUP(all_resi[[#This Row],[No. Waybill]],settle_reconcile[No. Waybill],1,0)="","Recon","Recon"),"-")</f>
        <v>-</v>
      </c>
      <c r="AT3171" s="2">
        <f>all_resi[[#This Row],[Nilai COD]]-all_resi[[#This Row],[COD Fee]]-all_resi[[#This Row],[Total Biaya Setelah Diskon]]</f>
        <v>101675</v>
      </c>
      <c r="AU3171" s="2" t="str">
        <f>IF(all_resi[[#This Row],[Waktu Terima]]="","",_xlfn.DAYS(all_resi[[#This Row],[Waktu Terima]],all_resi[[#This Row],[Tanggal Pengiriman]]))</f>
        <v/>
      </c>
    </row>
    <row r="3172" spans="1:47" x14ac:dyDescent="0.25">
      <c r="A3172" s="2" t="s">
        <v>18059</v>
      </c>
      <c r="B3172" s="1">
        <v>46202</v>
      </c>
      <c r="C3172" s="2" t="s">
        <v>42</v>
      </c>
      <c r="D3172" s="2" t="s">
        <v>43</v>
      </c>
      <c r="E3172" s="2" t="s">
        <v>44</v>
      </c>
      <c r="F3172" s="2" t="s">
        <v>45</v>
      </c>
      <c r="G3172" s="2" t="s">
        <v>46</v>
      </c>
      <c r="H3172" s="2" t="s">
        <v>80</v>
      </c>
      <c r="I3172" s="2" t="s">
        <v>18060</v>
      </c>
      <c r="J3172" s="2" t="s">
        <v>18061</v>
      </c>
      <c r="K3172" s="2" t="s">
        <v>75</v>
      </c>
      <c r="L3172" s="2" t="s">
        <v>345</v>
      </c>
      <c r="M3172" s="2" t="s">
        <v>3137</v>
      </c>
      <c r="N3172" s="2" t="s">
        <v>18062</v>
      </c>
      <c r="O3172">
        <v>1</v>
      </c>
      <c r="P3172" s="2" t="s">
        <v>53</v>
      </c>
      <c r="Q3172">
        <v>100</v>
      </c>
      <c r="R3172">
        <v>0</v>
      </c>
      <c r="S3172" s="2" t="s">
        <v>54</v>
      </c>
      <c r="T3172" s="2" t="s">
        <v>55</v>
      </c>
      <c r="U3172" s="2" t="s">
        <v>305</v>
      </c>
      <c r="V3172" s="2"/>
      <c r="W3172">
        <v>53000</v>
      </c>
      <c r="X3172">
        <v>0</v>
      </c>
      <c r="Y3172">
        <v>0</v>
      </c>
      <c r="Z3172">
        <v>53000</v>
      </c>
      <c r="AB3172" s="2" t="s">
        <v>57</v>
      </c>
      <c r="AC3172">
        <v>21200</v>
      </c>
      <c r="AD3172">
        <v>31800</v>
      </c>
      <c r="AE3172">
        <v>123000</v>
      </c>
      <c r="AF3172">
        <v>1845</v>
      </c>
      <c r="AG3172" s="2"/>
      <c r="AH3172" s="2"/>
      <c r="AI3172" s="1"/>
      <c r="AJ3172" s="2" t="s">
        <v>87</v>
      </c>
      <c r="AK3172" s="2" t="s">
        <v>67</v>
      </c>
      <c r="AM3172" s="2" t="s">
        <v>59</v>
      </c>
      <c r="AP3172" s="2" t="s">
        <v>60</v>
      </c>
      <c r="AQ3172" s="2" t="s">
        <v>41</v>
      </c>
      <c r="AR3172">
        <v>70000</v>
      </c>
      <c r="AS3172" s="2" t="str">
        <f>_xlfn.IFNA(IF(VLOOKUP(all_resi[[#This Row],[No. Waybill]],settle_reconcile[No. Waybill],1,0)="","Recon","Recon"),"-")</f>
        <v>-</v>
      </c>
      <c r="AT3172" s="2">
        <f>all_resi[[#This Row],[Nilai COD]]-all_resi[[#This Row],[COD Fee]]-all_resi[[#This Row],[Total Biaya Setelah Diskon]]</f>
        <v>89355</v>
      </c>
      <c r="AU3172" s="2" t="str">
        <f>IF(all_resi[[#This Row],[Waktu Terima]]="","",_xlfn.DAYS(all_resi[[#This Row],[Waktu Terima]],all_resi[[#This Row],[Tanggal Pengiriman]]))</f>
        <v/>
      </c>
    </row>
    <row r="3173" spans="1:47" x14ac:dyDescent="0.25">
      <c r="A3173" s="2" t="s">
        <v>17555</v>
      </c>
      <c r="B3173" s="1">
        <v>46202</v>
      </c>
      <c r="C3173" s="2" t="s">
        <v>42</v>
      </c>
      <c r="D3173" s="2" t="s">
        <v>43</v>
      </c>
      <c r="E3173" s="2" t="s">
        <v>44</v>
      </c>
      <c r="F3173" s="2" t="s">
        <v>45</v>
      </c>
      <c r="G3173" s="2" t="s">
        <v>46</v>
      </c>
      <c r="H3173" s="2" t="s">
        <v>47</v>
      </c>
      <c r="I3173" s="2" t="s">
        <v>17556</v>
      </c>
      <c r="J3173" s="2" t="s">
        <v>17557</v>
      </c>
      <c r="K3173" s="2" t="s">
        <v>171</v>
      </c>
      <c r="L3173" s="2" t="s">
        <v>1453</v>
      </c>
      <c r="M3173" s="2" t="s">
        <v>17558</v>
      </c>
      <c r="N3173" s="2" t="s">
        <v>17559</v>
      </c>
      <c r="O3173">
        <v>1</v>
      </c>
      <c r="P3173" s="2" t="s">
        <v>53</v>
      </c>
      <c r="Q3173">
        <v>100</v>
      </c>
      <c r="R3173">
        <v>0</v>
      </c>
      <c r="S3173" s="2" t="s">
        <v>54</v>
      </c>
      <c r="T3173" s="2" t="s">
        <v>55</v>
      </c>
      <c r="U3173" s="2" t="s">
        <v>207</v>
      </c>
      <c r="V3173" s="2"/>
      <c r="W3173">
        <v>38000</v>
      </c>
      <c r="X3173">
        <v>0</v>
      </c>
      <c r="Y3173">
        <v>0</v>
      </c>
      <c r="Z3173">
        <v>38000</v>
      </c>
      <c r="AB3173" s="2" t="s">
        <v>57</v>
      </c>
      <c r="AC3173">
        <v>15200</v>
      </c>
      <c r="AD3173">
        <v>22800</v>
      </c>
      <c r="AE3173">
        <v>108000</v>
      </c>
      <c r="AF3173">
        <v>1620</v>
      </c>
      <c r="AG3173" s="2" t="s">
        <v>17556</v>
      </c>
      <c r="AH3173" s="2"/>
      <c r="AI3173" s="1">
        <v>46205</v>
      </c>
      <c r="AJ3173" s="2"/>
      <c r="AK3173" s="2" t="s">
        <v>58</v>
      </c>
      <c r="AM3173" s="2" t="s">
        <v>59</v>
      </c>
      <c r="AP3173" s="2" t="s">
        <v>60</v>
      </c>
      <c r="AQ3173" s="2" t="s">
        <v>41</v>
      </c>
      <c r="AR3173">
        <v>70000</v>
      </c>
      <c r="AS3173" s="2" t="str">
        <f>_xlfn.IFNA(IF(VLOOKUP(all_resi[[#This Row],[No. Waybill]],settle_reconcile[No. Waybill],1,0)="","Recon","Recon"),"-")</f>
        <v>Recon</v>
      </c>
      <c r="AT3173" s="2">
        <f>all_resi[[#This Row],[Nilai COD]]-all_resi[[#This Row],[COD Fee]]-all_resi[[#This Row],[Total Biaya Setelah Diskon]]</f>
        <v>83580</v>
      </c>
      <c r="AU3173" s="2">
        <f>IF(all_resi[[#This Row],[Waktu Terima]]="","",_xlfn.DAYS(all_resi[[#This Row],[Waktu Terima]],all_resi[[#This Row],[Tanggal Pengiriman]]))</f>
        <v>3</v>
      </c>
    </row>
    <row r="3174" spans="1:47" x14ac:dyDescent="0.25">
      <c r="A3174" s="2" t="s">
        <v>17606</v>
      </c>
      <c r="B3174" s="1">
        <v>46202</v>
      </c>
      <c r="C3174" s="2" t="s">
        <v>42</v>
      </c>
      <c r="D3174" s="2" t="s">
        <v>43</v>
      </c>
      <c r="E3174" s="2" t="s">
        <v>44</v>
      </c>
      <c r="F3174" s="2" t="s">
        <v>45</v>
      </c>
      <c r="G3174" s="2" t="s">
        <v>46</v>
      </c>
      <c r="H3174" s="2" t="s">
        <v>47</v>
      </c>
      <c r="I3174" s="2" t="s">
        <v>17607</v>
      </c>
      <c r="J3174" s="2" t="s">
        <v>16714</v>
      </c>
      <c r="K3174" s="2" t="s">
        <v>183</v>
      </c>
      <c r="L3174" s="2" t="s">
        <v>325</v>
      </c>
      <c r="M3174" s="2" t="s">
        <v>326</v>
      </c>
      <c r="N3174" s="2" t="s">
        <v>17608</v>
      </c>
      <c r="O3174">
        <v>1</v>
      </c>
      <c r="P3174" s="2" t="s">
        <v>53</v>
      </c>
      <c r="Q3174">
        <v>100</v>
      </c>
      <c r="R3174">
        <v>0</v>
      </c>
      <c r="S3174" s="2" t="s">
        <v>54</v>
      </c>
      <c r="T3174" s="2" t="s">
        <v>55</v>
      </c>
      <c r="U3174" s="2" t="s">
        <v>207</v>
      </c>
      <c r="V3174" s="2"/>
      <c r="W3174">
        <v>68000</v>
      </c>
      <c r="X3174">
        <v>0</v>
      </c>
      <c r="Y3174">
        <v>0</v>
      </c>
      <c r="Z3174">
        <v>68000</v>
      </c>
      <c r="AB3174" s="2" t="s">
        <v>57</v>
      </c>
      <c r="AC3174">
        <v>27200</v>
      </c>
      <c r="AD3174">
        <v>40800</v>
      </c>
      <c r="AE3174">
        <v>138000</v>
      </c>
      <c r="AF3174">
        <v>2070</v>
      </c>
      <c r="AG3174" s="2" t="s">
        <v>17607</v>
      </c>
      <c r="AH3174" s="2"/>
      <c r="AI3174" s="1">
        <v>46207</v>
      </c>
      <c r="AJ3174" s="2"/>
      <c r="AK3174" s="2" t="s">
        <v>58</v>
      </c>
      <c r="AM3174" s="2" t="s">
        <v>59</v>
      </c>
      <c r="AP3174" s="2" t="s">
        <v>60</v>
      </c>
      <c r="AQ3174" s="2" t="s">
        <v>41</v>
      </c>
      <c r="AR3174">
        <v>70000</v>
      </c>
      <c r="AS3174" s="2" t="str">
        <f>_xlfn.IFNA(IF(VLOOKUP(all_resi[[#This Row],[No. Waybill]],settle_reconcile[No. Waybill],1,0)="","Recon","Recon"),"-")</f>
        <v>Recon</v>
      </c>
      <c r="AT3174" s="2">
        <f>all_resi[[#This Row],[Nilai COD]]-all_resi[[#This Row],[COD Fee]]-all_resi[[#This Row],[Total Biaya Setelah Diskon]]</f>
        <v>95130</v>
      </c>
      <c r="AU3174" s="2">
        <f>IF(all_resi[[#This Row],[Waktu Terima]]="","",_xlfn.DAYS(all_resi[[#This Row],[Waktu Terima]],all_resi[[#This Row],[Tanggal Pengiriman]]))</f>
        <v>5</v>
      </c>
    </row>
    <row r="3175" spans="1:47" x14ac:dyDescent="0.25">
      <c r="A3175" s="2" t="s">
        <v>17574</v>
      </c>
      <c r="B3175" s="1">
        <v>46202</v>
      </c>
      <c r="C3175" s="2" t="s">
        <v>42</v>
      </c>
      <c r="D3175" s="2" t="s">
        <v>43</v>
      </c>
      <c r="E3175" s="2" t="s">
        <v>44</v>
      </c>
      <c r="F3175" s="2" t="s">
        <v>45</v>
      </c>
      <c r="G3175" s="2" t="s">
        <v>46</v>
      </c>
      <c r="H3175" s="2" t="s">
        <v>47</v>
      </c>
      <c r="I3175" s="2" t="s">
        <v>17575</v>
      </c>
      <c r="J3175" s="2" t="s">
        <v>17576</v>
      </c>
      <c r="K3175" s="2" t="s">
        <v>359</v>
      </c>
      <c r="L3175" s="2" t="s">
        <v>4001</v>
      </c>
      <c r="M3175" s="2" t="s">
        <v>17577</v>
      </c>
      <c r="N3175" s="2" t="s">
        <v>17578</v>
      </c>
      <c r="O3175">
        <v>1</v>
      </c>
      <c r="P3175" s="2" t="s">
        <v>53</v>
      </c>
      <c r="Q3175">
        <v>100</v>
      </c>
      <c r="R3175">
        <v>0</v>
      </c>
      <c r="S3175" s="2" t="s">
        <v>54</v>
      </c>
      <c r="T3175" s="2" t="s">
        <v>55</v>
      </c>
      <c r="U3175" s="2" t="s">
        <v>764</v>
      </c>
      <c r="V3175" s="2"/>
      <c r="W3175">
        <v>54000</v>
      </c>
      <c r="X3175">
        <v>0</v>
      </c>
      <c r="Y3175">
        <v>0</v>
      </c>
      <c r="Z3175">
        <v>54000</v>
      </c>
      <c r="AB3175" s="2" t="s">
        <v>57</v>
      </c>
      <c r="AC3175">
        <v>21600</v>
      </c>
      <c r="AD3175">
        <v>32400</v>
      </c>
      <c r="AE3175">
        <v>94000</v>
      </c>
      <c r="AF3175">
        <v>1410</v>
      </c>
      <c r="AG3175" s="2"/>
      <c r="AH3175" s="2"/>
      <c r="AI3175" s="1"/>
      <c r="AJ3175" s="2"/>
      <c r="AK3175" s="2" t="s">
        <v>67</v>
      </c>
      <c r="AM3175" s="2" t="s">
        <v>59</v>
      </c>
      <c r="AP3175" s="2" t="s">
        <v>60</v>
      </c>
      <c r="AQ3175" s="2" t="s">
        <v>41</v>
      </c>
      <c r="AR3175">
        <v>40000</v>
      </c>
      <c r="AS3175" s="2" t="str">
        <f>_xlfn.IFNA(IF(VLOOKUP(all_resi[[#This Row],[No. Waybill]],settle_reconcile[No. Waybill],1,0)="","Recon","Recon"),"-")</f>
        <v>-</v>
      </c>
      <c r="AT3175" s="2">
        <f>all_resi[[#This Row],[Nilai COD]]-all_resi[[#This Row],[COD Fee]]-all_resi[[#This Row],[Total Biaya Setelah Diskon]]</f>
        <v>60190</v>
      </c>
      <c r="AU3175" s="2" t="str">
        <f>IF(all_resi[[#This Row],[Waktu Terima]]="","",_xlfn.DAYS(all_resi[[#This Row],[Waktu Terima]],all_resi[[#This Row],[Tanggal Pengiriman]]))</f>
        <v/>
      </c>
    </row>
    <row r="3176" spans="1:47" x14ac:dyDescent="0.25">
      <c r="A3176" s="2" t="s">
        <v>17614</v>
      </c>
      <c r="B3176" s="1">
        <v>46202</v>
      </c>
      <c r="C3176" s="2" t="s">
        <v>42</v>
      </c>
      <c r="D3176" s="2" t="s">
        <v>43</v>
      </c>
      <c r="E3176" s="2" t="s">
        <v>44</v>
      </c>
      <c r="F3176" s="2" t="s">
        <v>45</v>
      </c>
      <c r="G3176" s="2" t="s">
        <v>46</v>
      </c>
      <c r="H3176" s="2" t="s">
        <v>80</v>
      </c>
      <c r="I3176" s="2" t="s">
        <v>17615</v>
      </c>
      <c r="J3176" s="2" t="s">
        <v>17616</v>
      </c>
      <c r="K3176" s="2" t="s">
        <v>177</v>
      </c>
      <c r="L3176" s="2" t="s">
        <v>1245</v>
      </c>
      <c r="M3176" s="2" t="s">
        <v>2609</v>
      </c>
      <c r="N3176" s="2" t="s">
        <v>17617</v>
      </c>
      <c r="O3176">
        <v>1</v>
      </c>
      <c r="P3176" s="2" t="s">
        <v>53</v>
      </c>
      <c r="Q3176">
        <v>100</v>
      </c>
      <c r="R3176">
        <v>0</v>
      </c>
      <c r="S3176" s="2" t="s">
        <v>54</v>
      </c>
      <c r="T3176" s="2" t="s">
        <v>55</v>
      </c>
      <c r="U3176" s="2" t="s">
        <v>86</v>
      </c>
      <c r="V3176" s="2"/>
      <c r="W3176">
        <v>80000</v>
      </c>
      <c r="X3176">
        <v>0</v>
      </c>
      <c r="Y3176">
        <v>0</v>
      </c>
      <c r="Z3176">
        <v>80000</v>
      </c>
      <c r="AB3176" s="2" t="s">
        <v>57</v>
      </c>
      <c r="AC3176">
        <v>32000</v>
      </c>
      <c r="AD3176">
        <v>48000</v>
      </c>
      <c r="AE3176">
        <v>175000</v>
      </c>
      <c r="AF3176">
        <v>2625</v>
      </c>
      <c r="AG3176" s="2"/>
      <c r="AH3176" s="2"/>
      <c r="AI3176" s="1"/>
      <c r="AJ3176" s="2" t="s">
        <v>87</v>
      </c>
      <c r="AK3176" s="2" t="s">
        <v>67</v>
      </c>
      <c r="AM3176" s="2" t="s">
        <v>59</v>
      </c>
      <c r="AP3176" s="2" t="s">
        <v>60</v>
      </c>
      <c r="AQ3176" s="2" t="s">
        <v>41</v>
      </c>
      <c r="AR3176">
        <v>95000</v>
      </c>
      <c r="AS3176" s="2" t="str">
        <f>_xlfn.IFNA(IF(VLOOKUP(all_resi[[#This Row],[No. Waybill]],settle_reconcile[No. Waybill],1,0)="","Recon","Recon"),"-")</f>
        <v>-</v>
      </c>
      <c r="AT3176" s="2">
        <f>all_resi[[#This Row],[Nilai COD]]-all_resi[[#This Row],[COD Fee]]-all_resi[[#This Row],[Total Biaya Setelah Diskon]]</f>
        <v>124375</v>
      </c>
      <c r="AU3176" s="2" t="str">
        <f>IF(all_resi[[#This Row],[Waktu Terima]]="","",_xlfn.DAYS(all_resi[[#This Row],[Waktu Terima]],all_resi[[#This Row],[Tanggal Pengiriman]]))</f>
        <v/>
      </c>
    </row>
    <row r="3177" spans="1:47" x14ac:dyDescent="0.25">
      <c r="A3177" s="2" t="s">
        <v>18063</v>
      </c>
      <c r="B3177" s="1">
        <v>46202</v>
      </c>
      <c r="C3177" s="2" t="s">
        <v>42</v>
      </c>
      <c r="D3177" s="2" t="s">
        <v>43</v>
      </c>
      <c r="E3177" s="2" t="s">
        <v>44</v>
      </c>
      <c r="F3177" s="2" t="s">
        <v>45</v>
      </c>
      <c r="G3177" s="2" t="s">
        <v>46</v>
      </c>
      <c r="H3177" s="2" t="s">
        <v>47</v>
      </c>
      <c r="I3177" s="2" t="s">
        <v>18064</v>
      </c>
      <c r="J3177" s="2" t="s">
        <v>18065</v>
      </c>
      <c r="K3177" s="2" t="s">
        <v>156</v>
      </c>
      <c r="L3177" s="2" t="s">
        <v>606</v>
      </c>
      <c r="M3177" s="2" t="s">
        <v>1191</v>
      </c>
      <c r="N3177" s="2" t="s">
        <v>18066</v>
      </c>
      <c r="O3177">
        <v>1</v>
      </c>
      <c r="P3177" s="2" t="s">
        <v>53</v>
      </c>
      <c r="Q3177">
        <v>100</v>
      </c>
      <c r="R3177">
        <v>0</v>
      </c>
      <c r="S3177" s="2" t="s">
        <v>54</v>
      </c>
      <c r="T3177" s="2" t="s">
        <v>55</v>
      </c>
      <c r="U3177" s="2" t="s">
        <v>207</v>
      </c>
      <c r="V3177" s="2"/>
      <c r="W3177">
        <v>64000</v>
      </c>
      <c r="X3177">
        <v>0</v>
      </c>
      <c r="Y3177">
        <v>0</v>
      </c>
      <c r="Z3177">
        <v>64000</v>
      </c>
      <c r="AB3177" s="2" t="s">
        <v>57</v>
      </c>
      <c r="AC3177">
        <v>25600</v>
      </c>
      <c r="AD3177">
        <v>38400</v>
      </c>
      <c r="AE3177">
        <v>134000</v>
      </c>
      <c r="AF3177">
        <v>2010</v>
      </c>
      <c r="AG3177" s="2"/>
      <c r="AH3177" s="2"/>
      <c r="AI3177" s="1"/>
      <c r="AJ3177" s="2"/>
      <c r="AK3177" s="2" t="s">
        <v>67</v>
      </c>
      <c r="AM3177" s="2" t="s">
        <v>59</v>
      </c>
      <c r="AP3177" s="2" t="s">
        <v>60</v>
      </c>
      <c r="AQ3177" s="2" t="s">
        <v>41</v>
      </c>
      <c r="AR3177">
        <v>70000</v>
      </c>
      <c r="AS3177" s="2" t="str">
        <f>_xlfn.IFNA(IF(VLOOKUP(all_resi[[#This Row],[No. Waybill]],settle_reconcile[No. Waybill],1,0)="","Recon","Recon"),"-")</f>
        <v>-</v>
      </c>
      <c r="AT3177" s="2">
        <f>all_resi[[#This Row],[Nilai COD]]-all_resi[[#This Row],[COD Fee]]-all_resi[[#This Row],[Total Biaya Setelah Diskon]]</f>
        <v>93590</v>
      </c>
      <c r="AU3177" s="2" t="str">
        <f>IF(all_resi[[#This Row],[Waktu Terima]]="","",_xlfn.DAYS(all_resi[[#This Row],[Waktu Terima]],all_resi[[#This Row],[Tanggal Pengiriman]]))</f>
        <v/>
      </c>
    </row>
    <row r="3178" spans="1:47" x14ac:dyDescent="0.25">
      <c r="A3178" s="2" t="s">
        <v>17346</v>
      </c>
      <c r="B3178" s="1">
        <v>46202</v>
      </c>
      <c r="C3178" s="2" t="s">
        <v>42</v>
      </c>
      <c r="D3178" s="2" t="s">
        <v>43</v>
      </c>
      <c r="E3178" s="2" t="s">
        <v>44</v>
      </c>
      <c r="F3178" s="2" t="s">
        <v>45</v>
      </c>
      <c r="G3178" s="2" t="s">
        <v>46</v>
      </c>
      <c r="H3178" s="2" t="s">
        <v>47</v>
      </c>
      <c r="I3178" s="2" t="s">
        <v>17347</v>
      </c>
      <c r="J3178" s="2" t="s">
        <v>17348</v>
      </c>
      <c r="K3178" s="2" t="s">
        <v>237</v>
      </c>
      <c r="L3178" s="2" t="s">
        <v>238</v>
      </c>
      <c r="M3178" s="2" t="s">
        <v>239</v>
      </c>
      <c r="N3178" s="2" t="s">
        <v>17349</v>
      </c>
      <c r="O3178">
        <v>1</v>
      </c>
      <c r="P3178" s="2" t="s">
        <v>53</v>
      </c>
      <c r="Q3178">
        <v>100</v>
      </c>
      <c r="R3178">
        <v>6500000</v>
      </c>
      <c r="S3178" s="2" t="s">
        <v>54</v>
      </c>
      <c r="T3178" s="2" t="s">
        <v>55</v>
      </c>
      <c r="U3178" s="2" t="s">
        <v>207</v>
      </c>
      <c r="V3178" s="2" t="s">
        <v>10808</v>
      </c>
      <c r="W3178">
        <v>37000</v>
      </c>
      <c r="X3178">
        <v>0</v>
      </c>
      <c r="Y3178">
        <v>0</v>
      </c>
      <c r="Z3178">
        <v>37000</v>
      </c>
      <c r="AB3178" s="2" t="s">
        <v>57</v>
      </c>
      <c r="AC3178">
        <v>14800</v>
      </c>
      <c r="AD3178">
        <v>22200</v>
      </c>
      <c r="AE3178">
        <v>107000</v>
      </c>
      <c r="AF3178">
        <v>1605</v>
      </c>
      <c r="AG3178" s="2"/>
      <c r="AH3178" s="2"/>
      <c r="AI3178" s="1"/>
      <c r="AJ3178" s="2"/>
      <c r="AK3178" s="2" t="s">
        <v>67</v>
      </c>
      <c r="AM3178" s="2" t="s">
        <v>59</v>
      </c>
      <c r="AP3178" s="2" t="s">
        <v>60</v>
      </c>
      <c r="AQ3178" s="2" t="s">
        <v>41</v>
      </c>
      <c r="AR3178">
        <v>70000</v>
      </c>
      <c r="AS3178" s="2" t="str">
        <f>_xlfn.IFNA(IF(VLOOKUP(all_resi[[#This Row],[No. Waybill]],settle_reconcile[No. Waybill],1,0)="","Recon","Recon"),"-")</f>
        <v>-</v>
      </c>
      <c r="AT3178" s="2">
        <f>all_resi[[#This Row],[Nilai COD]]-all_resi[[#This Row],[COD Fee]]-all_resi[[#This Row],[Total Biaya Setelah Diskon]]</f>
        <v>83195</v>
      </c>
      <c r="AU3178" s="2" t="str">
        <f>IF(all_resi[[#This Row],[Waktu Terima]]="","",_xlfn.DAYS(all_resi[[#This Row],[Waktu Terima]],all_resi[[#This Row],[Tanggal Pengiriman]]))</f>
        <v/>
      </c>
    </row>
    <row r="3179" spans="1:47" x14ac:dyDescent="0.25">
      <c r="A3179" s="2" t="s">
        <v>18071</v>
      </c>
      <c r="B3179" s="1">
        <v>46202</v>
      </c>
      <c r="C3179" s="2" t="s">
        <v>42</v>
      </c>
      <c r="D3179" s="2" t="s">
        <v>43</v>
      </c>
      <c r="E3179" s="2" t="s">
        <v>44</v>
      </c>
      <c r="F3179" s="2" t="s">
        <v>45</v>
      </c>
      <c r="G3179" s="2" t="s">
        <v>46</v>
      </c>
      <c r="H3179" s="2" t="s">
        <v>47</v>
      </c>
      <c r="I3179" s="2" t="s">
        <v>18072</v>
      </c>
      <c r="J3179" s="2" t="s">
        <v>18073</v>
      </c>
      <c r="K3179" s="2" t="s">
        <v>156</v>
      </c>
      <c r="L3179" s="2" t="s">
        <v>480</v>
      </c>
      <c r="M3179" s="2" t="s">
        <v>2447</v>
      </c>
      <c r="N3179" s="2" t="s">
        <v>18074</v>
      </c>
      <c r="O3179">
        <v>1</v>
      </c>
      <c r="P3179" s="2" t="s">
        <v>53</v>
      </c>
      <c r="Q3179">
        <v>100</v>
      </c>
      <c r="R3179">
        <v>0</v>
      </c>
      <c r="S3179" s="2" t="s">
        <v>54</v>
      </c>
      <c r="T3179" s="2" t="s">
        <v>55</v>
      </c>
      <c r="U3179" s="2" t="s">
        <v>1301</v>
      </c>
      <c r="V3179" s="2"/>
      <c r="W3179">
        <v>82000</v>
      </c>
      <c r="X3179">
        <v>0</v>
      </c>
      <c r="Y3179">
        <v>0</v>
      </c>
      <c r="Z3179">
        <v>82000</v>
      </c>
      <c r="AB3179" s="2" t="s">
        <v>57</v>
      </c>
      <c r="AC3179">
        <v>32800</v>
      </c>
      <c r="AD3179">
        <v>49200</v>
      </c>
      <c r="AE3179">
        <v>198000</v>
      </c>
      <c r="AF3179">
        <v>2970</v>
      </c>
      <c r="AG3179" s="2"/>
      <c r="AH3179" s="2"/>
      <c r="AI3179" s="1"/>
      <c r="AJ3179" s="2"/>
      <c r="AK3179" s="2" t="s">
        <v>67</v>
      </c>
      <c r="AM3179" s="2" t="s">
        <v>59</v>
      </c>
      <c r="AP3179" s="2" t="s">
        <v>60</v>
      </c>
      <c r="AQ3179" s="2" t="s">
        <v>41</v>
      </c>
      <c r="AR3179">
        <v>116000</v>
      </c>
      <c r="AS3179" s="2" t="str">
        <f>_xlfn.IFNA(IF(VLOOKUP(all_resi[[#This Row],[No. Waybill]],settle_reconcile[No. Waybill],1,0)="","Recon","Recon"),"-")</f>
        <v>-</v>
      </c>
      <c r="AT3179" s="2">
        <f>all_resi[[#This Row],[Nilai COD]]-all_resi[[#This Row],[COD Fee]]-all_resi[[#This Row],[Total Biaya Setelah Diskon]]</f>
        <v>145830</v>
      </c>
      <c r="AU3179" s="2" t="str">
        <f>IF(all_resi[[#This Row],[Waktu Terima]]="","",_xlfn.DAYS(all_resi[[#This Row],[Waktu Terima]],all_resi[[#This Row],[Tanggal Pengiriman]]))</f>
        <v/>
      </c>
    </row>
    <row r="3180" spans="1:47" x14ac:dyDescent="0.25">
      <c r="A3180" s="2" t="s">
        <v>17529</v>
      </c>
      <c r="B3180" s="1">
        <v>46202</v>
      </c>
      <c r="C3180" s="2" t="s">
        <v>42</v>
      </c>
      <c r="D3180" s="2" t="s">
        <v>43</v>
      </c>
      <c r="E3180" s="2" t="s">
        <v>44</v>
      </c>
      <c r="F3180" s="2" t="s">
        <v>45</v>
      </c>
      <c r="G3180" s="2" t="s">
        <v>46</v>
      </c>
      <c r="H3180" s="2" t="s">
        <v>47</v>
      </c>
      <c r="I3180" s="2" t="s">
        <v>17530</v>
      </c>
      <c r="J3180" s="2" t="s">
        <v>17531</v>
      </c>
      <c r="K3180" s="2" t="s">
        <v>561</v>
      </c>
      <c r="L3180" s="2" t="s">
        <v>562</v>
      </c>
      <c r="M3180" s="2" t="s">
        <v>17532</v>
      </c>
      <c r="N3180" s="2" t="s">
        <v>17533</v>
      </c>
      <c r="O3180">
        <v>1</v>
      </c>
      <c r="P3180" s="2" t="s">
        <v>53</v>
      </c>
      <c r="Q3180">
        <v>100</v>
      </c>
      <c r="R3180">
        <v>0</v>
      </c>
      <c r="S3180" s="2" t="s">
        <v>54</v>
      </c>
      <c r="T3180" s="2" t="s">
        <v>55</v>
      </c>
      <c r="U3180" s="2" t="s">
        <v>207</v>
      </c>
      <c r="V3180" s="2"/>
      <c r="W3180">
        <v>22000</v>
      </c>
      <c r="X3180">
        <v>0</v>
      </c>
      <c r="Y3180">
        <v>0</v>
      </c>
      <c r="Z3180">
        <v>22000</v>
      </c>
      <c r="AB3180" s="2" t="s">
        <v>57</v>
      </c>
      <c r="AC3180">
        <v>8800</v>
      </c>
      <c r="AD3180">
        <v>13200</v>
      </c>
      <c r="AE3180">
        <v>92000</v>
      </c>
      <c r="AF3180">
        <v>1380</v>
      </c>
      <c r="AG3180" s="2" t="s">
        <v>17530</v>
      </c>
      <c r="AH3180" s="2"/>
      <c r="AI3180" s="1">
        <v>46207</v>
      </c>
      <c r="AJ3180" s="2"/>
      <c r="AK3180" s="2" t="s">
        <v>58</v>
      </c>
      <c r="AM3180" s="2" t="s">
        <v>59</v>
      </c>
      <c r="AP3180" s="2" t="s">
        <v>60</v>
      </c>
      <c r="AQ3180" s="2" t="s">
        <v>41</v>
      </c>
      <c r="AR3180">
        <v>70000</v>
      </c>
      <c r="AS3180" s="2" t="str">
        <f>_xlfn.IFNA(IF(VLOOKUP(all_resi[[#This Row],[No. Waybill]],settle_reconcile[No. Waybill],1,0)="","Recon","Recon"),"-")</f>
        <v>Recon</v>
      </c>
      <c r="AT3180" s="2">
        <f>all_resi[[#This Row],[Nilai COD]]-all_resi[[#This Row],[COD Fee]]-all_resi[[#This Row],[Total Biaya Setelah Diskon]]</f>
        <v>77420</v>
      </c>
      <c r="AU3180" s="2">
        <f>IF(all_resi[[#This Row],[Waktu Terima]]="","",_xlfn.DAYS(all_resi[[#This Row],[Waktu Terima]],all_resi[[#This Row],[Tanggal Pengiriman]]))</f>
        <v>5</v>
      </c>
    </row>
    <row r="3181" spans="1:47" x14ac:dyDescent="0.25">
      <c r="A3181" s="2" t="s">
        <v>17534</v>
      </c>
      <c r="B3181" s="1">
        <v>46202</v>
      </c>
      <c r="C3181" s="2" t="s">
        <v>42</v>
      </c>
      <c r="D3181" s="2" t="s">
        <v>43</v>
      </c>
      <c r="E3181" s="2" t="s">
        <v>44</v>
      </c>
      <c r="F3181" s="2" t="s">
        <v>45</v>
      </c>
      <c r="G3181" s="2" t="s">
        <v>46</v>
      </c>
      <c r="H3181" s="2" t="s">
        <v>47</v>
      </c>
      <c r="I3181" s="2" t="s">
        <v>17535</v>
      </c>
      <c r="J3181" s="2" t="s">
        <v>17536</v>
      </c>
      <c r="K3181" s="2" t="s">
        <v>177</v>
      </c>
      <c r="L3181" s="2" t="s">
        <v>669</v>
      </c>
      <c r="M3181" s="2" t="s">
        <v>3875</v>
      </c>
      <c r="N3181" s="2" t="s">
        <v>17537</v>
      </c>
      <c r="O3181">
        <v>1</v>
      </c>
      <c r="P3181" s="2" t="s">
        <v>53</v>
      </c>
      <c r="Q3181">
        <v>100</v>
      </c>
      <c r="R3181">
        <v>0</v>
      </c>
      <c r="S3181" s="2" t="s">
        <v>54</v>
      </c>
      <c r="T3181" s="2" t="s">
        <v>55</v>
      </c>
      <c r="U3181" s="2" t="s">
        <v>97</v>
      </c>
      <c r="V3181" s="2"/>
      <c r="W3181">
        <v>102000</v>
      </c>
      <c r="X3181">
        <v>0</v>
      </c>
      <c r="Y3181">
        <v>0</v>
      </c>
      <c r="Z3181">
        <v>102000</v>
      </c>
      <c r="AB3181" s="2" t="s">
        <v>57</v>
      </c>
      <c r="AC3181">
        <v>40800</v>
      </c>
      <c r="AD3181">
        <v>61200</v>
      </c>
      <c r="AE3181">
        <v>172010</v>
      </c>
      <c r="AF3181">
        <v>2580.15</v>
      </c>
      <c r="AG3181" s="2"/>
      <c r="AH3181" s="2"/>
      <c r="AI3181" s="1"/>
      <c r="AJ3181" s="2"/>
      <c r="AK3181" s="2" t="s">
        <v>67</v>
      </c>
      <c r="AM3181" s="2" t="s">
        <v>59</v>
      </c>
      <c r="AP3181" s="2" t="s">
        <v>60</v>
      </c>
      <c r="AQ3181" s="2" t="s">
        <v>41</v>
      </c>
      <c r="AR3181">
        <v>70010</v>
      </c>
      <c r="AS3181" s="2" t="str">
        <f>_xlfn.IFNA(IF(VLOOKUP(all_resi[[#This Row],[No. Waybill]],settle_reconcile[No. Waybill],1,0)="","Recon","Recon"),"-")</f>
        <v>-</v>
      </c>
      <c r="AT3181" s="2">
        <f>all_resi[[#This Row],[Nilai COD]]-all_resi[[#This Row],[COD Fee]]-all_resi[[#This Row],[Total Biaya Setelah Diskon]]</f>
        <v>108229.85</v>
      </c>
      <c r="AU3181" s="2" t="str">
        <f>IF(all_resi[[#This Row],[Waktu Terima]]="","",_xlfn.DAYS(all_resi[[#This Row],[Waktu Terima]],all_resi[[#This Row],[Tanggal Pengiriman]]))</f>
        <v/>
      </c>
    </row>
    <row r="3182" spans="1:47" x14ac:dyDescent="0.25">
      <c r="A3182" s="2" t="s">
        <v>17655</v>
      </c>
      <c r="B3182" s="1">
        <v>46202</v>
      </c>
      <c r="C3182" s="2" t="s">
        <v>42</v>
      </c>
      <c r="D3182" s="2" t="s">
        <v>43</v>
      </c>
      <c r="E3182" s="2" t="s">
        <v>44</v>
      </c>
      <c r="F3182" s="2" t="s">
        <v>45</v>
      </c>
      <c r="G3182" s="2" t="s">
        <v>46</v>
      </c>
      <c r="H3182" s="2" t="s">
        <v>80</v>
      </c>
      <c r="I3182" s="2" t="s">
        <v>17656</v>
      </c>
      <c r="J3182" s="2" t="s">
        <v>17657</v>
      </c>
      <c r="K3182" s="2" t="s">
        <v>116</v>
      </c>
      <c r="L3182" s="2" t="s">
        <v>117</v>
      </c>
      <c r="M3182" s="2" t="s">
        <v>10944</v>
      </c>
      <c r="N3182" s="2" t="s">
        <v>17658</v>
      </c>
      <c r="O3182">
        <v>1</v>
      </c>
      <c r="P3182" s="2" t="s">
        <v>53</v>
      </c>
      <c r="Q3182">
        <v>100</v>
      </c>
      <c r="R3182">
        <v>0</v>
      </c>
      <c r="S3182" s="2" t="s">
        <v>54</v>
      </c>
      <c r="T3182" s="2" t="s">
        <v>55</v>
      </c>
      <c r="U3182" s="2" t="s">
        <v>711</v>
      </c>
      <c r="V3182" s="2"/>
      <c r="W3182">
        <v>12000</v>
      </c>
      <c r="X3182">
        <v>0</v>
      </c>
      <c r="Y3182">
        <v>0</v>
      </c>
      <c r="Z3182">
        <v>12000</v>
      </c>
      <c r="AB3182" s="2" t="s">
        <v>57</v>
      </c>
      <c r="AC3182">
        <v>4800</v>
      </c>
      <c r="AD3182">
        <v>7200</v>
      </c>
      <c r="AE3182">
        <v>0</v>
      </c>
      <c r="AF3182">
        <v>0</v>
      </c>
      <c r="AG3182" s="2" t="s">
        <v>17656</v>
      </c>
      <c r="AH3182" s="2"/>
      <c r="AI3182" s="1">
        <v>46203</v>
      </c>
      <c r="AJ3182" s="2" t="s">
        <v>87</v>
      </c>
      <c r="AK3182" s="2" t="s">
        <v>58</v>
      </c>
      <c r="AM3182" s="2" t="s">
        <v>59</v>
      </c>
      <c r="AP3182" s="2" t="s">
        <v>60</v>
      </c>
      <c r="AQ3182" s="2" t="s">
        <v>98</v>
      </c>
      <c r="AR3182">
        <v>-12000</v>
      </c>
      <c r="AS3182" s="2" t="str">
        <f>_xlfn.IFNA(IF(VLOOKUP(all_resi[[#This Row],[No. Waybill]],settle_reconcile[No. Waybill],1,0)="","Recon","Recon"),"-")</f>
        <v>-</v>
      </c>
      <c r="AT3182" s="2">
        <f>all_resi[[#This Row],[Nilai COD]]-all_resi[[#This Row],[COD Fee]]-all_resi[[#This Row],[Total Biaya Setelah Diskon]]</f>
        <v>-7200</v>
      </c>
      <c r="AU3182" s="2">
        <f>IF(all_resi[[#This Row],[Waktu Terima]]="","",_xlfn.DAYS(all_resi[[#This Row],[Waktu Terima]],all_resi[[#This Row],[Tanggal Pengiriman]]))</f>
        <v>1</v>
      </c>
    </row>
    <row r="3183" spans="1:47" x14ac:dyDescent="0.25">
      <c r="A3183" s="2" t="s">
        <v>17981</v>
      </c>
      <c r="B3183" s="1">
        <v>46202</v>
      </c>
      <c r="C3183" s="2" t="s">
        <v>42</v>
      </c>
      <c r="D3183" s="2" t="s">
        <v>43</v>
      </c>
      <c r="E3183" s="2" t="s">
        <v>44</v>
      </c>
      <c r="F3183" s="2" t="s">
        <v>45</v>
      </c>
      <c r="G3183" s="2" t="s">
        <v>46</v>
      </c>
      <c r="H3183" s="2" t="s">
        <v>47</v>
      </c>
      <c r="I3183" s="2" t="s">
        <v>17982</v>
      </c>
      <c r="J3183" s="2" t="s">
        <v>17983</v>
      </c>
      <c r="K3183" s="2" t="s">
        <v>116</v>
      </c>
      <c r="L3183" s="2" t="s">
        <v>2433</v>
      </c>
      <c r="M3183" s="2" t="s">
        <v>7871</v>
      </c>
      <c r="N3183" s="2" t="s">
        <v>17984</v>
      </c>
      <c r="O3183">
        <v>1</v>
      </c>
      <c r="P3183" s="2" t="s">
        <v>53</v>
      </c>
      <c r="Q3183">
        <v>100</v>
      </c>
      <c r="R3183">
        <v>0</v>
      </c>
      <c r="S3183" s="2" t="s">
        <v>54</v>
      </c>
      <c r="T3183" s="2" t="s">
        <v>55</v>
      </c>
      <c r="U3183" s="2" t="s">
        <v>17985</v>
      </c>
      <c r="V3183" s="2"/>
      <c r="W3183">
        <v>8000</v>
      </c>
      <c r="X3183">
        <v>0</v>
      </c>
      <c r="Y3183">
        <v>0</v>
      </c>
      <c r="Z3183">
        <v>8000</v>
      </c>
      <c r="AB3183" s="2" t="s">
        <v>57</v>
      </c>
      <c r="AC3183">
        <v>3000</v>
      </c>
      <c r="AD3183">
        <v>5000</v>
      </c>
      <c r="AE3183">
        <v>123000</v>
      </c>
      <c r="AF3183">
        <v>1845</v>
      </c>
      <c r="AG3183" s="2" t="s">
        <v>17982</v>
      </c>
      <c r="AH3183" s="2"/>
      <c r="AI3183" s="1">
        <v>46203</v>
      </c>
      <c r="AJ3183" s="2"/>
      <c r="AK3183" s="2" t="s">
        <v>58</v>
      </c>
      <c r="AM3183" s="2" t="s">
        <v>59</v>
      </c>
      <c r="AP3183" s="2" t="s">
        <v>60</v>
      </c>
      <c r="AQ3183" s="2" t="s">
        <v>41</v>
      </c>
      <c r="AR3183">
        <v>115000</v>
      </c>
      <c r="AS3183" s="2" t="str">
        <f>_xlfn.IFNA(IF(VLOOKUP(all_resi[[#This Row],[No. Waybill]],settle_reconcile[No. Waybill],1,0)="","Recon","Recon"),"-")</f>
        <v>Recon</v>
      </c>
      <c r="AT3183" s="2">
        <f>all_resi[[#This Row],[Nilai COD]]-all_resi[[#This Row],[COD Fee]]-all_resi[[#This Row],[Total Biaya Setelah Diskon]]</f>
        <v>116155</v>
      </c>
      <c r="AU3183" s="2">
        <f>IF(all_resi[[#This Row],[Waktu Terima]]="","",_xlfn.DAYS(all_resi[[#This Row],[Waktu Terima]],all_resi[[#This Row],[Tanggal Pengiriman]]))</f>
        <v>1</v>
      </c>
    </row>
    <row r="3184" spans="1:47" x14ac:dyDescent="0.25">
      <c r="A3184" s="2" t="s">
        <v>17668</v>
      </c>
      <c r="B3184" s="1">
        <v>46202</v>
      </c>
      <c r="C3184" s="2" t="s">
        <v>42</v>
      </c>
      <c r="D3184" s="2" t="s">
        <v>43</v>
      </c>
      <c r="E3184" s="2" t="s">
        <v>44</v>
      </c>
      <c r="F3184" s="2" t="s">
        <v>45</v>
      </c>
      <c r="G3184" s="2" t="s">
        <v>46</v>
      </c>
      <c r="H3184" s="2" t="s">
        <v>47</v>
      </c>
      <c r="I3184" s="2" t="s">
        <v>17669</v>
      </c>
      <c r="J3184" s="2" t="s">
        <v>13564</v>
      </c>
      <c r="K3184" s="2" t="s">
        <v>177</v>
      </c>
      <c r="L3184" s="2" t="s">
        <v>222</v>
      </c>
      <c r="M3184" s="2" t="s">
        <v>223</v>
      </c>
      <c r="N3184" s="2" t="s">
        <v>17670</v>
      </c>
      <c r="O3184">
        <v>1</v>
      </c>
      <c r="P3184" s="2" t="s">
        <v>53</v>
      </c>
      <c r="Q3184">
        <v>100</v>
      </c>
      <c r="R3184">
        <v>0</v>
      </c>
      <c r="S3184" s="2" t="s">
        <v>54</v>
      </c>
      <c r="T3184" s="2" t="s">
        <v>55</v>
      </c>
      <c r="U3184" s="2" t="s">
        <v>17671</v>
      </c>
      <c r="V3184" s="2"/>
      <c r="W3184">
        <v>80000</v>
      </c>
      <c r="X3184">
        <v>0</v>
      </c>
      <c r="Y3184">
        <v>0</v>
      </c>
      <c r="Z3184">
        <v>80000</v>
      </c>
      <c r="AB3184" s="2" t="s">
        <v>57</v>
      </c>
      <c r="AC3184">
        <v>32000</v>
      </c>
      <c r="AD3184">
        <v>48000</v>
      </c>
      <c r="AE3184">
        <v>184000</v>
      </c>
      <c r="AF3184">
        <v>2760</v>
      </c>
      <c r="AG3184" s="2" t="s">
        <v>17669</v>
      </c>
      <c r="AH3184" s="2"/>
      <c r="AI3184" s="1">
        <v>46207</v>
      </c>
      <c r="AJ3184" s="2"/>
      <c r="AK3184" s="2" t="s">
        <v>58</v>
      </c>
      <c r="AM3184" s="2" t="s">
        <v>59</v>
      </c>
      <c r="AP3184" s="2" t="s">
        <v>60</v>
      </c>
      <c r="AQ3184" s="2" t="s">
        <v>41</v>
      </c>
      <c r="AR3184">
        <v>104000</v>
      </c>
      <c r="AS3184" s="2" t="str">
        <f>_xlfn.IFNA(IF(VLOOKUP(all_resi[[#This Row],[No. Waybill]],settle_reconcile[No. Waybill],1,0)="","Recon","Recon"),"-")</f>
        <v>Recon</v>
      </c>
      <c r="AT3184" s="2">
        <f>all_resi[[#This Row],[Nilai COD]]-all_resi[[#This Row],[COD Fee]]-all_resi[[#This Row],[Total Biaya Setelah Diskon]]</f>
        <v>133240</v>
      </c>
      <c r="AU3184" s="2">
        <f>IF(all_resi[[#This Row],[Waktu Terima]]="","",_xlfn.DAYS(all_resi[[#This Row],[Waktu Terima]],all_resi[[#This Row],[Tanggal Pengiriman]]))</f>
        <v>5</v>
      </c>
    </row>
    <row r="3185" spans="1:47" x14ac:dyDescent="0.25">
      <c r="A3185" s="2" t="s">
        <v>17450</v>
      </c>
      <c r="B3185" s="1">
        <v>46202</v>
      </c>
      <c r="C3185" s="2" t="s">
        <v>42</v>
      </c>
      <c r="D3185" s="2" t="s">
        <v>43</v>
      </c>
      <c r="E3185" s="2" t="s">
        <v>44</v>
      </c>
      <c r="F3185" s="2" t="s">
        <v>45</v>
      </c>
      <c r="G3185" s="2" t="s">
        <v>46</v>
      </c>
      <c r="H3185" s="2" t="s">
        <v>47</v>
      </c>
      <c r="I3185" s="2" t="s">
        <v>17451</v>
      </c>
      <c r="J3185" s="2" t="s">
        <v>17452</v>
      </c>
      <c r="K3185" s="2" t="s">
        <v>177</v>
      </c>
      <c r="L3185" s="2" t="s">
        <v>222</v>
      </c>
      <c r="M3185" s="2" t="s">
        <v>223</v>
      </c>
      <c r="N3185" s="2" t="s">
        <v>17453</v>
      </c>
      <c r="O3185">
        <v>1</v>
      </c>
      <c r="P3185" s="2" t="s">
        <v>53</v>
      </c>
      <c r="Q3185">
        <v>100</v>
      </c>
      <c r="R3185">
        <v>0</v>
      </c>
      <c r="S3185" s="2" t="s">
        <v>54</v>
      </c>
      <c r="T3185" s="2" t="s">
        <v>55</v>
      </c>
      <c r="U3185" s="2" t="s">
        <v>207</v>
      </c>
      <c r="V3185" s="2"/>
      <c r="W3185">
        <v>80000</v>
      </c>
      <c r="X3185">
        <v>0</v>
      </c>
      <c r="Y3185">
        <v>0</v>
      </c>
      <c r="Z3185">
        <v>80000</v>
      </c>
      <c r="AB3185" s="2" t="s">
        <v>57</v>
      </c>
      <c r="AC3185">
        <v>32000</v>
      </c>
      <c r="AD3185">
        <v>48000</v>
      </c>
      <c r="AE3185">
        <v>150000</v>
      </c>
      <c r="AF3185">
        <v>2250</v>
      </c>
      <c r="AG3185" s="2" t="s">
        <v>17451</v>
      </c>
      <c r="AH3185" s="2"/>
      <c r="AI3185" s="1">
        <v>46209</v>
      </c>
      <c r="AJ3185" s="2"/>
      <c r="AK3185" s="2" t="s">
        <v>58</v>
      </c>
      <c r="AM3185" s="2" t="s">
        <v>59</v>
      </c>
      <c r="AP3185" s="2" t="s">
        <v>60</v>
      </c>
      <c r="AQ3185" s="2" t="s">
        <v>41</v>
      </c>
      <c r="AR3185">
        <v>70000</v>
      </c>
      <c r="AS3185" s="2" t="str">
        <f>_xlfn.IFNA(IF(VLOOKUP(all_resi[[#This Row],[No. Waybill]],settle_reconcile[No. Waybill],1,0)="","Recon","Recon"),"-")</f>
        <v>Recon</v>
      </c>
      <c r="AT3185" s="2">
        <f>all_resi[[#This Row],[Nilai COD]]-all_resi[[#This Row],[COD Fee]]-all_resi[[#This Row],[Total Biaya Setelah Diskon]]</f>
        <v>99750</v>
      </c>
      <c r="AU3185" s="2">
        <f>IF(all_resi[[#This Row],[Waktu Terima]]="","",_xlfn.DAYS(all_resi[[#This Row],[Waktu Terima]],all_resi[[#This Row],[Tanggal Pengiriman]]))</f>
        <v>7</v>
      </c>
    </row>
    <row r="3186" spans="1:47" x14ac:dyDescent="0.25">
      <c r="A3186" s="2" t="s">
        <v>17659</v>
      </c>
      <c r="B3186" s="1">
        <v>46202</v>
      </c>
      <c r="C3186" s="2" t="s">
        <v>42</v>
      </c>
      <c r="D3186" s="2" t="s">
        <v>43</v>
      </c>
      <c r="E3186" s="2" t="s">
        <v>44</v>
      </c>
      <c r="F3186" s="2" t="s">
        <v>45</v>
      </c>
      <c r="G3186" s="2" t="s">
        <v>46</v>
      </c>
      <c r="H3186" s="2" t="s">
        <v>80</v>
      </c>
      <c r="I3186" s="2" t="s">
        <v>17660</v>
      </c>
      <c r="J3186" s="2" t="s">
        <v>17661</v>
      </c>
      <c r="K3186" s="2" t="s">
        <v>171</v>
      </c>
      <c r="L3186" s="2" t="s">
        <v>4902</v>
      </c>
      <c r="M3186" s="2" t="s">
        <v>4903</v>
      </c>
      <c r="N3186" s="2" t="s">
        <v>17662</v>
      </c>
      <c r="O3186">
        <v>1</v>
      </c>
      <c r="P3186" s="2" t="s">
        <v>53</v>
      </c>
      <c r="Q3186">
        <v>100</v>
      </c>
      <c r="R3186">
        <v>0</v>
      </c>
      <c r="S3186" s="2" t="s">
        <v>54</v>
      </c>
      <c r="T3186" s="2" t="s">
        <v>55</v>
      </c>
      <c r="U3186" s="2" t="s">
        <v>86</v>
      </c>
      <c r="V3186" s="2"/>
      <c r="W3186">
        <v>38000</v>
      </c>
      <c r="X3186">
        <v>0</v>
      </c>
      <c r="Y3186">
        <v>0</v>
      </c>
      <c r="Z3186">
        <v>38000</v>
      </c>
      <c r="AB3186" s="2" t="s">
        <v>57</v>
      </c>
      <c r="AC3186">
        <v>15200</v>
      </c>
      <c r="AD3186">
        <v>22800</v>
      </c>
      <c r="AE3186">
        <v>88000</v>
      </c>
      <c r="AF3186">
        <v>1320</v>
      </c>
      <c r="AG3186" s="2" t="s">
        <v>17660</v>
      </c>
      <c r="AH3186" s="2"/>
      <c r="AI3186" s="1">
        <v>46206</v>
      </c>
      <c r="AJ3186" s="2" t="s">
        <v>87</v>
      </c>
      <c r="AK3186" s="2" t="s">
        <v>58</v>
      </c>
      <c r="AM3186" s="2" t="s">
        <v>59</v>
      </c>
      <c r="AP3186" s="2" t="s">
        <v>60</v>
      </c>
      <c r="AQ3186" s="2" t="s">
        <v>41</v>
      </c>
      <c r="AR3186">
        <v>50000</v>
      </c>
      <c r="AS3186" s="2" t="str">
        <f>_xlfn.IFNA(IF(VLOOKUP(all_resi[[#This Row],[No. Waybill]],settle_reconcile[No. Waybill],1,0)="","Recon","Recon"),"-")</f>
        <v>Recon</v>
      </c>
      <c r="AT3186" s="2">
        <f>all_resi[[#This Row],[Nilai COD]]-all_resi[[#This Row],[COD Fee]]-all_resi[[#This Row],[Total Biaya Setelah Diskon]]</f>
        <v>63880</v>
      </c>
      <c r="AU3186" s="2">
        <f>IF(all_resi[[#This Row],[Waktu Terima]]="","",_xlfn.DAYS(all_resi[[#This Row],[Waktu Terima]],all_resi[[#This Row],[Tanggal Pengiriman]]))</f>
        <v>4</v>
      </c>
    </row>
    <row r="3187" spans="1:47" x14ac:dyDescent="0.25">
      <c r="A3187" s="2" t="s">
        <v>17646</v>
      </c>
      <c r="B3187" s="1">
        <v>46202</v>
      </c>
      <c r="C3187" s="2" t="s">
        <v>42</v>
      </c>
      <c r="D3187" s="2" t="s">
        <v>43</v>
      </c>
      <c r="E3187" s="2" t="s">
        <v>44</v>
      </c>
      <c r="F3187" s="2" t="s">
        <v>45</v>
      </c>
      <c r="G3187" s="2" t="s">
        <v>46</v>
      </c>
      <c r="H3187" s="2" t="s">
        <v>80</v>
      </c>
      <c r="I3187" s="2" t="s">
        <v>17647</v>
      </c>
      <c r="J3187" s="2" t="s">
        <v>17648</v>
      </c>
      <c r="K3187" s="2" t="s">
        <v>171</v>
      </c>
      <c r="L3187" s="2" t="s">
        <v>349</v>
      </c>
      <c r="M3187" s="2" t="s">
        <v>17649</v>
      </c>
      <c r="N3187" s="2" t="s">
        <v>17650</v>
      </c>
      <c r="O3187">
        <v>1</v>
      </c>
      <c r="P3187" s="2" t="s">
        <v>53</v>
      </c>
      <c r="Q3187">
        <v>100</v>
      </c>
      <c r="R3187">
        <v>0</v>
      </c>
      <c r="S3187" s="2" t="s">
        <v>54</v>
      </c>
      <c r="T3187" s="2" t="s">
        <v>55</v>
      </c>
      <c r="U3187" s="2" t="s">
        <v>305</v>
      </c>
      <c r="V3187" s="2"/>
      <c r="W3187">
        <v>38000</v>
      </c>
      <c r="X3187">
        <v>0</v>
      </c>
      <c r="Y3187">
        <v>0</v>
      </c>
      <c r="Z3187">
        <v>38000</v>
      </c>
      <c r="AB3187" s="2" t="s">
        <v>57</v>
      </c>
      <c r="AC3187">
        <v>15200</v>
      </c>
      <c r="AD3187">
        <v>22800</v>
      </c>
      <c r="AE3187">
        <v>98000</v>
      </c>
      <c r="AF3187">
        <v>1470</v>
      </c>
      <c r="AG3187" s="2" t="s">
        <v>17647</v>
      </c>
      <c r="AH3187" s="2"/>
      <c r="AI3187" s="1">
        <v>46205</v>
      </c>
      <c r="AJ3187" s="2" t="s">
        <v>87</v>
      </c>
      <c r="AK3187" s="2" t="s">
        <v>58</v>
      </c>
      <c r="AM3187" s="2" t="s">
        <v>59</v>
      </c>
      <c r="AP3187" s="2" t="s">
        <v>60</v>
      </c>
      <c r="AQ3187" s="2" t="s">
        <v>41</v>
      </c>
      <c r="AR3187">
        <v>60000</v>
      </c>
      <c r="AS3187" s="2" t="str">
        <f>_xlfn.IFNA(IF(VLOOKUP(all_resi[[#This Row],[No. Waybill]],settle_reconcile[No. Waybill],1,0)="","Recon","Recon"),"-")</f>
        <v>Recon</v>
      </c>
      <c r="AT3187" s="2">
        <f>all_resi[[#This Row],[Nilai COD]]-all_resi[[#This Row],[COD Fee]]-all_resi[[#This Row],[Total Biaya Setelah Diskon]]</f>
        <v>73730</v>
      </c>
      <c r="AU3187" s="2">
        <f>IF(all_resi[[#This Row],[Waktu Terima]]="","",_xlfn.DAYS(all_resi[[#This Row],[Waktu Terima]],all_resi[[#This Row],[Tanggal Pengiriman]]))</f>
        <v>3</v>
      </c>
    </row>
    <row r="3188" spans="1:47" x14ac:dyDescent="0.25">
      <c r="A3188" s="2" t="s">
        <v>17446</v>
      </c>
      <c r="B3188" s="1">
        <v>46202</v>
      </c>
      <c r="C3188" s="2" t="s">
        <v>42</v>
      </c>
      <c r="D3188" s="2" t="s">
        <v>43</v>
      </c>
      <c r="E3188" s="2" t="s">
        <v>44</v>
      </c>
      <c r="F3188" s="2" t="s">
        <v>45</v>
      </c>
      <c r="G3188" s="2" t="s">
        <v>46</v>
      </c>
      <c r="H3188" s="2" t="s">
        <v>47</v>
      </c>
      <c r="I3188" s="2" t="s">
        <v>17447</v>
      </c>
      <c r="J3188" s="2" t="s">
        <v>17448</v>
      </c>
      <c r="K3188" s="2" t="s">
        <v>156</v>
      </c>
      <c r="L3188" s="2" t="s">
        <v>1694</v>
      </c>
      <c r="M3188" s="2" t="s">
        <v>1816</v>
      </c>
      <c r="N3188" s="2" t="s">
        <v>17449</v>
      </c>
      <c r="O3188">
        <v>1</v>
      </c>
      <c r="P3188" s="2" t="s">
        <v>53</v>
      </c>
      <c r="Q3188">
        <v>100</v>
      </c>
      <c r="R3188">
        <v>0</v>
      </c>
      <c r="S3188" s="2" t="s">
        <v>54</v>
      </c>
      <c r="T3188" s="2" t="s">
        <v>55</v>
      </c>
      <c r="U3188" s="2" t="s">
        <v>207</v>
      </c>
      <c r="V3188" s="2"/>
      <c r="W3188">
        <v>83000</v>
      </c>
      <c r="X3188">
        <v>0</v>
      </c>
      <c r="Y3188">
        <v>0</v>
      </c>
      <c r="Z3188">
        <v>83000</v>
      </c>
      <c r="AB3188" s="2" t="s">
        <v>57</v>
      </c>
      <c r="AC3188">
        <v>33200</v>
      </c>
      <c r="AD3188">
        <v>49800</v>
      </c>
      <c r="AE3188">
        <v>153000</v>
      </c>
      <c r="AF3188">
        <v>2295</v>
      </c>
      <c r="AG3188" s="2" t="s">
        <v>17447</v>
      </c>
      <c r="AH3188" s="2"/>
      <c r="AI3188" s="1">
        <v>46208</v>
      </c>
      <c r="AJ3188" s="2"/>
      <c r="AK3188" s="2" t="s">
        <v>58</v>
      </c>
      <c r="AM3188" s="2" t="s">
        <v>59</v>
      </c>
      <c r="AP3188" s="2" t="s">
        <v>60</v>
      </c>
      <c r="AQ3188" s="2" t="s">
        <v>41</v>
      </c>
      <c r="AR3188">
        <v>70000</v>
      </c>
      <c r="AS3188" s="2" t="str">
        <f>_xlfn.IFNA(IF(VLOOKUP(all_resi[[#This Row],[No. Waybill]],settle_reconcile[No. Waybill],1,0)="","Recon","Recon"),"-")</f>
        <v>Recon</v>
      </c>
      <c r="AT3188" s="2">
        <f>all_resi[[#This Row],[Nilai COD]]-all_resi[[#This Row],[COD Fee]]-all_resi[[#This Row],[Total Biaya Setelah Diskon]]</f>
        <v>100905</v>
      </c>
      <c r="AU3188" s="2">
        <f>IF(all_resi[[#This Row],[Waktu Terima]]="","",_xlfn.DAYS(all_resi[[#This Row],[Waktu Terima]],all_resi[[#This Row],[Tanggal Pengiriman]]))</f>
        <v>6</v>
      </c>
    </row>
    <row r="3189" spans="1:47" x14ac:dyDescent="0.25">
      <c r="A3189" s="2" t="s">
        <v>17627</v>
      </c>
      <c r="B3189" s="1">
        <v>46202</v>
      </c>
      <c r="C3189" s="2" t="s">
        <v>42</v>
      </c>
      <c r="D3189" s="2" t="s">
        <v>43</v>
      </c>
      <c r="E3189" s="2" t="s">
        <v>44</v>
      </c>
      <c r="F3189" s="2" t="s">
        <v>45</v>
      </c>
      <c r="G3189" s="2" t="s">
        <v>46</v>
      </c>
      <c r="H3189" s="2" t="s">
        <v>47</v>
      </c>
      <c r="I3189" s="2" t="s">
        <v>17628</v>
      </c>
      <c r="J3189" s="2" t="s">
        <v>17629</v>
      </c>
      <c r="K3189" s="2" t="s">
        <v>143</v>
      </c>
      <c r="L3189" s="2" t="s">
        <v>2167</v>
      </c>
      <c r="M3189" s="2" t="s">
        <v>17630</v>
      </c>
      <c r="N3189" s="2" t="s">
        <v>17631</v>
      </c>
      <c r="O3189">
        <v>1</v>
      </c>
      <c r="P3189" s="2" t="s">
        <v>53</v>
      </c>
      <c r="Q3189">
        <v>100</v>
      </c>
      <c r="R3189">
        <v>0</v>
      </c>
      <c r="S3189" s="2" t="s">
        <v>54</v>
      </c>
      <c r="T3189" s="2" t="s">
        <v>55</v>
      </c>
      <c r="U3189" s="2" t="s">
        <v>9282</v>
      </c>
      <c r="V3189" s="2"/>
      <c r="W3189">
        <v>20000</v>
      </c>
      <c r="X3189">
        <v>0</v>
      </c>
      <c r="Y3189">
        <v>0</v>
      </c>
      <c r="Z3189">
        <v>20000</v>
      </c>
      <c r="AB3189" s="2" t="s">
        <v>57</v>
      </c>
      <c r="AC3189">
        <v>8000</v>
      </c>
      <c r="AD3189">
        <v>12000</v>
      </c>
      <c r="AE3189">
        <v>0</v>
      </c>
      <c r="AF3189">
        <v>0</v>
      </c>
      <c r="AG3189" s="2" t="s">
        <v>17628</v>
      </c>
      <c r="AH3189" s="2"/>
      <c r="AI3189" s="1">
        <v>46204</v>
      </c>
      <c r="AJ3189" s="2"/>
      <c r="AK3189" s="2" t="s">
        <v>58</v>
      </c>
      <c r="AM3189" s="2" t="s">
        <v>59</v>
      </c>
      <c r="AP3189" s="2" t="s">
        <v>60</v>
      </c>
      <c r="AQ3189" s="2" t="s">
        <v>98</v>
      </c>
      <c r="AR3189">
        <v>-20000</v>
      </c>
      <c r="AS3189" s="2" t="str">
        <f>_xlfn.IFNA(IF(VLOOKUP(all_resi[[#This Row],[No. Waybill]],settle_reconcile[No. Waybill],1,0)="","Recon","Recon"),"-")</f>
        <v>-</v>
      </c>
      <c r="AT3189" s="2">
        <f>all_resi[[#This Row],[Nilai COD]]-all_resi[[#This Row],[COD Fee]]-all_resi[[#This Row],[Total Biaya Setelah Diskon]]</f>
        <v>-12000</v>
      </c>
      <c r="AU3189" s="2">
        <f>IF(all_resi[[#This Row],[Waktu Terima]]="","",_xlfn.DAYS(all_resi[[#This Row],[Waktu Terima]],all_resi[[#This Row],[Tanggal Pengiriman]]))</f>
        <v>2</v>
      </c>
    </row>
    <row r="3190" spans="1:47" x14ac:dyDescent="0.25">
      <c r="A3190" s="2" t="s">
        <v>17971</v>
      </c>
      <c r="B3190" s="1">
        <v>46202</v>
      </c>
      <c r="C3190" s="2" t="s">
        <v>42</v>
      </c>
      <c r="D3190" s="2" t="s">
        <v>43</v>
      </c>
      <c r="E3190" s="2" t="s">
        <v>44</v>
      </c>
      <c r="F3190" s="2" t="s">
        <v>45</v>
      </c>
      <c r="G3190" s="2" t="s">
        <v>46</v>
      </c>
      <c r="H3190" s="2" t="s">
        <v>47</v>
      </c>
      <c r="I3190" s="2" t="s">
        <v>17972</v>
      </c>
      <c r="J3190" s="2" t="s">
        <v>17973</v>
      </c>
      <c r="K3190" s="2" t="s">
        <v>82</v>
      </c>
      <c r="L3190" s="2" t="s">
        <v>2645</v>
      </c>
      <c r="M3190" s="2" t="s">
        <v>17974</v>
      </c>
      <c r="N3190" s="2" t="s">
        <v>17975</v>
      </c>
      <c r="O3190">
        <v>1</v>
      </c>
      <c r="P3190" s="2" t="s">
        <v>53</v>
      </c>
      <c r="Q3190">
        <v>100</v>
      </c>
      <c r="R3190">
        <v>0</v>
      </c>
      <c r="S3190" s="2" t="s">
        <v>54</v>
      </c>
      <c r="T3190" s="2" t="s">
        <v>55</v>
      </c>
      <c r="U3190" s="2" t="s">
        <v>17976</v>
      </c>
      <c r="V3190" s="2"/>
      <c r="W3190">
        <v>67000</v>
      </c>
      <c r="X3190">
        <v>0</v>
      </c>
      <c r="Y3190">
        <v>0</v>
      </c>
      <c r="Z3190">
        <v>67000</v>
      </c>
      <c r="AB3190" s="2" t="s">
        <v>57</v>
      </c>
      <c r="AC3190">
        <v>26800</v>
      </c>
      <c r="AD3190">
        <v>40200</v>
      </c>
      <c r="AE3190">
        <v>220000</v>
      </c>
      <c r="AF3190">
        <v>3300</v>
      </c>
      <c r="AG3190" s="2" t="s">
        <v>17972</v>
      </c>
      <c r="AH3190" s="2"/>
      <c r="AI3190" s="1">
        <v>46206</v>
      </c>
      <c r="AJ3190" s="2"/>
      <c r="AK3190" s="2" t="s">
        <v>58</v>
      </c>
      <c r="AM3190" s="2" t="s">
        <v>59</v>
      </c>
      <c r="AP3190" s="2" t="s">
        <v>60</v>
      </c>
      <c r="AQ3190" s="2" t="s">
        <v>41</v>
      </c>
      <c r="AR3190">
        <v>153000</v>
      </c>
      <c r="AS3190" s="2" t="str">
        <f>_xlfn.IFNA(IF(VLOOKUP(all_resi[[#This Row],[No. Waybill]],settle_reconcile[No. Waybill],1,0)="","Recon","Recon"),"-")</f>
        <v>Recon</v>
      </c>
      <c r="AT3190" s="2">
        <f>all_resi[[#This Row],[Nilai COD]]-all_resi[[#This Row],[COD Fee]]-all_resi[[#This Row],[Total Biaya Setelah Diskon]]</f>
        <v>176500</v>
      </c>
      <c r="AU3190" s="2">
        <f>IF(all_resi[[#This Row],[Waktu Terima]]="","",_xlfn.DAYS(all_resi[[#This Row],[Waktu Terima]],all_resi[[#This Row],[Tanggal Pengiriman]]))</f>
        <v>4</v>
      </c>
    </row>
    <row r="3191" spans="1:47" x14ac:dyDescent="0.25">
      <c r="A3191" s="2" t="s">
        <v>17945</v>
      </c>
      <c r="B3191" s="1">
        <v>46202</v>
      </c>
      <c r="C3191" s="2" t="s">
        <v>42</v>
      </c>
      <c r="D3191" s="2" t="s">
        <v>43</v>
      </c>
      <c r="E3191" s="2" t="s">
        <v>44</v>
      </c>
      <c r="F3191" s="2" t="s">
        <v>45</v>
      </c>
      <c r="G3191" s="2" t="s">
        <v>46</v>
      </c>
      <c r="H3191" s="2" t="s">
        <v>47</v>
      </c>
      <c r="I3191" s="2" t="s">
        <v>17946</v>
      </c>
      <c r="J3191" s="2" t="s">
        <v>17947</v>
      </c>
      <c r="K3191" s="2" t="s">
        <v>69</v>
      </c>
      <c r="L3191" s="2" t="s">
        <v>2253</v>
      </c>
      <c r="M3191" s="2" t="s">
        <v>17948</v>
      </c>
      <c r="N3191" s="2" t="s">
        <v>17949</v>
      </c>
      <c r="O3191">
        <v>1</v>
      </c>
      <c r="P3191" s="2" t="s">
        <v>53</v>
      </c>
      <c r="Q3191">
        <v>100</v>
      </c>
      <c r="R3191">
        <v>0</v>
      </c>
      <c r="S3191" s="2" t="s">
        <v>54</v>
      </c>
      <c r="T3191" s="2" t="s">
        <v>55</v>
      </c>
      <c r="U3191" s="2" t="s">
        <v>207</v>
      </c>
      <c r="V3191" s="2"/>
      <c r="W3191">
        <v>54000</v>
      </c>
      <c r="X3191">
        <v>0</v>
      </c>
      <c r="Y3191">
        <v>0</v>
      </c>
      <c r="Z3191">
        <v>54000</v>
      </c>
      <c r="AB3191" s="2" t="s">
        <v>57</v>
      </c>
      <c r="AC3191">
        <v>21600</v>
      </c>
      <c r="AD3191">
        <v>32400</v>
      </c>
      <c r="AE3191">
        <v>124000</v>
      </c>
      <c r="AF3191">
        <v>1860</v>
      </c>
      <c r="AG3191" s="2" t="s">
        <v>43</v>
      </c>
      <c r="AH3191" s="2"/>
      <c r="AI3191" s="1">
        <v>46210</v>
      </c>
      <c r="AJ3191" s="2"/>
      <c r="AK3191" s="2" t="s">
        <v>67</v>
      </c>
      <c r="AM3191" s="2" t="s">
        <v>59</v>
      </c>
      <c r="AP3191" s="2" t="s">
        <v>60</v>
      </c>
      <c r="AQ3191" s="2" t="s">
        <v>41</v>
      </c>
      <c r="AR3191">
        <v>70000</v>
      </c>
      <c r="AS3191" s="2" t="str">
        <f>_xlfn.IFNA(IF(VLOOKUP(all_resi[[#This Row],[No. Waybill]],settle_reconcile[No. Waybill],1,0)="","Recon","Recon"),"-")</f>
        <v>-</v>
      </c>
      <c r="AT3191" s="2">
        <f>all_resi[[#This Row],[Nilai COD]]-all_resi[[#This Row],[COD Fee]]-all_resi[[#This Row],[Total Biaya Setelah Diskon]]</f>
        <v>89740</v>
      </c>
      <c r="AU3191" s="2">
        <f>IF(all_resi[[#This Row],[Waktu Terima]]="","",_xlfn.DAYS(all_resi[[#This Row],[Waktu Terima]],all_resi[[#This Row],[Tanggal Pengiriman]]))</f>
        <v>8</v>
      </c>
    </row>
    <row r="3192" spans="1:47" x14ac:dyDescent="0.25">
      <c r="A3192" s="2" t="s">
        <v>17915</v>
      </c>
      <c r="B3192" s="1">
        <v>46202</v>
      </c>
      <c r="C3192" s="2" t="s">
        <v>42</v>
      </c>
      <c r="D3192" s="2" t="s">
        <v>43</v>
      </c>
      <c r="E3192" s="2" t="s">
        <v>44</v>
      </c>
      <c r="F3192" s="2" t="s">
        <v>45</v>
      </c>
      <c r="G3192" s="2" t="s">
        <v>46</v>
      </c>
      <c r="H3192" s="2" t="s">
        <v>80</v>
      </c>
      <c r="I3192" s="2" t="s">
        <v>17916</v>
      </c>
      <c r="J3192" s="2" t="s">
        <v>17917</v>
      </c>
      <c r="K3192" s="2" t="s">
        <v>49</v>
      </c>
      <c r="L3192" s="2" t="s">
        <v>519</v>
      </c>
      <c r="M3192" s="2" t="s">
        <v>17696</v>
      </c>
      <c r="N3192" s="2" t="s">
        <v>17918</v>
      </c>
      <c r="O3192">
        <v>1</v>
      </c>
      <c r="P3192" s="2" t="s">
        <v>53</v>
      </c>
      <c r="Q3192">
        <v>100</v>
      </c>
      <c r="R3192">
        <v>0</v>
      </c>
      <c r="S3192" s="2" t="s">
        <v>54</v>
      </c>
      <c r="T3192" s="2" t="s">
        <v>55</v>
      </c>
      <c r="U3192" s="2" t="s">
        <v>86</v>
      </c>
      <c r="V3192" s="2"/>
      <c r="W3192">
        <v>63000</v>
      </c>
      <c r="X3192">
        <v>0</v>
      </c>
      <c r="Y3192">
        <v>0</v>
      </c>
      <c r="Z3192">
        <v>63000</v>
      </c>
      <c r="AB3192" s="2" t="s">
        <v>57</v>
      </c>
      <c r="AC3192">
        <v>25200</v>
      </c>
      <c r="AD3192">
        <v>37800</v>
      </c>
      <c r="AE3192">
        <v>123000</v>
      </c>
      <c r="AF3192">
        <v>1845</v>
      </c>
      <c r="AG3192" s="2" t="s">
        <v>17916</v>
      </c>
      <c r="AH3192" s="2"/>
      <c r="AI3192" s="1">
        <v>46208</v>
      </c>
      <c r="AJ3192" s="2" t="s">
        <v>87</v>
      </c>
      <c r="AK3192" s="2" t="s">
        <v>58</v>
      </c>
      <c r="AM3192" s="2" t="s">
        <v>59</v>
      </c>
      <c r="AP3192" s="2" t="s">
        <v>60</v>
      </c>
      <c r="AQ3192" s="2" t="s">
        <v>41</v>
      </c>
      <c r="AR3192">
        <v>60000</v>
      </c>
      <c r="AS3192" s="2" t="str">
        <f>_xlfn.IFNA(IF(VLOOKUP(all_resi[[#This Row],[No. Waybill]],settle_reconcile[No. Waybill],1,0)="","Recon","Recon"),"-")</f>
        <v>Recon</v>
      </c>
      <c r="AT3192" s="2">
        <f>all_resi[[#This Row],[Nilai COD]]-all_resi[[#This Row],[COD Fee]]-all_resi[[#This Row],[Total Biaya Setelah Diskon]]</f>
        <v>83355</v>
      </c>
      <c r="AU3192" s="2">
        <f>IF(all_resi[[#This Row],[Waktu Terima]]="","",_xlfn.DAYS(all_resi[[#This Row],[Waktu Terima]],all_resi[[#This Row],[Tanggal Pengiriman]]))</f>
        <v>6</v>
      </c>
    </row>
    <row r="3193" spans="1:47" x14ac:dyDescent="0.25">
      <c r="A3193" s="2" t="s">
        <v>17482</v>
      </c>
      <c r="B3193" s="1">
        <v>46202</v>
      </c>
      <c r="C3193" s="2" t="s">
        <v>42</v>
      </c>
      <c r="D3193" s="2" t="s">
        <v>43</v>
      </c>
      <c r="E3193" s="2" t="s">
        <v>44</v>
      </c>
      <c r="F3193" s="2" t="s">
        <v>45</v>
      </c>
      <c r="G3193" s="2" t="s">
        <v>46</v>
      </c>
      <c r="H3193" s="2" t="s">
        <v>80</v>
      </c>
      <c r="I3193" s="2" t="s">
        <v>17483</v>
      </c>
      <c r="J3193" s="2" t="s">
        <v>17484</v>
      </c>
      <c r="K3193" s="2" t="s">
        <v>49</v>
      </c>
      <c r="L3193" s="2" t="s">
        <v>1909</v>
      </c>
      <c r="M3193" s="2" t="s">
        <v>9327</v>
      </c>
      <c r="N3193" s="2" t="s">
        <v>17485</v>
      </c>
      <c r="O3193">
        <v>1</v>
      </c>
      <c r="P3193" s="2" t="s">
        <v>53</v>
      </c>
      <c r="Q3193">
        <v>100</v>
      </c>
      <c r="R3193">
        <v>0</v>
      </c>
      <c r="S3193" s="2" t="s">
        <v>54</v>
      </c>
      <c r="T3193" s="2" t="s">
        <v>55</v>
      </c>
      <c r="U3193" s="2" t="s">
        <v>86</v>
      </c>
      <c r="V3193" s="2"/>
      <c r="W3193">
        <v>63000</v>
      </c>
      <c r="X3193">
        <v>0</v>
      </c>
      <c r="Y3193">
        <v>0</v>
      </c>
      <c r="Z3193">
        <v>63000</v>
      </c>
      <c r="AB3193" s="2" t="s">
        <v>57</v>
      </c>
      <c r="AC3193">
        <v>25200</v>
      </c>
      <c r="AD3193">
        <v>37800</v>
      </c>
      <c r="AE3193">
        <v>158000</v>
      </c>
      <c r="AF3193">
        <v>2370</v>
      </c>
      <c r="AG3193" s="2"/>
      <c r="AH3193" s="2"/>
      <c r="AI3193" s="1"/>
      <c r="AJ3193" s="2" t="s">
        <v>87</v>
      </c>
      <c r="AK3193" s="2" t="s">
        <v>67</v>
      </c>
      <c r="AM3193" s="2" t="s">
        <v>59</v>
      </c>
      <c r="AP3193" s="2" t="s">
        <v>60</v>
      </c>
      <c r="AQ3193" s="2" t="s">
        <v>41</v>
      </c>
      <c r="AR3193">
        <v>95000</v>
      </c>
      <c r="AS3193" s="2" t="str">
        <f>_xlfn.IFNA(IF(VLOOKUP(all_resi[[#This Row],[No. Waybill]],settle_reconcile[No. Waybill],1,0)="","Recon","Recon"),"-")</f>
        <v>-</v>
      </c>
      <c r="AT3193" s="2">
        <f>all_resi[[#This Row],[Nilai COD]]-all_resi[[#This Row],[COD Fee]]-all_resi[[#This Row],[Total Biaya Setelah Diskon]]</f>
        <v>117830</v>
      </c>
      <c r="AU3193" s="2" t="str">
        <f>IF(all_resi[[#This Row],[Waktu Terima]]="","",_xlfn.DAYS(all_resi[[#This Row],[Waktu Terima]],all_resi[[#This Row],[Tanggal Pengiriman]]))</f>
        <v/>
      </c>
    </row>
    <row r="3194" spans="1:47" x14ac:dyDescent="0.25">
      <c r="A3194" s="2" t="s">
        <v>18171</v>
      </c>
      <c r="B3194" s="1">
        <v>46202</v>
      </c>
      <c r="C3194" s="2" t="s">
        <v>42</v>
      </c>
      <c r="D3194" s="2" t="s">
        <v>43</v>
      </c>
      <c r="E3194" s="2" t="s">
        <v>44</v>
      </c>
      <c r="F3194" s="2" t="s">
        <v>45</v>
      </c>
      <c r="G3194" s="2" t="s">
        <v>46</v>
      </c>
      <c r="H3194" s="2" t="s">
        <v>47</v>
      </c>
      <c r="I3194" s="2" t="s">
        <v>18172</v>
      </c>
      <c r="J3194" s="2" t="s">
        <v>18173</v>
      </c>
      <c r="K3194" s="2" t="s">
        <v>75</v>
      </c>
      <c r="L3194" s="2" t="s">
        <v>355</v>
      </c>
      <c r="M3194" s="2" t="s">
        <v>2188</v>
      </c>
      <c r="N3194" s="2" t="s">
        <v>18174</v>
      </c>
      <c r="O3194">
        <v>1</v>
      </c>
      <c r="P3194" s="2" t="s">
        <v>53</v>
      </c>
      <c r="Q3194">
        <v>100</v>
      </c>
      <c r="R3194">
        <v>0</v>
      </c>
      <c r="S3194" s="2" t="s">
        <v>54</v>
      </c>
      <c r="T3194" s="2" t="s">
        <v>55</v>
      </c>
      <c r="U3194" s="2" t="s">
        <v>207</v>
      </c>
      <c r="V3194" s="2"/>
      <c r="W3194">
        <v>45000</v>
      </c>
      <c r="X3194">
        <v>0</v>
      </c>
      <c r="Y3194">
        <v>0</v>
      </c>
      <c r="Z3194">
        <v>45000</v>
      </c>
      <c r="AB3194" s="2" t="s">
        <v>57</v>
      </c>
      <c r="AC3194">
        <v>18000</v>
      </c>
      <c r="AD3194">
        <v>27000</v>
      </c>
      <c r="AE3194">
        <v>115000</v>
      </c>
      <c r="AF3194">
        <v>1725</v>
      </c>
      <c r="AG3194" s="2" t="s">
        <v>18172</v>
      </c>
      <c r="AH3194" s="2"/>
      <c r="AI3194" s="1">
        <v>46207</v>
      </c>
      <c r="AJ3194" s="2"/>
      <c r="AK3194" s="2" t="s">
        <v>58</v>
      </c>
      <c r="AM3194" s="2" t="s">
        <v>59</v>
      </c>
      <c r="AP3194" s="2" t="s">
        <v>60</v>
      </c>
      <c r="AQ3194" s="2" t="s">
        <v>41</v>
      </c>
      <c r="AR3194">
        <v>70000</v>
      </c>
      <c r="AS3194" s="2" t="str">
        <f>_xlfn.IFNA(IF(VLOOKUP(all_resi[[#This Row],[No. Waybill]],settle_reconcile[No. Waybill],1,0)="","Recon","Recon"),"-")</f>
        <v>Recon</v>
      </c>
      <c r="AT3194" s="2">
        <f>all_resi[[#This Row],[Nilai COD]]-all_resi[[#This Row],[COD Fee]]-all_resi[[#This Row],[Total Biaya Setelah Diskon]]</f>
        <v>86275</v>
      </c>
      <c r="AU3194" s="2">
        <f>IF(all_resi[[#This Row],[Waktu Terima]]="","",_xlfn.DAYS(all_resi[[#This Row],[Waktu Terima]],all_resi[[#This Row],[Tanggal Pengiriman]]))</f>
        <v>5</v>
      </c>
    </row>
    <row r="3195" spans="1:47" x14ac:dyDescent="0.25">
      <c r="A3195" s="2" t="s">
        <v>18175</v>
      </c>
      <c r="B3195" s="1">
        <v>46202</v>
      </c>
      <c r="C3195" s="2" t="s">
        <v>42</v>
      </c>
      <c r="D3195" s="2" t="s">
        <v>43</v>
      </c>
      <c r="E3195" s="2" t="s">
        <v>44</v>
      </c>
      <c r="F3195" s="2" t="s">
        <v>45</v>
      </c>
      <c r="G3195" s="2" t="s">
        <v>46</v>
      </c>
      <c r="H3195" s="2" t="s">
        <v>47</v>
      </c>
      <c r="I3195" s="2" t="s">
        <v>18176</v>
      </c>
      <c r="J3195" s="2" t="s">
        <v>18177</v>
      </c>
      <c r="K3195" s="2" t="s">
        <v>143</v>
      </c>
      <c r="L3195" s="2" t="s">
        <v>9438</v>
      </c>
      <c r="M3195" s="2" t="s">
        <v>18178</v>
      </c>
      <c r="N3195" s="2" t="s">
        <v>18179</v>
      </c>
      <c r="O3195">
        <v>1</v>
      </c>
      <c r="P3195" s="2" t="s">
        <v>53</v>
      </c>
      <c r="Q3195">
        <v>100</v>
      </c>
      <c r="R3195">
        <v>0</v>
      </c>
      <c r="S3195" s="2" t="s">
        <v>54</v>
      </c>
      <c r="T3195" s="2" t="s">
        <v>55</v>
      </c>
      <c r="U3195" s="2" t="s">
        <v>207</v>
      </c>
      <c r="V3195" s="2"/>
      <c r="W3195">
        <v>25000</v>
      </c>
      <c r="X3195">
        <v>0</v>
      </c>
      <c r="Y3195">
        <v>0</v>
      </c>
      <c r="Z3195">
        <v>25000</v>
      </c>
      <c r="AB3195" s="2" t="s">
        <v>57</v>
      </c>
      <c r="AC3195">
        <v>18000</v>
      </c>
      <c r="AD3195">
        <v>7000</v>
      </c>
      <c r="AE3195">
        <v>92000</v>
      </c>
      <c r="AF3195">
        <v>1380</v>
      </c>
      <c r="AG3195" s="2" t="s">
        <v>18176</v>
      </c>
      <c r="AH3195" s="2"/>
      <c r="AI3195" s="1">
        <v>46204</v>
      </c>
      <c r="AJ3195" s="2"/>
      <c r="AK3195" s="2" t="s">
        <v>58</v>
      </c>
      <c r="AM3195" s="2" t="s">
        <v>59</v>
      </c>
      <c r="AP3195" s="2" t="s">
        <v>60</v>
      </c>
      <c r="AQ3195" s="2" t="s">
        <v>41</v>
      </c>
      <c r="AR3195">
        <v>67000</v>
      </c>
      <c r="AS3195" s="2" t="str">
        <f>_xlfn.IFNA(IF(VLOOKUP(all_resi[[#This Row],[No. Waybill]],settle_reconcile[No. Waybill],1,0)="","Recon","Recon"),"-")</f>
        <v>Recon</v>
      </c>
      <c r="AT3195" s="2">
        <f>all_resi[[#This Row],[Nilai COD]]-all_resi[[#This Row],[COD Fee]]-all_resi[[#This Row],[Total Biaya Setelah Diskon]]</f>
        <v>83620</v>
      </c>
      <c r="AU3195" s="2">
        <f>IF(all_resi[[#This Row],[Waktu Terima]]="","",_xlfn.DAYS(all_resi[[#This Row],[Waktu Terima]],all_resi[[#This Row],[Tanggal Pengiriman]]))</f>
        <v>2</v>
      </c>
    </row>
    <row r="3196" spans="1:47" x14ac:dyDescent="0.25">
      <c r="A3196" s="2" t="s">
        <v>17632</v>
      </c>
      <c r="B3196" s="1">
        <v>46202</v>
      </c>
      <c r="C3196" s="2" t="s">
        <v>42</v>
      </c>
      <c r="D3196" s="2" t="s">
        <v>43</v>
      </c>
      <c r="E3196" s="2" t="s">
        <v>44</v>
      </c>
      <c r="F3196" s="2" t="s">
        <v>45</v>
      </c>
      <c r="G3196" s="2" t="s">
        <v>46</v>
      </c>
      <c r="H3196" s="2" t="s">
        <v>80</v>
      </c>
      <c r="I3196" s="2" t="s">
        <v>17633</v>
      </c>
      <c r="J3196" s="2" t="s">
        <v>17634</v>
      </c>
      <c r="K3196" s="2" t="s">
        <v>143</v>
      </c>
      <c r="L3196" s="2" t="s">
        <v>7803</v>
      </c>
      <c r="M3196" s="2" t="s">
        <v>17635</v>
      </c>
      <c r="N3196" s="2" t="s">
        <v>17636</v>
      </c>
      <c r="O3196">
        <v>1</v>
      </c>
      <c r="P3196" s="2" t="s">
        <v>53</v>
      </c>
      <c r="Q3196">
        <v>100</v>
      </c>
      <c r="R3196">
        <v>0</v>
      </c>
      <c r="S3196" s="2" t="s">
        <v>54</v>
      </c>
      <c r="T3196" s="2" t="s">
        <v>55</v>
      </c>
      <c r="U3196" s="2" t="s">
        <v>86</v>
      </c>
      <c r="V3196" s="2"/>
      <c r="W3196">
        <v>25000</v>
      </c>
      <c r="X3196">
        <v>0</v>
      </c>
      <c r="Y3196">
        <v>0</v>
      </c>
      <c r="Z3196">
        <v>25000</v>
      </c>
      <c r="AB3196" s="2" t="s">
        <v>57</v>
      </c>
      <c r="AC3196">
        <v>10000</v>
      </c>
      <c r="AD3196">
        <v>15000</v>
      </c>
      <c r="AE3196">
        <v>0</v>
      </c>
      <c r="AF3196">
        <v>0</v>
      </c>
      <c r="AG3196" s="2" t="s">
        <v>17633</v>
      </c>
      <c r="AH3196" s="2"/>
      <c r="AI3196" s="1">
        <v>46204</v>
      </c>
      <c r="AJ3196" s="2" t="s">
        <v>87</v>
      </c>
      <c r="AK3196" s="2" t="s">
        <v>58</v>
      </c>
      <c r="AM3196" s="2" t="s">
        <v>59</v>
      </c>
      <c r="AP3196" s="2" t="s">
        <v>60</v>
      </c>
      <c r="AQ3196" s="2" t="s">
        <v>98</v>
      </c>
      <c r="AR3196">
        <v>-25000</v>
      </c>
      <c r="AS3196" s="2" t="str">
        <f>_xlfn.IFNA(IF(VLOOKUP(all_resi[[#This Row],[No. Waybill]],settle_reconcile[No. Waybill],1,0)="","Recon","Recon"),"-")</f>
        <v>-</v>
      </c>
      <c r="AT3196" s="2">
        <f>all_resi[[#This Row],[Nilai COD]]-all_resi[[#This Row],[COD Fee]]-all_resi[[#This Row],[Total Biaya Setelah Diskon]]</f>
        <v>-15000</v>
      </c>
      <c r="AU3196" s="2">
        <f>IF(all_resi[[#This Row],[Waktu Terima]]="","",_xlfn.DAYS(all_resi[[#This Row],[Waktu Terima]],all_resi[[#This Row],[Tanggal Pengiriman]]))</f>
        <v>2</v>
      </c>
    </row>
    <row r="3197" spans="1:47" x14ac:dyDescent="0.25">
      <c r="A3197" s="2" t="s">
        <v>17663</v>
      </c>
      <c r="B3197" s="1">
        <v>46202</v>
      </c>
      <c r="C3197" s="2" t="s">
        <v>42</v>
      </c>
      <c r="D3197" s="2" t="s">
        <v>43</v>
      </c>
      <c r="E3197" s="2" t="s">
        <v>44</v>
      </c>
      <c r="F3197" s="2" t="s">
        <v>45</v>
      </c>
      <c r="G3197" s="2" t="s">
        <v>46</v>
      </c>
      <c r="H3197" s="2" t="s">
        <v>47</v>
      </c>
      <c r="I3197" s="2" t="s">
        <v>17664</v>
      </c>
      <c r="J3197" s="2" t="s">
        <v>17665</v>
      </c>
      <c r="K3197" s="2" t="s">
        <v>49</v>
      </c>
      <c r="L3197" s="2" t="s">
        <v>1773</v>
      </c>
      <c r="M3197" s="2" t="s">
        <v>17666</v>
      </c>
      <c r="N3197" s="2" t="s">
        <v>17667</v>
      </c>
      <c r="O3197">
        <v>1</v>
      </c>
      <c r="P3197" s="2" t="s">
        <v>53</v>
      </c>
      <c r="Q3197">
        <v>100</v>
      </c>
      <c r="R3197">
        <v>0</v>
      </c>
      <c r="S3197" s="2" t="s">
        <v>54</v>
      </c>
      <c r="T3197" s="2" t="s">
        <v>55</v>
      </c>
      <c r="U3197" s="2" t="s">
        <v>207</v>
      </c>
      <c r="V3197" s="2"/>
      <c r="W3197">
        <v>69000</v>
      </c>
      <c r="X3197">
        <v>0</v>
      </c>
      <c r="Y3197">
        <v>0</v>
      </c>
      <c r="Z3197">
        <v>69000</v>
      </c>
      <c r="AB3197" s="2" t="s">
        <v>57</v>
      </c>
      <c r="AC3197">
        <v>27600</v>
      </c>
      <c r="AD3197">
        <v>41400</v>
      </c>
      <c r="AE3197">
        <v>139000</v>
      </c>
      <c r="AF3197">
        <v>2085</v>
      </c>
      <c r="AG3197" s="2" t="s">
        <v>17664</v>
      </c>
      <c r="AH3197" s="2"/>
      <c r="AI3197" s="1">
        <v>46206</v>
      </c>
      <c r="AJ3197" s="2"/>
      <c r="AK3197" s="2" t="s">
        <v>58</v>
      </c>
      <c r="AM3197" s="2" t="s">
        <v>59</v>
      </c>
      <c r="AP3197" s="2" t="s">
        <v>60</v>
      </c>
      <c r="AQ3197" s="2" t="s">
        <v>41</v>
      </c>
      <c r="AR3197">
        <v>70000</v>
      </c>
      <c r="AS3197" s="2" t="str">
        <f>_xlfn.IFNA(IF(VLOOKUP(all_resi[[#This Row],[No. Waybill]],settle_reconcile[No. Waybill],1,0)="","Recon","Recon"),"-")</f>
        <v>Recon</v>
      </c>
      <c r="AT3197" s="2">
        <f>all_resi[[#This Row],[Nilai COD]]-all_resi[[#This Row],[COD Fee]]-all_resi[[#This Row],[Total Biaya Setelah Diskon]]</f>
        <v>95515</v>
      </c>
      <c r="AU3197" s="2">
        <f>IF(all_resi[[#This Row],[Waktu Terima]]="","",_xlfn.DAYS(all_resi[[#This Row],[Waktu Terima]],all_resi[[#This Row],[Tanggal Pengiriman]]))</f>
        <v>4</v>
      </c>
    </row>
    <row r="3198" spans="1:47" x14ac:dyDescent="0.25">
      <c r="A3198" s="2" t="s">
        <v>17637</v>
      </c>
      <c r="B3198" s="1">
        <v>46202</v>
      </c>
      <c r="C3198" s="2" t="s">
        <v>42</v>
      </c>
      <c r="D3198" s="2" t="s">
        <v>43</v>
      </c>
      <c r="E3198" s="2" t="s">
        <v>44</v>
      </c>
      <c r="F3198" s="2" t="s">
        <v>45</v>
      </c>
      <c r="G3198" s="2" t="s">
        <v>46</v>
      </c>
      <c r="H3198" s="2" t="s">
        <v>80</v>
      </c>
      <c r="I3198" s="2" t="s">
        <v>17638</v>
      </c>
      <c r="J3198" s="2" t="s">
        <v>17639</v>
      </c>
      <c r="K3198" s="2" t="s">
        <v>49</v>
      </c>
      <c r="L3198" s="2" t="s">
        <v>151</v>
      </c>
      <c r="M3198" s="2" t="s">
        <v>152</v>
      </c>
      <c r="N3198" s="2" t="s">
        <v>17640</v>
      </c>
      <c r="O3198">
        <v>1</v>
      </c>
      <c r="P3198" s="2" t="s">
        <v>53</v>
      </c>
      <c r="Q3198">
        <v>100</v>
      </c>
      <c r="R3198">
        <v>0</v>
      </c>
      <c r="S3198" s="2" t="s">
        <v>54</v>
      </c>
      <c r="T3198" s="2" t="s">
        <v>55</v>
      </c>
      <c r="U3198" s="2" t="s">
        <v>86</v>
      </c>
      <c r="V3198" s="2"/>
      <c r="W3198">
        <v>44000</v>
      </c>
      <c r="X3198">
        <v>0</v>
      </c>
      <c r="Y3198">
        <v>0</v>
      </c>
      <c r="Z3198">
        <v>44000</v>
      </c>
      <c r="AB3198" s="2" t="s">
        <v>57</v>
      </c>
      <c r="AC3198">
        <v>17600</v>
      </c>
      <c r="AD3198">
        <v>26400</v>
      </c>
      <c r="AE3198">
        <v>104000</v>
      </c>
      <c r="AF3198">
        <v>1560</v>
      </c>
      <c r="AG3198" s="2"/>
      <c r="AH3198" s="2"/>
      <c r="AI3198" s="1"/>
      <c r="AJ3198" s="2" t="s">
        <v>87</v>
      </c>
      <c r="AK3198" s="2" t="s">
        <v>67</v>
      </c>
      <c r="AM3198" s="2" t="s">
        <v>59</v>
      </c>
      <c r="AP3198" s="2" t="s">
        <v>60</v>
      </c>
      <c r="AQ3198" s="2" t="s">
        <v>41</v>
      </c>
      <c r="AR3198">
        <v>60000</v>
      </c>
      <c r="AS3198" s="2" t="str">
        <f>_xlfn.IFNA(IF(VLOOKUP(all_resi[[#This Row],[No. Waybill]],settle_reconcile[No. Waybill],1,0)="","Recon","Recon"),"-")</f>
        <v>-</v>
      </c>
      <c r="AT3198" s="2">
        <f>all_resi[[#This Row],[Nilai COD]]-all_resi[[#This Row],[COD Fee]]-all_resi[[#This Row],[Total Biaya Setelah Diskon]]</f>
        <v>76040</v>
      </c>
      <c r="AU3198" s="2" t="str">
        <f>IF(all_resi[[#This Row],[Waktu Terima]]="","",_xlfn.DAYS(all_resi[[#This Row],[Waktu Terima]],all_resi[[#This Row],[Tanggal Pengiriman]]))</f>
        <v/>
      </c>
    </row>
    <row r="3199" spans="1:47" x14ac:dyDescent="0.25">
      <c r="A3199" s="2" t="s">
        <v>18167</v>
      </c>
      <c r="B3199" s="1">
        <v>46202</v>
      </c>
      <c r="C3199" s="2" t="s">
        <v>42</v>
      </c>
      <c r="D3199" s="2" t="s">
        <v>43</v>
      </c>
      <c r="E3199" s="2" t="s">
        <v>44</v>
      </c>
      <c r="F3199" s="2" t="s">
        <v>45</v>
      </c>
      <c r="G3199" s="2" t="s">
        <v>46</v>
      </c>
      <c r="H3199" s="2" t="s">
        <v>80</v>
      </c>
      <c r="I3199" s="2" t="s">
        <v>18168</v>
      </c>
      <c r="J3199" s="2" t="s">
        <v>18169</v>
      </c>
      <c r="K3199" s="2" t="s">
        <v>82</v>
      </c>
      <c r="L3199" s="2" t="s">
        <v>1843</v>
      </c>
      <c r="M3199" s="2" t="s">
        <v>3573</v>
      </c>
      <c r="N3199" s="2" t="s">
        <v>18170</v>
      </c>
      <c r="O3199">
        <v>1</v>
      </c>
      <c r="P3199" s="2" t="s">
        <v>53</v>
      </c>
      <c r="Q3199">
        <v>100</v>
      </c>
      <c r="R3199">
        <v>0</v>
      </c>
      <c r="S3199" s="2" t="s">
        <v>54</v>
      </c>
      <c r="T3199" s="2" t="s">
        <v>55</v>
      </c>
      <c r="U3199" s="2" t="s">
        <v>305</v>
      </c>
      <c r="V3199" s="2"/>
      <c r="W3199">
        <v>57000</v>
      </c>
      <c r="X3199">
        <v>0</v>
      </c>
      <c r="Y3199">
        <v>0</v>
      </c>
      <c r="Z3199">
        <v>57000</v>
      </c>
      <c r="AB3199" s="2" t="s">
        <v>57</v>
      </c>
      <c r="AC3199">
        <v>22800</v>
      </c>
      <c r="AD3199">
        <v>34200</v>
      </c>
      <c r="AE3199">
        <v>127000</v>
      </c>
      <c r="AF3199">
        <v>1905</v>
      </c>
      <c r="AG3199" s="2" t="s">
        <v>18168</v>
      </c>
      <c r="AH3199" s="2"/>
      <c r="AI3199" s="1">
        <v>46205</v>
      </c>
      <c r="AJ3199" s="2" t="s">
        <v>87</v>
      </c>
      <c r="AK3199" s="2" t="s">
        <v>58</v>
      </c>
      <c r="AM3199" s="2" t="s">
        <v>59</v>
      </c>
      <c r="AP3199" s="2" t="s">
        <v>60</v>
      </c>
      <c r="AQ3199" s="2" t="s">
        <v>41</v>
      </c>
      <c r="AR3199">
        <v>70000</v>
      </c>
      <c r="AS3199" s="2" t="str">
        <f>_xlfn.IFNA(IF(VLOOKUP(all_resi[[#This Row],[No. Waybill]],settle_reconcile[No. Waybill],1,0)="","Recon","Recon"),"-")</f>
        <v>Recon</v>
      </c>
      <c r="AT3199" s="2">
        <f>all_resi[[#This Row],[Nilai COD]]-all_resi[[#This Row],[COD Fee]]-all_resi[[#This Row],[Total Biaya Setelah Diskon]]</f>
        <v>90895</v>
      </c>
      <c r="AU3199" s="2">
        <f>IF(all_resi[[#This Row],[Waktu Terima]]="","",_xlfn.DAYS(all_resi[[#This Row],[Waktu Terima]],all_resi[[#This Row],[Tanggal Pengiriman]]))</f>
        <v>3</v>
      </c>
    </row>
    <row r="3200" spans="1:47" x14ac:dyDescent="0.25">
      <c r="A3200" s="2" t="s">
        <v>17579</v>
      </c>
      <c r="B3200" s="1">
        <v>46202</v>
      </c>
      <c r="C3200" s="2" t="s">
        <v>42</v>
      </c>
      <c r="D3200" s="2" t="s">
        <v>43</v>
      </c>
      <c r="E3200" s="2" t="s">
        <v>44</v>
      </c>
      <c r="F3200" s="2" t="s">
        <v>45</v>
      </c>
      <c r="G3200" s="2" t="s">
        <v>46</v>
      </c>
      <c r="H3200" s="2" t="s">
        <v>80</v>
      </c>
      <c r="I3200" s="2" t="s">
        <v>17580</v>
      </c>
      <c r="J3200" s="2" t="s">
        <v>17581</v>
      </c>
      <c r="K3200" s="2" t="s">
        <v>82</v>
      </c>
      <c r="L3200" s="2" t="s">
        <v>2645</v>
      </c>
      <c r="M3200" s="2" t="s">
        <v>2646</v>
      </c>
      <c r="N3200" s="2" t="s">
        <v>17582</v>
      </c>
      <c r="O3200">
        <v>1</v>
      </c>
      <c r="P3200" s="2" t="s">
        <v>53</v>
      </c>
      <c r="Q3200">
        <v>100</v>
      </c>
      <c r="R3200">
        <v>0</v>
      </c>
      <c r="S3200" s="2" t="s">
        <v>54</v>
      </c>
      <c r="T3200" s="2" t="s">
        <v>55</v>
      </c>
      <c r="U3200" s="2" t="s">
        <v>305</v>
      </c>
      <c r="V3200" s="2"/>
      <c r="W3200">
        <v>67000</v>
      </c>
      <c r="X3200">
        <v>0</v>
      </c>
      <c r="Y3200">
        <v>0</v>
      </c>
      <c r="Z3200">
        <v>67000</v>
      </c>
      <c r="AB3200" s="2" t="s">
        <v>57</v>
      </c>
      <c r="AC3200">
        <v>26800</v>
      </c>
      <c r="AD3200">
        <v>40200</v>
      </c>
      <c r="AE3200">
        <v>137000</v>
      </c>
      <c r="AF3200">
        <v>2055</v>
      </c>
      <c r="AG3200" s="2"/>
      <c r="AH3200" s="2"/>
      <c r="AI3200" s="1"/>
      <c r="AJ3200" s="2" t="s">
        <v>87</v>
      </c>
      <c r="AK3200" s="2" t="s">
        <v>67</v>
      </c>
      <c r="AM3200" s="2" t="s">
        <v>59</v>
      </c>
      <c r="AP3200" s="2" t="s">
        <v>60</v>
      </c>
      <c r="AQ3200" s="2" t="s">
        <v>41</v>
      </c>
      <c r="AR3200">
        <v>70000</v>
      </c>
      <c r="AS3200" s="2" t="str">
        <f>_xlfn.IFNA(IF(VLOOKUP(all_resi[[#This Row],[No. Waybill]],settle_reconcile[No. Waybill],1,0)="","Recon","Recon"),"-")</f>
        <v>-</v>
      </c>
      <c r="AT3200" s="2">
        <f>all_resi[[#This Row],[Nilai COD]]-all_resi[[#This Row],[COD Fee]]-all_resi[[#This Row],[Total Biaya Setelah Diskon]]</f>
        <v>94745</v>
      </c>
      <c r="AU3200" s="2" t="str">
        <f>IF(all_resi[[#This Row],[Waktu Terima]]="","",_xlfn.DAYS(all_resi[[#This Row],[Waktu Terima]],all_resi[[#This Row],[Tanggal Pengiriman]]))</f>
        <v/>
      </c>
    </row>
    <row r="3201" spans="1:47" x14ac:dyDescent="0.25">
      <c r="A3201" s="2" t="s">
        <v>18492</v>
      </c>
      <c r="B3201" s="1">
        <v>46202</v>
      </c>
      <c r="C3201" s="2" t="s">
        <v>42</v>
      </c>
      <c r="D3201" s="2" t="s">
        <v>43</v>
      </c>
      <c r="E3201" s="2" t="s">
        <v>44</v>
      </c>
      <c r="F3201" s="2" t="s">
        <v>45</v>
      </c>
      <c r="G3201" s="2" t="s">
        <v>46</v>
      </c>
      <c r="H3201" s="2" t="s">
        <v>47</v>
      </c>
      <c r="I3201" s="2" t="s">
        <v>18493</v>
      </c>
      <c r="J3201" s="2" t="s">
        <v>18494</v>
      </c>
      <c r="K3201" s="2" t="s">
        <v>177</v>
      </c>
      <c r="L3201" s="2" t="s">
        <v>807</v>
      </c>
      <c r="M3201" s="2" t="s">
        <v>939</v>
      </c>
      <c r="N3201" s="2" t="s">
        <v>18495</v>
      </c>
      <c r="O3201">
        <v>1</v>
      </c>
      <c r="P3201" s="2" t="s">
        <v>53</v>
      </c>
      <c r="Q3201">
        <v>100</v>
      </c>
      <c r="R3201">
        <v>0</v>
      </c>
      <c r="S3201" s="2" t="s">
        <v>54</v>
      </c>
      <c r="T3201" s="2" t="s">
        <v>55</v>
      </c>
      <c r="U3201" s="2" t="s">
        <v>420</v>
      </c>
      <c r="V3201" s="2"/>
      <c r="W3201">
        <v>64000</v>
      </c>
      <c r="X3201">
        <v>0</v>
      </c>
      <c r="Y3201">
        <v>0</v>
      </c>
      <c r="Z3201">
        <v>64000</v>
      </c>
      <c r="AB3201" s="2" t="s">
        <v>57</v>
      </c>
      <c r="AC3201">
        <v>25600</v>
      </c>
      <c r="AD3201">
        <v>38400</v>
      </c>
      <c r="AE3201">
        <v>158000</v>
      </c>
      <c r="AF3201">
        <v>2370</v>
      </c>
      <c r="AG3201" s="2"/>
      <c r="AH3201" s="2"/>
      <c r="AI3201" s="1"/>
      <c r="AJ3201" s="2"/>
      <c r="AK3201" s="2" t="s">
        <v>67</v>
      </c>
      <c r="AM3201" s="2" t="s">
        <v>59</v>
      </c>
      <c r="AP3201" s="2" t="s">
        <v>60</v>
      </c>
      <c r="AQ3201" s="2" t="s">
        <v>41</v>
      </c>
      <c r="AR3201">
        <v>94000</v>
      </c>
      <c r="AS3201" s="2" t="str">
        <f>_xlfn.IFNA(IF(VLOOKUP(all_resi[[#This Row],[No. Waybill]],settle_reconcile[No. Waybill],1,0)="","Recon","Recon"),"-")</f>
        <v>-</v>
      </c>
      <c r="AT3201" s="2">
        <f>all_resi[[#This Row],[Nilai COD]]-all_resi[[#This Row],[COD Fee]]-all_resi[[#This Row],[Total Biaya Setelah Diskon]]</f>
        <v>117230</v>
      </c>
      <c r="AU3201" s="2" t="str">
        <f>IF(all_resi[[#This Row],[Waktu Terima]]="","",_xlfn.DAYS(all_resi[[#This Row],[Waktu Terima]],all_resi[[#This Row],[Tanggal Pengiriman]]))</f>
        <v/>
      </c>
    </row>
    <row r="3202" spans="1:47" x14ac:dyDescent="0.25">
      <c r="A3202" s="2" t="s">
        <v>18032</v>
      </c>
      <c r="B3202" s="1">
        <v>46202</v>
      </c>
      <c r="C3202" s="2" t="s">
        <v>42</v>
      </c>
      <c r="D3202" s="2" t="s">
        <v>43</v>
      </c>
      <c r="E3202" s="2" t="s">
        <v>44</v>
      </c>
      <c r="F3202" s="2" t="s">
        <v>45</v>
      </c>
      <c r="G3202" s="2" t="s">
        <v>46</v>
      </c>
      <c r="H3202" s="2" t="s">
        <v>47</v>
      </c>
      <c r="I3202" s="2" t="s">
        <v>18033</v>
      </c>
      <c r="J3202" s="2" t="s">
        <v>18034</v>
      </c>
      <c r="K3202" s="2" t="s">
        <v>121</v>
      </c>
      <c r="L3202" s="2" t="s">
        <v>232</v>
      </c>
      <c r="M3202" s="2" t="s">
        <v>233</v>
      </c>
      <c r="N3202" s="2" t="s">
        <v>18035</v>
      </c>
      <c r="O3202">
        <v>1</v>
      </c>
      <c r="P3202" s="2" t="s">
        <v>53</v>
      </c>
      <c r="Q3202">
        <v>100</v>
      </c>
      <c r="R3202">
        <v>0</v>
      </c>
      <c r="S3202" s="2" t="s">
        <v>54</v>
      </c>
      <c r="T3202" s="2" t="s">
        <v>55</v>
      </c>
      <c r="U3202" s="2" t="s">
        <v>207</v>
      </c>
      <c r="V3202" s="2"/>
      <c r="W3202">
        <v>108000</v>
      </c>
      <c r="X3202">
        <v>0</v>
      </c>
      <c r="Y3202">
        <v>0</v>
      </c>
      <c r="Z3202">
        <v>108000</v>
      </c>
      <c r="AB3202" s="2" t="s">
        <v>57</v>
      </c>
      <c r="AC3202">
        <v>43200</v>
      </c>
      <c r="AD3202">
        <v>64800</v>
      </c>
      <c r="AE3202">
        <v>171000</v>
      </c>
      <c r="AF3202">
        <v>2565</v>
      </c>
      <c r="AG3202" s="2"/>
      <c r="AH3202" s="2"/>
      <c r="AI3202" s="1"/>
      <c r="AJ3202" s="2"/>
      <c r="AK3202" s="2" t="s">
        <v>67</v>
      </c>
      <c r="AM3202" s="2" t="s">
        <v>59</v>
      </c>
      <c r="AP3202" s="2" t="s">
        <v>60</v>
      </c>
      <c r="AQ3202" s="2" t="s">
        <v>41</v>
      </c>
      <c r="AR3202">
        <v>63000</v>
      </c>
      <c r="AS3202" s="2" t="str">
        <f>_xlfn.IFNA(IF(VLOOKUP(all_resi[[#This Row],[No. Waybill]],settle_reconcile[No. Waybill],1,0)="","Recon","Recon"),"-")</f>
        <v>-</v>
      </c>
      <c r="AT3202" s="2">
        <f>all_resi[[#This Row],[Nilai COD]]-all_resi[[#This Row],[COD Fee]]-all_resi[[#This Row],[Total Biaya Setelah Diskon]]</f>
        <v>103635</v>
      </c>
      <c r="AU3202" s="2" t="str">
        <f>IF(all_resi[[#This Row],[Waktu Terima]]="","",_xlfn.DAYS(all_resi[[#This Row],[Waktu Terima]],all_resi[[#This Row],[Tanggal Pengiriman]]))</f>
        <v/>
      </c>
    </row>
    <row r="3203" spans="1:47" x14ac:dyDescent="0.25">
      <c r="A3203" s="2" t="s">
        <v>17901</v>
      </c>
      <c r="B3203" s="1">
        <v>46202</v>
      </c>
      <c r="C3203" s="2" t="s">
        <v>42</v>
      </c>
      <c r="D3203" s="2" t="s">
        <v>43</v>
      </c>
      <c r="E3203" s="2" t="s">
        <v>44</v>
      </c>
      <c r="F3203" s="2" t="s">
        <v>45</v>
      </c>
      <c r="G3203" s="2" t="s">
        <v>46</v>
      </c>
      <c r="H3203" s="2" t="s">
        <v>47</v>
      </c>
      <c r="I3203" s="2" t="s">
        <v>17902</v>
      </c>
      <c r="J3203" s="2" t="s">
        <v>17903</v>
      </c>
      <c r="K3203" s="2" t="s">
        <v>143</v>
      </c>
      <c r="L3203" s="2" t="s">
        <v>9438</v>
      </c>
      <c r="M3203" s="2" t="s">
        <v>17904</v>
      </c>
      <c r="N3203" s="2" t="s">
        <v>17905</v>
      </c>
      <c r="O3203">
        <v>1</v>
      </c>
      <c r="P3203" s="2" t="s">
        <v>53</v>
      </c>
      <c r="Q3203">
        <v>100</v>
      </c>
      <c r="R3203">
        <v>0</v>
      </c>
      <c r="S3203" s="2" t="s">
        <v>54</v>
      </c>
      <c r="T3203" s="2" t="s">
        <v>55</v>
      </c>
      <c r="U3203" s="2" t="s">
        <v>1648</v>
      </c>
      <c r="V3203" s="2"/>
      <c r="W3203">
        <v>25000</v>
      </c>
      <c r="X3203">
        <v>0</v>
      </c>
      <c r="Y3203">
        <v>0</v>
      </c>
      <c r="Z3203">
        <v>25000</v>
      </c>
      <c r="AB3203" s="2" t="s">
        <v>57</v>
      </c>
      <c r="AC3203">
        <v>18000</v>
      </c>
      <c r="AD3203">
        <v>7000</v>
      </c>
      <c r="AE3203">
        <v>109000</v>
      </c>
      <c r="AF3203">
        <v>1635</v>
      </c>
      <c r="AG3203" s="2" t="s">
        <v>256</v>
      </c>
      <c r="AH3203" s="2"/>
      <c r="AI3203" s="1">
        <v>46206</v>
      </c>
      <c r="AJ3203" s="2"/>
      <c r="AK3203" s="2" t="s">
        <v>67</v>
      </c>
      <c r="AM3203" s="2" t="s">
        <v>59</v>
      </c>
      <c r="AP3203" s="2" t="s">
        <v>60</v>
      </c>
      <c r="AQ3203" s="2" t="s">
        <v>41</v>
      </c>
      <c r="AR3203">
        <v>84000</v>
      </c>
      <c r="AS3203" s="2" t="str">
        <f>_xlfn.IFNA(IF(VLOOKUP(all_resi[[#This Row],[No. Waybill]],settle_reconcile[No. Waybill],1,0)="","Recon","Recon"),"-")</f>
        <v>-</v>
      </c>
      <c r="AT3203" s="2">
        <f>all_resi[[#This Row],[Nilai COD]]-all_resi[[#This Row],[COD Fee]]-all_resi[[#This Row],[Total Biaya Setelah Diskon]]</f>
        <v>100365</v>
      </c>
      <c r="AU3203" s="2">
        <f>IF(all_resi[[#This Row],[Waktu Terima]]="","",_xlfn.DAYS(all_resi[[#This Row],[Waktu Terima]],all_resi[[#This Row],[Tanggal Pengiriman]]))</f>
        <v>4</v>
      </c>
    </row>
    <row r="3204" spans="1:47" x14ac:dyDescent="0.25">
      <c r="A3204" s="2" t="s">
        <v>17892</v>
      </c>
      <c r="B3204" s="1">
        <v>46202</v>
      </c>
      <c r="C3204" s="2" t="s">
        <v>42</v>
      </c>
      <c r="D3204" s="2" t="s">
        <v>43</v>
      </c>
      <c r="E3204" s="2" t="s">
        <v>44</v>
      </c>
      <c r="F3204" s="2" t="s">
        <v>45</v>
      </c>
      <c r="G3204" s="2" t="s">
        <v>46</v>
      </c>
      <c r="H3204" s="2" t="s">
        <v>47</v>
      </c>
      <c r="I3204" s="2" t="s">
        <v>17893</v>
      </c>
      <c r="J3204" s="2" t="s">
        <v>17894</v>
      </c>
      <c r="K3204" s="2" t="s">
        <v>116</v>
      </c>
      <c r="L3204" s="2" t="s">
        <v>4819</v>
      </c>
      <c r="M3204" s="2" t="s">
        <v>17895</v>
      </c>
      <c r="N3204" s="2" t="s">
        <v>17896</v>
      </c>
      <c r="O3204">
        <v>1</v>
      </c>
      <c r="P3204" s="2" t="s">
        <v>53</v>
      </c>
      <c r="Q3204">
        <v>100</v>
      </c>
      <c r="R3204">
        <v>0</v>
      </c>
      <c r="S3204" s="2" t="s">
        <v>54</v>
      </c>
      <c r="T3204" s="2" t="s">
        <v>55</v>
      </c>
      <c r="U3204" s="2" t="s">
        <v>97</v>
      </c>
      <c r="V3204" s="2"/>
      <c r="W3204">
        <v>14000</v>
      </c>
      <c r="X3204">
        <v>0</v>
      </c>
      <c r="Y3204">
        <v>0</v>
      </c>
      <c r="Z3204">
        <v>14000</v>
      </c>
      <c r="AB3204" s="2" t="s">
        <v>57</v>
      </c>
      <c r="AC3204">
        <v>9000</v>
      </c>
      <c r="AD3204">
        <v>5000</v>
      </c>
      <c r="AE3204">
        <v>84000</v>
      </c>
      <c r="AF3204">
        <v>1260</v>
      </c>
      <c r="AG3204" s="2" t="s">
        <v>256</v>
      </c>
      <c r="AH3204" s="2"/>
      <c r="AI3204" s="1">
        <v>46209</v>
      </c>
      <c r="AJ3204" s="2"/>
      <c r="AK3204" s="2" t="s">
        <v>67</v>
      </c>
      <c r="AM3204" s="2" t="s">
        <v>59</v>
      </c>
      <c r="AP3204" s="2" t="s">
        <v>60</v>
      </c>
      <c r="AQ3204" s="2" t="s">
        <v>41</v>
      </c>
      <c r="AR3204">
        <v>70000</v>
      </c>
      <c r="AS3204" s="2" t="str">
        <f>_xlfn.IFNA(IF(VLOOKUP(all_resi[[#This Row],[No. Waybill]],settle_reconcile[No. Waybill],1,0)="","Recon","Recon"),"-")</f>
        <v>-</v>
      </c>
      <c r="AT3204" s="2">
        <f>all_resi[[#This Row],[Nilai COD]]-all_resi[[#This Row],[COD Fee]]-all_resi[[#This Row],[Total Biaya Setelah Diskon]]</f>
        <v>77740</v>
      </c>
      <c r="AU3204" s="2">
        <f>IF(all_resi[[#This Row],[Waktu Terima]]="","",_xlfn.DAYS(all_resi[[#This Row],[Waktu Terima]],all_resi[[#This Row],[Tanggal Pengiriman]]))</f>
        <v>7</v>
      </c>
    </row>
    <row r="3205" spans="1:47" x14ac:dyDescent="0.25">
      <c r="A3205" s="2" t="s">
        <v>17787</v>
      </c>
      <c r="B3205" s="1">
        <v>46202</v>
      </c>
      <c r="C3205" s="2" t="s">
        <v>42</v>
      </c>
      <c r="D3205" s="2" t="s">
        <v>43</v>
      </c>
      <c r="E3205" s="2" t="s">
        <v>44</v>
      </c>
      <c r="F3205" s="2" t="s">
        <v>45</v>
      </c>
      <c r="G3205" s="2" t="s">
        <v>46</v>
      </c>
      <c r="H3205" s="2" t="s">
        <v>47</v>
      </c>
      <c r="I3205" s="2" t="s">
        <v>17788</v>
      </c>
      <c r="J3205" s="2" t="s">
        <v>17789</v>
      </c>
      <c r="K3205" s="2" t="s">
        <v>156</v>
      </c>
      <c r="L3205" s="2" t="s">
        <v>433</v>
      </c>
      <c r="M3205" s="2" t="s">
        <v>1988</v>
      </c>
      <c r="N3205" s="2" t="s">
        <v>17790</v>
      </c>
      <c r="O3205">
        <v>1</v>
      </c>
      <c r="P3205" s="2" t="s">
        <v>53</v>
      </c>
      <c r="Q3205">
        <v>100</v>
      </c>
      <c r="R3205">
        <v>0</v>
      </c>
      <c r="S3205" s="2" t="s">
        <v>54</v>
      </c>
      <c r="T3205" s="2" t="s">
        <v>55</v>
      </c>
      <c r="U3205" s="2" t="s">
        <v>97</v>
      </c>
      <c r="V3205" s="2"/>
      <c r="W3205">
        <v>85000</v>
      </c>
      <c r="X3205">
        <v>0</v>
      </c>
      <c r="Y3205">
        <v>0</v>
      </c>
      <c r="Z3205">
        <v>85000</v>
      </c>
      <c r="AB3205" s="2" t="s">
        <v>57</v>
      </c>
      <c r="AC3205">
        <v>34000</v>
      </c>
      <c r="AD3205">
        <v>51000</v>
      </c>
      <c r="AE3205">
        <v>155000</v>
      </c>
      <c r="AF3205">
        <v>2325</v>
      </c>
      <c r="AG3205" s="2"/>
      <c r="AH3205" s="2"/>
      <c r="AI3205" s="1"/>
      <c r="AJ3205" s="2"/>
      <c r="AK3205" s="2" t="s">
        <v>67</v>
      </c>
      <c r="AM3205" s="2" t="s">
        <v>59</v>
      </c>
      <c r="AP3205" s="2" t="s">
        <v>60</v>
      </c>
      <c r="AQ3205" s="2" t="s">
        <v>41</v>
      </c>
      <c r="AR3205">
        <v>70000</v>
      </c>
      <c r="AS3205" s="2" t="str">
        <f>_xlfn.IFNA(IF(VLOOKUP(all_resi[[#This Row],[No. Waybill]],settle_reconcile[No. Waybill],1,0)="","Recon","Recon"),"-")</f>
        <v>-</v>
      </c>
      <c r="AT3205" s="2">
        <f>all_resi[[#This Row],[Nilai COD]]-all_resi[[#This Row],[COD Fee]]-all_resi[[#This Row],[Total Biaya Setelah Diskon]]</f>
        <v>101675</v>
      </c>
      <c r="AU3205" s="2" t="str">
        <f>IF(all_resi[[#This Row],[Waktu Terima]]="","",_xlfn.DAYS(all_resi[[#This Row],[Waktu Terima]],all_resi[[#This Row],[Tanggal Pengiriman]]))</f>
        <v/>
      </c>
    </row>
    <row r="3206" spans="1:47" x14ac:dyDescent="0.25">
      <c r="A3206" s="2" t="s">
        <v>17999</v>
      </c>
      <c r="B3206" s="1">
        <v>46202</v>
      </c>
      <c r="C3206" s="2" t="s">
        <v>42</v>
      </c>
      <c r="D3206" s="2" t="s">
        <v>43</v>
      </c>
      <c r="E3206" s="2" t="s">
        <v>44</v>
      </c>
      <c r="F3206" s="2" t="s">
        <v>45</v>
      </c>
      <c r="G3206" s="2" t="s">
        <v>46</v>
      </c>
      <c r="H3206" s="2" t="s">
        <v>47</v>
      </c>
      <c r="I3206" s="2" t="s">
        <v>8486</v>
      </c>
      <c r="J3206" s="2" t="s">
        <v>18000</v>
      </c>
      <c r="K3206" s="2" t="s">
        <v>177</v>
      </c>
      <c r="L3206" s="2" t="s">
        <v>775</v>
      </c>
      <c r="M3206" s="2" t="s">
        <v>1643</v>
      </c>
      <c r="N3206" s="2" t="s">
        <v>18001</v>
      </c>
      <c r="O3206">
        <v>1</v>
      </c>
      <c r="P3206" s="2" t="s">
        <v>53</v>
      </c>
      <c r="Q3206">
        <v>100</v>
      </c>
      <c r="R3206">
        <v>0</v>
      </c>
      <c r="S3206" s="2" t="s">
        <v>54</v>
      </c>
      <c r="T3206" s="2" t="s">
        <v>55</v>
      </c>
      <c r="U3206" s="2" t="s">
        <v>1301</v>
      </c>
      <c r="V3206" s="2"/>
      <c r="W3206">
        <v>114000</v>
      </c>
      <c r="X3206">
        <v>0</v>
      </c>
      <c r="Y3206">
        <v>0</v>
      </c>
      <c r="Z3206">
        <v>114000</v>
      </c>
      <c r="AB3206" s="2" t="s">
        <v>57</v>
      </c>
      <c r="AC3206">
        <v>45600</v>
      </c>
      <c r="AD3206">
        <v>68400</v>
      </c>
      <c r="AE3206">
        <v>223000</v>
      </c>
      <c r="AF3206">
        <v>3345</v>
      </c>
      <c r="AG3206" s="2" t="s">
        <v>8486</v>
      </c>
      <c r="AH3206" s="2"/>
      <c r="AI3206" s="1">
        <v>46208</v>
      </c>
      <c r="AJ3206" s="2"/>
      <c r="AK3206" s="2" t="s">
        <v>58</v>
      </c>
      <c r="AM3206" s="2" t="s">
        <v>59</v>
      </c>
      <c r="AP3206" s="2" t="s">
        <v>60</v>
      </c>
      <c r="AQ3206" s="2" t="s">
        <v>41</v>
      </c>
      <c r="AR3206">
        <v>109000</v>
      </c>
      <c r="AS3206" s="2" t="str">
        <f>_xlfn.IFNA(IF(VLOOKUP(all_resi[[#This Row],[No. Waybill]],settle_reconcile[No. Waybill],1,0)="","Recon","Recon"),"-")</f>
        <v>Recon</v>
      </c>
      <c r="AT3206" s="2">
        <f>all_resi[[#This Row],[Nilai COD]]-all_resi[[#This Row],[COD Fee]]-all_resi[[#This Row],[Total Biaya Setelah Diskon]]</f>
        <v>151255</v>
      </c>
      <c r="AU3206" s="2">
        <f>IF(all_resi[[#This Row],[Waktu Terima]]="","",_xlfn.DAYS(all_resi[[#This Row],[Waktu Terima]],all_resi[[#This Row],[Tanggal Pengiriman]]))</f>
        <v>6</v>
      </c>
    </row>
    <row r="3207" spans="1:47" x14ac:dyDescent="0.25">
      <c r="A3207" s="2" t="s">
        <v>17809</v>
      </c>
      <c r="B3207" s="1">
        <v>46202</v>
      </c>
      <c r="C3207" s="2" t="s">
        <v>42</v>
      </c>
      <c r="D3207" s="2" t="s">
        <v>43</v>
      </c>
      <c r="E3207" s="2" t="s">
        <v>44</v>
      </c>
      <c r="F3207" s="2" t="s">
        <v>45</v>
      </c>
      <c r="G3207" s="2" t="s">
        <v>46</v>
      </c>
      <c r="H3207" s="2" t="s">
        <v>47</v>
      </c>
      <c r="I3207" s="2" t="s">
        <v>17810</v>
      </c>
      <c r="J3207" s="2" t="s">
        <v>17811</v>
      </c>
      <c r="K3207" s="2" t="s">
        <v>143</v>
      </c>
      <c r="L3207" s="2" t="s">
        <v>2896</v>
      </c>
      <c r="M3207" s="2" t="s">
        <v>11276</v>
      </c>
      <c r="N3207" s="2" t="s">
        <v>17812</v>
      </c>
      <c r="O3207">
        <v>1</v>
      </c>
      <c r="P3207" s="2" t="s">
        <v>53</v>
      </c>
      <c r="Q3207">
        <v>100</v>
      </c>
      <c r="R3207">
        <v>0</v>
      </c>
      <c r="S3207" s="2" t="s">
        <v>54</v>
      </c>
      <c r="T3207" s="2" t="s">
        <v>55</v>
      </c>
      <c r="U3207" s="2" t="s">
        <v>207</v>
      </c>
      <c r="V3207" s="2"/>
      <c r="W3207">
        <v>25000</v>
      </c>
      <c r="X3207">
        <v>0</v>
      </c>
      <c r="Y3207">
        <v>0</v>
      </c>
      <c r="Z3207">
        <v>25000</v>
      </c>
      <c r="AB3207" s="2" t="s">
        <v>57</v>
      </c>
      <c r="AC3207">
        <v>18000</v>
      </c>
      <c r="AD3207">
        <v>7000</v>
      </c>
      <c r="AE3207">
        <v>90000</v>
      </c>
      <c r="AF3207">
        <v>1350</v>
      </c>
      <c r="AG3207" s="2" t="s">
        <v>17810</v>
      </c>
      <c r="AH3207" s="2"/>
      <c r="AI3207" s="1">
        <v>46204</v>
      </c>
      <c r="AJ3207" s="2"/>
      <c r="AK3207" s="2" t="s">
        <v>58</v>
      </c>
      <c r="AM3207" s="2" t="s">
        <v>59</v>
      </c>
      <c r="AP3207" s="2" t="s">
        <v>60</v>
      </c>
      <c r="AQ3207" s="2" t="s">
        <v>41</v>
      </c>
      <c r="AR3207">
        <v>65000</v>
      </c>
      <c r="AS3207" s="2" t="str">
        <f>_xlfn.IFNA(IF(VLOOKUP(all_resi[[#This Row],[No. Waybill]],settle_reconcile[No. Waybill],1,0)="","Recon","Recon"),"-")</f>
        <v>Recon</v>
      </c>
      <c r="AT3207" s="2">
        <f>all_resi[[#This Row],[Nilai COD]]-all_resi[[#This Row],[COD Fee]]-all_resi[[#This Row],[Total Biaya Setelah Diskon]]</f>
        <v>81650</v>
      </c>
      <c r="AU3207" s="2">
        <f>IF(all_resi[[#This Row],[Waktu Terima]]="","",_xlfn.DAYS(all_resi[[#This Row],[Waktu Terima]],all_resi[[#This Row],[Tanggal Pengiriman]]))</f>
        <v>2</v>
      </c>
    </row>
    <row r="3208" spans="1:47" x14ac:dyDescent="0.25">
      <c r="A3208" s="2" t="s">
        <v>17897</v>
      </c>
      <c r="B3208" s="1">
        <v>46202</v>
      </c>
      <c r="C3208" s="2" t="s">
        <v>42</v>
      </c>
      <c r="D3208" s="2" t="s">
        <v>43</v>
      </c>
      <c r="E3208" s="2" t="s">
        <v>44</v>
      </c>
      <c r="F3208" s="2" t="s">
        <v>45</v>
      </c>
      <c r="G3208" s="2" t="s">
        <v>46</v>
      </c>
      <c r="H3208" s="2" t="s">
        <v>47</v>
      </c>
      <c r="I3208" s="2" t="s">
        <v>17898</v>
      </c>
      <c r="J3208" s="2" t="s">
        <v>17899</v>
      </c>
      <c r="K3208" s="2" t="s">
        <v>156</v>
      </c>
      <c r="L3208" s="2" t="s">
        <v>536</v>
      </c>
      <c r="M3208" s="2" t="s">
        <v>3021</v>
      </c>
      <c r="N3208" s="2" t="s">
        <v>17900</v>
      </c>
      <c r="O3208">
        <v>1</v>
      </c>
      <c r="P3208" s="2" t="s">
        <v>53</v>
      </c>
      <c r="Q3208">
        <v>100</v>
      </c>
      <c r="R3208">
        <v>0</v>
      </c>
      <c r="S3208" s="2" t="s">
        <v>54</v>
      </c>
      <c r="T3208" s="2" t="s">
        <v>55</v>
      </c>
      <c r="U3208" s="2" t="s">
        <v>207</v>
      </c>
      <c r="V3208" s="2"/>
      <c r="W3208">
        <v>100000</v>
      </c>
      <c r="X3208">
        <v>0</v>
      </c>
      <c r="Y3208">
        <v>0</v>
      </c>
      <c r="Z3208">
        <v>100000</v>
      </c>
      <c r="AB3208" s="2" t="s">
        <v>57</v>
      </c>
      <c r="AC3208">
        <v>40000</v>
      </c>
      <c r="AD3208">
        <v>60000</v>
      </c>
      <c r="AE3208">
        <v>170000</v>
      </c>
      <c r="AF3208">
        <v>2550</v>
      </c>
      <c r="AG3208" s="2"/>
      <c r="AH3208" s="2"/>
      <c r="AI3208" s="1"/>
      <c r="AJ3208" s="2"/>
      <c r="AK3208" s="2" t="s">
        <v>67</v>
      </c>
      <c r="AM3208" s="2" t="s">
        <v>59</v>
      </c>
      <c r="AP3208" s="2" t="s">
        <v>60</v>
      </c>
      <c r="AQ3208" s="2" t="s">
        <v>41</v>
      </c>
      <c r="AR3208">
        <v>70000</v>
      </c>
      <c r="AS3208" s="2" t="str">
        <f>_xlfn.IFNA(IF(VLOOKUP(all_resi[[#This Row],[No. Waybill]],settle_reconcile[No. Waybill],1,0)="","Recon","Recon"),"-")</f>
        <v>-</v>
      </c>
      <c r="AT3208" s="2">
        <f>all_resi[[#This Row],[Nilai COD]]-all_resi[[#This Row],[COD Fee]]-all_resi[[#This Row],[Total Biaya Setelah Diskon]]</f>
        <v>107450</v>
      </c>
      <c r="AU3208" s="2" t="str">
        <f>IF(all_resi[[#This Row],[Waktu Terima]]="","",_xlfn.DAYS(all_resi[[#This Row],[Waktu Terima]],all_resi[[#This Row],[Tanggal Pengiriman]]))</f>
        <v/>
      </c>
    </row>
    <row r="3209" spans="1:47" x14ac:dyDescent="0.25">
      <c r="A3209" s="2" t="s">
        <v>17870</v>
      </c>
      <c r="B3209" s="1">
        <v>46202</v>
      </c>
      <c r="C3209" s="2" t="s">
        <v>42</v>
      </c>
      <c r="D3209" s="2" t="s">
        <v>43</v>
      </c>
      <c r="E3209" s="2" t="s">
        <v>44</v>
      </c>
      <c r="F3209" s="2" t="s">
        <v>45</v>
      </c>
      <c r="G3209" s="2" t="s">
        <v>46</v>
      </c>
      <c r="H3209" s="2" t="s">
        <v>47</v>
      </c>
      <c r="I3209" s="2" t="s">
        <v>17871</v>
      </c>
      <c r="J3209" s="2" t="s">
        <v>17872</v>
      </c>
      <c r="K3209" s="2" t="s">
        <v>156</v>
      </c>
      <c r="L3209" s="2" t="s">
        <v>509</v>
      </c>
      <c r="M3209" s="2" t="s">
        <v>3303</v>
      </c>
      <c r="N3209" s="2" t="s">
        <v>17873</v>
      </c>
      <c r="O3209">
        <v>1</v>
      </c>
      <c r="P3209" s="2" t="s">
        <v>53</v>
      </c>
      <c r="Q3209">
        <v>100</v>
      </c>
      <c r="R3209">
        <v>0</v>
      </c>
      <c r="S3209" s="2" t="s">
        <v>54</v>
      </c>
      <c r="T3209" s="2" t="s">
        <v>55</v>
      </c>
      <c r="U3209" s="2" t="s">
        <v>97</v>
      </c>
      <c r="V3209" s="2"/>
      <c r="W3209">
        <v>80000</v>
      </c>
      <c r="X3209">
        <v>0</v>
      </c>
      <c r="Y3209">
        <v>0</v>
      </c>
      <c r="Z3209">
        <v>80000</v>
      </c>
      <c r="AB3209" s="2" t="s">
        <v>57</v>
      </c>
      <c r="AC3209">
        <v>32000</v>
      </c>
      <c r="AD3209">
        <v>48000</v>
      </c>
      <c r="AE3209">
        <v>150000</v>
      </c>
      <c r="AF3209">
        <v>2250</v>
      </c>
      <c r="AG3209" s="2"/>
      <c r="AH3209" s="2"/>
      <c r="AI3209" s="1"/>
      <c r="AJ3209" s="2"/>
      <c r="AK3209" s="2" t="s">
        <v>67</v>
      </c>
      <c r="AM3209" s="2" t="s">
        <v>59</v>
      </c>
      <c r="AP3209" s="2" t="s">
        <v>60</v>
      </c>
      <c r="AQ3209" s="2" t="s">
        <v>41</v>
      </c>
      <c r="AR3209">
        <v>70000</v>
      </c>
      <c r="AS3209" s="2" t="str">
        <f>_xlfn.IFNA(IF(VLOOKUP(all_resi[[#This Row],[No. Waybill]],settle_reconcile[No. Waybill],1,0)="","Recon","Recon"),"-")</f>
        <v>-</v>
      </c>
      <c r="AT3209" s="2">
        <f>all_resi[[#This Row],[Nilai COD]]-all_resi[[#This Row],[COD Fee]]-all_resi[[#This Row],[Total Biaya Setelah Diskon]]</f>
        <v>99750</v>
      </c>
      <c r="AU3209" s="2" t="str">
        <f>IF(all_resi[[#This Row],[Waktu Terima]]="","",_xlfn.DAYS(all_resi[[#This Row],[Waktu Terima]],all_resi[[#This Row],[Tanggal Pengiriman]]))</f>
        <v/>
      </c>
    </row>
    <row r="3210" spans="1:47" x14ac:dyDescent="0.25">
      <c r="A3210" s="2" t="s">
        <v>17737</v>
      </c>
      <c r="B3210" s="1">
        <v>46202</v>
      </c>
      <c r="C3210" s="2" t="s">
        <v>42</v>
      </c>
      <c r="D3210" s="2" t="s">
        <v>43</v>
      </c>
      <c r="E3210" s="2" t="s">
        <v>44</v>
      </c>
      <c r="F3210" s="2" t="s">
        <v>45</v>
      </c>
      <c r="G3210" s="2" t="s">
        <v>46</v>
      </c>
      <c r="H3210" s="2" t="s">
        <v>47</v>
      </c>
      <c r="I3210" s="2" t="s">
        <v>17738</v>
      </c>
      <c r="J3210" s="2" t="s">
        <v>17739</v>
      </c>
      <c r="K3210" s="2" t="s">
        <v>388</v>
      </c>
      <c r="L3210" s="2" t="s">
        <v>3767</v>
      </c>
      <c r="M3210" s="2" t="s">
        <v>8208</v>
      </c>
      <c r="N3210" s="2" t="s">
        <v>17740</v>
      </c>
      <c r="O3210">
        <v>1</v>
      </c>
      <c r="P3210" s="2" t="s">
        <v>53</v>
      </c>
      <c r="Q3210">
        <v>100</v>
      </c>
      <c r="R3210">
        <v>0</v>
      </c>
      <c r="S3210" s="2" t="s">
        <v>54</v>
      </c>
      <c r="T3210" s="2" t="s">
        <v>55</v>
      </c>
      <c r="U3210" s="2" t="s">
        <v>207</v>
      </c>
      <c r="V3210" s="2"/>
      <c r="W3210">
        <v>85000</v>
      </c>
      <c r="X3210">
        <v>0</v>
      </c>
      <c r="Y3210">
        <v>0</v>
      </c>
      <c r="Z3210">
        <v>85000</v>
      </c>
      <c r="AB3210" s="2" t="s">
        <v>57</v>
      </c>
      <c r="AC3210">
        <v>34000</v>
      </c>
      <c r="AD3210">
        <v>51000</v>
      </c>
      <c r="AE3210">
        <v>155000</v>
      </c>
      <c r="AF3210">
        <v>2325</v>
      </c>
      <c r="AG3210" s="2"/>
      <c r="AH3210" s="2"/>
      <c r="AI3210" s="1"/>
      <c r="AJ3210" s="2"/>
      <c r="AK3210" s="2" t="s">
        <v>67</v>
      </c>
      <c r="AM3210" s="2" t="s">
        <v>59</v>
      </c>
      <c r="AP3210" s="2" t="s">
        <v>60</v>
      </c>
      <c r="AQ3210" s="2" t="s">
        <v>41</v>
      </c>
      <c r="AR3210">
        <v>70000</v>
      </c>
      <c r="AS3210" s="2" t="str">
        <f>_xlfn.IFNA(IF(VLOOKUP(all_resi[[#This Row],[No. Waybill]],settle_reconcile[No. Waybill],1,0)="","Recon","Recon"),"-")</f>
        <v>-</v>
      </c>
      <c r="AT3210" s="2">
        <f>all_resi[[#This Row],[Nilai COD]]-all_resi[[#This Row],[COD Fee]]-all_resi[[#This Row],[Total Biaya Setelah Diskon]]</f>
        <v>101675</v>
      </c>
      <c r="AU3210" s="2" t="str">
        <f>IF(all_resi[[#This Row],[Waktu Terima]]="","",_xlfn.DAYS(all_resi[[#This Row],[Waktu Terima]],all_resi[[#This Row],[Tanggal Pengiriman]]))</f>
        <v/>
      </c>
    </row>
    <row r="3211" spans="1:47" x14ac:dyDescent="0.25">
      <c r="A3211" s="2" t="s">
        <v>17741</v>
      </c>
      <c r="B3211" s="1">
        <v>46202</v>
      </c>
      <c r="C3211" s="2" t="s">
        <v>42</v>
      </c>
      <c r="D3211" s="2" t="s">
        <v>43</v>
      </c>
      <c r="E3211" s="2" t="s">
        <v>44</v>
      </c>
      <c r="F3211" s="2" t="s">
        <v>45</v>
      </c>
      <c r="G3211" s="2" t="s">
        <v>46</v>
      </c>
      <c r="H3211" s="2" t="s">
        <v>80</v>
      </c>
      <c r="I3211" s="2" t="s">
        <v>17742</v>
      </c>
      <c r="J3211" s="2" t="s">
        <v>17743</v>
      </c>
      <c r="K3211" s="2" t="s">
        <v>237</v>
      </c>
      <c r="L3211" s="2" t="s">
        <v>238</v>
      </c>
      <c r="M3211" s="2" t="s">
        <v>2888</v>
      </c>
      <c r="N3211" s="2" t="s">
        <v>17744</v>
      </c>
      <c r="O3211">
        <v>1</v>
      </c>
      <c r="P3211" s="2" t="s">
        <v>53</v>
      </c>
      <c r="Q3211">
        <v>100</v>
      </c>
      <c r="R3211">
        <v>5500000</v>
      </c>
      <c r="S3211" s="2" t="s">
        <v>54</v>
      </c>
      <c r="T3211" s="2" t="s">
        <v>55</v>
      </c>
      <c r="U3211" s="2" t="s">
        <v>86</v>
      </c>
      <c r="V3211" s="2" t="s">
        <v>2496</v>
      </c>
      <c r="W3211">
        <v>37000</v>
      </c>
      <c r="X3211">
        <v>0</v>
      </c>
      <c r="Y3211">
        <v>0</v>
      </c>
      <c r="Z3211">
        <v>37000</v>
      </c>
      <c r="AB3211" s="2" t="s">
        <v>57</v>
      </c>
      <c r="AC3211">
        <v>14800</v>
      </c>
      <c r="AD3211">
        <v>22200</v>
      </c>
      <c r="AE3211">
        <v>97000</v>
      </c>
      <c r="AF3211">
        <v>1455</v>
      </c>
      <c r="AG3211" s="2"/>
      <c r="AH3211" s="2"/>
      <c r="AI3211" s="1"/>
      <c r="AJ3211" s="2" t="s">
        <v>87</v>
      </c>
      <c r="AK3211" s="2" t="s">
        <v>67</v>
      </c>
      <c r="AM3211" s="2" t="s">
        <v>59</v>
      </c>
      <c r="AP3211" s="2" t="s">
        <v>60</v>
      </c>
      <c r="AQ3211" s="2" t="s">
        <v>41</v>
      </c>
      <c r="AR3211">
        <v>60000</v>
      </c>
      <c r="AS3211" s="2" t="str">
        <f>_xlfn.IFNA(IF(VLOOKUP(all_resi[[#This Row],[No. Waybill]],settle_reconcile[No. Waybill],1,0)="","Recon","Recon"),"-")</f>
        <v>-</v>
      </c>
      <c r="AT3211" s="2">
        <f>all_resi[[#This Row],[Nilai COD]]-all_resi[[#This Row],[COD Fee]]-all_resi[[#This Row],[Total Biaya Setelah Diskon]]</f>
        <v>73345</v>
      </c>
      <c r="AU3211" s="2" t="str">
        <f>IF(all_resi[[#This Row],[Waktu Terima]]="","",_xlfn.DAYS(all_resi[[#This Row],[Waktu Terima]],all_resi[[#This Row],[Tanggal Pengiriman]]))</f>
        <v/>
      </c>
    </row>
    <row r="3212" spans="1:47" x14ac:dyDescent="0.25">
      <c r="A3212" s="2" t="s">
        <v>17795</v>
      </c>
      <c r="B3212" s="1">
        <v>46202</v>
      </c>
      <c r="C3212" s="2" t="s">
        <v>42</v>
      </c>
      <c r="D3212" s="2" t="s">
        <v>43</v>
      </c>
      <c r="E3212" s="2" t="s">
        <v>44</v>
      </c>
      <c r="F3212" s="2" t="s">
        <v>45</v>
      </c>
      <c r="G3212" s="2" t="s">
        <v>46</v>
      </c>
      <c r="H3212" s="2" t="s">
        <v>80</v>
      </c>
      <c r="I3212" s="2" t="s">
        <v>17796</v>
      </c>
      <c r="J3212" s="2" t="s">
        <v>17797</v>
      </c>
      <c r="K3212" s="2" t="s">
        <v>126</v>
      </c>
      <c r="L3212" s="2" t="s">
        <v>1109</v>
      </c>
      <c r="M3212" s="2" t="s">
        <v>3734</v>
      </c>
      <c r="N3212" s="2" t="s">
        <v>17798</v>
      </c>
      <c r="O3212">
        <v>1</v>
      </c>
      <c r="P3212" s="2" t="s">
        <v>53</v>
      </c>
      <c r="Q3212">
        <v>100</v>
      </c>
      <c r="R3212">
        <v>0</v>
      </c>
      <c r="S3212" s="2" t="s">
        <v>54</v>
      </c>
      <c r="T3212" s="2" t="s">
        <v>55</v>
      </c>
      <c r="U3212" s="2" t="s">
        <v>305</v>
      </c>
      <c r="V3212" s="2"/>
      <c r="W3212">
        <v>74000</v>
      </c>
      <c r="X3212">
        <v>0</v>
      </c>
      <c r="Y3212">
        <v>0</v>
      </c>
      <c r="Z3212">
        <v>74000</v>
      </c>
      <c r="AB3212" s="2" t="s">
        <v>57</v>
      </c>
      <c r="AC3212">
        <v>29600</v>
      </c>
      <c r="AD3212">
        <v>44400</v>
      </c>
      <c r="AE3212">
        <v>148000</v>
      </c>
      <c r="AF3212">
        <v>2220</v>
      </c>
      <c r="AG3212" s="2" t="s">
        <v>17796</v>
      </c>
      <c r="AH3212" s="2"/>
      <c r="AI3212" s="1">
        <v>46206</v>
      </c>
      <c r="AJ3212" s="2" t="s">
        <v>87</v>
      </c>
      <c r="AK3212" s="2" t="s">
        <v>58</v>
      </c>
      <c r="AM3212" s="2" t="s">
        <v>59</v>
      </c>
      <c r="AP3212" s="2" t="s">
        <v>60</v>
      </c>
      <c r="AQ3212" s="2" t="s">
        <v>41</v>
      </c>
      <c r="AR3212">
        <v>74000</v>
      </c>
      <c r="AS3212" s="2" t="str">
        <f>_xlfn.IFNA(IF(VLOOKUP(all_resi[[#This Row],[No. Waybill]],settle_reconcile[No. Waybill],1,0)="","Recon","Recon"),"-")</f>
        <v>Recon</v>
      </c>
      <c r="AT3212" s="2">
        <f>all_resi[[#This Row],[Nilai COD]]-all_resi[[#This Row],[COD Fee]]-all_resi[[#This Row],[Total Biaya Setelah Diskon]]</f>
        <v>101380</v>
      </c>
      <c r="AU3212" s="2">
        <f>IF(all_resi[[#This Row],[Waktu Terima]]="","",_xlfn.DAYS(all_resi[[#This Row],[Waktu Terima]],all_resi[[#This Row],[Tanggal Pengiriman]]))</f>
        <v>4</v>
      </c>
    </row>
    <row r="3213" spans="1:47" x14ac:dyDescent="0.25">
      <c r="A3213" s="2" t="s">
        <v>17804</v>
      </c>
      <c r="B3213" s="1">
        <v>46202</v>
      </c>
      <c r="C3213" s="2" t="s">
        <v>42</v>
      </c>
      <c r="D3213" s="2" t="s">
        <v>43</v>
      </c>
      <c r="E3213" s="2" t="s">
        <v>44</v>
      </c>
      <c r="F3213" s="2" t="s">
        <v>45</v>
      </c>
      <c r="G3213" s="2" t="s">
        <v>46</v>
      </c>
      <c r="H3213" s="2" t="s">
        <v>80</v>
      </c>
      <c r="I3213" s="2" t="s">
        <v>17805</v>
      </c>
      <c r="J3213" s="2" t="s">
        <v>17806</v>
      </c>
      <c r="K3213" s="2" t="s">
        <v>126</v>
      </c>
      <c r="L3213" s="2" t="s">
        <v>161</v>
      </c>
      <c r="M3213" s="2" t="s">
        <v>17807</v>
      </c>
      <c r="N3213" s="2" t="s">
        <v>17808</v>
      </c>
      <c r="O3213">
        <v>1</v>
      </c>
      <c r="P3213" s="2" t="s">
        <v>53</v>
      </c>
      <c r="Q3213">
        <v>100</v>
      </c>
      <c r="R3213">
        <v>0</v>
      </c>
      <c r="S3213" s="2" t="s">
        <v>54</v>
      </c>
      <c r="T3213" s="2" t="s">
        <v>55</v>
      </c>
      <c r="U3213" s="2" t="s">
        <v>86</v>
      </c>
      <c r="V3213" s="2"/>
      <c r="W3213">
        <v>74000</v>
      </c>
      <c r="X3213">
        <v>0</v>
      </c>
      <c r="Y3213">
        <v>0</v>
      </c>
      <c r="Z3213">
        <v>74000</v>
      </c>
      <c r="AB3213" s="2" t="s">
        <v>57</v>
      </c>
      <c r="AC3213">
        <v>29600</v>
      </c>
      <c r="AD3213">
        <v>44400</v>
      </c>
      <c r="AE3213">
        <v>129000</v>
      </c>
      <c r="AF3213">
        <v>1935</v>
      </c>
      <c r="AG3213" s="2"/>
      <c r="AH3213" s="2"/>
      <c r="AI3213" s="1"/>
      <c r="AJ3213" s="2" t="s">
        <v>87</v>
      </c>
      <c r="AK3213" s="2" t="s">
        <v>67</v>
      </c>
      <c r="AM3213" s="2" t="s">
        <v>59</v>
      </c>
      <c r="AP3213" s="2" t="s">
        <v>60</v>
      </c>
      <c r="AQ3213" s="2" t="s">
        <v>41</v>
      </c>
      <c r="AR3213">
        <v>55000</v>
      </c>
      <c r="AS3213" s="2" t="str">
        <f>_xlfn.IFNA(IF(VLOOKUP(all_resi[[#This Row],[No. Waybill]],settle_reconcile[No. Waybill],1,0)="","Recon","Recon"),"-")</f>
        <v>-</v>
      </c>
      <c r="AT3213" s="2">
        <f>all_resi[[#This Row],[Nilai COD]]-all_resi[[#This Row],[COD Fee]]-all_resi[[#This Row],[Total Biaya Setelah Diskon]]</f>
        <v>82665</v>
      </c>
      <c r="AU3213" s="2" t="str">
        <f>IF(all_resi[[#This Row],[Waktu Terima]]="","",_xlfn.DAYS(all_resi[[#This Row],[Waktu Terima]],all_resi[[#This Row],[Tanggal Pengiriman]]))</f>
        <v/>
      </c>
    </row>
    <row r="3214" spans="1:47" x14ac:dyDescent="0.25">
      <c r="A3214" s="2" t="s">
        <v>17887</v>
      </c>
      <c r="B3214" s="1">
        <v>46202</v>
      </c>
      <c r="C3214" s="2" t="s">
        <v>42</v>
      </c>
      <c r="D3214" s="2" t="s">
        <v>43</v>
      </c>
      <c r="E3214" s="2" t="s">
        <v>44</v>
      </c>
      <c r="F3214" s="2" t="s">
        <v>45</v>
      </c>
      <c r="G3214" s="2" t="s">
        <v>46</v>
      </c>
      <c r="H3214" s="2" t="s">
        <v>80</v>
      </c>
      <c r="I3214" s="2" t="s">
        <v>17888</v>
      </c>
      <c r="J3214" s="2" t="s">
        <v>17889</v>
      </c>
      <c r="K3214" s="2" t="s">
        <v>143</v>
      </c>
      <c r="L3214" s="2" t="s">
        <v>1446</v>
      </c>
      <c r="M3214" s="2" t="s">
        <v>17890</v>
      </c>
      <c r="N3214" s="2" t="s">
        <v>17891</v>
      </c>
      <c r="O3214">
        <v>1</v>
      </c>
      <c r="P3214" s="2" t="s">
        <v>53</v>
      </c>
      <c r="Q3214">
        <v>100</v>
      </c>
      <c r="R3214">
        <v>0</v>
      </c>
      <c r="S3214" s="2" t="s">
        <v>54</v>
      </c>
      <c r="T3214" s="2" t="s">
        <v>55</v>
      </c>
      <c r="U3214" s="2" t="s">
        <v>86</v>
      </c>
      <c r="V3214" s="2"/>
      <c r="W3214">
        <v>25000</v>
      </c>
      <c r="X3214">
        <v>0</v>
      </c>
      <c r="Y3214">
        <v>0</v>
      </c>
      <c r="Z3214">
        <v>25000</v>
      </c>
      <c r="AB3214" s="2" t="s">
        <v>57</v>
      </c>
      <c r="AC3214">
        <v>18000</v>
      </c>
      <c r="AD3214">
        <v>7000</v>
      </c>
      <c r="AE3214">
        <v>75000</v>
      </c>
      <c r="AF3214">
        <v>1125</v>
      </c>
      <c r="AG3214" s="2" t="s">
        <v>256</v>
      </c>
      <c r="AH3214" s="2"/>
      <c r="AI3214" s="1">
        <v>46208</v>
      </c>
      <c r="AJ3214" s="2" t="s">
        <v>87</v>
      </c>
      <c r="AK3214" s="2" t="s">
        <v>67</v>
      </c>
      <c r="AM3214" s="2" t="s">
        <v>59</v>
      </c>
      <c r="AP3214" s="2" t="s">
        <v>60</v>
      </c>
      <c r="AQ3214" s="2" t="s">
        <v>41</v>
      </c>
      <c r="AR3214">
        <v>50000</v>
      </c>
      <c r="AS3214" s="2" t="str">
        <f>_xlfn.IFNA(IF(VLOOKUP(all_resi[[#This Row],[No. Waybill]],settle_reconcile[No. Waybill],1,0)="","Recon","Recon"),"-")</f>
        <v>-</v>
      </c>
      <c r="AT3214" s="2">
        <f>all_resi[[#This Row],[Nilai COD]]-all_resi[[#This Row],[COD Fee]]-all_resi[[#This Row],[Total Biaya Setelah Diskon]]</f>
        <v>66875</v>
      </c>
      <c r="AU3214" s="2">
        <f>IF(all_resi[[#This Row],[Waktu Terima]]="","",_xlfn.DAYS(all_resi[[#This Row],[Waktu Terima]],all_resi[[#This Row],[Tanggal Pengiriman]]))</f>
        <v>6</v>
      </c>
    </row>
    <row r="3215" spans="1:47" x14ac:dyDescent="0.25">
      <c r="A3215" s="2" t="s">
        <v>17813</v>
      </c>
      <c r="B3215" s="1">
        <v>46202</v>
      </c>
      <c r="C3215" s="2" t="s">
        <v>42</v>
      </c>
      <c r="D3215" s="2" t="s">
        <v>43</v>
      </c>
      <c r="E3215" s="2" t="s">
        <v>44</v>
      </c>
      <c r="F3215" s="2" t="s">
        <v>45</v>
      </c>
      <c r="G3215" s="2" t="s">
        <v>46</v>
      </c>
      <c r="H3215" s="2" t="s">
        <v>80</v>
      </c>
      <c r="I3215" s="2" t="s">
        <v>17814</v>
      </c>
      <c r="J3215" s="2" t="s">
        <v>17815</v>
      </c>
      <c r="K3215" s="2" t="s">
        <v>121</v>
      </c>
      <c r="L3215" s="2" t="s">
        <v>274</v>
      </c>
      <c r="M3215" s="2" t="s">
        <v>1949</v>
      </c>
      <c r="N3215" s="2" t="s">
        <v>17816</v>
      </c>
      <c r="O3215">
        <v>1</v>
      </c>
      <c r="P3215" s="2" t="s">
        <v>53</v>
      </c>
      <c r="Q3215">
        <v>100</v>
      </c>
      <c r="R3215">
        <v>0</v>
      </c>
      <c r="S3215" s="2" t="s">
        <v>54</v>
      </c>
      <c r="T3215" s="2" t="s">
        <v>55</v>
      </c>
      <c r="U3215" s="2" t="s">
        <v>17817</v>
      </c>
      <c r="V3215" s="2"/>
      <c r="W3215">
        <v>68000</v>
      </c>
      <c r="X3215">
        <v>0</v>
      </c>
      <c r="Y3215">
        <v>0</v>
      </c>
      <c r="Z3215">
        <v>68000</v>
      </c>
      <c r="AB3215" s="2" t="s">
        <v>57</v>
      </c>
      <c r="AC3215">
        <v>27200</v>
      </c>
      <c r="AD3215">
        <v>40800</v>
      </c>
      <c r="AE3215">
        <v>195000</v>
      </c>
      <c r="AF3215">
        <v>2925</v>
      </c>
      <c r="AG3215" s="2" t="s">
        <v>17814</v>
      </c>
      <c r="AH3215" s="2"/>
      <c r="AI3215" s="1">
        <v>46207</v>
      </c>
      <c r="AJ3215" s="2" t="s">
        <v>87</v>
      </c>
      <c r="AK3215" s="2" t="s">
        <v>58</v>
      </c>
      <c r="AM3215" s="2" t="s">
        <v>59</v>
      </c>
      <c r="AP3215" s="2" t="s">
        <v>60</v>
      </c>
      <c r="AQ3215" s="2" t="s">
        <v>41</v>
      </c>
      <c r="AR3215">
        <v>127000</v>
      </c>
      <c r="AS3215" s="2" t="str">
        <f>_xlfn.IFNA(IF(VLOOKUP(all_resi[[#This Row],[No. Waybill]],settle_reconcile[No. Waybill],1,0)="","Recon","Recon"),"-")</f>
        <v>Recon</v>
      </c>
      <c r="AT3215" s="2">
        <f>all_resi[[#This Row],[Nilai COD]]-all_resi[[#This Row],[COD Fee]]-all_resi[[#This Row],[Total Biaya Setelah Diskon]]</f>
        <v>151275</v>
      </c>
      <c r="AU3215" s="2">
        <f>IF(all_resi[[#This Row],[Waktu Terima]]="","",_xlfn.DAYS(all_resi[[#This Row],[Waktu Terima]],all_resi[[#This Row],[Tanggal Pengiriman]]))</f>
        <v>5</v>
      </c>
    </row>
    <row r="3216" spans="1:47" x14ac:dyDescent="0.25">
      <c r="A3216" s="2" t="s">
        <v>17761</v>
      </c>
      <c r="B3216" s="1">
        <v>46202</v>
      </c>
      <c r="C3216" s="2" t="s">
        <v>42</v>
      </c>
      <c r="D3216" s="2" t="s">
        <v>43</v>
      </c>
      <c r="E3216" s="2" t="s">
        <v>44</v>
      </c>
      <c r="F3216" s="2" t="s">
        <v>45</v>
      </c>
      <c r="G3216" s="2" t="s">
        <v>46</v>
      </c>
      <c r="H3216" s="2" t="s">
        <v>47</v>
      </c>
      <c r="I3216" s="2" t="s">
        <v>17762</v>
      </c>
      <c r="J3216" s="2" t="s">
        <v>17763</v>
      </c>
      <c r="K3216" s="2" t="s">
        <v>203</v>
      </c>
      <c r="L3216" s="2" t="s">
        <v>2826</v>
      </c>
      <c r="M3216" s="2" t="s">
        <v>9484</v>
      </c>
      <c r="N3216" s="2" t="s">
        <v>17764</v>
      </c>
      <c r="O3216">
        <v>1</v>
      </c>
      <c r="P3216" s="2" t="s">
        <v>53</v>
      </c>
      <c r="Q3216">
        <v>100</v>
      </c>
      <c r="R3216">
        <v>0</v>
      </c>
      <c r="S3216" s="2" t="s">
        <v>54</v>
      </c>
      <c r="T3216" s="2" t="s">
        <v>55</v>
      </c>
      <c r="U3216" s="2" t="s">
        <v>764</v>
      </c>
      <c r="V3216" s="2"/>
      <c r="W3216">
        <v>14000</v>
      </c>
      <c r="X3216">
        <v>0</v>
      </c>
      <c r="Y3216">
        <v>0</v>
      </c>
      <c r="Z3216">
        <v>14000</v>
      </c>
      <c r="AB3216" s="2" t="s">
        <v>57</v>
      </c>
      <c r="AC3216">
        <v>5600</v>
      </c>
      <c r="AD3216">
        <v>8400</v>
      </c>
      <c r="AE3216">
        <v>0</v>
      </c>
      <c r="AF3216">
        <v>0</v>
      </c>
      <c r="AG3216" s="2" t="s">
        <v>17762</v>
      </c>
      <c r="AH3216" s="2"/>
      <c r="AI3216" s="1">
        <v>46203</v>
      </c>
      <c r="AJ3216" s="2"/>
      <c r="AK3216" s="2" t="s">
        <v>58</v>
      </c>
      <c r="AM3216" s="2" t="s">
        <v>59</v>
      </c>
      <c r="AP3216" s="2" t="s">
        <v>60</v>
      </c>
      <c r="AQ3216" s="2" t="s">
        <v>98</v>
      </c>
      <c r="AR3216">
        <v>-14000</v>
      </c>
      <c r="AS3216" s="2" t="str">
        <f>_xlfn.IFNA(IF(VLOOKUP(all_resi[[#This Row],[No. Waybill]],settle_reconcile[No. Waybill],1,0)="","Recon","Recon"),"-")</f>
        <v>-</v>
      </c>
      <c r="AT3216" s="2">
        <f>all_resi[[#This Row],[Nilai COD]]-all_resi[[#This Row],[COD Fee]]-all_resi[[#This Row],[Total Biaya Setelah Diskon]]</f>
        <v>-8400</v>
      </c>
      <c r="AU3216" s="2">
        <f>IF(all_resi[[#This Row],[Waktu Terima]]="","",_xlfn.DAYS(all_resi[[#This Row],[Waktu Terima]],all_resi[[#This Row],[Tanggal Pengiriman]]))</f>
        <v>1</v>
      </c>
    </row>
    <row r="3217" spans="1:47" x14ac:dyDescent="0.25">
      <c r="A3217" s="2" t="s">
        <v>17883</v>
      </c>
      <c r="B3217" s="1">
        <v>46202</v>
      </c>
      <c r="C3217" s="2" t="s">
        <v>42</v>
      </c>
      <c r="D3217" s="2" t="s">
        <v>43</v>
      </c>
      <c r="E3217" s="2" t="s">
        <v>44</v>
      </c>
      <c r="F3217" s="2" t="s">
        <v>45</v>
      </c>
      <c r="G3217" s="2" t="s">
        <v>46</v>
      </c>
      <c r="H3217" s="2" t="s">
        <v>47</v>
      </c>
      <c r="I3217" s="2" t="s">
        <v>17884</v>
      </c>
      <c r="J3217" s="2" t="s">
        <v>17885</v>
      </c>
      <c r="K3217" s="2" t="s">
        <v>203</v>
      </c>
      <c r="L3217" s="2" t="s">
        <v>2826</v>
      </c>
      <c r="M3217" s="2" t="s">
        <v>2827</v>
      </c>
      <c r="N3217" s="2" t="s">
        <v>17886</v>
      </c>
      <c r="O3217">
        <v>1</v>
      </c>
      <c r="P3217" s="2" t="s">
        <v>53</v>
      </c>
      <c r="Q3217">
        <v>100</v>
      </c>
      <c r="R3217">
        <v>0</v>
      </c>
      <c r="S3217" s="2" t="s">
        <v>54</v>
      </c>
      <c r="T3217" s="2" t="s">
        <v>55</v>
      </c>
      <c r="U3217" s="2" t="s">
        <v>764</v>
      </c>
      <c r="V3217" s="2"/>
      <c r="W3217">
        <v>14000</v>
      </c>
      <c r="X3217">
        <v>0</v>
      </c>
      <c r="Y3217">
        <v>0</v>
      </c>
      <c r="Z3217">
        <v>14000</v>
      </c>
      <c r="AB3217" s="2" t="s">
        <v>57</v>
      </c>
      <c r="AC3217">
        <v>8000</v>
      </c>
      <c r="AD3217">
        <v>6000</v>
      </c>
      <c r="AE3217">
        <v>54000</v>
      </c>
      <c r="AF3217">
        <v>810</v>
      </c>
      <c r="AG3217" s="2" t="s">
        <v>17884</v>
      </c>
      <c r="AH3217" s="2"/>
      <c r="AI3217" s="1">
        <v>46204</v>
      </c>
      <c r="AJ3217" s="2"/>
      <c r="AK3217" s="2" t="s">
        <v>58</v>
      </c>
      <c r="AM3217" s="2" t="s">
        <v>59</v>
      </c>
      <c r="AP3217" s="2" t="s">
        <v>60</v>
      </c>
      <c r="AQ3217" s="2" t="s">
        <v>41</v>
      </c>
      <c r="AR3217">
        <v>40000</v>
      </c>
      <c r="AS3217" s="2" t="str">
        <f>_xlfn.IFNA(IF(VLOOKUP(all_resi[[#This Row],[No. Waybill]],settle_reconcile[No. Waybill],1,0)="","Recon","Recon"),"-")</f>
        <v>Recon</v>
      </c>
      <c r="AT3217" s="2">
        <f>all_resi[[#This Row],[Nilai COD]]-all_resi[[#This Row],[COD Fee]]-all_resi[[#This Row],[Total Biaya Setelah Diskon]]</f>
        <v>47190</v>
      </c>
      <c r="AU3217" s="2">
        <f>IF(all_resi[[#This Row],[Waktu Terima]]="","",_xlfn.DAYS(all_resi[[#This Row],[Waktu Terima]],all_resi[[#This Row],[Tanggal Pengiriman]]))</f>
        <v>2</v>
      </c>
    </row>
    <row r="3218" spans="1:47" x14ac:dyDescent="0.25">
      <c r="A3218" s="2" t="s">
        <v>17841</v>
      </c>
      <c r="B3218" s="1">
        <v>46202</v>
      </c>
      <c r="C3218" s="2" t="s">
        <v>42</v>
      </c>
      <c r="D3218" s="2" t="s">
        <v>43</v>
      </c>
      <c r="E3218" s="2" t="s">
        <v>44</v>
      </c>
      <c r="F3218" s="2" t="s">
        <v>45</v>
      </c>
      <c r="G3218" s="2" t="s">
        <v>46</v>
      </c>
      <c r="H3218" s="2" t="s">
        <v>80</v>
      </c>
      <c r="I3218" s="2" t="s">
        <v>17842</v>
      </c>
      <c r="J3218" s="2" t="s">
        <v>17843</v>
      </c>
      <c r="K3218" s="2" t="s">
        <v>177</v>
      </c>
      <c r="L3218" s="2" t="s">
        <v>896</v>
      </c>
      <c r="M3218" s="2" t="s">
        <v>897</v>
      </c>
      <c r="N3218" s="2" t="s">
        <v>17844</v>
      </c>
      <c r="O3218">
        <v>1</v>
      </c>
      <c r="P3218" s="2" t="s">
        <v>53</v>
      </c>
      <c r="Q3218">
        <v>100</v>
      </c>
      <c r="R3218">
        <v>0</v>
      </c>
      <c r="S3218" s="2" t="s">
        <v>54</v>
      </c>
      <c r="T3218" s="2" t="s">
        <v>55</v>
      </c>
      <c r="U3218" s="2" t="s">
        <v>305</v>
      </c>
      <c r="V3218" s="2"/>
      <c r="W3218">
        <v>87000</v>
      </c>
      <c r="X3218">
        <v>0</v>
      </c>
      <c r="Y3218">
        <v>0</v>
      </c>
      <c r="Z3218">
        <v>87000</v>
      </c>
      <c r="AB3218" s="2" t="s">
        <v>57</v>
      </c>
      <c r="AC3218">
        <v>34800</v>
      </c>
      <c r="AD3218">
        <v>52200</v>
      </c>
      <c r="AE3218">
        <v>157000</v>
      </c>
      <c r="AF3218">
        <v>2355</v>
      </c>
      <c r="AG3218" s="2"/>
      <c r="AH3218" s="2"/>
      <c r="AI3218" s="1"/>
      <c r="AJ3218" s="2" t="s">
        <v>87</v>
      </c>
      <c r="AK3218" s="2" t="s">
        <v>67</v>
      </c>
      <c r="AM3218" s="2" t="s">
        <v>59</v>
      </c>
      <c r="AP3218" s="2" t="s">
        <v>60</v>
      </c>
      <c r="AQ3218" s="2" t="s">
        <v>41</v>
      </c>
      <c r="AR3218">
        <v>70000</v>
      </c>
      <c r="AS3218" s="2" t="str">
        <f>_xlfn.IFNA(IF(VLOOKUP(all_resi[[#This Row],[No. Waybill]],settle_reconcile[No. Waybill],1,0)="","Recon","Recon"),"-")</f>
        <v>-</v>
      </c>
      <c r="AT3218" s="2">
        <f>all_resi[[#This Row],[Nilai COD]]-all_resi[[#This Row],[COD Fee]]-all_resi[[#This Row],[Total Biaya Setelah Diskon]]</f>
        <v>102445</v>
      </c>
      <c r="AU3218" s="2" t="str">
        <f>IF(all_resi[[#This Row],[Waktu Terima]]="","",_xlfn.DAYS(all_resi[[#This Row],[Waktu Terima]],all_resi[[#This Row],[Tanggal Pengiriman]]))</f>
        <v/>
      </c>
    </row>
    <row r="3219" spans="1:47" x14ac:dyDescent="0.25">
      <c r="A3219" s="2" t="s">
        <v>17849</v>
      </c>
      <c r="B3219" s="1">
        <v>46202</v>
      </c>
      <c r="C3219" s="2" t="s">
        <v>42</v>
      </c>
      <c r="D3219" s="2" t="s">
        <v>43</v>
      </c>
      <c r="E3219" s="2" t="s">
        <v>44</v>
      </c>
      <c r="F3219" s="2" t="s">
        <v>45</v>
      </c>
      <c r="G3219" s="2" t="s">
        <v>46</v>
      </c>
      <c r="H3219" s="2" t="s">
        <v>47</v>
      </c>
      <c r="I3219" s="2" t="s">
        <v>17850</v>
      </c>
      <c r="J3219" s="2" t="s">
        <v>17851</v>
      </c>
      <c r="K3219" s="2" t="s">
        <v>156</v>
      </c>
      <c r="L3219" s="2" t="s">
        <v>726</v>
      </c>
      <c r="M3219" s="2" t="s">
        <v>2483</v>
      </c>
      <c r="N3219" s="2" t="s">
        <v>17852</v>
      </c>
      <c r="O3219">
        <v>1</v>
      </c>
      <c r="P3219" s="2" t="s">
        <v>53</v>
      </c>
      <c r="Q3219">
        <v>100</v>
      </c>
      <c r="R3219">
        <v>0</v>
      </c>
      <c r="S3219" s="2" t="s">
        <v>54</v>
      </c>
      <c r="T3219" s="2" t="s">
        <v>55</v>
      </c>
      <c r="U3219" s="2" t="s">
        <v>386</v>
      </c>
      <c r="V3219" s="2"/>
      <c r="W3219">
        <v>84000</v>
      </c>
      <c r="X3219">
        <v>0</v>
      </c>
      <c r="Y3219">
        <v>0</v>
      </c>
      <c r="Z3219">
        <v>84000</v>
      </c>
      <c r="AB3219" s="2" t="s">
        <v>57</v>
      </c>
      <c r="AC3219">
        <v>33600</v>
      </c>
      <c r="AD3219">
        <v>50400</v>
      </c>
      <c r="AE3219">
        <v>278670</v>
      </c>
      <c r="AF3219">
        <v>4180.05</v>
      </c>
      <c r="AG3219" s="2"/>
      <c r="AH3219" s="2"/>
      <c r="AI3219" s="1"/>
      <c r="AJ3219" s="2"/>
      <c r="AK3219" s="2" t="s">
        <v>67</v>
      </c>
      <c r="AM3219" s="2" t="s">
        <v>59</v>
      </c>
      <c r="AP3219" s="2" t="s">
        <v>60</v>
      </c>
      <c r="AQ3219" s="2" t="s">
        <v>41</v>
      </c>
      <c r="AR3219">
        <v>194670</v>
      </c>
      <c r="AS3219" s="2" t="str">
        <f>_xlfn.IFNA(IF(VLOOKUP(all_resi[[#This Row],[No. Waybill]],settle_reconcile[No. Waybill],1,0)="","Recon","Recon"),"-")</f>
        <v>-</v>
      </c>
      <c r="AT3219" s="2">
        <f>all_resi[[#This Row],[Nilai COD]]-all_resi[[#This Row],[COD Fee]]-all_resi[[#This Row],[Total Biaya Setelah Diskon]]</f>
        <v>224089.95</v>
      </c>
      <c r="AU3219" s="2" t="str">
        <f>IF(all_resi[[#This Row],[Waktu Terima]]="","",_xlfn.DAYS(all_resi[[#This Row],[Waktu Terima]],all_resi[[#This Row],[Tanggal Pengiriman]]))</f>
        <v/>
      </c>
    </row>
    <row r="3220" spans="1:47" x14ac:dyDescent="0.25">
      <c r="A3220" s="2" t="s">
        <v>17719</v>
      </c>
      <c r="B3220" s="1">
        <v>46202</v>
      </c>
      <c r="C3220" s="2" t="s">
        <v>42</v>
      </c>
      <c r="D3220" s="2" t="s">
        <v>43</v>
      </c>
      <c r="E3220" s="2" t="s">
        <v>44</v>
      </c>
      <c r="F3220" s="2" t="s">
        <v>45</v>
      </c>
      <c r="G3220" s="2" t="s">
        <v>46</v>
      </c>
      <c r="H3220" s="2" t="s">
        <v>80</v>
      </c>
      <c r="I3220" s="2" t="s">
        <v>17720</v>
      </c>
      <c r="J3220" s="2" t="s">
        <v>17721</v>
      </c>
      <c r="K3220" s="2" t="s">
        <v>177</v>
      </c>
      <c r="L3220" s="2" t="s">
        <v>178</v>
      </c>
      <c r="M3220" s="2" t="s">
        <v>10716</v>
      </c>
      <c r="N3220" s="2" t="s">
        <v>17722</v>
      </c>
      <c r="O3220">
        <v>1</v>
      </c>
      <c r="P3220" s="2" t="s">
        <v>53</v>
      </c>
      <c r="Q3220">
        <v>100</v>
      </c>
      <c r="R3220">
        <v>0</v>
      </c>
      <c r="S3220" s="2" t="s">
        <v>54</v>
      </c>
      <c r="T3220" s="2" t="s">
        <v>55</v>
      </c>
      <c r="U3220" s="2" t="s">
        <v>86</v>
      </c>
      <c r="V3220" s="2"/>
      <c r="W3220">
        <v>102000</v>
      </c>
      <c r="X3220">
        <v>0</v>
      </c>
      <c r="Y3220">
        <v>0</v>
      </c>
      <c r="Z3220">
        <v>102000</v>
      </c>
      <c r="AB3220" s="2" t="s">
        <v>57</v>
      </c>
      <c r="AC3220">
        <v>40800</v>
      </c>
      <c r="AD3220">
        <v>61200</v>
      </c>
      <c r="AE3220">
        <v>127000</v>
      </c>
      <c r="AF3220">
        <v>1905</v>
      </c>
      <c r="AG3220" s="2"/>
      <c r="AH3220" s="2"/>
      <c r="AI3220" s="1"/>
      <c r="AJ3220" s="2" t="s">
        <v>87</v>
      </c>
      <c r="AK3220" s="2" t="s">
        <v>67</v>
      </c>
      <c r="AM3220" s="2" t="s">
        <v>59</v>
      </c>
      <c r="AP3220" s="2" t="s">
        <v>60</v>
      </c>
      <c r="AQ3220" s="2" t="s">
        <v>41</v>
      </c>
      <c r="AR3220">
        <v>25000</v>
      </c>
      <c r="AS3220" s="2" t="str">
        <f>_xlfn.IFNA(IF(VLOOKUP(all_resi[[#This Row],[No. Waybill]],settle_reconcile[No. Waybill],1,0)="","Recon","Recon"),"-")</f>
        <v>-</v>
      </c>
      <c r="AT3220" s="2">
        <f>all_resi[[#This Row],[Nilai COD]]-all_resi[[#This Row],[COD Fee]]-all_resi[[#This Row],[Total Biaya Setelah Diskon]]</f>
        <v>63895</v>
      </c>
      <c r="AU3220" s="2" t="str">
        <f>IF(all_resi[[#This Row],[Waktu Terima]]="","",_xlfn.DAYS(all_resi[[#This Row],[Waktu Terima]],all_resi[[#This Row],[Tanggal Pengiriman]]))</f>
        <v/>
      </c>
    </row>
    <row r="3221" spans="1:47" x14ac:dyDescent="0.25">
      <c r="A3221" s="2" t="s">
        <v>17341</v>
      </c>
      <c r="B3221" s="1">
        <v>46202</v>
      </c>
      <c r="C3221" s="2" t="s">
        <v>42</v>
      </c>
      <c r="D3221" s="2" t="s">
        <v>43</v>
      </c>
      <c r="E3221" s="2" t="s">
        <v>44</v>
      </c>
      <c r="F3221" s="2" t="s">
        <v>45</v>
      </c>
      <c r="G3221" s="2" t="s">
        <v>46</v>
      </c>
      <c r="H3221" s="2" t="s">
        <v>80</v>
      </c>
      <c r="I3221" s="2" t="s">
        <v>17342</v>
      </c>
      <c r="J3221" s="2" t="s">
        <v>17343</v>
      </c>
      <c r="K3221" s="2" t="s">
        <v>143</v>
      </c>
      <c r="L3221" s="2" t="s">
        <v>2896</v>
      </c>
      <c r="M3221" s="2" t="s">
        <v>17344</v>
      </c>
      <c r="N3221" s="2" t="s">
        <v>17345</v>
      </c>
      <c r="O3221">
        <v>1</v>
      </c>
      <c r="P3221" s="2" t="s">
        <v>53</v>
      </c>
      <c r="Q3221">
        <v>100</v>
      </c>
      <c r="R3221">
        <v>0</v>
      </c>
      <c r="S3221" s="2" t="s">
        <v>54</v>
      </c>
      <c r="T3221" s="2" t="s">
        <v>55</v>
      </c>
      <c r="U3221" s="2" t="s">
        <v>305</v>
      </c>
      <c r="V3221" s="2"/>
      <c r="W3221">
        <v>25000</v>
      </c>
      <c r="X3221">
        <v>0</v>
      </c>
      <c r="Y3221">
        <v>0</v>
      </c>
      <c r="Z3221">
        <v>25000</v>
      </c>
      <c r="AB3221" s="2" t="s">
        <v>57</v>
      </c>
      <c r="AC3221">
        <v>18000</v>
      </c>
      <c r="AD3221">
        <v>7000</v>
      </c>
      <c r="AE3221">
        <v>95000</v>
      </c>
      <c r="AF3221">
        <v>1425</v>
      </c>
      <c r="AG3221" s="2" t="s">
        <v>17342</v>
      </c>
      <c r="AH3221" s="2"/>
      <c r="AI3221" s="1">
        <v>46206</v>
      </c>
      <c r="AJ3221" s="2" t="s">
        <v>87</v>
      </c>
      <c r="AK3221" s="2" t="s">
        <v>58</v>
      </c>
      <c r="AM3221" s="2" t="s">
        <v>59</v>
      </c>
      <c r="AP3221" s="2" t="s">
        <v>60</v>
      </c>
      <c r="AQ3221" s="2" t="s">
        <v>41</v>
      </c>
      <c r="AR3221">
        <v>70000</v>
      </c>
      <c r="AS3221" s="2" t="str">
        <f>_xlfn.IFNA(IF(VLOOKUP(all_resi[[#This Row],[No. Waybill]],settle_reconcile[No. Waybill],1,0)="","Recon","Recon"),"-")</f>
        <v>Recon</v>
      </c>
      <c r="AT3221" s="2">
        <f>all_resi[[#This Row],[Nilai COD]]-all_resi[[#This Row],[COD Fee]]-all_resi[[#This Row],[Total Biaya Setelah Diskon]]</f>
        <v>86575</v>
      </c>
      <c r="AU3221" s="2">
        <f>IF(all_resi[[#This Row],[Waktu Terima]]="","",_xlfn.DAYS(all_resi[[#This Row],[Waktu Terima]],all_resi[[#This Row],[Tanggal Pengiriman]]))</f>
        <v>4</v>
      </c>
    </row>
    <row r="3222" spans="1:47" x14ac:dyDescent="0.25">
      <c r="A3222" s="2" t="s">
        <v>17845</v>
      </c>
      <c r="B3222" s="1">
        <v>46202</v>
      </c>
      <c r="C3222" s="2" t="s">
        <v>42</v>
      </c>
      <c r="D3222" s="2" t="s">
        <v>43</v>
      </c>
      <c r="E3222" s="2" t="s">
        <v>44</v>
      </c>
      <c r="F3222" s="2" t="s">
        <v>45</v>
      </c>
      <c r="G3222" s="2" t="s">
        <v>46</v>
      </c>
      <c r="H3222" s="2" t="s">
        <v>47</v>
      </c>
      <c r="I3222" s="2" t="s">
        <v>17846</v>
      </c>
      <c r="J3222" s="2" t="s">
        <v>17847</v>
      </c>
      <c r="K3222" s="2" t="s">
        <v>177</v>
      </c>
      <c r="L3222" s="2" t="s">
        <v>669</v>
      </c>
      <c r="M3222" s="2" t="s">
        <v>4086</v>
      </c>
      <c r="N3222" s="2" t="s">
        <v>17848</v>
      </c>
      <c r="O3222">
        <v>1</v>
      </c>
      <c r="P3222" s="2" t="s">
        <v>53</v>
      </c>
      <c r="Q3222">
        <v>100</v>
      </c>
      <c r="R3222">
        <v>0</v>
      </c>
      <c r="S3222" s="2" t="s">
        <v>54</v>
      </c>
      <c r="T3222" s="2" t="s">
        <v>55</v>
      </c>
      <c r="U3222" s="2" t="s">
        <v>207</v>
      </c>
      <c r="V3222" s="2"/>
      <c r="W3222">
        <v>102000</v>
      </c>
      <c r="X3222">
        <v>0</v>
      </c>
      <c r="Y3222">
        <v>0</v>
      </c>
      <c r="Z3222">
        <v>102000</v>
      </c>
      <c r="AB3222" s="2" t="s">
        <v>57</v>
      </c>
      <c r="AC3222">
        <v>40800</v>
      </c>
      <c r="AD3222">
        <v>61200</v>
      </c>
      <c r="AE3222">
        <v>172000</v>
      </c>
      <c r="AF3222">
        <v>2580</v>
      </c>
      <c r="AG3222" s="2" t="s">
        <v>43</v>
      </c>
      <c r="AH3222" s="2"/>
      <c r="AI3222" s="1">
        <v>46212</v>
      </c>
      <c r="AJ3222" s="2"/>
      <c r="AK3222" s="2" t="s">
        <v>67</v>
      </c>
      <c r="AM3222" s="2" t="s">
        <v>59</v>
      </c>
      <c r="AP3222" s="2" t="s">
        <v>60</v>
      </c>
      <c r="AQ3222" s="2" t="s">
        <v>41</v>
      </c>
      <c r="AR3222">
        <v>70000</v>
      </c>
      <c r="AS3222" s="2" t="str">
        <f>_xlfn.IFNA(IF(VLOOKUP(all_resi[[#This Row],[No. Waybill]],settle_reconcile[No. Waybill],1,0)="","Recon","Recon"),"-")</f>
        <v>-</v>
      </c>
      <c r="AT3222" s="2">
        <f>all_resi[[#This Row],[Nilai COD]]-all_resi[[#This Row],[COD Fee]]-all_resi[[#This Row],[Total Biaya Setelah Diskon]]</f>
        <v>108220</v>
      </c>
      <c r="AU3222" s="2">
        <f>IF(all_resi[[#This Row],[Waktu Terima]]="","",_xlfn.DAYS(all_resi[[#This Row],[Waktu Terima]],all_resi[[#This Row],[Tanggal Pengiriman]]))</f>
        <v>10</v>
      </c>
    </row>
    <row r="3223" spans="1:47" x14ac:dyDescent="0.25">
      <c r="A3223" s="2" t="s">
        <v>17593</v>
      </c>
      <c r="B3223" s="1">
        <v>46202</v>
      </c>
      <c r="C3223" s="2" t="s">
        <v>42</v>
      </c>
      <c r="D3223" s="2" t="s">
        <v>43</v>
      </c>
      <c r="E3223" s="2" t="s">
        <v>44</v>
      </c>
      <c r="F3223" s="2" t="s">
        <v>45</v>
      </c>
      <c r="G3223" s="2" t="s">
        <v>46</v>
      </c>
      <c r="H3223" s="2" t="s">
        <v>47</v>
      </c>
      <c r="I3223" s="2" t="s">
        <v>17594</v>
      </c>
      <c r="J3223" s="2" t="s">
        <v>17595</v>
      </c>
      <c r="K3223" s="2" t="s">
        <v>49</v>
      </c>
      <c r="L3223" s="2" t="s">
        <v>2075</v>
      </c>
      <c r="M3223" s="2" t="s">
        <v>17596</v>
      </c>
      <c r="N3223" s="2" t="s">
        <v>17597</v>
      </c>
      <c r="O3223">
        <v>1</v>
      </c>
      <c r="P3223" s="2" t="s">
        <v>53</v>
      </c>
      <c r="Q3223">
        <v>100</v>
      </c>
      <c r="R3223">
        <v>0</v>
      </c>
      <c r="S3223" s="2" t="s">
        <v>54</v>
      </c>
      <c r="T3223" s="2" t="s">
        <v>55</v>
      </c>
      <c r="U3223" s="2" t="s">
        <v>225</v>
      </c>
      <c r="V3223" s="2"/>
      <c r="W3223">
        <v>61000</v>
      </c>
      <c r="X3223">
        <v>0</v>
      </c>
      <c r="Y3223">
        <v>0</v>
      </c>
      <c r="Z3223">
        <v>61000</v>
      </c>
      <c r="AB3223" s="2" t="s">
        <v>57</v>
      </c>
      <c r="AC3223">
        <v>24400</v>
      </c>
      <c r="AD3223">
        <v>36600</v>
      </c>
      <c r="AE3223">
        <v>165000</v>
      </c>
      <c r="AF3223">
        <v>2475</v>
      </c>
      <c r="AG3223" s="2"/>
      <c r="AH3223" s="2"/>
      <c r="AI3223" s="1"/>
      <c r="AJ3223" s="2"/>
      <c r="AK3223" s="2" t="s">
        <v>67</v>
      </c>
      <c r="AM3223" s="2" t="s">
        <v>59</v>
      </c>
      <c r="AP3223" s="2" t="s">
        <v>60</v>
      </c>
      <c r="AQ3223" s="2" t="s">
        <v>41</v>
      </c>
      <c r="AR3223">
        <v>104000</v>
      </c>
      <c r="AS3223" s="2" t="str">
        <f>_xlfn.IFNA(IF(VLOOKUP(all_resi[[#This Row],[No. Waybill]],settle_reconcile[No. Waybill],1,0)="","Recon","Recon"),"-")</f>
        <v>-</v>
      </c>
      <c r="AT3223" s="2">
        <f>all_resi[[#This Row],[Nilai COD]]-all_resi[[#This Row],[COD Fee]]-all_resi[[#This Row],[Total Biaya Setelah Diskon]]</f>
        <v>125925</v>
      </c>
      <c r="AU3223" s="2" t="str">
        <f>IF(all_resi[[#This Row],[Waktu Terima]]="","",_xlfn.DAYS(all_resi[[#This Row],[Waktu Terima]],all_resi[[#This Row],[Tanggal Pengiriman]]))</f>
        <v/>
      </c>
    </row>
    <row r="3224" spans="1:47" x14ac:dyDescent="0.25">
      <c r="A3224" s="2" t="s">
        <v>17598</v>
      </c>
      <c r="B3224" s="1">
        <v>46202</v>
      </c>
      <c r="C3224" s="2" t="s">
        <v>42</v>
      </c>
      <c r="D3224" s="2" t="s">
        <v>43</v>
      </c>
      <c r="E3224" s="2" t="s">
        <v>44</v>
      </c>
      <c r="F3224" s="2" t="s">
        <v>45</v>
      </c>
      <c r="G3224" s="2" t="s">
        <v>46</v>
      </c>
      <c r="H3224" s="2" t="s">
        <v>47</v>
      </c>
      <c r="I3224" s="2" t="s">
        <v>17599</v>
      </c>
      <c r="J3224" s="2" t="s">
        <v>17600</v>
      </c>
      <c r="K3224" s="2" t="s">
        <v>183</v>
      </c>
      <c r="L3224" s="2" t="s">
        <v>337</v>
      </c>
      <c r="M3224" s="2" t="s">
        <v>3461</v>
      </c>
      <c r="N3224" s="2" t="s">
        <v>17601</v>
      </c>
      <c r="O3224">
        <v>1</v>
      </c>
      <c r="P3224" s="2" t="s">
        <v>53</v>
      </c>
      <c r="Q3224">
        <v>100</v>
      </c>
      <c r="R3224">
        <v>0</v>
      </c>
      <c r="S3224" s="2" t="s">
        <v>54</v>
      </c>
      <c r="T3224" s="2" t="s">
        <v>55</v>
      </c>
      <c r="U3224" s="2" t="s">
        <v>97</v>
      </c>
      <c r="V3224" s="2"/>
      <c r="W3224">
        <v>85000</v>
      </c>
      <c r="X3224">
        <v>0</v>
      </c>
      <c r="Y3224">
        <v>0</v>
      </c>
      <c r="Z3224">
        <v>85000</v>
      </c>
      <c r="AB3224" s="2" t="s">
        <v>57</v>
      </c>
      <c r="AC3224">
        <v>34000</v>
      </c>
      <c r="AD3224">
        <v>51000</v>
      </c>
      <c r="AE3224">
        <v>155000</v>
      </c>
      <c r="AF3224">
        <v>2325</v>
      </c>
      <c r="AG3224" s="2"/>
      <c r="AH3224" s="2"/>
      <c r="AI3224" s="1"/>
      <c r="AJ3224" s="2"/>
      <c r="AK3224" s="2" t="s">
        <v>67</v>
      </c>
      <c r="AM3224" s="2" t="s">
        <v>59</v>
      </c>
      <c r="AP3224" s="2" t="s">
        <v>60</v>
      </c>
      <c r="AQ3224" s="2" t="s">
        <v>41</v>
      </c>
      <c r="AR3224">
        <v>70000</v>
      </c>
      <c r="AS3224" s="2" t="str">
        <f>_xlfn.IFNA(IF(VLOOKUP(all_resi[[#This Row],[No. Waybill]],settle_reconcile[No. Waybill],1,0)="","Recon","Recon"),"-")</f>
        <v>-</v>
      </c>
      <c r="AT3224" s="2">
        <f>all_resi[[#This Row],[Nilai COD]]-all_resi[[#This Row],[COD Fee]]-all_resi[[#This Row],[Total Biaya Setelah Diskon]]</f>
        <v>101675</v>
      </c>
      <c r="AU3224" s="2" t="str">
        <f>IF(all_resi[[#This Row],[Waktu Terima]]="","",_xlfn.DAYS(all_resi[[#This Row],[Waktu Terima]],all_resi[[#This Row],[Tanggal Pengiriman]]))</f>
        <v/>
      </c>
    </row>
    <row r="3225" spans="1:47" x14ac:dyDescent="0.25">
      <c r="A3225" s="2" t="s">
        <v>18481</v>
      </c>
      <c r="B3225" s="1">
        <v>46202</v>
      </c>
      <c r="C3225" s="2" t="s">
        <v>42</v>
      </c>
      <c r="D3225" s="2" t="s">
        <v>43</v>
      </c>
      <c r="E3225" s="2" t="s">
        <v>44</v>
      </c>
      <c r="F3225" s="2" t="s">
        <v>45</v>
      </c>
      <c r="G3225" s="2" t="s">
        <v>46</v>
      </c>
      <c r="H3225" s="2" t="s">
        <v>80</v>
      </c>
      <c r="I3225" s="2" t="s">
        <v>18482</v>
      </c>
      <c r="J3225" s="2" t="s">
        <v>18483</v>
      </c>
      <c r="K3225" s="2" t="s">
        <v>49</v>
      </c>
      <c r="L3225" s="2" t="s">
        <v>1690</v>
      </c>
      <c r="M3225" s="2" t="s">
        <v>9621</v>
      </c>
      <c r="N3225" s="2" t="s">
        <v>18484</v>
      </c>
      <c r="O3225">
        <v>1</v>
      </c>
      <c r="P3225" s="2" t="s">
        <v>53</v>
      </c>
      <c r="Q3225">
        <v>100</v>
      </c>
      <c r="R3225">
        <v>0</v>
      </c>
      <c r="S3225" s="2" t="s">
        <v>54</v>
      </c>
      <c r="T3225" s="2" t="s">
        <v>55</v>
      </c>
      <c r="U3225" s="2" t="s">
        <v>305</v>
      </c>
      <c r="V3225" s="2"/>
      <c r="W3225">
        <v>72000</v>
      </c>
      <c r="X3225">
        <v>0</v>
      </c>
      <c r="Y3225">
        <v>0</v>
      </c>
      <c r="Z3225">
        <v>72000</v>
      </c>
      <c r="AB3225" s="2" t="s">
        <v>57</v>
      </c>
      <c r="AC3225">
        <v>28800</v>
      </c>
      <c r="AD3225">
        <v>43200</v>
      </c>
      <c r="AE3225">
        <v>142000</v>
      </c>
      <c r="AF3225">
        <v>2130</v>
      </c>
      <c r="AG3225" s="2" t="s">
        <v>18482</v>
      </c>
      <c r="AH3225" s="2"/>
      <c r="AI3225" s="1">
        <v>46209</v>
      </c>
      <c r="AJ3225" s="2" t="s">
        <v>87</v>
      </c>
      <c r="AK3225" s="2" t="s">
        <v>58</v>
      </c>
      <c r="AM3225" s="2" t="s">
        <v>59</v>
      </c>
      <c r="AP3225" s="2" t="s">
        <v>60</v>
      </c>
      <c r="AQ3225" s="2" t="s">
        <v>41</v>
      </c>
      <c r="AR3225">
        <v>70000</v>
      </c>
      <c r="AS3225" s="2" t="str">
        <f>_xlfn.IFNA(IF(VLOOKUP(all_resi[[#This Row],[No. Waybill]],settle_reconcile[No. Waybill],1,0)="","Recon","Recon"),"-")</f>
        <v>Recon</v>
      </c>
      <c r="AT3225" s="2">
        <f>all_resi[[#This Row],[Nilai COD]]-all_resi[[#This Row],[COD Fee]]-all_resi[[#This Row],[Total Biaya Setelah Diskon]]</f>
        <v>96670</v>
      </c>
      <c r="AU3225" s="2">
        <f>IF(all_resi[[#This Row],[Waktu Terima]]="","",_xlfn.DAYS(all_resi[[#This Row],[Waktu Terima]],all_resi[[#This Row],[Tanggal Pengiriman]]))</f>
        <v>7</v>
      </c>
    </row>
    <row r="3226" spans="1:47" x14ac:dyDescent="0.25">
      <c r="A3226" s="2" t="s">
        <v>18067</v>
      </c>
      <c r="B3226" s="1">
        <v>46202</v>
      </c>
      <c r="C3226" s="2" t="s">
        <v>42</v>
      </c>
      <c r="D3226" s="2" t="s">
        <v>43</v>
      </c>
      <c r="E3226" s="2" t="s">
        <v>44</v>
      </c>
      <c r="F3226" s="2" t="s">
        <v>45</v>
      </c>
      <c r="G3226" s="2" t="s">
        <v>46</v>
      </c>
      <c r="H3226" s="2" t="s">
        <v>47</v>
      </c>
      <c r="I3226" s="2" t="s">
        <v>18068</v>
      </c>
      <c r="J3226" s="2" t="s">
        <v>18069</v>
      </c>
      <c r="K3226" s="2" t="s">
        <v>156</v>
      </c>
      <c r="L3226" s="2" t="s">
        <v>509</v>
      </c>
      <c r="M3226" s="2" t="s">
        <v>1552</v>
      </c>
      <c r="N3226" s="2" t="s">
        <v>18070</v>
      </c>
      <c r="O3226">
        <v>1</v>
      </c>
      <c r="P3226" s="2" t="s">
        <v>53</v>
      </c>
      <c r="Q3226">
        <v>100</v>
      </c>
      <c r="R3226">
        <v>0</v>
      </c>
      <c r="S3226" s="2" t="s">
        <v>54</v>
      </c>
      <c r="T3226" s="2" t="s">
        <v>55</v>
      </c>
      <c r="U3226" s="2" t="s">
        <v>207</v>
      </c>
      <c r="V3226" s="2"/>
      <c r="W3226">
        <v>80000</v>
      </c>
      <c r="X3226">
        <v>0</v>
      </c>
      <c r="Y3226">
        <v>0</v>
      </c>
      <c r="Z3226">
        <v>80000</v>
      </c>
      <c r="AB3226" s="2" t="s">
        <v>57</v>
      </c>
      <c r="AC3226">
        <v>32000</v>
      </c>
      <c r="AD3226">
        <v>48000</v>
      </c>
      <c r="AE3226">
        <v>150000</v>
      </c>
      <c r="AF3226">
        <v>2250</v>
      </c>
      <c r="AG3226" s="2"/>
      <c r="AH3226" s="2"/>
      <c r="AI3226" s="1"/>
      <c r="AJ3226" s="2"/>
      <c r="AK3226" s="2" t="s">
        <v>67</v>
      </c>
      <c r="AM3226" s="2" t="s">
        <v>59</v>
      </c>
      <c r="AP3226" s="2" t="s">
        <v>60</v>
      </c>
      <c r="AQ3226" s="2" t="s">
        <v>41</v>
      </c>
      <c r="AR3226">
        <v>70000</v>
      </c>
      <c r="AS3226" s="2" t="str">
        <f>_xlfn.IFNA(IF(VLOOKUP(all_resi[[#This Row],[No. Waybill]],settle_reconcile[No. Waybill],1,0)="","Recon","Recon"),"-")</f>
        <v>-</v>
      </c>
      <c r="AT3226" s="2">
        <f>all_resi[[#This Row],[Nilai COD]]-all_resi[[#This Row],[COD Fee]]-all_resi[[#This Row],[Total Biaya Setelah Diskon]]</f>
        <v>99750</v>
      </c>
      <c r="AU3226" s="2" t="str">
        <f>IF(all_resi[[#This Row],[Waktu Terima]]="","",_xlfn.DAYS(all_resi[[#This Row],[Waktu Terima]],all_resi[[#This Row],[Tanggal Pengiriman]]))</f>
        <v/>
      </c>
    </row>
    <row r="3227" spans="1:47" x14ac:dyDescent="0.25">
      <c r="A3227" s="2" t="s">
        <v>17861</v>
      </c>
      <c r="B3227" s="1">
        <v>46202</v>
      </c>
      <c r="C3227" s="2" t="s">
        <v>42</v>
      </c>
      <c r="D3227" s="2" t="s">
        <v>43</v>
      </c>
      <c r="E3227" s="2" t="s">
        <v>44</v>
      </c>
      <c r="F3227" s="2" t="s">
        <v>45</v>
      </c>
      <c r="G3227" s="2" t="s">
        <v>46</v>
      </c>
      <c r="H3227" s="2" t="s">
        <v>80</v>
      </c>
      <c r="I3227" s="2" t="s">
        <v>17862</v>
      </c>
      <c r="J3227" s="2" t="s">
        <v>17863</v>
      </c>
      <c r="K3227" s="2" t="s">
        <v>116</v>
      </c>
      <c r="L3227" s="2" t="s">
        <v>2779</v>
      </c>
      <c r="M3227" s="2" t="s">
        <v>17864</v>
      </c>
      <c r="N3227" s="2" t="s">
        <v>17865</v>
      </c>
      <c r="O3227">
        <v>1</v>
      </c>
      <c r="P3227" s="2" t="s">
        <v>53</v>
      </c>
      <c r="Q3227">
        <v>100</v>
      </c>
      <c r="R3227">
        <v>0</v>
      </c>
      <c r="S3227" s="2" t="s">
        <v>54</v>
      </c>
      <c r="T3227" s="2" t="s">
        <v>55</v>
      </c>
      <c r="U3227" s="2" t="s">
        <v>305</v>
      </c>
      <c r="V3227" s="2"/>
      <c r="W3227">
        <v>12000</v>
      </c>
      <c r="X3227">
        <v>0</v>
      </c>
      <c r="Y3227">
        <v>0</v>
      </c>
      <c r="Z3227">
        <v>12000</v>
      </c>
      <c r="AB3227" s="2" t="s">
        <v>57</v>
      </c>
      <c r="AC3227">
        <v>7000</v>
      </c>
      <c r="AD3227">
        <v>5000</v>
      </c>
      <c r="AE3227">
        <v>84000</v>
      </c>
      <c r="AF3227">
        <v>1260</v>
      </c>
      <c r="AG3227" s="2" t="s">
        <v>17862</v>
      </c>
      <c r="AH3227" s="2"/>
      <c r="AI3227" s="1">
        <v>46203</v>
      </c>
      <c r="AJ3227" s="2" t="s">
        <v>87</v>
      </c>
      <c r="AK3227" s="2" t="s">
        <v>58</v>
      </c>
      <c r="AM3227" s="2" t="s">
        <v>59</v>
      </c>
      <c r="AP3227" s="2" t="s">
        <v>60</v>
      </c>
      <c r="AQ3227" s="2" t="s">
        <v>41</v>
      </c>
      <c r="AR3227">
        <v>72000</v>
      </c>
      <c r="AS3227" s="2" t="str">
        <f>_xlfn.IFNA(IF(VLOOKUP(all_resi[[#This Row],[No. Waybill]],settle_reconcile[No. Waybill],1,0)="","Recon","Recon"),"-")</f>
        <v>Recon</v>
      </c>
      <c r="AT3227" s="2">
        <f>all_resi[[#This Row],[Nilai COD]]-all_resi[[#This Row],[COD Fee]]-all_resi[[#This Row],[Total Biaya Setelah Diskon]]</f>
        <v>77740</v>
      </c>
      <c r="AU3227" s="2">
        <f>IF(all_resi[[#This Row],[Waktu Terima]]="","",_xlfn.DAYS(all_resi[[#This Row],[Waktu Terima]],all_resi[[#This Row],[Tanggal Pengiriman]]))</f>
        <v>1</v>
      </c>
    </row>
    <row r="3228" spans="1:47" x14ac:dyDescent="0.25">
      <c r="A3228" s="2" t="s">
        <v>17830</v>
      </c>
      <c r="B3228" s="1">
        <v>46202</v>
      </c>
      <c r="C3228" s="2" t="s">
        <v>42</v>
      </c>
      <c r="D3228" s="2" t="s">
        <v>43</v>
      </c>
      <c r="E3228" s="2" t="s">
        <v>44</v>
      </c>
      <c r="F3228" s="2" t="s">
        <v>45</v>
      </c>
      <c r="G3228" s="2" t="s">
        <v>46</v>
      </c>
      <c r="H3228" s="2" t="s">
        <v>47</v>
      </c>
      <c r="I3228" s="2" t="s">
        <v>17831</v>
      </c>
      <c r="J3228" s="2" t="s">
        <v>17832</v>
      </c>
      <c r="K3228" s="2" t="s">
        <v>177</v>
      </c>
      <c r="L3228" s="2" t="s">
        <v>1333</v>
      </c>
      <c r="M3228" s="2" t="s">
        <v>2080</v>
      </c>
      <c r="N3228" s="2" t="s">
        <v>17833</v>
      </c>
      <c r="O3228">
        <v>1</v>
      </c>
      <c r="P3228" s="2" t="s">
        <v>53</v>
      </c>
      <c r="Q3228">
        <v>100</v>
      </c>
      <c r="R3228">
        <v>0</v>
      </c>
      <c r="S3228" s="2" t="s">
        <v>54</v>
      </c>
      <c r="T3228" s="2" t="s">
        <v>55</v>
      </c>
      <c r="U3228" s="2" t="s">
        <v>17834</v>
      </c>
      <c r="V3228" s="2"/>
      <c r="W3228">
        <v>87000</v>
      </c>
      <c r="X3228">
        <v>0</v>
      </c>
      <c r="Y3228">
        <v>0</v>
      </c>
      <c r="Z3228">
        <v>87000</v>
      </c>
      <c r="AB3228" s="2" t="s">
        <v>57</v>
      </c>
      <c r="AC3228">
        <v>34800</v>
      </c>
      <c r="AD3228">
        <v>52200</v>
      </c>
      <c r="AE3228">
        <v>167450</v>
      </c>
      <c r="AF3228">
        <v>2511.75</v>
      </c>
      <c r="AG3228" s="2" t="s">
        <v>17831</v>
      </c>
      <c r="AH3228" s="2"/>
      <c r="AI3228" s="1">
        <v>46207</v>
      </c>
      <c r="AJ3228" s="2"/>
      <c r="AK3228" s="2" t="s">
        <v>58</v>
      </c>
      <c r="AM3228" s="2" t="s">
        <v>59</v>
      </c>
      <c r="AP3228" s="2" t="s">
        <v>60</v>
      </c>
      <c r="AQ3228" s="2" t="s">
        <v>41</v>
      </c>
      <c r="AR3228">
        <v>80450</v>
      </c>
      <c r="AS3228" s="2" t="str">
        <f>_xlfn.IFNA(IF(VLOOKUP(all_resi[[#This Row],[No. Waybill]],settle_reconcile[No. Waybill],1,0)="","Recon","Recon"),"-")</f>
        <v>Recon</v>
      </c>
      <c r="AT3228" s="2">
        <f>all_resi[[#This Row],[Nilai COD]]-all_resi[[#This Row],[COD Fee]]-all_resi[[#This Row],[Total Biaya Setelah Diskon]]</f>
        <v>112738.25</v>
      </c>
      <c r="AU3228" s="2">
        <f>IF(all_resi[[#This Row],[Waktu Terima]]="","",_xlfn.DAYS(all_resi[[#This Row],[Waktu Terima]],all_resi[[#This Row],[Tanggal Pengiriman]]))</f>
        <v>5</v>
      </c>
    </row>
    <row r="3229" spans="1:47" x14ac:dyDescent="0.25">
      <c r="A3229" s="2" t="s">
        <v>17822</v>
      </c>
      <c r="B3229" s="1">
        <v>46202</v>
      </c>
      <c r="C3229" s="2" t="s">
        <v>42</v>
      </c>
      <c r="D3229" s="2" t="s">
        <v>43</v>
      </c>
      <c r="E3229" s="2" t="s">
        <v>44</v>
      </c>
      <c r="F3229" s="2" t="s">
        <v>45</v>
      </c>
      <c r="G3229" s="2" t="s">
        <v>46</v>
      </c>
      <c r="H3229" s="2" t="s">
        <v>47</v>
      </c>
      <c r="I3229" s="2" t="s">
        <v>17823</v>
      </c>
      <c r="J3229" s="2" t="s">
        <v>17824</v>
      </c>
      <c r="K3229" s="2" t="s">
        <v>106</v>
      </c>
      <c r="L3229" s="2" t="s">
        <v>2087</v>
      </c>
      <c r="M3229" s="2" t="s">
        <v>2088</v>
      </c>
      <c r="N3229" s="2" t="s">
        <v>17825</v>
      </c>
      <c r="O3229">
        <v>1</v>
      </c>
      <c r="P3229" s="2" t="s">
        <v>53</v>
      </c>
      <c r="Q3229">
        <v>100</v>
      </c>
      <c r="R3229">
        <v>0</v>
      </c>
      <c r="S3229" s="2" t="s">
        <v>54</v>
      </c>
      <c r="T3229" s="2" t="s">
        <v>55</v>
      </c>
      <c r="U3229" s="2" t="s">
        <v>147</v>
      </c>
      <c r="V3229" s="2"/>
      <c r="W3229">
        <v>50000</v>
      </c>
      <c r="X3229">
        <v>0</v>
      </c>
      <c r="Y3229">
        <v>0</v>
      </c>
      <c r="Z3229">
        <v>50000</v>
      </c>
      <c r="AB3229" s="2" t="s">
        <v>57</v>
      </c>
      <c r="AC3229">
        <v>20000</v>
      </c>
      <c r="AD3229">
        <v>30000</v>
      </c>
      <c r="AE3229">
        <v>0</v>
      </c>
      <c r="AF3229">
        <v>0</v>
      </c>
      <c r="AG3229" s="2" t="s">
        <v>17823</v>
      </c>
      <c r="AH3229" s="2"/>
      <c r="AI3229" s="1">
        <v>46206</v>
      </c>
      <c r="AJ3229" s="2"/>
      <c r="AK3229" s="2" t="s">
        <v>58</v>
      </c>
      <c r="AM3229" s="2" t="s">
        <v>59</v>
      </c>
      <c r="AP3229" s="2" t="s">
        <v>60</v>
      </c>
      <c r="AQ3229" s="2" t="s">
        <v>98</v>
      </c>
      <c r="AR3229">
        <v>-50000</v>
      </c>
      <c r="AS3229" s="2" t="str">
        <f>_xlfn.IFNA(IF(VLOOKUP(all_resi[[#This Row],[No. Waybill]],settle_reconcile[No. Waybill],1,0)="","Recon","Recon"),"-")</f>
        <v>-</v>
      </c>
      <c r="AT3229" s="2">
        <f>all_resi[[#This Row],[Nilai COD]]-all_resi[[#This Row],[COD Fee]]-all_resi[[#This Row],[Total Biaya Setelah Diskon]]</f>
        <v>-30000</v>
      </c>
      <c r="AU3229" s="2">
        <f>IF(all_resi[[#This Row],[Waktu Terima]]="","",_xlfn.DAYS(all_resi[[#This Row],[Waktu Terima]],all_resi[[#This Row],[Tanggal Pengiriman]]))</f>
        <v>4</v>
      </c>
    </row>
    <row r="3230" spans="1:47" x14ac:dyDescent="0.25">
      <c r="A3230" s="2" t="s">
        <v>17524</v>
      </c>
      <c r="B3230" s="1">
        <v>46202</v>
      </c>
      <c r="C3230" s="2" t="s">
        <v>42</v>
      </c>
      <c r="D3230" s="2" t="s">
        <v>43</v>
      </c>
      <c r="E3230" s="2" t="s">
        <v>44</v>
      </c>
      <c r="F3230" s="2" t="s">
        <v>45</v>
      </c>
      <c r="G3230" s="2" t="s">
        <v>46</v>
      </c>
      <c r="H3230" s="2" t="s">
        <v>47</v>
      </c>
      <c r="I3230" s="2" t="s">
        <v>17525</v>
      </c>
      <c r="J3230" s="2" t="s">
        <v>17526</v>
      </c>
      <c r="K3230" s="2" t="s">
        <v>126</v>
      </c>
      <c r="L3230" s="2" t="s">
        <v>188</v>
      </c>
      <c r="M3230" s="2" t="s">
        <v>17527</v>
      </c>
      <c r="N3230" s="2" t="s">
        <v>17528</v>
      </c>
      <c r="O3230">
        <v>1</v>
      </c>
      <c r="P3230" s="2" t="s">
        <v>53</v>
      </c>
      <c r="Q3230">
        <v>100</v>
      </c>
      <c r="R3230">
        <v>0</v>
      </c>
      <c r="S3230" s="2" t="s">
        <v>54</v>
      </c>
      <c r="T3230" s="2" t="s">
        <v>55</v>
      </c>
      <c r="U3230" s="2" t="s">
        <v>11189</v>
      </c>
      <c r="V3230" s="2"/>
      <c r="W3230">
        <v>74000</v>
      </c>
      <c r="X3230">
        <v>0</v>
      </c>
      <c r="Y3230">
        <v>0</v>
      </c>
      <c r="Z3230">
        <v>74000</v>
      </c>
      <c r="AB3230" s="2" t="s">
        <v>57</v>
      </c>
      <c r="AC3230">
        <v>29600</v>
      </c>
      <c r="AD3230">
        <v>44400</v>
      </c>
      <c r="AE3230">
        <v>114000</v>
      </c>
      <c r="AF3230">
        <v>1710</v>
      </c>
      <c r="AG3230" s="2"/>
      <c r="AH3230" s="2"/>
      <c r="AI3230" s="1"/>
      <c r="AJ3230" s="2"/>
      <c r="AK3230" s="2" t="s">
        <v>67</v>
      </c>
      <c r="AM3230" s="2" t="s">
        <v>59</v>
      </c>
      <c r="AP3230" s="2" t="s">
        <v>60</v>
      </c>
      <c r="AQ3230" s="2" t="s">
        <v>41</v>
      </c>
      <c r="AR3230">
        <v>40000</v>
      </c>
      <c r="AS3230" s="2" t="str">
        <f>_xlfn.IFNA(IF(VLOOKUP(all_resi[[#This Row],[No. Waybill]],settle_reconcile[No. Waybill],1,0)="","Recon","Recon"),"-")</f>
        <v>-</v>
      </c>
      <c r="AT3230" s="2">
        <f>all_resi[[#This Row],[Nilai COD]]-all_resi[[#This Row],[COD Fee]]-all_resi[[#This Row],[Total Biaya Setelah Diskon]]</f>
        <v>67890</v>
      </c>
      <c r="AU3230" s="2" t="str">
        <f>IF(all_resi[[#This Row],[Waktu Terima]]="","",_xlfn.DAYS(all_resi[[#This Row],[Waktu Terima]],all_resi[[#This Row],[Tanggal Pengiriman]]))</f>
        <v/>
      </c>
    </row>
    <row r="3231" spans="1:47" x14ac:dyDescent="0.25">
      <c r="A3231" s="2" t="s">
        <v>17354</v>
      </c>
      <c r="B3231" s="1">
        <v>46202</v>
      </c>
      <c r="C3231" s="2" t="s">
        <v>42</v>
      </c>
      <c r="D3231" s="2" t="s">
        <v>43</v>
      </c>
      <c r="E3231" s="2" t="s">
        <v>44</v>
      </c>
      <c r="F3231" s="2" t="s">
        <v>45</v>
      </c>
      <c r="G3231" s="2" t="s">
        <v>46</v>
      </c>
      <c r="H3231" s="2" t="s">
        <v>47</v>
      </c>
      <c r="I3231" s="2" t="s">
        <v>17355</v>
      </c>
      <c r="J3231" s="2" t="s">
        <v>17356</v>
      </c>
      <c r="K3231" s="2" t="s">
        <v>121</v>
      </c>
      <c r="L3231" s="2" t="s">
        <v>122</v>
      </c>
      <c r="M3231" s="2" t="s">
        <v>17357</v>
      </c>
      <c r="N3231" s="2" t="s">
        <v>17358</v>
      </c>
      <c r="O3231">
        <v>1</v>
      </c>
      <c r="P3231" s="2" t="s">
        <v>53</v>
      </c>
      <c r="Q3231">
        <v>100</v>
      </c>
      <c r="R3231">
        <v>0</v>
      </c>
      <c r="S3231" s="2" t="s">
        <v>54</v>
      </c>
      <c r="T3231" s="2" t="s">
        <v>55</v>
      </c>
      <c r="U3231" s="2" t="s">
        <v>207</v>
      </c>
      <c r="V3231" s="2"/>
      <c r="W3231">
        <v>85000</v>
      </c>
      <c r="X3231">
        <v>0</v>
      </c>
      <c r="Y3231">
        <v>0</v>
      </c>
      <c r="Z3231">
        <v>85000</v>
      </c>
      <c r="AB3231" s="2" t="s">
        <v>57</v>
      </c>
      <c r="AC3231">
        <v>34000</v>
      </c>
      <c r="AD3231">
        <v>51000</v>
      </c>
      <c r="AE3231">
        <v>155000</v>
      </c>
      <c r="AF3231">
        <v>2325</v>
      </c>
      <c r="AG3231" s="2" t="s">
        <v>17355</v>
      </c>
      <c r="AH3231" s="2"/>
      <c r="AI3231" s="1">
        <v>46210</v>
      </c>
      <c r="AJ3231" s="2"/>
      <c r="AK3231" s="2" t="s">
        <v>58</v>
      </c>
      <c r="AM3231" s="2" t="s">
        <v>59</v>
      </c>
      <c r="AP3231" s="2" t="s">
        <v>60</v>
      </c>
      <c r="AQ3231" s="2" t="s">
        <v>41</v>
      </c>
      <c r="AR3231">
        <v>70000</v>
      </c>
      <c r="AS3231" s="2" t="str">
        <f>_xlfn.IFNA(IF(VLOOKUP(all_resi[[#This Row],[No. Waybill]],settle_reconcile[No. Waybill],1,0)="","Recon","Recon"),"-")</f>
        <v>Recon</v>
      </c>
      <c r="AT3231" s="2">
        <f>all_resi[[#This Row],[Nilai COD]]-all_resi[[#This Row],[COD Fee]]-all_resi[[#This Row],[Total Biaya Setelah Diskon]]</f>
        <v>101675</v>
      </c>
      <c r="AU3231" s="2">
        <f>IF(all_resi[[#This Row],[Waktu Terima]]="","",_xlfn.DAYS(all_resi[[#This Row],[Waktu Terima]],all_resi[[#This Row],[Tanggal Pengiriman]]))</f>
        <v>8</v>
      </c>
    </row>
    <row r="3232" spans="1:47" x14ac:dyDescent="0.25">
      <c r="A3232" s="2" t="s">
        <v>17337</v>
      </c>
      <c r="B3232" s="1">
        <v>46202</v>
      </c>
      <c r="C3232" s="2" t="s">
        <v>42</v>
      </c>
      <c r="D3232" s="2" t="s">
        <v>43</v>
      </c>
      <c r="E3232" s="2" t="s">
        <v>44</v>
      </c>
      <c r="F3232" s="2" t="s">
        <v>45</v>
      </c>
      <c r="G3232" s="2" t="s">
        <v>46</v>
      </c>
      <c r="H3232" s="2" t="s">
        <v>47</v>
      </c>
      <c r="I3232" s="2" t="s">
        <v>17338</v>
      </c>
      <c r="J3232" s="2" t="s">
        <v>17339</v>
      </c>
      <c r="K3232" s="2" t="s">
        <v>237</v>
      </c>
      <c r="L3232" s="2" t="s">
        <v>238</v>
      </c>
      <c r="M3232" s="2" t="s">
        <v>3645</v>
      </c>
      <c r="N3232" s="2" t="s">
        <v>17340</v>
      </c>
      <c r="O3232">
        <v>1</v>
      </c>
      <c r="P3232" s="2" t="s">
        <v>53</v>
      </c>
      <c r="Q3232">
        <v>100</v>
      </c>
      <c r="R3232">
        <v>6500000</v>
      </c>
      <c r="S3232" s="2" t="s">
        <v>54</v>
      </c>
      <c r="T3232" s="2" t="s">
        <v>55</v>
      </c>
      <c r="U3232" s="2" t="s">
        <v>207</v>
      </c>
      <c r="V3232" s="2" t="s">
        <v>10808</v>
      </c>
      <c r="W3232">
        <v>37000</v>
      </c>
      <c r="X3232">
        <v>0</v>
      </c>
      <c r="Y3232">
        <v>0</v>
      </c>
      <c r="Z3232">
        <v>37000</v>
      </c>
      <c r="AB3232" s="2" t="s">
        <v>57</v>
      </c>
      <c r="AC3232">
        <v>14800</v>
      </c>
      <c r="AD3232">
        <v>22200</v>
      </c>
      <c r="AE3232">
        <v>107000</v>
      </c>
      <c r="AF3232">
        <v>1605</v>
      </c>
      <c r="AG3232" s="2" t="s">
        <v>17338</v>
      </c>
      <c r="AH3232" s="2"/>
      <c r="AI3232" s="1">
        <v>46205</v>
      </c>
      <c r="AJ3232" s="2"/>
      <c r="AK3232" s="2" t="s">
        <v>58</v>
      </c>
      <c r="AM3232" s="2" t="s">
        <v>59</v>
      </c>
      <c r="AP3232" s="2" t="s">
        <v>60</v>
      </c>
      <c r="AQ3232" s="2" t="s">
        <v>41</v>
      </c>
      <c r="AR3232">
        <v>70000</v>
      </c>
      <c r="AS3232" s="2" t="str">
        <f>_xlfn.IFNA(IF(VLOOKUP(all_resi[[#This Row],[No. Waybill]],settle_reconcile[No. Waybill],1,0)="","Recon","Recon"),"-")</f>
        <v>Recon</v>
      </c>
      <c r="AT3232" s="2">
        <f>all_resi[[#This Row],[Nilai COD]]-all_resi[[#This Row],[COD Fee]]-all_resi[[#This Row],[Total Biaya Setelah Diskon]]</f>
        <v>83195</v>
      </c>
      <c r="AU3232" s="2">
        <f>IF(all_resi[[#This Row],[Waktu Terima]]="","",_xlfn.DAYS(all_resi[[#This Row],[Waktu Terima]],all_resi[[#This Row],[Tanggal Pengiriman]]))</f>
        <v>3</v>
      </c>
    </row>
    <row r="3233" spans="1:47" x14ac:dyDescent="0.25">
      <c r="A3233" s="2" t="s">
        <v>17857</v>
      </c>
      <c r="B3233" s="1">
        <v>46202</v>
      </c>
      <c r="C3233" s="2" t="s">
        <v>42</v>
      </c>
      <c r="D3233" s="2" t="s">
        <v>43</v>
      </c>
      <c r="E3233" s="2" t="s">
        <v>44</v>
      </c>
      <c r="F3233" s="2" t="s">
        <v>45</v>
      </c>
      <c r="G3233" s="2" t="s">
        <v>46</v>
      </c>
      <c r="H3233" s="2" t="s">
        <v>80</v>
      </c>
      <c r="I3233" s="2" t="s">
        <v>17858</v>
      </c>
      <c r="J3233" s="2" t="s">
        <v>17859</v>
      </c>
      <c r="K3233" s="2" t="s">
        <v>143</v>
      </c>
      <c r="L3233" s="2" t="s">
        <v>3469</v>
      </c>
      <c r="M3233" s="2" t="s">
        <v>11343</v>
      </c>
      <c r="N3233" s="2" t="s">
        <v>17860</v>
      </c>
      <c r="O3233">
        <v>1</v>
      </c>
      <c r="P3233" s="2" t="s">
        <v>53</v>
      </c>
      <c r="Q3233">
        <v>100</v>
      </c>
      <c r="R3233">
        <v>0</v>
      </c>
      <c r="S3233" s="2" t="s">
        <v>54</v>
      </c>
      <c r="T3233" s="2" t="s">
        <v>55</v>
      </c>
      <c r="U3233" s="2" t="s">
        <v>305</v>
      </c>
      <c r="V3233" s="2"/>
      <c r="W3233">
        <v>25000</v>
      </c>
      <c r="X3233">
        <v>0</v>
      </c>
      <c r="Y3233">
        <v>0</v>
      </c>
      <c r="Z3233">
        <v>25000</v>
      </c>
      <c r="AB3233" s="2" t="s">
        <v>57</v>
      </c>
      <c r="AC3233">
        <v>18000</v>
      </c>
      <c r="AD3233">
        <v>7000</v>
      </c>
      <c r="AE3233">
        <v>87000</v>
      </c>
      <c r="AF3233">
        <v>1305</v>
      </c>
      <c r="AG3233" s="2" t="s">
        <v>17858</v>
      </c>
      <c r="AH3233" s="2"/>
      <c r="AI3233" s="1">
        <v>46204</v>
      </c>
      <c r="AJ3233" s="2" t="s">
        <v>87</v>
      </c>
      <c r="AK3233" s="2" t="s">
        <v>58</v>
      </c>
      <c r="AM3233" s="2" t="s">
        <v>59</v>
      </c>
      <c r="AP3233" s="2" t="s">
        <v>60</v>
      </c>
      <c r="AQ3233" s="2" t="s">
        <v>41</v>
      </c>
      <c r="AR3233">
        <v>62000</v>
      </c>
      <c r="AS3233" s="2" t="str">
        <f>_xlfn.IFNA(IF(VLOOKUP(all_resi[[#This Row],[No. Waybill]],settle_reconcile[No. Waybill],1,0)="","Recon","Recon"),"-")</f>
        <v>Recon</v>
      </c>
      <c r="AT3233" s="2">
        <f>all_resi[[#This Row],[Nilai COD]]-all_resi[[#This Row],[COD Fee]]-all_resi[[#This Row],[Total Biaya Setelah Diskon]]</f>
        <v>78695</v>
      </c>
      <c r="AU3233" s="2">
        <f>IF(all_resi[[#This Row],[Waktu Terima]]="","",_xlfn.DAYS(all_resi[[#This Row],[Waktu Terima]],all_resi[[#This Row],[Tanggal Pengiriman]]))</f>
        <v>2</v>
      </c>
    </row>
    <row r="3234" spans="1:47" x14ac:dyDescent="0.25">
      <c r="A3234" s="2" t="s">
        <v>17826</v>
      </c>
      <c r="B3234" s="1">
        <v>46202</v>
      </c>
      <c r="C3234" s="2" t="s">
        <v>42</v>
      </c>
      <c r="D3234" s="2" t="s">
        <v>43</v>
      </c>
      <c r="E3234" s="2" t="s">
        <v>44</v>
      </c>
      <c r="F3234" s="2" t="s">
        <v>45</v>
      </c>
      <c r="G3234" s="2" t="s">
        <v>46</v>
      </c>
      <c r="H3234" s="2" t="s">
        <v>47</v>
      </c>
      <c r="I3234" s="2" t="s">
        <v>17827</v>
      </c>
      <c r="J3234" s="2" t="s">
        <v>17828</v>
      </c>
      <c r="K3234" s="2" t="s">
        <v>126</v>
      </c>
      <c r="L3234" s="2" t="s">
        <v>1397</v>
      </c>
      <c r="M3234" s="2" t="s">
        <v>10927</v>
      </c>
      <c r="N3234" s="2" t="s">
        <v>17829</v>
      </c>
      <c r="O3234">
        <v>1</v>
      </c>
      <c r="P3234" s="2" t="s">
        <v>53</v>
      </c>
      <c r="Q3234">
        <v>100</v>
      </c>
      <c r="R3234">
        <v>0</v>
      </c>
      <c r="S3234" s="2" t="s">
        <v>54</v>
      </c>
      <c r="T3234" s="2" t="s">
        <v>55</v>
      </c>
      <c r="U3234" s="2" t="s">
        <v>225</v>
      </c>
      <c r="V3234" s="2"/>
      <c r="W3234">
        <v>44000</v>
      </c>
      <c r="X3234">
        <v>0</v>
      </c>
      <c r="Y3234">
        <v>0</v>
      </c>
      <c r="Z3234">
        <v>44000</v>
      </c>
      <c r="AB3234" s="2" t="s">
        <v>57</v>
      </c>
      <c r="AC3234">
        <v>17600</v>
      </c>
      <c r="AD3234">
        <v>26400</v>
      </c>
      <c r="AE3234">
        <v>149000</v>
      </c>
      <c r="AF3234">
        <v>2235</v>
      </c>
      <c r="AG3234" s="2" t="s">
        <v>17827</v>
      </c>
      <c r="AH3234" s="2"/>
      <c r="AI3234" s="1">
        <v>46206</v>
      </c>
      <c r="AJ3234" s="2"/>
      <c r="AK3234" s="2" t="s">
        <v>58</v>
      </c>
      <c r="AM3234" s="2" t="s">
        <v>59</v>
      </c>
      <c r="AP3234" s="2" t="s">
        <v>60</v>
      </c>
      <c r="AQ3234" s="2" t="s">
        <v>41</v>
      </c>
      <c r="AR3234">
        <v>105000</v>
      </c>
      <c r="AS3234" s="2" t="str">
        <f>_xlfn.IFNA(IF(VLOOKUP(all_resi[[#This Row],[No. Waybill]],settle_reconcile[No. Waybill],1,0)="","Recon","Recon"),"-")</f>
        <v>Recon</v>
      </c>
      <c r="AT3234" s="2">
        <f>all_resi[[#This Row],[Nilai COD]]-all_resi[[#This Row],[COD Fee]]-all_resi[[#This Row],[Total Biaya Setelah Diskon]]</f>
        <v>120365</v>
      </c>
      <c r="AU3234" s="2">
        <f>IF(all_resi[[#This Row],[Waktu Terima]]="","",_xlfn.DAYS(all_resi[[#This Row],[Waktu Terima]],all_resi[[#This Row],[Tanggal Pengiriman]]))</f>
        <v>4</v>
      </c>
    </row>
    <row r="3235" spans="1:47" x14ac:dyDescent="0.25">
      <c r="A3235" s="2" t="s">
        <v>17364</v>
      </c>
      <c r="B3235" s="1">
        <v>46202</v>
      </c>
      <c r="C3235" s="2" t="s">
        <v>42</v>
      </c>
      <c r="D3235" s="2" t="s">
        <v>43</v>
      </c>
      <c r="E3235" s="2" t="s">
        <v>44</v>
      </c>
      <c r="F3235" s="2" t="s">
        <v>45</v>
      </c>
      <c r="G3235" s="2" t="s">
        <v>46</v>
      </c>
      <c r="H3235" s="2" t="s">
        <v>47</v>
      </c>
      <c r="I3235" s="2" t="s">
        <v>17365</v>
      </c>
      <c r="J3235" s="2" t="s">
        <v>17366</v>
      </c>
      <c r="K3235" s="2" t="s">
        <v>156</v>
      </c>
      <c r="L3235" s="2" t="s">
        <v>1694</v>
      </c>
      <c r="M3235" s="2" t="s">
        <v>1816</v>
      </c>
      <c r="N3235" s="2" t="s">
        <v>17367</v>
      </c>
      <c r="O3235">
        <v>1</v>
      </c>
      <c r="P3235" s="2" t="s">
        <v>53</v>
      </c>
      <c r="Q3235">
        <v>100</v>
      </c>
      <c r="R3235">
        <v>0</v>
      </c>
      <c r="S3235" s="2" t="s">
        <v>54</v>
      </c>
      <c r="T3235" s="2" t="s">
        <v>55</v>
      </c>
      <c r="U3235" s="2" t="s">
        <v>207</v>
      </c>
      <c r="V3235" s="2"/>
      <c r="W3235">
        <v>83000</v>
      </c>
      <c r="X3235">
        <v>0</v>
      </c>
      <c r="Y3235">
        <v>0</v>
      </c>
      <c r="Z3235">
        <v>83000</v>
      </c>
      <c r="AB3235" s="2" t="s">
        <v>57</v>
      </c>
      <c r="AC3235">
        <v>33200</v>
      </c>
      <c r="AD3235">
        <v>49800</v>
      </c>
      <c r="AE3235">
        <v>153000</v>
      </c>
      <c r="AF3235">
        <v>2295</v>
      </c>
      <c r="AG3235" s="2" t="s">
        <v>17365</v>
      </c>
      <c r="AH3235" s="2"/>
      <c r="AI3235" s="1">
        <v>46207</v>
      </c>
      <c r="AJ3235" s="2"/>
      <c r="AK3235" s="2" t="s">
        <v>58</v>
      </c>
      <c r="AM3235" s="2" t="s">
        <v>59</v>
      </c>
      <c r="AP3235" s="2" t="s">
        <v>60</v>
      </c>
      <c r="AQ3235" s="2" t="s">
        <v>41</v>
      </c>
      <c r="AR3235">
        <v>70000</v>
      </c>
      <c r="AS3235" s="2" t="str">
        <f>_xlfn.IFNA(IF(VLOOKUP(all_resi[[#This Row],[No. Waybill]],settle_reconcile[No. Waybill],1,0)="","Recon","Recon"),"-")</f>
        <v>Recon</v>
      </c>
      <c r="AT3235" s="2">
        <f>all_resi[[#This Row],[Nilai COD]]-all_resi[[#This Row],[COD Fee]]-all_resi[[#This Row],[Total Biaya Setelah Diskon]]</f>
        <v>100905</v>
      </c>
      <c r="AU3235" s="2">
        <f>IF(all_resi[[#This Row],[Waktu Terima]]="","",_xlfn.DAYS(all_resi[[#This Row],[Waktu Terima]],all_resi[[#This Row],[Tanggal Pengiriman]]))</f>
        <v>5</v>
      </c>
    </row>
    <row r="3236" spans="1:47" x14ac:dyDescent="0.25">
      <c r="A3236" s="2" t="s">
        <v>17368</v>
      </c>
      <c r="B3236" s="1">
        <v>46202</v>
      </c>
      <c r="C3236" s="2" t="s">
        <v>42</v>
      </c>
      <c r="D3236" s="2" t="s">
        <v>43</v>
      </c>
      <c r="E3236" s="2" t="s">
        <v>44</v>
      </c>
      <c r="F3236" s="2" t="s">
        <v>45</v>
      </c>
      <c r="G3236" s="2" t="s">
        <v>46</v>
      </c>
      <c r="H3236" s="2" t="s">
        <v>47</v>
      </c>
      <c r="I3236" s="2" t="s">
        <v>17369</v>
      </c>
      <c r="J3236" s="2" t="s">
        <v>17370</v>
      </c>
      <c r="K3236" s="2" t="s">
        <v>177</v>
      </c>
      <c r="L3236" s="2" t="s">
        <v>1245</v>
      </c>
      <c r="M3236" s="2" t="s">
        <v>1246</v>
      </c>
      <c r="N3236" s="2" t="s">
        <v>17371</v>
      </c>
      <c r="O3236">
        <v>1</v>
      </c>
      <c r="P3236" s="2" t="s">
        <v>53</v>
      </c>
      <c r="Q3236">
        <v>100</v>
      </c>
      <c r="R3236">
        <v>0</v>
      </c>
      <c r="S3236" s="2" t="s">
        <v>54</v>
      </c>
      <c r="T3236" s="2" t="s">
        <v>55</v>
      </c>
      <c r="U3236" s="2" t="s">
        <v>207</v>
      </c>
      <c r="V3236" s="2"/>
      <c r="W3236">
        <v>80000</v>
      </c>
      <c r="X3236">
        <v>0</v>
      </c>
      <c r="Y3236">
        <v>0</v>
      </c>
      <c r="Z3236">
        <v>80000</v>
      </c>
      <c r="AB3236" s="2" t="s">
        <v>57</v>
      </c>
      <c r="AC3236">
        <v>32000</v>
      </c>
      <c r="AD3236">
        <v>48000</v>
      </c>
      <c r="AE3236">
        <v>140000</v>
      </c>
      <c r="AF3236">
        <v>2100</v>
      </c>
      <c r="AG3236" s="2" t="s">
        <v>17369</v>
      </c>
      <c r="AH3236" s="2"/>
      <c r="AI3236" s="1">
        <v>46207</v>
      </c>
      <c r="AJ3236" s="2"/>
      <c r="AK3236" s="2" t="s">
        <v>58</v>
      </c>
      <c r="AM3236" s="2" t="s">
        <v>59</v>
      </c>
      <c r="AP3236" s="2" t="s">
        <v>60</v>
      </c>
      <c r="AQ3236" s="2" t="s">
        <v>41</v>
      </c>
      <c r="AR3236">
        <v>60000</v>
      </c>
      <c r="AS3236" s="2" t="str">
        <f>_xlfn.IFNA(IF(VLOOKUP(all_resi[[#This Row],[No. Waybill]],settle_reconcile[No. Waybill],1,0)="","Recon","Recon"),"-")</f>
        <v>Recon</v>
      </c>
      <c r="AT3236" s="2">
        <f>all_resi[[#This Row],[Nilai COD]]-all_resi[[#This Row],[COD Fee]]-all_resi[[#This Row],[Total Biaya Setelah Diskon]]</f>
        <v>89900</v>
      </c>
      <c r="AU3236" s="2">
        <f>IF(all_resi[[#This Row],[Waktu Terima]]="","",_xlfn.DAYS(all_resi[[#This Row],[Waktu Terima]],all_resi[[#This Row],[Tanggal Pengiriman]]))</f>
        <v>5</v>
      </c>
    </row>
    <row r="3237" spans="1:47" x14ac:dyDescent="0.25">
      <c r="A3237" s="2" t="s">
        <v>17382</v>
      </c>
      <c r="B3237" s="1">
        <v>46202</v>
      </c>
      <c r="C3237" s="2" t="s">
        <v>42</v>
      </c>
      <c r="D3237" s="2" t="s">
        <v>43</v>
      </c>
      <c r="E3237" s="2" t="s">
        <v>44</v>
      </c>
      <c r="F3237" s="2" t="s">
        <v>45</v>
      </c>
      <c r="G3237" s="2" t="s">
        <v>46</v>
      </c>
      <c r="H3237" s="2" t="s">
        <v>80</v>
      </c>
      <c r="I3237" s="2" t="s">
        <v>17383</v>
      </c>
      <c r="J3237" s="2" t="s">
        <v>17384</v>
      </c>
      <c r="K3237" s="2" t="s">
        <v>75</v>
      </c>
      <c r="L3237" s="2" t="s">
        <v>1153</v>
      </c>
      <c r="M3237" s="2" t="s">
        <v>2064</v>
      </c>
      <c r="N3237" s="2" t="s">
        <v>17385</v>
      </c>
      <c r="O3237">
        <v>1</v>
      </c>
      <c r="P3237" s="2" t="s">
        <v>53</v>
      </c>
      <c r="Q3237">
        <v>100</v>
      </c>
      <c r="R3237">
        <v>0</v>
      </c>
      <c r="S3237" s="2" t="s">
        <v>54</v>
      </c>
      <c r="T3237" s="2" t="s">
        <v>55</v>
      </c>
      <c r="U3237" s="2" t="s">
        <v>86</v>
      </c>
      <c r="V3237" s="2"/>
      <c r="W3237">
        <v>61000</v>
      </c>
      <c r="X3237">
        <v>0</v>
      </c>
      <c r="Y3237">
        <v>0</v>
      </c>
      <c r="Z3237">
        <v>61000</v>
      </c>
      <c r="AB3237" s="2" t="s">
        <v>57</v>
      </c>
      <c r="AC3237">
        <v>24400</v>
      </c>
      <c r="AD3237">
        <v>36600</v>
      </c>
      <c r="AE3237">
        <v>116000</v>
      </c>
      <c r="AF3237">
        <v>1740</v>
      </c>
      <c r="AG3237" s="2" t="s">
        <v>17383</v>
      </c>
      <c r="AH3237" s="2"/>
      <c r="AI3237" s="1">
        <v>46210</v>
      </c>
      <c r="AJ3237" s="2" t="s">
        <v>87</v>
      </c>
      <c r="AK3237" s="2" t="s">
        <v>58</v>
      </c>
      <c r="AM3237" s="2" t="s">
        <v>59</v>
      </c>
      <c r="AP3237" s="2" t="s">
        <v>60</v>
      </c>
      <c r="AQ3237" s="2" t="s">
        <v>41</v>
      </c>
      <c r="AR3237">
        <v>55000</v>
      </c>
      <c r="AS3237" s="2" t="str">
        <f>_xlfn.IFNA(IF(VLOOKUP(all_resi[[#This Row],[No. Waybill]],settle_reconcile[No. Waybill],1,0)="","Recon","Recon"),"-")</f>
        <v>Recon</v>
      </c>
      <c r="AT3237" s="2">
        <f>all_resi[[#This Row],[Nilai COD]]-all_resi[[#This Row],[COD Fee]]-all_resi[[#This Row],[Total Biaya Setelah Diskon]]</f>
        <v>77660</v>
      </c>
      <c r="AU3237" s="2">
        <f>IF(all_resi[[#This Row],[Waktu Terima]]="","",_xlfn.DAYS(all_resi[[#This Row],[Waktu Terima]],all_resi[[#This Row],[Tanggal Pengiriman]]))</f>
        <v>8</v>
      </c>
    </row>
    <row r="3238" spans="1:47" x14ac:dyDescent="0.25">
      <c r="A3238" s="2" t="s">
        <v>17372</v>
      </c>
      <c r="B3238" s="1">
        <v>46202</v>
      </c>
      <c r="C3238" s="2" t="s">
        <v>42</v>
      </c>
      <c r="D3238" s="2" t="s">
        <v>43</v>
      </c>
      <c r="E3238" s="2" t="s">
        <v>44</v>
      </c>
      <c r="F3238" s="2" t="s">
        <v>45</v>
      </c>
      <c r="G3238" s="2" t="s">
        <v>46</v>
      </c>
      <c r="H3238" s="2" t="s">
        <v>47</v>
      </c>
      <c r="I3238" s="2" t="s">
        <v>17373</v>
      </c>
      <c r="J3238" s="2" t="s">
        <v>17374</v>
      </c>
      <c r="K3238" s="2" t="s">
        <v>377</v>
      </c>
      <c r="L3238" s="2" t="s">
        <v>378</v>
      </c>
      <c r="M3238" s="2" t="s">
        <v>2772</v>
      </c>
      <c r="N3238" s="2" t="s">
        <v>17375</v>
      </c>
      <c r="O3238">
        <v>1</v>
      </c>
      <c r="P3238" s="2" t="s">
        <v>53</v>
      </c>
      <c r="Q3238">
        <v>100</v>
      </c>
      <c r="R3238">
        <v>0</v>
      </c>
      <c r="S3238" s="2" t="s">
        <v>54</v>
      </c>
      <c r="T3238" s="2" t="s">
        <v>55</v>
      </c>
      <c r="U3238" s="2" t="s">
        <v>97</v>
      </c>
      <c r="V3238" s="2"/>
      <c r="W3238">
        <v>75000</v>
      </c>
      <c r="X3238">
        <v>0</v>
      </c>
      <c r="Y3238">
        <v>0</v>
      </c>
      <c r="Z3238">
        <v>75000</v>
      </c>
      <c r="AB3238" s="2" t="s">
        <v>57</v>
      </c>
      <c r="AC3238">
        <v>30000</v>
      </c>
      <c r="AD3238">
        <v>45000</v>
      </c>
      <c r="AE3238">
        <v>145000</v>
      </c>
      <c r="AF3238">
        <v>2175</v>
      </c>
      <c r="AG3238" s="2" t="s">
        <v>17373</v>
      </c>
      <c r="AH3238" s="2"/>
      <c r="AI3238" s="1">
        <v>46206</v>
      </c>
      <c r="AJ3238" s="2"/>
      <c r="AK3238" s="2" t="s">
        <v>58</v>
      </c>
      <c r="AM3238" s="2" t="s">
        <v>59</v>
      </c>
      <c r="AP3238" s="2" t="s">
        <v>60</v>
      </c>
      <c r="AQ3238" s="2" t="s">
        <v>41</v>
      </c>
      <c r="AR3238">
        <v>70000</v>
      </c>
      <c r="AS3238" s="2" t="str">
        <f>_xlfn.IFNA(IF(VLOOKUP(all_resi[[#This Row],[No. Waybill]],settle_reconcile[No. Waybill],1,0)="","Recon","Recon"),"-")</f>
        <v>Recon</v>
      </c>
      <c r="AT3238" s="2">
        <f>all_resi[[#This Row],[Nilai COD]]-all_resi[[#This Row],[COD Fee]]-all_resi[[#This Row],[Total Biaya Setelah Diskon]]</f>
        <v>97825</v>
      </c>
      <c r="AU3238" s="2">
        <f>IF(all_resi[[#This Row],[Waktu Terima]]="","",_xlfn.DAYS(all_resi[[#This Row],[Waktu Terima]],all_resi[[#This Row],[Tanggal Pengiriman]]))</f>
        <v>4</v>
      </c>
    </row>
    <row r="3239" spans="1:47" x14ac:dyDescent="0.25">
      <c r="A3239" s="2" t="s">
        <v>17391</v>
      </c>
      <c r="B3239" s="1">
        <v>46202</v>
      </c>
      <c r="C3239" s="2" t="s">
        <v>42</v>
      </c>
      <c r="D3239" s="2" t="s">
        <v>43</v>
      </c>
      <c r="E3239" s="2" t="s">
        <v>44</v>
      </c>
      <c r="F3239" s="2" t="s">
        <v>45</v>
      </c>
      <c r="G3239" s="2" t="s">
        <v>46</v>
      </c>
      <c r="H3239" s="2" t="s">
        <v>47</v>
      </c>
      <c r="I3239" s="2" t="s">
        <v>17392</v>
      </c>
      <c r="J3239" s="2" t="s">
        <v>17393</v>
      </c>
      <c r="K3239" s="2" t="s">
        <v>388</v>
      </c>
      <c r="L3239" s="2" t="s">
        <v>463</v>
      </c>
      <c r="M3239" s="2" t="s">
        <v>2224</v>
      </c>
      <c r="N3239" s="2" t="s">
        <v>17394</v>
      </c>
      <c r="O3239">
        <v>1</v>
      </c>
      <c r="P3239" s="2" t="s">
        <v>53</v>
      </c>
      <c r="Q3239">
        <v>100</v>
      </c>
      <c r="R3239">
        <v>0</v>
      </c>
      <c r="S3239" s="2" t="s">
        <v>54</v>
      </c>
      <c r="T3239" s="2" t="s">
        <v>55</v>
      </c>
      <c r="U3239" s="2" t="s">
        <v>207</v>
      </c>
      <c r="V3239" s="2"/>
      <c r="W3239">
        <v>85000</v>
      </c>
      <c r="X3239">
        <v>0</v>
      </c>
      <c r="Y3239">
        <v>0</v>
      </c>
      <c r="Z3239">
        <v>85000</v>
      </c>
      <c r="AB3239" s="2" t="s">
        <v>57</v>
      </c>
      <c r="AC3239">
        <v>34000</v>
      </c>
      <c r="AD3239">
        <v>51000</v>
      </c>
      <c r="AE3239">
        <v>155000</v>
      </c>
      <c r="AF3239">
        <v>2325</v>
      </c>
      <c r="AG3239" s="2" t="s">
        <v>17392</v>
      </c>
      <c r="AH3239" s="2"/>
      <c r="AI3239" s="1">
        <v>46206</v>
      </c>
      <c r="AJ3239" s="2"/>
      <c r="AK3239" s="2" t="s">
        <v>58</v>
      </c>
      <c r="AM3239" s="2" t="s">
        <v>59</v>
      </c>
      <c r="AP3239" s="2" t="s">
        <v>60</v>
      </c>
      <c r="AQ3239" s="2" t="s">
        <v>41</v>
      </c>
      <c r="AR3239">
        <v>70000</v>
      </c>
      <c r="AS3239" s="2" t="str">
        <f>_xlfn.IFNA(IF(VLOOKUP(all_resi[[#This Row],[No. Waybill]],settle_reconcile[No. Waybill],1,0)="","Recon","Recon"),"-")</f>
        <v>Recon</v>
      </c>
      <c r="AT3239" s="2">
        <f>all_resi[[#This Row],[Nilai COD]]-all_resi[[#This Row],[COD Fee]]-all_resi[[#This Row],[Total Biaya Setelah Diskon]]</f>
        <v>101675</v>
      </c>
      <c r="AU3239" s="2">
        <f>IF(all_resi[[#This Row],[Waktu Terima]]="","",_xlfn.DAYS(all_resi[[#This Row],[Waktu Terima]],all_resi[[#This Row],[Tanggal Pengiriman]]))</f>
        <v>4</v>
      </c>
    </row>
    <row r="3240" spans="1:47" x14ac:dyDescent="0.25">
      <c r="A3240" s="2" t="s">
        <v>17386</v>
      </c>
      <c r="B3240" s="1">
        <v>46202</v>
      </c>
      <c r="C3240" s="2" t="s">
        <v>42</v>
      </c>
      <c r="D3240" s="2" t="s">
        <v>43</v>
      </c>
      <c r="E3240" s="2" t="s">
        <v>44</v>
      </c>
      <c r="F3240" s="2" t="s">
        <v>45</v>
      </c>
      <c r="G3240" s="2" t="s">
        <v>46</v>
      </c>
      <c r="H3240" s="2" t="s">
        <v>47</v>
      </c>
      <c r="I3240" s="2" t="s">
        <v>17387</v>
      </c>
      <c r="J3240" s="2" t="s">
        <v>17388</v>
      </c>
      <c r="K3240" s="2" t="s">
        <v>197</v>
      </c>
      <c r="L3240" s="2" t="s">
        <v>2107</v>
      </c>
      <c r="M3240" s="2" t="s">
        <v>17389</v>
      </c>
      <c r="N3240" s="2" t="s">
        <v>17390</v>
      </c>
      <c r="O3240">
        <v>1</v>
      </c>
      <c r="P3240" s="2" t="s">
        <v>53</v>
      </c>
      <c r="Q3240">
        <v>100</v>
      </c>
      <c r="R3240">
        <v>0</v>
      </c>
      <c r="S3240" s="2" t="s">
        <v>54</v>
      </c>
      <c r="T3240" s="2" t="s">
        <v>55</v>
      </c>
      <c r="U3240" s="2" t="s">
        <v>207</v>
      </c>
      <c r="V3240" s="2"/>
      <c r="W3240">
        <v>72000</v>
      </c>
      <c r="X3240">
        <v>0</v>
      </c>
      <c r="Y3240">
        <v>0</v>
      </c>
      <c r="Z3240">
        <v>72000</v>
      </c>
      <c r="AB3240" s="2" t="s">
        <v>57</v>
      </c>
      <c r="AC3240">
        <v>28800</v>
      </c>
      <c r="AD3240">
        <v>43200</v>
      </c>
      <c r="AE3240">
        <v>132000</v>
      </c>
      <c r="AF3240">
        <v>1980</v>
      </c>
      <c r="AG3240" s="2" t="s">
        <v>17387</v>
      </c>
      <c r="AH3240" s="2"/>
      <c r="AI3240" s="1">
        <v>46207</v>
      </c>
      <c r="AJ3240" s="2"/>
      <c r="AK3240" s="2" t="s">
        <v>58</v>
      </c>
      <c r="AM3240" s="2" t="s">
        <v>59</v>
      </c>
      <c r="AP3240" s="2" t="s">
        <v>60</v>
      </c>
      <c r="AQ3240" s="2" t="s">
        <v>41</v>
      </c>
      <c r="AR3240">
        <v>60000</v>
      </c>
      <c r="AS3240" s="2" t="str">
        <f>_xlfn.IFNA(IF(VLOOKUP(all_resi[[#This Row],[No. Waybill]],settle_reconcile[No. Waybill],1,0)="","Recon","Recon"),"-")</f>
        <v>Recon</v>
      </c>
      <c r="AT3240" s="2">
        <f>all_resi[[#This Row],[Nilai COD]]-all_resi[[#This Row],[COD Fee]]-all_resi[[#This Row],[Total Biaya Setelah Diskon]]</f>
        <v>86820</v>
      </c>
      <c r="AU3240" s="2">
        <f>IF(all_resi[[#This Row],[Waktu Terima]]="","",_xlfn.DAYS(all_resi[[#This Row],[Waktu Terima]],all_resi[[#This Row],[Tanggal Pengiriman]]))</f>
        <v>5</v>
      </c>
    </row>
    <row r="3241" spans="1:47" x14ac:dyDescent="0.25">
      <c r="A3241" s="2" t="s">
        <v>17443</v>
      </c>
      <c r="B3241" s="1">
        <v>46202</v>
      </c>
      <c r="C3241" s="2" t="s">
        <v>42</v>
      </c>
      <c r="D3241" s="2" t="s">
        <v>43</v>
      </c>
      <c r="E3241" s="2" t="s">
        <v>44</v>
      </c>
      <c r="F3241" s="2" t="s">
        <v>45</v>
      </c>
      <c r="G3241" s="2" t="s">
        <v>46</v>
      </c>
      <c r="H3241" s="2" t="s">
        <v>47</v>
      </c>
      <c r="I3241" s="2" t="s">
        <v>17444</v>
      </c>
      <c r="J3241" s="2" t="s">
        <v>12815</v>
      </c>
      <c r="K3241" s="2" t="s">
        <v>265</v>
      </c>
      <c r="L3241" s="2" t="s">
        <v>822</v>
      </c>
      <c r="M3241" s="2" t="s">
        <v>2354</v>
      </c>
      <c r="N3241" s="2" t="s">
        <v>17445</v>
      </c>
      <c r="O3241">
        <v>1</v>
      </c>
      <c r="P3241" s="2" t="s">
        <v>53</v>
      </c>
      <c r="Q3241">
        <v>100</v>
      </c>
      <c r="R3241">
        <v>0</v>
      </c>
      <c r="S3241" s="2" t="s">
        <v>54</v>
      </c>
      <c r="T3241" s="2" t="s">
        <v>55</v>
      </c>
      <c r="U3241" s="2" t="s">
        <v>207</v>
      </c>
      <c r="V3241" s="2"/>
      <c r="W3241">
        <v>50000</v>
      </c>
      <c r="X3241">
        <v>0</v>
      </c>
      <c r="Y3241">
        <v>0</v>
      </c>
      <c r="Z3241">
        <v>50000</v>
      </c>
      <c r="AB3241" s="2" t="s">
        <v>57</v>
      </c>
      <c r="AC3241">
        <v>20000</v>
      </c>
      <c r="AD3241">
        <v>30000</v>
      </c>
      <c r="AE3241">
        <v>120000</v>
      </c>
      <c r="AF3241">
        <v>1800</v>
      </c>
      <c r="AG3241" s="2"/>
      <c r="AH3241" s="2"/>
      <c r="AI3241" s="1"/>
      <c r="AJ3241" s="2"/>
      <c r="AK3241" s="2" t="s">
        <v>67</v>
      </c>
      <c r="AM3241" s="2" t="s">
        <v>59</v>
      </c>
      <c r="AP3241" s="2" t="s">
        <v>60</v>
      </c>
      <c r="AQ3241" s="2" t="s">
        <v>41</v>
      </c>
      <c r="AR3241">
        <v>70000</v>
      </c>
      <c r="AS3241" s="2" t="str">
        <f>_xlfn.IFNA(IF(VLOOKUP(all_resi[[#This Row],[No. Waybill]],settle_reconcile[No. Waybill],1,0)="","Recon","Recon"),"-")</f>
        <v>-</v>
      </c>
      <c r="AT3241" s="2">
        <f>all_resi[[#This Row],[Nilai COD]]-all_resi[[#This Row],[COD Fee]]-all_resi[[#This Row],[Total Biaya Setelah Diskon]]</f>
        <v>88200</v>
      </c>
      <c r="AU3241" s="2" t="str">
        <f>IF(all_resi[[#This Row],[Waktu Terima]]="","",_xlfn.DAYS(all_resi[[#This Row],[Waktu Terima]],all_resi[[#This Row],[Tanggal Pengiriman]]))</f>
        <v/>
      </c>
    </row>
    <row r="3242" spans="1:47" x14ac:dyDescent="0.25">
      <c r="A3242" s="2" t="s">
        <v>17439</v>
      </c>
      <c r="B3242" s="1">
        <v>46202</v>
      </c>
      <c r="C3242" s="2" t="s">
        <v>42</v>
      </c>
      <c r="D3242" s="2" t="s">
        <v>43</v>
      </c>
      <c r="E3242" s="2" t="s">
        <v>44</v>
      </c>
      <c r="F3242" s="2" t="s">
        <v>45</v>
      </c>
      <c r="G3242" s="2" t="s">
        <v>46</v>
      </c>
      <c r="H3242" s="2" t="s">
        <v>47</v>
      </c>
      <c r="I3242" s="2" t="s">
        <v>17440</v>
      </c>
      <c r="J3242" s="2" t="s">
        <v>17441</v>
      </c>
      <c r="K3242" s="2" t="s">
        <v>126</v>
      </c>
      <c r="L3242" s="2" t="s">
        <v>188</v>
      </c>
      <c r="M3242" s="2" t="s">
        <v>1903</v>
      </c>
      <c r="N3242" s="2" t="s">
        <v>17442</v>
      </c>
      <c r="O3242">
        <v>1</v>
      </c>
      <c r="P3242" s="2" t="s">
        <v>53</v>
      </c>
      <c r="Q3242">
        <v>100</v>
      </c>
      <c r="R3242">
        <v>0</v>
      </c>
      <c r="S3242" s="2" t="s">
        <v>54</v>
      </c>
      <c r="T3242" s="2" t="s">
        <v>55</v>
      </c>
      <c r="U3242" s="2" t="s">
        <v>207</v>
      </c>
      <c r="V3242" s="2"/>
      <c r="W3242">
        <v>60000</v>
      </c>
      <c r="X3242">
        <v>0</v>
      </c>
      <c r="Y3242">
        <v>0</v>
      </c>
      <c r="Z3242">
        <v>60000</v>
      </c>
      <c r="AB3242" s="2" t="s">
        <v>57</v>
      </c>
      <c r="AC3242">
        <v>24000</v>
      </c>
      <c r="AD3242">
        <v>36000</v>
      </c>
      <c r="AE3242">
        <v>130000</v>
      </c>
      <c r="AF3242">
        <v>1950</v>
      </c>
      <c r="AG3242" s="2" t="s">
        <v>17440</v>
      </c>
      <c r="AH3242" s="2"/>
      <c r="AI3242" s="1">
        <v>46208</v>
      </c>
      <c r="AJ3242" s="2"/>
      <c r="AK3242" s="2" t="s">
        <v>58</v>
      </c>
      <c r="AM3242" s="2" t="s">
        <v>59</v>
      </c>
      <c r="AP3242" s="2" t="s">
        <v>60</v>
      </c>
      <c r="AQ3242" s="2" t="s">
        <v>41</v>
      </c>
      <c r="AR3242">
        <v>70000</v>
      </c>
      <c r="AS3242" s="2" t="str">
        <f>_xlfn.IFNA(IF(VLOOKUP(all_resi[[#This Row],[No. Waybill]],settle_reconcile[No. Waybill],1,0)="","Recon","Recon"),"-")</f>
        <v>Recon</v>
      </c>
      <c r="AT3242" s="2">
        <f>all_resi[[#This Row],[Nilai COD]]-all_resi[[#This Row],[COD Fee]]-all_resi[[#This Row],[Total Biaya Setelah Diskon]]</f>
        <v>92050</v>
      </c>
      <c r="AU3242" s="2">
        <f>IF(all_resi[[#This Row],[Waktu Terima]]="","",_xlfn.DAYS(all_resi[[#This Row],[Waktu Terima]],all_resi[[#This Row],[Tanggal Pengiriman]]))</f>
        <v>6</v>
      </c>
    </row>
    <row r="3243" spans="1:47" x14ac:dyDescent="0.25">
      <c r="A3243" s="2" t="s">
        <v>17431</v>
      </c>
      <c r="B3243" s="1">
        <v>46202</v>
      </c>
      <c r="C3243" s="2" t="s">
        <v>42</v>
      </c>
      <c r="D3243" s="2" t="s">
        <v>43</v>
      </c>
      <c r="E3243" s="2" t="s">
        <v>44</v>
      </c>
      <c r="F3243" s="2" t="s">
        <v>45</v>
      </c>
      <c r="G3243" s="2" t="s">
        <v>46</v>
      </c>
      <c r="H3243" s="2" t="s">
        <v>80</v>
      </c>
      <c r="I3243" s="2" t="s">
        <v>17432</v>
      </c>
      <c r="J3243" s="2" t="s">
        <v>17433</v>
      </c>
      <c r="K3243" s="2" t="s">
        <v>203</v>
      </c>
      <c r="L3243" s="2" t="s">
        <v>204</v>
      </c>
      <c r="M3243" s="2" t="s">
        <v>4620</v>
      </c>
      <c r="N3243" s="2" t="s">
        <v>17434</v>
      </c>
      <c r="O3243">
        <v>1</v>
      </c>
      <c r="P3243" s="2" t="s">
        <v>53</v>
      </c>
      <c r="Q3243">
        <v>100</v>
      </c>
      <c r="R3243">
        <v>0</v>
      </c>
      <c r="S3243" s="2" t="s">
        <v>54</v>
      </c>
      <c r="T3243" s="2" t="s">
        <v>55</v>
      </c>
      <c r="U3243" s="2" t="s">
        <v>305</v>
      </c>
      <c r="V3243" s="2"/>
      <c r="W3243">
        <v>14000</v>
      </c>
      <c r="X3243">
        <v>0</v>
      </c>
      <c r="Y3243">
        <v>0</v>
      </c>
      <c r="Z3243">
        <v>14000</v>
      </c>
      <c r="AB3243" s="2" t="s">
        <v>57</v>
      </c>
      <c r="AC3243">
        <v>8000</v>
      </c>
      <c r="AD3243">
        <v>6000</v>
      </c>
      <c r="AE3243">
        <v>82000</v>
      </c>
      <c r="AF3243">
        <v>1230</v>
      </c>
      <c r="AG3243" s="2" t="s">
        <v>17432</v>
      </c>
      <c r="AH3243" s="2"/>
      <c r="AI3243" s="1">
        <v>46205</v>
      </c>
      <c r="AJ3243" s="2" t="s">
        <v>87</v>
      </c>
      <c r="AK3243" s="2" t="s">
        <v>58</v>
      </c>
      <c r="AM3243" s="2" t="s">
        <v>59</v>
      </c>
      <c r="AP3243" s="2" t="s">
        <v>60</v>
      </c>
      <c r="AQ3243" s="2" t="s">
        <v>41</v>
      </c>
      <c r="AR3243">
        <v>68000</v>
      </c>
      <c r="AS3243" s="2" t="str">
        <f>_xlfn.IFNA(IF(VLOOKUP(all_resi[[#This Row],[No. Waybill]],settle_reconcile[No. Waybill],1,0)="","Recon","Recon"),"-")</f>
        <v>Recon</v>
      </c>
      <c r="AT3243" s="2">
        <f>all_resi[[#This Row],[Nilai COD]]-all_resi[[#This Row],[COD Fee]]-all_resi[[#This Row],[Total Biaya Setelah Diskon]]</f>
        <v>74770</v>
      </c>
      <c r="AU3243" s="2">
        <f>IF(all_resi[[#This Row],[Waktu Terima]]="","",_xlfn.DAYS(all_resi[[#This Row],[Waktu Terima]],all_resi[[#This Row],[Tanggal Pengiriman]]))</f>
        <v>3</v>
      </c>
    </row>
    <row r="3244" spans="1:47" x14ac:dyDescent="0.25">
      <c r="A3244" s="2" t="s">
        <v>17376</v>
      </c>
      <c r="B3244" s="1">
        <v>46202</v>
      </c>
      <c r="C3244" s="2" t="s">
        <v>42</v>
      </c>
      <c r="D3244" s="2" t="s">
        <v>43</v>
      </c>
      <c r="E3244" s="2" t="s">
        <v>44</v>
      </c>
      <c r="F3244" s="2" t="s">
        <v>45</v>
      </c>
      <c r="G3244" s="2" t="s">
        <v>46</v>
      </c>
      <c r="H3244" s="2" t="s">
        <v>80</v>
      </c>
      <c r="I3244" s="2" t="s">
        <v>17377</v>
      </c>
      <c r="J3244" s="2" t="s">
        <v>17378</v>
      </c>
      <c r="K3244" s="2" t="s">
        <v>209</v>
      </c>
      <c r="L3244" s="2" t="s">
        <v>1041</v>
      </c>
      <c r="M3244" s="2" t="s">
        <v>17379</v>
      </c>
      <c r="N3244" s="2" t="s">
        <v>17380</v>
      </c>
      <c r="O3244">
        <v>1</v>
      </c>
      <c r="P3244" s="2" t="s">
        <v>53</v>
      </c>
      <c r="Q3244">
        <v>100</v>
      </c>
      <c r="R3244">
        <v>0</v>
      </c>
      <c r="S3244" s="2" t="s">
        <v>54</v>
      </c>
      <c r="T3244" s="2" t="s">
        <v>55</v>
      </c>
      <c r="U3244" s="2" t="s">
        <v>17381</v>
      </c>
      <c r="V3244" s="2"/>
      <c r="W3244">
        <v>56000</v>
      </c>
      <c r="X3244">
        <v>0</v>
      </c>
      <c r="Y3244">
        <v>0</v>
      </c>
      <c r="Z3244">
        <v>56000</v>
      </c>
      <c r="AB3244" s="2" t="s">
        <v>57</v>
      </c>
      <c r="AC3244">
        <v>22400</v>
      </c>
      <c r="AD3244">
        <v>33600</v>
      </c>
      <c r="AE3244">
        <v>150000</v>
      </c>
      <c r="AF3244">
        <v>2250</v>
      </c>
      <c r="AG3244" s="2"/>
      <c r="AH3244" s="2"/>
      <c r="AI3244" s="1"/>
      <c r="AJ3244" s="2" t="s">
        <v>87</v>
      </c>
      <c r="AK3244" s="2" t="s">
        <v>67</v>
      </c>
      <c r="AM3244" s="2" t="s">
        <v>59</v>
      </c>
      <c r="AP3244" s="2" t="s">
        <v>60</v>
      </c>
      <c r="AQ3244" s="2" t="s">
        <v>41</v>
      </c>
      <c r="AR3244">
        <v>94000</v>
      </c>
      <c r="AS3244" s="2" t="str">
        <f>_xlfn.IFNA(IF(VLOOKUP(all_resi[[#This Row],[No. Waybill]],settle_reconcile[No. Waybill],1,0)="","Recon","Recon"),"-")</f>
        <v>-</v>
      </c>
      <c r="AT3244" s="2">
        <f>all_resi[[#This Row],[Nilai COD]]-all_resi[[#This Row],[COD Fee]]-all_resi[[#This Row],[Total Biaya Setelah Diskon]]</f>
        <v>114150</v>
      </c>
      <c r="AU3244" s="2" t="str">
        <f>IF(all_resi[[#This Row],[Waktu Terima]]="","",_xlfn.DAYS(all_resi[[#This Row],[Waktu Terima]],all_resi[[#This Row],[Tanggal Pengiriman]]))</f>
        <v/>
      </c>
    </row>
    <row r="3245" spans="1:47" x14ac:dyDescent="0.25">
      <c r="A3245" s="2" t="s">
        <v>17435</v>
      </c>
      <c r="B3245" s="1">
        <v>46202</v>
      </c>
      <c r="C3245" s="2" t="s">
        <v>42</v>
      </c>
      <c r="D3245" s="2" t="s">
        <v>43</v>
      </c>
      <c r="E3245" s="2" t="s">
        <v>44</v>
      </c>
      <c r="F3245" s="2" t="s">
        <v>45</v>
      </c>
      <c r="G3245" s="2" t="s">
        <v>46</v>
      </c>
      <c r="H3245" s="2" t="s">
        <v>47</v>
      </c>
      <c r="I3245" s="2" t="s">
        <v>17436</v>
      </c>
      <c r="J3245" s="2" t="s">
        <v>17437</v>
      </c>
      <c r="K3245" s="2" t="s">
        <v>177</v>
      </c>
      <c r="L3245" s="2" t="s">
        <v>222</v>
      </c>
      <c r="M3245" s="2" t="s">
        <v>3200</v>
      </c>
      <c r="N3245" s="2" t="s">
        <v>17438</v>
      </c>
      <c r="O3245">
        <v>1</v>
      </c>
      <c r="P3245" s="2" t="s">
        <v>53</v>
      </c>
      <c r="Q3245">
        <v>100</v>
      </c>
      <c r="R3245">
        <v>0</v>
      </c>
      <c r="S3245" s="2" t="s">
        <v>54</v>
      </c>
      <c r="T3245" s="2" t="s">
        <v>55</v>
      </c>
      <c r="U3245" s="2" t="s">
        <v>207</v>
      </c>
      <c r="V3245" s="2"/>
      <c r="W3245">
        <v>80000</v>
      </c>
      <c r="X3245">
        <v>0</v>
      </c>
      <c r="Y3245">
        <v>0</v>
      </c>
      <c r="Z3245">
        <v>80000</v>
      </c>
      <c r="AB3245" s="2" t="s">
        <v>57</v>
      </c>
      <c r="AC3245">
        <v>32000</v>
      </c>
      <c r="AD3245">
        <v>48000</v>
      </c>
      <c r="AE3245">
        <v>150000</v>
      </c>
      <c r="AF3245">
        <v>2250</v>
      </c>
      <c r="AG3245" s="2"/>
      <c r="AH3245" s="2"/>
      <c r="AI3245" s="1"/>
      <c r="AJ3245" s="2"/>
      <c r="AK3245" s="2" t="s">
        <v>67</v>
      </c>
      <c r="AM3245" s="2" t="s">
        <v>59</v>
      </c>
      <c r="AP3245" s="2" t="s">
        <v>60</v>
      </c>
      <c r="AQ3245" s="2" t="s">
        <v>41</v>
      </c>
      <c r="AR3245">
        <v>70000</v>
      </c>
      <c r="AS3245" s="2" t="str">
        <f>_xlfn.IFNA(IF(VLOOKUP(all_resi[[#This Row],[No. Waybill]],settle_reconcile[No. Waybill],1,0)="","Recon","Recon"),"-")</f>
        <v>-</v>
      </c>
      <c r="AT3245" s="2">
        <f>all_resi[[#This Row],[Nilai COD]]-all_resi[[#This Row],[COD Fee]]-all_resi[[#This Row],[Total Biaya Setelah Diskon]]</f>
        <v>99750</v>
      </c>
      <c r="AU3245" s="2" t="str">
        <f>IF(all_resi[[#This Row],[Waktu Terima]]="","",_xlfn.DAYS(all_resi[[#This Row],[Waktu Terima]],all_resi[[#This Row],[Tanggal Pengiriman]]))</f>
        <v/>
      </c>
    </row>
    <row r="3246" spans="1:47" x14ac:dyDescent="0.25">
      <c r="A3246" s="2" t="s">
        <v>17493</v>
      </c>
      <c r="B3246" s="1">
        <v>46202</v>
      </c>
      <c r="C3246" s="2" t="s">
        <v>42</v>
      </c>
      <c r="D3246" s="2" t="s">
        <v>43</v>
      </c>
      <c r="E3246" s="2" t="s">
        <v>44</v>
      </c>
      <c r="F3246" s="2" t="s">
        <v>45</v>
      </c>
      <c r="G3246" s="2" t="s">
        <v>46</v>
      </c>
      <c r="H3246" s="2" t="s">
        <v>80</v>
      </c>
      <c r="I3246" s="2" t="s">
        <v>17494</v>
      </c>
      <c r="J3246" s="2" t="s">
        <v>17495</v>
      </c>
      <c r="K3246" s="2" t="s">
        <v>121</v>
      </c>
      <c r="L3246" s="2" t="s">
        <v>1309</v>
      </c>
      <c r="M3246" s="2" t="s">
        <v>4246</v>
      </c>
      <c r="N3246" s="2" t="s">
        <v>17496</v>
      </c>
      <c r="O3246">
        <v>1</v>
      </c>
      <c r="P3246" s="2" t="s">
        <v>53</v>
      </c>
      <c r="Q3246">
        <v>100</v>
      </c>
      <c r="R3246">
        <v>0</v>
      </c>
      <c r="S3246" s="2" t="s">
        <v>54</v>
      </c>
      <c r="T3246" s="2" t="s">
        <v>55</v>
      </c>
      <c r="U3246" s="2" t="s">
        <v>86</v>
      </c>
      <c r="V3246" s="2"/>
      <c r="W3246">
        <v>83000</v>
      </c>
      <c r="X3246">
        <v>0</v>
      </c>
      <c r="Y3246">
        <v>0</v>
      </c>
      <c r="Z3246">
        <v>83000</v>
      </c>
      <c r="AB3246" s="2" t="s">
        <v>57</v>
      </c>
      <c r="AC3246">
        <v>33200</v>
      </c>
      <c r="AD3246">
        <v>49800</v>
      </c>
      <c r="AE3246">
        <v>133000</v>
      </c>
      <c r="AF3246">
        <v>1995</v>
      </c>
      <c r="AG3246" s="2" t="s">
        <v>17494</v>
      </c>
      <c r="AH3246" s="2"/>
      <c r="AI3246" s="1">
        <v>46208</v>
      </c>
      <c r="AJ3246" s="2" t="s">
        <v>87</v>
      </c>
      <c r="AK3246" s="2" t="s">
        <v>58</v>
      </c>
      <c r="AM3246" s="2" t="s">
        <v>59</v>
      </c>
      <c r="AP3246" s="2" t="s">
        <v>60</v>
      </c>
      <c r="AQ3246" s="2" t="s">
        <v>41</v>
      </c>
      <c r="AR3246">
        <v>50000</v>
      </c>
      <c r="AS3246" s="2" t="str">
        <f>_xlfn.IFNA(IF(VLOOKUP(all_resi[[#This Row],[No. Waybill]],settle_reconcile[No. Waybill],1,0)="","Recon","Recon"),"-")</f>
        <v>Recon</v>
      </c>
      <c r="AT3246" s="2">
        <f>all_resi[[#This Row],[Nilai COD]]-all_resi[[#This Row],[COD Fee]]-all_resi[[#This Row],[Total Biaya Setelah Diskon]]</f>
        <v>81205</v>
      </c>
      <c r="AU3246" s="2">
        <f>IF(all_resi[[#This Row],[Waktu Terima]]="","",_xlfn.DAYS(all_resi[[#This Row],[Waktu Terima]],all_resi[[#This Row],[Tanggal Pengiriman]]))</f>
        <v>6</v>
      </c>
    </row>
    <row r="3247" spans="1:47" x14ac:dyDescent="0.25">
      <c r="A3247" s="2" t="s">
        <v>17458</v>
      </c>
      <c r="B3247" s="1">
        <v>46202</v>
      </c>
      <c r="C3247" s="2" t="s">
        <v>42</v>
      </c>
      <c r="D3247" s="2" t="s">
        <v>43</v>
      </c>
      <c r="E3247" s="2" t="s">
        <v>44</v>
      </c>
      <c r="F3247" s="2" t="s">
        <v>45</v>
      </c>
      <c r="G3247" s="2" t="s">
        <v>46</v>
      </c>
      <c r="H3247" s="2" t="s">
        <v>80</v>
      </c>
      <c r="I3247" s="2" t="s">
        <v>17459</v>
      </c>
      <c r="J3247" s="2" t="s">
        <v>17460</v>
      </c>
      <c r="K3247" s="2" t="s">
        <v>100</v>
      </c>
      <c r="L3247" s="2" t="s">
        <v>17461</v>
      </c>
      <c r="M3247" s="2" t="s">
        <v>17462</v>
      </c>
      <c r="N3247" s="2" t="s">
        <v>17463</v>
      </c>
      <c r="O3247">
        <v>1</v>
      </c>
      <c r="P3247" s="2" t="s">
        <v>53</v>
      </c>
      <c r="Q3247">
        <v>100</v>
      </c>
      <c r="R3247">
        <v>0</v>
      </c>
      <c r="S3247" s="2" t="s">
        <v>54</v>
      </c>
      <c r="T3247" s="2" t="s">
        <v>55</v>
      </c>
      <c r="U3247" s="2" t="s">
        <v>86</v>
      </c>
      <c r="V3247" s="2"/>
      <c r="W3247">
        <v>18000</v>
      </c>
      <c r="X3247">
        <v>0</v>
      </c>
      <c r="Y3247">
        <v>0</v>
      </c>
      <c r="Z3247">
        <v>18000</v>
      </c>
      <c r="AB3247" s="2" t="s">
        <v>57</v>
      </c>
      <c r="AC3247">
        <v>7200</v>
      </c>
      <c r="AD3247">
        <v>10800</v>
      </c>
      <c r="AE3247">
        <v>0</v>
      </c>
      <c r="AF3247">
        <v>0</v>
      </c>
      <c r="AG3247" s="2" t="s">
        <v>18918</v>
      </c>
      <c r="AH3247" s="2"/>
      <c r="AI3247" s="1">
        <v>46204</v>
      </c>
      <c r="AJ3247" s="2" t="s">
        <v>87</v>
      </c>
      <c r="AK3247" s="2" t="s">
        <v>58</v>
      </c>
      <c r="AM3247" s="2" t="s">
        <v>59</v>
      </c>
      <c r="AP3247" s="2" t="s">
        <v>60</v>
      </c>
      <c r="AQ3247" s="2" t="s">
        <v>98</v>
      </c>
      <c r="AR3247">
        <v>-18000</v>
      </c>
      <c r="AS3247" s="2" t="str">
        <f>_xlfn.IFNA(IF(VLOOKUP(all_resi[[#This Row],[No. Waybill]],settle_reconcile[No. Waybill],1,0)="","Recon","Recon"),"-")</f>
        <v>-</v>
      </c>
      <c r="AT3247" s="2">
        <f>all_resi[[#This Row],[Nilai COD]]-all_resi[[#This Row],[COD Fee]]-all_resi[[#This Row],[Total Biaya Setelah Diskon]]</f>
        <v>-10800</v>
      </c>
      <c r="AU3247" s="2">
        <f>IF(all_resi[[#This Row],[Waktu Terima]]="","",_xlfn.DAYS(all_resi[[#This Row],[Waktu Terima]],all_resi[[#This Row],[Tanggal Pengiriman]]))</f>
        <v>2</v>
      </c>
    </row>
    <row r="3248" spans="1:47" x14ac:dyDescent="0.25">
      <c r="A3248" s="2" t="s">
        <v>17454</v>
      </c>
      <c r="B3248" s="1">
        <v>46202</v>
      </c>
      <c r="C3248" s="2" t="s">
        <v>42</v>
      </c>
      <c r="D3248" s="2" t="s">
        <v>43</v>
      </c>
      <c r="E3248" s="2" t="s">
        <v>44</v>
      </c>
      <c r="F3248" s="2" t="s">
        <v>45</v>
      </c>
      <c r="G3248" s="2" t="s">
        <v>46</v>
      </c>
      <c r="H3248" s="2" t="s">
        <v>47</v>
      </c>
      <c r="I3248" s="2" t="s">
        <v>17455</v>
      </c>
      <c r="J3248" s="2" t="s">
        <v>17456</v>
      </c>
      <c r="K3248" s="2" t="s">
        <v>156</v>
      </c>
      <c r="L3248" s="2" t="s">
        <v>606</v>
      </c>
      <c r="M3248" s="2" t="s">
        <v>1590</v>
      </c>
      <c r="N3248" s="2" t="s">
        <v>17457</v>
      </c>
      <c r="O3248">
        <v>1</v>
      </c>
      <c r="P3248" s="2" t="s">
        <v>53</v>
      </c>
      <c r="Q3248">
        <v>100</v>
      </c>
      <c r="R3248">
        <v>0</v>
      </c>
      <c r="S3248" s="2" t="s">
        <v>54</v>
      </c>
      <c r="T3248" s="2" t="s">
        <v>55</v>
      </c>
      <c r="U3248" s="2" t="s">
        <v>207</v>
      </c>
      <c r="V3248" s="2"/>
      <c r="W3248">
        <v>64000</v>
      </c>
      <c r="X3248">
        <v>0</v>
      </c>
      <c r="Y3248">
        <v>0</v>
      </c>
      <c r="Z3248">
        <v>64000</v>
      </c>
      <c r="AB3248" s="2" t="s">
        <v>57</v>
      </c>
      <c r="AC3248">
        <v>25600</v>
      </c>
      <c r="AD3248">
        <v>38400</v>
      </c>
      <c r="AE3248">
        <v>135000</v>
      </c>
      <c r="AF3248">
        <v>2025</v>
      </c>
      <c r="AG3248" s="2" t="s">
        <v>17455</v>
      </c>
      <c r="AH3248" s="2"/>
      <c r="AI3248" s="1">
        <v>46205</v>
      </c>
      <c r="AJ3248" s="2"/>
      <c r="AK3248" s="2" t="s">
        <v>58</v>
      </c>
      <c r="AM3248" s="2" t="s">
        <v>59</v>
      </c>
      <c r="AP3248" s="2" t="s">
        <v>60</v>
      </c>
      <c r="AQ3248" s="2" t="s">
        <v>41</v>
      </c>
      <c r="AR3248">
        <v>71000</v>
      </c>
      <c r="AS3248" s="2" t="str">
        <f>_xlfn.IFNA(IF(VLOOKUP(all_resi[[#This Row],[No. Waybill]],settle_reconcile[No. Waybill],1,0)="","Recon","Recon"),"-")</f>
        <v>Recon</v>
      </c>
      <c r="AT3248" s="2">
        <f>all_resi[[#This Row],[Nilai COD]]-all_resi[[#This Row],[COD Fee]]-all_resi[[#This Row],[Total Biaya Setelah Diskon]]</f>
        <v>94575</v>
      </c>
      <c r="AU3248" s="2">
        <f>IF(all_resi[[#This Row],[Waktu Terima]]="","",_xlfn.DAYS(all_resi[[#This Row],[Waktu Terima]],all_resi[[#This Row],[Tanggal Pengiriman]]))</f>
        <v>3</v>
      </c>
    </row>
    <row r="3249" spans="1:47" x14ac:dyDescent="0.25">
      <c r="A3249" s="2" t="s">
        <v>17464</v>
      </c>
      <c r="B3249" s="1">
        <v>46202</v>
      </c>
      <c r="C3249" s="2" t="s">
        <v>42</v>
      </c>
      <c r="D3249" s="2" t="s">
        <v>43</v>
      </c>
      <c r="E3249" s="2" t="s">
        <v>44</v>
      </c>
      <c r="F3249" s="2" t="s">
        <v>45</v>
      </c>
      <c r="G3249" s="2" t="s">
        <v>46</v>
      </c>
      <c r="H3249" s="2" t="s">
        <v>47</v>
      </c>
      <c r="I3249" s="2" t="s">
        <v>17465</v>
      </c>
      <c r="J3249" s="2" t="s">
        <v>17466</v>
      </c>
      <c r="K3249" s="2" t="s">
        <v>75</v>
      </c>
      <c r="L3249" s="2" t="s">
        <v>355</v>
      </c>
      <c r="M3249" s="2" t="s">
        <v>1082</v>
      </c>
      <c r="N3249" s="2" t="s">
        <v>17467</v>
      </c>
      <c r="O3249">
        <v>1</v>
      </c>
      <c r="P3249" s="2" t="s">
        <v>53</v>
      </c>
      <c r="Q3249">
        <v>100</v>
      </c>
      <c r="R3249">
        <v>0</v>
      </c>
      <c r="S3249" s="2" t="s">
        <v>54</v>
      </c>
      <c r="T3249" s="2" t="s">
        <v>55</v>
      </c>
      <c r="U3249" s="2" t="s">
        <v>764</v>
      </c>
      <c r="V3249" s="2"/>
      <c r="W3249">
        <v>60000</v>
      </c>
      <c r="X3249">
        <v>0</v>
      </c>
      <c r="Y3249">
        <v>0</v>
      </c>
      <c r="Z3249">
        <v>60000</v>
      </c>
      <c r="AB3249" s="2" t="s">
        <v>57</v>
      </c>
      <c r="AC3249">
        <v>24000</v>
      </c>
      <c r="AD3249">
        <v>36000</v>
      </c>
      <c r="AE3249">
        <v>100000</v>
      </c>
      <c r="AF3249">
        <v>1500</v>
      </c>
      <c r="AG3249" s="2" t="s">
        <v>17465</v>
      </c>
      <c r="AH3249" s="2"/>
      <c r="AI3249" s="1">
        <v>46207</v>
      </c>
      <c r="AJ3249" s="2"/>
      <c r="AK3249" s="2" t="s">
        <v>58</v>
      </c>
      <c r="AM3249" s="2" t="s">
        <v>59</v>
      </c>
      <c r="AP3249" s="2" t="s">
        <v>60</v>
      </c>
      <c r="AQ3249" s="2" t="s">
        <v>41</v>
      </c>
      <c r="AR3249">
        <v>40000</v>
      </c>
      <c r="AS3249" s="2" t="str">
        <f>_xlfn.IFNA(IF(VLOOKUP(all_resi[[#This Row],[No. Waybill]],settle_reconcile[No. Waybill],1,0)="","Recon","Recon"),"-")</f>
        <v>Recon</v>
      </c>
      <c r="AT3249" s="2">
        <f>all_resi[[#This Row],[Nilai COD]]-all_resi[[#This Row],[COD Fee]]-all_resi[[#This Row],[Total Biaya Setelah Diskon]]</f>
        <v>62500</v>
      </c>
      <c r="AU3249" s="2">
        <f>IF(all_resi[[#This Row],[Waktu Terima]]="","",_xlfn.DAYS(all_resi[[#This Row],[Waktu Terima]],all_resi[[#This Row],[Tanggal Pengiriman]]))</f>
        <v>5</v>
      </c>
    </row>
    <row r="3250" spans="1:47" x14ac:dyDescent="0.25">
      <c r="A3250" s="2" t="s">
        <v>17468</v>
      </c>
      <c r="B3250" s="1">
        <v>46202</v>
      </c>
      <c r="C3250" s="2" t="s">
        <v>42</v>
      </c>
      <c r="D3250" s="2" t="s">
        <v>43</v>
      </c>
      <c r="E3250" s="2" t="s">
        <v>44</v>
      </c>
      <c r="F3250" s="2" t="s">
        <v>45</v>
      </c>
      <c r="G3250" s="2" t="s">
        <v>46</v>
      </c>
      <c r="H3250" s="2" t="s">
        <v>80</v>
      </c>
      <c r="I3250" s="2" t="s">
        <v>17469</v>
      </c>
      <c r="J3250" s="2" t="s">
        <v>17470</v>
      </c>
      <c r="K3250" s="2" t="s">
        <v>265</v>
      </c>
      <c r="L3250" s="2" t="s">
        <v>1726</v>
      </c>
      <c r="M3250" s="2" t="s">
        <v>17471</v>
      </c>
      <c r="N3250" s="2" t="s">
        <v>17472</v>
      </c>
      <c r="O3250">
        <v>1</v>
      </c>
      <c r="P3250" s="2" t="s">
        <v>53</v>
      </c>
      <c r="Q3250">
        <v>100</v>
      </c>
      <c r="R3250">
        <v>0</v>
      </c>
      <c r="S3250" s="2" t="s">
        <v>54</v>
      </c>
      <c r="T3250" s="2" t="s">
        <v>55</v>
      </c>
      <c r="U3250" s="2" t="s">
        <v>305</v>
      </c>
      <c r="V3250" s="2"/>
      <c r="W3250">
        <v>50000</v>
      </c>
      <c r="X3250">
        <v>0</v>
      </c>
      <c r="Y3250">
        <v>0</v>
      </c>
      <c r="Z3250">
        <v>50000</v>
      </c>
      <c r="AB3250" s="2" t="s">
        <v>57</v>
      </c>
      <c r="AC3250">
        <v>20000</v>
      </c>
      <c r="AD3250">
        <v>30000</v>
      </c>
      <c r="AE3250">
        <v>103000</v>
      </c>
      <c r="AF3250">
        <v>1545</v>
      </c>
      <c r="AG3250" s="2" t="s">
        <v>17469</v>
      </c>
      <c r="AH3250" s="2"/>
      <c r="AI3250" s="1">
        <v>46206</v>
      </c>
      <c r="AJ3250" s="2" t="s">
        <v>87</v>
      </c>
      <c r="AK3250" s="2" t="s">
        <v>58</v>
      </c>
      <c r="AM3250" s="2" t="s">
        <v>59</v>
      </c>
      <c r="AP3250" s="2" t="s">
        <v>60</v>
      </c>
      <c r="AQ3250" s="2" t="s">
        <v>41</v>
      </c>
      <c r="AR3250">
        <v>53000</v>
      </c>
      <c r="AS3250" s="2" t="str">
        <f>_xlfn.IFNA(IF(VLOOKUP(all_resi[[#This Row],[No. Waybill]],settle_reconcile[No. Waybill],1,0)="","Recon","Recon"),"-")</f>
        <v>Recon</v>
      </c>
      <c r="AT3250" s="2">
        <f>all_resi[[#This Row],[Nilai COD]]-all_resi[[#This Row],[COD Fee]]-all_resi[[#This Row],[Total Biaya Setelah Diskon]]</f>
        <v>71455</v>
      </c>
      <c r="AU3250" s="2">
        <f>IF(all_resi[[#This Row],[Waktu Terima]]="","",_xlfn.DAYS(all_resi[[#This Row],[Waktu Terima]],all_resi[[#This Row],[Tanggal Pengiriman]]))</f>
        <v>4</v>
      </c>
    </row>
    <row r="3251" spans="1:47" x14ac:dyDescent="0.25">
      <c r="A3251" s="2" t="s">
        <v>17478</v>
      </c>
      <c r="B3251" s="1">
        <v>46202</v>
      </c>
      <c r="C3251" s="2" t="s">
        <v>42</v>
      </c>
      <c r="D3251" s="2" t="s">
        <v>43</v>
      </c>
      <c r="E3251" s="2" t="s">
        <v>44</v>
      </c>
      <c r="F3251" s="2" t="s">
        <v>45</v>
      </c>
      <c r="G3251" s="2" t="s">
        <v>46</v>
      </c>
      <c r="H3251" s="2" t="s">
        <v>47</v>
      </c>
      <c r="I3251" s="2" t="s">
        <v>17479</v>
      </c>
      <c r="J3251" s="2" t="s">
        <v>17480</v>
      </c>
      <c r="K3251" s="2" t="s">
        <v>75</v>
      </c>
      <c r="L3251" s="2" t="s">
        <v>345</v>
      </c>
      <c r="M3251" s="2" t="s">
        <v>425</v>
      </c>
      <c r="N3251" s="2" t="s">
        <v>17481</v>
      </c>
      <c r="O3251">
        <v>1</v>
      </c>
      <c r="P3251" s="2" t="s">
        <v>53</v>
      </c>
      <c r="Q3251">
        <v>100</v>
      </c>
      <c r="R3251">
        <v>0</v>
      </c>
      <c r="S3251" s="2" t="s">
        <v>54</v>
      </c>
      <c r="T3251" s="2" t="s">
        <v>55</v>
      </c>
      <c r="U3251" s="2" t="s">
        <v>97</v>
      </c>
      <c r="V3251" s="2"/>
      <c r="W3251">
        <v>53000</v>
      </c>
      <c r="X3251">
        <v>0</v>
      </c>
      <c r="Y3251">
        <v>0</v>
      </c>
      <c r="Z3251">
        <v>53000</v>
      </c>
      <c r="AB3251" s="2" t="s">
        <v>57</v>
      </c>
      <c r="AC3251">
        <v>21200</v>
      </c>
      <c r="AD3251">
        <v>31800</v>
      </c>
      <c r="AE3251">
        <v>128000</v>
      </c>
      <c r="AF3251">
        <v>1920</v>
      </c>
      <c r="AG3251" s="2"/>
      <c r="AH3251" s="2"/>
      <c r="AI3251" s="1"/>
      <c r="AJ3251" s="2"/>
      <c r="AK3251" s="2" t="s">
        <v>67</v>
      </c>
      <c r="AM3251" s="2" t="s">
        <v>59</v>
      </c>
      <c r="AP3251" s="2" t="s">
        <v>60</v>
      </c>
      <c r="AQ3251" s="2" t="s">
        <v>41</v>
      </c>
      <c r="AR3251">
        <v>75000</v>
      </c>
      <c r="AS3251" s="2" t="str">
        <f>_xlfn.IFNA(IF(VLOOKUP(all_resi[[#This Row],[No. Waybill]],settle_reconcile[No. Waybill],1,0)="","Recon","Recon"),"-")</f>
        <v>-</v>
      </c>
      <c r="AT3251" s="2">
        <f>all_resi[[#This Row],[Nilai COD]]-all_resi[[#This Row],[COD Fee]]-all_resi[[#This Row],[Total Biaya Setelah Diskon]]</f>
        <v>94280</v>
      </c>
      <c r="AU3251" s="2" t="str">
        <f>IF(all_resi[[#This Row],[Waktu Terima]]="","",_xlfn.DAYS(all_resi[[#This Row],[Waktu Terima]],all_resi[[#This Row],[Tanggal Pengiriman]]))</f>
        <v/>
      </c>
    </row>
    <row r="3252" spans="1:47" x14ac:dyDescent="0.25">
      <c r="A3252" s="2" t="s">
        <v>17502</v>
      </c>
      <c r="B3252" s="1">
        <v>46202</v>
      </c>
      <c r="C3252" s="2" t="s">
        <v>42</v>
      </c>
      <c r="D3252" s="2" t="s">
        <v>43</v>
      </c>
      <c r="E3252" s="2" t="s">
        <v>44</v>
      </c>
      <c r="F3252" s="2" t="s">
        <v>45</v>
      </c>
      <c r="G3252" s="2" t="s">
        <v>46</v>
      </c>
      <c r="H3252" s="2" t="s">
        <v>47</v>
      </c>
      <c r="I3252" s="2" t="s">
        <v>17503</v>
      </c>
      <c r="J3252" s="2" t="s">
        <v>17504</v>
      </c>
      <c r="K3252" s="2" t="s">
        <v>171</v>
      </c>
      <c r="L3252" s="2" t="s">
        <v>1453</v>
      </c>
      <c r="M3252" s="2" t="s">
        <v>1895</v>
      </c>
      <c r="N3252" s="2" t="s">
        <v>17505</v>
      </c>
      <c r="O3252">
        <v>1</v>
      </c>
      <c r="P3252" s="2" t="s">
        <v>53</v>
      </c>
      <c r="Q3252">
        <v>100</v>
      </c>
      <c r="R3252">
        <v>0</v>
      </c>
      <c r="S3252" s="2" t="s">
        <v>54</v>
      </c>
      <c r="T3252" s="2" t="s">
        <v>55</v>
      </c>
      <c r="U3252" s="2" t="s">
        <v>1301</v>
      </c>
      <c r="V3252" s="2"/>
      <c r="W3252">
        <v>38000</v>
      </c>
      <c r="X3252">
        <v>0</v>
      </c>
      <c r="Y3252">
        <v>0</v>
      </c>
      <c r="Z3252">
        <v>38000</v>
      </c>
      <c r="AB3252" s="2" t="s">
        <v>57</v>
      </c>
      <c r="AC3252">
        <v>15200</v>
      </c>
      <c r="AD3252">
        <v>22800</v>
      </c>
      <c r="AE3252">
        <v>145000</v>
      </c>
      <c r="AF3252">
        <v>2175</v>
      </c>
      <c r="AG3252" s="2" t="s">
        <v>17503</v>
      </c>
      <c r="AH3252" s="2"/>
      <c r="AI3252" s="1">
        <v>46209</v>
      </c>
      <c r="AJ3252" s="2"/>
      <c r="AK3252" s="2" t="s">
        <v>58</v>
      </c>
      <c r="AM3252" s="2" t="s">
        <v>59</v>
      </c>
      <c r="AP3252" s="2" t="s">
        <v>60</v>
      </c>
      <c r="AQ3252" s="2" t="s">
        <v>41</v>
      </c>
      <c r="AR3252">
        <v>107000</v>
      </c>
      <c r="AS3252" s="2" t="str">
        <f>_xlfn.IFNA(IF(VLOOKUP(all_resi[[#This Row],[No. Waybill]],settle_reconcile[No. Waybill],1,0)="","Recon","Recon"),"-")</f>
        <v>Recon</v>
      </c>
      <c r="AT3252" s="2">
        <f>all_resi[[#This Row],[Nilai COD]]-all_resi[[#This Row],[COD Fee]]-all_resi[[#This Row],[Total Biaya Setelah Diskon]]</f>
        <v>120025</v>
      </c>
      <c r="AU3252" s="2">
        <f>IF(all_resi[[#This Row],[Waktu Terima]]="","",_xlfn.DAYS(all_resi[[#This Row],[Waktu Terima]],all_resi[[#This Row],[Tanggal Pengiriman]]))</f>
        <v>7</v>
      </c>
    </row>
    <row r="3253" spans="1:47" x14ac:dyDescent="0.25">
      <c r="A3253" s="2" t="s">
        <v>17497</v>
      </c>
      <c r="B3253" s="1">
        <v>46202</v>
      </c>
      <c r="C3253" s="2" t="s">
        <v>42</v>
      </c>
      <c r="D3253" s="2" t="s">
        <v>43</v>
      </c>
      <c r="E3253" s="2" t="s">
        <v>44</v>
      </c>
      <c r="F3253" s="2" t="s">
        <v>45</v>
      </c>
      <c r="G3253" s="2" t="s">
        <v>46</v>
      </c>
      <c r="H3253" s="2" t="s">
        <v>80</v>
      </c>
      <c r="I3253" s="2" t="s">
        <v>17498</v>
      </c>
      <c r="J3253" s="2" t="s">
        <v>17499</v>
      </c>
      <c r="K3253" s="2" t="s">
        <v>177</v>
      </c>
      <c r="L3253" s="2" t="s">
        <v>1006</v>
      </c>
      <c r="M3253" s="2" t="s">
        <v>17500</v>
      </c>
      <c r="N3253" s="2" t="s">
        <v>17501</v>
      </c>
      <c r="O3253">
        <v>1</v>
      </c>
      <c r="P3253" s="2" t="s">
        <v>53</v>
      </c>
      <c r="Q3253">
        <v>100</v>
      </c>
      <c r="R3253">
        <v>0</v>
      </c>
      <c r="S3253" s="2" t="s">
        <v>54</v>
      </c>
      <c r="T3253" s="2" t="s">
        <v>55</v>
      </c>
      <c r="U3253" s="2" t="s">
        <v>86</v>
      </c>
      <c r="V3253" s="2"/>
      <c r="W3253">
        <v>114000</v>
      </c>
      <c r="X3253">
        <v>0</v>
      </c>
      <c r="Y3253">
        <v>0</v>
      </c>
      <c r="Z3253">
        <v>114000</v>
      </c>
      <c r="AB3253" s="2" t="s">
        <v>57</v>
      </c>
      <c r="AC3253">
        <v>45600</v>
      </c>
      <c r="AD3253">
        <v>68400</v>
      </c>
      <c r="AE3253">
        <v>174000</v>
      </c>
      <c r="AF3253">
        <v>2610</v>
      </c>
      <c r="AG3253" s="2" t="s">
        <v>17498</v>
      </c>
      <c r="AH3253" s="2"/>
      <c r="AI3253" s="1">
        <v>46209</v>
      </c>
      <c r="AJ3253" s="2" t="s">
        <v>87</v>
      </c>
      <c r="AK3253" s="2" t="s">
        <v>58</v>
      </c>
      <c r="AM3253" s="2" t="s">
        <v>59</v>
      </c>
      <c r="AP3253" s="2" t="s">
        <v>60</v>
      </c>
      <c r="AQ3253" s="2" t="s">
        <v>41</v>
      </c>
      <c r="AR3253">
        <v>60000</v>
      </c>
      <c r="AS3253" s="2" t="str">
        <f>_xlfn.IFNA(IF(VLOOKUP(all_resi[[#This Row],[No. Waybill]],settle_reconcile[No. Waybill],1,0)="","Recon","Recon"),"-")</f>
        <v>Recon</v>
      </c>
      <c r="AT3253" s="2">
        <f>all_resi[[#This Row],[Nilai COD]]-all_resi[[#This Row],[COD Fee]]-all_resi[[#This Row],[Total Biaya Setelah Diskon]]</f>
        <v>102990</v>
      </c>
      <c r="AU3253" s="2">
        <f>IF(all_resi[[#This Row],[Waktu Terima]]="","",_xlfn.DAYS(all_resi[[#This Row],[Waktu Terima]],all_resi[[#This Row],[Tanggal Pengiriman]]))</f>
        <v>7</v>
      </c>
    </row>
    <row r="3254" spans="1:47" x14ac:dyDescent="0.25">
      <c r="A3254" s="2" t="s">
        <v>17515</v>
      </c>
      <c r="B3254" s="1">
        <v>46202</v>
      </c>
      <c r="C3254" s="2" t="s">
        <v>42</v>
      </c>
      <c r="D3254" s="2" t="s">
        <v>43</v>
      </c>
      <c r="E3254" s="2" t="s">
        <v>44</v>
      </c>
      <c r="F3254" s="2" t="s">
        <v>45</v>
      </c>
      <c r="G3254" s="2" t="s">
        <v>46</v>
      </c>
      <c r="H3254" s="2" t="s">
        <v>47</v>
      </c>
      <c r="I3254" s="2" t="s">
        <v>17516</v>
      </c>
      <c r="J3254" s="2" t="s">
        <v>17517</v>
      </c>
      <c r="K3254" s="2" t="s">
        <v>177</v>
      </c>
      <c r="L3254" s="2" t="s">
        <v>669</v>
      </c>
      <c r="M3254" s="2" t="s">
        <v>16543</v>
      </c>
      <c r="N3254" s="2" t="s">
        <v>17518</v>
      </c>
      <c r="O3254">
        <v>1</v>
      </c>
      <c r="P3254" s="2" t="s">
        <v>53</v>
      </c>
      <c r="Q3254">
        <v>100</v>
      </c>
      <c r="R3254">
        <v>0</v>
      </c>
      <c r="S3254" s="2" t="s">
        <v>54</v>
      </c>
      <c r="T3254" s="2" t="s">
        <v>55</v>
      </c>
      <c r="U3254" s="2" t="s">
        <v>877</v>
      </c>
      <c r="V3254" s="2"/>
      <c r="W3254">
        <v>102000</v>
      </c>
      <c r="X3254">
        <v>0</v>
      </c>
      <c r="Y3254">
        <v>0</v>
      </c>
      <c r="Z3254">
        <v>102000</v>
      </c>
      <c r="AB3254" s="2" t="s">
        <v>57</v>
      </c>
      <c r="AC3254">
        <v>40800</v>
      </c>
      <c r="AD3254">
        <v>61200</v>
      </c>
      <c r="AE3254">
        <v>227000</v>
      </c>
      <c r="AF3254">
        <v>3405</v>
      </c>
      <c r="AG3254" s="2" t="s">
        <v>12207</v>
      </c>
      <c r="AH3254" s="2" t="s">
        <v>149</v>
      </c>
      <c r="AI3254" s="1">
        <v>46211</v>
      </c>
      <c r="AJ3254" s="2"/>
      <c r="AK3254" s="2" t="s">
        <v>67</v>
      </c>
      <c r="AM3254" s="2" t="s">
        <v>59</v>
      </c>
      <c r="AP3254" s="2" t="s">
        <v>60</v>
      </c>
      <c r="AQ3254" s="2" t="s">
        <v>41</v>
      </c>
      <c r="AR3254">
        <v>125000</v>
      </c>
      <c r="AS3254" s="2" t="str">
        <f>_xlfn.IFNA(IF(VLOOKUP(all_resi[[#This Row],[No. Waybill]],settle_reconcile[No. Waybill],1,0)="","Recon","Recon"),"-")</f>
        <v>-</v>
      </c>
      <c r="AT3254" s="2">
        <f>all_resi[[#This Row],[Nilai COD]]-all_resi[[#This Row],[COD Fee]]-all_resi[[#This Row],[Total Biaya Setelah Diskon]]</f>
        <v>162395</v>
      </c>
      <c r="AU3254" s="2">
        <f>IF(all_resi[[#This Row],[Waktu Terima]]="","",_xlfn.DAYS(all_resi[[#This Row],[Waktu Terima]],all_resi[[#This Row],[Tanggal Pengiriman]]))</f>
        <v>9</v>
      </c>
    </row>
    <row r="3255" spans="1:47" x14ac:dyDescent="0.25">
      <c r="A3255" s="2" t="s">
        <v>17506</v>
      </c>
      <c r="B3255" s="1">
        <v>46202</v>
      </c>
      <c r="C3255" s="2" t="s">
        <v>42</v>
      </c>
      <c r="D3255" s="2" t="s">
        <v>43</v>
      </c>
      <c r="E3255" s="2" t="s">
        <v>44</v>
      </c>
      <c r="F3255" s="2" t="s">
        <v>45</v>
      </c>
      <c r="G3255" s="2" t="s">
        <v>46</v>
      </c>
      <c r="H3255" s="2" t="s">
        <v>47</v>
      </c>
      <c r="I3255" s="2" t="s">
        <v>17507</v>
      </c>
      <c r="J3255" s="2" t="s">
        <v>17508</v>
      </c>
      <c r="K3255" s="2" t="s">
        <v>143</v>
      </c>
      <c r="L3255" s="2" t="s">
        <v>11530</v>
      </c>
      <c r="M3255" s="2" t="s">
        <v>17509</v>
      </c>
      <c r="N3255" s="2" t="s">
        <v>17510</v>
      </c>
      <c r="O3255">
        <v>1</v>
      </c>
      <c r="P3255" s="2" t="s">
        <v>53</v>
      </c>
      <c r="Q3255">
        <v>100</v>
      </c>
      <c r="R3255">
        <v>0</v>
      </c>
      <c r="S3255" s="2" t="s">
        <v>54</v>
      </c>
      <c r="T3255" s="2" t="s">
        <v>55</v>
      </c>
      <c r="U3255" s="2" t="s">
        <v>8826</v>
      </c>
      <c r="V3255" s="2"/>
      <c r="W3255">
        <v>25000</v>
      </c>
      <c r="X3255">
        <v>0</v>
      </c>
      <c r="Y3255">
        <v>0</v>
      </c>
      <c r="Z3255">
        <v>25000</v>
      </c>
      <c r="AB3255" s="2" t="s">
        <v>57</v>
      </c>
      <c r="AC3255">
        <v>18000</v>
      </c>
      <c r="AD3255">
        <v>7000</v>
      </c>
      <c r="AE3255">
        <v>65000</v>
      </c>
      <c r="AF3255">
        <v>975</v>
      </c>
      <c r="AG3255" s="2" t="s">
        <v>256</v>
      </c>
      <c r="AH3255" s="2"/>
      <c r="AI3255" s="1">
        <v>46209</v>
      </c>
      <c r="AJ3255" s="2"/>
      <c r="AK3255" s="2" t="s">
        <v>67</v>
      </c>
      <c r="AM3255" s="2" t="s">
        <v>59</v>
      </c>
      <c r="AP3255" s="2" t="s">
        <v>60</v>
      </c>
      <c r="AQ3255" s="2" t="s">
        <v>41</v>
      </c>
      <c r="AR3255">
        <v>40000</v>
      </c>
      <c r="AS3255" s="2" t="str">
        <f>_xlfn.IFNA(IF(VLOOKUP(all_resi[[#This Row],[No. Waybill]],settle_reconcile[No. Waybill],1,0)="","Recon","Recon"),"-")</f>
        <v>-</v>
      </c>
      <c r="AT3255" s="2">
        <f>all_resi[[#This Row],[Nilai COD]]-all_resi[[#This Row],[COD Fee]]-all_resi[[#This Row],[Total Biaya Setelah Diskon]]</f>
        <v>57025</v>
      </c>
      <c r="AU3255" s="2">
        <f>IF(all_resi[[#This Row],[Waktu Terima]]="","",_xlfn.DAYS(all_resi[[#This Row],[Waktu Terima]],all_resi[[#This Row],[Tanggal Pengiriman]]))</f>
        <v>7</v>
      </c>
    </row>
    <row r="3256" spans="1:47" x14ac:dyDescent="0.25">
      <c r="A3256" s="2" t="s">
        <v>17519</v>
      </c>
      <c r="B3256" s="1">
        <v>46202</v>
      </c>
      <c r="C3256" s="2" t="s">
        <v>42</v>
      </c>
      <c r="D3256" s="2" t="s">
        <v>43</v>
      </c>
      <c r="E3256" s="2" t="s">
        <v>44</v>
      </c>
      <c r="F3256" s="2" t="s">
        <v>45</v>
      </c>
      <c r="G3256" s="2" t="s">
        <v>46</v>
      </c>
      <c r="H3256" s="2" t="s">
        <v>47</v>
      </c>
      <c r="I3256" s="2" t="s">
        <v>17520</v>
      </c>
      <c r="J3256" s="2" t="s">
        <v>17521</v>
      </c>
      <c r="K3256" s="2" t="s">
        <v>183</v>
      </c>
      <c r="L3256" s="2" t="s">
        <v>243</v>
      </c>
      <c r="M3256" s="2" t="s">
        <v>17522</v>
      </c>
      <c r="N3256" s="2" t="s">
        <v>17523</v>
      </c>
      <c r="O3256">
        <v>1</v>
      </c>
      <c r="P3256" s="2" t="s">
        <v>53</v>
      </c>
      <c r="Q3256">
        <v>100</v>
      </c>
      <c r="R3256">
        <v>0</v>
      </c>
      <c r="S3256" s="2" t="s">
        <v>54</v>
      </c>
      <c r="T3256" s="2" t="s">
        <v>55</v>
      </c>
      <c r="U3256" s="2" t="s">
        <v>1838</v>
      </c>
      <c r="V3256" s="2"/>
      <c r="W3256">
        <v>91000</v>
      </c>
      <c r="X3256">
        <v>0</v>
      </c>
      <c r="Y3256">
        <v>0</v>
      </c>
      <c r="Z3256">
        <v>91000</v>
      </c>
      <c r="AB3256" s="2" t="s">
        <v>57</v>
      </c>
      <c r="AC3256">
        <v>36400</v>
      </c>
      <c r="AD3256">
        <v>54600</v>
      </c>
      <c r="AE3256">
        <v>195000</v>
      </c>
      <c r="AF3256">
        <v>2925</v>
      </c>
      <c r="AG3256" s="2"/>
      <c r="AH3256" s="2"/>
      <c r="AI3256" s="1"/>
      <c r="AJ3256" s="2"/>
      <c r="AK3256" s="2" t="s">
        <v>67</v>
      </c>
      <c r="AM3256" s="2" t="s">
        <v>59</v>
      </c>
      <c r="AP3256" s="2" t="s">
        <v>60</v>
      </c>
      <c r="AQ3256" s="2" t="s">
        <v>41</v>
      </c>
      <c r="AR3256">
        <v>104000</v>
      </c>
      <c r="AS3256" s="2" t="str">
        <f>_xlfn.IFNA(IF(VLOOKUP(all_resi[[#This Row],[No. Waybill]],settle_reconcile[No. Waybill],1,0)="","Recon","Recon"),"-")</f>
        <v>-</v>
      </c>
      <c r="AT3256" s="2">
        <f>all_resi[[#This Row],[Nilai COD]]-all_resi[[#This Row],[COD Fee]]-all_resi[[#This Row],[Total Biaya Setelah Diskon]]</f>
        <v>137475</v>
      </c>
      <c r="AU3256" s="2" t="str">
        <f>IF(all_resi[[#This Row],[Waktu Terima]]="","",_xlfn.DAYS(all_resi[[#This Row],[Waktu Terima]],all_resi[[#This Row],[Tanggal Pengiriman]]))</f>
        <v/>
      </c>
    </row>
    <row r="3257" spans="1:47" x14ac:dyDescent="0.25">
      <c r="A3257" s="2" t="s">
        <v>17711</v>
      </c>
      <c r="B3257" s="1">
        <v>46202</v>
      </c>
      <c r="C3257" s="2" t="s">
        <v>42</v>
      </c>
      <c r="D3257" s="2" t="s">
        <v>43</v>
      </c>
      <c r="E3257" s="2" t="s">
        <v>44</v>
      </c>
      <c r="F3257" s="2" t="s">
        <v>45</v>
      </c>
      <c r="G3257" s="2" t="s">
        <v>46</v>
      </c>
      <c r="H3257" s="2" t="s">
        <v>80</v>
      </c>
      <c r="I3257" s="2" t="s">
        <v>17712</v>
      </c>
      <c r="J3257" s="2" t="s">
        <v>17713</v>
      </c>
      <c r="K3257" s="2" t="s">
        <v>700</v>
      </c>
      <c r="L3257" s="2" t="s">
        <v>928</v>
      </c>
      <c r="M3257" s="2" t="s">
        <v>16526</v>
      </c>
      <c r="N3257" s="2" t="s">
        <v>17714</v>
      </c>
      <c r="O3257">
        <v>1</v>
      </c>
      <c r="P3257" s="2" t="s">
        <v>53</v>
      </c>
      <c r="Q3257">
        <v>100</v>
      </c>
      <c r="R3257">
        <v>0</v>
      </c>
      <c r="S3257" s="2" t="s">
        <v>54</v>
      </c>
      <c r="T3257" s="2" t="s">
        <v>55</v>
      </c>
      <c r="U3257" s="2" t="s">
        <v>86</v>
      </c>
      <c r="V3257" s="2"/>
      <c r="W3257">
        <v>51000</v>
      </c>
      <c r="X3257">
        <v>0</v>
      </c>
      <c r="Y3257">
        <v>0</v>
      </c>
      <c r="Z3257">
        <v>51000</v>
      </c>
      <c r="AB3257" s="2" t="s">
        <v>57</v>
      </c>
      <c r="AC3257">
        <v>20400</v>
      </c>
      <c r="AD3257">
        <v>30600</v>
      </c>
      <c r="AE3257">
        <v>76000</v>
      </c>
      <c r="AF3257">
        <v>1140</v>
      </c>
      <c r="AG3257" s="2" t="s">
        <v>43</v>
      </c>
      <c r="AH3257" s="2"/>
      <c r="AI3257" s="1">
        <v>46210</v>
      </c>
      <c r="AJ3257" s="2" t="s">
        <v>87</v>
      </c>
      <c r="AK3257" s="2" t="s">
        <v>67</v>
      </c>
      <c r="AM3257" s="2" t="s">
        <v>59</v>
      </c>
      <c r="AP3257" s="2" t="s">
        <v>60</v>
      </c>
      <c r="AQ3257" s="2" t="s">
        <v>41</v>
      </c>
      <c r="AR3257">
        <v>25000</v>
      </c>
      <c r="AS3257" s="2" t="str">
        <f>_xlfn.IFNA(IF(VLOOKUP(all_resi[[#This Row],[No. Waybill]],settle_reconcile[No. Waybill],1,0)="","Recon","Recon"),"-")</f>
        <v>-</v>
      </c>
      <c r="AT3257" s="2">
        <f>all_resi[[#This Row],[Nilai COD]]-all_resi[[#This Row],[COD Fee]]-all_resi[[#This Row],[Total Biaya Setelah Diskon]]</f>
        <v>44260</v>
      </c>
      <c r="AU3257" s="2">
        <f>IF(all_resi[[#This Row],[Waktu Terima]]="","",_xlfn.DAYS(all_resi[[#This Row],[Waktu Terima]],all_resi[[#This Row],[Tanggal Pengiriman]]))</f>
        <v>8</v>
      </c>
    </row>
    <row r="3258" spans="1:47" x14ac:dyDescent="0.25">
      <c r="A3258" s="2" t="s">
        <v>17542</v>
      </c>
      <c r="B3258" s="1">
        <v>46202</v>
      </c>
      <c r="C3258" s="2" t="s">
        <v>42</v>
      </c>
      <c r="D3258" s="2" t="s">
        <v>43</v>
      </c>
      <c r="E3258" s="2" t="s">
        <v>44</v>
      </c>
      <c r="F3258" s="2" t="s">
        <v>45</v>
      </c>
      <c r="G3258" s="2" t="s">
        <v>46</v>
      </c>
      <c r="H3258" s="2" t="s">
        <v>47</v>
      </c>
      <c r="I3258" s="2" t="s">
        <v>17543</v>
      </c>
      <c r="J3258" s="2" t="s">
        <v>17544</v>
      </c>
      <c r="K3258" s="2" t="s">
        <v>209</v>
      </c>
      <c r="L3258" s="2" t="s">
        <v>1041</v>
      </c>
      <c r="M3258" s="2" t="s">
        <v>17545</v>
      </c>
      <c r="N3258" s="2" t="s">
        <v>17546</v>
      </c>
      <c r="O3258">
        <v>1</v>
      </c>
      <c r="P3258" s="2" t="s">
        <v>53</v>
      </c>
      <c r="Q3258">
        <v>100</v>
      </c>
      <c r="R3258">
        <v>0</v>
      </c>
      <c r="S3258" s="2" t="s">
        <v>54</v>
      </c>
      <c r="T3258" s="2" t="s">
        <v>55</v>
      </c>
      <c r="U3258" s="2" t="s">
        <v>97</v>
      </c>
      <c r="V3258" s="2"/>
      <c r="W3258">
        <v>56000</v>
      </c>
      <c r="X3258">
        <v>0</v>
      </c>
      <c r="Y3258">
        <v>0</v>
      </c>
      <c r="Z3258">
        <v>56000</v>
      </c>
      <c r="AB3258" s="2" t="s">
        <v>57</v>
      </c>
      <c r="AC3258">
        <v>22400</v>
      </c>
      <c r="AD3258">
        <v>33600</v>
      </c>
      <c r="AE3258">
        <v>126000</v>
      </c>
      <c r="AF3258">
        <v>1890</v>
      </c>
      <c r="AG3258" s="2"/>
      <c r="AH3258" s="2"/>
      <c r="AI3258" s="1"/>
      <c r="AJ3258" s="2"/>
      <c r="AK3258" s="2" t="s">
        <v>67</v>
      </c>
      <c r="AM3258" s="2" t="s">
        <v>59</v>
      </c>
      <c r="AP3258" s="2" t="s">
        <v>60</v>
      </c>
      <c r="AQ3258" s="2" t="s">
        <v>41</v>
      </c>
      <c r="AR3258">
        <v>70000</v>
      </c>
      <c r="AS3258" s="2" t="str">
        <f>_xlfn.IFNA(IF(VLOOKUP(all_resi[[#This Row],[No. Waybill]],settle_reconcile[No. Waybill],1,0)="","Recon","Recon"),"-")</f>
        <v>-</v>
      </c>
      <c r="AT3258" s="2">
        <f>all_resi[[#This Row],[Nilai COD]]-all_resi[[#This Row],[COD Fee]]-all_resi[[#This Row],[Total Biaya Setelah Diskon]]</f>
        <v>90510</v>
      </c>
      <c r="AU3258" s="2" t="str">
        <f>IF(all_resi[[#This Row],[Waktu Terima]]="","",_xlfn.DAYS(all_resi[[#This Row],[Waktu Terima]],all_resi[[#This Row],[Tanggal Pengiriman]]))</f>
        <v/>
      </c>
    </row>
    <row r="3259" spans="1:47" x14ac:dyDescent="0.25">
      <c r="A3259" s="2" t="s">
        <v>17651</v>
      </c>
      <c r="B3259" s="1">
        <v>46202</v>
      </c>
      <c r="C3259" s="2" t="s">
        <v>42</v>
      </c>
      <c r="D3259" s="2" t="s">
        <v>43</v>
      </c>
      <c r="E3259" s="2" t="s">
        <v>44</v>
      </c>
      <c r="F3259" s="2" t="s">
        <v>45</v>
      </c>
      <c r="G3259" s="2" t="s">
        <v>46</v>
      </c>
      <c r="H3259" s="2" t="s">
        <v>47</v>
      </c>
      <c r="I3259" s="2" t="s">
        <v>17652</v>
      </c>
      <c r="J3259" s="2" t="s">
        <v>17653</v>
      </c>
      <c r="K3259" s="2" t="s">
        <v>177</v>
      </c>
      <c r="L3259" s="2" t="s">
        <v>178</v>
      </c>
      <c r="M3259" s="2" t="s">
        <v>321</v>
      </c>
      <c r="N3259" s="2" t="s">
        <v>17654</v>
      </c>
      <c r="O3259">
        <v>1</v>
      </c>
      <c r="P3259" s="2" t="s">
        <v>53</v>
      </c>
      <c r="Q3259">
        <v>100</v>
      </c>
      <c r="R3259">
        <v>0</v>
      </c>
      <c r="S3259" s="2" t="s">
        <v>54</v>
      </c>
      <c r="T3259" s="2" t="s">
        <v>55</v>
      </c>
      <c r="U3259" s="2" t="s">
        <v>207</v>
      </c>
      <c r="V3259" s="2"/>
      <c r="W3259">
        <v>102000</v>
      </c>
      <c r="X3259">
        <v>0</v>
      </c>
      <c r="Y3259">
        <v>0</v>
      </c>
      <c r="Z3259">
        <v>102000</v>
      </c>
      <c r="AB3259" s="2" t="s">
        <v>57</v>
      </c>
      <c r="AC3259">
        <v>40800</v>
      </c>
      <c r="AD3259">
        <v>61200</v>
      </c>
      <c r="AE3259">
        <v>172000</v>
      </c>
      <c r="AF3259">
        <v>2580</v>
      </c>
      <c r="AG3259" s="2" t="s">
        <v>17652</v>
      </c>
      <c r="AH3259" s="2"/>
      <c r="AI3259" s="1">
        <v>46207</v>
      </c>
      <c r="AJ3259" s="2"/>
      <c r="AK3259" s="2" t="s">
        <v>58</v>
      </c>
      <c r="AM3259" s="2" t="s">
        <v>59</v>
      </c>
      <c r="AP3259" s="2" t="s">
        <v>60</v>
      </c>
      <c r="AQ3259" s="2" t="s">
        <v>41</v>
      </c>
      <c r="AR3259">
        <v>70000</v>
      </c>
      <c r="AS3259" s="2" t="str">
        <f>_xlfn.IFNA(IF(VLOOKUP(all_resi[[#This Row],[No. Waybill]],settle_reconcile[No. Waybill],1,0)="","Recon","Recon"),"-")</f>
        <v>Recon</v>
      </c>
      <c r="AT3259" s="2">
        <f>all_resi[[#This Row],[Nilai COD]]-all_resi[[#This Row],[COD Fee]]-all_resi[[#This Row],[Total Biaya Setelah Diskon]]</f>
        <v>108220</v>
      </c>
      <c r="AU3259" s="2">
        <f>IF(all_resi[[#This Row],[Waktu Terima]]="","",_xlfn.DAYS(all_resi[[#This Row],[Waktu Terima]],all_resi[[#This Row],[Tanggal Pengiriman]]))</f>
        <v>5</v>
      </c>
    </row>
    <row r="3260" spans="1:47" x14ac:dyDescent="0.25">
      <c r="A3260" s="2" t="s">
        <v>17547</v>
      </c>
      <c r="B3260" s="1">
        <v>46202</v>
      </c>
      <c r="C3260" s="2" t="s">
        <v>42</v>
      </c>
      <c r="D3260" s="2" t="s">
        <v>43</v>
      </c>
      <c r="E3260" s="2" t="s">
        <v>44</v>
      </c>
      <c r="F3260" s="2" t="s">
        <v>45</v>
      </c>
      <c r="G3260" s="2" t="s">
        <v>46</v>
      </c>
      <c r="H3260" s="2" t="s">
        <v>47</v>
      </c>
      <c r="I3260" s="2" t="s">
        <v>17548</v>
      </c>
      <c r="J3260" s="2" t="s">
        <v>17549</v>
      </c>
      <c r="K3260" s="2" t="s">
        <v>156</v>
      </c>
      <c r="L3260" s="2" t="s">
        <v>157</v>
      </c>
      <c r="M3260" s="2" t="s">
        <v>8054</v>
      </c>
      <c r="N3260" s="2" t="s">
        <v>17550</v>
      </c>
      <c r="O3260">
        <v>1</v>
      </c>
      <c r="P3260" s="2" t="s">
        <v>53</v>
      </c>
      <c r="Q3260">
        <v>100</v>
      </c>
      <c r="R3260">
        <v>0</v>
      </c>
      <c r="S3260" s="2" t="s">
        <v>54</v>
      </c>
      <c r="T3260" s="2" t="s">
        <v>55</v>
      </c>
      <c r="U3260" s="2" t="s">
        <v>4921</v>
      </c>
      <c r="V3260" s="2"/>
      <c r="W3260">
        <v>85000</v>
      </c>
      <c r="X3260">
        <v>0</v>
      </c>
      <c r="Y3260">
        <v>0</v>
      </c>
      <c r="Z3260">
        <v>85000</v>
      </c>
      <c r="AB3260" s="2" t="s">
        <v>57</v>
      </c>
      <c r="AC3260">
        <v>34000</v>
      </c>
      <c r="AD3260">
        <v>51000</v>
      </c>
      <c r="AE3260">
        <v>155000</v>
      </c>
      <c r="AF3260">
        <v>2325</v>
      </c>
      <c r="AG3260" s="2"/>
      <c r="AH3260" s="2"/>
      <c r="AI3260" s="1"/>
      <c r="AJ3260" s="2"/>
      <c r="AK3260" s="2" t="s">
        <v>67</v>
      </c>
      <c r="AM3260" s="2" t="s">
        <v>59</v>
      </c>
      <c r="AP3260" s="2" t="s">
        <v>60</v>
      </c>
      <c r="AQ3260" s="2" t="s">
        <v>41</v>
      </c>
      <c r="AR3260">
        <v>70000</v>
      </c>
      <c r="AS3260" s="2" t="str">
        <f>_xlfn.IFNA(IF(VLOOKUP(all_resi[[#This Row],[No. Waybill]],settle_reconcile[No. Waybill],1,0)="","Recon","Recon"),"-")</f>
        <v>-</v>
      </c>
      <c r="AT3260" s="2">
        <f>all_resi[[#This Row],[Nilai COD]]-all_resi[[#This Row],[COD Fee]]-all_resi[[#This Row],[Total Biaya Setelah Diskon]]</f>
        <v>101675</v>
      </c>
      <c r="AU3260" s="2" t="str">
        <f>IF(all_resi[[#This Row],[Waktu Terima]]="","",_xlfn.DAYS(all_resi[[#This Row],[Waktu Terima]],all_resi[[#This Row],[Tanggal Pengiriman]]))</f>
        <v/>
      </c>
    </row>
    <row r="3261" spans="1:47" x14ac:dyDescent="0.25">
      <c r="A3261" s="2" t="s">
        <v>17689</v>
      </c>
      <c r="B3261" s="1">
        <v>46202</v>
      </c>
      <c r="C3261" s="2" t="s">
        <v>42</v>
      </c>
      <c r="D3261" s="2" t="s">
        <v>43</v>
      </c>
      <c r="E3261" s="2" t="s">
        <v>44</v>
      </c>
      <c r="F3261" s="2" t="s">
        <v>45</v>
      </c>
      <c r="G3261" s="2" t="s">
        <v>46</v>
      </c>
      <c r="H3261" s="2" t="s">
        <v>47</v>
      </c>
      <c r="I3261" s="2" t="s">
        <v>17690</v>
      </c>
      <c r="J3261" s="2" t="s">
        <v>17691</v>
      </c>
      <c r="K3261" s="2" t="s">
        <v>156</v>
      </c>
      <c r="L3261" s="2" t="s">
        <v>433</v>
      </c>
      <c r="M3261" s="2" t="s">
        <v>434</v>
      </c>
      <c r="N3261" s="2" t="s">
        <v>17692</v>
      </c>
      <c r="O3261">
        <v>1</v>
      </c>
      <c r="P3261" s="2" t="s">
        <v>53</v>
      </c>
      <c r="Q3261">
        <v>100</v>
      </c>
      <c r="R3261">
        <v>0</v>
      </c>
      <c r="S3261" s="2" t="s">
        <v>54</v>
      </c>
      <c r="T3261" s="2" t="s">
        <v>55</v>
      </c>
      <c r="U3261" s="2" t="s">
        <v>97</v>
      </c>
      <c r="V3261" s="2"/>
      <c r="W3261">
        <v>76000</v>
      </c>
      <c r="X3261">
        <v>0</v>
      </c>
      <c r="Y3261">
        <v>0</v>
      </c>
      <c r="Z3261">
        <v>76000</v>
      </c>
      <c r="AB3261" s="2" t="s">
        <v>57</v>
      </c>
      <c r="AC3261">
        <v>30400</v>
      </c>
      <c r="AD3261">
        <v>45600</v>
      </c>
      <c r="AE3261">
        <v>150000</v>
      </c>
      <c r="AF3261">
        <v>2250</v>
      </c>
      <c r="AG3261" s="2" t="s">
        <v>17690</v>
      </c>
      <c r="AH3261" s="2"/>
      <c r="AI3261" s="1">
        <v>46210</v>
      </c>
      <c r="AJ3261" s="2"/>
      <c r="AK3261" s="2" t="s">
        <v>58</v>
      </c>
      <c r="AM3261" s="2" t="s">
        <v>59</v>
      </c>
      <c r="AP3261" s="2" t="s">
        <v>60</v>
      </c>
      <c r="AQ3261" s="2" t="s">
        <v>41</v>
      </c>
      <c r="AR3261">
        <v>74000</v>
      </c>
      <c r="AS3261" s="2" t="str">
        <f>_xlfn.IFNA(IF(VLOOKUP(all_resi[[#This Row],[No. Waybill]],settle_reconcile[No. Waybill],1,0)="","Recon","Recon"),"-")</f>
        <v>Recon</v>
      </c>
      <c r="AT3261" s="2">
        <f>all_resi[[#This Row],[Nilai COD]]-all_resi[[#This Row],[COD Fee]]-all_resi[[#This Row],[Total Biaya Setelah Diskon]]</f>
        <v>102150</v>
      </c>
      <c r="AU3261" s="2">
        <f>IF(all_resi[[#This Row],[Waktu Terima]]="","",_xlfn.DAYS(all_resi[[#This Row],[Waktu Terima]],all_resi[[#This Row],[Tanggal Pengiriman]]))</f>
        <v>8</v>
      </c>
    </row>
    <row r="3262" spans="1:47" x14ac:dyDescent="0.25">
      <c r="A3262" s="2" t="s">
        <v>18271</v>
      </c>
      <c r="B3262" s="1">
        <v>46202</v>
      </c>
      <c r="C3262" s="2" t="s">
        <v>42</v>
      </c>
      <c r="D3262" s="2" t="s">
        <v>43</v>
      </c>
      <c r="E3262" s="2" t="s">
        <v>44</v>
      </c>
      <c r="F3262" s="2" t="s">
        <v>45</v>
      </c>
      <c r="G3262" s="2" t="s">
        <v>46</v>
      </c>
      <c r="H3262" s="2" t="s">
        <v>47</v>
      </c>
      <c r="I3262" s="2" t="s">
        <v>18272</v>
      </c>
      <c r="J3262" s="2" t="s">
        <v>18273</v>
      </c>
      <c r="K3262" s="2" t="s">
        <v>69</v>
      </c>
      <c r="L3262" s="2" t="s">
        <v>1708</v>
      </c>
      <c r="M3262" s="2" t="s">
        <v>18274</v>
      </c>
      <c r="N3262" s="2" t="s">
        <v>18275</v>
      </c>
      <c r="O3262">
        <v>1</v>
      </c>
      <c r="P3262" s="2" t="s">
        <v>53</v>
      </c>
      <c r="Q3262">
        <v>100</v>
      </c>
      <c r="R3262">
        <v>0</v>
      </c>
      <c r="S3262" s="2" t="s">
        <v>54</v>
      </c>
      <c r="T3262" s="2" t="s">
        <v>55</v>
      </c>
      <c r="U3262" s="2" t="s">
        <v>207</v>
      </c>
      <c r="V3262" s="2"/>
      <c r="W3262">
        <v>62000</v>
      </c>
      <c r="X3262">
        <v>0</v>
      </c>
      <c r="Y3262">
        <v>0</v>
      </c>
      <c r="Z3262">
        <v>62000</v>
      </c>
      <c r="AB3262" s="2" t="s">
        <v>57</v>
      </c>
      <c r="AC3262">
        <v>24800</v>
      </c>
      <c r="AD3262">
        <v>37200</v>
      </c>
      <c r="AE3262">
        <v>132000</v>
      </c>
      <c r="AF3262">
        <v>1980</v>
      </c>
      <c r="AG3262" s="2" t="s">
        <v>18272</v>
      </c>
      <c r="AH3262" s="2"/>
      <c r="AI3262" s="1">
        <v>46211</v>
      </c>
      <c r="AJ3262" s="2"/>
      <c r="AK3262" s="2" t="s">
        <v>58</v>
      </c>
      <c r="AM3262" s="2" t="s">
        <v>59</v>
      </c>
      <c r="AP3262" s="2" t="s">
        <v>60</v>
      </c>
      <c r="AQ3262" s="2" t="s">
        <v>41</v>
      </c>
      <c r="AR3262">
        <v>70000</v>
      </c>
      <c r="AS3262" s="2" t="str">
        <f>_xlfn.IFNA(IF(VLOOKUP(all_resi[[#This Row],[No. Waybill]],settle_reconcile[No. Waybill],1,0)="","Recon","Recon"),"-")</f>
        <v>-</v>
      </c>
      <c r="AT3262" s="2">
        <f>all_resi[[#This Row],[Nilai COD]]-all_resi[[#This Row],[COD Fee]]-all_resi[[#This Row],[Total Biaya Setelah Diskon]]</f>
        <v>92820</v>
      </c>
      <c r="AU3262" s="2">
        <f>IF(all_resi[[#This Row],[Waktu Terima]]="","",_xlfn.DAYS(all_resi[[#This Row],[Waktu Terima]],all_resi[[#This Row],[Tanggal Pengiriman]]))</f>
        <v>9</v>
      </c>
    </row>
    <row r="3263" spans="1:47" x14ac:dyDescent="0.25">
      <c r="A3263" s="2" t="s">
        <v>18276</v>
      </c>
      <c r="B3263" s="1">
        <v>46202</v>
      </c>
      <c r="C3263" s="2" t="s">
        <v>42</v>
      </c>
      <c r="D3263" s="2" t="s">
        <v>43</v>
      </c>
      <c r="E3263" s="2" t="s">
        <v>44</v>
      </c>
      <c r="F3263" s="2" t="s">
        <v>45</v>
      </c>
      <c r="G3263" s="2" t="s">
        <v>46</v>
      </c>
      <c r="H3263" s="2" t="s">
        <v>80</v>
      </c>
      <c r="I3263" s="2" t="s">
        <v>18277</v>
      </c>
      <c r="J3263" s="2" t="s">
        <v>18278</v>
      </c>
      <c r="K3263" s="2" t="s">
        <v>177</v>
      </c>
      <c r="L3263" s="2" t="s">
        <v>669</v>
      </c>
      <c r="M3263" s="2" t="s">
        <v>1342</v>
      </c>
      <c r="N3263" s="2" t="s">
        <v>18279</v>
      </c>
      <c r="O3263">
        <v>1</v>
      </c>
      <c r="P3263" s="2" t="s">
        <v>53</v>
      </c>
      <c r="Q3263">
        <v>100</v>
      </c>
      <c r="R3263">
        <v>0</v>
      </c>
      <c r="S3263" s="2" t="s">
        <v>54</v>
      </c>
      <c r="T3263" s="2" t="s">
        <v>55</v>
      </c>
      <c r="U3263" s="2" t="s">
        <v>86</v>
      </c>
      <c r="V3263" s="2"/>
      <c r="W3263">
        <v>102000</v>
      </c>
      <c r="X3263">
        <v>0</v>
      </c>
      <c r="Y3263">
        <v>0</v>
      </c>
      <c r="Z3263">
        <v>102000</v>
      </c>
      <c r="AB3263" s="2" t="s">
        <v>57</v>
      </c>
      <c r="AC3263">
        <v>40800</v>
      </c>
      <c r="AD3263">
        <v>61200</v>
      </c>
      <c r="AE3263">
        <v>162000</v>
      </c>
      <c r="AF3263">
        <v>2430</v>
      </c>
      <c r="AG3263" s="2" t="s">
        <v>18277</v>
      </c>
      <c r="AH3263" s="2"/>
      <c r="AI3263" s="1">
        <v>46207</v>
      </c>
      <c r="AJ3263" s="2" t="s">
        <v>87</v>
      </c>
      <c r="AK3263" s="2" t="s">
        <v>58</v>
      </c>
      <c r="AM3263" s="2" t="s">
        <v>59</v>
      </c>
      <c r="AP3263" s="2" t="s">
        <v>60</v>
      </c>
      <c r="AQ3263" s="2" t="s">
        <v>41</v>
      </c>
      <c r="AR3263">
        <v>60000</v>
      </c>
      <c r="AS3263" s="2" t="str">
        <f>_xlfn.IFNA(IF(VLOOKUP(all_resi[[#This Row],[No. Waybill]],settle_reconcile[No. Waybill],1,0)="","Recon","Recon"),"-")</f>
        <v>Recon</v>
      </c>
      <c r="AT3263" s="2">
        <f>all_resi[[#This Row],[Nilai COD]]-all_resi[[#This Row],[COD Fee]]-all_resi[[#This Row],[Total Biaya Setelah Diskon]]</f>
        <v>98370</v>
      </c>
      <c r="AU3263" s="2">
        <f>IF(all_resi[[#This Row],[Waktu Terima]]="","",_xlfn.DAYS(all_resi[[#This Row],[Waktu Terima]],all_resi[[#This Row],[Tanggal Pengiriman]]))</f>
        <v>5</v>
      </c>
    </row>
    <row r="3264" spans="1:47" x14ac:dyDescent="0.25">
      <c r="A3264" s="2" t="s">
        <v>18390</v>
      </c>
      <c r="B3264" s="1">
        <v>46202</v>
      </c>
      <c r="C3264" s="2" t="s">
        <v>42</v>
      </c>
      <c r="D3264" s="2" t="s">
        <v>43</v>
      </c>
      <c r="E3264" s="2" t="s">
        <v>44</v>
      </c>
      <c r="F3264" s="2" t="s">
        <v>45</v>
      </c>
      <c r="G3264" s="2" t="s">
        <v>46</v>
      </c>
      <c r="H3264" s="2" t="s">
        <v>47</v>
      </c>
      <c r="I3264" s="2" t="s">
        <v>18391</v>
      </c>
      <c r="J3264" s="2" t="s">
        <v>18392</v>
      </c>
      <c r="K3264" s="2" t="s">
        <v>75</v>
      </c>
      <c r="L3264" s="2" t="s">
        <v>355</v>
      </c>
      <c r="M3264" s="2" t="s">
        <v>2197</v>
      </c>
      <c r="N3264" s="2" t="s">
        <v>18393</v>
      </c>
      <c r="O3264">
        <v>1</v>
      </c>
      <c r="P3264" s="2" t="s">
        <v>53</v>
      </c>
      <c r="Q3264">
        <v>100</v>
      </c>
      <c r="R3264">
        <v>0</v>
      </c>
      <c r="S3264" s="2" t="s">
        <v>54</v>
      </c>
      <c r="T3264" s="2" t="s">
        <v>55</v>
      </c>
      <c r="U3264" s="2" t="s">
        <v>1301</v>
      </c>
      <c r="V3264" s="2"/>
      <c r="W3264">
        <v>60000</v>
      </c>
      <c r="X3264">
        <v>0</v>
      </c>
      <c r="Y3264">
        <v>0</v>
      </c>
      <c r="Z3264">
        <v>60000</v>
      </c>
      <c r="AB3264" s="2" t="s">
        <v>57</v>
      </c>
      <c r="AC3264">
        <v>24000</v>
      </c>
      <c r="AD3264">
        <v>36000</v>
      </c>
      <c r="AE3264">
        <v>175000</v>
      </c>
      <c r="AF3264">
        <v>2625</v>
      </c>
      <c r="AG3264" s="2" t="s">
        <v>18391</v>
      </c>
      <c r="AH3264" s="2"/>
      <c r="AI3264" s="1">
        <v>46207</v>
      </c>
      <c r="AJ3264" s="2"/>
      <c r="AK3264" s="2" t="s">
        <v>58</v>
      </c>
      <c r="AM3264" s="2" t="s">
        <v>59</v>
      </c>
      <c r="AP3264" s="2" t="s">
        <v>60</v>
      </c>
      <c r="AQ3264" s="2" t="s">
        <v>41</v>
      </c>
      <c r="AR3264">
        <v>115000</v>
      </c>
      <c r="AS3264" s="2" t="str">
        <f>_xlfn.IFNA(IF(VLOOKUP(all_resi[[#This Row],[No. Waybill]],settle_reconcile[No. Waybill],1,0)="","Recon","Recon"),"-")</f>
        <v>Recon</v>
      </c>
      <c r="AT3264" s="2">
        <f>all_resi[[#This Row],[Nilai COD]]-all_resi[[#This Row],[COD Fee]]-all_resi[[#This Row],[Total Biaya Setelah Diskon]]</f>
        <v>136375</v>
      </c>
      <c r="AU3264" s="2">
        <f>IF(all_resi[[#This Row],[Waktu Terima]]="","",_xlfn.DAYS(all_resi[[#This Row],[Waktu Terima]],all_resi[[#This Row],[Tanggal Pengiriman]]))</f>
        <v>5</v>
      </c>
    </row>
    <row r="3265" spans="1:47" x14ac:dyDescent="0.25">
      <c r="A3265" s="2" t="s">
        <v>17769</v>
      </c>
      <c r="B3265" s="1">
        <v>46202</v>
      </c>
      <c r="C3265" s="2" t="s">
        <v>42</v>
      </c>
      <c r="D3265" s="2" t="s">
        <v>43</v>
      </c>
      <c r="E3265" s="2" t="s">
        <v>44</v>
      </c>
      <c r="F3265" s="2" t="s">
        <v>45</v>
      </c>
      <c r="G3265" s="2" t="s">
        <v>46</v>
      </c>
      <c r="H3265" s="2" t="s">
        <v>47</v>
      </c>
      <c r="I3265" s="2" t="s">
        <v>17770</v>
      </c>
      <c r="J3265" s="2" t="s">
        <v>17771</v>
      </c>
      <c r="K3265" s="2" t="s">
        <v>171</v>
      </c>
      <c r="L3265" s="2" t="s">
        <v>349</v>
      </c>
      <c r="M3265" s="2" t="s">
        <v>1952</v>
      </c>
      <c r="N3265" s="2" t="s">
        <v>17772</v>
      </c>
      <c r="O3265">
        <v>1</v>
      </c>
      <c r="P3265" s="2" t="s">
        <v>53</v>
      </c>
      <c r="Q3265">
        <v>100</v>
      </c>
      <c r="R3265">
        <v>0</v>
      </c>
      <c r="S3265" s="2" t="s">
        <v>54</v>
      </c>
      <c r="T3265" s="2" t="s">
        <v>55</v>
      </c>
      <c r="U3265" s="2" t="s">
        <v>207</v>
      </c>
      <c r="V3265" s="2"/>
      <c r="W3265">
        <v>38000</v>
      </c>
      <c r="X3265">
        <v>0</v>
      </c>
      <c r="Y3265">
        <v>0</v>
      </c>
      <c r="Z3265">
        <v>38000</v>
      </c>
      <c r="AB3265" s="2" t="s">
        <v>57</v>
      </c>
      <c r="AC3265">
        <v>15200</v>
      </c>
      <c r="AD3265">
        <v>22800</v>
      </c>
      <c r="AE3265">
        <v>108000</v>
      </c>
      <c r="AF3265">
        <v>1620</v>
      </c>
      <c r="AG3265" s="2" t="s">
        <v>17770</v>
      </c>
      <c r="AH3265" s="2"/>
      <c r="AI3265" s="1">
        <v>46207</v>
      </c>
      <c r="AJ3265" s="2"/>
      <c r="AK3265" s="2" t="s">
        <v>58</v>
      </c>
      <c r="AM3265" s="2" t="s">
        <v>59</v>
      </c>
      <c r="AP3265" s="2" t="s">
        <v>60</v>
      </c>
      <c r="AQ3265" s="2" t="s">
        <v>41</v>
      </c>
      <c r="AR3265">
        <v>70000</v>
      </c>
      <c r="AS3265" s="2" t="str">
        <f>_xlfn.IFNA(IF(VLOOKUP(all_resi[[#This Row],[No. Waybill]],settle_reconcile[No. Waybill],1,0)="","Recon","Recon"),"-")</f>
        <v>Recon</v>
      </c>
      <c r="AT3265" s="2">
        <f>all_resi[[#This Row],[Nilai COD]]-all_resi[[#This Row],[COD Fee]]-all_resi[[#This Row],[Total Biaya Setelah Diskon]]</f>
        <v>83580</v>
      </c>
      <c r="AU3265" s="2">
        <f>IF(all_resi[[#This Row],[Waktu Terima]]="","",_xlfn.DAYS(all_resi[[#This Row],[Waktu Terima]],all_resi[[#This Row],[Tanggal Pengiriman]]))</f>
        <v>5</v>
      </c>
    </row>
    <row r="3266" spans="1:47" x14ac:dyDescent="0.25">
      <c r="A3266" s="2" t="s">
        <v>18349</v>
      </c>
      <c r="B3266" s="1">
        <v>46202</v>
      </c>
      <c r="C3266" s="2" t="s">
        <v>42</v>
      </c>
      <c r="D3266" s="2" t="s">
        <v>43</v>
      </c>
      <c r="E3266" s="2" t="s">
        <v>44</v>
      </c>
      <c r="F3266" s="2" t="s">
        <v>45</v>
      </c>
      <c r="G3266" s="2" t="s">
        <v>46</v>
      </c>
      <c r="H3266" s="2" t="s">
        <v>47</v>
      </c>
      <c r="I3266" s="2" t="s">
        <v>18350</v>
      </c>
      <c r="J3266" s="2" t="s">
        <v>18351</v>
      </c>
      <c r="K3266" s="2" t="s">
        <v>177</v>
      </c>
      <c r="L3266" s="2" t="s">
        <v>807</v>
      </c>
      <c r="M3266" s="2" t="s">
        <v>1503</v>
      </c>
      <c r="N3266" s="2" t="s">
        <v>18352</v>
      </c>
      <c r="O3266">
        <v>1</v>
      </c>
      <c r="P3266" s="2" t="s">
        <v>53</v>
      </c>
      <c r="Q3266">
        <v>100</v>
      </c>
      <c r="R3266">
        <v>0</v>
      </c>
      <c r="S3266" s="2" t="s">
        <v>54</v>
      </c>
      <c r="T3266" s="2" t="s">
        <v>55</v>
      </c>
      <c r="U3266" s="2" t="s">
        <v>207</v>
      </c>
      <c r="V3266" s="2"/>
      <c r="W3266">
        <v>64000</v>
      </c>
      <c r="X3266">
        <v>0</v>
      </c>
      <c r="Y3266">
        <v>0</v>
      </c>
      <c r="Z3266">
        <v>64000</v>
      </c>
      <c r="AB3266" s="2" t="s">
        <v>57</v>
      </c>
      <c r="AC3266">
        <v>25600</v>
      </c>
      <c r="AD3266">
        <v>38400</v>
      </c>
      <c r="AE3266">
        <v>135000</v>
      </c>
      <c r="AF3266">
        <v>2025</v>
      </c>
      <c r="AG3266" s="2"/>
      <c r="AH3266" s="2"/>
      <c r="AI3266" s="1"/>
      <c r="AJ3266" s="2"/>
      <c r="AK3266" s="2" t="s">
        <v>67</v>
      </c>
      <c r="AM3266" s="2" t="s">
        <v>59</v>
      </c>
      <c r="AP3266" s="2" t="s">
        <v>60</v>
      </c>
      <c r="AQ3266" s="2" t="s">
        <v>41</v>
      </c>
      <c r="AR3266">
        <v>71000</v>
      </c>
      <c r="AS3266" s="2" t="str">
        <f>_xlfn.IFNA(IF(VLOOKUP(all_resi[[#This Row],[No. Waybill]],settle_reconcile[No. Waybill],1,0)="","Recon","Recon"),"-")</f>
        <v>-</v>
      </c>
      <c r="AT3266" s="2">
        <f>all_resi[[#This Row],[Nilai COD]]-all_resi[[#This Row],[COD Fee]]-all_resi[[#This Row],[Total Biaya Setelah Diskon]]</f>
        <v>94575</v>
      </c>
      <c r="AU3266" s="2" t="str">
        <f>IF(all_resi[[#This Row],[Waktu Terima]]="","",_xlfn.DAYS(all_resi[[#This Row],[Waktu Terima]],all_resi[[#This Row],[Tanggal Pengiriman]]))</f>
        <v/>
      </c>
    </row>
    <row r="3267" spans="1:47" x14ac:dyDescent="0.25">
      <c r="A3267" s="2" t="s">
        <v>17835</v>
      </c>
      <c r="B3267" s="1">
        <v>46202</v>
      </c>
      <c r="C3267" s="2" t="s">
        <v>42</v>
      </c>
      <c r="D3267" s="2" t="s">
        <v>43</v>
      </c>
      <c r="E3267" s="2" t="s">
        <v>44</v>
      </c>
      <c r="F3267" s="2" t="s">
        <v>45</v>
      </c>
      <c r="G3267" s="2" t="s">
        <v>46</v>
      </c>
      <c r="H3267" s="2" t="s">
        <v>80</v>
      </c>
      <c r="I3267" s="2" t="s">
        <v>17836</v>
      </c>
      <c r="J3267" s="2" t="s">
        <v>17837</v>
      </c>
      <c r="K3267" s="2" t="s">
        <v>600</v>
      </c>
      <c r="L3267" s="2" t="s">
        <v>601</v>
      </c>
      <c r="M3267" s="2" t="s">
        <v>601</v>
      </c>
      <c r="N3267" s="2" t="s">
        <v>17838</v>
      </c>
      <c r="O3267">
        <v>1</v>
      </c>
      <c r="P3267" s="2" t="s">
        <v>53</v>
      </c>
      <c r="Q3267">
        <v>100</v>
      </c>
      <c r="R3267">
        <v>0</v>
      </c>
      <c r="S3267" s="2" t="s">
        <v>54</v>
      </c>
      <c r="T3267" s="2" t="s">
        <v>55</v>
      </c>
      <c r="U3267" s="2" t="s">
        <v>17839</v>
      </c>
      <c r="V3267" s="2"/>
      <c r="W3267">
        <v>115000</v>
      </c>
      <c r="X3267">
        <v>0</v>
      </c>
      <c r="Y3267">
        <v>0</v>
      </c>
      <c r="Z3267">
        <v>115000</v>
      </c>
      <c r="AB3267" s="2" t="s">
        <v>57</v>
      </c>
      <c r="AC3267">
        <v>46000</v>
      </c>
      <c r="AD3267">
        <v>69000</v>
      </c>
      <c r="AE3267">
        <v>248000</v>
      </c>
      <c r="AF3267">
        <v>3720</v>
      </c>
      <c r="AG3267" s="2" t="s">
        <v>11423</v>
      </c>
      <c r="AH3267" s="2" t="s">
        <v>149</v>
      </c>
      <c r="AI3267" s="1">
        <v>46211</v>
      </c>
      <c r="AJ3267" s="2" t="s">
        <v>17840</v>
      </c>
      <c r="AK3267" s="2" t="s">
        <v>67</v>
      </c>
      <c r="AM3267" s="2" t="s">
        <v>59</v>
      </c>
      <c r="AP3267" s="2" t="s">
        <v>60</v>
      </c>
      <c r="AQ3267" s="2" t="s">
        <v>41</v>
      </c>
      <c r="AR3267">
        <v>133000</v>
      </c>
      <c r="AS3267" s="2" t="str">
        <f>_xlfn.IFNA(IF(VLOOKUP(all_resi[[#This Row],[No. Waybill]],settle_reconcile[No. Waybill],1,0)="","Recon","Recon"),"-")</f>
        <v>-</v>
      </c>
      <c r="AT3267" s="2">
        <f>all_resi[[#This Row],[Nilai COD]]-all_resi[[#This Row],[COD Fee]]-all_resi[[#This Row],[Total Biaya Setelah Diskon]]</f>
        <v>175280</v>
      </c>
      <c r="AU3267" s="2">
        <f>IF(all_resi[[#This Row],[Waktu Terima]]="","",_xlfn.DAYS(all_resi[[#This Row],[Waktu Terima]],all_resi[[#This Row],[Tanggal Pengiriman]]))</f>
        <v>9</v>
      </c>
    </row>
    <row r="3268" spans="1:47" x14ac:dyDescent="0.25">
      <c r="A3268" s="2" t="s">
        <v>17416</v>
      </c>
      <c r="B3268" s="1">
        <v>46202</v>
      </c>
      <c r="C3268" s="2" t="s">
        <v>42</v>
      </c>
      <c r="D3268" s="2" t="s">
        <v>43</v>
      </c>
      <c r="E3268" s="2" t="s">
        <v>44</v>
      </c>
      <c r="F3268" s="2" t="s">
        <v>45</v>
      </c>
      <c r="G3268" s="2" t="s">
        <v>46</v>
      </c>
      <c r="H3268" s="2" t="s">
        <v>80</v>
      </c>
      <c r="I3268" s="2" t="s">
        <v>17417</v>
      </c>
      <c r="J3268" s="2" t="s">
        <v>17418</v>
      </c>
      <c r="K3268" s="2" t="s">
        <v>116</v>
      </c>
      <c r="L3268" s="2" t="s">
        <v>2163</v>
      </c>
      <c r="M3268" s="2" t="s">
        <v>17419</v>
      </c>
      <c r="N3268" s="2" t="s">
        <v>17420</v>
      </c>
      <c r="O3268">
        <v>1</v>
      </c>
      <c r="P3268" s="2" t="s">
        <v>53</v>
      </c>
      <c r="Q3268">
        <v>100</v>
      </c>
      <c r="R3268">
        <v>0</v>
      </c>
      <c r="S3268" s="2" t="s">
        <v>54</v>
      </c>
      <c r="T3268" s="2" t="s">
        <v>55</v>
      </c>
      <c r="U3268" s="2" t="s">
        <v>305</v>
      </c>
      <c r="V3268" s="2"/>
      <c r="W3268">
        <v>15000</v>
      </c>
      <c r="X3268">
        <v>0</v>
      </c>
      <c r="Y3268">
        <v>0</v>
      </c>
      <c r="Z3268">
        <v>15000</v>
      </c>
      <c r="AB3268" s="2" t="s">
        <v>57</v>
      </c>
      <c r="AC3268">
        <v>9000</v>
      </c>
      <c r="AD3268">
        <v>6000</v>
      </c>
      <c r="AE3268">
        <v>81000</v>
      </c>
      <c r="AF3268">
        <v>1215</v>
      </c>
      <c r="AG3268" s="2" t="s">
        <v>17417</v>
      </c>
      <c r="AH3268" s="2"/>
      <c r="AI3268" s="1">
        <v>46204</v>
      </c>
      <c r="AJ3268" s="2" t="s">
        <v>87</v>
      </c>
      <c r="AK3268" s="2" t="s">
        <v>58</v>
      </c>
      <c r="AM3268" s="2" t="s">
        <v>59</v>
      </c>
      <c r="AP3268" s="2" t="s">
        <v>60</v>
      </c>
      <c r="AQ3268" s="2" t="s">
        <v>41</v>
      </c>
      <c r="AR3268">
        <v>66000</v>
      </c>
      <c r="AS3268" s="2" t="str">
        <f>_xlfn.IFNA(IF(VLOOKUP(all_resi[[#This Row],[No. Waybill]],settle_reconcile[No. Waybill],1,0)="","Recon","Recon"),"-")</f>
        <v>Recon</v>
      </c>
      <c r="AT3268" s="2">
        <f>all_resi[[#This Row],[Nilai COD]]-all_resi[[#This Row],[COD Fee]]-all_resi[[#This Row],[Total Biaya Setelah Diskon]]</f>
        <v>73785</v>
      </c>
      <c r="AU3268" s="2">
        <f>IF(all_resi[[#This Row],[Waktu Terima]]="","",_xlfn.DAYS(all_resi[[#This Row],[Waktu Terima]],all_resi[[#This Row],[Tanggal Pengiriman]]))</f>
        <v>2</v>
      </c>
    </row>
    <row r="3269" spans="1:47" x14ac:dyDescent="0.25">
      <c r="A3269" s="2" t="s">
        <v>17323</v>
      </c>
      <c r="B3269" s="1">
        <v>46202</v>
      </c>
      <c r="C3269" s="2" t="s">
        <v>42</v>
      </c>
      <c r="D3269" s="2" t="s">
        <v>43</v>
      </c>
      <c r="E3269" s="2" t="s">
        <v>44</v>
      </c>
      <c r="F3269" s="2" t="s">
        <v>45</v>
      </c>
      <c r="G3269" s="2" t="s">
        <v>46</v>
      </c>
      <c r="H3269" s="2" t="s">
        <v>80</v>
      </c>
      <c r="I3269" s="2" t="s">
        <v>17324</v>
      </c>
      <c r="J3269" s="2" t="s">
        <v>17325</v>
      </c>
      <c r="K3269" s="2" t="s">
        <v>116</v>
      </c>
      <c r="L3269" s="2" t="s">
        <v>45</v>
      </c>
      <c r="M3269" s="2" t="s">
        <v>17326</v>
      </c>
      <c r="N3269" s="2" t="s">
        <v>17327</v>
      </c>
      <c r="O3269">
        <v>1</v>
      </c>
      <c r="P3269" s="2" t="s">
        <v>53</v>
      </c>
      <c r="Q3269">
        <v>100</v>
      </c>
      <c r="R3269">
        <v>0</v>
      </c>
      <c r="S3269" s="2" t="s">
        <v>54</v>
      </c>
      <c r="T3269" s="2" t="s">
        <v>55</v>
      </c>
      <c r="U3269" s="2" t="s">
        <v>86</v>
      </c>
      <c r="V3269" s="2"/>
      <c r="W3269">
        <v>7000</v>
      </c>
      <c r="X3269">
        <v>0</v>
      </c>
      <c r="Y3269">
        <v>0</v>
      </c>
      <c r="Z3269">
        <v>7000</v>
      </c>
      <c r="AB3269" s="2" t="s">
        <v>57</v>
      </c>
      <c r="AC3269">
        <v>2000</v>
      </c>
      <c r="AD3269">
        <v>5000</v>
      </c>
      <c r="AE3269">
        <v>68000</v>
      </c>
      <c r="AF3269">
        <v>1020</v>
      </c>
      <c r="AG3269" s="2" t="s">
        <v>17324</v>
      </c>
      <c r="AH3269" s="2"/>
      <c r="AI3269" s="1">
        <v>46203</v>
      </c>
      <c r="AJ3269" s="2" t="s">
        <v>87</v>
      </c>
      <c r="AK3269" s="2" t="s">
        <v>58</v>
      </c>
      <c r="AM3269" s="2" t="s">
        <v>59</v>
      </c>
      <c r="AP3269" s="2" t="s">
        <v>60</v>
      </c>
      <c r="AQ3269" s="2" t="s">
        <v>41</v>
      </c>
      <c r="AR3269">
        <v>61000</v>
      </c>
      <c r="AS3269" s="2" t="str">
        <f>_xlfn.IFNA(IF(VLOOKUP(all_resi[[#This Row],[No. Waybill]],settle_reconcile[No. Waybill],1,0)="","Recon","Recon"),"-")</f>
        <v>Recon</v>
      </c>
      <c r="AT3269" s="2">
        <f>all_resi[[#This Row],[Nilai COD]]-all_resi[[#This Row],[COD Fee]]-all_resi[[#This Row],[Total Biaya Setelah Diskon]]</f>
        <v>61980</v>
      </c>
      <c r="AU3269" s="2">
        <f>IF(all_resi[[#This Row],[Waktu Terima]]="","",_xlfn.DAYS(all_resi[[#This Row],[Waktu Terima]],all_resi[[#This Row],[Tanggal Pengiriman]]))</f>
        <v>1</v>
      </c>
    </row>
    <row r="3270" spans="1:47" x14ac:dyDescent="0.25">
      <c r="A3270" s="2" t="s">
        <v>17421</v>
      </c>
      <c r="B3270" s="1">
        <v>46202</v>
      </c>
      <c r="C3270" s="2" t="s">
        <v>42</v>
      </c>
      <c r="D3270" s="2" t="s">
        <v>43</v>
      </c>
      <c r="E3270" s="2" t="s">
        <v>44</v>
      </c>
      <c r="F3270" s="2" t="s">
        <v>45</v>
      </c>
      <c r="G3270" s="2" t="s">
        <v>46</v>
      </c>
      <c r="H3270" s="2" t="s">
        <v>47</v>
      </c>
      <c r="I3270" s="2" t="s">
        <v>17422</v>
      </c>
      <c r="J3270" s="2" t="s">
        <v>17423</v>
      </c>
      <c r="K3270" s="2" t="s">
        <v>116</v>
      </c>
      <c r="L3270" s="2" t="s">
        <v>317</v>
      </c>
      <c r="M3270" s="2" t="s">
        <v>17424</v>
      </c>
      <c r="N3270" s="2" t="s">
        <v>17425</v>
      </c>
      <c r="O3270">
        <v>1</v>
      </c>
      <c r="P3270" s="2" t="s">
        <v>53</v>
      </c>
      <c r="Q3270">
        <v>100</v>
      </c>
      <c r="R3270">
        <v>0</v>
      </c>
      <c r="S3270" s="2" t="s">
        <v>54</v>
      </c>
      <c r="T3270" s="2" t="s">
        <v>55</v>
      </c>
      <c r="U3270" s="2" t="s">
        <v>1838</v>
      </c>
      <c r="V3270" s="2"/>
      <c r="W3270">
        <v>12000</v>
      </c>
      <c r="X3270">
        <v>0</v>
      </c>
      <c r="Y3270">
        <v>0</v>
      </c>
      <c r="Z3270">
        <v>12000</v>
      </c>
      <c r="AB3270" s="2" t="s">
        <v>57</v>
      </c>
      <c r="AC3270">
        <v>7000</v>
      </c>
      <c r="AD3270">
        <v>5000</v>
      </c>
      <c r="AE3270">
        <v>116000</v>
      </c>
      <c r="AF3270">
        <v>1740</v>
      </c>
      <c r="AG3270" s="2" t="s">
        <v>256</v>
      </c>
      <c r="AH3270" s="2"/>
      <c r="AI3270" s="1">
        <v>46207</v>
      </c>
      <c r="AJ3270" s="2"/>
      <c r="AK3270" s="2" t="s">
        <v>67</v>
      </c>
      <c r="AM3270" s="2" t="s">
        <v>59</v>
      </c>
      <c r="AP3270" s="2" t="s">
        <v>60</v>
      </c>
      <c r="AQ3270" s="2" t="s">
        <v>41</v>
      </c>
      <c r="AR3270">
        <v>104000</v>
      </c>
      <c r="AS3270" s="2" t="str">
        <f>_xlfn.IFNA(IF(VLOOKUP(all_resi[[#This Row],[No. Waybill]],settle_reconcile[No. Waybill],1,0)="","Recon","Recon"),"-")</f>
        <v>-</v>
      </c>
      <c r="AT3270" s="2">
        <f>all_resi[[#This Row],[Nilai COD]]-all_resi[[#This Row],[COD Fee]]-all_resi[[#This Row],[Total Biaya Setelah Diskon]]</f>
        <v>109260</v>
      </c>
      <c r="AU3270" s="2">
        <f>IF(all_resi[[#This Row],[Waktu Terima]]="","",_xlfn.DAYS(all_resi[[#This Row],[Waktu Terima]],all_resi[[#This Row],[Tanggal Pengiriman]]))</f>
        <v>5</v>
      </c>
    </row>
    <row r="3271" spans="1:47" x14ac:dyDescent="0.25">
      <c r="A3271" s="2" t="s">
        <v>17412</v>
      </c>
      <c r="B3271" s="1">
        <v>46202</v>
      </c>
      <c r="C3271" s="2" t="s">
        <v>42</v>
      </c>
      <c r="D3271" s="2" t="s">
        <v>43</v>
      </c>
      <c r="E3271" s="2" t="s">
        <v>44</v>
      </c>
      <c r="F3271" s="2" t="s">
        <v>45</v>
      </c>
      <c r="G3271" s="2" t="s">
        <v>46</v>
      </c>
      <c r="H3271" s="2" t="s">
        <v>47</v>
      </c>
      <c r="I3271" s="2" t="s">
        <v>17413</v>
      </c>
      <c r="J3271" s="2" t="s">
        <v>17414</v>
      </c>
      <c r="K3271" s="2" t="s">
        <v>126</v>
      </c>
      <c r="L3271" s="2" t="s">
        <v>1743</v>
      </c>
      <c r="M3271" s="2" t="s">
        <v>1744</v>
      </c>
      <c r="N3271" s="2" t="s">
        <v>17415</v>
      </c>
      <c r="O3271">
        <v>1</v>
      </c>
      <c r="P3271" s="2" t="s">
        <v>53</v>
      </c>
      <c r="Q3271">
        <v>100</v>
      </c>
      <c r="R3271">
        <v>0</v>
      </c>
      <c r="S3271" s="2" t="s">
        <v>54</v>
      </c>
      <c r="T3271" s="2" t="s">
        <v>55</v>
      </c>
      <c r="U3271" s="2" t="s">
        <v>207</v>
      </c>
      <c r="V3271" s="2"/>
      <c r="W3271">
        <v>53000</v>
      </c>
      <c r="X3271">
        <v>0</v>
      </c>
      <c r="Y3271">
        <v>0</v>
      </c>
      <c r="Z3271">
        <v>53000</v>
      </c>
      <c r="AB3271" s="2" t="s">
        <v>57</v>
      </c>
      <c r="AC3271">
        <v>21200</v>
      </c>
      <c r="AD3271">
        <v>31800</v>
      </c>
      <c r="AE3271">
        <v>120000</v>
      </c>
      <c r="AF3271">
        <v>1800</v>
      </c>
      <c r="AG3271" s="2"/>
      <c r="AH3271" s="2"/>
      <c r="AI3271" s="1"/>
      <c r="AJ3271" s="2"/>
      <c r="AK3271" s="2" t="s">
        <v>67</v>
      </c>
      <c r="AM3271" s="2" t="s">
        <v>59</v>
      </c>
      <c r="AP3271" s="2" t="s">
        <v>60</v>
      </c>
      <c r="AQ3271" s="2" t="s">
        <v>41</v>
      </c>
      <c r="AR3271">
        <v>67000</v>
      </c>
      <c r="AS3271" s="2" t="str">
        <f>_xlfn.IFNA(IF(VLOOKUP(all_resi[[#This Row],[No. Waybill]],settle_reconcile[No. Waybill],1,0)="","Recon","Recon"),"-")</f>
        <v>-</v>
      </c>
      <c r="AT3271" s="2">
        <f>all_resi[[#This Row],[Nilai COD]]-all_resi[[#This Row],[COD Fee]]-all_resi[[#This Row],[Total Biaya Setelah Diskon]]</f>
        <v>86400</v>
      </c>
      <c r="AU3271" s="2" t="str">
        <f>IF(all_resi[[#This Row],[Waktu Terima]]="","",_xlfn.DAYS(all_resi[[#This Row],[Waktu Terima]],all_resi[[#This Row],[Tanggal Pengiriman]]))</f>
        <v/>
      </c>
    </row>
    <row r="3272" spans="1:47" x14ac:dyDescent="0.25">
      <c r="A3272" s="2" t="s">
        <v>17408</v>
      </c>
      <c r="B3272" s="1">
        <v>46202</v>
      </c>
      <c r="C3272" s="2" t="s">
        <v>42</v>
      </c>
      <c r="D3272" s="2" t="s">
        <v>43</v>
      </c>
      <c r="E3272" s="2" t="s">
        <v>44</v>
      </c>
      <c r="F3272" s="2" t="s">
        <v>45</v>
      </c>
      <c r="G3272" s="2" t="s">
        <v>46</v>
      </c>
      <c r="H3272" s="2" t="s">
        <v>47</v>
      </c>
      <c r="I3272" s="2" t="s">
        <v>17409</v>
      </c>
      <c r="J3272" s="2" t="s">
        <v>17410</v>
      </c>
      <c r="K3272" s="2" t="s">
        <v>82</v>
      </c>
      <c r="L3272" s="2" t="s">
        <v>2645</v>
      </c>
      <c r="M3272" s="2" t="s">
        <v>2646</v>
      </c>
      <c r="N3272" s="2" t="s">
        <v>17411</v>
      </c>
      <c r="O3272">
        <v>1</v>
      </c>
      <c r="P3272" s="2" t="s">
        <v>53</v>
      </c>
      <c r="Q3272">
        <v>100</v>
      </c>
      <c r="R3272">
        <v>0</v>
      </c>
      <c r="S3272" s="2" t="s">
        <v>54</v>
      </c>
      <c r="T3272" s="2" t="s">
        <v>55</v>
      </c>
      <c r="U3272" s="2" t="s">
        <v>207</v>
      </c>
      <c r="V3272" s="2"/>
      <c r="W3272">
        <v>67000</v>
      </c>
      <c r="X3272">
        <v>0</v>
      </c>
      <c r="Y3272">
        <v>0</v>
      </c>
      <c r="Z3272">
        <v>67000</v>
      </c>
      <c r="AB3272" s="2" t="s">
        <v>57</v>
      </c>
      <c r="AC3272">
        <v>26800</v>
      </c>
      <c r="AD3272">
        <v>40200</v>
      </c>
      <c r="AE3272">
        <v>130000</v>
      </c>
      <c r="AF3272">
        <v>1950</v>
      </c>
      <c r="AG3272" s="2" t="s">
        <v>17409</v>
      </c>
      <c r="AH3272" s="2"/>
      <c r="AI3272" s="1">
        <v>46209</v>
      </c>
      <c r="AJ3272" s="2"/>
      <c r="AK3272" s="2" t="s">
        <v>58</v>
      </c>
      <c r="AM3272" s="2" t="s">
        <v>59</v>
      </c>
      <c r="AP3272" s="2" t="s">
        <v>60</v>
      </c>
      <c r="AQ3272" s="2" t="s">
        <v>41</v>
      </c>
      <c r="AR3272">
        <v>63000</v>
      </c>
      <c r="AS3272" s="2" t="str">
        <f>_xlfn.IFNA(IF(VLOOKUP(all_resi[[#This Row],[No. Waybill]],settle_reconcile[No. Waybill],1,0)="","Recon","Recon"),"-")</f>
        <v>Recon</v>
      </c>
      <c r="AT3272" s="2">
        <f>all_resi[[#This Row],[Nilai COD]]-all_resi[[#This Row],[COD Fee]]-all_resi[[#This Row],[Total Biaya Setelah Diskon]]</f>
        <v>87850</v>
      </c>
      <c r="AU3272" s="2">
        <f>IF(all_resi[[#This Row],[Waktu Terima]]="","",_xlfn.DAYS(all_resi[[#This Row],[Waktu Terima]],all_resi[[#This Row],[Tanggal Pengiriman]]))</f>
        <v>7</v>
      </c>
    </row>
    <row r="3273" spans="1:47" x14ac:dyDescent="0.25">
      <c r="A3273" s="2" t="s">
        <v>17906</v>
      </c>
      <c r="B3273" s="1">
        <v>46202</v>
      </c>
      <c r="C3273" s="2" t="s">
        <v>42</v>
      </c>
      <c r="D3273" s="2" t="s">
        <v>43</v>
      </c>
      <c r="E3273" s="2" t="s">
        <v>44</v>
      </c>
      <c r="F3273" s="2" t="s">
        <v>45</v>
      </c>
      <c r="G3273" s="2" t="s">
        <v>46</v>
      </c>
      <c r="H3273" s="2" t="s">
        <v>47</v>
      </c>
      <c r="I3273" s="2" t="s">
        <v>17907</v>
      </c>
      <c r="J3273" s="2" t="s">
        <v>17908</v>
      </c>
      <c r="K3273" s="2" t="s">
        <v>75</v>
      </c>
      <c r="L3273" s="2" t="s">
        <v>355</v>
      </c>
      <c r="M3273" s="2" t="s">
        <v>1082</v>
      </c>
      <c r="N3273" s="2" t="s">
        <v>17909</v>
      </c>
      <c r="O3273">
        <v>1</v>
      </c>
      <c r="P3273" s="2" t="s">
        <v>53</v>
      </c>
      <c r="Q3273">
        <v>100</v>
      </c>
      <c r="R3273">
        <v>0</v>
      </c>
      <c r="S3273" s="2" t="s">
        <v>54</v>
      </c>
      <c r="T3273" s="2" t="s">
        <v>55</v>
      </c>
      <c r="U3273" s="2" t="s">
        <v>207</v>
      </c>
      <c r="V3273" s="2"/>
      <c r="W3273">
        <v>60000</v>
      </c>
      <c r="X3273">
        <v>0</v>
      </c>
      <c r="Y3273">
        <v>0</v>
      </c>
      <c r="Z3273">
        <v>60000</v>
      </c>
      <c r="AB3273" s="2" t="s">
        <v>57</v>
      </c>
      <c r="AC3273">
        <v>24000</v>
      </c>
      <c r="AD3273">
        <v>36000</v>
      </c>
      <c r="AE3273">
        <v>130000</v>
      </c>
      <c r="AF3273">
        <v>1950</v>
      </c>
      <c r="AG3273" s="2" t="s">
        <v>17907</v>
      </c>
      <c r="AH3273" s="2"/>
      <c r="AI3273" s="1">
        <v>46206</v>
      </c>
      <c r="AJ3273" s="2"/>
      <c r="AK3273" s="2" t="s">
        <v>58</v>
      </c>
      <c r="AM3273" s="2" t="s">
        <v>59</v>
      </c>
      <c r="AP3273" s="2" t="s">
        <v>60</v>
      </c>
      <c r="AQ3273" s="2" t="s">
        <v>41</v>
      </c>
      <c r="AR3273">
        <v>70000</v>
      </c>
      <c r="AS3273" s="2" t="str">
        <f>_xlfn.IFNA(IF(VLOOKUP(all_resi[[#This Row],[No. Waybill]],settle_reconcile[No. Waybill],1,0)="","Recon","Recon"),"-")</f>
        <v>Recon</v>
      </c>
      <c r="AT3273" s="2">
        <f>all_resi[[#This Row],[Nilai COD]]-all_resi[[#This Row],[COD Fee]]-all_resi[[#This Row],[Total Biaya Setelah Diskon]]</f>
        <v>92050</v>
      </c>
      <c r="AU3273" s="2">
        <f>IF(all_resi[[#This Row],[Waktu Terima]]="","",_xlfn.DAYS(all_resi[[#This Row],[Waktu Terima]],all_resi[[#This Row],[Tanggal Pengiriman]]))</f>
        <v>4</v>
      </c>
    </row>
    <row r="3274" spans="1:47" x14ac:dyDescent="0.25">
      <c r="A3274" s="2" t="s">
        <v>17866</v>
      </c>
      <c r="B3274" s="1">
        <v>46202</v>
      </c>
      <c r="C3274" s="2" t="s">
        <v>42</v>
      </c>
      <c r="D3274" s="2" t="s">
        <v>43</v>
      </c>
      <c r="E3274" s="2" t="s">
        <v>44</v>
      </c>
      <c r="F3274" s="2" t="s">
        <v>45</v>
      </c>
      <c r="G3274" s="2" t="s">
        <v>46</v>
      </c>
      <c r="H3274" s="2" t="s">
        <v>80</v>
      </c>
      <c r="I3274" s="2" t="s">
        <v>17867</v>
      </c>
      <c r="J3274" s="2" t="s">
        <v>17868</v>
      </c>
      <c r="K3274" s="2" t="s">
        <v>49</v>
      </c>
      <c r="L3274" s="2" t="s">
        <v>491</v>
      </c>
      <c r="M3274" s="2" t="s">
        <v>492</v>
      </c>
      <c r="N3274" s="2" t="s">
        <v>17869</v>
      </c>
      <c r="O3274">
        <v>1</v>
      </c>
      <c r="P3274" s="2" t="s">
        <v>53</v>
      </c>
      <c r="Q3274">
        <v>100</v>
      </c>
      <c r="R3274">
        <v>0</v>
      </c>
      <c r="S3274" s="2" t="s">
        <v>54</v>
      </c>
      <c r="T3274" s="2" t="s">
        <v>55</v>
      </c>
      <c r="U3274" s="2" t="s">
        <v>305</v>
      </c>
      <c r="V3274" s="2"/>
      <c r="W3274">
        <v>59000</v>
      </c>
      <c r="X3274">
        <v>0</v>
      </c>
      <c r="Y3274">
        <v>0</v>
      </c>
      <c r="Z3274">
        <v>59000</v>
      </c>
      <c r="AB3274" s="2" t="s">
        <v>57</v>
      </c>
      <c r="AC3274">
        <v>23600</v>
      </c>
      <c r="AD3274">
        <v>35400</v>
      </c>
      <c r="AE3274">
        <v>129000</v>
      </c>
      <c r="AF3274">
        <v>1935</v>
      </c>
      <c r="AG3274" s="2" t="s">
        <v>17867</v>
      </c>
      <c r="AH3274" s="2"/>
      <c r="AI3274" s="1">
        <v>46206</v>
      </c>
      <c r="AJ3274" s="2" t="s">
        <v>87</v>
      </c>
      <c r="AK3274" s="2" t="s">
        <v>58</v>
      </c>
      <c r="AM3274" s="2" t="s">
        <v>59</v>
      </c>
      <c r="AP3274" s="2" t="s">
        <v>60</v>
      </c>
      <c r="AQ3274" s="2" t="s">
        <v>41</v>
      </c>
      <c r="AR3274">
        <v>70000</v>
      </c>
      <c r="AS3274" s="2" t="str">
        <f>_xlfn.IFNA(IF(VLOOKUP(all_resi[[#This Row],[No. Waybill]],settle_reconcile[No. Waybill],1,0)="","Recon","Recon"),"-")</f>
        <v>Recon</v>
      </c>
      <c r="AT3274" s="2">
        <f>all_resi[[#This Row],[Nilai COD]]-all_resi[[#This Row],[COD Fee]]-all_resi[[#This Row],[Total Biaya Setelah Diskon]]</f>
        <v>91665</v>
      </c>
      <c r="AU3274" s="2">
        <f>IF(all_resi[[#This Row],[Waktu Terima]]="","",_xlfn.DAYS(all_resi[[#This Row],[Waktu Terima]],all_resi[[#This Row],[Tanggal Pengiriman]]))</f>
        <v>4</v>
      </c>
    </row>
    <row r="3275" spans="1:47" x14ac:dyDescent="0.25">
      <c r="A3275" s="2" t="s">
        <v>17328</v>
      </c>
      <c r="B3275" s="1">
        <v>46202</v>
      </c>
      <c r="C3275" s="2" t="s">
        <v>42</v>
      </c>
      <c r="D3275" s="2" t="s">
        <v>43</v>
      </c>
      <c r="E3275" s="2" t="s">
        <v>44</v>
      </c>
      <c r="F3275" s="2" t="s">
        <v>45</v>
      </c>
      <c r="G3275" s="2" t="s">
        <v>46</v>
      </c>
      <c r="H3275" s="2" t="s">
        <v>80</v>
      </c>
      <c r="I3275" s="2" t="s">
        <v>17329</v>
      </c>
      <c r="J3275" s="2" t="s">
        <v>17330</v>
      </c>
      <c r="K3275" s="2" t="s">
        <v>49</v>
      </c>
      <c r="L3275" s="2" t="s">
        <v>519</v>
      </c>
      <c r="M3275" s="2" t="s">
        <v>520</v>
      </c>
      <c r="N3275" s="2" t="s">
        <v>17331</v>
      </c>
      <c r="O3275">
        <v>1</v>
      </c>
      <c r="P3275" s="2" t="s">
        <v>53</v>
      </c>
      <c r="Q3275">
        <v>100</v>
      </c>
      <c r="R3275">
        <v>0</v>
      </c>
      <c r="S3275" s="2" t="s">
        <v>54</v>
      </c>
      <c r="T3275" s="2" t="s">
        <v>55</v>
      </c>
      <c r="U3275" s="2" t="s">
        <v>305</v>
      </c>
      <c r="V3275" s="2"/>
      <c r="W3275">
        <v>63000</v>
      </c>
      <c r="X3275">
        <v>0</v>
      </c>
      <c r="Y3275">
        <v>0</v>
      </c>
      <c r="Z3275">
        <v>63000</v>
      </c>
      <c r="AB3275" s="2" t="s">
        <v>57</v>
      </c>
      <c r="AC3275">
        <v>25200</v>
      </c>
      <c r="AD3275">
        <v>37800</v>
      </c>
      <c r="AE3275">
        <v>133000</v>
      </c>
      <c r="AF3275">
        <v>1995</v>
      </c>
      <c r="AG3275" s="2" t="s">
        <v>17329</v>
      </c>
      <c r="AH3275" s="2"/>
      <c r="AI3275" s="1">
        <v>46207</v>
      </c>
      <c r="AJ3275" s="2" t="s">
        <v>87</v>
      </c>
      <c r="AK3275" s="2" t="s">
        <v>58</v>
      </c>
      <c r="AM3275" s="2" t="s">
        <v>59</v>
      </c>
      <c r="AP3275" s="2" t="s">
        <v>60</v>
      </c>
      <c r="AQ3275" s="2" t="s">
        <v>41</v>
      </c>
      <c r="AR3275">
        <v>70000</v>
      </c>
      <c r="AS3275" s="2" t="str">
        <f>_xlfn.IFNA(IF(VLOOKUP(all_resi[[#This Row],[No. Waybill]],settle_reconcile[No. Waybill],1,0)="","Recon","Recon"),"-")</f>
        <v>Recon</v>
      </c>
      <c r="AT3275" s="2">
        <f>all_resi[[#This Row],[Nilai COD]]-all_resi[[#This Row],[COD Fee]]-all_resi[[#This Row],[Total Biaya Setelah Diskon]]</f>
        <v>93205</v>
      </c>
      <c r="AU3275" s="2">
        <f>IF(all_resi[[#This Row],[Waktu Terima]]="","",_xlfn.DAYS(all_resi[[#This Row],[Waktu Terima]],all_resi[[#This Row],[Tanggal Pengiriman]]))</f>
        <v>5</v>
      </c>
    </row>
    <row r="3276" spans="1:47" x14ac:dyDescent="0.25">
      <c r="A3276" s="2" t="s">
        <v>17399</v>
      </c>
      <c r="B3276" s="1">
        <v>46202</v>
      </c>
      <c r="C3276" s="2" t="s">
        <v>42</v>
      </c>
      <c r="D3276" s="2" t="s">
        <v>43</v>
      </c>
      <c r="E3276" s="2" t="s">
        <v>44</v>
      </c>
      <c r="F3276" s="2" t="s">
        <v>45</v>
      </c>
      <c r="G3276" s="2" t="s">
        <v>46</v>
      </c>
      <c r="H3276" s="2" t="s">
        <v>47</v>
      </c>
      <c r="I3276" s="2" t="s">
        <v>17400</v>
      </c>
      <c r="J3276" s="2" t="s">
        <v>17401</v>
      </c>
      <c r="K3276" s="2" t="s">
        <v>265</v>
      </c>
      <c r="L3276" s="2" t="s">
        <v>1932</v>
      </c>
      <c r="M3276" s="2" t="s">
        <v>17402</v>
      </c>
      <c r="N3276" s="2" t="s">
        <v>17403</v>
      </c>
      <c r="O3276">
        <v>1</v>
      </c>
      <c r="P3276" s="2" t="s">
        <v>53</v>
      </c>
      <c r="Q3276">
        <v>100</v>
      </c>
      <c r="R3276">
        <v>0</v>
      </c>
      <c r="S3276" s="2" t="s">
        <v>54</v>
      </c>
      <c r="T3276" s="2" t="s">
        <v>55</v>
      </c>
      <c r="U3276" s="2" t="s">
        <v>207</v>
      </c>
      <c r="V3276" s="2"/>
      <c r="W3276">
        <v>50000</v>
      </c>
      <c r="X3276">
        <v>0</v>
      </c>
      <c r="Y3276">
        <v>0</v>
      </c>
      <c r="Z3276">
        <v>50000</v>
      </c>
      <c r="AB3276" s="2" t="s">
        <v>57</v>
      </c>
      <c r="AC3276">
        <v>20000</v>
      </c>
      <c r="AD3276">
        <v>30000</v>
      </c>
      <c r="AE3276">
        <v>120000</v>
      </c>
      <c r="AF3276">
        <v>1800</v>
      </c>
      <c r="AG3276" s="2"/>
      <c r="AH3276" s="2"/>
      <c r="AI3276" s="1"/>
      <c r="AJ3276" s="2"/>
      <c r="AK3276" s="2" t="s">
        <v>67</v>
      </c>
      <c r="AM3276" s="2" t="s">
        <v>59</v>
      </c>
      <c r="AP3276" s="2" t="s">
        <v>60</v>
      </c>
      <c r="AQ3276" s="2" t="s">
        <v>41</v>
      </c>
      <c r="AR3276">
        <v>70000</v>
      </c>
      <c r="AS3276" s="2" t="str">
        <f>_xlfn.IFNA(IF(VLOOKUP(all_resi[[#This Row],[No. Waybill]],settle_reconcile[No. Waybill],1,0)="","Recon","Recon"),"-")</f>
        <v>-</v>
      </c>
      <c r="AT3276" s="2">
        <f>all_resi[[#This Row],[Nilai COD]]-all_resi[[#This Row],[COD Fee]]-all_resi[[#This Row],[Total Biaya Setelah Diskon]]</f>
        <v>88200</v>
      </c>
      <c r="AU3276" s="2" t="str">
        <f>IF(all_resi[[#This Row],[Waktu Terima]]="","",_xlfn.DAYS(all_resi[[#This Row],[Waktu Terima]],all_resi[[#This Row],[Tanggal Pengiriman]]))</f>
        <v/>
      </c>
    </row>
    <row r="3277" spans="1:47" x14ac:dyDescent="0.25">
      <c r="A3277" s="2" t="s">
        <v>17332</v>
      </c>
      <c r="B3277" s="1">
        <v>46202</v>
      </c>
      <c r="C3277" s="2" t="s">
        <v>42</v>
      </c>
      <c r="D3277" s="2" t="s">
        <v>43</v>
      </c>
      <c r="E3277" s="2" t="s">
        <v>44</v>
      </c>
      <c r="F3277" s="2" t="s">
        <v>45</v>
      </c>
      <c r="G3277" s="2" t="s">
        <v>46</v>
      </c>
      <c r="H3277" s="2" t="s">
        <v>47</v>
      </c>
      <c r="I3277" s="2" t="s">
        <v>17333</v>
      </c>
      <c r="J3277" s="2" t="s">
        <v>17334</v>
      </c>
      <c r="K3277" s="2" t="s">
        <v>100</v>
      </c>
      <c r="L3277" s="2" t="s">
        <v>1383</v>
      </c>
      <c r="M3277" s="2" t="s">
        <v>17335</v>
      </c>
      <c r="N3277" s="2" t="s">
        <v>17336</v>
      </c>
      <c r="O3277">
        <v>1</v>
      </c>
      <c r="P3277" s="2" t="s">
        <v>53</v>
      </c>
      <c r="Q3277">
        <v>100</v>
      </c>
      <c r="R3277">
        <v>0</v>
      </c>
      <c r="S3277" s="2" t="s">
        <v>54</v>
      </c>
      <c r="T3277" s="2" t="s">
        <v>55</v>
      </c>
      <c r="U3277" s="2" t="s">
        <v>764</v>
      </c>
      <c r="V3277" s="2"/>
      <c r="W3277">
        <v>18000</v>
      </c>
      <c r="X3277">
        <v>0</v>
      </c>
      <c r="Y3277">
        <v>0</v>
      </c>
      <c r="Z3277">
        <v>18000</v>
      </c>
      <c r="AB3277" s="2" t="s">
        <v>57</v>
      </c>
      <c r="AC3277">
        <v>12000</v>
      </c>
      <c r="AD3277">
        <v>6000</v>
      </c>
      <c r="AE3277">
        <v>62200</v>
      </c>
      <c r="AF3277">
        <v>933</v>
      </c>
      <c r="AG3277" s="2" t="s">
        <v>17333</v>
      </c>
      <c r="AH3277" s="2"/>
      <c r="AI3277" s="1">
        <v>46204</v>
      </c>
      <c r="AJ3277" s="2"/>
      <c r="AK3277" s="2" t="s">
        <v>58</v>
      </c>
      <c r="AM3277" s="2" t="s">
        <v>59</v>
      </c>
      <c r="AP3277" s="2" t="s">
        <v>60</v>
      </c>
      <c r="AQ3277" s="2" t="s">
        <v>41</v>
      </c>
      <c r="AR3277">
        <v>44200</v>
      </c>
      <c r="AS3277" s="2" t="str">
        <f>_xlfn.IFNA(IF(VLOOKUP(all_resi[[#This Row],[No. Waybill]],settle_reconcile[No. Waybill],1,0)="","Recon","Recon"),"-")</f>
        <v>Recon</v>
      </c>
      <c r="AT3277" s="2">
        <f>all_resi[[#This Row],[Nilai COD]]-all_resi[[#This Row],[COD Fee]]-all_resi[[#This Row],[Total Biaya Setelah Diskon]]</f>
        <v>55267</v>
      </c>
      <c r="AU3277" s="2">
        <f>IF(all_resi[[#This Row],[Waktu Terima]]="","",_xlfn.DAYS(all_resi[[#This Row],[Waktu Terima]],all_resi[[#This Row],[Tanggal Pengiriman]]))</f>
        <v>2</v>
      </c>
    </row>
    <row r="3278" spans="1:47" x14ac:dyDescent="0.25">
      <c r="A3278" s="2" t="s">
        <v>17570</v>
      </c>
      <c r="B3278" s="1">
        <v>46202</v>
      </c>
      <c r="C3278" s="2" t="s">
        <v>42</v>
      </c>
      <c r="D3278" s="2" t="s">
        <v>43</v>
      </c>
      <c r="E3278" s="2" t="s">
        <v>44</v>
      </c>
      <c r="F3278" s="2" t="s">
        <v>45</v>
      </c>
      <c r="G3278" s="2" t="s">
        <v>46</v>
      </c>
      <c r="H3278" s="2" t="s">
        <v>47</v>
      </c>
      <c r="I3278" s="2" t="s">
        <v>17571</v>
      </c>
      <c r="J3278" s="2" t="s">
        <v>17572</v>
      </c>
      <c r="K3278" s="2" t="s">
        <v>143</v>
      </c>
      <c r="L3278" s="2" t="s">
        <v>302</v>
      </c>
      <c r="M3278" s="2" t="s">
        <v>1403</v>
      </c>
      <c r="N3278" s="2" t="s">
        <v>17573</v>
      </c>
      <c r="O3278">
        <v>1</v>
      </c>
      <c r="P3278" s="2" t="s">
        <v>53</v>
      </c>
      <c r="Q3278">
        <v>100</v>
      </c>
      <c r="R3278">
        <v>0</v>
      </c>
      <c r="S3278" s="2" t="s">
        <v>54</v>
      </c>
      <c r="T3278" s="2" t="s">
        <v>55</v>
      </c>
      <c r="U3278" s="2" t="s">
        <v>225</v>
      </c>
      <c r="V3278" s="2"/>
      <c r="W3278">
        <v>25000</v>
      </c>
      <c r="X3278">
        <v>0</v>
      </c>
      <c r="Y3278">
        <v>0</v>
      </c>
      <c r="Z3278">
        <v>25000</v>
      </c>
      <c r="AB3278" s="2" t="s">
        <v>57</v>
      </c>
      <c r="AC3278">
        <v>18000</v>
      </c>
      <c r="AD3278">
        <v>7000</v>
      </c>
      <c r="AE3278">
        <v>129000</v>
      </c>
      <c r="AF3278">
        <v>1935</v>
      </c>
      <c r="AG3278" s="2" t="s">
        <v>256</v>
      </c>
      <c r="AH3278" s="2"/>
      <c r="AI3278" s="1">
        <v>46204</v>
      </c>
      <c r="AJ3278" s="2"/>
      <c r="AK3278" s="2" t="s">
        <v>58</v>
      </c>
      <c r="AM3278" s="2" t="s">
        <v>59</v>
      </c>
      <c r="AP3278" s="2" t="s">
        <v>60</v>
      </c>
      <c r="AQ3278" s="2" t="s">
        <v>41</v>
      </c>
      <c r="AR3278">
        <v>104000</v>
      </c>
      <c r="AS3278" s="2" t="str">
        <f>_xlfn.IFNA(IF(VLOOKUP(all_resi[[#This Row],[No. Waybill]],settle_reconcile[No. Waybill],1,0)="","Recon","Recon"),"-")</f>
        <v>Recon</v>
      </c>
      <c r="AT3278" s="2">
        <f>all_resi[[#This Row],[Nilai COD]]-all_resi[[#This Row],[COD Fee]]-all_resi[[#This Row],[Total Biaya Setelah Diskon]]</f>
        <v>120065</v>
      </c>
      <c r="AU3278" s="2">
        <f>IF(all_resi[[#This Row],[Waktu Terima]]="","",_xlfn.DAYS(all_resi[[#This Row],[Waktu Terima]],all_resi[[#This Row],[Tanggal Pengiriman]]))</f>
        <v>2</v>
      </c>
    </row>
    <row r="3279" spans="1:47" x14ac:dyDescent="0.25">
      <c r="A3279" s="2" t="s">
        <v>17566</v>
      </c>
      <c r="B3279" s="1">
        <v>46202</v>
      </c>
      <c r="C3279" s="2" t="s">
        <v>42</v>
      </c>
      <c r="D3279" s="2" t="s">
        <v>43</v>
      </c>
      <c r="E3279" s="2" t="s">
        <v>44</v>
      </c>
      <c r="F3279" s="2" t="s">
        <v>45</v>
      </c>
      <c r="G3279" s="2" t="s">
        <v>46</v>
      </c>
      <c r="H3279" s="2" t="s">
        <v>80</v>
      </c>
      <c r="I3279" s="2" t="s">
        <v>17567</v>
      </c>
      <c r="J3279" s="2" t="s">
        <v>17568</v>
      </c>
      <c r="K3279" s="2" t="s">
        <v>171</v>
      </c>
      <c r="L3279" s="2" t="s">
        <v>401</v>
      </c>
      <c r="M3279" s="2" t="s">
        <v>443</v>
      </c>
      <c r="N3279" s="2" t="s">
        <v>17569</v>
      </c>
      <c r="O3279">
        <v>1</v>
      </c>
      <c r="P3279" s="2" t="s">
        <v>53</v>
      </c>
      <c r="Q3279">
        <v>100</v>
      </c>
      <c r="R3279">
        <v>0</v>
      </c>
      <c r="S3279" s="2" t="s">
        <v>54</v>
      </c>
      <c r="T3279" s="2" t="s">
        <v>55</v>
      </c>
      <c r="U3279" s="2" t="s">
        <v>711</v>
      </c>
      <c r="V3279" s="2"/>
      <c r="W3279">
        <v>30000</v>
      </c>
      <c r="X3279">
        <v>0</v>
      </c>
      <c r="Y3279">
        <v>0</v>
      </c>
      <c r="Z3279">
        <v>30000</v>
      </c>
      <c r="AB3279" s="2" t="s">
        <v>57</v>
      </c>
      <c r="AC3279">
        <v>12000</v>
      </c>
      <c r="AD3279">
        <v>18000</v>
      </c>
      <c r="AE3279">
        <v>147000</v>
      </c>
      <c r="AF3279">
        <v>2205</v>
      </c>
      <c r="AG3279" s="2" t="s">
        <v>17567</v>
      </c>
      <c r="AH3279" s="2"/>
      <c r="AI3279" s="1">
        <v>46205</v>
      </c>
      <c r="AJ3279" s="2" t="s">
        <v>87</v>
      </c>
      <c r="AK3279" s="2" t="s">
        <v>58</v>
      </c>
      <c r="AM3279" s="2" t="s">
        <v>59</v>
      </c>
      <c r="AP3279" s="2" t="s">
        <v>60</v>
      </c>
      <c r="AQ3279" s="2" t="s">
        <v>41</v>
      </c>
      <c r="AR3279">
        <v>117000</v>
      </c>
      <c r="AS3279" s="2" t="str">
        <f>_xlfn.IFNA(IF(VLOOKUP(all_resi[[#This Row],[No. Waybill]],settle_reconcile[No. Waybill],1,0)="","Recon","Recon"),"-")</f>
        <v>Recon</v>
      </c>
      <c r="AT3279" s="2">
        <f>all_resi[[#This Row],[Nilai COD]]-all_resi[[#This Row],[COD Fee]]-all_resi[[#This Row],[Total Biaya Setelah Diskon]]</f>
        <v>126795</v>
      </c>
      <c r="AU3279" s="2">
        <f>IF(all_resi[[#This Row],[Waktu Terima]]="","",_xlfn.DAYS(all_resi[[#This Row],[Waktu Terima]],all_resi[[#This Row],[Tanggal Pengiriman]]))</f>
        <v>3</v>
      </c>
    </row>
    <row r="3280" spans="1:47" x14ac:dyDescent="0.25">
      <c r="A3280" s="2" t="s">
        <v>17560</v>
      </c>
      <c r="B3280" s="1">
        <v>46202</v>
      </c>
      <c r="C3280" s="2" t="s">
        <v>42</v>
      </c>
      <c r="D3280" s="2" t="s">
        <v>43</v>
      </c>
      <c r="E3280" s="2" t="s">
        <v>44</v>
      </c>
      <c r="F3280" s="2" t="s">
        <v>45</v>
      </c>
      <c r="G3280" s="2" t="s">
        <v>46</v>
      </c>
      <c r="H3280" s="2" t="s">
        <v>47</v>
      </c>
      <c r="I3280" s="2" t="s">
        <v>17561</v>
      </c>
      <c r="J3280" s="2" t="s">
        <v>17562</v>
      </c>
      <c r="K3280" s="2" t="s">
        <v>116</v>
      </c>
      <c r="L3280" s="2" t="s">
        <v>117</v>
      </c>
      <c r="M3280" s="2" t="s">
        <v>17563</v>
      </c>
      <c r="N3280" s="2" t="s">
        <v>17564</v>
      </c>
      <c r="O3280">
        <v>1</v>
      </c>
      <c r="P3280" s="2" t="s">
        <v>53</v>
      </c>
      <c r="Q3280">
        <v>100</v>
      </c>
      <c r="R3280">
        <v>0</v>
      </c>
      <c r="S3280" s="2" t="s">
        <v>54</v>
      </c>
      <c r="T3280" s="2" t="s">
        <v>55</v>
      </c>
      <c r="U3280" s="2" t="s">
        <v>17565</v>
      </c>
      <c r="V3280" s="2"/>
      <c r="W3280">
        <v>12000</v>
      </c>
      <c r="X3280">
        <v>0</v>
      </c>
      <c r="Y3280">
        <v>0</v>
      </c>
      <c r="Z3280">
        <v>12000</v>
      </c>
      <c r="AB3280" s="2" t="s">
        <v>57</v>
      </c>
      <c r="AC3280">
        <v>7000</v>
      </c>
      <c r="AD3280">
        <v>5000</v>
      </c>
      <c r="AE3280">
        <v>82000</v>
      </c>
      <c r="AF3280">
        <v>1230</v>
      </c>
      <c r="AG3280" s="2" t="s">
        <v>17561</v>
      </c>
      <c r="AH3280" s="2"/>
      <c r="AI3280" s="1">
        <v>46205</v>
      </c>
      <c r="AJ3280" s="2"/>
      <c r="AK3280" s="2" t="s">
        <v>58</v>
      </c>
      <c r="AM3280" s="2" t="s">
        <v>59</v>
      </c>
      <c r="AP3280" s="2" t="s">
        <v>60</v>
      </c>
      <c r="AQ3280" s="2" t="s">
        <v>41</v>
      </c>
      <c r="AR3280">
        <v>70000</v>
      </c>
      <c r="AS3280" s="2" t="str">
        <f>_xlfn.IFNA(IF(VLOOKUP(all_resi[[#This Row],[No. Waybill]],settle_reconcile[No. Waybill],1,0)="","Recon","Recon"),"-")</f>
        <v>Recon</v>
      </c>
      <c r="AT3280" s="2">
        <f>all_resi[[#This Row],[Nilai COD]]-all_resi[[#This Row],[COD Fee]]-all_resi[[#This Row],[Total Biaya Setelah Diskon]]</f>
        <v>75770</v>
      </c>
      <c r="AU3280" s="2">
        <f>IF(all_resi[[#This Row],[Waktu Terima]]="","",_xlfn.DAYS(all_resi[[#This Row],[Waktu Terima]],all_resi[[#This Row],[Tanggal Pengiriman]]))</f>
        <v>3</v>
      </c>
    </row>
    <row r="3281" spans="1:47" x14ac:dyDescent="0.25">
      <c r="A3281" s="2" t="s">
        <v>17622</v>
      </c>
      <c r="B3281" s="1">
        <v>46202</v>
      </c>
      <c r="C3281" s="2" t="s">
        <v>42</v>
      </c>
      <c r="D3281" s="2" t="s">
        <v>43</v>
      </c>
      <c r="E3281" s="2" t="s">
        <v>44</v>
      </c>
      <c r="F3281" s="2" t="s">
        <v>45</v>
      </c>
      <c r="G3281" s="2" t="s">
        <v>46</v>
      </c>
      <c r="H3281" s="2" t="s">
        <v>80</v>
      </c>
      <c r="I3281" s="2" t="s">
        <v>17623</v>
      </c>
      <c r="J3281" s="2" t="s">
        <v>17624</v>
      </c>
      <c r="K3281" s="2" t="s">
        <v>49</v>
      </c>
      <c r="L3281" s="2" t="s">
        <v>2075</v>
      </c>
      <c r="M3281" s="2" t="s">
        <v>17625</v>
      </c>
      <c r="N3281" s="2" t="s">
        <v>17626</v>
      </c>
      <c r="O3281">
        <v>1</v>
      </c>
      <c r="P3281" s="2" t="s">
        <v>53</v>
      </c>
      <c r="Q3281">
        <v>100</v>
      </c>
      <c r="R3281">
        <v>0</v>
      </c>
      <c r="S3281" s="2" t="s">
        <v>54</v>
      </c>
      <c r="T3281" s="2" t="s">
        <v>55</v>
      </c>
      <c r="U3281" s="2" t="s">
        <v>305</v>
      </c>
      <c r="V3281" s="2"/>
      <c r="W3281">
        <v>61000</v>
      </c>
      <c r="X3281">
        <v>0</v>
      </c>
      <c r="Y3281">
        <v>0</v>
      </c>
      <c r="Z3281">
        <v>61000</v>
      </c>
      <c r="AB3281" s="2" t="s">
        <v>57</v>
      </c>
      <c r="AC3281">
        <v>24400</v>
      </c>
      <c r="AD3281">
        <v>36600</v>
      </c>
      <c r="AE3281">
        <v>131000</v>
      </c>
      <c r="AF3281">
        <v>1965</v>
      </c>
      <c r="AG3281" s="2" t="s">
        <v>17623</v>
      </c>
      <c r="AH3281" s="2"/>
      <c r="AI3281" s="1">
        <v>46205</v>
      </c>
      <c r="AJ3281" s="2" t="s">
        <v>87</v>
      </c>
      <c r="AK3281" s="2" t="s">
        <v>58</v>
      </c>
      <c r="AM3281" s="2" t="s">
        <v>59</v>
      </c>
      <c r="AP3281" s="2" t="s">
        <v>60</v>
      </c>
      <c r="AQ3281" s="2" t="s">
        <v>41</v>
      </c>
      <c r="AR3281">
        <v>70000</v>
      </c>
      <c r="AS3281" s="2" t="str">
        <f>_xlfn.IFNA(IF(VLOOKUP(all_resi[[#This Row],[No. Waybill]],settle_reconcile[No. Waybill],1,0)="","Recon","Recon"),"-")</f>
        <v>Recon</v>
      </c>
      <c r="AT3281" s="2">
        <f>all_resi[[#This Row],[Nilai COD]]-all_resi[[#This Row],[COD Fee]]-all_resi[[#This Row],[Total Biaya Setelah Diskon]]</f>
        <v>92435</v>
      </c>
      <c r="AU3281" s="2">
        <f>IF(all_resi[[#This Row],[Waktu Terima]]="","",_xlfn.DAYS(all_resi[[#This Row],[Waktu Terima]],all_resi[[#This Row],[Tanggal Pengiriman]]))</f>
        <v>3</v>
      </c>
    </row>
    <row r="3282" spans="1:47" x14ac:dyDescent="0.25">
      <c r="A3282" s="2" t="s">
        <v>17551</v>
      </c>
      <c r="B3282" s="1">
        <v>46202</v>
      </c>
      <c r="C3282" s="2" t="s">
        <v>42</v>
      </c>
      <c r="D3282" s="2" t="s">
        <v>43</v>
      </c>
      <c r="E3282" s="2" t="s">
        <v>44</v>
      </c>
      <c r="F3282" s="2" t="s">
        <v>45</v>
      </c>
      <c r="G3282" s="2" t="s">
        <v>46</v>
      </c>
      <c r="H3282" s="2" t="s">
        <v>47</v>
      </c>
      <c r="I3282" s="2" t="s">
        <v>17552</v>
      </c>
      <c r="J3282" s="2" t="s">
        <v>17553</v>
      </c>
      <c r="K3282" s="2" t="s">
        <v>156</v>
      </c>
      <c r="L3282" s="2" t="s">
        <v>157</v>
      </c>
      <c r="M3282" s="2" t="s">
        <v>3117</v>
      </c>
      <c r="N3282" s="2" t="s">
        <v>17554</v>
      </c>
      <c r="O3282">
        <v>1</v>
      </c>
      <c r="P3282" s="2" t="s">
        <v>53</v>
      </c>
      <c r="Q3282">
        <v>100</v>
      </c>
      <c r="R3282">
        <v>0</v>
      </c>
      <c r="S3282" s="2" t="s">
        <v>54</v>
      </c>
      <c r="T3282" s="2" t="s">
        <v>55</v>
      </c>
      <c r="U3282" s="2" t="s">
        <v>8016</v>
      </c>
      <c r="V3282" s="2"/>
      <c r="W3282">
        <v>80000</v>
      </c>
      <c r="X3282">
        <v>0</v>
      </c>
      <c r="Y3282">
        <v>0</v>
      </c>
      <c r="Z3282">
        <v>80000</v>
      </c>
      <c r="AB3282" s="2" t="s">
        <v>57</v>
      </c>
      <c r="AC3282">
        <v>32000</v>
      </c>
      <c r="AD3282">
        <v>48000</v>
      </c>
      <c r="AE3282">
        <v>275000</v>
      </c>
      <c r="AF3282">
        <v>4125</v>
      </c>
      <c r="AG3282" s="2" t="s">
        <v>17552</v>
      </c>
      <c r="AH3282" s="2"/>
      <c r="AI3282" s="1">
        <v>46207</v>
      </c>
      <c r="AJ3282" s="2"/>
      <c r="AK3282" s="2" t="s">
        <v>58</v>
      </c>
      <c r="AM3282" s="2" t="s">
        <v>59</v>
      </c>
      <c r="AP3282" s="2" t="s">
        <v>60</v>
      </c>
      <c r="AQ3282" s="2" t="s">
        <v>41</v>
      </c>
      <c r="AR3282">
        <v>195000</v>
      </c>
      <c r="AS3282" s="2" t="str">
        <f>_xlfn.IFNA(IF(VLOOKUP(all_resi[[#This Row],[No. Waybill]],settle_reconcile[No. Waybill],1,0)="","Recon","Recon"),"-")</f>
        <v>Recon</v>
      </c>
      <c r="AT3282" s="2">
        <f>all_resi[[#This Row],[Nilai COD]]-all_resi[[#This Row],[COD Fee]]-all_resi[[#This Row],[Total Biaya Setelah Diskon]]</f>
        <v>222875</v>
      </c>
      <c r="AU3282" s="2">
        <f>IF(all_resi[[#This Row],[Waktu Terima]]="","",_xlfn.DAYS(all_resi[[#This Row],[Waktu Terima]],all_resi[[#This Row],[Tanggal Pengiriman]]))</f>
        <v>5</v>
      </c>
    </row>
    <row r="3283" spans="1:47" x14ac:dyDescent="0.25">
      <c r="A3283" s="2" t="s">
        <v>17618</v>
      </c>
      <c r="B3283" s="1">
        <v>46202</v>
      </c>
      <c r="C3283" s="2" t="s">
        <v>42</v>
      </c>
      <c r="D3283" s="2" t="s">
        <v>43</v>
      </c>
      <c r="E3283" s="2" t="s">
        <v>44</v>
      </c>
      <c r="F3283" s="2" t="s">
        <v>45</v>
      </c>
      <c r="G3283" s="2" t="s">
        <v>46</v>
      </c>
      <c r="H3283" s="2" t="s">
        <v>47</v>
      </c>
      <c r="I3283" s="2" t="s">
        <v>17619</v>
      </c>
      <c r="J3283" s="2" t="s">
        <v>17620</v>
      </c>
      <c r="K3283" s="2" t="s">
        <v>156</v>
      </c>
      <c r="L3283" s="2" t="s">
        <v>606</v>
      </c>
      <c r="M3283" s="2" t="s">
        <v>1191</v>
      </c>
      <c r="N3283" s="2" t="s">
        <v>17621</v>
      </c>
      <c r="O3283">
        <v>1</v>
      </c>
      <c r="P3283" s="2" t="s">
        <v>53</v>
      </c>
      <c r="Q3283">
        <v>100</v>
      </c>
      <c r="R3283">
        <v>0</v>
      </c>
      <c r="S3283" s="2" t="s">
        <v>54</v>
      </c>
      <c r="T3283" s="2" t="s">
        <v>55</v>
      </c>
      <c r="U3283" s="2" t="s">
        <v>207</v>
      </c>
      <c r="V3283" s="2"/>
      <c r="W3283">
        <v>64000</v>
      </c>
      <c r="X3283">
        <v>0</v>
      </c>
      <c r="Y3283">
        <v>0</v>
      </c>
      <c r="Z3283">
        <v>64000</v>
      </c>
      <c r="AB3283" s="2" t="s">
        <v>57</v>
      </c>
      <c r="AC3283">
        <v>25600</v>
      </c>
      <c r="AD3283">
        <v>38400</v>
      </c>
      <c r="AE3283">
        <v>130000</v>
      </c>
      <c r="AF3283">
        <v>1950</v>
      </c>
      <c r="AG3283" s="2" t="s">
        <v>17619</v>
      </c>
      <c r="AH3283" s="2"/>
      <c r="AI3283" s="1">
        <v>46205</v>
      </c>
      <c r="AJ3283" s="2"/>
      <c r="AK3283" s="2" t="s">
        <v>58</v>
      </c>
      <c r="AM3283" s="2" t="s">
        <v>59</v>
      </c>
      <c r="AP3283" s="2" t="s">
        <v>60</v>
      </c>
      <c r="AQ3283" s="2" t="s">
        <v>41</v>
      </c>
      <c r="AR3283">
        <v>66000</v>
      </c>
      <c r="AS3283" s="2" t="str">
        <f>_xlfn.IFNA(IF(VLOOKUP(all_resi[[#This Row],[No. Waybill]],settle_reconcile[No. Waybill],1,0)="","Recon","Recon"),"-")</f>
        <v>Recon</v>
      </c>
      <c r="AT3283" s="2">
        <f>all_resi[[#This Row],[Nilai COD]]-all_resi[[#This Row],[COD Fee]]-all_resi[[#This Row],[Total Biaya Setelah Diskon]]</f>
        <v>89650</v>
      </c>
      <c r="AU3283" s="2">
        <f>IF(all_resi[[#This Row],[Waktu Terima]]="","",_xlfn.DAYS(all_resi[[#This Row],[Waktu Terima]],all_resi[[#This Row],[Tanggal Pengiriman]]))</f>
        <v>3</v>
      </c>
    </row>
    <row r="3284" spans="1:47" x14ac:dyDescent="0.25">
      <c r="A3284" s="2" t="s">
        <v>17583</v>
      </c>
      <c r="B3284" s="1">
        <v>46202</v>
      </c>
      <c r="C3284" s="2" t="s">
        <v>42</v>
      </c>
      <c r="D3284" s="2" t="s">
        <v>43</v>
      </c>
      <c r="E3284" s="2" t="s">
        <v>44</v>
      </c>
      <c r="F3284" s="2" t="s">
        <v>45</v>
      </c>
      <c r="G3284" s="2" t="s">
        <v>46</v>
      </c>
      <c r="H3284" s="2" t="s">
        <v>47</v>
      </c>
      <c r="I3284" s="2" t="s">
        <v>17584</v>
      </c>
      <c r="J3284" s="2" t="s">
        <v>17585</v>
      </c>
      <c r="K3284" s="2" t="s">
        <v>126</v>
      </c>
      <c r="L3284" s="2" t="s">
        <v>587</v>
      </c>
      <c r="M3284" s="2" t="s">
        <v>17586</v>
      </c>
      <c r="N3284" s="2" t="s">
        <v>17587</v>
      </c>
      <c r="O3284">
        <v>1</v>
      </c>
      <c r="P3284" s="2" t="s">
        <v>53</v>
      </c>
      <c r="Q3284">
        <v>100</v>
      </c>
      <c r="R3284">
        <v>0</v>
      </c>
      <c r="S3284" s="2" t="s">
        <v>54</v>
      </c>
      <c r="T3284" s="2" t="s">
        <v>55</v>
      </c>
      <c r="U3284" s="2" t="s">
        <v>877</v>
      </c>
      <c r="V3284" s="2"/>
      <c r="W3284">
        <v>63000</v>
      </c>
      <c r="X3284">
        <v>0</v>
      </c>
      <c r="Y3284">
        <v>0</v>
      </c>
      <c r="Z3284">
        <v>63000</v>
      </c>
      <c r="AB3284" s="2" t="s">
        <v>57</v>
      </c>
      <c r="AC3284">
        <v>25200</v>
      </c>
      <c r="AD3284">
        <v>37800</v>
      </c>
      <c r="AE3284">
        <v>284000</v>
      </c>
      <c r="AF3284">
        <v>4260</v>
      </c>
      <c r="AG3284" s="2"/>
      <c r="AH3284" s="2"/>
      <c r="AI3284" s="1"/>
      <c r="AJ3284" s="2"/>
      <c r="AK3284" s="2" t="s">
        <v>67</v>
      </c>
      <c r="AM3284" s="2" t="s">
        <v>59</v>
      </c>
      <c r="AP3284" s="2" t="s">
        <v>3437</v>
      </c>
      <c r="AQ3284" s="2" t="s">
        <v>41</v>
      </c>
      <c r="AR3284">
        <v>221000</v>
      </c>
      <c r="AS3284" s="2" t="str">
        <f>_xlfn.IFNA(IF(VLOOKUP(all_resi[[#This Row],[No. Waybill]],settle_reconcile[No. Waybill],1,0)="","Recon","Recon"),"-")</f>
        <v>-</v>
      </c>
      <c r="AT3284" s="2">
        <f>all_resi[[#This Row],[Nilai COD]]-all_resi[[#This Row],[COD Fee]]-all_resi[[#This Row],[Total Biaya Setelah Diskon]]</f>
        <v>241940</v>
      </c>
      <c r="AU3284" s="2" t="str">
        <f>IF(all_resi[[#This Row],[Waktu Terima]]="","",_xlfn.DAYS(all_resi[[#This Row],[Waktu Terima]],all_resi[[#This Row],[Tanggal Pengiriman]]))</f>
        <v/>
      </c>
    </row>
    <row r="3285" spans="1:47" x14ac:dyDescent="0.25">
      <c r="A3285" s="2" t="s">
        <v>17609</v>
      </c>
      <c r="B3285" s="1">
        <v>46202</v>
      </c>
      <c r="C3285" s="2" t="s">
        <v>42</v>
      </c>
      <c r="D3285" s="2" t="s">
        <v>43</v>
      </c>
      <c r="E3285" s="2" t="s">
        <v>44</v>
      </c>
      <c r="F3285" s="2" t="s">
        <v>45</v>
      </c>
      <c r="G3285" s="2" t="s">
        <v>46</v>
      </c>
      <c r="H3285" s="2" t="s">
        <v>47</v>
      </c>
      <c r="I3285" s="2" t="s">
        <v>17610</v>
      </c>
      <c r="J3285" s="2" t="s">
        <v>17611</v>
      </c>
      <c r="K3285" s="2" t="s">
        <v>437</v>
      </c>
      <c r="L3285" s="2" t="s">
        <v>504</v>
      </c>
      <c r="M3285" s="2" t="s">
        <v>17612</v>
      </c>
      <c r="N3285" s="2" t="s">
        <v>17613</v>
      </c>
      <c r="O3285">
        <v>1</v>
      </c>
      <c r="P3285" s="2" t="s">
        <v>53</v>
      </c>
      <c r="Q3285">
        <v>100</v>
      </c>
      <c r="R3285">
        <v>0</v>
      </c>
      <c r="S3285" s="2" t="s">
        <v>54</v>
      </c>
      <c r="T3285" s="2" t="s">
        <v>55</v>
      </c>
      <c r="U3285" s="2" t="s">
        <v>207</v>
      </c>
      <c r="V3285" s="2"/>
      <c r="W3285">
        <v>45000</v>
      </c>
      <c r="X3285">
        <v>0</v>
      </c>
      <c r="Y3285">
        <v>0</v>
      </c>
      <c r="Z3285">
        <v>45000</v>
      </c>
      <c r="AB3285" s="2" t="s">
        <v>57</v>
      </c>
      <c r="AC3285">
        <v>18000</v>
      </c>
      <c r="AD3285">
        <v>27000</v>
      </c>
      <c r="AE3285">
        <v>115000</v>
      </c>
      <c r="AF3285">
        <v>1725</v>
      </c>
      <c r="AG3285" s="2"/>
      <c r="AH3285" s="2"/>
      <c r="AI3285" s="1"/>
      <c r="AJ3285" s="2"/>
      <c r="AK3285" s="2" t="s">
        <v>67</v>
      </c>
      <c r="AM3285" s="2" t="s">
        <v>59</v>
      </c>
      <c r="AP3285" s="2" t="s">
        <v>60</v>
      </c>
      <c r="AQ3285" s="2" t="s">
        <v>41</v>
      </c>
      <c r="AR3285">
        <v>70000</v>
      </c>
      <c r="AS3285" s="2" t="str">
        <f>_xlfn.IFNA(IF(VLOOKUP(all_resi[[#This Row],[No. Waybill]],settle_reconcile[No. Waybill],1,0)="","Recon","Recon"),"-")</f>
        <v>-</v>
      </c>
      <c r="AT3285" s="2">
        <f>all_resi[[#This Row],[Nilai COD]]-all_resi[[#This Row],[COD Fee]]-all_resi[[#This Row],[Total Biaya Setelah Diskon]]</f>
        <v>86275</v>
      </c>
      <c r="AU3285" s="2" t="str">
        <f>IF(all_resi[[#This Row],[Waktu Terima]]="","",_xlfn.DAYS(all_resi[[#This Row],[Waktu Terima]],all_resi[[#This Row],[Tanggal Pengiriman]]))</f>
        <v/>
      </c>
    </row>
    <row r="3286" spans="1:47" x14ac:dyDescent="0.25">
      <c r="A3286" s="2" t="s">
        <v>17538</v>
      </c>
      <c r="B3286" s="1">
        <v>46202</v>
      </c>
      <c r="C3286" s="2" t="s">
        <v>42</v>
      </c>
      <c r="D3286" s="2" t="s">
        <v>43</v>
      </c>
      <c r="E3286" s="2" t="s">
        <v>44</v>
      </c>
      <c r="F3286" s="2" t="s">
        <v>45</v>
      </c>
      <c r="G3286" s="2" t="s">
        <v>46</v>
      </c>
      <c r="H3286" s="2" t="s">
        <v>47</v>
      </c>
      <c r="I3286" s="2" t="s">
        <v>17539</v>
      </c>
      <c r="J3286" s="2" t="s">
        <v>17540</v>
      </c>
      <c r="K3286" s="2" t="s">
        <v>49</v>
      </c>
      <c r="L3286" s="2" t="s">
        <v>151</v>
      </c>
      <c r="M3286" s="2" t="s">
        <v>422</v>
      </c>
      <c r="N3286" s="2" t="s">
        <v>17541</v>
      </c>
      <c r="O3286">
        <v>1</v>
      </c>
      <c r="P3286" s="2" t="s">
        <v>53</v>
      </c>
      <c r="Q3286">
        <v>100</v>
      </c>
      <c r="R3286">
        <v>0</v>
      </c>
      <c r="S3286" s="2" t="s">
        <v>54</v>
      </c>
      <c r="T3286" s="2" t="s">
        <v>55</v>
      </c>
      <c r="U3286" s="2" t="s">
        <v>97</v>
      </c>
      <c r="V3286" s="2"/>
      <c r="W3286">
        <v>44000</v>
      </c>
      <c r="X3286">
        <v>0</v>
      </c>
      <c r="Y3286">
        <v>0</v>
      </c>
      <c r="Z3286">
        <v>44000</v>
      </c>
      <c r="AB3286" s="2" t="s">
        <v>57</v>
      </c>
      <c r="AC3286">
        <v>17600</v>
      </c>
      <c r="AD3286">
        <v>26400</v>
      </c>
      <c r="AE3286">
        <v>114000</v>
      </c>
      <c r="AF3286">
        <v>1710</v>
      </c>
      <c r="AG3286" s="2" t="s">
        <v>43</v>
      </c>
      <c r="AH3286" s="2"/>
      <c r="AI3286" s="1">
        <v>46212</v>
      </c>
      <c r="AJ3286" s="2"/>
      <c r="AK3286" s="2" t="s">
        <v>67</v>
      </c>
      <c r="AM3286" s="2" t="s">
        <v>59</v>
      </c>
      <c r="AP3286" s="2" t="s">
        <v>60</v>
      </c>
      <c r="AQ3286" s="2" t="s">
        <v>41</v>
      </c>
      <c r="AR3286">
        <v>70000</v>
      </c>
      <c r="AS3286" s="2" t="str">
        <f>_xlfn.IFNA(IF(VLOOKUP(all_resi[[#This Row],[No. Waybill]],settle_reconcile[No. Waybill],1,0)="","Recon","Recon"),"-")</f>
        <v>-</v>
      </c>
      <c r="AT3286" s="2">
        <f>all_resi[[#This Row],[Nilai COD]]-all_resi[[#This Row],[COD Fee]]-all_resi[[#This Row],[Total Biaya Setelah Diskon]]</f>
        <v>85890</v>
      </c>
      <c r="AU3286" s="2">
        <f>IF(all_resi[[#This Row],[Waktu Terima]]="","",_xlfn.DAYS(all_resi[[#This Row],[Waktu Terima]],all_resi[[#This Row],[Tanggal Pengiriman]]))</f>
        <v>10</v>
      </c>
    </row>
    <row r="3287" spans="1:47" x14ac:dyDescent="0.25">
      <c r="A3287" s="2" t="s">
        <v>17602</v>
      </c>
      <c r="B3287" s="1">
        <v>46202</v>
      </c>
      <c r="C3287" s="2" t="s">
        <v>42</v>
      </c>
      <c r="D3287" s="2" t="s">
        <v>43</v>
      </c>
      <c r="E3287" s="2" t="s">
        <v>44</v>
      </c>
      <c r="F3287" s="2" t="s">
        <v>45</v>
      </c>
      <c r="G3287" s="2" t="s">
        <v>46</v>
      </c>
      <c r="H3287" s="2" t="s">
        <v>80</v>
      </c>
      <c r="I3287" s="2" t="s">
        <v>17603</v>
      </c>
      <c r="J3287" s="2" t="s">
        <v>17604</v>
      </c>
      <c r="K3287" s="2" t="s">
        <v>143</v>
      </c>
      <c r="L3287" s="2" t="s">
        <v>2167</v>
      </c>
      <c r="M3287" s="2" t="s">
        <v>2168</v>
      </c>
      <c r="N3287" s="2" t="s">
        <v>17605</v>
      </c>
      <c r="O3287">
        <v>1</v>
      </c>
      <c r="P3287" s="2" t="s">
        <v>53</v>
      </c>
      <c r="Q3287">
        <v>100</v>
      </c>
      <c r="R3287">
        <v>0</v>
      </c>
      <c r="S3287" s="2" t="s">
        <v>54</v>
      </c>
      <c r="T3287" s="2" t="s">
        <v>55</v>
      </c>
      <c r="U3287" s="2" t="s">
        <v>711</v>
      </c>
      <c r="V3287" s="2"/>
      <c r="W3287">
        <v>20000</v>
      </c>
      <c r="X3287">
        <v>0</v>
      </c>
      <c r="Y3287">
        <v>0</v>
      </c>
      <c r="Z3287">
        <v>20000</v>
      </c>
      <c r="AB3287" s="2" t="s">
        <v>57</v>
      </c>
      <c r="AC3287">
        <v>13000</v>
      </c>
      <c r="AD3287">
        <v>7000</v>
      </c>
      <c r="AE3287">
        <v>140000</v>
      </c>
      <c r="AF3287">
        <v>2100</v>
      </c>
      <c r="AG3287" s="2" t="s">
        <v>256</v>
      </c>
      <c r="AH3287" s="2"/>
      <c r="AI3287" s="1">
        <v>46204</v>
      </c>
      <c r="AJ3287" s="2" t="s">
        <v>87</v>
      </c>
      <c r="AK3287" s="2" t="s">
        <v>58</v>
      </c>
      <c r="AM3287" s="2" t="s">
        <v>59</v>
      </c>
      <c r="AP3287" s="2" t="s">
        <v>60</v>
      </c>
      <c r="AQ3287" s="2" t="s">
        <v>41</v>
      </c>
      <c r="AR3287">
        <v>120000</v>
      </c>
      <c r="AS3287" s="2" t="str">
        <f>_xlfn.IFNA(IF(VLOOKUP(all_resi[[#This Row],[No. Waybill]],settle_reconcile[No. Waybill],1,0)="","Recon","Recon"),"-")</f>
        <v>Recon</v>
      </c>
      <c r="AT3287" s="2">
        <f>all_resi[[#This Row],[Nilai COD]]-all_resi[[#This Row],[COD Fee]]-all_resi[[#This Row],[Total Biaya Setelah Diskon]]</f>
        <v>130900</v>
      </c>
      <c r="AU3287" s="2">
        <f>IF(all_resi[[#This Row],[Waktu Terima]]="","",_xlfn.DAYS(all_resi[[#This Row],[Waktu Terima]],all_resi[[#This Row],[Tanggal Pengiriman]]))</f>
        <v>2</v>
      </c>
    </row>
    <row r="3288" spans="1:47" x14ac:dyDescent="0.25">
      <c r="A3288" s="2" t="s">
        <v>17693</v>
      </c>
      <c r="B3288" s="1">
        <v>46202</v>
      </c>
      <c r="C3288" s="2" t="s">
        <v>42</v>
      </c>
      <c r="D3288" s="2" t="s">
        <v>43</v>
      </c>
      <c r="E3288" s="2" t="s">
        <v>44</v>
      </c>
      <c r="F3288" s="2" t="s">
        <v>45</v>
      </c>
      <c r="G3288" s="2" t="s">
        <v>46</v>
      </c>
      <c r="H3288" s="2" t="s">
        <v>80</v>
      </c>
      <c r="I3288" s="2" t="s">
        <v>17694</v>
      </c>
      <c r="J3288" s="2" t="s">
        <v>17695</v>
      </c>
      <c r="K3288" s="2" t="s">
        <v>49</v>
      </c>
      <c r="L3288" s="2" t="s">
        <v>519</v>
      </c>
      <c r="M3288" s="2" t="s">
        <v>17696</v>
      </c>
      <c r="N3288" s="2" t="s">
        <v>17697</v>
      </c>
      <c r="O3288">
        <v>1</v>
      </c>
      <c r="P3288" s="2" t="s">
        <v>53</v>
      </c>
      <c r="Q3288">
        <v>100</v>
      </c>
      <c r="R3288">
        <v>0</v>
      </c>
      <c r="S3288" s="2" t="s">
        <v>54</v>
      </c>
      <c r="T3288" s="2" t="s">
        <v>55</v>
      </c>
      <c r="U3288" s="2" t="s">
        <v>86</v>
      </c>
      <c r="V3288" s="2"/>
      <c r="W3288">
        <v>63000</v>
      </c>
      <c r="X3288">
        <v>0</v>
      </c>
      <c r="Y3288">
        <v>0</v>
      </c>
      <c r="Z3288">
        <v>63000</v>
      </c>
      <c r="AB3288" s="2" t="s">
        <v>57</v>
      </c>
      <c r="AC3288">
        <v>25200</v>
      </c>
      <c r="AD3288">
        <v>37800</v>
      </c>
      <c r="AE3288">
        <v>118000</v>
      </c>
      <c r="AF3288">
        <v>1770</v>
      </c>
      <c r="AG3288" s="2"/>
      <c r="AH3288" s="2"/>
      <c r="AI3288" s="1"/>
      <c r="AJ3288" s="2" t="s">
        <v>87</v>
      </c>
      <c r="AK3288" s="2" t="s">
        <v>67</v>
      </c>
      <c r="AM3288" s="2" t="s">
        <v>59</v>
      </c>
      <c r="AP3288" s="2" t="s">
        <v>60</v>
      </c>
      <c r="AQ3288" s="2" t="s">
        <v>41</v>
      </c>
      <c r="AR3288">
        <v>55000</v>
      </c>
      <c r="AS3288" s="2" t="str">
        <f>_xlfn.IFNA(IF(VLOOKUP(all_resi[[#This Row],[No. Waybill]],settle_reconcile[No. Waybill],1,0)="","Recon","Recon"),"-")</f>
        <v>-</v>
      </c>
      <c r="AT3288" s="2">
        <f>all_resi[[#This Row],[Nilai COD]]-all_resi[[#This Row],[COD Fee]]-all_resi[[#This Row],[Total Biaya Setelah Diskon]]</f>
        <v>78430</v>
      </c>
      <c r="AU3288" s="2" t="str">
        <f>IF(all_resi[[#This Row],[Waktu Terima]]="","",_xlfn.DAYS(all_resi[[#This Row],[Waktu Terima]],all_resi[[#This Row],[Tanggal Pengiriman]]))</f>
        <v/>
      </c>
    </row>
    <row r="3289" spans="1:47" x14ac:dyDescent="0.25">
      <c r="A3289" s="2" t="s">
        <v>17672</v>
      </c>
      <c r="B3289" s="1">
        <v>46202</v>
      </c>
      <c r="C3289" s="2" t="s">
        <v>42</v>
      </c>
      <c r="D3289" s="2" t="s">
        <v>43</v>
      </c>
      <c r="E3289" s="2" t="s">
        <v>44</v>
      </c>
      <c r="F3289" s="2" t="s">
        <v>45</v>
      </c>
      <c r="G3289" s="2" t="s">
        <v>46</v>
      </c>
      <c r="H3289" s="2" t="s">
        <v>47</v>
      </c>
      <c r="I3289" s="2" t="s">
        <v>17673</v>
      </c>
      <c r="J3289" s="2" t="s">
        <v>17674</v>
      </c>
      <c r="K3289" s="2" t="s">
        <v>49</v>
      </c>
      <c r="L3289" s="2" t="s">
        <v>50</v>
      </c>
      <c r="M3289" s="2" t="s">
        <v>17675</v>
      </c>
      <c r="N3289" s="2" t="s">
        <v>17676</v>
      </c>
      <c r="O3289">
        <v>1</v>
      </c>
      <c r="P3289" s="2" t="s">
        <v>53</v>
      </c>
      <c r="Q3289">
        <v>100</v>
      </c>
      <c r="R3289">
        <v>0</v>
      </c>
      <c r="S3289" s="2" t="s">
        <v>54</v>
      </c>
      <c r="T3289" s="2" t="s">
        <v>55</v>
      </c>
      <c r="U3289" s="2" t="s">
        <v>9282</v>
      </c>
      <c r="V3289" s="2"/>
      <c r="W3289">
        <v>74000</v>
      </c>
      <c r="X3289">
        <v>0</v>
      </c>
      <c r="Y3289">
        <v>0</v>
      </c>
      <c r="Z3289">
        <v>74000</v>
      </c>
      <c r="AB3289" s="2" t="s">
        <v>57</v>
      </c>
      <c r="AC3289">
        <v>29600</v>
      </c>
      <c r="AD3289">
        <v>44400</v>
      </c>
      <c r="AE3289">
        <v>114000</v>
      </c>
      <c r="AF3289">
        <v>1710</v>
      </c>
      <c r="AG3289" s="2"/>
      <c r="AH3289" s="2"/>
      <c r="AI3289" s="1"/>
      <c r="AJ3289" s="2"/>
      <c r="AK3289" s="2" t="s">
        <v>67</v>
      </c>
      <c r="AM3289" s="2" t="s">
        <v>59</v>
      </c>
      <c r="AP3289" s="2" t="s">
        <v>60</v>
      </c>
      <c r="AQ3289" s="2" t="s">
        <v>41</v>
      </c>
      <c r="AR3289">
        <v>40000</v>
      </c>
      <c r="AS3289" s="2" t="str">
        <f>_xlfn.IFNA(IF(VLOOKUP(all_resi[[#This Row],[No. Waybill]],settle_reconcile[No. Waybill],1,0)="","Recon","Recon"),"-")</f>
        <v>-</v>
      </c>
      <c r="AT3289" s="2">
        <f>all_resi[[#This Row],[Nilai COD]]-all_resi[[#This Row],[COD Fee]]-all_resi[[#This Row],[Total Biaya Setelah Diskon]]</f>
        <v>67890</v>
      </c>
      <c r="AU3289" s="2" t="str">
        <f>IF(all_resi[[#This Row],[Waktu Terima]]="","",_xlfn.DAYS(all_resi[[#This Row],[Waktu Terima]],all_resi[[#This Row],[Tanggal Pengiriman]]))</f>
        <v/>
      </c>
    </row>
    <row r="3290" spans="1:47" x14ac:dyDescent="0.25">
      <c r="A3290" s="2" t="s">
        <v>17702</v>
      </c>
      <c r="B3290" s="1">
        <v>46202</v>
      </c>
      <c r="C3290" s="2" t="s">
        <v>42</v>
      </c>
      <c r="D3290" s="2" t="s">
        <v>43</v>
      </c>
      <c r="E3290" s="2" t="s">
        <v>44</v>
      </c>
      <c r="F3290" s="2" t="s">
        <v>45</v>
      </c>
      <c r="G3290" s="2" t="s">
        <v>46</v>
      </c>
      <c r="H3290" s="2" t="s">
        <v>47</v>
      </c>
      <c r="I3290" s="2" t="s">
        <v>17703</v>
      </c>
      <c r="J3290" s="2" t="s">
        <v>17704</v>
      </c>
      <c r="K3290" s="2" t="s">
        <v>209</v>
      </c>
      <c r="L3290" s="2" t="s">
        <v>3235</v>
      </c>
      <c r="M3290" s="2" t="s">
        <v>3898</v>
      </c>
      <c r="N3290" s="2" t="s">
        <v>17705</v>
      </c>
      <c r="O3290">
        <v>1</v>
      </c>
      <c r="P3290" s="2" t="s">
        <v>53</v>
      </c>
      <c r="Q3290">
        <v>100</v>
      </c>
      <c r="R3290">
        <v>0</v>
      </c>
      <c r="S3290" s="2" t="s">
        <v>54</v>
      </c>
      <c r="T3290" s="2" t="s">
        <v>55</v>
      </c>
      <c r="U3290" s="2" t="s">
        <v>225</v>
      </c>
      <c r="V3290" s="2"/>
      <c r="W3290">
        <v>46000</v>
      </c>
      <c r="X3290">
        <v>0</v>
      </c>
      <c r="Y3290">
        <v>0</v>
      </c>
      <c r="Z3290">
        <v>46000</v>
      </c>
      <c r="AB3290" s="2" t="s">
        <v>57</v>
      </c>
      <c r="AC3290">
        <v>18400</v>
      </c>
      <c r="AD3290">
        <v>27600</v>
      </c>
      <c r="AE3290">
        <v>150000</v>
      </c>
      <c r="AF3290">
        <v>2250</v>
      </c>
      <c r="AG3290" s="2" t="s">
        <v>17703</v>
      </c>
      <c r="AH3290" s="2"/>
      <c r="AI3290" s="1">
        <v>46211</v>
      </c>
      <c r="AJ3290" s="2"/>
      <c r="AK3290" s="2" t="s">
        <v>58</v>
      </c>
      <c r="AM3290" s="2" t="s">
        <v>59</v>
      </c>
      <c r="AP3290" s="2" t="s">
        <v>60</v>
      </c>
      <c r="AQ3290" s="2" t="s">
        <v>41</v>
      </c>
      <c r="AR3290">
        <v>104000</v>
      </c>
      <c r="AS3290" s="2" t="str">
        <f>_xlfn.IFNA(IF(VLOOKUP(all_resi[[#This Row],[No. Waybill]],settle_reconcile[No. Waybill],1,0)="","Recon","Recon"),"-")</f>
        <v>-</v>
      </c>
      <c r="AT3290" s="2">
        <f>all_resi[[#This Row],[Nilai COD]]-all_resi[[#This Row],[COD Fee]]-all_resi[[#This Row],[Total Biaya Setelah Diskon]]</f>
        <v>120150</v>
      </c>
      <c r="AU3290" s="2">
        <f>IF(all_resi[[#This Row],[Waktu Terima]]="","",_xlfn.DAYS(all_resi[[#This Row],[Waktu Terima]],all_resi[[#This Row],[Tanggal Pengiriman]]))</f>
        <v>9</v>
      </c>
    </row>
    <row r="3291" spans="1:47" x14ac:dyDescent="0.25">
      <c r="A3291" s="2" t="s">
        <v>18188</v>
      </c>
      <c r="B3291" s="1">
        <v>46202</v>
      </c>
      <c r="C3291" s="2" t="s">
        <v>42</v>
      </c>
      <c r="D3291" s="2" t="s">
        <v>43</v>
      </c>
      <c r="E3291" s="2" t="s">
        <v>44</v>
      </c>
      <c r="F3291" s="2" t="s">
        <v>45</v>
      </c>
      <c r="G3291" s="2" t="s">
        <v>46</v>
      </c>
      <c r="H3291" s="2" t="s">
        <v>47</v>
      </c>
      <c r="I3291" s="2" t="s">
        <v>18189</v>
      </c>
      <c r="J3291" s="2" t="s">
        <v>18190</v>
      </c>
      <c r="K3291" s="2" t="s">
        <v>156</v>
      </c>
      <c r="L3291" s="2" t="s">
        <v>509</v>
      </c>
      <c r="M3291" s="2" t="s">
        <v>15061</v>
      </c>
      <c r="N3291" s="2" t="s">
        <v>18191</v>
      </c>
      <c r="O3291">
        <v>1</v>
      </c>
      <c r="P3291" s="2" t="s">
        <v>53</v>
      </c>
      <c r="Q3291">
        <v>100</v>
      </c>
      <c r="R3291">
        <v>0</v>
      </c>
      <c r="S3291" s="2" t="s">
        <v>54</v>
      </c>
      <c r="T3291" s="2" t="s">
        <v>55</v>
      </c>
      <c r="U3291" s="2" t="s">
        <v>207</v>
      </c>
      <c r="V3291" s="2"/>
      <c r="W3291">
        <v>80000</v>
      </c>
      <c r="X3291">
        <v>0</v>
      </c>
      <c r="Y3291">
        <v>0</v>
      </c>
      <c r="Z3291">
        <v>80000</v>
      </c>
      <c r="AB3291" s="2" t="s">
        <v>57</v>
      </c>
      <c r="AC3291">
        <v>32000</v>
      </c>
      <c r="AD3291">
        <v>48000</v>
      </c>
      <c r="AE3291">
        <v>150000</v>
      </c>
      <c r="AF3291">
        <v>2250</v>
      </c>
      <c r="AG3291" s="2" t="s">
        <v>18189</v>
      </c>
      <c r="AH3291" s="2"/>
      <c r="AI3291" s="1">
        <v>46208</v>
      </c>
      <c r="AJ3291" s="2"/>
      <c r="AK3291" s="2" t="s">
        <v>58</v>
      </c>
      <c r="AM3291" s="2" t="s">
        <v>59</v>
      </c>
      <c r="AP3291" s="2" t="s">
        <v>60</v>
      </c>
      <c r="AQ3291" s="2" t="s">
        <v>41</v>
      </c>
      <c r="AR3291">
        <v>70000</v>
      </c>
      <c r="AS3291" s="2" t="str">
        <f>_xlfn.IFNA(IF(VLOOKUP(all_resi[[#This Row],[No. Waybill]],settle_reconcile[No. Waybill],1,0)="","Recon","Recon"),"-")</f>
        <v>Recon</v>
      </c>
      <c r="AT3291" s="2">
        <f>all_resi[[#This Row],[Nilai COD]]-all_resi[[#This Row],[COD Fee]]-all_resi[[#This Row],[Total Biaya Setelah Diskon]]</f>
        <v>99750</v>
      </c>
      <c r="AU3291" s="2">
        <f>IF(all_resi[[#This Row],[Waktu Terima]]="","",_xlfn.DAYS(all_resi[[#This Row],[Waktu Terima]],all_resi[[#This Row],[Tanggal Pengiriman]]))</f>
        <v>6</v>
      </c>
    </row>
    <row r="3292" spans="1:47" x14ac:dyDescent="0.25">
      <c r="A3292" s="2" t="s">
        <v>17967</v>
      </c>
      <c r="B3292" s="1">
        <v>46202</v>
      </c>
      <c r="C3292" s="2" t="s">
        <v>42</v>
      </c>
      <c r="D3292" s="2" t="s">
        <v>43</v>
      </c>
      <c r="E3292" s="2" t="s">
        <v>44</v>
      </c>
      <c r="F3292" s="2" t="s">
        <v>45</v>
      </c>
      <c r="G3292" s="2" t="s">
        <v>46</v>
      </c>
      <c r="H3292" s="2" t="s">
        <v>47</v>
      </c>
      <c r="I3292" s="2" t="s">
        <v>17968</v>
      </c>
      <c r="J3292" s="2" t="s">
        <v>17969</v>
      </c>
      <c r="K3292" s="2" t="s">
        <v>126</v>
      </c>
      <c r="L3292" s="2" t="s">
        <v>161</v>
      </c>
      <c r="M3292" s="2" t="s">
        <v>3227</v>
      </c>
      <c r="N3292" s="2" t="s">
        <v>17970</v>
      </c>
      <c r="O3292">
        <v>1</v>
      </c>
      <c r="P3292" s="2" t="s">
        <v>53</v>
      </c>
      <c r="Q3292">
        <v>100</v>
      </c>
      <c r="R3292">
        <v>0</v>
      </c>
      <c r="S3292" s="2" t="s">
        <v>54</v>
      </c>
      <c r="T3292" s="2" t="s">
        <v>55</v>
      </c>
      <c r="U3292" s="2" t="s">
        <v>207</v>
      </c>
      <c r="V3292" s="2"/>
      <c r="W3292">
        <v>74000</v>
      </c>
      <c r="X3292">
        <v>0</v>
      </c>
      <c r="Y3292">
        <v>0</v>
      </c>
      <c r="Z3292">
        <v>74000</v>
      </c>
      <c r="AB3292" s="2" t="s">
        <v>57</v>
      </c>
      <c r="AC3292">
        <v>29600</v>
      </c>
      <c r="AD3292">
        <v>44400</v>
      </c>
      <c r="AE3292">
        <v>137000</v>
      </c>
      <c r="AF3292">
        <v>2055</v>
      </c>
      <c r="AG3292" s="2"/>
      <c r="AH3292" s="2"/>
      <c r="AI3292" s="1"/>
      <c r="AJ3292" s="2"/>
      <c r="AK3292" s="2" t="s">
        <v>67</v>
      </c>
      <c r="AM3292" s="2" t="s">
        <v>59</v>
      </c>
      <c r="AP3292" s="2" t="s">
        <v>60</v>
      </c>
      <c r="AQ3292" s="2" t="s">
        <v>41</v>
      </c>
      <c r="AR3292">
        <v>63000</v>
      </c>
      <c r="AS3292" s="2" t="str">
        <f>_xlfn.IFNA(IF(VLOOKUP(all_resi[[#This Row],[No. Waybill]],settle_reconcile[No. Waybill],1,0)="","Recon","Recon"),"-")</f>
        <v>-</v>
      </c>
      <c r="AT3292" s="2">
        <f>all_resi[[#This Row],[Nilai COD]]-all_resi[[#This Row],[COD Fee]]-all_resi[[#This Row],[Total Biaya Setelah Diskon]]</f>
        <v>90545</v>
      </c>
      <c r="AU3292" s="2" t="str">
        <f>IF(all_resi[[#This Row],[Waktu Terima]]="","",_xlfn.DAYS(all_resi[[#This Row],[Waktu Terima]],all_resi[[#This Row],[Tanggal Pengiriman]]))</f>
        <v/>
      </c>
    </row>
    <row r="3293" spans="1:47" x14ac:dyDescent="0.25">
      <c r="A3293" s="2" t="s">
        <v>17641</v>
      </c>
      <c r="B3293" s="1">
        <v>46202</v>
      </c>
      <c r="C3293" s="2" t="s">
        <v>42</v>
      </c>
      <c r="D3293" s="2" t="s">
        <v>43</v>
      </c>
      <c r="E3293" s="2" t="s">
        <v>44</v>
      </c>
      <c r="F3293" s="2" t="s">
        <v>45</v>
      </c>
      <c r="G3293" s="2" t="s">
        <v>46</v>
      </c>
      <c r="H3293" s="2" t="s">
        <v>47</v>
      </c>
      <c r="I3293" s="2" t="s">
        <v>17642</v>
      </c>
      <c r="J3293" s="2" t="s">
        <v>17643</v>
      </c>
      <c r="K3293" s="2" t="s">
        <v>143</v>
      </c>
      <c r="L3293" s="2" t="s">
        <v>1408</v>
      </c>
      <c r="M3293" s="2" t="s">
        <v>17644</v>
      </c>
      <c r="N3293" s="2" t="s">
        <v>17645</v>
      </c>
      <c r="O3293">
        <v>1</v>
      </c>
      <c r="P3293" s="2" t="s">
        <v>53</v>
      </c>
      <c r="Q3293">
        <v>100</v>
      </c>
      <c r="R3293">
        <v>0</v>
      </c>
      <c r="S3293" s="2" t="s">
        <v>54</v>
      </c>
      <c r="T3293" s="2" t="s">
        <v>55</v>
      </c>
      <c r="U3293" s="2" t="s">
        <v>9282</v>
      </c>
      <c r="V3293" s="2"/>
      <c r="W3293">
        <v>25000</v>
      </c>
      <c r="X3293">
        <v>0</v>
      </c>
      <c r="Y3293">
        <v>0</v>
      </c>
      <c r="Z3293">
        <v>25000</v>
      </c>
      <c r="AB3293" s="2" t="s">
        <v>57</v>
      </c>
      <c r="AC3293">
        <v>18000</v>
      </c>
      <c r="AD3293">
        <v>7000</v>
      </c>
      <c r="AE3293">
        <v>60000</v>
      </c>
      <c r="AF3293">
        <v>900</v>
      </c>
      <c r="AG3293" s="2" t="s">
        <v>7728</v>
      </c>
      <c r="AH3293" s="2"/>
      <c r="AI3293" s="1">
        <v>46204</v>
      </c>
      <c r="AJ3293" s="2"/>
      <c r="AK3293" s="2" t="s">
        <v>58</v>
      </c>
      <c r="AM3293" s="2" t="s">
        <v>59</v>
      </c>
      <c r="AP3293" s="2" t="s">
        <v>60</v>
      </c>
      <c r="AQ3293" s="2" t="s">
        <v>41</v>
      </c>
      <c r="AR3293">
        <v>35000</v>
      </c>
      <c r="AS3293" s="2" t="str">
        <f>_xlfn.IFNA(IF(VLOOKUP(all_resi[[#This Row],[No. Waybill]],settle_reconcile[No. Waybill],1,0)="","Recon","Recon"),"-")</f>
        <v>Recon</v>
      </c>
      <c r="AT3293" s="2">
        <f>all_resi[[#This Row],[Nilai COD]]-all_resi[[#This Row],[COD Fee]]-all_resi[[#This Row],[Total Biaya Setelah Diskon]]</f>
        <v>52100</v>
      </c>
      <c r="AU3293" s="2">
        <f>IF(all_resi[[#This Row],[Waktu Terima]]="","",_xlfn.DAYS(all_resi[[#This Row],[Waktu Terima]],all_resi[[#This Row],[Tanggal Pengiriman]]))</f>
        <v>2</v>
      </c>
    </row>
    <row r="3294" spans="1:47" x14ac:dyDescent="0.25">
      <c r="A3294" s="2" t="s">
        <v>18197</v>
      </c>
      <c r="B3294" s="1">
        <v>46202</v>
      </c>
      <c r="C3294" s="2" t="s">
        <v>42</v>
      </c>
      <c r="D3294" s="2" t="s">
        <v>43</v>
      </c>
      <c r="E3294" s="2" t="s">
        <v>44</v>
      </c>
      <c r="F3294" s="2" t="s">
        <v>45</v>
      </c>
      <c r="G3294" s="2" t="s">
        <v>46</v>
      </c>
      <c r="H3294" s="2" t="s">
        <v>47</v>
      </c>
      <c r="I3294" s="2" t="s">
        <v>18198</v>
      </c>
      <c r="J3294" s="2" t="s">
        <v>18199</v>
      </c>
      <c r="K3294" s="2" t="s">
        <v>69</v>
      </c>
      <c r="L3294" s="2" t="s">
        <v>991</v>
      </c>
      <c r="M3294" s="2" t="s">
        <v>18200</v>
      </c>
      <c r="N3294" s="2" t="s">
        <v>18201</v>
      </c>
      <c r="O3294">
        <v>1</v>
      </c>
      <c r="P3294" s="2" t="s">
        <v>53</v>
      </c>
      <c r="Q3294">
        <v>100</v>
      </c>
      <c r="R3294">
        <v>0</v>
      </c>
      <c r="S3294" s="2" t="s">
        <v>54</v>
      </c>
      <c r="T3294" s="2" t="s">
        <v>55</v>
      </c>
      <c r="U3294" s="2" t="s">
        <v>764</v>
      </c>
      <c r="V3294" s="2"/>
      <c r="W3294">
        <v>54000</v>
      </c>
      <c r="X3294">
        <v>0</v>
      </c>
      <c r="Y3294">
        <v>0</v>
      </c>
      <c r="Z3294">
        <v>54000</v>
      </c>
      <c r="AB3294" s="2" t="s">
        <v>57</v>
      </c>
      <c r="AC3294">
        <v>21600</v>
      </c>
      <c r="AD3294">
        <v>32400</v>
      </c>
      <c r="AE3294">
        <v>94000</v>
      </c>
      <c r="AF3294">
        <v>1410</v>
      </c>
      <c r="AG3294" s="2"/>
      <c r="AH3294" s="2"/>
      <c r="AI3294" s="1"/>
      <c r="AJ3294" s="2"/>
      <c r="AK3294" s="2" t="s">
        <v>67</v>
      </c>
      <c r="AM3294" s="2" t="s">
        <v>59</v>
      </c>
      <c r="AP3294" s="2" t="s">
        <v>60</v>
      </c>
      <c r="AQ3294" s="2" t="s">
        <v>41</v>
      </c>
      <c r="AR3294">
        <v>40000</v>
      </c>
      <c r="AS3294" s="2" t="str">
        <f>_xlfn.IFNA(IF(VLOOKUP(all_resi[[#This Row],[No. Waybill]],settle_reconcile[No. Waybill],1,0)="","Recon","Recon"),"-")</f>
        <v>-</v>
      </c>
      <c r="AT3294" s="2">
        <f>all_resi[[#This Row],[Nilai COD]]-all_resi[[#This Row],[COD Fee]]-all_resi[[#This Row],[Total Biaya Setelah Diskon]]</f>
        <v>60190</v>
      </c>
      <c r="AU3294" s="2" t="str">
        <f>IF(all_resi[[#This Row],[Waktu Terima]]="","",_xlfn.DAYS(all_resi[[#This Row],[Waktu Terima]],all_resi[[#This Row],[Tanggal Pengiriman]]))</f>
        <v/>
      </c>
    </row>
    <row r="3295" spans="1:47" x14ac:dyDescent="0.25">
      <c r="A3295" s="2" t="s">
        <v>17685</v>
      </c>
      <c r="B3295" s="1">
        <v>46202</v>
      </c>
      <c r="C3295" s="2" t="s">
        <v>42</v>
      </c>
      <c r="D3295" s="2" t="s">
        <v>43</v>
      </c>
      <c r="E3295" s="2" t="s">
        <v>44</v>
      </c>
      <c r="F3295" s="2" t="s">
        <v>45</v>
      </c>
      <c r="G3295" s="2" t="s">
        <v>46</v>
      </c>
      <c r="H3295" s="2" t="s">
        <v>47</v>
      </c>
      <c r="I3295" s="2" t="s">
        <v>17686</v>
      </c>
      <c r="J3295" s="2" t="s">
        <v>17687</v>
      </c>
      <c r="K3295" s="2" t="s">
        <v>209</v>
      </c>
      <c r="L3295" s="2" t="s">
        <v>3231</v>
      </c>
      <c r="M3295" s="2" t="s">
        <v>8938</v>
      </c>
      <c r="N3295" s="2" t="s">
        <v>17688</v>
      </c>
      <c r="O3295">
        <v>1</v>
      </c>
      <c r="P3295" s="2" t="s">
        <v>53</v>
      </c>
      <c r="Q3295">
        <v>100</v>
      </c>
      <c r="R3295">
        <v>0</v>
      </c>
      <c r="S3295" s="2" t="s">
        <v>54</v>
      </c>
      <c r="T3295" s="2" t="s">
        <v>55</v>
      </c>
      <c r="U3295" s="2" t="s">
        <v>207</v>
      </c>
      <c r="V3295" s="2"/>
      <c r="W3295">
        <v>52000</v>
      </c>
      <c r="X3295">
        <v>0</v>
      </c>
      <c r="Y3295">
        <v>0</v>
      </c>
      <c r="Z3295">
        <v>52000</v>
      </c>
      <c r="AB3295" s="2" t="s">
        <v>57</v>
      </c>
      <c r="AC3295">
        <v>20800</v>
      </c>
      <c r="AD3295">
        <v>31200</v>
      </c>
      <c r="AE3295">
        <v>108000</v>
      </c>
      <c r="AF3295">
        <v>1620</v>
      </c>
      <c r="AG3295" s="2" t="s">
        <v>17686</v>
      </c>
      <c r="AH3295" s="2"/>
      <c r="AI3295" s="1">
        <v>46208</v>
      </c>
      <c r="AJ3295" s="2"/>
      <c r="AK3295" s="2" t="s">
        <v>58</v>
      </c>
      <c r="AM3295" s="2" t="s">
        <v>59</v>
      </c>
      <c r="AP3295" s="2" t="s">
        <v>60</v>
      </c>
      <c r="AQ3295" s="2" t="s">
        <v>41</v>
      </c>
      <c r="AR3295">
        <v>56000</v>
      </c>
      <c r="AS3295" s="2" t="str">
        <f>_xlfn.IFNA(IF(VLOOKUP(all_resi[[#This Row],[No. Waybill]],settle_reconcile[No. Waybill],1,0)="","Recon","Recon"),"-")</f>
        <v>Recon</v>
      </c>
      <c r="AT3295" s="2">
        <f>all_resi[[#This Row],[Nilai COD]]-all_resi[[#This Row],[COD Fee]]-all_resi[[#This Row],[Total Biaya Setelah Diskon]]</f>
        <v>75180</v>
      </c>
      <c r="AU3295" s="2">
        <f>IF(all_resi[[#This Row],[Waktu Terima]]="","",_xlfn.DAYS(all_resi[[#This Row],[Waktu Terima]],all_resi[[#This Row],[Tanggal Pengiriman]]))</f>
        <v>6</v>
      </c>
    </row>
    <row r="3296" spans="1:47" x14ac:dyDescent="0.25">
      <c r="A3296" s="2" t="s">
        <v>17715</v>
      </c>
      <c r="B3296" s="1">
        <v>46202</v>
      </c>
      <c r="C3296" s="2" t="s">
        <v>42</v>
      </c>
      <c r="D3296" s="2" t="s">
        <v>43</v>
      </c>
      <c r="E3296" s="2" t="s">
        <v>44</v>
      </c>
      <c r="F3296" s="2" t="s">
        <v>45</v>
      </c>
      <c r="G3296" s="2" t="s">
        <v>46</v>
      </c>
      <c r="H3296" s="2" t="s">
        <v>80</v>
      </c>
      <c r="I3296" s="2" t="s">
        <v>17716</v>
      </c>
      <c r="J3296" s="2" t="s">
        <v>17717</v>
      </c>
      <c r="K3296" s="2" t="s">
        <v>237</v>
      </c>
      <c r="L3296" s="2" t="s">
        <v>238</v>
      </c>
      <c r="M3296" s="2" t="s">
        <v>3322</v>
      </c>
      <c r="N3296" s="2" t="s">
        <v>17718</v>
      </c>
      <c r="O3296">
        <v>1</v>
      </c>
      <c r="P3296" s="2" t="s">
        <v>53</v>
      </c>
      <c r="Q3296">
        <v>100</v>
      </c>
      <c r="R3296">
        <v>5500000</v>
      </c>
      <c r="S3296" s="2" t="s">
        <v>54</v>
      </c>
      <c r="T3296" s="2" t="s">
        <v>55</v>
      </c>
      <c r="U3296" s="2" t="s">
        <v>86</v>
      </c>
      <c r="V3296" s="2" t="s">
        <v>2496</v>
      </c>
      <c r="W3296">
        <v>37000</v>
      </c>
      <c r="X3296">
        <v>0</v>
      </c>
      <c r="Y3296">
        <v>0</v>
      </c>
      <c r="Z3296">
        <v>37000</v>
      </c>
      <c r="AB3296" s="2" t="s">
        <v>57</v>
      </c>
      <c r="AC3296">
        <v>14800</v>
      </c>
      <c r="AD3296">
        <v>22200</v>
      </c>
      <c r="AE3296">
        <v>94000</v>
      </c>
      <c r="AF3296">
        <v>1410</v>
      </c>
      <c r="AG3296" s="2"/>
      <c r="AH3296" s="2"/>
      <c r="AI3296" s="1"/>
      <c r="AJ3296" s="2" t="s">
        <v>87</v>
      </c>
      <c r="AK3296" s="2" t="s">
        <v>67</v>
      </c>
      <c r="AM3296" s="2" t="s">
        <v>59</v>
      </c>
      <c r="AP3296" s="2" t="s">
        <v>60</v>
      </c>
      <c r="AQ3296" s="2" t="s">
        <v>41</v>
      </c>
      <c r="AR3296">
        <v>57000</v>
      </c>
      <c r="AS3296" s="2" t="str">
        <f>_xlfn.IFNA(IF(VLOOKUP(all_resi[[#This Row],[No. Waybill]],settle_reconcile[No. Waybill],1,0)="","Recon","Recon"),"-")</f>
        <v>-</v>
      </c>
      <c r="AT3296" s="2">
        <f>all_resi[[#This Row],[Nilai COD]]-all_resi[[#This Row],[COD Fee]]-all_resi[[#This Row],[Total Biaya Setelah Diskon]]</f>
        <v>70390</v>
      </c>
      <c r="AU3296" s="2" t="str">
        <f>IF(all_resi[[#This Row],[Waktu Terima]]="","",_xlfn.DAYS(all_resi[[#This Row],[Waktu Terima]],all_resi[[#This Row],[Tanggal Pengiriman]]))</f>
        <v/>
      </c>
    </row>
    <row r="3297" spans="1:47" x14ac:dyDescent="0.25">
      <c r="A3297" s="2" t="s">
        <v>18184</v>
      </c>
      <c r="B3297" s="1">
        <v>46202</v>
      </c>
      <c r="C3297" s="2" t="s">
        <v>42</v>
      </c>
      <c r="D3297" s="2" t="s">
        <v>43</v>
      </c>
      <c r="E3297" s="2" t="s">
        <v>44</v>
      </c>
      <c r="F3297" s="2" t="s">
        <v>45</v>
      </c>
      <c r="G3297" s="2" t="s">
        <v>46</v>
      </c>
      <c r="H3297" s="2" t="s">
        <v>47</v>
      </c>
      <c r="I3297" s="2" t="s">
        <v>18185</v>
      </c>
      <c r="J3297" s="2" t="s">
        <v>18186</v>
      </c>
      <c r="K3297" s="2" t="s">
        <v>126</v>
      </c>
      <c r="L3297" s="2" t="s">
        <v>583</v>
      </c>
      <c r="M3297" s="2" t="s">
        <v>4666</v>
      </c>
      <c r="N3297" s="2" t="s">
        <v>18187</v>
      </c>
      <c r="O3297">
        <v>1</v>
      </c>
      <c r="P3297" s="2" t="s">
        <v>53</v>
      </c>
      <c r="Q3297">
        <v>100</v>
      </c>
      <c r="R3297">
        <v>0</v>
      </c>
      <c r="S3297" s="2" t="s">
        <v>54</v>
      </c>
      <c r="T3297" s="2" t="s">
        <v>55</v>
      </c>
      <c r="U3297" s="2" t="s">
        <v>207</v>
      </c>
      <c r="V3297" s="2"/>
      <c r="W3297">
        <v>74000</v>
      </c>
      <c r="X3297">
        <v>0</v>
      </c>
      <c r="Y3297">
        <v>0</v>
      </c>
      <c r="Z3297">
        <v>74000</v>
      </c>
      <c r="AB3297" s="2" t="s">
        <v>57</v>
      </c>
      <c r="AC3297">
        <v>29600</v>
      </c>
      <c r="AD3297">
        <v>44400</v>
      </c>
      <c r="AE3297">
        <v>144000</v>
      </c>
      <c r="AF3297">
        <v>2160</v>
      </c>
      <c r="AG3297" s="2" t="s">
        <v>18185</v>
      </c>
      <c r="AH3297" s="2"/>
      <c r="AI3297" s="1">
        <v>46207</v>
      </c>
      <c r="AJ3297" s="2"/>
      <c r="AK3297" s="2" t="s">
        <v>58</v>
      </c>
      <c r="AM3297" s="2" t="s">
        <v>59</v>
      </c>
      <c r="AP3297" s="2" t="s">
        <v>60</v>
      </c>
      <c r="AQ3297" s="2" t="s">
        <v>41</v>
      </c>
      <c r="AR3297">
        <v>70000</v>
      </c>
      <c r="AS3297" s="2" t="str">
        <f>_xlfn.IFNA(IF(VLOOKUP(all_resi[[#This Row],[No. Waybill]],settle_reconcile[No. Waybill],1,0)="","Recon","Recon"),"-")</f>
        <v>Recon</v>
      </c>
      <c r="AT3297" s="2">
        <f>all_resi[[#This Row],[Nilai COD]]-all_resi[[#This Row],[COD Fee]]-all_resi[[#This Row],[Total Biaya Setelah Diskon]]</f>
        <v>97440</v>
      </c>
      <c r="AU3297" s="2">
        <f>IF(all_resi[[#This Row],[Waktu Terima]]="","",_xlfn.DAYS(all_resi[[#This Row],[Waktu Terima]],all_resi[[#This Row],[Tanggal Pengiriman]]))</f>
        <v>5</v>
      </c>
    </row>
    <row r="3298" spans="1:47" x14ac:dyDescent="0.25">
      <c r="A3298" s="2" t="s">
        <v>17706</v>
      </c>
      <c r="B3298" s="1">
        <v>46202</v>
      </c>
      <c r="C3298" s="2" t="s">
        <v>42</v>
      </c>
      <c r="D3298" s="2" t="s">
        <v>43</v>
      </c>
      <c r="E3298" s="2" t="s">
        <v>44</v>
      </c>
      <c r="F3298" s="2" t="s">
        <v>45</v>
      </c>
      <c r="G3298" s="2" t="s">
        <v>46</v>
      </c>
      <c r="H3298" s="2" t="s">
        <v>47</v>
      </c>
      <c r="I3298" s="2" t="s">
        <v>17707</v>
      </c>
      <c r="J3298" s="2" t="s">
        <v>17708</v>
      </c>
      <c r="K3298" s="2" t="s">
        <v>116</v>
      </c>
      <c r="L3298" s="2" t="s">
        <v>117</v>
      </c>
      <c r="M3298" s="2" t="s">
        <v>17709</v>
      </c>
      <c r="N3298" s="2" t="s">
        <v>17710</v>
      </c>
      <c r="O3298">
        <v>1</v>
      </c>
      <c r="P3298" s="2" t="s">
        <v>53</v>
      </c>
      <c r="Q3298">
        <v>100</v>
      </c>
      <c r="R3298">
        <v>0</v>
      </c>
      <c r="S3298" s="2" t="s">
        <v>54</v>
      </c>
      <c r="T3298" s="2" t="s">
        <v>55</v>
      </c>
      <c r="U3298" s="2" t="s">
        <v>97</v>
      </c>
      <c r="V3298" s="2"/>
      <c r="W3298">
        <v>12000</v>
      </c>
      <c r="X3298">
        <v>0</v>
      </c>
      <c r="Y3298">
        <v>0</v>
      </c>
      <c r="Z3298">
        <v>12000</v>
      </c>
      <c r="AB3298" s="2" t="s">
        <v>57</v>
      </c>
      <c r="AC3298">
        <v>7000</v>
      </c>
      <c r="AD3298">
        <v>5000</v>
      </c>
      <c r="AE3298">
        <v>80000</v>
      </c>
      <c r="AF3298">
        <v>1200</v>
      </c>
      <c r="AG3298" s="2" t="s">
        <v>43</v>
      </c>
      <c r="AH3298" s="2"/>
      <c r="AI3298" s="1">
        <v>46210</v>
      </c>
      <c r="AJ3298" s="2"/>
      <c r="AK3298" s="2" t="s">
        <v>67</v>
      </c>
      <c r="AM3298" s="2" t="s">
        <v>59</v>
      </c>
      <c r="AP3298" s="2" t="s">
        <v>60</v>
      </c>
      <c r="AQ3298" s="2" t="s">
        <v>41</v>
      </c>
      <c r="AR3298">
        <v>68000</v>
      </c>
      <c r="AS3298" s="2" t="str">
        <f>_xlfn.IFNA(IF(VLOOKUP(all_resi[[#This Row],[No. Waybill]],settle_reconcile[No. Waybill],1,0)="","Recon","Recon"),"-")</f>
        <v>-</v>
      </c>
      <c r="AT3298" s="2">
        <f>all_resi[[#This Row],[Nilai COD]]-all_resi[[#This Row],[COD Fee]]-all_resi[[#This Row],[Total Biaya Setelah Diskon]]</f>
        <v>73800</v>
      </c>
      <c r="AU3298" s="2">
        <f>IF(all_resi[[#This Row],[Waktu Terima]]="","",_xlfn.DAYS(all_resi[[#This Row],[Waktu Terima]],all_resi[[#This Row],[Tanggal Pengiriman]]))</f>
        <v>8</v>
      </c>
    </row>
    <row r="3299" spans="1:47" x14ac:dyDescent="0.25">
      <c r="A3299" s="2" t="s">
        <v>17777</v>
      </c>
      <c r="B3299" s="1">
        <v>46202</v>
      </c>
      <c r="C3299" s="2" t="s">
        <v>42</v>
      </c>
      <c r="D3299" s="2" t="s">
        <v>43</v>
      </c>
      <c r="E3299" s="2" t="s">
        <v>44</v>
      </c>
      <c r="F3299" s="2" t="s">
        <v>45</v>
      </c>
      <c r="G3299" s="2" t="s">
        <v>46</v>
      </c>
      <c r="H3299" s="2" t="s">
        <v>80</v>
      </c>
      <c r="I3299" s="2" t="s">
        <v>17778</v>
      </c>
      <c r="J3299" s="2" t="s">
        <v>17779</v>
      </c>
      <c r="K3299" s="2" t="s">
        <v>197</v>
      </c>
      <c r="L3299" s="2" t="s">
        <v>1527</v>
      </c>
      <c r="M3299" s="2" t="s">
        <v>15204</v>
      </c>
      <c r="N3299" s="2" t="s">
        <v>17780</v>
      </c>
      <c r="O3299">
        <v>1</v>
      </c>
      <c r="P3299" s="2" t="s">
        <v>53</v>
      </c>
      <c r="Q3299">
        <v>100</v>
      </c>
      <c r="R3299">
        <v>0</v>
      </c>
      <c r="S3299" s="2" t="s">
        <v>54</v>
      </c>
      <c r="T3299" s="2" t="s">
        <v>55</v>
      </c>
      <c r="U3299" s="2" t="s">
        <v>17781</v>
      </c>
      <c r="V3299" s="2"/>
      <c r="W3299">
        <v>72000</v>
      </c>
      <c r="X3299">
        <v>0</v>
      </c>
      <c r="Y3299">
        <v>0</v>
      </c>
      <c r="Z3299">
        <v>72000</v>
      </c>
      <c r="AB3299" s="2" t="s">
        <v>57</v>
      </c>
      <c r="AC3299">
        <v>28800</v>
      </c>
      <c r="AD3299">
        <v>43200</v>
      </c>
      <c r="AE3299">
        <v>182000</v>
      </c>
      <c r="AF3299">
        <v>2730</v>
      </c>
      <c r="AG3299" s="2" t="s">
        <v>17778</v>
      </c>
      <c r="AH3299" s="2"/>
      <c r="AI3299" s="1">
        <v>46210</v>
      </c>
      <c r="AJ3299" s="2" t="s">
        <v>87</v>
      </c>
      <c r="AK3299" s="2" t="s">
        <v>58</v>
      </c>
      <c r="AM3299" s="2" t="s">
        <v>59</v>
      </c>
      <c r="AP3299" s="2" t="s">
        <v>60</v>
      </c>
      <c r="AQ3299" s="2" t="s">
        <v>41</v>
      </c>
      <c r="AR3299">
        <v>110000</v>
      </c>
      <c r="AS3299" s="2" t="str">
        <f>_xlfn.IFNA(IF(VLOOKUP(all_resi[[#This Row],[No. Waybill]],settle_reconcile[No. Waybill],1,0)="","Recon","Recon"),"-")</f>
        <v>Recon</v>
      </c>
      <c r="AT3299" s="2">
        <f>all_resi[[#This Row],[Nilai COD]]-all_resi[[#This Row],[COD Fee]]-all_resi[[#This Row],[Total Biaya Setelah Diskon]]</f>
        <v>136070</v>
      </c>
      <c r="AU3299" s="2">
        <f>IF(all_resi[[#This Row],[Waktu Terima]]="","",_xlfn.DAYS(all_resi[[#This Row],[Waktu Terima]],all_resi[[#This Row],[Tanggal Pengiriman]]))</f>
        <v>8</v>
      </c>
    </row>
    <row r="3300" spans="1:47" x14ac:dyDescent="0.25">
      <c r="A3300" s="2" t="s">
        <v>17773</v>
      </c>
      <c r="B3300" s="1">
        <v>46202</v>
      </c>
      <c r="C3300" s="2" t="s">
        <v>42</v>
      </c>
      <c r="D3300" s="2" t="s">
        <v>43</v>
      </c>
      <c r="E3300" s="2" t="s">
        <v>44</v>
      </c>
      <c r="F3300" s="2" t="s">
        <v>45</v>
      </c>
      <c r="G3300" s="2" t="s">
        <v>46</v>
      </c>
      <c r="H3300" s="2" t="s">
        <v>47</v>
      </c>
      <c r="I3300" s="2" t="s">
        <v>17774</v>
      </c>
      <c r="J3300" s="2" t="s">
        <v>17775</v>
      </c>
      <c r="K3300" s="2" t="s">
        <v>75</v>
      </c>
      <c r="L3300" s="2" t="s">
        <v>4130</v>
      </c>
      <c r="M3300" s="2" t="s">
        <v>9434</v>
      </c>
      <c r="N3300" s="2" t="s">
        <v>17776</v>
      </c>
      <c r="O3300">
        <v>1</v>
      </c>
      <c r="P3300" s="2" t="s">
        <v>53</v>
      </c>
      <c r="Q3300">
        <v>100</v>
      </c>
      <c r="R3300">
        <v>0</v>
      </c>
      <c r="S3300" s="2" t="s">
        <v>54</v>
      </c>
      <c r="T3300" s="2" t="s">
        <v>55</v>
      </c>
      <c r="U3300" s="2" t="s">
        <v>207</v>
      </c>
      <c r="V3300" s="2"/>
      <c r="W3300">
        <v>53000</v>
      </c>
      <c r="X3300">
        <v>0</v>
      </c>
      <c r="Y3300">
        <v>0</v>
      </c>
      <c r="Z3300">
        <v>53000</v>
      </c>
      <c r="AB3300" s="2" t="s">
        <v>57</v>
      </c>
      <c r="AC3300">
        <v>21200</v>
      </c>
      <c r="AD3300">
        <v>31800</v>
      </c>
      <c r="AE3300">
        <v>123000</v>
      </c>
      <c r="AF3300">
        <v>1845</v>
      </c>
      <c r="AG3300" s="2"/>
      <c r="AH3300" s="2"/>
      <c r="AI3300" s="1"/>
      <c r="AJ3300" s="2"/>
      <c r="AK3300" s="2" t="s">
        <v>67</v>
      </c>
      <c r="AM3300" s="2" t="s">
        <v>59</v>
      </c>
      <c r="AP3300" s="2" t="s">
        <v>60</v>
      </c>
      <c r="AQ3300" s="2" t="s">
        <v>41</v>
      </c>
      <c r="AR3300">
        <v>70000</v>
      </c>
      <c r="AS3300" s="2" t="str">
        <f>_xlfn.IFNA(IF(VLOOKUP(all_resi[[#This Row],[No. Waybill]],settle_reconcile[No. Waybill],1,0)="","Recon","Recon"),"-")</f>
        <v>-</v>
      </c>
      <c r="AT3300" s="2">
        <f>all_resi[[#This Row],[Nilai COD]]-all_resi[[#This Row],[COD Fee]]-all_resi[[#This Row],[Total Biaya Setelah Diskon]]</f>
        <v>89355</v>
      </c>
      <c r="AU3300" s="2" t="str">
        <f>IF(all_resi[[#This Row],[Waktu Terima]]="","",_xlfn.DAYS(all_resi[[#This Row],[Waktu Terima]],all_resi[[#This Row],[Tanggal Pengiriman]]))</f>
        <v/>
      </c>
    </row>
    <row r="3301" spans="1:47" x14ac:dyDescent="0.25">
      <c r="A3301" s="2" t="s">
        <v>17799</v>
      </c>
      <c r="B3301" s="1">
        <v>46202</v>
      </c>
      <c r="C3301" s="2" t="s">
        <v>42</v>
      </c>
      <c r="D3301" s="2" t="s">
        <v>43</v>
      </c>
      <c r="E3301" s="2" t="s">
        <v>44</v>
      </c>
      <c r="F3301" s="2" t="s">
        <v>45</v>
      </c>
      <c r="G3301" s="2" t="s">
        <v>46</v>
      </c>
      <c r="H3301" s="2" t="s">
        <v>47</v>
      </c>
      <c r="I3301" s="2" t="s">
        <v>17800</v>
      </c>
      <c r="J3301" s="2" t="s">
        <v>17801</v>
      </c>
      <c r="K3301" s="2" t="s">
        <v>75</v>
      </c>
      <c r="L3301" s="2" t="s">
        <v>76</v>
      </c>
      <c r="M3301" s="2" t="s">
        <v>2032</v>
      </c>
      <c r="N3301" s="2" t="s">
        <v>17802</v>
      </c>
      <c r="O3301">
        <v>1</v>
      </c>
      <c r="P3301" s="2" t="s">
        <v>53</v>
      </c>
      <c r="Q3301">
        <v>100</v>
      </c>
      <c r="R3301">
        <v>0</v>
      </c>
      <c r="S3301" s="2" t="s">
        <v>54</v>
      </c>
      <c r="T3301" s="2" t="s">
        <v>55</v>
      </c>
      <c r="U3301" s="2" t="s">
        <v>17803</v>
      </c>
      <c r="V3301" s="2"/>
      <c r="W3301">
        <v>61000</v>
      </c>
      <c r="X3301">
        <v>0</v>
      </c>
      <c r="Y3301">
        <v>0</v>
      </c>
      <c r="Z3301">
        <v>61000</v>
      </c>
      <c r="AB3301" s="2" t="s">
        <v>57</v>
      </c>
      <c r="AC3301">
        <v>24400</v>
      </c>
      <c r="AD3301">
        <v>36600</v>
      </c>
      <c r="AE3301">
        <v>131000</v>
      </c>
      <c r="AF3301">
        <v>1965</v>
      </c>
      <c r="AG3301" s="2"/>
      <c r="AH3301" s="2"/>
      <c r="AI3301" s="1"/>
      <c r="AJ3301" s="2"/>
      <c r="AK3301" s="2" t="s">
        <v>67</v>
      </c>
      <c r="AM3301" s="2" t="s">
        <v>59</v>
      </c>
      <c r="AP3301" s="2" t="s">
        <v>60</v>
      </c>
      <c r="AQ3301" s="2" t="s">
        <v>41</v>
      </c>
      <c r="AR3301">
        <v>70000</v>
      </c>
      <c r="AS3301" s="2" t="str">
        <f>_xlfn.IFNA(IF(VLOOKUP(all_resi[[#This Row],[No. Waybill]],settle_reconcile[No. Waybill],1,0)="","Recon","Recon"),"-")</f>
        <v>-</v>
      </c>
      <c r="AT3301" s="2">
        <f>all_resi[[#This Row],[Nilai COD]]-all_resi[[#This Row],[COD Fee]]-all_resi[[#This Row],[Total Biaya Setelah Diskon]]</f>
        <v>92435</v>
      </c>
      <c r="AU3301" s="2" t="str">
        <f>IF(all_resi[[#This Row],[Waktu Terima]]="","",_xlfn.DAYS(all_resi[[#This Row],[Waktu Terima]],all_resi[[#This Row],[Tanggal Pengiriman]]))</f>
        <v/>
      </c>
    </row>
    <row r="3302" spans="1:47" x14ac:dyDescent="0.25">
      <c r="A3302" s="2" t="s">
        <v>17723</v>
      </c>
      <c r="B3302" s="1">
        <v>46202</v>
      </c>
      <c r="C3302" s="2" t="s">
        <v>42</v>
      </c>
      <c r="D3302" s="2" t="s">
        <v>43</v>
      </c>
      <c r="E3302" s="2" t="s">
        <v>44</v>
      </c>
      <c r="F3302" s="2" t="s">
        <v>45</v>
      </c>
      <c r="G3302" s="2" t="s">
        <v>46</v>
      </c>
      <c r="H3302" s="2" t="s">
        <v>47</v>
      </c>
      <c r="I3302" s="2" t="s">
        <v>17724</v>
      </c>
      <c r="J3302" s="2" t="s">
        <v>17725</v>
      </c>
      <c r="K3302" s="2" t="s">
        <v>116</v>
      </c>
      <c r="L3302" s="2" t="s">
        <v>1581</v>
      </c>
      <c r="M3302" s="2" t="s">
        <v>17726</v>
      </c>
      <c r="N3302" s="2" t="s">
        <v>17727</v>
      </c>
      <c r="O3302">
        <v>1</v>
      </c>
      <c r="P3302" s="2" t="s">
        <v>53</v>
      </c>
      <c r="Q3302">
        <v>100</v>
      </c>
      <c r="R3302">
        <v>0</v>
      </c>
      <c r="S3302" s="2" t="s">
        <v>54</v>
      </c>
      <c r="T3302" s="2" t="s">
        <v>55</v>
      </c>
      <c r="U3302" s="2" t="s">
        <v>207</v>
      </c>
      <c r="V3302" s="2"/>
      <c r="W3302">
        <v>8000</v>
      </c>
      <c r="X3302">
        <v>0</v>
      </c>
      <c r="Y3302">
        <v>0</v>
      </c>
      <c r="Z3302">
        <v>8000</v>
      </c>
      <c r="AB3302" s="2" t="s">
        <v>57</v>
      </c>
      <c r="AC3302">
        <v>3000</v>
      </c>
      <c r="AD3302">
        <v>5000</v>
      </c>
      <c r="AE3302">
        <v>78000</v>
      </c>
      <c r="AF3302">
        <v>1170</v>
      </c>
      <c r="AG3302" s="2" t="s">
        <v>17724</v>
      </c>
      <c r="AH3302" s="2"/>
      <c r="AI3302" s="1">
        <v>46203</v>
      </c>
      <c r="AJ3302" s="2"/>
      <c r="AK3302" s="2" t="s">
        <v>58</v>
      </c>
      <c r="AM3302" s="2" t="s">
        <v>59</v>
      </c>
      <c r="AP3302" s="2" t="s">
        <v>60</v>
      </c>
      <c r="AQ3302" s="2" t="s">
        <v>41</v>
      </c>
      <c r="AR3302">
        <v>70000</v>
      </c>
      <c r="AS3302" s="2" t="str">
        <f>_xlfn.IFNA(IF(VLOOKUP(all_resi[[#This Row],[No. Waybill]],settle_reconcile[No. Waybill],1,0)="","Recon","Recon"),"-")</f>
        <v>Recon</v>
      </c>
      <c r="AT3302" s="2">
        <f>all_resi[[#This Row],[Nilai COD]]-all_resi[[#This Row],[COD Fee]]-all_resi[[#This Row],[Total Biaya Setelah Diskon]]</f>
        <v>71830</v>
      </c>
      <c r="AU3302" s="2">
        <f>IF(all_resi[[#This Row],[Waktu Terima]]="","",_xlfn.DAYS(all_resi[[#This Row],[Waktu Terima]],all_resi[[#This Row],[Tanggal Pengiriman]]))</f>
        <v>1</v>
      </c>
    </row>
    <row r="3303" spans="1:47" x14ac:dyDescent="0.25">
      <c r="A3303" s="2" t="s">
        <v>17732</v>
      </c>
      <c r="B3303" s="1">
        <v>46202</v>
      </c>
      <c r="C3303" s="2" t="s">
        <v>42</v>
      </c>
      <c r="D3303" s="2" t="s">
        <v>43</v>
      </c>
      <c r="E3303" s="2" t="s">
        <v>44</v>
      </c>
      <c r="F3303" s="2" t="s">
        <v>45</v>
      </c>
      <c r="G3303" s="2" t="s">
        <v>46</v>
      </c>
      <c r="H3303" s="2" t="s">
        <v>47</v>
      </c>
      <c r="I3303" s="2" t="s">
        <v>17733</v>
      </c>
      <c r="J3303" s="2" t="s">
        <v>17734</v>
      </c>
      <c r="K3303" s="2" t="s">
        <v>116</v>
      </c>
      <c r="L3303" s="2" t="s">
        <v>2163</v>
      </c>
      <c r="M3303" s="2" t="s">
        <v>17735</v>
      </c>
      <c r="N3303" s="2" t="s">
        <v>17736</v>
      </c>
      <c r="O3303">
        <v>1</v>
      </c>
      <c r="P3303" s="2" t="s">
        <v>53</v>
      </c>
      <c r="Q3303">
        <v>100</v>
      </c>
      <c r="R3303">
        <v>0</v>
      </c>
      <c r="S3303" s="2" t="s">
        <v>54</v>
      </c>
      <c r="T3303" s="2" t="s">
        <v>55</v>
      </c>
      <c r="U3303" s="2" t="s">
        <v>764</v>
      </c>
      <c r="V3303" s="2"/>
      <c r="W3303">
        <v>15000</v>
      </c>
      <c r="X3303">
        <v>0</v>
      </c>
      <c r="Y3303">
        <v>0</v>
      </c>
      <c r="Z3303">
        <v>15000</v>
      </c>
      <c r="AB3303" s="2" t="s">
        <v>57</v>
      </c>
      <c r="AC3303">
        <v>9000</v>
      </c>
      <c r="AD3303">
        <v>6000</v>
      </c>
      <c r="AE3303">
        <v>53500</v>
      </c>
      <c r="AF3303">
        <v>802.5</v>
      </c>
      <c r="AG3303" s="2" t="s">
        <v>17733</v>
      </c>
      <c r="AH3303" s="2"/>
      <c r="AI3303" s="1">
        <v>46203</v>
      </c>
      <c r="AJ3303" s="2"/>
      <c r="AK3303" s="2" t="s">
        <v>58</v>
      </c>
      <c r="AM3303" s="2" t="s">
        <v>59</v>
      </c>
      <c r="AP3303" s="2" t="s">
        <v>60</v>
      </c>
      <c r="AQ3303" s="2" t="s">
        <v>41</v>
      </c>
      <c r="AR3303">
        <v>38500</v>
      </c>
      <c r="AS3303" s="2" t="str">
        <f>_xlfn.IFNA(IF(VLOOKUP(all_resi[[#This Row],[No. Waybill]],settle_reconcile[No. Waybill],1,0)="","Recon","Recon"),"-")</f>
        <v>Recon</v>
      </c>
      <c r="AT3303" s="2">
        <f>all_resi[[#This Row],[Nilai COD]]-all_resi[[#This Row],[COD Fee]]-all_resi[[#This Row],[Total Biaya Setelah Diskon]]</f>
        <v>46697.5</v>
      </c>
      <c r="AU3303" s="2">
        <f>IF(all_resi[[#This Row],[Waktu Terima]]="","",_xlfn.DAYS(all_resi[[#This Row],[Waktu Terima]],all_resi[[#This Row],[Tanggal Pengiriman]]))</f>
        <v>1</v>
      </c>
    </row>
    <row r="3304" spans="1:47" x14ac:dyDescent="0.25">
      <c r="A3304" s="2" t="s">
        <v>17359</v>
      </c>
      <c r="B3304" s="1">
        <v>46202</v>
      </c>
      <c r="C3304" s="2" t="s">
        <v>42</v>
      </c>
      <c r="D3304" s="2" t="s">
        <v>43</v>
      </c>
      <c r="E3304" s="2" t="s">
        <v>44</v>
      </c>
      <c r="F3304" s="2" t="s">
        <v>45</v>
      </c>
      <c r="G3304" s="2" t="s">
        <v>46</v>
      </c>
      <c r="H3304" s="2" t="s">
        <v>47</v>
      </c>
      <c r="I3304" s="2" t="s">
        <v>17360</v>
      </c>
      <c r="J3304" s="2" t="s">
        <v>17361</v>
      </c>
      <c r="K3304" s="2" t="s">
        <v>75</v>
      </c>
      <c r="L3304" s="2" t="s">
        <v>310</v>
      </c>
      <c r="M3304" s="2" t="s">
        <v>2748</v>
      </c>
      <c r="N3304" s="2" t="s">
        <v>17362</v>
      </c>
      <c r="O3304">
        <v>1</v>
      </c>
      <c r="P3304" s="2" t="s">
        <v>53</v>
      </c>
      <c r="Q3304">
        <v>100</v>
      </c>
      <c r="R3304">
        <v>0</v>
      </c>
      <c r="S3304" s="2" t="s">
        <v>54</v>
      </c>
      <c r="T3304" s="2" t="s">
        <v>55</v>
      </c>
      <c r="U3304" s="2" t="s">
        <v>17363</v>
      </c>
      <c r="V3304" s="2"/>
      <c r="W3304">
        <v>61000</v>
      </c>
      <c r="X3304">
        <v>0</v>
      </c>
      <c r="Y3304">
        <v>0</v>
      </c>
      <c r="Z3304">
        <v>61000</v>
      </c>
      <c r="AB3304" s="2" t="s">
        <v>57</v>
      </c>
      <c r="AC3304">
        <v>24400</v>
      </c>
      <c r="AD3304">
        <v>36600</v>
      </c>
      <c r="AE3304">
        <v>165000</v>
      </c>
      <c r="AF3304">
        <v>2475</v>
      </c>
      <c r="AG3304" s="2" t="s">
        <v>17360</v>
      </c>
      <c r="AH3304" s="2"/>
      <c r="AI3304" s="1">
        <v>46209</v>
      </c>
      <c r="AJ3304" s="2"/>
      <c r="AK3304" s="2" t="s">
        <v>58</v>
      </c>
      <c r="AM3304" s="2" t="s">
        <v>59</v>
      </c>
      <c r="AP3304" s="2" t="s">
        <v>60</v>
      </c>
      <c r="AQ3304" s="2" t="s">
        <v>41</v>
      </c>
      <c r="AR3304">
        <v>104000</v>
      </c>
      <c r="AS3304" s="2" t="str">
        <f>_xlfn.IFNA(IF(VLOOKUP(all_resi[[#This Row],[No. Waybill]],settle_reconcile[No. Waybill],1,0)="","Recon","Recon"),"-")</f>
        <v>Recon</v>
      </c>
      <c r="AT3304" s="2">
        <f>all_resi[[#This Row],[Nilai COD]]-all_resi[[#This Row],[COD Fee]]-all_resi[[#This Row],[Total Biaya Setelah Diskon]]</f>
        <v>125925</v>
      </c>
      <c r="AU3304" s="2">
        <f>IF(all_resi[[#This Row],[Waktu Terima]]="","",_xlfn.DAYS(all_resi[[#This Row],[Waktu Terima]],all_resi[[#This Row],[Tanggal Pengiriman]]))</f>
        <v>7</v>
      </c>
    </row>
    <row r="3305" spans="1:47" x14ac:dyDescent="0.25">
      <c r="A3305" s="2" t="s">
        <v>17473</v>
      </c>
      <c r="B3305" s="1">
        <v>46202</v>
      </c>
      <c r="C3305" s="2" t="s">
        <v>42</v>
      </c>
      <c r="D3305" s="2" t="s">
        <v>43</v>
      </c>
      <c r="E3305" s="2" t="s">
        <v>44</v>
      </c>
      <c r="F3305" s="2" t="s">
        <v>45</v>
      </c>
      <c r="G3305" s="2" t="s">
        <v>46</v>
      </c>
      <c r="H3305" s="2" t="s">
        <v>47</v>
      </c>
      <c r="I3305" s="2" t="s">
        <v>17474</v>
      </c>
      <c r="J3305" s="2" t="s">
        <v>17475</v>
      </c>
      <c r="K3305" s="2" t="s">
        <v>437</v>
      </c>
      <c r="L3305" s="2" t="s">
        <v>5185</v>
      </c>
      <c r="M3305" s="2" t="s">
        <v>17476</v>
      </c>
      <c r="N3305" s="2" t="s">
        <v>17477</v>
      </c>
      <c r="O3305">
        <v>1</v>
      </c>
      <c r="P3305" s="2" t="s">
        <v>53</v>
      </c>
      <c r="Q3305">
        <v>100</v>
      </c>
      <c r="R3305">
        <v>0</v>
      </c>
      <c r="S3305" s="2" t="s">
        <v>54</v>
      </c>
      <c r="T3305" s="2" t="s">
        <v>55</v>
      </c>
      <c r="U3305" s="2" t="s">
        <v>764</v>
      </c>
      <c r="V3305" s="2"/>
      <c r="W3305">
        <v>45000</v>
      </c>
      <c r="X3305">
        <v>0</v>
      </c>
      <c r="Y3305">
        <v>0</v>
      </c>
      <c r="Z3305">
        <v>45000</v>
      </c>
      <c r="AB3305" s="2" t="s">
        <v>57</v>
      </c>
      <c r="AC3305">
        <v>18000</v>
      </c>
      <c r="AD3305">
        <v>27000</v>
      </c>
      <c r="AE3305">
        <v>85000</v>
      </c>
      <c r="AF3305">
        <v>1275</v>
      </c>
      <c r="AG3305" s="2" t="s">
        <v>17474</v>
      </c>
      <c r="AH3305" s="2"/>
      <c r="AI3305" s="1">
        <v>46207</v>
      </c>
      <c r="AJ3305" s="2"/>
      <c r="AK3305" s="2" t="s">
        <v>58</v>
      </c>
      <c r="AM3305" s="2" t="s">
        <v>59</v>
      </c>
      <c r="AP3305" s="2" t="s">
        <v>60</v>
      </c>
      <c r="AQ3305" s="2" t="s">
        <v>41</v>
      </c>
      <c r="AR3305">
        <v>40000</v>
      </c>
      <c r="AS3305" s="2" t="str">
        <f>_xlfn.IFNA(IF(VLOOKUP(all_resi[[#This Row],[No. Waybill]],settle_reconcile[No. Waybill],1,0)="","Recon","Recon"),"-")</f>
        <v>Recon</v>
      </c>
      <c r="AT3305" s="2">
        <f>all_resi[[#This Row],[Nilai COD]]-all_resi[[#This Row],[COD Fee]]-all_resi[[#This Row],[Total Biaya Setelah Diskon]]</f>
        <v>56725</v>
      </c>
      <c r="AU3305" s="2">
        <f>IF(all_resi[[#This Row],[Waktu Terima]]="","",_xlfn.DAYS(all_resi[[#This Row],[Waktu Terima]],all_resi[[#This Row],[Tanggal Pengiriman]]))</f>
        <v>5</v>
      </c>
    </row>
    <row r="3306" spans="1:47" x14ac:dyDescent="0.25">
      <c r="A3306" s="2" t="s">
        <v>17350</v>
      </c>
      <c r="B3306" s="1">
        <v>46202</v>
      </c>
      <c r="C3306" s="2" t="s">
        <v>42</v>
      </c>
      <c r="D3306" s="2" t="s">
        <v>43</v>
      </c>
      <c r="E3306" s="2" t="s">
        <v>44</v>
      </c>
      <c r="F3306" s="2" t="s">
        <v>45</v>
      </c>
      <c r="G3306" s="2" t="s">
        <v>46</v>
      </c>
      <c r="H3306" s="2" t="s">
        <v>47</v>
      </c>
      <c r="I3306" s="2" t="s">
        <v>17351</v>
      </c>
      <c r="J3306" s="2" t="s">
        <v>17352</v>
      </c>
      <c r="K3306" s="2" t="s">
        <v>121</v>
      </c>
      <c r="L3306" s="2" t="s">
        <v>122</v>
      </c>
      <c r="M3306" s="2" t="s">
        <v>1970</v>
      </c>
      <c r="N3306" s="2" t="s">
        <v>17353</v>
      </c>
      <c r="O3306">
        <v>1</v>
      </c>
      <c r="P3306" s="2" t="s">
        <v>53</v>
      </c>
      <c r="Q3306">
        <v>100</v>
      </c>
      <c r="R3306">
        <v>0</v>
      </c>
      <c r="S3306" s="2" t="s">
        <v>54</v>
      </c>
      <c r="T3306" s="2" t="s">
        <v>55</v>
      </c>
      <c r="U3306" s="2" t="s">
        <v>207</v>
      </c>
      <c r="V3306" s="2"/>
      <c r="W3306">
        <v>85000</v>
      </c>
      <c r="X3306">
        <v>0</v>
      </c>
      <c r="Y3306">
        <v>0</v>
      </c>
      <c r="Z3306">
        <v>85000</v>
      </c>
      <c r="AB3306" s="2" t="s">
        <v>57</v>
      </c>
      <c r="AC3306">
        <v>34000</v>
      </c>
      <c r="AD3306">
        <v>51000</v>
      </c>
      <c r="AE3306">
        <v>155000</v>
      </c>
      <c r="AF3306">
        <v>2325</v>
      </c>
      <c r="AG3306" s="2" t="s">
        <v>17351</v>
      </c>
      <c r="AH3306" s="2"/>
      <c r="AI3306" s="1">
        <v>46209</v>
      </c>
      <c r="AJ3306" s="2"/>
      <c r="AK3306" s="2" t="s">
        <v>58</v>
      </c>
      <c r="AM3306" s="2" t="s">
        <v>59</v>
      </c>
      <c r="AP3306" s="2" t="s">
        <v>60</v>
      </c>
      <c r="AQ3306" s="2" t="s">
        <v>41</v>
      </c>
      <c r="AR3306">
        <v>70000</v>
      </c>
      <c r="AS3306" s="2" t="str">
        <f>_xlfn.IFNA(IF(VLOOKUP(all_resi[[#This Row],[No. Waybill]],settle_reconcile[No. Waybill],1,0)="","Recon","Recon"),"-")</f>
        <v>Recon</v>
      </c>
      <c r="AT3306" s="2">
        <f>all_resi[[#This Row],[Nilai COD]]-all_resi[[#This Row],[COD Fee]]-all_resi[[#This Row],[Total Biaya Setelah Diskon]]</f>
        <v>101675</v>
      </c>
      <c r="AU3306" s="2">
        <f>IF(all_resi[[#This Row],[Waktu Terima]]="","",_xlfn.DAYS(all_resi[[#This Row],[Waktu Terima]],all_resi[[#This Row],[Tanggal Pengiriman]]))</f>
        <v>7</v>
      </c>
    </row>
    <row r="3307" spans="1:47" x14ac:dyDescent="0.25">
      <c r="A3307" s="2" t="s">
        <v>17782</v>
      </c>
      <c r="B3307" s="1">
        <v>46202</v>
      </c>
      <c r="C3307" s="2" t="s">
        <v>42</v>
      </c>
      <c r="D3307" s="2" t="s">
        <v>43</v>
      </c>
      <c r="E3307" s="2" t="s">
        <v>44</v>
      </c>
      <c r="F3307" s="2" t="s">
        <v>45</v>
      </c>
      <c r="G3307" s="2" t="s">
        <v>46</v>
      </c>
      <c r="H3307" s="2" t="s">
        <v>47</v>
      </c>
      <c r="I3307" s="2" t="s">
        <v>17783</v>
      </c>
      <c r="J3307" s="2" t="s">
        <v>17784</v>
      </c>
      <c r="K3307" s="2" t="s">
        <v>126</v>
      </c>
      <c r="L3307" s="2" t="s">
        <v>1109</v>
      </c>
      <c r="M3307" s="2" t="s">
        <v>17785</v>
      </c>
      <c r="N3307" s="2" t="s">
        <v>17786</v>
      </c>
      <c r="O3307">
        <v>1</v>
      </c>
      <c r="P3307" s="2" t="s">
        <v>53</v>
      </c>
      <c r="Q3307">
        <v>100</v>
      </c>
      <c r="R3307">
        <v>0</v>
      </c>
      <c r="S3307" s="2" t="s">
        <v>54</v>
      </c>
      <c r="T3307" s="2" t="s">
        <v>55</v>
      </c>
      <c r="U3307" s="2" t="s">
        <v>207</v>
      </c>
      <c r="V3307" s="2"/>
      <c r="W3307">
        <v>74000</v>
      </c>
      <c r="X3307">
        <v>0</v>
      </c>
      <c r="Y3307">
        <v>0</v>
      </c>
      <c r="Z3307">
        <v>74000</v>
      </c>
      <c r="AB3307" s="2" t="s">
        <v>57</v>
      </c>
      <c r="AC3307">
        <v>29600</v>
      </c>
      <c r="AD3307">
        <v>44400</v>
      </c>
      <c r="AE3307">
        <v>144000</v>
      </c>
      <c r="AF3307">
        <v>2160</v>
      </c>
      <c r="AG3307" s="2" t="s">
        <v>17783</v>
      </c>
      <c r="AH3307" s="2"/>
      <c r="AI3307" s="1">
        <v>46208</v>
      </c>
      <c r="AJ3307" s="2"/>
      <c r="AK3307" s="2" t="s">
        <v>58</v>
      </c>
      <c r="AM3307" s="2" t="s">
        <v>59</v>
      </c>
      <c r="AP3307" s="2" t="s">
        <v>60</v>
      </c>
      <c r="AQ3307" s="2" t="s">
        <v>41</v>
      </c>
      <c r="AR3307">
        <v>70000</v>
      </c>
      <c r="AS3307" s="2" t="str">
        <f>_xlfn.IFNA(IF(VLOOKUP(all_resi[[#This Row],[No. Waybill]],settle_reconcile[No. Waybill],1,0)="","Recon","Recon"),"-")</f>
        <v>Recon</v>
      </c>
      <c r="AT3307" s="2">
        <f>all_resi[[#This Row],[Nilai COD]]-all_resi[[#This Row],[COD Fee]]-all_resi[[#This Row],[Total Biaya Setelah Diskon]]</f>
        <v>97440</v>
      </c>
      <c r="AU3307" s="2">
        <f>IF(all_resi[[#This Row],[Waktu Terima]]="","",_xlfn.DAYS(all_resi[[#This Row],[Waktu Terima]],all_resi[[#This Row],[Tanggal Pengiriman]]))</f>
        <v>6</v>
      </c>
    </row>
    <row r="3308" spans="1:47" x14ac:dyDescent="0.25">
      <c r="A3308" s="2" t="s">
        <v>17791</v>
      </c>
      <c r="B3308" s="1">
        <v>46202</v>
      </c>
      <c r="C3308" s="2" t="s">
        <v>42</v>
      </c>
      <c r="D3308" s="2" t="s">
        <v>43</v>
      </c>
      <c r="E3308" s="2" t="s">
        <v>44</v>
      </c>
      <c r="F3308" s="2" t="s">
        <v>45</v>
      </c>
      <c r="G3308" s="2" t="s">
        <v>46</v>
      </c>
      <c r="H3308" s="2" t="s">
        <v>47</v>
      </c>
      <c r="I3308" s="2" t="s">
        <v>17792</v>
      </c>
      <c r="J3308" s="2" t="s">
        <v>17793</v>
      </c>
      <c r="K3308" s="2" t="s">
        <v>156</v>
      </c>
      <c r="L3308" s="2" t="s">
        <v>157</v>
      </c>
      <c r="M3308" s="2" t="s">
        <v>3117</v>
      </c>
      <c r="N3308" s="2" t="s">
        <v>17794</v>
      </c>
      <c r="O3308">
        <v>1</v>
      </c>
      <c r="P3308" s="2" t="s">
        <v>53</v>
      </c>
      <c r="Q3308">
        <v>100</v>
      </c>
      <c r="R3308">
        <v>0</v>
      </c>
      <c r="S3308" s="2" t="s">
        <v>54</v>
      </c>
      <c r="T3308" s="2" t="s">
        <v>55</v>
      </c>
      <c r="U3308" s="2" t="s">
        <v>207</v>
      </c>
      <c r="V3308" s="2"/>
      <c r="W3308">
        <v>80000</v>
      </c>
      <c r="X3308">
        <v>0</v>
      </c>
      <c r="Y3308">
        <v>0</v>
      </c>
      <c r="Z3308">
        <v>80000</v>
      </c>
      <c r="AB3308" s="2" t="s">
        <v>57</v>
      </c>
      <c r="AC3308">
        <v>32000</v>
      </c>
      <c r="AD3308">
        <v>48000</v>
      </c>
      <c r="AE3308">
        <v>150000</v>
      </c>
      <c r="AF3308">
        <v>2250</v>
      </c>
      <c r="AG3308" s="2" t="s">
        <v>17792</v>
      </c>
      <c r="AH3308" s="2"/>
      <c r="AI3308" s="1">
        <v>46209</v>
      </c>
      <c r="AJ3308" s="2"/>
      <c r="AK3308" s="2" t="s">
        <v>58</v>
      </c>
      <c r="AM3308" s="2" t="s">
        <v>59</v>
      </c>
      <c r="AP3308" s="2" t="s">
        <v>60</v>
      </c>
      <c r="AQ3308" s="2" t="s">
        <v>41</v>
      </c>
      <c r="AR3308">
        <v>70000</v>
      </c>
      <c r="AS3308" s="2" t="str">
        <f>_xlfn.IFNA(IF(VLOOKUP(all_resi[[#This Row],[No. Waybill]],settle_reconcile[No. Waybill],1,0)="","Recon","Recon"),"-")</f>
        <v>Recon</v>
      </c>
      <c r="AT3308" s="2">
        <f>all_resi[[#This Row],[Nilai COD]]-all_resi[[#This Row],[COD Fee]]-all_resi[[#This Row],[Total Biaya Setelah Diskon]]</f>
        <v>99750</v>
      </c>
      <c r="AU3308" s="2">
        <f>IF(all_resi[[#This Row],[Waktu Terima]]="","",_xlfn.DAYS(all_resi[[#This Row],[Waktu Terima]],all_resi[[#This Row],[Tanggal Pengiriman]]))</f>
        <v>7</v>
      </c>
    </row>
    <row r="3309" spans="1:47" x14ac:dyDescent="0.25">
      <c r="A3309" s="2" t="s">
        <v>17728</v>
      </c>
      <c r="B3309" s="1">
        <v>46202</v>
      </c>
      <c r="C3309" s="2" t="s">
        <v>42</v>
      </c>
      <c r="D3309" s="2" t="s">
        <v>43</v>
      </c>
      <c r="E3309" s="2" t="s">
        <v>44</v>
      </c>
      <c r="F3309" s="2" t="s">
        <v>45</v>
      </c>
      <c r="G3309" s="2" t="s">
        <v>46</v>
      </c>
      <c r="H3309" s="2" t="s">
        <v>47</v>
      </c>
      <c r="I3309" s="2" t="s">
        <v>17729</v>
      </c>
      <c r="J3309" s="2" t="s">
        <v>17730</v>
      </c>
      <c r="K3309" s="2" t="s">
        <v>171</v>
      </c>
      <c r="L3309" s="2" t="s">
        <v>172</v>
      </c>
      <c r="M3309" s="2" t="s">
        <v>3080</v>
      </c>
      <c r="N3309" s="2" t="s">
        <v>17731</v>
      </c>
      <c r="O3309">
        <v>1</v>
      </c>
      <c r="P3309" s="2" t="s">
        <v>53</v>
      </c>
      <c r="Q3309">
        <v>100</v>
      </c>
      <c r="R3309">
        <v>0</v>
      </c>
      <c r="S3309" s="2" t="s">
        <v>54</v>
      </c>
      <c r="T3309" s="2" t="s">
        <v>55</v>
      </c>
      <c r="U3309" s="2" t="s">
        <v>207</v>
      </c>
      <c r="V3309" s="2"/>
      <c r="W3309">
        <v>30000</v>
      </c>
      <c r="X3309">
        <v>0</v>
      </c>
      <c r="Y3309">
        <v>0</v>
      </c>
      <c r="Z3309">
        <v>30000</v>
      </c>
      <c r="AB3309" s="2" t="s">
        <v>57</v>
      </c>
      <c r="AC3309">
        <v>12000</v>
      </c>
      <c r="AD3309">
        <v>18000</v>
      </c>
      <c r="AE3309">
        <v>97000</v>
      </c>
      <c r="AF3309">
        <v>1455</v>
      </c>
      <c r="AG3309" s="2" t="s">
        <v>17729</v>
      </c>
      <c r="AH3309" s="2"/>
      <c r="AI3309" s="1">
        <v>46206</v>
      </c>
      <c r="AJ3309" s="2"/>
      <c r="AK3309" s="2" t="s">
        <v>58</v>
      </c>
      <c r="AM3309" s="2" t="s">
        <v>59</v>
      </c>
      <c r="AP3309" s="2" t="s">
        <v>60</v>
      </c>
      <c r="AQ3309" s="2" t="s">
        <v>41</v>
      </c>
      <c r="AR3309">
        <v>67000</v>
      </c>
      <c r="AS3309" s="2" t="str">
        <f>_xlfn.IFNA(IF(VLOOKUP(all_resi[[#This Row],[No. Waybill]],settle_reconcile[No. Waybill],1,0)="","Recon","Recon"),"-")</f>
        <v>Recon</v>
      </c>
      <c r="AT3309" s="2">
        <f>all_resi[[#This Row],[Nilai COD]]-all_resi[[#This Row],[COD Fee]]-all_resi[[#This Row],[Total Biaya Setelah Diskon]]</f>
        <v>77545</v>
      </c>
      <c r="AU3309" s="2">
        <f>IF(all_resi[[#This Row],[Waktu Terima]]="","",_xlfn.DAYS(all_resi[[#This Row],[Waktu Terima]],all_resi[[#This Row],[Tanggal Pengiriman]]))</f>
        <v>4</v>
      </c>
    </row>
    <row r="3310" spans="1:47" x14ac:dyDescent="0.25">
      <c r="A3310" s="2" t="s">
        <v>17874</v>
      </c>
      <c r="B3310" s="1">
        <v>46202</v>
      </c>
      <c r="C3310" s="2" t="s">
        <v>42</v>
      </c>
      <c r="D3310" s="2" t="s">
        <v>43</v>
      </c>
      <c r="E3310" s="2" t="s">
        <v>44</v>
      </c>
      <c r="F3310" s="2" t="s">
        <v>45</v>
      </c>
      <c r="G3310" s="2" t="s">
        <v>46</v>
      </c>
      <c r="H3310" s="2" t="s">
        <v>80</v>
      </c>
      <c r="I3310" s="2" t="s">
        <v>17875</v>
      </c>
      <c r="J3310" s="2" t="s">
        <v>17876</v>
      </c>
      <c r="K3310" s="2" t="s">
        <v>126</v>
      </c>
      <c r="L3310" s="2" t="s">
        <v>741</v>
      </c>
      <c r="M3310" s="2" t="s">
        <v>17877</v>
      </c>
      <c r="N3310" s="2" t="s">
        <v>17878</v>
      </c>
      <c r="O3310">
        <v>1</v>
      </c>
      <c r="P3310" s="2" t="s">
        <v>53</v>
      </c>
      <c r="Q3310">
        <v>100</v>
      </c>
      <c r="R3310">
        <v>0</v>
      </c>
      <c r="S3310" s="2" t="s">
        <v>54</v>
      </c>
      <c r="T3310" s="2" t="s">
        <v>55</v>
      </c>
      <c r="U3310" s="2" t="s">
        <v>86</v>
      </c>
      <c r="V3310" s="2"/>
      <c r="W3310">
        <v>74000</v>
      </c>
      <c r="X3310">
        <v>0</v>
      </c>
      <c r="Y3310">
        <v>0</v>
      </c>
      <c r="Z3310">
        <v>74000</v>
      </c>
      <c r="AB3310" s="2" t="s">
        <v>57</v>
      </c>
      <c r="AC3310">
        <v>29600</v>
      </c>
      <c r="AD3310">
        <v>44400</v>
      </c>
      <c r="AE3310">
        <v>129000</v>
      </c>
      <c r="AF3310">
        <v>1935</v>
      </c>
      <c r="AG3310" s="2"/>
      <c r="AH3310" s="2"/>
      <c r="AI3310" s="1"/>
      <c r="AJ3310" s="2" t="s">
        <v>87</v>
      </c>
      <c r="AK3310" s="2" t="s">
        <v>67</v>
      </c>
      <c r="AM3310" s="2" t="s">
        <v>59</v>
      </c>
      <c r="AP3310" s="2" t="s">
        <v>60</v>
      </c>
      <c r="AQ3310" s="2" t="s">
        <v>41</v>
      </c>
      <c r="AR3310">
        <v>55000</v>
      </c>
      <c r="AS3310" s="2" t="str">
        <f>_xlfn.IFNA(IF(VLOOKUP(all_resi[[#This Row],[No. Waybill]],settle_reconcile[No. Waybill],1,0)="","Recon","Recon"),"-")</f>
        <v>-</v>
      </c>
      <c r="AT3310" s="2">
        <f>all_resi[[#This Row],[Nilai COD]]-all_resi[[#This Row],[COD Fee]]-all_resi[[#This Row],[Total Biaya Setelah Diskon]]</f>
        <v>82665</v>
      </c>
      <c r="AU3310" s="2" t="str">
        <f>IF(all_resi[[#This Row],[Waktu Terima]]="","",_xlfn.DAYS(all_resi[[#This Row],[Waktu Terima]],all_resi[[#This Row],[Tanggal Pengiriman]]))</f>
        <v/>
      </c>
    </row>
    <row r="3311" spans="1:47" x14ac:dyDescent="0.25">
      <c r="A3311" s="2" t="s">
        <v>17879</v>
      </c>
      <c r="B3311" s="1">
        <v>46202</v>
      </c>
      <c r="C3311" s="2" t="s">
        <v>42</v>
      </c>
      <c r="D3311" s="2" t="s">
        <v>43</v>
      </c>
      <c r="E3311" s="2" t="s">
        <v>44</v>
      </c>
      <c r="F3311" s="2" t="s">
        <v>45</v>
      </c>
      <c r="G3311" s="2" t="s">
        <v>46</v>
      </c>
      <c r="H3311" s="2" t="s">
        <v>47</v>
      </c>
      <c r="I3311" s="2" t="s">
        <v>17880</v>
      </c>
      <c r="J3311" s="2" t="s">
        <v>17881</v>
      </c>
      <c r="K3311" s="2" t="s">
        <v>75</v>
      </c>
      <c r="L3311" s="2" t="s">
        <v>1055</v>
      </c>
      <c r="M3311" s="2" t="s">
        <v>9190</v>
      </c>
      <c r="N3311" s="2" t="s">
        <v>17882</v>
      </c>
      <c r="O3311">
        <v>1</v>
      </c>
      <c r="P3311" s="2" t="s">
        <v>53</v>
      </c>
      <c r="Q3311">
        <v>100</v>
      </c>
      <c r="R3311">
        <v>0</v>
      </c>
      <c r="S3311" s="2" t="s">
        <v>54</v>
      </c>
      <c r="T3311" s="2" t="s">
        <v>55</v>
      </c>
      <c r="U3311" s="2" t="s">
        <v>207</v>
      </c>
      <c r="V3311" s="2"/>
      <c r="W3311">
        <v>61000</v>
      </c>
      <c r="X3311">
        <v>0</v>
      </c>
      <c r="Y3311">
        <v>0</v>
      </c>
      <c r="Z3311">
        <v>61000</v>
      </c>
      <c r="AB3311" s="2" t="s">
        <v>57</v>
      </c>
      <c r="AC3311">
        <v>24400</v>
      </c>
      <c r="AD3311">
        <v>36600</v>
      </c>
      <c r="AE3311">
        <v>131000</v>
      </c>
      <c r="AF3311">
        <v>1965</v>
      </c>
      <c r="AG3311" s="2" t="s">
        <v>17880</v>
      </c>
      <c r="AH3311" s="2"/>
      <c r="AI3311" s="1">
        <v>46207</v>
      </c>
      <c r="AJ3311" s="2"/>
      <c r="AK3311" s="2" t="s">
        <v>58</v>
      </c>
      <c r="AM3311" s="2" t="s">
        <v>59</v>
      </c>
      <c r="AP3311" s="2" t="s">
        <v>60</v>
      </c>
      <c r="AQ3311" s="2" t="s">
        <v>41</v>
      </c>
      <c r="AR3311">
        <v>70000</v>
      </c>
      <c r="AS3311" s="2" t="str">
        <f>_xlfn.IFNA(IF(VLOOKUP(all_resi[[#This Row],[No. Waybill]],settle_reconcile[No. Waybill],1,0)="","Recon","Recon"),"-")</f>
        <v>Recon</v>
      </c>
      <c r="AT3311" s="2">
        <f>all_resi[[#This Row],[Nilai COD]]-all_resi[[#This Row],[COD Fee]]-all_resi[[#This Row],[Total Biaya Setelah Diskon]]</f>
        <v>92435</v>
      </c>
      <c r="AU3311" s="2">
        <f>IF(all_resi[[#This Row],[Waktu Terima]]="","",_xlfn.DAYS(all_resi[[#This Row],[Waktu Terima]],all_resi[[#This Row],[Tanggal Pengiriman]]))</f>
        <v>5</v>
      </c>
    </row>
    <row r="3312" spans="1:47" x14ac:dyDescent="0.25">
      <c r="A3312" s="2" t="s">
        <v>17910</v>
      </c>
      <c r="B3312" s="1">
        <v>46202</v>
      </c>
      <c r="C3312" s="2" t="s">
        <v>42</v>
      </c>
      <c r="D3312" s="2" t="s">
        <v>43</v>
      </c>
      <c r="E3312" s="2" t="s">
        <v>44</v>
      </c>
      <c r="F3312" s="2" t="s">
        <v>45</v>
      </c>
      <c r="G3312" s="2" t="s">
        <v>46</v>
      </c>
      <c r="H3312" s="2" t="s">
        <v>47</v>
      </c>
      <c r="I3312" s="2" t="s">
        <v>17911</v>
      </c>
      <c r="J3312" s="2" t="s">
        <v>17912</v>
      </c>
      <c r="K3312" s="2" t="s">
        <v>143</v>
      </c>
      <c r="L3312" s="2" t="s">
        <v>3469</v>
      </c>
      <c r="M3312" s="2" t="s">
        <v>17913</v>
      </c>
      <c r="N3312" s="2" t="s">
        <v>17914</v>
      </c>
      <c r="O3312">
        <v>1</v>
      </c>
      <c r="P3312" s="2" t="s">
        <v>53</v>
      </c>
      <c r="Q3312">
        <v>100</v>
      </c>
      <c r="R3312">
        <v>0</v>
      </c>
      <c r="S3312" s="2" t="s">
        <v>54</v>
      </c>
      <c r="T3312" s="2" t="s">
        <v>55</v>
      </c>
      <c r="U3312" s="2" t="s">
        <v>764</v>
      </c>
      <c r="V3312" s="2"/>
      <c r="W3312">
        <v>25000</v>
      </c>
      <c r="X3312">
        <v>0</v>
      </c>
      <c r="Y3312">
        <v>0</v>
      </c>
      <c r="Z3312">
        <v>25000</v>
      </c>
      <c r="AB3312" s="2" t="s">
        <v>57</v>
      </c>
      <c r="AC3312">
        <v>18000</v>
      </c>
      <c r="AD3312">
        <v>7000</v>
      </c>
      <c r="AE3312">
        <v>65000</v>
      </c>
      <c r="AF3312">
        <v>975</v>
      </c>
      <c r="AG3312" s="2" t="s">
        <v>17911</v>
      </c>
      <c r="AH3312" s="2"/>
      <c r="AI3312" s="1">
        <v>46204</v>
      </c>
      <c r="AJ3312" s="2"/>
      <c r="AK3312" s="2" t="s">
        <v>58</v>
      </c>
      <c r="AM3312" s="2" t="s">
        <v>59</v>
      </c>
      <c r="AP3312" s="2" t="s">
        <v>60</v>
      </c>
      <c r="AQ3312" s="2" t="s">
        <v>41</v>
      </c>
      <c r="AR3312">
        <v>40000</v>
      </c>
      <c r="AS3312" s="2" t="str">
        <f>_xlfn.IFNA(IF(VLOOKUP(all_resi[[#This Row],[No. Waybill]],settle_reconcile[No. Waybill],1,0)="","Recon","Recon"),"-")</f>
        <v>Recon</v>
      </c>
      <c r="AT3312" s="2">
        <f>all_resi[[#This Row],[Nilai COD]]-all_resi[[#This Row],[COD Fee]]-all_resi[[#This Row],[Total Biaya Setelah Diskon]]</f>
        <v>57025</v>
      </c>
      <c r="AU3312" s="2">
        <f>IF(all_resi[[#This Row],[Waktu Terima]]="","",_xlfn.DAYS(all_resi[[#This Row],[Waktu Terima]],all_resi[[#This Row],[Tanggal Pengiriman]]))</f>
        <v>2</v>
      </c>
    </row>
    <row r="3313" spans="1:47" x14ac:dyDescent="0.25">
      <c r="A3313" s="2" t="s">
        <v>17588</v>
      </c>
      <c r="B3313" s="1">
        <v>46202</v>
      </c>
      <c r="C3313" s="2" t="s">
        <v>42</v>
      </c>
      <c r="D3313" s="2" t="s">
        <v>43</v>
      </c>
      <c r="E3313" s="2" t="s">
        <v>44</v>
      </c>
      <c r="F3313" s="2" t="s">
        <v>45</v>
      </c>
      <c r="G3313" s="2" t="s">
        <v>46</v>
      </c>
      <c r="H3313" s="2" t="s">
        <v>47</v>
      </c>
      <c r="I3313" s="2" t="s">
        <v>17589</v>
      </c>
      <c r="J3313" s="2" t="s">
        <v>17590</v>
      </c>
      <c r="K3313" s="2" t="s">
        <v>203</v>
      </c>
      <c r="L3313" s="2" t="s">
        <v>204</v>
      </c>
      <c r="M3313" s="2" t="s">
        <v>5212</v>
      </c>
      <c r="N3313" s="2" t="s">
        <v>17591</v>
      </c>
      <c r="O3313">
        <v>1</v>
      </c>
      <c r="P3313" s="2" t="s">
        <v>53</v>
      </c>
      <c r="Q3313">
        <v>100</v>
      </c>
      <c r="R3313">
        <v>0</v>
      </c>
      <c r="S3313" s="2" t="s">
        <v>54</v>
      </c>
      <c r="T3313" s="2" t="s">
        <v>55</v>
      </c>
      <c r="U3313" s="2" t="s">
        <v>17592</v>
      </c>
      <c r="V3313" s="2"/>
      <c r="W3313">
        <v>14000</v>
      </c>
      <c r="X3313">
        <v>0</v>
      </c>
      <c r="Y3313">
        <v>0</v>
      </c>
      <c r="Z3313">
        <v>14000</v>
      </c>
      <c r="AB3313" s="2" t="s">
        <v>57</v>
      </c>
      <c r="AC3313">
        <v>8000</v>
      </c>
      <c r="AD3313">
        <v>6000</v>
      </c>
      <c r="AE3313">
        <v>84000</v>
      </c>
      <c r="AF3313">
        <v>1260</v>
      </c>
      <c r="AG3313" s="2" t="s">
        <v>256</v>
      </c>
      <c r="AH3313" s="2"/>
      <c r="AI3313" s="1">
        <v>46208</v>
      </c>
      <c r="AJ3313" s="2"/>
      <c r="AK3313" s="2" t="s">
        <v>67</v>
      </c>
      <c r="AM3313" s="2" t="s">
        <v>59</v>
      </c>
      <c r="AP3313" s="2" t="s">
        <v>60</v>
      </c>
      <c r="AQ3313" s="2" t="s">
        <v>41</v>
      </c>
      <c r="AR3313">
        <v>70000</v>
      </c>
      <c r="AS3313" s="2" t="str">
        <f>_xlfn.IFNA(IF(VLOOKUP(all_resi[[#This Row],[No. Waybill]],settle_reconcile[No. Waybill],1,0)="","Recon","Recon"),"-")</f>
        <v>-</v>
      </c>
      <c r="AT3313" s="2">
        <f>all_resi[[#This Row],[Nilai COD]]-all_resi[[#This Row],[COD Fee]]-all_resi[[#This Row],[Total Biaya Setelah Diskon]]</f>
        <v>76740</v>
      </c>
      <c r="AU3313" s="2">
        <f>IF(all_resi[[#This Row],[Waktu Terima]]="","",_xlfn.DAYS(all_resi[[#This Row],[Waktu Terima]],all_resi[[#This Row],[Tanggal Pengiriman]]))</f>
        <v>6</v>
      </c>
    </row>
    <row r="3314" spans="1:47" x14ac:dyDescent="0.25">
      <c r="A3314" s="2" t="s">
        <v>17853</v>
      </c>
      <c r="B3314" s="1">
        <v>46202</v>
      </c>
      <c r="C3314" s="2" t="s">
        <v>42</v>
      </c>
      <c r="D3314" s="2" t="s">
        <v>43</v>
      </c>
      <c r="E3314" s="2" t="s">
        <v>44</v>
      </c>
      <c r="F3314" s="2" t="s">
        <v>45</v>
      </c>
      <c r="G3314" s="2" t="s">
        <v>46</v>
      </c>
      <c r="H3314" s="2" t="s">
        <v>47</v>
      </c>
      <c r="I3314" s="2" t="s">
        <v>17854</v>
      </c>
      <c r="J3314" s="2" t="s">
        <v>17855</v>
      </c>
      <c r="K3314" s="2" t="s">
        <v>121</v>
      </c>
      <c r="L3314" s="2" t="s">
        <v>122</v>
      </c>
      <c r="M3314" s="2" t="s">
        <v>1970</v>
      </c>
      <c r="N3314" s="2" t="s">
        <v>17856</v>
      </c>
      <c r="O3314">
        <v>1</v>
      </c>
      <c r="P3314" s="2" t="s">
        <v>53</v>
      </c>
      <c r="Q3314">
        <v>100</v>
      </c>
      <c r="R3314">
        <v>0</v>
      </c>
      <c r="S3314" s="2" t="s">
        <v>54</v>
      </c>
      <c r="T3314" s="2" t="s">
        <v>55</v>
      </c>
      <c r="U3314" s="2" t="s">
        <v>207</v>
      </c>
      <c r="V3314" s="2"/>
      <c r="W3314">
        <v>85000</v>
      </c>
      <c r="X3314">
        <v>0</v>
      </c>
      <c r="Y3314">
        <v>0</v>
      </c>
      <c r="Z3314">
        <v>85000</v>
      </c>
      <c r="AB3314" s="2" t="s">
        <v>57</v>
      </c>
      <c r="AC3314">
        <v>34000</v>
      </c>
      <c r="AD3314">
        <v>51000</v>
      </c>
      <c r="AE3314">
        <v>155000</v>
      </c>
      <c r="AF3314">
        <v>2325</v>
      </c>
      <c r="AG3314" s="2" t="s">
        <v>17854</v>
      </c>
      <c r="AH3314" s="2"/>
      <c r="AI3314" s="1">
        <v>46208</v>
      </c>
      <c r="AJ3314" s="2"/>
      <c r="AK3314" s="2" t="s">
        <v>58</v>
      </c>
      <c r="AM3314" s="2" t="s">
        <v>59</v>
      </c>
      <c r="AP3314" s="2" t="s">
        <v>60</v>
      </c>
      <c r="AQ3314" s="2" t="s">
        <v>41</v>
      </c>
      <c r="AR3314">
        <v>70000</v>
      </c>
      <c r="AS3314" s="2" t="str">
        <f>_xlfn.IFNA(IF(VLOOKUP(all_resi[[#This Row],[No. Waybill]],settle_reconcile[No. Waybill],1,0)="","Recon","Recon"),"-")</f>
        <v>Recon</v>
      </c>
      <c r="AT3314" s="2">
        <f>all_resi[[#This Row],[Nilai COD]]-all_resi[[#This Row],[COD Fee]]-all_resi[[#This Row],[Total Biaya Setelah Diskon]]</f>
        <v>101675</v>
      </c>
      <c r="AU3314" s="2">
        <f>IF(all_resi[[#This Row],[Waktu Terima]]="","",_xlfn.DAYS(all_resi[[#This Row],[Waktu Terima]],all_resi[[#This Row],[Tanggal Pengiriman]]))</f>
        <v>6</v>
      </c>
    </row>
    <row r="3315" spans="1:47" x14ac:dyDescent="0.25">
      <c r="A3315" s="2" t="s">
        <v>17755</v>
      </c>
      <c r="B3315" s="1">
        <v>46202</v>
      </c>
      <c r="C3315" s="2" t="s">
        <v>42</v>
      </c>
      <c r="D3315" s="2" t="s">
        <v>43</v>
      </c>
      <c r="E3315" s="2" t="s">
        <v>44</v>
      </c>
      <c r="F3315" s="2" t="s">
        <v>45</v>
      </c>
      <c r="G3315" s="2" t="s">
        <v>46</v>
      </c>
      <c r="H3315" s="2" t="s">
        <v>47</v>
      </c>
      <c r="I3315" s="2" t="s">
        <v>17756</v>
      </c>
      <c r="J3315" s="2" t="s">
        <v>17757</v>
      </c>
      <c r="K3315" s="2" t="s">
        <v>957</v>
      </c>
      <c r="L3315" s="2" t="s">
        <v>17758</v>
      </c>
      <c r="M3315" s="2" t="s">
        <v>17759</v>
      </c>
      <c r="N3315" s="2" t="s">
        <v>17760</v>
      </c>
      <c r="O3315">
        <v>1</v>
      </c>
      <c r="P3315" s="2" t="s">
        <v>53</v>
      </c>
      <c r="Q3315">
        <v>100</v>
      </c>
      <c r="R3315">
        <v>0</v>
      </c>
      <c r="S3315" s="2" t="s">
        <v>54</v>
      </c>
      <c r="T3315" s="2" t="s">
        <v>55</v>
      </c>
      <c r="U3315" s="2" t="s">
        <v>207</v>
      </c>
      <c r="V3315" s="2"/>
      <c r="W3315">
        <v>38000</v>
      </c>
      <c r="X3315">
        <v>0</v>
      </c>
      <c r="Y3315">
        <v>0</v>
      </c>
      <c r="Z3315">
        <v>38000</v>
      </c>
      <c r="AB3315" s="2" t="s">
        <v>57</v>
      </c>
      <c r="AC3315">
        <v>15200</v>
      </c>
      <c r="AD3315">
        <v>22800</v>
      </c>
      <c r="AE3315">
        <v>103000</v>
      </c>
      <c r="AF3315">
        <v>1545</v>
      </c>
      <c r="AG3315" s="2" t="s">
        <v>17756</v>
      </c>
      <c r="AH3315" s="2"/>
      <c r="AI3315" s="1">
        <v>46205</v>
      </c>
      <c r="AJ3315" s="2"/>
      <c r="AK3315" s="2" t="s">
        <v>58</v>
      </c>
      <c r="AM3315" s="2" t="s">
        <v>59</v>
      </c>
      <c r="AP3315" s="2" t="s">
        <v>60</v>
      </c>
      <c r="AQ3315" s="2" t="s">
        <v>41</v>
      </c>
      <c r="AR3315">
        <v>65000</v>
      </c>
      <c r="AS3315" s="2" t="str">
        <f>_xlfn.IFNA(IF(VLOOKUP(all_resi[[#This Row],[No. Waybill]],settle_reconcile[No. Waybill],1,0)="","Recon","Recon"),"-")</f>
        <v>Recon</v>
      </c>
      <c r="AT3315" s="2">
        <f>all_resi[[#This Row],[Nilai COD]]-all_resi[[#This Row],[COD Fee]]-all_resi[[#This Row],[Total Biaya Setelah Diskon]]</f>
        <v>78655</v>
      </c>
      <c r="AU3315" s="2">
        <f>IF(all_resi[[#This Row],[Waktu Terima]]="","",_xlfn.DAYS(all_resi[[#This Row],[Waktu Terima]],all_resi[[#This Row],[Tanggal Pengiriman]]))</f>
        <v>3</v>
      </c>
    </row>
    <row r="3316" spans="1:47" x14ac:dyDescent="0.25">
      <c r="A3316" s="2" t="s">
        <v>17765</v>
      </c>
      <c r="B3316" s="1">
        <v>46202</v>
      </c>
      <c r="C3316" s="2" t="s">
        <v>42</v>
      </c>
      <c r="D3316" s="2" t="s">
        <v>43</v>
      </c>
      <c r="E3316" s="2" t="s">
        <v>44</v>
      </c>
      <c r="F3316" s="2" t="s">
        <v>45</v>
      </c>
      <c r="G3316" s="2" t="s">
        <v>46</v>
      </c>
      <c r="H3316" s="2" t="s">
        <v>47</v>
      </c>
      <c r="I3316" s="2" t="s">
        <v>17766</v>
      </c>
      <c r="J3316" s="2" t="s">
        <v>17767</v>
      </c>
      <c r="K3316" s="2" t="s">
        <v>69</v>
      </c>
      <c r="L3316" s="2" t="s">
        <v>1223</v>
      </c>
      <c r="M3316" s="2" t="s">
        <v>1420</v>
      </c>
      <c r="N3316" s="2" t="s">
        <v>17768</v>
      </c>
      <c r="O3316">
        <v>1</v>
      </c>
      <c r="P3316" s="2" t="s">
        <v>53</v>
      </c>
      <c r="Q3316">
        <v>100</v>
      </c>
      <c r="R3316">
        <v>0</v>
      </c>
      <c r="S3316" s="2" t="s">
        <v>54</v>
      </c>
      <c r="T3316" s="2" t="s">
        <v>55</v>
      </c>
      <c r="U3316" s="2" t="s">
        <v>207</v>
      </c>
      <c r="V3316" s="2"/>
      <c r="W3316">
        <v>54000</v>
      </c>
      <c r="X3316">
        <v>0</v>
      </c>
      <c r="Y3316">
        <v>0</v>
      </c>
      <c r="Z3316">
        <v>54000</v>
      </c>
      <c r="AB3316" s="2" t="s">
        <v>57</v>
      </c>
      <c r="AC3316">
        <v>21600</v>
      </c>
      <c r="AD3316">
        <v>32400</v>
      </c>
      <c r="AE3316">
        <v>124000</v>
      </c>
      <c r="AF3316">
        <v>1860</v>
      </c>
      <c r="AG3316" s="2" t="s">
        <v>17766</v>
      </c>
      <c r="AH3316" s="2"/>
      <c r="AI3316" s="1">
        <v>46207</v>
      </c>
      <c r="AJ3316" s="2"/>
      <c r="AK3316" s="2" t="s">
        <v>58</v>
      </c>
      <c r="AM3316" s="2" t="s">
        <v>59</v>
      </c>
      <c r="AP3316" s="2" t="s">
        <v>60</v>
      </c>
      <c r="AQ3316" s="2" t="s">
        <v>41</v>
      </c>
      <c r="AR3316">
        <v>70000</v>
      </c>
      <c r="AS3316" s="2" t="str">
        <f>_xlfn.IFNA(IF(VLOOKUP(all_resi[[#This Row],[No. Waybill]],settle_reconcile[No. Waybill],1,0)="","Recon","Recon"),"-")</f>
        <v>Recon</v>
      </c>
      <c r="AT3316" s="2">
        <f>all_resi[[#This Row],[Nilai COD]]-all_resi[[#This Row],[COD Fee]]-all_resi[[#This Row],[Total Biaya Setelah Diskon]]</f>
        <v>89740</v>
      </c>
      <c r="AU3316" s="2">
        <f>IF(all_resi[[#This Row],[Waktu Terima]]="","",_xlfn.DAYS(all_resi[[#This Row],[Waktu Terima]],all_resi[[#This Row],[Tanggal Pengiriman]]))</f>
        <v>5</v>
      </c>
    </row>
    <row r="3317" spans="1:47" x14ac:dyDescent="0.25">
      <c r="A3317" s="2" t="s">
        <v>17745</v>
      </c>
      <c r="B3317" s="1">
        <v>46202</v>
      </c>
      <c r="C3317" s="2" t="s">
        <v>42</v>
      </c>
      <c r="D3317" s="2" t="s">
        <v>43</v>
      </c>
      <c r="E3317" s="2" t="s">
        <v>44</v>
      </c>
      <c r="F3317" s="2" t="s">
        <v>45</v>
      </c>
      <c r="G3317" s="2" t="s">
        <v>46</v>
      </c>
      <c r="H3317" s="2" t="s">
        <v>47</v>
      </c>
      <c r="I3317" s="2" t="s">
        <v>17746</v>
      </c>
      <c r="J3317" s="2" t="s">
        <v>17747</v>
      </c>
      <c r="K3317" s="2" t="s">
        <v>377</v>
      </c>
      <c r="L3317" s="2" t="s">
        <v>2805</v>
      </c>
      <c r="M3317" s="2" t="s">
        <v>17748</v>
      </c>
      <c r="N3317" s="2" t="s">
        <v>17749</v>
      </c>
      <c r="O3317">
        <v>1</v>
      </c>
      <c r="P3317" s="2" t="s">
        <v>53</v>
      </c>
      <c r="Q3317">
        <v>100</v>
      </c>
      <c r="R3317">
        <v>0</v>
      </c>
      <c r="S3317" s="2" t="s">
        <v>54</v>
      </c>
      <c r="T3317" s="2" t="s">
        <v>55</v>
      </c>
      <c r="U3317" s="2" t="s">
        <v>207</v>
      </c>
      <c r="V3317" s="2"/>
      <c r="W3317">
        <v>71000</v>
      </c>
      <c r="X3317">
        <v>0</v>
      </c>
      <c r="Y3317">
        <v>0</v>
      </c>
      <c r="Z3317">
        <v>71000</v>
      </c>
      <c r="AB3317" s="2" t="s">
        <v>57</v>
      </c>
      <c r="AC3317">
        <v>28400</v>
      </c>
      <c r="AD3317">
        <v>42600</v>
      </c>
      <c r="AE3317">
        <v>131000</v>
      </c>
      <c r="AF3317">
        <v>1965</v>
      </c>
      <c r="AG3317" s="2" t="s">
        <v>17746</v>
      </c>
      <c r="AH3317" s="2"/>
      <c r="AI3317" s="1">
        <v>46208</v>
      </c>
      <c r="AJ3317" s="2"/>
      <c r="AK3317" s="2" t="s">
        <v>58</v>
      </c>
      <c r="AM3317" s="2" t="s">
        <v>59</v>
      </c>
      <c r="AP3317" s="2" t="s">
        <v>60</v>
      </c>
      <c r="AQ3317" s="2" t="s">
        <v>41</v>
      </c>
      <c r="AR3317">
        <v>60000</v>
      </c>
      <c r="AS3317" s="2" t="str">
        <f>_xlfn.IFNA(IF(VLOOKUP(all_resi[[#This Row],[No. Waybill]],settle_reconcile[No. Waybill],1,0)="","Recon","Recon"),"-")</f>
        <v>Recon</v>
      </c>
      <c r="AT3317" s="2">
        <f>all_resi[[#This Row],[Nilai COD]]-all_resi[[#This Row],[COD Fee]]-all_resi[[#This Row],[Total Biaya Setelah Diskon]]</f>
        <v>86435</v>
      </c>
      <c r="AU3317" s="2">
        <f>IF(all_resi[[#This Row],[Waktu Terima]]="","",_xlfn.DAYS(all_resi[[#This Row],[Waktu Terima]],all_resi[[#This Row],[Tanggal Pengiriman]]))</f>
        <v>6</v>
      </c>
    </row>
    <row r="3318" spans="1:47" x14ac:dyDescent="0.25">
      <c r="A3318" s="2" t="s">
        <v>17818</v>
      </c>
      <c r="B3318" s="1">
        <v>46202</v>
      </c>
      <c r="C3318" s="2" t="s">
        <v>42</v>
      </c>
      <c r="D3318" s="2" t="s">
        <v>43</v>
      </c>
      <c r="E3318" s="2" t="s">
        <v>44</v>
      </c>
      <c r="F3318" s="2" t="s">
        <v>45</v>
      </c>
      <c r="G3318" s="2" t="s">
        <v>46</v>
      </c>
      <c r="H3318" s="2" t="s">
        <v>47</v>
      </c>
      <c r="I3318" s="2" t="s">
        <v>16368</v>
      </c>
      <c r="J3318" s="2" t="s">
        <v>17819</v>
      </c>
      <c r="K3318" s="2" t="s">
        <v>203</v>
      </c>
      <c r="L3318" s="2" t="s">
        <v>4605</v>
      </c>
      <c r="M3318" s="2" t="s">
        <v>17820</v>
      </c>
      <c r="N3318" s="2" t="s">
        <v>17821</v>
      </c>
      <c r="O3318">
        <v>1</v>
      </c>
      <c r="P3318" s="2" t="s">
        <v>53</v>
      </c>
      <c r="Q3318">
        <v>100</v>
      </c>
      <c r="R3318">
        <v>0</v>
      </c>
      <c r="S3318" s="2" t="s">
        <v>54</v>
      </c>
      <c r="T3318" s="2" t="s">
        <v>55</v>
      </c>
      <c r="U3318" s="2" t="s">
        <v>207</v>
      </c>
      <c r="V3318" s="2"/>
      <c r="W3318">
        <v>14000</v>
      </c>
      <c r="X3318">
        <v>0</v>
      </c>
      <c r="Y3318">
        <v>0</v>
      </c>
      <c r="Z3318">
        <v>14000</v>
      </c>
      <c r="AB3318" s="2" t="s">
        <v>57</v>
      </c>
      <c r="AC3318">
        <v>8000</v>
      </c>
      <c r="AD3318">
        <v>6000</v>
      </c>
      <c r="AE3318">
        <v>84000</v>
      </c>
      <c r="AF3318">
        <v>1260</v>
      </c>
      <c r="AG3318" s="2" t="s">
        <v>256</v>
      </c>
      <c r="AH3318" s="2"/>
      <c r="AI3318" s="1">
        <v>46207</v>
      </c>
      <c r="AJ3318" s="2"/>
      <c r="AK3318" s="2" t="s">
        <v>67</v>
      </c>
      <c r="AM3318" s="2" t="s">
        <v>59</v>
      </c>
      <c r="AP3318" s="2" t="s">
        <v>60</v>
      </c>
      <c r="AQ3318" s="2" t="s">
        <v>41</v>
      </c>
      <c r="AR3318">
        <v>70000</v>
      </c>
      <c r="AS3318" s="2" t="str">
        <f>_xlfn.IFNA(IF(VLOOKUP(all_resi[[#This Row],[No. Waybill]],settle_reconcile[No. Waybill],1,0)="","Recon","Recon"),"-")</f>
        <v>-</v>
      </c>
      <c r="AT3318" s="2">
        <f>all_resi[[#This Row],[Nilai COD]]-all_resi[[#This Row],[COD Fee]]-all_resi[[#This Row],[Total Biaya Setelah Diskon]]</f>
        <v>76740</v>
      </c>
      <c r="AU3318" s="2">
        <f>IF(all_resi[[#This Row],[Waktu Terima]]="","",_xlfn.DAYS(all_resi[[#This Row],[Waktu Terima]],all_resi[[#This Row],[Tanggal Pengiriman]]))</f>
        <v>5</v>
      </c>
    </row>
    <row r="3319" spans="1:47" x14ac:dyDescent="0.25">
      <c r="A3319" s="2" t="s">
        <v>17750</v>
      </c>
      <c r="B3319" s="1">
        <v>46202</v>
      </c>
      <c r="C3319" s="2" t="s">
        <v>42</v>
      </c>
      <c r="D3319" s="2" t="s">
        <v>43</v>
      </c>
      <c r="E3319" s="2" t="s">
        <v>44</v>
      </c>
      <c r="F3319" s="2" t="s">
        <v>45</v>
      </c>
      <c r="G3319" s="2" t="s">
        <v>46</v>
      </c>
      <c r="H3319" s="2" t="s">
        <v>47</v>
      </c>
      <c r="I3319" s="2" t="s">
        <v>17751</v>
      </c>
      <c r="J3319" s="2" t="s">
        <v>17752</v>
      </c>
      <c r="K3319" s="2" t="s">
        <v>116</v>
      </c>
      <c r="L3319" s="2" t="s">
        <v>4296</v>
      </c>
      <c r="M3319" s="2" t="s">
        <v>17753</v>
      </c>
      <c r="N3319" s="2" t="s">
        <v>17754</v>
      </c>
      <c r="O3319">
        <v>1</v>
      </c>
      <c r="P3319" s="2" t="s">
        <v>53</v>
      </c>
      <c r="Q3319">
        <v>100</v>
      </c>
      <c r="R3319">
        <v>0</v>
      </c>
      <c r="S3319" s="2" t="s">
        <v>54</v>
      </c>
      <c r="T3319" s="2" t="s">
        <v>55</v>
      </c>
      <c r="U3319" s="2" t="s">
        <v>207</v>
      </c>
      <c r="V3319" s="2"/>
      <c r="W3319">
        <v>16000</v>
      </c>
      <c r="X3319">
        <v>0</v>
      </c>
      <c r="Y3319">
        <v>0</v>
      </c>
      <c r="Z3319">
        <v>16000</v>
      </c>
      <c r="AB3319" s="2" t="s">
        <v>57</v>
      </c>
      <c r="AC3319">
        <v>11000</v>
      </c>
      <c r="AD3319">
        <v>5000</v>
      </c>
      <c r="AE3319">
        <v>86000</v>
      </c>
      <c r="AF3319">
        <v>1290</v>
      </c>
      <c r="AG3319" s="2" t="s">
        <v>17751</v>
      </c>
      <c r="AH3319" s="2"/>
      <c r="AI3319" s="1">
        <v>46205</v>
      </c>
      <c r="AJ3319" s="2"/>
      <c r="AK3319" s="2" t="s">
        <v>58</v>
      </c>
      <c r="AM3319" s="2" t="s">
        <v>59</v>
      </c>
      <c r="AP3319" s="2" t="s">
        <v>60</v>
      </c>
      <c r="AQ3319" s="2" t="s">
        <v>41</v>
      </c>
      <c r="AR3319">
        <v>70000</v>
      </c>
      <c r="AS3319" s="2" t="str">
        <f>_xlfn.IFNA(IF(VLOOKUP(all_resi[[#This Row],[No. Waybill]],settle_reconcile[No. Waybill],1,0)="","Recon","Recon"),"-")</f>
        <v>Recon</v>
      </c>
      <c r="AT3319" s="2">
        <f>all_resi[[#This Row],[Nilai COD]]-all_resi[[#This Row],[COD Fee]]-all_resi[[#This Row],[Total Biaya Setelah Diskon]]</f>
        <v>79710</v>
      </c>
      <c r="AU3319" s="2">
        <f>IF(all_resi[[#This Row],[Waktu Terima]]="","",_xlfn.DAYS(all_resi[[#This Row],[Waktu Terima]],all_resi[[#This Row],[Tanggal Pengiriman]]))</f>
        <v>3</v>
      </c>
    </row>
    <row r="3320" spans="1:47" x14ac:dyDescent="0.25">
      <c r="A3320" s="2" t="s">
        <v>17959</v>
      </c>
      <c r="B3320" s="1">
        <v>46202</v>
      </c>
      <c r="C3320" s="2" t="s">
        <v>42</v>
      </c>
      <c r="D3320" s="2" t="s">
        <v>43</v>
      </c>
      <c r="E3320" s="2" t="s">
        <v>44</v>
      </c>
      <c r="F3320" s="2" t="s">
        <v>45</v>
      </c>
      <c r="G3320" s="2" t="s">
        <v>46</v>
      </c>
      <c r="H3320" s="2" t="s">
        <v>80</v>
      </c>
      <c r="I3320" s="2" t="s">
        <v>17960</v>
      </c>
      <c r="J3320" s="2" t="s">
        <v>17961</v>
      </c>
      <c r="K3320" s="2" t="s">
        <v>126</v>
      </c>
      <c r="L3320" s="2" t="s">
        <v>1468</v>
      </c>
      <c r="M3320" s="2" t="s">
        <v>5244</v>
      </c>
      <c r="N3320" s="2" t="s">
        <v>17962</v>
      </c>
      <c r="O3320">
        <v>1</v>
      </c>
      <c r="P3320" s="2" t="s">
        <v>53</v>
      </c>
      <c r="Q3320">
        <v>100</v>
      </c>
      <c r="R3320">
        <v>0</v>
      </c>
      <c r="S3320" s="2" t="s">
        <v>54</v>
      </c>
      <c r="T3320" s="2" t="s">
        <v>55</v>
      </c>
      <c r="U3320" s="2" t="s">
        <v>86</v>
      </c>
      <c r="V3320" s="2"/>
      <c r="W3320">
        <v>60000</v>
      </c>
      <c r="X3320">
        <v>0</v>
      </c>
      <c r="Y3320">
        <v>0</v>
      </c>
      <c r="Z3320">
        <v>60000</v>
      </c>
      <c r="AB3320" s="2" t="s">
        <v>57</v>
      </c>
      <c r="AC3320">
        <v>24000</v>
      </c>
      <c r="AD3320">
        <v>36000</v>
      </c>
      <c r="AE3320">
        <v>120000</v>
      </c>
      <c r="AF3320">
        <v>1800</v>
      </c>
      <c r="AG3320" s="2" t="s">
        <v>17960</v>
      </c>
      <c r="AH3320" s="2"/>
      <c r="AI3320" s="1">
        <v>46208</v>
      </c>
      <c r="AJ3320" s="2" t="s">
        <v>87</v>
      </c>
      <c r="AK3320" s="2" t="s">
        <v>58</v>
      </c>
      <c r="AM3320" s="2" t="s">
        <v>59</v>
      </c>
      <c r="AP3320" s="2" t="s">
        <v>60</v>
      </c>
      <c r="AQ3320" s="2" t="s">
        <v>41</v>
      </c>
      <c r="AR3320">
        <v>60000</v>
      </c>
      <c r="AS3320" s="2" t="str">
        <f>_xlfn.IFNA(IF(VLOOKUP(all_resi[[#This Row],[No. Waybill]],settle_reconcile[No. Waybill],1,0)="","Recon","Recon"),"-")</f>
        <v>Recon</v>
      </c>
      <c r="AT3320" s="2">
        <f>all_resi[[#This Row],[Nilai COD]]-all_resi[[#This Row],[COD Fee]]-all_resi[[#This Row],[Total Biaya Setelah Diskon]]</f>
        <v>82200</v>
      </c>
      <c r="AU3320" s="2">
        <f>IF(all_resi[[#This Row],[Waktu Terima]]="","",_xlfn.DAYS(all_resi[[#This Row],[Waktu Terima]],all_resi[[#This Row],[Tanggal Pengiriman]]))</f>
        <v>6</v>
      </c>
    </row>
    <row r="3321" spans="1:47" x14ac:dyDescent="0.25">
      <c r="A3321" s="2" t="s">
        <v>18452</v>
      </c>
      <c r="B3321" s="1">
        <v>46202</v>
      </c>
      <c r="C3321" s="2" t="s">
        <v>42</v>
      </c>
      <c r="D3321" s="2" t="s">
        <v>43</v>
      </c>
      <c r="E3321" s="2" t="s">
        <v>44</v>
      </c>
      <c r="F3321" s="2" t="s">
        <v>45</v>
      </c>
      <c r="G3321" s="2" t="s">
        <v>46</v>
      </c>
      <c r="H3321" s="2" t="s">
        <v>80</v>
      </c>
      <c r="I3321" s="2" t="s">
        <v>18453</v>
      </c>
      <c r="J3321" s="2" t="s">
        <v>18454</v>
      </c>
      <c r="K3321" s="2" t="s">
        <v>116</v>
      </c>
      <c r="L3321" s="2" t="s">
        <v>1184</v>
      </c>
      <c r="M3321" s="2" t="s">
        <v>18455</v>
      </c>
      <c r="N3321" s="2" t="s">
        <v>18456</v>
      </c>
      <c r="O3321">
        <v>1</v>
      </c>
      <c r="P3321" s="2" t="s">
        <v>53</v>
      </c>
      <c r="Q3321">
        <v>100</v>
      </c>
      <c r="R3321">
        <v>0</v>
      </c>
      <c r="S3321" s="2" t="s">
        <v>54</v>
      </c>
      <c r="T3321" s="2" t="s">
        <v>55</v>
      </c>
      <c r="U3321" s="2" t="s">
        <v>305</v>
      </c>
      <c r="V3321" s="2"/>
      <c r="W3321">
        <v>12000</v>
      </c>
      <c r="X3321">
        <v>0</v>
      </c>
      <c r="Y3321">
        <v>0</v>
      </c>
      <c r="Z3321">
        <v>12000</v>
      </c>
      <c r="AB3321" s="2" t="s">
        <v>57</v>
      </c>
      <c r="AC3321">
        <v>7000</v>
      </c>
      <c r="AD3321">
        <v>5000</v>
      </c>
      <c r="AE3321">
        <v>82000</v>
      </c>
      <c r="AF3321">
        <v>1230</v>
      </c>
      <c r="AG3321" s="2" t="s">
        <v>18453</v>
      </c>
      <c r="AH3321" s="2"/>
      <c r="AI3321" s="1">
        <v>46204</v>
      </c>
      <c r="AJ3321" s="2" t="s">
        <v>87</v>
      </c>
      <c r="AK3321" s="2" t="s">
        <v>58</v>
      </c>
      <c r="AM3321" s="2" t="s">
        <v>59</v>
      </c>
      <c r="AP3321" s="2" t="s">
        <v>60</v>
      </c>
      <c r="AQ3321" s="2" t="s">
        <v>41</v>
      </c>
      <c r="AR3321">
        <v>70000</v>
      </c>
      <c r="AS3321" s="2" t="str">
        <f>_xlfn.IFNA(IF(VLOOKUP(all_resi[[#This Row],[No. Waybill]],settle_reconcile[No. Waybill],1,0)="","Recon","Recon"),"-")</f>
        <v>Recon</v>
      </c>
      <c r="AT3321" s="2">
        <f>all_resi[[#This Row],[Nilai COD]]-all_resi[[#This Row],[COD Fee]]-all_resi[[#This Row],[Total Biaya Setelah Diskon]]</f>
        <v>75770</v>
      </c>
      <c r="AU3321" s="2">
        <f>IF(all_resi[[#This Row],[Waktu Terima]]="","",_xlfn.DAYS(all_resi[[#This Row],[Waktu Terima]],all_resi[[#This Row],[Tanggal Pengiriman]]))</f>
        <v>2</v>
      </c>
    </row>
    <row r="3322" spans="1:47" x14ac:dyDescent="0.25">
      <c r="A3322" s="2" t="s">
        <v>17977</v>
      </c>
      <c r="B3322" s="1">
        <v>46202</v>
      </c>
      <c r="C3322" s="2" t="s">
        <v>42</v>
      </c>
      <c r="D3322" s="2" t="s">
        <v>43</v>
      </c>
      <c r="E3322" s="2" t="s">
        <v>44</v>
      </c>
      <c r="F3322" s="2" t="s">
        <v>45</v>
      </c>
      <c r="G3322" s="2" t="s">
        <v>46</v>
      </c>
      <c r="H3322" s="2" t="s">
        <v>80</v>
      </c>
      <c r="I3322" s="2" t="s">
        <v>17978</v>
      </c>
      <c r="J3322" s="2" t="s">
        <v>17979</v>
      </c>
      <c r="K3322" s="2" t="s">
        <v>237</v>
      </c>
      <c r="L3322" s="2" t="s">
        <v>238</v>
      </c>
      <c r="M3322" s="2" t="s">
        <v>3322</v>
      </c>
      <c r="N3322" s="2" t="s">
        <v>17980</v>
      </c>
      <c r="O3322">
        <v>1</v>
      </c>
      <c r="P3322" s="2" t="s">
        <v>53</v>
      </c>
      <c r="Q3322">
        <v>100</v>
      </c>
      <c r="R3322">
        <v>5500000</v>
      </c>
      <c r="S3322" s="2" t="s">
        <v>54</v>
      </c>
      <c r="T3322" s="2" t="s">
        <v>55</v>
      </c>
      <c r="U3322" s="2" t="s">
        <v>86</v>
      </c>
      <c r="V3322" s="2" t="s">
        <v>2496</v>
      </c>
      <c r="W3322">
        <v>37000</v>
      </c>
      <c r="X3322">
        <v>0</v>
      </c>
      <c r="Y3322">
        <v>0</v>
      </c>
      <c r="Z3322">
        <v>37000</v>
      </c>
      <c r="AB3322" s="2" t="s">
        <v>57</v>
      </c>
      <c r="AC3322">
        <v>14800</v>
      </c>
      <c r="AD3322">
        <v>22200</v>
      </c>
      <c r="AE3322">
        <v>92000</v>
      </c>
      <c r="AF3322">
        <v>1380</v>
      </c>
      <c r="AG3322" s="2" t="s">
        <v>17978</v>
      </c>
      <c r="AH3322" s="2"/>
      <c r="AI3322" s="1">
        <v>46207</v>
      </c>
      <c r="AJ3322" s="2" t="s">
        <v>87</v>
      </c>
      <c r="AK3322" s="2" t="s">
        <v>58</v>
      </c>
      <c r="AM3322" s="2" t="s">
        <v>59</v>
      </c>
      <c r="AP3322" s="2" t="s">
        <v>60</v>
      </c>
      <c r="AQ3322" s="2" t="s">
        <v>41</v>
      </c>
      <c r="AR3322">
        <v>55000</v>
      </c>
      <c r="AS3322" s="2" t="str">
        <f>_xlfn.IFNA(IF(VLOOKUP(all_resi[[#This Row],[No. Waybill]],settle_reconcile[No. Waybill],1,0)="","Recon","Recon"),"-")</f>
        <v>Recon</v>
      </c>
      <c r="AT3322" s="2">
        <f>all_resi[[#This Row],[Nilai COD]]-all_resi[[#This Row],[COD Fee]]-all_resi[[#This Row],[Total Biaya Setelah Diskon]]</f>
        <v>68420</v>
      </c>
      <c r="AU3322" s="2">
        <f>IF(all_resi[[#This Row],[Waktu Terima]]="","",_xlfn.DAYS(all_resi[[#This Row],[Waktu Terima]],all_resi[[#This Row],[Tanggal Pengiriman]]))</f>
        <v>5</v>
      </c>
    </row>
    <row r="3323" spans="1:47" x14ac:dyDescent="0.25">
      <c r="A3323" s="2" t="s">
        <v>17963</v>
      </c>
      <c r="B3323" s="1">
        <v>46202</v>
      </c>
      <c r="C3323" s="2" t="s">
        <v>42</v>
      </c>
      <c r="D3323" s="2" t="s">
        <v>43</v>
      </c>
      <c r="E3323" s="2" t="s">
        <v>44</v>
      </c>
      <c r="F3323" s="2" t="s">
        <v>45</v>
      </c>
      <c r="G3323" s="2" t="s">
        <v>46</v>
      </c>
      <c r="H3323" s="2" t="s">
        <v>47</v>
      </c>
      <c r="I3323" s="2" t="s">
        <v>17964</v>
      </c>
      <c r="J3323" s="2" t="s">
        <v>17965</v>
      </c>
      <c r="K3323" s="2" t="s">
        <v>209</v>
      </c>
      <c r="L3323" s="2" t="s">
        <v>3231</v>
      </c>
      <c r="M3323" s="2" t="s">
        <v>15767</v>
      </c>
      <c r="N3323" s="2" t="s">
        <v>17966</v>
      </c>
      <c r="O3323">
        <v>1</v>
      </c>
      <c r="P3323" s="2" t="s">
        <v>53</v>
      </c>
      <c r="Q3323">
        <v>100</v>
      </c>
      <c r="R3323">
        <v>0</v>
      </c>
      <c r="S3323" s="2" t="s">
        <v>54</v>
      </c>
      <c r="T3323" s="2" t="s">
        <v>55</v>
      </c>
      <c r="U3323" s="2" t="s">
        <v>207</v>
      </c>
      <c r="V3323" s="2"/>
      <c r="W3323">
        <v>52000</v>
      </c>
      <c r="X3323">
        <v>0</v>
      </c>
      <c r="Y3323">
        <v>0</v>
      </c>
      <c r="Z3323">
        <v>52000</v>
      </c>
      <c r="AB3323" s="2" t="s">
        <v>57</v>
      </c>
      <c r="AC3323">
        <v>20800</v>
      </c>
      <c r="AD3323">
        <v>31200</v>
      </c>
      <c r="AE3323">
        <v>122000</v>
      </c>
      <c r="AF3323">
        <v>1830</v>
      </c>
      <c r="AG3323" s="2" t="s">
        <v>17964</v>
      </c>
      <c r="AH3323" s="2"/>
      <c r="AI3323" s="1">
        <v>46209</v>
      </c>
      <c r="AJ3323" s="2"/>
      <c r="AK3323" s="2" t="s">
        <v>58</v>
      </c>
      <c r="AM3323" s="2" t="s">
        <v>59</v>
      </c>
      <c r="AP3323" s="2" t="s">
        <v>60</v>
      </c>
      <c r="AQ3323" s="2" t="s">
        <v>41</v>
      </c>
      <c r="AR3323">
        <v>70000</v>
      </c>
      <c r="AS3323" s="2" t="str">
        <f>_xlfn.IFNA(IF(VLOOKUP(all_resi[[#This Row],[No. Waybill]],settle_reconcile[No. Waybill],1,0)="","Recon","Recon"),"-")</f>
        <v>Recon</v>
      </c>
      <c r="AT3323" s="2">
        <f>all_resi[[#This Row],[Nilai COD]]-all_resi[[#This Row],[COD Fee]]-all_resi[[#This Row],[Total Biaya Setelah Diskon]]</f>
        <v>88970</v>
      </c>
      <c r="AU3323" s="2">
        <f>IF(all_resi[[#This Row],[Waktu Terima]]="","",_xlfn.DAYS(all_resi[[#This Row],[Waktu Terima]],all_resi[[#This Row],[Tanggal Pengiriman]]))</f>
        <v>7</v>
      </c>
    </row>
    <row r="3324" spans="1:47" x14ac:dyDescent="0.25">
      <c r="A3324" s="2" t="s">
        <v>18249</v>
      </c>
      <c r="B3324" s="1">
        <v>46202</v>
      </c>
      <c r="C3324" s="2" t="s">
        <v>42</v>
      </c>
      <c r="D3324" s="2" t="s">
        <v>43</v>
      </c>
      <c r="E3324" s="2" t="s">
        <v>44</v>
      </c>
      <c r="F3324" s="2" t="s">
        <v>45</v>
      </c>
      <c r="G3324" s="2" t="s">
        <v>46</v>
      </c>
      <c r="H3324" s="2" t="s">
        <v>47</v>
      </c>
      <c r="I3324" s="2" t="s">
        <v>18250</v>
      </c>
      <c r="J3324" s="2" t="s">
        <v>18251</v>
      </c>
      <c r="K3324" s="2" t="s">
        <v>143</v>
      </c>
      <c r="L3324" s="2" t="s">
        <v>548</v>
      </c>
      <c r="M3324" s="2" t="s">
        <v>11015</v>
      </c>
      <c r="N3324" s="2" t="s">
        <v>18252</v>
      </c>
      <c r="O3324">
        <v>1</v>
      </c>
      <c r="P3324" s="2" t="s">
        <v>53</v>
      </c>
      <c r="Q3324">
        <v>100</v>
      </c>
      <c r="R3324">
        <v>0</v>
      </c>
      <c r="S3324" s="2" t="s">
        <v>54</v>
      </c>
      <c r="T3324" s="2" t="s">
        <v>55</v>
      </c>
      <c r="U3324" s="2" t="s">
        <v>207</v>
      </c>
      <c r="V3324" s="2"/>
      <c r="W3324">
        <v>19000</v>
      </c>
      <c r="X3324">
        <v>0</v>
      </c>
      <c r="Y3324">
        <v>0</v>
      </c>
      <c r="Z3324">
        <v>19000</v>
      </c>
      <c r="AB3324" s="2" t="s">
        <v>57</v>
      </c>
      <c r="AC3324">
        <v>12000</v>
      </c>
      <c r="AD3324">
        <v>7000</v>
      </c>
      <c r="AE3324">
        <v>89000</v>
      </c>
      <c r="AF3324">
        <v>1335</v>
      </c>
      <c r="AG3324" s="2" t="s">
        <v>256</v>
      </c>
      <c r="AH3324" s="2"/>
      <c r="AI3324" s="1">
        <v>46206</v>
      </c>
      <c r="AJ3324" s="2"/>
      <c r="AK3324" s="2" t="s">
        <v>67</v>
      </c>
      <c r="AM3324" s="2" t="s">
        <v>59</v>
      </c>
      <c r="AP3324" s="2" t="s">
        <v>60</v>
      </c>
      <c r="AQ3324" s="2" t="s">
        <v>41</v>
      </c>
      <c r="AR3324">
        <v>70000</v>
      </c>
      <c r="AS3324" s="2" t="str">
        <f>_xlfn.IFNA(IF(VLOOKUP(all_resi[[#This Row],[No. Waybill]],settle_reconcile[No. Waybill],1,0)="","Recon","Recon"),"-")</f>
        <v>-</v>
      </c>
      <c r="AT3324" s="2">
        <f>all_resi[[#This Row],[Nilai COD]]-all_resi[[#This Row],[COD Fee]]-all_resi[[#This Row],[Total Biaya Setelah Diskon]]</f>
        <v>80665</v>
      </c>
      <c r="AU3324" s="2">
        <f>IF(all_resi[[#This Row],[Waktu Terima]]="","",_xlfn.DAYS(all_resi[[#This Row],[Waktu Terima]],all_resi[[#This Row],[Tanggal Pengiriman]]))</f>
        <v>4</v>
      </c>
    </row>
    <row r="3325" spans="1:47" x14ac:dyDescent="0.25">
      <c r="A3325" s="2" t="s">
        <v>18442</v>
      </c>
      <c r="B3325" s="1">
        <v>46202</v>
      </c>
      <c r="C3325" s="2" t="s">
        <v>42</v>
      </c>
      <c r="D3325" s="2" t="s">
        <v>43</v>
      </c>
      <c r="E3325" s="2" t="s">
        <v>44</v>
      </c>
      <c r="F3325" s="2" t="s">
        <v>45</v>
      </c>
      <c r="G3325" s="2" t="s">
        <v>46</v>
      </c>
      <c r="H3325" s="2" t="s">
        <v>47</v>
      </c>
      <c r="I3325" s="2" t="s">
        <v>18443</v>
      </c>
      <c r="J3325" s="2" t="s">
        <v>18444</v>
      </c>
      <c r="K3325" s="2" t="s">
        <v>177</v>
      </c>
      <c r="L3325" s="2" t="s">
        <v>222</v>
      </c>
      <c r="M3325" s="2" t="s">
        <v>18445</v>
      </c>
      <c r="N3325" s="2" t="s">
        <v>18446</v>
      </c>
      <c r="O3325">
        <v>1</v>
      </c>
      <c r="P3325" s="2" t="s">
        <v>53</v>
      </c>
      <c r="Q3325">
        <v>100</v>
      </c>
      <c r="R3325">
        <v>0</v>
      </c>
      <c r="S3325" s="2" t="s">
        <v>54</v>
      </c>
      <c r="T3325" s="2" t="s">
        <v>55</v>
      </c>
      <c r="U3325" s="2" t="s">
        <v>18447</v>
      </c>
      <c r="V3325" s="2"/>
      <c r="W3325">
        <v>80000</v>
      </c>
      <c r="X3325">
        <v>0</v>
      </c>
      <c r="Y3325">
        <v>0</v>
      </c>
      <c r="Z3325">
        <v>80000</v>
      </c>
      <c r="AB3325" s="2" t="s">
        <v>57</v>
      </c>
      <c r="AC3325">
        <v>32000</v>
      </c>
      <c r="AD3325">
        <v>48000</v>
      </c>
      <c r="AE3325">
        <v>195000</v>
      </c>
      <c r="AF3325">
        <v>2925</v>
      </c>
      <c r="AG3325" s="2"/>
      <c r="AH3325" s="2"/>
      <c r="AI3325" s="1"/>
      <c r="AJ3325" s="2"/>
      <c r="AK3325" s="2" t="s">
        <v>67</v>
      </c>
      <c r="AM3325" s="2" t="s">
        <v>59</v>
      </c>
      <c r="AP3325" s="2" t="s">
        <v>60</v>
      </c>
      <c r="AQ3325" s="2" t="s">
        <v>41</v>
      </c>
      <c r="AR3325">
        <v>115000</v>
      </c>
      <c r="AS3325" s="2" t="str">
        <f>_xlfn.IFNA(IF(VLOOKUP(all_resi[[#This Row],[No. Waybill]],settle_reconcile[No. Waybill],1,0)="","Recon","Recon"),"-")</f>
        <v>-</v>
      </c>
      <c r="AT3325" s="2">
        <f>all_resi[[#This Row],[Nilai COD]]-all_resi[[#This Row],[COD Fee]]-all_resi[[#This Row],[Total Biaya Setelah Diskon]]</f>
        <v>144075</v>
      </c>
      <c r="AU3325" s="2" t="str">
        <f>IF(all_resi[[#This Row],[Waktu Terima]]="","",_xlfn.DAYS(all_resi[[#This Row],[Waktu Terima]],all_resi[[#This Row],[Tanggal Pengiriman]]))</f>
        <v/>
      </c>
    </row>
    <row r="3326" spans="1:47" x14ac:dyDescent="0.25">
      <c r="A3326" s="2" t="s">
        <v>18438</v>
      </c>
      <c r="B3326" s="1">
        <v>46202</v>
      </c>
      <c r="C3326" s="2" t="s">
        <v>42</v>
      </c>
      <c r="D3326" s="2" t="s">
        <v>43</v>
      </c>
      <c r="E3326" s="2" t="s">
        <v>44</v>
      </c>
      <c r="F3326" s="2" t="s">
        <v>45</v>
      </c>
      <c r="G3326" s="2" t="s">
        <v>46</v>
      </c>
      <c r="H3326" s="2" t="s">
        <v>80</v>
      </c>
      <c r="I3326" s="2" t="s">
        <v>18439</v>
      </c>
      <c r="J3326" s="2" t="s">
        <v>18440</v>
      </c>
      <c r="K3326" s="2" t="s">
        <v>171</v>
      </c>
      <c r="L3326" s="2" t="s">
        <v>1453</v>
      </c>
      <c r="M3326" s="2" t="s">
        <v>1895</v>
      </c>
      <c r="N3326" s="2" t="s">
        <v>18441</v>
      </c>
      <c r="O3326">
        <v>1</v>
      </c>
      <c r="P3326" s="2" t="s">
        <v>53</v>
      </c>
      <c r="Q3326">
        <v>100</v>
      </c>
      <c r="R3326">
        <v>0</v>
      </c>
      <c r="S3326" s="2" t="s">
        <v>54</v>
      </c>
      <c r="T3326" s="2" t="s">
        <v>55</v>
      </c>
      <c r="U3326" s="2" t="s">
        <v>305</v>
      </c>
      <c r="V3326" s="2"/>
      <c r="W3326">
        <v>38000</v>
      </c>
      <c r="X3326">
        <v>0</v>
      </c>
      <c r="Y3326">
        <v>0</v>
      </c>
      <c r="Z3326">
        <v>38000</v>
      </c>
      <c r="AB3326" s="2" t="s">
        <v>57</v>
      </c>
      <c r="AC3326">
        <v>15200</v>
      </c>
      <c r="AD3326">
        <v>22800</v>
      </c>
      <c r="AE3326">
        <v>108000</v>
      </c>
      <c r="AF3326">
        <v>1620</v>
      </c>
      <c r="AG3326" s="2" t="s">
        <v>18439</v>
      </c>
      <c r="AH3326" s="2"/>
      <c r="AI3326" s="1">
        <v>46206</v>
      </c>
      <c r="AJ3326" s="2" t="s">
        <v>87</v>
      </c>
      <c r="AK3326" s="2" t="s">
        <v>58</v>
      </c>
      <c r="AM3326" s="2" t="s">
        <v>59</v>
      </c>
      <c r="AP3326" s="2" t="s">
        <v>60</v>
      </c>
      <c r="AQ3326" s="2" t="s">
        <v>41</v>
      </c>
      <c r="AR3326">
        <v>70000</v>
      </c>
      <c r="AS3326" s="2" t="str">
        <f>_xlfn.IFNA(IF(VLOOKUP(all_resi[[#This Row],[No. Waybill]],settle_reconcile[No. Waybill],1,0)="","Recon","Recon"),"-")</f>
        <v>Recon</v>
      </c>
      <c r="AT3326" s="2">
        <f>all_resi[[#This Row],[Nilai COD]]-all_resi[[#This Row],[COD Fee]]-all_resi[[#This Row],[Total Biaya Setelah Diskon]]</f>
        <v>83580</v>
      </c>
      <c r="AU3326" s="2">
        <f>IF(all_resi[[#This Row],[Waktu Terima]]="","",_xlfn.DAYS(all_resi[[#This Row],[Waktu Terima]],all_resi[[#This Row],[Tanggal Pengiriman]]))</f>
        <v>4</v>
      </c>
    </row>
    <row r="3327" spans="1:47" x14ac:dyDescent="0.25">
      <c r="A3327" s="2" t="s">
        <v>18245</v>
      </c>
      <c r="B3327" s="1">
        <v>46202</v>
      </c>
      <c r="C3327" s="2" t="s">
        <v>42</v>
      </c>
      <c r="D3327" s="2" t="s">
        <v>43</v>
      </c>
      <c r="E3327" s="2" t="s">
        <v>44</v>
      </c>
      <c r="F3327" s="2" t="s">
        <v>45</v>
      </c>
      <c r="G3327" s="2" t="s">
        <v>46</v>
      </c>
      <c r="H3327" s="2" t="s">
        <v>47</v>
      </c>
      <c r="I3327" s="2" t="s">
        <v>18246</v>
      </c>
      <c r="J3327" s="2" t="s">
        <v>18247</v>
      </c>
      <c r="K3327" s="2" t="s">
        <v>49</v>
      </c>
      <c r="L3327" s="2" t="s">
        <v>1690</v>
      </c>
      <c r="M3327" s="2" t="s">
        <v>9621</v>
      </c>
      <c r="N3327" s="2" t="s">
        <v>18248</v>
      </c>
      <c r="O3327">
        <v>1</v>
      </c>
      <c r="P3327" s="2" t="s">
        <v>53</v>
      </c>
      <c r="Q3327">
        <v>100</v>
      </c>
      <c r="R3327">
        <v>0</v>
      </c>
      <c r="S3327" s="2" t="s">
        <v>54</v>
      </c>
      <c r="T3327" s="2" t="s">
        <v>55</v>
      </c>
      <c r="U3327" s="2" t="s">
        <v>97</v>
      </c>
      <c r="V3327" s="2"/>
      <c r="W3327">
        <v>72000</v>
      </c>
      <c r="X3327">
        <v>0</v>
      </c>
      <c r="Y3327">
        <v>0</v>
      </c>
      <c r="Z3327">
        <v>72000</v>
      </c>
      <c r="AB3327" s="2" t="s">
        <v>57</v>
      </c>
      <c r="AC3327">
        <v>28800</v>
      </c>
      <c r="AD3327">
        <v>43200</v>
      </c>
      <c r="AE3327">
        <v>142000</v>
      </c>
      <c r="AF3327">
        <v>2130</v>
      </c>
      <c r="AG3327" s="2"/>
      <c r="AH3327" s="2"/>
      <c r="AI3327" s="1"/>
      <c r="AJ3327" s="2"/>
      <c r="AK3327" s="2" t="s">
        <v>67</v>
      </c>
      <c r="AM3327" s="2" t="s">
        <v>59</v>
      </c>
      <c r="AP3327" s="2" t="s">
        <v>60</v>
      </c>
      <c r="AQ3327" s="2" t="s">
        <v>41</v>
      </c>
      <c r="AR3327">
        <v>70000</v>
      </c>
      <c r="AS3327" s="2" t="str">
        <f>_xlfn.IFNA(IF(VLOOKUP(all_resi[[#This Row],[No. Waybill]],settle_reconcile[No. Waybill],1,0)="","Recon","Recon"),"-")</f>
        <v>-</v>
      </c>
      <c r="AT3327" s="2">
        <f>all_resi[[#This Row],[Nilai COD]]-all_resi[[#This Row],[COD Fee]]-all_resi[[#This Row],[Total Biaya Setelah Diskon]]</f>
        <v>96670</v>
      </c>
      <c r="AU3327" s="2" t="str">
        <f>IF(all_resi[[#This Row],[Waktu Terima]]="","",_xlfn.DAYS(all_resi[[#This Row],[Waktu Terima]],all_resi[[#This Row],[Tanggal Pengiriman]]))</f>
        <v/>
      </c>
    </row>
    <row r="3328" spans="1:47" x14ac:dyDescent="0.25">
      <c r="A3328" s="2" t="s">
        <v>17991</v>
      </c>
      <c r="B3328" s="1">
        <v>46202</v>
      </c>
      <c r="C3328" s="2" t="s">
        <v>42</v>
      </c>
      <c r="D3328" s="2" t="s">
        <v>43</v>
      </c>
      <c r="E3328" s="2" t="s">
        <v>44</v>
      </c>
      <c r="F3328" s="2" t="s">
        <v>45</v>
      </c>
      <c r="G3328" s="2" t="s">
        <v>46</v>
      </c>
      <c r="H3328" s="2" t="s">
        <v>47</v>
      </c>
      <c r="I3328" s="2" t="s">
        <v>17992</v>
      </c>
      <c r="J3328" s="2" t="s">
        <v>17993</v>
      </c>
      <c r="K3328" s="2" t="s">
        <v>183</v>
      </c>
      <c r="L3328" s="2" t="s">
        <v>446</v>
      </c>
      <c r="M3328" s="2" t="s">
        <v>3840</v>
      </c>
      <c r="N3328" s="2" t="s">
        <v>17994</v>
      </c>
      <c r="O3328">
        <v>1</v>
      </c>
      <c r="P3328" s="2" t="s">
        <v>53</v>
      </c>
      <c r="Q3328">
        <v>100</v>
      </c>
      <c r="R3328">
        <v>0</v>
      </c>
      <c r="S3328" s="2" t="s">
        <v>54</v>
      </c>
      <c r="T3328" s="2" t="s">
        <v>55</v>
      </c>
      <c r="U3328" s="2" t="s">
        <v>207</v>
      </c>
      <c r="V3328" s="2"/>
      <c r="W3328">
        <v>82000</v>
      </c>
      <c r="X3328">
        <v>0</v>
      </c>
      <c r="Y3328">
        <v>0</v>
      </c>
      <c r="Z3328">
        <v>82000</v>
      </c>
      <c r="AB3328" s="2" t="s">
        <v>57</v>
      </c>
      <c r="AC3328">
        <v>32800</v>
      </c>
      <c r="AD3328">
        <v>49200</v>
      </c>
      <c r="AE3328">
        <v>170000</v>
      </c>
      <c r="AF3328">
        <v>2550</v>
      </c>
      <c r="AG3328" s="2"/>
      <c r="AH3328" s="2"/>
      <c r="AI3328" s="1"/>
      <c r="AJ3328" s="2"/>
      <c r="AK3328" s="2" t="s">
        <v>67</v>
      </c>
      <c r="AM3328" s="2" t="s">
        <v>59</v>
      </c>
      <c r="AP3328" s="2" t="s">
        <v>60</v>
      </c>
      <c r="AQ3328" s="2" t="s">
        <v>41</v>
      </c>
      <c r="AR3328">
        <v>88000</v>
      </c>
      <c r="AS3328" s="2" t="str">
        <f>_xlfn.IFNA(IF(VLOOKUP(all_resi[[#This Row],[No. Waybill]],settle_reconcile[No. Waybill],1,0)="","Recon","Recon"),"-")</f>
        <v>-</v>
      </c>
      <c r="AT3328" s="2">
        <f>all_resi[[#This Row],[Nilai COD]]-all_resi[[#This Row],[COD Fee]]-all_resi[[#This Row],[Total Biaya Setelah Diskon]]</f>
        <v>118250</v>
      </c>
      <c r="AU3328" s="2" t="str">
        <f>IF(all_resi[[#This Row],[Waktu Terima]]="","",_xlfn.DAYS(all_resi[[#This Row],[Waktu Terima]],all_resi[[#This Row],[Tanggal Pengiriman]]))</f>
        <v/>
      </c>
    </row>
    <row r="3329" spans="1:47" x14ac:dyDescent="0.25">
      <c r="A3329" s="2" t="s">
        <v>18448</v>
      </c>
      <c r="B3329" s="1">
        <v>46202</v>
      </c>
      <c r="C3329" s="2" t="s">
        <v>42</v>
      </c>
      <c r="D3329" s="2" t="s">
        <v>43</v>
      </c>
      <c r="E3329" s="2" t="s">
        <v>44</v>
      </c>
      <c r="F3329" s="2" t="s">
        <v>45</v>
      </c>
      <c r="G3329" s="2" t="s">
        <v>46</v>
      </c>
      <c r="H3329" s="2" t="s">
        <v>47</v>
      </c>
      <c r="I3329" s="2" t="s">
        <v>18449</v>
      </c>
      <c r="J3329" s="2" t="s">
        <v>18450</v>
      </c>
      <c r="K3329" s="2" t="s">
        <v>177</v>
      </c>
      <c r="L3329" s="2" t="s">
        <v>247</v>
      </c>
      <c r="M3329" s="2" t="s">
        <v>755</v>
      </c>
      <c r="N3329" s="2" t="s">
        <v>18451</v>
      </c>
      <c r="O3329">
        <v>1</v>
      </c>
      <c r="P3329" s="2" t="s">
        <v>53</v>
      </c>
      <c r="Q3329">
        <v>100</v>
      </c>
      <c r="R3329">
        <v>0</v>
      </c>
      <c r="S3329" s="2" t="s">
        <v>54</v>
      </c>
      <c r="T3329" s="2" t="s">
        <v>55</v>
      </c>
      <c r="U3329" s="2" t="s">
        <v>207</v>
      </c>
      <c r="V3329" s="2"/>
      <c r="W3329">
        <v>80000</v>
      </c>
      <c r="X3329">
        <v>0</v>
      </c>
      <c r="Y3329">
        <v>0</v>
      </c>
      <c r="Z3329">
        <v>80000</v>
      </c>
      <c r="AB3329" s="2" t="s">
        <v>57</v>
      </c>
      <c r="AC3329">
        <v>32000</v>
      </c>
      <c r="AD3329">
        <v>48000</v>
      </c>
      <c r="AE3329">
        <v>150000</v>
      </c>
      <c r="AF3329">
        <v>2250</v>
      </c>
      <c r="AG3329" s="2"/>
      <c r="AH3329" s="2"/>
      <c r="AI3329" s="1"/>
      <c r="AJ3329" s="2"/>
      <c r="AK3329" s="2" t="s">
        <v>67</v>
      </c>
      <c r="AM3329" s="2" t="s">
        <v>59</v>
      </c>
      <c r="AP3329" s="2" t="s">
        <v>60</v>
      </c>
      <c r="AQ3329" s="2" t="s">
        <v>41</v>
      </c>
      <c r="AR3329">
        <v>70000</v>
      </c>
      <c r="AS3329" s="2" t="str">
        <f>_xlfn.IFNA(IF(VLOOKUP(all_resi[[#This Row],[No. Waybill]],settle_reconcile[No. Waybill],1,0)="","Recon","Recon"),"-")</f>
        <v>-</v>
      </c>
      <c r="AT3329" s="2">
        <f>all_resi[[#This Row],[Nilai COD]]-all_resi[[#This Row],[COD Fee]]-all_resi[[#This Row],[Total Biaya Setelah Diskon]]</f>
        <v>99750</v>
      </c>
      <c r="AU3329" s="2" t="str">
        <f>IF(all_resi[[#This Row],[Waktu Terima]]="","",_xlfn.DAYS(all_resi[[#This Row],[Waktu Terima]],all_resi[[#This Row],[Tanggal Pengiriman]]))</f>
        <v/>
      </c>
    </row>
    <row r="3330" spans="1:47" x14ac:dyDescent="0.25">
      <c r="A3330" s="2" t="s">
        <v>18253</v>
      </c>
      <c r="B3330" s="1">
        <v>46202</v>
      </c>
      <c r="C3330" s="2" t="s">
        <v>42</v>
      </c>
      <c r="D3330" s="2" t="s">
        <v>43</v>
      </c>
      <c r="E3330" s="2" t="s">
        <v>44</v>
      </c>
      <c r="F3330" s="2" t="s">
        <v>45</v>
      </c>
      <c r="G3330" s="2" t="s">
        <v>46</v>
      </c>
      <c r="H3330" s="2" t="s">
        <v>47</v>
      </c>
      <c r="I3330" s="2" t="s">
        <v>18254</v>
      </c>
      <c r="J3330" s="2" t="s">
        <v>18255</v>
      </c>
      <c r="K3330" s="2" t="s">
        <v>75</v>
      </c>
      <c r="L3330" s="2" t="s">
        <v>2759</v>
      </c>
      <c r="M3330" s="2" t="s">
        <v>18256</v>
      </c>
      <c r="N3330" s="2" t="s">
        <v>18257</v>
      </c>
      <c r="O3330">
        <v>1</v>
      </c>
      <c r="P3330" s="2" t="s">
        <v>53</v>
      </c>
      <c r="Q3330">
        <v>100</v>
      </c>
      <c r="R3330">
        <v>0</v>
      </c>
      <c r="S3330" s="2" t="s">
        <v>54</v>
      </c>
      <c r="T3330" s="2" t="s">
        <v>55</v>
      </c>
      <c r="U3330" s="2" t="s">
        <v>207</v>
      </c>
      <c r="V3330" s="2"/>
      <c r="W3330">
        <v>61000</v>
      </c>
      <c r="X3330">
        <v>0</v>
      </c>
      <c r="Y3330">
        <v>0</v>
      </c>
      <c r="Z3330">
        <v>61000</v>
      </c>
      <c r="AB3330" s="2" t="s">
        <v>57</v>
      </c>
      <c r="AC3330">
        <v>24400</v>
      </c>
      <c r="AD3330">
        <v>36600</v>
      </c>
      <c r="AE3330">
        <v>131000</v>
      </c>
      <c r="AF3330">
        <v>1965</v>
      </c>
      <c r="AG3330" s="2" t="s">
        <v>18254</v>
      </c>
      <c r="AH3330" s="2"/>
      <c r="AI3330" s="1">
        <v>46208</v>
      </c>
      <c r="AJ3330" s="2"/>
      <c r="AK3330" s="2" t="s">
        <v>58</v>
      </c>
      <c r="AM3330" s="2" t="s">
        <v>59</v>
      </c>
      <c r="AP3330" s="2" t="s">
        <v>60</v>
      </c>
      <c r="AQ3330" s="2" t="s">
        <v>41</v>
      </c>
      <c r="AR3330">
        <v>70000</v>
      </c>
      <c r="AS3330" s="2" t="str">
        <f>_xlfn.IFNA(IF(VLOOKUP(all_resi[[#This Row],[No. Waybill]],settle_reconcile[No. Waybill],1,0)="","Recon","Recon"),"-")</f>
        <v>Recon</v>
      </c>
      <c r="AT3330" s="2">
        <f>all_resi[[#This Row],[Nilai COD]]-all_resi[[#This Row],[COD Fee]]-all_resi[[#This Row],[Total Biaya Setelah Diskon]]</f>
        <v>92435</v>
      </c>
      <c r="AU3330" s="2">
        <f>IF(all_resi[[#This Row],[Waktu Terima]]="","",_xlfn.DAYS(all_resi[[#This Row],[Waktu Terima]],all_resi[[#This Row],[Tanggal Pengiriman]]))</f>
        <v>6</v>
      </c>
    </row>
    <row r="3331" spans="1:47" x14ac:dyDescent="0.25">
      <c r="A3331" s="2" t="s">
        <v>18258</v>
      </c>
      <c r="B3331" s="1">
        <v>46202</v>
      </c>
      <c r="C3331" s="2" t="s">
        <v>42</v>
      </c>
      <c r="D3331" s="2" t="s">
        <v>43</v>
      </c>
      <c r="E3331" s="2" t="s">
        <v>44</v>
      </c>
      <c r="F3331" s="2" t="s">
        <v>45</v>
      </c>
      <c r="G3331" s="2" t="s">
        <v>46</v>
      </c>
      <c r="H3331" s="2" t="s">
        <v>47</v>
      </c>
      <c r="I3331" s="2" t="s">
        <v>18259</v>
      </c>
      <c r="J3331" s="2" t="s">
        <v>18260</v>
      </c>
      <c r="K3331" s="2" t="s">
        <v>388</v>
      </c>
      <c r="L3331" s="2" t="s">
        <v>463</v>
      </c>
      <c r="M3331" s="2" t="s">
        <v>18261</v>
      </c>
      <c r="N3331" s="2" t="s">
        <v>18262</v>
      </c>
      <c r="O3331">
        <v>1</v>
      </c>
      <c r="P3331" s="2" t="s">
        <v>53</v>
      </c>
      <c r="Q3331">
        <v>100</v>
      </c>
      <c r="R3331">
        <v>0</v>
      </c>
      <c r="S3331" s="2" t="s">
        <v>54</v>
      </c>
      <c r="T3331" s="2" t="s">
        <v>55</v>
      </c>
      <c r="U3331" s="2" t="s">
        <v>97</v>
      </c>
      <c r="V3331" s="2"/>
      <c r="W3331">
        <v>85000</v>
      </c>
      <c r="X3331">
        <v>0</v>
      </c>
      <c r="Y3331">
        <v>0</v>
      </c>
      <c r="Z3331">
        <v>85000</v>
      </c>
      <c r="AB3331" s="2" t="s">
        <v>57</v>
      </c>
      <c r="AC3331">
        <v>34000</v>
      </c>
      <c r="AD3331">
        <v>51000</v>
      </c>
      <c r="AE3331">
        <v>155000</v>
      </c>
      <c r="AF3331">
        <v>2325</v>
      </c>
      <c r="AG3331" s="2"/>
      <c r="AH3331" s="2"/>
      <c r="AI3331" s="1"/>
      <c r="AJ3331" s="2"/>
      <c r="AK3331" s="2" t="s">
        <v>67</v>
      </c>
      <c r="AM3331" s="2" t="s">
        <v>59</v>
      </c>
      <c r="AP3331" s="2" t="s">
        <v>60</v>
      </c>
      <c r="AQ3331" s="2" t="s">
        <v>41</v>
      </c>
      <c r="AR3331">
        <v>70000</v>
      </c>
      <c r="AS3331" s="2" t="str">
        <f>_xlfn.IFNA(IF(VLOOKUP(all_resi[[#This Row],[No. Waybill]],settle_reconcile[No. Waybill],1,0)="","Recon","Recon"),"-")</f>
        <v>-</v>
      </c>
      <c r="AT3331" s="2">
        <f>all_resi[[#This Row],[Nilai COD]]-all_resi[[#This Row],[COD Fee]]-all_resi[[#This Row],[Total Biaya Setelah Diskon]]</f>
        <v>101675</v>
      </c>
      <c r="AU3331" s="2" t="str">
        <f>IF(all_resi[[#This Row],[Waktu Terima]]="","",_xlfn.DAYS(all_resi[[#This Row],[Waktu Terima]],all_resi[[#This Row],[Tanggal Pengiriman]]))</f>
        <v/>
      </c>
    </row>
    <row r="3332" spans="1:47" x14ac:dyDescent="0.25">
      <c r="A3332" s="2" t="s">
        <v>18263</v>
      </c>
      <c r="B3332" s="1">
        <v>46202</v>
      </c>
      <c r="C3332" s="2" t="s">
        <v>42</v>
      </c>
      <c r="D3332" s="2" t="s">
        <v>43</v>
      </c>
      <c r="E3332" s="2" t="s">
        <v>44</v>
      </c>
      <c r="F3332" s="2" t="s">
        <v>45</v>
      </c>
      <c r="G3332" s="2" t="s">
        <v>46</v>
      </c>
      <c r="H3332" s="2" t="s">
        <v>47</v>
      </c>
      <c r="I3332" s="2" t="s">
        <v>18264</v>
      </c>
      <c r="J3332" s="2" t="s">
        <v>18265</v>
      </c>
      <c r="K3332" s="2" t="s">
        <v>177</v>
      </c>
      <c r="L3332" s="2" t="s">
        <v>247</v>
      </c>
      <c r="M3332" s="2" t="s">
        <v>755</v>
      </c>
      <c r="N3332" s="2" t="s">
        <v>18266</v>
      </c>
      <c r="O3332">
        <v>1</v>
      </c>
      <c r="P3332" s="2" t="s">
        <v>53</v>
      </c>
      <c r="Q3332">
        <v>100</v>
      </c>
      <c r="R3332">
        <v>0</v>
      </c>
      <c r="S3332" s="2" t="s">
        <v>54</v>
      </c>
      <c r="T3332" s="2" t="s">
        <v>55</v>
      </c>
      <c r="U3332" s="2" t="s">
        <v>386</v>
      </c>
      <c r="V3332" s="2"/>
      <c r="W3332">
        <v>80000</v>
      </c>
      <c r="X3332">
        <v>0</v>
      </c>
      <c r="Y3332">
        <v>0</v>
      </c>
      <c r="Z3332">
        <v>80000</v>
      </c>
      <c r="AB3332" s="2" t="s">
        <v>57</v>
      </c>
      <c r="AC3332">
        <v>32000</v>
      </c>
      <c r="AD3332">
        <v>48000</v>
      </c>
      <c r="AE3332">
        <v>184370</v>
      </c>
      <c r="AF3332">
        <v>2765.5499999999997</v>
      </c>
      <c r="AG3332" s="2"/>
      <c r="AH3332" s="2"/>
      <c r="AI3332" s="1"/>
      <c r="AJ3332" s="2"/>
      <c r="AK3332" s="2" t="s">
        <v>67</v>
      </c>
      <c r="AM3332" s="2" t="s">
        <v>59</v>
      </c>
      <c r="AP3332" s="2" t="s">
        <v>60</v>
      </c>
      <c r="AQ3332" s="2" t="s">
        <v>41</v>
      </c>
      <c r="AR3332">
        <v>104370</v>
      </c>
      <c r="AS3332" s="2" t="str">
        <f>_xlfn.IFNA(IF(VLOOKUP(all_resi[[#This Row],[No. Waybill]],settle_reconcile[No. Waybill],1,0)="","Recon","Recon"),"-")</f>
        <v>-</v>
      </c>
      <c r="AT3332" s="2">
        <f>all_resi[[#This Row],[Nilai COD]]-all_resi[[#This Row],[COD Fee]]-all_resi[[#This Row],[Total Biaya Setelah Diskon]]</f>
        <v>133604.45000000001</v>
      </c>
      <c r="AU3332" s="2" t="str">
        <f>IF(all_resi[[#This Row],[Waktu Terima]]="","",_xlfn.DAYS(all_resi[[#This Row],[Waktu Terima]],all_resi[[#This Row],[Tanggal Pengiriman]]))</f>
        <v/>
      </c>
    </row>
    <row r="3333" spans="1:47" x14ac:dyDescent="0.25">
      <c r="A3333" s="2" t="s">
        <v>17955</v>
      </c>
      <c r="B3333" s="1">
        <v>46202</v>
      </c>
      <c r="C3333" s="2" t="s">
        <v>42</v>
      </c>
      <c r="D3333" s="2" t="s">
        <v>43</v>
      </c>
      <c r="E3333" s="2" t="s">
        <v>44</v>
      </c>
      <c r="F3333" s="2" t="s">
        <v>45</v>
      </c>
      <c r="G3333" s="2" t="s">
        <v>46</v>
      </c>
      <c r="H3333" s="2" t="s">
        <v>80</v>
      </c>
      <c r="I3333" s="2" t="s">
        <v>17956</v>
      </c>
      <c r="J3333" s="2" t="s">
        <v>17957</v>
      </c>
      <c r="K3333" s="2" t="s">
        <v>171</v>
      </c>
      <c r="L3333" s="2" t="s">
        <v>401</v>
      </c>
      <c r="M3333" s="2" t="s">
        <v>443</v>
      </c>
      <c r="N3333" s="2" t="s">
        <v>17958</v>
      </c>
      <c r="O3333">
        <v>1</v>
      </c>
      <c r="P3333" s="2" t="s">
        <v>53</v>
      </c>
      <c r="Q3333">
        <v>100</v>
      </c>
      <c r="R3333">
        <v>0</v>
      </c>
      <c r="S3333" s="2" t="s">
        <v>54</v>
      </c>
      <c r="T3333" s="2" t="s">
        <v>55</v>
      </c>
      <c r="U3333" s="2" t="s">
        <v>86</v>
      </c>
      <c r="V3333" s="2"/>
      <c r="W3333">
        <v>30000</v>
      </c>
      <c r="X3333">
        <v>0</v>
      </c>
      <c r="Y3333">
        <v>0</v>
      </c>
      <c r="Z3333">
        <v>30000</v>
      </c>
      <c r="AB3333" s="2" t="s">
        <v>57</v>
      </c>
      <c r="AC3333">
        <v>12000</v>
      </c>
      <c r="AD3333">
        <v>18000</v>
      </c>
      <c r="AE3333">
        <v>87000</v>
      </c>
      <c r="AF3333">
        <v>1305</v>
      </c>
      <c r="AG3333" s="2" t="s">
        <v>17956</v>
      </c>
      <c r="AH3333" s="2"/>
      <c r="AI3333" s="1">
        <v>46208</v>
      </c>
      <c r="AJ3333" s="2" t="s">
        <v>87</v>
      </c>
      <c r="AK3333" s="2" t="s">
        <v>58</v>
      </c>
      <c r="AM3333" s="2" t="s">
        <v>59</v>
      </c>
      <c r="AP3333" s="2" t="s">
        <v>60</v>
      </c>
      <c r="AQ3333" s="2" t="s">
        <v>41</v>
      </c>
      <c r="AR3333">
        <v>57000</v>
      </c>
      <c r="AS3333" s="2" t="str">
        <f>_xlfn.IFNA(IF(VLOOKUP(all_resi[[#This Row],[No. Waybill]],settle_reconcile[No. Waybill],1,0)="","Recon","Recon"),"-")</f>
        <v>Recon</v>
      </c>
      <c r="AT3333" s="2">
        <f>all_resi[[#This Row],[Nilai COD]]-all_resi[[#This Row],[COD Fee]]-all_resi[[#This Row],[Total Biaya Setelah Diskon]]</f>
        <v>67695</v>
      </c>
      <c r="AU3333" s="2">
        <f>IF(all_resi[[#This Row],[Waktu Terima]]="","",_xlfn.DAYS(all_resi[[#This Row],[Waktu Terima]],all_resi[[#This Row],[Tanggal Pengiriman]]))</f>
        <v>6</v>
      </c>
    </row>
    <row r="3334" spans="1:47" x14ac:dyDescent="0.25">
      <c r="A3334" s="2" t="s">
        <v>17995</v>
      </c>
      <c r="B3334" s="1">
        <v>46202</v>
      </c>
      <c r="C3334" s="2" t="s">
        <v>42</v>
      </c>
      <c r="D3334" s="2" t="s">
        <v>43</v>
      </c>
      <c r="E3334" s="2" t="s">
        <v>44</v>
      </c>
      <c r="F3334" s="2" t="s">
        <v>45</v>
      </c>
      <c r="G3334" s="2" t="s">
        <v>46</v>
      </c>
      <c r="H3334" s="2" t="s">
        <v>47</v>
      </c>
      <c r="I3334" s="2" t="s">
        <v>17996</v>
      </c>
      <c r="J3334" s="2" t="s">
        <v>17997</v>
      </c>
      <c r="K3334" s="2" t="s">
        <v>126</v>
      </c>
      <c r="L3334" s="2" t="s">
        <v>161</v>
      </c>
      <c r="M3334" s="2" t="s">
        <v>162</v>
      </c>
      <c r="N3334" s="2" t="s">
        <v>17998</v>
      </c>
      <c r="O3334">
        <v>1</v>
      </c>
      <c r="P3334" s="2" t="s">
        <v>53</v>
      </c>
      <c r="Q3334">
        <v>100</v>
      </c>
      <c r="R3334">
        <v>0</v>
      </c>
      <c r="S3334" s="2" t="s">
        <v>54</v>
      </c>
      <c r="T3334" s="2" t="s">
        <v>55</v>
      </c>
      <c r="U3334" s="2" t="s">
        <v>225</v>
      </c>
      <c r="V3334" s="2"/>
      <c r="W3334">
        <v>74000</v>
      </c>
      <c r="X3334">
        <v>0</v>
      </c>
      <c r="Y3334">
        <v>0</v>
      </c>
      <c r="Z3334">
        <v>74000</v>
      </c>
      <c r="AB3334" s="2" t="s">
        <v>57</v>
      </c>
      <c r="AC3334">
        <v>29600</v>
      </c>
      <c r="AD3334">
        <v>44400</v>
      </c>
      <c r="AE3334">
        <v>178000</v>
      </c>
      <c r="AF3334">
        <v>2670</v>
      </c>
      <c r="AG3334" s="2"/>
      <c r="AH3334" s="2"/>
      <c r="AI3334" s="1"/>
      <c r="AJ3334" s="2"/>
      <c r="AK3334" s="2" t="s">
        <v>67</v>
      </c>
      <c r="AM3334" s="2" t="s">
        <v>59</v>
      </c>
      <c r="AP3334" s="2" t="s">
        <v>60</v>
      </c>
      <c r="AQ3334" s="2" t="s">
        <v>41</v>
      </c>
      <c r="AR3334">
        <v>104000</v>
      </c>
      <c r="AS3334" s="2" t="str">
        <f>_xlfn.IFNA(IF(VLOOKUP(all_resi[[#This Row],[No. Waybill]],settle_reconcile[No. Waybill],1,0)="","Recon","Recon"),"-")</f>
        <v>-</v>
      </c>
      <c r="AT3334" s="2">
        <f>all_resi[[#This Row],[Nilai COD]]-all_resi[[#This Row],[COD Fee]]-all_resi[[#This Row],[Total Biaya Setelah Diskon]]</f>
        <v>130930</v>
      </c>
      <c r="AU3334" s="2" t="str">
        <f>IF(all_resi[[#This Row],[Waktu Terima]]="","",_xlfn.DAYS(all_resi[[#This Row],[Waktu Terima]],all_resi[[#This Row],[Tanggal Pengiriman]]))</f>
        <v/>
      </c>
    </row>
    <row r="3335" spans="1:47" x14ac:dyDescent="0.25">
      <c r="A3335" s="2" t="s">
        <v>18504</v>
      </c>
      <c r="B3335" s="1">
        <v>46202</v>
      </c>
      <c r="C3335" s="2" t="s">
        <v>42</v>
      </c>
      <c r="D3335" s="2" t="s">
        <v>43</v>
      </c>
      <c r="E3335" s="2" t="s">
        <v>44</v>
      </c>
      <c r="F3335" s="2" t="s">
        <v>45</v>
      </c>
      <c r="G3335" s="2" t="s">
        <v>46</v>
      </c>
      <c r="H3335" s="2" t="s">
        <v>47</v>
      </c>
      <c r="I3335" s="2" t="s">
        <v>18505</v>
      </c>
      <c r="J3335" s="2" t="s">
        <v>18506</v>
      </c>
      <c r="K3335" s="2" t="s">
        <v>177</v>
      </c>
      <c r="L3335" s="2" t="s">
        <v>222</v>
      </c>
      <c r="M3335" s="2" t="s">
        <v>4390</v>
      </c>
      <c r="N3335" s="2" t="s">
        <v>18507</v>
      </c>
      <c r="O3335">
        <v>1</v>
      </c>
      <c r="P3335" s="2" t="s">
        <v>53</v>
      </c>
      <c r="Q3335">
        <v>100</v>
      </c>
      <c r="R3335">
        <v>0</v>
      </c>
      <c r="S3335" s="2" t="s">
        <v>54</v>
      </c>
      <c r="T3335" s="2" t="s">
        <v>55</v>
      </c>
      <c r="U3335" s="2" t="s">
        <v>207</v>
      </c>
      <c r="V3335" s="2"/>
      <c r="W3335">
        <v>80000</v>
      </c>
      <c r="X3335">
        <v>0</v>
      </c>
      <c r="Y3335">
        <v>0</v>
      </c>
      <c r="Z3335">
        <v>80000</v>
      </c>
      <c r="AB3335" s="2" t="s">
        <v>57</v>
      </c>
      <c r="AC3335">
        <v>32000</v>
      </c>
      <c r="AD3335">
        <v>48000</v>
      </c>
      <c r="AE3335">
        <v>150000</v>
      </c>
      <c r="AF3335">
        <v>2250</v>
      </c>
      <c r="AG3335" s="2"/>
      <c r="AH3335" s="2"/>
      <c r="AI3335" s="1"/>
      <c r="AJ3335" s="2"/>
      <c r="AK3335" s="2" t="s">
        <v>67</v>
      </c>
      <c r="AM3335" s="2" t="s">
        <v>59</v>
      </c>
      <c r="AP3335" s="2" t="s">
        <v>60</v>
      </c>
      <c r="AQ3335" s="2" t="s">
        <v>41</v>
      </c>
      <c r="AR3335">
        <v>70000</v>
      </c>
      <c r="AS3335" s="2" t="str">
        <f>_xlfn.IFNA(IF(VLOOKUP(all_resi[[#This Row],[No. Waybill]],settle_reconcile[No. Waybill],1,0)="","Recon","Recon"),"-")</f>
        <v>-</v>
      </c>
      <c r="AT3335" s="2">
        <f>all_resi[[#This Row],[Nilai COD]]-all_resi[[#This Row],[COD Fee]]-all_resi[[#This Row],[Total Biaya Setelah Diskon]]</f>
        <v>99750</v>
      </c>
      <c r="AU3335" s="2" t="str">
        <f>IF(all_resi[[#This Row],[Waktu Terima]]="","",_xlfn.DAYS(all_resi[[#This Row],[Waktu Terima]],all_resi[[#This Row],[Tanggal Pengiriman]]))</f>
        <v/>
      </c>
    </row>
    <row r="3336" spans="1:47" x14ac:dyDescent="0.25">
      <c r="A3336" s="2" t="s">
        <v>17923</v>
      </c>
      <c r="B3336" s="1">
        <v>46202</v>
      </c>
      <c r="C3336" s="2" t="s">
        <v>42</v>
      </c>
      <c r="D3336" s="2" t="s">
        <v>43</v>
      </c>
      <c r="E3336" s="2" t="s">
        <v>44</v>
      </c>
      <c r="F3336" s="2" t="s">
        <v>45</v>
      </c>
      <c r="G3336" s="2" t="s">
        <v>46</v>
      </c>
      <c r="H3336" s="2" t="s">
        <v>47</v>
      </c>
      <c r="I3336" s="2" t="s">
        <v>17924</v>
      </c>
      <c r="J3336" s="2" t="s">
        <v>17925</v>
      </c>
      <c r="K3336" s="2" t="s">
        <v>126</v>
      </c>
      <c r="L3336" s="2" t="s">
        <v>741</v>
      </c>
      <c r="M3336" s="2" t="s">
        <v>1856</v>
      </c>
      <c r="N3336" s="2" t="s">
        <v>17926</v>
      </c>
      <c r="O3336">
        <v>1</v>
      </c>
      <c r="P3336" s="2" t="s">
        <v>53</v>
      </c>
      <c r="Q3336">
        <v>100</v>
      </c>
      <c r="R3336">
        <v>0</v>
      </c>
      <c r="S3336" s="2" t="s">
        <v>54</v>
      </c>
      <c r="T3336" s="2" t="s">
        <v>55</v>
      </c>
      <c r="U3336" s="2" t="s">
        <v>97</v>
      </c>
      <c r="V3336" s="2"/>
      <c r="W3336">
        <v>74000</v>
      </c>
      <c r="X3336">
        <v>0</v>
      </c>
      <c r="Y3336">
        <v>0</v>
      </c>
      <c r="Z3336">
        <v>74000</v>
      </c>
      <c r="AB3336" s="2" t="s">
        <v>57</v>
      </c>
      <c r="AC3336">
        <v>29600</v>
      </c>
      <c r="AD3336">
        <v>44400</v>
      </c>
      <c r="AE3336">
        <v>144000</v>
      </c>
      <c r="AF3336">
        <v>2160</v>
      </c>
      <c r="AG3336" s="2" t="s">
        <v>17924</v>
      </c>
      <c r="AH3336" s="2"/>
      <c r="AI3336" s="1">
        <v>46208</v>
      </c>
      <c r="AJ3336" s="2"/>
      <c r="AK3336" s="2" t="s">
        <v>58</v>
      </c>
      <c r="AM3336" s="2" t="s">
        <v>59</v>
      </c>
      <c r="AP3336" s="2" t="s">
        <v>60</v>
      </c>
      <c r="AQ3336" s="2" t="s">
        <v>41</v>
      </c>
      <c r="AR3336">
        <v>70000</v>
      </c>
      <c r="AS3336" s="2" t="str">
        <f>_xlfn.IFNA(IF(VLOOKUP(all_resi[[#This Row],[No. Waybill]],settle_reconcile[No. Waybill],1,0)="","Recon","Recon"),"-")</f>
        <v>Recon</v>
      </c>
      <c r="AT3336" s="2">
        <f>all_resi[[#This Row],[Nilai COD]]-all_resi[[#This Row],[COD Fee]]-all_resi[[#This Row],[Total Biaya Setelah Diskon]]</f>
        <v>97440</v>
      </c>
      <c r="AU3336" s="2">
        <f>IF(all_resi[[#This Row],[Waktu Terima]]="","",_xlfn.DAYS(all_resi[[#This Row],[Waktu Terima]],all_resi[[#This Row],[Tanggal Pengiriman]]))</f>
        <v>6</v>
      </c>
    </row>
    <row r="3337" spans="1:47" x14ac:dyDescent="0.25">
      <c r="A3337" s="2" t="s">
        <v>18192</v>
      </c>
      <c r="B3337" s="1">
        <v>46202</v>
      </c>
      <c r="C3337" s="2" t="s">
        <v>42</v>
      </c>
      <c r="D3337" s="2" t="s">
        <v>43</v>
      </c>
      <c r="E3337" s="2" t="s">
        <v>44</v>
      </c>
      <c r="F3337" s="2" t="s">
        <v>45</v>
      </c>
      <c r="G3337" s="2" t="s">
        <v>46</v>
      </c>
      <c r="H3337" s="2" t="s">
        <v>47</v>
      </c>
      <c r="I3337" s="2" t="s">
        <v>18193</v>
      </c>
      <c r="J3337" s="2" t="s">
        <v>18194</v>
      </c>
      <c r="K3337" s="2" t="s">
        <v>177</v>
      </c>
      <c r="L3337" s="2" t="s">
        <v>807</v>
      </c>
      <c r="M3337" s="2" t="s">
        <v>1503</v>
      </c>
      <c r="N3337" s="2" t="s">
        <v>18195</v>
      </c>
      <c r="O3337">
        <v>1</v>
      </c>
      <c r="P3337" s="2" t="s">
        <v>53</v>
      </c>
      <c r="Q3337">
        <v>100</v>
      </c>
      <c r="R3337">
        <v>0</v>
      </c>
      <c r="S3337" s="2" t="s">
        <v>54</v>
      </c>
      <c r="T3337" s="2" t="s">
        <v>55</v>
      </c>
      <c r="U3337" s="2" t="s">
        <v>18196</v>
      </c>
      <c r="V3337" s="2"/>
      <c r="W3337">
        <v>64000</v>
      </c>
      <c r="X3337">
        <v>0</v>
      </c>
      <c r="Y3337">
        <v>0</v>
      </c>
      <c r="Z3337">
        <v>64000</v>
      </c>
      <c r="AB3337" s="2" t="s">
        <v>57</v>
      </c>
      <c r="AC3337">
        <v>25600</v>
      </c>
      <c r="AD3337">
        <v>38400</v>
      </c>
      <c r="AE3337">
        <v>104000</v>
      </c>
      <c r="AF3337">
        <v>1560</v>
      </c>
      <c r="AG3337" s="2" t="s">
        <v>18193</v>
      </c>
      <c r="AH3337" s="2"/>
      <c r="AI3337" s="1">
        <v>46207</v>
      </c>
      <c r="AJ3337" s="2"/>
      <c r="AK3337" s="2" t="s">
        <v>58</v>
      </c>
      <c r="AM3337" s="2" t="s">
        <v>59</v>
      </c>
      <c r="AP3337" s="2" t="s">
        <v>60</v>
      </c>
      <c r="AQ3337" s="2" t="s">
        <v>41</v>
      </c>
      <c r="AR3337">
        <v>40000</v>
      </c>
      <c r="AS3337" s="2" t="str">
        <f>_xlfn.IFNA(IF(VLOOKUP(all_resi[[#This Row],[No. Waybill]],settle_reconcile[No. Waybill],1,0)="","Recon","Recon"),"-")</f>
        <v>Recon</v>
      </c>
      <c r="AT3337" s="2">
        <f>all_resi[[#This Row],[Nilai COD]]-all_resi[[#This Row],[COD Fee]]-all_resi[[#This Row],[Total Biaya Setelah Diskon]]</f>
        <v>64040</v>
      </c>
      <c r="AU3337" s="2">
        <f>IF(all_resi[[#This Row],[Waktu Terima]]="","",_xlfn.DAYS(all_resi[[#This Row],[Waktu Terima]],all_resi[[#This Row],[Tanggal Pengiriman]]))</f>
        <v>5</v>
      </c>
    </row>
    <row r="3338" spans="1:47" x14ac:dyDescent="0.25">
      <c r="A3338" s="2" t="s">
        <v>18116</v>
      </c>
      <c r="B3338" s="1">
        <v>46202</v>
      </c>
      <c r="C3338" s="2" t="s">
        <v>42</v>
      </c>
      <c r="D3338" s="2" t="s">
        <v>43</v>
      </c>
      <c r="E3338" s="2" t="s">
        <v>44</v>
      </c>
      <c r="F3338" s="2" t="s">
        <v>45</v>
      </c>
      <c r="G3338" s="2" t="s">
        <v>46</v>
      </c>
      <c r="H3338" s="2" t="s">
        <v>47</v>
      </c>
      <c r="I3338" s="2" t="s">
        <v>18117</v>
      </c>
      <c r="J3338" s="2" t="s">
        <v>18118</v>
      </c>
      <c r="K3338" s="2" t="s">
        <v>126</v>
      </c>
      <c r="L3338" s="2" t="s">
        <v>161</v>
      </c>
      <c r="M3338" s="2" t="s">
        <v>3227</v>
      </c>
      <c r="N3338" s="2" t="s">
        <v>18119</v>
      </c>
      <c r="O3338">
        <v>1</v>
      </c>
      <c r="P3338" s="2" t="s">
        <v>53</v>
      </c>
      <c r="Q3338">
        <v>100</v>
      </c>
      <c r="R3338">
        <v>0</v>
      </c>
      <c r="S3338" s="2" t="s">
        <v>54</v>
      </c>
      <c r="T3338" s="2" t="s">
        <v>55</v>
      </c>
      <c r="U3338" s="2" t="s">
        <v>207</v>
      </c>
      <c r="V3338" s="2"/>
      <c r="W3338">
        <v>74000</v>
      </c>
      <c r="X3338">
        <v>0</v>
      </c>
      <c r="Y3338">
        <v>0</v>
      </c>
      <c r="Z3338">
        <v>74000</v>
      </c>
      <c r="AB3338" s="2" t="s">
        <v>57</v>
      </c>
      <c r="AC3338">
        <v>29600</v>
      </c>
      <c r="AD3338">
        <v>44400</v>
      </c>
      <c r="AE3338">
        <v>144000</v>
      </c>
      <c r="AF3338">
        <v>2160</v>
      </c>
      <c r="AG3338" s="2" t="s">
        <v>18117</v>
      </c>
      <c r="AH3338" s="2"/>
      <c r="AI3338" s="1">
        <v>46208</v>
      </c>
      <c r="AJ3338" s="2"/>
      <c r="AK3338" s="2" t="s">
        <v>58</v>
      </c>
      <c r="AM3338" s="2" t="s">
        <v>59</v>
      </c>
      <c r="AP3338" s="2" t="s">
        <v>60</v>
      </c>
      <c r="AQ3338" s="2" t="s">
        <v>41</v>
      </c>
      <c r="AR3338">
        <v>70000</v>
      </c>
      <c r="AS3338" s="2" t="str">
        <f>_xlfn.IFNA(IF(VLOOKUP(all_resi[[#This Row],[No. Waybill]],settle_reconcile[No. Waybill],1,0)="","Recon","Recon"),"-")</f>
        <v>Recon</v>
      </c>
      <c r="AT3338" s="2">
        <f>all_resi[[#This Row],[Nilai COD]]-all_resi[[#This Row],[COD Fee]]-all_resi[[#This Row],[Total Biaya Setelah Diskon]]</f>
        <v>97440</v>
      </c>
      <c r="AU3338" s="2">
        <f>IF(all_resi[[#This Row],[Waktu Terima]]="","",_xlfn.DAYS(all_resi[[#This Row],[Waktu Terima]],all_resi[[#This Row],[Tanggal Pengiriman]]))</f>
        <v>6</v>
      </c>
    </row>
    <row r="3339" spans="1:47" x14ac:dyDescent="0.25">
      <c r="A3339" s="2" t="s">
        <v>18100</v>
      </c>
      <c r="B3339" s="1">
        <v>46202</v>
      </c>
      <c r="C3339" s="2" t="s">
        <v>42</v>
      </c>
      <c r="D3339" s="2" t="s">
        <v>43</v>
      </c>
      <c r="E3339" s="2" t="s">
        <v>44</v>
      </c>
      <c r="F3339" s="2" t="s">
        <v>45</v>
      </c>
      <c r="G3339" s="2" t="s">
        <v>46</v>
      </c>
      <c r="H3339" s="2" t="s">
        <v>80</v>
      </c>
      <c r="I3339" s="2" t="s">
        <v>18101</v>
      </c>
      <c r="J3339" s="2" t="s">
        <v>18102</v>
      </c>
      <c r="K3339" s="2" t="s">
        <v>121</v>
      </c>
      <c r="L3339" s="2" t="s">
        <v>3949</v>
      </c>
      <c r="M3339" s="2" t="s">
        <v>3950</v>
      </c>
      <c r="N3339" s="2" t="s">
        <v>18103</v>
      </c>
      <c r="O3339">
        <v>1</v>
      </c>
      <c r="P3339" s="2" t="s">
        <v>53</v>
      </c>
      <c r="Q3339">
        <v>100</v>
      </c>
      <c r="R3339">
        <v>0</v>
      </c>
      <c r="S3339" s="2" t="s">
        <v>54</v>
      </c>
      <c r="T3339" s="2" t="s">
        <v>55</v>
      </c>
      <c r="U3339" s="2" t="s">
        <v>86</v>
      </c>
      <c r="V3339" s="2"/>
      <c r="W3339">
        <v>85000</v>
      </c>
      <c r="X3339">
        <v>0</v>
      </c>
      <c r="Y3339">
        <v>0</v>
      </c>
      <c r="Z3339">
        <v>85000</v>
      </c>
      <c r="AB3339" s="2" t="s">
        <v>57</v>
      </c>
      <c r="AC3339">
        <v>34000</v>
      </c>
      <c r="AD3339">
        <v>51000</v>
      </c>
      <c r="AE3339">
        <v>145000</v>
      </c>
      <c r="AF3339">
        <v>2175</v>
      </c>
      <c r="AG3339" s="2"/>
      <c r="AH3339" s="2"/>
      <c r="AI3339" s="1"/>
      <c r="AJ3339" s="2" t="s">
        <v>87</v>
      </c>
      <c r="AK3339" s="2" t="s">
        <v>67</v>
      </c>
      <c r="AM3339" s="2" t="s">
        <v>59</v>
      </c>
      <c r="AP3339" s="2" t="s">
        <v>60</v>
      </c>
      <c r="AQ3339" s="2" t="s">
        <v>41</v>
      </c>
      <c r="AR3339">
        <v>60000</v>
      </c>
      <c r="AS3339" s="2" t="str">
        <f>_xlfn.IFNA(IF(VLOOKUP(all_resi[[#This Row],[No. Waybill]],settle_reconcile[No. Waybill],1,0)="","Recon","Recon"),"-")</f>
        <v>-</v>
      </c>
      <c r="AT3339" s="2">
        <f>all_resi[[#This Row],[Nilai COD]]-all_resi[[#This Row],[COD Fee]]-all_resi[[#This Row],[Total Biaya Setelah Diskon]]</f>
        <v>91825</v>
      </c>
      <c r="AU3339" s="2" t="str">
        <f>IF(all_resi[[#This Row],[Waktu Terima]]="","",_xlfn.DAYS(all_resi[[#This Row],[Waktu Terima]],all_resi[[#This Row],[Tanggal Pengiriman]]))</f>
        <v/>
      </c>
    </row>
    <row r="3340" spans="1:47" x14ac:dyDescent="0.25">
      <c r="A3340" s="2" t="s">
        <v>18267</v>
      </c>
      <c r="B3340" s="1">
        <v>46202</v>
      </c>
      <c r="C3340" s="2" t="s">
        <v>42</v>
      </c>
      <c r="D3340" s="2" t="s">
        <v>43</v>
      </c>
      <c r="E3340" s="2" t="s">
        <v>44</v>
      </c>
      <c r="F3340" s="2" t="s">
        <v>45</v>
      </c>
      <c r="G3340" s="2" t="s">
        <v>46</v>
      </c>
      <c r="H3340" s="2" t="s">
        <v>47</v>
      </c>
      <c r="I3340" s="2" t="s">
        <v>18268</v>
      </c>
      <c r="J3340" s="2" t="s">
        <v>18269</v>
      </c>
      <c r="K3340" s="2" t="s">
        <v>126</v>
      </c>
      <c r="L3340" s="2" t="s">
        <v>161</v>
      </c>
      <c r="M3340" s="2" t="s">
        <v>3227</v>
      </c>
      <c r="N3340" s="2" t="s">
        <v>18270</v>
      </c>
      <c r="O3340">
        <v>1</v>
      </c>
      <c r="P3340" s="2" t="s">
        <v>53</v>
      </c>
      <c r="Q3340">
        <v>100</v>
      </c>
      <c r="R3340">
        <v>0</v>
      </c>
      <c r="S3340" s="2" t="s">
        <v>54</v>
      </c>
      <c r="T3340" s="2" t="s">
        <v>55</v>
      </c>
      <c r="U3340" s="2" t="s">
        <v>225</v>
      </c>
      <c r="V3340" s="2"/>
      <c r="W3340">
        <v>74000</v>
      </c>
      <c r="X3340">
        <v>0</v>
      </c>
      <c r="Y3340">
        <v>0</v>
      </c>
      <c r="Z3340">
        <v>74000</v>
      </c>
      <c r="AB3340" s="2" t="s">
        <v>57</v>
      </c>
      <c r="AC3340">
        <v>29600</v>
      </c>
      <c r="AD3340">
        <v>44400</v>
      </c>
      <c r="AE3340">
        <v>179000</v>
      </c>
      <c r="AF3340">
        <v>2685</v>
      </c>
      <c r="AG3340" s="2"/>
      <c r="AH3340" s="2"/>
      <c r="AI3340" s="1"/>
      <c r="AJ3340" s="2"/>
      <c r="AK3340" s="2" t="s">
        <v>67</v>
      </c>
      <c r="AM3340" s="2" t="s">
        <v>59</v>
      </c>
      <c r="AP3340" s="2" t="s">
        <v>60</v>
      </c>
      <c r="AQ3340" s="2" t="s">
        <v>41</v>
      </c>
      <c r="AR3340">
        <v>105000</v>
      </c>
      <c r="AS3340" s="2" t="str">
        <f>_xlfn.IFNA(IF(VLOOKUP(all_resi[[#This Row],[No. Waybill]],settle_reconcile[No. Waybill],1,0)="","Recon","Recon"),"-")</f>
        <v>-</v>
      </c>
      <c r="AT3340" s="2">
        <f>all_resi[[#This Row],[Nilai COD]]-all_resi[[#This Row],[COD Fee]]-all_resi[[#This Row],[Total Biaya Setelah Diskon]]</f>
        <v>131915</v>
      </c>
      <c r="AU3340" s="2" t="str">
        <f>IF(all_resi[[#This Row],[Waktu Terima]]="","",_xlfn.DAYS(all_resi[[#This Row],[Waktu Terima]],all_resi[[#This Row],[Tanggal Pengiriman]]))</f>
        <v/>
      </c>
    </row>
    <row r="3341" spans="1:47" x14ac:dyDescent="0.25">
      <c r="A3341" s="2" t="s">
        <v>18220</v>
      </c>
      <c r="B3341" s="1">
        <v>46202</v>
      </c>
      <c r="C3341" s="2" t="s">
        <v>42</v>
      </c>
      <c r="D3341" s="2" t="s">
        <v>43</v>
      </c>
      <c r="E3341" s="2" t="s">
        <v>44</v>
      </c>
      <c r="F3341" s="2" t="s">
        <v>45</v>
      </c>
      <c r="G3341" s="2" t="s">
        <v>46</v>
      </c>
      <c r="H3341" s="2" t="s">
        <v>47</v>
      </c>
      <c r="I3341" s="2" t="s">
        <v>18221</v>
      </c>
      <c r="J3341" s="2" t="s">
        <v>14304</v>
      </c>
      <c r="K3341" s="2" t="s">
        <v>156</v>
      </c>
      <c r="L3341" s="2" t="s">
        <v>157</v>
      </c>
      <c r="M3341" s="2" t="s">
        <v>8684</v>
      </c>
      <c r="N3341" s="2" t="s">
        <v>18222</v>
      </c>
      <c r="O3341">
        <v>1</v>
      </c>
      <c r="P3341" s="2" t="s">
        <v>53</v>
      </c>
      <c r="Q3341">
        <v>100</v>
      </c>
      <c r="R3341">
        <v>0</v>
      </c>
      <c r="S3341" s="2" t="s">
        <v>54</v>
      </c>
      <c r="T3341" s="2" t="s">
        <v>55</v>
      </c>
      <c r="U3341" s="2" t="s">
        <v>97</v>
      </c>
      <c r="V3341" s="2"/>
      <c r="W3341">
        <v>85000</v>
      </c>
      <c r="X3341">
        <v>0</v>
      </c>
      <c r="Y3341">
        <v>0</v>
      </c>
      <c r="Z3341">
        <v>85000</v>
      </c>
      <c r="AB3341" s="2" t="s">
        <v>57</v>
      </c>
      <c r="AC3341">
        <v>34000</v>
      </c>
      <c r="AD3341">
        <v>51000</v>
      </c>
      <c r="AE3341">
        <v>155000</v>
      </c>
      <c r="AF3341">
        <v>2325</v>
      </c>
      <c r="AG3341" s="2"/>
      <c r="AH3341" s="2"/>
      <c r="AI3341" s="1"/>
      <c r="AJ3341" s="2"/>
      <c r="AK3341" s="2" t="s">
        <v>67</v>
      </c>
      <c r="AM3341" s="2" t="s">
        <v>59</v>
      </c>
      <c r="AP3341" s="2" t="s">
        <v>60</v>
      </c>
      <c r="AQ3341" s="2" t="s">
        <v>41</v>
      </c>
      <c r="AR3341">
        <v>70000</v>
      </c>
      <c r="AS3341" s="2" t="str">
        <f>_xlfn.IFNA(IF(VLOOKUP(all_resi[[#This Row],[No. Waybill]],settle_reconcile[No. Waybill],1,0)="","Recon","Recon"),"-")</f>
        <v>-</v>
      </c>
      <c r="AT3341" s="2">
        <f>all_resi[[#This Row],[Nilai COD]]-all_resi[[#This Row],[COD Fee]]-all_resi[[#This Row],[Total Biaya Setelah Diskon]]</f>
        <v>101675</v>
      </c>
      <c r="AU3341" s="2" t="str">
        <f>IF(all_resi[[#This Row],[Waktu Terima]]="","",_xlfn.DAYS(all_resi[[#This Row],[Waktu Terima]],all_resi[[#This Row],[Tanggal Pengiriman]]))</f>
        <v/>
      </c>
    </row>
    <row r="3342" spans="1:47" x14ac:dyDescent="0.25">
      <c r="A3342" s="2" t="s">
        <v>18092</v>
      </c>
      <c r="B3342" s="1">
        <v>46202</v>
      </c>
      <c r="C3342" s="2" t="s">
        <v>42</v>
      </c>
      <c r="D3342" s="2" t="s">
        <v>43</v>
      </c>
      <c r="E3342" s="2" t="s">
        <v>44</v>
      </c>
      <c r="F3342" s="2" t="s">
        <v>45</v>
      </c>
      <c r="G3342" s="2" t="s">
        <v>46</v>
      </c>
      <c r="H3342" s="2" t="s">
        <v>47</v>
      </c>
      <c r="I3342" s="2" t="s">
        <v>18093</v>
      </c>
      <c r="J3342" s="2" t="s">
        <v>18094</v>
      </c>
      <c r="K3342" s="2" t="s">
        <v>116</v>
      </c>
      <c r="L3342" s="2" t="s">
        <v>3926</v>
      </c>
      <c r="M3342" s="2" t="s">
        <v>15644</v>
      </c>
      <c r="N3342" s="2" t="s">
        <v>18095</v>
      </c>
      <c r="O3342">
        <v>1</v>
      </c>
      <c r="P3342" s="2" t="s">
        <v>53</v>
      </c>
      <c r="Q3342">
        <v>100</v>
      </c>
      <c r="R3342">
        <v>0</v>
      </c>
      <c r="S3342" s="2" t="s">
        <v>54</v>
      </c>
      <c r="T3342" s="2" t="s">
        <v>55</v>
      </c>
      <c r="U3342" s="2" t="s">
        <v>764</v>
      </c>
      <c r="V3342" s="2"/>
      <c r="W3342">
        <v>8000</v>
      </c>
      <c r="X3342">
        <v>0</v>
      </c>
      <c r="Y3342">
        <v>0</v>
      </c>
      <c r="Z3342">
        <v>8000</v>
      </c>
      <c r="AB3342" s="2" t="s">
        <v>57</v>
      </c>
      <c r="AC3342">
        <v>3000</v>
      </c>
      <c r="AD3342">
        <v>5000</v>
      </c>
      <c r="AE3342">
        <v>48000</v>
      </c>
      <c r="AF3342">
        <v>720</v>
      </c>
      <c r="AG3342" s="2" t="s">
        <v>256</v>
      </c>
      <c r="AH3342" s="2"/>
      <c r="AI3342" s="1">
        <v>46207</v>
      </c>
      <c r="AJ3342" s="2"/>
      <c r="AK3342" s="2" t="s">
        <v>67</v>
      </c>
      <c r="AM3342" s="2" t="s">
        <v>59</v>
      </c>
      <c r="AP3342" s="2" t="s">
        <v>60</v>
      </c>
      <c r="AQ3342" s="2" t="s">
        <v>41</v>
      </c>
      <c r="AR3342">
        <v>40000</v>
      </c>
      <c r="AS3342" s="2" t="str">
        <f>_xlfn.IFNA(IF(VLOOKUP(all_resi[[#This Row],[No. Waybill]],settle_reconcile[No. Waybill],1,0)="","Recon","Recon"),"-")</f>
        <v>-</v>
      </c>
      <c r="AT3342" s="2">
        <f>all_resi[[#This Row],[Nilai COD]]-all_resi[[#This Row],[COD Fee]]-all_resi[[#This Row],[Total Biaya Setelah Diskon]]</f>
        <v>42280</v>
      </c>
      <c r="AU3342" s="2">
        <f>IF(all_resi[[#This Row],[Waktu Terima]]="","",_xlfn.DAYS(all_resi[[#This Row],[Waktu Terima]],all_resi[[#This Row],[Tanggal Pengiriman]]))</f>
        <v>5</v>
      </c>
    </row>
    <row r="3343" spans="1:47" x14ac:dyDescent="0.25">
      <c r="A3343" s="2" t="s">
        <v>18120</v>
      </c>
      <c r="B3343" s="1">
        <v>46202</v>
      </c>
      <c r="C3343" s="2" t="s">
        <v>42</v>
      </c>
      <c r="D3343" s="2" t="s">
        <v>43</v>
      </c>
      <c r="E3343" s="2" t="s">
        <v>44</v>
      </c>
      <c r="F3343" s="2" t="s">
        <v>45</v>
      </c>
      <c r="G3343" s="2" t="s">
        <v>46</v>
      </c>
      <c r="H3343" s="2" t="s">
        <v>80</v>
      </c>
      <c r="I3343" s="2" t="s">
        <v>18121</v>
      </c>
      <c r="J3343" s="2" t="s">
        <v>18122</v>
      </c>
      <c r="K3343" s="2" t="s">
        <v>82</v>
      </c>
      <c r="L3343" s="2" t="s">
        <v>1843</v>
      </c>
      <c r="M3343" s="2" t="s">
        <v>1844</v>
      </c>
      <c r="N3343" s="2" t="s">
        <v>18123</v>
      </c>
      <c r="O3343">
        <v>1</v>
      </c>
      <c r="P3343" s="2" t="s">
        <v>53</v>
      </c>
      <c r="Q3343">
        <v>100</v>
      </c>
      <c r="R3343">
        <v>0</v>
      </c>
      <c r="S3343" s="2" t="s">
        <v>54</v>
      </c>
      <c r="T3343" s="2" t="s">
        <v>55</v>
      </c>
      <c r="U3343" s="2" t="s">
        <v>305</v>
      </c>
      <c r="V3343" s="2"/>
      <c r="W3343">
        <v>57000</v>
      </c>
      <c r="X3343">
        <v>0</v>
      </c>
      <c r="Y3343">
        <v>0</v>
      </c>
      <c r="Z3343">
        <v>57000</v>
      </c>
      <c r="AB3343" s="2" t="s">
        <v>57</v>
      </c>
      <c r="AC3343">
        <v>22800</v>
      </c>
      <c r="AD3343">
        <v>34200</v>
      </c>
      <c r="AE3343">
        <v>136000</v>
      </c>
      <c r="AF3343">
        <v>2040</v>
      </c>
      <c r="AG3343" s="2" t="s">
        <v>18121</v>
      </c>
      <c r="AH3343" s="2"/>
      <c r="AI3343" s="1">
        <v>46206</v>
      </c>
      <c r="AJ3343" s="2" t="s">
        <v>87</v>
      </c>
      <c r="AK3343" s="2" t="s">
        <v>58</v>
      </c>
      <c r="AM3343" s="2" t="s">
        <v>59</v>
      </c>
      <c r="AP3343" s="2" t="s">
        <v>60</v>
      </c>
      <c r="AQ3343" s="2" t="s">
        <v>41</v>
      </c>
      <c r="AR3343">
        <v>79000</v>
      </c>
      <c r="AS3343" s="2" t="str">
        <f>_xlfn.IFNA(IF(VLOOKUP(all_resi[[#This Row],[No. Waybill]],settle_reconcile[No. Waybill],1,0)="","Recon","Recon"),"-")</f>
        <v>Recon</v>
      </c>
      <c r="AT3343" s="2">
        <f>all_resi[[#This Row],[Nilai COD]]-all_resi[[#This Row],[COD Fee]]-all_resi[[#This Row],[Total Biaya Setelah Diskon]]</f>
        <v>99760</v>
      </c>
      <c r="AU3343" s="2">
        <f>IF(all_resi[[#This Row],[Waktu Terima]]="","",_xlfn.DAYS(all_resi[[#This Row],[Waktu Terima]],all_resi[[#This Row],[Tanggal Pengiriman]]))</f>
        <v>4</v>
      </c>
    </row>
    <row r="3344" spans="1:47" x14ac:dyDescent="0.25">
      <c r="A3344" s="2" t="s">
        <v>18386</v>
      </c>
      <c r="B3344" s="1">
        <v>46202</v>
      </c>
      <c r="C3344" s="2" t="s">
        <v>42</v>
      </c>
      <c r="D3344" s="2" t="s">
        <v>43</v>
      </c>
      <c r="E3344" s="2" t="s">
        <v>44</v>
      </c>
      <c r="F3344" s="2" t="s">
        <v>45</v>
      </c>
      <c r="G3344" s="2" t="s">
        <v>46</v>
      </c>
      <c r="H3344" s="2" t="s">
        <v>47</v>
      </c>
      <c r="I3344" s="2" t="s">
        <v>18387</v>
      </c>
      <c r="J3344" s="2" t="s">
        <v>18388</v>
      </c>
      <c r="K3344" s="2" t="s">
        <v>237</v>
      </c>
      <c r="L3344" s="2" t="s">
        <v>238</v>
      </c>
      <c r="M3344" s="2" t="s">
        <v>3645</v>
      </c>
      <c r="N3344" s="2" t="s">
        <v>18389</v>
      </c>
      <c r="O3344">
        <v>1</v>
      </c>
      <c r="P3344" s="2" t="s">
        <v>53</v>
      </c>
      <c r="Q3344">
        <v>100</v>
      </c>
      <c r="R3344">
        <v>9900000</v>
      </c>
      <c r="S3344" s="2" t="s">
        <v>54</v>
      </c>
      <c r="T3344" s="2" t="s">
        <v>55</v>
      </c>
      <c r="U3344" s="2" t="s">
        <v>1838</v>
      </c>
      <c r="V3344" s="2" t="s">
        <v>15188</v>
      </c>
      <c r="W3344">
        <v>37000</v>
      </c>
      <c r="X3344">
        <v>0</v>
      </c>
      <c r="Y3344">
        <v>0</v>
      </c>
      <c r="Z3344">
        <v>37000</v>
      </c>
      <c r="AB3344" s="2" t="s">
        <v>57</v>
      </c>
      <c r="AC3344">
        <v>14800</v>
      </c>
      <c r="AD3344">
        <v>22200</v>
      </c>
      <c r="AE3344">
        <v>141000</v>
      </c>
      <c r="AF3344">
        <v>2115</v>
      </c>
      <c r="AG3344" s="2" t="s">
        <v>18387</v>
      </c>
      <c r="AH3344" s="2"/>
      <c r="AI3344" s="1">
        <v>46205</v>
      </c>
      <c r="AJ3344" s="2"/>
      <c r="AK3344" s="2" t="s">
        <v>58</v>
      </c>
      <c r="AM3344" s="2" t="s">
        <v>59</v>
      </c>
      <c r="AP3344" s="2" t="s">
        <v>60</v>
      </c>
      <c r="AQ3344" s="2" t="s">
        <v>41</v>
      </c>
      <c r="AR3344">
        <v>104000</v>
      </c>
      <c r="AS3344" s="2" t="str">
        <f>_xlfn.IFNA(IF(VLOOKUP(all_resi[[#This Row],[No. Waybill]],settle_reconcile[No. Waybill],1,0)="","Recon","Recon"),"-")</f>
        <v>Recon</v>
      </c>
      <c r="AT3344" s="2">
        <f>all_resi[[#This Row],[Nilai COD]]-all_resi[[#This Row],[COD Fee]]-all_resi[[#This Row],[Total Biaya Setelah Diskon]]</f>
        <v>116685</v>
      </c>
      <c r="AU3344" s="2">
        <f>IF(all_resi[[#This Row],[Waktu Terima]]="","",_xlfn.DAYS(all_resi[[#This Row],[Waktu Terima]],all_resi[[#This Row],[Tanggal Pengiriman]]))</f>
        <v>3</v>
      </c>
    </row>
    <row r="3345" spans="1:47" x14ac:dyDescent="0.25">
      <c r="A3345" s="2" t="s">
        <v>18080</v>
      </c>
      <c r="B3345" s="1">
        <v>46202</v>
      </c>
      <c r="C3345" s="2" t="s">
        <v>42</v>
      </c>
      <c r="D3345" s="2" t="s">
        <v>43</v>
      </c>
      <c r="E3345" s="2" t="s">
        <v>44</v>
      </c>
      <c r="F3345" s="2" t="s">
        <v>45</v>
      </c>
      <c r="G3345" s="2" t="s">
        <v>46</v>
      </c>
      <c r="H3345" s="2" t="s">
        <v>80</v>
      </c>
      <c r="I3345" s="2" t="s">
        <v>18081</v>
      </c>
      <c r="J3345" s="2" t="s">
        <v>18082</v>
      </c>
      <c r="K3345" s="2" t="s">
        <v>49</v>
      </c>
      <c r="L3345" s="2" t="s">
        <v>1097</v>
      </c>
      <c r="M3345" s="2" t="s">
        <v>1162</v>
      </c>
      <c r="N3345" s="2" t="s">
        <v>18083</v>
      </c>
      <c r="O3345">
        <v>1</v>
      </c>
      <c r="P3345" s="2" t="s">
        <v>53</v>
      </c>
      <c r="Q3345">
        <v>100</v>
      </c>
      <c r="R3345">
        <v>0</v>
      </c>
      <c r="S3345" s="2" t="s">
        <v>54</v>
      </c>
      <c r="T3345" s="2" t="s">
        <v>55</v>
      </c>
      <c r="U3345" s="2" t="s">
        <v>305</v>
      </c>
      <c r="V3345" s="2"/>
      <c r="W3345">
        <v>63000</v>
      </c>
      <c r="X3345">
        <v>0</v>
      </c>
      <c r="Y3345">
        <v>0</v>
      </c>
      <c r="Z3345">
        <v>63000</v>
      </c>
      <c r="AB3345" s="2" t="s">
        <v>57</v>
      </c>
      <c r="AC3345">
        <v>25200</v>
      </c>
      <c r="AD3345">
        <v>37800</v>
      </c>
      <c r="AE3345">
        <v>124000</v>
      </c>
      <c r="AF3345">
        <v>1860</v>
      </c>
      <c r="AG3345" s="2"/>
      <c r="AH3345" s="2"/>
      <c r="AI3345" s="1"/>
      <c r="AJ3345" s="2" t="s">
        <v>87</v>
      </c>
      <c r="AK3345" s="2" t="s">
        <v>67</v>
      </c>
      <c r="AM3345" s="2" t="s">
        <v>59</v>
      </c>
      <c r="AP3345" s="2" t="s">
        <v>60</v>
      </c>
      <c r="AQ3345" s="2" t="s">
        <v>41</v>
      </c>
      <c r="AR3345">
        <v>61000</v>
      </c>
      <c r="AS3345" s="2" t="str">
        <f>_xlfn.IFNA(IF(VLOOKUP(all_resi[[#This Row],[No. Waybill]],settle_reconcile[No. Waybill],1,0)="","Recon","Recon"),"-")</f>
        <v>-</v>
      </c>
      <c r="AT3345" s="2">
        <f>all_resi[[#This Row],[Nilai COD]]-all_resi[[#This Row],[COD Fee]]-all_resi[[#This Row],[Total Biaya Setelah Diskon]]</f>
        <v>84340</v>
      </c>
      <c r="AU3345" s="2" t="str">
        <f>IF(all_resi[[#This Row],[Waktu Terima]]="","",_xlfn.DAYS(all_resi[[#This Row],[Waktu Terima]],all_resi[[#This Row],[Tanggal Pengiriman]]))</f>
        <v/>
      </c>
    </row>
    <row r="3346" spans="1:47" x14ac:dyDescent="0.25">
      <c r="A3346" s="2" t="s">
        <v>18207</v>
      </c>
      <c r="B3346" s="1">
        <v>46202</v>
      </c>
      <c r="C3346" s="2" t="s">
        <v>42</v>
      </c>
      <c r="D3346" s="2" t="s">
        <v>43</v>
      </c>
      <c r="E3346" s="2" t="s">
        <v>44</v>
      </c>
      <c r="F3346" s="2" t="s">
        <v>45</v>
      </c>
      <c r="G3346" s="2" t="s">
        <v>46</v>
      </c>
      <c r="H3346" s="2" t="s">
        <v>47</v>
      </c>
      <c r="I3346" s="2" t="s">
        <v>18208</v>
      </c>
      <c r="J3346" s="2" t="s">
        <v>18209</v>
      </c>
      <c r="K3346" s="2" t="s">
        <v>171</v>
      </c>
      <c r="L3346" s="2" t="s">
        <v>172</v>
      </c>
      <c r="M3346" s="2" t="s">
        <v>654</v>
      </c>
      <c r="N3346" s="2" t="s">
        <v>18210</v>
      </c>
      <c r="O3346">
        <v>1</v>
      </c>
      <c r="P3346" s="2" t="s">
        <v>53</v>
      </c>
      <c r="Q3346">
        <v>100</v>
      </c>
      <c r="R3346">
        <v>0</v>
      </c>
      <c r="S3346" s="2" t="s">
        <v>54</v>
      </c>
      <c r="T3346" s="2" t="s">
        <v>55</v>
      </c>
      <c r="U3346" s="2" t="s">
        <v>207</v>
      </c>
      <c r="V3346" s="2"/>
      <c r="W3346">
        <v>30000</v>
      </c>
      <c r="X3346">
        <v>0</v>
      </c>
      <c r="Y3346">
        <v>0</v>
      </c>
      <c r="Z3346">
        <v>30000</v>
      </c>
      <c r="AB3346" s="2" t="s">
        <v>57</v>
      </c>
      <c r="AC3346">
        <v>12000</v>
      </c>
      <c r="AD3346">
        <v>18000</v>
      </c>
      <c r="AE3346">
        <v>100000</v>
      </c>
      <c r="AF3346">
        <v>1500</v>
      </c>
      <c r="AG3346" s="2" t="s">
        <v>18208</v>
      </c>
      <c r="AH3346" s="2"/>
      <c r="AI3346" s="1">
        <v>46205</v>
      </c>
      <c r="AJ3346" s="2"/>
      <c r="AK3346" s="2" t="s">
        <v>58</v>
      </c>
      <c r="AM3346" s="2" t="s">
        <v>59</v>
      </c>
      <c r="AP3346" s="2" t="s">
        <v>60</v>
      </c>
      <c r="AQ3346" s="2" t="s">
        <v>41</v>
      </c>
      <c r="AR3346">
        <v>70000</v>
      </c>
      <c r="AS3346" s="2" t="str">
        <f>_xlfn.IFNA(IF(VLOOKUP(all_resi[[#This Row],[No. Waybill]],settle_reconcile[No. Waybill],1,0)="","Recon","Recon"),"-")</f>
        <v>Recon</v>
      </c>
      <c r="AT3346" s="2">
        <f>all_resi[[#This Row],[Nilai COD]]-all_resi[[#This Row],[COD Fee]]-all_resi[[#This Row],[Total Biaya Setelah Diskon]]</f>
        <v>80500</v>
      </c>
      <c r="AU3346" s="2">
        <f>IF(all_resi[[#This Row],[Waktu Terima]]="","",_xlfn.DAYS(all_resi[[#This Row],[Waktu Terima]],all_resi[[#This Row],[Tanggal Pengiriman]]))</f>
        <v>3</v>
      </c>
    </row>
    <row r="3347" spans="1:47" x14ac:dyDescent="0.25">
      <c r="A3347" s="2" t="s">
        <v>18163</v>
      </c>
      <c r="B3347" s="1">
        <v>46202</v>
      </c>
      <c r="C3347" s="2" t="s">
        <v>42</v>
      </c>
      <c r="D3347" s="2" t="s">
        <v>43</v>
      </c>
      <c r="E3347" s="2" t="s">
        <v>44</v>
      </c>
      <c r="F3347" s="2" t="s">
        <v>45</v>
      </c>
      <c r="G3347" s="2" t="s">
        <v>46</v>
      </c>
      <c r="H3347" s="2" t="s">
        <v>47</v>
      </c>
      <c r="I3347" s="2" t="s">
        <v>18164</v>
      </c>
      <c r="J3347" s="2" t="s">
        <v>18165</v>
      </c>
      <c r="K3347" s="2" t="s">
        <v>121</v>
      </c>
      <c r="L3347" s="2" t="s">
        <v>680</v>
      </c>
      <c r="M3347" s="2" t="s">
        <v>2250</v>
      </c>
      <c r="N3347" s="2" t="s">
        <v>18166</v>
      </c>
      <c r="O3347">
        <v>1</v>
      </c>
      <c r="P3347" s="2" t="s">
        <v>53</v>
      </c>
      <c r="Q3347">
        <v>100</v>
      </c>
      <c r="R3347">
        <v>0</v>
      </c>
      <c r="S3347" s="2" t="s">
        <v>54</v>
      </c>
      <c r="T3347" s="2" t="s">
        <v>55</v>
      </c>
      <c r="U3347" s="2" t="s">
        <v>235</v>
      </c>
      <c r="V3347" s="2"/>
      <c r="W3347">
        <v>81000</v>
      </c>
      <c r="X3347">
        <v>0</v>
      </c>
      <c r="Y3347">
        <v>0</v>
      </c>
      <c r="Z3347">
        <v>81000</v>
      </c>
      <c r="AB3347" s="2" t="s">
        <v>57</v>
      </c>
      <c r="AC3347">
        <v>32400</v>
      </c>
      <c r="AD3347">
        <v>48600</v>
      </c>
      <c r="AE3347">
        <v>165000</v>
      </c>
      <c r="AF3347">
        <v>2475</v>
      </c>
      <c r="AG3347" s="2"/>
      <c r="AH3347" s="2"/>
      <c r="AI3347" s="1"/>
      <c r="AJ3347" s="2"/>
      <c r="AK3347" s="2" t="s">
        <v>67</v>
      </c>
      <c r="AM3347" s="2" t="s">
        <v>59</v>
      </c>
      <c r="AP3347" s="2" t="s">
        <v>60</v>
      </c>
      <c r="AQ3347" s="2" t="s">
        <v>41</v>
      </c>
      <c r="AR3347">
        <v>84000</v>
      </c>
      <c r="AS3347" s="2" t="str">
        <f>_xlfn.IFNA(IF(VLOOKUP(all_resi[[#This Row],[No. Waybill]],settle_reconcile[No. Waybill],1,0)="","Recon","Recon"),"-")</f>
        <v>-</v>
      </c>
      <c r="AT3347" s="2">
        <f>all_resi[[#This Row],[Nilai COD]]-all_resi[[#This Row],[COD Fee]]-all_resi[[#This Row],[Total Biaya Setelah Diskon]]</f>
        <v>113925</v>
      </c>
      <c r="AU3347" s="2" t="str">
        <f>IF(all_resi[[#This Row],[Waktu Terima]]="","",_xlfn.DAYS(all_resi[[#This Row],[Waktu Terima]],all_resi[[#This Row],[Tanggal Pengiriman]]))</f>
        <v/>
      </c>
    </row>
    <row r="3348" spans="1:47" x14ac:dyDescent="0.25">
      <c r="A3348" s="2" t="s">
        <v>18284</v>
      </c>
      <c r="B3348" s="1">
        <v>46202</v>
      </c>
      <c r="C3348" s="2" t="s">
        <v>42</v>
      </c>
      <c r="D3348" s="2" t="s">
        <v>43</v>
      </c>
      <c r="E3348" s="2" t="s">
        <v>44</v>
      </c>
      <c r="F3348" s="2" t="s">
        <v>45</v>
      </c>
      <c r="G3348" s="2" t="s">
        <v>46</v>
      </c>
      <c r="H3348" s="2" t="s">
        <v>80</v>
      </c>
      <c r="I3348" s="2" t="s">
        <v>18285</v>
      </c>
      <c r="J3348" s="2" t="s">
        <v>18286</v>
      </c>
      <c r="K3348" s="2" t="s">
        <v>100</v>
      </c>
      <c r="L3348" s="2" t="s">
        <v>101</v>
      </c>
      <c r="M3348" s="2" t="s">
        <v>1188</v>
      </c>
      <c r="N3348" s="2" t="s">
        <v>18287</v>
      </c>
      <c r="O3348">
        <v>1</v>
      </c>
      <c r="P3348" s="2" t="s">
        <v>53</v>
      </c>
      <c r="Q3348">
        <v>100</v>
      </c>
      <c r="R3348">
        <v>0</v>
      </c>
      <c r="S3348" s="2" t="s">
        <v>54</v>
      </c>
      <c r="T3348" s="2" t="s">
        <v>55</v>
      </c>
      <c r="U3348" s="2" t="s">
        <v>18288</v>
      </c>
      <c r="V3348" s="2"/>
      <c r="W3348">
        <v>15000</v>
      </c>
      <c r="X3348">
        <v>0</v>
      </c>
      <c r="Y3348">
        <v>0</v>
      </c>
      <c r="Z3348">
        <v>15000</v>
      </c>
      <c r="AB3348" s="2" t="s">
        <v>57</v>
      </c>
      <c r="AC3348">
        <v>9000</v>
      </c>
      <c r="AD3348">
        <v>6000</v>
      </c>
      <c r="AE3348">
        <v>95000</v>
      </c>
      <c r="AF3348">
        <v>1425</v>
      </c>
      <c r="AG3348" s="2" t="s">
        <v>18285</v>
      </c>
      <c r="AH3348" s="2"/>
      <c r="AI3348" s="1">
        <v>46204</v>
      </c>
      <c r="AJ3348" s="2" t="s">
        <v>87</v>
      </c>
      <c r="AK3348" s="2" t="s">
        <v>58</v>
      </c>
      <c r="AM3348" s="2" t="s">
        <v>59</v>
      </c>
      <c r="AP3348" s="2" t="s">
        <v>60</v>
      </c>
      <c r="AQ3348" s="2" t="s">
        <v>41</v>
      </c>
      <c r="AR3348">
        <v>80000</v>
      </c>
      <c r="AS3348" s="2" t="str">
        <f>_xlfn.IFNA(IF(VLOOKUP(all_resi[[#This Row],[No. Waybill]],settle_reconcile[No. Waybill],1,0)="","Recon","Recon"),"-")</f>
        <v>Recon</v>
      </c>
      <c r="AT3348" s="2">
        <f>all_resi[[#This Row],[Nilai COD]]-all_resi[[#This Row],[COD Fee]]-all_resi[[#This Row],[Total Biaya Setelah Diskon]]</f>
        <v>87575</v>
      </c>
      <c r="AU3348" s="2">
        <f>IF(all_resi[[#This Row],[Waktu Terima]]="","",_xlfn.DAYS(all_resi[[#This Row],[Waktu Terima]],all_resi[[#This Row],[Tanggal Pengiriman]]))</f>
        <v>2</v>
      </c>
    </row>
    <row r="3349" spans="1:47" x14ac:dyDescent="0.25">
      <c r="A3349" s="2" t="s">
        <v>18180</v>
      </c>
      <c r="B3349" s="1">
        <v>46202</v>
      </c>
      <c r="C3349" s="2" t="s">
        <v>42</v>
      </c>
      <c r="D3349" s="2" t="s">
        <v>43</v>
      </c>
      <c r="E3349" s="2" t="s">
        <v>44</v>
      </c>
      <c r="F3349" s="2" t="s">
        <v>45</v>
      </c>
      <c r="G3349" s="2" t="s">
        <v>46</v>
      </c>
      <c r="H3349" s="2" t="s">
        <v>47</v>
      </c>
      <c r="I3349" s="2" t="s">
        <v>18181</v>
      </c>
      <c r="J3349" s="2" t="s">
        <v>18182</v>
      </c>
      <c r="K3349" s="2" t="s">
        <v>437</v>
      </c>
      <c r="L3349" s="2" t="s">
        <v>920</v>
      </c>
      <c r="M3349" s="2" t="s">
        <v>921</v>
      </c>
      <c r="N3349" s="2" t="s">
        <v>18183</v>
      </c>
      <c r="O3349">
        <v>1</v>
      </c>
      <c r="P3349" s="2" t="s">
        <v>53</v>
      </c>
      <c r="Q3349">
        <v>100</v>
      </c>
      <c r="R3349">
        <v>0</v>
      </c>
      <c r="S3349" s="2" t="s">
        <v>54</v>
      </c>
      <c r="T3349" s="2" t="s">
        <v>55</v>
      </c>
      <c r="U3349" s="2" t="s">
        <v>207</v>
      </c>
      <c r="V3349" s="2"/>
      <c r="W3349">
        <v>50000</v>
      </c>
      <c r="X3349">
        <v>0</v>
      </c>
      <c r="Y3349">
        <v>0</v>
      </c>
      <c r="Z3349">
        <v>50000</v>
      </c>
      <c r="AB3349" s="2" t="s">
        <v>57</v>
      </c>
      <c r="AC3349">
        <v>20000</v>
      </c>
      <c r="AD3349">
        <v>30000</v>
      </c>
      <c r="AE3349">
        <v>117000</v>
      </c>
      <c r="AF3349">
        <v>1755</v>
      </c>
      <c r="AG3349" s="2" t="s">
        <v>18181</v>
      </c>
      <c r="AH3349" s="2"/>
      <c r="AI3349" s="1">
        <v>46206</v>
      </c>
      <c r="AJ3349" s="2"/>
      <c r="AK3349" s="2" t="s">
        <v>58</v>
      </c>
      <c r="AM3349" s="2" t="s">
        <v>59</v>
      </c>
      <c r="AP3349" s="2" t="s">
        <v>60</v>
      </c>
      <c r="AQ3349" s="2" t="s">
        <v>41</v>
      </c>
      <c r="AR3349">
        <v>67000</v>
      </c>
      <c r="AS3349" s="2" t="str">
        <f>_xlfn.IFNA(IF(VLOOKUP(all_resi[[#This Row],[No. Waybill]],settle_reconcile[No. Waybill],1,0)="","Recon","Recon"),"-")</f>
        <v>Recon</v>
      </c>
      <c r="AT3349" s="2">
        <f>all_resi[[#This Row],[Nilai COD]]-all_resi[[#This Row],[COD Fee]]-all_resi[[#This Row],[Total Biaya Setelah Diskon]]</f>
        <v>85245</v>
      </c>
      <c r="AU3349" s="2">
        <f>IF(all_resi[[#This Row],[Waktu Terima]]="","",_xlfn.DAYS(all_resi[[#This Row],[Waktu Terima]],all_resi[[#This Row],[Tanggal Pengiriman]]))</f>
        <v>4</v>
      </c>
    </row>
    <row r="3350" spans="1:47" x14ac:dyDescent="0.25">
      <c r="A3350" s="2" t="s">
        <v>18280</v>
      </c>
      <c r="B3350" s="1">
        <v>46202</v>
      </c>
      <c r="C3350" s="2" t="s">
        <v>42</v>
      </c>
      <c r="D3350" s="2" t="s">
        <v>43</v>
      </c>
      <c r="E3350" s="2" t="s">
        <v>44</v>
      </c>
      <c r="F3350" s="2" t="s">
        <v>45</v>
      </c>
      <c r="G3350" s="2" t="s">
        <v>46</v>
      </c>
      <c r="H3350" s="2" t="s">
        <v>47</v>
      </c>
      <c r="I3350" s="2" t="s">
        <v>18281</v>
      </c>
      <c r="J3350" s="2" t="s">
        <v>18282</v>
      </c>
      <c r="K3350" s="2" t="s">
        <v>75</v>
      </c>
      <c r="L3350" s="2" t="s">
        <v>846</v>
      </c>
      <c r="M3350" s="2" t="s">
        <v>4154</v>
      </c>
      <c r="N3350" s="2" t="s">
        <v>18283</v>
      </c>
      <c r="O3350">
        <v>1</v>
      </c>
      <c r="P3350" s="2" t="s">
        <v>53</v>
      </c>
      <c r="Q3350">
        <v>100</v>
      </c>
      <c r="R3350">
        <v>0</v>
      </c>
      <c r="S3350" s="2" t="s">
        <v>54</v>
      </c>
      <c r="T3350" s="2" t="s">
        <v>55</v>
      </c>
      <c r="U3350" s="2" t="s">
        <v>207</v>
      </c>
      <c r="V3350" s="2"/>
      <c r="W3350">
        <v>56000</v>
      </c>
      <c r="X3350">
        <v>0</v>
      </c>
      <c r="Y3350">
        <v>0</v>
      </c>
      <c r="Z3350">
        <v>56000</v>
      </c>
      <c r="AB3350" s="2" t="s">
        <v>57</v>
      </c>
      <c r="AC3350">
        <v>22400</v>
      </c>
      <c r="AD3350">
        <v>33600</v>
      </c>
      <c r="AE3350">
        <v>126000</v>
      </c>
      <c r="AF3350">
        <v>1890</v>
      </c>
      <c r="AG3350" s="2"/>
      <c r="AH3350" s="2"/>
      <c r="AI3350" s="1"/>
      <c r="AJ3350" s="2"/>
      <c r="AK3350" s="2" t="s">
        <v>67</v>
      </c>
      <c r="AM3350" s="2" t="s">
        <v>59</v>
      </c>
      <c r="AP3350" s="2" t="s">
        <v>60</v>
      </c>
      <c r="AQ3350" s="2" t="s">
        <v>41</v>
      </c>
      <c r="AR3350">
        <v>70000</v>
      </c>
      <c r="AS3350" s="2" t="str">
        <f>_xlfn.IFNA(IF(VLOOKUP(all_resi[[#This Row],[No. Waybill]],settle_reconcile[No. Waybill],1,0)="","Recon","Recon"),"-")</f>
        <v>-</v>
      </c>
      <c r="AT3350" s="2">
        <f>all_resi[[#This Row],[Nilai COD]]-all_resi[[#This Row],[COD Fee]]-all_resi[[#This Row],[Total Biaya Setelah Diskon]]</f>
        <v>90510</v>
      </c>
      <c r="AU3350" s="2" t="str">
        <f>IF(all_resi[[#This Row],[Waktu Terima]]="","",_xlfn.DAYS(all_resi[[#This Row],[Waktu Terima]],all_resi[[#This Row],[Tanggal Pengiriman]]))</f>
        <v/>
      </c>
    </row>
    <row r="3351" spans="1:47" x14ac:dyDescent="0.25">
      <c r="A3351" s="2" t="s">
        <v>18241</v>
      </c>
      <c r="B3351" s="1">
        <v>46202</v>
      </c>
      <c r="C3351" s="2" t="s">
        <v>42</v>
      </c>
      <c r="D3351" s="2" t="s">
        <v>43</v>
      </c>
      <c r="E3351" s="2" t="s">
        <v>44</v>
      </c>
      <c r="F3351" s="2" t="s">
        <v>45</v>
      </c>
      <c r="G3351" s="2" t="s">
        <v>46</v>
      </c>
      <c r="H3351" s="2" t="s">
        <v>47</v>
      </c>
      <c r="I3351" s="2" t="s">
        <v>18242</v>
      </c>
      <c r="J3351" s="2" t="s">
        <v>18243</v>
      </c>
      <c r="K3351" s="2" t="s">
        <v>209</v>
      </c>
      <c r="L3351" s="2" t="s">
        <v>210</v>
      </c>
      <c r="M3351" s="2" t="s">
        <v>954</v>
      </c>
      <c r="N3351" s="2" t="s">
        <v>18244</v>
      </c>
      <c r="O3351">
        <v>1</v>
      </c>
      <c r="P3351" s="2" t="s">
        <v>53</v>
      </c>
      <c r="Q3351">
        <v>100</v>
      </c>
      <c r="R3351">
        <v>0</v>
      </c>
      <c r="S3351" s="2" t="s">
        <v>54</v>
      </c>
      <c r="T3351" s="2" t="s">
        <v>55</v>
      </c>
      <c r="U3351" s="2" t="s">
        <v>225</v>
      </c>
      <c r="V3351" s="2"/>
      <c r="W3351">
        <v>39000</v>
      </c>
      <c r="X3351">
        <v>0</v>
      </c>
      <c r="Y3351">
        <v>0</v>
      </c>
      <c r="Z3351">
        <v>39000</v>
      </c>
      <c r="AB3351" s="2" t="s">
        <v>57</v>
      </c>
      <c r="AC3351">
        <v>15600</v>
      </c>
      <c r="AD3351">
        <v>23400</v>
      </c>
      <c r="AE3351">
        <v>143000</v>
      </c>
      <c r="AF3351">
        <v>2145</v>
      </c>
      <c r="AG3351" s="2"/>
      <c r="AH3351" s="2"/>
      <c r="AI3351" s="1"/>
      <c r="AJ3351" s="2"/>
      <c r="AK3351" s="2" t="s">
        <v>67</v>
      </c>
      <c r="AM3351" s="2" t="s">
        <v>59</v>
      </c>
      <c r="AP3351" s="2" t="s">
        <v>60</v>
      </c>
      <c r="AQ3351" s="2" t="s">
        <v>41</v>
      </c>
      <c r="AR3351">
        <v>104000</v>
      </c>
      <c r="AS3351" s="2" t="str">
        <f>_xlfn.IFNA(IF(VLOOKUP(all_resi[[#This Row],[No. Waybill]],settle_reconcile[No. Waybill],1,0)="","Recon","Recon"),"-")</f>
        <v>-</v>
      </c>
      <c r="AT3351" s="2">
        <f>all_resi[[#This Row],[Nilai COD]]-all_resi[[#This Row],[COD Fee]]-all_resi[[#This Row],[Total Biaya Setelah Diskon]]</f>
        <v>117455</v>
      </c>
      <c r="AU3351" s="2" t="str">
        <f>IF(all_resi[[#This Row],[Waktu Terima]]="","",_xlfn.DAYS(all_resi[[#This Row],[Waktu Terima]],all_resi[[#This Row],[Tanggal Pengiriman]]))</f>
        <v/>
      </c>
    </row>
    <row r="3352" spans="1:47" x14ac:dyDescent="0.25">
      <c r="A3352" s="2" t="s">
        <v>18211</v>
      </c>
      <c r="B3352" s="1">
        <v>46202</v>
      </c>
      <c r="C3352" s="2" t="s">
        <v>42</v>
      </c>
      <c r="D3352" s="2" t="s">
        <v>43</v>
      </c>
      <c r="E3352" s="2" t="s">
        <v>44</v>
      </c>
      <c r="F3352" s="2" t="s">
        <v>45</v>
      </c>
      <c r="G3352" s="2" t="s">
        <v>46</v>
      </c>
      <c r="H3352" s="2" t="s">
        <v>47</v>
      </c>
      <c r="I3352" s="2" t="s">
        <v>18212</v>
      </c>
      <c r="J3352" s="2" t="s">
        <v>18213</v>
      </c>
      <c r="K3352" s="2" t="s">
        <v>100</v>
      </c>
      <c r="L3352" s="2" t="s">
        <v>2514</v>
      </c>
      <c r="M3352" s="2" t="s">
        <v>18214</v>
      </c>
      <c r="N3352" s="2" t="s">
        <v>18215</v>
      </c>
      <c r="O3352">
        <v>1</v>
      </c>
      <c r="P3352" s="2" t="s">
        <v>53</v>
      </c>
      <c r="Q3352">
        <v>100</v>
      </c>
      <c r="R3352">
        <v>0</v>
      </c>
      <c r="S3352" s="2" t="s">
        <v>54</v>
      </c>
      <c r="T3352" s="2" t="s">
        <v>55</v>
      </c>
      <c r="U3352" s="2" t="s">
        <v>764</v>
      </c>
      <c r="V3352" s="2"/>
      <c r="W3352">
        <v>15000</v>
      </c>
      <c r="X3352">
        <v>0</v>
      </c>
      <c r="Y3352">
        <v>0</v>
      </c>
      <c r="Z3352">
        <v>15000</v>
      </c>
      <c r="AB3352" s="2" t="s">
        <v>57</v>
      </c>
      <c r="AC3352">
        <v>9000</v>
      </c>
      <c r="AD3352">
        <v>6000</v>
      </c>
      <c r="AE3352">
        <v>53500</v>
      </c>
      <c r="AF3352">
        <v>802.5</v>
      </c>
      <c r="AG3352" s="2" t="s">
        <v>256</v>
      </c>
      <c r="AH3352" s="2"/>
      <c r="AI3352" s="1">
        <v>46207</v>
      </c>
      <c r="AJ3352" s="2"/>
      <c r="AK3352" s="2" t="s">
        <v>67</v>
      </c>
      <c r="AM3352" s="2" t="s">
        <v>59</v>
      </c>
      <c r="AP3352" s="2" t="s">
        <v>60</v>
      </c>
      <c r="AQ3352" s="2" t="s">
        <v>41</v>
      </c>
      <c r="AR3352">
        <v>38500</v>
      </c>
      <c r="AS3352" s="2" t="str">
        <f>_xlfn.IFNA(IF(VLOOKUP(all_resi[[#This Row],[No. Waybill]],settle_reconcile[No. Waybill],1,0)="","Recon","Recon"),"-")</f>
        <v>-</v>
      </c>
      <c r="AT3352" s="2">
        <f>all_resi[[#This Row],[Nilai COD]]-all_resi[[#This Row],[COD Fee]]-all_resi[[#This Row],[Total Biaya Setelah Diskon]]</f>
        <v>46697.5</v>
      </c>
      <c r="AU3352" s="2">
        <f>IF(all_resi[[#This Row],[Waktu Terima]]="","",_xlfn.DAYS(all_resi[[#This Row],[Waktu Terima]],all_resi[[#This Row],[Tanggal Pengiriman]]))</f>
        <v>5</v>
      </c>
    </row>
    <row r="3353" spans="1:47" x14ac:dyDescent="0.25">
      <c r="A3353" s="2" t="s">
        <v>18202</v>
      </c>
      <c r="B3353" s="1">
        <v>46202</v>
      </c>
      <c r="C3353" s="2" t="s">
        <v>42</v>
      </c>
      <c r="D3353" s="2" t="s">
        <v>43</v>
      </c>
      <c r="E3353" s="2" t="s">
        <v>44</v>
      </c>
      <c r="F3353" s="2" t="s">
        <v>45</v>
      </c>
      <c r="G3353" s="2" t="s">
        <v>46</v>
      </c>
      <c r="H3353" s="2" t="s">
        <v>47</v>
      </c>
      <c r="I3353" s="2" t="s">
        <v>18203</v>
      </c>
      <c r="J3353" s="2" t="s">
        <v>18204</v>
      </c>
      <c r="K3353" s="2" t="s">
        <v>132</v>
      </c>
      <c r="L3353" s="2" t="s">
        <v>3788</v>
      </c>
      <c r="M3353" s="2" t="s">
        <v>18205</v>
      </c>
      <c r="N3353" s="2" t="s">
        <v>18206</v>
      </c>
      <c r="O3353">
        <v>1</v>
      </c>
      <c r="P3353" s="2" t="s">
        <v>53</v>
      </c>
      <c r="Q3353">
        <v>100</v>
      </c>
      <c r="R3353">
        <v>0</v>
      </c>
      <c r="S3353" s="2" t="s">
        <v>54</v>
      </c>
      <c r="T3353" s="2" t="s">
        <v>55</v>
      </c>
      <c r="U3353" s="2" t="s">
        <v>250</v>
      </c>
      <c r="V3353" s="2"/>
      <c r="W3353">
        <v>37000</v>
      </c>
      <c r="X3353">
        <v>0</v>
      </c>
      <c r="Y3353">
        <v>0</v>
      </c>
      <c r="Z3353">
        <v>37000</v>
      </c>
      <c r="AB3353" s="2" t="s">
        <v>57</v>
      </c>
      <c r="AC3353">
        <v>14800</v>
      </c>
      <c r="AD3353">
        <v>22200</v>
      </c>
      <c r="AE3353">
        <v>81900</v>
      </c>
      <c r="AF3353">
        <v>1228.5</v>
      </c>
      <c r="AG3353" s="2" t="s">
        <v>18203</v>
      </c>
      <c r="AH3353" s="2"/>
      <c r="AI3353" s="1">
        <v>46208</v>
      </c>
      <c r="AJ3353" s="2"/>
      <c r="AK3353" s="2" t="s">
        <v>58</v>
      </c>
      <c r="AM3353" s="2" t="s">
        <v>59</v>
      </c>
      <c r="AP3353" s="2" t="s">
        <v>60</v>
      </c>
      <c r="AQ3353" s="2" t="s">
        <v>41</v>
      </c>
      <c r="AR3353">
        <v>44900</v>
      </c>
      <c r="AS3353" s="2" t="str">
        <f>_xlfn.IFNA(IF(VLOOKUP(all_resi[[#This Row],[No. Waybill]],settle_reconcile[No. Waybill],1,0)="","Recon","Recon"),"-")</f>
        <v>Recon</v>
      </c>
      <c r="AT3353" s="2">
        <f>all_resi[[#This Row],[Nilai COD]]-all_resi[[#This Row],[COD Fee]]-all_resi[[#This Row],[Total Biaya Setelah Diskon]]</f>
        <v>58471.5</v>
      </c>
      <c r="AU3353" s="2">
        <f>IF(all_resi[[#This Row],[Waktu Terima]]="","",_xlfn.DAYS(all_resi[[#This Row],[Waktu Terima]],all_resi[[#This Row],[Tanggal Pengiriman]]))</f>
        <v>6</v>
      </c>
    </row>
    <row r="3354" spans="1:47" x14ac:dyDescent="0.25">
      <c r="A3354" s="2" t="s">
        <v>18231</v>
      </c>
      <c r="B3354" s="1">
        <v>46202</v>
      </c>
      <c r="C3354" s="2" t="s">
        <v>42</v>
      </c>
      <c r="D3354" s="2" t="s">
        <v>43</v>
      </c>
      <c r="E3354" s="2" t="s">
        <v>44</v>
      </c>
      <c r="F3354" s="2" t="s">
        <v>45</v>
      </c>
      <c r="G3354" s="2" t="s">
        <v>46</v>
      </c>
      <c r="H3354" s="2" t="s">
        <v>47</v>
      </c>
      <c r="I3354" s="2" t="s">
        <v>18232</v>
      </c>
      <c r="J3354" s="2" t="s">
        <v>18233</v>
      </c>
      <c r="K3354" s="2" t="s">
        <v>143</v>
      </c>
      <c r="L3354" s="2" t="s">
        <v>2167</v>
      </c>
      <c r="M3354" s="2" t="s">
        <v>18234</v>
      </c>
      <c r="N3354" s="2" t="s">
        <v>18235</v>
      </c>
      <c r="O3354">
        <v>1</v>
      </c>
      <c r="P3354" s="2" t="s">
        <v>53</v>
      </c>
      <c r="Q3354">
        <v>100</v>
      </c>
      <c r="R3354">
        <v>0</v>
      </c>
      <c r="S3354" s="2" t="s">
        <v>54</v>
      </c>
      <c r="T3354" s="2" t="s">
        <v>55</v>
      </c>
      <c r="U3354" s="2" t="s">
        <v>207</v>
      </c>
      <c r="V3354" s="2"/>
      <c r="W3354">
        <v>20000</v>
      </c>
      <c r="X3354">
        <v>0</v>
      </c>
      <c r="Y3354">
        <v>0</v>
      </c>
      <c r="Z3354">
        <v>20000</v>
      </c>
      <c r="AB3354" s="2" t="s">
        <v>57</v>
      </c>
      <c r="AC3354">
        <v>13000</v>
      </c>
      <c r="AD3354">
        <v>7000</v>
      </c>
      <c r="AE3354">
        <v>88000</v>
      </c>
      <c r="AF3354">
        <v>1320</v>
      </c>
      <c r="AG3354" s="2" t="s">
        <v>18232</v>
      </c>
      <c r="AH3354" s="2"/>
      <c r="AI3354" s="1">
        <v>46205</v>
      </c>
      <c r="AJ3354" s="2"/>
      <c r="AK3354" s="2" t="s">
        <v>58</v>
      </c>
      <c r="AM3354" s="2" t="s">
        <v>59</v>
      </c>
      <c r="AP3354" s="2" t="s">
        <v>60</v>
      </c>
      <c r="AQ3354" s="2" t="s">
        <v>41</v>
      </c>
      <c r="AR3354">
        <v>68000</v>
      </c>
      <c r="AS3354" s="2" t="str">
        <f>_xlfn.IFNA(IF(VLOOKUP(all_resi[[#This Row],[No. Waybill]],settle_reconcile[No. Waybill],1,0)="","Recon","Recon"),"-")</f>
        <v>Recon</v>
      </c>
      <c r="AT3354" s="2">
        <f>all_resi[[#This Row],[Nilai COD]]-all_resi[[#This Row],[COD Fee]]-all_resi[[#This Row],[Total Biaya Setelah Diskon]]</f>
        <v>79680</v>
      </c>
      <c r="AU3354" s="2">
        <f>IF(all_resi[[#This Row],[Waktu Terima]]="","",_xlfn.DAYS(all_resi[[#This Row],[Waktu Terima]],all_resi[[#This Row],[Tanggal Pengiriman]]))</f>
        <v>3</v>
      </c>
    </row>
    <row r="3355" spans="1:47" x14ac:dyDescent="0.25">
      <c r="A3355" s="2" t="s">
        <v>18028</v>
      </c>
      <c r="B3355" s="1">
        <v>46202</v>
      </c>
      <c r="C3355" s="2" t="s">
        <v>42</v>
      </c>
      <c r="D3355" s="2" t="s">
        <v>43</v>
      </c>
      <c r="E3355" s="2" t="s">
        <v>44</v>
      </c>
      <c r="F3355" s="2" t="s">
        <v>45</v>
      </c>
      <c r="G3355" s="2" t="s">
        <v>46</v>
      </c>
      <c r="H3355" s="2" t="s">
        <v>47</v>
      </c>
      <c r="I3355" s="2" t="s">
        <v>18029</v>
      </c>
      <c r="J3355" s="2" t="s">
        <v>18030</v>
      </c>
      <c r="K3355" s="2" t="s">
        <v>203</v>
      </c>
      <c r="L3355" s="2" t="s">
        <v>204</v>
      </c>
      <c r="M3355" s="2" t="s">
        <v>3756</v>
      </c>
      <c r="N3355" s="2" t="s">
        <v>18031</v>
      </c>
      <c r="O3355">
        <v>1</v>
      </c>
      <c r="P3355" s="2" t="s">
        <v>53</v>
      </c>
      <c r="Q3355">
        <v>100</v>
      </c>
      <c r="R3355">
        <v>0</v>
      </c>
      <c r="S3355" s="2" t="s">
        <v>54</v>
      </c>
      <c r="T3355" s="2" t="s">
        <v>55</v>
      </c>
      <c r="U3355" s="2" t="s">
        <v>207</v>
      </c>
      <c r="V3355" s="2"/>
      <c r="W3355">
        <v>14000</v>
      </c>
      <c r="X3355">
        <v>0</v>
      </c>
      <c r="Y3355">
        <v>0</v>
      </c>
      <c r="Z3355">
        <v>14000</v>
      </c>
      <c r="AB3355" s="2" t="s">
        <v>57</v>
      </c>
      <c r="AC3355">
        <v>8000</v>
      </c>
      <c r="AD3355">
        <v>6000</v>
      </c>
      <c r="AE3355">
        <v>83500</v>
      </c>
      <c r="AF3355">
        <v>1252.5</v>
      </c>
      <c r="AG3355" s="2" t="s">
        <v>18029</v>
      </c>
      <c r="AH3355" s="2"/>
      <c r="AI3355" s="1">
        <v>46203</v>
      </c>
      <c r="AJ3355" s="2"/>
      <c r="AK3355" s="2" t="s">
        <v>58</v>
      </c>
      <c r="AM3355" s="2" t="s">
        <v>59</v>
      </c>
      <c r="AP3355" s="2" t="s">
        <v>60</v>
      </c>
      <c r="AQ3355" s="2" t="s">
        <v>41</v>
      </c>
      <c r="AR3355">
        <v>69500</v>
      </c>
      <c r="AS3355" s="2" t="str">
        <f>_xlfn.IFNA(IF(VLOOKUP(all_resi[[#This Row],[No. Waybill]],settle_reconcile[No. Waybill],1,0)="","Recon","Recon"),"-")</f>
        <v>Recon</v>
      </c>
      <c r="AT3355" s="2">
        <f>all_resi[[#This Row],[Nilai COD]]-all_resi[[#This Row],[COD Fee]]-all_resi[[#This Row],[Total Biaya Setelah Diskon]]</f>
        <v>76247.5</v>
      </c>
      <c r="AU3355" s="2">
        <f>IF(all_resi[[#This Row],[Waktu Terima]]="","",_xlfn.DAYS(all_resi[[#This Row],[Waktu Terima]],all_resi[[#This Row],[Tanggal Pengiriman]]))</f>
        <v>1</v>
      </c>
    </row>
    <row r="3356" spans="1:47" x14ac:dyDescent="0.25">
      <c r="A3356" s="2" t="s">
        <v>18015</v>
      </c>
      <c r="B3356" s="1">
        <v>46202</v>
      </c>
      <c r="C3356" s="2" t="s">
        <v>42</v>
      </c>
      <c r="D3356" s="2" t="s">
        <v>43</v>
      </c>
      <c r="E3356" s="2" t="s">
        <v>44</v>
      </c>
      <c r="F3356" s="2" t="s">
        <v>45</v>
      </c>
      <c r="G3356" s="2" t="s">
        <v>46</v>
      </c>
      <c r="H3356" s="2" t="s">
        <v>47</v>
      </c>
      <c r="I3356" s="2" t="s">
        <v>18016</v>
      </c>
      <c r="J3356" s="2" t="s">
        <v>18017</v>
      </c>
      <c r="K3356" s="2" t="s">
        <v>156</v>
      </c>
      <c r="L3356" s="2" t="s">
        <v>625</v>
      </c>
      <c r="M3356" s="2" t="s">
        <v>7899</v>
      </c>
      <c r="N3356" s="2" t="s">
        <v>18018</v>
      </c>
      <c r="O3356">
        <v>1</v>
      </c>
      <c r="P3356" s="2" t="s">
        <v>53</v>
      </c>
      <c r="Q3356">
        <v>100</v>
      </c>
      <c r="R3356">
        <v>0</v>
      </c>
      <c r="S3356" s="2" t="s">
        <v>54</v>
      </c>
      <c r="T3356" s="2" t="s">
        <v>55</v>
      </c>
      <c r="U3356" s="2" t="s">
        <v>207</v>
      </c>
      <c r="V3356" s="2"/>
      <c r="W3356">
        <v>84000</v>
      </c>
      <c r="X3356">
        <v>0</v>
      </c>
      <c r="Y3356">
        <v>0</v>
      </c>
      <c r="Z3356">
        <v>84000</v>
      </c>
      <c r="AB3356" s="2" t="s">
        <v>57</v>
      </c>
      <c r="AC3356">
        <v>33600</v>
      </c>
      <c r="AD3356">
        <v>50400</v>
      </c>
      <c r="AE3356">
        <v>155000</v>
      </c>
      <c r="AF3356">
        <v>2325</v>
      </c>
      <c r="AG3356" s="2"/>
      <c r="AH3356" s="2"/>
      <c r="AI3356" s="1"/>
      <c r="AJ3356" s="2"/>
      <c r="AK3356" s="2" t="s">
        <v>67</v>
      </c>
      <c r="AM3356" s="2" t="s">
        <v>59</v>
      </c>
      <c r="AP3356" s="2" t="s">
        <v>60</v>
      </c>
      <c r="AQ3356" s="2" t="s">
        <v>41</v>
      </c>
      <c r="AR3356">
        <v>71000</v>
      </c>
      <c r="AS3356" s="2" t="str">
        <f>_xlfn.IFNA(IF(VLOOKUP(all_resi[[#This Row],[No. Waybill]],settle_reconcile[No. Waybill],1,0)="","Recon","Recon"),"-")</f>
        <v>-</v>
      </c>
      <c r="AT3356" s="2">
        <f>all_resi[[#This Row],[Nilai COD]]-all_resi[[#This Row],[COD Fee]]-all_resi[[#This Row],[Total Biaya Setelah Diskon]]</f>
        <v>102275</v>
      </c>
      <c r="AU3356" s="2" t="str">
        <f>IF(all_resi[[#This Row],[Waktu Terima]]="","",_xlfn.DAYS(all_resi[[#This Row],[Waktu Terima]],all_resi[[#This Row],[Tanggal Pengiriman]]))</f>
        <v/>
      </c>
    </row>
    <row r="3357" spans="1:47" x14ac:dyDescent="0.25">
      <c r="A3357" s="2" t="s">
        <v>18289</v>
      </c>
      <c r="B3357" s="1">
        <v>46202</v>
      </c>
      <c r="C3357" s="2" t="s">
        <v>42</v>
      </c>
      <c r="D3357" s="2" t="s">
        <v>43</v>
      </c>
      <c r="E3357" s="2" t="s">
        <v>44</v>
      </c>
      <c r="F3357" s="2" t="s">
        <v>45</v>
      </c>
      <c r="G3357" s="2" t="s">
        <v>46</v>
      </c>
      <c r="H3357" s="2" t="s">
        <v>47</v>
      </c>
      <c r="I3357" s="2" t="s">
        <v>18290</v>
      </c>
      <c r="J3357" s="2" t="s">
        <v>18291</v>
      </c>
      <c r="K3357" s="2" t="s">
        <v>177</v>
      </c>
      <c r="L3357" s="2" t="s">
        <v>1333</v>
      </c>
      <c r="M3357" s="2" t="s">
        <v>1334</v>
      </c>
      <c r="N3357" s="2" t="s">
        <v>18292</v>
      </c>
      <c r="O3357">
        <v>1</v>
      </c>
      <c r="P3357" s="2" t="s">
        <v>53</v>
      </c>
      <c r="Q3357">
        <v>100</v>
      </c>
      <c r="R3357">
        <v>0</v>
      </c>
      <c r="S3357" s="2" t="s">
        <v>54</v>
      </c>
      <c r="T3357" s="2" t="s">
        <v>55</v>
      </c>
      <c r="U3357" s="2" t="s">
        <v>97</v>
      </c>
      <c r="V3357" s="2"/>
      <c r="W3357">
        <v>72000</v>
      </c>
      <c r="X3357">
        <v>0</v>
      </c>
      <c r="Y3357">
        <v>0</v>
      </c>
      <c r="Z3357">
        <v>72000</v>
      </c>
      <c r="AB3357" s="2" t="s">
        <v>57</v>
      </c>
      <c r="AC3357">
        <v>28800</v>
      </c>
      <c r="AD3357">
        <v>43200</v>
      </c>
      <c r="AE3357">
        <v>142000</v>
      </c>
      <c r="AF3357">
        <v>2130</v>
      </c>
      <c r="AG3357" s="2"/>
      <c r="AH3357" s="2"/>
      <c r="AI3357" s="1"/>
      <c r="AJ3357" s="2"/>
      <c r="AK3357" s="2" t="s">
        <v>67</v>
      </c>
      <c r="AM3357" s="2" t="s">
        <v>59</v>
      </c>
      <c r="AP3357" s="2" t="s">
        <v>60</v>
      </c>
      <c r="AQ3357" s="2" t="s">
        <v>41</v>
      </c>
      <c r="AR3357">
        <v>70000</v>
      </c>
      <c r="AS3357" s="2" t="str">
        <f>_xlfn.IFNA(IF(VLOOKUP(all_resi[[#This Row],[No. Waybill]],settle_reconcile[No. Waybill],1,0)="","Recon","Recon"),"-")</f>
        <v>-</v>
      </c>
      <c r="AT3357" s="2">
        <f>all_resi[[#This Row],[Nilai COD]]-all_resi[[#This Row],[COD Fee]]-all_resi[[#This Row],[Total Biaya Setelah Diskon]]</f>
        <v>96670</v>
      </c>
      <c r="AU3357" s="2" t="str">
        <f>IF(all_resi[[#This Row],[Waktu Terima]]="","",_xlfn.DAYS(all_resi[[#This Row],[Waktu Terima]],all_resi[[#This Row],[Tanggal Pengiriman]]))</f>
        <v/>
      </c>
    </row>
    <row r="3358" spans="1:47" x14ac:dyDescent="0.25">
      <c r="A3358" s="2" t="s">
        <v>18019</v>
      </c>
      <c r="B3358" s="1">
        <v>46202</v>
      </c>
      <c r="C3358" s="2" t="s">
        <v>42</v>
      </c>
      <c r="D3358" s="2" t="s">
        <v>43</v>
      </c>
      <c r="E3358" s="2" t="s">
        <v>44</v>
      </c>
      <c r="F3358" s="2" t="s">
        <v>45</v>
      </c>
      <c r="G3358" s="2" t="s">
        <v>46</v>
      </c>
      <c r="H3358" s="2" t="s">
        <v>47</v>
      </c>
      <c r="I3358" s="2" t="s">
        <v>18020</v>
      </c>
      <c r="J3358" s="2" t="s">
        <v>18021</v>
      </c>
      <c r="K3358" s="2" t="s">
        <v>177</v>
      </c>
      <c r="L3358" s="2" t="s">
        <v>1245</v>
      </c>
      <c r="M3358" s="2" t="s">
        <v>2609</v>
      </c>
      <c r="N3358" s="2" t="s">
        <v>18022</v>
      </c>
      <c r="O3358">
        <v>1</v>
      </c>
      <c r="P3358" s="2" t="s">
        <v>53</v>
      </c>
      <c r="Q3358">
        <v>100</v>
      </c>
      <c r="R3358">
        <v>0</v>
      </c>
      <c r="S3358" s="2" t="s">
        <v>54</v>
      </c>
      <c r="T3358" s="2" t="s">
        <v>55</v>
      </c>
      <c r="U3358" s="2" t="s">
        <v>207</v>
      </c>
      <c r="V3358" s="2"/>
      <c r="W3358">
        <v>80000</v>
      </c>
      <c r="X3358">
        <v>0</v>
      </c>
      <c r="Y3358">
        <v>0</v>
      </c>
      <c r="Z3358">
        <v>80000</v>
      </c>
      <c r="AB3358" s="2" t="s">
        <v>57</v>
      </c>
      <c r="AC3358">
        <v>32000</v>
      </c>
      <c r="AD3358">
        <v>48000</v>
      </c>
      <c r="AE3358">
        <v>150000</v>
      </c>
      <c r="AF3358">
        <v>2250</v>
      </c>
      <c r="AG3358" s="2" t="s">
        <v>43</v>
      </c>
      <c r="AH3358" s="2"/>
      <c r="AI3358" s="1">
        <v>46212</v>
      </c>
      <c r="AJ3358" s="2"/>
      <c r="AK3358" s="2" t="s">
        <v>67</v>
      </c>
      <c r="AM3358" s="2" t="s">
        <v>59</v>
      </c>
      <c r="AP3358" s="2" t="s">
        <v>60</v>
      </c>
      <c r="AQ3358" s="2" t="s">
        <v>41</v>
      </c>
      <c r="AR3358">
        <v>70000</v>
      </c>
      <c r="AS3358" s="2" t="str">
        <f>_xlfn.IFNA(IF(VLOOKUP(all_resi[[#This Row],[No. Waybill]],settle_reconcile[No. Waybill],1,0)="","Recon","Recon"),"-")</f>
        <v>-</v>
      </c>
      <c r="AT3358" s="2">
        <f>all_resi[[#This Row],[Nilai COD]]-all_resi[[#This Row],[COD Fee]]-all_resi[[#This Row],[Total Biaya Setelah Diskon]]</f>
        <v>99750</v>
      </c>
      <c r="AU3358" s="2">
        <f>IF(all_resi[[#This Row],[Waktu Terima]]="","",_xlfn.DAYS(all_resi[[#This Row],[Waktu Terima]],all_resi[[#This Row],[Tanggal Pengiriman]]))</f>
        <v>10</v>
      </c>
    </row>
    <row r="3359" spans="1:47" x14ac:dyDescent="0.25">
      <c r="A3359" s="2" t="s">
        <v>18301</v>
      </c>
      <c r="B3359" s="1">
        <v>46202</v>
      </c>
      <c r="C3359" s="2" t="s">
        <v>42</v>
      </c>
      <c r="D3359" s="2" t="s">
        <v>43</v>
      </c>
      <c r="E3359" s="2" t="s">
        <v>44</v>
      </c>
      <c r="F3359" s="2" t="s">
        <v>45</v>
      </c>
      <c r="G3359" s="2" t="s">
        <v>46</v>
      </c>
      <c r="H3359" s="2" t="s">
        <v>80</v>
      </c>
      <c r="I3359" s="2" t="s">
        <v>18302</v>
      </c>
      <c r="J3359" s="2" t="s">
        <v>18303</v>
      </c>
      <c r="K3359" s="2" t="s">
        <v>116</v>
      </c>
      <c r="L3359" s="2" t="s">
        <v>830</v>
      </c>
      <c r="M3359" s="2" t="s">
        <v>18304</v>
      </c>
      <c r="N3359" s="2" t="s">
        <v>18305</v>
      </c>
      <c r="O3359">
        <v>1</v>
      </c>
      <c r="P3359" s="2" t="s">
        <v>53</v>
      </c>
      <c r="Q3359">
        <v>100</v>
      </c>
      <c r="R3359">
        <v>0</v>
      </c>
      <c r="S3359" s="2" t="s">
        <v>54</v>
      </c>
      <c r="T3359" s="2" t="s">
        <v>55</v>
      </c>
      <c r="U3359" s="2" t="s">
        <v>305</v>
      </c>
      <c r="V3359" s="2"/>
      <c r="W3359">
        <v>15000</v>
      </c>
      <c r="X3359">
        <v>0</v>
      </c>
      <c r="Y3359">
        <v>0</v>
      </c>
      <c r="Z3359">
        <v>15000</v>
      </c>
      <c r="AB3359" s="2" t="s">
        <v>57</v>
      </c>
      <c r="AC3359">
        <v>9000</v>
      </c>
      <c r="AD3359">
        <v>6000</v>
      </c>
      <c r="AE3359">
        <v>82000</v>
      </c>
      <c r="AF3359">
        <v>1230</v>
      </c>
      <c r="AG3359" s="2" t="s">
        <v>18302</v>
      </c>
      <c r="AH3359" s="2"/>
      <c r="AI3359" s="1">
        <v>46203</v>
      </c>
      <c r="AJ3359" s="2" t="s">
        <v>87</v>
      </c>
      <c r="AK3359" s="2" t="s">
        <v>58</v>
      </c>
      <c r="AM3359" s="2" t="s">
        <v>59</v>
      </c>
      <c r="AP3359" s="2" t="s">
        <v>60</v>
      </c>
      <c r="AQ3359" s="2" t="s">
        <v>41</v>
      </c>
      <c r="AR3359">
        <v>67000</v>
      </c>
      <c r="AS3359" s="2" t="str">
        <f>_xlfn.IFNA(IF(VLOOKUP(all_resi[[#This Row],[No. Waybill]],settle_reconcile[No. Waybill],1,0)="","Recon","Recon"),"-")</f>
        <v>Recon</v>
      </c>
      <c r="AT3359" s="2">
        <f>all_resi[[#This Row],[Nilai COD]]-all_resi[[#This Row],[COD Fee]]-all_resi[[#This Row],[Total Biaya Setelah Diskon]]</f>
        <v>74770</v>
      </c>
      <c r="AU3359" s="2">
        <f>IF(all_resi[[#This Row],[Waktu Terima]]="","",_xlfn.DAYS(all_resi[[#This Row],[Waktu Terima]],all_resi[[#This Row],[Tanggal Pengiriman]]))</f>
        <v>1</v>
      </c>
    </row>
    <row r="3360" spans="1:47" x14ac:dyDescent="0.25">
      <c r="A3360" s="2" t="s">
        <v>18036</v>
      </c>
      <c r="B3360" s="1">
        <v>46202</v>
      </c>
      <c r="C3360" s="2" t="s">
        <v>42</v>
      </c>
      <c r="D3360" s="2" t="s">
        <v>43</v>
      </c>
      <c r="E3360" s="2" t="s">
        <v>44</v>
      </c>
      <c r="F3360" s="2" t="s">
        <v>45</v>
      </c>
      <c r="G3360" s="2" t="s">
        <v>46</v>
      </c>
      <c r="H3360" s="2" t="s">
        <v>80</v>
      </c>
      <c r="I3360" s="2" t="s">
        <v>18037</v>
      </c>
      <c r="J3360" s="2" t="s">
        <v>18038</v>
      </c>
      <c r="K3360" s="2" t="s">
        <v>209</v>
      </c>
      <c r="L3360" s="2" t="s">
        <v>1322</v>
      </c>
      <c r="M3360" s="2" t="s">
        <v>2577</v>
      </c>
      <c r="N3360" s="2" t="s">
        <v>18039</v>
      </c>
      <c r="O3360">
        <v>1</v>
      </c>
      <c r="P3360" s="2" t="s">
        <v>53</v>
      </c>
      <c r="Q3360">
        <v>100</v>
      </c>
      <c r="R3360">
        <v>0</v>
      </c>
      <c r="S3360" s="2" t="s">
        <v>54</v>
      </c>
      <c r="T3360" s="2" t="s">
        <v>55</v>
      </c>
      <c r="U3360" s="2" t="s">
        <v>305</v>
      </c>
      <c r="V3360" s="2"/>
      <c r="W3360">
        <v>52000</v>
      </c>
      <c r="X3360">
        <v>0</v>
      </c>
      <c r="Y3360">
        <v>0</v>
      </c>
      <c r="Z3360">
        <v>52000</v>
      </c>
      <c r="AB3360" s="2" t="s">
        <v>57</v>
      </c>
      <c r="AC3360">
        <v>20800</v>
      </c>
      <c r="AD3360">
        <v>31200</v>
      </c>
      <c r="AE3360">
        <v>120000</v>
      </c>
      <c r="AF3360">
        <v>1800</v>
      </c>
      <c r="AG3360" s="2"/>
      <c r="AH3360" s="2"/>
      <c r="AI3360" s="1"/>
      <c r="AJ3360" s="2" t="s">
        <v>87</v>
      </c>
      <c r="AK3360" s="2" t="s">
        <v>67</v>
      </c>
      <c r="AM3360" s="2" t="s">
        <v>59</v>
      </c>
      <c r="AP3360" s="2" t="s">
        <v>60</v>
      </c>
      <c r="AQ3360" s="2" t="s">
        <v>41</v>
      </c>
      <c r="AR3360">
        <v>68000</v>
      </c>
      <c r="AS3360" s="2" t="str">
        <f>_xlfn.IFNA(IF(VLOOKUP(all_resi[[#This Row],[No. Waybill]],settle_reconcile[No. Waybill],1,0)="","Recon","Recon"),"-")</f>
        <v>-</v>
      </c>
      <c r="AT3360" s="2">
        <f>all_resi[[#This Row],[Nilai COD]]-all_resi[[#This Row],[COD Fee]]-all_resi[[#This Row],[Total Biaya Setelah Diskon]]</f>
        <v>87000</v>
      </c>
      <c r="AU3360" s="2" t="str">
        <f>IF(all_resi[[#This Row],[Waktu Terima]]="","",_xlfn.DAYS(all_resi[[#This Row],[Waktu Terima]],all_resi[[#This Row],[Tanggal Pengiriman]]))</f>
        <v/>
      </c>
    </row>
    <row r="3361" spans="1:47" x14ac:dyDescent="0.25">
      <c r="A3361" s="2" t="s">
        <v>18002</v>
      </c>
      <c r="B3361" s="1">
        <v>46202</v>
      </c>
      <c r="C3361" s="2" t="s">
        <v>42</v>
      </c>
      <c r="D3361" s="2" t="s">
        <v>43</v>
      </c>
      <c r="E3361" s="2" t="s">
        <v>44</v>
      </c>
      <c r="F3361" s="2" t="s">
        <v>45</v>
      </c>
      <c r="G3361" s="2" t="s">
        <v>46</v>
      </c>
      <c r="H3361" s="2" t="s">
        <v>80</v>
      </c>
      <c r="I3361" s="2" t="s">
        <v>18003</v>
      </c>
      <c r="J3361" s="2" t="s">
        <v>18004</v>
      </c>
      <c r="K3361" s="2" t="s">
        <v>49</v>
      </c>
      <c r="L3361" s="2" t="s">
        <v>519</v>
      </c>
      <c r="M3361" s="2" t="s">
        <v>2132</v>
      </c>
      <c r="N3361" s="2" t="s">
        <v>18005</v>
      </c>
      <c r="O3361">
        <v>1</v>
      </c>
      <c r="P3361" s="2" t="s">
        <v>53</v>
      </c>
      <c r="Q3361">
        <v>100</v>
      </c>
      <c r="R3361">
        <v>0</v>
      </c>
      <c r="S3361" s="2" t="s">
        <v>54</v>
      </c>
      <c r="T3361" s="2" t="s">
        <v>55</v>
      </c>
      <c r="U3361" s="2" t="s">
        <v>305</v>
      </c>
      <c r="V3361" s="2"/>
      <c r="W3361">
        <v>59000</v>
      </c>
      <c r="X3361">
        <v>0</v>
      </c>
      <c r="Y3361">
        <v>0</v>
      </c>
      <c r="Z3361">
        <v>59000</v>
      </c>
      <c r="AB3361" s="2" t="s">
        <v>57</v>
      </c>
      <c r="AC3361">
        <v>23600</v>
      </c>
      <c r="AD3361">
        <v>35400</v>
      </c>
      <c r="AE3361">
        <v>124000</v>
      </c>
      <c r="AF3361">
        <v>1860</v>
      </c>
      <c r="AG3361" s="2" t="s">
        <v>18003</v>
      </c>
      <c r="AH3361" s="2"/>
      <c r="AI3361" s="1">
        <v>46208</v>
      </c>
      <c r="AJ3361" s="2" t="s">
        <v>87</v>
      </c>
      <c r="AK3361" s="2" t="s">
        <v>58</v>
      </c>
      <c r="AM3361" s="2" t="s">
        <v>59</v>
      </c>
      <c r="AP3361" s="2" t="s">
        <v>60</v>
      </c>
      <c r="AQ3361" s="2" t="s">
        <v>41</v>
      </c>
      <c r="AR3361">
        <v>65000</v>
      </c>
      <c r="AS3361" s="2" t="str">
        <f>_xlfn.IFNA(IF(VLOOKUP(all_resi[[#This Row],[No. Waybill]],settle_reconcile[No. Waybill],1,0)="","Recon","Recon"),"-")</f>
        <v>Recon</v>
      </c>
      <c r="AT3361" s="2">
        <f>all_resi[[#This Row],[Nilai COD]]-all_resi[[#This Row],[COD Fee]]-all_resi[[#This Row],[Total Biaya Setelah Diskon]]</f>
        <v>86740</v>
      </c>
      <c r="AU3361" s="2">
        <f>IF(all_resi[[#This Row],[Waktu Terima]]="","",_xlfn.DAYS(all_resi[[#This Row],[Waktu Terima]],all_resi[[#This Row],[Tanggal Pengiriman]]))</f>
        <v>6</v>
      </c>
    </row>
    <row r="3362" spans="1:47" x14ac:dyDescent="0.25">
      <c r="A3362" s="2" t="s">
        <v>18006</v>
      </c>
      <c r="B3362" s="1">
        <v>46202</v>
      </c>
      <c r="C3362" s="2" t="s">
        <v>42</v>
      </c>
      <c r="D3362" s="2" t="s">
        <v>43</v>
      </c>
      <c r="E3362" s="2" t="s">
        <v>44</v>
      </c>
      <c r="F3362" s="2" t="s">
        <v>45</v>
      </c>
      <c r="G3362" s="2" t="s">
        <v>46</v>
      </c>
      <c r="H3362" s="2" t="s">
        <v>47</v>
      </c>
      <c r="I3362" s="2" t="s">
        <v>18007</v>
      </c>
      <c r="J3362" s="2" t="s">
        <v>18008</v>
      </c>
      <c r="K3362" s="2" t="s">
        <v>143</v>
      </c>
      <c r="L3362" s="2" t="s">
        <v>2167</v>
      </c>
      <c r="M3362" s="2" t="s">
        <v>18009</v>
      </c>
      <c r="N3362" s="2" t="s">
        <v>18010</v>
      </c>
      <c r="O3362">
        <v>1</v>
      </c>
      <c r="P3362" s="2" t="s">
        <v>53</v>
      </c>
      <c r="Q3362">
        <v>100</v>
      </c>
      <c r="R3362">
        <v>0</v>
      </c>
      <c r="S3362" s="2" t="s">
        <v>54</v>
      </c>
      <c r="T3362" s="2" t="s">
        <v>55</v>
      </c>
      <c r="U3362" s="2" t="s">
        <v>17363</v>
      </c>
      <c r="V3362" s="2"/>
      <c r="W3362">
        <v>20000</v>
      </c>
      <c r="X3362">
        <v>0</v>
      </c>
      <c r="Y3362">
        <v>0</v>
      </c>
      <c r="Z3362">
        <v>20000</v>
      </c>
      <c r="AB3362" s="2" t="s">
        <v>57</v>
      </c>
      <c r="AC3362">
        <v>13000</v>
      </c>
      <c r="AD3362">
        <v>7000</v>
      </c>
      <c r="AE3362">
        <v>124000</v>
      </c>
      <c r="AF3362">
        <v>1860</v>
      </c>
      <c r="AG3362" s="2" t="s">
        <v>18919</v>
      </c>
      <c r="AH3362" s="2" t="s">
        <v>149</v>
      </c>
      <c r="AI3362" s="1">
        <v>46204</v>
      </c>
      <c r="AJ3362" s="2"/>
      <c r="AK3362" s="2" t="s">
        <v>58</v>
      </c>
      <c r="AM3362" s="2" t="s">
        <v>59</v>
      </c>
      <c r="AP3362" s="2" t="s">
        <v>60</v>
      </c>
      <c r="AQ3362" s="2" t="s">
        <v>41</v>
      </c>
      <c r="AR3362">
        <v>104000</v>
      </c>
      <c r="AS3362" s="2" t="str">
        <f>_xlfn.IFNA(IF(VLOOKUP(all_resi[[#This Row],[No. Waybill]],settle_reconcile[No. Waybill],1,0)="","Recon","Recon"),"-")</f>
        <v>Recon</v>
      </c>
      <c r="AT3362" s="2">
        <f>all_resi[[#This Row],[Nilai COD]]-all_resi[[#This Row],[COD Fee]]-all_resi[[#This Row],[Total Biaya Setelah Diskon]]</f>
        <v>115140</v>
      </c>
      <c r="AU3362" s="2">
        <f>IF(all_resi[[#This Row],[Waktu Terima]]="","",_xlfn.DAYS(all_resi[[#This Row],[Waktu Terima]],all_resi[[#This Row],[Tanggal Pengiriman]]))</f>
        <v>2</v>
      </c>
    </row>
    <row r="3363" spans="1:47" x14ac:dyDescent="0.25">
      <c r="A3363" s="2" t="s">
        <v>18023</v>
      </c>
      <c r="B3363" s="1">
        <v>46202</v>
      </c>
      <c r="C3363" s="2" t="s">
        <v>42</v>
      </c>
      <c r="D3363" s="2" t="s">
        <v>43</v>
      </c>
      <c r="E3363" s="2" t="s">
        <v>44</v>
      </c>
      <c r="F3363" s="2" t="s">
        <v>45</v>
      </c>
      <c r="G3363" s="2" t="s">
        <v>46</v>
      </c>
      <c r="H3363" s="2" t="s">
        <v>80</v>
      </c>
      <c r="I3363" s="2" t="s">
        <v>18024</v>
      </c>
      <c r="J3363" s="2" t="s">
        <v>18025</v>
      </c>
      <c r="K3363" s="2" t="s">
        <v>126</v>
      </c>
      <c r="L3363" s="2" t="s">
        <v>127</v>
      </c>
      <c r="M3363" s="2" t="s">
        <v>18026</v>
      </c>
      <c r="N3363" s="2" t="s">
        <v>18027</v>
      </c>
      <c r="O3363">
        <v>1</v>
      </c>
      <c r="P3363" s="2" t="s">
        <v>53</v>
      </c>
      <c r="Q3363">
        <v>100</v>
      </c>
      <c r="R3363">
        <v>0</v>
      </c>
      <c r="S3363" s="2" t="s">
        <v>54</v>
      </c>
      <c r="T3363" s="2" t="s">
        <v>55</v>
      </c>
      <c r="U3363" s="2" t="s">
        <v>17381</v>
      </c>
      <c r="V3363" s="2"/>
      <c r="W3363">
        <v>74000</v>
      </c>
      <c r="X3363">
        <v>0</v>
      </c>
      <c r="Y3363">
        <v>0</v>
      </c>
      <c r="Z3363">
        <v>74000</v>
      </c>
      <c r="AB3363" s="2" t="s">
        <v>57</v>
      </c>
      <c r="AC3363">
        <v>29600</v>
      </c>
      <c r="AD3363">
        <v>44400</v>
      </c>
      <c r="AE3363">
        <v>149000</v>
      </c>
      <c r="AF3363">
        <v>2235</v>
      </c>
      <c r="AG3363" s="2"/>
      <c r="AH3363" s="2"/>
      <c r="AI3363" s="1"/>
      <c r="AJ3363" s="2" t="s">
        <v>87</v>
      </c>
      <c r="AK3363" s="2" t="s">
        <v>67</v>
      </c>
      <c r="AM3363" s="2" t="s">
        <v>59</v>
      </c>
      <c r="AP3363" s="2" t="s">
        <v>60</v>
      </c>
      <c r="AQ3363" s="2" t="s">
        <v>41</v>
      </c>
      <c r="AR3363">
        <v>75000</v>
      </c>
      <c r="AS3363" s="2" t="str">
        <f>_xlfn.IFNA(IF(VLOOKUP(all_resi[[#This Row],[No. Waybill]],settle_reconcile[No. Waybill],1,0)="","Recon","Recon"),"-")</f>
        <v>-</v>
      </c>
      <c r="AT3363" s="2">
        <f>all_resi[[#This Row],[Nilai COD]]-all_resi[[#This Row],[COD Fee]]-all_resi[[#This Row],[Total Biaya Setelah Diskon]]</f>
        <v>102365</v>
      </c>
      <c r="AU3363" s="2" t="str">
        <f>IF(all_resi[[#This Row],[Waktu Terima]]="","",_xlfn.DAYS(all_resi[[#This Row],[Waktu Terima]],all_resi[[#This Row],[Tanggal Pengiriman]]))</f>
        <v/>
      </c>
    </row>
    <row r="3364" spans="1:47" x14ac:dyDescent="0.25">
      <c r="A3364" s="2" t="s">
        <v>18489</v>
      </c>
      <c r="B3364" s="1">
        <v>46202</v>
      </c>
      <c r="C3364" s="2" t="s">
        <v>42</v>
      </c>
      <c r="D3364" s="2" t="s">
        <v>43</v>
      </c>
      <c r="E3364" s="2" t="s">
        <v>44</v>
      </c>
      <c r="F3364" s="2" t="s">
        <v>45</v>
      </c>
      <c r="G3364" s="2" t="s">
        <v>46</v>
      </c>
      <c r="H3364" s="2" t="s">
        <v>80</v>
      </c>
      <c r="I3364" s="2" t="s">
        <v>18490</v>
      </c>
      <c r="J3364" s="2" t="s">
        <v>16156</v>
      </c>
      <c r="K3364" s="2" t="s">
        <v>177</v>
      </c>
      <c r="L3364" s="2" t="s">
        <v>222</v>
      </c>
      <c r="M3364" s="2" t="s">
        <v>7949</v>
      </c>
      <c r="N3364" s="2" t="s">
        <v>18491</v>
      </c>
      <c r="O3364">
        <v>1</v>
      </c>
      <c r="P3364" s="2" t="s">
        <v>53</v>
      </c>
      <c r="Q3364">
        <v>100</v>
      </c>
      <c r="R3364">
        <v>0</v>
      </c>
      <c r="S3364" s="2" t="s">
        <v>54</v>
      </c>
      <c r="T3364" s="2" t="s">
        <v>55</v>
      </c>
      <c r="U3364" s="2" t="s">
        <v>86</v>
      </c>
      <c r="V3364" s="2"/>
      <c r="W3364">
        <v>80000</v>
      </c>
      <c r="X3364">
        <v>0</v>
      </c>
      <c r="Y3364">
        <v>0</v>
      </c>
      <c r="Z3364">
        <v>80000</v>
      </c>
      <c r="AB3364" s="2" t="s">
        <v>57</v>
      </c>
      <c r="AC3364">
        <v>32000</v>
      </c>
      <c r="AD3364">
        <v>48000</v>
      </c>
      <c r="AE3364">
        <v>135000</v>
      </c>
      <c r="AF3364">
        <v>2025</v>
      </c>
      <c r="AG3364" s="2"/>
      <c r="AH3364" s="2"/>
      <c r="AI3364" s="1"/>
      <c r="AJ3364" s="2" t="s">
        <v>87</v>
      </c>
      <c r="AK3364" s="2" t="s">
        <v>67</v>
      </c>
      <c r="AM3364" s="2" t="s">
        <v>59</v>
      </c>
      <c r="AP3364" s="2" t="s">
        <v>60</v>
      </c>
      <c r="AQ3364" s="2" t="s">
        <v>41</v>
      </c>
      <c r="AR3364">
        <v>55000</v>
      </c>
      <c r="AS3364" s="2" t="str">
        <f>_xlfn.IFNA(IF(VLOOKUP(all_resi[[#This Row],[No. Waybill]],settle_reconcile[No. Waybill],1,0)="","Recon","Recon"),"-")</f>
        <v>-</v>
      </c>
      <c r="AT3364" s="2">
        <f>all_resi[[#This Row],[Nilai COD]]-all_resi[[#This Row],[COD Fee]]-all_resi[[#This Row],[Total Biaya Setelah Diskon]]</f>
        <v>84975</v>
      </c>
      <c r="AU3364" s="2" t="str">
        <f>IF(all_resi[[#This Row],[Waktu Terima]]="","",_xlfn.DAYS(all_resi[[#This Row],[Waktu Terima]],all_resi[[#This Row],[Tanggal Pengiriman]]))</f>
        <v/>
      </c>
    </row>
    <row r="3365" spans="1:47" x14ac:dyDescent="0.25">
      <c r="A3365" s="2" t="s">
        <v>18477</v>
      </c>
      <c r="B3365" s="1">
        <v>46202</v>
      </c>
      <c r="C3365" s="2" t="s">
        <v>42</v>
      </c>
      <c r="D3365" s="2" t="s">
        <v>43</v>
      </c>
      <c r="E3365" s="2" t="s">
        <v>44</v>
      </c>
      <c r="F3365" s="2" t="s">
        <v>45</v>
      </c>
      <c r="G3365" s="2" t="s">
        <v>46</v>
      </c>
      <c r="H3365" s="2" t="s">
        <v>47</v>
      </c>
      <c r="I3365" s="2" t="s">
        <v>18478</v>
      </c>
      <c r="J3365" s="2" t="s">
        <v>18479</v>
      </c>
      <c r="K3365" s="2" t="s">
        <v>121</v>
      </c>
      <c r="L3365" s="2" t="s">
        <v>274</v>
      </c>
      <c r="M3365" s="2" t="s">
        <v>1216</v>
      </c>
      <c r="N3365" s="2" t="s">
        <v>18480</v>
      </c>
      <c r="O3365">
        <v>1</v>
      </c>
      <c r="P3365" s="2" t="s">
        <v>53</v>
      </c>
      <c r="Q3365">
        <v>100</v>
      </c>
      <c r="R3365">
        <v>0</v>
      </c>
      <c r="S3365" s="2" t="s">
        <v>54</v>
      </c>
      <c r="T3365" s="2" t="s">
        <v>55</v>
      </c>
      <c r="U3365" s="2" t="s">
        <v>1301</v>
      </c>
      <c r="V3365" s="2"/>
      <c r="W3365">
        <v>68000</v>
      </c>
      <c r="X3365">
        <v>0</v>
      </c>
      <c r="Y3365">
        <v>0</v>
      </c>
      <c r="Z3365">
        <v>68000</v>
      </c>
      <c r="AB3365" s="2" t="s">
        <v>57</v>
      </c>
      <c r="AC3365">
        <v>27200</v>
      </c>
      <c r="AD3365">
        <v>40800</v>
      </c>
      <c r="AE3365">
        <v>183000</v>
      </c>
      <c r="AF3365">
        <v>2745</v>
      </c>
      <c r="AG3365" s="2" t="s">
        <v>18478</v>
      </c>
      <c r="AH3365" s="2"/>
      <c r="AI3365" s="1">
        <v>46207</v>
      </c>
      <c r="AJ3365" s="2"/>
      <c r="AK3365" s="2" t="s">
        <v>58</v>
      </c>
      <c r="AM3365" s="2" t="s">
        <v>59</v>
      </c>
      <c r="AP3365" s="2" t="s">
        <v>60</v>
      </c>
      <c r="AQ3365" s="2" t="s">
        <v>41</v>
      </c>
      <c r="AR3365">
        <v>115000</v>
      </c>
      <c r="AS3365" s="2" t="str">
        <f>_xlfn.IFNA(IF(VLOOKUP(all_resi[[#This Row],[No. Waybill]],settle_reconcile[No. Waybill],1,0)="","Recon","Recon"),"-")</f>
        <v>Recon</v>
      </c>
      <c r="AT3365" s="2">
        <f>all_resi[[#This Row],[Nilai COD]]-all_resi[[#This Row],[COD Fee]]-all_resi[[#This Row],[Total Biaya Setelah Diskon]]</f>
        <v>139455</v>
      </c>
      <c r="AU3365" s="2">
        <f>IF(all_resi[[#This Row],[Waktu Terima]]="","",_xlfn.DAYS(all_resi[[#This Row],[Waktu Terima]],all_resi[[#This Row],[Tanggal Pengiriman]]))</f>
        <v>5</v>
      </c>
    </row>
    <row r="3366" spans="1:47" x14ac:dyDescent="0.25">
      <c r="A3366" s="2" t="s">
        <v>18297</v>
      </c>
      <c r="B3366" s="1">
        <v>46202</v>
      </c>
      <c r="C3366" s="2" t="s">
        <v>42</v>
      </c>
      <c r="D3366" s="2" t="s">
        <v>43</v>
      </c>
      <c r="E3366" s="2" t="s">
        <v>44</v>
      </c>
      <c r="F3366" s="2" t="s">
        <v>45</v>
      </c>
      <c r="G3366" s="2" t="s">
        <v>46</v>
      </c>
      <c r="H3366" s="2" t="s">
        <v>47</v>
      </c>
      <c r="I3366" s="2" t="s">
        <v>18298</v>
      </c>
      <c r="J3366" s="2" t="s">
        <v>18299</v>
      </c>
      <c r="K3366" s="2" t="s">
        <v>177</v>
      </c>
      <c r="L3366" s="2" t="s">
        <v>807</v>
      </c>
      <c r="M3366" s="2" t="s">
        <v>2536</v>
      </c>
      <c r="N3366" s="2" t="s">
        <v>18300</v>
      </c>
      <c r="O3366">
        <v>1</v>
      </c>
      <c r="P3366" s="2" t="s">
        <v>53</v>
      </c>
      <c r="Q3366">
        <v>100</v>
      </c>
      <c r="R3366">
        <v>0</v>
      </c>
      <c r="S3366" s="2" t="s">
        <v>54</v>
      </c>
      <c r="T3366" s="2" t="s">
        <v>55</v>
      </c>
      <c r="U3366" s="2" t="s">
        <v>420</v>
      </c>
      <c r="V3366" s="2"/>
      <c r="W3366">
        <v>64000</v>
      </c>
      <c r="X3366">
        <v>0</v>
      </c>
      <c r="Y3366">
        <v>0</v>
      </c>
      <c r="Z3366">
        <v>64000</v>
      </c>
      <c r="AB3366" s="2" t="s">
        <v>57</v>
      </c>
      <c r="AC3366">
        <v>25600</v>
      </c>
      <c r="AD3366">
        <v>38400</v>
      </c>
      <c r="AE3366">
        <v>158000</v>
      </c>
      <c r="AF3366">
        <v>2370</v>
      </c>
      <c r="AG3366" s="2" t="s">
        <v>18298</v>
      </c>
      <c r="AH3366" s="2"/>
      <c r="AI3366" s="1">
        <v>46207</v>
      </c>
      <c r="AJ3366" s="2"/>
      <c r="AK3366" s="2" t="s">
        <v>58</v>
      </c>
      <c r="AM3366" s="2" t="s">
        <v>59</v>
      </c>
      <c r="AP3366" s="2" t="s">
        <v>60</v>
      </c>
      <c r="AQ3366" s="2" t="s">
        <v>41</v>
      </c>
      <c r="AR3366">
        <v>94000</v>
      </c>
      <c r="AS3366" s="2" t="str">
        <f>_xlfn.IFNA(IF(VLOOKUP(all_resi[[#This Row],[No. Waybill]],settle_reconcile[No. Waybill],1,0)="","Recon","Recon"),"-")</f>
        <v>Recon</v>
      </c>
      <c r="AT3366" s="2">
        <f>all_resi[[#This Row],[Nilai COD]]-all_resi[[#This Row],[COD Fee]]-all_resi[[#This Row],[Total Biaya Setelah Diskon]]</f>
        <v>117230</v>
      </c>
      <c r="AU3366" s="2">
        <f>IF(all_resi[[#This Row],[Waktu Terima]]="","",_xlfn.DAYS(all_resi[[#This Row],[Waktu Terima]],all_resi[[#This Row],[Tanggal Pengiriman]]))</f>
        <v>5</v>
      </c>
    </row>
    <row r="3367" spans="1:47" x14ac:dyDescent="0.25">
      <c r="A3367" s="2" t="s">
        <v>18306</v>
      </c>
      <c r="B3367" s="1">
        <v>46202</v>
      </c>
      <c r="C3367" s="2" t="s">
        <v>42</v>
      </c>
      <c r="D3367" s="2" t="s">
        <v>43</v>
      </c>
      <c r="E3367" s="2" t="s">
        <v>44</v>
      </c>
      <c r="F3367" s="2" t="s">
        <v>45</v>
      </c>
      <c r="G3367" s="2" t="s">
        <v>46</v>
      </c>
      <c r="H3367" s="2" t="s">
        <v>47</v>
      </c>
      <c r="I3367" s="2" t="s">
        <v>18307</v>
      </c>
      <c r="J3367" s="2" t="s">
        <v>18308</v>
      </c>
      <c r="K3367" s="2" t="s">
        <v>82</v>
      </c>
      <c r="L3367" s="2" t="s">
        <v>552</v>
      </c>
      <c r="M3367" s="2" t="s">
        <v>11489</v>
      </c>
      <c r="N3367" s="2" t="s">
        <v>18309</v>
      </c>
      <c r="O3367">
        <v>1</v>
      </c>
      <c r="P3367" s="2" t="s">
        <v>53</v>
      </c>
      <c r="Q3367">
        <v>100</v>
      </c>
      <c r="R3367">
        <v>0</v>
      </c>
      <c r="S3367" s="2" t="s">
        <v>54</v>
      </c>
      <c r="T3367" s="2" t="s">
        <v>55</v>
      </c>
      <c r="U3367" s="2" t="s">
        <v>207</v>
      </c>
      <c r="V3367" s="2"/>
      <c r="W3367">
        <v>85000</v>
      </c>
      <c r="X3367">
        <v>0</v>
      </c>
      <c r="Y3367">
        <v>0</v>
      </c>
      <c r="Z3367">
        <v>85000</v>
      </c>
      <c r="AB3367" s="2" t="s">
        <v>57</v>
      </c>
      <c r="AC3367">
        <v>34000</v>
      </c>
      <c r="AD3367">
        <v>51000</v>
      </c>
      <c r="AE3367">
        <v>155000</v>
      </c>
      <c r="AF3367">
        <v>2325</v>
      </c>
      <c r="AG3367" s="2"/>
      <c r="AH3367" s="2"/>
      <c r="AI3367" s="1"/>
      <c r="AJ3367" s="2"/>
      <c r="AK3367" s="2" t="s">
        <v>67</v>
      </c>
      <c r="AM3367" s="2" t="s">
        <v>59</v>
      </c>
      <c r="AP3367" s="2" t="s">
        <v>60</v>
      </c>
      <c r="AQ3367" s="2" t="s">
        <v>41</v>
      </c>
      <c r="AR3367">
        <v>70000</v>
      </c>
      <c r="AS3367" s="2" t="str">
        <f>_xlfn.IFNA(IF(VLOOKUP(all_resi[[#This Row],[No. Waybill]],settle_reconcile[No. Waybill],1,0)="","Recon","Recon"),"-")</f>
        <v>-</v>
      </c>
      <c r="AT3367" s="2">
        <f>all_resi[[#This Row],[Nilai COD]]-all_resi[[#This Row],[COD Fee]]-all_resi[[#This Row],[Total Biaya Setelah Diskon]]</f>
        <v>101675</v>
      </c>
      <c r="AU3367" s="2" t="str">
        <f>IF(all_resi[[#This Row],[Waktu Terima]]="","",_xlfn.DAYS(all_resi[[#This Row],[Waktu Terima]],all_resi[[#This Row],[Tanggal Pengiriman]]))</f>
        <v/>
      </c>
    </row>
    <row r="3368" spans="1:47" x14ac:dyDescent="0.25">
      <c r="A3368" s="2" t="s">
        <v>18485</v>
      </c>
      <c r="B3368" s="1">
        <v>46202</v>
      </c>
      <c r="C3368" s="2" t="s">
        <v>42</v>
      </c>
      <c r="D3368" s="2" t="s">
        <v>43</v>
      </c>
      <c r="E3368" s="2" t="s">
        <v>44</v>
      </c>
      <c r="F3368" s="2" t="s">
        <v>45</v>
      </c>
      <c r="G3368" s="2" t="s">
        <v>46</v>
      </c>
      <c r="H3368" s="2" t="s">
        <v>47</v>
      </c>
      <c r="I3368" s="2" t="s">
        <v>18486</v>
      </c>
      <c r="J3368" s="2" t="s">
        <v>18487</v>
      </c>
      <c r="K3368" s="2" t="s">
        <v>82</v>
      </c>
      <c r="L3368" s="2" t="s">
        <v>2645</v>
      </c>
      <c r="M3368" s="2" t="s">
        <v>17974</v>
      </c>
      <c r="N3368" s="2" t="s">
        <v>18488</v>
      </c>
      <c r="O3368">
        <v>1</v>
      </c>
      <c r="P3368" s="2" t="s">
        <v>53</v>
      </c>
      <c r="Q3368">
        <v>100</v>
      </c>
      <c r="R3368">
        <v>0</v>
      </c>
      <c r="S3368" s="2" t="s">
        <v>54</v>
      </c>
      <c r="T3368" s="2" t="s">
        <v>55</v>
      </c>
      <c r="U3368" s="2" t="s">
        <v>97</v>
      </c>
      <c r="V3368" s="2"/>
      <c r="W3368">
        <v>67000</v>
      </c>
      <c r="X3368">
        <v>0</v>
      </c>
      <c r="Y3368">
        <v>0</v>
      </c>
      <c r="Z3368">
        <v>67000</v>
      </c>
      <c r="AB3368" s="2" t="s">
        <v>57</v>
      </c>
      <c r="AC3368">
        <v>26800</v>
      </c>
      <c r="AD3368">
        <v>40200</v>
      </c>
      <c r="AE3368">
        <v>137000</v>
      </c>
      <c r="AF3368">
        <v>2055</v>
      </c>
      <c r="AG3368" s="2" t="s">
        <v>18486</v>
      </c>
      <c r="AH3368" s="2"/>
      <c r="AI3368" s="1">
        <v>46209</v>
      </c>
      <c r="AJ3368" s="2"/>
      <c r="AK3368" s="2" t="s">
        <v>58</v>
      </c>
      <c r="AM3368" s="2" t="s">
        <v>59</v>
      </c>
      <c r="AP3368" s="2" t="s">
        <v>60</v>
      </c>
      <c r="AQ3368" s="2" t="s">
        <v>41</v>
      </c>
      <c r="AR3368">
        <v>70000</v>
      </c>
      <c r="AS3368" s="2" t="str">
        <f>_xlfn.IFNA(IF(VLOOKUP(all_resi[[#This Row],[No. Waybill]],settle_reconcile[No. Waybill],1,0)="","Recon","Recon"),"-")</f>
        <v>Recon</v>
      </c>
      <c r="AT3368" s="2">
        <f>all_resi[[#This Row],[Nilai COD]]-all_resi[[#This Row],[COD Fee]]-all_resi[[#This Row],[Total Biaya Setelah Diskon]]</f>
        <v>94745</v>
      </c>
      <c r="AU3368" s="2">
        <f>IF(all_resi[[#This Row],[Waktu Terima]]="","",_xlfn.DAYS(all_resi[[#This Row],[Waktu Terima]],all_resi[[#This Row],[Tanggal Pengiriman]]))</f>
        <v>7</v>
      </c>
    </row>
    <row r="3369" spans="1:47" x14ac:dyDescent="0.25">
      <c r="A3369" s="2" t="s">
        <v>18468</v>
      </c>
      <c r="B3369" s="1">
        <v>46202</v>
      </c>
      <c r="C3369" s="2" t="s">
        <v>42</v>
      </c>
      <c r="D3369" s="2" t="s">
        <v>43</v>
      </c>
      <c r="E3369" s="2" t="s">
        <v>44</v>
      </c>
      <c r="F3369" s="2" t="s">
        <v>45</v>
      </c>
      <c r="G3369" s="2" t="s">
        <v>46</v>
      </c>
      <c r="H3369" s="2" t="s">
        <v>47</v>
      </c>
      <c r="I3369" s="2" t="s">
        <v>18469</v>
      </c>
      <c r="J3369" s="2" t="s">
        <v>18470</v>
      </c>
      <c r="K3369" s="2" t="s">
        <v>75</v>
      </c>
      <c r="L3369" s="2" t="s">
        <v>4130</v>
      </c>
      <c r="M3369" s="2" t="s">
        <v>9434</v>
      </c>
      <c r="N3369" s="2" t="s">
        <v>18471</v>
      </c>
      <c r="O3369">
        <v>1</v>
      </c>
      <c r="P3369" s="2" t="s">
        <v>53</v>
      </c>
      <c r="Q3369">
        <v>100</v>
      </c>
      <c r="R3369">
        <v>0</v>
      </c>
      <c r="S3369" s="2" t="s">
        <v>54</v>
      </c>
      <c r="T3369" s="2" t="s">
        <v>55</v>
      </c>
      <c r="U3369" s="2" t="s">
        <v>1838</v>
      </c>
      <c r="V3369" s="2"/>
      <c r="W3369">
        <v>53000</v>
      </c>
      <c r="X3369">
        <v>0</v>
      </c>
      <c r="Y3369">
        <v>0</v>
      </c>
      <c r="Z3369">
        <v>53000</v>
      </c>
      <c r="AB3369" s="2" t="s">
        <v>57</v>
      </c>
      <c r="AC3369">
        <v>21200</v>
      </c>
      <c r="AD3369">
        <v>31800</v>
      </c>
      <c r="AE3369">
        <v>157000</v>
      </c>
      <c r="AF3369">
        <v>2355</v>
      </c>
      <c r="AG3369" s="2" t="s">
        <v>18469</v>
      </c>
      <c r="AH3369" s="2"/>
      <c r="AI3369" s="1">
        <v>46209</v>
      </c>
      <c r="AJ3369" s="2"/>
      <c r="AK3369" s="2" t="s">
        <v>58</v>
      </c>
      <c r="AM3369" s="2" t="s">
        <v>59</v>
      </c>
      <c r="AP3369" s="2" t="s">
        <v>60</v>
      </c>
      <c r="AQ3369" s="2" t="s">
        <v>41</v>
      </c>
      <c r="AR3369">
        <v>104000</v>
      </c>
      <c r="AS3369" s="2" t="str">
        <f>_xlfn.IFNA(IF(VLOOKUP(all_resi[[#This Row],[No. Waybill]],settle_reconcile[No. Waybill],1,0)="","Recon","Recon"),"-")</f>
        <v>Recon</v>
      </c>
      <c r="AT3369" s="2">
        <f>all_resi[[#This Row],[Nilai COD]]-all_resi[[#This Row],[COD Fee]]-all_resi[[#This Row],[Total Biaya Setelah Diskon]]</f>
        <v>122845</v>
      </c>
      <c r="AU3369" s="2">
        <f>IF(all_resi[[#This Row],[Waktu Terima]]="","",_xlfn.DAYS(all_resi[[#This Row],[Waktu Terima]],all_resi[[#This Row],[Tanggal Pengiriman]]))</f>
        <v>7</v>
      </c>
    </row>
    <row r="3370" spans="1:47" x14ac:dyDescent="0.25">
      <c r="A3370" s="2" t="s">
        <v>18464</v>
      </c>
      <c r="B3370" s="1">
        <v>46202</v>
      </c>
      <c r="C3370" s="2" t="s">
        <v>42</v>
      </c>
      <c r="D3370" s="2" t="s">
        <v>43</v>
      </c>
      <c r="E3370" s="2" t="s">
        <v>44</v>
      </c>
      <c r="F3370" s="2" t="s">
        <v>45</v>
      </c>
      <c r="G3370" s="2" t="s">
        <v>46</v>
      </c>
      <c r="H3370" s="2" t="s">
        <v>80</v>
      </c>
      <c r="I3370" s="2" t="s">
        <v>18465</v>
      </c>
      <c r="J3370" s="2" t="s">
        <v>18466</v>
      </c>
      <c r="K3370" s="2" t="s">
        <v>265</v>
      </c>
      <c r="L3370" s="2" t="s">
        <v>676</v>
      </c>
      <c r="M3370" s="2" t="s">
        <v>3310</v>
      </c>
      <c r="N3370" s="2" t="s">
        <v>18467</v>
      </c>
      <c r="O3370">
        <v>1</v>
      </c>
      <c r="P3370" s="2" t="s">
        <v>53</v>
      </c>
      <c r="Q3370">
        <v>100</v>
      </c>
      <c r="R3370">
        <v>0</v>
      </c>
      <c r="S3370" s="2" t="s">
        <v>54</v>
      </c>
      <c r="T3370" s="2" t="s">
        <v>55</v>
      </c>
      <c r="U3370" s="2" t="s">
        <v>305</v>
      </c>
      <c r="V3370" s="2"/>
      <c r="W3370">
        <v>50000</v>
      </c>
      <c r="X3370">
        <v>0</v>
      </c>
      <c r="Y3370">
        <v>0</v>
      </c>
      <c r="Z3370">
        <v>50000</v>
      </c>
      <c r="AB3370" s="2" t="s">
        <v>57</v>
      </c>
      <c r="AC3370">
        <v>20000</v>
      </c>
      <c r="AD3370">
        <v>30000</v>
      </c>
      <c r="AE3370">
        <v>120000</v>
      </c>
      <c r="AF3370">
        <v>1800</v>
      </c>
      <c r="AG3370" s="2"/>
      <c r="AH3370" s="2"/>
      <c r="AI3370" s="1"/>
      <c r="AJ3370" s="2" t="s">
        <v>87</v>
      </c>
      <c r="AK3370" s="2" t="s">
        <v>67</v>
      </c>
      <c r="AM3370" s="2" t="s">
        <v>59</v>
      </c>
      <c r="AP3370" s="2" t="s">
        <v>60</v>
      </c>
      <c r="AQ3370" s="2" t="s">
        <v>41</v>
      </c>
      <c r="AR3370">
        <v>70000</v>
      </c>
      <c r="AS3370" s="2" t="str">
        <f>_xlfn.IFNA(IF(VLOOKUP(all_resi[[#This Row],[No. Waybill]],settle_reconcile[No. Waybill],1,0)="","Recon","Recon"),"-")</f>
        <v>-</v>
      </c>
      <c r="AT3370" s="2">
        <f>all_resi[[#This Row],[Nilai COD]]-all_resi[[#This Row],[COD Fee]]-all_resi[[#This Row],[Total Biaya Setelah Diskon]]</f>
        <v>88200</v>
      </c>
      <c r="AU3370" s="2" t="str">
        <f>IF(all_resi[[#This Row],[Waktu Terima]]="","",_xlfn.DAYS(all_resi[[#This Row],[Waktu Terima]],all_resi[[#This Row],[Tanggal Pengiriman]]))</f>
        <v/>
      </c>
    </row>
    <row r="3371" spans="1:47" x14ac:dyDescent="0.25">
      <c r="A3371" s="2" t="s">
        <v>18460</v>
      </c>
      <c r="B3371" s="1">
        <v>46202</v>
      </c>
      <c r="C3371" s="2" t="s">
        <v>42</v>
      </c>
      <c r="D3371" s="2" t="s">
        <v>43</v>
      </c>
      <c r="E3371" s="2" t="s">
        <v>44</v>
      </c>
      <c r="F3371" s="2" t="s">
        <v>45</v>
      </c>
      <c r="G3371" s="2" t="s">
        <v>46</v>
      </c>
      <c r="H3371" s="2" t="s">
        <v>47</v>
      </c>
      <c r="I3371" s="2" t="s">
        <v>18461</v>
      </c>
      <c r="J3371" s="2" t="s">
        <v>18462</v>
      </c>
      <c r="K3371" s="2" t="s">
        <v>203</v>
      </c>
      <c r="L3371" s="2" t="s">
        <v>204</v>
      </c>
      <c r="M3371" s="2" t="s">
        <v>4620</v>
      </c>
      <c r="N3371" s="2" t="s">
        <v>18463</v>
      </c>
      <c r="O3371">
        <v>1</v>
      </c>
      <c r="P3371" s="2" t="s">
        <v>53</v>
      </c>
      <c r="Q3371">
        <v>100</v>
      </c>
      <c r="R3371">
        <v>0</v>
      </c>
      <c r="S3371" s="2" t="s">
        <v>54</v>
      </c>
      <c r="T3371" s="2" t="s">
        <v>55</v>
      </c>
      <c r="U3371" s="2" t="s">
        <v>207</v>
      </c>
      <c r="V3371" s="2"/>
      <c r="W3371">
        <v>14000</v>
      </c>
      <c r="X3371">
        <v>0</v>
      </c>
      <c r="Y3371">
        <v>0</v>
      </c>
      <c r="Z3371">
        <v>14000</v>
      </c>
      <c r="AB3371" s="2" t="s">
        <v>57</v>
      </c>
      <c r="AC3371">
        <v>8000</v>
      </c>
      <c r="AD3371">
        <v>6000</v>
      </c>
      <c r="AE3371">
        <v>85000</v>
      </c>
      <c r="AF3371">
        <v>1275</v>
      </c>
      <c r="AG3371" s="2" t="s">
        <v>256</v>
      </c>
      <c r="AH3371" s="2"/>
      <c r="AI3371" s="1">
        <v>46209</v>
      </c>
      <c r="AJ3371" s="2"/>
      <c r="AK3371" s="2" t="s">
        <v>67</v>
      </c>
      <c r="AM3371" s="2" t="s">
        <v>59</v>
      </c>
      <c r="AP3371" s="2" t="s">
        <v>60</v>
      </c>
      <c r="AQ3371" s="2" t="s">
        <v>41</v>
      </c>
      <c r="AR3371">
        <v>71000</v>
      </c>
      <c r="AS3371" s="2" t="str">
        <f>_xlfn.IFNA(IF(VLOOKUP(all_resi[[#This Row],[No. Waybill]],settle_reconcile[No. Waybill],1,0)="","Recon","Recon"),"-")</f>
        <v>-</v>
      </c>
      <c r="AT3371" s="2">
        <f>all_resi[[#This Row],[Nilai COD]]-all_resi[[#This Row],[COD Fee]]-all_resi[[#This Row],[Total Biaya Setelah Diskon]]</f>
        <v>77725</v>
      </c>
      <c r="AU3371" s="2">
        <f>IF(all_resi[[#This Row],[Waktu Terima]]="","",_xlfn.DAYS(all_resi[[#This Row],[Waktu Terima]],all_resi[[#This Row],[Tanggal Pengiriman]]))</f>
        <v>7</v>
      </c>
    </row>
    <row r="3372" spans="1:47" x14ac:dyDescent="0.25">
      <c r="A3372" s="2" t="s">
        <v>18293</v>
      </c>
      <c r="B3372" s="1">
        <v>46202</v>
      </c>
      <c r="C3372" s="2" t="s">
        <v>42</v>
      </c>
      <c r="D3372" s="2" t="s">
        <v>43</v>
      </c>
      <c r="E3372" s="2" t="s">
        <v>44</v>
      </c>
      <c r="F3372" s="2" t="s">
        <v>45</v>
      </c>
      <c r="G3372" s="2" t="s">
        <v>46</v>
      </c>
      <c r="H3372" s="2" t="s">
        <v>47</v>
      </c>
      <c r="I3372" s="2" t="s">
        <v>18294</v>
      </c>
      <c r="J3372" s="2" t="s">
        <v>18295</v>
      </c>
      <c r="K3372" s="2" t="s">
        <v>82</v>
      </c>
      <c r="L3372" s="2" t="s">
        <v>3140</v>
      </c>
      <c r="M3372" s="2" t="s">
        <v>3141</v>
      </c>
      <c r="N3372" s="2" t="s">
        <v>18296</v>
      </c>
      <c r="O3372">
        <v>1</v>
      </c>
      <c r="P3372" s="2" t="s">
        <v>53</v>
      </c>
      <c r="Q3372">
        <v>100</v>
      </c>
      <c r="R3372">
        <v>0</v>
      </c>
      <c r="S3372" s="2" t="s">
        <v>54</v>
      </c>
      <c r="T3372" s="2" t="s">
        <v>55</v>
      </c>
      <c r="U3372" s="2" t="s">
        <v>97</v>
      </c>
      <c r="V3372" s="2"/>
      <c r="W3372">
        <v>85000</v>
      </c>
      <c r="X3372">
        <v>0</v>
      </c>
      <c r="Y3372">
        <v>0</v>
      </c>
      <c r="Z3372">
        <v>85000</v>
      </c>
      <c r="AB3372" s="2" t="s">
        <v>57</v>
      </c>
      <c r="AC3372">
        <v>34000</v>
      </c>
      <c r="AD3372">
        <v>51000</v>
      </c>
      <c r="AE3372">
        <v>155000</v>
      </c>
      <c r="AF3372">
        <v>2325</v>
      </c>
      <c r="AG3372" s="2"/>
      <c r="AH3372" s="2"/>
      <c r="AI3372" s="1"/>
      <c r="AJ3372" s="2"/>
      <c r="AK3372" s="2" t="s">
        <v>67</v>
      </c>
      <c r="AM3372" s="2" t="s">
        <v>59</v>
      </c>
      <c r="AP3372" s="2" t="s">
        <v>60</v>
      </c>
      <c r="AQ3372" s="2" t="s">
        <v>41</v>
      </c>
      <c r="AR3372">
        <v>70000</v>
      </c>
      <c r="AS3372" s="2" t="str">
        <f>_xlfn.IFNA(IF(VLOOKUP(all_resi[[#This Row],[No. Waybill]],settle_reconcile[No. Waybill],1,0)="","Recon","Recon"),"-")</f>
        <v>-</v>
      </c>
      <c r="AT3372" s="2">
        <f>all_resi[[#This Row],[Nilai COD]]-all_resi[[#This Row],[COD Fee]]-all_resi[[#This Row],[Total Biaya Setelah Diskon]]</f>
        <v>101675</v>
      </c>
      <c r="AU3372" s="2" t="str">
        <f>IF(all_resi[[#This Row],[Waktu Terima]]="","",_xlfn.DAYS(all_resi[[#This Row],[Waktu Terima]],all_resi[[#This Row],[Tanggal Pengiriman]]))</f>
        <v/>
      </c>
    </row>
    <row r="3373" spans="1:47" x14ac:dyDescent="0.25">
      <c r="A3373" s="2" t="s">
        <v>17919</v>
      </c>
      <c r="B3373" s="1">
        <v>46202</v>
      </c>
      <c r="C3373" s="2" t="s">
        <v>42</v>
      </c>
      <c r="D3373" s="2" t="s">
        <v>43</v>
      </c>
      <c r="E3373" s="2" t="s">
        <v>44</v>
      </c>
      <c r="F3373" s="2" t="s">
        <v>45</v>
      </c>
      <c r="G3373" s="2" t="s">
        <v>46</v>
      </c>
      <c r="H3373" s="2" t="s">
        <v>47</v>
      </c>
      <c r="I3373" s="2" t="s">
        <v>17920</v>
      </c>
      <c r="J3373" s="2" t="s">
        <v>17921</v>
      </c>
      <c r="K3373" s="2" t="s">
        <v>171</v>
      </c>
      <c r="L3373" s="2" t="s">
        <v>172</v>
      </c>
      <c r="M3373" s="2" t="s">
        <v>654</v>
      </c>
      <c r="N3373" s="2" t="s">
        <v>17922</v>
      </c>
      <c r="O3373">
        <v>1</v>
      </c>
      <c r="P3373" s="2" t="s">
        <v>53</v>
      </c>
      <c r="Q3373">
        <v>100</v>
      </c>
      <c r="R3373">
        <v>0</v>
      </c>
      <c r="S3373" s="2" t="s">
        <v>54</v>
      </c>
      <c r="T3373" s="2" t="s">
        <v>55</v>
      </c>
      <c r="U3373" s="2" t="s">
        <v>17834</v>
      </c>
      <c r="V3373" s="2"/>
      <c r="W3373">
        <v>30000</v>
      </c>
      <c r="X3373">
        <v>0</v>
      </c>
      <c r="Y3373">
        <v>0</v>
      </c>
      <c r="Z3373">
        <v>30000</v>
      </c>
      <c r="AB3373" s="2" t="s">
        <v>57</v>
      </c>
      <c r="AC3373">
        <v>12000</v>
      </c>
      <c r="AD3373">
        <v>18000</v>
      </c>
      <c r="AE3373">
        <v>111000</v>
      </c>
      <c r="AF3373">
        <v>1665</v>
      </c>
      <c r="AG3373" s="2" t="s">
        <v>17920</v>
      </c>
      <c r="AH3373" s="2"/>
      <c r="AI3373" s="1">
        <v>46205</v>
      </c>
      <c r="AJ3373" s="2"/>
      <c r="AK3373" s="2" t="s">
        <v>58</v>
      </c>
      <c r="AM3373" s="2" t="s">
        <v>59</v>
      </c>
      <c r="AP3373" s="2" t="s">
        <v>60</v>
      </c>
      <c r="AQ3373" s="2" t="s">
        <v>41</v>
      </c>
      <c r="AR3373">
        <v>81000</v>
      </c>
      <c r="AS3373" s="2" t="str">
        <f>_xlfn.IFNA(IF(VLOOKUP(all_resi[[#This Row],[No. Waybill]],settle_reconcile[No. Waybill],1,0)="","Recon","Recon"),"-")</f>
        <v>Recon</v>
      </c>
      <c r="AT3373" s="2">
        <f>all_resi[[#This Row],[Nilai COD]]-all_resi[[#This Row],[COD Fee]]-all_resi[[#This Row],[Total Biaya Setelah Diskon]]</f>
        <v>91335</v>
      </c>
      <c r="AU3373" s="2">
        <f>IF(all_resi[[#This Row],[Waktu Terima]]="","",_xlfn.DAYS(all_resi[[#This Row],[Waktu Terima]],all_resi[[#This Row],[Tanggal Pengiriman]]))</f>
        <v>3</v>
      </c>
    </row>
    <row r="3374" spans="1:47" x14ac:dyDescent="0.25">
      <c r="A3374" s="2" t="s">
        <v>18318</v>
      </c>
      <c r="B3374" s="1">
        <v>46202</v>
      </c>
      <c r="C3374" s="2" t="s">
        <v>42</v>
      </c>
      <c r="D3374" s="2" t="s">
        <v>43</v>
      </c>
      <c r="E3374" s="2" t="s">
        <v>44</v>
      </c>
      <c r="F3374" s="2" t="s">
        <v>45</v>
      </c>
      <c r="G3374" s="2" t="s">
        <v>46</v>
      </c>
      <c r="H3374" s="2" t="s">
        <v>80</v>
      </c>
      <c r="I3374" s="2" t="s">
        <v>18319</v>
      </c>
      <c r="J3374" s="2" t="s">
        <v>18320</v>
      </c>
      <c r="K3374" s="2" t="s">
        <v>116</v>
      </c>
      <c r="L3374" s="2" t="s">
        <v>317</v>
      </c>
      <c r="M3374" s="2" t="s">
        <v>18321</v>
      </c>
      <c r="N3374" s="2" t="s">
        <v>18322</v>
      </c>
      <c r="O3374">
        <v>1</v>
      </c>
      <c r="P3374" s="2" t="s">
        <v>53</v>
      </c>
      <c r="Q3374">
        <v>100</v>
      </c>
      <c r="R3374">
        <v>0</v>
      </c>
      <c r="S3374" s="2" t="s">
        <v>54</v>
      </c>
      <c r="T3374" s="2" t="s">
        <v>55</v>
      </c>
      <c r="U3374" s="2" t="s">
        <v>305</v>
      </c>
      <c r="V3374" s="2"/>
      <c r="W3374">
        <v>12000</v>
      </c>
      <c r="X3374">
        <v>0</v>
      </c>
      <c r="Y3374">
        <v>0</v>
      </c>
      <c r="Z3374">
        <v>12000</v>
      </c>
      <c r="AB3374" s="2" t="s">
        <v>57</v>
      </c>
      <c r="AC3374">
        <v>7000</v>
      </c>
      <c r="AD3374">
        <v>5000</v>
      </c>
      <c r="AE3374">
        <v>84000</v>
      </c>
      <c r="AF3374">
        <v>1260</v>
      </c>
      <c r="AG3374" s="2" t="s">
        <v>18319</v>
      </c>
      <c r="AH3374" s="2"/>
      <c r="AI3374" s="1">
        <v>46203</v>
      </c>
      <c r="AJ3374" s="2" t="s">
        <v>87</v>
      </c>
      <c r="AK3374" s="2" t="s">
        <v>58</v>
      </c>
      <c r="AM3374" s="2" t="s">
        <v>59</v>
      </c>
      <c r="AP3374" s="2" t="s">
        <v>60</v>
      </c>
      <c r="AQ3374" s="2" t="s">
        <v>41</v>
      </c>
      <c r="AR3374">
        <v>72000</v>
      </c>
      <c r="AS3374" s="2" t="str">
        <f>_xlfn.IFNA(IF(VLOOKUP(all_resi[[#This Row],[No. Waybill]],settle_reconcile[No. Waybill],1,0)="","Recon","Recon"),"-")</f>
        <v>Recon</v>
      </c>
      <c r="AT3374" s="2">
        <f>all_resi[[#This Row],[Nilai COD]]-all_resi[[#This Row],[COD Fee]]-all_resi[[#This Row],[Total Biaya Setelah Diskon]]</f>
        <v>77740</v>
      </c>
      <c r="AU3374" s="2">
        <f>IF(all_resi[[#This Row],[Waktu Terima]]="","",_xlfn.DAYS(all_resi[[#This Row],[Waktu Terima]],all_resi[[#This Row],[Tanggal Pengiriman]]))</f>
        <v>1</v>
      </c>
    </row>
    <row r="3375" spans="1:47" x14ac:dyDescent="0.25">
      <c r="A3375" s="2" t="s">
        <v>18500</v>
      </c>
      <c r="B3375" s="1">
        <v>46202</v>
      </c>
      <c r="C3375" s="2" t="s">
        <v>42</v>
      </c>
      <c r="D3375" s="2" t="s">
        <v>43</v>
      </c>
      <c r="E3375" s="2" t="s">
        <v>44</v>
      </c>
      <c r="F3375" s="2" t="s">
        <v>45</v>
      </c>
      <c r="G3375" s="2" t="s">
        <v>46</v>
      </c>
      <c r="H3375" s="2" t="s">
        <v>47</v>
      </c>
      <c r="I3375" s="2" t="s">
        <v>18501</v>
      </c>
      <c r="J3375" s="2" t="s">
        <v>18502</v>
      </c>
      <c r="K3375" s="2" t="s">
        <v>121</v>
      </c>
      <c r="L3375" s="2" t="s">
        <v>274</v>
      </c>
      <c r="M3375" s="2" t="s">
        <v>1093</v>
      </c>
      <c r="N3375" s="2" t="s">
        <v>18503</v>
      </c>
      <c r="O3375">
        <v>1</v>
      </c>
      <c r="P3375" s="2" t="s">
        <v>53</v>
      </c>
      <c r="Q3375">
        <v>100</v>
      </c>
      <c r="R3375">
        <v>0</v>
      </c>
      <c r="S3375" s="2" t="s">
        <v>54</v>
      </c>
      <c r="T3375" s="2" t="s">
        <v>55</v>
      </c>
      <c r="U3375" s="2" t="s">
        <v>207</v>
      </c>
      <c r="V3375" s="2"/>
      <c r="W3375">
        <v>68000</v>
      </c>
      <c r="X3375">
        <v>0</v>
      </c>
      <c r="Y3375">
        <v>0</v>
      </c>
      <c r="Z3375">
        <v>68000</v>
      </c>
      <c r="AB3375" s="2" t="s">
        <v>57</v>
      </c>
      <c r="AC3375">
        <v>27200</v>
      </c>
      <c r="AD3375">
        <v>40800</v>
      </c>
      <c r="AE3375">
        <v>128000</v>
      </c>
      <c r="AF3375">
        <v>1920</v>
      </c>
      <c r="AG3375" s="2" t="s">
        <v>18501</v>
      </c>
      <c r="AH3375" s="2"/>
      <c r="AI3375" s="1">
        <v>46207</v>
      </c>
      <c r="AJ3375" s="2"/>
      <c r="AK3375" s="2" t="s">
        <v>58</v>
      </c>
      <c r="AM3375" s="2" t="s">
        <v>59</v>
      </c>
      <c r="AP3375" s="2" t="s">
        <v>60</v>
      </c>
      <c r="AQ3375" s="2" t="s">
        <v>41</v>
      </c>
      <c r="AR3375">
        <v>60000</v>
      </c>
      <c r="AS3375" s="2" t="str">
        <f>_xlfn.IFNA(IF(VLOOKUP(all_resi[[#This Row],[No. Waybill]],settle_reconcile[No. Waybill],1,0)="","Recon","Recon"),"-")</f>
        <v>Recon</v>
      </c>
      <c r="AT3375" s="2">
        <f>all_resi[[#This Row],[Nilai COD]]-all_resi[[#This Row],[COD Fee]]-all_resi[[#This Row],[Total Biaya Setelah Diskon]]</f>
        <v>85280</v>
      </c>
      <c r="AU3375" s="2">
        <f>IF(all_resi[[#This Row],[Waktu Terima]]="","",_xlfn.DAYS(all_resi[[#This Row],[Waktu Terima]],all_resi[[#This Row],[Tanggal Pengiriman]]))</f>
        <v>5</v>
      </c>
    </row>
    <row r="3376" spans="1:47" x14ac:dyDescent="0.25">
      <c r="A3376" s="2" t="s">
        <v>17950</v>
      </c>
      <c r="B3376" s="1">
        <v>46202</v>
      </c>
      <c r="C3376" s="2" t="s">
        <v>42</v>
      </c>
      <c r="D3376" s="2" t="s">
        <v>43</v>
      </c>
      <c r="E3376" s="2" t="s">
        <v>44</v>
      </c>
      <c r="F3376" s="2" t="s">
        <v>45</v>
      </c>
      <c r="G3376" s="2" t="s">
        <v>46</v>
      </c>
      <c r="H3376" s="2" t="s">
        <v>80</v>
      </c>
      <c r="I3376" s="2" t="s">
        <v>17951</v>
      </c>
      <c r="J3376" s="2" t="s">
        <v>17952</v>
      </c>
      <c r="K3376" s="2" t="s">
        <v>143</v>
      </c>
      <c r="L3376" s="2" t="s">
        <v>1489</v>
      </c>
      <c r="M3376" s="2" t="s">
        <v>17953</v>
      </c>
      <c r="N3376" s="2" t="s">
        <v>17954</v>
      </c>
      <c r="O3376">
        <v>1</v>
      </c>
      <c r="P3376" s="2" t="s">
        <v>53</v>
      </c>
      <c r="Q3376">
        <v>100</v>
      </c>
      <c r="R3376">
        <v>0</v>
      </c>
      <c r="S3376" s="2" t="s">
        <v>54</v>
      </c>
      <c r="T3376" s="2" t="s">
        <v>55</v>
      </c>
      <c r="U3376" s="2" t="s">
        <v>86</v>
      </c>
      <c r="V3376" s="2"/>
      <c r="W3376">
        <v>20000</v>
      </c>
      <c r="X3376">
        <v>0</v>
      </c>
      <c r="Y3376">
        <v>0</v>
      </c>
      <c r="Z3376">
        <v>20000</v>
      </c>
      <c r="AB3376" s="2" t="s">
        <v>57</v>
      </c>
      <c r="AC3376">
        <v>13000</v>
      </c>
      <c r="AD3376">
        <v>7000</v>
      </c>
      <c r="AE3376">
        <v>80000</v>
      </c>
      <c r="AF3376">
        <v>1200</v>
      </c>
      <c r="AG3376" s="2"/>
      <c r="AH3376" s="2"/>
      <c r="AI3376" s="1"/>
      <c r="AJ3376" s="2" t="s">
        <v>87</v>
      </c>
      <c r="AK3376" s="2" t="s">
        <v>67</v>
      </c>
      <c r="AM3376" s="2" t="s">
        <v>59</v>
      </c>
      <c r="AP3376" s="2" t="s">
        <v>60</v>
      </c>
      <c r="AQ3376" s="2" t="s">
        <v>41</v>
      </c>
      <c r="AR3376">
        <v>60000</v>
      </c>
      <c r="AS3376" s="2" t="str">
        <f>_xlfn.IFNA(IF(VLOOKUP(all_resi[[#This Row],[No. Waybill]],settle_reconcile[No. Waybill],1,0)="","Recon","Recon"),"-")</f>
        <v>-</v>
      </c>
      <c r="AT3376" s="2">
        <f>all_resi[[#This Row],[Nilai COD]]-all_resi[[#This Row],[COD Fee]]-all_resi[[#This Row],[Total Biaya Setelah Diskon]]</f>
        <v>71800</v>
      </c>
      <c r="AU3376" s="2" t="str">
        <f>IF(all_resi[[#This Row],[Waktu Terima]]="","",_xlfn.DAYS(all_resi[[#This Row],[Waktu Terima]],all_resi[[#This Row],[Tanggal Pengiriman]]))</f>
        <v/>
      </c>
    </row>
    <row r="3377" spans="1:47" x14ac:dyDescent="0.25">
      <c r="A3377" s="2" t="s">
        <v>18314</v>
      </c>
      <c r="B3377" s="1">
        <v>46202</v>
      </c>
      <c r="C3377" s="2" t="s">
        <v>42</v>
      </c>
      <c r="D3377" s="2" t="s">
        <v>43</v>
      </c>
      <c r="E3377" s="2" t="s">
        <v>44</v>
      </c>
      <c r="F3377" s="2" t="s">
        <v>45</v>
      </c>
      <c r="G3377" s="2" t="s">
        <v>46</v>
      </c>
      <c r="H3377" s="2" t="s">
        <v>47</v>
      </c>
      <c r="I3377" s="2" t="s">
        <v>18315</v>
      </c>
      <c r="J3377" s="2" t="s">
        <v>18316</v>
      </c>
      <c r="K3377" s="2" t="s">
        <v>69</v>
      </c>
      <c r="L3377" s="2" t="s">
        <v>294</v>
      </c>
      <c r="M3377" s="2" t="s">
        <v>398</v>
      </c>
      <c r="N3377" s="2" t="s">
        <v>18317</v>
      </c>
      <c r="O3377">
        <v>1</v>
      </c>
      <c r="P3377" s="2" t="s">
        <v>53</v>
      </c>
      <c r="Q3377">
        <v>100</v>
      </c>
      <c r="R3377">
        <v>0</v>
      </c>
      <c r="S3377" s="2" t="s">
        <v>54</v>
      </c>
      <c r="T3377" s="2" t="s">
        <v>55</v>
      </c>
      <c r="U3377" s="2" t="s">
        <v>97</v>
      </c>
      <c r="V3377" s="2"/>
      <c r="W3377">
        <v>54000</v>
      </c>
      <c r="X3377">
        <v>0</v>
      </c>
      <c r="Y3377">
        <v>0</v>
      </c>
      <c r="Z3377">
        <v>54000</v>
      </c>
      <c r="AB3377" s="2" t="s">
        <v>57</v>
      </c>
      <c r="AC3377">
        <v>21600</v>
      </c>
      <c r="AD3377">
        <v>32400</v>
      </c>
      <c r="AE3377">
        <v>124000</v>
      </c>
      <c r="AF3377">
        <v>1860</v>
      </c>
      <c r="AG3377" s="2" t="s">
        <v>18315</v>
      </c>
      <c r="AH3377" s="2"/>
      <c r="AI3377" s="1">
        <v>46206</v>
      </c>
      <c r="AJ3377" s="2"/>
      <c r="AK3377" s="2" t="s">
        <v>58</v>
      </c>
      <c r="AM3377" s="2" t="s">
        <v>59</v>
      </c>
      <c r="AP3377" s="2" t="s">
        <v>60</v>
      </c>
      <c r="AQ3377" s="2" t="s">
        <v>41</v>
      </c>
      <c r="AR3377">
        <v>70000</v>
      </c>
      <c r="AS3377" s="2" t="str">
        <f>_xlfn.IFNA(IF(VLOOKUP(all_resi[[#This Row],[No. Waybill]],settle_reconcile[No. Waybill],1,0)="","Recon","Recon"),"-")</f>
        <v>Recon</v>
      </c>
      <c r="AT3377" s="2">
        <f>all_resi[[#This Row],[Nilai COD]]-all_resi[[#This Row],[COD Fee]]-all_resi[[#This Row],[Total Biaya Setelah Diskon]]</f>
        <v>89740</v>
      </c>
      <c r="AU3377" s="2">
        <f>IF(all_resi[[#This Row],[Waktu Terima]]="","",_xlfn.DAYS(all_resi[[#This Row],[Waktu Terima]],all_resi[[#This Row],[Tanggal Pengiriman]]))</f>
        <v>4</v>
      </c>
    </row>
    <row r="3378" spans="1:47" x14ac:dyDescent="0.25">
      <c r="A3378" s="2" t="s">
        <v>18433</v>
      </c>
      <c r="B3378" s="1">
        <v>46202</v>
      </c>
      <c r="C3378" s="2" t="s">
        <v>42</v>
      </c>
      <c r="D3378" s="2" t="s">
        <v>43</v>
      </c>
      <c r="E3378" s="2" t="s">
        <v>44</v>
      </c>
      <c r="F3378" s="2" t="s">
        <v>45</v>
      </c>
      <c r="G3378" s="2" t="s">
        <v>46</v>
      </c>
      <c r="H3378" s="2" t="s">
        <v>47</v>
      </c>
      <c r="I3378" s="2" t="s">
        <v>18434</v>
      </c>
      <c r="J3378" s="2" t="s">
        <v>18435</v>
      </c>
      <c r="K3378" s="2" t="s">
        <v>237</v>
      </c>
      <c r="L3378" s="2" t="s">
        <v>238</v>
      </c>
      <c r="M3378" s="2" t="s">
        <v>770</v>
      </c>
      <c r="N3378" s="2" t="s">
        <v>18436</v>
      </c>
      <c r="O3378">
        <v>1</v>
      </c>
      <c r="P3378" s="2" t="s">
        <v>53</v>
      </c>
      <c r="Q3378">
        <v>100</v>
      </c>
      <c r="R3378">
        <v>8900000</v>
      </c>
      <c r="S3378" s="2" t="s">
        <v>54</v>
      </c>
      <c r="T3378" s="2" t="s">
        <v>55</v>
      </c>
      <c r="U3378" s="2" t="s">
        <v>420</v>
      </c>
      <c r="V3378" s="2" t="s">
        <v>18437</v>
      </c>
      <c r="W3378">
        <v>37000</v>
      </c>
      <c r="X3378">
        <v>0</v>
      </c>
      <c r="Y3378">
        <v>0</v>
      </c>
      <c r="Z3378">
        <v>37000</v>
      </c>
      <c r="AB3378" s="2" t="s">
        <v>57</v>
      </c>
      <c r="AC3378">
        <v>14800</v>
      </c>
      <c r="AD3378">
        <v>22200</v>
      </c>
      <c r="AE3378">
        <v>130000</v>
      </c>
      <c r="AF3378">
        <v>1950</v>
      </c>
      <c r="AG3378" s="2"/>
      <c r="AH3378" s="2"/>
      <c r="AI3378" s="1"/>
      <c r="AJ3378" s="2"/>
      <c r="AK3378" s="2" t="s">
        <v>67</v>
      </c>
      <c r="AM3378" s="2" t="s">
        <v>59</v>
      </c>
      <c r="AP3378" s="2" t="s">
        <v>60</v>
      </c>
      <c r="AQ3378" s="2" t="s">
        <v>41</v>
      </c>
      <c r="AR3378">
        <v>93000</v>
      </c>
      <c r="AS3378" s="2" t="str">
        <f>_xlfn.IFNA(IF(VLOOKUP(all_resi[[#This Row],[No. Waybill]],settle_reconcile[No. Waybill],1,0)="","Recon","Recon"),"-")</f>
        <v>-</v>
      </c>
      <c r="AT3378" s="2">
        <f>all_resi[[#This Row],[Nilai COD]]-all_resi[[#This Row],[COD Fee]]-all_resi[[#This Row],[Total Biaya Setelah Diskon]]</f>
        <v>105850</v>
      </c>
      <c r="AU3378" s="2" t="str">
        <f>IF(all_resi[[#This Row],[Waktu Terima]]="","",_xlfn.DAYS(all_resi[[#This Row],[Waktu Terima]],all_resi[[#This Row],[Tanggal Pengiriman]]))</f>
        <v/>
      </c>
    </row>
    <row r="3379" spans="1:47" x14ac:dyDescent="0.25">
      <c r="A3379" s="2" t="s">
        <v>17927</v>
      </c>
      <c r="B3379" s="1">
        <v>46202</v>
      </c>
      <c r="C3379" s="2" t="s">
        <v>42</v>
      </c>
      <c r="D3379" s="2" t="s">
        <v>43</v>
      </c>
      <c r="E3379" s="2" t="s">
        <v>44</v>
      </c>
      <c r="F3379" s="2" t="s">
        <v>45</v>
      </c>
      <c r="G3379" s="2" t="s">
        <v>46</v>
      </c>
      <c r="H3379" s="2" t="s">
        <v>47</v>
      </c>
      <c r="I3379" s="2" t="s">
        <v>17928</v>
      </c>
      <c r="J3379" s="2" t="s">
        <v>17929</v>
      </c>
      <c r="K3379" s="2" t="s">
        <v>388</v>
      </c>
      <c r="L3379" s="2" t="s">
        <v>389</v>
      </c>
      <c r="M3379" s="2" t="s">
        <v>17930</v>
      </c>
      <c r="N3379" s="2" t="s">
        <v>17931</v>
      </c>
      <c r="O3379">
        <v>1</v>
      </c>
      <c r="P3379" s="2" t="s">
        <v>53</v>
      </c>
      <c r="Q3379">
        <v>100</v>
      </c>
      <c r="R3379">
        <v>0</v>
      </c>
      <c r="S3379" s="2" t="s">
        <v>54</v>
      </c>
      <c r="T3379" s="2" t="s">
        <v>55</v>
      </c>
      <c r="U3379" s="2" t="s">
        <v>1301</v>
      </c>
      <c r="V3379" s="2"/>
      <c r="W3379">
        <v>85000</v>
      </c>
      <c r="X3379">
        <v>0</v>
      </c>
      <c r="Y3379">
        <v>0</v>
      </c>
      <c r="Z3379">
        <v>85000</v>
      </c>
      <c r="AB3379" s="2" t="s">
        <v>57</v>
      </c>
      <c r="AC3379">
        <v>34000</v>
      </c>
      <c r="AD3379">
        <v>51000</v>
      </c>
      <c r="AE3379">
        <v>200000</v>
      </c>
      <c r="AF3379">
        <v>3000</v>
      </c>
      <c r="AG3379" s="2"/>
      <c r="AH3379" s="2"/>
      <c r="AI3379" s="1"/>
      <c r="AJ3379" s="2"/>
      <c r="AK3379" s="2" t="s">
        <v>67</v>
      </c>
      <c r="AM3379" s="2" t="s">
        <v>59</v>
      </c>
      <c r="AP3379" s="2" t="s">
        <v>60</v>
      </c>
      <c r="AQ3379" s="2" t="s">
        <v>41</v>
      </c>
      <c r="AR3379">
        <v>115000</v>
      </c>
      <c r="AS3379" s="2" t="str">
        <f>_xlfn.IFNA(IF(VLOOKUP(all_resi[[#This Row],[No. Waybill]],settle_reconcile[No. Waybill],1,0)="","Recon","Recon"),"-")</f>
        <v>-</v>
      </c>
      <c r="AT3379" s="2">
        <f>all_resi[[#This Row],[Nilai COD]]-all_resi[[#This Row],[COD Fee]]-all_resi[[#This Row],[Total Biaya Setelah Diskon]]</f>
        <v>146000</v>
      </c>
      <c r="AU3379" s="2" t="str">
        <f>IF(all_resi[[#This Row],[Waktu Terima]]="","",_xlfn.DAYS(all_resi[[#This Row],[Waktu Terima]],all_resi[[#This Row],[Tanggal Pengiriman]]))</f>
        <v/>
      </c>
    </row>
    <row r="3380" spans="1:47" x14ac:dyDescent="0.25">
      <c r="A3380" s="2" t="s">
        <v>18310</v>
      </c>
      <c r="B3380" s="1">
        <v>46202</v>
      </c>
      <c r="C3380" s="2" t="s">
        <v>42</v>
      </c>
      <c r="D3380" s="2" t="s">
        <v>43</v>
      </c>
      <c r="E3380" s="2" t="s">
        <v>44</v>
      </c>
      <c r="F3380" s="2" t="s">
        <v>45</v>
      </c>
      <c r="G3380" s="2" t="s">
        <v>46</v>
      </c>
      <c r="H3380" s="2" t="s">
        <v>47</v>
      </c>
      <c r="I3380" s="2" t="s">
        <v>18311</v>
      </c>
      <c r="J3380" s="2" t="s">
        <v>18312</v>
      </c>
      <c r="K3380" s="2" t="s">
        <v>121</v>
      </c>
      <c r="L3380" s="2" t="s">
        <v>680</v>
      </c>
      <c r="M3380" s="2" t="s">
        <v>1808</v>
      </c>
      <c r="N3380" s="2" t="s">
        <v>18313</v>
      </c>
      <c r="O3380">
        <v>1</v>
      </c>
      <c r="P3380" s="2" t="s">
        <v>53</v>
      </c>
      <c r="Q3380">
        <v>100</v>
      </c>
      <c r="R3380">
        <v>0</v>
      </c>
      <c r="S3380" s="2" t="s">
        <v>54</v>
      </c>
      <c r="T3380" s="2" t="s">
        <v>55</v>
      </c>
      <c r="U3380" s="2" t="s">
        <v>235</v>
      </c>
      <c r="V3380" s="2"/>
      <c r="W3380">
        <v>85000</v>
      </c>
      <c r="X3380">
        <v>0</v>
      </c>
      <c r="Y3380">
        <v>0</v>
      </c>
      <c r="Z3380">
        <v>85000</v>
      </c>
      <c r="AB3380" s="2" t="s">
        <v>57</v>
      </c>
      <c r="AC3380">
        <v>34000</v>
      </c>
      <c r="AD3380">
        <v>51000</v>
      </c>
      <c r="AE3380">
        <v>164000</v>
      </c>
      <c r="AF3380">
        <v>2460</v>
      </c>
      <c r="AG3380" s="2"/>
      <c r="AH3380" s="2"/>
      <c r="AI3380" s="1"/>
      <c r="AJ3380" s="2"/>
      <c r="AK3380" s="2" t="s">
        <v>67</v>
      </c>
      <c r="AM3380" s="2" t="s">
        <v>59</v>
      </c>
      <c r="AP3380" s="2" t="s">
        <v>60</v>
      </c>
      <c r="AQ3380" s="2" t="s">
        <v>41</v>
      </c>
      <c r="AR3380">
        <v>79000</v>
      </c>
      <c r="AS3380" s="2" t="str">
        <f>_xlfn.IFNA(IF(VLOOKUP(all_resi[[#This Row],[No. Waybill]],settle_reconcile[No. Waybill],1,0)="","Recon","Recon"),"-")</f>
        <v>-</v>
      </c>
      <c r="AT3380" s="2">
        <f>all_resi[[#This Row],[Nilai COD]]-all_resi[[#This Row],[COD Fee]]-all_resi[[#This Row],[Total Biaya Setelah Diskon]]</f>
        <v>110540</v>
      </c>
      <c r="AU3380" s="2" t="str">
        <f>IF(all_resi[[#This Row],[Waktu Terima]]="","",_xlfn.DAYS(all_resi[[#This Row],[Waktu Terima]],all_resi[[#This Row],[Tanggal Pengiriman]]))</f>
        <v/>
      </c>
    </row>
    <row r="3381" spans="1:47" x14ac:dyDescent="0.25">
      <c r="A3381" s="2" t="s">
        <v>18323</v>
      </c>
      <c r="B3381" s="1">
        <v>46202</v>
      </c>
      <c r="C3381" s="2" t="s">
        <v>42</v>
      </c>
      <c r="D3381" s="2" t="s">
        <v>43</v>
      </c>
      <c r="E3381" s="2" t="s">
        <v>44</v>
      </c>
      <c r="F3381" s="2" t="s">
        <v>45</v>
      </c>
      <c r="G3381" s="2" t="s">
        <v>46</v>
      </c>
      <c r="H3381" s="2" t="s">
        <v>47</v>
      </c>
      <c r="I3381" s="2" t="s">
        <v>18324</v>
      </c>
      <c r="J3381" s="2" t="s">
        <v>18325</v>
      </c>
      <c r="K3381" s="2" t="s">
        <v>156</v>
      </c>
      <c r="L3381" s="2" t="s">
        <v>433</v>
      </c>
      <c r="M3381" s="2" t="s">
        <v>18326</v>
      </c>
      <c r="N3381" s="2" t="s">
        <v>18327</v>
      </c>
      <c r="O3381">
        <v>1</v>
      </c>
      <c r="P3381" s="2" t="s">
        <v>53</v>
      </c>
      <c r="Q3381">
        <v>100</v>
      </c>
      <c r="R3381">
        <v>0</v>
      </c>
      <c r="S3381" s="2" t="s">
        <v>54</v>
      </c>
      <c r="T3381" s="2" t="s">
        <v>55</v>
      </c>
      <c r="U3381" s="2" t="s">
        <v>207</v>
      </c>
      <c r="V3381" s="2"/>
      <c r="W3381">
        <v>81000</v>
      </c>
      <c r="X3381">
        <v>0</v>
      </c>
      <c r="Y3381">
        <v>0</v>
      </c>
      <c r="Z3381">
        <v>81000</v>
      </c>
      <c r="AB3381" s="2" t="s">
        <v>57</v>
      </c>
      <c r="AC3381">
        <v>32400</v>
      </c>
      <c r="AD3381">
        <v>48600</v>
      </c>
      <c r="AE3381">
        <v>151000</v>
      </c>
      <c r="AF3381">
        <v>2265</v>
      </c>
      <c r="AG3381" s="2" t="s">
        <v>14377</v>
      </c>
      <c r="AH3381" s="2" t="s">
        <v>149</v>
      </c>
      <c r="AI3381" s="1">
        <v>46207</v>
      </c>
      <c r="AJ3381" s="2"/>
      <c r="AK3381" s="2" t="s">
        <v>58</v>
      </c>
      <c r="AM3381" s="2" t="s">
        <v>59</v>
      </c>
      <c r="AP3381" s="2" t="s">
        <v>60</v>
      </c>
      <c r="AQ3381" s="2" t="s">
        <v>41</v>
      </c>
      <c r="AR3381">
        <v>70000</v>
      </c>
      <c r="AS3381" s="2" t="str">
        <f>_xlfn.IFNA(IF(VLOOKUP(all_resi[[#This Row],[No. Waybill]],settle_reconcile[No. Waybill],1,0)="","Recon","Recon"),"-")</f>
        <v>Recon</v>
      </c>
      <c r="AT3381" s="2">
        <f>all_resi[[#This Row],[Nilai COD]]-all_resi[[#This Row],[COD Fee]]-all_resi[[#This Row],[Total Biaya Setelah Diskon]]</f>
        <v>100135</v>
      </c>
      <c r="AU3381" s="2">
        <f>IF(all_resi[[#This Row],[Waktu Terima]]="","",_xlfn.DAYS(all_resi[[#This Row],[Waktu Terima]],all_resi[[#This Row],[Tanggal Pengiriman]]))</f>
        <v>5</v>
      </c>
    </row>
    <row r="3382" spans="1:47" x14ac:dyDescent="0.25">
      <c r="A3382" s="2" t="s">
        <v>18045</v>
      </c>
      <c r="B3382" s="1">
        <v>46202</v>
      </c>
      <c r="C3382" s="2" t="s">
        <v>42</v>
      </c>
      <c r="D3382" s="2" t="s">
        <v>43</v>
      </c>
      <c r="E3382" s="2" t="s">
        <v>44</v>
      </c>
      <c r="F3382" s="2" t="s">
        <v>45</v>
      </c>
      <c r="G3382" s="2" t="s">
        <v>46</v>
      </c>
      <c r="H3382" s="2" t="s">
        <v>47</v>
      </c>
      <c r="I3382" s="2" t="s">
        <v>18046</v>
      </c>
      <c r="J3382" s="2" t="s">
        <v>18047</v>
      </c>
      <c r="K3382" s="2" t="s">
        <v>82</v>
      </c>
      <c r="L3382" s="2" t="s">
        <v>1843</v>
      </c>
      <c r="M3382" s="2" t="s">
        <v>3573</v>
      </c>
      <c r="N3382" s="2" t="s">
        <v>18048</v>
      </c>
      <c r="O3382">
        <v>1</v>
      </c>
      <c r="P3382" s="2" t="s">
        <v>53</v>
      </c>
      <c r="Q3382">
        <v>100</v>
      </c>
      <c r="R3382">
        <v>0</v>
      </c>
      <c r="S3382" s="2" t="s">
        <v>54</v>
      </c>
      <c r="T3382" s="2" t="s">
        <v>55</v>
      </c>
      <c r="U3382" s="2" t="s">
        <v>18049</v>
      </c>
      <c r="V3382" s="2"/>
      <c r="W3382">
        <v>57000</v>
      </c>
      <c r="X3382">
        <v>0</v>
      </c>
      <c r="Y3382">
        <v>0</v>
      </c>
      <c r="Z3382">
        <v>57000</v>
      </c>
      <c r="AB3382" s="2" t="s">
        <v>57</v>
      </c>
      <c r="AC3382">
        <v>22800</v>
      </c>
      <c r="AD3382">
        <v>34200</v>
      </c>
      <c r="AE3382">
        <v>127000</v>
      </c>
      <c r="AF3382">
        <v>1905</v>
      </c>
      <c r="AG3382" s="2"/>
      <c r="AH3382" s="2"/>
      <c r="AI3382" s="1"/>
      <c r="AJ3382" s="2"/>
      <c r="AK3382" s="2" t="s">
        <v>67</v>
      </c>
      <c r="AM3382" s="2" t="s">
        <v>59</v>
      </c>
      <c r="AP3382" s="2" t="s">
        <v>60</v>
      </c>
      <c r="AQ3382" s="2" t="s">
        <v>41</v>
      </c>
      <c r="AR3382">
        <v>70000</v>
      </c>
      <c r="AS3382" s="2" t="str">
        <f>_xlfn.IFNA(IF(VLOOKUP(all_resi[[#This Row],[No. Waybill]],settle_reconcile[No. Waybill],1,0)="","Recon","Recon"),"-")</f>
        <v>-</v>
      </c>
      <c r="AT3382" s="2">
        <f>all_resi[[#This Row],[Nilai COD]]-all_resi[[#This Row],[COD Fee]]-all_resi[[#This Row],[Total Biaya Setelah Diskon]]</f>
        <v>90895</v>
      </c>
      <c r="AU3382" s="2" t="str">
        <f>IF(all_resi[[#This Row],[Waktu Terima]]="","",_xlfn.DAYS(all_resi[[#This Row],[Waktu Terima]],all_resi[[#This Row],[Tanggal Pengiriman]]))</f>
        <v/>
      </c>
    </row>
    <row r="3383" spans="1:47" x14ac:dyDescent="0.25">
      <c r="A3383" s="2" t="s">
        <v>18040</v>
      </c>
      <c r="B3383" s="1">
        <v>46202</v>
      </c>
      <c r="C3383" s="2" t="s">
        <v>42</v>
      </c>
      <c r="D3383" s="2" t="s">
        <v>43</v>
      </c>
      <c r="E3383" s="2" t="s">
        <v>44</v>
      </c>
      <c r="F3383" s="2" t="s">
        <v>45</v>
      </c>
      <c r="G3383" s="2" t="s">
        <v>46</v>
      </c>
      <c r="H3383" s="2" t="s">
        <v>47</v>
      </c>
      <c r="I3383" s="2" t="s">
        <v>18041</v>
      </c>
      <c r="J3383" s="2" t="s">
        <v>18042</v>
      </c>
      <c r="K3383" s="2" t="s">
        <v>143</v>
      </c>
      <c r="L3383" s="2" t="s">
        <v>7803</v>
      </c>
      <c r="M3383" s="2" t="s">
        <v>18043</v>
      </c>
      <c r="N3383" s="2" t="s">
        <v>18044</v>
      </c>
      <c r="O3383">
        <v>1</v>
      </c>
      <c r="P3383" s="2" t="s">
        <v>53</v>
      </c>
      <c r="Q3383">
        <v>100</v>
      </c>
      <c r="R3383">
        <v>0</v>
      </c>
      <c r="S3383" s="2" t="s">
        <v>54</v>
      </c>
      <c r="T3383" s="2" t="s">
        <v>55</v>
      </c>
      <c r="U3383" s="2" t="s">
        <v>207</v>
      </c>
      <c r="V3383" s="2"/>
      <c r="W3383">
        <v>25000</v>
      </c>
      <c r="X3383">
        <v>0</v>
      </c>
      <c r="Y3383">
        <v>0</v>
      </c>
      <c r="Z3383">
        <v>25000</v>
      </c>
      <c r="AB3383" s="2" t="s">
        <v>57</v>
      </c>
      <c r="AC3383">
        <v>18000</v>
      </c>
      <c r="AD3383">
        <v>7000</v>
      </c>
      <c r="AE3383">
        <v>95000</v>
      </c>
      <c r="AF3383">
        <v>1425</v>
      </c>
      <c r="AG3383" s="2" t="s">
        <v>18041</v>
      </c>
      <c r="AH3383" s="2"/>
      <c r="AI3383" s="1">
        <v>46204</v>
      </c>
      <c r="AJ3383" s="2"/>
      <c r="AK3383" s="2" t="s">
        <v>58</v>
      </c>
      <c r="AM3383" s="2" t="s">
        <v>59</v>
      </c>
      <c r="AP3383" s="2" t="s">
        <v>60</v>
      </c>
      <c r="AQ3383" s="2" t="s">
        <v>41</v>
      </c>
      <c r="AR3383">
        <v>70000</v>
      </c>
      <c r="AS3383" s="2" t="str">
        <f>_xlfn.IFNA(IF(VLOOKUP(all_resi[[#This Row],[No. Waybill]],settle_reconcile[No. Waybill],1,0)="","Recon","Recon"),"-")</f>
        <v>Recon</v>
      </c>
      <c r="AT3383" s="2">
        <f>all_resi[[#This Row],[Nilai COD]]-all_resi[[#This Row],[COD Fee]]-all_resi[[#This Row],[Total Biaya Setelah Diskon]]</f>
        <v>86575</v>
      </c>
      <c r="AU3383" s="2">
        <f>IF(all_resi[[#This Row],[Waktu Terima]]="","",_xlfn.DAYS(all_resi[[#This Row],[Waktu Terima]],all_resi[[#This Row],[Tanggal Pengiriman]]))</f>
        <v>2</v>
      </c>
    </row>
    <row r="3384" spans="1:47" x14ac:dyDescent="0.25">
      <c r="A3384" s="2" t="s">
        <v>18513</v>
      </c>
      <c r="B3384" s="1">
        <v>46202</v>
      </c>
      <c r="C3384" s="2" t="s">
        <v>42</v>
      </c>
      <c r="D3384" s="2" t="s">
        <v>43</v>
      </c>
      <c r="E3384" s="2" t="s">
        <v>44</v>
      </c>
      <c r="F3384" s="2" t="s">
        <v>45</v>
      </c>
      <c r="G3384" s="2" t="s">
        <v>46</v>
      </c>
      <c r="H3384" s="2" t="s">
        <v>47</v>
      </c>
      <c r="I3384" s="2" t="s">
        <v>18514</v>
      </c>
      <c r="J3384" s="2" t="s">
        <v>18515</v>
      </c>
      <c r="K3384" s="2" t="s">
        <v>156</v>
      </c>
      <c r="L3384" s="2" t="s">
        <v>509</v>
      </c>
      <c r="M3384" s="2" t="s">
        <v>18516</v>
      </c>
      <c r="N3384" s="2" t="s">
        <v>18517</v>
      </c>
      <c r="O3384">
        <v>1</v>
      </c>
      <c r="P3384" s="2" t="s">
        <v>53</v>
      </c>
      <c r="Q3384">
        <v>100</v>
      </c>
      <c r="R3384">
        <v>0</v>
      </c>
      <c r="S3384" s="2" t="s">
        <v>54</v>
      </c>
      <c r="T3384" s="2" t="s">
        <v>55</v>
      </c>
      <c r="U3384" s="2" t="s">
        <v>225</v>
      </c>
      <c r="V3384" s="2"/>
      <c r="W3384">
        <v>80000</v>
      </c>
      <c r="X3384">
        <v>0</v>
      </c>
      <c r="Y3384">
        <v>0</v>
      </c>
      <c r="Z3384">
        <v>80000</v>
      </c>
      <c r="AB3384" s="2" t="s">
        <v>57</v>
      </c>
      <c r="AC3384">
        <v>32000</v>
      </c>
      <c r="AD3384">
        <v>48000</v>
      </c>
      <c r="AE3384">
        <v>184000</v>
      </c>
      <c r="AF3384">
        <v>2760</v>
      </c>
      <c r="AG3384" s="2"/>
      <c r="AH3384" s="2"/>
      <c r="AI3384" s="1"/>
      <c r="AJ3384" s="2"/>
      <c r="AK3384" s="2" t="s">
        <v>67</v>
      </c>
      <c r="AM3384" s="2" t="s">
        <v>59</v>
      </c>
      <c r="AP3384" s="2" t="s">
        <v>60</v>
      </c>
      <c r="AQ3384" s="2" t="s">
        <v>41</v>
      </c>
      <c r="AR3384">
        <v>104000</v>
      </c>
      <c r="AS3384" s="2" t="str">
        <f>_xlfn.IFNA(IF(VLOOKUP(all_resi[[#This Row],[No. Waybill]],settle_reconcile[No. Waybill],1,0)="","Recon","Recon"),"-")</f>
        <v>-</v>
      </c>
      <c r="AT3384" s="2">
        <f>all_resi[[#This Row],[Nilai COD]]-all_resi[[#This Row],[COD Fee]]-all_resi[[#This Row],[Total Biaya Setelah Diskon]]</f>
        <v>133240</v>
      </c>
      <c r="AU3384" s="2" t="str">
        <f>IF(all_resi[[#This Row],[Waktu Terima]]="","",_xlfn.DAYS(all_resi[[#This Row],[Waktu Terima]],all_resi[[#This Row],[Tanggal Pengiriman]]))</f>
        <v/>
      </c>
    </row>
    <row r="3385" spans="1:47" x14ac:dyDescent="0.25">
      <c r="A3385" s="2" t="s">
        <v>18075</v>
      </c>
      <c r="B3385" s="1">
        <v>46202</v>
      </c>
      <c r="C3385" s="2" t="s">
        <v>42</v>
      </c>
      <c r="D3385" s="2" t="s">
        <v>43</v>
      </c>
      <c r="E3385" s="2" t="s">
        <v>44</v>
      </c>
      <c r="F3385" s="2" t="s">
        <v>45</v>
      </c>
      <c r="G3385" s="2" t="s">
        <v>46</v>
      </c>
      <c r="H3385" s="2" t="s">
        <v>80</v>
      </c>
      <c r="I3385" s="2" t="s">
        <v>18076</v>
      </c>
      <c r="J3385" s="2" t="s">
        <v>18077</v>
      </c>
      <c r="K3385" s="2" t="s">
        <v>957</v>
      </c>
      <c r="L3385" s="2" t="s">
        <v>17758</v>
      </c>
      <c r="M3385" s="2" t="s">
        <v>18078</v>
      </c>
      <c r="N3385" s="2" t="s">
        <v>18079</v>
      </c>
      <c r="O3385">
        <v>1</v>
      </c>
      <c r="P3385" s="2" t="s">
        <v>53</v>
      </c>
      <c r="Q3385">
        <v>100</v>
      </c>
      <c r="R3385">
        <v>0</v>
      </c>
      <c r="S3385" s="2" t="s">
        <v>54</v>
      </c>
      <c r="T3385" s="2" t="s">
        <v>55</v>
      </c>
      <c r="U3385" s="2" t="s">
        <v>86</v>
      </c>
      <c r="V3385" s="2"/>
      <c r="W3385">
        <v>38000</v>
      </c>
      <c r="X3385">
        <v>0</v>
      </c>
      <c r="Y3385">
        <v>0</v>
      </c>
      <c r="Z3385">
        <v>38000</v>
      </c>
      <c r="AB3385" s="2" t="s">
        <v>57</v>
      </c>
      <c r="AC3385">
        <v>15200</v>
      </c>
      <c r="AD3385">
        <v>22800</v>
      </c>
      <c r="AE3385">
        <v>101000</v>
      </c>
      <c r="AF3385">
        <v>1515</v>
      </c>
      <c r="AG3385" s="2" t="s">
        <v>43</v>
      </c>
      <c r="AH3385" s="2"/>
      <c r="AI3385" s="1">
        <v>46211</v>
      </c>
      <c r="AJ3385" s="2" t="s">
        <v>87</v>
      </c>
      <c r="AK3385" s="2" t="s">
        <v>67</v>
      </c>
      <c r="AM3385" s="2" t="s">
        <v>59</v>
      </c>
      <c r="AP3385" s="2" t="s">
        <v>60</v>
      </c>
      <c r="AQ3385" s="2" t="s">
        <v>41</v>
      </c>
      <c r="AR3385">
        <v>63000</v>
      </c>
      <c r="AS3385" s="2" t="str">
        <f>_xlfn.IFNA(IF(VLOOKUP(all_resi[[#This Row],[No. Waybill]],settle_reconcile[No. Waybill],1,0)="","Recon","Recon"),"-")</f>
        <v>-</v>
      </c>
      <c r="AT3385" s="2">
        <f>all_resi[[#This Row],[Nilai COD]]-all_resi[[#This Row],[COD Fee]]-all_resi[[#This Row],[Total Biaya Setelah Diskon]]</f>
        <v>76685</v>
      </c>
      <c r="AU3385" s="2">
        <f>IF(all_resi[[#This Row],[Waktu Terima]]="","",_xlfn.DAYS(all_resi[[#This Row],[Waktu Terima]],all_resi[[#This Row],[Tanggal Pengiriman]]))</f>
        <v>9</v>
      </c>
    </row>
    <row r="3386" spans="1:47" x14ac:dyDescent="0.25">
      <c r="A3386" s="2" t="s">
        <v>18429</v>
      </c>
      <c r="B3386" s="1">
        <v>46202</v>
      </c>
      <c r="C3386" s="2" t="s">
        <v>42</v>
      </c>
      <c r="D3386" s="2" t="s">
        <v>43</v>
      </c>
      <c r="E3386" s="2" t="s">
        <v>44</v>
      </c>
      <c r="F3386" s="2" t="s">
        <v>45</v>
      </c>
      <c r="G3386" s="2" t="s">
        <v>46</v>
      </c>
      <c r="H3386" s="2" t="s">
        <v>47</v>
      </c>
      <c r="I3386" s="2" t="s">
        <v>18430</v>
      </c>
      <c r="J3386" s="2" t="s">
        <v>18431</v>
      </c>
      <c r="K3386" s="2" t="s">
        <v>116</v>
      </c>
      <c r="L3386" s="2" t="s">
        <v>617</v>
      </c>
      <c r="M3386" s="2" t="s">
        <v>1413</v>
      </c>
      <c r="N3386" s="2" t="s">
        <v>18432</v>
      </c>
      <c r="O3386">
        <v>1</v>
      </c>
      <c r="P3386" s="2" t="s">
        <v>53</v>
      </c>
      <c r="Q3386">
        <v>100</v>
      </c>
      <c r="R3386">
        <v>0</v>
      </c>
      <c r="S3386" s="2" t="s">
        <v>54</v>
      </c>
      <c r="T3386" s="2" t="s">
        <v>55</v>
      </c>
      <c r="U3386" s="2" t="s">
        <v>764</v>
      </c>
      <c r="V3386" s="2"/>
      <c r="W3386">
        <v>15000</v>
      </c>
      <c r="X3386">
        <v>0</v>
      </c>
      <c r="Y3386">
        <v>0</v>
      </c>
      <c r="Z3386">
        <v>15000</v>
      </c>
      <c r="AB3386" s="2" t="s">
        <v>57</v>
      </c>
      <c r="AC3386">
        <v>6000</v>
      </c>
      <c r="AD3386">
        <v>9000</v>
      </c>
      <c r="AE3386">
        <v>0</v>
      </c>
      <c r="AF3386">
        <v>0</v>
      </c>
      <c r="AG3386" s="2" t="s">
        <v>18430</v>
      </c>
      <c r="AH3386" s="2"/>
      <c r="AI3386" s="1">
        <v>46204</v>
      </c>
      <c r="AJ3386" s="2"/>
      <c r="AK3386" s="2" t="s">
        <v>58</v>
      </c>
      <c r="AM3386" s="2" t="s">
        <v>59</v>
      </c>
      <c r="AP3386" s="2" t="s">
        <v>60</v>
      </c>
      <c r="AQ3386" s="2" t="s">
        <v>98</v>
      </c>
      <c r="AR3386">
        <v>-15000</v>
      </c>
      <c r="AS3386" s="2" t="str">
        <f>_xlfn.IFNA(IF(VLOOKUP(all_resi[[#This Row],[No. Waybill]],settle_reconcile[No. Waybill],1,0)="","Recon","Recon"),"-")</f>
        <v>-</v>
      </c>
      <c r="AT3386" s="2">
        <f>all_resi[[#This Row],[Nilai COD]]-all_resi[[#This Row],[COD Fee]]-all_resi[[#This Row],[Total Biaya Setelah Diskon]]</f>
        <v>-9000</v>
      </c>
      <c r="AU3386" s="2">
        <f>IF(all_resi[[#This Row],[Waktu Terima]]="","",_xlfn.DAYS(all_resi[[#This Row],[Waktu Terima]],all_resi[[#This Row],[Tanggal Pengiriman]]))</f>
        <v>2</v>
      </c>
    </row>
    <row r="3387" spans="1:47" x14ac:dyDescent="0.25">
      <c r="A3387" s="2" t="s">
        <v>18416</v>
      </c>
      <c r="B3387" s="1">
        <v>46202</v>
      </c>
      <c r="C3387" s="2" t="s">
        <v>42</v>
      </c>
      <c r="D3387" s="2" t="s">
        <v>43</v>
      </c>
      <c r="E3387" s="2" t="s">
        <v>44</v>
      </c>
      <c r="F3387" s="2" t="s">
        <v>45</v>
      </c>
      <c r="G3387" s="2" t="s">
        <v>46</v>
      </c>
      <c r="H3387" s="2" t="s">
        <v>80</v>
      </c>
      <c r="I3387" s="2" t="s">
        <v>18417</v>
      </c>
      <c r="J3387" s="2" t="s">
        <v>18418</v>
      </c>
      <c r="K3387" s="2" t="s">
        <v>700</v>
      </c>
      <c r="L3387" s="2" t="s">
        <v>2691</v>
      </c>
      <c r="M3387" s="2" t="s">
        <v>18419</v>
      </c>
      <c r="N3387" s="2" t="s">
        <v>18420</v>
      </c>
      <c r="O3387">
        <v>1</v>
      </c>
      <c r="P3387" s="2" t="s">
        <v>53</v>
      </c>
      <c r="Q3387">
        <v>100</v>
      </c>
      <c r="R3387">
        <v>0</v>
      </c>
      <c r="S3387" s="2" t="s">
        <v>54</v>
      </c>
      <c r="T3387" s="2" t="s">
        <v>55</v>
      </c>
      <c r="U3387" s="2" t="s">
        <v>305</v>
      </c>
      <c r="V3387" s="2"/>
      <c r="W3387">
        <v>61000</v>
      </c>
      <c r="X3387">
        <v>0</v>
      </c>
      <c r="Y3387">
        <v>0</v>
      </c>
      <c r="Z3387">
        <v>61000</v>
      </c>
      <c r="AB3387" s="2" t="s">
        <v>57</v>
      </c>
      <c r="AC3387">
        <v>24400</v>
      </c>
      <c r="AD3387">
        <v>36600</v>
      </c>
      <c r="AE3387">
        <v>123000</v>
      </c>
      <c r="AF3387">
        <v>1845</v>
      </c>
      <c r="AG3387" s="2" t="s">
        <v>18417</v>
      </c>
      <c r="AH3387" s="2"/>
      <c r="AI3387" s="1">
        <v>46205</v>
      </c>
      <c r="AJ3387" s="2" t="s">
        <v>87</v>
      </c>
      <c r="AK3387" s="2" t="s">
        <v>58</v>
      </c>
      <c r="AM3387" s="2" t="s">
        <v>59</v>
      </c>
      <c r="AP3387" s="2" t="s">
        <v>60</v>
      </c>
      <c r="AQ3387" s="2" t="s">
        <v>41</v>
      </c>
      <c r="AR3387">
        <v>62000</v>
      </c>
      <c r="AS3387" s="2" t="str">
        <f>_xlfn.IFNA(IF(VLOOKUP(all_resi[[#This Row],[No. Waybill]],settle_reconcile[No. Waybill],1,0)="","Recon","Recon"),"-")</f>
        <v>Recon</v>
      </c>
      <c r="AT3387" s="2">
        <f>all_resi[[#This Row],[Nilai COD]]-all_resi[[#This Row],[COD Fee]]-all_resi[[#This Row],[Total Biaya Setelah Diskon]]</f>
        <v>84555</v>
      </c>
      <c r="AU3387" s="2">
        <f>IF(all_resi[[#This Row],[Waktu Terima]]="","",_xlfn.DAYS(all_resi[[#This Row],[Waktu Terima]],all_resi[[#This Row],[Tanggal Pengiriman]]))</f>
        <v>3</v>
      </c>
    </row>
    <row r="3388" spans="1:47" x14ac:dyDescent="0.25">
      <c r="A3388" s="2" t="s">
        <v>18055</v>
      </c>
      <c r="B3388" s="1">
        <v>46202</v>
      </c>
      <c r="C3388" s="2" t="s">
        <v>42</v>
      </c>
      <c r="D3388" s="2" t="s">
        <v>43</v>
      </c>
      <c r="E3388" s="2" t="s">
        <v>44</v>
      </c>
      <c r="F3388" s="2" t="s">
        <v>45</v>
      </c>
      <c r="G3388" s="2" t="s">
        <v>46</v>
      </c>
      <c r="H3388" s="2" t="s">
        <v>47</v>
      </c>
      <c r="I3388" s="2" t="s">
        <v>18056</v>
      </c>
      <c r="J3388" s="2" t="s">
        <v>18057</v>
      </c>
      <c r="K3388" s="2" t="s">
        <v>177</v>
      </c>
      <c r="L3388" s="2" t="s">
        <v>896</v>
      </c>
      <c r="M3388" s="2" t="s">
        <v>912</v>
      </c>
      <c r="N3388" s="2" t="s">
        <v>18058</v>
      </c>
      <c r="O3388">
        <v>1</v>
      </c>
      <c r="P3388" s="2" t="s">
        <v>53</v>
      </c>
      <c r="Q3388">
        <v>100</v>
      </c>
      <c r="R3388">
        <v>0</v>
      </c>
      <c r="S3388" s="2" t="s">
        <v>54</v>
      </c>
      <c r="T3388" s="2" t="s">
        <v>55</v>
      </c>
      <c r="U3388" s="2" t="s">
        <v>207</v>
      </c>
      <c r="V3388" s="2"/>
      <c r="W3388">
        <v>87000</v>
      </c>
      <c r="X3388">
        <v>0</v>
      </c>
      <c r="Y3388">
        <v>0</v>
      </c>
      <c r="Z3388">
        <v>87000</v>
      </c>
      <c r="AB3388" s="2" t="s">
        <v>57</v>
      </c>
      <c r="AC3388">
        <v>34800</v>
      </c>
      <c r="AD3388">
        <v>52200</v>
      </c>
      <c r="AE3388">
        <v>157000</v>
      </c>
      <c r="AF3388">
        <v>2355</v>
      </c>
      <c r="AG3388" s="2" t="s">
        <v>18056</v>
      </c>
      <c r="AH3388" s="2"/>
      <c r="AI3388" s="1">
        <v>46209</v>
      </c>
      <c r="AJ3388" s="2"/>
      <c r="AK3388" s="2" t="s">
        <v>58</v>
      </c>
      <c r="AM3388" s="2" t="s">
        <v>59</v>
      </c>
      <c r="AP3388" s="2" t="s">
        <v>60</v>
      </c>
      <c r="AQ3388" s="2" t="s">
        <v>41</v>
      </c>
      <c r="AR3388">
        <v>70000</v>
      </c>
      <c r="AS3388" s="2" t="str">
        <f>_xlfn.IFNA(IF(VLOOKUP(all_resi[[#This Row],[No. Waybill]],settle_reconcile[No. Waybill],1,0)="","Recon","Recon"),"-")</f>
        <v>Recon</v>
      </c>
      <c r="AT3388" s="2">
        <f>all_resi[[#This Row],[Nilai COD]]-all_resi[[#This Row],[COD Fee]]-all_resi[[#This Row],[Total Biaya Setelah Diskon]]</f>
        <v>102445</v>
      </c>
      <c r="AU3388" s="2">
        <f>IF(all_resi[[#This Row],[Waktu Terima]]="","",_xlfn.DAYS(all_resi[[#This Row],[Waktu Terima]],all_resi[[#This Row],[Tanggal Pengiriman]]))</f>
        <v>7</v>
      </c>
    </row>
    <row r="3389" spans="1:47" x14ac:dyDescent="0.25">
      <c r="A3389" s="2" t="s">
        <v>17941</v>
      </c>
      <c r="B3389" s="1">
        <v>46202</v>
      </c>
      <c r="C3389" s="2" t="s">
        <v>42</v>
      </c>
      <c r="D3389" s="2" t="s">
        <v>43</v>
      </c>
      <c r="E3389" s="2" t="s">
        <v>44</v>
      </c>
      <c r="F3389" s="2" t="s">
        <v>45</v>
      </c>
      <c r="G3389" s="2" t="s">
        <v>46</v>
      </c>
      <c r="H3389" s="2" t="s">
        <v>47</v>
      </c>
      <c r="I3389" s="2" t="s">
        <v>17942</v>
      </c>
      <c r="J3389" s="2" t="s">
        <v>17943</v>
      </c>
      <c r="K3389" s="2" t="s">
        <v>156</v>
      </c>
      <c r="L3389" s="2" t="s">
        <v>606</v>
      </c>
      <c r="M3389" s="2" t="s">
        <v>4240</v>
      </c>
      <c r="N3389" s="2" t="s">
        <v>17944</v>
      </c>
      <c r="O3389">
        <v>1</v>
      </c>
      <c r="P3389" s="2" t="s">
        <v>53</v>
      </c>
      <c r="Q3389">
        <v>100</v>
      </c>
      <c r="R3389">
        <v>0</v>
      </c>
      <c r="S3389" s="2" t="s">
        <v>54</v>
      </c>
      <c r="T3389" s="2" t="s">
        <v>55</v>
      </c>
      <c r="U3389" s="2" t="s">
        <v>207</v>
      </c>
      <c r="V3389" s="2"/>
      <c r="W3389">
        <v>64000</v>
      </c>
      <c r="X3389">
        <v>0</v>
      </c>
      <c r="Y3389">
        <v>0</v>
      </c>
      <c r="Z3389">
        <v>64000</v>
      </c>
      <c r="AB3389" s="2" t="s">
        <v>57</v>
      </c>
      <c r="AC3389">
        <v>25600</v>
      </c>
      <c r="AD3389">
        <v>38400</v>
      </c>
      <c r="AE3389">
        <v>134000</v>
      </c>
      <c r="AF3389">
        <v>2010</v>
      </c>
      <c r="AG3389" s="2" t="s">
        <v>17942</v>
      </c>
      <c r="AH3389" s="2"/>
      <c r="AI3389" s="1">
        <v>46205</v>
      </c>
      <c r="AJ3389" s="2"/>
      <c r="AK3389" s="2" t="s">
        <v>58</v>
      </c>
      <c r="AM3389" s="2" t="s">
        <v>59</v>
      </c>
      <c r="AP3389" s="2" t="s">
        <v>60</v>
      </c>
      <c r="AQ3389" s="2" t="s">
        <v>41</v>
      </c>
      <c r="AR3389">
        <v>70000</v>
      </c>
      <c r="AS3389" s="2" t="str">
        <f>_xlfn.IFNA(IF(VLOOKUP(all_resi[[#This Row],[No. Waybill]],settle_reconcile[No. Waybill],1,0)="","Recon","Recon"),"-")</f>
        <v>Recon</v>
      </c>
      <c r="AT3389" s="2">
        <f>all_resi[[#This Row],[Nilai COD]]-all_resi[[#This Row],[COD Fee]]-all_resi[[#This Row],[Total Biaya Setelah Diskon]]</f>
        <v>93590</v>
      </c>
      <c r="AU3389" s="2">
        <f>IF(all_resi[[#This Row],[Waktu Terima]]="","",_xlfn.DAYS(all_resi[[#This Row],[Waktu Terima]],all_resi[[#This Row],[Tanggal Pengiriman]]))</f>
        <v>3</v>
      </c>
    </row>
    <row r="3390" spans="1:47" x14ac:dyDescent="0.25">
      <c r="A3390" s="2" t="s">
        <v>18011</v>
      </c>
      <c r="B3390" s="1">
        <v>46202</v>
      </c>
      <c r="C3390" s="2" t="s">
        <v>42</v>
      </c>
      <c r="D3390" s="2" t="s">
        <v>43</v>
      </c>
      <c r="E3390" s="2" t="s">
        <v>44</v>
      </c>
      <c r="F3390" s="2" t="s">
        <v>45</v>
      </c>
      <c r="G3390" s="2" t="s">
        <v>46</v>
      </c>
      <c r="H3390" s="2" t="s">
        <v>47</v>
      </c>
      <c r="I3390" s="2" t="s">
        <v>18012</v>
      </c>
      <c r="J3390" s="2" t="s">
        <v>18013</v>
      </c>
      <c r="K3390" s="2" t="s">
        <v>171</v>
      </c>
      <c r="L3390" s="2" t="s">
        <v>172</v>
      </c>
      <c r="M3390" s="2" t="s">
        <v>173</v>
      </c>
      <c r="N3390" s="2" t="s">
        <v>18014</v>
      </c>
      <c r="O3390">
        <v>1</v>
      </c>
      <c r="P3390" s="2" t="s">
        <v>53</v>
      </c>
      <c r="Q3390">
        <v>100</v>
      </c>
      <c r="R3390">
        <v>0</v>
      </c>
      <c r="S3390" s="2" t="s">
        <v>54</v>
      </c>
      <c r="T3390" s="2" t="s">
        <v>55</v>
      </c>
      <c r="U3390" s="2" t="s">
        <v>207</v>
      </c>
      <c r="V3390" s="2"/>
      <c r="W3390">
        <v>30000</v>
      </c>
      <c r="X3390">
        <v>0</v>
      </c>
      <c r="Y3390">
        <v>0</v>
      </c>
      <c r="Z3390">
        <v>30000</v>
      </c>
      <c r="AB3390" s="2" t="s">
        <v>57</v>
      </c>
      <c r="AC3390">
        <v>12000</v>
      </c>
      <c r="AD3390">
        <v>18000</v>
      </c>
      <c r="AE3390">
        <v>97000</v>
      </c>
      <c r="AF3390">
        <v>1455</v>
      </c>
      <c r="AG3390" s="2" t="s">
        <v>18012</v>
      </c>
      <c r="AH3390" s="2"/>
      <c r="AI3390" s="1">
        <v>46205</v>
      </c>
      <c r="AJ3390" s="2"/>
      <c r="AK3390" s="2" t="s">
        <v>58</v>
      </c>
      <c r="AM3390" s="2" t="s">
        <v>59</v>
      </c>
      <c r="AP3390" s="2" t="s">
        <v>60</v>
      </c>
      <c r="AQ3390" s="2" t="s">
        <v>41</v>
      </c>
      <c r="AR3390">
        <v>67000</v>
      </c>
      <c r="AS3390" s="2" t="str">
        <f>_xlfn.IFNA(IF(VLOOKUP(all_resi[[#This Row],[No. Waybill]],settle_reconcile[No. Waybill],1,0)="","Recon","Recon"),"-")</f>
        <v>Recon</v>
      </c>
      <c r="AT3390" s="2">
        <f>all_resi[[#This Row],[Nilai COD]]-all_resi[[#This Row],[COD Fee]]-all_resi[[#This Row],[Total Biaya Setelah Diskon]]</f>
        <v>77545</v>
      </c>
      <c r="AU3390" s="2">
        <f>IF(all_resi[[#This Row],[Waktu Terima]]="","",_xlfn.DAYS(all_resi[[#This Row],[Waktu Terima]],all_resi[[#This Row],[Tanggal Pengiriman]]))</f>
        <v>3</v>
      </c>
    </row>
    <row r="3391" spans="1:47" x14ac:dyDescent="0.25">
      <c r="A3391" s="2" t="s">
        <v>18096</v>
      </c>
      <c r="B3391" s="1">
        <v>46202</v>
      </c>
      <c r="C3391" s="2" t="s">
        <v>42</v>
      </c>
      <c r="D3391" s="2" t="s">
        <v>43</v>
      </c>
      <c r="E3391" s="2" t="s">
        <v>44</v>
      </c>
      <c r="F3391" s="2" t="s">
        <v>45</v>
      </c>
      <c r="G3391" s="2" t="s">
        <v>46</v>
      </c>
      <c r="H3391" s="2" t="s">
        <v>80</v>
      </c>
      <c r="I3391" s="2" t="s">
        <v>18097</v>
      </c>
      <c r="J3391" s="2" t="s">
        <v>18098</v>
      </c>
      <c r="K3391" s="2" t="s">
        <v>121</v>
      </c>
      <c r="L3391" s="2" t="s">
        <v>274</v>
      </c>
      <c r="M3391" s="2" t="s">
        <v>2072</v>
      </c>
      <c r="N3391" s="2" t="s">
        <v>18099</v>
      </c>
      <c r="O3391">
        <v>1</v>
      </c>
      <c r="P3391" s="2" t="s">
        <v>53</v>
      </c>
      <c r="Q3391">
        <v>100</v>
      </c>
      <c r="R3391">
        <v>0</v>
      </c>
      <c r="S3391" s="2" t="s">
        <v>54</v>
      </c>
      <c r="T3391" s="2" t="s">
        <v>55</v>
      </c>
      <c r="U3391" s="2" t="s">
        <v>86</v>
      </c>
      <c r="V3391" s="2"/>
      <c r="W3391">
        <v>68000</v>
      </c>
      <c r="X3391">
        <v>0</v>
      </c>
      <c r="Y3391">
        <v>0</v>
      </c>
      <c r="Z3391">
        <v>68000</v>
      </c>
      <c r="AB3391" s="2" t="s">
        <v>57</v>
      </c>
      <c r="AC3391">
        <v>27200</v>
      </c>
      <c r="AD3391">
        <v>40800</v>
      </c>
      <c r="AE3391">
        <v>128000</v>
      </c>
      <c r="AF3391">
        <v>1920</v>
      </c>
      <c r="AG3391" s="2" t="s">
        <v>18097</v>
      </c>
      <c r="AH3391" s="2"/>
      <c r="AI3391" s="1">
        <v>46208</v>
      </c>
      <c r="AJ3391" s="2" t="s">
        <v>87</v>
      </c>
      <c r="AK3391" s="2" t="s">
        <v>58</v>
      </c>
      <c r="AM3391" s="2" t="s">
        <v>59</v>
      </c>
      <c r="AP3391" s="2" t="s">
        <v>60</v>
      </c>
      <c r="AQ3391" s="2" t="s">
        <v>41</v>
      </c>
      <c r="AR3391">
        <v>60000</v>
      </c>
      <c r="AS3391" s="2" t="str">
        <f>_xlfn.IFNA(IF(VLOOKUP(all_resi[[#This Row],[No. Waybill]],settle_reconcile[No. Waybill],1,0)="","Recon","Recon"),"-")</f>
        <v>Recon</v>
      </c>
      <c r="AT3391" s="2">
        <f>all_resi[[#This Row],[Nilai COD]]-all_resi[[#This Row],[COD Fee]]-all_resi[[#This Row],[Total Biaya Setelah Diskon]]</f>
        <v>85280</v>
      </c>
      <c r="AU3391" s="2">
        <f>IF(all_resi[[#This Row],[Waktu Terima]]="","",_xlfn.DAYS(all_resi[[#This Row],[Waktu Terima]],all_resi[[#This Row],[Tanggal Pengiriman]]))</f>
        <v>6</v>
      </c>
    </row>
    <row r="3392" spans="1:47" x14ac:dyDescent="0.25">
      <c r="A3392" s="2" t="s">
        <v>18050</v>
      </c>
      <c r="B3392" s="1">
        <v>46202</v>
      </c>
      <c r="C3392" s="2" t="s">
        <v>42</v>
      </c>
      <c r="D3392" s="2" t="s">
        <v>43</v>
      </c>
      <c r="E3392" s="2" t="s">
        <v>44</v>
      </c>
      <c r="F3392" s="2" t="s">
        <v>45</v>
      </c>
      <c r="G3392" s="2" t="s">
        <v>46</v>
      </c>
      <c r="H3392" s="2" t="s">
        <v>47</v>
      </c>
      <c r="I3392" s="2" t="s">
        <v>18051</v>
      </c>
      <c r="J3392" s="2" t="s">
        <v>18052</v>
      </c>
      <c r="K3392" s="2" t="s">
        <v>377</v>
      </c>
      <c r="L3392" s="2" t="s">
        <v>3452</v>
      </c>
      <c r="M3392" s="2" t="s">
        <v>18053</v>
      </c>
      <c r="N3392" s="2" t="s">
        <v>18054</v>
      </c>
      <c r="O3392">
        <v>1</v>
      </c>
      <c r="P3392" s="2" t="s">
        <v>53</v>
      </c>
      <c r="Q3392">
        <v>100</v>
      </c>
      <c r="R3392">
        <v>0</v>
      </c>
      <c r="S3392" s="2" t="s">
        <v>54</v>
      </c>
      <c r="T3392" s="2" t="s">
        <v>55</v>
      </c>
      <c r="U3392" s="2" t="s">
        <v>764</v>
      </c>
      <c r="V3392" s="2"/>
      <c r="W3392">
        <v>63000</v>
      </c>
      <c r="X3392">
        <v>0</v>
      </c>
      <c r="Y3392">
        <v>0</v>
      </c>
      <c r="Z3392">
        <v>63000</v>
      </c>
      <c r="AB3392" s="2" t="s">
        <v>57</v>
      </c>
      <c r="AC3392">
        <v>25200</v>
      </c>
      <c r="AD3392">
        <v>37800</v>
      </c>
      <c r="AE3392">
        <v>103000</v>
      </c>
      <c r="AF3392">
        <v>1545</v>
      </c>
      <c r="AG3392" s="2" t="s">
        <v>18051</v>
      </c>
      <c r="AH3392" s="2"/>
      <c r="AI3392" s="1">
        <v>46207</v>
      </c>
      <c r="AJ3392" s="2"/>
      <c r="AK3392" s="2" t="s">
        <v>58</v>
      </c>
      <c r="AM3392" s="2" t="s">
        <v>59</v>
      </c>
      <c r="AP3392" s="2" t="s">
        <v>60</v>
      </c>
      <c r="AQ3392" s="2" t="s">
        <v>41</v>
      </c>
      <c r="AR3392">
        <v>40000</v>
      </c>
      <c r="AS3392" s="2" t="str">
        <f>_xlfn.IFNA(IF(VLOOKUP(all_resi[[#This Row],[No. Waybill]],settle_reconcile[No. Waybill],1,0)="","Recon","Recon"),"-")</f>
        <v>Recon</v>
      </c>
      <c r="AT3392" s="2">
        <f>all_resi[[#This Row],[Nilai COD]]-all_resi[[#This Row],[COD Fee]]-all_resi[[#This Row],[Total Biaya Setelah Diskon]]</f>
        <v>63655</v>
      </c>
      <c r="AU3392" s="2">
        <f>IF(all_resi[[#This Row],[Waktu Terima]]="","",_xlfn.DAYS(all_resi[[#This Row],[Waktu Terima]],all_resi[[#This Row],[Tanggal Pengiriman]]))</f>
        <v>5</v>
      </c>
    </row>
    <row r="3393" spans="1:47" x14ac:dyDescent="0.25">
      <c r="A3393" s="2" t="s">
        <v>18362</v>
      </c>
      <c r="B3393" s="1">
        <v>46202</v>
      </c>
      <c r="C3393" s="2" t="s">
        <v>42</v>
      </c>
      <c r="D3393" s="2" t="s">
        <v>43</v>
      </c>
      <c r="E3393" s="2" t="s">
        <v>44</v>
      </c>
      <c r="F3393" s="2" t="s">
        <v>45</v>
      </c>
      <c r="G3393" s="2" t="s">
        <v>46</v>
      </c>
      <c r="H3393" s="2" t="s">
        <v>80</v>
      </c>
      <c r="I3393" s="2" t="s">
        <v>18363</v>
      </c>
      <c r="J3393" s="2" t="s">
        <v>18364</v>
      </c>
      <c r="K3393" s="2" t="s">
        <v>237</v>
      </c>
      <c r="L3393" s="2" t="s">
        <v>238</v>
      </c>
      <c r="M3393" s="2" t="s">
        <v>3322</v>
      </c>
      <c r="N3393" s="2" t="s">
        <v>18365</v>
      </c>
      <c r="O3393">
        <v>1</v>
      </c>
      <c r="P3393" s="2" t="s">
        <v>53</v>
      </c>
      <c r="Q3393">
        <v>100</v>
      </c>
      <c r="R3393">
        <v>5500000</v>
      </c>
      <c r="S3393" s="2" t="s">
        <v>54</v>
      </c>
      <c r="T3393" s="2" t="s">
        <v>55</v>
      </c>
      <c r="U3393" s="2" t="s">
        <v>86</v>
      </c>
      <c r="V3393" s="2" t="s">
        <v>2496</v>
      </c>
      <c r="W3393">
        <v>37000</v>
      </c>
      <c r="X3393">
        <v>0</v>
      </c>
      <c r="Y3393">
        <v>0</v>
      </c>
      <c r="Z3393">
        <v>37000</v>
      </c>
      <c r="AB3393" s="2" t="s">
        <v>57</v>
      </c>
      <c r="AC3393">
        <v>14800</v>
      </c>
      <c r="AD3393">
        <v>22200</v>
      </c>
      <c r="AE3393">
        <v>97000</v>
      </c>
      <c r="AF3393">
        <v>1455</v>
      </c>
      <c r="AG3393" s="2" t="s">
        <v>18363</v>
      </c>
      <c r="AH3393" s="2"/>
      <c r="AI3393" s="1">
        <v>46206</v>
      </c>
      <c r="AJ3393" s="2" t="s">
        <v>87</v>
      </c>
      <c r="AK3393" s="2" t="s">
        <v>58</v>
      </c>
      <c r="AM3393" s="2" t="s">
        <v>59</v>
      </c>
      <c r="AP3393" s="2" t="s">
        <v>60</v>
      </c>
      <c r="AQ3393" s="2" t="s">
        <v>41</v>
      </c>
      <c r="AR3393">
        <v>60000</v>
      </c>
      <c r="AS3393" s="2" t="str">
        <f>_xlfn.IFNA(IF(VLOOKUP(all_resi[[#This Row],[No. Waybill]],settle_reconcile[No. Waybill],1,0)="","Recon","Recon"),"-")</f>
        <v>Recon</v>
      </c>
      <c r="AT3393" s="2">
        <f>all_resi[[#This Row],[Nilai COD]]-all_resi[[#This Row],[COD Fee]]-all_resi[[#This Row],[Total Biaya Setelah Diskon]]</f>
        <v>73345</v>
      </c>
      <c r="AU3393" s="2">
        <f>IF(all_resi[[#This Row],[Waktu Terima]]="","",_xlfn.DAYS(all_resi[[#This Row],[Waktu Terima]],all_resi[[#This Row],[Tanggal Pengiriman]]))</f>
        <v>4</v>
      </c>
    </row>
    <row r="3394" spans="1:47" x14ac:dyDescent="0.25">
      <c r="A3394" s="2" t="s">
        <v>18084</v>
      </c>
      <c r="B3394" s="1">
        <v>46202</v>
      </c>
      <c r="C3394" s="2" t="s">
        <v>42</v>
      </c>
      <c r="D3394" s="2" t="s">
        <v>43</v>
      </c>
      <c r="E3394" s="2" t="s">
        <v>44</v>
      </c>
      <c r="F3394" s="2" t="s">
        <v>45</v>
      </c>
      <c r="G3394" s="2" t="s">
        <v>46</v>
      </c>
      <c r="H3394" s="2" t="s">
        <v>47</v>
      </c>
      <c r="I3394" s="2" t="s">
        <v>18085</v>
      </c>
      <c r="J3394" s="2" t="s">
        <v>18086</v>
      </c>
      <c r="K3394" s="2" t="s">
        <v>177</v>
      </c>
      <c r="L3394" s="2" t="s">
        <v>222</v>
      </c>
      <c r="M3394" s="2" t="s">
        <v>3200</v>
      </c>
      <c r="N3394" s="2" t="s">
        <v>18087</v>
      </c>
      <c r="O3394">
        <v>1</v>
      </c>
      <c r="P3394" s="2" t="s">
        <v>53</v>
      </c>
      <c r="Q3394">
        <v>100</v>
      </c>
      <c r="R3394">
        <v>0</v>
      </c>
      <c r="S3394" s="2" t="s">
        <v>54</v>
      </c>
      <c r="T3394" s="2" t="s">
        <v>55</v>
      </c>
      <c r="U3394" s="2" t="s">
        <v>207</v>
      </c>
      <c r="V3394" s="2"/>
      <c r="W3394">
        <v>80000</v>
      </c>
      <c r="X3394">
        <v>0</v>
      </c>
      <c r="Y3394">
        <v>0</v>
      </c>
      <c r="Z3394">
        <v>80000</v>
      </c>
      <c r="AB3394" s="2" t="s">
        <v>57</v>
      </c>
      <c r="AC3394">
        <v>32000</v>
      </c>
      <c r="AD3394">
        <v>48000</v>
      </c>
      <c r="AE3394">
        <v>150000</v>
      </c>
      <c r="AF3394">
        <v>2250</v>
      </c>
      <c r="AG3394" s="2"/>
      <c r="AH3394" s="2"/>
      <c r="AI3394" s="1"/>
      <c r="AJ3394" s="2"/>
      <c r="AK3394" s="2" t="s">
        <v>67</v>
      </c>
      <c r="AM3394" s="2" t="s">
        <v>59</v>
      </c>
      <c r="AP3394" s="2" t="s">
        <v>60</v>
      </c>
      <c r="AQ3394" s="2" t="s">
        <v>41</v>
      </c>
      <c r="AR3394">
        <v>70000</v>
      </c>
      <c r="AS3394" s="2" t="str">
        <f>_xlfn.IFNA(IF(VLOOKUP(all_resi[[#This Row],[No. Waybill]],settle_reconcile[No. Waybill],1,0)="","Recon","Recon"),"-")</f>
        <v>-</v>
      </c>
      <c r="AT3394" s="2">
        <f>all_resi[[#This Row],[Nilai COD]]-all_resi[[#This Row],[COD Fee]]-all_resi[[#This Row],[Total Biaya Setelah Diskon]]</f>
        <v>99750</v>
      </c>
      <c r="AU3394" s="2" t="str">
        <f>IF(all_resi[[#This Row],[Waktu Terima]]="","",_xlfn.DAYS(all_resi[[#This Row],[Waktu Terima]],all_resi[[#This Row],[Tanggal Pengiriman]]))</f>
        <v/>
      </c>
    </row>
    <row r="3395" spans="1:47" x14ac:dyDescent="0.25">
      <c r="A3395" s="2" t="s">
        <v>18358</v>
      </c>
      <c r="B3395" s="1">
        <v>46202</v>
      </c>
      <c r="C3395" s="2" t="s">
        <v>42</v>
      </c>
      <c r="D3395" s="2" t="s">
        <v>43</v>
      </c>
      <c r="E3395" s="2" t="s">
        <v>44</v>
      </c>
      <c r="F3395" s="2" t="s">
        <v>45</v>
      </c>
      <c r="G3395" s="2" t="s">
        <v>46</v>
      </c>
      <c r="H3395" s="2" t="s">
        <v>80</v>
      </c>
      <c r="I3395" s="2" t="s">
        <v>18359</v>
      </c>
      <c r="J3395" s="2" t="s">
        <v>18360</v>
      </c>
      <c r="K3395" s="2" t="s">
        <v>177</v>
      </c>
      <c r="L3395" s="2" t="s">
        <v>2242</v>
      </c>
      <c r="M3395" s="2" t="s">
        <v>2319</v>
      </c>
      <c r="N3395" s="2" t="s">
        <v>18361</v>
      </c>
      <c r="O3395">
        <v>1</v>
      </c>
      <c r="P3395" s="2" t="s">
        <v>53</v>
      </c>
      <c r="Q3395">
        <v>100</v>
      </c>
      <c r="R3395">
        <v>0</v>
      </c>
      <c r="S3395" s="2" t="s">
        <v>54</v>
      </c>
      <c r="T3395" s="2" t="s">
        <v>55</v>
      </c>
      <c r="U3395" s="2" t="s">
        <v>154</v>
      </c>
      <c r="V3395" s="2"/>
      <c r="W3395">
        <v>114000</v>
      </c>
      <c r="X3395">
        <v>0</v>
      </c>
      <c r="Y3395">
        <v>0</v>
      </c>
      <c r="Z3395">
        <v>114000</v>
      </c>
      <c r="AB3395" s="2" t="s">
        <v>57</v>
      </c>
      <c r="AC3395">
        <v>45600</v>
      </c>
      <c r="AD3395">
        <v>68400</v>
      </c>
      <c r="AE3395">
        <v>214000</v>
      </c>
      <c r="AF3395">
        <v>3210</v>
      </c>
      <c r="AG3395" s="2"/>
      <c r="AH3395" s="2"/>
      <c r="AI3395" s="1"/>
      <c r="AJ3395" s="2" t="s">
        <v>87</v>
      </c>
      <c r="AK3395" s="2" t="s">
        <v>67</v>
      </c>
      <c r="AM3395" s="2" t="s">
        <v>59</v>
      </c>
      <c r="AP3395" s="2" t="s">
        <v>60</v>
      </c>
      <c r="AQ3395" s="2" t="s">
        <v>41</v>
      </c>
      <c r="AR3395">
        <v>100000</v>
      </c>
      <c r="AS3395" s="2" t="str">
        <f>_xlfn.IFNA(IF(VLOOKUP(all_resi[[#This Row],[No. Waybill]],settle_reconcile[No. Waybill],1,0)="","Recon","Recon"),"-")</f>
        <v>-</v>
      </c>
      <c r="AT3395" s="2">
        <f>all_resi[[#This Row],[Nilai COD]]-all_resi[[#This Row],[COD Fee]]-all_resi[[#This Row],[Total Biaya Setelah Diskon]]</f>
        <v>142390</v>
      </c>
      <c r="AU3395" s="2" t="str">
        <f>IF(all_resi[[#This Row],[Waktu Terima]]="","",_xlfn.DAYS(all_resi[[#This Row],[Waktu Terima]],all_resi[[#This Row],[Tanggal Pengiriman]]))</f>
        <v/>
      </c>
    </row>
    <row r="3396" spans="1:47" x14ac:dyDescent="0.25">
      <c r="A3396" s="2" t="s">
        <v>18472</v>
      </c>
      <c r="B3396" s="1">
        <v>46202</v>
      </c>
      <c r="C3396" s="2" t="s">
        <v>42</v>
      </c>
      <c r="D3396" s="2" t="s">
        <v>43</v>
      </c>
      <c r="E3396" s="2" t="s">
        <v>44</v>
      </c>
      <c r="F3396" s="2" t="s">
        <v>45</v>
      </c>
      <c r="G3396" s="2" t="s">
        <v>46</v>
      </c>
      <c r="H3396" s="2" t="s">
        <v>47</v>
      </c>
      <c r="I3396" s="2" t="s">
        <v>18473</v>
      </c>
      <c r="J3396" s="2" t="s">
        <v>18474</v>
      </c>
      <c r="K3396" s="2" t="s">
        <v>177</v>
      </c>
      <c r="L3396" s="2" t="s">
        <v>222</v>
      </c>
      <c r="M3396" s="2" t="s">
        <v>4167</v>
      </c>
      <c r="N3396" s="2" t="s">
        <v>18475</v>
      </c>
      <c r="O3396">
        <v>1</v>
      </c>
      <c r="P3396" s="2" t="s">
        <v>53</v>
      </c>
      <c r="Q3396">
        <v>100</v>
      </c>
      <c r="R3396">
        <v>0</v>
      </c>
      <c r="S3396" s="2" t="s">
        <v>54</v>
      </c>
      <c r="T3396" s="2" t="s">
        <v>55</v>
      </c>
      <c r="U3396" s="2" t="s">
        <v>18476</v>
      </c>
      <c r="V3396" s="2"/>
      <c r="W3396">
        <v>80000</v>
      </c>
      <c r="X3396">
        <v>0</v>
      </c>
      <c r="Y3396">
        <v>0</v>
      </c>
      <c r="Z3396">
        <v>80000</v>
      </c>
      <c r="AB3396" s="2" t="s">
        <v>57</v>
      </c>
      <c r="AC3396">
        <v>32000</v>
      </c>
      <c r="AD3396">
        <v>48000</v>
      </c>
      <c r="AE3396">
        <v>120000</v>
      </c>
      <c r="AF3396">
        <v>1800</v>
      </c>
      <c r="AG3396" s="2" t="s">
        <v>18473</v>
      </c>
      <c r="AH3396" s="2"/>
      <c r="AI3396" s="1">
        <v>46207</v>
      </c>
      <c r="AJ3396" s="2"/>
      <c r="AK3396" s="2" t="s">
        <v>58</v>
      </c>
      <c r="AM3396" s="2" t="s">
        <v>59</v>
      </c>
      <c r="AP3396" s="2" t="s">
        <v>60</v>
      </c>
      <c r="AQ3396" s="2" t="s">
        <v>41</v>
      </c>
      <c r="AR3396">
        <v>40000</v>
      </c>
      <c r="AS3396" s="2" t="str">
        <f>_xlfn.IFNA(IF(VLOOKUP(all_resi[[#This Row],[No. Waybill]],settle_reconcile[No. Waybill],1,0)="","Recon","Recon"),"-")</f>
        <v>Recon</v>
      </c>
      <c r="AT3396" s="2">
        <f>all_resi[[#This Row],[Nilai COD]]-all_resi[[#This Row],[COD Fee]]-all_resi[[#This Row],[Total Biaya Setelah Diskon]]</f>
        <v>70200</v>
      </c>
      <c r="AU3396" s="2">
        <f>IF(all_resi[[#This Row],[Waktu Terima]]="","",_xlfn.DAYS(all_resi[[#This Row],[Waktu Terima]],all_resi[[#This Row],[Tanggal Pengiriman]]))</f>
        <v>5</v>
      </c>
    </row>
    <row r="3397" spans="1:47" x14ac:dyDescent="0.25">
      <c r="A3397" s="2" t="s">
        <v>18353</v>
      </c>
      <c r="B3397" s="1">
        <v>46202</v>
      </c>
      <c r="C3397" s="2" t="s">
        <v>42</v>
      </c>
      <c r="D3397" s="2" t="s">
        <v>43</v>
      </c>
      <c r="E3397" s="2" t="s">
        <v>44</v>
      </c>
      <c r="F3397" s="2" t="s">
        <v>45</v>
      </c>
      <c r="G3397" s="2" t="s">
        <v>46</v>
      </c>
      <c r="H3397" s="2" t="s">
        <v>47</v>
      </c>
      <c r="I3397" s="2" t="s">
        <v>18354</v>
      </c>
      <c r="J3397" s="2" t="s">
        <v>18355</v>
      </c>
      <c r="K3397" s="2" t="s">
        <v>137</v>
      </c>
      <c r="L3397" s="2" t="s">
        <v>1895</v>
      </c>
      <c r="M3397" s="2" t="s">
        <v>18356</v>
      </c>
      <c r="N3397" s="2" t="s">
        <v>18357</v>
      </c>
      <c r="O3397">
        <v>1</v>
      </c>
      <c r="P3397" s="2" t="s">
        <v>53</v>
      </c>
      <c r="Q3397">
        <v>100</v>
      </c>
      <c r="R3397">
        <v>0</v>
      </c>
      <c r="S3397" s="2" t="s">
        <v>54</v>
      </c>
      <c r="T3397" s="2" t="s">
        <v>55</v>
      </c>
      <c r="U3397" s="2" t="s">
        <v>207</v>
      </c>
      <c r="V3397" s="2"/>
      <c r="W3397">
        <v>27000</v>
      </c>
      <c r="X3397">
        <v>0</v>
      </c>
      <c r="Y3397">
        <v>0</v>
      </c>
      <c r="Z3397">
        <v>27000</v>
      </c>
      <c r="AB3397" s="2" t="s">
        <v>57</v>
      </c>
      <c r="AC3397">
        <v>18000</v>
      </c>
      <c r="AD3397">
        <v>9000</v>
      </c>
      <c r="AE3397">
        <v>97000</v>
      </c>
      <c r="AF3397">
        <v>1455</v>
      </c>
      <c r="AG3397" s="2" t="s">
        <v>18354</v>
      </c>
      <c r="AH3397" s="2"/>
      <c r="AI3397" s="1">
        <v>46204</v>
      </c>
      <c r="AJ3397" s="2"/>
      <c r="AK3397" s="2" t="s">
        <v>58</v>
      </c>
      <c r="AM3397" s="2" t="s">
        <v>59</v>
      </c>
      <c r="AP3397" s="2" t="s">
        <v>60</v>
      </c>
      <c r="AQ3397" s="2" t="s">
        <v>41</v>
      </c>
      <c r="AR3397">
        <v>70000</v>
      </c>
      <c r="AS3397" s="2" t="str">
        <f>_xlfn.IFNA(IF(VLOOKUP(all_resi[[#This Row],[No. Waybill]],settle_reconcile[No. Waybill],1,0)="","Recon","Recon"),"-")</f>
        <v>Recon</v>
      </c>
      <c r="AT3397" s="2">
        <f>all_resi[[#This Row],[Nilai COD]]-all_resi[[#This Row],[COD Fee]]-all_resi[[#This Row],[Total Biaya Setelah Diskon]]</f>
        <v>86545</v>
      </c>
      <c r="AU3397" s="2">
        <f>IF(all_resi[[#This Row],[Waktu Terima]]="","",_xlfn.DAYS(all_resi[[#This Row],[Waktu Terima]],all_resi[[#This Row],[Tanggal Pengiriman]]))</f>
        <v>2</v>
      </c>
    </row>
    <row r="3398" spans="1:47" x14ac:dyDescent="0.25">
      <c r="A3398" s="2" t="s">
        <v>18145</v>
      </c>
      <c r="B3398" s="1">
        <v>46202</v>
      </c>
      <c r="C3398" s="2" t="s">
        <v>42</v>
      </c>
      <c r="D3398" s="2" t="s">
        <v>43</v>
      </c>
      <c r="E3398" s="2" t="s">
        <v>44</v>
      </c>
      <c r="F3398" s="2" t="s">
        <v>45</v>
      </c>
      <c r="G3398" s="2" t="s">
        <v>46</v>
      </c>
      <c r="H3398" s="2" t="s">
        <v>47</v>
      </c>
      <c r="I3398" s="2" t="s">
        <v>18146</v>
      </c>
      <c r="J3398" s="2" t="s">
        <v>18147</v>
      </c>
      <c r="K3398" s="2" t="s">
        <v>177</v>
      </c>
      <c r="L3398" s="2" t="s">
        <v>669</v>
      </c>
      <c r="M3398" s="2" t="s">
        <v>2717</v>
      </c>
      <c r="N3398" s="2" t="s">
        <v>18148</v>
      </c>
      <c r="O3398">
        <v>1</v>
      </c>
      <c r="P3398" s="2" t="s">
        <v>53</v>
      </c>
      <c r="Q3398">
        <v>100</v>
      </c>
      <c r="R3398">
        <v>0</v>
      </c>
      <c r="S3398" s="2" t="s">
        <v>54</v>
      </c>
      <c r="T3398" s="2" t="s">
        <v>55</v>
      </c>
      <c r="U3398" s="2" t="s">
        <v>97</v>
      </c>
      <c r="V3398" s="2"/>
      <c r="W3398">
        <v>102000</v>
      </c>
      <c r="X3398">
        <v>0</v>
      </c>
      <c r="Y3398">
        <v>0</v>
      </c>
      <c r="Z3398">
        <v>102000</v>
      </c>
      <c r="AB3398" s="2" t="s">
        <v>57</v>
      </c>
      <c r="AC3398">
        <v>40800</v>
      </c>
      <c r="AD3398">
        <v>61200</v>
      </c>
      <c r="AE3398">
        <v>172000</v>
      </c>
      <c r="AF3398">
        <v>2580</v>
      </c>
      <c r="AG3398" s="2"/>
      <c r="AH3398" s="2"/>
      <c r="AI3398" s="1"/>
      <c r="AJ3398" s="2"/>
      <c r="AK3398" s="2" t="s">
        <v>67</v>
      </c>
      <c r="AM3398" s="2" t="s">
        <v>59</v>
      </c>
      <c r="AP3398" s="2" t="s">
        <v>60</v>
      </c>
      <c r="AQ3398" s="2" t="s">
        <v>41</v>
      </c>
      <c r="AR3398">
        <v>70000</v>
      </c>
      <c r="AS3398" s="2" t="str">
        <f>_xlfn.IFNA(IF(VLOOKUP(all_resi[[#This Row],[No. Waybill]],settle_reconcile[No. Waybill],1,0)="","Recon","Recon"),"-")</f>
        <v>-</v>
      </c>
      <c r="AT3398" s="2">
        <f>all_resi[[#This Row],[Nilai COD]]-all_resi[[#This Row],[COD Fee]]-all_resi[[#This Row],[Total Biaya Setelah Diskon]]</f>
        <v>108220</v>
      </c>
      <c r="AU3398" s="2" t="str">
        <f>IF(all_resi[[#This Row],[Waktu Terima]]="","",_xlfn.DAYS(all_resi[[#This Row],[Waktu Terima]],all_resi[[#This Row],[Tanggal Pengiriman]]))</f>
        <v/>
      </c>
    </row>
    <row r="3399" spans="1:47" x14ac:dyDescent="0.25">
      <c r="A3399" s="2" t="s">
        <v>18124</v>
      </c>
      <c r="B3399" s="1">
        <v>46202</v>
      </c>
      <c r="C3399" s="2" t="s">
        <v>42</v>
      </c>
      <c r="D3399" s="2" t="s">
        <v>43</v>
      </c>
      <c r="E3399" s="2" t="s">
        <v>44</v>
      </c>
      <c r="F3399" s="2" t="s">
        <v>45</v>
      </c>
      <c r="G3399" s="2" t="s">
        <v>46</v>
      </c>
      <c r="H3399" s="2" t="s">
        <v>47</v>
      </c>
      <c r="I3399" s="2" t="s">
        <v>18125</v>
      </c>
      <c r="J3399" s="2" t="s">
        <v>18126</v>
      </c>
      <c r="K3399" s="2" t="s">
        <v>700</v>
      </c>
      <c r="L3399" s="2" t="s">
        <v>1352</v>
      </c>
      <c r="M3399" s="2" t="s">
        <v>2548</v>
      </c>
      <c r="N3399" s="2" t="s">
        <v>18127</v>
      </c>
      <c r="O3399">
        <v>1</v>
      </c>
      <c r="P3399" s="2" t="s">
        <v>53</v>
      </c>
      <c r="Q3399">
        <v>100</v>
      </c>
      <c r="R3399">
        <v>0</v>
      </c>
      <c r="S3399" s="2" t="s">
        <v>54</v>
      </c>
      <c r="T3399" s="2" t="s">
        <v>55</v>
      </c>
      <c r="U3399" s="2" t="s">
        <v>207</v>
      </c>
      <c r="V3399" s="2"/>
      <c r="W3399">
        <v>45000</v>
      </c>
      <c r="X3399">
        <v>0</v>
      </c>
      <c r="Y3399">
        <v>0</v>
      </c>
      <c r="Z3399">
        <v>45000</v>
      </c>
      <c r="AB3399" s="2" t="s">
        <v>57</v>
      </c>
      <c r="AC3399">
        <v>18000</v>
      </c>
      <c r="AD3399">
        <v>27000</v>
      </c>
      <c r="AE3399">
        <v>115000</v>
      </c>
      <c r="AF3399">
        <v>1725</v>
      </c>
      <c r="AG3399" s="2" t="s">
        <v>18125</v>
      </c>
      <c r="AH3399" s="2"/>
      <c r="AI3399" s="1">
        <v>46206</v>
      </c>
      <c r="AJ3399" s="2"/>
      <c r="AK3399" s="2" t="s">
        <v>58</v>
      </c>
      <c r="AM3399" s="2" t="s">
        <v>59</v>
      </c>
      <c r="AP3399" s="2" t="s">
        <v>60</v>
      </c>
      <c r="AQ3399" s="2" t="s">
        <v>41</v>
      </c>
      <c r="AR3399">
        <v>70000</v>
      </c>
      <c r="AS3399" s="2" t="str">
        <f>_xlfn.IFNA(IF(VLOOKUP(all_resi[[#This Row],[No. Waybill]],settle_reconcile[No. Waybill],1,0)="","Recon","Recon"),"-")</f>
        <v>Recon</v>
      </c>
      <c r="AT3399" s="2">
        <f>all_resi[[#This Row],[Nilai COD]]-all_resi[[#This Row],[COD Fee]]-all_resi[[#This Row],[Total Biaya Setelah Diskon]]</f>
        <v>86275</v>
      </c>
      <c r="AU3399" s="2">
        <f>IF(all_resi[[#This Row],[Waktu Terima]]="","",_xlfn.DAYS(all_resi[[#This Row],[Waktu Terima]],all_resi[[#This Row],[Tanggal Pengiriman]]))</f>
        <v>4</v>
      </c>
    </row>
    <row r="3400" spans="1:47" x14ac:dyDescent="0.25">
      <c r="A3400" s="2" t="s">
        <v>18128</v>
      </c>
      <c r="B3400" s="1">
        <v>46202</v>
      </c>
      <c r="C3400" s="2" t="s">
        <v>42</v>
      </c>
      <c r="D3400" s="2" t="s">
        <v>43</v>
      </c>
      <c r="E3400" s="2" t="s">
        <v>44</v>
      </c>
      <c r="F3400" s="2" t="s">
        <v>45</v>
      </c>
      <c r="G3400" s="2" t="s">
        <v>46</v>
      </c>
      <c r="H3400" s="2" t="s">
        <v>47</v>
      </c>
      <c r="I3400" s="2" t="s">
        <v>18129</v>
      </c>
      <c r="J3400" s="2" t="s">
        <v>18130</v>
      </c>
      <c r="K3400" s="2" t="s">
        <v>75</v>
      </c>
      <c r="L3400" s="2" t="s">
        <v>355</v>
      </c>
      <c r="M3400" s="2" t="s">
        <v>1434</v>
      </c>
      <c r="N3400" s="2" t="s">
        <v>18131</v>
      </c>
      <c r="O3400">
        <v>1</v>
      </c>
      <c r="P3400" s="2" t="s">
        <v>53</v>
      </c>
      <c r="Q3400">
        <v>100</v>
      </c>
      <c r="R3400">
        <v>0</v>
      </c>
      <c r="S3400" s="2" t="s">
        <v>54</v>
      </c>
      <c r="T3400" s="2" t="s">
        <v>55</v>
      </c>
      <c r="U3400" s="2" t="s">
        <v>207</v>
      </c>
      <c r="V3400" s="2"/>
      <c r="W3400">
        <v>60000</v>
      </c>
      <c r="X3400">
        <v>0</v>
      </c>
      <c r="Y3400">
        <v>0</v>
      </c>
      <c r="Z3400">
        <v>60000</v>
      </c>
      <c r="AB3400" s="2" t="s">
        <v>57</v>
      </c>
      <c r="AC3400">
        <v>24000</v>
      </c>
      <c r="AD3400">
        <v>36000</v>
      </c>
      <c r="AE3400">
        <v>130000</v>
      </c>
      <c r="AF3400">
        <v>1950</v>
      </c>
      <c r="AG3400" s="2" t="s">
        <v>43</v>
      </c>
      <c r="AH3400" s="2"/>
      <c r="AI3400" s="1">
        <v>46211</v>
      </c>
      <c r="AJ3400" s="2"/>
      <c r="AK3400" s="2" t="s">
        <v>67</v>
      </c>
      <c r="AM3400" s="2" t="s">
        <v>59</v>
      </c>
      <c r="AP3400" s="2" t="s">
        <v>60</v>
      </c>
      <c r="AQ3400" s="2" t="s">
        <v>41</v>
      </c>
      <c r="AR3400">
        <v>70000</v>
      </c>
      <c r="AS3400" s="2" t="str">
        <f>_xlfn.IFNA(IF(VLOOKUP(all_resi[[#This Row],[No. Waybill]],settle_reconcile[No. Waybill],1,0)="","Recon","Recon"),"-")</f>
        <v>-</v>
      </c>
      <c r="AT3400" s="2">
        <f>all_resi[[#This Row],[Nilai COD]]-all_resi[[#This Row],[COD Fee]]-all_resi[[#This Row],[Total Biaya Setelah Diskon]]</f>
        <v>92050</v>
      </c>
      <c r="AU3400" s="2">
        <f>IF(all_resi[[#This Row],[Waktu Terima]]="","",_xlfn.DAYS(all_resi[[#This Row],[Waktu Terima]],all_resi[[#This Row],[Tanggal Pengiriman]]))</f>
        <v>9</v>
      </c>
    </row>
    <row r="3401" spans="1:47" x14ac:dyDescent="0.25">
      <c r="A3401" s="2" t="s">
        <v>18132</v>
      </c>
      <c r="B3401" s="1">
        <v>46202</v>
      </c>
      <c r="C3401" s="2" t="s">
        <v>42</v>
      </c>
      <c r="D3401" s="2" t="s">
        <v>43</v>
      </c>
      <c r="E3401" s="2" t="s">
        <v>44</v>
      </c>
      <c r="F3401" s="2" t="s">
        <v>45</v>
      </c>
      <c r="G3401" s="2" t="s">
        <v>46</v>
      </c>
      <c r="H3401" s="2" t="s">
        <v>47</v>
      </c>
      <c r="I3401" s="2" t="s">
        <v>18133</v>
      </c>
      <c r="J3401" s="2" t="s">
        <v>18134</v>
      </c>
      <c r="K3401" s="2" t="s">
        <v>209</v>
      </c>
      <c r="L3401" s="2" t="s">
        <v>573</v>
      </c>
      <c r="M3401" s="2" t="s">
        <v>574</v>
      </c>
      <c r="N3401" s="2" t="s">
        <v>18135</v>
      </c>
      <c r="O3401">
        <v>1</v>
      </c>
      <c r="P3401" s="2" t="s">
        <v>53</v>
      </c>
      <c r="Q3401">
        <v>100</v>
      </c>
      <c r="R3401">
        <v>0</v>
      </c>
      <c r="S3401" s="2" t="s">
        <v>54</v>
      </c>
      <c r="T3401" s="2" t="s">
        <v>55</v>
      </c>
      <c r="U3401" s="2" t="s">
        <v>97</v>
      </c>
      <c r="V3401" s="2"/>
      <c r="W3401">
        <v>48000</v>
      </c>
      <c r="X3401">
        <v>0</v>
      </c>
      <c r="Y3401">
        <v>0</v>
      </c>
      <c r="Z3401">
        <v>48000</v>
      </c>
      <c r="AB3401" s="2" t="s">
        <v>57</v>
      </c>
      <c r="AC3401">
        <v>19200</v>
      </c>
      <c r="AD3401">
        <v>28800</v>
      </c>
      <c r="AE3401">
        <v>116000</v>
      </c>
      <c r="AF3401">
        <v>1740</v>
      </c>
      <c r="AG3401" s="2" t="s">
        <v>43</v>
      </c>
      <c r="AH3401" s="2"/>
      <c r="AI3401" s="1">
        <v>46212</v>
      </c>
      <c r="AJ3401" s="2"/>
      <c r="AK3401" s="2" t="s">
        <v>67</v>
      </c>
      <c r="AM3401" s="2" t="s">
        <v>59</v>
      </c>
      <c r="AP3401" s="2" t="s">
        <v>60</v>
      </c>
      <c r="AQ3401" s="2" t="s">
        <v>41</v>
      </c>
      <c r="AR3401">
        <v>68000</v>
      </c>
      <c r="AS3401" s="2" t="str">
        <f>_xlfn.IFNA(IF(VLOOKUP(all_resi[[#This Row],[No. Waybill]],settle_reconcile[No. Waybill],1,0)="","Recon","Recon"),"-")</f>
        <v>-</v>
      </c>
      <c r="AT3401" s="2">
        <f>all_resi[[#This Row],[Nilai COD]]-all_resi[[#This Row],[COD Fee]]-all_resi[[#This Row],[Total Biaya Setelah Diskon]]</f>
        <v>85460</v>
      </c>
      <c r="AU3401" s="2">
        <f>IF(all_resi[[#This Row],[Waktu Terima]]="","",_xlfn.DAYS(all_resi[[#This Row],[Waktu Terima]],all_resi[[#This Row],[Tanggal Pengiriman]]))</f>
        <v>10</v>
      </c>
    </row>
    <row r="3402" spans="1:47" x14ac:dyDescent="0.25">
      <c r="A3402" s="2" t="s">
        <v>18336</v>
      </c>
      <c r="B3402" s="1">
        <v>46202</v>
      </c>
      <c r="C3402" s="2" t="s">
        <v>42</v>
      </c>
      <c r="D3402" s="2" t="s">
        <v>43</v>
      </c>
      <c r="E3402" s="2" t="s">
        <v>44</v>
      </c>
      <c r="F3402" s="2" t="s">
        <v>45</v>
      </c>
      <c r="G3402" s="2" t="s">
        <v>46</v>
      </c>
      <c r="H3402" s="2" t="s">
        <v>47</v>
      </c>
      <c r="I3402" s="2" t="s">
        <v>18337</v>
      </c>
      <c r="J3402" s="2" t="s">
        <v>18338</v>
      </c>
      <c r="K3402" s="2" t="s">
        <v>156</v>
      </c>
      <c r="L3402" s="2" t="s">
        <v>946</v>
      </c>
      <c r="M3402" s="2" t="s">
        <v>3652</v>
      </c>
      <c r="N3402" s="2" t="s">
        <v>18339</v>
      </c>
      <c r="O3402">
        <v>1</v>
      </c>
      <c r="P3402" s="2" t="s">
        <v>53</v>
      </c>
      <c r="Q3402">
        <v>100</v>
      </c>
      <c r="R3402">
        <v>0</v>
      </c>
      <c r="S3402" s="2" t="s">
        <v>54</v>
      </c>
      <c r="T3402" s="2" t="s">
        <v>55</v>
      </c>
      <c r="U3402" s="2" t="s">
        <v>225</v>
      </c>
      <c r="V3402" s="2"/>
      <c r="W3402">
        <v>78000</v>
      </c>
      <c r="X3402">
        <v>0</v>
      </c>
      <c r="Y3402">
        <v>0</v>
      </c>
      <c r="Z3402">
        <v>78000</v>
      </c>
      <c r="AB3402" s="2" t="s">
        <v>57</v>
      </c>
      <c r="AC3402">
        <v>31200</v>
      </c>
      <c r="AD3402">
        <v>46800</v>
      </c>
      <c r="AE3402">
        <v>182000</v>
      </c>
      <c r="AF3402">
        <v>2730</v>
      </c>
      <c r="AG3402" s="2"/>
      <c r="AH3402" s="2"/>
      <c r="AI3402" s="1"/>
      <c r="AJ3402" s="2"/>
      <c r="AK3402" s="2" t="s">
        <v>67</v>
      </c>
      <c r="AM3402" s="2" t="s">
        <v>59</v>
      </c>
      <c r="AP3402" s="2" t="s">
        <v>60</v>
      </c>
      <c r="AQ3402" s="2" t="s">
        <v>41</v>
      </c>
      <c r="AR3402">
        <v>104000</v>
      </c>
      <c r="AS3402" s="2" t="str">
        <f>_xlfn.IFNA(IF(VLOOKUP(all_resi[[#This Row],[No. Waybill]],settle_reconcile[No. Waybill],1,0)="","Recon","Recon"),"-")</f>
        <v>-</v>
      </c>
      <c r="AT3402" s="2">
        <f>all_resi[[#This Row],[Nilai COD]]-all_resi[[#This Row],[COD Fee]]-all_resi[[#This Row],[Total Biaya Setelah Diskon]]</f>
        <v>132470</v>
      </c>
      <c r="AU3402" s="2" t="str">
        <f>IF(all_resi[[#This Row],[Waktu Terima]]="","",_xlfn.DAYS(all_resi[[#This Row],[Waktu Terima]],all_resi[[#This Row],[Tanggal Pengiriman]]))</f>
        <v/>
      </c>
    </row>
    <row r="3403" spans="1:47" x14ac:dyDescent="0.25">
      <c r="A3403" s="2" t="s">
        <v>17937</v>
      </c>
      <c r="B3403" s="1">
        <v>46202</v>
      </c>
      <c r="C3403" s="2" t="s">
        <v>42</v>
      </c>
      <c r="D3403" s="2" t="s">
        <v>43</v>
      </c>
      <c r="E3403" s="2" t="s">
        <v>44</v>
      </c>
      <c r="F3403" s="2" t="s">
        <v>45</v>
      </c>
      <c r="G3403" s="2" t="s">
        <v>46</v>
      </c>
      <c r="H3403" s="2" t="s">
        <v>80</v>
      </c>
      <c r="I3403" s="2" t="s">
        <v>17938</v>
      </c>
      <c r="J3403" s="2" t="s">
        <v>17939</v>
      </c>
      <c r="K3403" s="2" t="s">
        <v>126</v>
      </c>
      <c r="L3403" s="2" t="s">
        <v>1468</v>
      </c>
      <c r="M3403" s="2" t="s">
        <v>16139</v>
      </c>
      <c r="N3403" s="2" t="s">
        <v>17940</v>
      </c>
      <c r="O3403">
        <v>1</v>
      </c>
      <c r="P3403" s="2" t="s">
        <v>53</v>
      </c>
      <c r="Q3403">
        <v>100</v>
      </c>
      <c r="R3403">
        <v>0</v>
      </c>
      <c r="S3403" s="2" t="s">
        <v>54</v>
      </c>
      <c r="T3403" s="2" t="s">
        <v>55</v>
      </c>
      <c r="U3403" s="2" t="s">
        <v>711</v>
      </c>
      <c r="V3403" s="2"/>
      <c r="W3403">
        <v>74000</v>
      </c>
      <c r="X3403">
        <v>0</v>
      </c>
      <c r="Y3403">
        <v>0</v>
      </c>
      <c r="Z3403">
        <v>74000</v>
      </c>
      <c r="AB3403" s="2" t="s">
        <v>57</v>
      </c>
      <c r="AC3403">
        <v>29600</v>
      </c>
      <c r="AD3403">
        <v>44400</v>
      </c>
      <c r="AE3403">
        <v>191500</v>
      </c>
      <c r="AF3403">
        <v>2872.5</v>
      </c>
      <c r="AG3403" s="2"/>
      <c r="AH3403" s="2"/>
      <c r="AI3403" s="1"/>
      <c r="AJ3403" s="2" t="s">
        <v>87</v>
      </c>
      <c r="AK3403" s="2" t="s">
        <v>67</v>
      </c>
      <c r="AM3403" s="2" t="s">
        <v>59</v>
      </c>
      <c r="AP3403" s="2" t="s">
        <v>60</v>
      </c>
      <c r="AQ3403" s="2" t="s">
        <v>41</v>
      </c>
      <c r="AR3403">
        <v>117500</v>
      </c>
      <c r="AS3403" s="2" t="str">
        <f>_xlfn.IFNA(IF(VLOOKUP(all_resi[[#This Row],[No. Waybill]],settle_reconcile[No. Waybill],1,0)="","Recon","Recon"),"-")</f>
        <v>-</v>
      </c>
      <c r="AT3403" s="2">
        <f>all_resi[[#This Row],[Nilai COD]]-all_resi[[#This Row],[COD Fee]]-all_resi[[#This Row],[Total Biaya Setelah Diskon]]</f>
        <v>144227.5</v>
      </c>
      <c r="AU3403" s="2" t="str">
        <f>IF(all_resi[[#This Row],[Waktu Terima]]="","",_xlfn.DAYS(all_resi[[#This Row],[Waktu Terima]],all_resi[[#This Row],[Tanggal Pengiriman]]))</f>
        <v/>
      </c>
    </row>
    <row r="3404" spans="1:47" x14ac:dyDescent="0.25">
      <c r="A3404" s="2" t="s">
        <v>18159</v>
      </c>
      <c r="B3404" s="1">
        <v>46202</v>
      </c>
      <c r="C3404" s="2" t="s">
        <v>42</v>
      </c>
      <c r="D3404" s="2" t="s">
        <v>43</v>
      </c>
      <c r="E3404" s="2" t="s">
        <v>44</v>
      </c>
      <c r="F3404" s="2" t="s">
        <v>45</v>
      </c>
      <c r="G3404" s="2" t="s">
        <v>46</v>
      </c>
      <c r="H3404" s="2" t="s">
        <v>47</v>
      </c>
      <c r="I3404" s="2" t="s">
        <v>18160</v>
      </c>
      <c r="J3404" s="2" t="s">
        <v>18161</v>
      </c>
      <c r="K3404" s="2" t="s">
        <v>377</v>
      </c>
      <c r="L3404" s="2" t="s">
        <v>2232</v>
      </c>
      <c r="M3404" s="2" t="s">
        <v>4890</v>
      </c>
      <c r="N3404" s="2" t="s">
        <v>18162</v>
      </c>
      <c r="O3404">
        <v>1</v>
      </c>
      <c r="P3404" s="2" t="s">
        <v>53</v>
      </c>
      <c r="Q3404">
        <v>100</v>
      </c>
      <c r="R3404">
        <v>0</v>
      </c>
      <c r="S3404" s="2" t="s">
        <v>54</v>
      </c>
      <c r="T3404" s="2" t="s">
        <v>55</v>
      </c>
      <c r="U3404" s="2" t="s">
        <v>225</v>
      </c>
      <c r="V3404" s="2"/>
      <c r="W3404">
        <v>65000</v>
      </c>
      <c r="X3404">
        <v>0</v>
      </c>
      <c r="Y3404">
        <v>0</v>
      </c>
      <c r="Z3404">
        <v>65000</v>
      </c>
      <c r="AB3404" s="2" t="s">
        <v>57</v>
      </c>
      <c r="AC3404">
        <v>26000</v>
      </c>
      <c r="AD3404">
        <v>39000</v>
      </c>
      <c r="AE3404">
        <v>169000</v>
      </c>
      <c r="AF3404">
        <v>2535</v>
      </c>
      <c r="AG3404" s="2" t="s">
        <v>18160</v>
      </c>
      <c r="AH3404" s="2"/>
      <c r="AI3404" s="1">
        <v>46207</v>
      </c>
      <c r="AJ3404" s="2"/>
      <c r="AK3404" s="2" t="s">
        <v>58</v>
      </c>
      <c r="AM3404" s="2" t="s">
        <v>59</v>
      </c>
      <c r="AP3404" s="2" t="s">
        <v>60</v>
      </c>
      <c r="AQ3404" s="2" t="s">
        <v>41</v>
      </c>
      <c r="AR3404">
        <v>104000</v>
      </c>
      <c r="AS3404" s="2" t="str">
        <f>_xlfn.IFNA(IF(VLOOKUP(all_resi[[#This Row],[No. Waybill]],settle_reconcile[No. Waybill],1,0)="","Recon","Recon"),"-")</f>
        <v>Recon</v>
      </c>
      <c r="AT3404" s="2">
        <f>all_resi[[#This Row],[Nilai COD]]-all_resi[[#This Row],[COD Fee]]-all_resi[[#This Row],[Total Biaya Setelah Diskon]]</f>
        <v>127465</v>
      </c>
      <c r="AU3404" s="2">
        <f>IF(all_resi[[#This Row],[Waktu Terima]]="","",_xlfn.DAYS(all_resi[[#This Row],[Waktu Terima]],all_resi[[#This Row],[Tanggal Pengiriman]]))</f>
        <v>5</v>
      </c>
    </row>
    <row r="3405" spans="1:47" x14ac:dyDescent="0.25">
      <c r="A3405" s="2" t="s">
        <v>18366</v>
      </c>
      <c r="B3405" s="1">
        <v>46202</v>
      </c>
      <c r="C3405" s="2" t="s">
        <v>42</v>
      </c>
      <c r="D3405" s="2" t="s">
        <v>43</v>
      </c>
      <c r="E3405" s="2" t="s">
        <v>44</v>
      </c>
      <c r="F3405" s="2" t="s">
        <v>45</v>
      </c>
      <c r="G3405" s="2" t="s">
        <v>46</v>
      </c>
      <c r="H3405" s="2" t="s">
        <v>47</v>
      </c>
      <c r="I3405" s="2" t="s">
        <v>18367</v>
      </c>
      <c r="J3405" s="2" t="s">
        <v>18368</v>
      </c>
      <c r="K3405" s="2" t="s">
        <v>177</v>
      </c>
      <c r="L3405" s="2" t="s">
        <v>1333</v>
      </c>
      <c r="M3405" s="2" t="s">
        <v>1654</v>
      </c>
      <c r="N3405" s="2" t="s">
        <v>18369</v>
      </c>
      <c r="O3405">
        <v>1</v>
      </c>
      <c r="P3405" s="2" t="s">
        <v>53</v>
      </c>
      <c r="Q3405">
        <v>100</v>
      </c>
      <c r="R3405">
        <v>0</v>
      </c>
      <c r="S3405" s="2" t="s">
        <v>54</v>
      </c>
      <c r="T3405" s="2" t="s">
        <v>55</v>
      </c>
      <c r="U3405" s="2" t="s">
        <v>97</v>
      </c>
      <c r="V3405" s="2"/>
      <c r="W3405">
        <v>87000</v>
      </c>
      <c r="X3405">
        <v>0</v>
      </c>
      <c r="Y3405">
        <v>0</v>
      </c>
      <c r="Z3405">
        <v>87000</v>
      </c>
      <c r="AB3405" s="2" t="s">
        <v>57</v>
      </c>
      <c r="AC3405">
        <v>34800</v>
      </c>
      <c r="AD3405">
        <v>52200</v>
      </c>
      <c r="AE3405">
        <v>157000</v>
      </c>
      <c r="AF3405">
        <v>2355</v>
      </c>
      <c r="AG3405" s="2"/>
      <c r="AH3405" s="2"/>
      <c r="AI3405" s="1"/>
      <c r="AJ3405" s="2"/>
      <c r="AK3405" s="2" t="s">
        <v>67</v>
      </c>
      <c r="AM3405" s="2" t="s">
        <v>59</v>
      </c>
      <c r="AP3405" s="2" t="s">
        <v>60</v>
      </c>
      <c r="AQ3405" s="2" t="s">
        <v>41</v>
      </c>
      <c r="AR3405">
        <v>70000</v>
      </c>
      <c r="AS3405" s="2" t="str">
        <f>_xlfn.IFNA(IF(VLOOKUP(all_resi[[#This Row],[No. Waybill]],settle_reconcile[No. Waybill],1,0)="","Recon","Recon"),"-")</f>
        <v>-</v>
      </c>
      <c r="AT3405" s="2">
        <f>all_resi[[#This Row],[Nilai COD]]-all_resi[[#This Row],[COD Fee]]-all_resi[[#This Row],[Total Biaya Setelah Diskon]]</f>
        <v>102445</v>
      </c>
      <c r="AU3405" s="2" t="str">
        <f>IF(all_resi[[#This Row],[Waktu Terima]]="","",_xlfn.DAYS(all_resi[[#This Row],[Waktu Terima]],all_resi[[#This Row],[Tanggal Pengiriman]]))</f>
        <v/>
      </c>
    </row>
    <row r="3406" spans="1:47" x14ac:dyDescent="0.25">
      <c r="A3406" s="2" t="s">
        <v>18425</v>
      </c>
      <c r="B3406" s="1">
        <v>46202</v>
      </c>
      <c r="C3406" s="2" t="s">
        <v>42</v>
      </c>
      <c r="D3406" s="2" t="s">
        <v>43</v>
      </c>
      <c r="E3406" s="2" t="s">
        <v>44</v>
      </c>
      <c r="F3406" s="2" t="s">
        <v>45</v>
      </c>
      <c r="G3406" s="2" t="s">
        <v>46</v>
      </c>
      <c r="H3406" s="2" t="s">
        <v>47</v>
      </c>
      <c r="I3406" s="2" t="s">
        <v>18426</v>
      </c>
      <c r="J3406" s="2" t="s">
        <v>18427</v>
      </c>
      <c r="K3406" s="2" t="s">
        <v>209</v>
      </c>
      <c r="L3406" s="2" t="s">
        <v>1041</v>
      </c>
      <c r="M3406" s="2" t="s">
        <v>16915</v>
      </c>
      <c r="N3406" s="2" t="s">
        <v>18428</v>
      </c>
      <c r="O3406">
        <v>1</v>
      </c>
      <c r="P3406" s="2" t="s">
        <v>53</v>
      </c>
      <c r="Q3406">
        <v>100</v>
      </c>
      <c r="R3406">
        <v>0</v>
      </c>
      <c r="S3406" s="2" t="s">
        <v>54</v>
      </c>
      <c r="T3406" s="2" t="s">
        <v>55</v>
      </c>
      <c r="U3406" s="2" t="s">
        <v>97</v>
      </c>
      <c r="V3406" s="2"/>
      <c r="W3406">
        <v>52000</v>
      </c>
      <c r="X3406">
        <v>0</v>
      </c>
      <c r="Y3406">
        <v>0</v>
      </c>
      <c r="Z3406">
        <v>52000</v>
      </c>
      <c r="AB3406" s="2" t="s">
        <v>57</v>
      </c>
      <c r="AC3406">
        <v>20800</v>
      </c>
      <c r="AD3406">
        <v>31200</v>
      </c>
      <c r="AE3406">
        <v>122000</v>
      </c>
      <c r="AF3406">
        <v>1830</v>
      </c>
      <c r="AG3406" s="2"/>
      <c r="AH3406" s="2"/>
      <c r="AI3406" s="1"/>
      <c r="AJ3406" s="2"/>
      <c r="AK3406" s="2" t="s">
        <v>67</v>
      </c>
      <c r="AM3406" s="2" t="s">
        <v>59</v>
      </c>
      <c r="AP3406" s="2" t="s">
        <v>60</v>
      </c>
      <c r="AQ3406" s="2" t="s">
        <v>41</v>
      </c>
      <c r="AR3406">
        <v>70000</v>
      </c>
      <c r="AS3406" s="2" t="str">
        <f>_xlfn.IFNA(IF(VLOOKUP(all_resi[[#This Row],[No. Waybill]],settle_reconcile[No. Waybill],1,0)="","Recon","Recon"),"-")</f>
        <v>-</v>
      </c>
      <c r="AT3406" s="2">
        <f>all_resi[[#This Row],[Nilai COD]]-all_resi[[#This Row],[COD Fee]]-all_resi[[#This Row],[Total Biaya Setelah Diskon]]</f>
        <v>88970</v>
      </c>
      <c r="AU3406" s="2" t="str">
        <f>IF(all_resi[[#This Row],[Waktu Terima]]="","",_xlfn.DAYS(all_resi[[#This Row],[Waktu Terima]],all_resi[[#This Row],[Tanggal Pengiriman]]))</f>
        <v/>
      </c>
    </row>
    <row r="3407" spans="1:47" x14ac:dyDescent="0.25">
      <c r="A3407" s="2" t="s">
        <v>18088</v>
      </c>
      <c r="B3407" s="1">
        <v>46202</v>
      </c>
      <c r="C3407" s="2" t="s">
        <v>42</v>
      </c>
      <c r="D3407" s="2" t="s">
        <v>43</v>
      </c>
      <c r="E3407" s="2" t="s">
        <v>44</v>
      </c>
      <c r="F3407" s="2" t="s">
        <v>45</v>
      </c>
      <c r="G3407" s="2" t="s">
        <v>46</v>
      </c>
      <c r="H3407" s="2" t="s">
        <v>80</v>
      </c>
      <c r="I3407" s="2" t="s">
        <v>18089</v>
      </c>
      <c r="J3407" s="2" t="s">
        <v>18090</v>
      </c>
      <c r="K3407" s="2" t="s">
        <v>177</v>
      </c>
      <c r="L3407" s="2" t="s">
        <v>222</v>
      </c>
      <c r="M3407" s="2" t="s">
        <v>9303</v>
      </c>
      <c r="N3407" s="2" t="s">
        <v>18091</v>
      </c>
      <c r="O3407">
        <v>1</v>
      </c>
      <c r="P3407" s="2" t="s">
        <v>53</v>
      </c>
      <c r="Q3407">
        <v>100</v>
      </c>
      <c r="R3407">
        <v>0</v>
      </c>
      <c r="S3407" s="2" t="s">
        <v>54</v>
      </c>
      <c r="T3407" s="2" t="s">
        <v>55</v>
      </c>
      <c r="U3407" s="2" t="s">
        <v>86</v>
      </c>
      <c r="V3407" s="2"/>
      <c r="W3407">
        <v>80000</v>
      </c>
      <c r="X3407">
        <v>0</v>
      </c>
      <c r="Y3407">
        <v>0</v>
      </c>
      <c r="Z3407">
        <v>80000</v>
      </c>
      <c r="AB3407" s="2" t="s">
        <v>57</v>
      </c>
      <c r="AC3407">
        <v>32000</v>
      </c>
      <c r="AD3407">
        <v>48000</v>
      </c>
      <c r="AE3407">
        <v>140000</v>
      </c>
      <c r="AF3407">
        <v>2100</v>
      </c>
      <c r="AG3407" s="2" t="s">
        <v>18089</v>
      </c>
      <c r="AH3407" s="2"/>
      <c r="AI3407" s="1">
        <v>46207</v>
      </c>
      <c r="AJ3407" s="2" t="s">
        <v>87</v>
      </c>
      <c r="AK3407" s="2" t="s">
        <v>58</v>
      </c>
      <c r="AM3407" s="2" t="s">
        <v>59</v>
      </c>
      <c r="AP3407" s="2" t="s">
        <v>60</v>
      </c>
      <c r="AQ3407" s="2" t="s">
        <v>41</v>
      </c>
      <c r="AR3407">
        <v>60000</v>
      </c>
      <c r="AS3407" s="2" t="str">
        <f>_xlfn.IFNA(IF(VLOOKUP(all_resi[[#This Row],[No. Waybill]],settle_reconcile[No. Waybill],1,0)="","Recon","Recon"),"-")</f>
        <v>Recon</v>
      </c>
      <c r="AT3407" s="2">
        <f>all_resi[[#This Row],[Nilai COD]]-all_resi[[#This Row],[COD Fee]]-all_resi[[#This Row],[Total Biaya Setelah Diskon]]</f>
        <v>89900</v>
      </c>
      <c r="AU3407" s="2">
        <f>IF(all_resi[[#This Row],[Waktu Terima]]="","",_xlfn.DAYS(all_resi[[#This Row],[Waktu Terima]],all_resi[[#This Row],[Tanggal Pengiriman]]))</f>
        <v>5</v>
      </c>
    </row>
    <row r="3408" spans="1:47" x14ac:dyDescent="0.25">
      <c r="A3408" s="2" t="s">
        <v>17486</v>
      </c>
      <c r="B3408" s="1">
        <v>46202</v>
      </c>
      <c r="C3408" s="2" t="s">
        <v>42</v>
      </c>
      <c r="D3408" s="2" t="s">
        <v>43</v>
      </c>
      <c r="E3408" s="2" t="s">
        <v>44</v>
      </c>
      <c r="F3408" s="2" t="s">
        <v>45</v>
      </c>
      <c r="G3408" s="2" t="s">
        <v>46</v>
      </c>
      <c r="H3408" s="2" t="s">
        <v>47</v>
      </c>
      <c r="I3408" s="2" t="s">
        <v>17487</v>
      </c>
      <c r="J3408" s="2" t="s">
        <v>12816</v>
      </c>
      <c r="K3408" s="2" t="s">
        <v>177</v>
      </c>
      <c r="L3408" s="2" t="s">
        <v>807</v>
      </c>
      <c r="M3408" s="2" t="s">
        <v>1671</v>
      </c>
      <c r="N3408" s="2" t="s">
        <v>17488</v>
      </c>
      <c r="O3408">
        <v>1</v>
      </c>
      <c r="P3408" s="2" t="s">
        <v>53</v>
      </c>
      <c r="Q3408">
        <v>100</v>
      </c>
      <c r="R3408">
        <v>0</v>
      </c>
      <c r="S3408" s="2" t="s">
        <v>54</v>
      </c>
      <c r="T3408" s="2" t="s">
        <v>55</v>
      </c>
      <c r="U3408" s="2" t="s">
        <v>207</v>
      </c>
      <c r="V3408" s="2"/>
      <c r="W3408">
        <v>64000</v>
      </c>
      <c r="X3408">
        <v>0</v>
      </c>
      <c r="Y3408">
        <v>0</v>
      </c>
      <c r="Z3408">
        <v>64000</v>
      </c>
      <c r="AB3408" s="2" t="s">
        <v>57</v>
      </c>
      <c r="AC3408">
        <v>25600</v>
      </c>
      <c r="AD3408">
        <v>38400</v>
      </c>
      <c r="AE3408">
        <v>134000</v>
      </c>
      <c r="AF3408">
        <v>2010</v>
      </c>
      <c r="AG3408" s="2" t="s">
        <v>17487</v>
      </c>
      <c r="AH3408" s="2"/>
      <c r="AI3408" s="1">
        <v>46207</v>
      </c>
      <c r="AJ3408" s="2"/>
      <c r="AK3408" s="2" t="s">
        <v>58</v>
      </c>
      <c r="AM3408" s="2" t="s">
        <v>59</v>
      </c>
      <c r="AP3408" s="2" t="s">
        <v>60</v>
      </c>
      <c r="AQ3408" s="2" t="s">
        <v>41</v>
      </c>
      <c r="AR3408">
        <v>70000</v>
      </c>
      <c r="AS3408" s="2" t="str">
        <f>_xlfn.IFNA(IF(VLOOKUP(all_resi[[#This Row],[No. Waybill]],settle_reconcile[No. Waybill],1,0)="","Recon","Recon"),"-")</f>
        <v>Recon</v>
      </c>
      <c r="AT3408" s="2">
        <f>all_resi[[#This Row],[Nilai COD]]-all_resi[[#This Row],[COD Fee]]-all_resi[[#This Row],[Total Biaya Setelah Diskon]]</f>
        <v>93590</v>
      </c>
      <c r="AU3408" s="2">
        <f>IF(all_resi[[#This Row],[Waktu Terima]]="","",_xlfn.DAYS(all_resi[[#This Row],[Waktu Terima]],all_resi[[#This Row],[Tanggal Pengiriman]]))</f>
        <v>5</v>
      </c>
    </row>
    <row r="3409" spans="1:47" x14ac:dyDescent="0.25">
      <c r="A3409" s="2" t="s">
        <v>17489</v>
      </c>
      <c r="B3409" s="1">
        <v>46202</v>
      </c>
      <c r="C3409" s="2" t="s">
        <v>42</v>
      </c>
      <c r="D3409" s="2" t="s">
        <v>43</v>
      </c>
      <c r="E3409" s="2" t="s">
        <v>44</v>
      </c>
      <c r="F3409" s="2" t="s">
        <v>45</v>
      </c>
      <c r="G3409" s="2" t="s">
        <v>46</v>
      </c>
      <c r="H3409" s="2" t="s">
        <v>47</v>
      </c>
      <c r="I3409" s="2" t="s">
        <v>17490</v>
      </c>
      <c r="J3409" s="2" t="s">
        <v>17491</v>
      </c>
      <c r="K3409" s="2" t="s">
        <v>177</v>
      </c>
      <c r="L3409" s="2" t="s">
        <v>807</v>
      </c>
      <c r="M3409" s="2" t="s">
        <v>939</v>
      </c>
      <c r="N3409" s="2" t="s">
        <v>17492</v>
      </c>
      <c r="O3409">
        <v>1</v>
      </c>
      <c r="P3409" s="2" t="s">
        <v>53</v>
      </c>
      <c r="Q3409">
        <v>100</v>
      </c>
      <c r="R3409">
        <v>0</v>
      </c>
      <c r="S3409" s="2" t="s">
        <v>54</v>
      </c>
      <c r="T3409" s="2" t="s">
        <v>55</v>
      </c>
      <c r="U3409" s="2" t="s">
        <v>207</v>
      </c>
      <c r="V3409" s="2"/>
      <c r="W3409">
        <v>64000</v>
      </c>
      <c r="X3409">
        <v>0</v>
      </c>
      <c r="Y3409">
        <v>0</v>
      </c>
      <c r="Z3409">
        <v>64000</v>
      </c>
      <c r="AB3409" s="2" t="s">
        <v>57</v>
      </c>
      <c r="AC3409">
        <v>25600</v>
      </c>
      <c r="AD3409">
        <v>38400</v>
      </c>
      <c r="AE3409">
        <v>134000</v>
      </c>
      <c r="AF3409">
        <v>2010</v>
      </c>
      <c r="AG3409" s="2" t="s">
        <v>17490</v>
      </c>
      <c r="AH3409" s="2"/>
      <c r="AI3409" s="1">
        <v>46207</v>
      </c>
      <c r="AJ3409" s="2"/>
      <c r="AK3409" s="2" t="s">
        <v>58</v>
      </c>
      <c r="AM3409" s="2" t="s">
        <v>59</v>
      </c>
      <c r="AP3409" s="2" t="s">
        <v>60</v>
      </c>
      <c r="AQ3409" s="2" t="s">
        <v>41</v>
      </c>
      <c r="AR3409">
        <v>70000</v>
      </c>
      <c r="AS3409" s="2" t="str">
        <f>_xlfn.IFNA(IF(VLOOKUP(all_resi[[#This Row],[No. Waybill]],settle_reconcile[No. Waybill],1,0)="","Recon","Recon"),"-")</f>
        <v>Recon</v>
      </c>
      <c r="AT3409" s="2">
        <f>all_resi[[#This Row],[Nilai COD]]-all_resi[[#This Row],[COD Fee]]-all_resi[[#This Row],[Total Biaya Setelah Diskon]]</f>
        <v>93590</v>
      </c>
      <c r="AU3409" s="2">
        <f>IF(all_resi[[#This Row],[Waktu Terima]]="","",_xlfn.DAYS(all_resi[[#This Row],[Waktu Terima]],all_resi[[#This Row],[Tanggal Pengiriman]]))</f>
        <v>5</v>
      </c>
    </row>
    <row r="3410" spans="1:47" x14ac:dyDescent="0.25">
      <c r="A3410" s="2" t="s">
        <v>18518</v>
      </c>
      <c r="B3410" s="1">
        <v>46202</v>
      </c>
      <c r="C3410" s="2" t="s">
        <v>42</v>
      </c>
      <c r="D3410" s="2" t="s">
        <v>43</v>
      </c>
      <c r="E3410" s="2" t="s">
        <v>44</v>
      </c>
      <c r="F3410" s="2" t="s">
        <v>45</v>
      </c>
      <c r="G3410" s="2" t="s">
        <v>46</v>
      </c>
      <c r="H3410" s="2" t="s">
        <v>47</v>
      </c>
      <c r="I3410" s="2" t="s">
        <v>18519</v>
      </c>
      <c r="J3410" s="2" t="s">
        <v>18520</v>
      </c>
      <c r="K3410" s="2" t="s">
        <v>156</v>
      </c>
      <c r="L3410" s="2" t="s">
        <v>429</v>
      </c>
      <c r="M3410" s="2" t="s">
        <v>18521</v>
      </c>
      <c r="N3410" s="2" t="s">
        <v>18522</v>
      </c>
      <c r="O3410">
        <v>1</v>
      </c>
      <c r="P3410" s="2" t="s">
        <v>53</v>
      </c>
      <c r="Q3410">
        <v>100</v>
      </c>
      <c r="R3410">
        <v>0</v>
      </c>
      <c r="S3410" s="2" t="s">
        <v>54</v>
      </c>
      <c r="T3410" s="2" t="s">
        <v>55</v>
      </c>
      <c r="U3410" s="2" t="s">
        <v>1301</v>
      </c>
      <c r="V3410" s="2"/>
      <c r="W3410">
        <v>100000</v>
      </c>
      <c r="X3410">
        <v>0</v>
      </c>
      <c r="Y3410">
        <v>0</v>
      </c>
      <c r="Z3410">
        <v>100000</v>
      </c>
      <c r="AB3410" s="2" t="s">
        <v>57</v>
      </c>
      <c r="AC3410">
        <v>40000</v>
      </c>
      <c r="AD3410">
        <v>60000</v>
      </c>
      <c r="AE3410">
        <v>215000</v>
      </c>
      <c r="AF3410">
        <v>3225</v>
      </c>
      <c r="AG3410" s="2"/>
      <c r="AH3410" s="2"/>
      <c r="AI3410" s="1"/>
      <c r="AJ3410" s="2"/>
      <c r="AK3410" s="2" t="s">
        <v>67</v>
      </c>
      <c r="AM3410" s="2" t="s">
        <v>59</v>
      </c>
      <c r="AP3410" s="2" t="s">
        <v>60</v>
      </c>
      <c r="AQ3410" s="2" t="s">
        <v>41</v>
      </c>
      <c r="AR3410">
        <v>115000</v>
      </c>
      <c r="AS3410" s="2" t="str">
        <f>_xlfn.IFNA(IF(VLOOKUP(all_resi[[#This Row],[No. Waybill]],settle_reconcile[No. Waybill],1,0)="","Recon","Recon"),"-")</f>
        <v>-</v>
      </c>
      <c r="AT3410" s="2">
        <f>all_resi[[#This Row],[Nilai COD]]-all_resi[[#This Row],[COD Fee]]-all_resi[[#This Row],[Total Biaya Setelah Diskon]]</f>
        <v>151775</v>
      </c>
      <c r="AU3410" s="2" t="str">
        <f>IF(all_resi[[#This Row],[Waktu Terima]]="","",_xlfn.DAYS(all_resi[[#This Row],[Waktu Terima]],all_resi[[#This Row],[Tanggal Pengiriman]]))</f>
        <v/>
      </c>
    </row>
    <row r="3411" spans="1:47" x14ac:dyDescent="0.25">
      <c r="A3411" s="2" t="s">
        <v>17395</v>
      </c>
      <c r="B3411" s="1">
        <v>46202</v>
      </c>
      <c r="C3411" s="2" t="s">
        <v>42</v>
      </c>
      <c r="D3411" s="2" t="s">
        <v>43</v>
      </c>
      <c r="E3411" s="2" t="s">
        <v>44</v>
      </c>
      <c r="F3411" s="2" t="s">
        <v>45</v>
      </c>
      <c r="G3411" s="2" t="s">
        <v>46</v>
      </c>
      <c r="H3411" s="2" t="s">
        <v>47</v>
      </c>
      <c r="I3411" s="2" t="s">
        <v>17396</v>
      </c>
      <c r="J3411" s="2" t="s">
        <v>17397</v>
      </c>
      <c r="K3411" s="2" t="s">
        <v>156</v>
      </c>
      <c r="L3411" s="2" t="s">
        <v>536</v>
      </c>
      <c r="M3411" s="2" t="s">
        <v>3021</v>
      </c>
      <c r="N3411" s="2" t="s">
        <v>17398</v>
      </c>
      <c r="O3411">
        <v>1</v>
      </c>
      <c r="P3411" s="2" t="s">
        <v>53</v>
      </c>
      <c r="Q3411">
        <v>100</v>
      </c>
      <c r="R3411">
        <v>0</v>
      </c>
      <c r="S3411" s="2" t="s">
        <v>54</v>
      </c>
      <c r="T3411" s="2" t="s">
        <v>55</v>
      </c>
      <c r="U3411" s="2" t="s">
        <v>207</v>
      </c>
      <c r="V3411" s="2"/>
      <c r="W3411">
        <v>100000</v>
      </c>
      <c r="X3411">
        <v>0</v>
      </c>
      <c r="Y3411">
        <v>0</v>
      </c>
      <c r="Z3411">
        <v>100000</v>
      </c>
      <c r="AB3411" s="2" t="s">
        <v>57</v>
      </c>
      <c r="AC3411">
        <v>40000</v>
      </c>
      <c r="AD3411">
        <v>60000</v>
      </c>
      <c r="AE3411">
        <v>170000</v>
      </c>
      <c r="AF3411">
        <v>2550</v>
      </c>
      <c r="AG3411" s="2"/>
      <c r="AH3411" s="2"/>
      <c r="AI3411" s="1"/>
      <c r="AJ3411" s="2"/>
      <c r="AK3411" s="2" t="s">
        <v>67</v>
      </c>
      <c r="AM3411" s="2" t="s">
        <v>59</v>
      </c>
      <c r="AP3411" s="2" t="s">
        <v>60</v>
      </c>
      <c r="AQ3411" s="2" t="s">
        <v>41</v>
      </c>
      <c r="AR3411">
        <v>70000</v>
      </c>
      <c r="AS3411" s="2" t="str">
        <f>_xlfn.IFNA(IF(VLOOKUP(all_resi[[#This Row],[No. Waybill]],settle_reconcile[No. Waybill],1,0)="","Recon","Recon"),"-")</f>
        <v>-</v>
      </c>
      <c r="AT3411" s="2">
        <f>all_resi[[#This Row],[Nilai COD]]-all_resi[[#This Row],[COD Fee]]-all_resi[[#This Row],[Total Biaya Setelah Diskon]]</f>
        <v>107450</v>
      </c>
      <c r="AU3411" s="2" t="str">
        <f>IF(all_resi[[#This Row],[Waktu Terima]]="","",_xlfn.DAYS(all_resi[[#This Row],[Waktu Terima]],all_resi[[#This Row],[Tanggal Pengiriman]]))</f>
        <v/>
      </c>
    </row>
    <row r="3412" spans="1:47" x14ac:dyDescent="0.25">
      <c r="A3412" s="2" t="s">
        <v>17511</v>
      </c>
      <c r="B3412" s="1">
        <v>46202</v>
      </c>
      <c r="C3412" s="2" t="s">
        <v>42</v>
      </c>
      <c r="D3412" s="2" t="s">
        <v>43</v>
      </c>
      <c r="E3412" s="2" t="s">
        <v>44</v>
      </c>
      <c r="F3412" s="2" t="s">
        <v>45</v>
      </c>
      <c r="G3412" s="2" t="s">
        <v>46</v>
      </c>
      <c r="H3412" s="2" t="s">
        <v>80</v>
      </c>
      <c r="I3412" s="2" t="s">
        <v>17512</v>
      </c>
      <c r="J3412" s="2" t="s">
        <v>17513</v>
      </c>
      <c r="K3412" s="2" t="s">
        <v>126</v>
      </c>
      <c r="L3412" s="2" t="s">
        <v>450</v>
      </c>
      <c r="M3412" s="2" t="s">
        <v>1038</v>
      </c>
      <c r="N3412" s="2" t="s">
        <v>17514</v>
      </c>
      <c r="O3412">
        <v>1</v>
      </c>
      <c r="P3412" s="2" t="s">
        <v>53</v>
      </c>
      <c r="Q3412">
        <v>100</v>
      </c>
      <c r="R3412">
        <v>0</v>
      </c>
      <c r="S3412" s="2" t="s">
        <v>54</v>
      </c>
      <c r="T3412" s="2" t="s">
        <v>55</v>
      </c>
      <c r="U3412" s="2" t="s">
        <v>305</v>
      </c>
      <c r="V3412" s="2"/>
      <c r="W3412">
        <v>74000</v>
      </c>
      <c r="X3412">
        <v>0</v>
      </c>
      <c r="Y3412">
        <v>0</v>
      </c>
      <c r="Z3412">
        <v>74000</v>
      </c>
      <c r="AB3412" s="2" t="s">
        <v>57</v>
      </c>
      <c r="AC3412">
        <v>29600</v>
      </c>
      <c r="AD3412">
        <v>44400</v>
      </c>
      <c r="AE3412">
        <v>131000</v>
      </c>
      <c r="AF3412">
        <v>1965</v>
      </c>
      <c r="AG3412" s="2" t="s">
        <v>17512</v>
      </c>
      <c r="AH3412" s="2"/>
      <c r="AI3412" s="1">
        <v>46207</v>
      </c>
      <c r="AJ3412" s="2" t="s">
        <v>87</v>
      </c>
      <c r="AK3412" s="2" t="s">
        <v>58</v>
      </c>
      <c r="AM3412" s="2" t="s">
        <v>59</v>
      </c>
      <c r="AP3412" s="2" t="s">
        <v>60</v>
      </c>
      <c r="AQ3412" s="2" t="s">
        <v>41</v>
      </c>
      <c r="AR3412">
        <v>57000</v>
      </c>
      <c r="AS3412" s="2" t="str">
        <f>_xlfn.IFNA(IF(VLOOKUP(all_resi[[#This Row],[No. Waybill]],settle_reconcile[No. Waybill],1,0)="","Recon","Recon"),"-")</f>
        <v>Recon</v>
      </c>
      <c r="AT3412" s="2">
        <f>all_resi[[#This Row],[Nilai COD]]-all_resi[[#This Row],[COD Fee]]-all_resi[[#This Row],[Total Biaya Setelah Diskon]]</f>
        <v>84635</v>
      </c>
      <c r="AU3412" s="2">
        <f>IF(all_resi[[#This Row],[Waktu Terima]]="","",_xlfn.DAYS(all_resi[[#This Row],[Waktu Terima]],all_resi[[#This Row],[Tanggal Pengiriman]]))</f>
        <v>5</v>
      </c>
    </row>
    <row r="3413" spans="1:47" x14ac:dyDescent="0.25">
      <c r="A3413" s="2" t="s">
        <v>18496</v>
      </c>
      <c r="B3413" s="1">
        <v>46202</v>
      </c>
      <c r="C3413" s="2" t="s">
        <v>42</v>
      </c>
      <c r="D3413" s="2" t="s">
        <v>43</v>
      </c>
      <c r="E3413" s="2" t="s">
        <v>44</v>
      </c>
      <c r="F3413" s="2" t="s">
        <v>45</v>
      </c>
      <c r="G3413" s="2" t="s">
        <v>46</v>
      </c>
      <c r="H3413" s="2" t="s">
        <v>80</v>
      </c>
      <c r="I3413" s="2" t="s">
        <v>18497</v>
      </c>
      <c r="J3413" s="2" t="s">
        <v>18498</v>
      </c>
      <c r="K3413" s="2" t="s">
        <v>183</v>
      </c>
      <c r="L3413" s="2" t="s">
        <v>446</v>
      </c>
      <c r="M3413" s="2" t="s">
        <v>2135</v>
      </c>
      <c r="N3413" s="2" t="s">
        <v>18499</v>
      </c>
      <c r="O3413">
        <v>1</v>
      </c>
      <c r="P3413" s="2" t="s">
        <v>53</v>
      </c>
      <c r="Q3413">
        <v>100</v>
      </c>
      <c r="R3413">
        <v>0</v>
      </c>
      <c r="S3413" s="2" t="s">
        <v>54</v>
      </c>
      <c r="T3413" s="2" t="s">
        <v>55</v>
      </c>
      <c r="U3413" s="2" t="s">
        <v>86</v>
      </c>
      <c r="V3413" s="2"/>
      <c r="W3413">
        <v>100000</v>
      </c>
      <c r="X3413">
        <v>0</v>
      </c>
      <c r="Y3413">
        <v>0</v>
      </c>
      <c r="Z3413">
        <v>100000</v>
      </c>
      <c r="AB3413" s="2" t="s">
        <v>57</v>
      </c>
      <c r="AC3413">
        <v>40000</v>
      </c>
      <c r="AD3413">
        <v>60000</v>
      </c>
      <c r="AE3413">
        <v>160000</v>
      </c>
      <c r="AF3413">
        <v>2400</v>
      </c>
      <c r="AG3413" s="2"/>
      <c r="AH3413" s="2"/>
      <c r="AI3413" s="1"/>
      <c r="AJ3413" s="2" t="s">
        <v>87</v>
      </c>
      <c r="AK3413" s="2" t="s">
        <v>67</v>
      </c>
      <c r="AM3413" s="2" t="s">
        <v>59</v>
      </c>
      <c r="AP3413" s="2" t="s">
        <v>60</v>
      </c>
      <c r="AQ3413" s="2" t="s">
        <v>41</v>
      </c>
      <c r="AR3413">
        <v>60000</v>
      </c>
      <c r="AS3413" s="2" t="str">
        <f>_xlfn.IFNA(IF(VLOOKUP(all_resi[[#This Row],[No. Waybill]],settle_reconcile[No. Waybill],1,0)="","Recon","Recon"),"-")</f>
        <v>-</v>
      </c>
      <c r="AT3413" s="2">
        <f>all_resi[[#This Row],[Nilai COD]]-all_resi[[#This Row],[COD Fee]]-all_resi[[#This Row],[Total Biaya Setelah Diskon]]</f>
        <v>97600</v>
      </c>
      <c r="AU3413" s="2" t="str">
        <f>IF(all_resi[[#This Row],[Waktu Terima]]="","",_xlfn.DAYS(all_resi[[#This Row],[Waktu Terima]],all_resi[[#This Row],[Tanggal Pengiriman]]))</f>
        <v/>
      </c>
    </row>
    <row r="3414" spans="1:47" x14ac:dyDescent="0.25">
      <c r="A3414" s="2" t="s">
        <v>18223</v>
      </c>
      <c r="B3414" s="1">
        <v>46202</v>
      </c>
      <c r="C3414" s="2" t="s">
        <v>42</v>
      </c>
      <c r="D3414" s="2" t="s">
        <v>43</v>
      </c>
      <c r="E3414" s="2" t="s">
        <v>44</v>
      </c>
      <c r="F3414" s="2" t="s">
        <v>45</v>
      </c>
      <c r="G3414" s="2" t="s">
        <v>46</v>
      </c>
      <c r="H3414" s="2" t="s">
        <v>47</v>
      </c>
      <c r="I3414" s="2" t="s">
        <v>18224</v>
      </c>
      <c r="J3414" s="2" t="s">
        <v>18225</v>
      </c>
      <c r="K3414" s="2" t="s">
        <v>177</v>
      </c>
      <c r="L3414" s="2" t="s">
        <v>807</v>
      </c>
      <c r="M3414" s="2" t="s">
        <v>1671</v>
      </c>
      <c r="N3414" s="2" t="s">
        <v>18226</v>
      </c>
      <c r="O3414">
        <v>1</v>
      </c>
      <c r="P3414" s="2" t="s">
        <v>53</v>
      </c>
      <c r="Q3414">
        <v>100</v>
      </c>
      <c r="R3414">
        <v>0</v>
      </c>
      <c r="S3414" s="2" t="s">
        <v>54</v>
      </c>
      <c r="T3414" s="2" t="s">
        <v>55</v>
      </c>
      <c r="U3414" s="2" t="s">
        <v>1838</v>
      </c>
      <c r="V3414" s="2"/>
      <c r="W3414">
        <v>64000</v>
      </c>
      <c r="X3414">
        <v>0</v>
      </c>
      <c r="Y3414">
        <v>0</v>
      </c>
      <c r="Z3414">
        <v>64000</v>
      </c>
      <c r="AB3414" s="2" t="s">
        <v>57</v>
      </c>
      <c r="AC3414">
        <v>25600</v>
      </c>
      <c r="AD3414">
        <v>38400</v>
      </c>
      <c r="AE3414">
        <v>168000</v>
      </c>
      <c r="AF3414">
        <v>2520</v>
      </c>
      <c r="AG3414" s="2" t="s">
        <v>18224</v>
      </c>
      <c r="AH3414" s="2"/>
      <c r="AI3414" s="1">
        <v>46206</v>
      </c>
      <c r="AJ3414" s="2"/>
      <c r="AK3414" s="2" t="s">
        <v>58</v>
      </c>
      <c r="AM3414" s="2" t="s">
        <v>59</v>
      </c>
      <c r="AP3414" s="2" t="s">
        <v>60</v>
      </c>
      <c r="AQ3414" s="2" t="s">
        <v>41</v>
      </c>
      <c r="AR3414">
        <v>104000</v>
      </c>
      <c r="AS3414" s="2" t="str">
        <f>_xlfn.IFNA(IF(VLOOKUP(all_resi[[#This Row],[No. Waybill]],settle_reconcile[No. Waybill],1,0)="","Recon","Recon"),"-")</f>
        <v>Recon</v>
      </c>
      <c r="AT3414" s="2">
        <f>all_resi[[#This Row],[Nilai COD]]-all_resi[[#This Row],[COD Fee]]-all_resi[[#This Row],[Total Biaya Setelah Diskon]]</f>
        <v>127080</v>
      </c>
      <c r="AU3414" s="2">
        <f>IF(all_resi[[#This Row],[Waktu Terima]]="","",_xlfn.DAYS(all_resi[[#This Row],[Waktu Terima]],all_resi[[#This Row],[Tanggal Pengiriman]]))</f>
        <v>4</v>
      </c>
    </row>
    <row r="3415" spans="1:47" x14ac:dyDescent="0.25">
      <c r="A3415" s="2" t="s">
        <v>18236</v>
      </c>
      <c r="B3415" s="1">
        <v>46202</v>
      </c>
      <c r="C3415" s="2" t="s">
        <v>42</v>
      </c>
      <c r="D3415" s="2" t="s">
        <v>43</v>
      </c>
      <c r="E3415" s="2" t="s">
        <v>44</v>
      </c>
      <c r="F3415" s="2" t="s">
        <v>45</v>
      </c>
      <c r="G3415" s="2" t="s">
        <v>46</v>
      </c>
      <c r="H3415" s="2" t="s">
        <v>80</v>
      </c>
      <c r="I3415" s="2" t="s">
        <v>18237</v>
      </c>
      <c r="J3415" s="2" t="s">
        <v>18238</v>
      </c>
      <c r="K3415" s="2" t="s">
        <v>116</v>
      </c>
      <c r="L3415" s="2" t="s">
        <v>2504</v>
      </c>
      <c r="M3415" s="2" t="s">
        <v>18239</v>
      </c>
      <c r="N3415" s="2" t="s">
        <v>18240</v>
      </c>
      <c r="O3415">
        <v>1</v>
      </c>
      <c r="P3415" s="2" t="s">
        <v>53</v>
      </c>
      <c r="Q3415">
        <v>100</v>
      </c>
      <c r="R3415">
        <v>0</v>
      </c>
      <c r="S3415" s="2" t="s">
        <v>54</v>
      </c>
      <c r="T3415" s="2" t="s">
        <v>55</v>
      </c>
      <c r="U3415" s="2" t="s">
        <v>17817</v>
      </c>
      <c r="V3415" s="2"/>
      <c r="W3415">
        <v>15000</v>
      </c>
      <c r="X3415">
        <v>0</v>
      </c>
      <c r="Y3415">
        <v>0</v>
      </c>
      <c r="Z3415">
        <v>15000</v>
      </c>
      <c r="AB3415" s="2" t="s">
        <v>57</v>
      </c>
      <c r="AC3415">
        <v>10000</v>
      </c>
      <c r="AD3415">
        <v>5000</v>
      </c>
      <c r="AE3415">
        <v>125000</v>
      </c>
      <c r="AF3415">
        <v>1875</v>
      </c>
      <c r="AG3415" s="2" t="s">
        <v>18237</v>
      </c>
      <c r="AH3415" s="2"/>
      <c r="AI3415" s="1">
        <v>46204</v>
      </c>
      <c r="AJ3415" s="2" t="s">
        <v>87</v>
      </c>
      <c r="AK3415" s="2" t="s">
        <v>58</v>
      </c>
      <c r="AM3415" s="2" t="s">
        <v>59</v>
      </c>
      <c r="AP3415" s="2" t="s">
        <v>60</v>
      </c>
      <c r="AQ3415" s="2" t="s">
        <v>41</v>
      </c>
      <c r="AR3415">
        <v>110000</v>
      </c>
      <c r="AS3415" s="2" t="str">
        <f>_xlfn.IFNA(IF(VLOOKUP(all_resi[[#This Row],[No. Waybill]],settle_reconcile[No. Waybill],1,0)="","Recon","Recon"),"-")</f>
        <v>Recon</v>
      </c>
      <c r="AT3415" s="2">
        <f>all_resi[[#This Row],[Nilai COD]]-all_resi[[#This Row],[COD Fee]]-all_resi[[#This Row],[Total Biaya Setelah Diskon]]</f>
        <v>118125</v>
      </c>
      <c r="AU3415" s="2">
        <f>IF(all_resi[[#This Row],[Waktu Terima]]="","",_xlfn.DAYS(all_resi[[#This Row],[Waktu Terima]],all_resi[[#This Row],[Tanggal Pengiriman]]))</f>
        <v>2</v>
      </c>
    </row>
    <row r="3416" spans="1:47" x14ac:dyDescent="0.25">
      <c r="A3416" s="2" t="s">
        <v>17404</v>
      </c>
      <c r="B3416" s="1">
        <v>46202</v>
      </c>
      <c r="C3416" s="2" t="s">
        <v>42</v>
      </c>
      <c r="D3416" s="2" t="s">
        <v>43</v>
      </c>
      <c r="E3416" s="2" t="s">
        <v>44</v>
      </c>
      <c r="F3416" s="2" t="s">
        <v>45</v>
      </c>
      <c r="G3416" s="2" t="s">
        <v>46</v>
      </c>
      <c r="H3416" s="2" t="s">
        <v>47</v>
      </c>
      <c r="I3416" s="2" t="s">
        <v>17405</v>
      </c>
      <c r="J3416" s="2" t="s">
        <v>17406</v>
      </c>
      <c r="K3416" s="2" t="s">
        <v>177</v>
      </c>
      <c r="L3416" s="2" t="s">
        <v>807</v>
      </c>
      <c r="M3416" s="2" t="s">
        <v>3809</v>
      </c>
      <c r="N3416" s="2" t="s">
        <v>17407</v>
      </c>
      <c r="O3416">
        <v>1</v>
      </c>
      <c r="P3416" s="2" t="s">
        <v>53</v>
      </c>
      <c r="Q3416">
        <v>100</v>
      </c>
      <c r="R3416">
        <v>0</v>
      </c>
      <c r="S3416" s="2" t="s">
        <v>54</v>
      </c>
      <c r="T3416" s="2" t="s">
        <v>55</v>
      </c>
      <c r="U3416" s="2" t="s">
        <v>1301</v>
      </c>
      <c r="V3416" s="2"/>
      <c r="W3416">
        <v>64000</v>
      </c>
      <c r="X3416">
        <v>0</v>
      </c>
      <c r="Y3416">
        <v>0</v>
      </c>
      <c r="Z3416">
        <v>64000</v>
      </c>
      <c r="AB3416" s="2" t="s">
        <v>57</v>
      </c>
      <c r="AC3416">
        <v>25600</v>
      </c>
      <c r="AD3416">
        <v>38400</v>
      </c>
      <c r="AE3416">
        <v>175000</v>
      </c>
      <c r="AF3416">
        <v>2625</v>
      </c>
      <c r="AG3416" s="2"/>
      <c r="AH3416" s="2"/>
      <c r="AI3416" s="1"/>
      <c r="AJ3416" s="2"/>
      <c r="AK3416" s="2" t="s">
        <v>67</v>
      </c>
      <c r="AM3416" s="2" t="s">
        <v>59</v>
      </c>
      <c r="AP3416" s="2" t="s">
        <v>60</v>
      </c>
      <c r="AQ3416" s="2" t="s">
        <v>41</v>
      </c>
      <c r="AR3416">
        <v>111000</v>
      </c>
      <c r="AS3416" s="2" t="str">
        <f>_xlfn.IFNA(IF(VLOOKUP(all_resi[[#This Row],[No. Waybill]],settle_reconcile[No. Waybill],1,0)="","Recon","Recon"),"-")</f>
        <v>-</v>
      </c>
      <c r="AT3416" s="2">
        <f>all_resi[[#This Row],[Nilai COD]]-all_resi[[#This Row],[COD Fee]]-all_resi[[#This Row],[Total Biaya Setelah Diskon]]</f>
        <v>133975</v>
      </c>
      <c r="AU3416" s="2" t="str">
        <f>IF(all_resi[[#This Row],[Waktu Terima]]="","",_xlfn.DAYS(all_resi[[#This Row],[Waktu Terima]],all_resi[[#This Row],[Tanggal Pengiriman]]))</f>
        <v/>
      </c>
    </row>
    <row r="3417" spans="1:47" x14ac:dyDescent="0.25">
      <c r="A3417" s="2" t="s">
        <v>18104</v>
      </c>
      <c r="B3417" s="1">
        <v>46202</v>
      </c>
      <c r="C3417" s="2" t="s">
        <v>42</v>
      </c>
      <c r="D3417" s="2" t="s">
        <v>43</v>
      </c>
      <c r="E3417" s="2" t="s">
        <v>44</v>
      </c>
      <c r="F3417" s="2" t="s">
        <v>45</v>
      </c>
      <c r="G3417" s="2" t="s">
        <v>46</v>
      </c>
      <c r="H3417" s="2" t="s">
        <v>80</v>
      </c>
      <c r="I3417" s="2" t="s">
        <v>18105</v>
      </c>
      <c r="J3417" s="2" t="s">
        <v>18106</v>
      </c>
      <c r="K3417" s="2" t="s">
        <v>177</v>
      </c>
      <c r="L3417" s="2" t="s">
        <v>866</v>
      </c>
      <c r="M3417" s="2" t="s">
        <v>867</v>
      </c>
      <c r="N3417" s="2" t="s">
        <v>18107</v>
      </c>
      <c r="O3417">
        <v>1</v>
      </c>
      <c r="P3417" s="2" t="s">
        <v>53</v>
      </c>
      <c r="Q3417">
        <v>100</v>
      </c>
      <c r="R3417">
        <v>0</v>
      </c>
      <c r="S3417" s="2" t="s">
        <v>54</v>
      </c>
      <c r="T3417" s="2" t="s">
        <v>55</v>
      </c>
      <c r="U3417" s="2" t="s">
        <v>86</v>
      </c>
      <c r="V3417" s="2"/>
      <c r="W3417">
        <v>102000</v>
      </c>
      <c r="X3417">
        <v>0</v>
      </c>
      <c r="Y3417">
        <v>0</v>
      </c>
      <c r="Z3417">
        <v>102000</v>
      </c>
      <c r="AB3417" s="2" t="s">
        <v>57</v>
      </c>
      <c r="AC3417">
        <v>40800</v>
      </c>
      <c r="AD3417">
        <v>61200</v>
      </c>
      <c r="AE3417">
        <v>165000</v>
      </c>
      <c r="AF3417">
        <v>2475</v>
      </c>
      <c r="AG3417" s="2" t="s">
        <v>18105</v>
      </c>
      <c r="AH3417" s="2"/>
      <c r="AI3417" s="1">
        <v>46208</v>
      </c>
      <c r="AJ3417" s="2" t="s">
        <v>87</v>
      </c>
      <c r="AK3417" s="2" t="s">
        <v>58</v>
      </c>
      <c r="AM3417" s="2" t="s">
        <v>59</v>
      </c>
      <c r="AP3417" s="2" t="s">
        <v>60</v>
      </c>
      <c r="AQ3417" s="2" t="s">
        <v>41</v>
      </c>
      <c r="AR3417">
        <v>63000</v>
      </c>
      <c r="AS3417" s="2" t="str">
        <f>_xlfn.IFNA(IF(VLOOKUP(all_resi[[#This Row],[No. Waybill]],settle_reconcile[No. Waybill],1,0)="","Recon","Recon"),"-")</f>
        <v>Recon</v>
      </c>
      <c r="AT3417" s="2">
        <f>all_resi[[#This Row],[Nilai COD]]-all_resi[[#This Row],[COD Fee]]-all_resi[[#This Row],[Total Biaya Setelah Diskon]]</f>
        <v>101325</v>
      </c>
      <c r="AU3417" s="2">
        <f>IF(all_resi[[#This Row],[Waktu Terima]]="","",_xlfn.DAYS(all_resi[[#This Row],[Waktu Terima]],all_resi[[#This Row],[Tanggal Pengiriman]]))</f>
        <v>6</v>
      </c>
    </row>
    <row r="3418" spans="1:47" x14ac:dyDescent="0.25">
      <c r="A3418" s="2" t="s">
        <v>18108</v>
      </c>
      <c r="B3418" s="1">
        <v>46202</v>
      </c>
      <c r="C3418" s="2" t="s">
        <v>42</v>
      </c>
      <c r="D3418" s="2" t="s">
        <v>43</v>
      </c>
      <c r="E3418" s="2" t="s">
        <v>44</v>
      </c>
      <c r="F3418" s="2" t="s">
        <v>45</v>
      </c>
      <c r="G3418" s="2" t="s">
        <v>46</v>
      </c>
      <c r="H3418" s="2" t="s">
        <v>47</v>
      </c>
      <c r="I3418" s="2" t="s">
        <v>18109</v>
      </c>
      <c r="J3418" s="2" t="s">
        <v>18110</v>
      </c>
      <c r="K3418" s="2" t="s">
        <v>121</v>
      </c>
      <c r="L3418" s="2" t="s">
        <v>680</v>
      </c>
      <c r="M3418" s="2" t="s">
        <v>2236</v>
      </c>
      <c r="N3418" s="2" t="s">
        <v>18111</v>
      </c>
      <c r="O3418">
        <v>1</v>
      </c>
      <c r="P3418" s="2" t="s">
        <v>53</v>
      </c>
      <c r="Q3418">
        <v>100</v>
      </c>
      <c r="R3418">
        <v>0</v>
      </c>
      <c r="S3418" s="2" t="s">
        <v>54</v>
      </c>
      <c r="T3418" s="2" t="s">
        <v>55</v>
      </c>
      <c r="U3418" s="2" t="s">
        <v>9282</v>
      </c>
      <c r="V3418" s="2"/>
      <c r="W3418">
        <v>85000</v>
      </c>
      <c r="X3418">
        <v>0</v>
      </c>
      <c r="Y3418">
        <v>0</v>
      </c>
      <c r="Z3418">
        <v>85000</v>
      </c>
      <c r="AB3418" s="2" t="s">
        <v>57</v>
      </c>
      <c r="AC3418">
        <v>34000</v>
      </c>
      <c r="AD3418">
        <v>51000</v>
      </c>
      <c r="AE3418">
        <v>125000</v>
      </c>
      <c r="AF3418">
        <v>1875</v>
      </c>
      <c r="AG3418" s="2"/>
      <c r="AH3418" s="2"/>
      <c r="AI3418" s="1"/>
      <c r="AJ3418" s="2"/>
      <c r="AK3418" s="2" t="s">
        <v>67</v>
      </c>
      <c r="AM3418" s="2" t="s">
        <v>59</v>
      </c>
      <c r="AP3418" s="2" t="s">
        <v>60</v>
      </c>
      <c r="AQ3418" s="2" t="s">
        <v>41</v>
      </c>
      <c r="AR3418">
        <v>40000</v>
      </c>
      <c r="AS3418" s="2" t="str">
        <f>_xlfn.IFNA(IF(VLOOKUP(all_resi[[#This Row],[No. Waybill]],settle_reconcile[No. Waybill],1,0)="","Recon","Recon"),"-")</f>
        <v>-</v>
      </c>
      <c r="AT3418" s="2">
        <f>all_resi[[#This Row],[Nilai COD]]-all_resi[[#This Row],[COD Fee]]-all_resi[[#This Row],[Total Biaya Setelah Diskon]]</f>
        <v>72125</v>
      </c>
      <c r="AU3418" s="2" t="str">
        <f>IF(all_resi[[#This Row],[Waktu Terima]]="","",_xlfn.DAYS(all_resi[[#This Row],[Waktu Terima]],all_resi[[#This Row],[Tanggal Pengiriman]]))</f>
        <v/>
      </c>
    </row>
    <row r="3419" spans="1:47" x14ac:dyDescent="0.25">
      <c r="A3419" s="2" t="s">
        <v>18112</v>
      </c>
      <c r="B3419" s="1">
        <v>46202</v>
      </c>
      <c r="C3419" s="2" t="s">
        <v>42</v>
      </c>
      <c r="D3419" s="2" t="s">
        <v>43</v>
      </c>
      <c r="E3419" s="2" t="s">
        <v>44</v>
      </c>
      <c r="F3419" s="2" t="s">
        <v>45</v>
      </c>
      <c r="G3419" s="2" t="s">
        <v>46</v>
      </c>
      <c r="H3419" s="2" t="s">
        <v>80</v>
      </c>
      <c r="I3419" s="2" t="s">
        <v>18113</v>
      </c>
      <c r="J3419" s="2" t="s">
        <v>18114</v>
      </c>
      <c r="K3419" s="2" t="s">
        <v>177</v>
      </c>
      <c r="L3419" s="2" t="s">
        <v>178</v>
      </c>
      <c r="M3419" s="2" t="s">
        <v>1068</v>
      </c>
      <c r="N3419" s="2" t="s">
        <v>18115</v>
      </c>
      <c r="O3419">
        <v>1</v>
      </c>
      <c r="P3419" s="2" t="s">
        <v>53</v>
      </c>
      <c r="Q3419">
        <v>100</v>
      </c>
      <c r="R3419">
        <v>0</v>
      </c>
      <c r="S3419" s="2" t="s">
        <v>54</v>
      </c>
      <c r="T3419" s="2" t="s">
        <v>55</v>
      </c>
      <c r="U3419" s="2" t="s">
        <v>305</v>
      </c>
      <c r="V3419" s="2"/>
      <c r="W3419">
        <v>72000</v>
      </c>
      <c r="X3419">
        <v>0</v>
      </c>
      <c r="Y3419">
        <v>0</v>
      </c>
      <c r="Z3419">
        <v>72000</v>
      </c>
      <c r="AB3419" s="2" t="s">
        <v>57</v>
      </c>
      <c r="AC3419">
        <v>28800</v>
      </c>
      <c r="AD3419">
        <v>43200</v>
      </c>
      <c r="AE3419">
        <v>137000</v>
      </c>
      <c r="AF3419">
        <v>2055</v>
      </c>
      <c r="AG3419" s="2"/>
      <c r="AH3419" s="2"/>
      <c r="AI3419" s="1"/>
      <c r="AJ3419" s="2" t="s">
        <v>87</v>
      </c>
      <c r="AK3419" s="2" t="s">
        <v>67</v>
      </c>
      <c r="AM3419" s="2" t="s">
        <v>59</v>
      </c>
      <c r="AP3419" s="2" t="s">
        <v>60</v>
      </c>
      <c r="AQ3419" s="2" t="s">
        <v>41</v>
      </c>
      <c r="AR3419">
        <v>65000</v>
      </c>
      <c r="AS3419" s="2" t="str">
        <f>_xlfn.IFNA(IF(VLOOKUP(all_resi[[#This Row],[No. Waybill]],settle_reconcile[No. Waybill],1,0)="","Recon","Recon"),"-")</f>
        <v>-</v>
      </c>
      <c r="AT3419" s="2">
        <f>all_resi[[#This Row],[Nilai COD]]-all_resi[[#This Row],[COD Fee]]-all_resi[[#This Row],[Total Biaya Setelah Diskon]]</f>
        <v>91745</v>
      </c>
      <c r="AU3419" s="2" t="str">
        <f>IF(all_resi[[#This Row],[Waktu Terima]]="","",_xlfn.DAYS(all_resi[[#This Row],[Waktu Terima]],all_resi[[#This Row],[Tanggal Pengiriman]]))</f>
        <v/>
      </c>
    </row>
    <row r="3420" spans="1:47" x14ac:dyDescent="0.25">
      <c r="A3420" s="2" t="s">
        <v>18328</v>
      </c>
      <c r="B3420" s="1">
        <v>46202</v>
      </c>
      <c r="C3420" s="2" t="s">
        <v>42</v>
      </c>
      <c r="D3420" s="2" t="s">
        <v>43</v>
      </c>
      <c r="E3420" s="2" t="s">
        <v>44</v>
      </c>
      <c r="F3420" s="2" t="s">
        <v>45</v>
      </c>
      <c r="G3420" s="2" t="s">
        <v>46</v>
      </c>
      <c r="H3420" s="2" t="s">
        <v>47</v>
      </c>
      <c r="I3420" s="2" t="s">
        <v>18329</v>
      </c>
      <c r="J3420" s="2" t="s">
        <v>18330</v>
      </c>
      <c r="K3420" s="2" t="s">
        <v>75</v>
      </c>
      <c r="L3420" s="2" t="s">
        <v>3728</v>
      </c>
      <c r="M3420" s="2" t="s">
        <v>17935</v>
      </c>
      <c r="N3420" s="2" t="s">
        <v>18331</v>
      </c>
      <c r="O3420">
        <v>1</v>
      </c>
      <c r="P3420" s="2" t="s">
        <v>53</v>
      </c>
      <c r="Q3420">
        <v>100</v>
      </c>
      <c r="R3420">
        <v>0</v>
      </c>
      <c r="S3420" s="2" t="s">
        <v>54</v>
      </c>
      <c r="T3420" s="2" t="s">
        <v>55</v>
      </c>
      <c r="U3420" s="2" t="s">
        <v>235</v>
      </c>
      <c r="V3420" s="2"/>
      <c r="W3420">
        <v>61000</v>
      </c>
      <c r="X3420">
        <v>0</v>
      </c>
      <c r="Y3420">
        <v>0</v>
      </c>
      <c r="Z3420">
        <v>61000</v>
      </c>
      <c r="AB3420" s="2" t="s">
        <v>57</v>
      </c>
      <c r="AC3420">
        <v>24400</v>
      </c>
      <c r="AD3420">
        <v>36600</v>
      </c>
      <c r="AE3420">
        <v>140000</v>
      </c>
      <c r="AF3420">
        <v>2100</v>
      </c>
      <c r="AG3420" s="2" t="s">
        <v>12207</v>
      </c>
      <c r="AH3420" s="2" t="s">
        <v>149</v>
      </c>
      <c r="AI3420" s="1">
        <v>46211</v>
      </c>
      <c r="AJ3420" s="2"/>
      <c r="AK3420" s="2" t="s">
        <v>67</v>
      </c>
      <c r="AM3420" s="2" t="s">
        <v>59</v>
      </c>
      <c r="AP3420" s="2" t="s">
        <v>60</v>
      </c>
      <c r="AQ3420" s="2" t="s">
        <v>41</v>
      </c>
      <c r="AR3420">
        <v>79000</v>
      </c>
      <c r="AS3420" s="2" t="str">
        <f>_xlfn.IFNA(IF(VLOOKUP(all_resi[[#This Row],[No. Waybill]],settle_reconcile[No. Waybill],1,0)="","Recon","Recon"),"-")</f>
        <v>-</v>
      </c>
      <c r="AT3420" s="2">
        <f>all_resi[[#This Row],[Nilai COD]]-all_resi[[#This Row],[COD Fee]]-all_resi[[#This Row],[Total Biaya Setelah Diskon]]</f>
        <v>101300</v>
      </c>
      <c r="AU3420" s="2">
        <f>IF(all_resi[[#This Row],[Waktu Terima]]="","",_xlfn.DAYS(all_resi[[#This Row],[Waktu Terima]],all_resi[[#This Row],[Tanggal Pengiriman]]))</f>
        <v>9</v>
      </c>
    </row>
    <row r="3421" spans="1:47" x14ac:dyDescent="0.25">
      <c r="A3421" s="2" t="s">
        <v>18421</v>
      </c>
      <c r="B3421" s="1">
        <v>46202</v>
      </c>
      <c r="C3421" s="2" t="s">
        <v>42</v>
      </c>
      <c r="D3421" s="2" t="s">
        <v>43</v>
      </c>
      <c r="E3421" s="2" t="s">
        <v>44</v>
      </c>
      <c r="F3421" s="2" t="s">
        <v>45</v>
      </c>
      <c r="G3421" s="2" t="s">
        <v>46</v>
      </c>
      <c r="H3421" s="2" t="s">
        <v>47</v>
      </c>
      <c r="I3421" s="2" t="s">
        <v>18422</v>
      </c>
      <c r="J3421" s="2" t="s">
        <v>18423</v>
      </c>
      <c r="K3421" s="2" t="s">
        <v>177</v>
      </c>
      <c r="L3421" s="2" t="s">
        <v>178</v>
      </c>
      <c r="M3421" s="2" t="s">
        <v>3132</v>
      </c>
      <c r="N3421" s="2" t="s">
        <v>18424</v>
      </c>
      <c r="O3421">
        <v>1</v>
      </c>
      <c r="P3421" s="2" t="s">
        <v>53</v>
      </c>
      <c r="Q3421">
        <v>100</v>
      </c>
      <c r="R3421">
        <v>0</v>
      </c>
      <c r="S3421" s="2" t="s">
        <v>54</v>
      </c>
      <c r="T3421" s="2" t="s">
        <v>55</v>
      </c>
      <c r="U3421" s="2" t="s">
        <v>207</v>
      </c>
      <c r="V3421" s="2"/>
      <c r="W3421">
        <v>72000</v>
      </c>
      <c r="X3421">
        <v>0</v>
      </c>
      <c r="Y3421">
        <v>0</v>
      </c>
      <c r="Z3421">
        <v>72000</v>
      </c>
      <c r="AB3421" s="2" t="s">
        <v>57</v>
      </c>
      <c r="AC3421">
        <v>28800</v>
      </c>
      <c r="AD3421">
        <v>43200</v>
      </c>
      <c r="AE3421">
        <v>142000</v>
      </c>
      <c r="AF3421">
        <v>2130</v>
      </c>
      <c r="AG3421" s="2"/>
      <c r="AH3421" s="2"/>
      <c r="AI3421" s="1"/>
      <c r="AJ3421" s="2"/>
      <c r="AK3421" s="2" t="s">
        <v>67</v>
      </c>
      <c r="AM3421" s="2" t="s">
        <v>59</v>
      </c>
      <c r="AP3421" s="2" t="s">
        <v>60</v>
      </c>
      <c r="AQ3421" s="2" t="s">
        <v>41</v>
      </c>
      <c r="AR3421">
        <v>70000</v>
      </c>
      <c r="AS3421" s="2" t="str">
        <f>_xlfn.IFNA(IF(VLOOKUP(all_resi[[#This Row],[No. Waybill]],settle_reconcile[No. Waybill],1,0)="","Recon","Recon"),"-")</f>
        <v>-</v>
      </c>
      <c r="AT3421" s="2">
        <f>all_resi[[#This Row],[Nilai COD]]-all_resi[[#This Row],[COD Fee]]-all_resi[[#This Row],[Total Biaya Setelah Diskon]]</f>
        <v>96670</v>
      </c>
      <c r="AU3421" s="2" t="str">
        <f>IF(all_resi[[#This Row],[Waktu Terima]]="","",_xlfn.DAYS(all_resi[[#This Row],[Waktu Terima]],all_resi[[#This Row],[Tanggal Pengiriman]]))</f>
        <v/>
      </c>
    </row>
    <row r="3422" spans="1:47" x14ac:dyDescent="0.25">
      <c r="A3422" s="2" t="s">
        <v>18508</v>
      </c>
      <c r="B3422" s="1">
        <v>46202</v>
      </c>
      <c r="C3422" s="2" t="s">
        <v>42</v>
      </c>
      <c r="D3422" s="2" t="s">
        <v>43</v>
      </c>
      <c r="E3422" s="2" t="s">
        <v>44</v>
      </c>
      <c r="F3422" s="2" t="s">
        <v>45</v>
      </c>
      <c r="G3422" s="2" t="s">
        <v>46</v>
      </c>
      <c r="H3422" s="2" t="s">
        <v>47</v>
      </c>
      <c r="I3422" s="2" t="s">
        <v>18509</v>
      </c>
      <c r="J3422" s="2" t="s">
        <v>18510</v>
      </c>
      <c r="K3422" s="2" t="s">
        <v>116</v>
      </c>
      <c r="L3422" s="2" t="s">
        <v>617</v>
      </c>
      <c r="M3422" s="2" t="s">
        <v>1413</v>
      </c>
      <c r="N3422" s="2" t="s">
        <v>18511</v>
      </c>
      <c r="O3422">
        <v>1</v>
      </c>
      <c r="P3422" s="2" t="s">
        <v>53</v>
      </c>
      <c r="Q3422">
        <v>100</v>
      </c>
      <c r="R3422">
        <v>0</v>
      </c>
      <c r="S3422" s="2" t="s">
        <v>54</v>
      </c>
      <c r="T3422" s="2" t="s">
        <v>55</v>
      </c>
      <c r="U3422" s="2" t="s">
        <v>18512</v>
      </c>
      <c r="V3422" s="2"/>
      <c r="W3422">
        <v>15000</v>
      </c>
      <c r="X3422">
        <v>0</v>
      </c>
      <c r="Y3422">
        <v>0</v>
      </c>
      <c r="Z3422">
        <v>15000</v>
      </c>
      <c r="AB3422" s="2" t="s">
        <v>57</v>
      </c>
      <c r="AC3422">
        <v>9000</v>
      </c>
      <c r="AD3422">
        <v>6000</v>
      </c>
      <c r="AE3422">
        <v>55000</v>
      </c>
      <c r="AF3422">
        <v>825</v>
      </c>
      <c r="AG3422" s="2" t="s">
        <v>256</v>
      </c>
      <c r="AH3422" s="2"/>
      <c r="AI3422" s="1">
        <v>46207</v>
      </c>
      <c r="AJ3422" s="2"/>
      <c r="AK3422" s="2" t="s">
        <v>67</v>
      </c>
      <c r="AM3422" s="2" t="s">
        <v>59</v>
      </c>
      <c r="AP3422" s="2" t="s">
        <v>60</v>
      </c>
      <c r="AQ3422" s="2" t="s">
        <v>41</v>
      </c>
      <c r="AR3422">
        <v>40000</v>
      </c>
      <c r="AS3422" s="2" t="str">
        <f>_xlfn.IFNA(IF(VLOOKUP(all_resi[[#This Row],[No. Waybill]],settle_reconcile[No. Waybill],1,0)="","Recon","Recon"),"-")</f>
        <v>-</v>
      </c>
      <c r="AT3422" s="2">
        <f>all_resi[[#This Row],[Nilai COD]]-all_resi[[#This Row],[COD Fee]]-all_resi[[#This Row],[Total Biaya Setelah Diskon]]</f>
        <v>48175</v>
      </c>
      <c r="AU3422" s="2">
        <f>IF(all_resi[[#This Row],[Waktu Terima]]="","",_xlfn.DAYS(all_resi[[#This Row],[Waktu Terima]],all_resi[[#This Row],[Tanggal Pengiriman]]))</f>
        <v>5</v>
      </c>
    </row>
    <row r="3423" spans="1:47" x14ac:dyDescent="0.25">
      <c r="A3423" s="2" t="s">
        <v>18216</v>
      </c>
      <c r="B3423" s="1">
        <v>46202</v>
      </c>
      <c r="C3423" s="2" t="s">
        <v>42</v>
      </c>
      <c r="D3423" s="2" t="s">
        <v>43</v>
      </c>
      <c r="E3423" s="2" t="s">
        <v>44</v>
      </c>
      <c r="F3423" s="2" t="s">
        <v>45</v>
      </c>
      <c r="G3423" s="2" t="s">
        <v>46</v>
      </c>
      <c r="H3423" s="2" t="s">
        <v>47</v>
      </c>
      <c r="I3423" s="2" t="s">
        <v>18217</v>
      </c>
      <c r="J3423" s="2" t="s">
        <v>18218</v>
      </c>
      <c r="K3423" s="2" t="s">
        <v>143</v>
      </c>
      <c r="L3423" s="2" t="s">
        <v>1291</v>
      </c>
      <c r="M3423" s="2" t="s">
        <v>7726</v>
      </c>
      <c r="N3423" s="2" t="s">
        <v>18219</v>
      </c>
      <c r="O3423">
        <v>1</v>
      </c>
      <c r="P3423" s="2" t="s">
        <v>53</v>
      </c>
      <c r="Q3423">
        <v>100</v>
      </c>
      <c r="R3423">
        <v>0</v>
      </c>
      <c r="S3423" s="2" t="s">
        <v>54</v>
      </c>
      <c r="T3423" s="2" t="s">
        <v>55</v>
      </c>
      <c r="U3423" s="2" t="s">
        <v>207</v>
      </c>
      <c r="V3423" s="2"/>
      <c r="W3423">
        <v>20000</v>
      </c>
      <c r="X3423">
        <v>0</v>
      </c>
      <c r="Y3423">
        <v>0</v>
      </c>
      <c r="Z3423">
        <v>20000</v>
      </c>
      <c r="AB3423" s="2" t="s">
        <v>57</v>
      </c>
      <c r="AC3423">
        <v>13000</v>
      </c>
      <c r="AD3423">
        <v>7000</v>
      </c>
      <c r="AE3423">
        <v>90000</v>
      </c>
      <c r="AF3423">
        <v>1350</v>
      </c>
      <c r="AG3423" s="2" t="s">
        <v>18920</v>
      </c>
      <c r="AH3423" s="2"/>
      <c r="AI3423" s="1">
        <v>46204</v>
      </c>
      <c r="AJ3423" s="2"/>
      <c r="AK3423" s="2" t="s">
        <v>58</v>
      </c>
      <c r="AM3423" s="2" t="s">
        <v>59</v>
      </c>
      <c r="AP3423" s="2" t="s">
        <v>60</v>
      </c>
      <c r="AQ3423" s="2" t="s">
        <v>41</v>
      </c>
      <c r="AR3423">
        <v>70000</v>
      </c>
      <c r="AS3423" s="2" t="str">
        <f>_xlfn.IFNA(IF(VLOOKUP(all_resi[[#This Row],[No. Waybill]],settle_reconcile[No. Waybill],1,0)="","Recon","Recon"),"-")</f>
        <v>Recon</v>
      </c>
      <c r="AT3423" s="2">
        <f>all_resi[[#This Row],[Nilai COD]]-all_resi[[#This Row],[COD Fee]]-all_resi[[#This Row],[Total Biaya Setelah Diskon]]</f>
        <v>81650</v>
      </c>
      <c r="AU3423" s="2">
        <f>IF(all_resi[[#This Row],[Waktu Terima]]="","",_xlfn.DAYS(all_resi[[#This Row],[Waktu Terima]],all_resi[[#This Row],[Tanggal Pengiriman]]))</f>
        <v>2</v>
      </c>
    </row>
    <row r="3424" spans="1:47" x14ac:dyDescent="0.25">
      <c r="A3424" s="2" t="s">
        <v>17426</v>
      </c>
      <c r="B3424" s="1">
        <v>46202</v>
      </c>
      <c r="C3424" s="2" t="s">
        <v>42</v>
      </c>
      <c r="D3424" s="2" t="s">
        <v>43</v>
      </c>
      <c r="E3424" s="2" t="s">
        <v>44</v>
      </c>
      <c r="F3424" s="2" t="s">
        <v>45</v>
      </c>
      <c r="G3424" s="2" t="s">
        <v>46</v>
      </c>
      <c r="H3424" s="2" t="s">
        <v>80</v>
      </c>
      <c r="I3424" s="2" t="s">
        <v>17427</v>
      </c>
      <c r="J3424" s="2" t="s">
        <v>17428</v>
      </c>
      <c r="K3424" s="2" t="s">
        <v>116</v>
      </c>
      <c r="L3424" s="2" t="s">
        <v>2504</v>
      </c>
      <c r="M3424" s="2" t="s">
        <v>17429</v>
      </c>
      <c r="N3424" s="2" t="s">
        <v>17430</v>
      </c>
      <c r="O3424">
        <v>1</v>
      </c>
      <c r="P3424" s="2" t="s">
        <v>53</v>
      </c>
      <c r="Q3424">
        <v>100</v>
      </c>
      <c r="R3424">
        <v>0</v>
      </c>
      <c r="S3424" s="2" t="s">
        <v>54</v>
      </c>
      <c r="T3424" s="2" t="s">
        <v>55</v>
      </c>
      <c r="U3424" s="2" t="s">
        <v>305</v>
      </c>
      <c r="V3424" s="2"/>
      <c r="W3424">
        <v>15000</v>
      </c>
      <c r="X3424">
        <v>0</v>
      </c>
      <c r="Y3424">
        <v>0</v>
      </c>
      <c r="Z3424">
        <v>15000</v>
      </c>
      <c r="AB3424" s="2" t="s">
        <v>57</v>
      </c>
      <c r="AC3424">
        <v>10000</v>
      </c>
      <c r="AD3424">
        <v>5000</v>
      </c>
      <c r="AE3424">
        <v>83000</v>
      </c>
      <c r="AF3424">
        <v>1245</v>
      </c>
      <c r="AG3424" s="2" t="s">
        <v>17427</v>
      </c>
      <c r="AH3424" s="2"/>
      <c r="AI3424" s="1">
        <v>46204</v>
      </c>
      <c r="AJ3424" s="2" t="s">
        <v>87</v>
      </c>
      <c r="AK3424" s="2" t="s">
        <v>58</v>
      </c>
      <c r="AM3424" s="2" t="s">
        <v>59</v>
      </c>
      <c r="AP3424" s="2" t="s">
        <v>60</v>
      </c>
      <c r="AQ3424" s="2" t="s">
        <v>41</v>
      </c>
      <c r="AR3424">
        <v>68000</v>
      </c>
      <c r="AS3424" s="2" t="str">
        <f>_xlfn.IFNA(IF(VLOOKUP(all_resi[[#This Row],[No. Waybill]],settle_reconcile[No. Waybill],1,0)="","Recon","Recon"),"-")</f>
        <v>Recon</v>
      </c>
      <c r="AT3424" s="2">
        <f>all_resi[[#This Row],[Nilai COD]]-all_resi[[#This Row],[COD Fee]]-all_resi[[#This Row],[Total Biaya Setelah Diskon]]</f>
        <v>76755</v>
      </c>
      <c r="AU3424" s="2">
        <f>IF(all_resi[[#This Row],[Waktu Terima]]="","",_xlfn.DAYS(all_resi[[#This Row],[Waktu Terima]],all_resi[[#This Row],[Tanggal Pengiriman]]))</f>
        <v>2</v>
      </c>
    </row>
    <row r="3425" spans="1:47" x14ac:dyDescent="0.25">
      <c r="A3425" s="2" t="s">
        <v>18332</v>
      </c>
      <c r="B3425" s="1">
        <v>46202</v>
      </c>
      <c r="C3425" s="2" t="s">
        <v>42</v>
      </c>
      <c r="D3425" s="2" t="s">
        <v>43</v>
      </c>
      <c r="E3425" s="2" t="s">
        <v>44</v>
      </c>
      <c r="F3425" s="2" t="s">
        <v>45</v>
      </c>
      <c r="G3425" s="2" t="s">
        <v>46</v>
      </c>
      <c r="H3425" s="2" t="s">
        <v>47</v>
      </c>
      <c r="I3425" s="2" t="s">
        <v>18333</v>
      </c>
      <c r="J3425" s="2" t="s">
        <v>18334</v>
      </c>
      <c r="K3425" s="2" t="s">
        <v>75</v>
      </c>
      <c r="L3425" s="2" t="s">
        <v>2063</v>
      </c>
      <c r="M3425" s="2" t="s">
        <v>3209</v>
      </c>
      <c r="N3425" s="2" t="s">
        <v>18335</v>
      </c>
      <c r="O3425">
        <v>1</v>
      </c>
      <c r="P3425" s="2" t="s">
        <v>53</v>
      </c>
      <c r="Q3425">
        <v>100</v>
      </c>
      <c r="R3425">
        <v>0</v>
      </c>
      <c r="S3425" s="2" t="s">
        <v>54</v>
      </c>
      <c r="T3425" s="2" t="s">
        <v>55</v>
      </c>
      <c r="U3425" s="2" t="s">
        <v>225</v>
      </c>
      <c r="V3425" s="2"/>
      <c r="W3425">
        <v>65000</v>
      </c>
      <c r="X3425">
        <v>0</v>
      </c>
      <c r="Y3425">
        <v>0</v>
      </c>
      <c r="Z3425">
        <v>65000</v>
      </c>
      <c r="AB3425" s="2" t="s">
        <v>57</v>
      </c>
      <c r="AC3425">
        <v>26000</v>
      </c>
      <c r="AD3425">
        <v>39000</v>
      </c>
      <c r="AE3425">
        <v>169000</v>
      </c>
      <c r="AF3425">
        <v>2535</v>
      </c>
      <c r="AG3425" s="2" t="s">
        <v>18333</v>
      </c>
      <c r="AH3425" s="2"/>
      <c r="AI3425" s="1">
        <v>46207</v>
      </c>
      <c r="AJ3425" s="2"/>
      <c r="AK3425" s="2" t="s">
        <v>58</v>
      </c>
      <c r="AM3425" s="2" t="s">
        <v>59</v>
      </c>
      <c r="AP3425" s="2" t="s">
        <v>60</v>
      </c>
      <c r="AQ3425" s="2" t="s">
        <v>41</v>
      </c>
      <c r="AR3425">
        <v>104000</v>
      </c>
      <c r="AS3425" s="2" t="str">
        <f>_xlfn.IFNA(IF(VLOOKUP(all_resi[[#This Row],[No. Waybill]],settle_reconcile[No. Waybill],1,0)="","Recon","Recon"),"-")</f>
        <v>Recon</v>
      </c>
      <c r="AT3425" s="2">
        <f>all_resi[[#This Row],[Nilai COD]]-all_resi[[#This Row],[COD Fee]]-all_resi[[#This Row],[Total Biaya Setelah Diskon]]</f>
        <v>127465</v>
      </c>
      <c r="AU3425" s="2">
        <f>IF(all_resi[[#This Row],[Waktu Terima]]="","",_xlfn.DAYS(all_resi[[#This Row],[Waktu Terima]],all_resi[[#This Row],[Tanggal Pengiriman]]))</f>
        <v>5</v>
      </c>
    </row>
    <row r="3426" spans="1:47" x14ac:dyDescent="0.25">
      <c r="A3426" s="2" t="s">
        <v>18394</v>
      </c>
      <c r="B3426" s="1">
        <v>46202</v>
      </c>
      <c r="C3426" s="2" t="s">
        <v>42</v>
      </c>
      <c r="D3426" s="2" t="s">
        <v>43</v>
      </c>
      <c r="E3426" s="2" t="s">
        <v>44</v>
      </c>
      <c r="F3426" s="2" t="s">
        <v>45</v>
      </c>
      <c r="G3426" s="2" t="s">
        <v>46</v>
      </c>
      <c r="H3426" s="2" t="s">
        <v>47</v>
      </c>
      <c r="I3426" s="2" t="s">
        <v>18395</v>
      </c>
      <c r="J3426" s="2" t="s">
        <v>18396</v>
      </c>
      <c r="K3426" s="2" t="s">
        <v>156</v>
      </c>
      <c r="L3426" s="2" t="s">
        <v>1650</v>
      </c>
      <c r="M3426" s="2" t="s">
        <v>1651</v>
      </c>
      <c r="N3426" s="2" t="s">
        <v>18397</v>
      </c>
      <c r="O3426">
        <v>1</v>
      </c>
      <c r="P3426" s="2" t="s">
        <v>53</v>
      </c>
      <c r="Q3426">
        <v>100</v>
      </c>
      <c r="R3426">
        <v>0</v>
      </c>
      <c r="S3426" s="2" t="s">
        <v>54</v>
      </c>
      <c r="T3426" s="2" t="s">
        <v>55</v>
      </c>
      <c r="U3426" s="2" t="s">
        <v>207</v>
      </c>
      <c r="V3426" s="2"/>
      <c r="W3426">
        <v>85000</v>
      </c>
      <c r="X3426">
        <v>0</v>
      </c>
      <c r="Y3426">
        <v>0</v>
      </c>
      <c r="Z3426">
        <v>85000</v>
      </c>
      <c r="AB3426" s="2" t="s">
        <v>57</v>
      </c>
      <c r="AC3426">
        <v>34000</v>
      </c>
      <c r="AD3426">
        <v>51000</v>
      </c>
      <c r="AE3426">
        <v>155000</v>
      </c>
      <c r="AF3426">
        <v>2325</v>
      </c>
      <c r="AG3426" s="2"/>
      <c r="AH3426" s="2"/>
      <c r="AI3426" s="1"/>
      <c r="AJ3426" s="2"/>
      <c r="AK3426" s="2" t="s">
        <v>67</v>
      </c>
      <c r="AM3426" s="2" t="s">
        <v>59</v>
      </c>
      <c r="AP3426" s="2" t="s">
        <v>60</v>
      </c>
      <c r="AQ3426" s="2" t="s">
        <v>41</v>
      </c>
      <c r="AR3426">
        <v>70000</v>
      </c>
      <c r="AS3426" s="2" t="str">
        <f>_xlfn.IFNA(IF(VLOOKUP(all_resi[[#This Row],[No. Waybill]],settle_reconcile[No. Waybill],1,0)="","Recon","Recon"),"-")</f>
        <v>-</v>
      </c>
      <c r="AT3426" s="2">
        <f>all_resi[[#This Row],[Nilai COD]]-all_resi[[#This Row],[COD Fee]]-all_resi[[#This Row],[Total Biaya Setelah Diskon]]</f>
        <v>101675</v>
      </c>
      <c r="AU3426" s="2" t="str">
        <f>IF(all_resi[[#This Row],[Waktu Terima]]="","",_xlfn.DAYS(all_resi[[#This Row],[Waktu Terima]],all_resi[[#This Row],[Tanggal Pengiriman]]))</f>
        <v/>
      </c>
    </row>
    <row r="3427" spans="1:47" x14ac:dyDescent="0.25">
      <c r="A3427" s="2" t="s">
        <v>18149</v>
      </c>
      <c r="B3427" s="1">
        <v>46202</v>
      </c>
      <c r="C3427" s="2" t="s">
        <v>42</v>
      </c>
      <c r="D3427" s="2" t="s">
        <v>43</v>
      </c>
      <c r="E3427" s="2" t="s">
        <v>44</v>
      </c>
      <c r="F3427" s="2" t="s">
        <v>45</v>
      </c>
      <c r="G3427" s="2" t="s">
        <v>46</v>
      </c>
      <c r="H3427" s="2" t="s">
        <v>47</v>
      </c>
      <c r="I3427" s="2" t="s">
        <v>18150</v>
      </c>
      <c r="J3427" s="2" t="s">
        <v>18151</v>
      </c>
      <c r="K3427" s="2" t="s">
        <v>82</v>
      </c>
      <c r="L3427" s="2" t="s">
        <v>977</v>
      </c>
      <c r="M3427" s="2" t="s">
        <v>18152</v>
      </c>
      <c r="N3427" s="2" t="s">
        <v>18153</v>
      </c>
      <c r="O3427">
        <v>1</v>
      </c>
      <c r="P3427" s="2" t="s">
        <v>53</v>
      </c>
      <c r="Q3427">
        <v>100</v>
      </c>
      <c r="R3427">
        <v>0</v>
      </c>
      <c r="S3427" s="2" t="s">
        <v>54</v>
      </c>
      <c r="T3427" s="2" t="s">
        <v>55</v>
      </c>
      <c r="U3427" s="2" t="s">
        <v>207</v>
      </c>
      <c r="V3427" s="2"/>
      <c r="W3427">
        <v>67000</v>
      </c>
      <c r="X3427">
        <v>0</v>
      </c>
      <c r="Y3427">
        <v>0</v>
      </c>
      <c r="Z3427">
        <v>67000</v>
      </c>
      <c r="AB3427" s="2" t="s">
        <v>57</v>
      </c>
      <c r="AC3427">
        <v>26800</v>
      </c>
      <c r="AD3427">
        <v>40200</v>
      </c>
      <c r="AE3427">
        <v>137000</v>
      </c>
      <c r="AF3427">
        <v>2055</v>
      </c>
      <c r="AG3427" s="2" t="s">
        <v>18150</v>
      </c>
      <c r="AH3427" s="2"/>
      <c r="AI3427" s="1">
        <v>46205</v>
      </c>
      <c r="AJ3427" s="2"/>
      <c r="AK3427" s="2" t="s">
        <v>58</v>
      </c>
      <c r="AM3427" s="2" t="s">
        <v>59</v>
      </c>
      <c r="AP3427" s="2" t="s">
        <v>60</v>
      </c>
      <c r="AQ3427" s="2" t="s">
        <v>41</v>
      </c>
      <c r="AR3427">
        <v>70000</v>
      </c>
      <c r="AS3427" s="2" t="str">
        <f>_xlfn.IFNA(IF(VLOOKUP(all_resi[[#This Row],[No. Waybill]],settle_reconcile[No. Waybill],1,0)="","Recon","Recon"),"-")</f>
        <v>Recon</v>
      </c>
      <c r="AT3427" s="2">
        <f>all_resi[[#This Row],[Nilai COD]]-all_resi[[#This Row],[COD Fee]]-all_resi[[#This Row],[Total Biaya Setelah Diskon]]</f>
        <v>94745</v>
      </c>
      <c r="AU3427" s="2">
        <f>IF(all_resi[[#This Row],[Waktu Terima]]="","",_xlfn.DAYS(all_resi[[#This Row],[Waktu Terima]],all_resi[[#This Row],[Tanggal Pengiriman]]))</f>
        <v>3</v>
      </c>
    </row>
    <row r="3428" spans="1:47" x14ac:dyDescent="0.25">
      <c r="A3428" s="2" t="s">
        <v>18374</v>
      </c>
      <c r="B3428" s="1">
        <v>46202</v>
      </c>
      <c r="C3428" s="2" t="s">
        <v>42</v>
      </c>
      <c r="D3428" s="2" t="s">
        <v>43</v>
      </c>
      <c r="E3428" s="2" t="s">
        <v>44</v>
      </c>
      <c r="F3428" s="2" t="s">
        <v>45</v>
      </c>
      <c r="G3428" s="2" t="s">
        <v>46</v>
      </c>
      <c r="H3428" s="2" t="s">
        <v>47</v>
      </c>
      <c r="I3428" s="2" t="s">
        <v>18375</v>
      </c>
      <c r="J3428" s="2" t="s">
        <v>18376</v>
      </c>
      <c r="K3428" s="2" t="s">
        <v>171</v>
      </c>
      <c r="L3428" s="2" t="s">
        <v>3306</v>
      </c>
      <c r="M3428" s="2" t="s">
        <v>3307</v>
      </c>
      <c r="N3428" s="2" t="s">
        <v>18377</v>
      </c>
      <c r="O3428">
        <v>1</v>
      </c>
      <c r="P3428" s="2" t="s">
        <v>53</v>
      </c>
      <c r="Q3428">
        <v>100</v>
      </c>
      <c r="R3428">
        <v>0</v>
      </c>
      <c r="S3428" s="2" t="s">
        <v>54</v>
      </c>
      <c r="T3428" s="2" t="s">
        <v>55</v>
      </c>
      <c r="U3428" s="2" t="s">
        <v>207</v>
      </c>
      <c r="V3428" s="2"/>
      <c r="W3428">
        <v>38000</v>
      </c>
      <c r="X3428">
        <v>0</v>
      </c>
      <c r="Y3428">
        <v>0</v>
      </c>
      <c r="Z3428">
        <v>38000</v>
      </c>
      <c r="AB3428" s="2" t="s">
        <v>57</v>
      </c>
      <c r="AC3428">
        <v>15200</v>
      </c>
      <c r="AD3428">
        <v>22800</v>
      </c>
      <c r="AE3428">
        <v>108000</v>
      </c>
      <c r="AF3428">
        <v>1620</v>
      </c>
      <c r="AG3428" s="2" t="s">
        <v>18375</v>
      </c>
      <c r="AH3428" s="2"/>
      <c r="AI3428" s="1">
        <v>46206</v>
      </c>
      <c r="AJ3428" s="2"/>
      <c r="AK3428" s="2" t="s">
        <v>58</v>
      </c>
      <c r="AM3428" s="2" t="s">
        <v>59</v>
      </c>
      <c r="AP3428" s="2" t="s">
        <v>60</v>
      </c>
      <c r="AQ3428" s="2" t="s">
        <v>41</v>
      </c>
      <c r="AR3428">
        <v>70000</v>
      </c>
      <c r="AS3428" s="2" t="str">
        <f>_xlfn.IFNA(IF(VLOOKUP(all_resi[[#This Row],[No. Waybill]],settle_reconcile[No. Waybill],1,0)="","Recon","Recon"),"-")</f>
        <v>Recon</v>
      </c>
      <c r="AT3428" s="2">
        <f>all_resi[[#This Row],[Nilai COD]]-all_resi[[#This Row],[COD Fee]]-all_resi[[#This Row],[Total Biaya Setelah Diskon]]</f>
        <v>83580</v>
      </c>
      <c r="AU3428" s="2">
        <f>IF(all_resi[[#This Row],[Waktu Terima]]="","",_xlfn.DAYS(all_resi[[#This Row],[Waktu Terima]],all_resi[[#This Row],[Tanggal Pengiriman]]))</f>
        <v>4</v>
      </c>
    </row>
    <row r="3429" spans="1:47" x14ac:dyDescent="0.25">
      <c r="A3429" s="2" t="s">
        <v>18398</v>
      </c>
      <c r="B3429" s="1">
        <v>46202</v>
      </c>
      <c r="C3429" s="2" t="s">
        <v>42</v>
      </c>
      <c r="D3429" s="2" t="s">
        <v>43</v>
      </c>
      <c r="E3429" s="2" t="s">
        <v>44</v>
      </c>
      <c r="F3429" s="2" t="s">
        <v>45</v>
      </c>
      <c r="G3429" s="2" t="s">
        <v>46</v>
      </c>
      <c r="H3429" s="2" t="s">
        <v>47</v>
      </c>
      <c r="I3429" s="2" t="s">
        <v>18399</v>
      </c>
      <c r="J3429" s="2" t="s">
        <v>18400</v>
      </c>
      <c r="K3429" s="2" t="s">
        <v>252</v>
      </c>
      <c r="L3429" s="2" t="s">
        <v>4938</v>
      </c>
      <c r="M3429" s="2" t="s">
        <v>4939</v>
      </c>
      <c r="N3429" s="2" t="s">
        <v>18401</v>
      </c>
      <c r="O3429">
        <v>1</v>
      </c>
      <c r="P3429" s="2" t="s">
        <v>53</v>
      </c>
      <c r="Q3429">
        <v>100</v>
      </c>
      <c r="R3429">
        <v>0</v>
      </c>
      <c r="S3429" s="2" t="s">
        <v>54</v>
      </c>
      <c r="T3429" s="2" t="s">
        <v>55</v>
      </c>
      <c r="U3429" s="2" t="s">
        <v>207</v>
      </c>
      <c r="V3429" s="2"/>
      <c r="W3429">
        <v>20000</v>
      </c>
      <c r="X3429">
        <v>0</v>
      </c>
      <c r="Y3429">
        <v>0</v>
      </c>
      <c r="Z3429">
        <v>20000</v>
      </c>
      <c r="AB3429" s="2" t="s">
        <v>57</v>
      </c>
      <c r="AC3429">
        <v>13000</v>
      </c>
      <c r="AD3429">
        <v>7000</v>
      </c>
      <c r="AE3429">
        <v>90000</v>
      </c>
      <c r="AF3429">
        <v>1350</v>
      </c>
      <c r="AG3429" s="2" t="s">
        <v>18399</v>
      </c>
      <c r="AH3429" s="2"/>
      <c r="AI3429" s="1">
        <v>46204</v>
      </c>
      <c r="AJ3429" s="2"/>
      <c r="AK3429" s="2" t="s">
        <v>58</v>
      </c>
      <c r="AM3429" s="2" t="s">
        <v>59</v>
      </c>
      <c r="AP3429" s="2" t="s">
        <v>60</v>
      </c>
      <c r="AQ3429" s="2" t="s">
        <v>41</v>
      </c>
      <c r="AR3429">
        <v>70000</v>
      </c>
      <c r="AS3429" s="2" t="str">
        <f>_xlfn.IFNA(IF(VLOOKUP(all_resi[[#This Row],[No. Waybill]],settle_reconcile[No. Waybill],1,0)="","Recon","Recon"),"-")</f>
        <v>Recon</v>
      </c>
      <c r="AT3429" s="2">
        <f>all_resi[[#This Row],[Nilai COD]]-all_resi[[#This Row],[COD Fee]]-all_resi[[#This Row],[Total Biaya Setelah Diskon]]</f>
        <v>81650</v>
      </c>
      <c r="AU3429" s="2">
        <f>IF(all_resi[[#This Row],[Waktu Terima]]="","",_xlfn.DAYS(all_resi[[#This Row],[Waktu Terima]],all_resi[[#This Row],[Tanggal Pengiriman]]))</f>
        <v>2</v>
      </c>
    </row>
    <row r="3430" spans="1:47" x14ac:dyDescent="0.25">
      <c r="A3430" s="2" t="s">
        <v>18141</v>
      </c>
      <c r="B3430" s="1">
        <v>46202</v>
      </c>
      <c r="C3430" s="2" t="s">
        <v>42</v>
      </c>
      <c r="D3430" s="2" t="s">
        <v>43</v>
      </c>
      <c r="E3430" s="2" t="s">
        <v>44</v>
      </c>
      <c r="F3430" s="2" t="s">
        <v>45</v>
      </c>
      <c r="G3430" s="2" t="s">
        <v>46</v>
      </c>
      <c r="H3430" s="2" t="s">
        <v>80</v>
      </c>
      <c r="I3430" s="2" t="s">
        <v>18142</v>
      </c>
      <c r="J3430" s="2" t="s">
        <v>18143</v>
      </c>
      <c r="K3430" s="2" t="s">
        <v>82</v>
      </c>
      <c r="L3430" s="2" t="s">
        <v>3110</v>
      </c>
      <c r="M3430" s="2" t="s">
        <v>11333</v>
      </c>
      <c r="N3430" s="2" t="s">
        <v>18144</v>
      </c>
      <c r="O3430">
        <v>1</v>
      </c>
      <c r="P3430" s="2" t="s">
        <v>53</v>
      </c>
      <c r="Q3430">
        <v>100</v>
      </c>
      <c r="R3430">
        <v>0</v>
      </c>
      <c r="S3430" s="2" t="s">
        <v>54</v>
      </c>
      <c r="T3430" s="2" t="s">
        <v>55</v>
      </c>
      <c r="U3430" s="2" t="s">
        <v>86</v>
      </c>
      <c r="V3430" s="2"/>
      <c r="W3430">
        <v>59000</v>
      </c>
      <c r="X3430">
        <v>0</v>
      </c>
      <c r="Y3430">
        <v>0</v>
      </c>
      <c r="Z3430">
        <v>59000</v>
      </c>
      <c r="AB3430" s="2" t="s">
        <v>57</v>
      </c>
      <c r="AC3430">
        <v>23600</v>
      </c>
      <c r="AD3430">
        <v>35400</v>
      </c>
      <c r="AE3430">
        <v>111000</v>
      </c>
      <c r="AF3430">
        <v>1665</v>
      </c>
      <c r="AG3430" s="2" t="s">
        <v>18142</v>
      </c>
      <c r="AH3430" s="2"/>
      <c r="AI3430" s="1">
        <v>46205</v>
      </c>
      <c r="AJ3430" s="2" t="s">
        <v>87</v>
      </c>
      <c r="AK3430" s="2" t="s">
        <v>58</v>
      </c>
      <c r="AM3430" s="2" t="s">
        <v>59</v>
      </c>
      <c r="AP3430" s="2" t="s">
        <v>60</v>
      </c>
      <c r="AQ3430" s="2" t="s">
        <v>41</v>
      </c>
      <c r="AR3430">
        <v>52000</v>
      </c>
      <c r="AS3430" s="2" t="str">
        <f>_xlfn.IFNA(IF(VLOOKUP(all_resi[[#This Row],[No. Waybill]],settle_reconcile[No. Waybill],1,0)="","Recon","Recon"),"-")</f>
        <v>Recon</v>
      </c>
      <c r="AT3430" s="2">
        <f>all_resi[[#This Row],[Nilai COD]]-all_resi[[#This Row],[COD Fee]]-all_resi[[#This Row],[Total Biaya Setelah Diskon]]</f>
        <v>73935</v>
      </c>
      <c r="AU3430" s="2">
        <f>IF(all_resi[[#This Row],[Waktu Terima]]="","",_xlfn.DAYS(all_resi[[#This Row],[Waktu Terima]],all_resi[[#This Row],[Tanggal Pengiriman]]))</f>
        <v>3</v>
      </c>
    </row>
    <row r="3431" spans="1:47" x14ac:dyDescent="0.25">
      <c r="A3431" s="2" t="s">
        <v>17986</v>
      </c>
      <c r="B3431" s="1">
        <v>46202</v>
      </c>
      <c r="C3431" s="2" t="s">
        <v>42</v>
      </c>
      <c r="D3431" s="2" t="s">
        <v>43</v>
      </c>
      <c r="E3431" s="2" t="s">
        <v>44</v>
      </c>
      <c r="F3431" s="2" t="s">
        <v>45</v>
      </c>
      <c r="G3431" s="2" t="s">
        <v>46</v>
      </c>
      <c r="H3431" s="2" t="s">
        <v>47</v>
      </c>
      <c r="I3431" s="2" t="s">
        <v>17987</v>
      </c>
      <c r="J3431" s="2" t="s">
        <v>17988</v>
      </c>
      <c r="K3431" s="2" t="s">
        <v>203</v>
      </c>
      <c r="L3431" s="2" t="s">
        <v>4605</v>
      </c>
      <c r="M3431" s="2" t="s">
        <v>17989</v>
      </c>
      <c r="N3431" s="2" t="s">
        <v>17990</v>
      </c>
      <c r="O3431">
        <v>1</v>
      </c>
      <c r="P3431" s="2" t="s">
        <v>53</v>
      </c>
      <c r="Q3431">
        <v>100</v>
      </c>
      <c r="R3431">
        <v>0</v>
      </c>
      <c r="S3431" s="2" t="s">
        <v>54</v>
      </c>
      <c r="T3431" s="2" t="s">
        <v>55</v>
      </c>
      <c r="U3431" s="2" t="s">
        <v>1301</v>
      </c>
      <c r="V3431" s="2"/>
      <c r="W3431">
        <v>14000</v>
      </c>
      <c r="X3431">
        <v>0</v>
      </c>
      <c r="Y3431">
        <v>0</v>
      </c>
      <c r="Z3431">
        <v>14000</v>
      </c>
      <c r="AB3431" s="2" t="s">
        <v>57</v>
      </c>
      <c r="AC3431">
        <v>8000</v>
      </c>
      <c r="AD3431">
        <v>6000</v>
      </c>
      <c r="AE3431">
        <v>130000</v>
      </c>
      <c r="AF3431">
        <v>1950</v>
      </c>
      <c r="AG3431" s="2" t="s">
        <v>17987</v>
      </c>
      <c r="AH3431" s="2"/>
      <c r="AI3431" s="1">
        <v>46204</v>
      </c>
      <c r="AJ3431" s="2"/>
      <c r="AK3431" s="2" t="s">
        <v>58</v>
      </c>
      <c r="AM3431" s="2" t="s">
        <v>59</v>
      </c>
      <c r="AP3431" s="2" t="s">
        <v>60</v>
      </c>
      <c r="AQ3431" s="2" t="s">
        <v>41</v>
      </c>
      <c r="AR3431">
        <v>116000</v>
      </c>
      <c r="AS3431" s="2" t="str">
        <f>_xlfn.IFNA(IF(VLOOKUP(all_resi[[#This Row],[No. Waybill]],settle_reconcile[No. Waybill],1,0)="","Recon","Recon"),"-")</f>
        <v>Recon</v>
      </c>
      <c r="AT3431" s="2">
        <f>all_resi[[#This Row],[Nilai COD]]-all_resi[[#This Row],[COD Fee]]-all_resi[[#This Row],[Total Biaya Setelah Diskon]]</f>
        <v>122050</v>
      </c>
      <c r="AU3431" s="2">
        <f>IF(all_resi[[#This Row],[Waktu Terima]]="","",_xlfn.DAYS(all_resi[[#This Row],[Waktu Terima]],all_resi[[#This Row],[Tanggal Pengiriman]]))</f>
        <v>2</v>
      </c>
    </row>
    <row r="3432" spans="1:47" x14ac:dyDescent="0.25">
      <c r="A3432" s="2" t="s">
        <v>18402</v>
      </c>
      <c r="B3432" s="1">
        <v>46202</v>
      </c>
      <c r="C3432" s="2" t="s">
        <v>42</v>
      </c>
      <c r="D3432" s="2" t="s">
        <v>43</v>
      </c>
      <c r="E3432" s="2" t="s">
        <v>44</v>
      </c>
      <c r="F3432" s="2" t="s">
        <v>45</v>
      </c>
      <c r="G3432" s="2" t="s">
        <v>46</v>
      </c>
      <c r="H3432" s="2" t="s">
        <v>47</v>
      </c>
      <c r="I3432" s="2" t="s">
        <v>18403</v>
      </c>
      <c r="J3432" s="2" t="s">
        <v>18404</v>
      </c>
      <c r="K3432" s="2" t="s">
        <v>143</v>
      </c>
      <c r="L3432" s="2" t="s">
        <v>144</v>
      </c>
      <c r="M3432" s="2" t="s">
        <v>18405</v>
      </c>
      <c r="N3432" s="2" t="s">
        <v>18406</v>
      </c>
      <c r="O3432">
        <v>1</v>
      </c>
      <c r="P3432" s="2" t="s">
        <v>53</v>
      </c>
      <c r="Q3432">
        <v>100</v>
      </c>
      <c r="R3432">
        <v>0</v>
      </c>
      <c r="S3432" s="2" t="s">
        <v>54</v>
      </c>
      <c r="T3432" s="2" t="s">
        <v>55</v>
      </c>
      <c r="U3432" s="2" t="s">
        <v>764</v>
      </c>
      <c r="V3432" s="2"/>
      <c r="W3432">
        <v>26000</v>
      </c>
      <c r="X3432">
        <v>0</v>
      </c>
      <c r="Y3432">
        <v>0</v>
      </c>
      <c r="Z3432">
        <v>26000</v>
      </c>
      <c r="AB3432" s="2" t="s">
        <v>57</v>
      </c>
      <c r="AC3432">
        <v>19000</v>
      </c>
      <c r="AD3432">
        <v>7000</v>
      </c>
      <c r="AE3432">
        <v>68000</v>
      </c>
      <c r="AF3432">
        <v>1020</v>
      </c>
      <c r="AG3432" s="2" t="s">
        <v>18403</v>
      </c>
      <c r="AH3432" s="2"/>
      <c r="AI3432" s="1">
        <v>46204</v>
      </c>
      <c r="AJ3432" s="2"/>
      <c r="AK3432" s="2" t="s">
        <v>58</v>
      </c>
      <c r="AM3432" s="2" t="s">
        <v>59</v>
      </c>
      <c r="AP3432" s="2" t="s">
        <v>60</v>
      </c>
      <c r="AQ3432" s="2" t="s">
        <v>41</v>
      </c>
      <c r="AR3432">
        <v>42000</v>
      </c>
      <c r="AS3432" s="2" t="str">
        <f>_xlfn.IFNA(IF(VLOOKUP(all_resi[[#This Row],[No. Waybill]],settle_reconcile[No. Waybill],1,0)="","Recon","Recon"),"-")</f>
        <v>Recon</v>
      </c>
      <c r="AT3432" s="2">
        <f>all_resi[[#This Row],[Nilai COD]]-all_resi[[#This Row],[COD Fee]]-all_resi[[#This Row],[Total Biaya Setelah Diskon]]</f>
        <v>59980</v>
      </c>
      <c r="AU3432" s="2">
        <f>IF(all_resi[[#This Row],[Waktu Terima]]="","",_xlfn.DAYS(all_resi[[#This Row],[Waktu Terima]],all_resi[[#This Row],[Tanggal Pengiriman]]))</f>
        <v>2</v>
      </c>
    </row>
    <row r="3433" spans="1:47" x14ac:dyDescent="0.25">
      <c r="A3433" s="2" t="s">
        <v>17932</v>
      </c>
      <c r="B3433" s="1">
        <v>46202</v>
      </c>
      <c r="C3433" s="2" t="s">
        <v>42</v>
      </c>
      <c r="D3433" s="2" t="s">
        <v>43</v>
      </c>
      <c r="E3433" s="2" t="s">
        <v>44</v>
      </c>
      <c r="F3433" s="2" t="s">
        <v>45</v>
      </c>
      <c r="G3433" s="2" t="s">
        <v>46</v>
      </c>
      <c r="H3433" s="2" t="s">
        <v>80</v>
      </c>
      <c r="I3433" s="2" t="s">
        <v>17933</v>
      </c>
      <c r="J3433" s="2" t="s">
        <v>17934</v>
      </c>
      <c r="K3433" s="2" t="s">
        <v>75</v>
      </c>
      <c r="L3433" s="2" t="s">
        <v>3728</v>
      </c>
      <c r="M3433" s="2" t="s">
        <v>17935</v>
      </c>
      <c r="N3433" s="2" t="s">
        <v>17936</v>
      </c>
      <c r="O3433">
        <v>1</v>
      </c>
      <c r="P3433" s="2" t="s">
        <v>53</v>
      </c>
      <c r="Q3433">
        <v>100</v>
      </c>
      <c r="R3433">
        <v>0</v>
      </c>
      <c r="S3433" s="2" t="s">
        <v>54</v>
      </c>
      <c r="T3433" s="2" t="s">
        <v>55</v>
      </c>
      <c r="U3433" s="2" t="s">
        <v>86</v>
      </c>
      <c r="V3433" s="2"/>
      <c r="W3433">
        <v>61000</v>
      </c>
      <c r="X3433">
        <v>0</v>
      </c>
      <c r="Y3433">
        <v>0</v>
      </c>
      <c r="Z3433">
        <v>61000</v>
      </c>
      <c r="AB3433" s="2" t="s">
        <v>57</v>
      </c>
      <c r="AC3433">
        <v>24400</v>
      </c>
      <c r="AD3433">
        <v>36600</v>
      </c>
      <c r="AE3433">
        <v>121000</v>
      </c>
      <c r="AF3433">
        <v>1815</v>
      </c>
      <c r="AG3433" s="2"/>
      <c r="AH3433" s="2"/>
      <c r="AI3433" s="1"/>
      <c r="AJ3433" s="2" t="s">
        <v>87</v>
      </c>
      <c r="AK3433" s="2" t="s">
        <v>67</v>
      </c>
      <c r="AM3433" s="2" t="s">
        <v>59</v>
      </c>
      <c r="AP3433" s="2" t="s">
        <v>60</v>
      </c>
      <c r="AQ3433" s="2" t="s">
        <v>41</v>
      </c>
      <c r="AR3433">
        <v>60000</v>
      </c>
      <c r="AS3433" s="2" t="str">
        <f>_xlfn.IFNA(IF(VLOOKUP(all_resi[[#This Row],[No. Waybill]],settle_reconcile[No. Waybill],1,0)="","Recon","Recon"),"-")</f>
        <v>-</v>
      </c>
      <c r="AT3433" s="2">
        <f>all_resi[[#This Row],[Nilai COD]]-all_resi[[#This Row],[COD Fee]]-all_resi[[#This Row],[Total Biaya Setelah Diskon]]</f>
        <v>82585</v>
      </c>
      <c r="AU3433" s="2" t="str">
        <f>IF(all_resi[[#This Row],[Waktu Terima]]="","",_xlfn.DAYS(all_resi[[#This Row],[Waktu Terima]],all_resi[[#This Row],[Tanggal Pengiriman]]))</f>
        <v/>
      </c>
    </row>
    <row r="3434" spans="1:47" x14ac:dyDescent="0.25">
      <c r="A3434" s="2" t="s">
        <v>18412</v>
      </c>
      <c r="B3434" s="1">
        <v>46202</v>
      </c>
      <c r="C3434" s="2" t="s">
        <v>42</v>
      </c>
      <c r="D3434" s="2" t="s">
        <v>43</v>
      </c>
      <c r="E3434" s="2" t="s">
        <v>44</v>
      </c>
      <c r="F3434" s="2" t="s">
        <v>45</v>
      </c>
      <c r="G3434" s="2" t="s">
        <v>46</v>
      </c>
      <c r="H3434" s="2" t="s">
        <v>47</v>
      </c>
      <c r="I3434" s="2" t="s">
        <v>18413</v>
      </c>
      <c r="J3434" s="2" t="s">
        <v>18414</v>
      </c>
      <c r="K3434" s="2" t="s">
        <v>156</v>
      </c>
      <c r="L3434" s="2" t="s">
        <v>1694</v>
      </c>
      <c r="M3434" s="2" t="s">
        <v>1695</v>
      </c>
      <c r="N3434" s="2" t="s">
        <v>18415</v>
      </c>
      <c r="O3434">
        <v>1</v>
      </c>
      <c r="P3434" s="2" t="s">
        <v>53</v>
      </c>
      <c r="Q3434">
        <v>100</v>
      </c>
      <c r="R3434">
        <v>0</v>
      </c>
      <c r="S3434" s="2" t="s">
        <v>54</v>
      </c>
      <c r="T3434" s="2" t="s">
        <v>55</v>
      </c>
      <c r="U3434" s="2" t="s">
        <v>207</v>
      </c>
      <c r="V3434" s="2"/>
      <c r="W3434">
        <v>83000</v>
      </c>
      <c r="X3434">
        <v>0</v>
      </c>
      <c r="Y3434">
        <v>0</v>
      </c>
      <c r="Z3434">
        <v>83000</v>
      </c>
      <c r="AB3434" s="2" t="s">
        <v>57</v>
      </c>
      <c r="AC3434">
        <v>33200</v>
      </c>
      <c r="AD3434">
        <v>49800</v>
      </c>
      <c r="AE3434">
        <v>153000</v>
      </c>
      <c r="AF3434">
        <v>2295</v>
      </c>
      <c r="AG3434" s="2"/>
      <c r="AH3434" s="2"/>
      <c r="AI3434" s="1"/>
      <c r="AJ3434" s="2"/>
      <c r="AK3434" s="2" t="s">
        <v>67</v>
      </c>
      <c r="AM3434" s="2" t="s">
        <v>59</v>
      </c>
      <c r="AP3434" s="2" t="s">
        <v>60</v>
      </c>
      <c r="AQ3434" s="2" t="s">
        <v>41</v>
      </c>
      <c r="AR3434">
        <v>70000</v>
      </c>
      <c r="AS3434" s="2" t="str">
        <f>_xlfn.IFNA(IF(VLOOKUP(all_resi[[#This Row],[No. Waybill]],settle_reconcile[No. Waybill],1,0)="","Recon","Recon"),"-")</f>
        <v>-</v>
      </c>
      <c r="AT3434" s="2">
        <f>all_resi[[#This Row],[Nilai COD]]-all_resi[[#This Row],[COD Fee]]-all_resi[[#This Row],[Total Biaya Setelah Diskon]]</f>
        <v>100905</v>
      </c>
      <c r="AU3434" s="2" t="str">
        <f>IF(all_resi[[#This Row],[Waktu Terima]]="","",_xlfn.DAYS(all_resi[[#This Row],[Waktu Terima]],all_resi[[#This Row],[Tanggal Pengiriman]]))</f>
        <v/>
      </c>
    </row>
    <row r="3435" spans="1:47" x14ac:dyDescent="0.25">
      <c r="A3435" s="2" t="s">
        <v>18378</v>
      </c>
      <c r="B3435" s="1">
        <v>46202</v>
      </c>
      <c r="C3435" s="2" t="s">
        <v>42</v>
      </c>
      <c r="D3435" s="2" t="s">
        <v>43</v>
      </c>
      <c r="E3435" s="2" t="s">
        <v>44</v>
      </c>
      <c r="F3435" s="2" t="s">
        <v>45</v>
      </c>
      <c r="G3435" s="2" t="s">
        <v>46</v>
      </c>
      <c r="H3435" s="2" t="s">
        <v>47</v>
      </c>
      <c r="I3435" s="2" t="s">
        <v>18379</v>
      </c>
      <c r="J3435" s="2" t="s">
        <v>18380</v>
      </c>
      <c r="K3435" s="2" t="s">
        <v>377</v>
      </c>
      <c r="L3435" s="2" t="s">
        <v>378</v>
      </c>
      <c r="M3435" s="2" t="s">
        <v>943</v>
      </c>
      <c r="N3435" s="2" t="s">
        <v>18381</v>
      </c>
      <c r="O3435">
        <v>1</v>
      </c>
      <c r="P3435" s="2" t="s">
        <v>53</v>
      </c>
      <c r="Q3435">
        <v>100</v>
      </c>
      <c r="R3435">
        <v>0</v>
      </c>
      <c r="S3435" s="2" t="s">
        <v>54</v>
      </c>
      <c r="T3435" s="2" t="s">
        <v>55</v>
      </c>
      <c r="U3435" s="2" t="s">
        <v>207</v>
      </c>
      <c r="V3435" s="2"/>
      <c r="W3435">
        <v>75000</v>
      </c>
      <c r="X3435">
        <v>0</v>
      </c>
      <c r="Y3435">
        <v>0</v>
      </c>
      <c r="Z3435">
        <v>75000</v>
      </c>
      <c r="AB3435" s="2" t="s">
        <v>57</v>
      </c>
      <c r="AC3435">
        <v>30000</v>
      </c>
      <c r="AD3435">
        <v>45000</v>
      </c>
      <c r="AE3435">
        <v>145000</v>
      </c>
      <c r="AF3435">
        <v>2175</v>
      </c>
      <c r="AG3435" s="2" t="s">
        <v>18379</v>
      </c>
      <c r="AH3435" s="2"/>
      <c r="AI3435" s="1">
        <v>46206</v>
      </c>
      <c r="AJ3435" s="2"/>
      <c r="AK3435" s="2" t="s">
        <v>58</v>
      </c>
      <c r="AM3435" s="2" t="s">
        <v>59</v>
      </c>
      <c r="AP3435" s="2" t="s">
        <v>60</v>
      </c>
      <c r="AQ3435" s="2" t="s">
        <v>41</v>
      </c>
      <c r="AR3435">
        <v>70000</v>
      </c>
      <c r="AS3435" s="2" t="str">
        <f>_xlfn.IFNA(IF(VLOOKUP(all_resi[[#This Row],[No. Waybill]],settle_reconcile[No. Waybill],1,0)="","Recon","Recon"),"-")</f>
        <v>Recon</v>
      </c>
      <c r="AT3435" s="2">
        <f>all_resi[[#This Row],[Nilai COD]]-all_resi[[#This Row],[COD Fee]]-all_resi[[#This Row],[Total Biaya Setelah Diskon]]</f>
        <v>97825</v>
      </c>
      <c r="AU3435" s="2">
        <f>IF(all_resi[[#This Row],[Waktu Terima]]="","",_xlfn.DAYS(all_resi[[#This Row],[Waktu Terima]],all_resi[[#This Row],[Tanggal Pengiriman]]))</f>
        <v>4</v>
      </c>
    </row>
    <row r="3436" spans="1:47" x14ac:dyDescent="0.25">
      <c r="A3436" s="2" t="s">
        <v>18407</v>
      </c>
      <c r="B3436" s="1">
        <v>46202</v>
      </c>
      <c r="C3436" s="2" t="s">
        <v>42</v>
      </c>
      <c r="D3436" s="2" t="s">
        <v>43</v>
      </c>
      <c r="E3436" s="2" t="s">
        <v>44</v>
      </c>
      <c r="F3436" s="2" t="s">
        <v>45</v>
      </c>
      <c r="G3436" s="2" t="s">
        <v>46</v>
      </c>
      <c r="H3436" s="2" t="s">
        <v>47</v>
      </c>
      <c r="I3436" s="2" t="s">
        <v>18408</v>
      </c>
      <c r="J3436" s="2" t="s">
        <v>18409</v>
      </c>
      <c r="K3436" s="2" t="s">
        <v>156</v>
      </c>
      <c r="L3436" s="2" t="s">
        <v>157</v>
      </c>
      <c r="M3436" s="2" t="s">
        <v>18410</v>
      </c>
      <c r="N3436" s="2" t="s">
        <v>18411</v>
      </c>
      <c r="O3436">
        <v>1</v>
      </c>
      <c r="P3436" s="2" t="s">
        <v>53</v>
      </c>
      <c r="Q3436">
        <v>100</v>
      </c>
      <c r="R3436">
        <v>0</v>
      </c>
      <c r="S3436" s="2" t="s">
        <v>54</v>
      </c>
      <c r="T3436" s="2" t="s">
        <v>55</v>
      </c>
      <c r="U3436" s="2" t="s">
        <v>207</v>
      </c>
      <c r="V3436" s="2"/>
      <c r="W3436">
        <v>85000</v>
      </c>
      <c r="X3436">
        <v>0</v>
      </c>
      <c r="Y3436">
        <v>0</v>
      </c>
      <c r="Z3436">
        <v>85000</v>
      </c>
      <c r="AB3436" s="2" t="s">
        <v>57</v>
      </c>
      <c r="AC3436">
        <v>34000</v>
      </c>
      <c r="AD3436">
        <v>51000</v>
      </c>
      <c r="AE3436">
        <v>155000</v>
      </c>
      <c r="AF3436">
        <v>2325</v>
      </c>
      <c r="AG3436" s="2"/>
      <c r="AH3436" s="2"/>
      <c r="AI3436" s="1"/>
      <c r="AJ3436" s="2"/>
      <c r="AK3436" s="2" t="s">
        <v>67</v>
      </c>
      <c r="AM3436" s="2" t="s">
        <v>59</v>
      </c>
      <c r="AP3436" s="2" t="s">
        <v>60</v>
      </c>
      <c r="AQ3436" s="2" t="s">
        <v>41</v>
      </c>
      <c r="AR3436">
        <v>70000</v>
      </c>
      <c r="AS3436" s="2" t="str">
        <f>_xlfn.IFNA(IF(VLOOKUP(all_resi[[#This Row],[No. Waybill]],settle_reconcile[No. Waybill],1,0)="","Recon","Recon"),"-")</f>
        <v>-</v>
      </c>
      <c r="AT3436" s="2">
        <f>all_resi[[#This Row],[Nilai COD]]-all_resi[[#This Row],[COD Fee]]-all_resi[[#This Row],[Total Biaya Setelah Diskon]]</f>
        <v>101675</v>
      </c>
      <c r="AU3436" s="2" t="str">
        <f>IF(all_resi[[#This Row],[Waktu Terima]]="","",_xlfn.DAYS(all_resi[[#This Row],[Waktu Terima]],all_resi[[#This Row],[Tanggal Pengiriman]]))</f>
        <v/>
      </c>
    </row>
    <row r="3437" spans="1:47" x14ac:dyDescent="0.25">
      <c r="A3437" s="2" t="s">
        <v>18382</v>
      </c>
      <c r="B3437" s="1">
        <v>46202</v>
      </c>
      <c r="C3437" s="2" t="s">
        <v>42</v>
      </c>
      <c r="D3437" s="2" t="s">
        <v>43</v>
      </c>
      <c r="E3437" s="2" t="s">
        <v>44</v>
      </c>
      <c r="F3437" s="2" t="s">
        <v>45</v>
      </c>
      <c r="G3437" s="2" t="s">
        <v>46</v>
      </c>
      <c r="H3437" s="2" t="s">
        <v>47</v>
      </c>
      <c r="I3437" s="2" t="s">
        <v>18383</v>
      </c>
      <c r="J3437" s="2" t="s">
        <v>18384</v>
      </c>
      <c r="K3437" s="2" t="s">
        <v>143</v>
      </c>
      <c r="L3437" s="2" t="s">
        <v>2167</v>
      </c>
      <c r="M3437" s="2" t="s">
        <v>18234</v>
      </c>
      <c r="N3437" s="2" t="s">
        <v>18385</v>
      </c>
      <c r="O3437">
        <v>1</v>
      </c>
      <c r="P3437" s="2" t="s">
        <v>53</v>
      </c>
      <c r="Q3437">
        <v>100</v>
      </c>
      <c r="R3437">
        <v>0</v>
      </c>
      <c r="S3437" s="2" t="s">
        <v>54</v>
      </c>
      <c r="T3437" s="2" t="s">
        <v>55</v>
      </c>
      <c r="U3437" s="2" t="s">
        <v>764</v>
      </c>
      <c r="V3437" s="2"/>
      <c r="W3437">
        <v>20000</v>
      </c>
      <c r="X3437">
        <v>0</v>
      </c>
      <c r="Y3437">
        <v>0</v>
      </c>
      <c r="Z3437">
        <v>20000</v>
      </c>
      <c r="AB3437" s="2" t="s">
        <v>57</v>
      </c>
      <c r="AC3437">
        <v>13000</v>
      </c>
      <c r="AD3437">
        <v>7000</v>
      </c>
      <c r="AE3437">
        <v>55000</v>
      </c>
      <c r="AF3437">
        <v>825</v>
      </c>
      <c r="AG3437" s="2" t="s">
        <v>18383</v>
      </c>
      <c r="AH3437" s="2"/>
      <c r="AI3437" s="1">
        <v>46204</v>
      </c>
      <c r="AJ3437" s="2"/>
      <c r="AK3437" s="2" t="s">
        <v>58</v>
      </c>
      <c r="AM3437" s="2" t="s">
        <v>59</v>
      </c>
      <c r="AP3437" s="2" t="s">
        <v>60</v>
      </c>
      <c r="AQ3437" s="2" t="s">
        <v>41</v>
      </c>
      <c r="AR3437">
        <v>35000</v>
      </c>
      <c r="AS3437" s="2" t="str">
        <f>_xlfn.IFNA(IF(VLOOKUP(all_resi[[#This Row],[No. Waybill]],settle_reconcile[No. Waybill],1,0)="","Recon","Recon"),"-")</f>
        <v>Recon</v>
      </c>
      <c r="AT3437" s="2">
        <f>all_resi[[#This Row],[Nilai COD]]-all_resi[[#This Row],[COD Fee]]-all_resi[[#This Row],[Total Biaya Setelah Diskon]]</f>
        <v>47175</v>
      </c>
      <c r="AU3437" s="2">
        <f>IF(all_resi[[#This Row],[Waktu Terima]]="","",_xlfn.DAYS(all_resi[[#This Row],[Waktu Terima]],all_resi[[#This Row],[Tanggal Pengiriman]]))</f>
        <v>2</v>
      </c>
    </row>
    <row r="3438" spans="1:47" x14ac:dyDescent="0.25">
      <c r="A3438" s="2" t="s">
        <v>18370</v>
      </c>
      <c r="B3438" s="1">
        <v>46202</v>
      </c>
      <c r="C3438" s="2" t="s">
        <v>42</v>
      </c>
      <c r="D3438" s="2" t="s">
        <v>43</v>
      </c>
      <c r="E3438" s="2" t="s">
        <v>44</v>
      </c>
      <c r="F3438" s="2" t="s">
        <v>45</v>
      </c>
      <c r="G3438" s="2" t="s">
        <v>46</v>
      </c>
      <c r="H3438" s="2" t="s">
        <v>80</v>
      </c>
      <c r="I3438" s="2" t="s">
        <v>18371</v>
      </c>
      <c r="J3438" s="2" t="s">
        <v>18372</v>
      </c>
      <c r="K3438" s="2" t="s">
        <v>183</v>
      </c>
      <c r="L3438" s="2" t="s">
        <v>1430</v>
      </c>
      <c r="M3438" s="2" t="s">
        <v>1431</v>
      </c>
      <c r="N3438" s="2" t="s">
        <v>18373</v>
      </c>
      <c r="O3438">
        <v>1</v>
      </c>
      <c r="P3438" s="2" t="s">
        <v>53</v>
      </c>
      <c r="Q3438">
        <v>100</v>
      </c>
      <c r="R3438">
        <v>0</v>
      </c>
      <c r="S3438" s="2" t="s">
        <v>54</v>
      </c>
      <c r="T3438" s="2" t="s">
        <v>55</v>
      </c>
      <c r="U3438" s="2" t="s">
        <v>305</v>
      </c>
      <c r="V3438" s="2"/>
      <c r="W3438">
        <v>85000</v>
      </c>
      <c r="X3438">
        <v>0</v>
      </c>
      <c r="Y3438">
        <v>0</v>
      </c>
      <c r="Z3438">
        <v>85000</v>
      </c>
      <c r="AB3438" s="2" t="s">
        <v>57</v>
      </c>
      <c r="AC3438">
        <v>34000</v>
      </c>
      <c r="AD3438">
        <v>51000</v>
      </c>
      <c r="AE3438">
        <v>155000</v>
      </c>
      <c r="AF3438">
        <v>2325</v>
      </c>
      <c r="AG3438" s="2"/>
      <c r="AH3438" s="2"/>
      <c r="AI3438" s="1"/>
      <c r="AJ3438" s="2" t="s">
        <v>87</v>
      </c>
      <c r="AK3438" s="2" t="s">
        <v>67</v>
      </c>
      <c r="AM3438" s="2" t="s">
        <v>59</v>
      </c>
      <c r="AP3438" s="2" t="s">
        <v>60</v>
      </c>
      <c r="AQ3438" s="2" t="s">
        <v>41</v>
      </c>
      <c r="AR3438">
        <v>70000</v>
      </c>
      <c r="AS3438" s="2" t="str">
        <f>_xlfn.IFNA(IF(VLOOKUP(all_resi[[#This Row],[No. Waybill]],settle_reconcile[No. Waybill],1,0)="","Recon","Recon"),"-")</f>
        <v>-</v>
      </c>
      <c r="AT3438" s="2">
        <f>all_resi[[#This Row],[Nilai COD]]-all_resi[[#This Row],[COD Fee]]-all_resi[[#This Row],[Total Biaya Setelah Diskon]]</f>
        <v>101675</v>
      </c>
      <c r="AU3438" s="2" t="str">
        <f>IF(all_resi[[#This Row],[Waktu Terima]]="","",_xlfn.DAYS(all_resi[[#This Row],[Waktu Terima]],all_resi[[#This Row],[Tanggal Pengiriman]]))</f>
        <v/>
      </c>
    </row>
    <row r="3439" spans="1:47" x14ac:dyDescent="0.25">
      <c r="A3439" s="2" t="s">
        <v>18344</v>
      </c>
      <c r="B3439" s="1">
        <v>46202</v>
      </c>
      <c r="C3439" s="2" t="s">
        <v>42</v>
      </c>
      <c r="D3439" s="2" t="s">
        <v>43</v>
      </c>
      <c r="E3439" s="2" t="s">
        <v>44</v>
      </c>
      <c r="F3439" s="2" t="s">
        <v>45</v>
      </c>
      <c r="G3439" s="2" t="s">
        <v>46</v>
      </c>
      <c r="H3439" s="2" t="s">
        <v>47</v>
      </c>
      <c r="I3439" s="2" t="s">
        <v>18345</v>
      </c>
      <c r="J3439" s="2" t="s">
        <v>18346</v>
      </c>
      <c r="K3439" s="2" t="s">
        <v>237</v>
      </c>
      <c r="L3439" s="2" t="s">
        <v>3313</v>
      </c>
      <c r="M3439" s="2" t="s">
        <v>18347</v>
      </c>
      <c r="N3439" s="2" t="s">
        <v>18348</v>
      </c>
      <c r="O3439">
        <v>1</v>
      </c>
      <c r="P3439" s="2" t="s">
        <v>53</v>
      </c>
      <c r="Q3439">
        <v>100</v>
      </c>
      <c r="R3439">
        <v>0</v>
      </c>
      <c r="S3439" s="2" t="s">
        <v>54</v>
      </c>
      <c r="T3439" s="2" t="s">
        <v>55</v>
      </c>
      <c r="U3439" s="2" t="s">
        <v>207</v>
      </c>
      <c r="V3439" s="2"/>
      <c r="W3439">
        <v>43000</v>
      </c>
      <c r="X3439">
        <v>0</v>
      </c>
      <c r="Y3439">
        <v>0</v>
      </c>
      <c r="Z3439">
        <v>43000</v>
      </c>
      <c r="AB3439" s="2" t="s">
        <v>57</v>
      </c>
      <c r="AC3439">
        <v>17200</v>
      </c>
      <c r="AD3439">
        <v>25800</v>
      </c>
      <c r="AE3439">
        <v>100000</v>
      </c>
      <c r="AF3439">
        <v>1500</v>
      </c>
      <c r="AG3439" s="2" t="s">
        <v>18345</v>
      </c>
      <c r="AH3439" s="2"/>
      <c r="AI3439" s="1">
        <v>46206</v>
      </c>
      <c r="AJ3439" s="2"/>
      <c r="AK3439" s="2" t="s">
        <v>58</v>
      </c>
      <c r="AM3439" s="2" t="s">
        <v>59</v>
      </c>
      <c r="AP3439" s="2" t="s">
        <v>60</v>
      </c>
      <c r="AQ3439" s="2" t="s">
        <v>41</v>
      </c>
      <c r="AR3439">
        <v>57000</v>
      </c>
      <c r="AS3439" s="2" t="str">
        <f>_xlfn.IFNA(IF(VLOOKUP(all_resi[[#This Row],[No. Waybill]],settle_reconcile[No. Waybill],1,0)="","Recon","Recon"),"-")</f>
        <v>Recon</v>
      </c>
      <c r="AT3439" s="2">
        <f>all_resi[[#This Row],[Nilai COD]]-all_resi[[#This Row],[COD Fee]]-all_resi[[#This Row],[Total Biaya Setelah Diskon]]</f>
        <v>72700</v>
      </c>
      <c r="AU3439" s="2">
        <f>IF(all_resi[[#This Row],[Waktu Terima]]="","",_xlfn.DAYS(all_resi[[#This Row],[Waktu Terima]],all_resi[[#This Row],[Tanggal Pengiriman]]))</f>
        <v>4</v>
      </c>
    </row>
    <row r="3440" spans="1:47" x14ac:dyDescent="0.25">
      <c r="A3440" s="2" t="s">
        <v>18136</v>
      </c>
      <c r="B3440" s="1">
        <v>46202</v>
      </c>
      <c r="C3440" s="2" t="s">
        <v>42</v>
      </c>
      <c r="D3440" s="2" t="s">
        <v>43</v>
      </c>
      <c r="E3440" s="2" t="s">
        <v>44</v>
      </c>
      <c r="F3440" s="2" t="s">
        <v>45</v>
      </c>
      <c r="G3440" s="2" t="s">
        <v>46</v>
      </c>
      <c r="H3440" s="2" t="s">
        <v>47</v>
      </c>
      <c r="I3440" s="2" t="s">
        <v>18137</v>
      </c>
      <c r="J3440" s="2" t="s">
        <v>18138</v>
      </c>
      <c r="K3440" s="2" t="s">
        <v>171</v>
      </c>
      <c r="L3440" s="2" t="s">
        <v>172</v>
      </c>
      <c r="M3440" s="2" t="s">
        <v>654</v>
      </c>
      <c r="N3440" s="2" t="s">
        <v>18139</v>
      </c>
      <c r="O3440">
        <v>1</v>
      </c>
      <c r="P3440" s="2" t="s">
        <v>53</v>
      </c>
      <c r="Q3440">
        <v>100</v>
      </c>
      <c r="R3440">
        <v>0</v>
      </c>
      <c r="S3440" s="2" t="s">
        <v>54</v>
      </c>
      <c r="T3440" s="2" t="s">
        <v>55</v>
      </c>
      <c r="U3440" s="2" t="s">
        <v>18140</v>
      </c>
      <c r="V3440" s="2"/>
      <c r="W3440">
        <v>30000</v>
      </c>
      <c r="X3440">
        <v>0</v>
      </c>
      <c r="Y3440">
        <v>0</v>
      </c>
      <c r="Z3440">
        <v>30000</v>
      </c>
      <c r="AB3440" s="2" t="s">
        <v>57</v>
      </c>
      <c r="AC3440">
        <v>12000</v>
      </c>
      <c r="AD3440">
        <v>18000</v>
      </c>
      <c r="AE3440">
        <v>221000</v>
      </c>
      <c r="AF3440">
        <v>3315</v>
      </c>
      <c r="AG3440" s="2" t="s">
        <v>18137</v>
      </c>
      <c r="AH3440" s="2"/>
      <c r="AI3440" s="1">
        <v>46205</v>
      </c>
      <c r="AJ3440" s="2"/>
      <c r="AK3440" s="2" t="s">
        <v>58</v>
      </c>
      <c r="AM3440" s="2" t="s">
        <v>59</v>
      </c>
      <c r="AP3440" s="2" t="s">
        <v>60</v>
      </c>
      <c r="AQ3440" s="2" t="s">
        <v>41</v>
      </c>
      <c r="AR3440">
        <v>191000</v>
      </c>
      <c r="AS3440" s="2" t="str">
        <f>_xlfn.IFNA(IF(VLOOKUP(all_resi[[#This Row],[No. Waybill]],settle_reconcile[No. Waybill],1,0)="","Recon","Recon"),"-")</f>
        <v>Recon</v>
      </c>
      <c r="AT3440" s="2">
        <f>all_resi[[#This Row],[Nilai COD]]-all_resi[[#This Row],[COD Fee]]-all_resi[[#This Row],[Total Biaya Setelah Diskon]]</f>
        <v>199685</v>
      </c>
      <c r="AU3440" s="2">
        <f>IF(all_resi[[#This Row],[Waktu Terima]]="","",_xlfn.DAYS(all_resi[[#This Row],[Waktu Terima]],all_resi[[#This Row],[Tanggal Pengiriman]]))</f>
        <v>3</v>
      </c>
    </row>
    <row r="3441" spans="1:47" x14ac:dyDescent="0.25">
      <c r="A3441" s="2" t="s">
        <v>18154</v>
      </c>
      <c r="B3441" s="1">
        <v>46202</v>
      </c>
      <c r="C3441" s="2" t="s">
        <v>42</v>
      </c>
      <c r="D3441" s="2" t="s">
        <v>43</v>
      </c>
      <c r="E3441" s="2" t="s">
        <v>44</v>
      </c>
      <c r="F3441" s="2" t="s">
        <v>45</v>
      </c>
      <c r="G3441" s="2" t="s">
        <v>46</v>
      </c>
      <c r="H3441" s="2" t="s">
        <v>80</v>
      </c>
      <c r="I3441" s="2" t="s">
        <v>18155</v>
      </c>
      <c r="J3441" s="2" t="s">
        <v>18156</v>
      </c>
      <c r="K3441" s="2" t="s">
        <v>203</v>
      </c>
      <c r="L3441" s="2" t="s">
        <v>733</v>
      </c>
      <c r="M3441" s="2" t="s">
        <v>18157</v>
      </c>
      <c r="N3441" s="2" t="s">
        <v>18158</v>
      </c>
      <c r="O3441">
        <v>1</v>
      </c>
      <c r="P3441" s="2" t="s">
        <v>53</v>
      </c>
      <c r="Q3441">
        <v>100</v>
      </c>
      <c r="R3441">
        <v>0</v>
      </c>
      <c r="S3441" s="2" t="s">
        <v>54</v>
      </c>
      <c r="T3441" s="2" t="s">
        <v>55</v>
      </c>
      <c r="U3441" s="2" t="s">
        <v>86</v>
      </c>
      <c r="V3441" s="2"/>
      <c r="W3441">
        <v>14000</v>
      </c>
      <c r="X3441">
        <v>0</v>
      </c>
      <c r="Y3441">
        <v>0</v>
      </c>
      <c r="Z3441">
        <v>14000</v>
      </c>
      <c r="AB3441" s="2" t="s">
        <v>57</v>
      </c>
      <c r="AC3441">
        <v>8000</v>
      </c>
      <c r="AD3441">
        <v>6000</v>
      </c>
      <c r="AE3441">
        <v>72500</v>
      </c>
      <c r="AF3441">
        <v>1087.5</v>
      </c>
      <c r="AG3441" s="2" t="s">
        <v>18155</v>
      </c>
      <c r="AH3441" s="2"/>
      <c r="AI3441" s="1">
        <v>46203</v>
      </c>
      <c r="AJ3441" s="2" t="s">
        <v>87</v>
      </c>
      <c r="AK3441" s="2" t="s">
        <v>58</v>
      </c>
      <c r="AM3441" s="2" t="s">
        <v>59</v>
      </c>
      <c r="AP3441" s="2" t="s">
        <v>60</v>
      </c>
      <c r="AQ3441" s="2" t="s">
        <v>41</v>
      </c>
      <c r="AR3441">
        <v>58500</v>
      </c>
      <c r="AS3441" s="2" t="str">
        <f>_xlfn.IFNA(IF(VLOOKUP(all_resi[[#This Row],[No. Waybill]],settle_reconcile[No. Waybill],1,0)="","Recon","Recon"),"-")</f>
        <v>Recon</v>
      </c>
      <c r="AT3441" s="2">
        <f>all_resi[[#This Row],[Nilai COD]]-all_resi[[#This Row],[COD Fee]]-all_resi[[#This Row],[Total Biaya Setelah Diskon]]</f>
        <v>65412.5</v>
      </c>
      <c r="AU3441" s="2">
        <f>IF(all_resi[[#This Row],[Waktu Terima]]="","",_xlfn.DAYS(all_resi[[#This Row],[Waktu Terima]],all_resi[[#This Row],[Tanggal Pengiriman]]))</f>
        <v>1</v>
      </c>
    </row>
    <row r="3442" spans="1:47" x14ac:dyDescent="0.25">
      <c r="A3442" s="2" t="s">
        <v>18340</v>
      </c>
      <c r="B3442" s="1">
        <v>46202</v>
      </c>
      <c r="C3442" s="2" t="s">
        <v>42</v>
      </c>
      <c r="D3442" s="2" t="s">
        <v>43</v>
      </c>
      <c r="E3442" s="2" t="s">
        <v>44</v>
      </c>
      <c r="F3442" s="2" t="s">
        <v>45</v>
      </c>
      <c r="G3442" s="2" t="s">
        <v>46</v>
      </c>
      <c r="H3442" s="2" t="s">
        <v>80</v>
      </c>
      <c r="I3442" s="2" t="s">
        <v>18341</v>
      </c>
      <c r="J3442" s="2" t="s">
        <v>18342</v>
      </c>
      <c r="K3442" s="2" t="s">
        <v>203</v>
      </c>
      <c r="L3442" s="2" t="s">
        <v>733</v>
      </c>
      <c r="M3442" s="2" t="s">
        <v>8121</v>
      </c>
      <c r="N3442" s="2" t="s">
        <v>18343</v>
      </c>
      <c r="O3442">
        <v>1</v>
      </c>
      <c r="P3442" s="2" t="s">
        <v>53</v>
      </c>
      <c r="Q3442">
        <v>100</v>
      </c>
      <c r="R3442">
        <v>0</v>
      </c>
      <c r="S3442" s="2" t="s">
        <v>54</v>
      </c>
      <c r="T3442" s="2" t="s">
        <v>55</v>
      </c>
      <c r="U3442" s="2" t="s">
        <v>305</v>
      </c>
      <c r="V3442" s="2"/>
      <c r="W3442">
        <v>14000</v>
      </c>
      <c r="X3442">
        <v>0</v>
      </c>
      <c r="Y3442">
        <v>0</v>
      </c>
      <c r="Z3442">
        <v>14000</v>
      </c>
      <c r="AB3442" s="2" t="s">
        <v>57</v>
      </c>
      <c r="AC3442">
        <v>8000</v>
      </c>
      <c r="AD3442">
        <v>6000</v>
      </c>
      <c r="AE3442">
        <v>82000</v>
      </c>
      <c r="AF3442">
        <v>1230</v>
      </c>
      <c r="AG3442" s="2" t="s">
        <v>18341</v>
      </c>
      <c r="AH3442" s="2"/>
      <c r="AI3442" s="1">
        <v>46203</v>
      </c>
      <c r="AJ3442" s="2" t="s">
        <v>87</v>
      </c>
      <c r="AK3442" s="2" t="s">
        <v>58</v>
      </c>
      <c r="AM3442" s="2" t="s">
        <v>59</v>
      </c>
      <c r="AP3442" s="2" t="s">
        <v>60</v>
      </c>
      <c r="AQ3442" s="2" t="s">
        <v>41</v>
      </c>
      <c r="AR3442">
        <v>68000</v>
      </c>
      <c r="AS3442" s="2" t="str">
        <f>_xlfn.IFNA(IF(VLOOKUP(all_resi[[#This Row],[No. Waybill]],settle_reconcile[No. Waybill],1,0)="","Recon","Recon"),"-")</f>
        <v>Recon</v>
      </c>
      <c r="AT3442" s="2">
        <f>all_resi[[#This Row],[Nilai COD]]-all_resi[[#This Row],[COD Fee]]-all_resi[[#This Row],[Total Biaya Setelah Diskon]]</f>
        <v>74770</v>
      </c>
      <c r="AU3442" s="2">
        <f>IF(all_resi[[#This Row],[Waktu Terima]]="","",_xlfn.DAYS(all_resi[[#This Row],[Waktu Terima]],all_resi[[#This Row],[Tanggal Pengiriman]]))</f>
        <v>1</v>
      </c>
    </row>
    <row r="3443" spans="1:47" x14ac:dyDescent="0.25">
      <c r="A3443" s="2" t="s">
        <v>18590</v>
      </c>
      <c r="B3443" s="1">
        <v>46203</v>
      </c>
      <c r="C3443" s="2" t="s">
        <v>42</v>
      </c>
      <c r="D3443" s="2" t="s">
        <v>43</v>
      </c>
      <c r="E3443" s="2" t="s">
        <v>44</v>
      </c>
      <c r="F3443" s="2" t="s">
        <v>45</v>
      </c>
      <c r="G3443" s="2" t="s">
        <v>46</v>
      </c>
      <c r="H3443" s="2" t="s">
        <v>80</v>
      </c>
      <c r="I3443" s="2" t="s">
        <v>18591</v>
      </c>
      <c r="J3443" s="2" t="s">
        <v>18592</v>
      </c>
      <c r="K3443" s="2" t="s">
        <v>183</v>
      </c>
      <c r="L3443" s="2" t="s">
        <v>646</v>
      </c>
      <c r="M3443" s="2" t="s">
        <v>18593</v>
      </c>
      <c r="N3443" s="2" t="s">
        <v>18594</v>
      </c>
      <c r="O3443">
        <v>1</v>
      </c>
      <c r="P3443" s="2" t="s">
        <v>53</v>
      </c>
      <c r="Q3443">
        <v>100</v>
      </c>
      <c r="R3443">
        <v>0</v>
      </c>
      <c r="S3443" s="2" t="s">
        <v>54</v>
      </c>
      <c r="T3443" s="2" t="s">
        <v>55</v>
      </c>
      <c r="U3443" s="2" t="s">
        <v>86</v>
      </c>
      <c r="V3443" s="2"/>
      <c r="W3443">
        <v>85000</v>
      </c>
      <c r="X3443">
        <v>0</v>
      </c>
      <c r="Y3443">
        <v>0</v>
      </c>
      <c r="Z3443">
        <v>85000</v>
      </c>
      <c r="AB3443" s="2" t="s">
        <v>57</v>
      </c>
      <c r="AC3443">
        <v>34000</v>
      </c>
      <c r="AD3443">
        <v>51000</v>
      </c>
      <c r="AE3443">
        <v>140000</v>
      </c>
      <c r="AF3443">
        <v>2100</v>
      </c>
      <c r="AG3443" s="2"/>
      <c r="AH3443" s="2"/>
      <c r="AI3443" s="1"/>
      <c r="AJ3443" s="2" t="s">
        <v>87</v>
      </c>
      <c r="AK3443" s="2" t="s">
        <v>67</v>
      </c>
      <c r="AM3443" s="2" t="s">
        <v>59</v>
      </c>
      <c r="AP3443" s="2" t="s">
        <v>60</v>
      </c>
      <c r="AQ3443" s="2" t="s">
        <v>41</v>
      </c>
      <c r="AR3443">
        <v>55000</v>
      </c>
      <c r="AS3443" s="2" t="str">
        <f>_xlfn.IFNA(IF(VLOOKUP(all_resi[[#This Row],[No. Waybill]],settle_reconcile[No. Waybill],1,0)="","Recon","Recon"),"-")</f>
        <v>-</v>
      </c>
      <c r="AT3443" s="2">
        <f>all_resi[[#This Row],[Nilai COD]]-all_resi[[#This Row],[COD Fee]]-all_resi[[#This Row],[Total Biaya Setelah Diskon]]</f>
        <v>86900</v>
      </c>
      <c r="AU3443" s="2" t="str">
        <f>IF(all_resi[[#This Row],[Waktu Terima]]="","",_xlfn.DAYS(all_resi[[#This Row],[Waktu Terima]],all_resi[[#This Row],[Tanggal Pengiriman]]))</f>
        <v/>
      </c>
    </row>
    <row r="3444" spans="1:47" x14ac:dyDescent="0.25">
      <c r="A3444" s="2" t="s">
        <v>18530</v>
      </c>
      <c r="B3444" s="1">
        <v>46203</v>
      </c>
      <c r="C3444" s="2" t="s">
        <v>42</v>
      </c>
      <c r="D3444" s="2" t="s">
        <v>43</v>
      </c>
      <c r="E3444" s="2" t="s">
        <v>44</v>
      </c>
      <c r="F3444" s="2" t="s">
        <v>45</v>
      </c>
      <c r="G3444" s="2" t="s">
        <v>46</v>
      </c>
      <c r="H3444" s="2" t="s">
        <v>47</v>
      </c>
      <c r="I3444" s="2" t="s">
        <v>18531</v>
      </c>
      <c r="J3444" s="2" t="s">
        <v>18532</v>
      </c>
      <c r="K3444" s="2" t="s">
        <v>126</v>
      </c>
      <c r="L3444" s="2" t="s">
        <v>450</v>
      </c>
      <c r="M3444" s="2" t="s">
        <v>18533</v>
      </c>
      <c r="N3444" s="2" t="s">
        <v>18534</v>
      </c>
      <c r="O3444">
        <v>1</v>
      </c>
      <c r="P3444" s="2" t="s">
        <v>53</v>
      </c>
      <c r="Q3444">
        <v>100</v>
      </c>
      <c r="R3444">
        <v>0</v>
      </c>
      <c r="S3444" s="2" t="s">
        <v>54</v>
      </c>
      <c r="T3444" s="2" t="s">
        <v>55</v>
      </c>
      <c r="U3444" s="2" t="s">
        <v>97</v>
      </c>
      <c r="V3444" s="2"/>
      <c r="W3444">
        <v>74000</v>
      </c>
      <c r="X3444">
        <v>0</v>
      </c>
      <c r="Y3444">
        <v>0</v>
      </c>
      <c r="Z3444">
        <v>74000</v>
      </c>
      <c r="AB3444" s="2" t="s">
        <v>57</v>
      </c>
      <c r="AC3444">
        <v>29600</v>
      </c>
      <c r="AD3444">
        <v>44400</v>
      </c>
      <c r="AE3444">
        <v>144000</v>
      </c>
      <c r="AF3444">
        <v>2160</v>
      </c>
      <c r="AG3444" s="2"/>
      <c r="AH3444" s="2"/>
      <c r="AI3444" s="1"/>
      <c r="AJ3444" s="2"/>
      <c r="AK3444" s="2" t="s">
        <v>67</v>
      </c>
      <c r="AM3444" s="2" t="s">
        <v>59</v>
      </c>
      <c r="AP3444" s="2" t="s">
        <v>60</v>
      </c>
      <c r="AQ3444" s="2" t="s">
        <v>41</v>
      </c>
      <c r="AR3444">
        <v>70000</v>
      </c>
      <c r="AS3444" s="2" t="str">
        <f>_xlfn.IFNA(IF(VLOOKUP(all_resi[[#This Row],[No. Waybill]],settle_reconcile[No. Waybill],1,0)="","Recon","Recon"),"-")</f>
        <v>-</v>
      </c>
      <c r="AT3444" s="2">
        <f>all_resi[[#This Row],[Nilai COD]]-all_resi[[#This Row],[COD Fee]]-all_resi[[#This Row],[Total Biaya Setelah Diskon]]</f>
        <v>97440</v>
      </c>
      <c r="AU3444" s="2" t="str">
        <f>IF(all_resi[[#This Row],[Waktu Terima]]="","",_xlfn.DAYS(all_resi[[#This Row],[Waktu Terima]],all_resi[[#This Row],[Tanggal Pengiriman]]))</f>
        <v/>
      </c>
    </row>
    <row r="3445" spans="1:47" x14ac:dyDescent="0.25">
      <c r="A3445" s="2" t="s">
        <v>18583</v>
      </c>
      <c r="B3445" s="1">
        <v>46203</v>
      </c>
      <c r="C3445" s="2" t="s">
        <v>42</v>
      </c>
      <c r="D3445" s="2" t="s">
        <v>43</v>
      </c>
      <c r="E3445" s="2" t="s">
        <v>44</v>
      </c>
      <c r="F3445" s="2" t="s">
        <v>45</v>
      </c>
      <c r="G3445" s="2" t="s">
        <v>46</v>
      </c>
      <c r="H3445" s="2" t="s">
        <v>47</v>
      </c>
      <c r="I3445" s="2" t="s">
        <v>18584</v>
      </c>
      <c r="J3445" s="2" t="s">
        <v>18126</v>
      </c>
      <c r="K3445" s="2" t="s">
        <v>700</v>
      </c>
      <c r="L3445" s="2" t="s">
        <v>1352</v>
      </c>
      <c r="M3445" s="2" t="s">
        <v>2548</v>
      </c>
      <c r="N3445" s="2" t="s">
        <v>18585</v>
      </c>
      <c r="O3445">
        <v>1</v>
      </c>
      <c r="P3445" s="2" t="s">
        <v>53</v>
      </c>
      <c r="Q3445">
        <v>100</v>
      </c>
      <c r="R3445">
        <v>0</v>
      </c>
      <c r="S3445" s="2" t="s">
        <v>54</v>
      </c>
      <c r="T3445" s="2" t="s">
        <v>55</v>
      </c>
      <c r="U3445" s="2" t="s">
        <v>207</v>
      </c>
      <c r="V3445" s="2"/>
      <c r="W3445">
        <v>45000</v>
      </c>
      <c r="X3445">
        <v>0</v>
      </c>
      <c r="Y3445">
        <v>0</v>
      </c>
      <c r="Z3445">
        <v>45000</v>
      </c>
      <c r="AB3445" s="2" t="s">
        <v>57</v>
      </c>
      <c r="AC3445">
        <v>18000</v>
      </c>
      <c r="AD3445">
        <v>27000</v>
      </c>
      <c r="AE3445">
        <v>115000</v>
      </c>
      <c r="AF3445">
        <v>1725</v>
      </c>
      <c r="AG3445" s="2" t="s">
        <v>43</v>
      </c>
      <c r="AH3445" s="2"/>
      <c r="AI3445" s="1">
        <v>46211</v>
      </c>
      <c r="AJ3445" s="2"/>
      <c r="AK3445" s="2" t="s">
        <v>67</v>
      </c>
      <c r="AM3445" s="2" t="s">
        <v>59</v>
      </c>
      <c r="AP3445" s="2" t="s">
        <v>60</v>
      </c>
      <c r="AQ3445" s="2" t="s">
        <v>41</v>
      </c>
      <c r="AR3445">
        <v>70000</v>
      </c>
      <c r="AS3445" s="2" t="str">
        <f>_xlfn.IFNA(IF(VLOOKUP(all_resi[[#This Row],[No. Waybill]],settle_reconcile[No. Waybill],1,0)="","Recon","Recon"),"-")</f>
        <v>-</v>
      </c>
      <c r="AT3445" s="2">
        <f>all_resi[[#This Row],[Nilai COD]]-all_resi[[#This Row],[COD Fee]]-all_resi[[#This Row],[Total Biaya Setelah Diskon]]</f>
        <v>86275</v>
      </c>
      <c r="AU3445" s="2">
        <f>IF(all_resi[[#This Row],[Waktu Terima]]="","",_xlfn.DAYS(all_resi[[#This Row],[Waktu Terima]],all_resi[[#This Row],[Tanggal Pengiriman]]))</f>
        <v>8</v>
      </c>
    </row>
    <row r="3446" spans="1:47" x14ac:dyDescent="0.25">
      <c r="A3446" s="2" t="s">
        <v>18641</v>
      </c>
      <c r="B3446" s="1">
        <v>46203</v>
      </c>
      <c r="C3446" s="2" t="s">
        <v>42</v>
      </c>
      <c r="D3446" s="2" t="s">
        <v>43</v>
      </c>
      <c r="E3446" s="2" t="s">
        <v>44</v>
      </c>
      <c r="F3446" s="2" t="s">
        <v>45</v>
      </c>
      <c r="G3446" s="2" t="s">
        <v>46</v>
      </c>
      <c r="H3446" s="2" t="s">
        <v>47</v>
      </c>
      <c r="I3446" s="2" t="s">
        <v>18642</v>
      </c>
      <c r="J3446" s="2" t="s">
        <v>18643</v>
      </c>
      <c r="K3446" s="2" t="s">
        <v>177</v>
      </c>
      <c r="L3446" s="2" t="s">
        <v>669</v>
      </c>
      <c r="M3446" s="2" t="s">
        <v>3875</v>
      </c>
      <c r="N3446" s="2" t="s">
        <v>18644</v>
      </c>
      <c r="O3446">
        <v>1</v>
      </c>
      <c r="P3446" s="2" t="s">
        <v>53</v>
      </c>
      <c r="Q3446">
        <v>100</v>
      </c>
      <c r="R3446">
        <v>0</v>
      </c>
      <c r="S3446" s="2" t="s">
        <v>54</v>
      </c>
      <c r="T3446" s="2" t="s">
        <v>55</v>
      </c>
      <c r="U3446" s="2" t="s">
        <v>764</v>
      </c>
      <c r="V3446" s="2"/>
      <c r="W3446">
        <v>102000</v>
      </c>
      <c r="X3446">
        <v>0</v>
      </c>
      <c r="Y3446">
        <v>0</v>
      </c>
      <c r="Z3446">
        <v>102000</v>
      </c>
      <c r="AB3446" s="2" t="s">
        <v>57</v>
      </c>
      <c r="AC3446">
        <v>40800</v>
      </c>
      <c r="AD3446">
        <v>61200</v>
      </c>
      <c r="AE3446">
        <v>142000</v>
      </c>
      <c r="AF3446">
        <v>2130</v>
      </c>
      <c r="AG3446" s="2" t="s">
        <v>18642</v>
      </c>
      <c r="AH3446" s="2"/>
      <c r="AI3446" s="1">
        <v>46208</v>
      </c>
      <c r="AJ3446" s="2"/>
      <c r="AK3446" s="2" t="s">
        <v>58</v>
      </c>
      <c r="AM3446" s="2" t="s">
        <v>59</v>
      </c>
      <c r="AP3446" s="2" t="s">
        <v>60</v>
      </c>
      <c r="AQ3446" s="2" t="s">
        <v>41</v>
      </c>
      <c r="AR3446">
        <v>40000</v>
      </c>
      <c r="AS3446" s="2" t="str">
        <f>_xlfn.IFNA(IF(VLOOKUP(all_resi[[#This Row],[No. Waybill]],settle_reconcile[No. Waybill],1,0)="","Recon","Recon"),"-")</f>
        <v>Recon</v>
      </c>
      <c r="AT3446" s="2">
        <f>all_resi[[#This Row],[Nilai COD]]-all_resi[[#This Row],[COD Fee]]-all_resi[[#This Row],[Total Biaya Setelah Diskon]]</f>
        <v>78670</v>
      </c>
      <c r="AU3446" s="2">
        <f>IF(all_resi[[#This Row],[Waktu Terima]]="","",_xlfn.DAYS(all_resi[[#This Row],[Waktu Terima]],all_resi[[#This Row],[Tanggal Pengiriman]]))</f>
        <v>5</v>
      </c>
    </row>
    <row r="3447" spans="1:47" x14ac:dyDescent="0.25">
      <c r="A3447" s="2" t="s">
        <v>18543</v>
      </c>
      <c r="B3447" s="1">
        <v>46203</v>
      </c>
      <c r="C3447" s="2" t="s">
        <v>42</v>
      </c>
      <c r="D3447" s="2" t="s">
        <v>43</v>
      </c>
      <c r="E3447" s="2" t="s">
        <v>44</v>
      </c>
      <c r="F3447" s="2" t="s">
        <v>45</v>
      </c>
      <c r="G3447" s="2" t="s">
        <v>46</v>
      </c>
      <c r="H3447" s="2" t="s">
        <v>47</v>
      </c>
      <c r="I3447" s="2" t="s">
        <v>18544</v>
      </c>
      <c r="J3447" s="2" t="s">
        <v>18545</v>
      </c>
      <c r="K3447" s="2" t="s">
        <v>69</v>
      </c>
      <c r="L3447" s="2" t="s">
        <v>467</v>
      </c>
      <c r="M3447" s="2" t="s">
        <v>2885</v>
      </c>
      <c r="N3447" s="2" t="s">
        <v>18546</v>
      </c>
      <c r="O3447">
        <v>1</v>
      </c>
      <c r="P3447" s="2" t="s">
        <v>53</v>
      </c>
      <c r="Q3447">
        <v>100</v>
      </c>
      <c r="R3447">
        <v>0</v>
      </c>
      <c r="S3447" s="2" t="s">
        <v>54</v>
      </c>
      <c r="T3447" s="2" t="s">
        <v>55</v>
      </c>
      <c r="U3447" s="2" t="s">
        <v>207</v>
      </c>
      <c r="V3447" s="2"/>
      <c r="W3447">
        <v>38000</v>
      </c>
      <c r="X3447">
        <v>0</v>
      </c>
      <c r="Y3447">
        <v>0</v>
      </c>
      <c r="Z3447">
        <v>38000</v>
      </c>
      <c r="AB3447" s="2" t="s">
        <v>57</v>
      </c>
      <c r="AC3447">
        <v>15200</v>
      </c>
      <c r="AD3447">
        <v>22800</v>
      </c>
      <c r="AE3447">
        <v>108000</v>
      </c>
      <c r="AF3447">
        <v>1620</v>
      </c>
      <c r="AG3447" s="2"/>
      <c r="AH3447" s="2"/>
      <c r="AI3447" s="1"/>
      <c r="AJ3447" s="2"/>
      <c r="AK3447" s="2" t="s">
        <v>67</v>
      </c>
      <c r="AM3447" s="2" t="s">
        <v>59</v>
      </c>
      <c r="AP3447" s="2" t="s">
        <v>60</v>
      </c>
      <c r="AQ3447" s="2" t="s">
        <v>41</v>
      </c>
      <c r="AR3447">
        <v>70000</v>
      </c>
      <c r="AS3447" s="2" t="str">
        <f>_xlfn.IFNA(IF(VLOOKUP(all_resi[[#This Row],[No. Waybill]],settle_reconcile[No. Waybill],1,0)="","Recon","Recon"),"-")</f>
        <v>-</v>
      </c>
      <c r="AT3447" s="2">
        <f>all_resi[[#This Row],[Nilai COD]]-all_resi[[#This Row],[COD Fee]]-all_resi[[#This Row],[Total Biaya Setelah Diskon]]</f>
        <v>83580</v>
      </c>
      <c r="AU3447" s="2" t="str">
        <f>IF(all_resi[[#This Row],[Waktu Terima]]="","",_xlfn.DAYS(all_resi[[#This Row],[Waktu Terima]],all_resi[[#This Row],[Tanggal Pengiriman]]))</f>
        <v/>
      </c>
    </row>
    <row r="3448" spans="1:47" x14ac:dyDescent="0.25">
      <c r="A3448" s="2" t="s">
        <v>18535</v>
      </c>
      <c r="B3448" s="1">
        <v>46203</v>
      </c>
      <c r="C3448" s="2" t="s">
        <v>42</v>
      </c>
      <c r="D3448" s="2" t="s">
        <v>43</v>
      </c>
      <c r="E3448" s="2" t="s">
        <v>44</v>
      </c>
      <c r="F3448" s="2" t="s">
        <v>45</v>
      </c>
      <c r="G3448" s="2" t="s">
        <v>46</v>
      </c>
      <c r="H3448" s="2" t="s">
        <v>47</v>
      </c>
      <c r="I3448" s="2" t="s">
        <v>18536</v>
      </c>
      <c r="J3448" s="2" t="s">
        <v>18537</v>
      </c>
      <c r="K3448" s="2" t="s">
        <v>106</v>
      </c>
      <c r="L3448" s="2" t="s">
        <v>2911</v>
      </c>
      <c r="M3448" s="2" t="s">
        <v>5046</v>
      </c>
      <c r="N3448" s="2" t="s">
        <v>18538</v>
      </c>
      <c r="O3448">
        <v>1</v>
      </c>
      <c r="P3448" s="2" t="s">
        <v>53</v>
      </c>
      <c r="Q3448">
        <v>100</v>
      </c>
      <c r="R3448">
        <v>0</v>
      </c>
      <c r="S3448" s="2" t="s">
        <v>54</v>
      </c>
      <c r="T3448" s="2" t="s">
        <v>55</v>
      </c>
      <c r="U3448" s="2" t="s">
        <v>235</v>
      </c>
      <c r="V3448" s="2"/>
      <c r="W3448">
        <v>53000</v>
      </c>
      <c r="X3448">
        <v>0</v>
      </c>
      <c r="Y3448">
        <v>0</v>
      </c>
      <c r="Z3448">
        <v>53000</v>
      </c>
      <c r="AB3448" s="2" t="s">
        <v>57</v>
      </c>
      <c r="AC3448">
        <v>21200</v>
      </c>
      <c r="AD3448">
        <v>31800</v>
      </c>
      <c r="AE3448">
        <v>137000</v>
      </c>
      <c r="AF3448">
        <v>2055</v>
      </c>
      <c r="AG3448" s="2"/>
      <c r="AH3448" s="2"/>
      <c r="AI3448" s="1"/>
      <c r="AJ3448" s="2"/>
      <c r="AK3448" s="2" t="s">
        <v>67</v>
      </c>
      <c r="AM3448" s="2" t="s">
        <v>59</v>
      </c>
      <c r="AP3448" s="2" t="s">
        <v>60</v>
      </c>
      <c r="AQ3448" s="2" t="s">
        <v>41</v>
      </c>
      <c r="AR3448">
        <v>84000</v>
      </c>
      <c r="AS3448" s="2" t="str">
        <f>_xlfn.IFNA(IF(VLOOKUP(all_resi[[#This Row],[No. Waybill]],settle_reconcile[No. Waybill],1,0)="","Recon","Recon"),"-")</f>
        <v>-</v>
      </c>
      <c r="AT3448" s="2">
        <f>all_resi[[#This Row],[Nilai COD]]-all_resi[[#This Row],[COD Fee]]-all_resi[[#This Row],[Total Biaya Setelah Diskon]]</f>
        <v>103145</v>
      </c>
      <c r="AU3448" s="2" t="str">
        <f>IF(all_resi[[#This Row],[Waktu Terima]]="","",_xlfn.DAYS(all_resi[[#This Row],[Waktu Terima]],all_resi[[#This Row],[Tanggal Pengiriman]]))</f>
        <v/>
      </c>
    </row>
    <row r="3449" spans="1:47" x14ac:dyDescent="0.25">
      <c r="A3449" s="2" t="s">
        <v>18595</v>
      </c>
      <c r="B3449" s="1">
        <v>46203</v>
      </c>
      <c r="C3449" s="2" t="s">
        <v>42</v>
      </c>
      <c r="D3449" s="2" t="s">
        <v>43</v>
      </c>
      <c r="E3449" s="2" t="s">
        <v>44</v>
      </c>
      <c r="F3449" s="2" t="s">
        <v>45</v>
      </c>
      <c r="G3449" s="2" t="s">
        <v>46</v>
      </c>
      <c r="H3449" s="2" t="s">
        <v>47</v>
      </c>
      <c r="I3449" s="2" t="s">
        <v>18596</v>
      </c>
      <c r="J3449" s="2" t="s">
        <v>18597</v>
      </c>
      <c r="K3449" s="2" t="s">
        <v>69</v>
      </c>
      <c r="L3449" s="2" t="s">
        <v>540</v>
      </c>
      <c r="M3449" s="2" t="s">
        <v>18598</v>
      </c>
      <c r="N3449" s="2" t="s">
        <v>18599</v>
      </c>
      <c r="O3449">
        <v>1</v>
      </c>
      <c r="P3449" s="2" t="s">
        <v>53</v>
      </c>
      <c r="Q3449">
        <v>100</v>
      </c>
      <c r="R3449">
        <v>0</v>
      </c>
      <c r="S3449" s="2" t="s">
        <v>54</v>
      </c>
      <c r="T3449" s="2" t="s">
        <v>55</v>
      </c>
      <c r="U3449" s="2" t="s">
        <v>97</v>
      </c>
      <c r="V3449" s="2"/>
      <c r="W3449">
        <v>54000</v>
      </c>
      <c r="X3449">
        <v>0</v>
      </c>
      <c r="Y3449">
        <v>0</v>
      </c>
      <c r="Z3449">
        <v>54000</v>
      </c>
      <c r="AB3449" s="2" t="s">
        <v>57</v>
      </c>
      <c r="AC3449">
        <v>21600</v>
      </c>
      <c r="AD3449">
        <v>32400</v>
      </c>
      <c r="AE3449">
        <v>124000</v>
      </c>
      <c r="AF3449">
        <v>1860</v>
      </c>
      <c r="AG3449" s="2"/>
      <c r="AH3449" s="2"/>
      <c r="AI3449" s="1"/>
      <c r="AJ3449" s="2"/>
      <c r="AK3449" s="2" t="s">
        <v>67</v>
      </c>
      <c r="AM3449" s="2" t="s">
        <v>59</v>
      </c>
      <c r="AP3449" s="2" t="s">
        <v>60</v>
      </c>
      <c r="AQ3449" s="2" t="s">
        <v>41</v>
      </c>
      <c r="AR3449">
        <v>70000</v>
      </c>
      <c r="AS3449" s="2" t="str">
        <f>_xlfn.IFNA(IF(VLOOKUP(all_resi[[#This Row],[No. Waybill]],settle_reconcile[No. Waybill],1,0)="","Recon","Recon"),"-")</f>
        <v>-</v>
      </c>
      <c r="AT3449" s="2">
        <f>all_resi[[#This Row],[Nilai COD]]-all_resi[[#This Row],[COD Fee]]-all_resi[[#This Row],[Total Biaya Setelah Diskon]]</f>
        <v>89740</v>
      </c>
      <c r="AU3449" s="2" t="str">
        <f>IF(all_resi[[#This Row],[Waktu Terima]]="","",_xlfn.DAYS(all_resi[[#This Row],[Waktu Terima]],all_resi[[#This Row],[Tanggal Pengiriman]]))</f>
        <v/>
      </c>
    </row>
    <row r="3450" spans="1:47" x14ac:dyDescent="0.25">
      <c r="A3450" s="2" t="s">
        <v>18578</v>
      </c>
      <c r="B3450" s="1">
        <v>46203</v>
      </c>
      <c r="C3450" s="2" t="s">
        <v>42</v>
      </c>
      <c r="D3450" s="2" t="s">
        <v>43</v>
      </c>
      <c r="E3450" s="2" t="s">
        <v>44</v>
      </c>
      <c r="F3450" s="2" t="s">
        <v>45</v>
      </c>
      <c r="G3450" s="2" t="s">
        <v>46</v>
      </c>
      <c r="H3450" s="2" t="s">
        <v>47</v>
      </c>
      <c r="I3450" s="2" t="s">
        <v>18579</v>
      </c>
      <c r="J3450" s="2" t="s">
        <v>18580</v>
      </c>
      <c r="K3450" s="2" t="s">
        <v>132</v>
      </c>
      <c r="L3450" s="2" t="s">
        <v>3576</v>
      </c>
      <c r="M3450" s="2" t="s">
        <v>18581</v>
      </c>
      <c r="N3450" s="2" t="s">
        <v>18582</v>
      </c>
      <c r="O3450">
        <v>1</v>
      </c>
      <c r="P3450" s="2" t="s">
        <v>53</v>
      </c>
      <c r="Q3450">
        <v>100</v>
      </c>
      <c r="R3450">
        <v>0</v>
      </c>
      <c r="S3450" s="2" t="s">
        <v>54</v>
      </c>
      <c r="T3450" s="2" t="s">
        <v>55</v>
      </c>
      <c r="U3450" s="2" t="s">
        <v>97</v>
      </c>
      <c r="V3450" s="2"/>
      <c r="W3450">
        <v>44000</v>
      </c>
      <c r="X3450">
        <v>0</v>
      </c>
      <c r="Y3450">
        <v>0</v>
      </c>
      <c r="Z3450">
        <v>44000</v>
      </c>
      <c r="AB3450" s="2" t="s">
        <v>57</v>
      </c>
      <c r="AC3450">
        <v>17600</v>
      </c>
      <c r="AD3450">
        <v>26400</v>
      </c>
      <c r="AE3450">
        <v>114000</v>
      </c>
      <c r="AF3450">
        <v>1710</v>
      </c>
      <c r="AG3450" s="2"/>
      <c r="AH3450" s="2"/>
      <c r="AI3450" s="1"/>
      <c r="AJ3450" s="2"/>
      <c r="AK3450" s="2" t="s">
        <v>67</v>
      </c>
      <c r="AM3450" s="2" t="s">
        <v>59</v>
      </c>
      <c r="AP3450" s="2" t="s">
        <v>60</v>
      </c>
      <c r="AQ3450" s="2" t="s">
        <v>41</v>
      </c>
      <c r="AR3450">
        <v>70000</v>
      </c>
      <c r="AS3450" s="2" t="str">
        <f>_xlfn.IFNA(IF(VLOOKUP(all_resi[[#This Row],[No. Waybill]],settle_reconcile[No. Waybill],1,0)="","Recon","Recon"),"-")</f>
        <v>-</v>
      </c>
      <c r="AT3450" s="2">
        <f>all_resi[[#This Row],[Nilai COD]]-all_resi[[#This Row],[COD Fee]]-all_resi[[#This Row],[Total Biaya Setelah Diskon]]</f>
        <v>85890</v>
      </c>
      <c r="AU3450" s="2" t="str">
        <f>IF(all_resi[[#This Row],[Waktu Terima]]="","",_xlfn.DAYS(all_resi[[#This Row],[Waktu Terima]],all_resi[[#This Row],[Tanggal Pengiriman]]))</f>
        <v/>
      </c>
    </row>
    <row r="3451" spans="1:47" x14ac:dyDescent="0.25">
      <c r="A3451" s="2" t="s">
        <v>18663</v>
      </c>
      <c r="B3451" s="1">
        <v>46203</v>
      </c>
      <c r="C3451" s="2" t="s">
        <v>42</v>
      </c>
      <c r="D3451" s="2" t="s">
        <v>43</v>
      </c>
      <c r="E3451" s="2" t="s">
        <v>44</v>
      </c>
      <c r="F3451" s="2" t="s">
        <v>45</v>
      </c>
      <c r="G3451" s="2" t="s">
        <v>46</v>
      </c>
      <c r="H3451" s="2" t="s">
        <v>47</v>
      </c>
      <c r="I3451" s="2" t="s">
        <v>18664</v>
      </c>
      <c r="J3451" s="2" t="s">
        <v>18665</v>
      </c>
      <c r="K3451" s="2" t="s">
        <v>203</v>
      </c>
      <c r="L3451" s="2" t="s">
        <v>204</v>
      </c>
      <c r="M3451" s="2" t="s">
        <v>17759</v>
      </c>
      <c r="N3451" s="2" t="s">
        <v>18666</v>
      </c>
      <c r="O3451">
        <v>1</v>
      </c>
      <c r="P3451" s="2" t="s">
        <v>53</v>
      </c>
      <c r="Q3451">
        <v>100</v>
      </c>
      <c r="R3451">
        <v>0</v>
      </c>
      <c r="S3451" s="2" t="s">
        <v>54</v>
      </c>
      <c r="T3451" s="2" t="s">
        <v>55</v>
      </c>
      <c r="U3451" s="2" t="s">
        <v>207</v>
      </c>
      <c r="V3451" s="2"/>
      <c r="W3451">
        <v>14000</v>
      </c>
      <c r="X3451">
        <v>0</v>
      </c>
      <c r="Y3451">
        <v>0</v>
      </c>
      <c r="Z3451">
        <v>14000</v>
      </c>
      <c r="AB3451" s="2" t="s">
        <v>57</v>
      </c>
      <c r="AC3451">
        <v>8000</v>
      </c>
      <c r="AD3451">
        <v>6000</v>
      </c>
      <c r="AE3451">
        <v>83000</v>
      </c>
      <c r="AF3451">
        <v>1245</v>
      </c>
      <c r="AG3451" s="2" t="s">
        <v>43</v>
      </c>
      <c r="AH3451" s="2"/>
      <c r="AI3451" s="1">
        <v>46212</v>
      </c>
      <c r="AJ3451" s="2"/>
      <c r="AK3451" s="2" t="s">
        <v>67</v>
      </c>
      <c r="AM3451" s="2" t="s">
        <v>59</v>
      </c>
      <c r="AP3451" s="2" t="s">
        <v>60</v>
      </c>
      <c r="AQ3451" s="2" t="s">
        <v>41</v>
      </c>
      <c r="AR3451">
        <v>69000</v>
      </c>
      <c r="AS3451" s="2" t="str">
        <f>_xlfn.IFNA(IF(VLOOKUP(all_resi[[#This Row],[No. Waybill]],settle_reconcile[No. Waybill],1,0)="","Recon","Recon"),"-")</f>
        <v>-</v>
      </c>
      <c r="AT3451" s="2">
        <f>all_resi[[#This Row],[Nilai COD]]-all_resi[[#This Row],[COD Fee]]-all_resi[[#This Row],[Total Biaya Setelah Diskon]]</f>
        <v>75755</v>
      </c>
      <c r="AU3451" s="2">
        <f>IF(all_resi[[#This Row],[Waktu Terima]]="","",_xlfn.DAYS(all_resi[[#This Row],[Waktu Terima]],all_resi[[#This Row],[Tanggal Pengiriman]]))</f>
        <v>9</v>
      </c>
    </row>
    <row r="3452" spans="1:47" x14ac:dyDescent="0.25">
      <c r="A3452" s="2" t="s">
        <v>18539</v>
      </c>
      <c r="B3452" s="1">
        <v>46203</v>
      </c>
      <c r="C3452" s="2" t="s">
        <v>42</v>
      </c>
      <c r="D3452" s="2" t="s">
        <v>43</v>
      </c>
      <c r="E3452" s="2" t="s">
        <v>44</v>
      </c>
      <c r="F3452" s="2" t="s">
        <v>45</v>
      </c>
      <c r="G3452" s="2" t="s">
        <v>46</v>
      </c>
      <c r="H3452" s="2" t="s">
        <v>47</v>
      </c>
      <c r="I3452" s="2" t="s">
        <v>18540</v>
      </c>
      <c r="J3452" s="2" t="s">
        <v>18541</v>
      </c>
      <c r="K3452" s="2" t="s">
        <v>143</v>
      </c>
      <c r="L3452" s="2" t="s">
        <v>2167</v>
      </c>
      <c r="M3452" s="2" t="s">
        <v>8727</v>
      </c>
      <c r="N3452" s="2" t="s">
        <v>18542</v>
      </c>
      <c r="O3452">
        <v>1</v>
      </c>
      <c r="P3452" s="2" t="s">
        <v>53</v>
      </c>
      <c r="Q3452">
        <v>100</v>
      </c>
      <c r="R3452">
        <v>0</v>
      </c>
      <c r="S3452" s="2" t="s">
        <v>54</v>
      </c>
      <c r="T3452" s="2" t="s">
        <v>55</v>
      </c>
      <c r="U3452" s="2" t="s">
        <v>207</v>
      </c>
      <c r="V3452" s="2"/>
      <c r="W3452">
        <v>20000</v>
      </c>
      <c r="X3452">
        <v>0</v>
      </c>
      <c r="Y3452">
        <v>0</v>
      </c>
      <c r="Z3452">
        <v>20000</v>
      </c>
      <c r="AB3452" s="2" t="s">
        <v>57</v>
      </c>
      <c r="AC3452">
        <v>13000</v>
      </c>
      <c r="AD3452">
        <v>7000</v>
      </c>
      <c r="AE3452">
        <v>89000</v>
      </c>
      <c r="AF3452">
        <v>1335</v>
      </c>
      <c r="AG3452" s="2" t="s">
        <v>18540</v>
      </c>
      <c r="AH3452" s="2"/>
      <c r="AI3452" s="1">
        <v>46205</v>
      </c>
      <c r="AJ3452" s="2"/>
      <c r="AK3452" s="2" t="s">
        <v>58</v>
      </c>
      <c r="AM3452" s="2" t="s">
        <v>59</v>
      </c>
      <c r="AP3452" s="2" t="s">
        <v>60</v>
      </c>
      <c r="AQ3452" s="2" t="s">
        <v>41</v>
      </c>
      <c r="AR3452">
        <v>69000</v>
      </c>
      <c r="AS3452" s="2" t="str">
        <f>_xlfn.IFNA(IF(VLOOKUP(all_resi[[#This Row],[No. Waybill]],settle_reconcile[No. Waybill],1,0)="","Recon","Recon"),"-")</f>
        <v>Recon</v>
      </c>
      <c r="AT3452" s="2">
        <f>all_resi[[#This Row],[Nilai COD]]-all_resi[[#This Row],[COD Fee]]-all_resi[[#This Row],[Total Biaya Setelah Diskon]]</f>
        <v>80665</v>
      </c>
      <c r="AU3452" s="2">
        <f>IF(all_resi[[#This Row],[Waktu Terima]]="","",_xlfn.DAYS(all_resi[[#This Row],[Waktu Terima]],all_resi[[#This Row],[Tanggal Pengiriman]]))</f>
        <v>2</v>
      </c>
    </row>
    <row r="3453" spans="1:47" x14ac:dyDescent="0.25">
      <c r="A3453" s="2" t="s">
        <v>18650</v>
      </c>
      <c r="B3453" s="1">
        <v>46203</v>
      </c>
      <c r="C3453" s="2" t="s">
        <v>42</v>
      </c>
      <c r="D3453" s="2" t="s">
        <v>43</v>
      </c>
      <c r="E3453" s="2" t="s">
        <v>44</v>
      </c>
      <c r="F3453" s="2" t="s">
        <v>45</v>
      </c>
      <c r="G3453" s="2" t="s">
        <v>46</v>
      </c>
      <c r="H3453" s="2" t="s">
        <v>47</v>
      </c>
      <c r="I3453" s="2" t="s">
        <v>18651</v>
      </c>
      <c r="J3453" s="2" t="s">
        <v>18652</v>
      </c>
      <c r="K3453" s="2" t="s">
        <v>75</v>
      </c>
      <c r="L3453" s="2" t="s">
        <v>846</v>
      </c>
      <c r="M3453" s="2" t="s">
        <v>4154</v>
      </c>
      <c r="N3453" s="2" t="s">
        <v>18653</v>
      </c>
      <c r="O3453">
        <v>1</v>
      </c>
      <c r="P3453" s="2" t="s">
        <v>53</v>
      </c>
      <c r="Q3453">
        <v>100</v>
      </c>
      <c r="R3453">
        <v>0</v>
      </c>
      <c r="S3453" s="2" t="s">
        <v>54</v>
      </c>
      <c r="T3453" s="2" t="s">
        <v>55</v>
      </c>
      <c r="U3453" s="2" t="s">
        <v>207</v>
      </c>
      <c r="V3453" s="2"/>
      <c r="W3453">
        <v>56000</v>
      </c>
      <c r="X3453">
        <v>0</v>
      </c>
      <c r="Y3453">
        <v>0</v>
      </c>
      <c r="Z3453">
        <v>56000</v>
      </c>
      <c r="AB3453" s="2" t="s">
        <v>57</v>
      </c>
      <c r="AC3453">
        <v>22400</v>
      </c>
      <c r="AD3453">
        <v>33600</v>
      </c>
      <c r="AE3453">
        <v>126000</v>
      </c>
      <c r="AF3453">
        <v>1890</v>
      </c>
      <c r="AG3453" s="2" t="s">
        <v>18651</v>
      </c>
      <c r="AH3453" s="2"/>
      <c r="AI3453" s="1">
        <v>46209</v>
      </c>
      <c r="AJ3453" s="2"/>
      <c r="AK3453" s="2" t="s">
        <v>58</v>
      </c>
      <c r="AM3453" s="2" t="s">
        <v>59</v>
      </c>
      <c r="AP3453" s="2" t="s">
        <v>60</v>
      </c>
      <c r="AQ3453" s="2" t="s">
        <v>41</v>
      </c>
      <c r="AR3453">
        <v>70000</v>
      </c>
      <c r="AS3453" s="2" t="str">
        <f>_xlfn.IFNA(IF(VLOOKUP(all_resi[[#This Row],[No. Waybill]],settle_reconcile[No. Waybill],1,0)="","Recon","Recon"),"-")</f>
        <v>Recon</v>
      </c>
      <c r="AT3453" s="2">
        <f>all_resi[[#This Row],[Nilai COD]]-all_resi[[#This Row],[COD Fee]]-all_resi[[#This Row],[Total Biaya Setelah Diskon]]</f>
        <v>90510</v>
      </c>
      <c r="AU3453" s="2">
        <f>IF(all_resi[[#This Row],[Waktu Terima]]="","",_xlfn.DAYS(all_resi[[#This Row],[Waktu Terima]],all_resi[[#This Row],[Tanggal Pengiriman]]))</f>
        <v>6</v>
      </c>
    </row>
    <row r="3454" spans="1:47" x14ac:dyDescent="0.25">
      <c r="A3454" s="2" t="s">
        <v>18610</v>
      </c>
      <c r="B3454" s="1">
        <v>46203</v>
      </c>
      <c r="C3454" s="2" t="s">
        <v>42</v>
      </c>
      <c r="D3454" s="2" t="s">
        <v>43</v>
      </c>
      <c r="E3454" s="2" t="s">
        <v>44</v>
      </c>
      <c r="F3454" s="2" t="s">
        <v>45</v>
      </c>
      <c r="G3454" s="2" t="s">
        <v>46</v>
      </c>
      <c r="H3454" s="2" t="s">
        <v>47</v>
      </c>
      <c r="I3454" s="2" t="s">
        <v>18611</v>
      </c>
      <c r="J3454" s="2" t="s">
        <v>18612</v>
      </c>
      <c r="K3454" s="2" t="s">
        <v>106</v>
      </c>
      <c r="L3454" s="2" t="s">
        <v>107</v>
      </c>
      <c r="M3454" s="2" t="s">
        <v>9464</v>
      </c>
      <c r="N3454" s="2" t="s">
        <v>18613</v>
      </c>
      <c r="O3454">
        <v>1</v>
      </c>
      <c r="P3454" s="2" t="s">
        <v>53</v>
      </c>
      <c r="Q3454">
        <v>100</v>
      </c>
      <c r="R3454">
        <v>0</v>
      </c>
      <c r="S3454" s="2" t="s">
        <v>54</v>
      </c>
      <c r="T3454" s="2" t="s">
        <v>55</v>
      </c>
      <c r="U3454" s="2" t="s">
        <v>207</v>
      </c>
      <c r="V3454" s="2"/>
      <c r="W3454">
        <v>51000</v>
      </c>
      <c r="X3454">
        <v>0</v>
      </c>
      <c r="Y3454">
        <v>0</v>
      </c>
      <c r="Z3454">
        <v>51000</v>
      </c>
      <c r="AB3454" s="2" t="s">
        <v>57</v>
      </c>
      <c r="AC3454">
        <v>20400</v>
      </c>
      <c r="AD3454">
        <v>30600</v>
      </c>
      <c r="AE3454">
        <v>121000</v>
      </c>
      <c r="AF3454">
        <v>1815</v>
      </c>
      <c r="AG3454" s="2" t="s">
        <v>18611</v>
      </c>
      <c r="AH3454" s="2"/>
      <c r="AI3454" s="1">
        <v>46208</v>
      </c>
      <c r="AJ3454" s="2"/>
      <c r="AK3454" s="2" t="s">
        <v>58</v>
      </c>
      <c r="AM3454" s="2" t="s">
        <v>59</v>
      </c>
      <c r="AP3454" s="2" t="s">
        <v>60</v>
      </c>
      <c r="AQ3454" s="2" t="s">
        <v>41</v>
      </c>
      <c r="AR3454">
        <v>70000</v>
      </c>
      <c r="AS3454" s="2" t="str">
        <f>_xlfn.IFNA(IF(VLOOKUP(all_resi[[#This Row],[No. Waybill]],settle_reconcile[No. Waybill],1,0)="","Recon","Recon"),"-")</f>
        <v>Recon</v>
      </c>
      <c r="AT3454" s="2">
        <f>all_resi[[#This Row],[Nilai COD]]-all_resi[[#This Row],[COD Fee]]-all_resi[[#This Row],[Total Biaya Setelah Diskon]]</f>
        <v>88585</v>
      </c>
      <c r="AU3454" s="2">
        <f>IF(all_resi[[#This Row],[Waktu Terima]]="","",_xlfn.DAYS(all_resi[[#This Row],[Waktu Terima]],all_resi[[#This Row],[Tanggal Pengiriman]]))</f>
        <v>5</v>
      </c>
    </row>
    <row r="3455" spans="1:47" x14ac:dyDescent="0.25">
      <c r="A3455" s="2" t="s">
        <v>18527</v>
      </c>
      <c r="B3455" s="1">
        <v>46203</v>
      </c>
      <c r="C3455" s="2" t="s">
        <v>42</v>
      </c>
      <c r="D3455" s="2" t="s">
        <v>43</v>
      </c>
      <c r="E3455" s="2" t="s">
        <v>44</v>
      </c>
      <c r="F3455" s="2" t="s">
        <v>45</v>
      </c>
      <c r="G3455" s="2" t="s">
        <v>46</v>
      </c>
      <c r="H3455" s="2" t="s">
        <v>47</v>
      </c>
      <c r="I3455" s="2" t="s">
        <v>18528</v>
      </c>
      <c r="J3455" s="2" t="s">
        <v>13862</v>
      </c>
      <c r="K3455" s="2" t="s">
        <v>143</v>
      </c>
      <c r="L3455" s="2" t="s">
        <v>8644</v>
      </c>
      <c r="M3455" s="2" t="s">
        <v>8645</v>
      </c>
      <c r="N3455" s="2" t="s">
        <v>18529</v>
      </c>
      <c r="O3455">
        <v>1</v>
      </c>
      <c r="P3455" s="2" t="s">
        <v>53</v>
      </c>
      <c r="Q3455">
        <v>100</v>
      </c>
      <c r="R3455">
        <v>0</v>
      </c>
      <c r="S3455" s="2" t="s">
        <v>54</v>
      </c>
      <c r="T3455" s="2" t="s">
        <v>55</v>
      </c>
      <c r="U3455" s="2" t="s">
        <v>8016</v>
      </c>
      <c r="V3455" s="2"/>
      <c r="W3455">
        <v>26000</v>
      </c>
      <c r="X3455">
        <v>0</v>
      </c>
      <c r="Y3455">
        <v>0</v>
      </c>
      <c r="Z3455">
        <v>26000</v>
      </c>
      <c r="AB3455" s="2" t="s">
        <v>57</v>
      </c>
      <c r="AC3455">
        <v>19000</v>
      </c>
      <c r="AD3455">
        <v>7000</v>
      </c>
      <c r="AE3455">
        <v>220000</v>
      </c>
      <c r="AF3455">
        <v>3300</v>
      </c>
      <c r="AG3455" s="2" t="s">
        <v>18528</v>
      </c>
      <c r="AH3455" s="2"/>
      <c r="AI3455" s="1">
        <v>46206</v>
      </c>
      <c r="AJ3455" s="2"/>
      <c r="AK3455" s="2" t="s">
        <v>58</v>
      </c>
      <c r="AM3455" s="2" t="s">
        <v>59</v>
      </c>
      <c r="AP3455" s="2" t="s">
        <v>60</v>
      </c>
      <c r="AQ3455" s="2" t="s">
        <v>41</v>
      </c>
      <c r="AR3455">
        <v>194000</v>
      </c>
      <c r="AS3455" s="2" t="str">
        <f>_xlfn.IFNA(IF(VLOOKUP(all_resi[[#This Row],[No. Waybill]],settle_reconcile[No. Waybill],1,0)="","Recon","Recon"),"-")</f>
        <v>Recon</v>
      </c>
      <c r="AT3455" s="2">
        <f>all_resi[[#This Row],[Nilai COD]]-all_resi[[#This Row],[COD Fee]]-all_resi[[#This Row],[Total Biaya Setelah Diskon]]</f>
        <v>209700</v>
      </c>
      <c r="AU3455" s="2">
        <f>IF(all_resi[[#This Row],[Waktu Terima]]="","",_xlfn.DAYS(all_resi[[#This Row],[Waktu Terima]],all_resi[[#This Row],[Tanggal Pengiriman]]))</f>
        <v>3</v>
      </c>
    </row>
    <row r="3456" spans="1:47" x14ac:dyDescent="0.25">
      <c r="A3456" s="2" t="s">
        <v>18667</v>
      </c>
      <c r="B3456" s="1">
        <v>46203</v>
      </c>
      <c r="C3456" s="2" t="s">
        <v>42</v>
      </c>
      <c r="D3456" s="2" t="s">
        <v>43</v>
      </c>
      <c r="E3456" s="2" t="s">
        <v>44</v>
      </c>
      <c r="F3456" s="2" t="s">
        <v>45</v>
      </c>
      <c r="G3456" s="2" t="s">
        <v>46</v>
      </c>
      <c r="H3456" s="2" t="s">
        <v>47</v>
      </c>
      <c r="I3456" s="2" t="s">
        <v>18668</v>
      </c>
      <c r="J3456" s="2" t="s">
        <v>18669</v>
      </c>
      <c r="K3456" s="2" t="s">
        <v>121</v>
      </c>
      <c r="L3456" s="2" t="s">
        <v>680</v>
      </c>
      <c r="M3456" s="2" t="s">
        <v>18670</v>
      </c>
      <c r="N3456" s="2" t="s">
        <v>18671</v>
      </c>
      <c r="O3456">
        <v>1</v>
      </c>
      <c r="P3456" s="2" t="s">
        <v>53</v>
      </c>
      <c r="Q3456">
        <v>100</v>
      </c>
      <c r="R3456">
        <v>0</v>
      </c>
      <c r="S3456" s="2" t="s">
        <v>54</v>
      </c>
      <c r="T3456" s="2" t="s">
        <v>55</v>
      </c>
      <c r="U3456" s="2" t="s">
        <v>764</v>
      </c>
      <c r="V3456" s="2"/>
      <c r="W3456">
        <v>85000</v>
      </c>
      <c r="X3456">
        <v>0</v>
      </c>
      <c r="Y3456">
        <v>0</v>
      </c>
      <c r="Z3456">
        <v>85000</v>
      </c>
      <c r="AB3456" s="2" t="s">
        <v>57</v>
      </c>
      <c r="AC3456">
        <v>34000</v>
      </c>
      <c r="AD3456">
        <v>51000</v>
      </c>
      <c r="AE3456">
        <v>125000</v>
      </c>
      <c r="AF3456">
        <v>1875</v>
      </c>
      <c r="AG3456" s="2"/>
      <c r="AH3456" s="2"/>
      <c r="AI3456" s="1"/>
      <c r="AJ3456" s="2"/>
      <c r="AK3456" s="2" t="s">
        <v>67</v>
      </c>
      <c r="AM3456" s="2" t="s">
        <v>59</v>
      </c>
      <c r="AP3456" s="2" t="s">
        <v>60</v>
      </c>
      <c r="AQ3456" s="2" t="s">
        <v>41</v>
      </c>
      <c r="AR3456">
        <v>40000</v>
      </c>
      <c r="AS3456" s="2" t="str">
        <f>_xlfn.IFNA(IF(VLOOKUP(all_resi[[#This Row],[No. Waybill]],settle_reconcile[No. Waybill],1,0)="","Recon","Recon"),"-")</f>
        <v>-</v>
      </c>
      <c r="AT3456" s="2">
        <f>all_resi[[#This Row],[Nilai COD]]-all_resi[[#This Row],[COD Fee]]-all_resi[[#This Row],[Total Biaya Setelah Diskon]]</f>
        <v>72125</v>
      </c>
      <c r="AU3456" s="2" t="str">
        <f>IF(all_resi[[#This Row],[Waktu Terima]]="","",_xlfn.DAYS(all_resi[[#This Row],[Waktu Terima]],all_resi[[#This Row],[Tanggal Pengiriman]]))</f>
        <v/>
      </c>
    </row>
    <row r="3457" spans="1:47" x14ac:dyDescent="0.25">
      <c r="A3457" s="2" t="s">
        <v>18547</v>
      </c>
      <c r="B3457" s="1">
        <v>46203</v>
      </c>
      <c r="C3457" s="2" t="s">
        <v>42</v>
      </c>
      <c r="D3457" s="2" t="s">
        <v>43</v>
      </c>
      <c r="E3457" s="2" t="s">
        <v>44</v>
      </c>
      <c r="F3457" s="2" t="s">
        <v>45</v>
      </c>
      <c r="G3457" s="2" t="s">
        <v>46</v>
      </c>
      <c r="H3457" s="2" t="s">
        <v>47</v>
      </c>
      <c r="I3457" s="2" t="s">
        <v>18548</v>
      </c>
      <c r="J3457" s="2" t="s">
        <v>18549</v>
      </c>
      <c r="K3457" s="2" t="s">
        <v>69</v>
      </c>
      <c r="L3457" s="2" t="s">
        <v>2683</v>
      </c>
      <c r="M3457" s="2" t="s">
        <v>18550</v>
      </c>
      <c r="N3457" s="2" t="s">
        <v>18551</v>
      </c>
      <c r="O3457">
        <v>1</v>
      </c>
      <c r="P3457" s="2" t="s">
        <v>53</v>
      </c>
      <c r="Q3457">
        <v>100</v>
      </c>
      <c r="R3457">
        <v>0</v>
      </c>
      <c r="S3457" s="2" t="s">
        <v>54</v>
      </c>
      <c r="T3457" s="2" t="s">
        <v>55</v>
      </c>
      <c r="U3457" s="2" t="s">
        <v>97</v>
      </c>
      <c r="V3457" s="2"/>
      <c r="W3457">
        <v>50000</v>
      </c>
      <c r="X3457">
        <v>0</v>
      </c>
      <c r="Y3457">
        <v>0</v>
      </c>
      <c r="Z3457">
        <v>50000</v>
      </c>
      <c r="AB3457" s="2" t="s">
        <v>57</v>
      </c>
      <c r="AC3457">
        <v>20000</v>
      </c>
      <c r="AD3457">
        <v>30000</v>
      </c>
      <c r="AE3457">
        <v>120000</v>
      </c>
      <c r="AF3457">
        <v>1800</v>
      </c>
      <c r="AG3457" s="2"/>
      <c r="AH3457" s="2"/>
      <c r="AI3457" s="1"/>
      <c r="AJ3457" s="2"/>
      <c r="AK3457" s="2" t="s">
        <v>67</v>
      </c>
      <c r="AM3457" s="2" t="s">
        <v>59</v>
      </c>
      <c r="AP3457" s="2" t="s">
        <v>60</v>
      </c>
      <c r="AQ3457" s="2" t="s">
        <v>41</v>
      </c>
      <c r="AR3457">
        <v>70000</v>
      </c>
      <c r="AS3457" s="2" t="str">
        <f>_xlfn.IFNA(IF(VLOOKUP(all_resi[[#This Row],[No. Waybill]],settle_reconcile[No. Waybill],1,0)="","Recon","Recon"),"-")</f>
        <v>-</v>
      </c>
      <c r="AT3457" s="2">
        <f>all_resi[[#This Row],[Nilai COD]]-all_resi[[#This Row],[COD Fee]]-all_resi[[#This Row],[Total Biaya Setelah Diskon]]</f>
        <v>88200</v>
      </c>
      <c r="AU3457" s="2" t="str">
        <f>IF(all_resi[[#This Row],[Waktu Terima]]="","",_xlfn.DAYS(all_resi[[#This Row],[Waktu Terima]],all_resi[[#This Row],[Tanggal Pengiriman]]))</f>
        <v/>
      </c>
    </row>
    <row r="3458" spans="1:47" x14ac:dyDescent="0.25">
      <c r="A3458" s="2" t="s">
        <v>18604</v>
      </c>
      <c r="B3458" s="1">
        <v>46203</v>
      </c>
      <c r="C3458" s="2" t="s">
        <v>42</v>
      </c>
      <c r="D3458" s="2" t="s">
        <v>43</v>
      </c>
      <c r="E3458" s="2" t="s">
        <v>44</v>
      </c>
      <c r="F3458" s="2" t="s">
        <v>45</v>
      </c>
      <c r="G3458" s="2" t="s">
        <v>46</v>
      </c>
      <c r="H3458" s="2" t="s">
        <v>47</v>
      </c>
      <c r="I3458" s="2" t="s">
        <v>18605</v>
      </c>
      <c r="J3458" s="2" t="s">
        <v>18606</v>
      </c>
      <c r="K3458" s="2" t="s">
        <v>69</v>
      </c>
      <c r="L3458" s="2" t="s">
        <v>18607</v>
      </c>
      <c r="M3458" s="2" t="s">
        <v>18608</v>
      </c>
      <c r="N3458" s="2" t="s">
        <v>18609</v>
      </c>
      <c r="O3458">
        <v>1</v>
      </c>
      <c r="P3458" s="2" t="s">
        <v>53</v>
      </c>
      <c r="Q3458">
        <v>100</v>
      </c>
      <c r="R3458">
        <v>0</v>
      </c>
      <c r="S3458" s="2" t="s">
        <v>54</v>
      </c>
      <c r="T3458" s="2" t="s">
        <v>55</v>
      </c>
      <c r="U3458" s="2" t="s">
        <v>235</v>
      </c>
      <c r="V3458" s="2"/>
      <c r="W3458">
        <v>62000</v>
      </c>
      <c r="X3458">
        <v>0</v>
      </c>
      <c r="Y3458">
        <v>0</v>
      </c>
      <c r="Z3458">
        <v>62000</v>
      </c>
      <c r="AB3458" s="2" t="s">
        <v>57</v>
      </c>
      <c r="AC3458">
        <v>24800</v>
      </c>
      <c r="AD3458">
        <v>37200</v>
      </c>
      <c r="AE3458">
        <v>146000</v>
      </c>
      <c r="AF3458">
        <v>2190</v>
      </c>
      <c r="AG3458" s="2" t="s">
        <v>12207</v>
      </c>
      <c r="AH3458" s="2" t="s">
        <v>149</v>
      </c>
      <c r="AI3458" s="1">
        <v>46211</v>
      </c>
      <c r="AJ3458" s="2"/>
      <c r="AK3458" s="2" t="s">
        <v>67</v>
      </c>
      <c r="AM3458" s="2" t="s">
        <v>59</v>
      </c>
      <c r="AP3458" s="2" t="s">
        <v>60</v>
      </c>
      <c r="AQ3458" s="2" t="s">
        <v>41</v>
      </c>
      <c r="AR3458">
        <v>84000</v>
      </c>
      <c r="AS3458" s="2" t="str">
        <f>_xlfn.IFNA(IF(VLOOKUP(all_resi[[#This Row],[No. Waybill]],settle_reconcile[No. Waybill],1,0)="","Recon","Recon"),"-")</f>
        <v>-</v>
      </c>
      <c r="AT3458" s="2">
        <f>all_resi[[#This Row],[Nilai COD]]-all_resi[[#This Row],[COD Fee]]-all_resi[[#This Row],[Total Biaya Setelah Diskon]]</f>
        <v>106610</v>
      </c>
      <c r="AU3458" s="2">
        <f>IF(all_resi[[#This Row],[Waktu Terima]]="","",_xlfn.DAYS(all_resi[[#This Row],[Waktu Terima]],all_resi[[#This Row],[Tanggal Pengiriman]]))</f>
        <v>8</v>
      </c>
    </row>
    <row r="3459" spans="1:47" x14ac:dyDescent="0.25">
      <c r="A3459" s="2" t="s">
        <v>18564</v>
      </c>
      <c r="B3459" s="1">
        <v>46203</v>
      </c>
      <c r="C3459" s="2" t="s">
        <v>42</v>
      </c>
      <c r="D3459" s="2" t="s">
        <v>43</v>
      </c>
      <c r="E3459" s="2" t="s">
        <v>44</v>
      </c>
      <c r="F3459" s="2" t="s">
        <v>45</v>
      </c>
      <c r="G3459" s="2" t="s">
        <v>46</v>
      </c>
      <c r="H3459" s="2" t="s">
        <v>80</v>
      </c>
      <c r="I3459" s="2" t="s">
        <v>18565</v>
      </c>
      <c r="J3459" s="2" t="s">
        <v>18566</v>
      </c>
      <c r="K3459" s="2" t="s">
        <v>209</v>
      </c>
      <c r="L3459" s="2" t="s">
        <v>2573</v>
      </c>
      <c r="M3459" s="2" t="s">
        <v>9638</v>
      </c>
      <c r="N3459" s="2" t="s">
        <v>18567</v>
      </c>
      <c r="O3459">
        <v>1</v>
      </c>
      <c r="P3459" s="2" t="s">
        <v>53</v>
      </c>
      <c r="Q3459">
        <v>100</v>
      </c>
      <c r="R3459">
        <v>0</v>
      </c>
      <c r="S3459" s="2" t="s">
        <v>54</v>
      </c>
      <c r="T3459" s="2" t="s">
        <v>55</v>
      </c>
      <c r="U3459" s="2" t="s">
        <v>154</v>
      </c>
      <c r="V3459" s="2"/>
      <c r="W3459">
        <v>46000</v>
      </c>
      <c r="X3459">
        <v>0</v>
      </c>
      <c r="Y3459">
        <v>0</v>
      </c>
      <c r="Z3459">
        <v>46000</v>
      </c>
      <c r="AB3459" s="2" t="s">
        <v>57</v>
      </c>
      <c r="AC3459">
        <v>18400</v>
      </c>
      <c r="AD3459">
        <v>27600</v>
      </c>
      <c r="AE3459">
        <v>146000</v>
      </c>
      <c r="AF3459">
        <v>2190</v>
      </c>
      <c r="AG3459" s="2"/>
      <c r="AH3459" s="2"/>
      <c r="AI3459" s="1"/>
      <c r="AJ3459" s="2" t="s">
        <v>87</v>
      </c>
      <c r="AK3459" s="2" t="s">
        <v>67</v>
      </c>
      <c r="AM3459" s="2" t="s">
        <v>59</v>
      </c>
      <c r="AP3459" s="2" t="s">
        <v>60</v>
      </c>
      <c r="AQ3459" s="2" t="s">
        <v>41</v>
      </c>
      <c r="AR3459">
        <v>100000</v>
      </c>
      <c r="AS3459" s="2" t="str">
        <f>_xlfn.IFNA(IF(VLOOKUP(all_resi[[#This Row],[No. Waybill]],settle_reconcile[No. Waybill],1,0)="","Recon","Recon"),"-")</f>
        <v>-</v>
      </c>
      <c r="AT3459" s="2">
        <f>all_resi[[#This Row],[Nilai COD]]-all_resi[[#This Row],[COD Fee]]-all_resi[[#This Row],[Total Biaya Setelah Diskon]]</f>
        <v>116210</v>
      </c>
      <c r="AU3459" s="2" t="str">
        <f>IF(all_resi[[#This Row],[Waktu Terima]]="","",_xlfn.DAYS(all_resi[[#This Row],[Waktu Terima]],all_resi[[#This Row],[Tanggal Pengiriman]]))</f>
        <v/>
      </c>
    </row>
    <row r="3460" spans="1:47" x14ac:dyDescent="0.25">
      <c r="A3460" s="2" t="s">
        <v>18600</v>
      </c>
      <c r="B3460" s="1">
        <v>46203</v>
      </c>
      <c r="C3460" s="2" t="s">
        <v>42</v>
      </c>
      <c r="D3460" s="2" t="s">
        <v>43</v>
      </c>
      <c r="E3460" s="2" t="s">
        <v>44</v>
      </c>
      <c r="F3460" s="2" t="s">
        <v>45</v>
      </c>
      <c r="G3460" s="2" t="s">
        <v>46</v>
      </c>
      <c r="H3460" s="2" t="s">
        <v>47</v>
      </c>
      <c r="I3460" s="2" t="s">
        <v>18601</v>
      </c>
      <c r="J3460" s="2" t="s">
        <v>18602</v>
      </c>
      <c r="K3460" s="2" t="s">
        <v>75</v>
      </c>
      <c r="L3460" s="2" t="s">
        <v>355</v>
      </c>
      <c r="M3460" s="2" t="s">
        <v>3720</v>
      </c>
      <c r="N3460" s="2" t="s">
        <v>18603</v>
      </c>
      <c r="O3460">
        <v>1</v>
      </c>
      <c r="P3460" s="2" t="s">
        <v>53</v>
      </c>
      <c r="Q3460">
        <v>100</v>
      </c>
      <c r="R3460">
        <v>0</v>
      </c>
      <c r="S3460" s="2" t="s">
        <v>54</v>
      </c>
      <c r="T3460" s="2" t="s">
        <v>55</v>
      </c>
      <c r="U3460" s="2" t="s">
        <v>97</v>
      </c>
      <c r="V3460" s="2"/>
      <c r="W3460">
        <v>60000</v>
      </c>
      <c r="X3460">
        <v>0</v>
      </c>
      <c r="Y3460">
        <v>0</v>
      </c>
      <c r="Z3460">
        <v>60000</v>
      </c>
      <c r="AB3460" s="2" t="s">
        <v>57</v>
      </c>
      <c r="AC3460">
        <v>24000</v>
      </c>
      <c r="AD3460">
        <v>36000</v>
      </c>
      <c r="AE3460">
        <v>122000</v>
      </c>
      <c r="AF3460">
        <v>1830</v>
      </c>
      <c r="AG3460" s="2" t="s">
        <v>18601</v>
      </c>
      <c r="AH3460" s="2"/>
      <c r="AI3460" s="1">
        <v>46208</v>
      </c>
      <c r="AJ3460" s="2"/>
      <c r="AK3460" s="2" t="s">
        <v>58</v>
      </c>
      <c r="AM3460" s="2" t="s">
        <v>59</v>
      </c>
      <c r="AP3460" s="2" t="s">
        <v>60</v>
      </c>
      <c r="AQ3460" s="2" t="s">
        <v>41</v>
      </c>
      <c r="AR3460">
        <v>62000</v>
      </c>
      <c r="AS3460" s="2" t="str">
        <f>_xlfn.IFNA(IF(VLOOKUP(all_resi[[#This Row],[No. Waybill]],settle_reconcile[No. Waybill],1,0)="","Recon","Recon"),"-")</f>
        <v>Recon</v>
      </c>
      <c r="AT3460" s="2">
        <f>all_resi[[#This Row],[Nilai COD]]-all_resi[[#This Row],[COD Fee]]-all_resi[[#This Row],[Total Biaya Setelah Diskon]]</f>
        <v>84170</v>
      </c>
      <c r="AU3460" s="2">
        <f>IF(all_resi[[#This Row],[Waktu Terima]]="","",_xlfn.DAYS(all_resi[[#This Row],[Waktu Terima]],all_resi[[#This Row],[Tanggal Pengiriman]]))</f>
        <v>5</v>
      </c>
    </row>
    <row r="3461" spans="1:47" x14ac:dyDescent="0.25">
      <c r="A3461" s="2" t="s">
        <v>18560</v>
      </c>
      <c r="B3461" s="1">
        <v>46203</v>
      </c>
      <c r="C3461" s="2" t="s">
        <v>42</v>
      </c>
      <c r="D3461" s="2" t="s">
        <v>43</v>
      </c>
      <c r="E3461" s="2" t="s">
        <v>44</v>
      </c>
      <c r="F3461" s="2" t="s">
        <v>45</v>
      </c>
      <c r="G3461" s="2" t="s">
        <v>46</v>
      </c>
      <c r="H3461" s="2" t="s">
        <v>47</v>
      </c>
      <c r="I3461" s="2" t="s">
        <v>18561</v>
      </c>
      <c r="J3461" s="2" t="s">
        <v>18562</v>
      </c>
      <c r="K3461" s="2" t="s">
        <v>700</v>
      </c>
      <c r="L3461" s="2" t="s">
        <v>928</v>
      </c>
      <c r="M3461" s="2" t="s">
        <v>16526</v>
      </c>
      <c r="N3461" s="2" t="s">
        <v>18563</v>
      </c>
      <c r="O3461">
        <v>1</v>
      </c>
      <c r="P3461" s="2" t="s">
        <v>53</v>
      </c>
      <c r="Q3461">
        <v>100</v>
      </c>
      <c r="R3461">
        <v>0</v>
      </c>
      <c r="S3461" s="2" t="s">
        <v>54</v>
      </c>
      <c r="T3461" s="2" t="s">
        <v>55</v>
      </c>
      <c r="U3461" s="2" t="s">
        <v>147</v>
      </c>
      <c r="V3461" s="2"/>
      <c r="W3461">
        <v>51000</v>
      </c>
      <c r="X3461">
        <v>0</v>
      </c>
      <c r="Y3461">
        <v>0</v>
      </c>
      <c r="Z3461">
        <v>51000</v>
      </c>
      <c r="AB3461" s="2" t="s">
        <v>57</v>
      </c>
      <c r="AC3461">
        <v>20400</v>
      </c>
      <c r="AD3461">
        <v>30600</v>
      </c>
      <c r="AE3461">
        <v>121000</v>
      </c>
      <c r="AF3461">
        <v>1815</v>
      </c>
      <c r="AG3461" s="2" t="s">
        <v>18561</v>
      </c>
      <c r="AH3461" s="2"/>
      <c r="AI3461" s="1">
        <v>46207</v>
      </c>
      <c r="AJ3461" s="2"/>
      <c r="AK3461" s="2" t="s">
        <v>58</v>
      </c>
      <c r="AM3461" s="2" t="s">
        <v>59</v>
      </c>
      <c r="AP3461" s="2" t="s">
        <v>60</v>
      </c>
      <c r="AQ3461" s="2" t="s">
        <v>41</v>
      </c>
      <c r="AR3461">
        <v>70000</v>
      </c>
      <c r="AS3461" s="2" t="str">
        <f>_xlfn.IFNA(IF(VLOOKUP(all_resi[[#This Row],[No. Waybill]],settle_reconcile[No. Waybill],1,0)="","Recon","Recon"),"-")</f>
        <v>Recon</v>
      </c>
      <c r="AT3461" s="2">
        <f>all_resi[[#This Row],[Nilai COD]]-all_resi[[#This Row],[COD Fee]]-all_resi[[#This Row],[Total Biaya Setelah Diskon]]</f>
        <v>88585</v>
      </c>
      <c r="AU3461" s="2">
        <f>IF(all_resi[[#This Row],[Waktu Terima]]="","",_xlfn.DAYS(all_resi[[#This Row],[Waktu Terima]],all_resi[[#This Row],[Tanggal Pengiriman]]))</f>
        <v>4</v>
      </c>
    </row>
    <row r="3462" spans="1:47" x14ac:dyDescent="0.25">
      <c r="A3462" s="2" t="s">
        <v>18635</v>
      </c>
      <c r="B3462" s="1">
        <v>46203</v>
      </c>
      <c r="C3462" s="2" t="s">
        <v>42</v>
      </c>
      <c r="D3462" s="2" t="s">
        <v>43</v>
      </c>
      <c r="E3462" s="2" t="s">
        <v>44</v>
      </c>
      <c r="F3462" s="2" t="s">
        <v>45</v>
      </c>
      <c r="G3462" s="2" t="s">
        <v>46</v>
      </c>
      <c r="H3462" s="2" t="s">
        <v>47</v>
      </c>
      <c r="I3462" s="2" t="s">
        <v>18636</v>
      </c>
      <c r="J3462" s="2" t="s">
        <v>18637</v>
      </c>
      <c r="K3462" s="2" t="s">
        <v>82</v>
      </c>
      <c r="L3462" s="2" t="s">
        <v>2645</v>
      </c>
      <c r="M3462" s="2" t="s">
        <v>18638</v>
      </c>
      <c r="N3462" s="2" t="s">
        <v>18639</v>
      </c>
      <c r="O3462">
        <v>1</v>
      </c>
      <c r="P3462" s="2" t="s">
        <v>53</v>
      </c>
      <c r="Q3462">
        <v>100</v>
      </c>
      <c r="R3462">
        <v>0</v>
      </c>
      <c r="S3462" s="2" t="s">
        <v>54</v>
      </c>
      <c r="T3462" s="2" t="s">
        <v>55</v>
      </c>
      <c r="U3462" s="2" t="s">
        <v>18640</v>
      </c>
      <c r="V3462" s="2"/>
      <c r="W3462">
        <v>67000</v>
      </c>
      <c r="X3462">
        <v>0</v>
      </c>
      <c r="Y3462">
        <v>0</v>
      </c>
      <c r="Z3462">
        <v>67000</v>
      </c>
      <c r="AB3462" s="2" t="s">
        <v>57</v>
      </c>
      <c r="AC3462">
        <v>26800</v>
      </c>
      <c r="AD3462">
        <v>40200</v>
      </c>
      <c r="AE3462">
        <v>156950</v>
      </c>
      <c r="AF3462">
        <v>2354.25</v>
      </c>
      <c r="AG3462" s="2" t="s">
        <v>18636</v>
      </c>
      <c r="AH3462" s="2"/>
      <c r="AI3462" s="1">
        <v>46209</v>
      </c>
      <c r="AJ3462" s="2"/>
      <c r="AK3462" s="2" t="s">
        <v>58</v>
      </c>
      <c r="AM3462" s="2" t="s">
        <v>59</v>
      </c>
      <c r="AP3462" s="2" t="s">
        <v>60</v>
      </c>
      <c r="AQ3462" s="2" t="s">
        <v>41</v>
      </c>
      <c r="AR3462">
        <v>89950</v>
      </c>
      <c r="AS3462" s="2" t="str">
        <f>_xlfn.IFNA(IF(VLOOKUP(all_resi[[#This Row],[No. Waybill]],settle_reconcile[No. Waybill],1,0)="","Recon","Recon"),"-")</f>
        <v>Recon</v>
      </c>
      <c r="AT3462" s="2">
        <f>all_resi[[#This Row],[Nilai COD]]-all_resi[[#This Row],[COD Fee]]-all_resi[[#This Row],[Total Biaya Setelah Diskon]]</f>
        <v>114395.75</v>
      </c>
      <c r="AU3462" s="2">
        <f>IF(all_resi[[#This Row],[Waktu Terima]]="","",_xlfn.DAYS(all_resi[[#This Row],[Waktu Terima]],all_resi[[#This Row],[Tanggal Pengiriman]]))</f>
        <v>6</v>
      </c>
    </row>
    <row r="3463" spans="1:47" x14ac:dyDescent="0.25">
      <c r="A3463" s="2" t="s">
        <v>18645</v>
      </c>
      <c r="B3463" s="1">
        <v>46203</v>
      </c>
      <c r="C3463" s="2" t="s">
        <v>42</v>
      </c>
      <c r="D3463" s="2" t="s">
        <v>43</v>
      </c>
      <c r="E3463" s="2" t="s">
        <v>44</v>
      </c>
      <c r="F3463" s="2" t="s">
        <v>45</v>
      </c>
      <c r="G3463" s="2" t="s">
        <v>46</v>
      </c>
      <c r="H3463" s="2" t="s">
        <v>47</v>
      </c>
      <c r="I3463" s="2" t="s">
        <v>18646</v>
      </c>
      <c r="J3463" s="2" t="s">
        <v>18647</v>
      </c>
      <c r="K3463" s="2" t="s">
        <v>156</v>
      </c>
      <c r="L3463" s="2" t="s">
        <v>509</v>
      </c>
      <c r="M3463" s="2" t="s">
        <v>1552</v>
      </c>
      <c r="N3463" s="2" t="s">
        <v>18648</v>
      </c>
      <c r="O3463">
        <v>1</v>
      </c>
      <c r="P3463" s="2" t="s">
        <v>53</v>
      </c>
      <c r="Q3463">
        <v>100</v>
      </c>
      <c r="R3463">
        <v>0</v>
      </c>
      <c r="S3463" s="2" t="s">
        <v>54</v>
      </c>
      <c r="T3463" s="2" t="s">
        <v>55</v>
      </c>
      <c r="U3463" s="2" t="s">
        <v>18649</v>
      </c>
      <c r="V3463" s="2"/>
      <c r="W3463">
        <v>80000</v>
      </c>
      <c r="X3463">
        <v>0</v>
      </c>
      <c r="Y3463">
        <v>0</v>
      </c>
      <c r="Z3463">
        <v>80000</v>
      </c>
      <c r="AB3463" s="2" t="s">
        <v>57</v>
      </c>
      <c r="AC3463">
        <v>32000</v>
      </c>
      <c r="AD3463">
        <v>48000</v>
      </c>
      <c r="AE3463">
        <v>184000</v>
      </c>
      <c r="AF3463">
        <v>2760</v>
      </c>
      <c r="AG3463" s="2" t="s">
        <v>18646</v>
      </c>
      <c r="AH3463" s="2"/>
      <c r="AI3463" s="1">
        <v>46209</v>
      </c>
      <c r="AJ3463" s="2"/>
      <c r="AK3463" s="2" t="s">
        <v>58</v>
      </c>
      <c r="AM3463" s="2" t="s">
        <v>59</v>
      </c>
      <c r="AP3463" s="2" t="s">
        <v>60</v>
      </c>
      <c r="AQ3463" s="2" t="s">
        <v>41</v>
      </c>
      <c r="AR3463">
        <v>104000</v>
      </c>
      <c r="AS3463" s="2" t="str">
        <f>_xlfn.IFNA(IF(VLOOKUP(all_resi[[#This Row],[No. Waybill]],settle_reconcile[No. Waybill],1,0)="","Recon","Recon"),"-")</f>
        <v>Recon</v>
      </c>
      <c r="AT3463" s="2">
        <f>all_resi[[#This Row],[Nilai COD]]-all_resi[[#This Row],[COD Fee]]-all_resi[[#This Row],[Total Biaya Setelah Diskon]]</f>
        <v>133240</v>
      </c>
      <c r="AU3463" s="2">
        <f>IF(all_resi[[#This Row],[Waktu Terima]]="","",_xlfn.DAYS(all_resi[[#This Row],[Waktu Terima]],all_resi[[#This Row],[Tanggal Pengiriman]]))</f>
        <v>6</v>
      </c>
    </row>
    <row r="3464" spans="1:47" x14ac:dyDescent="0.25">
      <c r="A3464" s="2" t="s">
        <v>18556</v>
      </c>
      <c r="B3464" s="1">
        <v>46203</v>
      </c>
      <c r="C3464" s="2" t="s">
        <v>42</v>
      </c>
      <c r="D3464" s="2" t="s">
        <v>43</v>
      </c>
      <c r="E3464" s="2" t="s">
        <v>44</v>
      </c>
      <c r="F3464" s="2" t="s">
        <v>45</v>
      </c>
      <c r="G3464" s="2" t="s">
        <v>46</v>
      </c>
      <c r="H3464" s="2" t="s">
        <v>47</v>
      </c>
      <c r="I3464" s="2" t="s">
        <v>18557</v>
      </c>
      <c r="J3464" s="2" t="s">
        <v>18558</v>
      </c>
      <c r="K3464" s="2" t="s">
        <v>171</v>
      </c>
      <c r="L3464" s="2" t="s">
        <v>172</v>
      </c>
      <c r="M3464" s="2" t="s">
        <v>654</v>
      </c>
      <c r="N3464" s="2" t="s">
        <v>18559</v>
      </c>
      <c r="O3464">
        <v>1</v>
      </c>
      <c r="P3464" s="2" t="s">
        <v>53</v>
      </c>
      <c r="Q3464">
        <v>100</v>
      </c>
      <c r="R3464">
        <v>0</v>
      </c>
      <c r="S3464" s="2" t="s">
        <v>54</v>
      </c>
      <c r="T3464" s="2" t="s">
        <v>55</v>
      </c>
      <c r="U3464" s="2" t="s">
        <v>9282</v>
      </c>
      <c r="V3464" s="2"/>
      <c r="W3464">
        <v>30000</v>
      </c>
      <c r="X3464">
        <v>0</v>
      </c>
      <c r="Y3464">
        <v>0</v>
      </c>
      <c r="Z3464">
        <v>30000</v>
      </c>
      <c r="AB3464" s="2" t="s">
        <v>57</v>
      </c>
      <c r="AC3464">
        <v>12000</v>
      </c>
      <c r="AD3464">
        <v>18000</v>
      </c>
      <c r="AE3464">
        <v>67000</v>
      </c>
      <c r="AF3464">
        <v>1005</v>
      </c>
      <c r="AG3464" s="2" t="s">
        <v>18557</v>
      </c>
      <c r="AH3464" s="2"/>
      <c r="AI3464" s="1">
        <v>46206</v>
      </c>
      <c r="AJ3464" s="2"/>
      <c r="AK3464" s="2" t="s">
        <v>58</v>
      </c>
      <c r="AM3464" s="2" t="s">
        <v>59</v>
      </c>
      <c r="AP3464" s="2" t="s">
        <v>60</v>
      </c>
      <c r="AQ3464" s="2" t="s">
        <v>41</v>
      </c>
      <c r="AR3464">
        <v>37000</v>
      </c>
      <c r="AS3464" s="2" t="str">
        <f>_xlfn.IFNA(IF(VLOOKUP(all_resi[[#This Row],[No. Waybill]],settle_reconcile[No. Waybill],1,0)="","Recon","Recon"),"-")</f>
        <v>Recon</v>
      </c>
      <c r="AT3464" s="2">
        <f>all_resi[[#This Row],[Nilai COD]]-all_resi[[#This Row],[COD Fee]]-all_resi[[#This Row],[Total Biaya Setelah Diskon]]</f>
        <v>47995</v>
      </c>
      <c r="AU3464" s="2">
        <f>IF(all_resi[[#This Row],[Waktu Terima]]="","",_xlfn.DAYS(all_resi[[#This Row],[Waktu Terima]],all_resi[[#This Row],[Tanggal Pengiriman]]))</f>
        <v>3</v>
      </c>
    </row>
    <row r="3465" spans="1:47" x14ac:dyDescent="0.25">
      <c r="A3465" s="2" t="s">
        <v>18622</v>
      </c>
      <c r="B3465" s="1">
        <v>46203</v>
      </c>
      <c r="C3465" s="2" t="s">
        <v>42</v>
      </c>
      <c r="D3465" s="2" t="s">
        <v>43</v>
      </c>
      <c r="E3465" s="2" t="s">
        <v>44</v>
      </c>
      <c r="F3465" s="2" t="s">
        <v>45</v>
      </c>
      <c r="G3465" s="2" t="s">
        <v>46</v>
      </c>
      <c r="H3465" s="2" t="s">
        <v>80</v>
      </c>
      <c r="I3465" s="2" t="s">
        <v>18623</v>
      </c>
      <c r="J3465" s="2" t="s">
        <v>18624</v>
      </c>
      <c r="K3465" s="2" t="s">
        <v>143</v>
      </c>
      <c r="L3465" s="2" t="s">
        <v>11530</v>
      </c>
      <c r="M3465" s="2" t="s">
        <v>18625</v>
      </c>
      <c r="N3465" s="2" t="s">
        <v>18626</v>
      </c>
      <c r="O3465">
        <v>1</v>
      </c>
      <c r="P3465" s="2" t="s">
        <v>53</v>
      </c>
      <c r="Q3465">
        <v>100</v>
      </c>
      <c r="R3465">
        <v>0</v>
      </c>
      <c r="S3465" s="2" t="s">
        <v>54</v>
      </c>
      <c r="T3465" s="2" t="s">
        <v>55</v>
      </c>
      <c r="U3465" s="2" t="s">
        <v>305</v>
      </c>
      <c r="V3465" s="2"/>
      <c r="W3465">
        <v>25000</v>
      </c>
      <c r="X3465">
        <v>0</v>
      </c>
      <c r="Y3465">
        <v>0</v>
      </c>
      <c r="Z3465">
        <v>25000</v>
      </c>
      <c r="AB3465" s="2" t="s">
        <v>57</v>
      </c>
      <c r="AC3465">
        <v>18000</v>
      </c>
      <c r="AD3465">
        <v>7000</v>
      </c>
      <c r="AE3465">
        <v>92000</v>
      </c>
      <c r="AF3465">
        <v>1380</v>
      </c>
      <c r="AG3465" s="2" t="s">
        <v>18623</v>
      </c>
      <c r="AH3465" s="2"/>
      <c r="AI3465" s="1">
        <v>46206</v>
      </c>
      <c r="AJ3465" s="2" t="s">
        <v>87</v>
      </c>
      <c r="AK3465" s="2" t="s">
        <v>58</v>
      </c>
      <c r="AM3465" s="2" t="s">
        <v>59</v>
      </c>
      <c r="AP3465" s="2" t="s">
        <v>60</v>
      </c>
      <c r="AQ3465" s="2" t="s">
        <v>41</v>
      </c>
      <c r="AR3465">
        <v>67000</v>
      </c>
      <c r="AS3465" s="2" t="str">
        <f>_xlfn.IFNA(IF(VLOOKUP(all_resi[[#This Row],[No. Waybill]],settle_reconcile[No. Waybill],1,0)="","Recon","Recon"),"-")</f>
        <v>Recon</v>
      </c>
      <c r="AT3465" s="2">
        <f>all_resi[[#This Row],[Nilai COD]]-all_resi[[#This Row],[COD Fee]]-all_resi[[#This Row],[Total Biaya Setelah Diskon]]</f>
        <v>83620</v>
      </c>
      <c r="AU3465" s="2">
        <f>IF(all_resi[[#This Row],[Waktu Terima]]="","",_xlfn.DAYS(all_resi[[#This Row],[Waktu Terima]],all_resi[[#This Row],[Tanggal Pengiriman]]))</f>
        <v>3</v>
      </c>
    </row>
    <row r="3466" spans="1:47" x14ac:dyDescent="0.25">
      <c r="A3466" s="2" t="s">
        <v>18631</v>
      </c>
      <c r="B3466" s="1">
        <v>46203</v>
      </c>
      <c r="C3466" s="2" t="s">
        <v>42</v>
      </c>
      <c r="D3466" s="2" t="s">
        <v>43</v>
      </c>
      <c r="E3466" s="2" t="s">
        <v>44</v>
      </c>
      <c r="F3466" s="2" t="s">
        <v>45</v>
      </c>
      <c r="G3466" s="2" t="s">
        <v>46</v>
      </c>
      <c r="H3466" s="2" t="s">
        <v>80</v>
      </c>
      <c r="I3466" s="2" t="s">
        <v>18632</v>
      </c>
      <c r="J3466" s="2" t="s">
        <v>18633</v>
      </c>
      <c r="K3466" s="2" t="s">
        <v>116</v>
      </c>
      <c r="L3466" s="2" t="s">
        <v>2163</v>
      </c>
      <c r="M3466" s="2" t="s">
        <v>2164</v>
      </c>
      <c r="N3466" s="2" t="s">
        <v>18634</v>
      </c>
      <c r="O3466">
        <v>1</v>
      </c>
      <c r="P3466" s="2" t="s">
        <v>53</v>
      </c>
      <c r="Q3466">
        <v>100</v>
      </c>
      <c r="R3466">
        <v>0</v>
      </c>
      <c r="S3466" s="2" t="s">
        <v>54</v>
      </c>
      <c r="T3466" s="2" t="s">
        <v>55</v>
      </c>
      <c r="U3466" s="2" t="s">
        <v>86</v>
      </c>
      <c r="V3466" s="2"/>
      <c r="W3466">
        <v>15000</v>
      </c>
      <c r="X3466">
        <v>0</v>
      </c>
      <c r="Y3466">
        <v>0</v>
      </c>
      <c r="Z3466">
        <v>15000</v>
      </c>
      <c r="AB3466" s="2" t="s">
        <v>57</v>
      </c>
      <c r="AC3466">
        <v>9000</v>
      </c>
      <c r="AD3466">
        <v>6000</v>
      </c>
      <c r="AE3466">
        <v>73000</v>
      </c>
      <c r="AF3466">
        <v>1095</v>
      </c>
      <c r="AG3466" s="2" t="s">
        <v>18632</v>
      </c>
      <c r="AH3466" s="2"/>
      <c r="AI3466" s="1">
        <v>46204</v>
      </c>
      <c r="AJ3466" s="2" t="s">
        <v>87</v>
      </c>
      <c r="AK3466" s="2" t="s">
        <v>58</v>
      </c>
      <c r="AM3466" s="2" t="s">
        <v>59</v>
      </c>
      <c r="AP3466" s="2" t="s">
        <v>60</v>
      </c>
      <c r="AQ3466" s="2" t="s">
        <v>41</v>
      </c>
      <c r="AR3466">
        <v>58000</v>
      </c>
      <c r="AS3466" s="2" t="str">
        <f>_xlfn.IFNA(IF(VLOOKUP(all_resi[[#This Row],[No. Waybill]],settle_reconcile[No. Waybill],1,0)="","Recon","Recon"),"-")</f>
        <v>Recon</v>
      </c>
      <c r="AT3466" s="2">
        <f>all_resi[[#This Row],[Nilai COD]]-all_resi[[#This Row],[COD Fee]]-all_resi[[#This Row],[Total Biaya Setelah Diskon]]</f>
        <v>65905</v>
      </c>
      <c r="AU3466" s="2">
        <f>IF(all_resi[[#This Row],[Waktu Terima]]="","",_xlfn.DAYS(all_resi[[#This Row],[Waktu Terima]],all_resi[[#This Row],[Tanggal Pengiriman]]))</f>
        <v>1</v>
      </c>
    </row>
    <row r="3467" spans="1:47" x14ac:dyDescent="0.25">
      <c r="A3467" s="2" t="s">
        <v>18618</v>
      </c>
      <c r="B3467" s="1">
        <v>46203</v>
      </c>
      <c r="C3467" s="2" t="s">
        <v>42</v>
      </c>
      <c r="D3467" s="2" t="s">
        <v>43</v>
      </c>
      <c r="E3467" s="2" t="s">
        <v>44</v>
      </c>
      <c r="F3467" s="2" t="s">
        <v>45</v>
      </c>
      <c r="G3467" s="2" t="s">
        <v>46</v>
      </c>
      <c r="H3467" s="2" t="s">
        <v>80</v>
      </c>
      <c r="I3467" s="2" t="s">
        <v>18619</v>
      </c>
      <c r="J3467" s="2" t="s">
        <v>18620</v>
      </c>
      <c r="K3467" s="2" t="s">
        <v>49</v>
      </c>
      <c r="L3467" s="2" t="s">
        <v>519</v>
      </c>
      <c r="M3467" s="2" t="s">
        <v>2132</v>
      </c>
      <c r="N3467" s="2" t="s">
        <v>18621</v>
      </c>
      <c r="O3467">
        <v>1</v>
      </c>
      <c r="P3467" s="2" t="s">
        <v>53</v>
      </c>
      <c r="Q3467">
        <v>100</v>
      </c>
      <c r="R3467">
        <v>0</v>
      </c>
      <c r="S3467" s="2" t="s">
        <v>54</v>
      </c>
      <c r="T3467" s="2" t="s">
        <v>55</v>
      </c>
      <c r="U3467" s="2" t="s">
        <v>305</v>
      </c>
      <c r="V3467" s="2"/>
      <c r="W3467">
        <v>59000</v>
      </c>
      <c r="X3467">
        <v>0</v>
      </c>
      <c r="Y3467">
        <v>0</v>
      </c>
      <c r="Z3467">
        <v>59000</v>
      </c>
      <c r="AB3467" s="2" t="s">
        <v>57</v>
      </c>
      <c r="AC3467">
        <v>23600</v>
      </c>
      <c r="AD3467">
        <v>35400</v>
      </c>
      <c r="AE3467">
        <v>182000</v>
      </c>
      <c r="AF3467">
        <v>2730</v>
      </c>
      <c r="AG3467" s="2" t="s">
        <v>11423</v>
      </c>
      <c r="AH3467" s="2" t="s">
        <v>149</v>
      </c>
      <c r="AI3467" s="1">
        <v>46211</v>
      </c>
      <c r="AJ3467" s="2" t="s">
        <v>87</v>
      </c>
      <c r="AK3467" s="2" t="s">
        <v>67</v>
      </c>
      <c r="AM3467" s="2" t="s">
        <v>59</v>
      </c>
      <c r="AP3467" s="2" t="s">
        <v>60</v>
      </c>
      <c r="AQ3467" s="2" t="s">
        <v>41</v>
      </c>
      <c r="AR3467">
        <v>123000</v>
      </c>
      <c r="AS3467" s="2" t="str">
        <f>_xlfn.IFNA(IF(VLOOKUP(all_resi[[#This Row],[No. Waybill]],settle_reconcile[No. Waybill],1,0)="","Recon","Recon"),"-")</f>
        <v>-</v>
      </c>
      <c r="AT3467" s="2">
        <f>all_resi[[#This Row],[Nilai COD]]-all_resi[[#This Row],[COD Fee]]-all_resi[[#This Row],[Total Biaya Setelah Diskon]]</f>
        <v>143870</v>
      </c>
      <c r="AU3467" s="2">
        <f>IF(all_resi[[#This Row],[Waktu Terima]]="","",_xlfn.DAYS(all_resi[[#This Row],[Waktu Terima]],all_resi[[#This Row],[Tanggal Pengiriman]]))</f>
        <v>8</v>
      </c>
    </row>
    <row r="3468" spans="1:47" x14ac:dyDescent="0.25">
      <c r="A3468" s="2" t="s">
        <v>18672</v>
      </c>
      <c r="B3468" s="1">
        <v>46203</v>
      </c>
      <c r="C3468" s="2" t="s">
        <v>42</v>
      </c>
      <c r="D3468" s="2" t="s">
        <v>43</v>
      </c>
      <c r="E3468" s="2" t="s">
        <v>44</v>
      </c>
      <c r="F3468" s="2" t="s">
        <v>45</v>
      </c>
      <c r="G3468" s="2" t="s">
        <v>46</v>
      </c>
      <c r="H3468" s="2" t="s">
        <v>47</v>
      </c>
      <c r="I3468" s="2" t="s">
        <v>18673</v>
      </c>
      <c r="J3468" s="2" t="s">
        <v>18674</v>
      </c>
      <c r="K3468" s="2" t="s">
        <v>437</v>
      </c>
      <c r="L3468" s="2" t="s">
        <v>935</v>
      </c>
      <c r="M3468" s="2" t="s">
        <v>2615</v>
      </c>
      <c r="N3468" s="2" t="s">
        <v>18675</v>
      </c>
      <c r="O3468">
        <v>1</v>
      </c>
      <c r="P3468" s="2" t="s">
        <v>53</v>
      </c>
      <c r="Q3468">
        <v>100</v>
      </c>
      <c r="R3468">
        <v>0</v>
      </c>
      <c r="S3468" s="2" t="s">
        <v>54</v>
      </c>
      <c r="T3468" s="2" t="s">
        <v>55</v>
      </c>
      <c r="U3468" s="2" t="s">
        <v>323</v>
      </c>
      <c r="V3468" s="2"/>
      <c r="W3468">
        <v>52000</v>
      </c>
      <c r="X3468">
        <v>0</v>
      </c>
      <c r="Y3468">
        <v>0</v>
      </c>
      <c r="Z3468">
        <v>52000</v>
      </c>
      <c r="AB3468" s="2" t="s">
        <v>57</v>
      </c>
      <c r="AC3468">
        <v>20800</v>
      </c>
      <c r="AD3468">
        <v>31200</v>
      </c>
      <c r="AE3468">
        <v>126000</v>
      </c>
      <c r="AF3468">
        <v>1890</v>
      </c>
      <c r="AG3468" s="2"/>
      <c r="AH3468" s="2"/>
      <c r="AI3468" s="1"/>
      <c r="AJ3468" s="2"/>
      <c r="AK3468" s="2" t="s">
        <v>67</v>
      </c>
      <c r="AM3468" s="2" t="s">
        <v>59</v>
      </c>
      <c r="AP3468" s="2" t="s">
        <v>60</v>
      </c>
      <c r="AQ3468" s="2" t="s">
        <v>41</v>
      </c>
      <c r="AR3468">
        <v>74000</v>
      </c>
      <c r="AS3468" s="2" t="str">
        <f>_xlfn.IFNA(IF(VLOOKUP(all_resi[[#This Row],[No. Waybill]],settle_reconcile[No. Waybill],1,0)="","Recon","Recon"),"-")</f>
        <v>-</v>
      </c>
      <c r="AT3468" s="2">
        <f>all_resi[[#This Row],[Nilai COD]]-all_resi[[#This Row],[COD Fee]]-all_resi[[#This Row],[Total Biaya Setelah Diskon]]</f>
        <v>92910</v>
      </c>
      <c r="AU3468" s="2" t="str">
        <f>IF(all_resi[[#This Row],[Waktu Terima]]="","",_xlfn.DAYS(all_resi[[#This Row],[Waktu Terima]],all_resi[[#This Row],[Tanggal Pengiriman]]))</f>
        <v/>
      </c>
    </row>
    <row r="3469" spans="1:47" x14ac:dyDescent="0.25">
      <c r="A3469" s="2" t="s">
        <v>18730</v>
      </c>
      <c r="B3469" s="1">
        <v>46203</v>
      </c>
      <c r="C3469" s="2" t="s">
        <v>42</v>
      </c>
      <c r="D3469" s="2" t="s">
        <v>43</v>
      </c>
      <c r="E3469" s="2" t="s">
        <v>44</v>
      </c>
      <c r="F3469" s="2" t="s">
        <v>45</v>
      </c>
      <c r="G3469" s="2" t="s">
        <v>46</v>
      </c>
      <c r="H3469" s="2" t="s">
        <v>80</v>
      </c>
      <c r="I3469" s="2" t="s">
        <v>18731</v>
      </c>
      <c r="J3469" s="2" t="s">
        <v>18732</v>
      </c>
      <c r="K3469" s="2" t="s">
        <v>75</v>
      </c>
      <c r="L3469" s="2" t="s">
        <v>355</v>
      </c>
      <c r="M3469" s="2" t="s">
        <v>657</v>
      </c>
      <c r="N3469" s="2" t="s">
        <v>18733</v>
      </c>
      <c r="O3469">
        <v>1</v>
      </c>
      <c r="P3469" s="2" t="s">
        <v>53</v>
      </c>
      <c r="Q3469">
        <v>100</v>
      </c>
      <c r="R3469">
        <v>0</v>
      </c>
      <c r="S3469" s="2" t="s">
        <v>54</v>
      </c>
      <c r="T3469" s="2" t="s">
        <v>55</v>
      </c>
      <c r="U3469" s="2" t="s">
        <v>86</v>
      </c>
      <c r="V3469" s="2"/>
      <c r="W3469">
        <v>60000</v>
      </c>
      <c r="X3469">
        <v>0</v>
      </c>
      <c r="Y3469">
        <v>0</v>
      </c>
      <c r="Z3469">
        <v>60000</v>
      </c>
      <c r="AB3469" s="2" t="s">
        <v>57</v>
      </c>
      <c r="AC3469">
        <v>24000</v>
      </c>
      <c r="AD3469">
        <v>36000</v>
      </c>
      <c r="AE3469">
        <v>120000</v>
      </c>
      <c r="AF3469">
        <v>1800</v>
      </c>
      <c r="AG3469" s="2" t="s">
        <v>18731</v>
      </c>
      <c r="AH3469" s="2"/>
      <c r="AI3469" s="1">
        <v>46208</v>
      </c>
      <c r="AJ3469" s="2" t="s">
        <v>87</v>
      </c>
      <c r="AK3469" s="2" t="s">
        <v>58</v>
      </c>
      <c r="AM3469" s="2" t="s">
        <v>59</v>
      </c>
      <c r="AP3469" s="2" t="s">
        <v>60</v>
      </c>
      <c r="AQ3469" s="2" t="s">
        <v>41</v>
      </c>
      <c r="AR3469">
        <v>60000</v>
      </c>
      <c r="AS3469" s="2" t="str">
        <f>_xlfn.IFNA(IF(VLOOKUP(all_resi[[#This Row],[No. Waybill]],settle_reconcile[No. Waybill],1,0)="","Recon","Recon"),"-")</f>
        <v>Recon</v>
      </c>
      <c r="AT3469" s="2">
        <f>all_resi[[#This Row],[Nilai COD]]-all_resi[[#This Row],[COD Fee]]-all_resi[[#This Row],[Total Biaya Setelah Diskon]]</f>
        <v>82200</v>
      </c>
      <c r="AU3469" s="2">
        <f>IF(all_resi[[#This Row],[Waktu Terima]]="","",_xlfn.DAYS(all_resi[[#This Row],[Waktu Terima]],all_resi[[#This Row],[Tanggal Pengiriman]]))</f>
        <v>5</v>
      </c>
    </row>
    <row r="3470" spans="1:47" x14ac:dyDescent="0.25">
      <c r="A3470" s="2" t="s">
        <v>18573</v>
      </c>
      <c r="B3470" s="1">
        <v>46203</v>
      </c>
      <c r="C3470" s="2" t="s">
        <v>42</v>
      </c>
      <c r="D3470" s="2" t="s">
        <v>43</v>
      </c>
      <c r="E3470" s="2" t="s">
        <v>44</v>
      </c>
      <c r="F3470" s="2" t="s">
        <v>45</v>
      </c>
      <c r="G3470" s="2" t="s">
        <v>46</v>
      </c>
      <c r="H3470" s="2" t="s">
        <v>47</v>
      </c>
      <c r="I3470" s="2" t="s">
        <v>18574</v>
      </c>
      <c r="J3470" s="2" t="s">
        <v>18575</v>
      </c>
      <c r="K3470" s="2" t="s">
        <v>69</v>
      </c>
      <c r="L3470" s="2" t="s">
        <v>950</v>
      </c>
      <c r="M3470" s="2" t="s">
        <v>18576</v>
      </c>
      <c r="N3470" s="2" t="s">
        <v>18577</v>
      </c>
      <c r="O3470">
        <v>1</v>
      </c>
      <c r="P3470" s="2" t="s">
        <v>53</v>
      </c>
      <c r="Q3470">
        <v>100</v>
      </c>
      <c r="R3470">
        <v>0</v>
      </c>
      <c r="S3470" s="2" t="s">
        <v>54</v>
      </c>
      <c r="T3470" s="2" t="s">
        <v>55</v>
      </c>
      <c r="U3470" s="2" t="s">
        <v>235</v>
      </c>
      <c r="V3470" s="2"/>
      <c r="W3470">
        <v>47000</v>
      </c>
      <c r="X3470">
        <v>0</v>
      </c>
      <c r="Y3470">
        <v>0</v>
      </c>
      <c r="Z3470">
        <v>47000</v>
      </c>
      <c r="AB3470" s="2" t="s">
        <v>57</v>
      </c>
      <c r="AC3470">
        <v>18800</v>
      </c>
      <c r="AD3470">
        <v>28200</v>
      </c>
      <c r="AE3470">
        <v>131000</v>
      </c>
      <c r="AF3470">
        <v>1965</v>
      </c>
      <c r="AG3470" s="2" t="s">
        <v>12207</v>
      </c>
      <c r="AH3470" s="2" t="s">
        <v>149</v>
      </c>
      <c r="AI3470" s="1">
        <v>46211</v>
      </c>
      <c r="AJ3470" s="2"/>
      <c r="AK3470" s="2" t="s">
        <v>67</v>
      </c>
      <c r="AM3470" s="2" t="s">
        <v>59</v>
      </c>
      <c r="AP3470" s="2" t="s">
        <v>60</v>
      </c>
      <c r="AQ3470" s="2" t="s">
        <v>41</v>
      </c>
      <c r="AR3470">
        <v>84000</v>
      </c>
      <c r="AS3470" s="2" t="str">
        <f>_xlfn.IFNA(IF(VLOOKUP(all_resi[[#This Row],[No. Waybill]],settle_reconcile[No. Waybill],1,0)="","Recon","Recon"),"-")</f>
        <v>-</v>
      </c>
      <c r="AT3470" s="2">
        <f>all_resi[[#This Row],[Nilai COD]]-all_resi[[#This Row],[COD Fee]]-all_resi[[#This Row],[Total Biaya Setelah Diskon]]</f>
        <v>100835</v>
      </c>
      <c r="AU3470" s="2">
        <f>IF(all_resi[[#This Row],[Waktu Terima]]="","",_xlfn.DAYS(all_resi[[#This Row],[Waktu Terima]],all_resi[[#This Row],[Tanggal Pengiriman]]))</f>
        <v>8</v>
      </c>
    </row>
    <row r="3471" spans="1:47" x14ac:dyDescent="0.25">
      <c r="A3471" s="2" t="s">
        <v>18523</v>
      </c>
      <c r="B3471" s="1">
        <v>46203</v>
      </c>
      <c r="C3471" s="2" t="s">
        <v>42</v>
      </c>
      <c r="D3471" s="2" t="s">
        <v>43</v>
      </c>
      <c r="E3471" s="2" t="s">
        <v>44</v>
      </c>
      <c r="F3471" s="2" t="s">
        <v>45</v>
      </c>
      <c r="G3471" s="2" t="s">
        <v>46</v>
      </c>
      <c r="H3471" s="2" t="s">
        <v>47</v>
      </c>
      <c r="I3471" s="2" t="s">
        <v>18524</v>
      </c>
      <c r="J3471" s="2" t="s">
        <v>18525</v>
      </c>
      <c r="K3471" s="2" t="s">
        <v>75</v>
      </c>
      <c r="L3471" s="2" t="s">
        <v>1747</v>
      </c>
      <c r="M3471" s="2" t="s">
        <v>5106</v>
      </c>
      <c r="N3471" s="2" t="s">
        <v>18526</v>
      </c>
      <c r="O3471">
        <v>1</v>
      </c>
      <c r="P3471" s="2" t="s">
        <v>53</v>
      </c>
      <c r="Q3471">
        <v>100</v>
      </c>
      <c r="R3471">
        <v>0</v>
      </c>
      <c r="S3471" s="2" t="s">
        <v>54</v>
      </c>
      <c r="T3471" s="2" t="s">
        <v>55</v>
      </c>
      <c r="U3471" s="2" t="s">
        <v>9282</v>
      </c>
      <c r="V3471" s="2"/>
      <c r="W3471">
        <v>61000</v>
      </c>
      <c r="X3471">
        <v>0</v>
      </c>
      <c r="Y3471">
        <v>0</v>
      </c>
      <c r="Z3471">
        <v>61000</v>
      </c>
      <c r="AB3471" s="2" t="s">
        <v>57</v>
      </c>
      <c r="AC3471">
        <v>24400</v>
      </c>
      <c r="AD3471">
        <v>36600</v>
      </c>
      <c r="AE3471">
        <v>100000</v>
      </c>
      <c r="AF3471">
        <v>1500</v>
      </c>
      <c r="AG3471" s="2" t="s">
        <v>18524</v>
      </c>
      <c r="AH3471" s="2"/>
      <c r="AI3471" s="1">
        <v>46208</v>
      </c>
      <c r="AJ3471" s="2"/>
      <c r="AK3471" s="2" t="s">
        <v>58</v>
      </c>
      <c r="AM3471" s="2" t="s">
        <v>59</v>
      </c>
      <c r="AP3471" s="2" t="s">
        <v>60</v>
      </c>
      <c r="AQ3471" s="2" t="s">
        <v>41</v>
      </c>
      <c r="AR3471">
        <v>39000</v>
      </c>
      <c r="AS3471" s="2" t="str">
        <f>_xlfn.IFNA(IF(VLOOKUP(all_resi[[#This Row],[No. Waybill]],settle_reconcile[No. Waybill],1,0)="","Recon","Recon"),"-")</f>
        <v>Recon</v>
      </c>
      <c r="AT3471" s="2">
        <f>all_resi[[#This Row],[Nilai COD]]-all_resi[[#This Row],[COD Fee]]-all_resi[[#This Row],[Total Biaya Setelah Diskon]]</f>
        <v>61900</v>
      </c>
      <c r="AU3471" s="2">
        <f>IF(all_resi[[#This Row],[Waktu Terima]]="","",_xlfn.DAYS(all_resi[[#This Row],[Waktu Terima]],all_resi[[#This Row],[Tanggal Pengiriman]]))</f>
        <v>5</v>
      </c>
    </row>
    <row r="3472" spans="1:47" x14ac:dyDescent="0.25">
      <c r="A3472" s="2" t="s">
        <v>18552</v>
      </c>
      <c r="B3472" s="1">
        <v>46203</v>
      </c>
      <c r="C3472" s="2" t="s">
        <v>42</v>
      </c>
      <c r="D3472" s="2" t="s">
        <v>43</v>
      </c>
      <c r="E3472" s="2" t="s">
        <v>44</v>
      </c>
      <c r="F3472" s="2" t="s">
        <v>45</v>
      </c>
      <c r="G3472" s="2" t="s">
        <v>46</v>
      </c>
      <c r="H3472" s="2" t="s">
        <v>47</v>
      </c>
      <c r="I3472" s="2" t="s">
        <v>18553</v>
      </c>
      <c r="J3472" s="2" t="s">
        <v>18554</v>
      </c>
      <c r="K3472" s="2" t="s">
        <v>69</v>
      </c>
      <c r="L3472" s="2" t="s">
        <v>4766</v>
      </c>
      <c r="M3472" s="2" t="s">
        <v>9634</v>
      </c>
      <c r="N3472" s="2" t="s">
        <v>18555</v>
      </c>
      <c r="O3472">
        <v>1</v>
      </c>
      <c r="P3472" s="2" t="s">
        <v>53</v>
      </c>
      <c r="Q3472">
        <v>100</v>
      </c>
      <c r="R3472">
        <v>0</v>
      </c>
      <c r="S3472" s="2" t="s">
        <v>54</v>
      </c>
      <c r="T3472" s="2" t="s">
        <v>55</v>
      </c>
      <c r="U3472" s="2" t="s">
        <v>873</v>
      </c>
      <c r="V3472" s="2"/>
      <c r="W3472">
        <v>62000</v>
      </c>
      <c r="X3472">
        <v>0</v>
      </c>
      <c r="Y3472">
        <v>0</v>
      </c>
      <c r="Z3472">
        <v>62000</v>
      </c>
      <c r="AB3472" s="2" t="s">
        <v>57</v>
      </c>
      <c r="AC3472">
        <v>24800</v>
      </c>
      <c r="AD3472">
        <v>37200</v>
      </c>
      <c r="AE3472">
        <v>146000</v>
      </c>
      <c r="AF3472">
        <v>2190</v>
      </c>
      <c r="AG3472" s="2" t="s">
        <v>18553</v>
      </c>
      <c r="AH3472" s="2"/>
      <c r="AI3472" s="1">
        <v>46209</v>
      </c>
      <c r="AJ3472" s="2"/>
      <c r="AK3472" s="2" t="s">
        <v>58</v>
      </c>
      <c r="AM3472" s="2" t="s">
        <v>59</v>
      </c>
      <c r="AP3472" s="2" t="s">
        <v>60</v>
      </c>
      <c r="AQ3472" s="2" t="s">
        <v>41</v>
      </c>
      <c r="AR3472">
        <v>84000</v>
      </c>
      <c r="AS3472" s="2" t="str">
        <f>_xlfn.IFNA(IF(VLOOKUP(all_resi[[#This Row],[No. Waybill]],settle_reconcile[No. Waybill],1,0)="","Recon","Recon"),"-")</f>
        <v>Recon</v>
      </c>
      <c r="AT3472" s="2">
        <f>all_resi[[#This Row],[Nilai COD]]-all_resi[[#This Row],[COD Fee]]-all_resi[[#This Row],[Total Biaya Setelah Diskon]]</f>
        <v>106610</v>
      </c>
      <c r="AU3472" s="2">
        <f>IF(all_resi[[#This Row],[Waktu Terima]]="","",_xlfn.DAYS(all_resi[[#This Row],[Waktu Terima]],all_resi[[#This Row],[Tanggal Pengiriman]]))</f>
        <v>6</v>
      </c>
    </row>
    <row r="3473" spans="1:47" x14ac:dyDescent="0.25">
      <c r="A3473" s="2" t="s">
        <v>18586</v>
      </c>
      <c r="B3473" s="1">
        <v>46203</v>
      </c>
      <c r="C3473" s="2" t="s">
        <v>42</v>
      </c>
      <c r="D3473" s="2" t="s">
        <v>43</v>
      </c>
      <c r="E3473" s="2" t="s">
        <v>44</v>
      </c>
      <c r="F3473" s="2" t="s">
        <v>45</v>
      </c>
      <c r="G3473" s="2" t="s">
        <v>46</v>
      </c>
      <c r="H3473" s="2" t="s">
        <v>80</v>
      </c>
      <c r="I3473" s="2" t="s">
        <v>18587</v>
      </c>
      <c r="J3473" s="2" t="s">
        <v>18588</v>
      </c>
      <c r="K3473" s="2" t="s">
        <v>171</v>
      </c>
      <c r="L3473" s="2" t="s">
        <v>401</v>
      </c>
      <c r="M3473" s="2" t="s">
        <v>592</v>
      </c>
      <c r="N3473" s="2" t="s">
        <v>18589</v>
      </c>
      <c r="O3473">
        <v>1</v>
      </c>
      <c r="P3473" s="2" t="s">
        <v>53</v>
      </c>
      <c r="Q3473">
        <v>100</v>
      </c>
      <c r="R3473">
        <v>0</v>
      </c>
      <c r="S3473" s="2" t="s">
        <v>54</v>
      </c>
      <c r="T3473" s="2" t="s">
        <v>55</v>
      </c>
      <c r="U3473" s="2" t="s">
        <v>305</v>
      </c>
      <c r="V3473" s="2"/>
      <c r="W3473">
        <v>30000</v>
      </c>
      <c r="X3473">
        <v>0</v>
      </c>
      <c r="Y3473">
        <v>0</v>
      </c>
      <c r="Z3473">
        <v>30000</v>
      </c>
      <c r="AB3473" s="2" t="s">
        <v>57</v>
      </c>
      <c r="AC3473">
        <v>12000</v>
      </c>
      <c r="AD3473">
        <v>18000</v>
      </c>
      <c r="AE3473">
        <v>99000</v>
      </c>
      <c r="AF3473">
        <v>1485</v>
      </c>
      <c r="AG3473" s="2" t="s">
        <v>18587</v>
      </c>
      <c r="AH3473" s="2"/>
      <c r="AI3473" s="1">
        <v>46207</v>
      </c>
      <c r="AJ3473" s="2" t="s">
        <v>87</v>
      </c>
      <c r="AK3473" s="2" t="s">
        <v>58</v>
      </c>
      <c r="AM3473" s="2" t="s">
        <v>59</v>
      </c>
      <c r="AP3473" s="2" t="s">
        <v>60</v>
      </c>
      <c r="AQ3473" s="2" t="s">
        <v>41</v>
      </c>
      <c r="AR3473">
        <v>69000</v>
      </c>
      <c r="AS3473" s="2" t="str">
        <f>_xlfn.IFNA(IF(VLOOKUP(all_resi[[#This Row],[No. Waybill]],settle_reconcile[No. Waybill],1,0)="","Recon","Recon"),"-")</f>
        <v>Recon</v>
      </c>
      <c r="AT3473" s="2">
        <f>all_resi[[#This Row],[Nilai COD]]-all_resi[[#This Row],[COD Fee]]-all_resi[[#This Row],[Total Biaya Setelah Diskon]]</f>
        <v>79515</v>
      </c>
      <c r="AU3473" s="2">
        <f>IF(all_resi[[#This Row],[Waktu Terima]]="","",_xlfn.DAYS(all_resi[[#This Row],[Waktu Terima]],all_resi[[#This Row],[Tanggal Pengiriman]]))</f>
        <v>4</v>
      </c>
    </row>
    <row r="3474" spans="1:47" x14ac:dyDescent="0.25">
      <c r="A3474" s="2" t="s">
        <v>18676</v>
      </c>
      <c r="B3474" s="1">
        <v>46203</v>
      </c>
      <c r="C3474" s="2" t="s">
        <v>42</v>
      </c>
      <c r="D3474" s="2" t="s">
        <v>43</v>
      </c>
      <c r="E3474" s="2" t="s">
        <v>44</v>
      </c>
      <c r="F3474" s="2" t="s">
        <v>45</v>
      </c>
      <c r="G3474" s="2" t="s">
        <v>46</v>
      </c>
      <c r="H3474" s="2" t="s">
        <v>80</v>
      </c>
      <c r="I3474" s="2" t="s">
        <v>18677</v>
      </c>
      <c r="J3474" s="2" t="s">
        <v>18678</v>
      </c>
      <c r="K3474" s="2" t="s">
        <v>209</v>
      </c>
      <c r="L3474" s="2" t="s">
        <v>214</v>
      </c>
      <c r="M3474" s="2" t="s">
        <v>18679</v>
      </c>
      <c r="N3474" s="2" t="s">
        <v>18680</v>
      </c>
      <c r="O3474">
        <v>1</v>
      </c>
      <c r="P3474" s="2" t="s">
        <v>53</v>
      </c>
      <c r="Q3474">
        <v>100</v>
      </c>
      <c r="R3474">
        <v>0</v>
      </c>
      <c r="S3474" s="2" t="s">
        <v>54</v>
      </c>
      <c r="T3474" s="2" t="s">
        <v>55</v>
      </c>
      <c r="U3474" s="2" t="s">
        <v>305</v>
      </c>
      <c r="V3474" s="2"/>
      <c r="W3474">
        <v>52000</v>
      </c>
      <c r="X3474">
        <v>0</v>
      </c>
      <c r="Y3474">
        <v>0</v>
      </c>
      <c r="Z3474">
        <v>52000</v>
      </c>
      <c r="AB3474" s="2" t="s">
        <v>57</v>
      </c>
      <c r="AC3474">
        <v>20800</v>
      </c>
      <c r="AD3474">
        <v>31200</v>
      </c>
      <c r="AE3474">
        <v>122000</v>
      </c>
      <c r="AF3474">
        <v>1830</v>
      </c>
      <c r="AG3474" s="2" t="s">
        <v>43</v>
      </c>
      <c r="AH3474" s="2"/>
      <c r="AI3474" s="1">
        <v>46211</v>
      </c>
      <c r="AJ3474" s="2" t="s">
        <v>87</v>
      </c>
      <c r="AK3474" s="2" t="s">
        <v>67</v>
      </c>
      <c r="AM3474" s="2" t="s">
        <v>59</v>
      </c>
      <c r="AP3474" s="2" t="s">
        <v>60</v>
      </c>
      <c r="AQ3474" s="2" t="s">
        <v>41</v>
      </c>
      <c r="AR3474">
        <v>70000</v>
      </c>
      <c r="AS3474" s="2" t="str">
        <f>_xlfn.IFNA(IF(VLOOKUP(all_resi[[#This Row],[No. Waybill]],settle_reconcile[No. Waybill],1,0)="","Recon","Recon"),"-")</f>
        <v>-</v>
      </c>
      <c r="AT3474" s="2">
        <f>all_resi[[#This Row],[Nilai COD]]-all_resi[[#This Row],[COD Fee]]-all_resi[[#This Row],[Total Biaya Setelah Diskon]]</f>
        <v>88970</v>
      </c>
      <c r="AU3474" s="2">
        <f>IF(all_resi[[#This Row],[Waktu Terima]]="","",_xlfn.DAYS(all_resi[[#This Row],[Waktu Terima]],all_resi[[#This Row],[Tanggal Pengiriman]]))</f>
        <v>8</v>
      </c>
    </row>
    <row r="3475" spans="1:47" x14ac:dyDescent="0.25">
      <c r="A3475" s="2" t="s">
        <v>18734</v>
      </c>
      <c r="B3475" s="1">
        <v>46203</v>
      </c>
      <c r="C3475" s="2" t="s">
        <v>42</v>
      </c>
      <c r="D3475" s="2" t="s">
        <v>43</v>
      </c>
      <c r="E3475" s="2" t="s">
        <v>44</v>
      </c>
      <c r="F3475" s="2" t="s">
        <v>45</v>
      </c>
      <c r="G3475" s="2" t="s">
        <v>46</v>
      </c>
      <c r="H3475" s="2" t="s">
        <v>47</v>
      </c>
      <c r="I3475" s="2" t="s">
        <v>18735</v>
      </c>
      <c r="J3475" s="2" t="s">
        <v>18736</v>
      </c>
      <c r="K3475" s="2" t="s">
        <v>177</v>
      </c>
      <c r="L3475" s="2" t="s">
        <v>669</v>
      </c>
      <c r="M3475" s="2" t="s">
        <v>2717</v>
      </c>
      <c r="N3475" s="2" t="s">
        <v>18737</v>
      </c>
      <c r="O3475">
        <v>1</v>
      </c>
      <c r="P3475" s="2" t="s">
        <v>53</v>
      </c>
      <c r="Q3475">
        <v>100</v>
      </c>
      <c r="R3475">
        <v>0</v>
      </c>
      <c r="S3475" s="2" t="s">
        <v>54</v>
      </c>
      <c r="T3475" s="2" t="s">
        <v>55</v>
      </c>
      <c r="U3475" s="2" t="s">
        <v>18738</v>
      </c>
      <c r="V3475" s="2"/>
      <c r="W3475">
        <v>102000</v>
      </c>
      <c r="X3475">
        <v>0</v>
      </c>
      <c r="Y3475">
        <v>0</v>
      </c>
      <c r="Z3475">
        <v>102000</v>
      </c>
      <c r="AB3475" s="2" t="s">
        <v>57</v>
      </c>
      <c r="AC3475">
        <v>40800</v>
      </c>
      <c r="AD3475">
        <v>61200</v>
      </c>
      <c r="AE3475">
        <v>256000</v>
      </c>
      <c r="AF3475">
        <v>3840</v>
      </c>
      <c r="AG3475" s="2"/>
      <c r="AH3475" s="2"/>
      <c r="AI3475" s="1"/>
      <c r="AJ3475" s="2"/>
      <c r="AK3475" s="2" t="s">
        <v>67</v>
      </c>
      <c r="AM3475" s="2" t="s">
        <v>59</v>
      </c>
      <c r="AP3475" s="2" t="s">
        <v>60</v>
      </c>
      <c r="AQ3475" s="2" t="s">
        <v>41</v>
      </c>
      <c r="AR3475">
        <v>154000</v>
      </c>
      <c r="AS3475" s="2" t="str">
        <f>_xlfn.IFNA(IF(VLOOKUP(all_resi[[#This Row],[No. Waybill]],settle_reconcile[No. Waybill],1,0)="","Recon","Recon"),"-")</f>
        <v>-</v>
      </c>
      <c r="AT3475" s="2">
        <f>all_resi[[#This Row],[Nilai COD]]-all_resi[[#This Row],[COD Fee]]-all_resi[[#This Row],[Total Biaya Setelah Diskon]]</f>
        <v>190960</v>
      </c>
      <c r="AU3475" s="2" t="str">
        <f>IF(all_resi[[#This Row],[Waktu Terima]]="","",_xlfn.DAYS(all_resi[[#This Row],[Waktu Terima]],all_resi[[#This Row],[Tanggal Pengiriman]]))</f>
        <v/>
      </c>
    </row>
    <row r="3476" spans="1:47" x14ac:dyDescent="0.25">
      <c r="A3476" s="2" t="s">
        <v>18614</v>
      </c>
      <c r="B3476" s="1">
        <v>46203</v>
      </c>
      <c r="C3476" s="2" t="s">
        <v>42</v>
      </c>
      <c r="D3476" s="2" t="s">
        <v>43</v>
      </c>
      <c r="E3476" s="2" t="s">
        <v>44</v>
      </c>
      <c r="F3476" s="2" t="s">
        <v>45</v>
      </c>
      <c r="G3476" s="2" t="s">
        <v>46</v>
      </c>
      <c r="H3476" s="2" t="s">
        <v>80</v>
      </c>
      <c r="I3476" s="2" t="s">
        <v>18615</v>
      </c>
      <c r="J3476" s="2" t="s">
        <v>18616</v>
      </c>
      <c r="K3476" s="2" t="s">
        <v>957</v>
      </c>
      <c r="L3476" s="2" t="s">
        <v>3147</v>
      </c>
      <c r="M3476" s="2" t="s">
        <v>3148</v>
      </c>
      <c r="N3476" s="2" t="s">
        <v>18617</v>
      </c>
      <c r="O3476">
        <v>1</v>
      </c>
      <c r="P3476" s="2" t="s">
        <v>53</v>
      </c>
      <c r="Q3476">
        <v>100</v>
      </c>
      <c r="R3476">
        <v>0</v>
      </c>
      <c r="S3476" s="2" t="s">
        <v>54</v>
      </c>
      <c r="T3476" s="2" t="s">
        <v>55</v>
      </c>
      <c r="U3476" s="2" t="s">
        <v>305</v>
      </c>
      <c r="V3476" s="2"/>
      <c r="W3476">
        <v>44000</v>
      </c>
      <c r="X3476">
        <v>0</v>
      </c>
      <c r="Y3476">
        <v>0</v>
      </c>
      <c r="Z3476">
        <v>44000</v>
      </c>
      <c r="AB3476" s="2" t="s">
        <v>57</v>
      </c>
      <c r="AC3476">
        <v>17600</v>
      </c>
      <c r="AD3476">
        <v>26400</v>
      </c>
      <c r="AE3476">
        <v>121000</v>
      </c>
      <c r="AF3476">
        <v>1815</v>
      </c>
      <c r="AG3476" s="2"/>
      <c r="AH3476" s="2"/>
      <c r="AI3476" s="1"/>
      <c r="AJ3476" s="2" t="s">
        <v>87</v>
      </c>
      <c r="AK3476" s="2" t="s">
        <v>67</v>
      </c>
      <c r="AM3476" s="2" t="s">
        <v>59</v>
      </c>
      <c r="AP3476" s="2" t="s">
        <v>60</v>
      </c>
      <c r="AQ3476" s="2" t="s">
        <v>41</v>
      </c>
      <c r="AR3476">
        <v>77000</v>
      </c>
      <c r="AS3476" s="2" t="str">
        <f>_xlfn.IFNA(IF(VLOOKUP(all_resi[[#This Row],[No. Waybill]],settle_reconcile[No. Waybill],1,0)="","Recon","Recon"),"-")</f>
        <v>-</v>
      </c>
      <c r="AT3476" s="2">
        <f>all_resi[[#This Row],[Nilai COD]]-all_resi[[#This Row],[COD Fee]]-all_resi[[#This Row],[Total Biaya Setelah Diskon]]</f>
        <v>92785</v>
      </c>
      <c r="AU3476" s="2" t="str">
        <f>IF(all_resi[[#This Row],[Waktu Terima]]="","",_xlfn.DAYS(all_resi[[#This Row],[Waktu Terima]],all_resi[[#This Row],[Tanggal Pengiriman]]))</f>
        <v/>
      </c>
    </row>
    <row r="3477" spans="1:47" x14ac:dyDescent="0.25">
      <c r="A3477" s="2" t="s">
        <v>18627</v>
      </c>
      <c r="B3477" s="1">
        <v>46203</v>
      </c>
      <c r="C3477" s="2" t="s">
        <v>42</v>
      </c>
      <c r="D3477" s="2" t="s">
        <v>43</v>
      </c>
      <c r="E3477" s="2" t="s">
        <v>44</v>
      </c>
      <c r="F3477" s="2" t="s">
        <v>45</v>
      </c>
      <c r="G3477" s="2" t="s">
        <v>46</v>
      </c>
      <c r="H3477" s="2" t="s">
        <v>47</v>
      </c>
      <c r="I3477" s="2" t="s">
        <v>18628</v>
      </c>
      <c r="J3477" s="2" t="s">
        <v>18629</v>
      </c>
      <c r="K3477" s="2" t="s">
        <v>69</v>
      </c>
      <c r="L3477" s="2" t="s">
        <v>467</v>
      </c>
      <c r="M3477" s="2" t="s">
        <v>4014</v>
      </c>
      <c r="N3477" s="2" t="s">
        <v>18630</v>
      </c>
      <c r="O3477">
        <v>1</v>
      </c>
      <c r="P3477" s="2" t="s">
        <v>53</v>
      </c>
      <c r="Q3477">
        <v>100</v>
      </c>
      <c r="R3477">
        <v>0</v>
      </c>
      <c r="S3477" s="2" t="s">
        <v>54</v>
      </c>
      <c r="T3477" s="2" t="s">
        <v>55</v>
      </c>
      <c r="U3477" s="2" t="s">
        <v>207</v>
      </c>
      <c r="V3477" s="2"/>
      <c r="W3477">
        <v>38000</v>
      </c>
      <c r="X3477">
        <v>0</v>
      </c>
      <c r="Y3477">
        <v>0</v>
      </c>
      <c r="Z3477">
        <v>38000</v>
      </c>
      <c r="AB3477" s="2" t="s">
        <v>57</v>
      </c>
      <c r="AC3477">
        <v>15200</v>
      </c>
      <c r="AD3477">
        <v>22800</v>
      </c>
      <c r="AE3477">
        <v>100000</v>
      </c>
      <c r="AF3477">
        <v>1500</v>
      </c>
      <c r="AG3477" s="2"/>
      <c r="AH3477" s="2"/>
      <c r="AI3477" s="1"/>
      <c r="AJ3477" s="2"/>
      <c r="AK3477" s="2" t="s">
        <v>67</v>
      </c>
      <c r="AM3477" s="2" t="s">
        <v>59</v>
      </c>
      <c r="AP3477" s="2" t="s">
        <v>60</v>
      </c>
      <c r="AQ3477" s="2" t="s">
        <v>41</v>
      </c>
      <c r="AR3477">
        <v>62000</v>
      </c>
      <c r="AS3477" s="2" t="str">
        <f>_xlfn.IFNA(IF(VLOOKUP(all_resi[[#This Row],[No. Waybill]],settle_reconcile[No. Waybill],1,0)="","Recon","Recon"),"-")</f>
        <v>-</v>
      </c>
      <c r="AT3477" s="2">
        <f>all_resi[[#This Row],[Nilai COD]]-all_resi[[#This Row],[COD Fee]]-all_resi[[#This Row],[Total Biaya Setelah Diskon]]</f>
        <v>75700</v>
      </c>
      <c r="AU3477" s="2" t="str">
        <f>IF(all_resi[[#This Row],[Waktu Terima]]="","",_xlfn.DAYS(all_resi[[#This Row],[Waktu Terima]],all_resi[[#This Row],[Tanggal Pengiriman]]))</f>
        <v/>
      </c>
    </row>
    <row r="3478" spans="1:47" x14ac:dyDescent="0.25">
      <c r="A3478" s="2" t="s">
        <v>18654</v>
      </c>
      <c r="B3478" s="1">
        <v>46203</v>
      </c>
      <c r="C3478" s="2" t="s">
        <v>42</v>
      </c>
      <c r="D3478" s="2" t="s">
        <v>43</v>
      </c>
      <c r="E3478" s="2" t="s">
        <v>44</v>
      </c>
      <c r="F3478" s="2" t="s">
        <v>45</v>
      </c>
      <c r="G3478" s="2" t="s">
        <v>46</v>
      </c>
      <c r="H3478" s="2" t="s">
        <v>47</v>
      </c>
      <c r="I3478" s="2" t="s">
        <v>18655</v>
      </c>
      <c r="J3478" s="2" t="s">
        <v>18656</v>
      </c>
      <c r="K3478" s="2" t="s">
        <v>561</v>
      </c>
      <c r="L3478" s="2" t="s">
        <v>1219</v>
      </c>
      <c r="M3478" s="2" t="s">
        <v>14916</v>
      </c>
      <c r="N3478" s="2" t="s">
        <v>18657</v>
      </c>
      <c r="O3478">
        <v>1</v>
      </c>
      <c r="P3478" s="2" t="s">
        <v>53</v>
      </c>
      <c r="Q3478">
        <v>100</v>
      </c>
      <c r="R3478">
        <v>0</v>
      </c>
      <c r="S3478" s="2" t="s">
        <v>54</v>
      </c>
      <c r="T3478" s="2" t="s">
        <v>55</v>
      </c>
      <c r="U3478" s="2" t="s">
        <v>207</v>
      </c>
      <c r="V3478" s="2"/>
      <c r="W3478">
        <v>25000</v>
      </c>
      <c r="X3478">
        <v>0</v>
      </c>
      <c r="Y3478">
        <v>0</v>
      </c>
      <c r="Z3478">
        <v>25000</v>
      </c>
      <c r="AB3478" s="2" t="s">
        <v>57</v>
      </c>
      <c r="AC3478">
        <v>10000</v>
      </c>
      <c r="AD3478">
        <v>15000</v>
      </c>
      <c r="AE3478">
        <v>135000</v>
      </c>
      <c r="AF3478">
        <v>2025</v>
      </c>
      <c r="AG3478" s="2" t="s">
        <v>256</v>
      </c>
      <c r="AH3478" s="2"/>
      <c r="AI3478" s="1">
        <v>46209</v>
      </c>
      <c r="AJ3478" s="2"/>
      <c r="AK3478" s="2" t="s">
        <v>67</v>
      </c>
      <c r="AM3478" s="2" t="s">
        <v>59</v>
      </c>
      <c r="AP3478" s="2" t="s">
        <v>60</v>
      </c>
      <c r="AQ3478" s="2" t="s">
        <v>41</v>
      </c>
      <c r="AR3478">
        <v>110000</v>
      </c>
      <c r="AS3478" s="2" t="str">
        <f>_xlfn.IFNA(IF(VLOOKUP(all_resi[[#This Row],[No. Waybill]],settle_reconcile[No. Waybill],1,0)="","Recon","Recon"),"-")</f>
        <v>-</v>
      </c>
      <c r="AT3478" s="2">
        <f>all_resi[[#This Row],[Nilai COD]]-all_resi[[#This Row],[COD Fee]]-all_resi[[#This Row],[Total Biaya Setelah Diskon]]</f>
        <v>117975</v>
      </c>
      <c r="AU3478" s="2">
        <f>IF(all_resi[[#This Row],[Waktu Terima]]="","",_xlfn.DAYS(all_resi[[#This Row],[Waktu Terima]],all_resi[[#This Row],[Tanggal Pengiriman]]))</f>
        <v>6</v>
      </c>
    </row>
    <row r="3479" spans="1:47" x14ac:dyDescent="0.25">
      <c r="A3479" s="2" t="s">
        <v>18658</v>
      </c>
      <c r="B3479" s="1">
        <v>46203</v>
      </c>
      <c r="C3479" s="2" t="s">
        <v>42</v>
      </c>
      <c r="D3479" s="2" t="s">
        <v>43</v>
      </c>
      <c r="E3479" s="2" t="s">
        <v>44</v>
      </c>
      <c r="F3479" s="2" t="s">
        <v>45</v>
      </c>
      <c r="G3479" s="2" t="s">
        <v>46</v>
      </c>
      <c r="H3479" s="2" t="s">
        <v>80</v>
      </c>
      <c r="I3479" s="2" t="s">
        <v>18659</v>
      </c>
      <c r="J3479" s="2" t="s">
        <v>18660</v>
      </c>
      <c r="K3479" s="2" t="s">
        <v>106</v>
      </c>
      <c r="L3479" s="2" t="s">
        <v>107</v>
      </c>
      <c r="M3479" s="2" t="s">
        <v>18661</v>
      </c>
      <c r="N3479" s="2" t="s">
        <v>18662</v>
      </c>
      <c r="O3479">
        <v>1</v>
      </c>
      <c r="P3479" s="2" t="s">
        <v>53</v>
      </c>
      <c r="Q3479">
        <v>100</v>
      </c>
      <c r="R3479">
        <v>0</v>
      </c>
      <c r="S3479" s="2" t="s">
        <v>54</v>
      </c>
      <c r="T3479" s="2" t="s">
        <v>55</v>
      </c>
      <c r="U3479" s="2" t="s">
        <v>711</v>
      </c>
      <c r="V3479" s="2"/>
      <c r="W3479">
        <v>51000</v>
      </c>
      <c r="X3479">
        <v>0</v>
      </c>
      <c r="Y3479">
        <v>0</v>
      </c>
      <c r="Z3479">
        <v>51000</v>
      </c>
      <c r="AB3479" s="2" t="s">
        <v>57</v>
      </c>
      <c r="AC3479">
        <v>20400</v>
      </c>
      <c r="AD3479">
        <v>30600</v>
      </c>
      <c r="AE3479">
        <v>171000</v>
      </c>
      <c r="AF3479">
        <v>2565</v>
      </c>
      <c r="AG3479" s="2"/>
      <c r="AH3479" s="2"/>
      <c r="AI3479" s="1"/>
      <c r="AJ3479" s="2" t="s">
        <v>87</v>
      </c>
      <c r="AK3479" s="2" t="s">
        <v>67</v>
      </c>
      <c r="AM3479" s="2" t="s">
        <v>59</v>
      </c>
      <c r="AP3479" s="2" t="s">
        <v>60</v>
      </c>
      <c r="AQ3479" s="2" t="s">
        <v>41</v>
      </c>
      <c r="AR3479">
        <v>120000</v>
      </c>
      <c r="AS3479" s="2" t="str">
        <f>_xlfn.IFNA(IF(VLOOKUP(all_resi[[#This Row],[No. Waybill]],settle_reconcile[No. Waybill],1,0)="","Recon","Recon"),"-")</f>
        <v>-</v>
      </c>
      <c r="AT3479" s="2">
        <f>all_resi[[#This Row],[Nilai COD]]-all_resi[[#This Row],[COD Fee]]-all_resi[[#This Row],[Total Biaya Setelah Diskon]]</f>
        <v>137835</v>
      </c>
      <c r="AU3479" s="2" t="str">
        <f>IF(all_resi[[#This Row],[Waktu Terima]]="","",_xlfn.DAYS(all_resi[[#This Row],[Waktu Terima]],all_resi[[#This Row],[Tanggal Pengiriman]]))</f>
        <v/>
      </c>
    </row>
    <row r="3480" spans="1:47" x14ac:dyDescent="0.25">
      <c r="A3480" s="2" t="s">
        <v>18568</v>
      </c>
      <c r="B3480" s="1">
        <v>46203</v>
      </c>
      <c r="C3480" s="2" t="s">
        <v>42</v>
      </c>
      <c r="D3480" s="2" t="s">
        <v>43</v>
      </c>
      <c r="E3480" s="2" t="s">
        <v>44</v>
      </c>
      <c r="F3480" s="2" t="s">
        <v>45</v>
      </c>
      <c r="G3480" s="2" t="s">
        <v>46</v>
      </c>
      <c r="H3480" s="2" t="s">
        <v>47</v>
      </c>
      <c r="I3480" s="2" t="s">
        <v>18569</v>
      </c>
      <c r="J3480" s="2" t="s">
        <v>18570</v>
      </c>
      <c r="K3480" s="2" t="s">
        <v>561</v>
      </c>
      <c r="L3480" s="2" t="s">
        <v>8540</v>
      </c>
      <c r="M3480" s="2" t="s">
        <v>18571</v>
      </c>
      <c r="N3480" s="2" t="s">
        <v>18572</v>
      </c>
      <c r="O3480">
        <v>1</v>
      </c>
      <c r="P3480" s="2" t="s">
        <v>53</v>
      </c>
      <c r="Q3480">
        <v>100</v>
      </c>
      <c r="R3480">
        <v>0</v>
      </c>
      <c r="S3480" s="2" t="s">
        <v>54</v>
      </c>
      <c r="T3480" s="2" t="s">
        <v>55</v>
      </c>
      <c r="U3480" s="2" t="s">
        <v>97</v>
      </c>
      <c r="V3480" s="2"/>
      <c r="W3480">
        <v>40000</v>
      </c>
      <c r="X3480">
        <v>0</v>
      </c>
      <c r="Y3480">
        <v>0</v>
      </c>
      <c r="Z3480">
        <v>40000</v>
      </c>
      <c r="AB3480" s="2" t="s">
        <v>57</v>
      </c>
      <c r="AC3480">
        <v>16000</v>
      </c>
      <c r="AD3480">
        <v>24000</v>
      </c>
      <c r="AE3480">
        <v>110000</v>
      </c>
      <c r="AF3480">
        <v>1650</v>
      </c>
      <c r="AG3480" s="2" t="s">
        <v>18569</v>
      </c>
      <c r="AH3480" s="2"/>
      <c r="AI3480" s="1">
        <v>46206</v>
      </c>
      <c r="AJ3480" s="2"/>
      <c r="AK3480" s="2" t="s">
        <v>58</v>
      </c>
      <c r="AM3480" s="2" t="s">
        <v>59</v>
      </c>
      <c r="AP3480" s="2" t="s">
        <v>60</v>
      </c>
      <c r="AQ3480" s="2" t="s">
        <v>41</v>
      </c>
      <c r="AR3480">
        <v>70000</v>
      </c>
      <c r="AS3480" s="2" t="str">
        <f>_xlfn.IFNA(IF(VLOOKUP(all_resi[[#This Row],[No. Waybill]],settle_reconcile[No. Waybill],1,0)="","Recon","Recon"),"-")</f>
        <v>Recon</v>
      </c>
      <c r="AT3480" s="2">
        <f>all_resi[[#This Row],[Nilai COD]]-all_resi[[#This Row],[COD Fee]]-all_resi[[#This Row],[Total Biaya Setelah Diskon]]</f>
        <v>84350</v>
      </c>
      <c r="AU3480" s="2">
        <f>IF(all_resi[[#This Row],[Waktu Terima]]="","",_xlfn.DAYS(all_resi[[#This Row],[Waktu Terima]],all_resi[[#This Row],[Tanggal Pengiriman]]))</f>
        <v>3</v>
      </c>
    </row>
    <row r="3481" spans="1:47" x14ac:dyDescent="0.25">
      <c r="A3481" s="2" t="s">
        <v>18873</v>
      </c>
      <c r="B3481" s="1">
        <v>46203</v>
      </c>
      <c r="C3481" s="2" t="s">
        <v>42</v>
      </c>
      <c r="D3481" s="2" t="s">
        <v>43</v>
      </c>
      <c r="E3481" s="2" t="s">
        <v>44</v>
      </c>
      <c r="F3481" s="2" t="s">
        <v>45</v>
      </c>
      <c r="G3481" s="2" t="s">
        <v>46</v>
      </c>
      <c r="H3481" s="2" t="s">
        <v>47</v>
      </c>
      <c r="I3481" s="2" t="s">
        <v>18874</v>
      </c>
      <c r="J3481" s="2" t="s">
        <v>18875</v>
      </c>
      <c r="K3481" s="2" t="s">
        <v>156</v>
      </c>
      <c r="L3481" s="2" t="s">
        <v>606</v>
      </c>
      <c r="M3481" s="2" t="s">
        <v>1590</v>
      </c>
      <c r="N3481" s="2" t="s">
        <v>18876</v>
      </c>
      <c r="O3481">
        <v>1</v>
      </c>
      <c r="P3481" s="2" t="s">
        <v>53</v>
      </c>
      <c r="Q3481">
        <v>100</v>
      </c>
      <c r="R3481">
        <v>0</v>
      </c>
      <c r="S3481" s="2" t="s">
        <v>54</v>
      </c>
      <c r="T3481" s="2" t="s">
        <v>55</v>
      </c>
      <c r="U3481" s="2" t="s">
        <v>207</v>
      </c>
      <c r="V3481" s="2"/>
      <c r="W3481">
        <v>64000</v>
      </c>
      <c r="X3481">
        <v>0</v>
      </c>
      <c r="Y3481">
        <v>0</v>
      </c>
      <c r="Z3481">
        <v>64000</v>
      </c>
      <c r="AB3481" s="2" t="s">
        <v>57</v>
      </c>
      <c r="AC3481">
        <v>25600</v>
      </c>
      <c r="AD3481">
        <v>38400</v>
      </c>
      <c r="AE3481">
        <v>134000</v>
      </c>
      <c r="AF3481">
        <v>2010</v>
      </c>
      <c r="AG3481" s="2" t="s">
        <v>18874</v>
      </c>
      <c r="AH3481" s="2"/>
      <c r="AI3481" s="1">
        <v>46207</v>
      </c>
      <c r="AJ3481" s="2"/>
      <c r="AK3481" s="2" t="s">
        <v>58</v>
      </c>
      <c r="AM3481" s="2" t="s">
        <v>59</v>
      </c>
      <c r="AP3481" s="2" t="s">
        <v>60</v>
      </c>
      <c r="AQ3481" s="2" t="s">
        <v>41</v>
      </c>
      <c r="AR3481">
        <v>70000</v>
      </c>
      <c r="AS3481" s="2" t="str">
        <f>_xlfn.IFNA(IF(VLOOKUP(all_resi[[#This Row],[No. Waybill]],settle_reconcile[No. Waybill],1,0)="","Recon","Recon"),"-")</f>
        <v>Recon</v>
      </c>
      <c r="AT3481" s="2">
        <f>all_resi[[#This Row],[Nilai COD]]-all_resi[[#This Row],[COD Fee]]-all_resi[[#This Row],[Total Biaya Setelah Diskon]]</f>
        <v>93590</v>
      </c>
      <c r="AU3481" s="2">
        <f>IF(all_resi[[#This Row],[Waktu Terima]]="","",_xlfn.DAYS(all_resi[[#This Row],[Waktu Terima]],all_resi[[#This Row],[Tanggal Pengiriman]]))</f>
        <v>4</v>
      </c>
    </row>
    <row r="3482" spans="1:47" x14ac:dyDescent="0.25">
      <c r="A3482" s="2" t="s">
        <v>18800</v>
      </c>
      <c r="B3482" s="1">
        <v>46203</v>
      </c>
      <c r="C3482" s="2" t="s">
        <v>42</v>
      </c>
      <c r="D3482" s="2" t="s">
        <v>43</v>
      </c>
      <c r="E3482" s="2" t="s">
        <v>44</v>
      </c>
      <c r="F3482" s="2" t="s">
        <v>45</v>
      </c>
      <c r="G3482" s="2" t="s">
        <v>46</v>
      </c>
      <c r="H3482" s="2" t="s">
        <v>47</v>
      </c>
      <c r="I3482" s="2" t="s">
        <v>18801</v>
      </c>
      <c r="J3482" s="2" t="s">
        <v>18802</v>
      </c>
      <c r="K3482" s="2" t="s">
        <v>106</v>
      </c>
      <c r="L3482" s="2" t="s">
        <v>1626</v>
      </c>
      <c r="M3482" s="2" t="s">
        <v>11840</v>
      </c>
      <c r="N3482" s="2" t="s">
        <v>18803</v>
      </c>
      <c r="O3482">
        <v>1</v>
      </c>
      <c r="P3482" s="2" t="s">
        <v>53</v>
      </c>
      <c r="Q3482">
        <v>100</v>
      </c>
      <c r="R3482">
        <v>0</v>
      </c>
      <c r="S3482" s="2" t="s">
        <v>54</v>
      </c>
      <c r="T3482" s="2" t="s">
        <v>55</v>
      </c>
      <c r="U3482" s="2" t="s">
        <v>764</v>
      </c>
      <c r="V3482" s="2"/>
      <c r="W3482">
        <v>43000</v>
      </c>
      <c r="X3482">
        <v>0</v>
      </c>
      <c r="Y3482">
        <v>0</v>
      </c>
      <c r="Z3482">
        <v>43000</v>
      </c>
      <c r="AB3482" s="2" t="s">
        <v>57</v>
      </c>
      <c r="AC3482">
        <v>17200</v>
      </c>
      <c r="AD3482">
        <v>25800</v>
      </c>
      <c r="AE3482">
        <v>75000</v>
      </c>
      <c r="AF3482">
        <v>1125</v>
      </c>
      <c r="AG3482" s="2" t="s">
        <v>18801</v>
      </c>
      <c r="AH3482" s="2"/>
      <c r="AI3482" s="1">
        <v>46207</v>
      </c>
      <c r="AJ3482" s="2"/>
      <c r="AK3482" s="2" t="s">
        <v>58</v>
      </c>
      <c r="AM3482" s="2" t="s">
        <v>59</v>
      </c>
      <c r="AP3482" s="2" t="s">
        <v>60</v>
      </c>
      <c r="AQ3482" s="2" t="s">
        <v>41</v>
      </c>
      <c r="AR3482">
        <v>32000</v>
      </c>
      <c r="AS3482" s="2" t="str">
        <f>_xlfn.IFNA(IF(VLOOKUP(all_resi[[#This Row],[No. Waybill]],settle_reconcile[No. Waybill],1,0)="","Recon","Recon"),"-")</f>
        <v>Recon</v>
      </c>
      <c r="AT3482" s="2">
        <f>all_resi[[#This Row],[Nilai COD]]-all_resi[[#This Row],[COD Fee]]-all_resi[[#This Row],[Total Biaya Setelah Diskon]]</f>
        <v>48075</v>
      </c>
      <c r="AU3482" s="2">
        <f>IF(all_resi[[#This Row],[Waktu Terima]]="","",_xlfn.DAYS(all_resi[[#This Row],[Waktu Terima]],all_resi[[#This Row],[Tanggal Pengiriman]]))</f>
        <v>4</v>
      </c>
    </row>
    <row r="3483" spans="1:47" x14ac:dyDescent="0.25">
      <c r="A3483" s="2" t="s">
        <v>18901</v>
      </c>
      <c r="B3483" s="1">
        <v>46203</v>
      </c>
      <c r="C3483" s="2" t="s">
        <v>42</v>
      </c>
      <c r="D3483" s="2" t="s">
        <v>43</v>
      </c>
      <c r="E3483" s="2" t="s">
        <v>44</v>
      </c>
      <c r="F3483" s="2" t="s">
        <v>45</v>
      </c>
      <c r="G3483" s="2" t="s">
        <v>46</v>
      </c>
      <c r="H3483" s="2" t="s">
        <v>47</v>
      </c>
      <c r="I3483" s="2" t="s">
        <v>18902</v>
      </c>
      <c r="J3483" s="2" t="s">
        <v>18903</v>
      </c>
      <c r="K3483" s="2" t="s">
        <v>116</v>
      </c>
      <c r="L3483" s="2" t="s">
        <v>1184</v>
      </c>
      <c r="M3483" s="2" t="s">
        <v>18904</v>
      </c>
      <c r="N3483" s="2" t="s">
        <v>18905</v>
      </c>
      <c r="O3483">
        <v>1</v>
      </c>
      <c r="P3483" s="2" t="s">
        <v>53</v>
      </c>
      <c r="Q3483">
        <v>100</v>
      </c>
      <c r="R3483">
        <v>0</v>
      </c>
      <c r="S3483" s="2" t="s">
        <v>54</v>
      </c>
      <c r="T3483" s="2" t="s">
        <v>55</v>
      </c>
      <c r="U3483" s="2" t="s">
        <v>235</v>
      </c>
      <c r="V3483" s="2"/>
      <c r="W3483">
        <v>12000</v>
      </c>
      <c r="X3483">
        <v>0</v>
      </c>
      <c r="Y3483">
        <v>0</v>
      </c>
      <c r="Z3483">
        <v>12000</v>
      </c>
      <c r="AB3483" s="2" t="s">
        <v>57</v>
      </c>
      <c r="AC3483">
        <v>7000</v>
      </c>
      <c r="AD3483">
        <v>5000</v>
      </c>
      <c r="AE3483">
        <v>96000</v>
      </c>
      <c r="AF3483">
        <v>1440</v>
      </c>
      <c r="AG3483" s="2" t="s">
        <v>18902</v>
      </c>
      <c r="AH3483" s="2"/>
      <c r="AI3483" s="1">
        <v>46206</v>
      </c>
      <c r="AJ3483" s="2"/>
      <c r="AK3483" s="2" t="s">
        <v>58</v>
      </c>
      <c r="AM3483" s="2" t="s">
        <v>59</v>
      </c>
      <c r="AP3483" s="2" t="s">
        <v>60</v>
      </c>
      <c r="AQ3483" s="2" t="s">
        <v>41</v>
      </c>
      <c r="AR3483">
        <v>84000</v>
      </c>
      <c r="AS3483" s="2" t="str">
        <f>_xlfn.IFNA(IF(VLOOKUP(all_resi[[#This Row],[No. Waybill]],settle_reconcile[No. Waybill],1,0)="","Recon","Recon"),"-")</f>
        <v>Recon</v>
      </c>
      <c r="AT3483" s="2">
        <f>all_resi[[#This Row],[Nilai COD]]-all_resi[[#This Row],[COD Fee]]-all_resi[[#This Row],[Total Biaya Setelah Diskon]]</f>
        <v>89560</v>
      </c>
      <c r="AU3483" s="2">
        <f>IF(all_resi[[#This Row],[Waktu Terima]]="","",_xlfn.DAYS(all_resi[[#This Row],[Waktu Terima]],all_resi[[#This Row],[Tanggal Pengiriman]]))</f>
        <v>3</v>
      </c>
    </row>
    <row r="3484" spans="1:47" x14ac:dyDescent="0.25">
      <c r="A3484" s="2" t="s">
        <v>18889</v>
      </c>
      <c r="B3484" s="1">
        <v>46203</v>
      </c>
      <c r="C3484" s="2" t="s">
        <v>42</v>
      </c>
      <c r="D3484" s="2" t="s">
        <v>43</v>
      </c>
      <c r="E3484" s="2" t="s">
        <v>44</v>
      </c>
      <c r="F3484" s="2" t="s">
        <v>45</v>
      </c>
      <c r="G3484" s="2" t="s">
        <v>46</v>
      </c>
      <c r="H3484" s="2" t="s">
        <v>47</v>
      </c>
      <c r="I3484" s="2" t="s">
        <v>18890</v>
      </c>
      <c r="J3484" s="2" t="s">
        <v>18891</v>
      </c>
      <c r="K3484" s="2" t="s">
        <v>177</v>
      </c>
      <c r="L3484" s="2" t="s">
        <v>222</v>
      </c>
      <c r="M3484" s="2" t="s">
        <v>3200</v>
      </c>
      <c r="N3484" s="2" t="s">
        <v>18892</v>
      </c>
      <c r="O3484">
        <v>1</v>
      </c>
      <c r="P3484" s="2" t="s">
        <v>53</v>
      </c>
      <c r="Q3484">
        <v>100</v>
      </c>
      <c r="R3484">
        <v>0</v>
      </c>
      <c r="S3484" s="2" t="s">
        <v>54</v>
      </c>
      <c r="T3484" s="2" t="s">
        <v>55</v>
      </c>
      <c r="U3484" s="2" t="s">
        <v>1301</v>
      </c>
      <c r="V3484" s="2"/>
      <c r="W3484">
        <v>80000</v>
      </c>
      <c r="X3484">
        <v>0</v>
      </c>
      <c r="Y3484">
        <v>0</v>
      </c>
      <c r="Z3484">
        <v>80000</v>
      </c>
      <c r="AB3484" s="2" t="s">
        <v>57</v>
      </c>
      <c r="AC3484">
        <v>32000</v>
      </c>
      <c r="AD3484">
        <v>48000</v>
      </c>
      <c r="AE3484">
        <v>200000</v>
      </c>
      <c r="AF3484">
        <v>3000</v>
      </c>
      <c r="AG3484" s="2"/>
      <c r="AH3484" s="2"/>
      <c r="AI3484" s="1"/>
      <c r="AJ3484" s="2"/>
      <c r="AK3484" s="2" t="s">
        <v>67</v>
      </c>
      <c r="AM3484" s="2" t="s">
        <v>59</v>
      </c>
      <c r="AP3484" s="2" t="s">
        <v>60</v>
      </c>
      <c r="AQ3484" s="2" t="s">
        <v>41</v>
      </c>
      <c r="AR3484">
        <v>120000</v>
      </c>
      <c r="AS3484" s="2" t="str">
        <f>_xlfn.IFNA(IF(VLOOKUP(all_resi[[#This Row],[No. Waybill]],settle_reconcile[No. Waybill],1,0)="","Recon","Recon"),"-")</f>
        <v>-</v>
      </c>
      <c r="AT3484" s="2">
        <f>all_resi[[#This Row],[Nilai COD]]-all_resi[[#This Row],[COD Fee]]-all_resi[[#This Row],[Total Biaya Setelah Diskon]]</f>
        <v>149000</v>
      </c>
      <c r="AU3484" s="2" t="str">
        <f>IF(all_resi[[#This Row],[Waktu Terima]]="","",_xlfn.DAYS(all_resi[[#This Row],[Waktu Terima]],all_resi[[#This Row],[Tanggal Pengiriman]]))</f>
        <v/>
      </c>
    </row>
    <row r="3485" spans="1:47" x14ac:dyDescent="0.25">
      <c r="A3485" s="2" t="s">
        <v>18897</v>
      </c>
      <c r="B3485" s="1">
        <v>46203</v>
      </c>
      <c r="C3485" s="2" t="s">
        <v>42</v>
      </c>
      <c r="D3485" s="2" t="s">
        <v>43</v>
      </c>
      <c r="E3485" s="2" t="s">
        <v>44</v>
      </c>
      <c r="F3485" s="2" t="s">
        <v>45</v>
      </c>
      <c r="G3485" s="2" t="s">
        <v>46</v>
      </c>
      <c r="H3485" s="2" t="s">
        <v>47</v>
      </c>
      <c r="I3485" s="2" t="s">
        <v>18898</v>
      </c>
      <c r="J3485" s="2" t="s">
        <v>18899</v>
      </c>
      <c r="K3485" s="2" t="s">
        <v>203</v>
      </c>
      <c r="L3485" s="2" t="s">
        <v>2826</v>
      </c>
      <c r="M3485" s="2" t="s">
        <v>9484</v>
      </c>
      <c r="N3485" s="2" t="s">
        <v>18900</v>
      </c>
      <c r="O3485">
        <v>1</v>
      </c>
      <c r="P3485" s="2" t="s">
        <v>53</v>
      </c>
      <c r="Q3485">
        <v>100</v>
      </c>
      <c r="R3485">
        <v>0</v>
      </c>
      <c r="S3485" s="2" t="s">
        <v>54</v>
      </c>
      <c r="T3485" s="2" t="s">
        <v>55</v>
      </c>
      <c r="U3485" s="2" t="s">
        <v>764</v>
      </c>
      <c r="V3485" s="2"/>
      <c r="W3485">
        <v>14000</v>
      </c>
      <c r="X3485">
        <v>0</v>
      </c>
      <c r="Y3485">
        <v>0</v>
      </c>
      <c r="Z3485">
        <v>14000</v>
      </c>
      <c r="AB3485" s="2" t="s">
        <v>57</v>
      </c>
      <c r="AC3485">
        <v>8000</v>
      </c>
      <c r="AD3485">
        <v>6000</v>
      </c>
      <c r="AE3485">
        <v>54000</v>
      </c>
      <c r="AF3485">
        <v>810</v>
      </c>
      <c r="AG3485" s="2" t="s">
        <v>18898</v>
      </c>
      <c r="AH3485" s="2"/>
      <c r="AI3485" s="1">
        <v>46205</v>
      </c>
      <c r="AJ3485" s="2"/>
      <c r="AK3485" s="2" t="s">
        <v>58</v>
      </c>
      <c r="AM3485" s="2" t="s">
        <v>59</v>
      </c>
      <c r="AP3485" s="2" t="s">
        <v>60</v>
      </c>
      <c r="AQ3485" s="2" t="s">
        <v>41</v>
      </c>
      <c r="AR3485">
        <v>40000</v>
      </c>
      <c r="AS3485" s="2" t="str">
        <f>_xlfn.IFNA(IF(VLOOKUP(all_resi[[#This Row],[No. Waybill]],settle_reconcile[No. Waybill],1,0)="","Recon","Recon"),"-")</f>
        <v>Recon</v>
      </c>
      <c r="AT3485" s="2">
        <f>all_resi[[#This Row],[Nilai COD]]-all_resi[[#This Row],[COD Fee]]-all_resi[[#This Row],[Total Biaya Setelah Diskon]]</f>
        <v>47190</v>
      </c>
      <c r="AU3485" s="2">
        <f>IF(all_resi[[#This Row],[Waktu Terima]]="","",_xlfn.DAYS(all_resi[[#This Row],[Waktu Terima]],all_resi[[#This Row],[Tanggal Pengiriman]]))</f>
        <v>2</v>
      </c>
    </row>
    <row r="3486" spans="1:47" x14ac:dyDescent="0.25">
      <c r="A3486" s="2" t="s">
        <v>18762</v>
      </c>
      <c r="B3486" s="1">
        <v>46203</v>
      </c>
      <c r="C3486" s="2" t="s">
        <v>42</v>
      </c>
      <c r="D3486" s="2" t="s">
        <v>43</v>
      </c>
      <c r="E3486" s="2" t="s">
        <v>44</v>
      </c>
      <c r="F3486" s="2" t="s">
        <v>45</v>
      </c>
      <c r="G3486" s="2" t="s">
        <v>46</v>
      </c>
      <c r="H3486" s="2" t="s">
        <v>47</v>
      </c>
      <c r="I3486" s="2" t="s">
        <v>18763</v>
      </c>
      <c r="J3486" s="2" t="s">
        <v>18764</v>
      </c>
      <c r="K3486" s="2" t="s">
        <v>171</v>
      </c>
      <c r="L3486" s="2" t="s">
        <v>401</v>
      </c>
      <c r="M3486" s="2" t="s">
        <v>3540</v>
      </c>
      <c r="N3486" s="2" t="s">
        <v>18765</v>
      </c>
      <c r="O3486">
        <v>1</v>
      </c>
      <c r="P3486" s="2" t="s">
        <v>53</v>
      </c>
      <c r="Q3486">
        <v>100</v>
      </c>
      <c r="R3486">
        <v>0</v>
      </c>
      <c r="S3486" s="2" t="s">
        <v>54</v>
      </c>
      <c r="T3486" s="2" t="s">
        <v>55</v>
      </c>
      <c r="U3486" s="2" t="s">
        <v>420</v>
      </c>
      <c r="V3486" s="2"/>
      <c r="W3486">
        <v>30000</v>
      </c>
      <c r="X3486">
        <v>0</v>
      </c>
      <c r="Y3486">
        <v>0</v>
      </c>
      <c r="Z3486">
        <v>30000</v>
      </c>
      <c r="AB3486" s="2" t="s">
        <v>57</v>
      </c>
      <c r="AC3486">
        <v>12000</v>
      </c>
      <c r="AD3486">
        <v>18000</v>
      </c>
      <c r="AE3486">
        <v>121000</v>
      </c>
      <c r="AF3486">
        <v>1815</v>
      </c>
      <c r="AG3486" s="2" t="s">
        <v>18763</v>
      </c>
      <c r="AH3486" s="2"/>
      <c r="AI3486" s="1">
        <v>46206</v>
      </c>
      <c r="AJ3486" s="2"/>
      <c r="AK3486" s="2" t="s">
        <v>58</v>
      </c>
      <c r="AM3486" s="2" t="s">
        <v>59</v>
      </c>
      <c r="AP3486" s="2" t="s">
        <v>60</v>
      </c>
      <c r="AQ3486" s="2" t="s">
        <v>41</v>
      </c>
      <c r="AR3486">
        <v>91000</v>
      </c>
      <c r="AS3486" s="2" t="str">
        <f>_xlfn.IFNA(IF(VLOOKUP(all_resi[[#This Row],[No. Waybill]],settle_reconcile[No. Waybill],1,0)="","Recon","Recon"),"-")</f>
        <v>Recon</v>
      </c>
      <c r="AT3486" s="2">
        <f>all_resi[[#This Row],[Nilai COD]]-all_resi[[#This Row],[COD Fee]]-all_resi[[#This Row],[Total Biaya Setelah Diskon]]</f>
        <v>101185</v>
      </c>
      <c r="AU3486" s="2">
        <f>IF(all_resi[[#This Row],[Waktu Terima]]="","",_xlfn.DAYS(all_resi[[#This Row],[Waktu Terima]],all_resi[[#This Row],[Tanggal Pengiriman]]))</f>
        <v>3</v>
      </c>
    </row>
    <row r="3487" spans="1:47" x14ac:dyDescent="0.25">
      <c r="A3487" s="2" t="s">
        <v>18864</v>
      </c>
      <c r="B3487" s="1">
        <v>46203</v>
      </c>
      <c r="C3487" s="2" t="s">
        <v>42</v>
      </c>
      <c r="D3487" s="2" t="s">
        <v>43</v>
      </c>
      <c r="E3487" s="2" t="s">
        <v>44</v>
      </c>
      <c r="F3487" s="2" t="s">
        <v>45</v>
      </c>
      <c r="G3487" s="2" t="s">
        <v>46</v>
      </c>
      <c r="H3487" s="2" t="s">
        <v>47</v>
      </c>
      <c r="I3487" s="2" t="s">
        <v>18865</v>
      </c>
      <c r="J3487" s="2" t="s">
        <v>18866</v>
      </c>
      <c r="K3487" s="2" t="s">
        <v>237</v>
      </c>
      <c r="L3487" s="2" t="s">
        <v>238</v>
      </c>
      <c r="M3487" s="2" t="s">
        <v>688</v>
      </c>
      <c r="N3487" s="2" t="s">
        <v>18867</v>
      </c>
      <c r="O3487">
        <v>1</v>
      </c>
      <c r="P3487" s="2" t="s">
        <v>53</v>
      </c>
      <c r="Q3487">
        <v>100</v>
      </c>
      <c r="R3487">
        <v>9900000</v>
      </c>
      <c r="S3487" s="2" t="s">
        <v>54</v>
      </c>
      <c r="T3487" s="2" t="s">
        <v>55</v>
      </c>
      <c r="U3487" s="2" t="s">
        <v>1838</v>
      </c>
      <c r="V3487" s="2" t="s">
        <v>15188</v>
      </c>
      <c r="W3487">
        <v>37000</v>
      </c>
      <c r="X3487">
        <v>0</v>
      </c>
      <c r="Y3487">
        <v>0</v>
      </c>
      <c r="Z3487">
        <v>37000</v>
      </c>
      <c r="AB3487" s="2" t="s">
        <v>57</v>
      </c>
      <c r="AC3487">
        <v>14800</v>
      </c>
      <c r="AD3487">
        <v>22200</v>
      </c>
      <c r="AE3487">
        <v>140000</v>
      </c>
      <c r="AF3487">
        <v>2100</v>
      </c>
      <c r="AG3487" s="2" t="s">
        <v>18865</v>
      </c>
      <c r="AH3487" s="2"/>
      <c r="AI3487" s="1">
        <v>46208</v>
      </c>
      <c r="AJ3487" s="2"/>
      <c r="AK3487" s="2" t="s">
        <v>58</v>
      </c>
      <c r="AM3487" s="2" t="s">
        <v>59</v>
      </c>
      <c r="AP3487" s="2" t="s">
        <v>60</v>
      </c>
      <c r="AQ3487" s="2" t="s">
        <v>41</v>
      </c>
      <c r="AR3487">
        <v>103000</v>
      </c>
      <c r="AS3487" s="2" t="str">
        <f>_xlfn.IFNA(IF(VLOOKUP(all_resi[[#This Row],[No. Waybill]],settle_reconcile[No. Waybill],1,0)="","Recon","Recon"),"-")</f>
        <v>Recon</v>
      </c>
      <c r="AT3487" s="2">
        <f>all_resi[[#This Row],[Nilai COD]]-all_resi[[#This Row],[COD Fee]]-all_resi[[#This Row],[Total Biaya Setelah Diskon]]</f>
        <v>115700</v>
      </c>
      <c r="AU3487" s="2">
        <f>IF(all_resi[[#This Row],[Waktu Terima]]="","",_xlfn.DAYS(all_resi[[#This Row],[Waktu Terima]],all_resi[[#This Row],[Tanggal Pengiriman]]))</f>
        <v>5</v>
      </c>
    </row>
    <row r="3488" spans="1:47" x14ac:dyDescent="0.25">
      <c r="A3488" s="2" t="s">
        <v>18885</v>
      </c>
      <c r="B3488" s="1">
        <v>46203</v>
      </c>
      <c r="C3488" s="2" t="s">
        <v>42</v>
      </c>
      <c r="D3488" s="2" t="s">
        <v>43</v>
      </c>
      <c r="E3488" s="2" t="s">
        <v>44</v>
      </c>
      <c r="F3488" s="2" t="s">
        <v>45</v>
      </c>
      <c r="G3488" s="2" t="s">
        <v>46</v>
      </c>
      <c r="H3488" s="2" t="s">
        <v>47</v>
      </c>
      <c r="I3488" s="2" t="s">
        <v>18886</v>
      </c>
      <c r="J3488" s="2" t="s">
        <v>18887</v>
      </c>
      <c r="K3488" s="2" t="s">
        <v>171</v>
      </c>
      <c r="L3488" s="2" t="s">
        <v>401</v>
      </c>
      <c r="M3488" s="2" t="s">
        <v>592</v>
      </c>
      <c r="N3488" s="2" t="s">
        <v>18888</v>
      </c>
      <c r="O3488">
        <v>1</v>
      </c>
      <c r="P3488" s="2" t="s">
        <v>53</v>
      </c>
      <c r="Q3488">
        <v>100</v>
      </c>
      <c r="R3488">
        <v>0</v>
      </c>
      <c r="S3488" s="2" t="s">
        <v>54</v>
      </c>
      <c r="T3488" s="2" t="s">
        <v>55</v>
      </c>
      <c r="U3488" s="2" t="s">
        <v>207</v>
      </c>
      <c r="V3488" s="2"/>
      <c r="W3488">
        <v>30000</v>
      </c>
      <c r="X3488">
        <v>0</v>
      </c>
      <c r="Y3488">
        <v>0</v>
      </c>
      <c r="Z3488">
        <v>30000</v>
      </c>
      <c r="AB3488" s="2" t="s">
        <v>57</v>
      </c>
      <c r="AC3488">
        <v>12000</v>
      </c>
      <c r="AD3488">
        <v>18000</v>
      </c>
      <c r="AE3488">
        <v>100000</v>
      </c>
      <c r="AF3488">
        <v>1500</v>
      </c>
      <c r="AG3488" s="2" t="s">
        <v>18886</v>
      </c>
      <c r="AH3488" s="2"/>
      <c r="AI3488" s="1">
        <v>46206</v>
      </c>
      <c r="AJ3488" s="2"/>
      <c r="AK3488" s="2" t="s">
        <v>58</v>
      </c>
      <c r="AM3488" s="2" t="s">
        <v>59</v>
      </c>
      <c r="AP3488" s="2" t="s">
        <v>60</v>
      </c>
      <c r="AQ3488" s="2" t="s">
        <v>41</v>
      </c>
      <c r="AR3488">
        <v>70000</v>
      </c>
      <c r="AS3488" s="2" t="str">
        <f>_xlfn.IFNA(IF(VLOOKUP(all_resi[[#This Row],[No. Waybill]],settle_reconcile[No. Waybill],1,0)="","Recon","Recon"),"-")</f>
        <v>Recon</v>
      </c>
      <c r="AT3488" s="2">
        <f>all_resi[[#This Row],[Nilai COD]]-all_resi[[#This Row],[COD Fee]]-all_resi[[#This Row],[Total Biaya Setelah Diskon]]</f>
        <v>80500</v>
      </c>
      <c r="AU3488" s="2">
        <f>IF(all_resi[[#This Row],[Waktu Terima]]="","",_xlfn.DAYS(all_resi[[#This Row],[Waktu Terima]],all_resi[[#This Row],[Tanggal Pengiriman]]))</f>
        <v>3</v>
      </c>
    </row>
    <row r="3489" spans="1:47" x14ac:dyDescent="0.25">
      <c r="A3489" s="2" t="s">
        <v>18881</v>
      </c>
      <c r="B3489" s="1">
        <v>46203</v>
      </c>
      <c r="C3489" s="2" t="s">
        <v>42</v>
      </c>
      <c r="D3489" s="2" t="s">
        <v>43</v>
      </c>
      <c r="E3489" s="2" t="s">
        <v>44</v>
      </c>
      <c r="F3489" s="2" t="s">
        <v>45</v>
      </c>
      <c r="G3489" s="2" t="s">
        <v>46</v>
      </c>
      <c r="H3489" s="2" t="s">
        <v>47</v>
      </c>
      <c r="I3489" s="2" t="s">
        <v>18882</v>
      </c>
      <c r="J3489" s="2" t="s">
        <v>18883</v>
      </c>
      <c r="K3489" s="2" t="s">
        <v>121</v>
      </c>
      <c r="L3489" s="2" t="s">
        <v>166</v>
      </c>
      <c r="M3489" s="2" t="s">
        <v>16775</v>
      </c>
      <c r="N3489" s="2" t="s">
        <v>18884</v>
      </c>
      <c r="O3489">
        <v>1</v>
      </c>
      <c r="P3489" s="2" t="s">
        <v>53</v>
      </c>
      <c r="Q3489">
        <v>100</v>
      </c>
      <c r="R3489">
        <v>0</v>
      </c>
      <c r="S3489" s="2" t="s">
        <v>54</v>
      </c>
      <c r="T3489" s="2" t="s">
        <v>55</v>
      </c>
      <c r="U3489" s="2" t="s">
        <v>764</v>
      </c>
      <c r="V3489" s="2"/>
      <c r="W3489">
        <v>85000</v>
      </c>
      <c r="X3489">
        <v>0</v>
      </c>
      <c r="Y3489">
        <v>0</v>
      </c>
      <c r="Z3489">
        <v>85000</v>
      </c>
      <c r="AB3489" s="2" t="s">
        <v>57</v>
      </c>
      <c r="AC3489">
        <v>34000</v>
      </c>
      <c r="AD3489">
        <v>51000</v>
      </c>
      <c r="AE3489">
        <v>125000</v>
      </c>
      <c r="AF3489">
        <v>1875</v>
      </c>
      <c r="AG3489" s="2"/>
      <c r="AH3489" s="2"/>
      <c r="AI3489" s="1"/>
      <c r="AJ3489" s="2"/>
      <c r="AK3489" s="2" t="s">
        <v>67</v>
      </c>
      <c r="AM3489" s="2" t="s">
        <v>59</v>
      </c>
      <c r="AP3489" s="2" t="s">
        <v>60</v>
      </c>
      <c r="AQ3489" s="2" t="s">
        <v>41</v>
      </c>
      <c r="AR3489">
        <v>40000</v>
      </c>
      <c r="AS3489" s="2" t="str">
        <f>_xlfn.IFNA(IF(VLOOKUP(all_resi[[#This Row],[No. Waybill]],settle_reconcile[No. Waybill],1,0)="","Recon","Recon"),"-")</f>
        <v>-</v>
      </c>
      <c r="AT3489" s="2">
        <f>all_resi[[#This Row],[Nilai COD]]-all_resi[[#This Row],[COD Fee]]-all_resi[[#This Row],[Total Biaya Setelah Diskon]]</f>
        <v>72125</v>
      </c>
      <c r="AU3489" s="2" t="str">
        <f>IF(all_resi[[#This Row],[Waktu Terima]]="","",_xlfn.DAYS(all_resi[[#This Row],[Waktu Terima]],all_resi[[#This Row],[Tanggal Pengiriman]]))</f>
        <v/>
      </c>
    </row>
    <row r="3490" spans="1:47" x14ac:dyDescent="0.25">
      <c r="A3490" s="2" t="s">
        <v>18743</v>
      </c>
      <c r="B3490" s="1">
        <v>46203</v>
      </c>
      <c r="C3490" s="2" t="s">
        <v>42</v>
      </c>
      <c r="D3490" s="2" t="s">
        <v>43</v>
      </c>
      <c r="E3490" s="2" t="s">
        <v>44</v>
      </c>
      <c r="F3490" s="2" t="s">
        <v>45</v>
      </c>
      <c r="G3490" s="2" t="s">
        <v>46</v>
      </c>
      <c r="H3490" s="2" t="s">
        <v>47</v>
      </c>
      <c r="I3490" s="2" t="s">
        <v>18744</v>
      </c>
      <c r="J3490" s="2" t="s">
        <v>18745</v>
      </c>
      <c r="K3490" s="2" t="s">
        <v>143</v>
      </c>
      <c r="L3490" s="2" t="s">
        <v>3759</v>
      </c>
      <c r="M3490" s="2" t="s">
        <v>18746</v>
      </c>
      <c r="N3490" s="2" t="s">
        <v>18747</v>
      </c>
      <c r="O3490">
        <v>1</v>
      </c>
      <c r="P3490" s="2" t="s">
        <v>53</v>
      </c>
      <c r="Q3490">
        <v>100</v>
      </c>
      <c r="R3490">
        <v>0</v>
      </c>
      <c r="S3490" s="2" t="s">
        <v>54</v>
      </c>
      <c r="T3490" s="2" t="s">
        <v>55</v>
      </c>
      <c r="U3490" s="2" t="s">
        <v>250</v>
      </c>
      <c r="V3490" s="2"/>
      <c r="W3490">
        <v>26000</v>
      </c>
      <c r="X3490">
        <v>0</v>
      </c>
      <c r="Y3490">
        <v>0</v>
      </c>
      <c r="Z3490">
        <v>26000</v>
      </c>
      <c r="AB3490" s="2" t="s">
        <v>57</v>
      </c>
      <c r="AC3490">
        <v>19000</v>
      </c>
      <c r="AD3490">
        <v>7000</v>
      </c>
      <c r="AE3490">
        <v>81000</v>
      </c>
      <c r="AF3490">
        <v>1215</v>
      </c>
      <c r="AG3490" s="2" t="s">
        <v>256</v>
      </c>
      <c r="AH3490" s="2"/>
      <c r="AI3490" s="1">
        <v>46209</v>
      </c>
      <c r="AJ3490" s="2"/>
      <c r="AK3490" s="2" t="s">
        <v>67</v>
      </c>
      <c r="AM3490" s="2" t="s">
        <v>59</v>
      </c>
      <c r="AP3490" s="2" t="s">
        <v>60</v>
      </c>
      <c r="AQ3490" s="2" t="s">
        <v>41</v>
      </c>
      <c r="AR3490">
        <v>55000</v>
      </c>
      <c r="AS3490" s="2" t="str">
        <f>_xlfn.IFNA(IF(VLOOKUP(all_resi[[#This Row],[No. Waybill]],settle_reconcile[No. Waybill],1,0)="","Recon","Recon"),"-")</f>
        <v>-</v>
      </c>
      <c r="AT3490" s="2">
        <f>all_resi[[#This Row],[Nilai COD]]-all_resi[[#This Row],[COD Fee]]-all_resi[[#This Row],[Total Biaya Setelah Diskon]]</f>
        <v>72785</v>
      </c>
      <c r="AU3490" s="2">
        <f>IF(all_resi[[#This Row],[Waktu Terima]]="","",_xlfn.DAYS(all_resi[[#This Row],[Waktu Terima]],all_resi[[#This Row],[Tanggal Pengiriman]]))</f>
        <v>6</v>
      </c>
    </row>
    <row r="3491" spans="1:47" x14ac:dyDescent="0.25">
      <c r="A3491" s="2" t="s">
        <v>18868</v>
      </c>
      <c r="B3491" s="1">
        <v>46203</v>
      </c>
      <c r="C3491" s="2" t="s">
        <v>42</v>
      </c>
      <c r="D3491" s="2" t="s">
        <v>43</v>
      </c>
      <c r="E3491" s="2" t="s">
        <v>44</v>
      </c>
      <c r="F3491" s="2" t="s">
        <v>45</v>
      </c>
      <c r="G3491" s="2" t="s">
        <v>46</v>
      </c>
      <c r="H3491" s="2" t="s">
        <v>47</v>
      </c>
      <c r="I3491" s="2" t="s">
        <v>18869</v>
      </c>
      <c r="J3491" s="2" t="s">
        <v>18870</v>
      </c>
      <c r="K3491" s="2" t="s">
        <v>106</v>
      </c>
      <c r="L3491" s="2" t="s">
        <v>1860</v>
      </c>
      <c r="M3491" s="2" t="s">
        <v>18871</v>
      </c>
      <c r="N3491" s="2" t="s">
        <v>18872</v>
      </c>
      <c r="O3491">
        <v>1</v>
      </c>
      <c r="P3491" s="2" t="s">
        <v>53</v>
      </c>
      <c r="Q3491">
        <v>100</v>
      </c>
      <c r="R3491">
        <v>0</v>
      </c>
      <c r="S3491" s="2" t="s">
        <v>54</v>
      </c>
      <c r="T3491" s="2" t="s">
        <v>55</v>
      </c>
      <c r="U3491" s="2" t="s">
        <v>225</v>
      </c>
      <c r="V3491" s="2"/>
      <c r="W3491">
        <v>51000</v>
      </c>
      <c r="X3491">
        <v>0</v>
      </c>
      <c r="Y3491">
        <v>0</v>
      </c>
      <c r="Z3491">
        <v>51000</v>
      </c>
      <c r="AB3491" s="2" t="s">
        <v>57</v>
      </c>
      <c r="AC3491">
        <v>20400</v>
      </c>
      <c r="AD3491">
        <v>30600</v>
      </c>
      <c r="AE3491">
        <v>155000</v>
      </c>
      <c r="AF3491">
        <v>2325</v>
      </c>
      <c r="AG3491" s="2"/>
      <c r="AH3491" s="2"/>
      <c r="AI3491" s="1"/>
      <c r="AJ3491" s="2"/>
      <c r="AK3491" s="2" t="s">
        <v>67</v>
      </c>
      <c r="AM3491" s="2" t="s">
        <v>59</v>
      </c>
      <c r="AP3491" s="2" t="s">
        <v>60</v>
      </c>
      <c r="AQ3491" s="2" t="s">
        <v>41</v>
      </c>
      <c r="AR3491">
        <v>104000</v>
      </c>
      <c r="AS3491" s="2" t="str">
        <f>_xlfn.IFNA(IF(VLOOKUP(all_resi[[#This Row],[No. Waybill]],settle_reconcile[No. Waybill],1,0)="","Recon","Recon"),"-")</f>
        <v>-</v>
      </c>
      <c r="AT3491" s="2">
        <f>all_resi[[#This Row],[Nilai COD]]-all_resi[[#This Row],[COD Fee]]-all_resi[[#This Row],[Total Biaya Setelah Diskon]]</f>
        <v>122075</v>
      </c>
      <c r="AU3491" s="2" t="str">
        <f>IF(all_resi[[#This Row],[Waktu Terima]]="","",_xlfn.DAYS(all_resi[[#This Row],[Waktu Terima]],all_resi[[#This Row],[Tanggal Pengiriman]]))</f>
        <v/>
      </c>
    </row>
    <row r="3492" spans="1:47" x14ac:dyDescent="0.25">
      <c r="A3492" s="2" t="s">
        <v>18748</v>
      </c>
      <c r="B3492" s="1">
        <v>46203</v>
      </c>
      <c r="C3492" s="2" t="s">
        <v>42</v>
      </c>
      <c r="D3492" s="2" t="s">
        <v>43</v>
      </c>
      <c r="E3492" s="2" t="s">
        <v>44</v>
      </c>
      <c r="F3492" s="2" t="s">
        <v>45</v>
      </c>
      <c r="G3492" s="2" t="s">
        <v>46</v>
      </c>
      <c r="H3492" s="2" t="s">
        <v>47</v>
      </c>
      <c r="I3492" s="2" t="s">
        <v>18749</v>
      </c>
      <c r="J3492" s="2" t="s">
        <v>18750</v>
      </c>
      <c r="K3492" s="2" t="s">
        <v>177</v>
      </c>
      <c r="L3492" s="2" t="s">
        <v>896</v>
      </c>
      <c r="M3492" s="2" t="s">
        <v>3157</v>
      </c>
      <c r="N3492" s="2" t="s">
        <v>18751</v>
      </c>
      <c r="O3492">
        <v>1</v>
      </c>
      <c r="P3492" s="2" t="s">
        <v>53</v>
      </c>
      <c r="Q3492">
        <v>100</v>
      </c>
      <c r="R3492">
        <v>0</v>
      </c>
      <c r="S3492" s="2" t="s">
        <v>54</v>
      </c>
      <c r="T3492" s="2" t="s">
        <v>55</v>
      </c>
      <c r="U3492" s="2" t="s">
        <v>97</v>
      </c>
      <c r="V3492" s="2"/>
      <c r="W3492">
        <v>87000</v>
      </c>
      <c r="X3492">
        <v>0</v>
      </c>
      <c r="Y3492">
        <v>0</v>
      </c>
      <c r="Z3492">
        <v>87000</v>
      </c>
      <c r="AB3492" s="2" t="s">
        <v>57</v>
      </c>
      <c r="AC3492">
        <v>34800</v>
      </c>
      <c r="AD3492">
        <v>52200</v>
      </c>
      <c r="AE3492">
        <v>157000</v>
      </c>
      <c r="AF3492">
        <v>2355</v>
      </c>
      <c r="AG3492" s="2"/>
      <c r="AH3492" s="2"/>
      <c r="AI3492" s="1"/>
      <c r="AJ3492" s="2"/>
      <c r="AK3492" s="2" t="s">
        <v>67</v>
      </c>
      <c r="AM3492" s="2" t="s">
        <v>59</v>
      </c>
      <c r="AP3492" s="2" t="s">
        <v>60</v>
      </c>
      <c r="AQ3492" s="2" t="s">
        <v>41</v>
      </c>
      <c r="AR3492">
        <v>70000</v>
      </c>
      <c r="AS3492" s="2" t="str">
        <f>_xlfn.IFNA(IF(VLOOKUP(all_resi[[#This Row],[No. Waybill]],settle_reconcile[No. Waybill],1,0)="","Recon","Recon"),"-")</f>
        <v>-</v>
      </c>
      <c r="AT3492" s="2">
        <f>all_resi[[#This Row],[Nilai COD]]-all_resi[[#This Row],[COD Fee]]-all_resi[[#This Row],[Total Biaya Setelah Diskon]]</f>
        <v>102445</v>
      </c>
      <c r="AU3492" s="2" t="str">
        <f>IF(all_resi[[#This Row],[Waktu Terima]]="","",_xlfn.DAYS(all_resi[[#This Row],[Waktu Terima]],all_resi[[#This Row],[Tanggal Pengiriman]]))</f>
        <v/>
      </c>
    </row>
    <row r="3493" spans="1:47" x14ac:dyDescent="0.25">
      <c r="A3493" s="2" t="s">
        <v>18893</v>
      </c>
      <c r="B3493" s="1">
        <v>46203</v>
      </c>
      <c r="C3493" s="2" t="s">
        <v>42</v>
      </c>
      <c r="D3493" s="2" t="s">
        <v>43</v>
      </c>
      <c r="E3493" s="2" t="s">
        <v>44</v>
      </c>
      <c r="F3493" s="2" t="s">
        <v>45</v>
      </c>
      <c r="G3493" s="2" t="s">
        <v>46</v>
      </c>
      <c r="H3493" s="2" t="s">
        <v>47</v>
      </c>
      <c r="I3493" s="2" t="s">
        <v>18894</v>
      </c>
      <c r="J3493" s="2" t="s">
        <v>18895</v>
      </c>
      <c r="K3493" s="2" t="s">
        <v>156</v>
      </c>
      <c r="L3493" s="2" t="s">
        <v>766</v>
      </c>
      <c r="M3493" s="2" t="s">
        <v>2349</v>
      </c>
      <c r="N3493" s="2" t="s">
        <v>18896</v>
      </c>
      <c r="O3493">
        <v>1</v>
      </c>
      <c r="P3493" s="2" t="s">
        <v>53</v>
      </c>
      <c r="Q3493">
        <v>100</v>
      </c>
      <c r="R3493">
        <v>0</v>
      </c>
      <c r="S3493" s="2" t="s">
        <v>54</v>
      </c>
      <c r="T3493" s="2" t="s">
        <v>55</v>
      </c>
      <c r="U3493" s="2" t="s">
        <v>97</v>
      </c>
      <c r="V3493" s="2"/>
      <c r="W3493">
        <v>85000</v>
      </c>
      <c r="X3493">
        <v>0</v>
      </c>
      <c r="Y3493">
        <v>0</v>
      </c>
      <c r="Z3493">
        <v>85000</v>
      </c>
      <c r="AB3493" s="2" t="s">
        <v>57</v>
      </c>
      <c r="AC3493">
        <v>34000</v>
      </c>
      <c r="AD3493">
        <v>51000</v>
      </c>
      <c r="AE3493">
        <v>155000</v>
      </c>
      <c r="AF3493">
        <v>2325</v>
      </c>
      <c r="AG3493" s="2"/>
      <c r="AH3493" s="2"/>
      <c r="AI3493" s="1"/>
      <c r="AJ3493" s="2"/>
      <c r="AK3493" s="2" t="s">
        <v>67</v>
      </c>
      <c r="AM3493" s="2" t="s">
        <v>59</v>
      </c>
      <c r="AP3493" s="2" t="s">
        <v>60</v>
      </c>
      <c r="AQ3493" s="2" t="s">
        <v>41</v>
      </c>
      <c r="AR3493">
        <v>70000</v>
      </c>
      <c r="AS3493" s="2" t="str">
        <f>_xlfn.IFNA(IF(VLOOKUP(all_resi[[#This Row],[No. Waybill]],settle_reconcile[No. Waybill],1,0)="","Recon","Recon"),"-")</f>
        <v>-</v>
      </c>
      <c r="AT3493" s="2">
        <f>all_resi[[#This Row],[Nilai COD]]-all_resi[[#This Row],[COD Fee]]-all_resi[[#This Row],[Total Biaya Setelah Diskon]]</f>
        <v>101675</v>
      </c>
      <c r="AU3493" s="2" t="str">
        <f>IF(all_resi[[#This Row],[Waktu Terima]]="","",_xlfn.DAYS(all_resi[[#This Row],[Waktu Terima]],all_resi[[#This Row],[Tanggal Pengiriman]]))</f>
        <v/>
      </c>
    </row>
    <row r="3494" spans="1:47" x14ac:dyDescent="0.25">
      <c r="A3494" s="2" t="s">
        <v>18910</v>
      </c>
      <c r="B3494" s="1">
        <v>46203</v>
      </c>
      <c r="C3494" s="2" t="s">
        <v>42</v>
      </c>
      <c r="D3494" s="2" t="s">
        <v>43</v>
      </c>
      <c r="E3494" s="2" t="s">
        <v>44</v>
      </c>
      <c r="F3494" s="2" t="s">
        <v>45</v>
      </c>
      <c r="G3494" s="2" t="s">
        <v>46</v>
      </c>
      <c r="H3494" s="2" t="s">
        <v>80</v>
      </c>
      <c r="I3494" s="2" t="s">
        <v>18911</v>
      </c>
      <c r="J3494" s="2" t="s">
        <v>18912</v>
      </c>
      <c r="K3494" s="2" t="s">
        <v>49</v>
      </c>
      <c r="L3494" s="2" t="s">
        <v>2023</v>
      </c>
      <c r="M3494" s="2" t="s">
        <v>18841</v>
      </c>
      <c r="N3494" s="2" t="s">
        <v>18913</v>
      </c>
      <c r="O3494">
        <v>1</v>
      </c>
      <c r="P3494" s="2" t="s">
        <v>53</v>
      </c>
      <c r="Q3494">
        <v>100</v>
      </c>
      <c r="R3494">
        <v>0</v>
      </c>
      <c r="S3494" s="2" t="s">
        <v>54</v>
      </c>
      <c r="T3494" s="2" t="s">
        <v>55</v>
      </c>
      <c r="U3494" s="2" t="s">
        <v>305</v>
      </c>
      <c r="V3494" s="2"/>
      <c r="W3494">
        <v>69000</v>
      </c>
      <c r="X3494">
        <v>0</v>
      </c>
      <c r="Y3494">
        <v>0</v>
      </c>
      <c r="Z3494">
        <v>69000</v>
      </c>
      <c r="AB3494" s="2" t="s">
        <v>57</v>
      </c>
      <c r="AC3494">
        <v>27600</v>
      </c>
      <c r="AD3494">
        <v>41400</v>
      </c>
      <c r="AE3494">
        <v>162000</v>
      </c>
      <c r="AF3494">
        <v>2430</v>
      </c>
      <c r="AG3494" s="2" t="s">
        <v>18911</v>
      </c>
      <c r="AH3494" s="2"/>
      <c r="AI3494" s="1">
        <v>46207</v>
      </c>
      <c r="AJ3494" s="2" t="s">
        <v>87</v>
      </c>
      <c r="AK3494" s="2" t="s">
        <v>58</v>
      </c>
      <c r="AM3494" s="2" t="s">
        <v>59</v>
      </c>
      <c r="AP3494" s="2" t="s">
        <v>60</v>
      </c>
      <c r="AQ3494" s="2" t="s">
        <v>41</v>
      </c>
      <c r="AR3494">
        <v>93000</v>
      </c>
      <c r="AS3494" s="2" t="str">
        <f>_xlfn.IFNA(IF(VLOOKUP(all_resi[[#This Row],[No. Waybill]],settle_reconcile[No. Waybill],1,0)="","Recon","Recon"),"-")</f>
        <v>Recon</v>
      </c>
      <c r="AT3494" s="2">
        <f>all_resi[[#This Row],[Nilai COD]]-all_resi[[#This Row],[COD Fee]]-all_resi[[#This Row],[Total Biaya Setelah Diskon]]</f>
        <v>118170</v>
      </c>
      <c r="AU3494" s="2">
        <f>IF(all_resi[[#This Row],[Waktu Terima]]="","",_xlfn.DAYS(all_resi[[#This Row],[Waktu Terima]],all_resi[[#This Row],[Tanggal Pengiriman]]))</f>
        <v>4</v>
      </c>
    </row>
    <row r="3495" spans="1:47" x14ac:dyDescent="0.25">
      <c r="A3495" s="2" t="s">
        <v>18914</v>
      </c>
      <c r="B3495" s="1">
        <v>46203</v>
      </c>
      <c r="C3495" s="2" t="s">
        <v>42</v>
      </c>
      <c r="D3495" s="2" t="s">
        <v>43</v>
      </c>
      <c r="E3495" s="2" t="s">
        <v>44</v>
      </c>
      <c r="F3495" s="2" t="s">
        <v>45</v>
      </c>
      <c r="G3495" s="2" t="s">
        <v>46</v>
      </c>
      <c r="H3495" s="2" t="s">
        <v>47</v>
      </c>
      <c r="I3495" s="2" t="s">
        <v>18915</v>
      </c>
      <c r="J3495" s="2" t="s">
        <v>18916</v>
      </c>
      <c r="K3495" s="2" t="s">
        <v>121</v>
      </c>
      <c r="L3495" s="2" t="s">
        <v>3949</v>
      </c>
      <c r="M3495" s="2" t="s">
        <v>3950</v>
      </c>
      <c r="N3495" s="2" t="s">
        <v>18917</v>
      </c>
      <c r="O3495">
        <v>1</v>
      </c>
      <c r="P3495" s="2" t="s">
        <v>53</v>
      </c>
      <c r="Q3495">
        <v>100</v>
      </c>
      <c r="R3495">
        <v>0</v>
      </c>
      <c r="S3495" s="2" t="s">
        <v>54</v>
      </c>
      <c r="T3495" s="2" t="s">
        <v>55</v>
      </c>
      <c r="U3495" s="2" t="s">
        <v>97</v>
      </c>
      <c r="V3495" s="2"/>
      <c r="W3495">
        <v>85000</v>
      </c>
      <c r="X3495">
        <v>0</v>
      </c>
      <c r="Y3495">
        <v>0</v>
      </c>
      <c r="Z3495">
        <v>85000</v>
      </c>
      <c r="AB3495" s="2" t="s">
        <v>57</v>
      </c>
      <c r="AC3495">
        <v>34000</v>
      </c>
      <c r="AD3495">
        <v>51000</v>
      </c>
      <c r="AE3495">
        <v>155000</v>
      </c>
      <c r="AF3495">
        <v>2325</v>
      </c>
      <c r="AG3495" s="2"/>
      <c r="AH3495" s="2"/>
      <c r="AI3495" s="1"/>
      <c r="AJ3495" s="2"/>
      <c r="AK3495" s="2" t="s">
        <v>67</v>
      </c>
      <c r="AM3495" s="2" t="s">
        <v>59</v>
      </c>
      <c r="AP3495" s="2" t="s">
        <v>60</v>
      </c>
      <c r="AQ3495" s="2" t="s">
        <v>41</v>
      </c>
      <c r="AR3495">
        <v>70000</v>
      </c>
      <c r="AS3495" s="2" t="str">
        <f>_xlfn.IFNA(IF(VLOOKUP(all_resi[[#This Row],[No. Waybill]],settle_reconcile[No. Waybill],1,0)="","Recon","Recon"),"-")</f>
        <v>-</v>
      </c>
      <c r="AT3495" s="2">
        <f>all_resi[[#This Row],[Nilai COD]]-all_resi[[#This Row],[COD Fee]]-all_resi[[#This Row],[Total Biaya Setelah Diskon]]</f>
        <v>101675</v>
      </c>
      <c r="AU3495" s="2" t="str">
        <f>IF(all_resi[[#This Row],[Waktu Terima]]="","",_xlfn.DAYS(all_resi[[#This Row],[Waktu Terima]],all_resi[[#This Row],[Tanggal Pengiriman]]))</f>
        <v/>
      </c>
    </row>
    <row r="3496" spans="1:47" x14ac:dyDescent="0.25">
      <c r="A3496" s="2" t="s">
        <v>18766</v>
      </c>
      <c r="B3496" s="1">
        <v>46203</v>
      </c>
      <c r="C3496" s="2" t="s">
        <v>42</v>
      </c>
      <c r="D3496" s="2" t="s">
        <v>43</v>
      </c>
      <c r="E3496" s="2" t="s">
        <v>44</v>
      </c>
      <c r="F3496" s="2" t="s">
        <v>45</v>
      </c>
      <c r="G3496" s="2" t="s">
        <v>46</v>
      </c>
      <c r="H3496" s="2" t="s">
        <v>80</v>
      </c>
      <c r="I3496" s="2" t="s">
        <v>18767</v>
      </c>
      <c r="J3496" s="2" t="s">
        <v>18768</v>
      </c>
      <c r="K3496" s="2" t="s">
        <v>49</v>
      </c>
      <c r="L3496" s="2" t="s">
        <v>2075</v>
      </c>
      <c r="M3496" s="2" t="s">
        <v>17625</v>
      </c>
      <c r="N3496" s="2" t="s">
        <v>18769</v>
      </c>
      <c r="O3496">
        <v>1</v>
      </c>
      <c r="P3496" s="2" t="s">
        <v>53</v>
      </c>
      <c r="Q3496">
        <v>100</v>
      </c>
      <c r="R3496">
        <v>0</v>
      </c>
      <c r="S3496" s="2" t="s">
        <v>54</v>
      </c>
      <c r="T3496" s="2" t="s">
        <v>55</v>
      </c>
      <c r="U3496" s="2" t="s">
        <v>86</v>
      </c>
      <c r="V3496" s="2"/>
      <c r="W3496">
        <v>61000</v>
      </c>
      <c r="X3496">
        <v>0</v>
      </c>
      <c r="Y3496">
        <v>0</v>
      </c>
      <c r="Z3496">
        <v>61000</v>
      </c>
      <c r="AB3496" s="2" t="s">
        <v>57</v>
      </c>
      <c r="AC3496">
        <v>24400</v>
      </c>
      <c r="AD3496">
        <v>36600</v>
      </c>
      <c r="AE3496">
        <v>116000</v>
      </c>
      <c r="AF3496">
        <v>1740</v>
      </c>
      <c r="AG3496" s="2"/>
      <c r="AH3496" s="2"/>
      <c r="AI3496" s="1"/>
      <c r="AJ3496" s="2" t="s">
        <v>87</v>
      </c>
      <c r="AK3496" s="2" t="s">
        <v>67</v>
      </c>
      <c r="AM3496" s="2" t="s">
        <v>59</v>
      </c>
      <c r="AP3496" s="2" t="s">
        <v>60</v>
      </c>
      <c r="AQ3496" s="2" t="s">
        <v>41</v>
      </c>
      <c r="AR3496">
        <v>55000</v>
      </c>
      <c r="AS3496" s="2" t="str">
        <f>_xlfn.IFNA(IF(VLOOKUP(all_resi[[#This Row],[No. Waybill]],settle_reconcile[No. Waybill],1,0)="","Recon","Recon"),"-")</f>
        <v>-</v>
      </c>
      <c r="AT3496" s="2">
        <f>all_resi[[#This Row],[Nilai COD]]-all_resi[[#This Row],[COD Fee]]-all_resi[[#This Row],[Total Biaya Setelah Diskon]]</f>
        <v>77660</v>
      </c>
      <c r="AU3496" s="2" t="str">
        <f>IF(all_resi[[#This Row],[Waktu Terima]]="","",_xlfn.DAYS(all_resi[[#This Row],[Waktu Terima]],all_resi[[#This Row],[Tanggal Pengiriman]]))</f>
        <v/>
      </c>
    </row>
    <row r="3497" spans="1:47" x14ac:dyDescent="0.25">
      <c r="A3497" s="2" t="s">
        <v>18739</v>
      </c>
      <c r="B3497" s="1">
        <v>46203</v>
      </c>
      <c r="C3497" s="2" t="s">
        <v>42</v>
      </c>
      <c r="D3497" s="2" t="s">
        <v>43</v>
      </c>
      <c r="E3497" s="2" t="s">
        <v>44</v>
      </c>
      <c r="F3497" s="2" t="s">
        <v>45</v>
      </c>
      <c r="G3497" s="2" t="s">
        <v>46</v>
      </c>
      <c r="H3497" s="2" t="s">
        <v>47</v>
      </c>
      <c r="I3497" s="2" t="s">
        <v>18740</v>
      </c>
      <c r="J3497" s="2" t="s">
        <v>18741</v>
      </c>
      <c r="K3497" s="2" t="s">
        <v>252</v>
      </c>
      <c r="L3497" s="2" t="s">
        <v>4938</v>
      </c>
      <c r="M3497" s="2" t="s">
        <v>3776</v>
      </c>
      <c r="N3497" s="2" t="s">
        <v>18742</v>
      </c>
      <c r="O3497">
        <v>1</v>
      </c>
      <c r="P3497" s="2" t="s">
        <v>53</v>
      </c>
      <c r="Q3497">
        <v>100</v>
      </c>
      <c r="R3497">
        <v>0</v>
      </c>
      <c r="S3497" s="2" t="s">
        <v>54</v>
      </c>
      <c r="T3497" s="2" t="s">
        <v>55</v>
      </c>
      <c r="U3497" s="2" t="s">
        <v>1838</v>
      </c>
      <c r="V3497" s="2"/>
      <c r="W3497">
        <v>20000</v>
      </c>
      <c r="X3497">
        <v>0</v>
      </c>
      <c r="Y3497">
        <v>0</v>
      </c>
      <c r="Z3497">
        <v>20000</v>
      </c>
      <c r="AB3497" s="2" t="s">
        <v>57</v>
      </c>
      <c r="AC3497">
        <v>13000</v>
      </c>
      <c r="AD3497">
        <v>7000</v>
      </c>
      <c r="AE3497">
        <v>124000</v>
      </c>
      <c r="AF3497">
        <v>1860</v>
      </c>
      <c r="AG3497" s="2" t="s">
        <v>335</v>
      </c>
      <c r="AH3497" s="2"/>
      <c r="AI3497" s="1">
        <v>46205</v>
      </c>
      <c r="AJ3497" s="2"/>
      <c r="AK3497" s="2" t="s">
        <v>58</v>
      </c>
      <c r="AM3497" s="2" t="s">
        <v>59</v>
      </c>
      <c r="AP3497" s="2" t="s">
        <v>60</v>
      </c>
      <c r="AQ3497" s="2" t="s">
        <v>41</v>
      </c>
      <c r="AR3497">
        <v>104000</v>
      </c>
      <c r="AS3497" s="2" t="str">
        <f>_xlfn.IFNA(IF(VLOOKUP(all_resi[[#This Row],[No. Waybill]],settle_reconcile[No. Waybill],1,0)="","Recon","Recon"),"-")</f>
        <v>Recon</v>
      </c>
      <c r="AT3497" s="2">
        <f>all_resi[[#This Row],[Nilai COD]]-all_resi[[#This Row],[COD Fee]]-all_resi[[#This Row],[Total Biaya Setelah Diskon]]</f>
        <v>115140</v>
      </c>
      <c r="AU3497" s="2">
        <f>IF(all_resi[[#This Row],[Waktu Terima]]="","",_xlfn.DAYS(all_resi[[#This Row],[Waktu Terima]],all_resi[[#This Row],[Tanggal Pengiriman]]))</f>
        <v>2</v>
      </c>
    </row>
    <row r="3498" spans="1:47" x14ac:dyDescent="0.25">
      <c r="A3498" s="2" t="s">
        <v>18723</v>
      </c>
      <c r="B3498" s="1">
        <v>46203</v>
      </c>
      <c r="C3498" s="2" t="s">
        <v>42</v>
      </c>
      <c r="D3498" s="2" t="s">
        <v>43</v>
      </c>
      <c r="E3498" s="2" t="s">
        <v>44</v>
      </c>
      <c r="F3498" s="2" t="s">
        <v>45</v>
      </c>
      <c r="G3498" s="2" t="s">
        <v>46</v>
      </c>
      <c r="H3498" s="2" t="s">
        <v>47</v>
      </c>
      <c r="I3498" s="2" t="s">
        <v>18724</v>
      </c>
      <c r="J3498" s="2" t="s">
        <v>18725</v>
      </c>
      <c r="K3498" s="2" t="s">
        <v>700</v>
      </c>
      <c r="L3498" s="2" t="s">
        <v>18726</v>
      </c>
      <c r="M3498" s="2" t="s">
        <v>18727</v>
      </c>
      <c r="N3498" s="2" t="s">
        <v>18728</v>
      </c>
      <c r="O3498">
        <v>1</v>
      </c>
      <c r="P3498" s="2" t="s">
        <v>53</v>
      </c>
      <c r="Q3498">
        <v>100</v>
      </c>
      <c r="R3498">
        <v>0</v>
      </c>
      <c r="S3498" s="2" t="s">
        <v>54</v>
      </c>
      <c r="T3498" s="2" t="s">
        <v>55</v>
      </c>
      <c r="U3498" s="2" t="s">
        <v>18729</v>
      </c>
      <c r="V3498" s="2"/>
      <c r="W3498">
        <v>59000</v>
      </c>
      <c r="X3498">
        <v>0</v>
      </c>
      <c r="Y3498">
        <v>0</v>
      </c>
      <c r="Z3498">
        <v>59000</v>
      </c>
      <c r="AB3498" s="2" t="s">
        <v>57</v>
      </c>
      <c r="AC3498">
        <v>23600</v>
      </c>
      <c r="AD3498">
        <v>35400</v>
      </c>
      <c r="AE3498">
        <v>163000</v>
      </c>
      <c r="AF3498">
        <v>2445</v>
      </c>
      <c r="AG3498" s="2" t="s">
        <v>18724</v>
      </c>
      <c r="AH3498" s="2"/>
      <c r="AI3498" s="1">
        <v>46209</v>
      </c>
      <c r="AJ3498" s="2"/>
      <c r="AK3498" s="2" t="s">
        <v>58</v>
      </c>
      <c r="AM3498" s="2" t="s">
        <v>59</v>
      </c>
      <c r="AP3498" s="2" t="s">
        <v>60</v>
      </c>
      <c r="AQ3498" s="2" t="s">
        <v>41</v>
      </c>
      <c r="AR3498">
        <v>104000</v>
      </c>
      <c r="AS3498" s="2" t="str">
        <f>_xlfn.IFNA(IF(VLOOKUP(all_resi[[#This Row],[No. Waybill]],settle_reconcile[No. Waybill],1,0)="","Recon","Recon"),"-")</f>
        <v>Recon</v>
      </c>
      <c r="AT3498" s="2">
        <f>all_resi[[#This Row],[Nilai COD]]-all_resi[[#This Row],[COD Fee]]-all_resi[[#This Row],[Total Biaya Setelah Diskon]]</f>
        <v>125155</v>
      </c>
      <c r="AU3498" s="2">
        <f>IF(all_resi[[#This Row],[Waktu Terima]]="","",_xlfn.DAYS(all_resi[[#This Row],[Waktu Terima]],all_resi[[#This Row],[Tanggal Pengiriman]]))</f>
        <v>6</v>
      </c>
    </row>
    <row r="3499" spans="1:47" x14ac:dyDescent="0.25">
      <c r="A3499" s="2" t="s">
        <v>18752</v>
      </c>
      <c r="B3499" s="1">
        <v>46203</v>
      </c>
      <c r="C3499" s="2" t="s">
        <v>42</v>
      </c>
      <c r="D3499" s="2" t="s">
        <v>43</v>
      </c>
      <c r="E3499" s="2" t="s">
        <v>44</v>
      </c>
      <c r="F3499" s="2" t="s">
        <v>45</v>
      </c>
      <c r="G3499" s="2" t="s">
        <v>46</v>
      </c>
      <c r="H3499" s="2" t="s">
        <v>47</v>
      </c>
      <c r="I3499" s="2" t="s">
        <v>18753</v>
      </c>
      <c r="J3499" s="2" t="s">
        <v>18754</v>
      </c>
      <c r="K3499" s="2" t="s">
        <v>132</v>
      </c>
      <c r="L3499" s="2" t="s">
        <v>791</v>
      </c>
      <c r="M3499" s="2" t="s">
        <v>18755</v>
      </c>
      <c r="N3499" s="2" t="s">
        <v>18756</v>
      </c>
      <c r="O3499">
        <v>1</v>
      </c>
      <c r="P3499" s="2" t="s">
        <v>53</v>
      </c>
      <c r="Q3499">
        <v>100</v>
      </c>
      <c r="R3499">
        <v>0</v>
      </c>
      <c r="S3499" s="2" t="s">
        <v>54</v>
      </c>
      <c r="T3499" s="2" t="s">
        <v>55</v>
      </c>
      <c r="U3499" s="2" t="s">
        <v>18757</v>
      </c>
      <c r="V3499" s="2"/>
      <c r="W3499">
        <v>29000</v>
      </c>
      <c r="X3499">
        <v>0</v>
      </c>
      <c r="Y3499">
        <v>0</v>
      </c>
      <c r="Z3499">
        <v>29000</v>
      </c>
      <c r="AB3499" s="2" t="s">
        <v>57</v>
      </c>
      <c r="AC3499">
        <v>11600</v>
      </c>
      <c r="AD3499">
        <v>17400</v>
      </c>
      <c r="AE3499">
        <v>94000</v>
      </c>
      <c r="AF3499">
        <v>1410</v>
      </c>
      <c r="AG3499" s="2" t="s">
        <v>256</v>
      </c>
      <c r="AH3499" s="2"/>
      <c r="AI3499" s="1">
        <v>46209</v>
      </c>
      <c r="AJ3499" s="2"/>
      <c r="AK3499" s="2" t="s">
        <v>67</v>
      </c>
      <c r="AM3499" s="2" t="s">
        <v>59</v>
      </c>
      <c r="AP3499" s="2" t="s">
        <v>60</v>
      </c>
      <c r="AQ3499" s="2" t="s">
        <v>41</v>
      </c>
      <c r="AR3499">
        <v>65000</v>
      </c>
      <c r="AS3499" s="2" t="str">
        <f>_xlfn.IFNA(IF(VLOOKUP(all_resi[[#This Row],[No. Waybill]],settle_reconcile[No. Waybill],1,0)="","Recon","Recon"),"-")</f>
        <v>-</v>
      </c>
      <c r="AT3499" s="2">
        <f>all_resi[[#This Row],[Nilai COD]]-all_resi[[#This Row],[COD Fee]]-all_resi[[#This Row],[Total Biaya Setelah Diskon]]</f>
        <v>75190</v>
      </c>
      <c r="AU3499" s="2">
        <f>IF(all_resi[[#This Row],[Waktu Terima]]="","",_xlfn.DAYS(all_resi[[#This Row],[Waktu Terima]],all_resi[[#This Row],[Tanggal Pengiriman]]))</f>
        <v>6</v>
      </c>
    </row>
    <row r="3500" spans="1:47" x14ac:dyDescent="0.25">
      <c r="A3500" s="2" t="s">
        <v>18695</v>
      </c>
      <c r="B3500" s="1">
        <v>46203</v>
      </c>
      <c r="C3500" s="2" t="s">
        <v>42</v>
      </c>
      <c r="D3500" s="2" t="s">
        <v>43</v>
      </c>
      <c r="E3500" s="2" t="s">
        <v>44</v>
      </c>
      <c r="F3500" s="2" t="s">
        <v>45</v>
      </c>
      <c r="G3500" s="2" t="s">
        <v>46</v>
      </c>
      <c r="H3500" s="2" t="s">
        <v>47</v>
      </c>
      <c r="I3500" s="2" t="s">
        <v>18696</v>
      </c>
      <c r="J3500" s="2" t="s">
        <v>18697</v>
      </c>
      <c r="K3500" s="2" t="s">
        <v>209</v>
      </c>
      <c r="L3500" s="2" t="s">
        <v>3231</v>
      </c>
      <c r="M3500" s="2" t="s">
        <v>18698</v>
      </c>
      <c r="N3500" s="2" t="s">
        <v>18699</v>
      </c>
      <c r="O3500">
        <v>1</v>
      </c>
      <c r="P3500" s="2" t="s">
        <v>53</v>
      </c>
      <c r="Q3500">
        <v>100</v>
      </c>
      <c r="R3500">
        <v>0</v>
      </c>
      <c r="S3500" s="2" t="s">
        <v>54</v>
      </c>
      <c r="T3500" s="2" t="s">
        <v>55</v>
      </c>
      <c r="U3500" s="2" t="s">
        <v>97</v>
      </c>
      <c r="V3500" s="2"/>
      <c r="W3500">
        <v>52000</v>
      </c>
      <c r="X3500">
        <v>0</v>
      </c>
      <c r="Y3500">
        <v>0</v>
      </c>
      <c r="Z3500">
        <v>52000</v>
      </c>
      <c r="AB3500" s="2" t="s">
        <v>57</v>
      </c>
      <c r="AC3500">
        <v>20800</v>
      </c>
      <c r="AD3500">
        <v>31200</v>
      </c>
      <c r="AE3500">
        <v>122000</v>
      </c>
      <c r="AF3500">
        <v>1830</v>
      </c>
      <c r="AG3500" s="2" t="s">
        <v>18696</v>
      </c>
      <c r="AH3500" s="2"/>
      <c r="AI3500" s="1">
        <v>46209</v>
      </c>
      <c r="AJ3500" s="2"/>
      <c r="AK3500" s="2" t="s">
        <v>58</v>
      </c>
      <c r="AM3500" s="2" t="s">
        <v>59</v>
      </c>
      <c r="AP3500" s="2" t="s">
        <v>60</v>
      </c>
      <c r="AQ3500" s="2" t="s">
        <v>41</v>
      </c>
      <c r="AR3500">
        <v>70000</v>
      </c>
      <c r="AS3500" s="2" t="str">
        <f>_xlfn.IFNA(IF(VLOOKUP(all_resi[[#This Row],[No. Waybill]],settle_reconcile[No. Waybill],1,0)="","Recon","Recon"),"-")</f>
        <v>Recon</v>
      </c>
      <c r="AT3500" s="2">
        <f>all_resi[[#This Row],[Nilai COD]]-all_resi[[#This Row],[COD Fee]]-all_resi[[#This Row],[Total Biaya Setelah Diskon]]</f>
        <v>88970</v>
      </c>
      <c r="AU3500" s="2">
        <f>IF(all_resi[[#This Row],[Waktu Terima]]="","",_xlfn.DAYS(all_resi[[#This Row],[Waktu Terima]],all_resi[[#This Row],[Tanggal Pengiriman]]))</f>
        <v>6</v>
      </c>
    </row>
    <row r="3501" spans="1:47" x14ac:dyDescent="0.25">
      <c r="A3501" s="2" t="s">
        <v>18709</v>
      </c>
      <c r="B3501" s="1">
        <v>46203</v>
      </c>
      <c r="C3501" s="2" t="s">
        <v>42</v>
      </c>
      <c r="D3501" s="2" t="s">
        <v>43</v>
      </c>
      <c r="E3501" s="2" t="s">
        <v>44</v>
      </c>
      <c r="F3501" s="2" t="s">
        <v>45</v>
      </c>
      <c r="G3501" s="2" t="s">
        <v>46</v>
      </c>
      <c r="H3501" s="2" t="s">
        <v>80</v>
      </c>
      <c r="I3501" s="2" t="s">
        <v>18710</v>
      </c>
      <c r="J3501" s="2" t="s">
        <v>18711</v>
      </c>
      <c r="K3501" s="2" t="s">
        <v>177</v>
      </c>
      <c r="L3501" s="2" t="s">
        <v>862</v>
      </c>
      <c r="M3501" s="2" t="s">
        <v>18712</v>
      </c>
      <c r="N3501" s="2" t="s">
        <v>18713</v>
      </c>
      <c r="O3501">
        <v>1</v>
      </c>
      <c r="P3501" s="2" t="s">
        <v>53</v>
      </c>
      <c r="Q3501">
        <v>100</v>
      </c>
      <c r="R3501">
        <v>0</v>
      </c>
      <c r="S3501" s="2" t="s">
        <v>54</v>
      </c>
      <c r="T3501" s="2" t="s">
        <v>55</v>
      </c>
      <c r="U3501" s="2" t="s">
        <v>86</v>
      </c>
      <c r="V3501" s="2"/>
      <c r="W3501">
        <v>114000</v>
      </c>
      <c r="X3501">
        <v>0</v>
      </c>
      <c r="Y3501">
        <v>0</v>
      </c>
      <c r="Z3501">
        <v>114000</v>
      </c>
      <c r="AB3501" s="2" t="s">
        <v>57</v>
      </c>
      <c r="AC3501">
        <v>45600</v>
      </c>
      <c r="AD3501">
        <v>68400</v>
      </c>
      <c r="AE3501">
        <v>174000</v>
      </c>
      <c r="AF3501">
        <v>2610</v>
      </c>
      <c r="AG3501" s="2"/>
      <c r="AH3501" s="2"/>
      <c r="AI3501" s="1"/>
      <c r="AJ3501" s="2" t="s">
        <v>87</v>
      </c>
      <c r="AK3501" s="2" t="s">
        <v>67</v>
      </c>
      <c r="AM3501" s="2" t="s">
        <v>59</v>
      </c>
      <c r="AP3501" s="2" t="s">
        <v>60</v>
      </c>
      <c r="AQ3501" s="2" t="s">
        <v>41</v>
      </c>
      <c r="AR3501">
        <v>60000</v>
      </c>
      <c r="AS3501" s="2" t="str">
        <f>_xlfn.IFNA(IF(VLOOKUP(all_resi[[#This Row],[No. Waybill]],settle_reconcile[No. Waybill],1,0)="","Recon","Recon"),"-")</f>
        <v>-</v>
      </c>
      <c r="AT3501" s="2">
        <f>all_resi[[#This Row],[Nilai COD]]-all_resi[[#This Row],[COD Fee]]-all_resi[[#This Row],[Total Biaya Setelah Diskon]]</f>
        <v>102990</v>
      </c>
      <c r="AU3501" s="2" t="str">
        <f>IF(all_resi[[#This Row],[Waktu Terima]]="","",_xlfn.DAYS(all_resi[[#This Row],[Waktu Terima]],all_resi[[#This Row],[Tanggal Pengiriman]]))</f>
        <v/>
      </c>
    </row>
    <row r="3502" spans="1:47" x14ac:dyDescent="0.25">
      <c r="A3502" s="2" t="s">
        <v>18779</v>
      </c>
      <c r="B3502" s="1">
        <v>46203</v>
      </c>
      <c r="C3502" s="2" t="s">
        <v>42</v>
      </c>
      <c r="D3502" s="2" t="s">
        <v>43</v>
      </c>
      <c r="E3502" s="2" t="s">
        <v>44</v>
      </c>
      <c r="F3502" s="2" t="s">
        <v>45</v>
      </c>
      <c r="G3502" s="2" t="s">
        <v>46</v>
      </c>
      <c r="H3502" s="2" t="s">
        <v>80</v>
      </c>
      <c r="I3502" s="2" t="s">
        <v>18780</v>
      </c>
      <c r="J3502" s="2" t="s">
        <v>18781</v>
      </c>
      <c r="K3502" s="2" t="s">
        <v>437</v>
      </c>
      <c r="L3502" s="2" t="s">
        <v>437</v>
      </c>
      <c r="M3502" s="2" t="s">
        <v>18782</v>
      </c>
      <c r="N3502" s="2" t="s">
        <v>18783</v>
      </c>
      <c r="O3502">
        <v>1</v>
      </c>
      <c r="P3502" s="2" t="s">
        <v>53</v>
      </c>
      <c r="Q3502">
        <v>100</v>
      </c>
      <c r="R3502">
        <v>0</v>
      </c>
      <c r="S3502" s="2" t="s">
        <v>54</v>
      </c>
      <c r="T3502" s="2" t="s">
        <v>55</v>
      </c>
      <c r="U3502" s="2" t="s">
        <v>305</v>
      </c>
      <c r="V3502" s="2"/>
      <c r="W3502">
        <v>30000</v>
      </c>
      <c r="X3502">
        <v>0</v>
      </c>
      <c r="Y3502">
        <v>0</v>
      </c>
      <c r="Z3502">
        <v>30000</v>
      </c>
      <c r="AB3502" s="2" t="s">
        <v>57</v>
      </c>
      <c r="AC3502">
        <v>12000</v>
      </c>
      <c r="AD3502">
        <v>18000</v>
      </c>
      <c r="AE3502">
        <v>0</v>
      </c>
      <c r="AF3502">
        <v>0</v>
      </c>
      <c r="AG3502" s="2" t="s">
        <v>18780</v>
      </c>
      <c r="AH3502" s="2"/>
      <c r="AI3502" s="1">
        <v>46208</v>
      </c>
      <c r="AJ3502" s="2" t="s">
        <v>87</v>
      </c>
      <c r="AK3502" s="2" t="s">
        <v>58</v>
      </c>
      <c r="AM3502" s="2" t="s">
        <v>59</v>
      </c>
      <c r="AP3502" s="2" t="s">
        <v>60</v>
      </c>
      <c r="AQ3502" s="2" t="s">
        <v>98</v>
      </c>
      <c r="AR3502">
        <v>-30000</v>
      </c>
      <c r="AS3502" s="2" t="str">
        <f>_xlfn.IFNA(IF(VLOOKUP(all_resi[[#This Row],[No. Waybill]],settle_reconcile[No. Waybill],1,0)="","Recon","Recon"),"-")</f>
        <v>-</v>
      </c>
      <c r="AT3502" s="2">
        <f>all_resi[[#This Row],[Nilai COD]]-all_resi[[#This Row],[COD Fee]]-all_resi[[#This Row],[Total Biaya Setelah Diskon]]</f>
        <v>-18000</v>
      </c>
      <c r="AU3502" s="2">
        <f>IF(all_resi[[#This Row],[Waktu Terima]]="","",_xlfn.DAYS(all_resi[[#This Row],[Waktu Terima]],all_resi[[#This Row],[Tanggal Pengiriman]]))</f>
        <v>5</v>
      </c>
    </row>
    <row r="3503" spans="1:47" x14ac:dyDescent="0.25">
      <c r="A3503" s="2" t="s">
        <v>18691</v>
      </c>
      <c r="B3503" s="1">
        <v>46203</v>
      </c>
      <c r="C3503" s="2" t="s">
        <v>42</v>
      </c>
      <c r="D3503" s="2" t="s">
        <v>43</v>
      </c>
      <c r="E3503" s="2" t="s">
        <v>44</v>
      </c>
      <c r="F3503" s="2" t="s">
        <v>45</v>
      </c>
      <c r="G3503" s="2" t="s">
        <v>46</v>
      </c>
      <c r="H3503" s="2" t="s">
        <v>80</v>
      </c>
      <c r="I3503" s="2" t="s">
        <v>18692</v>
      </c>
      <c r="J3503" s="2" t="s">
        <v>18693</v>
      </c>
      <c r="K3503" s="2" t="s">
        <v>197</v>
      </c>
      <c r="L3503" s="2" t="s">
        <v>2107</v>
      </c>
      <c r="M3503" s="2" t="s">
        <v>17700</v>
      </c>
      <c r="N3503" s="2" t="s">
        <v>18694</v>
      </c>
      <c r="O3503">
        <v>1</v>
      </c>
      <c r="P3503" s="2" t="s">
        <v>53</v>
      </c>
      <c r="Q3503">
        <v>100</v>
      </c>
      <c r="R3503">
        <v>0</v>
      </c>
      <c r="S3503" s="2" t="s">
        <v>54</v>
      </c>
      <c r="T3503" s="2" t="s">
        <v>55</v>
      </c>
      <c r="U3503" s="2" t="s">
        <v>86</v>
      </c>
      <c r="V3503" s="2"/>
      <c r="W3503">
        <v>59000</v>
      </c>
      <c r="X3503">
        <v>0</v>
      </c>
      <c r="Y3503">
        <v>0</v>
      </c>
      <c r="Z3503">
        <v>59000</v>
      </c>
      <c r="AB3503" s="2" t="s">
        <v>57</v>
      </c>
      <c r="AC3503">
        <v>23600</v>
      </c>
      <c r="AD3503">
        <v>35400</v>
      </c>
      <c r="AE3503">
        <v>111000</v>
      </c>
      <c r="AF3503">
        <v>1665</v>
      </c>
      <c r="AG3503" s="2"/>
      <c r="AH3503" s="2"/>
      <c r="AI3503" s="1"/>
      <c r="AJ3503" s="2" t="s">
        <v>87</v>
      </c>
      <c r="AK3503" s="2" t="s">
        <v>67</v>
      </c>
      <c r="AM3503" s="2" t="s">
        <v>59</v>
      </c>
      <c r="AP3503" s="2" t="s">
        <v>60</v>
      </c>
      <c r="AQ3503" s="2" t="s">
        <v>41</v>
      </c>
      <c r="AR3503">
        <v>52000</v>
      </c>
      <c r="AS3503" s="2" t="str">
        <f>_xlfn.IFNA(IF(VLOOKUP(all_resi[[#This Row],[No. Waybill]],settle_reconcile[No. Waybill],1,0)="","Recon","Recon"),"-")</f>
        <v>-</v>
      </c>
      <c r="AT3503" s="2">
        <f>all_resi[[#This Row],[Nilai COD]]-all_resi[[#This Row],[COD Fee]]-all_resi[[#This Row],[Total Biaya Setelah Diskon]]</f>
        <v>73935</v>
      </c>
      <c r="AU3503" s="2" t="str">
        <f>IF(all_resi[[#This Row],[Waktu Terima]]="","",_xlfn.DAYS(all_resi[[#This Row],[Waktu Terima]],all_resi[[#This Row],[Tanggal Pengiriman]]))</f>
        <v/>
      </c>
    </row>
    <row r="3504" spans="1:47" x14ac:dyDescent="0.25">
      <c r="A3504" s="2" t="s">
        <v>18906</v>
      </c>
      <c r="B3504" s="1">
        <v>46203</v>
      </c>
      <c r="C3504" s="2" t="s">
        <v>42</v>
      </c>
      <c r="D3504" s="2" t="s">
        <v>43</v>
      </c>
      <c r="E3504" s="2" t="s">
        <v>44</v>
      </c>
      <c r="F3504" s="2" t="s">
        <v>45</v>
      </c>
      <c r="G3504" s="2" t="s">
        <v>46</v>
      </c>
      <c r="H3504" s="2" t="s">
        <v>47</v>
      </c>
      <c r="I3504" s="2" t="s">
        <v>18907</v>
      </c>
      <c r="J3504" s="2" t="s">
        <v>18908</v>
      </c>
      <c r="K3504" s="2" t="s">
        <v>388</v>
      </c>
      <c r="L3504" s="2" t="s">
        <v>1617</v>
      </c>
      <c r="M3504" s="2" t="s">
        <v>1618</v>
      </c>
      <c r="N3504" s="2" t="s">
        <v>18909</v>
      </c>
      <c r="O3504">
        <v>1</v>
      </c>
      <c r="P3504" s="2" t="s">
        <v>53</v>
      </c>
      <c r="Q3504">
        <v>100</v>
      </c>
      <c r="R3504">
        <v>0</v>
      </c>
      <c r="S3504" s="2" t="s">
        <v>54</v>
      </c>
      <c r="T3504" s="2" t="s">
        <v>55</v>
      </c>
      <c r="U3504" s="2" t="s">
        <v>207</v>
      </c>
      <c r="V3504" s="2"/>
      <c r="W3504">
        <v>85000</v>
      </c>
      <c r="X3504">
        <v>0</v>
      </c>
      <c r="Y3504">
        <v>0</v>
      </c>
      <c r="Z3504">
        <v>85000</v>
      </c>
      <c r="AB3504" s="2" t="s">
        <v>57</v>
      </c>
      <c r="AC3504">
        <v>34000</v>
      </c>
      <c r="AD3504">
        <v>51000</v>
      </c>
      <c r="AE3504">
        <v>155000</v>
      </c>
      <c r="AF3504">
        <v>2325</v>
      </c>
      <c r="AG3504" s="2"/>
      <c r="AH3504" s="2"/>
      <c r="AI3504" s="1"/>
      <c r="AJ3504" s="2"/>
      <c r="AK3504" s="2" t="s">
        <v>67</v>
      </c>
      <c r="AM3504" s="2" t="s">
        <v>59</v>
      </c>
      <c r="AP3504" s="2" t="s">
        <v>60</v>
      </c>
      <c r="AQ3504" s="2" t="s">
        <v>41</v>
      </c>
      <c r="AR3504">
        <v>70000</v>
      </c>
      <c r="AS3504" s="2" t="str">
        <f>_xlfn.IFNA(IF(VLOOKUP(all_resi[[#This Row],[No. Waybill]],settle_reconcile[No. Waybill],1,0)="","Recon","Recon"),"-")</f>
        <v>-</v>
      </c>
      <c r="AT3504" s="2">
        <f>all_resi[[#This Row],[Nilai COD]]-all_resi[[#This Row],[COD Fee]]-all_resi[[#This Row],[Total Biaya Setelah Diskon]]</f>
        <v>101675</v>
      </c>
      <c r="AU3504" s="2" t="str">
        <f>IF(all_resi[[#This Row],[Waktu Terima]]="","",_xlfn.DAYS(all_resi[[#This Row],[Waktu Terima]],all_resi[[#This Row],[Tanggal Pengiriman]]))</f>
        <v/>
      </c>
    </row>
    <row r="3505" spans="1:47" x14ac:dyDescent="0.25">
      <c r="A3505" s="2" t="s">
        <v>18758</v>
      </c>
      <c r="B3505" s="1">
        <v>46203</v>
      </c>
      <c r="C3505" s="2" t="s">
        <v>42</v>
      </c>
      <c r="D3505" s="2" t="s">
        <v>43</v>
      </c>
      <c r="E3505" s="2" t="s">
        <v>44</v>
      </c>
      <c r="F3505" s="2" t="s">
        <v>45</v>
      </c>
      <c r="G3505" s="2" t="s">
        <v>46</v>
      </c>
      <c r="H3505" s="2" t="s">
        <v>47</v>
      </c>
      <c r="I3505" s="2" t="s">
        <v>18759</v>
      </c>
      <c r="J3505" s="2" t="s">
        <v>18760</v>
      </c>
      <c r="K3505" s="2" t="s">
        <v>143</v>
      </c>
      <c r="L3505" s="2" t="s">
        <v>664</v>
      </c>
      <c r="M3505" s="2" t="s">
        <v>9419</v>
      </c>
      <c r="N3505" s="2" t="s">
        <v>18761</v>
      </c>
      <c r="O3505">
        <v>1</v>
      </c>
      <c r="P3505" s="2" t="s">
        <v>53</v>
      </c>
      <c r="Q3505">
        <v>100</v>
      </c>
      <c r="R3505">
        <v>0</v>
      </c>
      <c r="S3505" s="2" t="s">
        <v>54</v>
      </c>
      <c r="T3505" s="2" t="s">
        <v>55</v>
      </c>
      <c r="U3505" s="2" t="s">
        <v>1301</v>
      </c>
      <c r="V3505" s="2"/>
      <c r="W3505">
        <v>20000</v>
      </c>
      <c r="X3505">
        <v>0</v>
      </c>
      <c r="Y3505">
        <v>0</v>
      </c>
      <c r="Z3505">
        <v>20000</v>
      </c>
      <c r="AB3505" s="2" t="s">
        <v>57</v>
      </c>
      <c r="AC3505">
        <v>13000</v>
      </c>
      <c r="AD3505">
        <v>7000</v>
      </c>
      <c r="AE3505">
        <v>134000</v>
      </c>
      <c r="AF3505">
        <v>2010</v>
      </c>
      <c r="AG3505" s="2" t="s">
        <v>18759</v>
      </c>
      <c r="AH3505" s="2"/>
      <c r="AI3505" s="1">
        <v>46205</v>
      </c>
      <c r="AJ3505" s="2"/>
      <c r="AK3505" s="2" t="s">
        <v>58</v>
      </c>
      <c r="AM3505" s="2" t="s">
        <v>59</v>
      </c>
      <c r="AP3505" s="2" t="s">
        <v>60</v>
      </c>
      <c r="AQ3505" s="2" t="s">
        <v>41</v>
      </c>
      <c r="AR3505">
        <v>114000</v>
      </c>
      <c r="AS3505" s="2" t="str">
        <f>_xlfn.IFNA(IF(VLOOKUP(all_resi[[#This Row],[No. Waybill]],settle_reconcile[No. Waybill],1,0)="","Recon","Recon"),"-")</f>
        <v>Recon</v>
      </c>
      <c r="AT3505" s="2">
        <f>all_resi[[#This Row],[Nilai COD]]-all_resi[[#This Row],[COD Fee]]-all_resi[[#This Row],[Total Biaya Setelah Diskon]]</f>
        <v>124990</v>
      </c>
      <c r="AU3505" s="2">
        <f>IF(all_resi[[#This Row],[Waktu Terima]]="","",_xlfn.DAYS(all_resi[[#This Row],[Waktu Terima]],all_resi[[#This Row],[Tanggal Pengiriman]]))</f>
        <v>2</v>
      </c>
    </row>
    <row r="3506" spans="1:47" x14ac:dyDescent="0.25">
      <c r="A3506" s="2" t="s">
        <v>18821</v>
      </c>
      <c r="B3506" s="1">
        <v>46203</v>
      </c>
      <c r="C3506" s="2" t="s">
        <v>42</v>
      </c>
      <c r="D3506" s="2" t="s">
        <v>43</v>
      </c>
      <c r="E3506" s="2" t="s">
        <v>44</v>
      </c>
      <c r="F3506" s="2" t="s">
        <v>45</v>
      </c>
      <c r="G3506" s="2" t="s">
        <v>46</v>
      </c>
      <c r="H3506" s="2" t="s">
        <v>47</v>
      </c>
      <c r="I3506" s="2" t="s">
        <v>18822</v>
      </c>
      <c r="J3506" s="2" t="s">
        <v>18823</v>
      </c>
      <c r="K3506" s="2" t="s">
        <v>209</v>
      </c>
      <c r="L3506" s="2" t="s">
        <v>1041</v>
      </c>
      <c r="M3506" s="2" t="s">
        <v>4400</v>
      </c>
      <c r="N3506" s="2" t="s">
        <v>18824</v>
      </c>
      <c r="O3506">
        <v>1</v>
      </c>
      <c r="P3506" s="2" t="s">
        <v>53</v>
      </c>
      <c r="Q3506">
        <v>100</v>
      </c>
      <c r="R3506">
        <v>0</v>
      </c>
      <c r="S3506" s="2" t="s">
        <v>54</v>
      </c>
      <c r="T3506" s="2" t="s">
        <v>55</v>
      </c>
      <c r="U3506" s="2" t="s">
        <v>97</v>
      </c>
      <c r="V3506" s="2"/>
      <c r="W3506">
        <v>56000</v>
      </c>
      <c r="X3506">
        <v>0</v>
      </c>
      <c r="Y3506">
        <v>0</v>
      </c>
      <c r="Z3506">
        <v>56000</v>
      </c>
      <c r="AB3506" s="2" t="s">
        <v>57</v>
      </c>
      <c r="AC3506">
        <v>22400</v>
      </c>
      <c r="AD3506">
        <v>33600</v>
      </c>
      <c r="AE3506">
        <v>126000</v>
      </c>
      <c r="AF3506">
        <v>1890</v>
      </c>
      <c r="AG3506" s="2"/>
      <c r="AH3506" s="2"/>
      <c r="AI3506" s="1"/>
      <c r="AJ3506" s="2"/>
      <c r="AK3506" s="2" t="s">
        <v>67</v>
      </c>
      <c r="AM3506" s="2" t="s">
        <v>59</v>
      </c>
      <c r="AP3506" s="2" t="s">
        <v>60</v>
      </c>
      <c r="AQ3506" s="2" t="s">
        <v>41</v>
      </c>
      <c r="AR3506">
        <v>70000</v>
      </c>
      <c r="AS3506" s="2" t="str">
        <f>_xlfn.IFNA(IF(VLOOKUP(all_resi[[#This Row],[No. Waybill]],settle_reconcile[No. Waybill],1,0)="","Recon","Recon"),"-")</f>
        <v>-</v>
      </c>
      <c r="AT3506" s="2">
        <f>all_resi[[#This Row],[Nilai COD]]-all_resi[[#This Row],[COD Fee]]-all_resi[[#This Row],[Total Biaya Setelah Diskon]]</f>
        <v>90510</v>
      </c>
      <c r="AU3506" s="2" t="str">
        <f>IF(all_resi[[#This Row],[Waktu Terima]]="","",_xlfn.DAYS(all_resi[[#This Row],[Waktu Terima]],all_resi[[#This Row],[Tanggal Pengiriman]]))</f>
        <v/>
      </c>
    </row>
    <row r="3507" spans="1:47" x14ac:dyDescent="0.25">
      <c r="A3507" s="2" t="s">
        <v>18700</v>
      </c>
      <c r="B3507" s="1">
        <v>46203</v>
      </c>
      <c r="C3507" s="2" t="s">
        <v>42</v>
      </c>
      <c r="D3507" s="2" t="s">
        <v>43</v>
      </c>
      <c r="E3507" s="2" t="s">
        <v>44</v>
      </c>
      <c r="F3507" s="2" t="s">
        <v>45</v>
      </c>
      <c r="G3507" s="2" t="s">
        <v>46</v>
      </c>
      <c r="H3507" s="2" t="s">
        <v>80</v>
      </c>
      <c r="I3507" s="2" t="s">
        <v>18701</v>
      </c>
      <c r="J3507" s="2" t="s">
        <v>18702</v>
      </c>
      <c r="K3507" s="2" t="s">
        <v>359</v>
      </c>
      <c r="L3507" s="2" t="s">
        <v>4001</v>
      </c>
      <c r="M3507" s="2" t="s">
        <v>18703</v>
      </c>
      <c r="N3507" s="2" t="s">
        <v>18704</v>
      </c>
      <c r="O3507">
        <v>1</v>
      </c>
      <c r="P3507" s="2" t="s">
        <v>53</v>
      </c>
      <c r="Q3507">
        <v>100</v>
      </c>
      <c r="R3507">
        <v>0</v>
      </c>
      <c r="S3507" s="2" t="s">
        <v>54</v>
      </c>
      <c r="T3507" s="2" t="s">
        <v>55</v>
      </c>
      <c r="U3507" s="2" t="s">
        <v>711</v>
      </c>
      <c r="V3507" s="2"/>
      <c r="W3507">
        <v>54000</v>
      </c>
      <c r="X3507">
        <v>0</v>
      </c>
      <c r="Y3507">
        <v>0</v>
      </c>
      <c r="Z3507">
        <v>54000</v>
      </c>
      <c r="AB3507" s="2" t="s">
        <v>57</v>
      </c>
      <c r="AC3507">
        <v>21600</v>
      </c>
      <c r="AD3507">
        <v>32400</v>
      </c>
      <c r="AE3507">
        <v>189000</v>
      </c>
      <c r="AF3507">
        <v>2835</v>
      </c>
      <c r="AG3507" s="2" t="s">
        <v>18701</v>
      </c>
      <c r="AH3507" s="2"/>
      <c r="AI3507" s="1">
        <v>46207</v>
      </c>
      <c r="AJ3507" s="2" t="s">
        <v>87</v>
      </c>
      <c r="AK3507" s="2" t="s">
        <v>58</v>
      </c>
      <c r="AM3507" s="2" t="s">
        <v>59</v>
      </c>
      <c r="AP3507" s="2" t="s">
        <v>60</v>
      </c>
      <c r="AQ3507" s="2" t="s">
        <v>41</v>
      </c>
      <c r="AR3507">
        <v>135000</v>
      </c>
      <c r="AS3507" s="2" t="str">
        <f>_xlfn.IFNA(IF(VLOOKUP(all_resi[[#This Row],[No. Waybill]],settle_reconcile[No. Waybill],1,0)="","Recon","Recon"),"-")</f>
        <v>Recon</v>
      </c>
      <c r="AT3507" s="2">
        <f>all_resi[[#This Row],[Nilai COD]]-all_resi[[#This Row],[COD Fee]]-all_resi[[#This Row],[Total Biaya Setelah Diskon]]</f>
        <v>153765</v>
      </c>
      <c r="AU3507" s="2">
        <f>IF(all_resi[[#This Row],[Waktu Terima]]="","",_xlfn.DAYS(all_resi[[#This Row],[Waktu Terima]],all_resi[[#This Row],[Tanggal Pengiriman]]))</f>
        <v>4</v>
      </c>
    </row>
    <row r="3508" spans="1:47" x14ac:dyDescent="0.25">
      <c r="A3508" s="2" t="s">
        <v>18705</v>
      </c>
      <c r="B3508" s="1">
        <v>46203</v>
      </c>
      <c r="C3508" s="2" t="s">
        <v>42</v>
      </c>
      <c r="D3508" s="2" t="s">
        <v>43</v>
      </c>
      <c r="E3508" s="2" t="s">
        <v>44</v>
      </c>
      <c r="F3508" s="2" t="s">
        <v>45</v>
      </c>
      <c r="G3508" s="2" t="s">
        <v>46</v>
      </c>
      <c r="H3508" s="2" t="s">
        <v>47</v>
      </c>
      <c r="I3508" s="2" t="s">
        <v>18706</v>
      </c>
      <c r="J3508" s="2" t="s">
        <v>18707</v>
      </c>
      <c r="K3508" s="2" t="s">
        <v>75</v>
      </c>
      <c r="L3508" s="2" t="s">
        <v>4953</v>
      </c>
      <c r="M3508" s="2" t="s">
        <v>4954</v>
      </c>
      <c r="N3508" s="2" t="s">
        <v>18708</v>
      </c>
      <c r="O3508">
        <v>1</v>
      </c>
      <c r="P3508" s="2" t="s">
        <v>53</v>
      </c>
      <c r="Q3508">
        <v>100</v>
      </c>
      <c r="R3508">
        <v>0</v>
      </c>
      <c r="S3508" s="2" t="s">
        <v>54</v>
      </c>
      <c r="T3508" s="2" t="s">
        <v>55</v>
      </c>
      <c r="U3508" s="2" t="s">
        <v>420</v>
      </c>
      <c r="V3508" s="2"/>
      <c r="W3508">
        <v>65000</v>
      </c>
      <c r="X3508">
        <v>0</v>
      </c>
      <c r="Y3508">
        <v>0</v>
      </c>
      <c r="Z3508">
        <v>65000</v>
      </c>
      <c r="AB3508" s="2" t="s">
        <v>57</v>
      </c>
      <c r="AC3508">
        <v>26000</v>
      </c>
      <c r="AD3508">
        <v>39000</v>
      </c>
      <c r="AE3508">
        <v>159000</v>
      </c>
      <c r="AF3508">
        <v>2385</v>
      </c>
      <c r="AG3508" s="2" t="s">
        <v>18706</v>
      </c>
      <c r="AH3508" s="2"/>
      <c r="AI3508" s="1">
        <v>46208</v>
      </c>
      <c r="AJ3508" s="2"/>
      <c r="AK3508" s="2" t="s">
        <v>58</v>
      </c>
      <c r="AM3508" s="2" t="s">
        <v>59</v>
      </c>
      <c r="AP3508" s="2" t="s">
        <v>60</v>
      </c>
      <c r="AQ3508" s="2" t="s">
        <v>41</v>
      </c>
      <c r="AR3508">
        <v>94000</v>
      </c>
      <c r="AS3508" s="2" t="str">
        <f>_xlfn.IFNA(IF(VLOOKUP(all_resi[[#This Row],[No. Waybill]],settle_reconcile[No. Waybill],1,0)="","Recon","Recon"),"-")</f>
        <v>Recon</v>
      </c>
      <c r="AT3508" s="2">
        <f>all_resi[[#This Row],[Nilai COD]]-all_resi[[#This Row],[COD Fee]]-all_resi[[#This Row],[Total Biaya Setelah Diskon]]</f>
        <v>117615</v>
      </c>
      <c r="AU3508" s="2">
        <f>IF(all_resi[[#This Row],[Waktu Terima]]="","",_xlfn.DAYS(all_resi[[#This Row],[Waktu Terima]],all_resi[[#This Row],[Tanggal Pengiriman]]))</f>
        <v>5</v>
      </c>
    </row>
    <row r="3509" spans="1:47" x14ac:dyDescent="0.25">
      <c r="A3509" s="2" t="s">
        <v>18681</v>
      </c>
      <c r="B3509" s="1">
        <v>46203</v>
      </c>
      <c r="C3509" s="2" t="s">
        <v>42</v>
      </c>
      <c r="D3509" s="2" t="s">
        <v>43</v>
      </c>
      <c r="E3509" s="2" t="s">
        <v>44</v>
      </c>
      <c r="F3509" s="2" t="s">
        <v>45</v>
      </c>
      <c r="G3509" s="2" t="s">
        <v>46</v>
      </c>
      <c r="H3509" s="2" t="s">
        <v>47</v>
      </c>
      <c r="I3509" s="2" t="s">
        <v>18682</v>
      </c>
      <c r="J3509" s="2" t="s">
        <v>18683</v>
      </c>
      <c r="K3509" s="2" t="s">
        <v>177</v>
      </c>
      <c r="L3509" s="2" t="s">
        <v>222</v>
      </c>
      <c r="M3509" s="2" t="s">
        <v>18684</v>
      </c>
      <c r="N3509" s="2" t="s">
        <v>18685</v>
      </c>
      <c r="O3509">
        <v>1</v>
      </c>
      <c r="P3509" s="2" t="s">
        <v>53</v>
      </c>
      <c r="Q3509">
        <v>100</v>
      </c>
      <c r="R3509">
        <v>0</v>
      </c>
      <c r="S3509" s="2" t="s">
        <v>54</v>
      </c>
      <c r="T3509" s="2" t="s">
        <v>55</v>
      </c>
      <c r="U3509" s="2" t="s">
        <v>1301</v>
      </c>
      <c r="V3509" s="2"/>
      <c r="W3509">
        <v>80000</v>
      </c>
      <c r="X3509">
        <v>0</v>
      </c>
      <c r="Y3509">
        <v>0</v>
      </c>
      <c r="Z3509">
        <v>80000</v>
      </c>
      <c r="AB3509" s="2" t="s">
        <v>57</v>
      </c>
      <c r="AC3509">
        <v>32000</v>
      </c>
      <c r="AD3509">
        <v>48000</v>
      </c>
      <c r="AE3509">
        <v>260000</v>
      </c>
      <c r="AF3509">
        <v>3900</v>
      </c>
      <c r="AG3509" s="2" t="s">
        <v>18682</v>
      </c>
      <c r="AH3509" s="2"/>
      <c r="AI3509" s="1">
        <v>46208</v>
      </c>
      <c r="AJ3509" s="2"/>
      <c r="AK3509" s="2" t="s">
        <v>58</v>
      </c>
      <c r="AM3509" s="2" t="s">
        <v>59</v>
      </c>
      <c r="AP3509" s="2" t="s">
        <v>60</v>
      </c>
      <c r="AQ3509" s="2" t="s">
        <v>41</v>
      </c>
      <c r="AR3509">
        <v>180000</v>
      </c>
      <c r="AS3509" s="2" t="str">
        <f>_xlfn.IFNA(IF(VLOOKUP(all_resi[[#This Row],[No. Waybill]],settle_reconcile[No. Waybill],1,0)="","Recon","Recon"),"-")</f>
        <v>Recon</v>
      </c>
      <c r="AT3509" s="2">
        <f>all_resi[[#This Row],[Nilai COD]]-all_resi[[#This Row],[COD Fee]]-all_resi[[#This Row],[Total Biaya Setelah Diskon]]</f>
        <v>208100</v>
      </c>
      <c r="AU3509" s="2">
        <f>IF(all_resi[[#This Row],[Waktu Terima]]="","",_xlfn.DAYS(all_resi[[#This Row],[Waktu Terima]],all_resi[[#This Row],[Tanggal Pengiriman]]))</f>
        <v>5</v>
      </c>
    </row>
    <row r="3510" spans="1:47" x14ac:dyDescent="0.25">
      <c r="A3510" s="2" t="s">
        <v>18856</v>
      </c>
      <c r="B3510" s="1">
        <v>46203</v>
      </c>
      <c r="C3510" s="2" t="s">
        <v>42</v>
      </c>
      <c r="D3510" s="2" t="s">
        <v>43</v>
      </c>
      <c r="E3510" s="2" t="s">
        <v>44</v>
      </c>
      <c r="F3510" s="2" t="s">
        <v>45</v>
      </c>
      <c r="G3510" s="2" t="s">
        <v>46</v>
      </c>
      <c r="H3510" s="2" t="s">
        <v>47</v>
      </c>
      <c r="I3510" s="2" t="s">
        <v>18857</v>
      </c>
      <c r="J3510" s="2" t="s">
        <v>18858</v>
      </c>
      <c r="K3510" s="2" t="s">
        <v>183</v>
      </c>
      <c r="L3510" s="2" t="s">
        <v>243</v>
      </c>
      <c r="M3510" s="2" t="s">
        <v>2661</v>
      </c>
      <c r="N3510" s="2" t="s">
        <v>18859</v>
      </c>
      <c r="O3510">
        <v>1</v>
      </c>
      <c r="P3510" s="2" t="s">
        <v>53</v>
      </c>
      <c r="Q3510">
        <v>100</v>
      </c>
      <c r="R3510">
        <v>0</v>
      </c>
      <c r="S3510" s="2" t="s">
        <v>54</v>
      </c>
      <c r="T3510" s="2" t="s">
        <v>55</v>
      </c>
      <c r="U3510" s="2" t="s">
        <v>8016</v>
      </c>
      <c r="V3510" s="2"/>
      <c r="W3510">
        <v>91000</v>
      </c>
      <c r="X3510">
        <v>0</v>
      </c>
      <c r="Y3510">
        <v>0</v>
      </c>
      <c r="Z3510">
        <v>91000</v>
      </c>
      <c r="AB3510" s="2" t="s">
        <v>57</v>
      </c>
      <c r="AC3510">
        <v>36400</v>
      </c>
      <c r="AD3510">
        <v>54600</v>
      </c>
      <c r="AE3510">
        <v>285000</v>
      </c>
      <c r="AF3510">
        <v>4275</v>
      </c>
      <c r="AG3510" s="2" t="s">
        <v>18857</v>
      </c>
      <c r="AH3510" s="2"/>
      <c r="AI3510" s="1">
        <v>46209</v>
      </c>
      <c r="AJ3510" s="2"/>
      <c r="AK3510" s="2" t="s">
        <v>58</v>
      </c>
      <c r="AM3510" s="2" t="s">
        <v>59</v>
      </c>
      <c r="AP3510" s="2" t="s">
        <v>60</v>
      </c>
      <c r="AQ3510" s="2" t="s">
        <v>41</v>
      </c>
      <c r="AR3510">
        <v>194000</v>
      </c>
      <c r="AS3510" s="2" t="str">
        <f>_xlfn.IFNA(IF(VLOOKUP(all_resi[[#This Row],[No. Waybill]],settle_reconcile[No. Waybill],1,0)="","Recon","Recon"),"-")</f>
        <v>Recon</v>
      </c>
      <c r="AT3510" s="2">
        <f>all_resi[[#This Row],[Nilai COD]]-all_resi[[#This Row],[COD Fee]]-all_resi[[#This Row],[Total Biaya Setelah Diskon]]</f>
        <v>226125</v>
      </c>
      <c r="AU3510" s="2">
        <f>IF(all_resi[[#This Row],[Waktu Terima]]="","",_xlfn.DAYS(all_resi[[#This Row],[Waktu Terima]],all_resi[[#This Row],[Tanggal Pengiriman]]))</f>
        <v>6</v>
      </c>
    </row>
    <row r="3511" spans="1:47" x14ac:dyDescent="0.25">
      <c r="A3511" s="2" t="s">
        <v>18860</v>
      </c>
      <c r="B3511" s="1">
        <v>46203</v>
      </c>
      <c r="C3511" s="2" t="s">
        <v>42</v>
      </c>
      <c r="D3511" s="2" t="s">
        <v>43</v>
      </c>
      <c r="E3511" s="2" t="s">
        <v>44</v>
      </c>
      <c r="F3511" s="2" t="s">
        <v>45</v>
      </c>
      <c r="G3511" s="2" t="s">
        <v>46</v>
      </c>
      <c r="H3511" s="2" t="s">
        <v>80</v>
      </c>
      <c r="I3511" s="2" t="s">
        <v>18861</v>
      </c>
      <c r="J3511" s="2" t="s">
        <v>18862</v>
      </c>
      <c r="K3511" s="2" t="s">
        <v>177</v>
      </c>
      <c r="L3511" s="2" t="s">
        <v>862</v>
      </c>
      <c r="M3511" s="2" t="s">
        <v>11381</v>
      </c>
      <c r="N3511" s="2" t="s">
        <v>18863</v>
      </c>
      <c r="O3511">
        <v>1</v>
      </c>
      <c r="P3511" s="2" t="s">
        <v>53</v>
      </c>
      <c r="Q3511">
        <v>100</v>
      </c>
      <c r="R3511">
        <v>0</v>
      </c>
      <c r="S3511" s="2" t="s">
        <v>54</v>
      </c>
      <c r="T3511" s="2" t="s">
        <v>55</v>
      </c>
      <c r="U3511" s="2" t="s">
        <v>154</v>
      </c>
      <c r="V3511" s="2"/>
      <c r="W3511">
        <v>114000</v>
      </c>
      <c r="X3511">
        <v>0</v>
      </c>
      <c r="Y3511">
        <v>0</v>
      </c>
      <c r="Z3511">
        <v>114000</v>
      </c>
      <c r="AB3511" s="2" t="s">
        <v>57</v>
      </c>
      <c r="AC3511">
        <v>45600</v>
      </c>
      <c r="AD3511">
        <v>68400</v>
      </c>
      <c r="AE3511">
        <v>214000</v>
      </c>
      <c r="AF3511">
        <v>3210</v>
      </c>
      <c r="AG3511" s="2" t="s">
        <v>18861</v>
      </c>
      <c r="AH3511" s="2"/>
      <c r="AI3511" s="1">
        <v>46210</v>
      </c>
      <c r="AJ3511" s="2" t="s">
        <v>87</v>
      </c>
      <c r="AK3511" s="2" t="s">
        <v>58</v>
      </c>
      <c r="AM3511" s="2" t="s">
        <v>59</v>
      </c>
      <c r="AP3511" s="2" t="s">
        <v>60</v>
      </c>
      <c r="AQ3511" s="2" t="s">
        <v>41</v>
      </c>
      <c r="AR3511">
        <v>100000</v>
      </c>
      <c r="AS3511" s="2" t="str">
        <f>_xlfn.IFNA(IF(VLOOKUP(all_resi[[#This Row],[No. Waybill]],settle_reconcile[No. Waybill],1,0)="","Recon","Recon"),"-")</f>
        <v>Recon</v>
      </c>
      <c r="AT3511" s="2">
        <f>all_resi[[#This Row],[Nilai COD]]-all_resi[[#This Row],[COD Fee]]-all_resi[[#This Row],[Total Biaya Setelah Diskon]]</f>
        <v>142390</v>
      </c>
      <c r="AU3511" s="2">
        <f>IF(all_resi[[#This Row],[Waktu Terima]]="","",_xlfn.DAYS(all_resi[[#This Row],[Waktu Terima]],all_resi[[#This Row],[Tanggal Pengiriman]]))</f>
        <v>7</v>
      </c>
    </row>
    <row r="3512" spans="1:47" x14ac:dyDescent="0.25">
      <c r="A3512" s="2" t="s">
        <v>18784</v>
      </c>
      <c r="B3512" s="1">
        <v>46203</v>
      </c>
      <c r="C3512" s="2" t="s">
        <v>42</v>
      </c>
      <c r="D3512" s="2" t="s">
        <v>43</v>
      </c>
      <c r="E3512" s="2" t="s">
        <v>44</v>
      </c>
      <c r="F3512" s="2" t="s">
        <v>45</v>
      </c>
      <c r="G3512" s="2" t="s">
        <v>46</v>
      </c>
      <c r="H3512" s="2" t="s">
        <v>80</v>
      </c>
      <c r="I3512" s="2" t="s">
        <v>18785</v>
      </c>
      <c r="J3512" s="2" t="s">
        <v>18786</v>
      </c>
      <c r="K3512" s="2" t="s">
        <v>252</v>
      </c>
      <c r="L3512" s="2" t="s">
        <v>332</v>
      </c>
      <c r="M3512" s="2" t="s">
        <v>18787</v>
      </c>
      <c r="N3512" s="2" t="s">
        <v>18788</v>
      </c>
      <c r="O3512">
        <v>1</v>
      </c>
      <c r="P3512" s="2" t="s">
        <v>53</v>
      </c>
      <c r="Q3512">
        <v>100</v>
      </c>
      <c r="R3512">
        <v>0</v>
      </c>
      <c r="S3512" s="2" t="s">
        <v>54</v>
      </c>
      <c r="T3512" s="2" t="s">
        <v>55</v>
      </c>
      <c r="U3512" s="2" t="s">
        <v>86</v>
      </c>
      <c r="V3512" s="2"/>
      <c r="W3512">
        <v>20000</v>
      </c>
      <c r="X3512">
        <v>0</v>
      </c>
      <c r="Y3512">
        <v>0</v>
      </c>
      <c r="Z3512">
        <v>20000</v>
      </c>
      <c r="AB3512" s="2" t="s">
        <v>57</v>
      </c>
      <c r="AC3512">
        <v>13000</v>
      </c>
      <c r="AD3512">
        <v>7000</v>
      </c>
      <c r="AE3512">
        <v>80000</v>
      </c>
      <c r="AF3512">
        <v>1200</v>
      </c>
      <c r="AG3512" s="2" t="s">
        <v>18785</v>
      </c>
      <c r="AH3512" s="2"/>
      <c r="AI3512" s="1">
        <v>46205</v>
      </c>
      <c r="AJ3512" s="2" t="s">
        <v>87</v>
      </c>
      <c r="AK3512" s="2" t="s">
        <v>58</v>
      </c>
      <c r="AM3512" s="2" t="s">
        <v>59</v>
      </c>
      <c r="AP3512" s="2" t="s">
        <v>60</v>
      </c>
      <c r="AQ3512" s="2" t="s">
        <v>41</v>
      </c>
      <c r="AR3512">
        <v>60000</v>
      </c>
      <c r="AS3512" s="2" t="str">
        <f>_xlfn.IFNA(IF(VLOOKUP(all_resi[[#This Row],[No. Waybill]],settle_reconcile[No. Waybill],1,0)="","Recon","Recon"),"-")</f>
        <v>Recon</v>
      </c>
      <c r="AT3512" s="2">
        <f>all_resi[[#This Row],[Nilai COD]]-all_resi[[#This Row],[COD Fee]]-all_resi[[#This Row],[Total Biaya Setelah Diskon]]</f>
        <v>71800</v>
      </c>
      <c r="AU3512" s="2">
        <f>IF(all_resi[[#This Row],[Waktu Terima]]="","",_xlfn.DAYS(all_resi[[#This Row],[Waktu Terima]],all_resi[[#This Row],[Tanggal Pengiriman]]))</f>
        <v>2</v>
      </c>
    </row>
    <row r="3513" spans="1:47" x14ac:dyDescent="0.25">
      <c r="A3513" s="2" t="s">
        <v>18719</v>
      </c>
      <c r="B3513" s="1">
        <v>46203</v>
      </c>
      <c r="C3513" s="2" t="s">
        <v>42</v>
      </c>
      <c r="D3513" s="2" t="s">
        <v>43</v>
      </c>
      <c r="E3513" s="2" t="s">
        <v>44</v>
      </c>
      <c r="F3513" s="2" t="s">
        <v>45</v>
      </c>
      <c r="G3513" s="2" t="s">
        <v>46</v>
      </c>
      <c r="H3513" s="2" t="s">
        <v>47</v>
      </c>
      <c r="I3513" s="2" t="s">
        <v>18720</v>
      </c>
      <c r="J3513" s="2" t="s">
        <v>18721</v>
      </c>
      <c r="K3513" s="2" t="s">
        <v>183</v>
      </c>
      <c r="L3513" s="2" t="s">
        <v>325</v>
      </c>
      <c r="M3513" s="2" t="s">
        <v>527</v>
      </c>
      <c r="N3513" s="2" t="s">
        <v>18722</v>
      </c>
      <c r="O3513">
        <v>1</v>
      </c>
      <c r="P3513" s="2" t="s">
        <v>53</v>
      </c>
      <c r="Q3513">
        <v>100</v>
      </c>
      <c r="R3513">
        <v>0</v>
      </c>
      <c r="S3513" s="2" t="s">
        <v>54</v>
      </c>
      <c r="T3513" s="2" t="s">
        <v>55</v>
      </c>
      <c r="U3513" s="2" t="s">
        <v>1622</v>
      </c>
      <c r="V3513" s="2"/>
      <c r="W3513">
        <v>68000</v>
      </c>
      <c r="X3513">
        <v>0</v>
      </c>
      <c r="Y3513">
        <v>0</v>
      </c>
      <c r="Z3513">
        <v>68000</v>
      </c>
      <c r="AB3513" s="2" t="s">
        <v>57</v>
      </c>
      <c r="AC3513">
        <v>27200</v>
      </c>
      <c r="AD3513">
        <v>40800</v>
      </c>
      <c r="AE3513">
        <v>222000</v>
      </c>
      <c r="AF3513">
        <v>3330</v>
      </c>
      <c r="AG3513" s="2" t="s">
        <v>18720</v>
      </c>
      <c r="AH3513" s="2"/>
      <c r="AI3513" s="1">
        <v>46209</v>
      </c>
      <c r="AJ3513" s="2"/>
      <c r="AK3513" s="2" t="s">
        <v>58</v>
      </c>
      <c r="AM3513" s="2" t="s">
        <v>59</v>
      </c>
      <c r="AP3513" s="2" t="s">
        <v>60</v>
      </c>
      <c r="AQ3513" s="2" t="s">
        <v>41</v>
      </c>
      <c r="AR3513">
        <v>154000</v>
      </c>
      <c r="AS3513" s="2" t="str">
        <f>_xlfn.IFNA(IF(VLOOKUP(all_resi[[#This Row],[No. Waybill]],settle_reconcile[No. Waybill],1,0)="","Recon","Recon"),"-")</f>
        <v>Recon</v>
      </c>
      <c r="AT3513" s="2">
        <f>all_resi[[#This Row],[Nilai COD]]-all_resi[[#This Row],[COD Fee]]-all_resi[[#This Row],[Total Biaya Setelah Diskon]]</f>
        <v>177870</v>
      </c>
      <c r="AU3513" s="2">
        <f>IF(all_resi[[#This Row],[Waktu Terima]]="","",_xlfn.DAYS(all_resi[[#This Row],[Waktu Terima]],all_resi[[#This Row],[Tanggal Pengiriman]]))</f>
        <v>6</v>
      </c>
    </row>
    <row r="3514" spans="1:47" x14ac:dyDescent="0.25">
      <c r="A3514" s="2" t="s">
        <v>18847</v>
      </c>
      <c r="B3514" s="1">
        <v>46203</v>
      </c>
      <c r="C3514" s="2" t="s">
        <v>42</v>
      </c>
      <c r="D3514" s="2" t="s">
        <v>43</v>
      </c>
      <c r="E3514" s="2" t="s">
        <v>44</v>
      </c>
      <c r="F3514" s="2" t="s">
        <v>45</v>
      </c>
      <c r="G3514" s="2" t="s">
        <v>46</v>
      </c>
      <c r="H3514" s="2" t="s">
        <v>47</v>
      </c>
      <c r="I3514" s="2" t="s">
        <v>18848</v>
      </c>
      <c r="J3514" s="2" t="s">
        <v>18849</v>
      </c>
      <c r="K3514" s="2" t="s">
        <v>359</v>
      </c>
      <c r="L3514" s="2" t="s">
        <v>11355</v>
      </c>
      <c r="M3514" s="2" t="s">
        <v>11356</v>
      </c>
      <c r="N3514" s="2" t="s">
        <v>18850</v>
      </c>
      <c r="O3514">
        <v>1</v>
      </c>
      <c r="P3514" s="2" t="s">
        <v>53</v>
      </c>
      <c r="Q3514">
        <v>100</v>
      </c>
      <c r="R3514">
        <v>0</v>
      </c>
      <c r="S3514" s="2" t="s">
        <v>54</v>
      </c>
      <c r="T3514" s="2" t="s">
        <v>55</v>
      </c>
      <c r="U3514" s="2" t="s">
        <v>225</v>
      </c>
      <c r="V3514" s="2"/>
      <c r="W3514">
        <v>54000</v>
      </c>
      <c r="X3514">
        <v>0</v>
      </c>
      <c r="Y3514">
        <v>0</v>
      </c>
      <c r="Z3514">
        <v>54000</v>
      </c>
      <c r="AB3514" s="2" t="s">
        <v>57</v>
      </c>
      <c r="AC3514">
        <v>21600</v>
      </c>
      <c r="AD3514">
        <v>32400</v>
      </c>
      <c r="AE3514">
        <v>158000</v>
      </c>
      <c r="AF3514">
        <v>2370</v>
      </c>
      <c r="AG3514" s="2" t="s">
        <v>18848</v>
      </c>
      <c r="AH3514" s="2"/>
      <c r="AI3514" s="1">
        <v>46210</v>
      </c>
      <c r="AJ3514" s="2"/>
      <c r="AK3514" s="2" t="s">
        <v>58</v>
      </c>
      <c r="AM3514" s="2" t="s">
        <v>59</v>
      </c>
      <c r="AP3514" s="2" t="s">
        <v>60</v>
      </c>
      <c r="AQ3514" s="2" t="s">
        <v>41</v>
      </c>
      <c r="AR3514">
        <v>104000</v>
      </c>
      <c r="AS3514" s="2" t="str">
        <f>_xlfn.IFNA(IF(VLOOKUP(all_resi[[#This Row],[No. Waybill]],settle_reconcile[No. Waybill],1,0)="","Recon","Recon"),"-")</f>
        <v>Recon</v>
      </c>
      <c r="AT3514" s="2">
        <f>all_resi[[#This Row],[Nilai COD]]-all_resi[[#This Row],[COD Fee]]-all_resi[[#This Row],[Total Biaya Setelah Diskon]]</f>
        <v>123230</v>
      </c>
      <c r="AU3514" s="2">
        <f>IF(all_resi[[#This Row],[Waktu Terima]]="","",_xlfn.DAYS(all_resi[[#This Row],[Waktu Terima]],all_resi[[#This Row],[Tanggal Pengiriman]]))</f>
        <v>7</v>
      </c>
    </row>
    <row r="3515" spans="1:47" x14ac:dyDescent="0.25">
      <c r="A3515" s="2" t="s">
        <v>18714</v>
      </c>
      <c r="B3515" s="1">
        <v>46203</v>
      </c>
      <c r="C3515" s="2" t="s">
        <v>42</v>
      </c>
      <c r="D3515" s="2" t="s">
        <v>43</v>
      </c>
      <c r="E3515" s="2" t="s">
        <v>44</v>
      </c>
      <c r="F3515" s="2" t="s">
        <v>45</v>
      </c>
      <c r="G3515" s="2" t="s">
        <v>46</v>
      </c>
      <c r="H3515" s="2" t="s">
        <v>80</v>
      </c>
      <c r="I3515" s="2" t="s">
        <v>18715</v>
      </c>
      <c r="J3515" s="2" t="s">
        <v>18716</v>
      </c>
      <c r="K3515" s="2" t="s">
        <v>121</v>
      </c>
      <c r="L3515" s="2" t="s">
        <v>745</v>
      </c>
      <c r="M3515" s="2" t="s">
        <v>18717</v>
      </c>
      <c r="N3515" s="2" t="s">
        <v>18718</v>
      </c>
      <c r="O3515">
        <v>1</v>
      </c>
      <c r="P3515" s="2" t="s">
        <v>53</v>
      </c>
      <c r="Q3515">
        <v>100</v>
      </c>
      <c r="R3515">
        <v>0</v>
      </c>
      <c r="S3515" s="2" t="s">
        <v>54</v>
      </c>
      <c r="T3515" s="2" t="s">
        <v>55</v>
      </c>
      <c r="U3515" s="2" t="s">
        <v>86</v>
      </c>
      <c r="V3515" s="2"/>
      <c r="W3515">
        <v>85000</v>
      </c>
      <c r="X3515">
        <v>0</v>
      </c>
      <c r="Y3515">
        <v>0</v>
      </c>
      <c r="Z3515">
        <v>85000</v>
      </c>
      <c r="AB3515" s="2" t="s">
        <v>57</v>
      </c>
      <c r="AC3515">
        <v>34000</v>
      </c>
      <c r="AD3515">
        <v>51000</v>
      </c>
      <c r="AE3515">
        <v>145000</v>
      </c>
      <c r="AF3515">
        <v>2175</v>
      </c>
      <c r="AG3515" s="2"/>
      <c r="AH3515" s="2"/>
      <c r="AI3515" s="1"/>
      <c r="AJ3515" s="2" t="s">
        <v>87</v>
      </c>
      <c r="AK3515" s="2" t="s">
        <v>67</v>
      </c>
      <c r="AM3515" s="2" t="s">
        <v>59</v>
      </c>
      <c r="AP3515" s="2" t="s">
        <v>60</v>
      </c>
      <c r="AQ3515" s="2" t="s">
        <v>41</v>
      </c>
      <c r="AR3515">
        <v>60000</v>
      </c>
      <c r="AS3515" s="2" t="str">
        <f>_xlfn.IFNA(IF(VLOOKUP(all_resi[[#This Row],[No. Waybill]],settle_reconcile[No. Waybill],1,0)="","Recon","Recon"),"-")</f>
        <v>-</v>
      </c>
      <c r="AT3515" s="2">
        <f>all_resi[[#This Row],[Nilai COD]]-all_resi[[#This Row],[COD Fee]]-all_resi[[#This Row],[Total Biaya Setelah Diskon]]</f>
        <v>91825</v>
      </c>
      <c r="AU3515" s="2" t="str">
        <f>IF(all_resi[[#This Row],[Waktu Terima]]="","",_xlfn.DAYS(all_resi[[#This Row],[Waktu Terima]],all_resi[[#This Row],[Tanggal Pengiriman]]))</f>
        <v/>
      </c>
    </row>
    <row r="3516" spans="1:47" x14ac:dyDescent="0.25">
      <c r="A3516" s="2" t="s">
        <v>18686</v>
      </c>
      <c r="B3516" s="1">
        <v>46203</v>
      </c>
      <c r="C3516" s="2" t="s">
        <v>42</v>
      </c>
      <c r="D3516" s="2" t="s">
        <v>43</v>
      </c>
      <c r="E3516" s="2" t="s">
        <v>44</v>
      </c>
      <c r="F3516" s="2" t="s">
        <v>45</v>
      </c>
      <c r="G3516" s="2" t="s">
        <v>46</v>
      </c>
      <c r="H3516" s="2" t="s">
        <v>47</v>
      </c>
      <c r="I3516" s="2" t="s">
        <v>18687</v>
      </c>
      <c r="J3516" s="2" t="s">
        <v>18688</v>
      </c>
      <c r="K3516" s="2" t="s">
        <v>69</v>
      </c>
      <c r="L3516" s="2" t="s">
        <v>4113</v>
      </c>
      <c r="M3516" s="2" t="s">
        <v>18689</v>
      </c>
      <c r="N3516" s="2" t="s">
        <v>18690</v>
      </c>
      <c r="O3516">
        <v>1</v>
      </c>
      <c r="P3516" s="2" t="s">
        <v>53</v>
      </c>
      <c r="Q3516">
        <v>100</v>
      </c>
      <c r="R3516">
        <v>0</v>
      </c>
      <c r="S3516" s="2" t="s">
        <v>54</v>
      </c>
      <c r="T3516" s="2" t="s">
        <v>55</v>
      </c>
      <c r="U3516" s="2" t="s">
        <v>250</v>
      </c>
      <c r="V3516" s="2"/>
      <c r="W3516">
        <v>54000</v>
      </c>
      <c r="X3516">
        <v>0</v>
      </c>
      <c r="Y3516">
        <v>0</v>
      </c>
      <c r="Z3516">
        <v>54000</v>
      </c>
      <c r="AB3516" s="2" t="s">
        <v>57</v>
      </c>
      <c r="AC3516">
        <v>21600</v>
      </c>
      <c r="AD3516">
        <v>32400</v>
      </c>
      <c r="AE3516">
        <v>100000</v>
      </c>
      <c r="AF3516">
        <v>1500</v>
      </c>
      <c r="AG3516" s="2"/>
      <c r="AH3516" s="2"/>
      <c r="AI3516" s="1"/>
      <c r="AJ3516" s="2"/>
      <c r="AK3516" s="2" t="s">
        <v>67</v>
      </c>
      <c r="AM3516" s="2" t="s">
        <v>59</v>
      </c>
      <c r="AP3516" s="2" t="s">
        <v>60</v>
      </c>
      <c r="AQ3516" s="2" t="s">
        <v>41</v>
      </c>
      <c r="AR3516">
        <v>46000</v>
      </c>
      <c r="AS3516" s="2" t="str">
        <f>_xlfn.IFNA(IF(VLOOKUP(all_resi[[#This Row],[No. Waybill]],settle_reconcile[No. Waybill],1,0)="","Recon","Recon"),"-")</f>
        <v>-</v>
      </c>
      <c r="AT3516" s="2">
        <f>all_resi[[#This Row],[Nilai COD]]-all_resi[[#This Row],[COD Fee]]-all_resi[[#This Row],[Total Biaya Setelah Diskon]]</f>
        <v>66100</v>
      </c>
      <c r="AU3516" s="2" t="str">
        <f>IF(all_resi[[#This Row],[Waktu Terima]]="","",_xlfn.DAYS(all_resi[[#This Row],[Waktu Terima]],all_resi[[#This Row],[Tanggal Pengiriman]]))</f>
        <v/>
      </c>
    </row>
    <row r="3517" spans="1:47" x14ac:dyDescent="0.25">
      <c r="A3517" s="2" t="s">
        <v>18838</v>
      </c>
      <c r="B3517" s="1">
        <v>46203</v>
      </c>
      <c r="C3517" s="2" t="s">
        <v>42</v>
      </c>
      <c r="D3517" s="2" t="s">
        <v>43</v>
      </c>
      <c r="E3517" s="2" t="s">
        <v>44</v>
      </c>
      <c r="F3517" s="2" t="s">
        <v>45</v>
      </c>
      <c r="G3517" s="2" t="s">
        <v>46</v>
      </c>
      <c r="H3517" s="2" t="s">
        <v>80</v>
      </c>
      <c r="I3517" s="2" t="s">
        <v>18839</v>
      </c>
      <c r="J3517" s="2" t="s">
        <v>18840</v>
      </c>
      <c r="K3517" s="2" t="s">
        <v>49</v>
      </c>
      <c r="L3517" s="2" t="s">
        <v>2023</v>
      </c>
      <c r="M3517" s="2" t="s">
        <v>18841</v>
      </c>
      <c r="N3517" s="2" t="s">
        <v>18842</v>
      </c>
      <c r="O3517">
        <v>1</v>
      </c>
      <c r="P3517" s="2" t="s">
        <v>53</v>
      </c>
      <c r="Q3517">
        <v>100</v>
      </c>
      <c r="R3517">
        <v>0</v>
      </c>
      <c r="S3517" s="2" t="s">
        <v>54</v>
      </c>
      <c r="T3517" s="2" t="s">
        <v>55</v>
      </c>
      <c r="U3517" s="2" t="s">
        <v>305</v>
      </c>
      <c r="V3517" s="2"/>
      <c r="W3517">
        <v>69000</v>
      </c>
      <c r="X3517">
        <v>0</v>
      </c>
      <c r="Y3517">
        <v>0</v>
      </c>
      <c r="Z3517">
        <v>69000</v>
      </c>
      <c r="AB3517" s="2" t="s">
        <v>57</v>
      </c>
      <c r="AC3517">
        <v>27600</v>
      </c>
      <c r="AD3517">
        <v>41400</v>
      </c>
      <c r="AE3517">
        <v>162000</v>
      </c>
      <c r="AF3517">
        <v>2430</v>
      </c>
      <c r="AG3517" s="2" t="s">
        <v>18839</v>
      </c>
      <c r="AH3517" s="2"/>
      <c r="AI3517" s="1">
        <v>46209</v>
      </c>
      <c r="AJ3517" s="2" t="s">
        <v>87</v>
      </c>
      <c r="AK3517" s="2" t="s">
        <v>58</v>
      </c>
      <c r="AM3517" s="2" t="s">
        <v>59</v>
      </c>
      <c r="AP3517" s="2" t="s">
        <v>60</v>
      </c>
      <c r="AQ3517" s="2" t="s">
        <v>41</v>
      </c>
      <c r="AR3517">
        <v>93000</v>
      </c>
      <c r="AS3517" s="2" t="str">
        <f>_xlfn.IFNA(IF(VLOOKUP(all_resi[[#This Row],[No. Waybill]],settle_reconcile[No. Waybill],1,0)="","Recon","Recon"),"-")</f>
        <v>Recon</v>
      </c>
      <c r="AT3517" s="2">
        <f>all_resi[[#This Row],[Nilai COD]]-all_resi[[#This Row],[COD Fee]]-all_resi[[#This Row],[Total Biaya Setelah Diskon]]</f>
        <v>118170</v>
      </c>
      <c r="AU3517" s="2">
        <f>IF(all_resi[[#This Row],[Waktu Terima]]="","",_xlfn.DAYS(all_resi[[#This Row],[Waktu Terima]],all_resi[[#This Row],[Tanggal Pengiriman]]))</f>
        <v>6</v>
      </c>
    </row>
    <row r="3518" spans="1:47" x14ac:dyDescent="0.25">
      <c r="A3518" s="2" t="s">
        <v>18843</v>
      </c>
      <c r="B3518" s="1">
        <v>46203</v>
      </c>
      <c r="C3518" s="2" t="s">
        <v>42</v>
      </c>
      <c r="D3518" s="2" t="s">
        <v>43</v>
      </c>
      <c r="E3518" s="2" t="s">
        <v>44</v>
      </c>
      <c r="F3518" s="2" t="s">
        <v>45</v>
      </c>
      <c r="G3518" s="2" t="s">
        <v>46</v>
      </c>
      <c r="H3518" s="2" t="s">
        <v>47</v>
      </c>
      <c r="I3518" s="2" t="s">
        <v>18844</v>
      </c>
      <c r="J3518" s="2" t="s">
        <v>18845</v>
      </c>
      <c r="K3518" s="2" t="s">
        <v>156</v>
      </c>
      <c r="L3518" s="2" t="s">
        <v>625</v>
      </c>
      <c r="M3518" s="2" t="s">
        <v>2050</v>
      </c>
      <c r="N3518" s="2" t="s">
        <v>18846</v>
      </c>
      <c r="O3518">
        <v>1</v>
      </c>
      <c r="P3518" s="2" t="s">
        <v>53</v>
      </c>
      <c r="Q3518">
        <v>100</v>
      </c>
      <c r="R3518">
        <v>0</v>
      </c>
      <c r="S3518" s="2" t="s">
        <v>54</v>
      </c>
      <c r="T3518" s="2" t="s">
        <v>55</v>
      </c>
      <c r="U3518" s="2" t="s">
        <v>97</v>
      </c>
      <c r="V3518" s="2"/>
      <c r="W3518">
        <v>84000</v>
      </c>
      <c r="X3518">
        <v>0</v>
      </c>
      <c r="Y3518">
        <v>0</v>
      </c>
      <c r="Z3518">
        <v>84000</v>
      </c>
      <c r="AB3518" s="2" t="s">
        <v>57</v>
      </c>
      <c r="AC3518">
        <v>33600</v>
      </c>
      <c r="AD3518">
        <v>50400</v>
      </c>
      <c r="AE3518">
        <v>154000</v>
      </c>
      <c r="AF3518">
        <v>2310</v>
      </c>
      <c r="AG3518" s="2" t="s">
        <v>18844</v>
      </c>
      <c r="AH3518" s="2"/>
      <c r="AI3518" s="1">
        <v>46209</v>
      </c>
      <c r="AJ3518" s="2"/>
      <c r="AK3518" s="2" t="s">
        <v>58</v>
      </c>
      <c r="AM3518" s="2" t="s">
        <v>59</v>
      </c>
      <c r="AP3518" s="2" t="s">
        <v>60</v>
      </c>
      <c r="AQ3518" s="2" t="s">
        <v>41</v>
      </c>
      <c r="AR3518">
        <v>70000</v>
      </c>
      <c r="AS3518" s="2" t="str">
        <f>_xlfn.IFNA(IF(VLOOKUP(all_resi[[#This Row],[No. Waybill]],settle_reconcile[No. Waybill],1,0)="","Recon","Recon"),"-")</f>
        <v>Recon</v>
      </c>
      <c r="AT3518" s="2">
        <f>all_resi[[#This Row],[Nilai COD]]-all_resi[[#This Row],[COD Fee]]-all_resi[[#This Row],[Total Biaya Setelah Diskon]]</f>
        <v>101290</v>
      </c>
      <c r="AU3518" s="2">
        <f>IF(all_resi[[#This Row],[Waktu Terima]]="","",_xlfn.DAYS(all_resi[[#This Row],[Waktu Terima]],all_resi[[#This Row],[Tanggal Pengiriman]]))</f>
        <v>6</v>
      </c>
    </row>
    <row r="3519" spans="1:47" x14ac:dyDescent="0.25">
      <c r="A3519" s="2" t="s">
        <v>18775</v>
      </c>
      <c r="B3519" s="1">
        <v>46203</v>
      </c>
      <c r="C3519" s="2" t="s">
        <v>42</v>
      </c>
      <c r="D3519" s="2" t="s">
        <v>43</v>
      </c>
      <c r="E3519" s="2" t="s">
        <v>44</v>
      </c>
      <c r="F3519" s="2" t="s">
        <v>45</v>
      </c>
      <c r="G3519" s="2" t="s">
        <v>46</v>
      </c>
      <c r="H3519" s="2" t="s">
        <v>47</v>
      </c>
      <c r="I3519" s="2" t="s">
        <v>18776</v>
      </c>
      <c r="J3519" s="2" t="s">
        <v>18777</v>
      </c>
      <c r="K3519" s="2" t="s">
        <v>156</v>
      </c>
      <c r="L3519" s="2" t="s">
        <v>766</v>
      </c>
      <c r="M3519" s="2" t="s">
        <v>2043</v>
      </c>
      <c r="N3519" s="2" t="s">
        <v>18778</v>
      </c>
      <c r="O3519">
        <v>1</v>
      </c>
      <c r="P3519" s="2" t="s">
        <v>53</v>
      </c>
      <c r="Q3519">
        <v>100</v>
      </c>
      <c r="R3519">
        <v>0</v>
      </c>
      <c r="S3519" s="2" t="s">
        <v>54</v>
      </c>
      <c r="T3519" s="2" t="s">
        <v>55</v>
      </c>
      <c r="U3519" s="2" t="s">
        <v>97</v>
      </c>
      <c r="V3519" s="2"/>
      <c r="W3519">
        <v>85000</v>
      </c>
      <c r="X3519">
        <v>0</v>
      </c>
      <c r="Y3519">
        <v>0</v>
      </c>
      <c r="Z3519">
        <v>85000</v>
      </c>
      <c r="AB3519" s="2" t="s">
        <v>57</v>
      </c>
      <c r="AC3519">
        <v>34000</v>
      </c>
      <c r="AD3519">
        <v>51000</v>
      </c>
      <c r="AE3519">
        <v>155000</v>
      </c>
      <c r="AF3519">
        <v>2325</v>
      </c>
      <c r="AG3519" s="2"/>
      <c r="AH3519" s="2"/>
      <c r="AI3519" s="1"/>
      <c r="AJ3519" s="2"/>
      <c r="AK3519" s="2" t="s">
        <v>67</v>
      </c>
      <c r="AM3519" s="2" t="s">
        <v>59</v>
      </c>
      <c r="AP3519" s="2" t="s">
        <v>60</v>
      </c>
      <c r="AQ3519" s="2" t="s">
        <v>41</v>
      </c>
      <c r="AR3519">
        <v>70000</v>
      </c>
      <c r="AS3519" s="2" t="str">
        <f>_xlfn.IFNA(IF(VLOOKUP(all_resi[[#This Row],[No. Waybill]],settle_reconcile[No. Waybill],1,0)="","Recon","Recon"),"-")</f>
        <v>-</v>
      </c>
      <c r="AT3519" s="2">
        <f>all_resi[[#This Row],[Nilai COD]]-all_resi[[#This Row],[COD Fee]]-all_resi[[#This Row],[Total Biaya Setelah Diskon]]</f>
        <v>101675</v>
      </c>
      <c r="AU3519" s="2" t="str">
        <f>IF(all_resi[[#This Row],[Waktu Terima]]="","",_xlfn.DAYS(all_resi[[#This Row],[Waktu Terima]],all_resi[[#This Row],[Tanggal Pengiriman]]))</f>
        <v/>
      </c>
    </row>
    <row r="3520" spans="1:47" x14ac:dyDescent="0.25">
      <c r="A3520" s="2" t="s">
        <v>18877</v>
      </c>
      <c r="B3520" s="1">
        <v>46203</v>
      </c>
      <c r="C3520" s="2" t="s">
        <v>42</v>
      </c>
      <c r="D3520" s="2" t="s">
        <v>43</v>
      </c>
      <c r="E3520" s="2" t="s">
        <v>44</v>
      </c>
      <c r="F3520" s="2" t="s">
        <v>45</v>
      </c>
      <c r="G3520" s="2" t="s">
        <v>46</v>
      </c>
      <c r="H3520" s="2" t="s">
        <v>47</v>
      </c>
      <c r="I3520" s="2" t="s">
        <v>18878</v>
      </c>
      <c r="J3520" s="2" t="s">
        <v>18879</v>
      </c>
      <c r="K3520" s="2" t="s">
        <v>957</v>
      </c>
      <c r="L3520" s="2" t="s">
        <v>3043</v>
      </c>
      <c r="M3520" s="2" t="s">
        <v>3044</v>
      </c>
      <c r="N3520" s="2" t="s">
        <v>18880</v>
      </c>
      <c r="O3520">
        <v>1</v>
      </c>
      <c r="P3520" s="2" t="s">
        <v>53</v>
      </c>
      <c r="Q3520">
        <v>100</v>
      </c>
      <c r="R3520">
        <v>0</v>
      </c>
      <c r="S3520" s="2" t="s">
        <v>54</v>
      </c>
      <c r="T3520" s="2" t="s">
        <v>55</v>
      </c>
      <c r="U3520" s="2" t="s">
        <v>18196</v>
      </c>
      <c r="V3520" s="2"/>
      <c r="W3520">
        <v>53000</v>
      </c>
      <c r="X3520">
        <v>0</v>
      </c>
      <c r="Y3520">
        <v>0</v>
      </c>
      <c r="Z3520">
        <v>53000</v>
      </c>
      <c r="AB3520" s="2" t="s">
        <v>57</v>
      </c>
      <c r="AC3520">
        <v>21200</v>
      </c>
      <c r="AD3520">
        <v>31800</v>
      </c>
      <c r="AE3520">
        <v>91000</v>
      </c>
      <c r="AF3520">
        <v>1365</v>
      </c>
      <c r="AG3520" s="2" t="s">
        <v>18878</v>
      </c>
      <c r="AH3520" s="2"/>
      <c r="AI3520" s="1">
        <v>46207</v>
      </c>
      <c r="AJ3520" s="2"/>
      <c r="AK3520" s="2" t="s">
        <v>58</v>
      </c>
      <c r="AM3520" s="2" t="s">
        <v>59</v>
      </c>
      <c r="AP3520" s="2" t="s">
        <v>60</v>
      </c>
      <c r="AQ3520" s="2" t="s">
        <v>41</v>
      </c>
      <c r="AR3520">
        <v>38000</v>
      </c>
      <c r="AS3520" s="2" t="str">
        <f>_xlfn.IFNA(IF(VLOOKUP(all_resi[[#This Row],[No. Waybill]],settle_reconcile[No. Waybill],1,0)="","Recon","Recon"),"-")</f>
        <v>Recon</v>
      </c>
      <c r="AT3520" s="2">
        <f>all_resi[[#This Row],[Nilai COD]]-all_resi[[#This Row],[COD Fee]]-all_resi[[#This Row],[Total Biaya Setelah Diskon]]</f>
        <v>57835</v>
      </c>
      <c r="AU3520" s="2">
        <f>IF(all_resi[[#This Row],[Waktu Terima]]="","",_xlfn.DAYS(all_resi[[#This Row],[Waktu Terima]],all_resi[[#This Row],[Tanggal Pengiriman]]))</f>
        <v>4</v>
      </c>
    </row>
    <row r="3521" spans="1:47" x14ac:dyDescent="0.25">
      <c r="A3521" s="2" t="s">
        <v>18789</v>
      </c>
      <c r="B3521" s="1">
        <v>46203</v>
      </c>
      <c r="C3521" s="2" t="s">
        <v>42</v>
      </c>
      <c r="D3521" s="2" t="s">
        <v>43</v>
      </c>
      <c r="E3521" s="2" t="s">
        <v>44</v>
      </c>
      <c r="F3521" s="2" t="s">
        <v>45</v>
      </c>
      <c r="G3521" s="2" t="s">
        <v>46</v>
      </c>
      <c r="H3521" s="2" t="s">
        <v>47</v>
      </c>
      <c r="I3521" s="2" t="s">
        <v>18790</v>
      </c>
      <c r="J3521" s="2" t="s">
        <v>18791</v>
      </c>
      <c r="K3521" s="2" t="s">
        <v>183</v>
      </c>
      <c r="L3521" s="2" t="s">
        <v>325</v>
      </c>
      <c r="M3521" s="2" t="s">
        <v>1486</v>
      </c>
      <c r="N3521" s="2" t="s">
        <v>18792</v>
      </c>
      <c r="O3521">
        <v>1</v>
      </c>
      <c r="P3521" s="2" t="s">
        <v>53</v>
      </c>
      <c r="Q3521">
        <v>100</v>
      </c>
      <c r="R3521">
        <v>0</v>
      </c>
      <c r="S3521" s="2" t="s">
        <v>54</v>
      </c>
      <c r="T3521" s="2" t="s">
        <v>55</v>
      </c>
      <c r="U3521" s="2" t="s">
        <v>18793</v>
      </c>
      <c r="V3521" s="2"/>
      <c r="W3521">
        <v>68000</v>
      </c>
      <c r="X3521">
        <v>0</v>
      </c>
      <c r="Y3521">
        <v>0</v>
      </c>
      <c r="Z3521">
        <v>68000</v>
      </c>
      <c r="AB3521" s="2" t="s">
        <v>57</v>
      </c>
      <c r="AC3521">
        <v>27200</v>
      </c>
      <c r="AD3521">
        <v>40800</v>
      </c>
      <c r="AE3521">
        <v>172000</v>
      </c>
      <c r="AF3521">
        <v>2580</v>
      </c>
      <c r="AG3521" s="2" t="s">
        <v>18790</v>
      </c>
      <c r="AH3521" s="2"/>
      <c r="AI3521" s="1">
        <v>46207</v>
      </c>
      <c r="AJ3521" s="2"/>
      <c r="AK3521" s="2" t="s">
        <v>58</v>
      </c>
      <c r="AM3521" s="2" t="s">
        <v>59</v>
      </c>
      <c r="AP3521" s="2" t="s">
        <v>60</v>
      </c>
      <c r="AQ3521" s="2" t="s">
        <v>41</v>
      </c>
      <c r="AR3521">
        <v>104000</v>
      </c>
      <c r="AS3521" s="2" t="str">
        <f>_xlfn.IFNA(IF(VLOOKUP(all_resi[[#This Row],[No. Waybill]],settle_reconcile[No. Waybill],1,0)="","Recon","Recon"),"-")</f>
        <v>Recon</v>
      </c>
      <c r="AT3521" s="2">
        <f>all_resi[[#This Row],[Nilai COD]]-all_resi[[#This Row],[COD Fee]]-all_resi[[#This Row],[Total Biaya Setelah Diskon]]</f>
        <v>128620</v>
      </c>
      <c r="AU3521" s="2">
        <f>IF(all_resi[[#This Row],[Waktu Terima]]="","",_xlfn.DAYS(all_resi[[#This Row],[Waktu Terima]],all_resi[[#This Row],[Tanggal Pengiriman]]))</f>
        <v>4</v>
      </c>
    </row>
    <row r="3522" spans="1:47" x14ac:dyDescent="0.25">
      <c r="A3522" s="2" t="s">
        <v>18794</v>
      </c>
      <c r="B3522" s="1">
        <v>46203</v>
      </c>
      <c r="C3522" s="2" t="s">
        <v>42</v>
      </c>
      <c r="D3522" s="2" t="s">
        <v>43</v>
      </c>
      <c r="E3522" s="2" t="s">
        <v>44</v>
      </c>
      <c r="F3522" s="2" t="s">
        <v>45</v>
      </c>
      <c r="G3522" s="2" t="s">
        <v>46</v>
      </c>
      <c r="H3522" s="2" t="s">
        <v>47</v>
      </c>
      <c r="I3522" s="2" t="s">
        <v>18795</v>
      </c>
      <c r="J3522" s="2" t="s">
        <v>18796</v>
      </c>
      <c r="K3522" s="2" t="s">
        <v>156</v>
      </c>
      <c r="L3522" s="2" t="s">
        <v>737</v>
      </c>
      <c r="M3522" s="2" t="s">
        <v>18797</v>
      </c>
      <c r="N3522" s="2" t="s">
        <v>18798</v>
      </c>
      <c r="O3522">
        <v>1</v>
      </c>
      <c r="P3522" s="2" t="s">
        <v>53</v>
      </c>
      <c r="Q3522">
        <v>100</v>
      </c>
      <c r="R3522">
        <v>0</v>
      </c>
      <c r="S3522" s="2" t="s">
        <v>54</v>
      </c>
      <c r="T3522" s="2" t="s">
        <v>55</v>
      </c>
      <c r="U3522" s="2" t="s">
        <v>18799</v>
      </c>
      <c r="V3522" s="2"/>
      <c r="W3522">
        <v>81000</v>
      </c>
      <c r="X3522">
        <v>0</v>
      </c>
      <c r="Y3522">
        <v>0</v>
      </c>
      <c r="Z3522">
        <v>81000</v>
      </c>
      <c r="AB3522" s="2" t="s">
        <v>57</v>
      </c>
      <c r="AC3522">
        <v>32400</v>
      </c>
      <c r="AD3522">
        <v>48600</v>
      </c>
      <c r="AE3522">
        <v>151000</v>
      </c>
      <c r="AF3522">
        <v>2265</v>
      </c>
      <c r="AG3522" s="2"/>
      <c r="AH3522" s="2"/>
      <c r="AI3522" s="1"/>
      <c r="AJ3522" s="2"/>
      <c r="AK3522" s="2" t="s">
        <v>67</v>
      </c>
      <c r="AM3522" s="2" t="s">
        <v>59</v>
      </c>
      <c r="AP3522" s="2" t="s">
        <v>60</v>
      </c>
      <c r="AQ3522" s="2" t="s">
        <v>41</v>
      </c>
      <c r="AR3522">
        <v>70000</v>
      </c>
      <c r="AS3522" s="2" t="str">
        <f>_xlfn.IFNA(IF(VLOOKUP(all_resi[[#This Row],[No. Waybill]],settle_reconcile[No. Waybill],1,0)="","Recon","Recon"),"-")</f>
        <v>-</v>
      </c>
      <c r="AT3522" s="2">
        <f>all_resi[[#This Row],[Nilai COD]]-all_resi[[#This Row],[COD Fee]]-all_resi[[#This Row],[Total Biaya Setelah Diskon]]</f>
        <v>100135</v>
      </c>
      <c r="AU3522" s="2" t="str">
        <f>IF(all_resi[[#This Row],[Waktu Terima]]="","",_xlfn.DAYS(all_resi[[#This Row],[Waktu Terima]],all_resi[[#This Row],[Tanggal Pengiriman]]))</f>
        <v/>
      </c>
    </row>
    <row r="3523" spans="1:47" x14ac:dyDescent="0.25">
      <c r="A3523" s="2" t="s">
        <v>18825</v>
      </c>
      <c r="B3523" s="1">
        <v>46203</v>
      </c>
      <c r="C3523" s="2" t="s">
        <v>42</v>
      </c>
      <c r="D3523" s="2" t="s">
        <v>43</v>
      </c>
      <c r="E3523" s="2" t="s">
        <v>44</v>
      </c>
      <c r="F3523" s="2" t="s">
        <v>45</v>
      </c>
      <c r="G3523" s="2" t="s">
        <v>46</v>
      </c>
      <c r="H3523" s="2" t="s">
        <v>47</v>
      </c>
      <c r="I3523" s="2" t="s">
        <v>18826</v>
      </c>
      <c r="J3523" s="2" t="s">
        <v>18827</v>
      </c>
      <c r="K3523" s="2" t="s">
        <v>171</v>
      </c>
      <c r="L3523" s="2" t="s">
        <v>172</v>
      </c>
      <c r="M3523" s="2" t="s">
        <v>654</v>
      </c>
      <c r="N3523" s="2" t="s">
        <v>18828</v>
      </c>
      <c r="O3523">
        <v>1</v>
      </c>
      <c r="P3523" s="2" t="s">
        <v>53</v>
      </c>
      <c r="Q3523">
        <v>100</v>
      </c>
      <c r="R3523">
        <v>0</v>
      </c>
      <c r="S3523" s="2" t="s">
        <v>54</v>
      </c>
      <c r="T3523" s="2" t="s">
        <v>55</v>
      </c>
      <c r="U3523" s="2" t="s">
        <v>147</v>
      </c>
      <c r="V3523" s="2"/>
      <c r="W3523">
        <v>30000</v>
      </c>
      <c r="X3523">
        <v>0</v>
      </c>
      <c r="Y3523">
        <v>0</v>
      </c>
      <c r="Z3523">
        <v>30000</v>
      </c>
      <c r="AB3523" s="2" t="s">
        <v>57</v>
      </c>
      <c r="AC3523">
        <v>12000</v>
      </c>
      <c r="AD3523">
        <v>18000</v>
      </c>
      <c r="AE3523">
        <v>0</v>
      </c>
      <c r="AF3523">
        <v>0</v>
      </c>
      <c r="AG3523" s="2" t="s">
        <v>18826</v>
      </c>
      <c r="AH3523" s="2"/>
      <c r="AI3523" s="1">
        <v>46206</v>
      </c>
      <c r="AJ3523" s="2"/>
      <c r="AK3523" s="2" t="s">
        <v>58</v>
      </c>
      <c r="AM3523" s="2" t="s">
        <v>59</v>
      </c>
      <c r="AP3523" s="2" t="s">
        <v>60</v>
      </c>
      <c r="AQ3523" s="2" t="s">
        <v>98</v>
      </c>
      <c r="AR3523">
        <v>-30000</v>
      </c>
      <c r="AS3523" s="2" t="str">
        <f>_xlfn.IFNA(IF(VLOOKUP(all_resi[[#This Row],[No. Waybill]],settle_reconcile[No. Waybill],1,0)="","Recon","Recon"),"-")</f>
        <v>-</v>
      </c>
      <c r="AT3523" s="2">
        <f>all_resi[[#This Row],[Nilai COD]]-all_resi[[#This Row],[COD Fee]]-all_resi[[#This Row],[Total Biaya Setelah Diskon]]</f>
        <v>-18000</v>
      </c>
      <c r="AU3523" s="2">
        <f>IF(all_resi[[#This Row],[Waktu Terima]]="","",_xlfn.DAYS(all_resi[[#This Row],[Waktu Terima]],all_resi[[#This Row],[Tanggal Pengiriman]]))</f>
        <v>3</v>
      </c>
    </row>
    <row r="3524" spans="1:47" x14ac:dyDescent="0.25">
      <c r="A3524" s="2" t="s">
        <v>18770</v>
      </c>
      <c r="B3524" s="1">
        <v>46203</v>
      </c>
      <c r="C3524" s="2" t="s">
        <v>42</v>
      </c>
      <c r="D3524" s="2" t="s">
        <v>43</v>
      </c>
      <c r="E3524" s="2" t="s">
        <v>44</v>
      </c>
      <c r="F3524" s="2" t="s">
        <v>45</v>
      </c>
      <c r="G3524" s="2" t="s">
        <v>46</v>
      </c>
      <c r="H3524" s="2" t="s">
        <v>47</v>
      </c>
      <c r="I3524" s="2" t="s">
        <v>18771</v>
      </c>
      <c r="J3524" s="2" t="s">
        <v>18772</v>
      </c>
      <c r="K3524" s="2" t="s">
        <v>137</v>
      </c>
      <c r="L3524" s="2" t="s">
        <v>3901</v>
      </c>
      <c r="M3524" s="2" t="s">
        <v>18773</v>
      </c>
      <c r="N3524" s="2" t="s">
        <v>18774</v>
      </c>
      <c r="O3524">
        <v>1</v>
      </c>
      <c r="P3524" s="2" t="s">
        <v>53</v>
      </c>
      <c r="Q3524">
        <v>100</v>
      </c>
      <c r="R3524">
        <v>0</v>
      </c>
      <c r="S3524" s="2" t="s">
        <v>54</v>
      </c>
      <c r="T3524" s="2" t="s">
        <v>55</v>
      </c>
      <c r="U3524" s="2" t="s">
        <v>147</v>
      </c>
      <c r="V3524" s="2"/>
      <c r="W3524">
        <v>31000</v>
      </c>
      <c r="X3524">
        <v>0</v>
      </c>
      <c r="Y3524">
        <v>0</v>
      </c>
      <c r="Z3524">
        <v>31000</v>
      </c>
      <c r="AB3524" s="2" t="s">
        <v>57</v>
      </c>
      <c r="AC3524">
        <v>22000</v>
      </c>
      <c r="AD3524">
        <v>9000</v>
      </c>
      <c r="AE3524">
        <v>101000</v>
      </c>
      <c r="AF3524">
        <v>1515</v>
      </c>
      <c r="AG3524" s="2" t="s">
        <v>256</v>
      </c>
      <c r="AH3524" s="2"/>
      <c r="AI3524" s="1">
        <v>46208</v>
      </c>
      <c r="AJ3524" s="2"/>
      <c r="AK3524" s="2" t="s">
        <v>67</v>
      </c>
      <c r="AM3524" s="2" t="s">
        <v>59</v>
      </c>
      <c r="AP3524" s="2" t="s">
        <v>60</v>
      </c>
      <c r="AQ3524" s="2" t="s">
        <v>41</v>
      </c>
      <c r="AR3524">
        <v>70000</v>
      </c>
      <c r="AS3524" s="2" t="str">
        <f>_xlfn.IFNA(IF(VLOOKUP(all_resi[[#This Row],[No. Waybill]],settle_reconcile[No. Waybill],1,0)="","Recon","Recon"),"-")</f>
        <v>-</v>
      </c>
      <c r="AT3524" s="2">
        <f>all_resi[[#This Row],[Nilai COD]]-all_resi[[#This Row],[COD Fee]]-all_resi[[#This Row],[Total Biaya Setelah Diskon]]</f>
        <v>90485</v>
      </c>
      <c r="AU3524" s="2">
        <f>IF(all_resi[[#This Row],[Waktu Terima]]="","",_xlfn.DAYS(all_resi[[#This Row],[Waktu Terima]],all_resi[[#This Row],[Tanggal Pengiriman]]))</f>
        <v>5</v>
      </c>
    </row>
    <row r="3525" spans="1:47" x14ac:dyDescent="0.25">
      <c r="A3525" s="2" t="s">
        <v>18829</v>
      </c>
      <c r="B3525" s="1">
        <v>46203</v>
      </c>
      <c r="C3525" s="2" t="s">
        <v>42</v>
      </c>
      <c r="D3525" s="2" t="s">
        <v>43</v>
      </c>
      <c r="E3525" s="2" t="s">
        <v>44</v>
      </c>
      <c r="F3525" s="2" t="s">
        <v>45</v>
      </c>
      <c r="G3525" s="2" t="s">
        <v>46</v>
      </c>
      <c r="H3525" s="2" t="s">
        <v>80</v>
      </c>
      <c r="I3525" s="2" t="s">
        <v>18830</v>
      </c>
      <c r="J3525" s="2" t="s">
        <v>18831</v>
      </c>
      <c r="K3525" s="2" t="s">
        <v>177</v>
      </c>
      <c r="L3525" s="2" t="s">
        <v>178</v>
      </c>
      <c r="M3525" s="2" t="s">
        <v>1074</v>
      </c>
      <c r="N3525" s="2" t="s">
        <v>18832</v>
      </c>
      <c r="O3525">
        <v>1</v>
      </c>
      <c r="P3525" s="2" t="s">
        <v>53</v>
      </c>
      <c r="Q3525">
        <v>100</v>
      </c>
      <c r="R3525">
        <v>0</v>
      </c>
      <c r="S3525" s="2" t="s">
        <v>54</v>
      </c>
      <c r="T3525" s="2" t="s">
        <v>55</v>
      </c>
      <c r="U3525" s="2" t="s">
        <v>18833</v>
      </c>
      <c r="V3525" s="2"/>
      <c r="W3525">
        <v>72000</v>
      </c>
      <c r="X3525">
        <v>0</v>
      </c>
      <c r="Y3525">
        <v>0</v>
      </c>
      <c r="Z3525">
        <v>72000</v>
      </c>
      <c r="AB3525" s="2" t="s">
        <v>57</v>
      </c>
      <c r="AC3525">
        <v>28800</v>
      </c>
      <c r="AD3525">
        <v>43200</v>
      </c>
      <c r="AE3525">
        <v>126000</v>
      </c>
      <c r="AF3525">
        <v>1890</v>
      </c>
      <c r="AG3525" s="2"/>
      <c r="AH3525" s="2"/>
      <c r="AI3525" s="1"/>
      <c r="AJ3525" s="2" t="s">
        <v>87</v>
      </c>
      <c r="AK3525" s="2" t="s">
        <v>67</v>
      </c>
      <c r="AM3525" s="2" t="s">
        <v>59</v>
      </c>
      <c r="AP3525" s="2" t="s">
        <v>60</v>
      </c>
      <c r="AQ3525" s="2" t="s">
        <v>41</v>
      </c>
      <c r="AR3525">
        <v>54000</v>
      </c>
      <c r="AS3525" s="2" t="str">
        <f>_xlfn.IFNA(IF(VLOOKUP(all_resi[[#This Row],[No. Waybill]],settle_reconcile[No. Waybill],1,0)="","Recon","Recon"),"-")</f>
        <v>-</v>
      </c>
      <c r="AT3525" s="2">
        <f>all_resi[[#This Row],[Nilai COD]]-all_resi[[#This Row],[COD Fee]]-all_resi[[#This Row],[Total Biaya Setelah Diskon]]</f>
        <v>80910</v>
      </c>
      <c r="AU3525" s="2" t="str">
        <f>IF(all_resi[[#This Row],[Waktu Terima]]="","",_xlfn.DAYS(all_resi[[#This Row],[Waktu Terima]],all_resi[[#This Row],[Tanggal Pengiriman]]))</f>
        <v/>
      </c>
    </row>
    <row r="3526" spans="1:47" x14ac:dyDescent="0.25">
      <c r="A3526" s="2" t="s">
        <v>18834</v>
      </c>
      <c r="B3526" s="1">
        <v>46203</v>
      </c>
      <c r="C3526" s="2" t="s">
        <v>42</v>
      </c>
      <c r="D3526" s="2" t="s">
        <v>43</v>
      </c>
      <c r="E3526" s="2" t="s">
        <v>44</v>
      </c>
      <c r="F3526" s="2" t="s">
        <v>45</v>
      </c>
      <c r="G3526" s="2" t="s">
        <v>46</v>
      </c>
      <c r="H3526" s="2" t="s">
        <v>80</v>
      </c>
      <c r="I3526" s="2" t="s">
        <v>18835</v>
      </c>
      <c r="J3526" s="2" t="s">
        <v>18836</v>
      </c>
      <c r="K3526" s="2" t="s">
        <v>75</v>
      </c>
      <c r="L3526" s="2" t="s">
        <v>846</v>
      </c>
      <c r="M3526" s="2" t="s">
        <v>847</v>
      </c>
      <c r="N3526" s="2" t="s">
        <v>18837</v>
      </c>
      <c r="O3526">
        <v>1</v>
      </c>
      <c r="P3526" s="2" t="s">
        <v>53</v>
      </c>
      <c r="Q3526">
        <v>100</v>
      </c>
      <c r="R3526">
        <v>0</v>
      </c>
      <c r="S3526" s="2" t="s">
        <v>54</v>
      </c>
      <c r="T3526" s="2" t="s">
        <v>55</v>
      </c>
      <c r="U3526" s="2" t="s">
        <v>305</v>
      </c>
      <c r="V3526" s="2"/>
      <c r="W3526">
        <v>61000</v>
      </c>
      <c r="X3526">
        <v>0</v>
      </c>
      <c r="Y3526">
        <v>0</v>
      </c>
      <c r="Z3526">
        <v>61000</v>
      </c>
      <c r="AB3526" s="2" t="s">
        <v>57</v>
      </c>
      <c r="AC3526">
        <v>24400</v>
      </c>
      <c r="AD3526">
        <v>36600</v>
      </c>
      <c r="AE3526">
        <v>131000</v>
      </c>
      <c r="AF3526">
        <v>1965</v>
      </c>
      <c r="AG3526" s="2"/>
      <c r="AH3526" s="2"/>
      <c r="AI3526" s="1"/>
      <c r="AJ3526" s="2" t="s">
        <v>87</v>
      </c>
      <c r="AK3526" s="2" t="s">
        <v>67</v>
      </c>
      <c r="AM3526" s="2" t="s">
        <v>59</v>
      </c>
      <c r="AP3526" s="2" t="s">
        <v>60</v>
      </c>
      <c r="AQ3526" s="2" t="s">
        <v>41</v>
      </c>
      <c r="AR3526">
        <v>70000</v>
      </c>
      <c r="AS3526" s="2" t="str">
        <f>_xlfn.IFNA(IF(VLOOKUP(all_resi[[#This Row],[No. Waybill]],settle_reconcile[No. Waybill],1,0)="","Recon","Recon"),"-")</f>
        <v>-</v>
      </c>
      <c r="AT3526" s="2">
        <f>all_resi[[#This Row],[Nilai COD]]-all_resi[[#This Row],[COD Fee]]-all_resi[[#This Row],[Total Biaya Setelah Diskon]]</f>
        <v>92435</v>
      </c>
      <c r="AU3526" s="2" t="str">
        <f>IF(all_resi[[#This Row],[Waktu Terima]]="","",_xlfn.DAYS(all_resi[[#This Row],[Waktu Terima]],all_resi[[#This Row],[Tanggal Pengiriman]]))</f>
        <v/>
      </c>
    </row>
    <row r="3527" spans="1:47" x14ac:dyDescent="0.25">
      <c r="A3527" s="2" t="s">
        <v>18851</v>
      </c>
      <c r="B3527" s="1">
        <v>46203</v>
      </c>
      <c r="C3527" s="2" t="s">
        <v>42</v>
      </c>
      <c r="D3527" s="2" t="s">
        <v>43</v>
      </c>
      <c r="E3527" s="2" t="s">
        <v>44</v>
      </c>
      <c r="F3527" s="2" t="s">
        <v>45</v>
      </c>
      <c r="G3527" s="2" t="s">
        <v>46</v>
      </c>
      <c r="H3527" s="2" t="s">
        <v>47</v>
      </c>
      <c r="I3527" s="2" t="s">
        <v>18852</v>
      </c>
      <c r="J3527" s="2" t="s">
        <v>18853</v>
      </c>
      <c r="K3527" s="2" t="s">
        <v>69</v>
      </c>
      <c r="L3527" s="2" t="s">
        <v>4766</v>
      </c>
      <c r="M3527" s="2" t="s">
        <v>18854</v>
      </c>
      <c r="N3527" s="2" t="s">
        <v>18855</v>
      </c>
      <c r="O3527">
        <v>1</v>
      </c>
      <c r="P3527" s="2" t="s">
        <v>53</v>
      </c>
      <c r="Q3527">
        <v>100</v>
      </c>
      <c r="R3527">
        <v>0</v>
      </c>
      <c r="S3527" s="2" t="s">
        <v>54</v>
      </c>
      <c r="T3527" s="2" t="s">
        <v>55</v>
      </c>
      <c r="U3527" s="2" t="s">
        <v>225</v>
      </c>
      <c r="V3527" s="2"/>
      <c r="W3527">
        <v>62000</v>
      </c>
      <c r="X3527">
        <v>0</v>
      </c>
      <c r="Y3527">
        <v>0</v>
      </c>
      <c r="Z3527">
        <v>62000</v>
      </c>
      <c r="AB3527" s="2" t="s">
        <v>57</v>
      </c>
      <c r="AC3527">
        <v>24800</v>
      </c>
      <c r="AD3527">
        <v>37200</v>
      </c>
      <c r="AE3527">
        <v>166000</v>
      </c>
      <c r="AF3527">
        <v>2490</v>
      </c>
      <c r="AG3527" s="2" t="s">
        <v>18852</v>
      </c>
      <c r="AH3527" s="2"/>
      <c r="AI3527" s="1">
        <v>46208</v>
      </c>
      <c r="AJ3527" s="2"/>
      <c r="AK3527" s="2" t="s">
        <v>58</v>
      </c>
      <c r="AM3527" s="2" t="s">
        <v>59</v>
      </c>
      <c r="AP3527" s="2" t="s">
        <v>60</v>
      </c>
      <c r="AQ3527" s="2" t="s">
        <v>41</v>
      </c>
      <c r="AR3527">
        <v>104000</v>
      </c>
      <c r="AS3527" s="2" t="str">
        <f>_xlfn.IFNA(IF(VLOOKUP(all_resi[[#This Row],[No. Waybill]],settle_reconcile[No. Waybill],1,0)="","Recon","Recon"),"-")</f>
        <v>Recon</v>
      </c>
      <c r="AT3527" s="2">
        <f>all_resi[[#This Row],[Nilai COD]]-all_resi[[#This Row],[COD Fee]]-all_resi[[#This Row],[Total Biaya Setelah Diskon]]</f>
        <v>126310</v>
      </c>
      <c r="AU3527" s="2">
        <f>IF(all_resi[[#This Row],[Waktu Terima]]="","",_xlfn.DAYS(all_resi[[#This Row],[Waktu Terima]],all_resi[[#This Row],[Tanggal Pengiriman]]))</f>
        <v>5</v>
      </c>
    </row>
    <row r="3528" spans="1:47" x14ac:dyDescent="0.25">
      <c r="A3528" s="2" t="s">
        <v>18804</v>
      </c>
      <c r="B3528" s="1">
        <v>46203</v>
      </c>
      <c r="C3528" s="2" t="s">
        <v>42</v>
      </c>
      <c r="D3528" s="2" t="s">
        <v>43</v>
      </c>
      <c r="E3528" s="2" t="s">
        <v>44</v>
      </c>
      <c r="F3528" s="2" t="s">
        <v>45</v>
      </c>
      <c r="G3528" s="2" t="s">
        <v>46</v>
      </c>
      <c r="H3528" s="2" t="s">
        <v>47</v>
      </c>
      <c r="I3528" s="2" t="s">
        <v>18805</v>
      </c>
      <c r="J3528" s="2" t="s">
        <v>18806</v>
      </c>
      <c r="K3528" s="2" t="s">
        <v>177</v>
      </c>
      <c r="L3528" s="2" t="s">
        <v>807</v>
      </c>
      <c r="M3528" s="2" t="s">
        <v>3809</v>
      </c>
      <c r="N3528" s="2" t="s">
        <v>18807</v>
      </c>
      <c r="O3528">
        <v>1</v>
      </c>
      <c r="P3528" s="2" t="s">
        <v>53</v>
      </c>
      <c r="Q3528">
        <v>100</v>
      </c>
      <c r="R3528">
        <v>0</v>
      </c>
      <c r="S3528" s="2" t="s">
        <v>54</v>
      </c>
      <c r="T3528" s="2" t="s">
        <v>55</v>
      </c>
      <c r="U3528" s="2" t="s">
        <v>207</v>
      </c>
      <c r="V3528" s="2"/>
      <c r="W3528">
        <v>64000</v>
      </c>
      <c r="X3528">
        <v>0</v>
      </c>
      <c r="Y3528">
        <v>0</v>
      </c>
      <c r="Z3528">
        <v>64000</v>
      </c>
      <c r="AB3528" s="2" t="s">
        <v>57</v>
      </c>
      <c r="AC3528">
        <v>25600</v>
      </c>
      <c r="AD3528">
        <v>38400</v>
      </c>
      <c r="AE3528">
        <v>134000</v>
      </c>
      <c r="AF3528">
        <v>2010</v>
      </c>
      <c r="AG3528" s="2"/>
      <c r="AH3528" s="2"/>
      <c r="AI3528" s="1"/>
      <c r="AJ3528" s="2"/>
      <c r="AK3528" s="2" t="s">
        <v>67</v>
      </c>
      <c r="AM3528" s="2" t="s">
        <v>59</v>
      </c>
      <c r="AP3528" s="2" t="s">
        <v>60</v>
      </c>
      <c r="AQ3528" s="2" t="s">
        <v>41</v>
      </c>
      <c r="AR3528">
        <v>70000</v>
      </c>
      <c r="AS3528" s="2" t="str">
        <f>_xlfn.IFNA(IF(VLOOKUP(all_resi[[#This Row],[No. Waybill]],settle_reconcile[No. Waybill],1,0)="","Recon","Recon"),"-")</f>
        <v>-</v>
      </c>
      <c r="AT3528" s="2">
        <f>all_resi[[#This Row],[Nilai COD]]-all_resi[[#This Row],[COD Fee]]-all_resi[[#This Row],[Total Biaya Setelah Diskon]]</f>
        <v>93590</v>
      </c>
      <c r="AU3528" s="2" t="str">
        <f>IF(all_resi[[#This Row],[Waktu Terima]]="","",_xlfn.DAYS(all_resi[[#This Row],[Waktu Terima]],all_resi[[#This Row],[Tanggal Pengiriman]]))</f>
        <v/>
      </c>
    </row>
    <row r="3529" spans="1:47" x14ac:dyDescent="0.25">
      <c r="A3529" s="2" t="s">
        <v>18808</v>
      </c>
      <c r="B3529" s="1">
        <v>46203</v>
      </c>
      <c r="C3529" s="2" t="s">
        <v>42</v>
      </c>
      <c r="D3529" s="2" t="s">
        <v>43</v>
      </c>
      <c r="E3529" s="2" t="s">
        <v>44</v>
      </c>
      <c r="F3529" s="2" t="s">
        <v>45</v>
      </c>
      <c r="G3529" s="2" t="s">
        <v>46</v>
      </c>
      <c r="H3529" s="2" t="s">
        <v>80</v>
      </c>
      <c r="I3529" s="2" t="s">
        <v>18809</v>
      </c>
      <c r="J3529" s="2" t="s">
        <v>18810</v>
      </c>
      <c r="K3529" s="2" t="s">
        <v>75</v>
      </c>
      <c r="L3529" s="2" t="s">
        <v>2063</v>
      </c>
      <c r="M3529" s="2" t="s">
        <v>18811</v>
      </c>
      <c r="N3529" s="2" t="s">
        <v>18812</v>
      </c>
      <c r="O3529">
        <v>1</v>
      </c>
      <c r="P3529" s="2" t="s">
        <v>53</v>
      </c>
      <c r="Q3529">
        <v>100</v>
      </c>
      <c r="R3529">
        <v>0</v>
      </c>
      <c r="S3529" s="2" t="s">
        <v>54</v>
      </c>
      <c r="T3529" s="2" t="s">
        <v>55</v>
      </c>
      <c r="U3529" s="2" t="s">
        <v>86</v>
      </c>
      <c r="V3529" s="2"/>
      <c r="W3529">
        <v>61000</v>
      </c>
      <c r="X3529">
        <v>0</v>
      </c>
      <c r="Y3529">
        <v>0</v>
      </c>
      <c r="Z3529">
        <v>61000</v>
      </c>
      <c r="AB3529" s="2" t="s">
        <v>57</v>
      </c>
      <c r="AC3529">
        <v>24400</v>
      </c>
      <c r="AD3529">
        <v>36600</v>
      </c>
      <c r="AE3529">
        <v>121000</v>
      </c>
      <c r="AF3529">
        <v>1815</v>
      </c>
      <c r="AG3529" s="2" t="s">
        <v>18809</v>
      </c>
      <c r="AH3529" s="2"/>
      <c r="AI3529" s="1">
        <v>46209</v>
      </c>
      <c r="AJ3529" s="2" t="s">
        <v>87</v>
      </c>
      <c r="AK3529" s="2" t="s">
        <v>58</v>
      </c>
      <c r="AM3529" s="2" t="s">
        <v>59</v>
      </c>
      <c r="AP3529" s="2" t="s">
        <v>60</v>
      </c>
      <c r="AQ3529" s="2" t="s">
        <v>41</v>
      </c>
      <c r="AR3529">
        <v>60000</v>
      </c>
      <c r="AS3529" s="2" t="str">
        <f>_xlfn.IFNA(IF(VLOOKUP(all_resi[[#This Row],[No. Waybill]],settle_reconcile[No. Waybill],1,0)="","Recon","Recon"),"-")</f>
        <v>Recon</v>
      </c>
      <c r="AT3529" s="2">
        <f>all_resi[[#This Row],[Nilai COD]]-all_resi[[#This Row],[COD Fee]]-all_resi[[#This Row],[Total Biaya Setelah Diskon]]</f>
        <v>82585</v>
      </c>
      <c r="AU3529" s="2">
        <f>IF(all_resi[[#This Row],[Waktu Terima]]="","",_xlfn.DAYS(all_resi[[#This Row],[Waktu Terima]],all_resi[[#This Row],[Tanggal Pengiriman]]))</f>
        <v>6</v>
      </c>
    </row>
    <row r="3530" spans="1:47" x14ac:dyDescent="0.25">
      <c r="A3530" s="2" t="s">
        <v>18813</v>
      </c>
      <c r="B3530" s="1">
        <v>46203</v>
      </c>
      <c r="C3530" s="2" t="s">
        <v>42</v>
      </c>
      <c r="D3530" s="2" t="s">
        <v>43</v>
      </c>
      <c r="E3530" s="2" t="s">
        <v>44</v>
      </c>
      <c r="F3530" s="2" t="s">
        <v>45</v>
      </c>
      <c r="G3530" s="2" t="s">
        <v>46</v>
      </c>
      <c r="H3530" s="2" t="s">
        <v>80</v>
      </c>
      <c r="I3530" s="2" t="s">
        <v>18814</v>
      </c>
      <c r="J3530" s="2" t="s">
        <v>18815</v>
      </c>
      <c r="K3530" s="2" t="s">
        <v>171</v>
      </c>
      <c r="L3530" s="2" t="s">
        <v>349</v>
      </c>
      <c r="M3530" s="2" t="s">
        <v>3197</v>
      </c>
      <c r="N3530" s="2" t="s">
        <v>18816</v>
      </c>
      <c r="O3530">
        <v>1</v>
      </c>
      <c r="P3530" s="2" t="s">
        <v>53</v>
      </c>
      <c r="Q3530">
        <v>100</v>
      </c>
      <c r="R3530">
        <v>0</v>
      </c>
      <c r="S3530" s="2" t="s">
        <v>54</v>
      </c>
      <c r="T3530" s="2" t="s">
        <v>55</v>
      </c>
      <c r="U3530" s="2" t="s">
        <v>305</v>
      </c>
      <c r="V3530" s="2"/>
      <c r="W3530">
        <v>38000</v>
      </c>
      <c r="X3530">
        <v>0</v>
      </c>
      <c r="Y3530">
        <v>0</v>
      </c>
      <c r="Z3530">
        <v>38000</v>
      </c>
      <c r="AB3530" s="2" t="s">
        <v>57</v>
      </c>
      <c r="AC3530">
        <v>15200</v>
      </c>
      <c r="AD3530">
        <v>22800</v>
      </c>
      <c r="AE3530">
        <v>108000</v>
      </c>
      <c r="AF3530">
        <v>1620</v>
      </c>
      <c r="AG3530" s="2" t="s">
        <v>18814</v>
      </c>
      <c r="AH3530" s="2"/>
      <c r="AI3530" s="1">
        <v>46209</v>
      </c>
      <c r="AJ3530" s="2" t="s">
        <v>87</v>
      </c>
      <c r="AK3530" s="2" t="s">
        <v>58</v>
      </c>
      <c r="AM3530" s="2" t="s">
        <v>59</v>
      </c>
      <c r="AP3530" s="2" t="s">
        <v>60</v>
      </c>
      <c r="AQ3530" s="2" t="s">
        <v>41</v>
      </c>
      <c r="AR3530">
        <v>70000</v>
      </c>
      <c r="AS3530" s="2" t="str">
        <f>_xlfn.IFNA(IF(VLOOKUP(all_resi[[#This Row],[No. Waybill]],settle_reconcile[No. Waybill],1,0)="","Recon","Recon"),"-")</f>
        <v>Recon</v>
      </c>
      <c r="AT3530" s="2">
        <f>all_resi[[#This Row],[Nilai COD]]-all_resi[[#This Row],[COD Fee]]-all_resi[[#This Row],[Total Biaya Setelah Diskon]]</f>
        <v>83580</v>
      </c>
      <c r="AU3530" s="2">
        <f>IF(all_resi[[#This Row],[Waktu Terima]]="","",_xlfn.DAYS(all_resi[[#This Row],[Waktu Terima]],all_resi[[#This Row],[Tanggal Pengiriman]]))</f>
        <v>6</v>
      </c>
    </row>
    <row r="3531" spans="1:47" x14ac:dyDescent="0.25">
      <c r="A3531" s="2" t="s">
        <v>18817</v>
      </c>
      <c r="B3531" s="1">
        <v>46203</v>
      </c>
      <c r="C3531" s="2" t="s">
        <v>42</v>
      </c>
      <c r="D3531" s="2" t="s">
        <v>43</v>
      </c>
      <c r="E3531" s="2" t="s">
        <v>44</v>
      </c>
      <c r="F3531" s="2" t="s">
        <v>45</v>
      </c>
      <c r="G3531" s="2" t="s">
        <v>46</v>
      </c>
      <c r="H3531" s="2" t="s">
        <v>80</v>
      </c>
      <c r="I3531" s="2" t="s">
        <v>18818</v>
      </c>
      <c r="J3531" s="2" t="s">
        <v>18819</v>
      </c>
      <c r="K3531" s="2" t="s">
        <v>126</v>
      </c>
      <c r="L3531" s="2" t="s">
        <v>1468</v>
      </c>
      <c r="M3531" s="2" t="s">
        <v>4096</v>
      </c>
      <c r="N3531" s="2" t="s">
        <v>18820</v>
      </c>
      <c r="O3531">
        <v>1</v>
      </c>
      <c r="P3531" s="2" t="s">
        <v>53</v>
      </c>
      <c r="Q3531">
        <v>100</v>
      </c>
      <c r="R3531">
        <v>0</v>
      </c>
      <c r="S3531" s="2" t="s">
        <v>54</v>
      </c>
      <c r="T3531" s="2" t="s">
        <v>55</v>
      </c>
      <c r="U3531" s="2" t="s">
        <v>86</v>
      </c>
      <c r="V3531" s="2"/>
      <c r="W3531">
        <v>74000</v>
      </c>
      <c r="X3531">
        <v>0</v>
      </c>
      <c r="Y3531">
        <v>0</v>
      </c>
      <c r="Z3531">
        <v>74000</v>
      </c>
      <c r="AB3531" s="2" t="s">
        <v>57</v>
      </c>
      <c r="AC3531">
        <v>29600</v>
      </c>
      <c r="AD3531">
        <v>44400</v>
      </c>
      <c r="AE3531">
        <v>129000</v>
      </c>
      <c r="AF3531">
        <v>1935</v>
      </c>
      <c r="AG3531" s="2" t="s">
        <v>18818</v>
      </c>
      <c r="AH3531" s="2"/>
      <c r="AI3531" s="1">
        <v>46208</v>
      </c>
      <c r="AJ3531" s="2" t="s">
        <v>87</v>
      </c>
      <c r="AK3531" s="2" t="s">
        <v>58</v>
      </c>
      <c r="AM3531" s="2" t="s">
        <v>59</v>
      </c>
      <c r="AP3531" s="2" t="s">
        <v>60</v>
      </c>
      <c r="AQ3531" s="2" t="s">
        <v>41</v>
      </c>
      <c r="AR3531">
        <v>55000</v>
      </c>
      <c r="AS3531" s="2" t="str">
        <f>_xlfn.IFNA(IF(VLOOKUP(all_resi[[#This Row],[No. Waybill]],settle_reconcile[No. Waybill],1,0)="","Recon","Recon"),"-")</f>
        <v>Recon</v>
      </c>
      <c r="AT3531" s="2">
        <f>all_resi[[#This Row],[Nilai COD]]-all_resi[[#This Row],[COD Fee]]-all_resi[[#This Row],[Total Biaya Setelah Diskon]]</f>
        <v>82665</v>
      </c>
      <c r="AU3531" s="2">
        <f>IF(all_resi[[#This Row],[Waktu Terima]]="","",_xlfn.DAYS(all_resi[[#This Row],[Waktu Terima]],all_resi[[#This Row],[Tanggal Pengiriman]]))</f>
        <v>5</v>
      </c>
    </row>
    <row r="3532" spans="1:47" x14ac:dyDescent="0.25">
      <c r="A3532" s="2" t="s">
        <v>18937</v>
      </c>
      <c r="B3532" s="1">
        <v>46204</v>
      </c>
      <c r="C3532" s="2" t="s">
        <v>42</v>
      </c>
      <c r="D3532" s="2" t="s">
        <v>43</v>
      </c>
      <c r="E3532" s="2" t="s">
        <v>44</v>
      </c>
      <c r="F3532" s="2" t="s">
        <v>45</v>
      </c>
      <c r="G3532" s="2" t="s">
        <v>46</v>
      </c>
      <c r="H3532" s="2" t="s">
        <v>47</v>
      </c>
      <c r="I3532" s="2" t="s">
        <v>18938</v>
      </c>
      <c r="J3532" s="2" t="s">
        <v>18939</v>
      </c>
      <c r="K3532" s="2" t="s">
        <v>203</v>
      </c>
      <c r="L3532" s="2" t="s">
        <v>1548</v>
      </c>
      <c r="M3532" s="2" t="s">
        <v>9542</v>
      </c>
      <c r="N3532" s="2" t="s">
        <v>18940</v>
      </c>
      <c r="O3532">
        <v>1</v>
      </c>
      <c r="P3532" s="2" t="s">
        <v>53</v>
      </c>
      <c r="Q3532">
        <v>100</v>
      </c>
      <c r="R3532">
        <v>0</v>
      </c>
      <c r="S3532" s="2" t="s">
        <v>54</v>
      </c>
      <c r="T3532" s="2" t="s">
        <v>55</v>
      </c>
      <c r="U3532" s="2" t="s">
        <v>147</v>
      </c>
      <c r="V3532" s="2"/>
      <c r="W3532">
        <v>14000</v>
      </c>
      <c r="X3532">
        <v>0</v>
      </c>
      <c r="Y3532">
        <v>0</v>
      </c>
      <c r="Z3532">
        <v>14000</v>
      </c>
      <c r="AB3532" s="2" t="s">
        <v>57</v>
      </c>
      <c r="AC3532">
        <v>8000</v>
      </c>
      <c r="AD3532">
        <v>6000</v>
      </c>
      <c r="AE3532">
        <v>85000</v>
      </c>
      <c r="AF3532">
        <v>1275</v>
      </c>
      <c r="AG3532" s="2" t="s">
        <v>18938</v>
      </c>
      <c r="AH3532" s="2"/>
      <c r="AI3532" s="1">
        <v>46206</v>
      </c>
      <c r="AJ3532" s="2"/>
      <c r="AK3532" s="2" t="s">
        <v>58</v>
      </c>
      <c r="AM3532" s="2" t="s">
        <v>59</v>
      </c>
      <c r="AP3532" s="2" t="s">
        <v>60</v>
      </c>
      <c r="AQ3532" s="2" t="s">
        <v>41</v>
      </c>
      <c r="AR3532">
        <v>71000</v>
      </c>
      <c r="AS3532" s="2" t="str">
        <f>_xlfn.IFNA(IF(VLOOKUP(all_resi[[#This Row],[No. Waybill]],settle_reconcile[No. Waybill],1,0)="","Recon","Recon"),"-")</f>
        <v>Recon</v>
      </c>
      <c r="AT3532" s="2">
        <f>all_resi[[#This Row],[Nilai COD]]-all_resi[[#This Row],[COD Fee]]-all_resi[[#This Row],[Total Biaya Setelah Diskon]]</f>
        <v>77725</v>
      </c>
      <c r="AU3532" s="2">
        <f>IF(all_resi[[#This Row],[Waktu Terima]]="","",_xlfn.DAYS(all_resi[[#This Row],[Waktu Terima]],all_resi[[#This Row],[Tanggal Pengiriman]]))</f>
        <v>2</v>
      </c>
    </row>
    <row r="3533" spans="1:47" x14ac:dyDescent="0.25">
      <c r="A3533" s="2" t="s">
        <v>18921</v>
      </c>
      <c r="B3533" s="1">
        <v>46204</v>
      </c>
      <c r="C3533" s="2" t="s">
        <v>42</v>
      </c>
      <c r="D3533" s="2" t="s">
        <v>43</v>
      </c>
      <c r="E3533" s="2" t="s">
        <v>44</v>
      </c>
      <c r="F3533" s="2" t="s">
        <v>45</v>
      </c>
      <c r="G3533" s="2" t="s">
        <v>46</v>
      </c>
      <c r="H3533" s="2" t="s">
        <v>47</v>
      </c>
      <c r="I3533" s="2" t="s">
        <v>18922</v>
      </c>
      <c r="J3533" s="2" t="s">
        <v>18923</v>
      </c>
      <c r="K3533" s="2" t="s">
        <v>121</v>
      </c>
      <c r="L3533" s="2" t="s">
        <v>761</v>
      </c>
      <c r="M3533" s="2" t="s">
        <v>18924</v>
      </c>
      <c r="N3533" s="2" t="s">
        <v>18925</v>
      </c>
      <c r="O3533">
        <v>1</v>
      </c>
      <c r="P3533" s="2" t="s">
        <v>53</v>
      </c>
      <c r="Q3533">
        <v>100</v>
      </c>
      <c r="R3533">
        <v>0</v>
      </c>
      <c r="S3533" s="2" t="s">
        <v>54</v>
      </c>
      <c r="T3533" s="2" t="s">
        <v>55</v>
      </c>
      <c r="U3533" s="2" t="s">
        <v>225</v>
      </c>
      <c r="V3533" s="2"/>
      <c r="W3533">
        <v>85000</v>
      </c>
      <c r="X3533">
        <v>0</v>
      </c>
      <c r="Y3533">
        <v>0</v>
      </c>
      <c r="Z3533">
        <v>85000</v>
      </c>
      <c r="AB3533" s="2" t="s">
        <v>57</v>
      </c>
      <c r="AC3533">
        <v>34000</v>
      </c>
      <c r="AD3533">
        <v>51000</v>
      </c>
      <c r="AE3533">
        <v>189000</v>
      </c>
      <c r="AF3533">
        <v>2835</v>
      </c>
      <c r="AG3533" s="2" t="s">
        <v>18922</v>
      </c>
      <c r="AH3533" s="2"/>
      <c r="AI3533" s="1">
        <v>46212</v>
      </c>
      <c r="AJ3533" s="2"/>
      <c r="AK3533" s="2" t="s">
        <v>58</v>
      </c>
      <c r="AM3533" s="2" t="s">
        <v>59</v>
      </c>
      <c r="AP3533" s="2" t="s">
        <v>60</v>
      </c>
      <c r="AQ3533" s="2" t="s">
        <v>41</v>
      </c>
      <c r="AR3533">
        <v>104000</v>
      </c>
      <c r="AS3533" s="2" t="str">
        <f>_xlfn.IFNA(IF(VLOOKUP(all_resi[[#This Row],[No. Waybill]],settle_reconcile[No. Waybill],1,0)="","Recon","Recon"),"-")</f>
        <v>-</v>
      </c>
      <c r="AT3533" s="2">
        <f>all_resi[[#This Row],[Nilai COD]]-all_resi[[#This Row],[COD Fee]]-all_resi[[#This Row],[Total Biaya Setelah Diskon]]</f>
        <v>135165</v>
      </c>
      <c r="AU3533" s="2">
        <f>IF(all_resi[[#This Row],[Waktu Terima]]="","",_xlfn.DAYS(all_resi[[#This Row],[Waktu Terima]],all_resi[[#This Row],[Tanggal Pengiriman]]))</f>
        <v>8</v>
      </c>
    </row>
    <row r="3534" spans="1:47" x14ac:dyDescent="0.25">
      <c r="A3534" s="2" t="s">
        <v>18945</v>
      </c>
      <c r="B3534" s="1">
        <v>46204</v>
      </c>
      <c r="C3534" s="2" t="s">
        <v>42</v>
      </c>
      <c r="D3534" s="2" t="s">
        <v>43</v>
      </c>
      <c r="E3534" s="2" t="s">
        <v>44</v>
      </c>
      <c r="F3534" s="2" t="s">
        <v>45</v>
      </c>
      <c r="G3534" s="2" t="s">
        <v>46</v>
      </c>
      <c r="H3534" s="2" t="s">
        <v>47</v>
      </c>
      <c r="I3534" s="2" t="s">
        <v>18946</v>
      </c>
      <c r="J3534" s="2" t="s">
        <v>18947</v>
      </c>
      <c r="K3534" s="2" t="s">
        <v>156</v>
      </c>
      <c r="L3534" s="2" t="s">
        <v>606</v>
      </c>
      <c r="M3534" s="2" t="s">
        <v>1590</v>
      </c>
      <c r="N3534" s="2" t="s">
        <v>18948</v>
      </c>
      <c r="O3534">
        <v>1</v>
      </c>
      <c r="P3534" s="2" t="s">
        <v>53</v>
      </c>
      <c r="Q3534">
        <v>100</v>
      </c>
      <c r="R3534">
        <v>0</v>
      </c>
      <c r="S3534" s="2" t="s">
        <v>54</v>
      </c>
      <c r="T3534" s="2" t="s">
        <v>55</v>
      </c>
      <c r="U3534" s="2" t="s">
        <v>225</v>
      </c>
      <c r="V3534" s="2"/>
      <c r="W3534">
        <v>64000</v>
      </c>
      <c r="X3534">
        <v>0</v>
      </c>
      <c r="Y3534">
        <v>0</v>
      </c>
      <c r="Z3534">
        <v>64000</v>
      </c>
      <c r="AB3534" s="2" t="s">
        <v>57</v>
      </c>
      <c r="AC3534">
        <v>25600</v>
      </c>
      <c r="AD3534">
        <v>38400</v>
      </c>
      <c r="AE3534">
        <v>168000</v>
      </c>
      <c r="AF3534">
        <v>2520</v>
      </c>
      <c r="AG3534" s="2" t="s">
        <v>18946</v>
      </c>
      <c r="AH3534" s="2"/>
      <c r="AI3534" s="1">
        <v>46209</v>
      </c>
      <c r="AJ3534" s="2"/>
      <c r="AK3534" s="2" t="s">
        <v>58</v>
      </c>
      <c r="AM3534" s="2" t="s">
        <v>59</v>
      </c>
      <c r="AP3534" s="2" t="s">
        <v>60</v>
      </c>
      <c r="AQ3534" s="2" t="s">
        <v>41</v>
      </c>
      <c r="AR3534">
        <v>104000</v>
      </c>
      <c r="AS3534" s="2" t="str">
        <f>_xlfn.IFNA(IF(VLOOKUP(all_resi[[#This Row],[No. Waybill]],settle_reconcile[No. Waybill],1,0)="","Recon","Recon"),"-")</f>
        <v>Recon</v>
      </c>
      <c r="AT3534" s="2">
        <f>all_resi[[#This Row],[Nilai COD]]-all_resi[[#This Row],[COD Fee]]-all_resi[[#This Row],[Total Biaya Setelah Diskon]]</f>
        <v>127080</v>
      </c>
      <c r="AU3534" s="2">
        <f>IF(all_resi[[#This Row],[Waktu Terima]]="","",_xlfn.DAYS(all_resi[[#This Row],[Waktu Terima]],all_resi[[#This Row],[Tanggal Pengiriman]]))</f>
        <v>5</v>
      </c>
    </row>
    <row r="3535" spans="1:47" x14ac:dyDescent="0.25">
      <c r="A3535" s="2" t="s">
        <v>18949</v>
      </c>
      <c r="B3535" s="1">
        <v>46204</v>
      </c>
      <c r="C3535" s="2" t="s">
        <v>42</v>
      </c>
      <c r="D3535" s="2" t="s">
        <v>43</v>
      </c>
      <c r="E3535" s="2" t="s">
        <v>44</v>
      </c>
      <c r="F3535" s="2" t="s">
        <v>45</v>
      </c>
      <c r="G3535" s="2" t="s">
        <v>46</v>
      </c>
      <c r="H3535" s="2" t="s">
        <v>47</v>
      </c>
      <c r="I3535" s="2" t="s">
        <v>18950</v>
      </c>
      <c r="J3535" s="2" t="s">
        <v>18951</v>
      </c>
      <c r="K3535" s="2" t="s">
        <v>252</v>
      </c>
      <c r="L3535" s="2" t="s">
        <v>4938</v>
      </c>
      <c r="M3535" s="2" t="s">
        <v>3776</v>
      </c>
      <c r="N3535" s="2" t="s">
        <v>18952</v>
      </c>
      <c r="O3535">
        <v>1</v>
      </c>
      <c r="P3535" s="2" t="s">
        <v>53</v>
      </c>
      <c r="Q3535">
        <v>100</v>
      </c>
      <c r="R3535">
        <v>0</v>
      </c>
      <c r="S3535" s="2" t="s">
        <v>54</v>
      </c>
      <c r="T3535" s="2" t="s">
        <v>55</v>
      </c>
      <c r="U3535" s="2" t="s">
        <v>147</v>
      </c>
      <c r="V3535" s="2"/>
      <c r="W3535">
        <v>20000</v>
      </c>
      <c r="X3535">
        <v>0</v>
      </c>
      <c r="Y3535">
        <v>0</v>
      </c>
      <c r="Z3535">
        <v>20000</v>
      </c>
      <c r="AB3535" s="2" t="s">
        <v>57</v>
      </c>
      <c r="AC3535">
        <v>13000</v>
      </c>
      <c r="AD3535">
        <v>7000</v>
      </c>
      <c r="AE3535">
        <v>90000</v>
      </c>
      <c r="AF3535">
        <v>1350</v>
      </c>
      <c r="AG3535" s="2" t="s">
        <v>19639</v>
      </c>
      <c r="AH3535" s="2"/>
      <c r="AI3535" s="1">
        <v>46206</v>
      </c>
      <c r="AJ3535" s="2"/>
      <c r="AK3535" s="2" t="s">
        <v>58</v>
      </c>
      <c r="AM3535" s="2" t="s">
        <v>59</v>
      </c>
      <c r="AP3535" s="2" t="s">
        <v>60</v>
      </c>
      <c r="AQ3535" s="2" t="s">
        <v>41</v>
      </c>
      <c r="AR3535">
        <v>70000</v>
      </c>
      <c r="AS3535" s="2" t="str">
        <f>_xlfn.IFNA(IF(VLOOKUP(all_resi[[#This Row],[No. Waybill]],settle_reconcile[No. Waybill],1,0)="","Recon","Recon"),"-")</f>
        <v>Recon</v>
      </c>
      <c r="AT3535" s="2">
        <f>all_resi[[#This Row],[Nilai COD]]-all_resi[[#This Row],[COD Fee]]-all_resi[[#This Row],[Total Biaya Setelah Diskon]]</f>
        <v>81650</v>
      </c>
      <c r="AU3535" s="2">
        <f>IF(all_resi[[#This Row],[Waktu Terima]]="","",_xlfn.DAYS(all_resi[[#This Row],[Waktu Terima]],all_resi[[#This Row],[Tanggal Pengiriman]]))</f>
        <v>2</v>
      </c>
    </row>
    <row r="3536" spans="1:47" x14ac:dyDescent="0.25">
      <c r="A3536" s="2" t="s">
        <v>19233</v>
      </c>
      <c r="B3536" s="1">
        <v>46204</v>
      </c>
      <c r="C3536" s="2" t="s">
        <v>42</v>
      </c>
      <c r="D3536" s="2" t="s">
        <v>43</v>
      </c>
      <c r="E3536" s="2" t="s">
        <v>44</v>
      </c>
      <c r="F3536" s="2" t="s">
        <v>45</v>
      </c>
      <c r="G3536" s="2" t="s">
        <v>46</v>
      </c>
      <c r="H3536" s="2" t="s">
        <v>47</v>
      </c>
      <c r="I3536" s="2" t="s">
        <v>19234</v>
      </c>
      <c r="J3536" s="2" t="s">
        <v>19235</v>
      </c>
      <c r="K3536" s="2" t="s">
        <v>388</v>
      </c>
      <c r="L3536" s="2" t="s">
        <v>3767</v>
      </c>
      <c r="M3536" s="2" t="s">
        <v>9074</v>
      </c>
      <c r="N3536" s="2" t="s">
        <v>19236</v>
      </c>
      <c r="O3536">
        <v>1</v>
      </c>
      <c r="P3536" s="2" t="s">
        <v>53</v>
      </c>
      <c r="Q3536">
        <v>100</v>
      </c>
      <c r="R3536">
        <v>0</v>
      </c>
      <c r="S3536" s="2" t="s">
        <v>54</v>
      </c>
      <c r="T3536" s="2" t="s">
        <v>55</v>
      </c>
      <c r="U3536" s="2" t="s">
        <v>97</v>
      </c>
      <c r="V3536" s="2"/>
      <c r="W3536">
        <v>85000</v>
      </c>
      <c r="X3536">
        <v>0</v>
      </c>
      <c r="Y3536">
        <v>0</v>
      </c>
      <c r="Z3536">
        <v>85000</v>
      </c>
      <c r="AB3536" s="2" t="s">
        <v>57</v>
      </c>
      <c r="AC3536">
        <v>34000</v>
      </c>
      <c r="AD3536">
        <v>51000</v>
      </c>
      <c r="AE3536">
        <v>155000</v>
      </c>
      <c r="AF3536">
        <v>2325</v>
      </c>
      <c r="AG3536" s="2" t="s">
        <v>19234</v>
      </c>
      <c r="AH3536" s="2"/>
      <c r="AI3536" s="1">
        <v>46210</v>
      </c>
      <c r="AJ3536" s="2"/>
      <c r="AK3536" s="2" t="s">
        <v>58</v>
      </c>
      <c r="AM3536" s="2" t="s">
        <v>59</v>
      </c>
      <c r="AP3536" s="2" t="s">
        <v>60</v>
      </c>
      <c r="AQ3536" s="2" t="s">
        <v>41</v>
      </c>
      <c r="AR3536">
        <v>70000</v>
      </c>
      <c r="AS3536" s="2" t="str">
        <f>_xlfn.IFNA(IF(VLOOKUP(all_resi[[#This Row],[No. Waybill]],settle_reconcile[No. Waybill],1,0)="","Recon","Recon"),"-")</f>
        <v>Recon</v>
      </c>
      <c r="AT3536" s="2">
        <f>all_resi[[#This Row],[Nilai COD]]-all_resi[[#This Row],[COD Fee]]-all_resi[[#This Row],[Total Biaya Setelah Diskon]]</f>
        <v>101675</v>
      </c>
      <c r="AU3536" s="2">
        <f>IF(all_resi[[#This Row],[Waktu Terima]]="","",_xlfn.DAYS(all_resi[[#This Row],[Waktu Terima]],all_resi[[#This Row],[Tanggal Pengiriman]]))</f>
        <v>6</v>
      </c>
    </row>
    <row r="3537" spans="1:47" x14ac:dyDescent="0.25">
      <c r="A3537" s="2" t="s">
        <v>18953</v>
      </c>
      <c r="B3537" s="1">
        <v>46204</v>
      </c>
      <c r="C3537" s="2" t="s">
        <v>42</v>
      </c>
      <c r="D3537" s="2" t="s">
        <v>43</v>
      </c>
      <c r="E3537" s="2" t="s">
        <v>44</v>
      </c>
      <c r="F3537" s="2" t="s">
        <v>45</v>
      </c>
      <c r="G3537" s="2" t="s">
        <v>46</v>
      </c>
      <c r="H3537" s="2" t="s">
        <v>47</v>
      </c>
      <c r="I3537" s="2" t="s">
        <v>18954</v>
      </c>
      <c r="J3537" s="2" t="s">
        <v>18955</v>
      </c>
      <c r="K3537" s="2" t="s">
        <v>106</v>
      </c>
      <c r="L3537" s="2" t="s">
        <v>987</v>
      </c>
      <c r="M3537" s="2" t="s">
        <v>18956</v>
      </c>
      <c r="N3537" s="2" t="s">
        <v>18957</v>
      </c>
      <c r="O3537">
        <v>1</v>
      </c>
      <c r="P3537" s="2" t="s">
        <v>53</v>
      </c>
      <c r="Q3537">
        <v>100</v>
      </c>
      <c r="R3537">
        <v>0</v>
      </c>
      <c r="S3537" s="2" t="s">
        <v>54</v>
      </c>
      <c r="T3537" s="2" t="s">
        <v>55</v>
      </c>
      <c r="U3537" s="2" t="s">
        <v>225</v>
      </c>
      <c r="V3537" s="2"/>
      <c r="W3537">
        <v>64000</v>
      </c>
      <c r="X3537">
        <v>0</v>
      </c>
      <c r="Y3537">
        <v>0</v>
      </c>
      <c r="Z3537">
        <v>64000</v>
      </c>
      <c r="AB3537" s="2" t="s">
        <v>57</v>
      </c>
      <c r="AC3537">
        <v>25600</v>
      </c>
      <c r="AD3537">
        <v>38400</v>
      </c>
      <c r="AE3537">
        <v>169000</v>
      </c>
      <c r="AF3537">
        <v>2535</v>
      </c>
      <c r="AG3537" s="2" t="s">
        <v>18954</v>
      </c>
      <c r="AH3537" s="2"/>
      <c r="AI3537" s="1">
        <v>46211</v>
      </c>
      <c r="AJ3537" s="2"/>
      <c r="AK3537" s="2" t="s">
        <v>58</v>
      </c>
      <c r="AM3537" s="2" t="s">
        <v>59</v>
      </c>
      <c r="AP3537" s="2" t="s">
        <v>60</v>
      </c>
      <c r="AQ3537" s="2" t="s">
        <v>41</v>
      </c>
      <c r="AR3537">
        <v>105000</v>
      </c>
      <c r="AS3537" s="2" t="str">
        <f>_xlfn.IFNA(IF(VLOOKUP(all_resi[[#This Row],[No. Waybill]],settle_reconcile[No. Waybill],1,0)="","Recon","Recon"),"-")</f>
        <v>-</v>
      </c>
      <c r="AT3537" s="2">
        <f>all_resi[[#This Row],[Nilai COD]]-all_resi[[#This Row],[COD Fee]]-all_resi[[#This Row],[Total Biaya Setelah Diskon]]</f>
        <v>128065</v>
      </c>
      <c r="AU3537" s="2">
        <f>IF(all_resi[[#This Row],[Waktu Terima]]="","",_xlfn.DAYS(all_resi[[#This Row],[Waktu Terima]],all_resi[[#This Row],[Tanggal Pengiriman]]))</f>
        <v>7</v>
      </c>
    </row>
    <row r="3538" spans="1:47" x14ac:dyDescent="0.25">
      <c r="A3538" s="2" t="s">
        <v>18976</v>
      </c>
      <c r="B3538" s="1">
        <v>46204</v>
      </c>
      <c r="C3538" s="2" t="s">
        <v>42</v>
      </c>
      <c r="D3538" s="2" t="s">
        <v>43</v>
      </c>
      <c r="E3538" s="2" t="s">
        <v>44</v>
      </c>
      <c r="F3538" s="2" t="s">
        <v>45</v>
      </c>
      <c r="G3538" s="2" t="s">
        <v>46</v>
      </c>
      <c r="H3538" s="2" t="s">
        <v>47</v>
      </c>
      <c r="I3538" s="2" t="s">
        <v>18977</v>
      </c>
      <c r="J3538" s="2" t="s">
        <v>18978</v>
      </c>
      <c r="K3538" s="2" t="s">
        <v>116</v>
      </c>
      <c r="L3538" s="2" t="s">
        <v>4393</v>
      </c>
      <c r="M3538" s="2" t="s">
        <v>18979</v>
      </c>
      <c r="N3538" s="2" t="s">
        <v>18980</v>
      </c>
      <c r="O3538">
        <v>1</v>
      </c>
      <c r="P3538" s="2" t="s">
        <v>53</v>
      </c>
      <c r="Q3538">
        <v>100</v>
      </c>
      <c r="R3538">
        <v>0</v>
      </c>
      <c r="S3538" s="2" t="s">
        <v>54</v>
      </c>
      <c r="T3538" s="2" t="s">
        <v>55</v>
      </c>
      <c r="U3538" s="2" t="s">
        <v>147</v>
      </c>
      <c r="V3538" s="2"/>
      <c r="W3538">
        <v>16000</v>
      </c>
      <c r="X3538">
        <v>0</v>
      </c>
      <c r="Y3538">
        <v>0</v>
      </c>
      <c r="Z3538">
        <v>16000</v>
      </c>
      <c r="AB3538" s="2" t="s">
        <v>57</v>
      </c>
      <c r="AC3538">
        <v>11000</v>
      </c>
      <c r="AD3538">
        <v>5000</v>
      </c>
      <c r="AE3538">
        <v>86000</v>
      </c>
      <c r="AF3538">
        <v>1290</v>
      </c>
      <c r="AG3538" s="2" t="s">
        <v>18977</v>
      </c>
      <c r="AH3538" s="2"/>
      <c r="AI3538" s="1">
        <v>46206</v>
      </c>
      <c r="AJ3538" s="2"/>
      <c r="AK3538" s="2" t="s">
        <v>58</v>
      </c>
      <c r="AM3538" s="2" t="s">
        <v>59</v>
      </c>
      <c r="AP3538" s="2" t="s">
        <v>60</v>
      </c>
      <c r="AQ3538" s="2" t="s">
        <v>41</v>
      </c>
      <c r="AR3538">
        <v>70000</v>
      </c>
      <c r="AS3538" s="2" t="str">
        <f>_xlfn.IFNA(IF(VLOOKUP(all_resi[[#This Row],[No. Waybill]],settle_reconcile[No. Waybill],1,0)="","Recon","Recon"),"-")</f>
        <v>Recon</v>
      </c>
      <c r="AT3538" s="2">
        <f>all_resi[[#This Row],[Nilai COD]]-all_resi[[#This Row],[COD Fee]]-all_resi[[#This Row],[Total Biaya Setelah Diskon]]</f>
        <v>79710</v>
      </c>
      <c r="AU3538" s="2">
        <f>IF(all_resi[[#This Row],[Waktu Terima]]="","",_xlfn.DAYS(all_resi[[#This Row],[Waktu Terima]],all_resi[[#This Row],[Tanggal Pengiriman]]))</f>
        <v>2</v>
      </c>
    </row>
    <row r="3539" spans="1:47" x14ac:dyDescent="0.25">
      <c r="A3539" s="2" t="s">
        <v>18926</v>
      </c>
      <c r="B3539" s="1">
        <v>46204</v>
      </c>
      <c r="C3539" s="2" t="s">
        <v>42</v>
      </c>
      <c r="D3539" s="2" t="s">
        <v>43</v>
      </c>
      <c r="E3539" s="2" t="s">
        <v>44</v>
      </c>
      <c r="F3539" s="2" t="s">
        <v>45</v>
      </c>
      <c r="G3539" s="2" t="s">
        <v>46</v>
      </c>
      <c r="H3539" s="2" t="s">
        <v>47</v>
      </c>
      <c r="I3539" s="2" t="s">
        <v>18927</v>
      </c>
      <c r="J3539" s="2" t="s">
        <v>18928</v>
      </c>
      <c r="K3539" s="2" t="s">
        <v>197</v>
      </c>
      <c r="L3539" s="2" t="s">
        <v>2107</v>
      </c>
      <c r="M3539" s="2" t="s">
        <v>18929</v>
      </c>
      <c r="N3539" s="2" t="s">
        <v>18930</v>
      </c>
      <c r="O3539">
        <v>1</v>
      </c>
      <c r="P3539" s="2" t="s">
        <v>53</v>
      </c>
      <c r="Q3539">
        <v>100</v>
      </c>
      <c r="R3539">
        <v>0</v>
      </c>
      <c r="S3539" s="2" t="s">
        <v>54</v>
      </c>
      <c r="T3539" s="2" t="s">
        <v>55</v>
      </c>
      <c r="U3539" s="2" t="s">
        <v>1980</v>
      </c>
      <c r="V3539" s="2"/>
      <c r="W3539">
        <v>72000</v>
      </c>
      <c r="X3539">
        <v>0</v>
      </c>
      <c r="Y3539">
        <v>0</v>
      </c>
      <c r="Z3539">
        <v>72000</v>
      </c>
      <c r="AB3539" s="2" t="s">
        <v>57</v>
      </c>
      <c r="AC3539">
        <v>28800</v>
      </c>
      <c r="AD3539">
        <v>43200</v>
      </c>
      <c r="AE3539">
        <v>214000</v>
      </c>
      <c r="AF3539">
        <v>3210</v>
      </c>
      <c r="AG3539" s="2"/>
      <c r="AH3539" s="2"/>
      <c r="AI3539" s="1"/>
      <c r="AJ3539" s="2"/>
      <c r="AK3539" s="2" t="s">
        <v>67</v>
      </c>
      <c r="AM3539" s="2" t="s">
        <v>59</v>
      </c>
      <c r="AP3539" s="2" t="s">
        <v>60</v>
      </c>
      <c r="AQ3539" s="2" t="s">
        <v>41</v>
      </c>
      <c r="AR3539">
        <v>142000</v>
      </c>
      <c r="AS3539" s="2" t="str">
        <f>_xlfn.IFNA(IF(VLOOKUP(all_resi[[#This Row],[No. Waybill]],settle_reconcile[No. Waybill],1,0)="","Recon","Recon"),"-")</f>
        <v>-</v>
      </c>
      <c r="AT3539" s="2">
        <f>all_resi[[#This Row],[Nilai COD]]-all_resi[[#This Row],[COD Fee]]-all_resi[[#This Row],[Total Biaya Setelah Diskon]]</f>
        <v>167590</v>
      </c>
      <c r="AU3539" s="2" t="str">
        <f>IF(all_resi[[#This Row],[Waktu Terima]]="","",_xlfn.DAYS(all_resi[[#This Row],[Waktu Terima]],all_resi[[#This Row],[Tanggal Pengiriman]]))</f>
        <v/>
      </c>
    </row>
    <row r="3540" spans="1:47" x14ac:dyDescent="0.25">
      <c r="A3540" s="2" t="s">
        <v>18931</v>
      </c>
      <c r="B3540" s="1">
        <v>46204</v>
      </c>
      <c r="C3540" s="2" t="s">
        <v>42</v>
      </c>
      <c r="D3540" s="2" t="s">
        <v>43</v>
      </c>
      <c r="E3540" s="2" t="s">
        <v>44</v>
      </c>
      <c r="F3540" s="2" t="s">
        <v>45</v>
      </c>
      <c r="G3540" s="2" t="s">
        <v>46</v>
      </c>
      <c r="H3540" s="2" t="s">
        <v>47</v>
      </c>
      <c r="I3540" s="2" t="s">
        <v>18932</v>
      </c>
      <c r="J3540" s="2" t="s">
        <v>18933</v>
      </c>
      <c r="K3540" s="2" t="s">
        <v>100</v>
      </c>
      <c r="L3540" s="2" t="s">
        <v>1496</v>
      </c>
      <c r="M3540" s="2" t="s">
        <v>18934</v>
      </c>
      <c r="N3540" s="2" t="s">
        <v>18935</v>
      </c>
      <c r="O3540">
        <v>1</v>
      </c>
      <c r="P3540" s="2" t="s">
        <v>53</v>
      </c>
      <c r="Q3540">
        <v>100</v>
      </c>
      <c r="R3540">
        <v>0</v>
      </c>
      <c r="S3540" s="2" t="s">
        <v>54</v>
      </c>
      <c r="T3540" s="2" t="s">
        <v>55</v>
      </c>
      <c r="U3540" s="2" t="s">
        <v>18936</v>
      </c>
      <c r="V3540" s="2"/>
      <c r="W3540">
        <v>23000</v>
      </c>
      <c r="X3540">
        <v>0</v>
      </c>
      <c r="Y3540">
        <v>0</v>
      </c>
      <c r="Z3540">
        <v>23000</v>
      </c>
      <c r="AB3540" s="2" t="s">
        <v>57</v>
      </c>
      <c r="AC3540">
        <v>17000</v>
      </c>
      <c r="AD3540">
        <v>6000</v>
      </c>
      <c r="AE3540">
        <v>93000</v>
      </c>
      <c r="AF3540">
        <v>1395</v>
      </c>
      <c r="AG3540" s="2" t="s">
        <v>18932</v>
      </c>
      <c r="AH3540" s="2"/>
      <c r="AI3540" s="1">
        <v>46207</v>
      </c>
      <c r="AJ3540" s="2"/>
      <c r="AK3540" s="2" t="s">
        <v>58</v>
      </c>
      <c r="AM3540" s="2" t="s">
        <v>59</v>
      </c>
      <c r="AP3540" s="2" t="s">
        <v>60</v>
      </c>
      <c r="AQ3540" s="2" t="s">
        <v>41</v>
      </c>
      <c r="AR3540">
        <v>70000</v>
      </c>
      <c r="AS3540" s="2" t="str">
        <f>_xlfn.IFNA(IF(VLOOKUP(all_resi[[#This Row],[No. Waybill]],settle_reconcile[No. Waybill],1,0)="","Recon","Recon"),"-")</f>
        <v>Recon</v>
      </c>
      <c r="AT3540" s="2">
        <f>all_resi[[#This Row],[Nilai COD]]-all_resi[[#This Row],[COD Fee]]-all_resi[[#This Row],[Total Biaya Setelah Diskon]]</f>
        <v>85605</v>
      </c>
      <c r="AU3540" s="2">
        <f>IF(all_resi[[#This Row],[Waktu Terima]]="","",_xlfn.DAYS(all_resi[[#This Row],[Waktu Terima]],all_resi[[#This Row],[Tanggal Pengiriman]]))</f>
        <v>3</v>
      </c>
    </row>
    <row r="3541" spans="1:47" x14ac:dyDescent="0.25">
      <c r="A3541" s="2" t="s">
        <v>18941</v>
      </c>
      <c r="B3541" s="1">
        <v>46204</v>
      </c>
      <c r="C3541" s="2" t="s">
        <v>42</v>
      </c>
      <c r="D3541" s="2" t="s">
        <v>43</v>
      </c>
      <c r="E3541" s="2" t="s">
        <v>44</v>
      </c>
      <c r="F3541" s="2" t="s">
        <v>45</v>
      </c>
      <c r="G3541" s="2" t="s">
        <v>46</v>
      </c>
      <c r="H3541" s="2" t="s">
        <v>47</v>
      </c>
      <c r="I3541" s="2" t="s">
        <v>18942</v>
      </c>
      <c r="J3541" s="2" t="s">
        <v>18943</v>
      </c>
      <c r="K3541" s="2" t="s">
        <v>121</v>
      </c>
      <c r="L3541" s="2" t="s">
        <v>3949</v>
      </c>
      <c r="M3541" s="2" t="s">
        <v>3950</v>
      </c>
      <c r="N3541" s="2" t="s">
        <v>18944</v>
      </c>
      <c r="O3541">
        <v>1</v>
      </c>
      <c r="P3541" s="2" t="s">
        <v>53</v>
      </c>
      <c r="Q3541">
        <v>100</v>
      </c>
      <c r="R3541">
        <v>0</v>
      </c>
      <c r="S3541" s="2" t="s">
        <v>54</v>
      </c>
      <c r="T3541" s="2" t="s">
        <v>55</v>
      </c>
      <c r="U3541" s="2" t="s">
        <v>97</v>
      </c>
      <c r="V3541" s="2"/>
      <c r="W3541">
        <v>85000</v>
      </c>
      <c r="X3541">
        <v>0</v>
      </c>
      <c r="Y3541">
        <v>0</v>
      </c>
      <c r="Z3541">
        <v>85000</v>
      </c>
      <c r="AB3541" s="2" t="s">
        <v>57</v>
      </c>
      <c r="AC3541">
        <v>34000</v>
      </c>
      <c r="AD3541">
        <v>51000</v>
      </c>
      <c r="AE3541">
        <v>155000</v>
      </c>
      <c r="AF3541">
        <v>2325</v>
      </c>
      <c r="AG3541" s="2" t="s">
        <v>18942</v>
      </c>
      <c r="AH3541" s="2"/>
      <c r="AI3541" s="1">
        <v>46210</v>
      </c>
      <c r="AJ3541" s="2"/>
      <c r="AK3541" s="2" t="s">
        <v>58</v>
      </c>
      <c r="AM3541" s="2" t="s">
        <v>59</v>
      </c>
      <c r="AP3541" s="2" t="s">
        <v>60</v>
      </c>
      <c r="AQ3541" s="2" t="s">
        <v>41</v>
      </c>
      <c r="AR3541">
        <v>70000</v>
      </c>
      <c r="AS3541" s="2" t="str">
        <f>_xlfn.IFNA(IF(VLOOKUP(all_resi[[#This Row],[No. Waybill]],settle_reconcile[No. Waybill],1,0)="","Recon","Recon"),"-")</f>
        <v>Recon</v>
      </c>
      <c r="AT3541" s="2">
        <f>all_resi[[#This Row],[Nilai COD]]-all_resi[[#This Row],[COD Fee]]-all_resi[[#This Row],[Total Biaya Setelah Diskon]]</f>
        <v>101675</v>
      </c>
      <c r="AU3541" s="2">
        <f>IF(all_resi[[#This Row],[Waktu Terima]]="","",_xlfn.DAYS(all_resi[[#This Row],[Waktu Terima]],all_resi[[#This Row],[Tanggal Pengiriman]]))</f>
        <v>6</v>
      </c>
    </row>
    <row r="3542" spans="1:47" x14ac:dyDescent="0.25">
      <c r="A3542" s="2" t="s">
        <v>19050</v>
      </c>
      <c r="B3542" s="1">
        <v>46204</v>
      </c>
      <c r="C3542" s="2" t="s">
        <v>42</v>
      </c>
      <c r="D3542" s="2" t="s">
        <v>43</v>
      </c>
      <c r="E3542" s="2" t="s">
        <v>44</v>
      </c>
      <c r="F3542" s="2" t="s">
        <v>45</v>
      </c>
      <c r="G3542" s="2" t="s">
        <v>46</v>
      </c>
      <c r="H3542" s="2" t="s">
        <v>47</v>
      </c>
      <c r="I3542" s="2" t="s">
        <v>19051</v>
      </c>
      <c r="J3542" s="2" t="s">
        <v>19052</v>
      </c>
      <c r="K3542" s="2" t="s">
        <v>237</v>
      </c>
      <c r="L3542" s="2" t="s">
        <v>11092</v>
      </c>
      <c r="M3542" s="2" t="s">
        <v>11093</v>
      </c>
      <c r="N3542" s="2" t="s">
        <v>19053</v>
      </c>
      <c r="O3542">
        <v>1</v>
      </c>
      <c r="P3542" s="2" t="s">
        <v>53</v>
      </c>
      <c r="Q3542">
        <v>100</v>
      </c>
      <c r="R3542">
        <v>0</v>
      </c>
      <c r="S3542" s="2" t="s">
        <v>54</v>
      </c>
      <c r="T3542" s="2" t="s">
        <v>55</v>
      </c>
      <c r="U3542" s="2" t="s">
        <v>147</v>
      </c>
      <c r="V3542" s="2"/>
      <c r="W3542">
        <v>58000</v>
      </c>
      <c r="X3542">
        <v>0</v>
      </c>
      <c r="Y3542">
        <v>0</v>
      </c>
      <c r="Z3542">
        <v>58000</v>
      </c>
      <c r="AB3542" s="2" t="s">
        <v>57</v>
      </c>
      <c r="AC3542">
        <v>23200</v>
      </c>
      <c r="AD3542">
        <v>34800</v>
      </c>
      <c r="AE3542">
        <v>128000</v>
      </c>
      <c r="AF3542">
        <v>1920</v>
      </c>
      <c r="AG3542" s="2"/>
      <c r="AH3542" s="2"/>
      <c r="AI3542" s="1"/>
      <c r="AJ3542" s="2"/>
      <c r="AK3542" s="2" t="s">
        <v>67</v>
      </c>
      <c r="AM3542" s="2" t="s">
        <v>59</v>
      </c>
      <c r="AP3542" s="2" t="s">
        <v>60</v>
      </c>
      <c r="AQ3542" s="2" t="s">
        <v>41</v>
      </c>
      <c r="AR3542">
        <v>70000</v>
      </c>
      <c r="AS3542" s="2" t="str">
        <f>_xlfn.IFNA(IF(VLOOKUP(all_resi[[#This Row],[No. Waybill]],settle_reconcile[No. Waybill],1,0)="","Recon","Recon"),"-")</f>
        <v>-</v>
      </c>
      <c r="AT3542" s="2">
        <f>all_resi[[#This Row],[Nilai COD]]-all_resi[[#This Row],[COD Fee]]-all_resi[[#This Row],[Total Biaya Setelah Diskon]]</f>
        <v>91280</v>
      </c>
      <c r="AU3542" s="2" t="str">
        <f>IF(all_resi[[#This Row],[Waktu Terima]]="","",_xlfn.DAYS(all_resi[[#This Row],[Waktu Terima]],all_resi[[#This Row],[Tanggal Pengiriman]]))</f>
        <v/>
      </c>
    </row>
    <row r="3543" spans="1:47" x14ac:dyDescent="0.25">
      <c r="A3543" s="2" t="s">
        <v>19037</v>
      </c>
      <c r="B3543" s="1">
        <v>46204</v>
      </c>
      <c r="C3543" s="2" t="s">
        <v>42</v>
      </c>
      <c r="D3543" s="2" t="s">
        <v>43</v>
      </c>
      <c r="E3543" s="2" t="s">
        <v>44</v>
      </c>
      <c r="F3543" s="2" t="s">
        <v>45</v>
      </c>
      <c r="G3543" s="2" t="s">
        <v>46</v>
      </c>
      <c r="H3543" s="2" t="s">
        <v>47</v>
      </c>
      <c r="I3543" s="2" t="s">
        <v>19038</v>
      </c>
      <c r="J3543" s="2" t="s">
        <v>19039</v>
      </c>
      <c r="K3543" s="2" t="s">
        <v>388</v>
      </c>
      <c r="L3543" s="2" t="s">
        <v>3767</v>
      </c>
      <c r="M3543" s="2" t="s">
        <v>19040</v>
      </c>
      <c r="N3543" s="2" t="s">
        <v>19041</v>
      </c>
      <c r="O3543">
        <v>1</v>
      </c>
      <c r="P3543" s="2" t="s">
        <v>53</v>
      </c>
      <c r="Q3543">
        <v>100</v>
      </c>
      <c r="R3543">
        <v>0</v>
      </c>
      <c r="S3543" s="2" t="s">
        <v>54</v>
      </c>
      <c r="T3543" s="2" t="s">
        <v>55</v>
      </c>
      <c r="U3543" s="2" t="s">
        <v>225</v>
      </c>
      <c r="V3543" s="2"/>
      <c r="W3543">
        <v>85000</v>
      </c>
      <c r="X3543">
        <v>0</v>
      </c>
      <c r="Y3543">
        <v>0</v>
      </c>
      <c r="Z3543">
        <v>85000</v>
      </c>
      <c r="AB3543" s="2" t="s">
        <v>57</v>
      </c>
      <c r="AC3543">
        <v>34000</v>
      </c>
      <c r="AD3543">
        <v>51000</v>
      </c>
      <c r="AE3543">
        <v>189000</v>
      </c>
      <c r="AF3543">
        <v>2835</v>
      </c>
      <c r="AG3543" s="2" t="s">
        <v>19038</v>
      </c>
      <c r="AH3543" s="2"/>
      <c r="AI3543" s="1">
        <v>46208</v>
      </c>
      <c r="AJ3543" s="2"/>
      <c r="AK3543" s="2" t="s">
        <v>58</v>
      </c>
      <c r="AM3543" s="2" t="s">
        <v>59</v>
      </c>
      <c r="AP3543" s="2" t="s">
        <v>60</v>
      </c>
      <c r="AQ3543" s="2" t="s">
        <v>41</v>
      </c>
      <c r="AR3543">
        <v>104000</v>
      </c>
      <c r="AS3543" s="2" t="str">
        <f>_xlfn.IFNA(IF(VLOOKUP(all_resi[[#This Row],[No. Waybill]],settle_reconcile[No. Waybill],1,0)="","Recon","Recon"),"-")</f>
        <v>Recon</v>
      </c>
      <c r="AT3543" s="2">
        <f>all_resi[[#This Row],[Nilai COD]]-all_resi[[#This Row],[COD Fee]]-all_resi[[#This Row],[Total Biaya Setelah Diskon]]</f>
        <v>135165</v>
      </c>
      <c r="AU3543" s="2">
        <f>IF(all_resi[[#This Row],[Waktu Terima]]="","",_xlfn.DAYS(all_resi[[#This Row],[Waktu Terima]],all_resi[[#This Row],[Tanggal Pengiriman]]))</f>
        <v>4</v>
      </c>
    </row>
    <row r="3544" spans="1:47" x14ac:dyDescent="0.25">
      <c r="A3544" s="2" t="s">
        <v>19042</v>
      </c>
      <c r="B3544" s="1">
        <v>46204</v>
      </c>
      <c r="C3544" s="2" t="s">
        <v>42</v>
      </c>
      <c r="D3544" s="2" t="s">
        <v>43</v>
      </c>
      <c r="E3544" s="2" t="s">
        <v>44</v>
      </c>
      <c r="F3544" s="2" t="s">
        <v>45</v>
      </c>
      <c r="G3544" s="2" t="s">
        <v>46</v>
      </c>
      <c r="H3544" s="2" t="s">
        <v>47</v>
      </c>
      <c r="I3544" s="2" t="s">
        <v>19043</v>
      </c>
      <c r="J3544" s="2" t="s">
        <v>19044</v>
      </c>
      <c r="K3544" s="2" t="s">
        <v>209</v>
      </c>
      <c r="L3544" s="2" t="s">
        <v>2573</v>
      </c>
      <c r="M3544" s="2" t="s">
        <v>7634</v>
      </c>
      <c r="N3544" s="2" t="s">
        <v>19045</v>
      </c>
      <c r="O3544">
        <v>1</v>
      </c>
      <c r="P3544" s="2" t="s">
        <v>53</v>
      </c>
      <c r="Q3544">
        <v>100</v>
      </c>
      <c r="R3544">
        <v>0</v>
      </c>
      <c r="S3544" s="2" t="s">
        <v>54</v>
      </c>
      <c r="T3544" s="2" t="s">
        <v>55</v>
      </c>
      <c r="U3544" s="2" t="s">
        <v>225</v>
      </c>
      <c r="V3544" s="2"/>
      <c r="W3544">
        <v>46000</v>
      </c>
      <c r="X3544">
        <v>0</v>
      </c>
      <c r="Y3544">
        <v>0</v>
      </c>
      <c r="Z3544">
        <v>46000</v>
      </c>
      <c r="AB3544" s="2" t="s">
        <v>57</v>
      </c>
      <c r="AC3544">
        <v>18400</v>
      </c>
      <c r="AD3544">
        <v>27600</v>
      </c>
      <c r="AE3544">
        <v>150000</v>
      </c>
      <c r="AF3544">
        <v>2250</v>
      </c>
      <c r="AG3544" s="2" t="s">
        <v>19043</v>
      </c>
      <c r="AH3544" s="2"/>
      <c r="AI3544" s="1">
        <v>46211</v>
      </c>
      <c r="AJ3544" s="2"/>
      <c r="AK3544" s="2" t="s">
        <v>58</v>
      </c>
      <c r="AM3544" s="2" t="s">
        <v>59</v>
      </c>
      <c r="AP3544" s="2" t="s">
        <v>60</v>
      </c>
      <c r="AQ3544" s="2" t="s">
        <v>41</v>
      </c>
      <c r="AR3544">
        <v>104000</v>
      </c>
      <c r="AS3544" s="2" t="str">
        <f>_xlfn.IFNA(IF(VLOOKUP(all_resi[[#This Row],[No. Waybill]],settle_reconcile[No. Waybill],1,0)="","Recon","Recon"),"-")</f>
        <v>-</v>
      </c>
      <c r="AT3544" s="2">
        <f>all_resi[[#This Row],[Nilai COD]]-all_resi[[#This Row],[COD Fee]]-all_resi[[#This Row],[Total Biaya Setelah Diskon]]</f>
        <v>120150</v>
      </c>
      <c r="AU3544" s="2">
        <f>IF(all_resi[[#This Row],[Waktu Terima]]="","",_xlfn.DAYS(all_resi[[#This Row],[Waktu Terima]],all_resi[[#This Row],[Tanggal Pengiriman]]))</f>
        <v>7</v>
      </c>
    </row>
    <row r="3545" spans="1:47" x14ac:dyDescent="0.25">
      <c r="A3545" s="2" t="s">
        <v>19046</v>
      </c>
      <c r="B3545" s="1">
        <v>46204</v>
      </c>
      <c r="C3545" s="2" t="s">
        <v>42</v>
      </c>
      <c r="D3545" s="2" t="s">
        <v>43</v>
      </c>
      <c r="E3545" s="2" t="s">
        <v>44</v>
      </c>
      <c r="F3545" s="2" t="s">
        <v>45</v>
      </c>
      <c r="G3545" s="2" t="s">
        <v>46</v>
      </c>
      <c r="H3545" s="2" t="s">
        <v>80</v>
      </c>
      <c r="I3545" s="2" t="s">
        <v>19047</v>
      </c>
      <c r="J3545" s="2" t="s">
        <v>19048</v>
      </c>
      <c r="K3545" s="2" t="s">
        <v>177</v>
      </c>
      <c r="L3545" s="2" t="s">
        <v>1245</v>
      </c>
      <c r="M3545" s="2" t="s">
        <v>2609</v>
      </c>
      <c r="N3545" s="2" t="s">
        <v>19049</v>
      </c>
      <c r="O3545">
        <v>1</v>
      </c>
      <c r="P3545" s="2" t="s">
        <v>53</v>
      </c>
      <c r="Q3545">
        <v>100</v>
      </c>
      <c r="R3545">
        <v>0</v>
      </c>
      <c r="S3545" s="2" t="s">
        <v>54</v>
      </c>
      <c r="T3545" s="2" t="s">
        <v>55</v>
      </c>
      <c r="U3545" s="2" t="s">
        <v>7888</v>
      </c>
      <c r="V3545" s="2"/>
      <c r="W3545">
        <v>80000</v>
      </c>
      <c r="X3545">
        <v>0</v>
      </c>
      <c r="Y3545">
        <v>0</v>
      </c>
      <c r="Z3545">
        <v>80000</v>
      </c>
      <c r="AB3545" s="2" t="s">
        <v>57</v>
      </c>
      <c r="AC3545">
        <v>32000</v>
      </c>
      <c r="AD3545">
        <v>48000</v>
      </c>
      <c r="AE3545">
        <v>230000</v>
      </c>
      <c r="AF3545">
        <v>3450</v>
      </c>
      <c r="AG3545" s="2" t="s">
        <v>19047</v>
      </c>
      <c r="AH3545" s="2"/>
      <c r="AI3545" s="1">
        <v>46210</v>
      </c>
      <c r="AJ3545" s="2" t="s">
        <v>87</v>
      </c>
      <c r="AK3545" s="2" t="s">
        <v>58</v>
      </c>
      <c r="AM3545" s="2" t="s">
        <v>59</v>
      </c>
      <c r="AP3545" s="2" t="s">
        <v>60</v>
      </c>
      <c r="AQ3545" s="2" t="s">
        <v>41</v>
      </c>
      <c r="AR3545">
        <v>150000</v>
      </c>
      <c r="AS3545" s="2" t="str">
        <f>_xlfn.IFNA(IF(VLOOKUP(all_resi[[#This Row],[No. Waybill]],settle_reconcile[No. Waybill],1,0)="","Recon","Recon"),"-")</f>
        <v>Recon</v>
      </c>
      <c r="AT3545" s="2">
        <f>all_resi[[#This Row],[Nilai COD]]-all_resi[[#This Row],[COD Fee]]-all_resi[[#This Row],[Total Biaya Setelah Diskon]]</f>
        <v>178550</v>
      </c>
      <c r="AU3545" s="2">
        <f>IF(all_resi[[#This Row],[Waktu Terima]]="","",_xlfn.DAYS(all_resi[[#This Row],[Waktu Terima]],all_resi[[#This Row],[Tanggal Pengiriman]]))</f>
        <v>6</v>
      </c>
    </row>
    <row r="3546" spans="1:47" x14ac:dyDescent="0.25">
      <c r="A3546" s="2" t="s">
        <v>19025</v>
      </c>
      <c r="B3546" s="1">
        <v>46204</v>
      </c>
      <c r="C3546" s="2" t="s">
        <v>42</v>
      </c>
      <c r="D3546" s="2" t="s">
        <v>43</v>
      </c>
      <c r="E3546" s="2" t="s">
        <v>44</v>
      </c>
      <c r="F3546" s="2" t="s">
        <v>45</v>
      </c>
      <c r="G3546" s="2" t="s">
        <v>46</v>
      </c>
      <c r="H3546" s="2" t="s">
        <v>47</v>
      </c>
      <c r="I3546" s="2" t="s">
        <v>19026</v>
      </c>
      <c r="J3546" s="2" t="s">
        <v>19027</v>
      </c>
      <c r="K3546" s="2" t="s">
        <v>156</v>
      </c>
      <c r="L3546" s="2" t="s">
        <v>157</v>
      </c>
      <c r="M3546" s="2" t="s">
        <v>158</v>
      </c>
      <c r="N3546" s="2" t="s">
        <v>19028</v>
      </c>
      <c r="O3546">
        <v>1</v>
      </c>
      <c r="P3546" s="2" t="s">
        <v>53</v>
      </c>
      <c r="Q3546">
        <v>100</v>
      </c>
      <c r="R3546">
        <v>0</v>
      </c>
      <c r="S3546" s="2" t="s">
        <v>54</v>
      </c>
      <c r="T3546" s="2" t="s">
        <v>55</v>
      </c>
      <c r="U3546" s="2" t="s">
        <v>8016</v>
      </c>
      <c r="V3546" s="2"/>
      <c r="W3546">
        <v>80000</v>
      </c>
      <c r="X3546">
        <v>0</v>
      </c>
      <c r="Y3546">
        <v>0</v>
      </c>
      <c r="Z3546">
        <v>80000</v>
      </c>
      <c r="AB3546" s="2" t="s">
        <v>57</v>
      </c>
      <c r="AC3546">
        <v>32000</v>
      </c>
      <c r="AD3546">
        <v>48000</v>
      </c>
      <c r="AE3546">
        <v>274000</v>
      </c>
      <c r="AF3546">
        <v>4110</v>
      </c>
      <c r="AG3546" s="2" t="s">
        <v>19026</v>
      </c>
      <c r="AH3546" s="2"/>
      <c r="AI3546" s="1">
        <v>46209</v>
      </c>
      <c r="AJ3546" s="2"/>
      <c r="AK3546" s="2" t="s">
        <v>58</v>
      </c>
      <c r="AM3546" s="2" t="s">
        <v>59</v>
      </c>
      <c r="AP3546" s="2" t="s">
        <v>60</v>
      </c>
      <c r="AQ3546" s="2" t="s">
        <v>41</v>
      </c>
      <c r="AR3546">
        <v>194000</v>
      </c>
      <c r="AS3546" s="2" t="str">
        <f>_xlfn.IFNA(IF(VLOOKUP(all_resi[[#This Row],[No. Waybill]],settle_reconcile[No. Waybill],1,0)="","Recon","Recon"),"-")</f>
        <v>Recon</v>
      </c>
      <c r="AT3546" s="2">
        <f>all_resi[[#This Row],[Nilai COD]]-all_resi[[#This Row],[COD Fee]]-all_resi[[#This Row],[Total Biaya Setelah Diskon]]</f>
        <v>221890</v>
      </c>
      <c r="AU3546" s="2">
        <f>IF(all_resi[[#This Row],[Waktu Terima]]="","",_xlfn.DAYS(all_resi[[#This Row],[Waktu Terima]],all_resi[[#This Row],[Tanggal Pengiriman]]))</f>
        <v>5</v>
      </c>
    </row>
    <row r="3547" spans="1:47" x14ac:dyDescent="0.25">
      <c r="A3547" s="2" t="s">
        <v>19029</v>
      </c>
      <c r="B3547" s="1">
        <v>46204</v>
      </c>
      <c r="C3547" s="2" t="s">
        <v>42</v>
      </c>
      <c r="D3547" s="2" t="s">
        <v>43</v>
      </c>
      <c r="E3547" s="2" t="s">
        <v>44</v>
      </c>
      <c r="F3547" s="2" t="s">
        <v>45</v>
      </c>
      <c r="G3547" s="2" t="s">
        <v>46</v>
      </c>
      <c r="H3547" s="2" t="s">
        <v>47</v>
      </c>
      <c r="I3547" s="2" t="s">
        <v>19030</v>
      </c>
      <c r="J3547" s="2" t="s">
        <v>19031</v>
      </c>
      <c r="K3547" s="2" t="s">
        <v>126</v>
      </c>
      <c r="L3547" s="2" t="s">
        <v>1109</v>
      </c>
      <c r="M3547" s="2" t="s">
        <v>3252</v>
      </c>
      <c r="N3547" s="2" t="s">
        <v>19032</v>
      </c>
      <c r="O3547">
        <v>1</v>
      </c>
      <c r="P3547" s="2" t="s">
        <v>53</v>
      </c>
      <c r="Q3547">
        <v>100</v>
      </c>
      <c r="R3547">
        <v>0</v>
      </c>
      <c r="S3547" s="2" t="s">
        <v>54</v>
      </c>
      <c r="T3547" s="2" t="s">
        <v>55</v>
      </c>
      <c r="U3547" s="2" t="s">
        <v>877</v>
      </c>
      <c r="V3547" s="2"/>
      <c r="W3547">
        <v>74000</v>
      </c>
      <c r="X3547">
        <v>0</v>
      </c>
      <c r="Y3547">
        <v>0</v>
      </c>
      <c r="Z3547">
        <v>74000</v>
      </c>
      <c r="AB3547" s="2" t="s">
        <v>57</v>
      </c>
      <c r="AC3547">
        <v>29600</v>
      </c>
      <c r="AD3547">
        <v>44400</v>
      </c>
      <c r="AE3547">
        <v>190000</v>
      </c>
      <c r="AF3547">
        <v>2850</v>
      </c>
      <c r="AG3547" s="2"/>
      <c r="AH3547" s="2"/>
      <c r="AI3547" s="1"/>
      <c r="AJ3547" s="2"/>
      <c r="AK3547" s="2" t="s">
        <v>67</v>
      </c>
      <c r="AM3547" s="2" t="s">
        <v>59</v>
      </c>
      <c r="AP3547" s="2" t="s">
        <v>60</v>
      </c>
      <c r="AQ3547" s="2" t="s">
        <v>41</v>
      </c>
      <c r="AR3547">
        <v>116000</v>
      </c>
      <c r="AS3547" s="2" t="str">
        <f>_xlfn.IFNA(IF(VLOOKUP(all_resi[[#This Row],[No. Waybill]],settle_reconcile[No. Waybill],1,0)="","Recon","Recon"),"-")</f>
        <v>-</v>
      </c>
      <c r="AT3547" s="2">
        <f>all_resi[[#This Row],[Nilai COD]]-all_resi[[#This Row],[COD Fee]]-all_resi[[#This Row],[Total Biaya Setelah Diskon]]</f>
        <v>142750</v>
      </c>
      <c r="AU3547" s="2" t="str">
        <f>IF(all_resi[[#This Row],[Waktu Terima]]="","",_xlfn.DAYS(all_resi[[#This Row],[Waktu Terima]],all_resi[[#This Row],[Tanggal Pengiriman]]))</f>
        <v/>
      </c>
    </row>
    <row r="3548" spans="1:47" x14ac:dyDescent="0.25">
      <c r="A3548" s="2" t="s">
        <v>19033</v>
      </c>
      <c r="B3548" s="1">
        <v>46204</v>
      </c>
      <c r="C3548" s="2" t="s">
        <v>42</v>
      </c>
      <c r="D3548" s="2" t="s">
        <v>43</v>
      </c>
      <c r="E3548" s="2" t="s">
        <v>44</v>
      </c>
      <c r="F3548" s="2" t="s">
        <v>45</v>
      </c>
      <c r="G3548" s="2" t="s">
        <v>46</v>
      </c>
      <c r="H3548" s="2" t="s">
        <v>47</v>
      </c>
      <c r="I3548" s="2" t="s">
        <v>19034</v>
      </c>
      <c r="J3548" s="2" t="s">
        <v>19035</v>
      </c>
      <c r="K3548" s="2" t="s">
        <v>388</v>
      </c>
      <c r="L3548" s="2" t="s">
        <v>389</v>
      </c>
      <c r="M3548" s="2" t="s">
        <v>9008</v>
      </c>
      <c r="N3548" s="2" t="s">
        <v>19036</v>
      </c>
      <c r="O3548">
        <v>1</v>
      </c>
      <c r="P3548" s="2" t="s">
        <v>53</v>
      </c>
      <c r="Q3548">
        <v>100</v>
      </c>
      <c r="R3548">
        <v>0</v>
      </c>
      <c r="S3548" s="2" t="s">
        <v>54</v>
      </c>
      <c r="T3548" s="2" t="s">
        <v>55</v>
      </c>
      <c r="U3548" s="2" t="s">
        <v>97</v>
      </c>
      <c r="V3548" s="2"/>
      <c r="W3548">
        <v>85000</v>
      </c>
      <c r="X3548">
        <v>0</v>
      </c>
      <c r="Y3548">
        <v>0</v>
      </c>
      <c r="Z3548">
        <v>85000</v>
      </c>
      <c r="AB3548" s="2" t="s">
        <v>57</v>
      </c>
      <c r="AC3548">
        <v>34000</v>
      </c>
      <c r="AD3548">
        <v>51000</v>
      </c>
      <c r="AE3548">
        <v>155000</v>
      </c>
      <c r="AF3548">
        <v>2325</v>
      </c>
      <c r="AG3548" s="2" t="s">
        <v>19034</v>
      </c>
      <c r="AH3548" s="2"/>
      <c r="AI3548" s="1">
        <v>46210</v>
      </c>
      <c r="AJ3548" s="2"/>
      <c r="AK3548" s="2" t="s">
        <v>58</v>
      </c>
      <c r="AM3548" s="2" t="s">
        <v>59</v>
      </c>
      <c r="AP3548" s="2" t="s">
        <v>60</v>
      </c>
      <c r="AQ3548" s="2" t="s">
        <v>41</v>
      </c>
      <c r="AR3548">
        <v>70000</v>
      </c>
      <c r="AS3548" s="2" t="str">
        <f>_xlfn.IFNA(IF(VLOOKUP(all_resi[[#This Row],[No. Waybill]],settle_reconcile[No. Waybill],1,0)="","Recon","Recon"),"-")</f>
        <v>Recon</v>
      </c>
      <c r="AT3548" s="2">
        <f>all_resi[[#This Row],[Nilai COD]]-all_resi[[#This Row],[COD Fee]]-all_resi[[#This Row],[Total Biaya Setelah Diskon]]</f>
        <v>101675</v>
      </c>
      <c r="AU3548" s="2">
        <f>IF(all_resi[[#This Row],[Waktu Terima]]="","",_xlfn.DAYS(all_resi[[#This Row],[Waktu Terima]],all_resi[[#This Row],[Tanggal Pengiriman]]))</f>
        <v>6</v>
      </c>
    </row>
    <row r="3549" spans="1:47" x14ac:dyDescent="0.25">
      <c r="A3549" s="2" t="s">
        <v>19225</v>
      </c>
      <c r="B3549" s="1">
        <v>46204</v>
      </c>
      <c r="C3549" s="2" t="s">
        <v>42</v>
      </c>
      <c r="D3549" s="2" t="s">
        <v>43</v>
      </c>
      <c r="E3549" s="2" t="s">
        <v>44</v>
      </c>
      <c r="F3549" s="2" t="s">
        <v>45</v>
      </c>
      <c r="G3549" s="2" t="s">
        <v>46</v>
      </c>
      <c r="H3549" s="2" t="s">
        <v>47</v>
      </c>
      <c r="I3549" s="2" t="s">
        <v>19226</v>
      </c>
      <c r="J3549" s="2" t="s">
        <v>19227</v>
      </c>
      <c r="K3549" s="2" t="s">
        <v>75</v>
      </c>
      <c r="L3549" s="2" t="s">
        <v>355</v>
      </c>
      <c r="M3549" s="2" t="s">
        <v>355</v>
      </c>
      <c r="N3549" s="2" t="s">
        <v>19228</v>
      </c>
      <c r="O3549">
        <v>1</v>
      </c>
      <c r="P3549" s="2" t="s">
        <v>53</v>
      </c>
      <c r="Q3549">
        <v>100</v>
      </c>
      <c r="R3549">
        <v>0</v>
      </c>
      <c r="S3549" s="2" t="s">
        <v>54</v>
      </c>
      <c r="T3549" s="2" t="s">
        <v>55</v>
      </c>
      <c r="U3549" s="2" t="s">
        <v>225</v>
      </c>
      <c r="V3549" s="2"/>
      <c r="W3549">
        <v>60000</v>
      </c>
      <c r="X3549">
        <v>0</v>
      </c>
      <c r="Y3549">
        <v>0</v>
      </c>
      <c r="Z3549">
        <v>60000</v>
      </c>
      <c r="AB3549" s="2" t="s">
        <v>57</v>
      </c>
      <c r="AC3549">
        <v>24000</v>
      </c>
      <c r="AD3549">
        <v>36000</v>
      </c>
      <c r="AE3549">
        <v>156000</v>
      </c>
      <c r="AF3549">
        <v>2340</v>
      </c>
      <c r="AG3549" s="2" t="s">
        <v>19226</v>
      </c>
      <c r="AH3549" s="2"/>
      <c r="AI3549" s="1">
        <v>46210</v>
      </c>
      <c r="AJ3549" s="2"/>
      <c r="AK3549" s="2" t="s">
        <v>58</v>
      </c>
      <c r="AM3549" s="2" t="s">
        <v>59</v>
      </c>
      <c r="AP3549" s="2" t="s">
        <v>60</v>
      </c>
      <c r="AQ3549" s="2" t="s">
        <v>41</v>
      </c>
      <c r="AR3549">
        <v>96000</v>
      </c>
      <c r="AS3549" s="2" t="str">
        <f>_xlfn.IFNA(IF(VLOOKUP(all_resi[[#This Row],[No. Waybill]],settle_reconcile[No. Waybill],1,0)="","Recon","Recon"),"-")</f>
        <v>Recon</v>
      </c>
      <c r="AT3549" s="2">
        <f>all_resi[[#This Row],[Nilai COD]]-all_resi[[#This Row],[COD Fee]]-all_resi[[#This Row],[Total Biaya Setelah Diskon]]</f>
        <v>117660</v>
      </c>
      <c r="AU3549" s="2">
        <f>IF(all_resi[[#This Row],[Waktu Terima]]="","",_xlfn.DAYS(all_resi[[#This Row],[Waktu Terima]],all_resi[[#This Row],[Tanggal Pengiriman]]))</f>
        <v>6</v>
      </c>
    </row>
    <row r="3550" spans="1:47" x14ac:dyDescent="0.25">
      <c r="A3550" s="2" t="s">
        <v>19220</v>
      </c>
      <c r="B3550" s="1">
        <v>46204</v>
      </c>
      <c r="C3550" s="2" t="s">
        <v>42</v>
      </c>
      <c r="D3550" s="2" t="s">
        <v>43</v>
      </c>
      <c r="E3550" s="2" t="s">
        <v>44</v>
      </c>
      <c r="F3550" s="2" t="s">
        <v>45</v>
      </c>
      <c r="G3550" s="2" t="s">
        <v>46</v>
      </c>
      <c r="H3550" s="2" t="s">
        <v>47</v>
      </c>
      <c r="I3550" s="2" t="s">
        <v>19221</v>
      </c>
      <c r="J3550" s="2" t="s">
        <v>19222</v>
      </c>
      <c r="K3550" s="2" t="s">
        <v>143</v>
      </c>
      <c r="L3550" s="2" t="s">
        <v>1506</v>
      </c>
      <c r="M3550" s="2" t="s">
        <v>19223</v>
      </c>
      <c r="N3550" s="2" t="s">
        <v>19224</v>
      </c>
      <c r="O3550">
        <v>1</v>
      </c>
      <c r="P3550" s="2" t="s">
        <v>53</v>
      </c>
      <c r="Q3550">
        <v>100</v>
      </c>
      <c r="R3550">
        <v>0</v>
      </c>
      <c r="S3550" s="2" t="s">
        <v>54</v>
      </c>
      <c r="T3550" s="2" t="s">
        <v>55</v>
      </c>
      <c r="U3550" s="2" t="s">
        <v>147</v>
      </c>
      <c r="V3550" s="2"/>
      <c r="W3550">
        <v>25000</v>
      </c>
      <c r="X3550">
        <v>0</v>
      </c>
      <c r="Y3550">
        <v>0</v>
      </c>
      <c r="Z3550">
        <v>25000</v>
      </c>
      <c r="AB3550" s="2" t="s">
        <v>57</v>
      </c>
      <c r="AC3550">
        <v>18000</v>
      </c>
      <c r="AD3550">
        <v>7000</v>
      </c>
      <c r="AE3550">
        <v>95000</v>
      </c>
      <c r="AF3550">
        <v>1425</v>
      </c>
      <c r="AG3550" s="2" t="s">
        <v>43</v>
      </c>
      <c r="AH3550" s="2"/>
      <c r="AI3550" s="1">
        <v>46210</v>
      </c>
      <c r="AJ3550" s="2"/>
      <c r="AK3550" s="2" t="s">
        <v>67</v>
      </c>
      <c r="AM3550" s="2" t="s">
        <v>59</v>
      </c>
      <c r="AP3550" s="2" t="s">
        <v>60</v>
      </c>
      <c r="AQ3550" s="2" t="s">
        <v>41</v>
      </c>
      <c r="AR3550">
        <v>70000</v>
      </c>
      <c r="AS3550" s="2" t="str">
        <f>_xlfn.IFNA(IF(VLOOKUP(all_resi[[#This Row],[No. Waybill]],settle_reconcile[No. Waybill],1,0)="","Recon","Recon"),"-")</f>
        <v>-</v>
      </c>
      <c r="AT3550" s="2">
        <f>all_resi[[#This Row],[Nilai COD]]-all_resi[[#This Row],[COD Fee]]-all_resi[[#This Row],[Total Biaya Setelah Diskon]]</f>
        <v>86575</v>
      </c>
      <c r="AU3550" s="2">
        <f>IF(all_resi[[#This Row],[Waktu Terima]]="","",_xlfn.DAYS(all_resi[[#This Row],[Waktu Terima]],all_resi[[#This Row],[Tanggal Pengiriman]]))</f>
        <v>6</v>
      </c>
    </row>
    <row r="3551" spans="1:47" x14ac:dyDescent="0.25">
      <c r="A3551" s="2" t="s">
        <v>19135</v>
      </c>
      <c r="B3551" s="1">
        <v>46204</v>
      </c>
      <c r="C3551" s="2" t="s">
        <v>42</v>
      </c>
      <c r="D3551" s="2" t="s">
        <v>43</v>
      </c>
      <c r="E3551" s="2" t="s">
        <v>44</v>
      </c>
      <c r="F3551" s="2" t="s">
        <v>45</v>
      </c>
      <c r="G3551" s="2" t="s">
        <v>46</v>
      </c>
      <c r="H3551" s="2" t="s">
        <v>47</v>
      </c>
      <c r="I3551" s="2" t="s">
        <v>19136</v>
      </c>
      <c r="J3551" s="2" t="s">
        <v>19137</v>
      </c>
      <c r="K3551" s="2" t="s">
        <v>49</v>
      </c>
      <c r="L3551" s="2" t="s">
        <v>151</v>
      </c>
      <c r="M3551" s="2" t="s">
        <v>2097</v>
      </c>
      <c r="N3551" s="2" t="s">
        <v>19138</v>
      </c>
      <c r="O3551">
        <v>1</v>
      </c>
      <c r="P3551" s="2" t="s">
        <v>53</v>
      </c>
      <c r="Q3551">
        <v>100</v>
      </c>
      <c r="R3551">
        <v>0</v>
      </c>
      <c r="S3551" s="2" t="s">
        <v>54</v>
      </c>
      <c r="T3551" s="2" t="s">
        <v>55</v>
      </c>
      <c r="U3551" s="2" t="s">
        <v>877</v>
      </c>
      <c r="V3551" s="2"/>
      <c r="W3551">
        <v>53000</v>
      </c>
      <c r="X3551">
        <v>0</v>
      </c>
      <c r="Y3551">
        <v>0</v>
      </c>
      <c r="Z3551">
        <v>53000</v>
      </c>
      <c r="AB3551" s="2" t="s">
        <v>57</v>
      </c>
      <c r="AC3551">
        <v>21200</v>
      </c>
      <c r="AD3551">
        <v>31800</v>
      </c>
      <c r="AE3551">
        <v>178000</v>
      </c>
      <c r="AF3551">
        <v>2670</v>
      </c>
      <c r="AG3551" s="2"/>
      <c r="AH3551" s="2"/>
      <c r="AI3551" s="1"/>
      <c r="AJ3551" s="2"/>
      <c r="AK3551" s="2" t="s">
        <v>67</v>
      </c>
      <c r="AM3551" s="2" t="s">
        <v>59</v>
      </c>
      <c r="AP3551" s="2" t="s">
        <v>3437</v>
      </c>
      <c r="AQ3551" s="2" t="s">
        <v>41</v>
      </c>
      <c r="AR3551">
        <v>125000</v>
      </c>
      <c r="AS3551" s="2" t="str">
        <f>_xlfn.IFNA(IF(VLOOKUP(all_resi[[#This Row],[No. Waybill]],settle_reconcile[No. Waybill],1,0)="","Recon","Recon"),"-")</f>
        <v>-</v>
      </c>
      <c r="AT3551" s="2">
        <f>all_resi[[#This Row],[Nilai COD]]-all_resi[[#This Row],[COD Fee]]-all_resi[[#This Row],[Total Biaya Setelah Diskon]]</f>
        <v>143530</v>
      </c>
      <c r="AU3551" s="2" t="str">
        <f>IF(all_resi[[#This Row],[Waktu Terima]]="","",_xlfn.DAYS(all_resi[[#This Row],[Waktu Terima]],all_resi[[#This Row],[Tanggal Pengiriman]]))</f>
        <v/>
      </c>
    </row>
    <row r="3552" spans="1:47" x14ac:dyDescent="0.25">
      <c r="A3552" s="2" t="s">
        <v>19139</v>
      </c>
      <c r="B3552" s="1">
        <v>46204</v>
      </c>
      <c r="C3552" s="2" t="s">
        <v>42</v>
      </c>
      <c r="D3552" s="2" t="s">
        <v>43</v>
      </c>
      <c r="E3552" s="2" t="s">
        <v>44</v>
      </c>
      <c r="F3552" s="2" t="s">
        <v>45</v>
      </c>
      <c r="G3552" s="2" t="s">
        <v>46</v>
      </c>
      <c r="H3552" s="2" t="s">
        <v>47</v>
      </c>
      <c r="I3552" s="2" t="s">
        <v>19140</v>
      </c>
      <c r="J3552" s="2" t="s">
        <v>19141</v>
      </c>
      <c r="K3552" s="2" t="s">
        <v>82</v>
      </c>
      <c r="L3552" s="2" t="s">
        <v>1843</v>
      </c>
      <c r="M3552" s="2" t="s">
        <v>19142</v>
      </c>
      <c r="N3552" s="2" t="s">
        <v>19143</v>
      </c>
      <c r="O3552">
        <v>1</v>
      </c>
      <c r="P3552" s="2" t="s">
        <v>53</v>
      </c>
      <c r="Q3552">
        <v>100</v>
      </c>
      <c r="R3552">
        <v>0</v>
      </c>
      <c r="S3552" s="2" t="s">
        <v>54</v>
      </c>
      <c r="T3552" s="2" t="s">
        <v>55</v>
      </c>
      <c r="U3552" s="2" t="s">
        <v>225</v>
      </c>
      <c r="V3552" s="2"/>
      <c r="W3552">
        <v>57000</v>
      </c>
      <c r="X3552">
        <v>0</v>
      </c>
      <c r="Y3552">
        <v>0</v>
      </c>
      <c r="Z3552">
        <v>57000</v>
      </c>
      <c r="AB3552" s="2" t="s">
        <v>57</v>
      </c>
      <c r="AC3552">
        <v>22800</v>
      </c>
      <c r="AD3552">
        <v>34200</v>
      </c>
      <c r="AE3552">
        <v>161000</v>
      </c>
      <c r="AF3552">
        <v>2415</v>
      </c>
      <c r="AG3552" s="2" t="s">
        <v>11423</v>
      </c>
      <c r="AH3552" s="2" t="s">
        <v>149</v>
      </c>
      <c r="AI3552" s="1">
        <v>46211</v>
      </c>
      <c r="AJ3552" s="2"/>
      <c r="AK3552" s="2" t="s">
        <v>67</v>
      </c>
      <c r="AM3552" s="2" t="s">
        <v>59</v>
      </c>
      <c r="AP3552" s="2" t="s">
        <v>60</v>
      </c>
      <c r="AQ3552" s="2" t="s">
        <v>41</v>
      </c>
      <c r="AR3552">
        <v>104000</v>
      </c>
      <c r="AS3552" s="2" t="str">
        <f>_xlfn.IFNA(IF(VLOOKUP(all_resi[[#This Row],[No. Waybill]],settle_reconcile[No. Waybill],1,0)="","Recon","Recon"),"-")</f>
        <v>-</v>
      </c>
      <c r="AT3552" s="2">
        <f>all_resi[[#This Row],[Nilai COD]]-all_resi[[#This Row],[COD Fee]]-all_resi[[#This Row],[Total Biaya Setelah Diskon]]</f>
        <v>124385</v>
      </c>
      <c r="AU3552" s="2">
        <f>IF(all_resi[[#This Row],[Waktu Terima]]="","",_xlfn.DAYS(all_resi[[#This Row],[Waktu Terima]],all_resi[[#This Row],[Tanggal Pengiriman]]))</f>
        <v>7</v>
      </c>
    </row>
    <row r="3553" spans="1:47" x14ac:dyDescent="0.25">
      <c r="A3553" s="2" t="s">
        <v>18968</v>
      </c>
      <c r="B3553" s="1">
        <v>46204</v>
      </c>
      <c r="C3553" s="2" t="s">
        <v>42</v>
      </c>
      <c r="D3553" s="2" t="s">
        <v>43</v>
      </c>
      <c r="E3553" s="2" t="s">
        <v>44</v>
      </c>
      <c r="F3553" s="2" t="s">
        <v>45</v>
      </c>
      <c r="G3553" s="2" t="s">
        <v>46</v>
      </c>
      <c r="H3553" s="2" t="s">
        <v>80</v>
      </c>
      <c r="I3553" s="2" t="s">
        <v>18969</v>
      </c>
      <c r="J3553" s="2" t="s">
        <v>18970</v>
      </c>
      <c r="K3553" s="2" t="s">
        <v>82</v>
      </c>
      <c r="L3553" s="2" t="s">
        <v>1843</v>
      </c>
      <c r="M3553" s="2" t="s">
        <v>1844</v>
      </c>
      <c r="N3553" s="2" t="s">
        <v>18971</v>
      </c>
      <c r="O3553">
        <v>1</v>
      </c>
      <c r="P3553" s="2" t="s">
        <v>53</v>
      </c>
      <c r="Q3553">
        <v>100</v>
      </c>
      <c r="R3553">
        <v>0</v>
      </c>
      <c r="S3553" s="2" t="s">
        <v>54</v>
      </c>
      <c r="T3553" s="2" t="s">
        <v>55</v>
      </c>
      <c r="U3553" s="2" t="s">
        <v>86</v>
      </c>
      <c r="V3553" s="2"/>
      <c r="W3553">
        <v>57000</v>
      </c>
      <c r="X3553">
        <v>0</v>
      </c>
      <c r="Y3553">
        <v>0</v>
      </c>
      <c r="Z3553">
        <v>57000</v>
      </c>
      <c r="AB3553" s="2" t="s">
        <v>57</v>
      </c>
      <c r="AC3553">
        <v>22800</v>
      </c>
      <c r="AD3553">
        <v>34200</v>
      </c>
      <c r="AE3553">
        <v>113000</v>
      </c>
      <c r="AF3553">
        <v>1695</v>
      </c>
      <c r="AG3553" s="2" t="s">
        <v>18969</v>
      </c>
      <c r="AH3553" s="2"/>
      <c r="AI3553" s="1">
        <v>46207</v>
      </c>
      <c r="AJ3553" s="2" t="s">
        <v>87</v>
      </c>
      <c r="AK3553" s="2" t="s">
        <v>58</v>
      </c>
      <c r="AM3553" s="2" t="s">
        <v>59</v>
      </c>
      <c r="AP3553" s="2" t="s">
        <v>60</v>
      </c>
      <c r="AQ3553" s="2" t="s">
        <v>41</v>
      </c>
      <c r="AR3553">
        <v>56000</v>
      </c>
      <c r="AS3553" s="2" t="str">
        <f>_xlfn.IFNA(IF(VLOOKUP(all_resi[[#This Row],[No. Waybill]],settle_reconcile[No. Waybill],1,0)="","Recon","Recon"),"-")</f>
        <v>Recon</v>
      </c>
      <c r="AT3553" s="2">
        <f>all_resi[[#This Row],[Nilai COD]]-all_resi[[#This Row],[COD Fee]]-all_resi[[#This Row],[Total Biaya Setelah Diskon]]</f>
        <v>77105</v>
      </c>
      <c r="AU3553" s="2">
        <f>IF(all_resi[[#This Row],[Waktu Terima]]="","",_xlfn.DAYS(all_resi[[#This Row],[Waktu Terima]],all_resi[[#This Row],[Tanggal Pengiriman]]))</f>
        <v>3</v>
      </c>
    </row>
    <row r="3554" spans="1:47" x14ac:dyDescent="0.25">
      <c r="A3554" s="2" t="s">
        <v>19190</v>
      </c>
      <c r="B3554" s="1">
        <v>46204</v>
      </c>
      <c r="C3554" s="2" t="s">
        <v>42</v>
      </c>
      <c r="D3554" s="2" t="s">
        <v>43</v>
      </c>
      <c r="E3554" s="2" t="s">
        <v>44</v>
      </c>
      <c r="F3554" s="2" t="s">
        <v>45</v>
      </c>
      <c r="G3554" s="2" t="s">
        <v>46</v>
      </c>
      <c r="H3554" s="2" t="s">
        <v>47</v>
      </c>
      <c r="I3554" s="2" t="s">
        <v>19191</v>
      </c>
      <c r="J3554" s="2" t="s">
        <v>19192</v>
      </c>
      <c r="K3554" s="2" t="s">
        <v>156</v>
      </c>
      <c r="L3554" s="2" t="s">
        <v>908</v>
      </c>
      <c r="M3554" s="2" t="s">
        <v>909</v>
      </c>
      <c r="N3554" s="2" t="s">
        <v>19193</v>
      </c>
      <c r="O3554">
        <v>1</v>
      </c>
      <c r="P3554" s="2" t="s">
        <v>53</v>
      </c>
      <c r="Q3554">
        <v>100</v>
      </c>
      <c r="R3554">
        <v>0</v>
      </c>
      <c r="S3554" s="2" t="s">
        <v>54</v>
      </c>
      <c r="T3554" s="2" t="s">
        <v>55</v>
      </c>
      <c r="U3554" s="2" t="s">
        <v>147</v>
      </c>
      <c r="V3554" s="2"/>
      <c r="W3554">
        <v>85000</v>
      </c>
      <c r="X3554">
        <v>0</v>
      </c>
      <c r="Y3554">
        <v>0</v>
      </c>
      <c r="Z3554">
        <v>85000</v>
      </c>
      <c r="AB3554" s="2" t="s">
        <v>57</v>
      </c>
      <c r="AC3554">
        <v>34000</v>
      </c>
      <c r="AD3554">
        <v>51000</v>
      </c>
      <c r="AE3554">
        <v>155000</v>
      </c>
      <c r="AF3554">
        <v>2325</v>
      </c>
      <c r="AG3554" s="2"/>
      <c r="AH3554" s="2"/>
      <c r="AI3554" s="1"/>
      <c r="AJ3554" s="2"/>
      <c r="AK3554" s="2" t="s">
        <v>67</v>
      </c>
      <c r="AM3554" s="2" t="s">
        <v>59</v>
      </c>
      <c r="AP3554" s="2" t="s">
        <v>60</v>
      </c>
      <c r="AQ3554" s="2" t="s">
        <v>41</v>
      </c>
      <c r="AR3554">
        <v>70000</v>
      </c>
      <c r="AS3554" s="2" t="str">
        <f>_xlfn.IFNA(IF(VLOOKUP(all_resi[[#This Row],[No. Waybill]],settle_reconcile[No. Waybill],1,0)="","Recon","Recon"),"-")</f>
        <v>-</v>
      </c>
      <c r="AT3554" s="2">
        <f>all_resi[[#This Row],[Nilai COD]]-all_resi[[#This Row],[COD Fee]]-all_resi[[#This Row],[Total Biaya Setelah Diskon]]</f>
        <v>101675</v>
      </c>
      <c r="AU3554" s="2" t="str">
        <f>IF(all_resi[[#This Row],[Waktu Terima]]="","",_xlfn.DAYS(all_resi[[#This Row],[Waktu Terima]],all_resi[[#This Row],[Tanggal Pengiriman]]))</f>
        <v/>
      </c>
    </row>
    <row r="3555" spans="1:47" x14ac:dyDescent="0.25">
      <c r="A3555" s="2" t="s">
        <v>19186</v>
      </c>
      <c r="B3555" s="1">
        <v>46204</v>
      </c>
      <c r="C3555" s="2" t="s">
        <v>42</v>
      </c>
      <c r="D3555" s="2" t="s">
        <v>43</v>
      </c>
      <c r="E3555" s="2" t="s">
        <v>44</v>
      </c>
      <c r="F3555" s="2" t="s">
        <v>45</v>
      </c>
      <c r="G3555" s="2" t="s">
        <v>46</v>
      </c>
      <c r="H3555" s="2" t="s">
        <v>47</v>
      </c>
      <c r="I3555" s="2" t="s">
        <v>19187</v>
      </c>
      <c r="J3555" s="2" t="s">
        <v>19188</v>
      </c>
      <c r="K3555" s="2" t="s">
        <v>116</v>
      </c>
      <c r="L3555" s="2" t="s">
        <v>117</v>
      </c>
      <c r="M3555" s="2" t="s">
        <v>15720</v>
      </c>
      <c r="N3555" s="2" t="s">
        <v>19189</v>
      </c>
      <c r="O3555">
        <v>1</v>
      </c>
      <c r="P3555" s="2" t="s">
        <v>53</v>
      </c>
      <c r="Q3555">
        <v>100</v>
      </c>
      <c r="R3555">
        <v>0</v>
      </c>
      <c r="S3555" s="2" t="s">
        <v>54</v>
      </c>
      <c r="T3555" s="2" t="s">
        <v>55</v>
      </c>
      <c r="U3555" s="2" t="s">
        <v>225</v>
      </c>
      <c r="V3555" s="2"/>
      <c r="W3555">
        <v>12000</v>
      </c>
      <c r="X3555">
        <v>0</v>
      </c>
      <c r="Y3555">
        <v>0</v>
      </c>
      <c r="Z3555">
        <v>12000</v>
      </c>
      <c r="AB3555" s="2" t="s">
        <v>57</v>
      </c>
      <c r="AC3555">
        <v>7000</v>
      </c>
      <c r="AD3555">
        <v>5000</v>
      </c>
      <c r="AE3555">
        <v>117500</v>
      </c>
      <c r="AF3555">
        <v>1762.5</v>
      </c>
      <c r="AG3555" s="2" t="s">
        <v>19187</v>
      </c>
      <c r="AH3555" s="2"/>
      <c r="AI3555" s="1">
        <v>46206</v>
      </c>
      <c r="AJ3555" s="2"/>
      <c r="AK3555" s="2" t="s">
        <v>58</v>
      </c>
      <c r="AM3555" s="2" t="s">
        <v>59</v>
      </c>
      <c r="AP3555" s="2" t="s">
        <v>60</v>
      </c>
      <c r="AQ3555" s="2" t="s">
        <v>41</v>
      </c>
      <c r="AR3555">
        <v>105500</v>
      </c>
      <c r="AS3555" s="2" t="str">
        <f>_xlfn.IFNA(IF(VLOOKUP(all_resi[[#This Row],[No. Waybill]],settle_reconcile[No. Waybill],1,0)="","Recon","Recon"),"-")</f>
        <v>Recon</v>
      </c>
      <c r="AT3555" s="2">
        <f>all_resi[[#This Row],[Nilai COD]]-all_resi[[#This Row],[COD Fee]]-all_resi[[#This Row],[Total Biaya Setelah Diskon]]</f>
        <v>110737.5</v>
      </c>
      <c r="AU3555" s="2">
        <f>IF(all_resi[[#This Row],[Waktu Terima]]="","",_xlfn.DAYS(all_resi[[#This Row],[Waktu Terima]],all_resi[[#This Row],[Tanggal Pengiriman]]))</f>
        <v>2</v>
      </c>
    </row>
    <row r="3556" spans="1:47" x14ac:dyDescent="0.25">
      <c r="A3556" s="2" t="s">
        <v>19198</v>
      </c>
      <c r="B3556" s="1">
        <v>46204</v>
      </c>
      <c r="C3556" s="2" t="s">
        <v>42</v>
      </c>
      <c r="D3556" s="2" t="s">
        <v>43</v>
      </c>
      <c r="E3556" s="2" t="s">
        <v>44</v>
      </c>
      <c r="F3556" s="2" t="s">
        <v>45</v>
      </c>
      <c r="G3556" s="2" t="s">
        <v>46</v>
      </c>
      <c r="H3556" s="2" t="s">
        <v>47</v>
      </c>
      <c r="I3556" s="2" t="s">
        <v>19199</v>
      </c>
      <c r="J3556" s="2" t="s">
        <v>19200</v>
      </c>
      <c r="K3556" s="2" t="s">
        <v>388</v>
      </c>
      <c r="L3556" s="2" t="s">
        <v>388</v>
      </c>
      <c r="M3556" s="2" t="s">
        <v>19201</v>
      </c>
      <c r="N3556" s="2" t="s">
        <v>19202</v>
      </c>
      <c r="O3556">
        <v>1</v>
      </c>
      <c r="P3556" s="2" t="s">
        <v>53</v>
      </c>
      <c r="Q3556">
        <v>100</v>
      </c>
      <c r="R3556">
        <v>0</v>
      </c>
      <c r="S3556" s="2" t="s">
        <v>54</v>
      </c>
      <c r="T3556" s="2" t="s">
        <v>55</v>
      </c>
      <c r="U3556" s="2" t="s">
        <v>225</v>
      </c>
      <c r="V3556" s="2"/>
      <c r="W3556">
        <v>68000</v>
      </c>
      <c r="X3556">
        <v>0</v>
      </c>
      <c r="Y3556">
        <v>0</v>
      </c>
      <c r="Z3556">
        <v>68000</v>
      </c>
      <c r="AB3556" s="2" t="s">
        <v>57</v>
      </c>
      <c r="AC3556">
        <v>27200</v>
      </c>
      <c r="AD3556">
        <v>40800</v>
      </c>
      <c r="AE3556">
        <v>172000</v>
      </c>
      <c r="AF3556">
        <v>2580</v>
      </c>
      <c r="AG3556" s="2"/>
      <c r="AH3556" s="2"/>
      <c r="AI3556" s="1"/>
      <c r="AJ3556" s="2"/>
      <c r="AK3556" s="2" t="s">
        <v>67</v>
      </c>
      <c r="AM3556" s="2" t="s">
        <v>59</v>
      </c>
      <c r="AP3556" s="2" t="s">
        <v>60</v>
      </c>
      <c r="AQ3556" s="2" t="s">
        <v>41</v>
      </c>
      <c r="AR3556">
        <v>104000</v>
      </c>
      <c r="AS3556" s="2" t="str">
        <f>_xlfn.IFNA(IF(VLOOKUP(all_resi[[#This Row],[No. Waybill]],settle_reconcile[No. Waybill],1,0)="","Recon","Recon"),"-")</f>
        <v>-</v>
      </c>
      <c r="AT3556" s="2">
        <f>all_resi[[#This Row],[Nilai COD]]-all_resi[[#This Row],[COD Fee]]-all_resi[[#This Row],[Total Biaya Setelah Diskon]]</f>
        <v>128620</v>
      </c>
      <c r="AU3556" s="2" t="str">
        <f>IF(all_resi[[#This Row],[Waktu Terima]]="","",_xlfn.DAYS(all_resi[[#This Row],[Waktu Terima]],all_resi[[#This Row],[Tanggal Pengiriman]]))</f>
        <v/>
      </c>
    </row>
    <row r="3557" spans="1:47" x14ac:dyDescent="0.25">
      <c r="A3557" s="2" t="s">
        <v>19212</v>
      </c>
      <c r="B3557" s="1">
        <v>46204</v>
      </c>
      <c r="C3557" s="2" t="s">
        <v>42</v>
      </c>
      <c r="D3557" s="2" t="s">
        <v>43</v>
      </c>
      <c r="E3557" s="2" t="s">
        <v>44</v>
      </c>
      <c r="F3557" s="2" t="s">
        <v>45</v>
      </c>
      <c r="G3557" s="2" t="s">
        <v>46</v>
      </c>
      <c r="H3557" s="2" t="s">
        <v>47</v>
      </c>
      <c r="I3557" s="2" t="s">
        <v>19213</v>
      </c>
      <c r="J3557" s="2" t="s">
        <v>19214</v>
      </c>
      <c r="K3557" s="2" t="s">
        <v>177</v>
      </c>
      <c r="L3557" s="2" t="s">
        <v>222</v>
      </c>
      <c r="M3557" s="2" t="s">
        <v>3200</v>
      </c>
      <c r="N3557" s="2" t="s">
        <v>19215</v>
      </c>
      <c r="O3557">
        <v>1</v>
      </c>
      <c r="P3557" s="2" t="s">
        <v>53</v>
      </c>
      <c r="Q3557">
        <v>100</v>
      </c>
      <c r="R3557">
        <v>0</v>
      </c>
      <c r="S3557" s="2" t="s">
        <v>54</v>
      </c>
      <c r="T3557" s="2" t="s">
        <v>55</v>
      </c>
      <c r="U3557" s="2" t="s">
        <v>225</v>
      </c>
      <c r="V3557" s="2"/>
      <c r="W3557">
        <v>80000</v>
      </c>
      <c r="X3557">
        <v>0</v>
      </c>
      <c r="Y3557">
        <v>0</v>
      </c>
      <c r="Z3557">
        <v>80000</v>
      </c>
      <c r="AB3557" s="2" t="s">
        <v>57</v>
      </c>
      <c r="AC3557">
        <v>32000</v>
      </c>
      <c r="AD3557">
        <v>48000</v>
      </c>
      <c r="AE3557">
        <v>184000</v>
      </c>
      <c r="AF3557">
        <v>2760</v>
      </c>
      <c r="AG3557" s="2" t="s">
        <v>19213</v>
      </c>
      <c r="AH3557" s="2"/>
      <c r="AI3557" s="1">
        <v>46209</v>
      </c>
      <c r="AJ3557" s="2"/>
      <c r="AK3557" s="2" t="s">
        <v>58</v>
      </c>
      <c r="AM3557" s="2" t="s">
        <v>59</v>
      </c>
      <c r="AP3557" s="2" t="s">
        <v>60</v>
      </c>
      <c r="AQ3557" s="2" t="s">
        <v>41</v>
      </c>
      <c r="AR3557">
        <v>104000</v>
      </c>
      <c r="AS3557" s="2" t="str">
        <f>_xlfn.IFNA(IF(VLOOKUP(all_resi[[#This Row],[No. Waybill]],settle_reconcile[No. Waybill],1,0)="","Recon","Recon"),"-")</f>
        <v>Recon</v>
      </c>
      <c r="AT3557" s="2">
        <f>all_resi[[#This Row],[Nilai COD]]-all_resi[[#This Row],[COD Fee]]-all_resi[[#This Row],[Total Biaya Setelah Diskon]]</f>
        <v>133240</v>
      </c>
      <c r="AU3557" s="2">
        <f>IF(all_resi[[#This Row],[Waktu Terima]]="","",_xlfn.DAYS(all_resi[[#This Row],[Waktu Terima]],all_resi[[#This Row],[Tanggal Pengiriman]]))</f>
        <v>5</v>
      </c>
    </row>
    <row r="3558" spans="1:47" x14ac:dyDescent="0.25">
      <c r="A3558" s="2" t="s">
        <v>19144</v>
      </c>
      <c r="B3558" s="1">
        <v>46204</v>
      </c>
      <c r="C3558" s="2" t="s">
        <v>42</v>
      </c>
      <c r="D3558" s="2" t="s">
        <v>43</v>
      </c>
      <c r="E3558" s="2" t="s">
        <v>44</v>
      </c>
      <c r="F3558" s="2" t="s">
        <v>45</v>
      </c>
      <c r="G3558" s="2" t="s">
        <v>46</v>
      </c>
      <c r="H3558" s="2" t="s">
        <v>47</v>
      </c>
      <c r="I3558" s="2" t="s">
        <v>19145</v>
      </c>
      <c r="J3558" s="2" t="s">
        <v>19146</v>
      </c>
      <c r="K3558" s="2" t="s">
        <v>252</v>
      </c>
      <c r="L3558" s="2" t="s">
        <v>4938</v>
      </c>
      <c r="M3558" s="2" t="s">
        <v>4939</v>
      </c>
      <c r="N3558" s="2" t="s">
        <v>19147</v>
      </c>
      <c r="O3558">
        <v>1</v>
      </c>
      <c r="P3558" s="2" t="s">
        <v>53</v>
      </c>
      <c r="Q3558">
        <v>100</v>
      </c>
      <c r="R3558">
        <v>0</v>
      </c>
      <c r="S3558" s="2" t="s">
        <v>54</v>
      </c>
      <c r="T3558" s="2" t="s">
        <v>55</v>
      </c>
      <c r="U3558" s="2" t="s">
        <v>764</v>
      </c>
      <c r="V3558" s="2"/>
      <c r="W3558">
        <v>20000</v>
      </c>
      <c r="X3558">
        <v>0</v>
      </c>
      <c r="Y3558">
        <v>0</v>
      </c>
      <c r="Z3558">
        <v>20000</v>
      </c>
      <c r="AB3558" s="2" t="s">
        <v>57</v>
      </c>
      <c r="AC3558">
        <v>13000</v>
      </c>
      <c r="AD3558">
        <v>7000</v>
      </c>
      <c r="AE3558">
        <v>60600</v>
      </c>
      <c r="AF3558">
        <v>909</v>
      </c>
      <c r="AG3558" s="2" t="s">
        <v>43</v>
      </c>
      <c r="AH3558" s="2"/>
      <c r="AI3558" s="1">
        <v>46211</v>
      </c>
      <c r="AJ3558" s="2"/>
      <c r="AK3558" s="2" t="s">
        <v>67</v>
      </c>
      <c r="AM3558" s="2" t="s">
        <v>59</v>
      </c>
      <c r="AP3558" s="2" t="s">
        <v>60</v>
      </c>
      <c r="AQ3558" s="2" t="s">
        <v>41</v>
      </c>
      <c r="AR3558">
        <v>40600</v>
      </c>
      <c r="AS3558" s="2" t="str">
        <f>_xlfn.IFNA(IF(VLOOKUP(all_resi[[#This Row],[No. Waybill]],settle_reconcile[No. Waybill],1,0)="","Recon","Recon"),"-")</f>
        <v>-</v>
      </c>
      <c r="AT3558" s="2">
        <f>all_resi[[#This Row],[Nilai COD]]-all_resi[[#This Row],[COD Fee]]-all_resi[[#This Row],[Total Biaya Setelah Diskon]]</f>
        <v>52691</v>
      </c>
      <c r="AU3558" s="2">
        <f>IF(all_resi[[#This Row],[Waktu Terima]]="","",_xlfn.DAYS(all_resi[[#This Row],[Waktu Terima]],all_resi[[#This Row],[Tanggal Pengiriman]]))</f>
        <v>7</v>
      </c>
    </row>
    <row r="3559" spans="1:47" x14ac:dyDescent="0.25">
      <c r="A3559" s="2" t="s">
        <v>19130</v>
      </c>
      <c r="B3559" s="1">
        <v>46204</v>
      </c>
      <c r="C3559" s="2" t="s">
        <v>42</v>
      </c>
      <c r="D3559" s="2" t="s">
        <v>43</v>
      </c>
      <c r="E3559" s="2" t="s">
        <v>44</v>
      </c>
      <c r="F3559" s="2" t="s">
        <v>45</v>
      </c>
      <c r="G3559" s="2" t="s">
        <v>46</v>
      </c>
      <c r="H3559" s="2" t="s">
        <v>47</v>
      </c>
      <c r="I3559" s="2" t="s">
        <v>19131</v>
      </c>
      <c r="J3559" s="2" t="s">
        <v>19132</v>
      </c>
      <c r="K3559" s="2" t="s">
        <v>75</v>
      </c>
      <c r="L3559" s="2" t="s">
        <v>2063</v>
      </c>
      <c r="M3559" s="2" t="s">
        <v>19133</v>
      </c>
      <c r="N3559" s="2" t="s">
        <v>19134</v>
      </c>
      <c r="O3559">
        <v>1</v>
      </c>
      <c r="P3559" s="2" t="s">
        <v>53</v>
      </c>
      <c r="Q3559">
        <v>100</v>
      </c>
      <c r="R3559">
        <v>0</v>
      </c>
      <c r="S3559" s="2" t="s">
        <v>54</v>
      </c>
      <c r="T3559" s="2" t="s">
        <v>55</v>
      </c>
      <c r="U3559" s="2" t="s">
        <v>225</v>
      </c>
      <c r="V3559" s="2"/>
      <c r="W3559">
        <v>65000</v>
      </c>
      <c r="X3559">
        <v>0</v>
      </c>
      <c r="Y3559">
        <v>0</v>
      </c>
      <c r="Z3559">
        <v>65000</v>
      </c>
      <c r="AB3559" s="2" t="s">
        <v>57</v>
      </c>
      <c r="AC3559">
        <v>26000</v>
      </c>
      <c r="AD3559">
        <v>39000</v>
      </c>
      <c r="AE3559">
        <v>169000</v>
      </c>
      <c r="AF3559">
        <v>2535</v>
      </c>
      <c r="AG3559" s="2"/>
      <c r="AH3559" s="2"/>
      <c r="AI3559" s="1"/>
      <c r="AJ3559" s="2"/>
      <c r="AK3559" s="2" t="s">
        <v>67</v>
      </c>
      <c r="AM3559" s="2" t="s">
        <v>59</v>
      </c>
      <c r="AP3559" s="2" t="s">
        <v>60</v>
      </c>
      <c r="AQ3559" s="2" t="s">
        <v>41</v>
      </c>
      <c r="AR3559">
        <v>104000</v>
      </c>
      <c r="AS3559" s="2" t="str">
        <f>_xlfn.IFNA(IF(VLOOKUP(all_resi[[#This Row],[No. Waybill]],settle_reconcile[No. Waybill],1,0)="","Recon","Recon"),"-")</f>
        <v>-</v>
      </c>
      <c r="AT3559" s="2">
        <f>all_resi[[#This Row],[Nilai COD]]-all_resi[[#This Row],[COD Fee]]-all_resi[[#This Row],[Total Biaya Setelah Diskon]]</f>
        <v>127465</v>
      </c>
      <c r="AU3559" s="2" t="str">
        <f>IF(all_resi[[#This Row],[Waktu Terima]]="","",_xlfn.DAYS(all_resi[[#This Row],[Waktu Terima]],all_resi[[#This Row],[Tanggal Pengiriman]]))</f>
        <v/>
      </c>
    </row>
    <row r="3560" spans="1:47" x14ac:dyDescent="0.25">
      <c r="A3560" s="2" t="s">
        <v>18964</v>
      </c>
      <c r="B3560" s="1">
        <v>46204</v>
      </c>
      <c r="C3560" s="2" t="s">
        <v>42</v>
      </c>
      <c r="D3560" s="2" t="s">
        <v>43</v>
      </c>
      <c r="E3560" s="2" t="s">
        <v>44</v>
      </c>
      <c r="F3560" s="2" t="s">
        <v>45</v>
      </c>
      <c r="G3560" s="2" t="s">
        <v>46</v>
      </c>
      <c r="H3560" s="2" t="s">
        <v>80</v>
      </c>
      <c r="I3560" s="2" t="s">
        <v>18965</v>
      </c>
      <c r="J3560" s="2" t="s">
        <v>18966</v>
      </c>
      <c r="K3560" s="2" t="s">
        <v>121</v>
      </c>
      <c r="L3560" s="2" t="s">
        <v>274</v>
      </c>
      <c r="M3560" s="2" t="s">
        <v>1093</v>
      </c>
      <c r="N3560" s="2" t="s">
        <v>18967</v>
      </c>
      <c r="O3560">
        <v>1</v>
      </c>
      <c r="P3560" s="2" t="s">
        <v>53</v>
      </c>
      <c r="Q3560">
        <v>100</v>
      </c>
      <c r="R3560">
        <v>0</v>
      </c>
      <c r="S3560" s="2" t="s">
        <v>54</v>
      </c>
      <c r="T3560" s="2" t="s">
        <v>55</v>
      </c>
      <c r="U3560" s="2" t="s">
        <v>86</v>
      </c>
      <c r="V3560" s="2"/>
      <c r="W3560">
        <v>68000</v>
      </c>
      <c r="X3560">
        <v>0</v>
      </c>
      <c r="Y3560">
        <v>0</v>
      </c>
      <c r="Z3560">
        <v>68000</v>
      </c>
      <c r="AB3560" s="2" t="s">
        <v>57</v>
      </c>
      <c r="AC3560">
        <v>27200</v>
      </c>
      <c r="AD3560">
        <v>40800</v>
      </c>
      <c r="AE3560">
        <v>128000</v>
      </c>
      <c r="AF3560">
        <v>1920</v>
      </c>
      <c r="AG3560" s="2"/>
      <c r="AH3560" s="2"/>
      <c r="AI3560" s="1"/>
      <c r="AJ3560" s="2" t="s">
        <v>87</v>
      </c>
      <c r="AK3560" s="2" t="s">
        <v>67</v>
      </c>
      <c r="AM3560" s="2" t="s">
        <v>59</v>
      </c>
      <c r="AP3560" s="2" t="s">
        <v>60</v>
      </c>
      <c r="AQ3560" s="2" t="s">
        <v>41</v>
      </c>
      <c r="AR3560">
        <v>60000</v>
      </c>
      <c r="AS3560" s="2" t="str">
        <f>_xlfn.IFNA(IF(VLOOKUP(all_resi[[#This Row],[No. Waybill]],settle_reconcile[No. Waybill],1,0)="","Recon","Recon"),"-")</f>
        <v>-</v>
      </c>
      <c r="AT3560" s="2">
        <f>all_resi[[#This Row],[Nilai COD]]-all_resi[[#This Row],[COD Fee]]-all_resi[[#This Row],[Total Biaya Setelah Diskon]]</f>
        <v>85280</v>
      </c>
      <c r="AU3560" s="2" t="str">
        <f>IF(all_resi[[#This Row],[Waktu Terima]]="","",_xlfn.DAYS(all_resi[[#This Row],[Waktu Terima]],all_resi[[#This Row],[Tanggal Pengiriman]]))</f>
        <v/>
      </c>
    </row>
    <row r="3561" spans="1:47" x14ac:dyDescent="0.25">
      <c r="A3561" s="2" t="s">
        <v>19241</v>
      </c>
      <c r="B3561" s="1">
        <v>46204</v>
      </c>
      <c r="C3561" s="2" t="s">
        <v>42</v>
      </c>
      <c r="D3561" s="2" t="s">
        <v>43</v>
      </c>
      <c r="E3561" s="2" t="s">
        <v>44</v>
      </c>
      <c r="F3561" s="2" t="s">
        <v>45</v>
      </c>
      <c r="G3561" s="2" t="s">
        <v>46</v>
      </c>
      <c r="H3561" s="2" t="s">
        <v>80</v>
      </c>
      <c r="I3561" s="2" t="s">
        <v>19242</v>
      </c>
      <c r="J3561" s="2" t="s">
        <v>19243</v>
      </c>
      <c r="K3561" s="2" t="s">
        <v>116</v>
      </c>
      <c r="L3561" s="2" t="s">
        <v>2433</v>
      </c>
      <c r="M3561" s="2" t="s">
        <v>19244</v>
      </c>
      <c r="N3561" s="2" t="s">
        <v>19245</v>
      </c>
      <c r="O3561">
        <v>1</v>
      </c>
      <c r="P3561" s="2" t="s">
        <v>53</v>
      </c>
      <c r="Q3561">
        <v>100</v>
      </c>
      <c r="R3561">
        <v>0</v>
      </c>
      <c r="S3561" s="2" t="s">
        <v>54</v>
      </c>
      <c r="T3561" s="2" t="s">
        <v>55</v>
      </c>
      <c r="U3561" s="2" t="s">
        <v>305</v>
      </c>
      <c r="V3561" s="2"/>
      <c r="W3561">
        <v>8000</v>
      </c>
      <c r="X3561">
        <v>0</v>
      </c>
      <c r="Y3561">
        <v>0</v>
      </c>
      <c r="Z3561">
        <v>8000</v>
      </c>
      <c r="AB3561" s="2" t="s">
        <v>57</v>
      </c>
      <c r="AC3561">
        <v>3000</v>
      </c>
      <c r="AD3561">
        <v>5000</v>
      </c>
      <c r="AE3561">
        <v>79000</v>
      </c>
      <c r="AF3561">
        <v>1185</v>
      </c>
      <c r="AG3561" s="2" t="s">
        <v>19242</v>
      </c>
      <c r="AH3561" s="2"/>
      <c r="AI3561" s="1">
        <v>46205</v>
      </c>
      <c r="AJ3561" s="2" t="s">
        <v>87</v>
      </c>
      <c r="AK3561" s="2" t="s">
        <v>58</v>
      </c>
      <c r="AM3561" s="2" t="s">
        <v>59</v>
      </c>
      <c r="AP3561" s="2" t="s">
        <v>60</v>
      </c>
      <c r="AQ3561" s="2" t="s">
        <v>41</v>
      </c>
      <c r="AR3561">
        <v>71000</v>
      </c>
      <c r="AS3561" s="2" t="str">
        <f>_xlfn.IFNA(IF(VLOOKUP(all_resi[[#This Row],[No. Waybill]],settle_reconcile[No. Waybill],1,0)="","Recon","Recon"),"-")</f>
        <v>Recon</v>
      </c>
      <c r="AT3561" s="2">
        <f>all_resi[[#This Row],[Nilai COD]]-all_resi[[#This Row],[COD Fee]]-all_resi[[#This Row],[Total Biaya Setelah Diskon]]</f>
        <v>72815</v>
      </c>
      <c r="AU3561" s="2">
        <f>IF(all_resi[[#This Row],[Waktu Terima]]="","",_xlfn.DAYS(all_resi[[#This Row],[Waktu Terima]],all_resi[[#This Row],[Tanggal Pengiriman]]))</f>
        <v>1</v>
      </c>
    </row>
    <row r="3562" spans="1:47" x14ac:dyDescent="0.25">
      <c r="A3562" s="2" t="s">
        <v>19237</v>
      </c>
      <c r="B3562" s="1">
        <v>46204</v>
      </c>
      <c r="C3562" s="2" t="s">
        <v>42</v>
      </c>
      <c r="D3562" s="2" t="s">
        <v>43</v>
      </c>
      <c r="E3562" s="2" t="s">
        <v>44</v>
      </c>
      <c r="F3562" s="2" t="s">
        <v>45</v>
      </c>
      <c r="G3562" s="2" t="s">
        <v>46</v>
      </c>
      <c r="H3562" s="2" t="s">
        <v>47</v>
      </c>
      <c r="I3562" s="2" t="s">
        <v>19238</v>
      </c>
      <c r="J3562" s="2" t="s">
        <v>19239</v>
      </c>
      <c r="K3562" s="2" t="s">
        <v>209</v>
      </c>
      <c r="L3562" s="2" t="s">
        <v>3231</v>
      </c>
      <c r="M3562" s="2" t="s">
        <v>8938</v>
      </c>
      <c r="N3562" s="2" t="s">
        <v>19240</v>
      </c>
      <c r="O3562">
        <v>1</v>
      </c>
      <c r="P3562" s="2" t="s">
        <v>53</v>
      </c>
      <c r="Q3562">
        <v>100</v>
      </c>
      <c r="R3562">
        <v>0</v>
      </c>
      <c r="S3562" s="2" t="s">
        <v>54</v>
      </c>
      <c r="T3562" s="2" t="s">
        <v>55</v>
      </c>
      <c r="U3562" s="2" t="s">
        <v>147</v>
      </c>
      <c r="V3562" s="2"/>
      <c r="W3562">
        <v>52000</v>
      </c>
      <c r="X3562">
        <v>0</v>
      </c>
      <c r="Y3562">
        <v>0</v>
      </c>
      <c r="Z3562">
        <v>52000</v>
      </c>
      <c r="AB3562" s="2" t="s">
        <v>57</v>
      </c>
      <c r="AC3562">
        <v>20800</v>
      </c>
      <c r="AD3562">
        <v>31200</v>
      </c>
      <c r="AE3562">
        <v>122000</v>
      </c>
      <c r="AF3562">
        <v>1830</v>
      </c>
      <c r="AG3562" s="2" t="s">
        <v>19238</v>
      </c>
      <c r="AH3562" s="2"/>
      <c r="AI3562" s="1">
        <v>46210</v>
      </c>
      <c r="AJ3562" s="2"/>
      <c r="AK3562" s="2" t="s">
        <v>58</v>
      </c>
      <c r="AM3562" s="2" t="s">
        <v>59</v>
      </c>
      <c r="AP3562" s="2" t="s">
        <v>60</v>
      </c>
      <c r="AQ3562" s="2" t="s">
        <v>41</v>
      </c>
      <c r="AR3562">
        <v>70000</v>
      </c>
      <c r="AS3562" s="2" t="str">
        <f>_xlfn.IFNA(IF(VLOOKUP(all_resi[[#This Row],[No. Waybill]],settle_reconcile[No. Waybill],1,0)="","Recon","Recon"),"-")</f>
        <v>Recon</v>
      </c>
      <c r="AT3562" s="2">
        <f>all_resi[[#This Row],[Nilai COD]]-all_resi[[#This Row],[COD Fee]]-all_resi[[#This Row],[Total Biaya Setelah Diskon]]</f>
        <v>88970</v>
      </c>
      <c r="AU3562" s="2">
        <f>IF(all_resi[[#This Row],[Waktu Terima]]="","",_xlfn.DAYS(all_resi[[#This Row],[Waktu Terima]],all_resi[[#This Row],[Tanggal Pengiriman]]))</f>
        <v>6</v>
      </c>
    </row>
    <row r="3563" spans="1:47" x14ac:dyDescent="0.25">
      <c r="A3563" s="2" t="s">
        <v>18981</v>
      </c>
      <c r="B3563" s="1">
        <v>46204</v>
      </c>
      <c r="C3563" s="2" t="s">
        <v>42</v>
      </c>
      <c r="D3563" s="2" t="s">
        <v>43</v>
      </c>
      <c r="E3563" s="2" t="s">
        <v>44</v>
      </c>
      <c r="F3563" s="2" t="s">
        <v>45</v>
      </c>
      <c r="G3563" s="2" t="s">
        <v>46</v>
      </c>
      <c r="H3563" s="2" t="s">
        <v>47</v>
      </c>
      <c r="I3563" s="2" t="s">
        <v>18982</v>
      </c>
      <c r="J3563" s="2" t="s">
        <v>18983</v>
      </c>
      <c r="K3563" s="2" t="s">
        <v>126</v>
      </c>
      <c r="L3563" s="2" t="s">
        <v>1109</v>
      </c>
      <c r="M3563" s="2" t="s">
        <v>1390</v>
      </c>
      <c r="N3563" s="2" t="s">
        <v>18984</v>
      </c>
      <c r="O3563">
        <v>1</v>
      </c>
      <c r="P3563" s="2" t="s">
        <v>53</v>
      </c>
      <c r="Q3563">
        <v>100</v>
      </c>
      <c r="R3563">
        <v>0</v>
      </c>
      <c r="S3563" s="2" t="s">
        <v>54</v>
      </c>
      <c r="T3563" s="2" t="s">
        <v>55</v>
      </c>
      <c r="U3563" s="2" t="s">
        <v>225</v>
      </c>
      <c r="V3563" s="2"/>
      <c r="W3563">
        <v>74000</v>
      </c>
      <c r="X3563">
        <v>0</v>
      </c>
      <c r="Y3563">
        <v>0</v>
      </c>
      <c r="Z3563">
        <v>74000</v>
      </c>
      <c r="AB3563" s="2" t="s">
        <v>57</v>
      </c>
      <c r="AC3563">
        <v>29600</v>
      </c>
      <c r="AD3563">
        <v>44400</v>
      </c>
      <c r="AE3563">
        <v>178190</v>
      </c>
      <c r="AF3563">
        <v>2672.85</v>
      </c>
      <c r="AG3563" s="2" t="s">
        <v>18982</v>
      </c>
      <c r="AH3563" s="2"/>
      <c r="AI3563" s="1">
        <v>46207</v>
      </c>
      <c r="AJ3563" s="2"/>
      <c r="AK3563" s="2" t="s">
        <v>58</v>
      </c>
      <c r="AM3563" s="2" t="s">
        <v>59</v>
      </c>
      <c r="AP3563" s="2" t="s">
        <v>60</v>
      </c>
      <c r="AQ3563" s="2" t="s">
        <v>41</v>
      </c>
      <c r="AR3563">
        <v>104190</v>
      </c>
      <c r="AS3563" s="2" t="str">
        <f>_xlfn.IFNA(IF(VLOOKUP(all_resi[[#This Row],[No. Waybill]],settle_reconcile[No. Waybill],1,0)="","Recon","Recon"),"-")</f>
        <v>Recon</v>
      </c>
      <c r="AT3563" s="2">
        <f>all_resi[[#This Row],[Nilai COD]]-all_resi[[#This Row],[COD Fee]]-all_resi[[#This Row],[Total Biaya Setelah Diskon]]</f>
        <v>131117.15</v>
      </c>
      <c r="AU3563" s="2">
        <f>IF(all_resi[[#This Row],[Waktu Terima]]="","",_xlfn.DAYS(all_resi[[#This Row],[Waktu Terima]],all_resi[[#This Row],[Tanggal Pengiriman]]))</f>
        <v>3</v>
      </c>
    </row>
    <row r="3564" spans="1:47" x14ac:dyDescent="0.25">
      <c r="A3564" s="2" t="s">
        <v>19246</v>
      </c>
      <c r="B3564" s="1">
        <v>46204</v>
      </c>
      <c r="C3564" s="2" t="s">
        <v>42</v>
      </c>
      <c r="D3564" s="2" t="s">
        <v>43</v>
      </c>
      <c r="E3564" s="2" t="s">
        <v>44</v>
      </c>
      <c r="F3564" s="2" t="s">
        <v>45</v>
      </c>
      <c r="G3564" s="2" t="s">
        <v>46</v>
      </c>
      <c r="H3564" s="2" t="s">
        <v>47</v>
      </c>
      <c r="I3564" s="2" t="s">
        <v>19247</v>
      </c>
      <c r="J3564" s="2" t="s">
        <v>19248</v>
      </c>
      <c r="K3564" s="2" t="s">
        <v>75</v>
      </c>
      <c r="L3564" s="2" t="s">
        <v>1055</v>
      </c>
      <c r="M3564" s="2" t="s">
        <v>19249</v>
      </c>
      <c r="N3564" s="2" t="s">
        <v>19250</v>
      </c>
      <c r="O3564">
        <v>1</v>
      </c>
      <c r="P3564" s="2" t="s">
        <v>53</v>
      </c>
      <c r="Q3564">
        <v>100</v>
      </c>
      <c r="R3564">
        <v>0</v>
      </c>
      <c r="S3564" s="2" t="s">
        <v>54</v>
      </c>
      <c r="T3564" s="2" t="s">
        <v>55</v>
      </c>
      <c r="U3564" s="2" t="s">
        <v>225</v>
      </c>
      <c r="V3564" s="2"/>
      <c r="W3564">
        <v>61000</v>
      </c>
      <c r="X3564">
        <v>0</v>
      </c>
      <c r="Y3564">
        <v>0</v>
      </c>
      <c r="Z3564">
        <v>61000</v>
      </c>
      <c r="AB3564" s="2" t="s">
        <v>57</v>
      </c>
      <c r="AC3564">
        <v>24400</v>
      </c>
      <c r="AD3564">
        <v>36600</v>
      </c>
      <c r="AE3564">
        <v>166000</v>
      </c>
      <c r="AF3564">
        <v>2490</v>
      </c>
      <c r="AG3564" s="2" t="s">
        <v>19247</v>
      </c>
      <c r="AH3564" s="2"/>
      <c r="AI3564" s="1">
        <v>46209</v>
      </c>
      <c r="AJ3564" s="2"/>
      <c r="AK3564" s="2" t="s">
        <v>58</v>
      </c>
      <c r="AM3564" s="2" t="s">
        <v>59</v>
      </c>
      <c r="AP3564" s="2" t="s">
        <v>60</v>
      </c>
      <c r="AQ3564" s="2" t="s">
        <v>41</v>
      </c>
      <c r="AR3564">
        <v>105000</v>
      </c>
      <c r="AS3564" s="2" t="str">
        <f>_xlfn.IFNA(IF(VLOOKUP(all_resi[[#This Row],[No. Waybill]],settle_reconcile[No. Waybill],1,0)="","Recon","Recon"),"-")</f>
        <v>Recon</v>
      </c>
      <c r="AT3564" s="2">
        <f>all_resi[[#This Row],[Nilai COD]]-all_resi[[#This Row],[COD Fee]]-all_resi[[#This Row],[Total Biaya Setelah Diskon]]</f>
        <v>126910</v>
      </c>
      <c r="AU3564" s="2">
        <f>IF(all_resi[[#This Row],[Waktu Terima]]="","",_xlfn.DAYS(all_resi[[#This Row],[Waktu Terima]],all_resi[[#This Row],[Tanggal Pengiriman]]))</f>
        <v>5</v>
      </c>
    </row>
    <row r="3565" spans="1:47" x14ac:dyDescent="0.25">
      <c r="A3565" s="2" t="s">
        <v>18985</v>
      </c>
      <c r="B3565" s="1">
        <v>46204</v>
      </c>
      <c r="C3565" s="2" t="s">
        <v>42</v>
      </c>
      <c r="D3565" s="2" t="s">
        <v>43</v>
      </c>
      <c r="E3565" s="2" t="s">
        <v>44</v>
      </c>
      <c r="F3565" s="2" t="s">
        <v>45</v>
      </c>
      <c r="G3565" s="2" t="s">
        <v>46</v>
      </c>
      <c r="H3565" s="2" t="s">
        <v>47</v>
      </c>
      <c r="I3565" s="2" t="s">
        <v>18986</v>
      </c>
      <c r="J3565" s="2" t="s">
        <v>18987</v>
      </c>
      <c r="K3565" s="2" t="s">
        <v>126</v>
      </c>
      <c r="L3565" s="2" t="s">
        <v>1397</v>
      </c>
      <c r="M3565" s="2" t="s">
        <v>1398</v>
      </c>
      <c r="N3565" s="2" t="s">
        <v>18988</v>
      </c>
      <c r="O3565">
        <v>1</v>
      </c>
      <c r="P3565" s="2" t="s">
        <v>53</v>
      </c>
      <c r="Q3565">
        <v>100</v>
      </c>
      <c r="R3565">
        <v>0</v>
      </c>
      <c r="S3565" s="2" t="s">
        <v>54</v>
      </c>
      <c r="T3565" s="2" t="s">
        <v>55</v>
      </c>
      <c r="U3565" s="2" t="s">
        <v>225</v>
      </c>
      <c r="V3565" s="2"/>
      <c r="W3565">
        <v>44000</v>
      </c>
      <c r="X3565">
        <v>0</v>
      </c>
      <c r="Y3565">
        <v>0</v>
      </c>
      <c r="Z3565">
        <v>44000</v>
      </c>
      <c r="AB3565" s="2" t="s">
        <v>57</v>
      </c>
      <c r="AC3565">
        <v>17600</v>
      </c>
      <c r="AD3565">
        <v>26400</v>
      </c>
      <c r="AE3565">
        <v>148000</v>
      </c>
      <c r="AF3565">
        <v>2220</v>
      </c>
      <c r="AG3565" s="2"/>
      <c r="AH3565" s="2"/>
      <c r="AI3565" s="1"/>
      <c r="AJ3565" s="2"/>
      <c r="AK3565" s="2" t="s">
        <v>67</v>
      </c>
      <c r="AM3565" s="2" t="s">
        <v>59</v>
      </c>
      <c r="AP3565" s="2" t="s">
        <v>60</v>
      </c>
      <c r="AQ3565" s="2" t="s">
        <v>41</v>
      </c>
      <c r="AR3565">
        <v>104000</v>
      </c>
      <c r="AS3565" s="2" t="str">
        <f>_xlfn.IFNA(IF(VLOOKUP(all_resi[[#This Row],[No. Waybill]],settle_reconcile[No. Waybill],1,0)="","Recon","Recon"),"-")</f>
        <v>-</v>
      </c>
      <c r="AT3565" s="2">
        <f>all_resi[[#This Row],[Nilai COD]]-all_resi[[#This Row],[COD Fee]]-all_resi[[#This Row],[Total Biaya Setelah Diskon]]</f>
        <v>119380</v>
      </c>
      <c r="AU3565" s="2" t="str">
        <f>IF(all_resi[[#This Row],[Waktu Terima]]="","",_xlfn.DAYS(all_resi[[#This Row],[Waktu Terima]],all_resi[[#This Row],[Tanggal Pengiriman]]))</f>
        <v/>
      </c>
    </row>
    <row r="3566" spans="1:47" x14ac:dyDescent="0.25">
      <c r="A3566" s="2" t="s">
        <v>19216</v>
      </c>
      <c r="B3566" s="1">
        <v>46204</v>
      </c>
      <c r="C3566" s="2" t="s">
        <v>42</v>
      </c>
      <c r="D3566" s="2" t="s">
        <v>43</v>
      </c>
      <c r="E3566" s="2" t="s">
        <v>44</v>
      </c>
      <c r="F3566" s="2" t="s">
        <v>45</v>
      </c>
      <c r="G3566" s="2" t="s">
        <v>46</v>
      </c>
      <c r="H3566" s="2" t="s">
        <v>47</v>
      </c>
      <c r="I3566" s="2" t="s">
        <v>19217</v>
      </c>
      <c r="J3566" s="2" t="s">
        <v>19218</v>
      </c>
      <c r="K3566" s="2" t="s">
        <v>143</v>
      </c>
      <c r="L3566" s="2" t="s">
        <v>7803</v>
      </c>
      <c r="M3566" s="2" t="s">
        <v>9331</v>
      </c>
      <c r="N3566" s="2" t="s">
        <v>19219</v>
      </c>
      <c r="O3566">
        <v>1</v>
      </c>
      <c r="P3566" s="2" t="s">
        <v>53</v>
      </c>
      <c r="Q3566">
        <v>100</v>
      </c>
      <c r="R3566">
        <v>0</v>
      </c>
      <c r="S3566" s="2" t="s">
        <v>54</v>
      </c>
      <c r="T3566" s="2" t="s">
        <v>55</v>
      </c>
      <c r="U3566" s="2" t="s">
        <v>764</v>
      </c>
      <c r="V3566" s="2"/>
      <c r="W3566">
        <v>25000</v>
      </c>
      <c r="X3566">
        <v>0</v>
      </c>
      <c r="Y3566">
        <v>0</v>
      </c>
      <c r="Z3566">
        <v>25000</v>
      </c>
      <c r="AB3566" s="2" t="s">
        <v>57</v>
      </c>
      <c r="AC3566">
        <v>18000</v>
      </c>
      <c r="AD3566">
        <v>7000</v>
      </c>
      <c r="AE3566">
        <v>65000</v>
      </c>
      <c r="AF3566">
        <v>975</v>
      </c>
      <c r="AG3566" s="2" t="s">
        <v>19217</v>
      </c>
      <c r="AH3566" s="2"/>
      <c r="AI3566" s="1">
        <v>46206</v>
      </c>
      <c r="AJ3566" s="2"/>
      <c r="AK3566" s="2" t="s">
        <v>58</v>
      </c>
      <c r="AM3566" s="2" t="s">
        <v>59</v>
      </c>
      <c r="AP3566" s="2" t="s">
        <v>60</v>
      </c>
      <c r="AQ3566" s="2" t="s">
        <v>41</v>
      </c>
      <c r="AR3566">
        <v>40000</v>
      </c>
      <c r="AS3566" s="2" t="str">
        <f>_xlfn.IFNA(IF(VLOOKUP(all_resi[[#This Row],[No. Waybill]],settle_reconcile[No. Waybill],1,0)="","Recon","Recon"),"-")</f>
        <v>Recon</v>
      </c>
      <c r="AT3566" s="2">
        <f>all_resi[[#This Row],[Nilai COD]]-all_resi[[#This Row],[COD Fee]]-all_resi[[#This Row],[Total Biaya Setelah Diskon]]</f>
        <v>57025</v>
      </c>
      <c r="AU3566" s="2">
        <f>IF(all_resi[[#This Row],[Waktu Terima]]="","",_xlfn.DAYS(all_resi[[#This Row],[Waktu Terima]],all_resi[[#This Row],[Tanggal Pengiriman]]))</f>
        <v>2</v>
      </c>
    </row>
    <row r="3567" spans="1:47" x14ac:dyDescent="0.25">
      <c r="A3567" s="2" t="s">
        <v>19194</v>
      </c>
      <c r="B3567" s="1">
        <v>46204</v>
      </c>
      <c r="C3567" s="2" t="s">
        <v>42</v>
      </c>
      <c r="D3567" s="2" t="s">
        <v>43</v>
      </c>
      <c r="E3567" s="2" t="s">
        <v>44</v>
      </c>
      <c r="F3567" s="2" t="s">
        <v>45</v>
      </c>
      <c r="G3567" s="2" t="s">
        <v>46</v>
      </c>
      <c r="H3567" s="2" t="s">
        <v>47</v>
      </c>
      <c r="I3567" s="2" t="s">
        <v>19195</v>
      </c>
      <c r="J3567" s="2" t="s">
        <v>19196</v>
      </c>
      <c r="K3567" s="2" t="s">
        <v>237</v>
      </c>
      <c r="L3567" s="2" t="s">
        <v>238</v>
      </c>
      <c r="M3567" s="2" t="s">
        <v>1426</v>
      </c>
      <c r="N3567" s="2" t="s">
        <v>19197</v>
      </c>
      <c r="O3567">
        <v>1</v>
      </c>
      <c r="P3567" s="2" t="s">
        <v>53</v>
      </c>
      <c r="Q3567">
        <v>100</v>
      </c>
      <c r="R3567">
        <v>9900000</v>
      </c>
      <c r="S3567" s="2" t="s">
        <v>54</v>
      </c>
      <c r="T3567" s="2" t="s">
        <v>55</v>
      </c>
      <c r="U3567" s="2" t="s">
        <v>225</v>
      </c>
      <c r="V3567" s="2" t="s">
        <v>9367</v>
      </c>
      <c r="W3567">
        <v>37000</v>
      </c>
      <c r="X3567">
        <v>0</v>
      </c>
      <c r="Y3567">
        <v>0</v>
      </c>
      <c r="Z3567">
        <v>37000</v>
      </c>
      <c r="AB3567" s="2" t="s">
        <v>57</v>
      </c>
      <c r="AC3567">
        <v>14800</v>
      </c>
      <c r="AD3567">
        <v>22200</v>
      </c>
      <c r="AE3567">
        <v>141000</v>
      </c>
      <c r="AF3567">
        <v>2115</v>
      </c>
      <c r="AG3567" s="2" t="s">
        <v>19195</v>
      </c>
      <c r="AH3567" s="2"/>
      <c r="AI3567" s="1">
        <v>46210</v>
      </c>
      <c r="AJ3567" s="2"/>
      <c r="AK3567" s="2" t="s">
        <v>58</v>
      </c>
      <c r="AM3567" s="2" t="s">
        <v>59</v>
      </c>
      <c r="AP3567" s="2" t="s">
        <v>60</v>
      </c>
      <c r="AQ3567" s="2" t="s">
        <v>41</v>
      </c>
      <c r="AR3567">
        <v>104000</v>
      </c>
      <c r="AS3567" s="2" t="str">
        <f>_xlfn.IFNA(IF(VLOOKUP(all_resi[[#This Row],[No. Waybill]],settle_reconcile[No. Waybill],1,0)="","Recon","Recon"),"-")</f>
        <v>Recon</v>
      </c>
      <c r="AT3567" s="2">
        <f>all_resi[[#This Row],[Nilai COD]]-all_resi[[#This Row],[COD Fee]]-all_resi[[#This Row],[Total Biaya Setelah Diskon]]</f>
        <v>116685</v>
      </c>
      <c r="AU3567" s="2">
        <f>IF(all_resi[[#This Row],[Waktu Terima]]="","",_xlfn.DAYS(all_resi[[#This Row],[Waktu Terima]],all_resi[[#This Row],[Tanggal Pengiriman]]))</f>
        <v>6</v>
      </c>
    </row>
    <row r="3568" spans="1:47" x14ac:dyDescent="0.25">
      <c r="A3568" s="2" t="s">
        <v>18972</v>
      </c>
      <c r="B3568" s="1">
        <v>46204</v>
      </c>
      <c r="C3568" s="2" t="s">
        <v>42</v>
      </c>
      <c r="D3568" s="2" t="s">
        <v>43</v>
      </c>
      <c r="E3568" s="2" t="s">
        <v>44</v>
      </c>
      <c r="F3568" s="2" t="s">
        <v>45</v>
      </c>
      <c r="G3568" s="2" t="s">
        <v>46</v>
      </c>
      <c r="H3568" s="2" t="s">
        <v>47</v>
      </c>
      <c r="I3568" s="2" t="s">
        <v>18973</v>
      </c>
      <c r="J3568" s="2" t="s">
        <v>18974</v>
      </c>
      <c r="K3568" s="2" t="s">
        <v>203</v>
      </c>
      <c r="L3568" s="2" t="s">
        <v>733</v>
      </c>
      <c r="M3568" s="2" t="s">
        <v>879</v>
      </c>
      <c r="N3568" s="2" t="s">
        <v>18975</v>
      </c>
      <c r="O3568">
        <v>1</v>
      </c>
      <c r="P3568" s="2" t="s">
        <v>53</v>
      </c>
      <c r="Q3568">
        <v>100</v>
      </c>
      <c r="R3568">
        <v>0</v>
      </c>
      <c r="S3568" s="2" t="s">
        <v>54</v>
      </c>
      <c r="T3568" s="2" t="s">
        <v>55</v>
      </c>
      <c r="U3568" s="2" t="s">
        <v>207</v>
      </c>
      <c r="V3568" s="2"/>
      <c r="W3568">
        <v>14000</v>
      </c>
      <c r="X3568">
        <v>0</v>
      </c>
      <c r="Y3568">
        <v>0</v>
      </c>
      <c r="Z3568">
        <v>14000</v>
      </c>
      <c r="AB3568" s="2" t="s">
        <v>57</v>
      </c>
      <c r="AC3568">
        <v>5600</v>
      </c>
      <c r="AD3568">
        <v>8400</v>
      </c>
      <c r="AE3568">
        <v>0</v>
      </c>
      <c r="AF3568">
        <v>0</v>
      </c>
      <c r="AG3568" s="2" t="s">
        <v>18973</v>
      </c>
      <c r="AH3568" s="2"/>
      <c r="AI3568" s="1">
        <v>46205</v>
      </c>
      <c r="AJ3568" s="2"/>
      <c r="AK3568" s="2" t="s">
        <v>58</v>
      </c>
      <c r="AM3568" s="2" t="s">
        <v>59</v>
      </c>
      <c r="AP3568" s="2" t="s">
        <v>60</v>
      </c>
      <c r="AQ3568" s="2" t="s">
        <v>98</v>
      </c>
      <c r="AR3568">
        <v>-14000</v>
      </c>
      <c r="AS3568" s="2" t="str">
        <f>_xlfn.IFNA(IF(VLOOKUP(all_resi[[#This Row],[No. Waybill]],settle_reconcile[No. Waybill],1,0)="","Recon","Recon"),"-")</f>
        <v>-</v>
      </c>
      <c r="AT3568" s="2">
        <f>all_resi[[#This Row],[Nilai COD]]-all_resi[[#This Row],[COD Fee]]-all_resi[[#This Row],[Total Biaya Setelah Diskon]]</f>
        <v>-8400</v>
      </c>
      <c r="AU3568" s="2">
        <f>IF(all_resi[[#This Row],[Waktu Terima]]="","",_xlfn.DAYS(all_resi[[#This Row],[Waktu Terima]],all_resi[[#This Row],[Tanggal Pengiriman]]))</f>
        <v>1</v>
      </c>
    </row>
    <row r="3569" spans="1:47" x14ac:dyDescent="0.25">
      <c r="A3569" s="2" t="s">
        <v>18958</v>
      </c>
      <c r="B3569" s="1">
        <v>46204</v>
      </c>
      <c r="C3569" s="2" t="s">
        <v>42</v>
      </c>
      <c r="D3569" s="2" t="s">
        <v>43</v>
      </c>
      <c r="E3569" s="2" t="s">
        <v>44</v>
      </c>
      <c r="F3569" s="2" t="s">
        <v>45</v>
      </c>
      <c r="G3569" s="2" t="s">
        <v>46</v>
      </c>
      <c r="H3569" s="2" t="s">
        <v>80</v>
      </c>
      <c r="I3569" s="2" t="s">
        <v>18959</v>
      </c>
      <c r="J3569" s="2" t="s">
        <v>18960</v>
      </c>
      <c r="K3569" s="2" t="s">
        <v>595</v>
      </c>
      <c r="L3569" s="2" t="s">
        <v>780</v>
      </c>
      <c r="M3569" s="2" t="s">
        <v>4857</v>
      </c>
      <c r="N3569" s="2" t="s">
        <v>18961</v>
      </c>
      <c r="O3569">
        <v>1</v>
      </c>
      <c r="P3569" s="2" t="s">
        <v>53</v>
      </c>
      <c r="Q3569">
        <v>100</v>
      </c>
      <c r="R3569">
        <v>0</v>
      </c>
      <c r="S3569" s="2" t="s">
        <v>54</v>
      </c>
      <c r="T3569" s="2" t="s">
        <v>55</v>
      </c>
      <c r="U3569" s="2" t="s">
        <v>18962</v>
      </c>
      <c r="V3569" s="2"/>
      <c r="W3569">
        <v>109000</v>
      </c>
      <c r="X3569">
        <v>0</v>
      </c>
      <c r="Y3569">
        <v>0</v>
      </c>
      <c r="Z3569">
        <v>109000</v>
      </c>
      <c r="AB3569" s="2" t="s">
        <v>57</v>
      </c>
      <c r="AC3569">
        <v>43600</v>
      </c>
      <c r="AD3569">
        <v>65400</v>
      </c>
      <c r="AE3569">
        <v>250000</v>
      </c>
      <c r="AF3569">
        <v>3750</v>
      </c>
      <c r="AG3569" s="2"/>
      <c r="AH3569" s="2"/>
      <c r="AI3569" s="1"/>
      <c r="AJ3569" s="2" t="s">
        <v>18963</v>
      </c>
      <c r="AK3569" s="2" t="s">
        <v>67</v>
      </c>
      <c r="AM3569" s="2" t="s">
        <v>59</v>
      </c>
      <c r="AP3569" s="2" t="s">
        <v>60</v>
      </c>
      <c r="AQ3569" s="2" t="s">
        <v>41</v>
      </c>
      <c r="AR3569">
        <v>141000</v>
      </c>
      <c r="AS3569" s="2" t="str">
        <f>_xlfn.IFNA(IF(VLOOKUP(all_resi[[#This Row],[No. Waybill]],settle_reconcile[No. Waybill],1,0)="","Recon","Recon"),"-")</f>
        <v>-</v>
      </c>
      <c r="AT3569" s="2">
        <f>all_resi[[#This Row],[Nilai COD]]-all_resi[[#This Row],[COD Fee]]-all_resi[[#This Row],[Total Biaya Setelah Diskon]]</f>
        <v>180850</v>
      </c>
      <c r="AU3569" s="2" t="str">
        <f>IF(all_resi[[#This Row],[Waktu Terima]]="","",_xlfn.DAYS(all_resi[[#This Row],[Waktu Terima]],all_resi[[#This Row],[Tanggal Pengiriman]]))</f>
        <v/>
      </c>
    </row>
    <row r="3570" spans="1:47" x14ac:dyDescent="0.25">
      <c r="A3570" s="2" t="s">
        <v>19372</v>
      </c>
      <c r="B3570" s="1">
        <v>46204</v>
      </c>
      <c r="C3570" s="2" t="s">
        <v>42</v>
      </c>
      <c r="D3570" s="2" t="s">
        <v>43</v>
      </c>
      <c r="E3570" s="2" t="s">
        <v>44</v>
      </c>
      <c r="F3570" s="2" t="s">
        <v>45</v>
      </c>
      <c r="G3570" s="2" t="s">
        <v>46</v>
      </c>
      <c r="H3570" s="2" t="s">
        <v>47</v>
      </c>
      <c r="I3570" s="2" t="s">
        <v>19373</v>
      </c>
      <c r="J3570" s="2" t="s">
        <v>19374</v>
      </c>
      <c r="K3570" s="2" t="s">
        <v>209</v>
      </c>
      <c r="L3570" s="2" t="s">
        <v>1322</v>
      </c>
      <c r="M3570" s="2" t="s">
        <v>1323</v>
      </c>
      <c r="N3570" s="2" t="s">
        <v>19375</v>
      </c>
      <c r="O3570">
        <v>1</v>
      </c>
      <c r="P3570" s="2" t="s">
        <v>53</v>
      </c>
      <c r="Q3570">
        <v>100</v>
      </c>
      <c r="R3570">
        <v>0</v>
      </c>
      <c r="S3570" s="2" t="s">
        <v>54</v>
      </c>
      <c r="T3570" s="2" t="s">
        <v>55</v>
      </c>
      <c r="U3570" s="2" t="s">
        <v>147</v>
      </c>
      <c r="V3570" s="2"/>
      <c r="W3570">
        <v>52000</v>
      </c>
      <c r="X3570">
        <v>0</v>
      </c>
      <c r="Y3570">
        <v>0</v>
      </c>
      <c r="Z3570">
        <v>52000</v>
      </c>
      <c r="AB3570" s="2" t="s">
        <v>57</v>
      </c>
      <c r="AC3570">
        <v>20800</v>
      </c>
      <c r="AD3570">
        <v>31200</v>
      </c>
      <c r="AE3570">
        <v>112000</v>
      </c>
      <c r="AF3570">
        <v>1680</v>
      </c>
      <c r="AG3570" s="2"/>
      <c r="AH3570" s="2"/>
      <c r="AI3570" s="1"/>
      <c r="AJ3570" s="2"/>
      <c r="AK3570" s="2" t="s">
        <v>67</v>
      </c>
      <c r="AM3570" s="2" t="s">
        <v>59</v>
      </c>
      <c r="AP3570" s="2" t="s">
        <v>60</v>
      </c>
      <c r="AQ3570" s="2" t="s">
        <v>41</v>
      </c>
      <c r="AR3570">
        <v>60000</v>
      </c>
      <c r="AS3570" s="2" t="str">
        <f>_xlfn.IFNA(IF(VLOOKUP(all_resi[[#This Row],[No. Waybill]],settle_reconcile[No. Waybill],1,0)="","Recon","Recon"),"-")</f>
        <v>-</v>
      </c>
      <c r="AT3570" s="2">
        <f>all_resi[[#This Row],[Nilai COD]]-all_resi[[#This Row],[COD Fee]]-all_resi[[#This Row],[Total Biaya Setelah Diskon]]</f>
        <v>79120</v>
      </c>
      <c r="AU3570" s="2" t="str">
        <f>IF(all_resi[[#This Row],[Waktu Terima]]="","",_xlfn.DAYS(all_resi[[#This Row],[Waktu Terima]],all_resi[[#This Row],[Tanggal Pengiriman]]))</f>
        <v/>
      </c>
    </row>
    <row r="3571" spans="1:47" x14ac:dyDescent="0.25">
      <c r="A3571" s="2" t="s">
        <v>19440</v>
      </c>
      <c r="B3571" s="1">
        <v>46204</v>
      </c>
      <c r="C3571" s="2" t="s">
        <v>42</v>
      </c>
      <c r="D3571" s="2" t="s">
        <v>43</v>
      </c>
      <c r="E3571" s="2" t="s">
        <v>44</v>
      </c>
      <c r="F3571" s="2" t="s">
        <v>45</v>
      </c>
      <c r="G3571" s="2" t="s">
        <v>46</v>
      </c>
      <c r="H3571" s="2" t="s">
        <v>47</v>
      </c>
      <c r="I3571" s="2" t="s">
        <v>19441</v>
      </c>
      <c r="J3571" s="2" t="s">
        <v>19442</v>
      </c>
      <c r="K3571" s="2" t="s">
        <v>156</v>
      </c>
      <c r="L3571" s="2" t="s">
        <v>606</v>
      </c>
      <c r="M3571" s="2" t="s">
        <v>1590</v>
      </c>
      <c r="N3571" s="2" t="s">
        <v>19443</v>
      </c>
      <c r="O3571">
        <v>1</v>
      </c>
      <c r="P3571" s="2" t="s">
        <v>53</v>
      </c>
      <c r="Q3571">
        <v>100</v>
      </c>
      <c r="R3571">
        <v>0</v>
      </c>
      <c r="S3571" s="2" t="s">
        <v>54</v>
      </c>
      <c r="T3571" s="2" t="s">
        <v>55</v>
      </c>
      <c r="U3571" s="2" t="s">
        <v>97</v>
      </c>
      <c r="V3571" s="2"/>
      <c r="W3571">
        <v>64000</v>
      </c>
      <c r="X3571">
        <v>0</v>
      </c>
      <c r="Y3571">
        <v>0</v>
      </c>
      <c r="Z3571">
        <v>64000</v>
      </c>
      <c r="AB3571" s="2" t="s">
        <v>57</v>
      </c>
      <c r="AC3571">
        <v>25600</v>
      </c>
      <c r="AD3571">
        <v>38400</v>
      </c>
      <c r="AE3571">
        <v>134000</v>
      </c>
      <c r="AF3571">
        <v>2010</v>
      </c>
      <c r="AG3571" s="2" t="s">
        <v>19441</v>
      </c>
      <c r="AH3571" s="2"/>
      <c r="AI3571" s="1">
        <v>46208</v>
      </c>
      <c r="AJ3571" s="2"/>
      <c r="AK3571" s="2" t="s">
        <v>58</v>
      </c>
      <c r="AM3571" s="2" t="s">
        <v>59</v>
      </c>
      <c r="AP3571" s="2" t="s">
        <v>60</v>
      </c>
      <c r="AQ3571" s="2" t="s">
        <v>41</v>
      </c>
      <c r="AR3571">
        <v>70000</v>
      </c>
      <c r="AS3571" s="2" t="str">
        <f>_xlfn.IFNA(IF(VLOOKUP(all_resi[[#This Row],[No. Waybill]],settle_reconcile[No. Waybill],1,0)="","Recon","Recon"),"-")</f>
        <v>Recon</v>
      </c>
      <c r="AT3571" s="2">
        <f>all_resi[[#This Row],[Nilai COD]]-all_resi[[#This Row],[COD Fee]]-all_resi[[#This Row],[Total Biaya Setelah Diskon]]</f>
        <v>93590</v>
      </c>
      <c r="AU3571" s="2">
        <f>IF(all_resi[[#This Row],[Waktu Terima]]="","",_xlfn.DAYS(all_resi[[#This Row],[Waktu Terima]],all_resi[[#This Row],[Tanggal Pengiriman]]))</f>
        <v>4</v>
      </c>
    </row>
    <row r="3572" spans="1:47" x14ac:dyDescent="0.25">
      <c r="A3572" s="2" t="s">
        <v>19349</v>
      </c>
      <c r="B3572" s="1">
        <v>46204</v>
      </c>
      <c r="C3572" s="2" t="s">
        <v>42</v>
      </c>
      <c r="D3572" s="2" t="s">
        <v>43</v>
      </c>
      <c r="E3572" s="2" t="s">
        <v>44</v>
      </c>
      <c r="F3572" s="2" t="s">
        <v>45</v>
      </c>
      <c r="G3572" s="2" t="s">
        <v>46</v>
      </c>
      <c r="H3572" s="2" t="s">
        <v>47</v>
      </c>
      <c r="I3572" s="2" t="s">
        <v>19350</v>
      </c>
      <c r="J3572" s="2" t="s">
        <v>19351</v>
      </c>
      <c r="K3572" s="2" t="s">
        <v>156</v>
      </c>
      <c r="L3572" s="2" t="s">
        <v>606</v>
      </c>
      <c r="M3572" s="2" t="s">
        <v>1590</v>
      </c>
      <c r="N3572" s="2" t="s">
        <v>19352</v>
      </c>
      <c r="O3572">
        <v>1</v>
      </c>
      <c r="P3572" s="2" t="s">
        <v>53</v>
      </c>
      <c r="Q3572">
        <v>100</v>
      </c>
      <c r="R3572">
        <v>0</v>
      </c>
      <c r="S3572" s="2" t="s">
        <v>54</v>
      </c>
      <c r="T3572" s="2" t="s">
        <v>55</v>
      </c>
      <c r="U3572" s="2" t="s">
        <v>225</v>
      </c>
      <c r="V3572" s="2"/>
      <c r="W3572">
        <v>64000</v>
      </c>
      <c r="X3572">
        <v>0</v>
      </c>
      <c r="Y3572">
        <v>0</v>
      </c>
      <c r="Z3572">
        <v>64000</v>
      </c>
      <c r="AB3572" s="2" t="s">
        <v>57</v>
      </c>
      <c r="AC3572">
        <v>25600</v>
      </c>
      <c r="AD3572">
        <v>38400</v>
      </c>
      <c r="AE3572">
        <v>155000</v>
      </c>
      <c r="AF3572">
        <v>2325</v>
      </c>
      <c r="AG3572" s="2" t="s">
        <v>19350</v>
      </c>
      <c r="AH3572" s="2"/>
      <c r="AI3572" s="1">
        <v>46207</v>
      </c>
      <c r="AJ3572" s="2"/>
      <c r="AK3572" s="2" t="s">
        <v>58</v>
      </c>
      <c r="AM3572" s="2" t="s">
        <v>59</v>
      </c>
      <c r="AP3572" s="2" t="s">
        <v>60</v>
      </c>
      <c r="AQ3572" s="2" t="s">
        <v>41</v>
      </c>
      <c r="AR3572">
        <v>91000</v>
      </c>
      <c r="AS3572" s="2" t="str">
        <f>_xlfn.IFNA(IF(VLOOKUP(all_resi[[#This Row],[No. Waybill]],settle_reconcile[No. Waybill],1,0)="","Recon","Recon"),"-")</f>
        <v>Recon</v>
      </c>
      <c r="AT3572" s="2">
        <f>all_resi[[#This Row],[Nilai COD]]-all_resi[[#This Row],[COD Fee]]-all_resi[[#This Row],[Total Biaya Setelah Diskon]]</f>
        <v>114275</v>
      </c>
      <c r="AU3572" s="2">
        <f>IF(all_resi[[#This Row],[Waktu Terima]]="","",_xlfn.DAYS(all_resi[[#This Row],[Waktu Terima]],all_resi[[#This Row],[Tanggal Pengiriman]]))</f>
        <v>3</v>
      </c>
    </row>
    <row r="3573" spans="1:47" x14ac:dyDescent="0.25">
      <c r="A3573" s="2" t="s">
        <v>19368</v>
      </c>
      <c r="B3573" s="1">
        <v>46204</v>
      </c>
      <c r="C3573" s="2" t="s">
        <v>42</v>
      </c>
      <c r="D3573" s="2" t="s">
        <v>43</v>
      </c>
      <c r="E3573" s="2" t="s">
        <v>44</v>
      </c>
      <c r="F3573" s="2" t="s">
        <v>45</v>
      </c>
      <c r="G3573" s="2" t="s">
        <v>46</v>
      </c>
      <c r="H3573" s="2" t="s">
        <v>47</v>
      </c>
      <c r="I3573" s="2" t="s">
        <v>19369</v>
      </c>
      <c r="J3573" s="2" t="s">
        <v>19370</v>
      </c>
      <c r="K3573" s="2" t="s">
        <v>143</v>
      </c>
      <c r="L3573" s="2" t="s">
        <v>7803</v>
      </c>
      <c r="M3573" s="2" t="s">
        <v>8480</v>
      </c>
      <c r="N3573" s="2" t="s">
        <v>19371</v>
      </c>
      <c r="O3573">
        <v>1</v>
      </c>
      <c r="P3573" s="2" t="s">
        <v>53</v>
      </c>
      <c r="Q3573">
        <v>100</v>
      </c>
      <c r="R3573">
        <v>0</v>
      </c>
      <c r="S3573" s="2" t="s">
        <v>54</v>
      </c>
      <c r="T3573" s="2" t="s">
        <v>55</v>
      </c>
      <c r="U3573" s="2" t="s">
        <v>147</v>
      </c>
      <c r="V3573" s="2"/>
      <c r="W3573">
        <v>25000</v>
      </c>
      <c r="X3573">
        <v>0</v>
      </c>
      <c r="Y3573">
        <v>0</v>
      </c>
      <c r="Z3573">
        <v>25000</v>
      </c>
      <c r="AB3573" s="2" t="s">
        <v>57</v>
      </c>
      <c r="AC3573">
        <v>18000</v>
      </c>
      <c r="AD3573">
        <v>7000</v>
      </c>
      <c r="AE3573">
        <v>85000</v>
      </c>
      <c r="AF3573">
        <v>1275</v>
      </c>
      <c r="AG3573" s="2" t="s">
        <v>19369</v>
      </c>
      <c r="AH3573" s="2"/>
      <c r="AI3573" s="1">
        <v>46206</v>
      </c>
      <c r="AJ3573" s="2"/>
      <c r="AK3573" s="2" t="s">
        <v>58</v>
      </c>
      <c r="AM3573" s="2" t="s">
        <v>59</v>
      </c>
      <c r="AP3573" s="2" t="s">
        <v>60</v>
      </c>
      <c r="AQ3573" s="2" t="s">
        <v>41</v>
      </c>
      <c r="AR3573">
        <v>60000</v>
      </c>
      <c r="AS3573" s="2" t="str">
        <f>_xlfn.IFNA(IF(VLOOKUP(all_resi[[#This Row],[No. Waybill]],settle_reconcile[No. Waybill],1,0)="","Recon","Recon"),"-")</f>
        <v>Recon</v>
      </c>
      <c r="AT3573" s="2">
        <f>all_resi[[#This Row],[Nilai COD]]-all_resi[[#This Row],[COD Fee]]-all_resi[[#This Row],[Total Biaya Setelah Diskon]]</f>
        <v>76725</v>
      </c>
      <c r="AU3573" s="2">
        <f>IF(all_resi[[#This Row],[Waktu Terima]]="","",_xlfn.DAYS(all_resi[[#This Row],[Waktu Terima]],all_resi[[#This Row],[Tanggal Pengiriman]]))</f>
        <v>2</v>
      </c>
    </row>
    <row r="3574" spans="1:47" x14ac:dyDescent="0.25">
      <c r="A3574" s="2" t="s">
        <v>19376</v>
      </c>
      <c r="B3574" s="1">
        <v>46204</v>
      </c>
      <c r="C3574" s="2" t="s">
        <v>42</v>
      </c>
      <c r="D3574" s="2" t="s">
        <v>43</v>
      </c>
      <c r="E3574" s="2" t="s">
        <v>44</v>
      </c>
      <c r="F3574" s="2" t="s">
        <v>45</v>
      </c>
      <c r="G3574" s="2" t="s">
        <v>46</v>
      </c>
      <c r="H3574" s="2" t="s">
        <v>47</v>
      </c>
      <c r="I3574" s="2" t="s">
        <v>19377</v>
      </c>
      <c r="J3574" s="2" t="s">
        <v>19378</v>
      </c>
      <c r="K3574" s="2" t="s">
        <v>121</v>
      </c>
      <c r="L3574" s="2" t="s">
        <v>680</v>
      </c>
      <c r="M3574" s="2" t="s">
        <v>1808</v>
      </c>
      <c r="N3574" s="2" t="s">
        <v>19379</v>
      </c>
      <c r="O3574">
        <v>1</v>
      </c>
      <c r="P3574" s="2" t="s">
        <v>53</v>
      </c>
      <c r="Q3574">
        <v>100</v>
      </c>
      <c r="R3574">
        <v>0</v>
      </c>
      <c r="S3574" s="2" t="s">
        <v>54</v>
      </c>
      <c r="T3574" s="2" t="s">
        <v>55</v>
      </c>
      <c r="U3574" s="2" t="s">
        <v>363</v>
      </c>
      <c r="V3574" s="2"/>
      <c r="W3574">
        <v>85000</v>
      </c>
      <c r="X3574">
        <v>0</v>
      </c>
      <c r="Y3574">
        <v>0</v>
      </c>
      <c r="Z3574">
        <v>85000</v>
      </c>
      <c r="AB3574" s="2" t="s">
        <v>57</v>
      </c>
      <c r="AC3574">
        <v>34000</v>
      </c>
      <c r="AD3574">
        <v>51000</v>
      </c>
      <c r="AE3574">
        <v>169000</v>
      </c>
      <c r="AF3574">
        <v>2535</v>
      </c>
      <c r="AG3574" s="2"/>
      <c r="AH3574" s="2"/>
      <c r="AI3574" s="1"/>
      <c r="AJ3574" s="2"/>
      <c r="AK3574" s="2" t="s">
        <v>67</v>
      </c>
      <c r="AM3574" s="2" t="s">
        <v>59</v>
      </c>
      <c r="AP3574" s="2" t="s">
        <v>60</v>
      </c>
      <c r="AQ3574" s="2" t="s">
        <v>41</v>
      </c>
      <c r="AR3574">
        <v>84000</v>
      </c>
      <c r="AS3574" s="2" t="str">
        <f>_xlfn.IFNA(IF(VLOOKUP(all_resi[[#This Row],[No. Waybill]],settle_reconcile[No. Waybill],1,0)="","Recon","Recon"),"-")</f>
        <v>-</v>
      </c>
      <c r="AT3574" s="2">
        <f>all_resi[[#This Row],[Nilai COD]]-all_resi[[#This Row],[COD Fee]]-all_resi[[#This Row],[Total Biaya Setelah Diskon]]</f>
        <v>115465</v>
      </c>
      <c r="AU3574" s="2" t="str">
        <f>IF(all_resi[[#This Row],[Waktu Terima]]="","",_xlfn.DAYS(all_resi[[#This Row],[Waktu Terima]],all_resi[[#This Row],[Tanggal Pengiriman]]))</f>
        <v/>
      </c>
    </row>
    <row r="3575" spans="1:47" x14ac:dyDescent="0.25">
      <c r="A3575" s="2" t="s">
        <v>19357</v>
      </c>
      <c r="B3575" s="1">
        <v>46204</v>
      </c>
      <c r="C3575" s="2" t="s">
        <v>42</v>
      </c>
      <c r="D3575" s="2" t="s">
        <v>43</v>
      </c>
      <c r="E3575" s="2" t="s">
        <v>44</v>
      </c>
      <c r="F3575" s="2" t="s">
        <v>45</v>
      </c>
      <c r="G3575" s="2" t="s">
        <v>46</v>
      </c>
      <c r="H3575" s="2" t="s">
        <v>47</v>
      </c>
      <c r="I3575" s="2" t="s">
        <v>19358</v>
      </c>
      <c r="J3575" s="2" t="s">
        <v>19359</v>
      </c>
      <c r="K3575" s="2" t="s">
        <v>106</v>
      </c>
      <c r="L3575" s="2" t="s">
        <v>987</v>
      </c>
      <c r="M3575" s="2" t="s">
        <v>16665</v>
      </c>
      <c r="N3575" s="2" t="s">
        <v>19360</v>
      </c>
      <c r="O3575">
        <v>1</v>
      </c>
      <c r="P3575" s="2" t="s">
        <v>53</v>
      </c>
      <c r="Q3575">
        <v>100</v>
      </c>
      <c r="R3575">
        <v>0</v>
      </c>
      <c r="S3575" s="2" t="s">
        <v>54</v>
      </c>
      <c r="T3575" s="2" t="s">
        <v>55</v>
      </c>
      <c r="U3575" s="2" t="s">
        <v>147</v>
      </c>
      <c r="V3575" s="2"/>
      <c r="W3575">
        <v>64000</v>
      </c>
      <c r="X3575">
        <v>0</v>
      </c>
      <c r="Y3575">
        <v>0</v>
      </c>
      <c r="Z3575">
        <v>64000</v>
      </c>
      <c r="AB3575" s="2" t="s">
        <v>57</v>
      </c>
      <c r="AC3575">
        <v>25600</v>
      </c>
      <c r="AD3575">
        <v>38400</v>
      </c>
      <c r="AE3575">
        <v>134000</v>
      </c>
      <c r="AF3575">
        <v>2010</v>
      </c>
      <c r="AG3575" s="2"/>
      <c r="AH3575" s="2"/>
      <c r="AI3575" s="1"/>
      <c r="AJ3575" s="2"/>
      <c r="AK3575" s="2" t="s">
        <v>67</v>
      </c>
      <c r="AM3575" s="2" t="s">
        <v>59</v>
      </c>
      <c r="AP3575" s="2" t="s">
        <v>60</v>
      </c>
      <c r="AQ3575" s="2" t="s">
        <v>41</v>
      </c>
      <c r="AR3575">
        <v>70000</v>
      </c>
      <c r="AS3575" s="2" t="str">
        <f>_xlfn.IFNA(IF(VLOOKUP(all_resi[[#This Row],[No. Waybill]],settle_reconcile[No. Waybill],1,0)="","Recon","Recon"),"-")</f>
        <v>-</v>
      </c>
      <c r="AT3575" s="2">
        <f>all_resi[[#This Row],[Nilai COD]]-all_resi[[#This Row],[COD Fee]]-all_resi[[#This Row],[Total Biaya Setelah Diskon]]</f>
        <v>93590</v>
      </c>
      <c r="AU3575" s="2" t="str">
        <f>IF(all_resi[[#This Row],[Waktu Terima]]="","",_xlfn.DAYS(all_resi[[#This Row],[Waktu Terima]],all_resi[[#This Row],[Tanggal Pengiriman]]))</f>
        <v/>
      </c>
    </row>
    <row r="3576" spans="1:47" x14ac:dyDescent="0.25">
      <c r="A3576" s="2" t="s">
        <v>19435</v>
      </c>
      <c r="B3576" s="1">
        <v>46204</v>
      </c>
      <c r="C3576" s="2" t="s">
        <v>42</v>
      </c>
      <c r="D3576" s="2" t="s">
        <v>43</v>
      </c>
      <c r="E3576" s="2" t="s">
        <v>44</v>
      </c>
      <c r="F3576" s="2" t="s">
        <v>45</v>
      </c>
      <c r="G3576" s="2" t="s">
        <v>46</v>
      </c>
      <c r="H3576" s="2" t="s">
        <v>80</v>
      </c>
      <c r="I3576" s="2" t="s">
        <v>19436</v>
      </c>
      <c r="J3576" s="2" t="s">
        <v>19437</v>
      </c>
      <c r="K3576" s="2" t="s">
        <v>143</v>
      </c>
      <c r="L3576" s="2" t="s">
        <v>664</v>
      </c>
      <c r="M3576" s="2" t="s">
        <v>19438</v>
      </c>
      <c r="N3576" s="2" t="s">
        <v>19439</v>
      </c>
      <c r="O3576">
        <v>1</v>
      </c>
      <c r="P3576" s="2" t="s">
        <v>53</v>
      </c>
      <c r="Q3576">
        <v>100</v>
      </c>
      <c r="R3576">
        <v>0</v>
      </c>
      <c r="S3576" s="2" t="s">
        <v>54</v>
      </c>
      <c r="T3576" s="2" t="s">
        <v>55</v>
      </c>
      <c r="U3576" s="2" t="s">
        <v>86</v>
      </c>
      <c r="V3576" s="2"/>
      <c r="W3576">
        <v>20000</v>
      </c>
      <c r="X3576">
        <v>0</v>
      </c>
      <c r="Y3576">
        <v>0</v>
      </c>
      <c r="Z3576">
        <v>20000</v>
      </c>
      <c r="AB3576" s="2" t="s">
        <v>57</v>
      </c>
      <c r="AC3576">
        <v>13000</v>
      </c>
      <c r="AD3576">
        <v>7000</v>
      </c>
      <c r="AE3576">
        <v>78500</v>
      </c>
      <c r="AF3576">
        <v>1177.5</v>
      </c>
      <c r="AG3576" s="2" t="s">
        <v>19436</v>
      </c>
      <c r="AH3576" s="2"/>
      <c r="AI3576" s="1">
        <v>46206</v>
      </c>
      <c r="AJ3576" s="2" t="s">
        <v>87</v>
      </c>
      <c r="AK3576" s="2" t="s">
        <v>58</v>
      </c>
      <c r="AM3576" s="2" t="s">
        <v>59</v>
      </c>
      <c r="AP3576" s="2" t="s">
        <v>60</v>
      </c>
      <c r="AQ3576" s="2" t="s">
        <v>41</v>
      </c>
      <c r="AR3576">
        <v>58500</v>
      </c>
      <c r="AS3576" s="2" t="str">
        <f>_xlfn.IFNA(IF(VLOOKUP(all_resi[[#This Row],[No. Waybill]],settle_reconcile[No. Waybill],1,0)="","Recon","Recon"),"-")</f>
        <v>Recon</v>
      </c>
      <c r="AT3576" s="2">
        <f>all_resi[[#This Row],[Nilai COD]]-all_resi[[#This Row],[COD Fee]]-all_resi[[#This Row],[Total Biaya Setelah Diskon]]</f>
        <v>70322.5</v>
      </c>
      <c r="AU3576" s="2">
        <f>IF(all_resi[[#This Row],[Waktu Terima]]="","",_xlfn.DAYS(all_resi[[#This Row],[Waktu Terima]],all_resi[[#This Row],[Tanggal Pengiriman]]))</f>
        <v>2</v>
      </c>
    </row>
    <row r="3577" spans="1:47" x14ac:dyDescent="0.25">
      <c r="A3577" s="2" t="s">
        <v>19364</v>
      </c>
      <c r="B3577" s="1">
        <v>46204</v>
      </c>
      <c r="C3577" s="2" t="s">
        <v>42</v>
      </c>
      <c r="D3577" s="2" t="s">
        <v>43</v>
      </c>
      <c r="E3577" s="2" t="s">
        <v>44</v>
      </c>
      <c r="F3577" s="2" t="s">
        <v>45</v>
      </c>
      <c r="G3577" s="2" t="s">
        <v>46</v>
      </c>
      <c r="H3577" s="2" t="s">
        <v>47</v>
      </c>
      <c r="I3577" s="2" t="s">
        <v>19365</v>
      </c>
      <c r="J3577" s="2" t="s">
        <v>19366</v>
      </c>
      <c r="K3577" s="2" t="s">
        <v>156</v>
      </c>
      <c r="L3577" s="2" t="s">
        <v>433</v>
      </c>
      <c r="M3577" s="2" t="s">
        <v>434</v>
      </c>
      <c r="N3577" s="2" t="s">
        <v>19367</v>
      </c>
      <c r="O3577">
        <v>1</v>
      </c>
      <c r="P3577" s="2" t="s">
        <v>53</v>
      </c>
      <c r="Q3577">
        <v>100</v>
      </c>
      <c r="R3577">
        <v>0</v>
      </c>
      <c r="S3577" s="2" t="s">
        <v>54</v>
      </c>
      <c r="T3577" s="2" t="s">
        <v>55</v>
      </c>
      <c r="U3577" s="2" t="s">
        <v>97</v>
      </c>
      <c r="V3577" s="2"/>
      <c r="W3577">
        <v>76000</v>
      </c>
      <c r="X3577">
        <v>0</v>
      </c>
      <c r="Y3577">
        <v>0</v>
      </c>
      <c r="Z3577">
        <v>76000</v>
      </c>
      <c r="AB3577" s="2" t="s">
        <v>57</v>
      </c>
      <c r="AC3577">
        <v>30400</v>
      </c>
      <c r="AD3577">
        <v>45600</v>
      </c>
      <c r="AE3577">
        <v>146000</v>
      </c>
      <c r="AF3577">
        <v>2190</v>
      </c>
      <c r="AG3577" s="2" t="s">
        <v>19365</v>
      </c>
      <c r="AH3577" s="2"/>
      <c r="AI3577" s="1">
        <v>46210</v>
      </c>
      <c r="AJ3577" s="2"/>
      <c r="AK3577" s="2" t="s">
        <v>58</v>
      </c>
      <c r="AM3577" s="2" t="s">
        <v>59</v>
      </c>
      <c r="AP3577" s="2" t="s">
        <v>60</v>
      </c>
      <c r="AQ3577" s="2" t="s">
        <v>41</v>
      </c>
      <c r="AR3577">
        <v>70000</v>
      </c>
      <c r="AS3577" s="2" t="str">
        <f>_xlfn.IFNA(IF(VLOOKUP(all_resi[[#This Row],[No. Waybill]],settle_reconcile[No. Waybill],1,0)="","Recon","Recon"),"-")</f>
        <v>Recon</v>
      </c>
      <c r="AT3577" s="2">
        <f>all_resi[[#This Row],[Nilai COD]]-all_resi[[#This Row],[COD Fee]]-all_resi[[#This Row],[Total Biaya Setelah Diskon]]</f>
        <v>98210</v>
      </c>
      <c r="AU3577" s="2">
        <f>IF(all_resi[[#This Row],[Waktu Terima]]="","",_xlfn.DAYS(all_resi[[#This Row],[Waktu Terima]],all_resi[[#This Row],[Tanggal Pengiriman]]))</f>
        <v>6</v>
      </c>
    </row>
    <row r="3578" spans="1:47" x14ac:dyDescent="0.25">
      <c r="A3578" s="2" t="s">
        <v>19353</v>
      </c>
      <c r="B3578" s="1">
        <v>46204</v>
      </c>
      <c r="C3578" s="2" t="s">
        <v>42</v>
      </c>
      <c r="D3578" s="2" t="s">
        <v>43</v>
      </c>
      <c r="E3578" s="2" t="s">
        <v>44</v>
      </c>
      <c r="F3578" s="2" t="s">
        <v>45</v>
      </c>
      <c r="G3578" s="2" t="s">
        <v>46</v>
      </c>
      <c r="H3578" s="2" t="s">
        <v>47</v>
      </c>
      <c r="I3578" s="2" t="s">
        <v>19354</v>
      </c>
      <c r="J3578" s="2" t="s">
        <v>19355</v>
      </c>
      <c r="K3578" s="2" t="s">
        <v>156</v>
      </c>
      <c r="L3578" s="2" t="s">
        <v>606</v>
      </c>
      <c r="M3578" s="2" t="s">
        <v>1191</v>
      </c>
      <c r="N3578" s="2" t="s">
        <v>19356</v>
      </c>
      <c r="O3578">
        <v>1</v>
      </c>
      <c r="P3578" s="2" t="s">
        <v>53</v>
      </c>
      <c r="Q3578">
        <v>100</v>
      </c>
      <c r="R3578">
        <v>0</v>
      </c>
      <c r="S3578" s="2" t="s">
        <v>54</v>
      </c>
      <c r="T3578" s="2" t="s">
        <v>55</v>
      </c>
      <c r="U3578" s="2" t="s">
        <v>225</v>
      </c>
      <c r="V3578" s="2"/>
      <c r="W3578">
        <v>64000</v>
      </c>
      <c r="X3578">
        <v>0</v>
      </c>
      <c r="Y3578">
        <v>0</v>
      </c>
      <c r="Z3578">
        <v>64000</v>
      </c>
      <c r="AB3578" s="2" t="s">
        <v>57</v>
      </c>
      <c r="AC3578">
        <v>25600</v>
      </c>
      <c r="AD3578">
        <v>38400</v>
      </c>
      <c r="AE3578">
        <v>168000</v>
      </c>
      <c r="AF3578">
        <v>2520</v>
      </c>
      <c r="AG3578" s="2"/>
      <c r="AH3578" s="2"/>
      <c r="AI3578" s="1"/>
      <c r="AJ3578" s="2"/>
      <c r="AK3578" s="2" t="s">
        <v>67</v>
      </c>
      <c r="AM3578" s="2" t="s">
        <v>59</v>
      </c>
      <c r="AP3578" s="2" t="s">
        <v>60</v>
      </c>
      <c r="AQ3578" s="2" t="s">
        <v>41</v>
      </c>
      <c r="AR3578">
        <v>104000</v>
      </c>
      <c r="AS3578" s="2" t="str">
        <f>_xlfn.IFNA(IF(VLOOKUP(all_resi[[#This Row],[No. Waybill]],settle_reconcile[No. Waybill],1,0)="","Recon","Recon"),"-")</f>
        <v>-</v>
      </c>
      <c r="AT3578" s="2">
        <f>all_resi[[#This Row],[Nilai COD]]-all_resi[[#This Row],[COD Fee]]-all_resi[[#This Row],[Total Biaya Setelah Diskon]]</f>
        <v>127080</v>
      </c>
      <c r="AU3578" s="2" t="str">
        <f>IF(all_resi[[#This Row],[Waktu Terima]]="","",_xlfn.DAYS(all_resi[[#This Row],[Waktu Terima]],all_resi[[#This Row],[Tanggal Pengiriman]]))</f>
        <v/>
      </c>
    </row>
    <row r="3579" spans="1:47" x14ac:dyDescent="0.25">
      <c r="A3579" s="2" t="s">
        <v>19327</v>
      </c>
      <c r="B3579" s="1">
        <v>46204</v>
      </c>
      <c r="C3579" s="2" t="s">
        <v>42</v>
      </c>
      <c r="D3579" s="2" t="s">
        <v>43</v>
      </c>
      <c r="E3579" s="2" t="s">
        <v>44</v>
      </c>
      <c r="F3579" s="2" t="s">
        <v>45</v>
      </c>
      <c r="G3579" s="2" t="s">
        <v>46</v>
      </c>
      <c r="H3579" s="2" t="s">
        <v>47</v>
      </c>
      <c r="I3579" s="2" t="s">
        <v>19328</v>
      </c>
      <c r="J3579" s="2" t="s">
        <v>19329</v>
      </c>
      <c r="K3579" s="2" t="s">
        <v>177</v>
      </c>
      <c r="L3579" s="2" t="s">
        <v>896</v>
      </c>
      <c r="M3579" s="2" t="s">
        <v>2998</v>
      </c>
      <c r="N3579" s="2" t="s">
        <v>19330</v>
      </c>
      <c r="O3579">
        <v>1</v>
      </c>
      <c r="P3579" s="2" t="s">
        <v>53</v>
      </c>
      <c r="Q3579">
        <v>100</v>
      </c>
      <c r="R3579">
        <v>0</v>
      </c>
      <c r="S3579" s="2" t="s">
        <v>54</v>
      </c>
      <c r="T3579" s="2" t="s">
        <v>55</v>
      </c>
      <c r="U3579" s="2" t="s">
        <v>147</v>
      </c>
      <c r="V3579" s="2"/>
      <c r="W3579">
        <v>87000</v>
      </c>
      <c r="X3579">
        <v>0</v>
      </c>
      <c r="Y3579">
        <v>0</v>
      </c>
      <c r="Z3579">
        <v>87000</v>
      </c>
      <c r="AB3579" s="2" t="s">
        <v>57</v>
      </c>
      <c r="AC3579">
        <v>34800</v>
      </c>
      <c r="AD3579">
        <v>52200</v>
      </c>
      <c r="AE3579">
        <v>157000</v>
      </c>
      <c r="AF3579">
        <v>2355</v>
      </c>
      <c r="AG3579" s="2"/>
      <c r="AH3579" s="2"/>
      <c r="AI3579" s="1"/>
      <c r="AJ3579" s="2"/>
      <c r="AK3579" s="2" t="s">
        <v>67</v>
      </c>
      <c r="AM3579" s="2" t="s">
        <v>59</v>
      </c>
      <c r="AP3579" s="2" t="s">
        <v>60</v>
      </c>
      <c r="AQ3579" s="2" t="s">
        <v>41</v>
      </c>
      <c r="AR3579">
        <v>70000</v>
      </c>
      <c r="AS3579" s="2" t="str">
        <f>_xlfn.IFNA(IF(VLOOKUP(all_resi[[#This Row],[No. Waybill]],settle_reconcile[No. Waybill],1,0)="","Recon","Recon"),"-")</f>
        <v>-</v>
      </c>
      <c r="AT3579" s="2">
        <f>all_resi[[#This Row],[Nilai COD]]-all_resi[[#This Row],[COD Fee]]-all_resi[[#This Row],[Total Biaya Setelah Diskon]]</f>
        <v>102445</v>
      </c>
      <c r="AU3579" s="2" t="str">
        <f>IF(all_resi[[#This Row],[Waktu Terima]]="","",_xlfn.DAYS(all_resi[[#This Row],[Waktu Terima]],all_resi[[#This Row],[Tanggal Pengiriman]]))</f>
        <v/>
      </c>
    </row>
    <row r="3580" spans="1:47" x14ac:dyDescent="0.25">
      <c r="A3580" s="2" t="s">
        <v>19424</v>
      </c>
      <c r="B3580" s="1">
        <v>46204</v>
      </c>
      <c r="C3580" s="2" t="s">
        <v>42</v>
      </c>
      <c r="D3580" s="2" t="s">
        <v>43</v>
      </c>
      <c r="E3580" s="2" t="s">
        <v>44</v>
      </c>
      <c r="F3580" s="2" t="s">
        <v>45</v>
      </c>
      <c r="G3580" s="2" t="s">
        <v>46</v>
      </c>
      <c r="H3580" s="2" t="s">
        <v>47</v>
      </c>
      <c r="I3580" s="2" t="s">
        <v>19425</v>
      </c>
      <c r="J3580" s="2" t="s">
        <v>19426</v>
      </c>
      <c r="K3580" s="2" t="s">
        <v>171</v>
      </c>
      <c r="L3580" s="2" t="s">
        <v>349</v>
      </c>
      <c r="M3580" s="2" t="s">
        <v>350</v>
      </c>
      <c r="N3580" s="2" t="s">
        <v>19427</v>
      </c>
      <c r="O3580">
        <v>1</v>
      </c>
      <c r="P3580" s="2" t="s">
        <v>53</v>
      </c>
      <c r="Q3580">
        <v>100</v>
      </c>
      <c r="R3580">
        <v>0</v>
      </c>
      <c r="S3580" s="2" t="s">
        <v>54</v>
      </c>
      <c r="T3580" s="2" t="s">
        <v>55</v>
      </c>
      <c r="U3580" s="2" t="s">
        <v>363</v>
      </c>
      <c r="V3580" s="2"/>
      <c r="W3580">
        <v>38000</v>
      </c>
      <c r="X3580">
        <v>0</v>
      </c>
      <c r="Y3580">
        <v>0</v>
      </c>
      <c r="Z3580">
        <v>38000</v>
      </c>
      <c r="AB3580" s="2" t="s">
        <v>57</v>
      </c>
      <c r="AC3580">
        <v>15200</v>
      </c>
      <c r="AD3580">
        <v>22800</v>
      </c>
      <c r="AE3580">
        <v>122000</v>
      </c>
      <c r="AF3580">
        <v>1830</v>
      </c>
      <c r="AG3580" s="2" t="s">
        <v>19425</v>
      </c>
      <c r="AH3580" s="2"/>
      <c r="AI3580" s="1">
        <v>46207</v>
      </c>
      <c r="AJ3580" s="2"/>
      <c r="AK3580" s="2" t="s">
        <v>58</v>
      </c>
      <c r="AM3580" s="2" t="s">
        <v>59</v>
      </c>
      <c r="AP3580" s="2" t="s">
        <v>60</v>
      </c>
      <c r="AQ3580" s="2" t="s">
        <v>41</v>
      </c>
      <c r="AR3580">
        <v>84000</v>
      </c>
      <c r="AS3580" s="2" t="str">
        <f>_xlfn.IFNA(IF(VLOOKUP(all_resi[[#This Row],[No. Waybill]],settle_reconcile[No. Waybill],1,0)="","Recon","Recon"),"-")</f>
        <v>Recon</v>
      </c>
      <c r="AT3580" s="2">
        <f>all_resi[[#This Row],[Nilai COD]]-all_resi[[#This Row],[COD Fee]]-all_resi[[#This Row],[Total Biaya Setelah Diskon]]</f>
        <v>97370</v>
      </c>
      <c r="AU3580" s="2">
        <f>IF(all_resi[[#This Row],[Waktu Terima]]="","",_xlfn.DAYS(all_resi[[#This Row],[Waktu Terima]],all_resi[[#This Row],[Tanggal Pengiriman]]))</f>
        <v>3</v>
      </c>
    </row>
    <row r="3581" spans="1:47" x14ac:dyDescent="0.25">
      <c r="A3581" s="2" t="s">
        <v>19331</v>
      </c>
      <c r="B3581" s="1">
        <v>46204</v>
      </c>
      <c r="C3581" s="2" t="s">
        <v>42</v>
      </c>
      <c r="D3581" s="2" t="s">
        <v>43</v>
      </c>
      <c r="E3581" s="2" t="s">
        <v>44</v>
      </c>
      <c r="F3581" s="2" t="s">
        <v>45</v>
      </c>
      <c r="G3581" s="2" t="s">
        <v>46</v>
      </c>
      <c r="H3581" s="2" t="s">
        <v>80</v>
      </c>
      <c r="I3581" s="2" t="s">
        <v>19332</v>
      </c>
      <c r="J3581" s="2" t="s">
        <v>19333</v>
      </c>
      <c r="K3581" s="2" t="s">
        <v>8914</v>
      </c>
      <c r="L3581" s="2" t="s">
        <v>8915</v>
      </c>
      <c r="M3581" s="2" t="s">
        <v>11326</v>
      </c>
      <c r="N3581" s="2" t="s">
        <v>19334</v>
      </c>
      <c r="O3581">
        <v>1</v>
      </c>
      <c r="P3581" s="2" t="s">
        <v>53</v>
      </c>
      <c r="Q3581">
        <v>100</v>
      </c>
      <c r="R3581">
        <v>0</v>
      </c>
      <c r="S3581" s="2" t="s">
        <v>54</v>
      </c>
      <c r="T3581" s="2" t="s">
        <v>55</v>
      </c>
      <c r="U3581" s="2" t="s">
        <v>19335</v>
      </c>
      <c r="V3581" s="2"/>
      <c r="W3581">
        <v>173000</v>
      </c>
      <c r="X3581">
        <v>0</v>
      </c>
      <c r="Y3581">
        <v>0</v>
      </c>
      <c r="Z3581">
        <v>173000</v>
      </c>
      <c r="AB3581" s="2" t="s">
        <v>57</v>
      </c>
      <c r="AC3581">
        <v>69200</v>
      </c>
      <c r="AD3581">
        <v>103800</v>
      </c>
      <c r="AE3581">
        <v>295000</v>
      </c>
      <c r="AF3581">
        <v>4425</v>
      </c>
      <c r="AG3581" s="2"/>
      <c r="AH3581" s="2"/>
      <c r="AI3581" s="1"/>
      <c r="AJ3581" s="2" t="s">
        <v>19336</v>
      </c>
      <c r="AK3581" s="2" t="s">
        <v>67</v>
      </c>
      <c r="AM3581" s="2" t="s">
        <v>59</v>
      </c>
      <c r="AP3581" s="2" t="s">
        <v>60</v>
      </c>
      <c r="AQ3581" s="2" t="s">
        <v>41</v>
      </c>
      <c r="AR3581">
        <v>122000</v>
      </c>
      <c r="AS3581" s="2" t="str">
        <f>_xlfn.IFNA(IF(VLOOKUP(all_resi[[#This Row],[No. Waybill]],settle_reconcile[No. Waybill],1,0)="","Recon","Recon"),"-")</f>
        <v>-</v>
      </c>
      <c r="AT3581" s="2">
        <f>all_resi[[#This Row],[Nilai COD]]-all_resi[[#This Row],[COD Fee]]-all_resi[[#This Row],[Total Biaya Setelah Diskon]]</f>
        <v>186775</v>
      </c>
      <c r="AU3581" s="2" t="str">
        <f>IF(all_resi[[#This Row],[Waktu Terima]]="","",_xlfn.DAYS(all_resi[[#This Row],[Waktu Terima]],all_resi[[#This Row],[Tanggal Pengiriman]]))</f>
        <v/>
      </c>
    </row>
    <row r="3582" spans="1:47" x14ac:dyDescent="0.25">
      <c r="A3582" s="2" t="s">
        <v>19340</v>
      </c>
      <c r="B3582" s="1">
        <v>46204</v>
      </c>
      <c r="C3582" s="2" t="s">
        <v>42</v>
      </c>
      <c r="D3582" s="2" t="s">
        <v>43</v>
      </c>
      <c r="E3582" s="2" t="s">
        <v>44</v>
      </c>
      <c r="F3582" s="2" t="s">
        <v>45</v>
      </c>
      <c r="G3582" s="2" t="s">
        <v>46</v>
      </c>
      <c r="H3582" s="2" t="s">
        <v>47</v>
      </c>
      <c r="I3582" s="2" t="s">
        <v>19341</v>
      </c>
      <c r="J3582" s="2" t="s">
        <v>19342</v>
      </c>
      <c r="K3582" s="2" t="s">
        <v>388</v>
      </c>
      <c r="L3582" s="2" t="s">
        <v>388</v>
      </c>
      <c r="M3582" s="2" t="s">
        <v>2819</v>
      </c>
      <c r="N3582" s="2" t="s">
        <v>19343</v>
      </c>
      <c r="O3582">
        <v>1</v>
      </c>
      <c r="P3582" s="2" t="s">
        <v>53</v>
      </c>
      <c r="Q3582">
        <v>100</v>
      </c>
      <c r="R3582">
        <v>0</v>
      </c>
      <c r="S3582" s="2" t="s">
        <v>54</v>
      </c>
      <c r="T3582" s="2" t="s">
        <v>55</v>
      </c>
      <c r="U3582" s="2" t="s">
        <v>147</v>
      </c>
      <c r="V3582" s="2"/>
      <c r="W3582">
        <v>68000</v>
      </c>
      <c r="X3582">
        <v>0</v>
      </c>
      <c r="Y3582">
        <v>0</v>
      </c>
      <c r="Z3582">
        <v>68000</v>
      </c>
      <c r="AB3582" s="2" t="s">
        <v>57</v>
      </c>
      <c r="AC3582">
        <v>27200</v>
      </c>
      <c r="AD3582">
        <v>40800</v>
      </c>
      <c r="AE3582">
        <v>130000</v>
      </c>
      <c r="AF3582">
        <v>1950</v>
      </c>
      <c r="AG3582" s="2" t="s">
        <v>19341</v>
      </c>
      <c r="AH3582" s="2"/>
      <c r="AI3582" s="1">
        <v>46210</v>
      </c>
      <c r="AJ3582" s="2"/>
      <c r="AK3582" s="2" t="s">
        <v>58</v>
      </c>
      <c r="AM3582" s="2" t="s">
        <v>59</v>
      </c>
      <c r="AP3582" s="2" t="s">
        <v>60</v>
      </c>
      <c r="AQ3582" s="2" t="s">
        <v>41</v>
      </c>
      <c r="AR3582">
        <v>62000</v>
      </c>
      <c r="AS3582" s="2" t="str">
        <f>_xlfn.IFNA(IF(VLOOKUP(all_resi[[#This Row],[No. Waybill]],settle_reconcile[No. Waybill],1,0)="","Recon","Recon"),"-")</f>
        <v>Recon</v>
      </c>
      <c r="AT3582" s="2">
        <f>all_resi[[#This Row],[Nilai COD]]-all_resi[[#This Row],[COD Fee]]-all_resi[[#This Row],[Total Biaya Setelah Diskon]]</f>
        <v>87250</v>
      </c>
      <c r="AU3582" s="2">
        <f>IF(all_resi[[#This Row],[Waktu Terima]]="","",_xlfn.DAYS(all_resi[[#This Row],[Waktu Terima]],all_resi[[#This Row],[Tanggal Pengiriman]]))</f>
        <v>6</v>
      </c>
    </row>
    <row r="3583" spans="1:47" x14ac:dyDescent="0.25">
      <c r="A3583" s="2" t="s">
        <v>19344</v>
      </c>
      <c r="B3583" s="1">
        <v>46204</v>
      </c>
      <c r="C3583" s="2" t="s">
        <v>42</v>
      </c>
      <c r="D3583" s="2" t="s">
        <v>43</v>
      </c>
      <c r="E3583" s="2" t="s">
        <v>44</v>
      </c>
      <c r="F3583" s="2" t="s">
        <v>45</v>
      </c>
      <c r="G3583" s="2" t="s">
        <v>46</v>
      </c>
      <c r="H3583" s="2" t="s">
        <v>47</v>
      </c>
      <c r="I3583" s="2" t="s">
        <v>19345</v>
      </c>
      <c r="J3583" s="2" t="s">
        <v>19346</v>
      </c>
      <c r="K3583" s="2" t="s">
        <v>116</v>
      </c>
      <c r="L3583" s="2" t="s">
        <v>1133</v>
      </c>
      <c r="M3583" s="2" t="s">
        <v>19347</v>
      </c>
      <c r="N3583" s="2" t="s">
        <v>19348</v>
      </c>
      <c r="O3583">
        <v>1</v>
      </c>
      <c r="P3583" s="2" t="s">
        <v>53</v>
      </c>
      <c r="Q3583">
        <v>100</v>
      </c>
      <c r="R3583">
        <v>0</v>
      </c>
      <c r="S3583" s="2" t="s">
        <v>54</v>
      </c>
      <c r="T3583" s="2" t="s">
        <v>55</v>
      </c>
      <c r="U3583" s="2" t="s">
        <v>147</v>
      </c>
      <c r="V3583" s="2"/>
      <c r="W3583">
        <v>12000</v>
      </c>
      <c r="X3583">
        <v>0</v>
      </c>
      <c r="Y3583">
        <v>0</v>
      </c>
      <c r="Z3583">
        <v>12000</v>
      </c>
      <c r="AB3583" s="2" t="s">
        <v>57</v>
      </c>
      <c r="AC3583">
        <v>7000</v>
      </c>
      <c r="AD3583">
        <v>5000</v>
      </c>
      <c r="AE3583">
        <v>83000</v>
      </c>
      <c r="AF3583">
        <v>1245</v>
      </c>
      <c r="AG3583" s="2" t="s">
        <v>19345</v>
      </c>
      <c r="AH3583" s="2"/>
      <c r="AI3583" s="1">
        <v>46205</v>
      </c>
      <c r="AJ3583" s="2"/>
      <c r="AK3583" s="2" t="s">
        <v>58</v>
      </c>
      <c r="AM3583" s="2" t="s">
        <v>59</v>
      </c>
      <c r="AP3583" s="2" t="s">
        <v>60</v>
      </c>
      <c r="AQ3583" s="2" t="s">
        <v>41</v>
      </c>
      <c r="AR3583">
        <v>71000</v>
      </c>
      <c r="AS3583" s="2" t="str">
        <f>_xlfn.IFNA(IF(VLOOKUP(all_resi[[#This Row],[No. Waybill]],settle_reconcile[No. Waybill],1,0)="","Recon","Recon"),"-")</f>
        <v>Recon</v>
      </c>
      <c r="AT3583" s="2">
        <f>all_resi[[#This Row],[Nilai COD]]-all_resi[[#This Row],[COD Fee]]-all_resi[[#This Row],[Total Biaya Setelah Diskon]]</f>
        <v>76755</v>
      </c>
      <c r="AU3583" s="2">
        <f>IF(all_resi[[#This Row],[Waktu Terima]]="","",_xlfn.DAYS(all_resi[[#This Row],[Waktu Terima]],all_resi[[#This Row],[Tanggal Pengiriman]]))</f>
        <v>1</v>
      </c>
    </row>
    <row r="3584" spans="1:47" x14ac:dyDescent="0.25">
      <c r="A3584" s="2" t="s">
        <v>19319</v>
      </c>
      <c r="B3584" s="1">
        <v>46204</v>
      </c>
      <c r="C3584" s="2" t="s">
        <v>42</v>
      </c>
      <c r="D3584" s="2" t="s">
        <v>43</v>
      </c>
      <c r="E3584" s="2" t="s">
        <v>44</v>
      </c>
      <c r="F3584" s="2" t="s">
        <v>45</v>
      </c>
      <c r="G3584" s="2" t="s">
        <v>46</v>
      </c>
      <c r="H3584" s="2" t="s">
        <v>47</v>
      </c>
      <c r="I3584" s="2" t="s">
        <v>19320</v>
      </c>
      <c r="J3584" s="2" t="s">
        <v>19321</v>
      </c>
      <c r="K3584" s="2" t="s">
        <v>183</v>
      </c>
      <c r="L3584" s="2" t="s">
        <v>446</v>
      </c>
      <c r="M3584" s="2" t="s">
        <v>2135</v>
      </c>
      <c r="N3584" s="2" t="s">
        <v>19322</v>
      </c>
      <c r="O3584">
        <v>1</v>
      </c>
      <c r="P3584" s="2" t="s">
        <v>53</v>
      </c>
      <c r="Q3584">
        <v>100</v>
      </c>
      <c r="R3584">
        <v>0</v>
      </c>
      <c r="S3584" s="2" t="s">
        <v>54</v>
      </c>
      <c r="T3584" s="2" t="s">
        <v>55</v>
      </c>
      <c r="U3584" s="2" t="s">
        <v>225</v>
      </c>
      <c r="V3584" s="2"/>
      <c r="W3584">
        <v>100000</v>
      </c>
      <c r="X3584">
        <v>0</v>
      </c>
      <c r="Y3584">
        <v>0</v>
      </c>
      <c r="Z3584">
        <v>100000</v>
      </c>
      <c r="AB3584" s="2" t="s">
        <v>57</v>
      </c>
      <c r="AC3584">
        <v>40000</v>
      </c>
      <c r="AD3584">
        <v>60000</v>
      </c>
      <c r="AE3584">
        <v>204000</v>
      </c>
      <c r="AF3584">
        <v>3060</v>
      </c>
      <c r="AG3584" s="2"/>
      <c r="AH3584" s="2"/>
      <c r="AI3584" s="1"/>
      <c r="AJ3584" s="2"/>
      <c r="AK3584" s="2" t="s">
        <v>67</v>
      </c>
      <c r="AM3584" s="2" t="s">
        <v>59</v>
      </c>
      <c r="AP3584" s="2" t="s">
        <v>60</v>
      </c>
      <c r="AQ3584" s="2" t="s">
        <v>41</v>
      </c>
      <c r="AR3584">
        <v>104000</v>
      </c>
      <c r="AS3584" s="2" t="str">
        <f>_xlfn.IFNA(IF(VLOOKUP(all_resi[[#This Row],[No. Waybill]],settle_reconcile[No. Waybill],1,0)="","Recon","Recon"),"-")</f>
        <v>-</v>
      </c>
      <c r="AT3584" s="2">
        <f>all_resi[[#This Row],[Nilai COD]]-all_resi[[#This Row],[COD Fee]]-all_resi[[#This Row],[Total Biaya Setelah Diskon]]</f>
        <v>140940</v>
      </c>
      <c r="AU3584" s="2" t="str">
        <f>IF(all_resi[[#This Row],[Waktu Terima]]="","",_xlfn.DAYS(all_resi[[#This Row],[Waktu Terima]],all_resi[[#This Row],[Tanggal Pengiriman]]))</f>
        <v/>
      </c>
    </row>
    <row r="3585" spans="1:47" x14ac:dyDescent="0.25">
      <c r="A3585" s="2" t="s">
        <v>19415</v>
      </c>
      <c r="B3585" s="1">
        <v>46204</v>
      </c>
      <c r="C3585" s="2" t="s">
        <v>42</v>
      </c>
      <c r="D3585" s="2" t="s">
        <v>43</v>
      </c>
      <c r="E3585" s="2" t="s">
        <v>44</v>
      </c>
      <c r="F3585" s="2" t="s">
        <v>45</v>
      </c>
      <c r="G3585" s="2" t="s">
        <v>46</v>
      </c>
      <c r="H3585" s="2" t="s">
        <v>80</v>
      </c>
      <c r="I3585" s="2" t="s">
        <v>19416</v>
      </c>
      <c r="J3585" s="2" t="s">
        <v>19417</v>
      </c>
      <c r="K3585" s="2" t="s">
        <v>116</v>
      </c>
      <c r="L3585" s="2" t="s">
        <v>617</v>
      </c>
      <c r="M3585" s="2" t="s">
        <v>4160</v>
      </c>
      <c r="N3585" s="2" t="s">
        <v>19418</v>
      </c>
      <c r="O3585">
        <v>1</v>
      </c>
      <c r="P3585" s="2" t="s">
        <v>53</v>
      </c>
      <c r="Q3585">
        <v>100</v>
      </c>
      <c r="R3585">
        <v>0</v>
      </c>
      <c r="S3585" s="2" t="s">
        <v>54</v>
      </c>
      <c r="T3585" s="2" t="s">
        <v>55</v>
      </c>
      <c r="U3585" s="2" t="s">
        <v>86</v>
      </c>
      <c r="V3585" s="2"/>
      <c r="W3585">
        <v>15000</v>
      </c>
      <c r="X3585">
        <v>0</v>
      </c>
      <c r="Y3585">
        <v>0</v>
      </c>
      <c r="Z3585">
        <v>15000</v>
      </c>
      <c r="AB3585" s="2" t="s">
        <v>57</v>
      </c>
      <c r="AC3585">
        <v>9000</v>
      </c>
      <c r="AD3585">
        <v>6000</v>
      </c>
      <c r="AE3585">
        <v>72500</v>
      </c>
      <c r="AF3585">
        <v>1087.5</v>
      </c>
      <c r="AG3585" s="2" t="s">
        <v>19416</v>
      </c>
      <c r="AH3585" s="2"/>
      <c r="AI3585" s="1">
        <v>46205</v>
      </c>
      <c r="AJ3585" s="2" t="s">
        <v>87</v>
      </c>
      <c r="AK3585" s="2" t="s">
        <v>58</v>
      </c>
      <c r="AM3585" s="2" t="s">
        <v>59</v>
      </c>
      <c r="AP3585" s="2" t="s">
        <v>60</v>
      </c>
      <c r="AQ3585" s="2" t="s">
        <v>41</v>
      </c>
      <c r="AR3585">
        <v>57500</v>
      </c>
      <c r="AS3585" s="2" t="str">
        <f>_xlfn.IFNA(IF(VLOOKUP(all_resi[[#This Row],[No. Waybill]],settle_reconcile[No. Waybill],1,0)="","Recon","Recon"),"-")</f>
        <v>Recon</v>
      </c>
      <c r="AT3585" s="2">
        <f>all_resi[[#This Row],[Nilai COD]]-all_resi[[#This Row],[COD Fee]]-all_resi[[#This Row],[Total Biaya Setelah Diskon]]</f>
        <v>65412.5</v>
      </c>
      <c r="AU3585" s="2">
        <f>IF(all_resi[[#This Row],[Waktu Terima]]="","",_xlfn.DAYS(all_resi[[#This Row],[Waktu Terima]],all_resi[[#This Row],[Tanggal Pengiriman]]))</f>
        <v>1</v>
      </c>
    </row>
    <row r="3586" spans="1:47" x14ac:dyDescent="0.25">
      <c r="A3586" s="2" t="s">
        <v>19428</v>
      </c>
      <c r="B3586" s="1">
        <v>46204</v>
      </c>
      <c r="C3586" s="2" t="s">
        <v>42</v>
      </c>
      <c r="D3586" s="2" t="s">
        <v>43</v>
      </c>
      <c r="E3586" s="2" t="s">
        <v>44</v>
      </c>
      <c r="F3586" s="2" t="s">
        <v>45</v>
      </c>
      <c r="G3586" s="2" t="s">
        <v>46</v>
      </c>
      <c r="H3586" s="2" t="s">
        <v>47</v>
      </c>
      <c r="I3586" s="2" t="s">
        <v>19429</v>
      </c>
      <c r="J3586" s="2" t="s">
        <v>13498</v>
      </c>
      <c r="K3586" s="2" t="s">
        <v>121</v>
      </c>
      <c r="L3586" s="2" t="s">
        <v>761</v>
      </c>
      <c r="M3586" s="2" t="s">
        <v>812</v>
      </c>
      <c r="N3586" s="2" t="s">
        <v>19430</v>
      </c>
      <c r="O3586">
        <v>1</v>
      </c>
      <c r="P3586" s="2" t="s">
        <v>53</v>
      </c>
      <c r="Q3586">
        <v>100</v>
      </c>
      <c r="R3586">
        <v>0</v>
      </c>
      <c r="S3586" s="2" t="s">
        <v>54</v>
      </c>
      <c r="T3586" s="2" t="s">
        <v>55</v>
      </c>
      <c r="U3586" s="2" t="s">
        <v>97</v>
      </c>
      <c r="V3586" s="2"/>
      <c r="W3586">
        <v>85000</v>
      </c>
      <c r="X3586">
        <v>0</v>
      </c>
      <c r="Y3586">
        <v>0</v>
      </c>
      <c r="Z3586">
        <v>85000</v>
      </c>
      <c r="AB3586" s="2" t="s">
        <v>57</v>
      </c>
      <c r="AC3586">
        <v>34000</v>
      </c>
      <c r="AD3586">
        <v>51000</v>
      </c>
      <c r="AE3586">
        <v>155000</v>
      </c>
      <c r="AF3586">
        <v>2325</v>
      </c>
      <c r="AG3586" s="2"/>
      <c r="AH3586" s="2"/>
      <c r="AI3586" s="1"/>
      <c r="AJ3586" s="2"/>
      <c r="AK3586" s="2" t="s">
        <v>67</v>
      </c>
      <c r="AM3586" s="2" t="s">
        <v>59</v>
      </c>
      <c r="AP3586" s="2" t="s">
        <v>60</v>
      </c>
      <c r="AQ3586" s="2" t="s">
        <v>41</v>
      </c>
      <c r="AR3586">
        <v>70000</v>
      </c>
      <c r="AS3586" s="2" t="str">
        <f>_xlfn.IFNA(IF(VLOOKUP(all_resi[[#This Row],[No. Waybill]],settle_reconcile[No. Waybill],1,0)="","Recon","Recon"),"-")</f>
        <v>-</v>
      </c>
      <c r="AT3586" s="2">
        <f>all_resi[[#This Row],[Nilai COD]]-all_resi[[#This Row],[COD Fee]]-all_resi[[#This Row],[Total Biaya Setelah Diskon]]</f>
        <v>101675</v>
      </c>
      <c r="AU3586" s="2" t="str">
        <f>IF(all_resi[[#This Row],[Waktu Terima]]="","",_xlfn.DAYS(all_resi[[#This Row],[Waktu Terima]],all_resi[[#This Row],[Tanggal Pengiriman]]))</f>
        <v/>
      </c>
    </row>
    <row r="3587" spans="1:47" x14ac:dyDescent="0.25">
      <c r="A3587" s="2" t="s">
        <v>19323</v>
      </c>
      <c r="B3587" s="1">
        <v>46204</v>
      </c>
      <c r="C3587" s="2" t="s">
        <v>42</v>
      </c>
      <c r="D3587" s="2" t="s">
        <v>43</v>
      </c>
      <c r="E3587" s="2" t="s">
        <v>44</v>
      </c>
      <c r="F3587" s="2" t="s">
        <v>45</v>
      </c>
      <c r="G3587" s="2" t="s">
        <v>46</v>
      </c>
      <c r="H3587" s="2" t="s">
        <v>47</v>
      </c>
      <c r="I3587" s="2" t="s">
        <v>19324</v>
      </c>
      <c r="J3587" s="2" t="s">
        <v>19325</v>
      </c>
      <c r="K3587" s="2" t="s">
        <v>75</v>
      </c>
      <c r="L3587" s="2" t="s">
        <v>393</v>
      </c>
      <c r="M3587" s="2" t="s">
        <v>1327</v>
      </c>
      <c r="N3587" s="2" t="s">
        <v>19326</v>
      </c>
      <c r="O3587">
        <v>1</v>
      </c>
      <c r="P3587" s="2" t="s">
        <v>53</v>
      </c>
      <c r="Q3587">
        <v>100</v>
      </c>
      <c r="R3587">
        <v>0</v>
      </c>
      <c r="S3587" s="2" t="s">
        <v>54</v>
      </c>
      <c r="T3587" s="2" t="s">
        <v>55</v>
      </c>
      <c r="U3587" s="2" t="s">
        <v>147</v>
      </c>
      <c r="V3587" s="2"/>
      <c r="W3587">
        <v>60000</v>
      </c>
      <c r="X3587">
        <v>0</v>
      </c>
      <c r="Y3587">
        <v>0</v>
      </c>
      <c r="Z3587">
        <v>60000</v>
      </c>
      <c r="AB3587" s="2" t="s">
        <v>57</v>
      </c>
      <c r="AC3587">
        <v>24000</v>
      </c>
      <c r="AD3587">
        <v>36000</v>
      </c>
      <c r="AE3587">
        <v>130000</v>
      </c>
      <c r="AF3587">
        <v>1950</v>
      </c>
      <c r="AG3587" s="2" t="s">
        <v>19324</v>
      </c>
      <c r="AH3587" s="2"/>
      <c r="AI3587" s="1">
        <v>46211</v>
      </c>
      <c r="AJ3587" s="2"/>
      <c r="AK3587" s="2" t="s">
        <v>58</v>
      </c>
      <c r="AM3587" s="2" t="s">
        <v>59</v>
      </c>
      <c r="AP3587" s="2" t="s">
        <v>60</v>
      </c>
      <c r="AQ3587" s="2" t="s">
        <v>41</v>
      </c>
      <c r="AR3587">
        <v>70000</v>
      </c>
      <c r="AS3587" s="2" t="str">
        <f>_xlfn.IFNA(IF(VLOOKUP(all_resi[[#This Row],[No. Waybill]],settle_reconcile[No. Waybill],1,0)="","Recon","Recon"),"-")</f>
        <v>-</v>
      </c>
      <c r="AT3587" s="2">
        <f>all_resi[[#This Row],[Nilai COD]]-all_resi[[#This Row],[COD Fee]]-all_resi[[#This Row],[Total Biaya Setelah Diskon]]</f>
        <v>92050</v>
      </c>
      <c r="AU3587" s="2">
        <f>IF(all_resi[[#This Row],[Waktu Terima]]="","",_xlfn.DAYS(all_resi[[#This Row],[Waktu Terima]],all_resi[[#This Row],[Tanggal Pengiriman]]))</f>
        <v>7</v>
      </c>
    </row>
    <row r="3588" spans="1:47" x14ac:dyDescent="0.25">
      <c r="A3588" s="2" t="s">
        <v>19419</v>
      </c>
      <c r="B3588" s="1">
        <v>46204</v>
      </c>
      <c r="C3588" s="2" t="s">
        <v>42</v>
      </c>
      <c r="D3588" s="2" t="s">
        <v>43</v>
      </c>
      <c r="E3588" s="2" t="s">
        <v>44</v>
      </c>
      <c r="F3588" s="2" t="s">
        <v>45</v>
      </c>
      <c r="G3588" s="2" t="s">
        <v>46</v>
      </c>
      <c r="H3588" s="2" t="s">
        <v>47</v>
      </c>
      <c r="I3588" s="2" t="s">
        <v>19420</v>
      </c>
      <c r="J3588" s="2" t="s">
        <v>19421</v>
      </c>
      <c r="K3588" s="2" t="s">
        <v>388</v>
      </c>
      <c r="L3588" s="2" t="s">
        <v>3767</v>
      </c>
      <c r="M3588" s="2" t="s">
        <v>19422</v>
      </c>
      <c r="N3588" s="2" t="s">
        <v>19423</v>
      </c>
      <c r="O3588">
        <v>1</v>
      </c>
      <c r="P3588" s="2" t="s">
        <v>53</v>
      </c>
      <c r="Q3588">
        <v>100</v>
      </c>
      <c r="R3588">
        <v>0</v>
      </c>
      <c r="S3588" s="2" t="s">
        <v>54</v>
      </c>
      <c r="T3588" s="2" t="s">
        <v>55</v>
      </c>
      <c r="U3588" s="2" t="s">
        <v>225</v>
      </c>
      <c r="V3588" s="2"/>
      <c r="W3588">
        <v>85000</v>
      </c>
      <c r="X3588">
        <v>0</v>
      </c>
      <c r="Y3588">
        <v>0</v>
      </c>
      <c r="Z3588">
        <v>85000</v>
      </c>
      <c r="AB3588" s="2" t="s">
        <v>57</v>
      </c>
      <c r="AC3588">
        <v>34000</v>
      </c>
      <c r="AD3588">
        <v>51000</v>
      </c>
      <c r="AE3588">
        <v>189000</v>
      </c>
      <c r="AF3588">
        <v>2835</v>
      </c>
      <c r="AG3588" s="2" t="s">
        <v>19420</v>
      </c>
      <c r="AH3588" s="2"/>
      <c r="AI3588" s="1">
        <v>46209</v>
      </c>
      <c r="AJ3588" s="2"/>
      <c r="AK3588" s="2" t="s">
        <v>58</v>
      </c>
      <c r="AM3588" s="2" t="s">
        <v>59</v>
      </c>
      <c r="AP3588" s="2" t="s">
        <v>60</v>
      </c>
      <c r="AQ3588" s="2" t="s">
        <v>41</v>
      </c>
      <c r="AR3588">
        <v>104000</v>
      </c>
      <c r="AS3588" s="2" t="str">
        <f>_xlfn.IFNA(IF(VLOOKUP(all_resi[[#This Row],[No. Waybill]],settle_reconcile[No. Waybill],1,0)="","Recon","Recon"),"-")</f>
        <v>Recon</v>
      </c>
      <c r="AT3588" s="2">
        <f>all_resi[[#This Row],[Nilai COD]]-all_resi[[#This Row],[COD Fee]]-all_resi[[#This Row],[Total Biaya Setelah Diskon]]</f>
        <v>135165</v>
      </c>
      <c r="AU3588" s="2">
        <f>IF(all_resi[[#This Row],[Waktu Terima]]="","",_xlfn.DAYS(all_resi[[#This Row],[Waktu Terima]],all_resi[[#This Row],[Tanggal Pengiriman]]))</f>
        <v>5</v>
      </c>
    </row>
    <row r="3589" spans="1:47" x14ac:dyDescent="0.25">
      <c r="A3589" s="2" t="s">
        <v>19394</v>
      </c>
      <c r="B3589" s="1">
        <v>46204</v>
      </c>
      <c r="C3589" s="2" t="s">
        <v>42</v>
      </c>
      <c r="D3589" s="2" t="s">
        <v>43</v>
      </c>
      <c r="E3589" s="2" t="s">
        <v>44</v>
      </c>
      <c r="F3589" s="2" t="s">
        <v>45</v>
      </c>
      <c r="G3589" s="2" t="s">
        <v>46</v>
      </c>
      <c r="H3589" s="2" t="s">
        <v>80</v>
      </c>
      <c r="I3589" s="2" t="s">
        <v>19395</v>
      </c>
      <c r="J3589" s="2" t="s">
        <v>19396</v>
      </c>
      <c r="K3589" s="2" t="s">
        <v>121</v>
      </c>
      <c r="L3589" s="2" t="s">
        <v>680</v>
      </c>
      <c r="M3589" s="2" t="s">
        <v>681</v>
      </c>
      <c r="N3589" s="2" t="s">
        <v>19397</v>
      </c>
      <c r="O3589">
        <v>1</v>
      </c>
      <c r="P3589" s="2" t="s">
        <v>53</v>
      </c>
      <c r="Q3589">
        <v>100</v>
      </c>
      <c r="R3589">
        <v>0</v>
      </c>
      <c r="S3589" s="2" t="s">
        <v>54</v>
      </c>
      <c r="T3589" s="2" t="s">
        <v>55</v>
      </c>
      <c r="U3589" s="2" t="s">
        <v>305</v>
      </c>
      <c r="V3589" s="2"/>
      <c r="W3589">
        <v>85000</v>
      </c>
      <c r="X3589">
        <v>0</v>
      </c>
      <c r="Y3589">
        <v>0</v>
      </c>
      <c r="Z3589">
        <v>85000</v>
      </c>
      <c r="AB3589" s="2" t="s">
        <v>57</v>
      </c>
      <c r="AC3589">
        <v>34000</v>
      </c>
      <c r="AD3589">
        <v>51000</v>
      </c>
      <c r="AE3589">
        <v>150000</v>
      </c>
      <c r="AF3589">
        <v>2250</v>
      </c>
      <c r="AG3589" s="2"/>
      <c r="AH3589" s="2"/>
      <c r="AI3589" s="1"/>
      <c r="AJ3589" s="2" t="s">
        <v>87</v>
      </c>
      <c r="AK3589" s="2" t="s">
        <v>67</v>
      </c>
      <c r="AM3589" s="2" t="s">
        <v>59</v>
      </c>
      <c r="AP3589" s="2" t="s">
        <v>60</v>
      </c>
      <c r="AQ3589" s="2" t="s">
        <v>41</v>
      </c>
      <c r="AR3589">
        <v>65000</v>
      </c>
      <c r="AS3589" s="2" t="str">
        <f>_xlfn.IFNA(IF(VLOOKUP(all_resi[[#This Row],[No. Waybill]],settle_reconcile[No. Waybill],1,0)="","Recon","Recon"),"-")</f>
        <v>-</v>
      </c>
      <c r="AT3589" s="2">
        <f>all_resi[[#This Row],[Nilai COD]]-all_resi[[#This Row],[COD Fee]]-all_resi[[#This Row],[Total Biaya Setelah Diskon]]</f>
        <v>96750</v>
      </c>
      <c r="AU3589" s="2" t="str">
        <f>IF(all_resi[[#This Row],[Waktu Terima]]="","",_xlfn.DAYS(all_resi[[#This Row],[Waktu Terima]],all_resi[[#This Row],[Tanggal Pengiriman]]))</f>
        <v/>
      </c>
    </row>
    <row r="3590" spans="1:47" x14ac:dyDescent="0.25">
      <c r="A3590" s="2" t="s">
        <v>18998</v>
      </c>
      <c r="B3590" s="1">
        <v>46204</v>
      </c>
      <c r="C3590" s="2" t="s">
        <v>42</v>
      </c>
      <c r="D3590" s="2" t="s">
        <v>43</v>
      </c>
      <c r="E3590" s="2" t="s">
        <v>44</v>
      </c>
      <c r="F3590" s="2" t="s">
        <v>45</v>
      </c>
      <c r="G3590" s="2" t="s">
        <v>46</v>
      </c>
      <c r="H3590" s="2" t="s">
        <v>80</v>
      </c>
      <c r="I3590" s="2" t="s">
        <v>18999</v>
      </c>
      <c r="J3590" s="2" t="s">
        <v>19000</v>
      </c>
      <c r="K3590" s="2" t="s">
        <v>82</v>
      </c>
      <c r="L3590" s="2" t="s">
        <v>1843</v>
      </c>
      <c r="M3590" s="2" t="s">
        <v>1844</v>
      </c>
      <c r="N3590" s="2" t="s">
        <v>19001</v>
      </c>
      <c r="O3590">
        <v>1</v>
      </c>
      <c r="P3590" s="2" t="s">
        <v>53</v>
      </c>
      <c r="Q3590">
        <v>100</v>
      </c>
      <c r="R3590">
        <v>0</v>
      </c>
      <c r="S3590" s="2" t="s">
        <v>54</v>
      </c>
      <c r="T3590" s="2" t="s">
        <v>55</v>
      </c>
      <c r="U3590" s="2" t="s">
        <v>19002</v>
      </c>
      <c r="V3590" s="2"/>
      <c r="W3590">
        <v>57000</v>
      </c>
      <c r="X3590">
        <v>0</v>
      </c>
      <c r="Y3590">
        <v>0</v>
      </c>
      <c r="Z3590">
        <v>57000</v>
      </c>
      <c r="AB3590" s="2" t="s">
        <v>57</v>
      </c>
      <c r="AC3590">
        <v>22800</v>
      </c>
      <c r="AD3590">
        <v>34200</v>
      </c>
      <c r="AE3590">
        <v>167000</v>
      </c>
      <c r="AF3590">
        <v>2505</v>
      </c>
      <c r="AG3590" s="2" t="s">
        <v>18999</v>
      </c>
      <c r="AH3590" s="2"/>
      <c r="AI3590" s="1">
        <v>46207</v>
      </c>
      <c r="AJ3590" s="2" t="s">
        <v>87</v>
      </c>
      <c r="AK3590" s="2" t="s">
        <v>58</v>
      </c>
      <c r="AM3590" s="2" t="s">
        <v>59</v>
      </c>
      <c r="AP3590" s="2" t="s">
        <v>60</v>
      </c>
      <c r="AQ3590" s="2" t="s">
        <v>41</v>
      </c>
      <c r="AR3590">
        <v>110000</v>
      </c>
      <c r="AS3590" s="2" t="str">
        <f>_xlfn.IFNA(IF(VLOOKUP(all_resi[[#This Row],[No. Waybill]],settle_reconcile[No. Waybill],1,0)="","Recon","Recon"),"-")</f>
        <v>Recon</v>
      </c>
      <c r="AT3590" s="2">
        <f>all_resi[[#This Row],[Nilai COD]]-all_resi[[#This Row],[COD Fee]]-all_resi[[#This Row],[Total Biaya Setelah Diskon]]</f>
        <v>130295</v>
      </c>
      <c r="AU3590" s="2">
        <f>IF(all_resi[[#This Row],[Waktu Terima]]="","",_xlfn.DAYS(all_resi[[#This Row],[Waktu Terima]],all_resi[[#This Row],[Tanggal Pengiriman]]))</f>
        <v>3</v>
      </c>
    </row>
    <row r="3591" spans="1:47" x14ac:dyDescent="0.25">
      <c r="A3591" s="2" t="s">
        <v>18989</v>
      </c>
      <c r="B3591" s="1">
        <v>46204</v>
      </c>
      <c r="C3591" s="2" t="s">
        <v>42</v>
      </c>
      <c r="D3591" s="2" t="s">
        <v>43</v>
      </c>
      <c r="E3591" s="2" t="s">
        <v>44</v>
      </c>
      <c r="F3591" s="2" t="s">
        <v>45</v>
      </c>
      <c r="G3591" s="2" t="s">
        <v>46</v>
      </c>
      <c r="H3591" s="2" t="s">
        <v>47</v>
      </c>
      <c r="I3591" s="2" t="s">
        <v>18990</v>
      </c>
      <c r="J3591" s="2" t="s">
        <v>18991</v>
      </c>
      <c r="K3591" s="2" t="s">
        <v>177</v>
      </c>
      <c r="L3591" s="2" t="s">
        <v>1245</v>
      </c>
      <c r="M3591" s="2" t="s">
        <v>18992</v>
      </c>
      <c r="N3591" s="2" t="s">
        <v>18993</v>
      </c>
      <c r="O3591">
        <v>1</v>
      </c>
      <c r="P3591" s="2" t="s">
        <v>53</v>
      </c>
      <c r="Q3591">
        <v>100</v>
      </c>
      <c r="R3591">
        <v>0</v>
      </c>
      <c r="S3591" s="2" t="s">
        <v>54</v>
      </c>
      <c r="T3591" s="2" t="s">
        <v>55</v>
      </c>
      <c r="U3591" s="2" t="s">
        <v>97</v>
      </c>
      <c r="V3591" s="2"/>
      <c r="W3591">
        <v>80000</v>
      </c>
      <c r="X3591">
        <v>0</v>
      </c>
      <c r="Y3591">
        <v>0</v>
      </c>
      <c r="Z3591">
        <v>80000</v>
      </c>
      <c r="AB3591" s="2" t="s">
        <v>57</v>
      </c>
      <c r="AC3591">
        <v>32000</v>
      </c>
      <c r="AD3591">
        <v>48000</v>
      </c>
      <c r="AE3591">
        <v>145000</v>
      </c>
      <c r="AF3591">
        <v>2175</v>
      </c>
      <c r="AG3591" s="2"/>
      <c r="AH3591" s="2"/>
      <c r="AI3591" s="1"/>
      <c r="AJ3591" s="2"/>
      <c r="AK3591" s="2" t="s">
        <v>67</v>
      </c>
      <c r="AM3591" s="2" t="s">
        <v>59</v>
      </c>
      <c r="AP3591" s="2" t="s">
        <v>60</v>
      </c>
      <c r="AQ3591" s="2" t="s">
        <v>41</v>
      </c>
      <c r="AR3591">
        <v>65000</v>
      </c>
      <c r="AS3591" s="2" t="str">
        <f>_xlfn.IFNA(IF(VLOOKUP(all_resi[[#This Row],[No. Waybill]],settle_reconcile[No. Waybill],1,0)="","Recon","Recon"),"-")</f>
        <v>-</v>
      </c>
      <c r="AT3591" s="2">
        <f>all_resi[[#This Row],[Nilai COD]]-all_resi[[#This Row],[COD Fee]]-all_resi[[#This Row],[Total Biaya Setelah Diskon]]</f>
        <v>94825</v>
      </c>
      <c r="AU3591" s="2" t="str">
        <f>IF(all_resi[[#This Row],[Waktu Terima]]="","",_xlfn.DAYS(all_resi[[#This Row],[Waktu Terima]],all_resi[[#This Row],[Tanggal Pengiriman]]))</f>
        <v/>
      </c>
    </row>
    <row r="3592" spans="1:47" x14ac:dyDescent="0.25">
      <c r="A3592" s="2" t="s">
        <v>18994</v>
      </c>
      <c r="B3592" s="1">
        <v>46204</v>
      </c>
      <c r="C3592" s="2" t="s">
        <v>42</v>
      </c>
      <c r="D3592" s="2" t="s">
        <v>43</v>
      </c>
      <c r="E3592" s="2" t="s">
        <v>44</v>
      </c>
      <c r="F3592" s="2" t="s">
        <v>45</v>
      </c>
      <c r="G3592" s="2" t="s">
        <v>46</v>
      </c>
      <c r="H3592" s="2" t="s">
        <v>80</v>
      </c>
      <c r="I3592" s="2" t="s">
        <v>18995</v>
      </c>
      <c r="J3592" s="2" t="s">
        <v>18996</v>
      </c>
      <c r="K3592" s="2" t="s">
        <v>177</v>
      </c>
      <c r="L3592" s="2" t="s">
        <v>222</v>
      </c>
      <c r="M3592" s="2" t="s">
        <v>3200</v>
      </c>
      <c r="N3592" s="2" t="s">
        <v>18997</v>
      </c>
      <c r="O3592">
        <v>1</v>
      </c>
      <c r="P3592" s="2" t="s">
        <v>53</v>
      </c>
      <c r="Q3592">
        <v>100</v>
      </c>
      <c r="R3592">
        <v>0</v>
      </c>
      <c r="S3592" s="2" t="s">
        <v>54</v>
      </c>
      <c r="T3592" s="2" t="s">
        <v>55</v>
      </c>
      <c r="U3592" s="2" t="s">
        <v>86</v>
      </c>
      <c r="V3592" s="2"/>
      <c r="W3592">
        <v>80000</v>
      </c>
      <c r="X3592">
        <v>0</v>
      </c>
      <c r="Y3592">
        <v>0</v>
      </c>
      <c r="Z3592">
        <v>80000</v>
      </c>
      <c r="AB3592" s="2" t="s">
        <v>57</v>
      </c>
      <c r="AC3592">
        <v>32000</v>
      </c>
      <c r="AD3592">
        <v>48000</v>
      </c>
      <c r="AE3592">
        <v>138000</v>
      </c>
      <c r="AF3592">
        <v>2070</v>
      </c>
      <c r="AG3592" s="2"/>
      <c r="AH3592" s="2"/>
      <c r="AI3592" s="1"/>
      <c r="AJ3592" s="2" t="s">
        <v>87</v>
      </c>
      <c r="AK3592" s="2" t="s">
        <v>67</v>
      </c>
      <c r="AM3592" s="2" t="s">
        <v>59</v>
      </c>
      <c r="AP3592" s="2" t="s">
        <v>60</v>
      </c>
      <c r="AQ3592" s="2" t="s">
        <v>41</v>
      </c>
      <c r="AR3592">
        <v>58000</v>
      </c>
      <c r="AS3592" s="2" t="str">
        <f>_xlfn.IFNA(IF(VLOOKUP(all_resi[[#This Row],[No. Waybill]],settle_reconcile[No. Waybill],1,0)="","Recon","Recon"),"-")</f>
        <v>-</v>
      </c>
      <c r="AT3592" s="2">
        <f>all_resi[[#This Row],[Nilai COD]]-all_resi[[#This Row],[COD Fee]]-all_resi[[#This Row],[Total Biaya Setelah Diskon]]</f>
        <v>87930</v>
      </c>
      <c r="AU3592" s="2" t="str">
        <f>IF(all_resi[[#This Row],[Waktu Terima]]="","",_xlfn.DAYS(all_resi[[#This Row],[Waktu Terima]],all_resi[[#This Row],[Tanggal Pengiriman]]))</f>
        <v/>
      </c>
    </row>
    <row r="3593" spans="1:47" x14ac:dyDescent="0.25">
      <c r="A3593" s="2" t="s">
        <v>19406</v>
      </c>
      <c r="B3593" s="1">
        <v>46204</v>
      </c>
      <c r="C3593" s="2" t="s">
        <v>42</v>
      </c>
      <c r="D3593" s="2" t="s">
        <v>43</v>
      </c>
      <c r="E3593" s="2" t="s">
        <v>44</v>
      </c>
      <c r="F3593" s="2" t="s">
        <v>45</v>
      </c>
      <c r="G3593" s="2" t="s">
        <v>46</v>
      </c>
      <c r="H3593" s="2" t="s">
        <v>47</v>
      </c>
      <c r="I3593" s="2" t="s">
        <v>19407</v>
      </c>
      <c r="J3593" s="2" t="s">
        <v>19408</v>
      </c>
      <c r="K3593" s="2" t="s">
        <v>197</v>
      </c>
      <c r="L3593" s="2" t="s">
        <v>1527</v>
      </c>
      <c r="M3593" s="2" t="s">
        <v>19409</v>
      </c>
      <c r="N3593" s="2" t="s">
        <v>19410</v>
      </c>
      <c r="O3593">
        <v>1</v>
      </c>
      <c r="P3593" s="2" t="s">
        <v>53</v>
      </c>
      <c r="Q3593">
        <v>100</v>
      </c>
      <c r="R3593">
        <v>0</v>
      </c>
      <c r="S3593" s="2" t="s">
        <v>54</v>
      </c>
      <c r="T3593" s="2" t="s">
        <v>55</v>
      </c>
      <c r="U3593" s="2" t="s">
        <v>147</v>
      </c>
      <c r="V3593" s="2"/>
      <c r="W3593">
        <v>72000</v>
      </c>
      <c r="X3593">
        <v>0</v>
      </c>
      <c r="Y3593">
        <v>0</v>
      </c>
      <c r="Z3593">
        <v>72000</v>
      </c>
      <c r="AB3593" s="2" t="s">
        <v>57</v>
      </c>
      <c r="AC3593">
        <v>28800</v>
      </c>
      <c r="AD3593">
        <v>43200</v>
      </c>
      <c r="AE3593">
        <v>142000</v>
      </c>
      <c r="AF3593">
        <v>2130</v>
      </c>
      <c r="AG3593" s="2"/>
      <c r="AH3593" s="2"/>
      <c r="AI3593" s="1"/>
      <c r="AJ3593" s="2"/>
      <c r="AK3593" s="2" t="s">
        <v>67</v>
      </c>
      <c r="AM3593" s="2" t="s">
        <v>59</v>
      </c>
      <c r="AP3593" s="2" t="s">
        <v>60</v>
      </c>
      <c r="AQ3593" s="2" t="s">
        <v>41</v>
      </c>
      <c r="AR3593">
        <v>70000</v>
      </c>
      <c r="AS3593" s="2" t="str">
        <f>_xlfn.IFNA(IF(VLOOKUP(all_resi[[#This Row],[No. Waybill]],settle_reconcile[No. Waybill],1,0)="","Recon","Recon"),"-")</f>
        <v>-</v>
      </c>
      <c r="AT3593" s="2">
        <f>all_resi[[#This Row],[Nilai COD]]-all_resi[[#This Row],[COD Fee]]-all_resi[[#This Row],[Total Biaya Setelah Diskon]]</f>
        <v>96670</v>
      </c>
      <c r="AU3593" s="2" t="str">
        <f>IF(all_resi[[#This Row],[Waktu Terima]]="","",_xlfn.DAYS(all_resi[[#This Row],[Waktu Terima]],all_resi[[#This Row],[Tanggal Pengiriman]]))</f>
        <v/>
      </c>
    </row>
    <row r="3594" spans="1:47" x14ac:dyDescent="0.25">
      <c r="A3594" s="2" t="s">
        <v>19229</v>
      </c>
      <c r="B3594" s="1">
        <v>46204</v>
      </c>
      <c r="C3594" s="2" t="s">
        <v>42</v>
      </c>
      <c r="D3594" s="2" t="s">
        <v>43</v>
      </c>
      <c r="E3594" s="2" t="s">
        <v>44</v>
      </c>
      <c r="F3594" s="2" t="s">
        <v>45</v>
      </c>
      <c r="G3594" s="2" t="s">
        <v>46</v>
      </c>
      <c r="H3594" s="2" t="s">
        <v>47</v>
      </c>
      <c r="I3594" s="2" t="s">
        <v>19230</v>
      </c>
      <c r="J3594" s="2" t="s">
        <v>19231</v>
      </c>
      <c r="K3594" s="2" t="s">
        <v>203</v>
      </c>
      <c r="L3594" s="2" t="s">
        <v>733</v>
      </c>
      <c r="M3594" s="2" t="s">
        <v>7630</v>
      </c>
      <c r="N3594" s="2" t="s">
        <v>19232</v>
      </c>
      <c r="O3594">
        <v>1</v>
      </c>
      <c r="P3594" s="2" t="s">
        <v>53</v>
      </c>
      <c r="Q3594">
        <v>100</v>
      </c>
      <c r="R3594">
        <v>0</v>
      </c>
      <c r="S3594" s="2" t="s">
        <v>54</v>
      </c>
      <c r="T3594" s="2" t="s">
        <v>55</v>
      </c>
      <c r="U3594" s="2" t="s">
        <v>147</v>
      </c>
      <c r="V3594" s="2"/>
      <c r="W3594">
        <v>14000</v>
      </c>
      <c r="X3594">
        <v>0</v>
      </c>
      <c r="Y3594">
        <v>0</v>
      </c>
      <c r="Z3594">
        <v>14000</v>
      </c>
      <c r="AB3594" s="2" t="s">
        <v>57</v>
      </c>
      <c r="AC3594">
        <v>5600</v>
      </c>
      <c r="AD3594">
        <v>8400</v>
      </c>
      <c r="AE3594">
        <v>0</v>
      </c>
      <c r="AF3594">
        <v>0</v>
      </c>
      <c r="AG3594" s="2" t="s">
        <v>19230</v>
      </c>
      <c r="AH3594" s="2"/>
      <c r="AI3594" s="1">
        <v>46205</v>
      </c>
      <c r="AJ3594" s="2"/>
      <c r="AK3594" s="2" t="s">
        <v>58</v>
      </c>
      <c r="AM3594" s="2" t="s">
        <v>59</v>
      </c>
      <c r="AP3594" s="2" t="s">
        <v>60</v>
      </c>
      <c r="AQ3594" s="2" t="s">
        <v>98</v>
      </c>
      <c r="AR3594">
        <v>-14000</v>
      </c>
      <c r="AS3594" s="2" t="str">
        <f>_xlfn.IFNA(IF(VLOOKUP(all_resi[[#This Row],[No. Waybill]],settle_reconcile[No. Waybill],1,0)="","Recon","Recon"),"-")</f>
        <v>-</v>
      </c>
      <c r="AT3594" s="2">
        <f>all_resi[[#This Row],[Nilai COD]]-all_resi[[#This Row],[COD Fee]]-all_resi[[#This Row],[Total Biaya Setelah Diskon]]</f>
        <v>-8400</v>
      </c>
      <c r="AU3594" s="2">
        <f>IF(all_resi[[#This Row],[Waktu Terima]]="","",_xlfn.DAYS(all_resi[[#This Row],[Waktu Terima]],all_resi[[#This Row],[Tanggal Pengiriman]]))</f>
        <v>1</v>
      </c>
    </row>
    <row r="3595" spans="1:47" x14ac:dyDescent="0.25">
      <c r="A3595" s="2" t="s">
        <v>19021</v>
      </c>
      <c r="B3595" s="1">
        <v>46204</v>
      </c>
      <c r="C3595" s="2" t="s">
        <v>42</v>
      </c>
      <c r="D3595" s="2" t="s">
        <v>43</v>
      </c>
      <c r="E3595" s="2" t="s">
        <v>44</v>
      </c>
      <c r="F3595" s="2" t="s">
        <v>45</v>
      </c>
      <c r="G3595" s="2" t="s">
        <v>46</v>
      </c>
      <c r="H3595" s="2" t="s">
        <v>80</v>
      </c>
      <c r="I3595" s="2" t="s">
        <v>19022</v>
      </c>
      <c r="J3595" s="2" t="s">
        <v>19023</v>
      </c>
      <c r="K3595" s="2" t="s">
        <v>265</v>
      </c>
      <c r="L3595" s="2" t="s">
        <v>1025</v>
      </c>
      <c r="M3595" s="2" t="s">
        <v>1026</v>
      </c>
      <c r="N3595" s="2" t="s">
        <v>19024</v>
      </c>
      <c r="O3595">
        <v>1</v>
      </c>
      <c r="P3595" s="2" t="s">
        <v>53</v>
      </c>
      <c r="Q3595">
        <v>100</v>
      </c>
      <c r="R3595">
        <v>0</v>
      </c>
      <c r="S3595" s="2" t="s">
        <v>54</v>
      </c>
      <c r="T3595" s="2" t="s">
        <v>55</v>
      </c>
      <c r="U3595" s="2" t="s">
        <v>86</v>
      </c>
      <c r="V3595" s="2"/>
      <c r="W3595">
        <v>38000</v>
      </c>
      <c r="X3595">
        <v>0</v>
      </c>
      <c r="Y3595">
        <v>0</v>
      </c>
      <c r="Z3595">
        <v>38000</v>
      </c>
      <c r="AB3595" s="2" t="s">
        <v>57</v>
      </c>
      <c r="AC3595">
        <v>15200</v>
      </c>
      <c r="AD3595">
        <v>22800</v>
      </c>
      <c r="AE3595">
        <v>90000</v>
      </c>
      <c r="AF3595">
        <v>1350</v>
      </c>
      <c r="AG3595" s="2" t="s">
        <v>19022</v>
      </c>
      <c r="AH3595" s="2"/>
      <c r="AI3595" s="1">
        <v>46208</v>
      </c>
      <c r="AJ3595" s="2" t="s">
        <v>87</v>
      </c>
      <c r="AK3595" s="2" t="s">
        <v>58</v>
      </c>
      <c r="AM3595" s="2" t="s">
        <v>59</v>
      </c>
      <c r="AP3595" s="2" t="s">
        <v>60</v>
      </c>
      <c r="AQ3595" s="2" t="s">
        <v>41</v>
      </c>
      <c r="AR3595">
        <v>52000</v>
      </c>
      <c r="AS3595" s="2" t="str">
        <f>_xlfn.IFNA(IF(VLOOKUP(all_resi[[#This Row],[No. Waybill]],settle_reconcile[No. Waybill],1,0)="","Recon","Recon"),"-")</f>
        <v>Recon</v>
      </c>
      <c r="AT3595" s="2">
        <f>all_resi[[#This Row],[Nilai COD]]-all_resi[[#This Row],[COD Fee]]-all_resi[[#This Row],[Total Biaya Setelah Diskon]]</f>
        <v>65850</v>
      </c>
      <c r="AU3595" s="2">
        <f>IF(all_resi[[#This Row],[Waktu Terima]]="","",_xlfn.DAYS(all_resi[[#This Row],[Waktu Terima]],all_resi[[#This Row],[Tanggal Pengiriman]]))</f>
        <v>4</v>
      </c>
    </row>
    <row r="3596" spans="1:47" x14ac:dyDescent="0.25">
      <c r="A3596" s="2" t="s">
        <v>19402</v>
      </c>
      <c r="B3596" s="1">
        <v>46204</v>
      </c>
      <c r="C3596" s="2" t="s">
        <v>42</v>
      </c>
      <c r="D3596" s="2" t="s">
        <v>43</v>
      </c>
      <c r="E3596" s="2" t="s">
        <v>44</v>
      </c>
      <c r="F3596" s="2" t="s">
        <v>45</v>
      </c>
      <c r="G3596" s="2" t="s">
        <v>46</v>
      </c>
      <c r="H3596" s="2" t="s">
        <v>47</v>
      </c>
      <c r="I3596" s="2" t="s">
        <v>19403</v>
      </c>
      <c r="J3596" s="2" t="s">
        <v>19404</v>
      </c>
      <c r="K3596" s="2" t="s">
        <v>116</v>
      </c>
      <c r="L3596" s="2" t="s">
        <v>3492</v>
      </c>
      <c r="M3596" s="2" t="s">
        <v>3493</v>
      </c>
      <c r="N3596" s="2" t="s">
        <v>19405</v>
      </c>
      <c r="O3596">
        <v>1</v>
      </c>
      <c r="P3596" s="2" t="s">
        <v>53</v>
      </c>
      <c r="Q3596">
        <v>100</v>
      </c>
      <c r="R3596">
        <v>0</v>
      </c>
      <c r="S3596" s="2" t="s">
        <v>54</v>
      </c>
      <c r="T3596" s="2" t="s">
        <v>55</v>
      </c>
      <c r="U3596" s="2" t="s">
        <v>147</v>
      </c>
      <c r="V3596" s="2"/>
      <c r="W3596">
        <v>8000</v>
      </c>
      <c r="X3596">
        <v>0</v>
      </c>
      <c r="Y3596">
        <v>0</v>
      </c>
      <c r="Z3596">
        <v>8000</v>
      </c>
      <c r="AB3596" s="2" t="s">
        <v>57</v>
      </c>
      <c r="AC3596">
        <v>3000</v>
      </c>
      <c r="AD3596">
        <v>5000</v>
      </c>
      <c r="AE3596">
        <v>78000</v>
      </c>
      <c r="AF3596">
        <v>1170</v>
      </c>
      <c r="AG3596" s="2" t="s">
        <v>19403</v>
      </c>
      <c r="AH3596" s="2"/>
      <c r="AI3596" s="1">
        <v>46205</v>
      </c>
      <c r="AJ3596" s="2"/>
      <c r="AK3596" s="2" t="s">
        <v>58</v>
      </c>
      <c r="AM3596" s="2" t="s">
        <v>59</v>
      </c>
      <c r="AP3596" s="2" t="s">
        <v>60</v>
      </c>
      <c r="AQ3596" s="2" t="s">
        <v>41</v>
      </c>
      <c r="AR3596">
        <v>70000</v>
      </c>
      <c r="AS3596" s="2" t="str">
        <f>_xlfn.IFNA(IF(VLOOKUP(all_resi[[#This Row],[No. Waybill]],settle_reconcile[No. Waybill],1,0)="","Recon","Recon"),"-")</f>
        <v>Recon</v>
      </c>
      <c r="AT3596" s="2">
        <f>all_resi[[#This Row],[Nilai COD]]-all_resi[[#This Row],[COD Fee]]-all_resi[[#This Row],[Total Biaya Setelah Diskon]]</f>
        <v>71830</v>
      </c>
      <c r="AU3596" s="2">
        <f>IF(all_resi[[#This Row],[Waktu Terima]]="","",_xlfn.DAYS(all_resi[[#This Row],[Waktu Terima]],all_resi[[#This Row],[Tanggal Pengiriman]]))</f>
        <v>1</v>
      </c>
    </row>
    <row r="3597" spans="1:47" x14ac:dyDescent="0.25">
      <c r="A3597" s="2" t="s">
        <v>19398</v>
      </c>
      <c r="B3597" s="1">
        <v>46204</v>
      </c>
      <c r="C3597" s="2" t="s">
        <v>42</v>
      </c>
      <c r="D3597" s="2" t="s">
        <v>43</v>
      </c>
      <c r="E3597" s="2" t="s">
        <v>44</v>
      </c>
      <c r="F3597" s="2" t="s">
        <v>45</v>
      </c>
      <c r="G3597" s="2" t="s">
        <v>46</v>
      </c>
      <c r="H3597" s="2" t="s">
        <v>80</v>
      </c>
      <c r="I3597" s="2" t="s">
        <v>19399</v>
      </c>
      <c r="J3597" s="2" t="s">
        <v>19400</v>
      </c>
      <c r="K3597" s="2" t="s">
        <v>252</v>
      </c>
      <c r="L3597" s="2" t="s">
        <v>332</v>
      </c>
      <c r="M3597" s="2" t="s">
        <v>3936</v>
      </c>
      <c r="N3597" s="2" t="s">
        <v>19401</v>
      </c>
      <c r="O3597">
        <v>1</v>
      </c>
      <c r="P3597" s="2" t="s">
        <v>53</v>
      </c>
      <c r="Q3597">
        <v>100</v>
      </c>
      <c r="R3597">
        <v>0</v>
      </c>
      <c r="S3597" s="2" t="s">
        <v>54</v>
      </c>
      <c r="T3597" s="2" t="s">
        <v>55</v>
      </c>
      <c r="U3597" s="2" t="s">
        <v>86</v>
      </c>
      <c r="V3597" s="2"/>
      <c r="W3597">
        <v>20000</v>
      </c>
      <c r="X3597">
        <v>0</v>
      </c>
      <c r="Y3597">
        <v>0</v>
      </c>
      <c r="Z3597">
        <v>20000</v>
      </c>
      <c r="AB3597" s="2" t="s">
        <v>57</v>
      </c>
      <c r="AC3597">
        <v>13000</v>
      </c>
      <c r="AD3597">
        <v>7000</v>
      </c>
      <c r="AE3597">
        <v>82000</v>
      </c>
      <c r="AF3597">
        <v>1230</v>
      </c>
      <c r="AG3597" s="2" t="s">
        <v>19399</v>
      </c>
      <c r="AH3597" s="2"/>
      <c r="AI3597" s="1">
        <v>46206</v>
      </c>
      <c r="AJ3597" s="2" t="s">
        <v>87</v>
      </c>
      <c r="AK3597" s="2" t="s">
        <v>58</v>
      </c>
      <c r="AM3597" s="2" t="s">
        <v>59</v>
      </c>
      <c r="AP3597" s="2" t="s">
        <v>60</v>
      </c>
      <c r="AQ3597" s="2" t="s">
        <v>41</v>
      </c>
      <c r="AR3597">
        <v>62000</v>
      </c>
      <c r="AS3597" s="2" t="str">
        <f>_xlfn.IFNA(IF(VLOOKUP(all_resi[[#This Row],[No. Waybill]],settle_reconcile[No. Waybill],1,0)="","Recon","Recon"),"-")</f>
        <v>Recon</v>
      </c>
      <c r="AT3597" s="2">
        <f>all_resi[[#This Row],[Nilai COD]]-all_resi[[#This Row],[COD Fee]]-all_resi[[#This Row],[Total Biaya Setelah Diskon]]</f>
        <v>73770</v>
      </c>
      <c r="AU3597" s="2">
        <f>IF(all_resi[[#This Row],[Waktu Terima]]="","",_xlfn.DAYS(all_resi[[#This Row],[Waktu Terima]],all_resi[[#This Row],[Tanggal Pengiriman]]))</f>
        <v>2</v>
      </c>
    </row>
    <row r="3598" spans="1:47" x14ac:dyDescent="0.25">
      <c r="A3598" s="2" t="s">
        <v>19003</v>
      </c>
      <c r="B3598" s="1">
        <v>46204</v>
      </c>
      <c r="C3598" s="2" t="s">
        <v>42</v>
      </c>
      <c r="D3598" s="2" t="s">
        <v>43</v>
      </c>
      <c r="E3598" s="2" t="s">
        <v>44</v>
      </c>
      <c r="F3598" s="2" t="s">
        <v>45</v>
      </c>
      <c r="G3598" s="2" t="s">
        <v>46</v>
      </c>
      <c r="H3598" s="2" t="s">
        <v>47</v>
      </c>
      <c r="I3598" s="2" t="s">
        <v>19004</v>
      </c>
      <c r="J3598" s="2" t="s">
        <v>19005</v>
      </c>
      <c r="K3598" s="2" t="s">
        <v>121</v>
      </c>
      <c r="L3598" s="2" t="s">
        <v>761</v>
      </c>
      <c r="M3598" s="2" t="s">
        <v>19006</v>
      </c>
      <c r="N3598" s="2" t="s">
        <v>19007</v>
      </c>
      <c r="O3598">
        <v>1</v>
      </c>
      <c r="P3598" s="2" t="s">
        <v>53</v>
      </c>
      <c r="Q3598">
        <v>100</v>
      </c>
      <c r="R3598">
        <v>0</v>
      </c>
      <c r="S3598" s="2" t="s">
        <v>54</v>
      </c>
      <c r="T3598" s="2" t="s">
        <v>55</v>
      </c>
      <c r="U3598" s="2" t="s">
        <v>873</v>
      </c>
      <c r="V3598" s="2"/>
      <c r="W3598">
        <v>85000</v>
      </c>
      <c r="X3598">
        <v>0</v>
      </c>
      <c r="Y3598">
        <v>0</v>
      </c>
      <c r="Z3598">
        <v>85000</v>
      </c>
      <c r="AB3598" s="2" t="s">
        <v>57</v>
      </c>
      <c r="AC3598">
        <v>34000</v>
      </c>
      <c r="AD3598">
        <v>51000</v>
      </c>
      <c r="AE3598">
        <v>164000</v>
      </c>
      <c r="AF3598">
        <v>2460</v>
      </c>
      <c r="AG3598" s="2" t="s">
        <v>19004</v>
      </c>
      <c r="AH3598" s="2"/>
      <c r="AI3598" s="1">
        <v>46211</v>
      </c>
      <c r="AJ3598" s="2"/>
      <c r="AK3598" s="2" t="s">
        <v>58</v>
      </c>
      <c r="AM3598" s="2" t="s">
        <v>59</v>
      </c>
      <c r="AP3598" s="2" t="s">
        <v>60</v>
      </c>
      <c r="AQ3598" s="2" t="s">
        <v>41</v>
      </c>
      <c r="AR3598">
        <v>79000</v>
      </c>
      <c r="AS3598" s="2" t="str">
        <f>_xlfn.IFNA(IF(VLOOKUP(all_resi[[#This Row],[No. Waybill]],settle_reconcile[No. Waybill],1,0)="","Recon","Recon"),"-")</f>
        <v>-</v>
      </c>
      <c r="AT3598" s="2">
        <f>all_resi[[#This Row],[Nilai COD]]-all_resi[[#This Row],[COD Fee]]-all_resi[[#This Row],[Total Biaya Setelah Diskon]]</f>
        <v>110540</v>
      </c>
      <c r="AU3598" s="2">
        <f>IF(all_resi[[#This Row],[Waktu Terima]]="","",_xlfn.DAYS(all_resi[[#This Row],[Waktu Terima]],all_resi[[#This Row],[Tanggal Pengiriman]]))</f>
        <v>7</v>
      </c>
    </row>
    <row r="3599" spans="1:47" x14ac:dyDescent="0.25">
      <c r="A3599" s="2" t="s">
        <v>19361</v>
      </c>
      <c r="B3599" s="1">
        <v>46204</v>
      </c>
      <c r="C3599" s="2" t="s">
        <v>42</v>
      </c>
      <c r="D3599" s="2" t="s">
        <v>43</v>
      </c>
      <c r="E3599" s="2" t="s">
        <v>44</v>
      </c>
      <c r="F3599" s="2" t="s">
        <v>45</v>
      </c>
      <c r="G3599" s="2" t="s">
        <v>46</v>
      </c>
      <c r="H3599" s="2" t="s">
        <v>47</v>
      </c>
      <c r="I3599" s="2" t="s">
        <v>19362</v>
      </c>
      <c r="J3599" s="2" t="s">
        <v>18853</v>
      </c>
      <c r="K3599" s="2" t="s">
        <v>69</v>
      </c>
      <c r="L3599" s="2" t="s">
        <v>4766</v>
      </c>
      <c r="M3599" s="2" t="s">
        <v>18854</v>
      </c>
      <c r="N3599" s="2" t="s">
        <v>19363</v>
      </c>
      <c r="O3599">
        <v>1</v>
      </c>
      <c r="P3599" s="2" t="s">
        <v>53</v>
      </c>
      <c r="Q3599">
        <v>100</v>
      </c>
      <c r="R3599">
        <v>0</v>
      </c>
      <c r="S3599" s="2" t="s">
        <v>54</v>
      </c>
      <c r="T3599" s="2" t="s">
        <v>55</v>
      </c>
      <c r="U3599" s="2" t="s">
        <v>225</v>
      </c>
      <c r="V3599" s="2"/>
      <c r="W3599">
        <v>62000</v>
      </c>
      <c r="X3599">
        <v>0</v>
      </c>
      <c r="Y3599">
        <v>0</v>
      </c>
      <c r="Z3599">
        <v>62000</v>
      </c>
      <c r="AB3599" s="2" t="s">
        <v>57</v>
      </c>
      <c r="AC3599">
        <v>24800</v>
      </c>
      <c r="AD3599">
        <v>37200</v>
      </c>
      <c r="AE3599">
        <v>166000</v>
      </c>
      <c r="AF3599">
        <v>2490</v>
      </c>
      <c r="AG3599" s="2" t="s">
        <v>11423</v>
      </c>
      <c r="AH3599" s="2" t="s">
        <v>149</v>
      </c>
      <c r="AI3599" s="1">
        <v>46211</v>
      </c>
      <c r="AJ3599" s="2"/>
      <c r="AK3599" s="2" t="s">
        <v>67</v>
      </c>
      <c r="AM3599" s="2" t="s">
        <v>59</v>
      </c>
      <c r="AP3599" s="2" t="s">
        <v>60</v>
      </c>
      <c r="AQ3599" s="2" t="s">
        <v>41</v>
      </c>
      <c r="AR3599">
        <v>104000</v>
      </c>
      <c r="AS3599" s="2" t="str">
        <f>_xlfn.IFNA(IF(VLOOKUP(all_resi[[#This Row],[No. Waybill]],settle_reconcile[No. Waybill],1,0)="","Recon","Recon"),"-")</f>
        <v>-</v>
      </c>
      <c r="AT3599" s="2">
        <f>all_resi[[#This Row],[Nilai COD]]-all_resi[[#This Row],[COD Fee]]-all_resi[[#This Row],[Total Biaya Setelah Diskon]]</f>
        <v>126310</v>
      </c>
      <c r="AU3599" s="2">
        <f>IF(all_resi[[#This Row],[Waktu Terima]]="","",_xlfn.DAYS(all_resi[[#This Row],[Waktu Terima]],all_resi[[#This Row],[Tanggal Pengiriman]]))</f>
        <v>7</v>
      </c>
    </row>
    <row r="3600" spans="1:47" x14ac:dyDescent="0.25">
      <c r="A3600" s="2" t="s">
        <v>19008</v>
      </c>
      <c r="B3600" s="1">
        <v>46204</v>
      </c>
      <c r="C3600" s="2" t="s">
        <v>42</v>
      </c>
      <c r="D3600" s="2" t="s">
        <v>43</v>
      </c>
      <c r="E3600" s="2" t="s">
        <v>44</v>
      </c>
      <c r="F3600" s="2" t="s">
        <v>45</v>
      </c>
      <c r="G3600" s="2" t="s">
        <v>46</v>
      </c>
      <c r="H3600" s="2" t="s">
        <v>47</v>
      </c>
      <c r="I3600" s="2" t="s">
        <v>19009</v>
      </c>
      <c r="J3600" s="2" t="s">
        <v>19010</v>
      </c>
      <c r="K3600" s="2" t="s">
        <v>75</v>
      </c>
      <c r="L3600" s="2" t="s">
        <v>355</v>
      </c>
      <c r="M3600" s="2" t="s">
        <v>1434</v>
      </c>
      <c r="N3600" s="2" t="s">
        <v>19011</v>
      </c>
      <c r="O3600">
        <v>1</v>
      </c>
      <c r="P3600" s="2" t="s">
        <v>53</v>
      </c>
      <c r="Q3600">
        <v>100</v>
      </c>
      <c r="R3600">
        <v>0</v>
      </c>
      <c r="S3600" s="2" t="s">
        <v>54</v>
      </c>
      <c r="T3600" s="2" t="s">
        <v>55</v>
      </c>
      <c r="U3600" s="2" t="s">
        <v>147</v>
      </c>
      <c r="V3600" s="2"/>
      <c r="W3600">
        <v>60000</v>
      </c>
      <c r="X3600">
        <v>0</v>
      </c>
      <c r="Y3600">
        <v>0</v>
      </c>
      <c r="Z3600">
        <v>60000</v>
      </c>
      <c r="AB3600" s="2" t="s">
        <v>57</v>
      </c>
      <c r="AC3600">
        <v>24000</v>
      </c>
      <c r="AD3600">
        <v>36000</v>
      </c>
      <c r="AE3600">
        <v>122000</v>
      </c>
      <c r="AF3600">
        <v>1830</v>
      </c>
      <c r="AG3600" s="2" t="s">
        <v>19009</v>
      </c>
      <c r="AH3600" s="2"/>
      <c r="AI3600" s="1">
        <v>46208</v>
      </c>
      <c r="AJ3600" s="2"/>
      <c r="AK3600" s="2" t="s">
        <v>58</v>
      </c>
      <c r="AM3600" s="2" t="s">
        <v>59</v>
      </c>
      <c r="AP3600" s="2" t="s">
        <v>60</v>
      </c>
      <c r="AQ3600" s="2" t="s">
        <v>41</v>
      </c>
      <c r="AR3600">
        <v>62000</v>
      </c>
      <c r="AS3600" s="2" t="str">
        <f>_xlfn.IFNA(IF(VLOOKUP(all_resi[[#This Row],[No. Waybill]],settle_reconcile[No. Waybill],1,0)="","Recon","Recon"),"-")</f>
        <v>Recon</v>
      </c>
      <c r="AT3600" s="2">
        <f>all_resi[[#This Row],[Nilai COD]]-all_resi[[#This Row],[COD Fee]]-all_resi[[#This Row],[Total Biaya Setelah Diskon]]</f>
        <v>84170</v>
      </c>
      <c r="AU3600" s="2">
        <f>IF(all_resi[[#This Row],[Waktu Terima]]="","",_xlfn.DAYS(all_resi[[#This Row],[Waktu Terima]],all_resi[[#This Row],[Tanggal Pengiriman]]))</f>
        <v>4</v>
      </c>
    </row>
    <row r="3601" spans="1:47" x14ac:dyDescent="0.25">
      <c r="A3601" s="2" t="s">
        <v>19431</v>
      </c>
      <c r="B3601" s="1">
        <v>46204</v>
      </c>
      <c r="C3601" s="2" t="s">
        <v>42</v>
      </c>
      <c r="D3601" s="2" t="s">
        <v>43</v>
      </c>
      <c r="E3601" s="2" t="s">
        <v>44</v>
      </c>
      <c r="F3601" s="2" t="s">
        <v>45</v>
      </c>
      <c r="G3601" s="2" t="s">
        <v>46</v>
      </c>
      <c r="H3601" s="2" t="s">
        <v>47</v>
      </c>
      <c r="I3601" s="2" t="s">
        <v>19432</v>
      </c>
      <c r="J3601" s="2" t="s">
        <v>19433</v>
      </c>
      <c r="K3601" s="2" t="s">
        <v>265</v>
      </c>
      <c r="L3601" s="2" t="s">
        <v>676</v>
      </c>
      <c r="M3601" s="2" t="s">
        <v>3310</v>
      </c>
      <c r="N3601" s="2" t="s">
        <v>19434</v>
      </c>
      <c r="O3601">
        <v>1</v>
      </c>
      <c r="P3601" s="2" t="s">
        <v>53</v>
      </c>
      <c r="Q3601">
        <v>100</v>
      </c>
      <c r="R3601">
        <v>0</v>
      </c>
      <c r="S3601" s="2" t="s">
        <v>54</v>
      </c>
      <c r="T3601" s="2" t="s">
        <v>55</v>
      </c>
      <c r="U3601" s="2" t="s">
        <v>147</v>
      </c>
      <c r="V3601" s="2"/>
      <c r="W3601">
        <v>50000</v>
      </c>
      <c r="X3601">
        <v>0</v>
      </c>
      <c r="Y3601">
        <v>0</v>
      </c>
      <c r="Z3601">
        <v>50000</v>
      </c>
      <c r="AB3601" s="2" t="s">
        <v>57</v>
      </c>
      <c r="AC3601">
        <v>20000</v>
      </c>
      <c r="AD3601">
        <v>30000</v>
      </c>
      <c r="AE3601">
        <v>120000</v>
      </c>
      <c r="AF3601">
        <v>1800</v>
      </c>
      <c r="AG3601" s="2"/>
      <c r="AH3601" s="2"/>
      <c r="AI3601" s="1"/>
      <c r="AJ3601" s="2"/>
      <c r="AK3601" s="2" t="s">
        <v>67</v>
      </c>
      <c r="AM3601" s="2" t="s">
        <v>59</v>
      </c>
      <c r="AP3601" s="2" t="s">
        <v>60</v>
      </c>
      <c r="AQ3601" s="2" t="s">
        <v>41</v>
      </c>
      <c r="AR3601">
        <v>70000</v>
      </c>
      <c r="AS3601" s="2" t="str">
        <f>_xlfn.IFNA(IF(VLOOKUP(all_resi[[#This Row],[No. Waybill]],settle_reconcile[No. Waybill],1,0)="","Recon","Recon"),"-")</f>
        <v>-</v>
      </c>
      <c r="AT3601" s="2">
        <f>all_resi[[#This Row],[Nilai COD]]-all_resi[[#This Row],[COD Fee]]-all_resi[[#This Row],[Total Biaya Setelah Diskon]]</f>
        <v>88200</v>
      </c>
      <c r="AU3601" s="2" t="str">
        <f>IF(all_resi[[#This Row],[Waktu Terima]]="","",_xlfn.DAYS(all_resi[[#This Row],[Waktu Terima]],all_resi[[#This Row],[Tanggal Pengiriman]]))</f>
        <v/>
      </c>
    </row>
    <row r="3602" spans="1:47" x14ac:dyDescent="0.25">
      <c r="A3602" s="2" t="s">
        <v>19411</v>
      </c>
      <c r="B3602" s="1">
        <v>46204</v>
      </c>
      <c r="C3602" s="2" t="s">
        <v>42</v>
      </c>
      <c r="D3602" s="2" t="s">
        <v>43</v>
      </c>
      <c r="E3602" s="2" t="s">
        <v>44</v>
      </c>
      <c r="F3602" s="2" t="s">
        <v>45</v>
      </c>
      <c r="G3602" s="2" t="s">
        <v>46</v>
      </c>
      <c r="H3602" s="2" t="s">
        <v>47</v>
      </c>
      <c r="I3602" s="2" t="s">
        <v>19412</v>
      </c>
      <c r="J3602" s="2" t="s">
        <v>19413</v>
      </c>
      <c r="K3602" s="2" t="s">
        <v>377</v>
      </c>
      <c r="L3602" s="2" t="s">
        <v>414</v>
      </c>
      <c r="M3602" s="2" t="s">
        <v>415</v>
      </c>
      <c r="N3602" s="2" t="s">
        <v>19414</v>
      </c>
      <c r="O3602">
        <v>1</v>
      </c>
      <c r="P3602" s="2" t="s">
        <v>53</v>
      </c>
      <c r="Q3602">
        <v>100</v>
      </c>
      <c r="R3602">
        <v>0</v>
      </c>
      <c r="S3602" s="2" t="s">
        <v>54</v>
      </c>
      <c r="T3602" s="2" t="s">
        <v>55</v>
      </c>
      <c r="U3602" s="2" t="s">
        <v>764</v>
      </c>
      <c r="V3602" s="2"/>
      <c r="W3602">
        <v>61000</v>
      </c>
      <c r="X3602">
        <v>0</v>
      </c>
      <c r="Y3602">
        <v>0</v>
      </c>
      <c r="Z3602">
        <v>61000</v>
      </c>
      <c r="AB3602" s="2" t="s">
        <v>57</v>
      </c>
      <c r="AC3602">
        <v>24400</v>
      </c>
      <c r="AD3602">
        <v>36600</v>
      </c>
      <c r="AE3602">
        <v>101000</v>
      </c>
      <c r="AF3602">
        <v>1515</v>
      </c>
      <c r="AG3602" s="2" t="s">
        <v>19412</v>
      </c>
      <c r="AH3602" s="2"/>
      <c r="AI3602" s="1">
        <v>46211</v>
      </c>
      <c r="AJ3602" s="2"/>
      <c r="AK3602" s="2" t="s">
        <v>58</v>
      </c>
      <c r="AM3602" s="2" t="s">
        <v>59</v>
      </c>
      <c r="AP3602" s="2" t="s">
        <v>60</v>
      </c>
      <c r="AQ3602" s="2" t="s">
        <v>41</v>
      </c>
      <c r="AR3602">
        <v>40000</v>
      </c>
      <c r="AS3602" s="2" t="str">
        <f>_xlfn.IFNA(IF(VLOOKUP(all_resi[[#This Row],[No. Waybill]],settle_reconcile[No. Waybill],1,0)="","Recon","Recon"),"-")</f>
        <v>-</v>
      </c>
      <c r="AT3602" s="2">
        <f>all_resi[[#This Row],[Nilai COD]]-all_resi[[#This Row],[COD Fee]]-all_resi[[#This Row],[Total Biaya Setelah Diskon]]</f>
        <v>62885</v>
      </c>
      <c r="AU3602" s="2">
        <f>IF(all_resi[[#This Row],[Waktu Terima]]="","",_xlfn.DAYS(all_resi[[#This Row],[Waktu Terima]],all_resi[[#This Row],[Tanggal Pengiriman]]))</f>
        <v>7</v>
      </c>
    </row>
    <row r="3603" spans="1:47" x14ac:dyDescent="0.25">
      <c r="A3603" s="2" t="s">
        <v>19389</v>
      </c>
      <c r="B3603" s="1">
        <v>46204</v>
      </c>
      <c r="C3603" s="2" t="s">
        <v>42</v>
      </c>
      <c r="D3603" s="2" t="s">
        <v>43</v>
      </c>
      <c r="E3603" s="2" t="s">
        <v>44</v>
      </c>
      <c r="F3603" s="2" t="s">
        <v>45</v>
      </c>
      <c r="G3603" s="2" t="s">
        <v>46</v>
      </c>
      <c r="H3603" s="2" t="s">
        <v>47</v>
      </c>
      <c r="I3603" s="2" t="s">
        <v>19390</v>
      </c>
      <c r="J3603" s="2" t="s">
        <v>19391</v>
      </c>
      <c r="K3603" s="2" t="s">
        <v>377</v>
      </c>
      <c r="L3603" s="2" t="s">
        <v>2984</v>
      </c>
      <c r="M3603" s="2" t="s">
        <v>19392</v>
      </c>
      <c r="N3603" s="2" t="s">
        <v>19393</v>
      </c>
      <c r="O3603">
        <v>1</v>
      </c>
      <c r="P3603" s="2" t="s">
        <v>53</v>
      </c>
      <c r="Q3603">
        <v>100</v>
      </c>
      <c r="R3603">
        <v>0</v>
      </c>
      <c r="S3603" s="2" t="s">
        <v>54</v>
      </c>
      <c r="T3603" s="2" t="s">
        <v>55</v>
      </c>
      <c r="U3603" s="2" t="s">
        <v>147</v>
      </c>
      <c r="V3603" s="2"/>
      <c r="W3603">
        <v>61000</v>
      </c>
      <c r="X3603">
        <v>0</v>
      </c>
      <c r="Y3603">
        <v>0</v>
      </c>
      <c r="Z3603">
        <v>61000</v>
      </c>
      <c r="AB3603" s="2" t="s">
        <v>57</v>
      </c>
      <c r="AC3603">
        <v>24400</v>
      </c>
      <c r="AD3603">
        <v>36600</v>
      </c>
      <c r="AE3603">
        <v>131000</v>
      </c>
      <c r="AF3603">
        <v>1965</v>
      </c>
      <c r="AG3603" s="2" t="s">
        <v>19390</v>
      </c>
      <c r="AH3603" s="2"/>
      <c r="AI3603" s="1">
        <v>46211</v>
      </c>
      <c r="AJ3603" s="2"/>
      <c r="AK3603" s="2" t="s">
        <v>58</v>
      </c>
      <c r="AM3603" s="2" t="s">
        <v>59</v>
      </c>
      <c r="AP3603" s="2" t="s">
        <v>60</v>
      </c>
      <c r="AQ3603" s="2" t="s">
        <v>41</v>
      </c>
      <c r="AR3603">
        <v>70000</v>
      </c>
      <c r="AS3603" s="2" t="str">
        <f>_xlfn.IFNA(IF(VLOOKUP(all_resi[[#This Row],[No. Waybill]],settle_reconcile[No. Waybill],1,0)="","Recon","Recon"),"-")</f>
        <v>-</v>
      </c>
      <c r="AT3603" s="2">
        <f>all_resi[[#This Row],[Nilai COD]]-all_resi[[#This Row],[COD Fee]]-all_resi[[#This Row],[Total Biaya Setelah Diskon]]</f>
        <v>92435</v>
      </c>
      <c r="AU3603" s="2">
        <f>IF(all_resi[[#This Row],[Waktu Terima]]="","",_xlfn.DAYS(all_resi[[#This Row],[Waktu Terima]],all_resi[[#This Row],[Tanggal Pengiriman]]))</f>
        <v>7</v>
      </c>
    </row>
    <row r="3604" spans="1:47" x14ac:dyDescent="0.25">
      <c r="A3604" s="2" t="s">
        <v>19385</v>
      </c>
      <c r="B3604" s="1">
        <v>46204</v>
      </c>
      <c r="C3604" s="2" t="s">
        <v>42</v>
      </c>
      <c r="D3604" s="2" t="s">
        <v>43</v>
      </c>
      <c r="E3604" s="2" t="s">
        <v>44</v>
      </c>
      <c r="F3604" s="2" t="s">
        <v>45</v>
      </c>
      <c r="G3604" s="2" t="s">
        <v>46</v>
      </c>
      <c r="H3604" s="2" t="s">
        <v>47</v>
      </c>
      <c r="I3604" s="2" t="s">
        <v>19386</v>
      </c>
      <c r="J3604" s="2" t="s">
        <v>19387</v>
      </c>
      <c r="K3604" s="2" t="s">
        <v>177</v>
      </c>
      <c r="L3604" s="2" t="s">
        <v>807</v>
      </c>
      <c r="M3604" s="2" t="s">
        <v>1671</v>
      </c>
      <c r="N3604" s="2" t="s">
        <v>19388</v>
      </c>
      <c r="O3604">
        <v>1</v>
      </c>
      <c r="P3604" s="2" t="s">
        <v>53</v>
      </c>
      <c r="Q3604">
        <v>100</v>
      </c>
      <c r="R3604">
        <v>0</v>
      </c>
      <c r="S3604" s="2" t="s">
        <v>54</v>
      </c>
      <c r="T3604" s="2" t="s">
        <v>55</v>
      </c>
      <c r="U3604" s="2" t="s">
        <v>225</v>
      </c>
      <c r="V3604" s="2"/>
      <c r="W3604">
        <v>64000</v>
      </c>
      <c r="X3604">
        <v>0</v>
      </c>
      <c r="Y3604">
        <v>0</v>
      </c>
      <c r="Z3604">
        <v>64000</v>
      </c>
      <c r="AB3604" s="2" t="s">
        <v>57</v>
      </c>
      <c r="AC3604">
        <v>25600</v>
      </c>
      <c r="AD3604">
        <v>38400</v>
      </c>
      <c r="AE3604">
        <v>168000</v>
      </c>
      <c r="AF3604">
        <v>2520</v>
      </c>
      <c r="AG3604" s="2" t="s">
        <v>19386</v>
      </c>
      <c r="AH3604" s="2"/>
      <c r="AI3604" s="1">
        <v>46210</v>
      </c>
      <c r="AJ3604" s="2"/>
      <c r="AK3604" s="2" t="s">
        <v>58</v>
      </c>
      <c r="AM3604" s="2" t="s">
        <v>59</v>
      </c>
      <c r="AP3604" s="2" t="s">
        <v>60</v>
      </c>
      <c r="AQ3604" s="2" t="s">
        <v>41</v>
      </c>
      <c r="AR3604">
        <v>104000</v>
      </c>
      <c r="AS3604" s="2" t="str">
        <f>_xlfn.IFNA(IF(VLOOKUP(all_resi[[#This Row],[No. Waybill]],settle_reconcile[No. Waybill],1,0)="","Recon","Recon"),"-")</f>
        <v>Recon</v>
      </c>
      <c r="AT3604" s="2">
        <f>all_resi[[#This Row],[Nilai COD]]-all_resi[[#This Row],[COD Fee]]-all_resi[[#This Row],[Total Biaya Setelah Diskon]]</f>
        <v>127080</v>
      </c>
      <c r="AU3604" s="2">
        <f>IF(all_resi[[#This Row],[Waktu Terima]]="","",_xlfn.DAYS(all_resi[[#This Row],[Waktu Terima]],all_resi[[#This Row],[Tanggal Pengiriman]]))</f>
        <v>6</v>
      </c>
    </row>
    <row r="3605" spans="1:47" x14ac:dyDescent="0.25">
      <c r="A3605" s="2" t="s">
        <v>19380</v>
      </c>
      <c r="B3605" s="1">
        <v>46204</v>
      </c>
      <c r="C3605" s="2" t="s">
        <v>42</v>
      </c>
      <c r="D3605" s="2" t="s">
        <v>43</v>
      </c>
      <c r="E3605" s="2" t="s">
        <v>44</v>
      </c>
      <c r="F3605" s="2" t="s">
        <v>45</v>
      </c>
      <c r="G3605" s="2" t="s">
        <v>46</v>
      </c>
      <c r="H3605" s="2" t="s">
        <v>47</v>
      </c>
      <c r="I3605" s="2" t="s">
        <v>19381</v>
      </c>
      <c r="J3605" s="2" t="s">
        <v>19382</v>
      </c>
      <c r="K3605" s="2" t="s">
        <v>143</v>
      </c>
      <c r="L3605" s="2" t="s">
        <v>8400</v>
      </c>
      <c r="M3605" s="2" t="s">
        <v>19383</v>
      </c>
      <c r="N3605" s="2" t="s">
        <v>19384</v>
      </c>
      <c r="O3605">
        <v>1</v>
      </c>
      <c r="P3605" s="2" t="s">
        <v>53</v>
      </c>
      <c r="Q3605">
        <v>100</v>
      </c>
      <c r="R3605">
        <v>0</v>
      </c>
      <c r="S3605" s="2" t="s">
        <v>54</v>
      </c>
      <c r="T3605" s="2" t="s">
        <v>55</v>
      </c>
      <c r="U3605" s="2" t="s">
        <v>147</v>
      </c>
      <c r="V3605" s="2"/>
      <c r="W3605">
        <v>25000</v>
      </c>
      <c r="X3605">
        <v>0</v>
      </c>
      <c r="Y3605">
        <v>0</v>
      </c>
      <c r="Z3605">
        <v>25000</v>
      </c>
      <c r="AB3605" s="2" t="s">
        <v>57</v>
      </c>
      <c r="AC3605">
        <v>18000</v>
      </c>
      <c r="AD3605">
        <v>7000</v>
      </c>
      <c r="AE3605">
        <v>95000</v>
      </c>
      <c r="AF3605">
        <v>1425</v>
      </c>
      <c r="AG3605" s="2" t="s">
        <v>19381</v>
      </c>
      <c r="AH3605" s="2"/>
      <c r="AI3605" s="1">
        <v>46210</v>
      </c>
      <c r="AJ3605" s="2"/>
      <c r="AK3605" s="2" t="s">
        <v>58</v>
      </c>
      <c r="AM3605" s="2" t="s">
        <v>59</v>
      </c>
      <c r="AP3605" s="2" t="s">
        <v>60</v>
      </c>
      <c r="AQ3605" s="2" t="s">
        <v>41</v>
      </c>
      <c r="AR3605">
        <v>70000</v>
      </c>
      <c r="AS3605" s="2" t="str">
        <f>_xlfn.IFNA(IF(VLOOKUP(all_resi[[#This Row],[No. Waybill]],settle_reconcile[No. Waybill],1,0)="","Recon","Recon"),"-")</f>
        <v>Recon</v>
      </c>
      <c r="AT3605" s="2">
        <f>all_resi[[#This Row],[Nilai COD]]-all_resi[[#This Row],[COD Fee]]-all_resi[[#This Row],[Total Biaya Setelah Diskon]]</f>
        <v>86575</v>
      </c>
      <c r="AU3605" s="2">
        <f>IF(all_resi[[#This Row],[Waktu Terima]]="","",_xlfn.DAYS(all_resi[[#This Row],[Waktu Terima]],all_resi[[#This Row],[Tanggal Pengiriman]]))</f>
        <v>6</v>
      </c>
    </row>
    <row r="3606" spans="1:47" x14ac:dyDescent="0.25">
      <c r="A3606" s="2" t="s">
        <v>19012</v>
      </c>
      <c r="B3606" s="1">
        <v>46204</v>
      </c>
      <c r="C3606" s="2" t="s">
        <v>42</v>
      </c>
      <c r="D3606" s="2" t="s">
        <v>43</v>
      </c>
      <c r="E3606" s="2" t="s">
        <v>44</v>
      </c>
      <c r="F3606" s="2" t="s">
        <v>45</v>
      </c>
      <c r="G3606" s="2" t="s">
        <v>46</v>
      </c>
      <c r="H3606" s="2" t="s">
        <v>47</v>
      </c>
      <c r="I3606" s="2" t="s">
        <v>19013</v>
      </c>
      <c r="J3606" s="2" t="s">
        <v>19014</v>
      </c>
      <c r="K3606" s="2" t="s">
        <v>75</v>
      </c>
      <c r="L3606" s="2" t="s">
        <v>1873</v>
      </c>
      <c r="M3606" s="2" t="s">
        <v>19015</v>
      </c>
      <c r="N3606" s="2" t="s">
        <v>19016</v>
      </c>
      <c r="O3606">
        <v>1</v>
      </c>
      <c r="P3606" s="2" t="s">
        <v>53</v>
      </c>
      <c r="Q3606">
        <v>100</v>
      </c>
      <c r="R3606">
        <v>0</v>
      </c>
      <c r="S3606" s="2" t="s">
        <v>54</v>
      </c>
      <c r="T3606" s="2" t="s">
        <v>55</v>
      </c>
      <c r="U3606" s="2" t="s">
        <v>225</v>
      </c>
      <c r="V3606" s="2"/>
      <c r="W3606">
        <v>61000</v>
      </c>
      <c r="X3606">
        <v>0</v>
      </c>
      <c r="Y3606">
        <v>0</v>
      </c>
      <c r="Z3606">
        <v>61000</v>
      </c>
      <c r="AB3606" s="2" t="s">
        <v>57</v>
      </c>
      <c r="AC3606">
        <v>24400</v>
      </c>
      <c r="AD3606">
        <v>36600</v>
      </c>
      <c r="AE3606">
        <v>165000</v>
      </c>
      <c r="AF3606">
        <v>2475</v>
      </c>
      <c r="AG3606" s="2"/>
      <c r="AH3606" s="2"/>
      <c r="AI3606" s="1"/>
      <c r="AJ3606" s="2"/>
      <c r="AK3606" s="2" t="s">
        <v>67</v>
      </c>
      <c r="AM3606" s="2" t="s">
        <v>59</v>
      </c>
      <c r="AP3606" s="2" t="s">
        <v>60</v>
      </c>
      <c r="AQ3606" s="2" t="s">
        <v>41</v>
      </c>
      <c r="AR3606">
        <v>104000</v>
      </c>
      <c r="AS3606" s="2" t="str">
        <f>_xlfn.IFNA(IF(VLOOKUP(all_resi[[#This Row],[No. Waybill]],settle_reconcile[No. Waybill],1,0)="","Recon","Recon"),"-")</f>
        <v>-</v>
      </c>
      <c r="AT3606" s="2">
        <f>all_resi[[#This Row],[Nilai COD]]-all_resi[[#This Row],[COD Fee]]-all_resi[[#This Row],[Total Biaya Setelah Diskon]]</f>
        <v>125925</v>
      </c>
      <c r="AU3606" s="2" t="str">
        <f>IF(all_resi[[#This Row],[Waktu Terima]]="","",_xlfn.DAYS(all_resi[[#This Row],[Waktu Terima]],all_resi[[#This Row],[Tanggal Pengiriman]]))</f>
        <v/>
      </c>
    </row>
    <row r="3607" spans="1:47" x14ac:dyDescent="0.25">
      <c r="A3607" s="2" t="s">
        <v>19017</v>
      </c>
      <c r="B3607" s="1">
        <v>46204</v>
      </c>
      <c r="C3607" s="2" t="s">
        <v>42</v>
      </c>
      <c r="D3607" s="2" t="s">
        <v>43</v>
      </c>
      <c r="E3607" s="2" t="s">
        <v>44</v>
      </c>
      <c r="F3607" s="2" t="s">
        <v>45</v>
      </c>
      <c r="G3607" s="2" t="s">
        <v>46</v>
      </c>
      <c r="H3607" s="2" t="s">
        <v>47</v>
      </c>
      <c r="I3607" s="2" t="s">
        <v>19018</v>
      </c>
      <c r="J3607" s="2" t="s">
        <v>19019</v>
      </c>
      <c r="K3607" s="2" t="s">
        <v>156</v>
      </c>
      <c r="L3607" s="2" t="s">
        <v>1650</v>
      </c>
      <c r="M3607" s="2" t="s">
        <v>2545</v>
      </c>
      <c r="N3607" s="2" t="s">
        <v>19020</v>
      </c>
      <c r="O3607">
        <v>1</v>
      </c>
      <c r="P3607" s="2" t="s">
        <v>53</v>
      </c>
      <c r="Q3607">
        <v>100</v>
      </c>
      <c r="R3607">
        <v>0</v>
      </c>
      <c r="S3607" s="2" t="s">
        <v>54</v>
      </c>
      <c r="T3607" s="2" t="s">
        <v>55</v>
      </c>
      <c r="U3607" s="2" t="s">
        <v>97</v>
      </c>
      <c r="V3607" s="2"/>
      <c r="W3607">
        <v>85000</v>
      </c>
      <c r="X3607">
        <v>0</v>
      </c>
      <c r="Y3607">
        <v>0</v>
      </c>
      <c r="Z3607">
        <v>85000</v>
      </c>
      <c r="AB3607" s="2" t="s">
        <v>57</v>
      </c>
      <c r="AC3607">
        <v>34000</v>
      </c>
      <c r="AD3607">
        <v>51000</v>
      </c>
      <c r="AE3607">
        <v>166000</v>
      </c>
      <c r="AF3607">
        <v>2490</v>
      </c>
      <c r="AG3607" s="2"/>
      <c r="AH3607" s="2"/>
      <c r="AI3607" s="1"/>
      <c r="AJ3607" s="2"/>
      <c r="AK3607" s="2" t="s">
        <v>67</v>
      </c>
      <c r="AM3607" s="2" t="s">
        <v>59</v>
      </c>
      <c r="AP3607" s="2" t="s">
        <v>60</v>
      </c>
      <c r="AQ3607" s="2" t="s">
        <v>41</v>
      </c>
      <c r="AR3607">
        <v>81000</v>
      </c>
      <c r="AS3607" s="2" t="str">
        <f>_xlfn.IFNA(IF(VLOOKUP(all_resi[[#This Row],[No. Waybill]],settle_reconcile[No. Waybill],1,0)="","Recon","Recon"),"-")</f>
        <v>-</v>
      </c>
      <c r="AT3607" s="2">
        <f>all_resi[[#This Row],[Nilai COD]]-all_resi[[#This Row],[COD Fee]]-all_resi[[#This Row],[Total Biaya Setelah Diskon]]</f>
        <v>112510</v>
      </c>
      <c r="AU3607" s="2" t="str">
        <f>IF(all_resi[[#This Row],[Waktu Terima]]="","",_xlfn.DAYS(all_resi[[#This Row],[Waktu Terima]],all_resi[[#This Row],[Tanggal Pengiriman]]))</f>
        <v/>
      </c>
    </row>
    <row r="3608" spans="1:47" x14ac:dyDescent="0.25">
      <c r="A3608" s="2" t="s">
        <v>19264</v>
      </c>
      <c r="B3608" s="1">
        <v>46204</v>
      </c>
      <c r="C3608" s="2" t="s">
        <v>42</v>
      </c>
      <c r="D3608" s="2" t="s">
        <v>43</v>
      </c>
      <c r="E3608" s="2" t="s">
        <v>44</v>
      </c>
      <c r="F3608" s="2" t="s">
        <v>45</v>
      </c>
      <c r="G3608" s="2" t="s">
        <v>46</v>
      </c>
      <c r="H3608" s="2" t="s">
        <v>47</v>
      </c>
      <c r="I3608" s="2" t="s">
        <v>19265</v>
      </c>
      <c r="J3608" s="2" t="s">
        <v>19266</v>
      </c>
      <c r="K3608" s="2" t="s">
        <v>82</v>
      </c>
      <c r="L3608" s="2" t="s">
        <v>1843</v>
      </c>
      <c r="M3608" s="2" t="s">
        <v>1877</v>
      </c>
      <c r="N3608" s="2" t="s">
        <v>19267</v>
      </c>
      <c r="O3608">
        <v>1</v>
      </c>
      <c r="P3608" s="2" t="s">
        <v>53</v>
      </c>
      <c r="Q3608">
        <v>100</v>
      </c>
      <c r="R3608">
        <v>0</v>
      </c>
      <c r="S3608" s="2" t="s">
        <v>54</v>
      </c>
      <c r="T3608" s="2" t="s">
        <v>55</v>
      </c>
      <c r="U3608" s="2" t="s">
        <v>147</v>
      </c>
      <c r="V3608" s="2"/>
      <c r="W3608">
        <v>57000</v>
      </c>
      <c r="X3608">
        <v>0</v>
      </c>
      <c r="Y3608">
        <v>0</v>
      </c>
      <c r="Z3608">
        <v>57000</v>
      </c>
      <c r="AB3608" s="2" t="s">
        <v>57</v>
      </c>
      <c r="AC3608">
        <v>22800</v>
      </c>
      <c r="AD3608">
        <v>34200</v>
      </c>
      <c r="AE3608">
        <v>120000</v>
      </c>
      <c r="AF3608">
        <v>1800</v>
      </c>
      <c r="AG3608" s="2" t="s">
        <v>43</v>
      </c>
      <c r="AH3608" s="2"/>
      <c r="AI3608" s="1">
        <v>46212</v>
      </c>
      <c r="AJ3608" s="2"/>
      <c r="AK3608" s="2" t="s">
        <v>67</v>
      </c>
      <c r="AM3608" s="2" t="s">
        <v>59</v>
      </c>
      <c r="AP3608" s="2" t="s">
        <v>60</v>
      </c>
      <c r="AQ3608" s="2" t="s">
        <v>41</v>
      </c>
      <c r="AR3608">
        <v>63000</v>
      </c>
      <c r="AS3608" s="2" t="str">
        <f>_xlfn.IFNA(IF(VLOOKUP(all_resi[[#This Row],[No. Waybill]],settle_reconcile[No. Waybill],1,0)="","Recon","Recon"),"-")</f>
        <v>-</v>
      </c>
      <c r="AT3608" s="2">
        <f>all_resi[[#This Row],[Nilai COD]]-all_resi[[#This Row],[COD Fee]]-all_resi[[#This Row],[Total Biaya Setelah Diskon]]</f>
        <v>84000</v>
      </c>
      <c r="AU3608" s="2">
        <f>IF(all_resi[[#This Row],[Waktu Terima]]="","",_xlfn.DAYS(all_resi[[#This Row],[Waktu Terima]],all_resi[[#This Row],[Tanggal Pengiriman]]))</f>
        <v>8</v>
      </c>
    </row>
    <row r="3609" spans="1:47" x14ac:dyDescent="0.25">
      <c r="A3609" s="2" t="s">
        <v>19105</v>
      </c>
      <c r="B3609" s="1">
        <v>46204</v>
      </c>
      <c r="C3609" s="2" t="s">
        <v>42</v>
      </c>
      <c r="D3609" s="2" t="s">
        <v>43</v>
      </c>
      <c r="E3609" s="2" t="s">
        <v>44</v>
      </c>
      <c r="F3609" s="2" t="s">
        <v>45</v>
      </c>
      <c r="G3609" s="2" t="s">
        <v>46</v>
      </c>
      <c r="H3609" s="2" t="s">
        <v>80</v>
      </c>
      <c r="I3609" s="2" t="s">
        <v>19106</v>
      </c>
      <c r="J3609" s="2" t="s">
        <v>19107</v>
      </c>
      <c r="K3609" s="2" t="s">
        <v>177</v>
      </c>
      <c r="L3609" s="2" t="s">
        <v>669</v>
      </c>
      <c r="M3609" s="2" t="s">
        <v>16543</v>
      </c>
      <c r="N3609" s="2" t="s">
        <v>19108</v>
      </c>
      <c r="O3609">
        <v>1</v>
      </c>
      <c r="P3609" s="2" t="s">
        <v>53</v>
      </c>
      <c r="Q3609">
        <v>100</v>
      </c>
      <c r="R3609">
        <v>0</v>
      </c>
      <c r="S3609" s="2" t="s">
        <v>54</v>
      </c>
      <c r="T3609" s="2" t="s">
        <v>55</v>
      </c>
      <c r="U3609" s="2" t="s">
        <v>86</v>
      </c>
      <c r="V3609" s="2"/>
      <c r="W3609">
        <v>102000</v>
      </c>
      <c r="X3609">
        <v>0</v>
      </c>
      <c r="Y3609">
        <v>0</v>
      </c>
      <c r="Z3609">
        <v>102000</v>
      </c>
      <c r="AB3609" s="2" t="s">
        <v>57</v>
      </c>
      <c r="AC3609">
        <v>40800</v>
      </c>
      <c r="AD3609">
        <v>61200</v>
      </c>
      <c r="AE3609">
        <v>162000</v>
      </c>
      <c r="AF3609">
        <v>2430</v>
      </c>
      <c r="AG3609" s="2" t="s">
        <v>19106</v>
      </c>
      <c r="AH3609" s="2"/>
      <c r="AI3609" s="1">
        <v>46209</v>
      </c>
      <c r="AJ3609" s="2" t="s">
        <v>87</v>
      </c>
      <c r="AK3609" s="2" t="s">
        <v>58</v>
      </c>
      <c r="AM3609" s="2" t="s">
        <v>59</v>
      </c>
      <c r="AP3609" s="2" t="s">
        <v>60</v>
      </c>
      <c r="AQ3609" s="2" t="s">
        <v>41</v>
      </c>
      <c r="AR3609">
        <v>60000</v>
      </c>
      <c r="AS3609" s="2" t="str">
        <f>_xlfn.IFNA(IF(VLOOKUP(all_resi[[#This Row],[No. Waybill]],settle_reconcile[No. Waybill],1,0)="","Recon","Recon"),"-")</f>
        <v>Recon</v>
      </c>
      <c r="AT3609" s="2">
        <f>all_resi[[#This Row],[Nilai COD]]-all_resi[[#This Row],[COD Fee]]-all_resi[[#This Row],[Total Biaya Setelah Diskon]]</f>
        <v>98370</v>
      </c>
      <c r="AU3609" s="2">
        <f>IF(all_resi[[#This Row],[Waktu Terima]]="","",_xlfn.DAYS(all_resi[[#This Row],[Waktu Terima]],all_resi[[#This Row],[Tanggal Pengiriman]]))</f>
        <v>5</v>
      </c>
    </row>
    <row r="3610" spans="1:47" x14ac:dyDescent="0.25">
      <c r="A3610" s="2" t="s">
        <v>19298</v>
      </c>
      <c r="B3610" s="1">
        <v>46204</v>
      </c>
      <c r="C3610" s="2" t="s">
        <v>42</v>
      </c>
      <c r="D3610" s="2" t="s">
        <v>43</v>
      </c>
      <c r="E3610" s="2" t="s">
        <v>44</v>
      </c>
      <c r="F3610" s="2" t="s">
        <v>45</v>
      </c>
      <c r="G3610" s="2" t="s">
        <v>46</v>
      </c>
      <c r="H3610" s="2" t="s">
        <v>47</v>
      </c>
      <c r="I3610" s="2" t="s">
        <v>19299</v>
      </c>
      <c r="J3610" s="2" t="s">
        <v>19300</v>
      </c>
      <c r="K3610" s="2" t="s">
        <v>143</v>
      </c>
      <c r="L3610" s="2" t="s">
        <v>19301</v>
      </c>
      <c r="M3610" s="2" t="s">
        <v>19302</v>
      </c>
      <c r="N3610" s="2" t="s">
        <v>19303</v>
      </c>
      <c r="O3610">
        <v>1</v>
      </c>
      <c r="P3610" s="2" t="s">
        <v>53</v>
      </c>
      <c r="Q3610">
        <v>100</v>
      </c>
      <c r="R3610">
        <v>0</v>
      </c>
      <c r="S3610" s="2" t="s">
        <v>54</v>
      </c>
      <c r="T3610" s="2" t="s">
        <v>55</v>
      </c>
      <c r="U3610" s="2" t="s">
        <v>147</v>
      </c>
      <c r="V3610" s="2"/>
      <c r="W3610">
        <v>25000</v>
      </c>
      <c r="X3610">
        <v>0</v>
      </c>
      <c r="Y3610">
        <v>0</v>
      </c>
      <c r="Z3610">
        <v>25000</v>
      </c>
      <c r="AB3610" s="2" t="s">
        <v>57</v>
      </c>
      <c r="AC3610">
        <v>18000</v>
      </c>
      <c r="AD3610">
        <v>7000</v>
      </c>
      <c r="AE3610">
        <v>95000</v>
      </c>
      <c r="AF3610">
        <v>1425</v>
      </c>
      <c r="AG3610" s="2" t="s">
        <v>19299</v>
      </c>
      <c r="AH3610" s="2"/>
      <c r="AI3610" s="1">
        <v>46206</v>
      </c>
      <c r="AJ3610" s="2"/>
      <c r="AK3610" s="2" t="s">
        <v>58</v>
      </c>
      <c r="AM3610" s="2" t="s">
        <v>59</v>
      </c>
      <c r="AP3610" s="2" t="s">
        <v>60</v>
      </c>
      <c r="AQ3610" s="2" t="s">
        <v>41</v>
      </c>
      <c r="AR3610">
        <v>70000</v>
      </c>
      <c r="AS3610" s="2" t="str">
        <f>_xlfn.IFNA(IF(VLOOKUP(all_resi[[#This Row],[No. Waybill]],settle_reconcile[No. Waybill],1,0)="","Recon","Recon"),"-")</f>
        <v>Recon</v>
      </c>
      <c r="AT3610" s="2">
        <f>all_resi[[#This Row],[Nilai COD]]-all_resi[[#This Row],[COD Fee]]-all_resi[[#This Row],[Total Biaya Setelah Diskon]]</f>
        <v>86575</v>
      </c>
      <c r="AU3610" s="2">
        <f>IF(all_resi[[#This Row],[Waktu Terima]]="","",_xlfn.DAYS(all_resi[[#This Row],[Waktu Terima]],all_resi[[#This Row],[Tanggal Pengiriman]]))</f>
        <v>2</v>
      </c>
    </row>
    <row r="3611" spans="1:47" x14ac:dyDescent="0.25">
      <c r="A3611" s="2" t="s">
        <v>19054</v>
      </c>
      <c r="B3611" s="1">
        <v>46204</v>
      </c>
      <c r="C3611" s="2" t="s">
        <v>42</v>
      </c>
      <c r="D3611" s="2" t="s">
        <v>43</v>
      </c>
      <c r="E3611" s="2" t="s">
        <v>44</v>
      </c>
      <c r="F3611" s="2" t="s">
        <v>45</v>
      </c>
      <c r="G3611" s="2" t="s">
        <v>46</v>
      </c>
      <c r="H3611" s="2" t="s">
        <v>80</v>
      </c>
      <c r="I3611" s="2" t="s">
        <v>19055</v>
      </c>
      <c r="J3611" s="2" t="s">
        <v>19056</v>
      </c>
      <c r="K3611" s="2" t="s">
        <v>116</v>
      </c>
      <c r="L3611" s="2" t="s">
        <v>617</v>
      </c>
      <c r="M3611" s="2" t="s">
        <v>19057</v>
      </c>
      <c r="N3611" s="2" t="s">
        <v>19058</v>
      </c>
      <c r="O3611">
        <v>1</v>
      </c>
      <c r="P3611" s="2" t="s">
        <v>53</v>
      </c>
      <c r="Q3611">
        <v>100</v>
      </c>
      <c r="R3611">
        <v>0</v>
      </c>
      <c r="S3611" s="2" t="s">
        <v>54</v>
      </c>
      <c r="T3611" s="2" t="s">
        <v>55</v>
      </c>
      <c r="U3611" s="2" t="s">
        <v>86</v>
      </c>
      <c r="V3611" s="2"/>
      <c r="W3611">
        <v>15000</v>
      </c>
      <c r="X3611">
        <v>0</v>
      </c>
      <c r="Y3611">
        <v>0</v>
      </c>
      <c r="Z3611">
        <v>15000</v>
      </c>
      <c r="AB3611" s="2" t="s">
        <v>57</v>
      </c>
      <c r="AC3611">
        <v>9000</v>
      </c>
      <c r="AD3611">
        <v>6000</v>
      </c>
      <c r="AE3611">
        <v>114000</v>
      </c>
      <c r="AF3611">
        <v>1710</v>
      </c>
      <c r="AG3611" s="2" t="s">
        <v>19055</v>
      </c>
      <c r="AH3611" s="2"/>
      <c r="AI3611" s="1">
        <v>46206</v>
      </c>
      <c r="AJ3611" s="2" t="s">
        <v>87</v>
      </c>
      <c r="AK3611" s="2" t="s">
        <v>58</v>
      </c>
      <c r="AM3611" s="2" t="s">
        <v>59</v>
      </c>
      <c r="AP3611" s="2" t="s">
        <v>60</v>
      </c>
      <c r="AQ3611" s="2" t="s">
        <v>41</v>
      </c>
      <c r="AR3611">
        <v>99000</v>
      </c>
      <c r="AS3611" s="2" t="str">
        <f>_xlfn.IFNA(IF(VLOOKUP(all_resi[[#This Row],[No. Waybill]],settle_reconcile[No. Waybill],1,0)="","Recon","Recon"),"-")</f>
        <v>Recon</v>
      </c>
      <c r="AT3611" s="2">
        <f>all_resi[[#This Row],[Nilai COD]]-all_resi[[#This Row],[COD Fee]]-all_resi[[#This Row],[Total Biaya Setelah Diskon]]</f>
        <v>106290</v>
      </c>
      <c r="AU3611" s="2">
        <f>IF(all_resi[[#This Row],[Waktu Terima]]="","",_xlfn.DAYS(all_resi[[#This Row],[Waktu Terima]],all_resi[[#This Row],[Tanggal Pengiriman]]))</f>
        <v>2</v>
      </c>
    </row>
    <row r="3612" spans="1:47" x14ac:dyDescent="0.25">
      <c r="A3612" s="2" t="s">
        <v>19070</v>
      </c>
      <c r="B3612" s="1">
        <v>46204</v>
      </c>
      <c r="C3612" s="2" t="s">
        <v>42</v>
      </c>
      <c r="D3612" s="2" t="s">
        <v>43</v>
      </c>
      <c r="E3612" s="2" t="s">
        <v>44</v>
      </c>
      <c r="F3612" s="2" t="s">
        <v>45</v>
      </c>
      <c r="G3612" s="2" t="s">
        <v>46</v>
      </c>
      <c r="H3612" s="2" t="s">
        <v>80</v>
      </c>
      <c r="I3612" s="2" t="s">
        <v>19071</v>
      </c>
      <c r="J3612" s="2" t="s">
        <v>19072</v>
      </c>
      <c r="K3612" s="2" t="s">
        <v>437</v>
      </c>
      <c r="L3612" s="2" t="s">
        <v>5185</v>
      </c>
      <c r="M3612" s="2" t="s">
        <v>5186</v>
      </c>
      <c r="N3612" s="2" t="s">
        <v>19073</v>
      </c>
      <c r="O3612">
        <v>1</v>
      </c>
      <c r="P3612" s="2" t="s">
        <v>53</v>
      </c>
      <c r="Q3612">
        <v>100</v>
      </c>
      <c r="R3612">
        <v>0</v>
      </c>
      <c r="S3612" s="2" t="s">
        <v>54</v>
      </c>
      <c r="T3612" s="2" t="s">
        <v>55</v>
      </c>
      <c r="U3612" s="2" t="s">
        <v>86</v>
      </c>
      <c r="V3612" s="2"/>
      <c r="W3612">
        <v>45000</v>
      </c>
      <c r="X3612">
        <v>0</v>
      </c>
      <c r="Y3612">
        <v>0</v>
      </c>
      <c r="Z3612">
        <v>45000</v>
      </c>
      <c r="AB3612" s="2" t="s">
        <v>57</v>
      </c>
      <c r="AC3612">
        <v>18000</v>
      </c>
      <c r="AD3612">
        <v>27000</v>
      </c>
      <c r="AE3612">
        <v>100000</v>
      </c>
      <c r="AF3612">
        <v>1500</v>
      </c>
      <c r="AG3612" s="2"/>
      <c r="AH3612" s="2"/>
      <c r="AI3612" s="1"/>
      <c r="AJ3612" s="2" t="s">
        <v>87</v>
      </c>
      <c r="AK3612" s="2" t="s">
        <v>67</v>
      </c>
      <c r="AM3612" s="2" t="s">
        <v>59</v>
      </c>
      <c r="AP3612" s="2" t="s">
        <v>60</v>
      </c>
      <c r="AQ3612" s="2" t="s">
        <v>41</v>
      </c>
      <c r="AR3612">
        <v>55000</v>
      </c>
      <c r="AS3612" s="2" t="str">
        <f>_xlfn.IFNA(IF(VLOOKUP(all_resi[[#This Row],[No. Waybill]],settle_reconcile[No. Waybill],1,0)="","Recon","Recon"),"-")</f>
        <v>-</v>
      </c>
      <c r="AT3612" s="2">
        <f>all_resi[[#This Row],[Nilai COD]]-all_resi[[#This Row],[COD Fee]]-all_resi[[#This Row],[Total Biaya Setelah Diskon]]</f>
        <v>71500</v>
      </c>
      <c r="AU3612" s="2" t="str">
        <f>IF(all_resi[[#This Row],[Waktu Terima]]="","",_xlfn.DAYS(all_resi[[#This Row],[Waktu Terima]],all_resi[[#This Row],[Tanggal Pengiriman]]))</f>
        <v/>
      </c>
    </row>
    <row r="3613" spans="1:47" x14ac:dyDescent="0.25">
      <c r="A3613" s="2" t="s">
        <v>19276</v>
      </c>
      <c r="B3613" s="1">
        <v>46204</v>
      </c>
      <c r="C3613" s="2" t="s">
        <v>42</v>
      </c>
      <c r="D3613" s="2" t="s">
        <v>43</v>
      </c>
      <c r="E3613" s="2" t="s">
        <v>44</v>
      </c>
      <c r="F3613" s="2" t="s">
        <v>45</v>
      </c>
      <c r="G3613" s="2" t="s">
        <v>46</v>
      </c>
      <c r="H3613" s="2" t="s">
        <v>47</v>
      </c>
      <c r="I3613" s="2" t="s">
        <v>19277</v>
      </c>
      <c r="J3613" s="2" t="s">
        <v>19278</v>
      </c>
      <c r="K3613" s="2" t="s">
        <v>183</v>
      </c>
      <c r="L3613" s="2" t="s">
        <v>646</v>
      </c>
      <c r="M3613" s="2" t="s">
        <v>19279</v>
      </c>
      <c r="N3613" s="2" t="s">
        <v>19280</v>
      </c>
      <c r="O3613">
        <v>1</v>
      </c>
      <c r="P3613" s="2" t="s">
        <v>53</v>
      </c>
      <c r="Q3613">
        <v>100</v>
      </c>
      <c r="R3613">
        <v>0</v>
      </c>
      <c r="S3613" s="2" t="s">
        <v>54</v>
      </c>
      <c r="T3613" s="2" t="s">
        <v>55</v>
      </c>
      <c r="U3613" s="2" t="s">
        <v>235</v>
      </c>
      <c r="V3613" s="2"/>
      <c r="W3613">
        <v>85000</v>
      </c>
      <c r="X3613">
        <v>0</v>
      </c>
      <c r="Y3613">
        <v>0</v>
      </c>
      <c r="Z3613">
        <v>85000</v>
      </c>
      <c r="AB3613" s="2" t="s">
        <v>57</v>
      </c>
      <c r="AC3613">
        <v>34000</v>
      </c>
      <c r="AD3613">
        <v>51000</v>
      </c>
      <c r="AE3613">
        <v>164000</v>
      </c>
      <c r="AF3613">
        <v>2460</v>
      </c>
      <c r="AG3613" s="2"/>
      <c r="AH3613" s="2"/>
      <c r="AI3613" s="1"/>
      <c r="AJ3613" s="2"/>
      <c r="AK3613" s="2" t="s">
        <v>67</v>
      </c>
      <c r="AM3613" s="2" t="s">
        <v>59</v>
      </c>
      <c r="AP3613" s="2" t="s">
        <v>60</v>
      </c>
      <c r="AQ3613" s="2" t="s">
        <v>41</v>
      </c>
      <c r="AR3613">
        <v>79000</v>
      </c>
      <c r="AS3613" s="2" t="str">
        <f>_xlfn.IFNA(IF(VLOOKUP(all_resi[[#This Row],[No. Waybill]],settle_reconcile[No. Waybill],1,0)="","Recon","Recon"),"-")</f>
        <v>-</v>
      </c>
      <c r="AT3613" s="2">
        <f>all_resi[[#This Row],[Nilai COD]]-all_resi[[#This Row],[COD Fee]]-all_resi[[#This Row],[Total Biaya Setelah Diskon]]</f>
        <v>110540</v>
      </c>
      <c r="AU3613" s="2" t="str">
        <f>IF(all_resi[[#This Row],[Waktu Terima]]="","",_xlfn.DAYS(all_resi[[#This Row],[Waktu Terima]],all_resi[[#This Row],[Tanggal Pengiriman]]))</f>
        <v/>
      </c>
    </row>
    <row r="3614" spans="1:47" x14ac:dyDescent="0.25">
      <c r="A3614" s="2" t="s">
        <v>19182</v>
      </c>
      <c r="B3614" s="1">
        <v>46204</v>
      </c>
      <c r="C3614" s="2" t="s">
        <v>42</v>
      </c>
      <c r="D3614" s="2" t="s">
        <v>43</v>
      </c>
      <c r="E3614" s="2" t="s">
        <v>44</v>
      </c>
      <c r="F3614" s="2" t="s">
        <v>45</v>
      </c>
      <c r="G3614" s="2" t="s">
        <v>46</v>
      </c>
      <c r="H3614" s="2" t="s">
        <v>47</v>
      </c>
      <c r="I3614" s="2" t="s">
        <v>19183</v>
      </c>
      <c r="J3614" s="2" t="s">
        <v>19184</v>
      </c>
      <c r="K3614" s="2" t="s">
        <v>143</v>
      </c>
      <c r="L3614" s="2" t="s">
        <v>664</v>
      </c>
      <c r="M3614" s="2" t="s">
        <v>665</v>
      </c>
      <c r="N3614" s="2" t="s">
        <v>19185</v>
      </c>
      <c r="O3614">
        <v>1</v>
      </c>
      <c r="P3614" s="2" t="s">
        <v>53</v>
      </c>
      <c r="Q3614">
        <v>100</v>
      </c>
      <c r="R3614">
        <v>0</v>
      </c>
      <c r="S3614" s="2" t="s">
        <v>54</v>
      </c>
      <c r="T3614" s="2" t="s">
        <v>55</v>
      </c>
      <c r="U3614" s="2" t="s">
        <v>877</v>
      </c>
      <c r="V3614" s="2"/>
      <c r="W3614">
        <v>20000</v>
      </c>
      <c r="X3614">
        <v>0</v>
      </c>
      <c r="Y3614">
        <v>0</v>
      </c>
      <c r="Z3614">
        <v>20000</v>
      </c>
      <c r="AB3614" s="2" t="s">
        <v>57</v>
      </c>
      <c r="AC3614">
        <v>13000</v>
      </c>
      <c r="AD3614">
        <v>7000</v>
      </c>
      <c r="AE3614">
        <v>145000</v>
      </c>
      <c r="AF3614">
        <v>2175</v>
      </c>
      <c r="AG3614" s="2" t="s">
        <v>19183</v>
      </c>
      <c r="AH3614" s="2"/>
      <c r="AI3614" s="1">
        <v>46206</v>
      </c>
      <c r="AJ3614" s="2"/>
      <c r="AK3614" s="2" t="s">
        <v>58</v>
      </c>
      <c r="AM3614" s="2" t="s">
        <v>59</v>
      </c>
      <c r="AP3614" s="2" t="s">
        <v>60</v>
      </c>
      <c r="AQ3614" s="2" t="s">
        <v>41</v>
      </c>
      <c r="AR3614">
        <v>125000</v>
      </c>
      <c r="AS3614" s="2" t="str">
        <f>_xlfn.IFNA(IF(VLOOKUP(all_resi[[#This Row],[No. Waybill]],settle_reconcile[No. Waybill],1,0)="","Recon","Recon"),"-")</f>
        <v>Recon</v>
      </c>
      <c r="AT3614" s="2">
        <f>all_resi[[#This Row],[Nilai COD]]-all_resi[[#This Row],[COD Fee]]-all_resi[[#This Row],[Total Biaya Setelah Diskon]]</f>
        <v>135825</v>
      </c>
      <c r="AU3614" s="2">
        <f>IF(all_resi[[#This Row],[Waktu Terima]]="","",_xlfn.DAYS(all_resi[[#This Row],[Waktu Terima]],all_resi[[#This Row],[Tanggal Pengiriman]]))</f>
        <v>2</v>
      </c>
    </row>
    <row r="3615" spans="1:47" x14ac:dyDescent="0.25">
      <c r="A3615" s="2" t="s">
        <v>19074</v>
      </c>
      <c r="B3615" s="1">
        <v>46204</v>
      </c>
      <c r="C3615" s="2" t="s">
        <v>42</v>
      </c>
      <c r="D3615" s="2" t="s">
        <v>43</v>
      </c>
      <c r="E3615" s="2" t="s">
        <v>44</v>
      </c>
      <c r="F3615" s="2" t="s">
        <v>45</v>
      </c>
      <c r="G3615" s="2" t="s">
        <v>46</v>
      </c>
      <c r="H3615" s="2" t="s">
        <v>47</v>
      </c>
      <c r="I3615" s="2" t="s">
        <v>19075</v>
      </c>
      <c r="J3615" s="2" t="s">
        <v>19076</v>
      </c>
      <c r="K3615" s="2" t="s">
        <v>82</v>
      </c>
      <c r="L3615" s="2" t="s">
        <v>1843</v>
      </c>
      <c r="M3615" s="2" t="s">
        <v>2837</v>
      </c>
      <c r="N3615" s="2" t="s">
        <v>19077</v>
      </c>
      <c r="O3615">
        <v>1</v>
      </c>
      <c r="P3615" s="2" t="s">
        <v>53</v>
      </c>
      <c r="Q3615">
        <v>100</v>
      </c>
      <c r="R3615">
        <v>0</v>
      </c>
      <c r="S3615" s="2" t="s">
        <v>54</v>
      </c>
      <c r="T3615" s="2" t="s">
        <v>55</v>
      </c>
      <c r="U3615" s="2" t="s">
        <v>19078</v>
      </c>
      <c r="V3615" s="2"/>
      <c r="W3615">
        <v>57000</v>
      </c>
      <c r="X3615">
        <v>0</v>
      </c>
      <c r="Y3615">
        <v>0</v>
      </c>
      <c r="Z3615">
        <v>57000</v>
      </c>
      <c r="AB3615" s="2" t="s">
        <v>57</v>
      </c>
      <c r="AC3615">
        <v>22800</v>
      </c>
      <c r="AD3615">
        <v>34200</v>
      </c>
      <c r="AE3615">
        <v>97000</v>
      </c>
      <c r="AF3615">
        <v>1455</v>
      </c>
      <c r="AG3615" s="2"/>
      <c r="AH3615" s="2"/>
      <c r="AI3615" s="1"/>
      <c r="AJ3615" s="2"/>
      <c r="AK3615" s="2" t="s">
        <v>67</v>
      </c>
      <c r="AM3615" s="2" t="s">
        <v>59</v>
      </c>
      <c r="AP3615" s="2" t="s">
        <v>60</v>
      </c>
      <c r="AQ3615" s="2" t="s">
        <v>41</v>
      </c>
      <c r="AR3615">
        <v>40000</v>
      </c>
      <c r="AS3615" s="2" t="str">
        <f>_xlfn.IFNA(IF(VLOOKUP(all_resi[[#This Row],[No. Waybill]],settle_reconcile[No. Waybill],1,0)="","Recon","Recon"),"-")</f>
        <v>-</v>
      </c>
      <c r="AT3615" s="2">
        <f>all_resi[[#This Row],[Nilai COD]]-all_resi[[#This Row],[COD Fee]]-all_resi[[#This Row],[Total Biaya Setelah Diskon]]</f>
        <v>61345</v>
      </c>
      <c r="AU3615" s="2" t="str">
        <f>IF(all_resi[[#This Row],[Waktu Terima]]="","",_xlfn.DAYS(all_resi[[#This Row],[Waktu Terima]],all_resi[[#This Row],[Tanggal Pengiriman]]))</f>
        <v/>
      </c>
    </row>
    <row r="3616" spans="1:47" x14ac:dyDescent="0.25">
      <c r="A3616" s="2" t="s">
        <v>19272</v>
      </c>
      <c r="B3616" s="1">
        <v>46204</v>
      </c>
      <c r="C3616" s="2" t="s">
        <v>42</v>
      </c>
      <c r="D3616" s="2" t="s">
        <v>43</v>
      </c>
      <c r="E3616" s="2" t="s">
        <v>44</v>
      </c>
      <c r="F3616" s="2" t="s">
        <v>45</v>
      </c>
      <c r="G3616" s="2" t="s">
        <v>46</v>
      </c>
      <c r="H3616" s="2" t="s">
        <v>47</v>
      </c>
      <c r="I3616" s="2" t="s">
        <v>19273</v>
      </c>
      <c r="J3616" s="2" t="s">
        <v>19274</v>
      </c>
      <c r="K3616" s="2" t="s">
        <v>121</v>
      </c>
      <c r="L3616" s="2" t="s">
        <v>650</v>
      </c>
      <c r="M3616" s="2" t="s">
        <v>2206</v>
      </c>
      <c r="N3616" s="2" t="s">
        <v>19275</v>
      </c>
      <c r="O3616">
        <v>1</v>
      </c>
      <c r="P3616" s="2" t="s">
        <v>53</v>
      </c>
      <c r="Q3616">
        <v>100</v>
      </c>
      <c r="R3616">
        <v>0</v>
      </c>
      <c r="S3616" s="2" t="s">
        <v>54</v>
      </c>
      <c r="T3616" s="2" t="s">
        <v>55</v>
      </c>
      <c r="U3616" s="2" t="s">
        <v>225</v>
      </c>
      <c r="V3616" s="2"/>
      <c r="W3616">
        <v>122000</v>
      </c>
      <c r="X3616">
        <v>0</v>
      </c>
      <c r="Y3616">
        <v>0</v>
      </c>
      <c r="Z3616">
        <v>122000</v>
      </c>
      <c r="AB3616" s="2" t="s">
        <v>57</v>
      </c>
      <c r="AC3616">
        <v>48800</v>
      </c>
      <c r="AD3616">
        <v>73200</v>
      </c>
      <c r="AE3616">
        <v>222000</v>
      </c>
      <c r="AF3616">
        <v>3330</v>
      </c>
      <c r="AG3616" s="2"/>
      <c r="AH3616" s="2"/>
      <c r="AI3616" s="1"/>
      <c r="AJ3616" s="2"/>
      <c r="AK3616" s="2" t="s">
        <v>67</v>
      </c>
      <c r="AM3616" s="2" t="s">
        <v>59</v>
      </c>
      <c r="AP3616" s="2" t="s">
        <v>60</v>
      </c>
      <c r="AQ3616" s="2" t="s">
        <v>41</v>
      </c>
      <c r="AR3616">
        <v>100000</v>
      </c>
      <c r="AS3616" s="2" t="str">
        <f>_xlfn.IFNA(IF(VLOOKUP(all_resi[[#This Row],[No. Waybill]],settle_reconcile[No. Waybill],1,0)="","Recon","Recon"),"-")</f>
        <v>-</v>
      </c>
      <c r="AT3616" s="2">
        <f>all_resi[[#This Row],[Nilai COD]]-all_resi[[#This Row],[COD Fee]]-all_resi[[#This Row],[Total Biaya Setelah Diskon]]</f>
        <v>145470</v>
      </c>
      <c r="AU3616" s="2" t="str">
        <f>IF(all_resi[[#This Row],[Waktu Terima]]="","",_xlfn.DAYS(all_resi[[#This Row],[Waktu Terima]],all_resi[[#This Row],[Tanggal Pengiriman]]))</f>
        <v/>
      </c>
    </row>
    <row r="3617" spans="1:47" x14ac:dyDescent="0.25">
      <c r="A3617" s="2" t="s">
        <v>19285</v>
      </c>
      <c r="B3617" s="1">
        <v>46204</v>
      </c>
      <c r="C3617" s="2" t="s">
        <v>42</v>
      </c>
      <c r="D3617" s="2" t="s">
        <v>43</v>
      </c>
      <c r="E3617" s="2" t="s">
        <v>44</v>
      </c>
      <c r="F3617" s="2" t="s">
        <v>45</v>
      </c>
      <c r="G3617" s="2" t="s">
        <v>46</v>
      </c>
      <c r="H3617" s="2" t="s">
        <v>80</v>
      </c>
      <c r="I3617" s="2" t="s">
        <v>19286</v>
      </c>
      <c r="J3617" s="2" t="s">
        <v>19287</v>
      </c>
      <c r="K3617" s="2" t="s">
        <v>143</v>
      </c>
      <c r="L3617" s="2" t="s">
        <v>4873</v>
      </c>
      <c r="M3617" s="2" t="s">
        <v>19288</v>
      </c>
      <c r="N3617" s="2" t="s">
        <v>19289</v>
      </c>
      <c r="O3617">
        <v>1</v>
      </c>
      <c r="P3617" s="2" t="s">
        <v>53</v>
      </c>
      <c r="Q3617">
        <v>100</v>
      </c>
      <c r="R3617">
        <v>0</v>
      </c>
      <c r="S3617" s="2" t="s">
        <v>54</v>
      </c>
      <c r="T3617" s="2" t="s">
        <v>55</v>
      </c>
      <c r="U3617" s="2" t="s">
        <v>86</v>
      </c>
      <c r="V3617" s="2"/>
      <c r="W3617">
        <v>23000</v>
      </c>
      <c r="X3617">
        <v>0</v>
      </c>
      <c r="Y3617">
        <v>0</v>
      </c>
      <c r="Z3617">
        <v>23000</v>
      </c>
      <c r="AB3617" s="2" t="s">
        <v>57</v>
      </c>
      <c r="AC3617">
        <v>16000</v>
      </c>
      <c r="AD3617">
        <v>7000</v>
      </c>
      <c r="AE3617">
        <v>82000</v>
      </c>
      <c r="AF3617">
        <v>1230</v>
      </c>
      <c r="AG3617" s="2" t="s">
        <v>19286</v>
      </c>
      <c r="AH3617" s="2"/>
      <c r="AI3617" s="1">
        <v>46206</v>
      </c>
      <c r="AJ3617" s="2" t="s">
        <v>87</v>
      </c>
      <c r="AK3617" s="2" t="s">
        <v>58</v>
      </c>
      <c r="AM3617" s="2" t="s">
        <v>59</v>
      </c>
      <c r="AP3617" s="2" t="s">
        <v>60</v>
      </c>
      <c r="AQ3617" s="2" t="s">
        <v>41</v>
      </c>
      <c r="AR3617">
        <v>59000</v>
      </c>
      <c r="AS3617" s="2" t="str">
        <f>_xlfn.IFNA(IF(VLOOKUP(all_resi[[#This Row],[No. Waybill]],settle_reconcile[No. Waybill],1,0)="","Recon","Recon"),"-")</f>
        <v>Recon</v>
      </c>
      <c r="AT3617" s="2">
        <f>all_resi[[#This Row],[Nilai COD]]-all_resi[[#This Row],[COD Fee]]-all_resi[[#This Row],[Total Biaya Setelah Diskon]]</f>
        <v>73770</v>
      </c>
      <c r="AU3617" s="2">
        <f>IF(all_resi[[#This Row],[Waktu Terima]]="","",_xlfn.DAYS(all_resi[[#This Row],[Waktu Terima]],all_resi[[#This Row],[Tanggal Pengiriman]]))</f>
        <v>2</v>
      </c>
    </row>
    <row r="3618" spans="1:47" x14ac:dyDescent="0.25">
      <c r="A3618" s="2" t="s">
        <v>19067</v>
      </c>
      <c r="B3618" s="1">
        <v>46204</v>
      </c>
      <c r="C3618" s="2" t="s">
        <v>42</v>
      </c>
      <c r="D3618" s="2" t="s">
        <v>43</v>
      </c>
      <c r="E3618" s="2" t="s">
        <v>44</v>
      </c>
      <c r="F3618" s="2" t="s">
        <v>45</v>
      </c>
      <c r="G3618" s="2" t="s">
        <v>46</v>
      </c>
      <c r="H3618" s="2" t="s">
        <v>47</v>
      </c>
      <c r="I3618" s="2" t="s">
        <v>19068</v>
      </c>
      <c r="J3618" s="2" t="s">
        <v>12430</v>
      </c>
      <c r="K3618" s="2" t="s">
        <v>121</v>
      </c>
      <c r="L3618" s="2" t="s">
        <v>232</v>
      </c>
      <c r="M3618" s="2" t="s">
        <v>233</v>
      </c>
      <c r="N3618" s="2" t="s">
        <v>19069</v>
      </c>
      <c r="O3618">
        <v>1</v>
      </c>
      <c r="P3618" s="2" t="s">
        <v>53</v>
      </c>
      <c r="Q3618">
        <v>100</v>
      </c>
      <c r="R3618">
        <v>0</v>
      </c>
      <c r="S3618" s="2" t="s">
        <v>54</v>
      </c>
      <c r="T3618" s="2" t="s">
        <v>55</v>
      </c>
      <c r="U3618" s="2" t="s">
        <v>235</v>
      </c>
      <c r="V3618" s="2"/>
      <c r="W3618">
        <v>108000</v>
      </c>
      <c r="X3618">
        <v>0</v>
      </c>
      <c r="Y3618">
        <v>0</v>
      </c>
      <c r="Z3618">
        <v>108000</v>
      </c>
      <c r="AB3618" s="2" t="s">
        <v>57</v>
      </c>
      <c r="AC3618">
        <v>43200</v>
      </c>
      <c r="AD3618">
        <v>64800</v>
      </c>
      <c r="AE3618">
        <v>192000</v>
      </c>
      <c r="AF3618">
        <v>2880</v>
      </c>
      <c r="AG3618" s="2"/>
      <c r="AH3618" s="2"/>
      <c r="AI3618" s="1"/>
      <c r="AJ3618" s="2"/>
      <c r="AK3618" s="2" t="s">
        <v>67</v>
      </c>
      <c r="AM3618" s="2" t="s">
        <v>59</v>
      </c>
      <c r="AP3618" s="2" t="s">
        <v>60</v>
      </c>
      <c r="AQ3618" s="2" t="s">
        <v>41</v>
      </c>
      <c r="AR3618">
        <v>84000</v>
      </c>
      <c r="AS3618" s="2" t="str">
        <f>_xlfn.IFNA(IF(VLOOKUP(all_resi[[#This Row],[No. Waybill]],settle_reconcile[No. Waybill],1,0)="","Recon","Recon"),"-")</f>
        <v>-</v>
      </c>
      <c r="AT3618" s="2">
        <f>all_resi[[#This Row],[Nilai COD]]-all_resi[[#This Row],[COD Fee]]-all_resi[[#This Row],[Total Biaya Setelah Diskon]]</f>
        <v>124320</v>
      </c>
      <c r="AU3618" s="2" t="str">
        <f>IF(all_resi[[#This Row],[Waktu Terima]]="","",_xlfn.DAYS(all_resi[[#This Row],[Waktu Terima]],all_resi[[#This Row],[Tanggal Pengiriman]]))</f>
        <v/>
      </c>
    </row>
    <row r="3619" spans="1:47" x14ac:dyDescent="0.25">
      <c r="A3619" s="2" t="s">
        <v>19315</v>
      </c>
      <c r="B3619" s="1">
        <v>46204</v>
      </c>
      <c r="C3619" s="2" t="s">
        <v>42</v>
      </c>
      <c r="D3619" s="2" t="s">
        <v>43</v>
      </c>
      <c r="E3619" s="2" t="s">
        <v>44</v>
      </c>
      <c r="F3619" s="2" t="s">
        <v>45</v>
      </c>
      <c r="G3619" s="2" t="s">
        <v>46</v>
      </c>
      <c r="H3619" s="2" t="s">
        <v>47</v>
      </c>
      <c r="I3619" s="2" t="s">
        <v>19316</v>
      </c>
      <c r="J3619" s="2" t="s">
        <v>19317</v>
      </c>
      <c r="K3619" s="2" t="s">
        <v>116</v>
      </c>
      <c r="L3619" s="2" t="s">
        <v>317</v>
      </c>
      <c r="M3619" s="2" t="s">
        <v>16883</v>
      </c>
      <c r="N3619" s="2" t="s">
        <v>19318</v>
      </c>
      <c r="O3619">
        <v>1</v>
      </c>
      <c r="P3619" s="2" t="s">
        <v>53</v>
      </c>
      <c r="Q3619">
        <v>100</v>
      </c>
      <c r="R3619">
        <v>0</v>
      </c>
      <c r="S3619" s="2" t="s">
        <v>54</v>
      </c>
      <c r="T3619" s="2" t="s">
        <v>55</v>
      </c>
      <c r="U3619" s="2" t="s">
        <v>147</v>
      </c>
      <c r="V3619" s="2"/>
      <c r="W3619">
        <v>12000</v>
      </c>
      <c r="X3619">
        <v>0</v>
      </c>
      <c r="Y3619">
        <v>0</v>
      </c>
      <c r="Z3619">
        <v>12000</v>
      </c>
      <c r="AB3619" s="2" t="s">
        <v>57</v>
      </c>
      <c r="AC3619">
        <v>7000</v>
      </c>
      <c r="AD3619">
        <v>5000</v>
      </c>
      <c r="AE3619">
        <v>83000</v>
      </c>
      <c r="AF3619">
        <v>1245</v>
      </c>
      <c r="AG3619" s="2" t="s">
        <v>19316</v>
      </c>
      <c r="AH3619" s="2"/>
      <c r="AI3619" s="1">
        <v>46205</v>
      </c>
      <c r="AJ3619" s="2"/>
      <c r="AK3619" s="2" t="s">
        <v>58</v>
      </c>
      <c r="AM3619" s="2" t="s">
        <v>59</v>
      </c>
      <c r="AP3619" s="2" t="s">
        <v>60</v>
      </c>
      <c r="AQ3619" s="2" t="s">
        <v>41</v>
      </c>
      <c r="AR3619">
        <v>71000</v>
      </c>
      <c r="AS3619" s="2" t="str">
        <f>_xlfn.IFNA(IF(VLOOKUP(all_resi[[#This Row],[No. Waybill]],settle_reconcile[No. Waybill],1,0)="","Recon","Recon"),"-")</f>
        <v>Recon</v>
      </c>
      <c r="AT3619" s="2">
        <f>all_resi[[#This Row],[Nilai COD]]-all_resi[[#This Row],[COD Fee]]-all_resi[[#This Row],[Total Biaya Setelah Diskon]]</f>
        <v>76755</v>
      </c>
      <c r="AU3619" s="2">
        <f>IF(all_resi[[#This Row],[Waktu Terima]]="","",_xlfn.DAYS(all_resi[[#This Row],[Waktu Terima]],all_resi[[#This Row],[Tanggal Pengiriman]]))</f>
        <v>1</v>
      </c>
    </row>
    <row r="3620" spans="1:47" x14ac:dyDescent="0.25">
      <c r="A3620" s="2" t="s">
        <v>19158</v>
      </c>
      <c r="B3620" s="1">
        <v>46204</v>
      </c>
      <c r="C3620" s="2" t="s">
        <v>42</v>
      </c>
      <c r="D3620" s="2" t="s">
        <v>43</v>
      </c>
      <c r="E3620" s="2" t="s">
        <v>44</v>
      </c>
      <c r="F3620" s="2" t="s">
        <v>45</v>
      </c>
      <c r="G3620" s="2" t="s">
        <v>46</v>
      </c>
      <c r="H3620" s="2" t="s">
        <v>47</v>
      </c>
      <c r="I3620" s="2" t="s">
        <v>19159</v>
      </c>
      <c r="J3620" s="2" t="s">
        <v>19160</v>
      </c>
      <c r="K3620" s="2" t="s">
        <v>121</v>
      </c>
      <c r="L3620" s="2" t="s">
        <v>274</v>
      </c>
      <c r="M3620" s="2" t="s">
        <v>1949</v>
      </c>
      <c r="N3620" s="2" t="s">
        <v>19161</v>
      </c>
      <c r="O3620">
        <v>1</v>
      </c>
      <c r="P3620" s="2" t="s">
        <v>53</v>
      </c>
      <c r="Q3620">
        <v>100</v>
      </c>
      <c r="R3620">
        <v>0</v>
      </c>
      <c r="S3620" s="2" t="s">
        <v>54</v>
      </c>
      <c r="T3620" s="2" t="s">
        <v>55</v>
      </c>
      <c r="U3620" s="2" t="s">
        <v>420</v>
      </c>
      <c r="V3620" s="2"/>
      <c r="W3620">
        <v>68000</v>
      </c>
      <c r="X3620">
        <v>0</v>
      </c>
      <c r="Y3620">
        <v>0</v>
      </c>
      <c r="Z3620">
        <v>68000</v>
      </c>
      <c r="AB3620" s="2" t="s">
        <v>57</v>
      </c>
      <c r="AC3620">
        <v>27200</v>
      </c>
      <c r="AD3620">
        <v>40800</v>
      </c>
      <c r="AE3620">
        <v>162000</v>
      </c>
      <c r="AF3620">
        <v>2430</v>
      </c>
      <c r="AG3620" s="2"/>
      <c r="AH3620" s="2"/>
      <c r="AI3620" s="1"/>
      <c r="AJ3620" s="2"/>
      <c r="AK3620" s="2" t="s">
        <v>67</v>
      </c>
      <c r="AM3620" s="2" t="s">
        <v>59</v>
      </c>
      <c r="AP3620" s="2" t="s">
        <v>60</v>
      </c>
      <c r="AQ3620" s="2" t="s">
        <v>41</v>
      </c>
      <c r="AR3620">
        <v>94000</v>
      </c>
      <c r="AS3620" s="2" t="str">
        <f>_xlfn.IFNA(IF(VLOOKUP(all_resi[[#This Row],[No. Waybill]],settle_reconcile[No. Waybill],1,0)="","Recon","Recon"),"-")</f>
        <v>-</v>
      </c>
      <c r="AT3620" s="2">
        <f>all_resi[[#This Row],[Nilai COD]]-all_resi[[#This Row],[COD Fee]]-all_resi[[#This Row],[Total Biaya Setelah Diskon]]</f>
        <v>118770</v>
      </c>
      <c r="AU3620" s="2" t="str">
        <f>IF(all_resi[[#This Row],[Waktu Terima]]="","",_xlfn.DAYS(all_resi[[#This Row],[Waktu Terima]],all_resi[[#This Row],[Tanggal Pengiriman]]))</f>
        <v/>
      </c>
    </row>
    <row r="3621" spans="1:47" x14ac:dyDescent="0.25">
      <c r="A3621" s="2" t="s">
        <v>19152</v>
      </c>
      <c r="B3621" s="1">
        <v>46204</v>
      </c>
      <c r="C3621" s="2" t="s">
        <v>42</v>
      </c>
      <c r="D3621" s="2" t="s">
        <v>43</v>
      </c>
      <c r="E3621" s="2" t="s">
        <v>44</v>
      </c>
      <c r="F3621" s="2" t="s">
        <v>45</v>
      </c>
      <c r="G3621" s="2" t="s">
        <v>46</v>
      </c>
      <c r="H3621" s="2" t="s">
        <v>47</v>
      </c>
      <c r="I3621" s="2" t="s">
        <v>19153</v>
      </c>
      <c r="J3621" s="2" t="s">
        <v>19154</v>
      </c>
      <c r="K3621" s="2" t="s">
        <v>700</v>
      </c>
      <c r="L3621" s="2" t="s">
        <v>19155</v>
      </c>
      <c r="M3621" s="2" t="s">
        <v>19156</v>
      </c>
      <c r="N3621" s="2" t="s">
        <v>19157</v>
      </c>
      <c r="O3621">
        <v>1</v>
      </c>
      <c r="P3621" s="2" t="s">
        <v>53</v>
      </c>
      <c r="Q3621">
        <v>100</v>
      </c>
      <c r="R3621">
        <v>0</v>
      </c>
      <c r="S3621" s="2" t="s">
        <v>54</v>
      </c>
      <c r="T3621" s="2" t="s">
        <v>55</v>
      </c>
      <c r="U3621" s="2" t="s">
        <v>147</v>
      </c>
      <c r="V3621" s="2"/>
      <c r="W3621">
        <v>62000</v>
      </c>
      <c r="X3621">
        <v>0</v>
      </c>
      <c r="Y3621">
        <v>0</v>
      </c>
      <c r="Z3621">
        <v>62000</v>
      </c>
      <c r="AB3621" s="2" t="s">
        <v>57</v>
      </c>
      <c r="AC3621">
        <v>24800</v>
      </c>
      <c r="AD3621">
        <v>37200</v>
      </c>
      <c r="AE3621">
        <v>132000</v>
      </c>
      <c r="AF3621">
        <v>1980</v>
      </c>
      <c r="AG3621" s="2" t="s">
        <v>19153</v>
      </c>
      <c r="AH3621" s="2"/>
      <c r="AI3621" s="1">
        <v>46208</v>
      </c>
      <c r="AJ3621" s="2"/>
      <c r="AK3621" s="2" t="s">
        <v>58</v>
      </c>
      <c r="AM3621" s="2" t="s">
        <v>59</v>
      </c>
      <c r="AP3621" s="2" t="s">
        <v>60</v>
      </c>
      <c r="AQ3621" s="2" t="s">
        <v>41</v>
      </c>
      <c r="AR3621">
        <v>70000</v>
      </c>
      <c r="AS3621" s="2" t="str">
        <f>_xlfn.IFNA(IF(VLOOKUP(all_resi[[#This Row],[No. Waybill]],settle_reconcile[No. Waybill],1,0)="","Recon","Recon"),"-")</f>
        <v>Recon</v>
      </c>
      <c r="AT3621" s="2">
        <f>all_resi[[#This Row],[Nilai COD]]-all_resi[[#This Row],[COD Fee]]-all_resi[[#This Row],[Total Biaya Setelah Diskon]]</f>
        <v>92820</v>
      </c>
      <c r="AU3621" s="2">
        <f>IF(all_resi[[#This Row],[Waktu Terima]]="","",_xlfn.DAYS(all_resi[[#This Row],[Waktu Terima]],all_resi[[#This Row],[Tanggal Pengiriman]]))</f>
        <v>4</v>
      </c>
    </row>
    <row r="3622" spans="1:47" x14ac:dyDescent="0.25">
      <c r="A3622" s="2" t="s">
        <v>19059</v>
      </c>
      <c r="B3622" s="1">
        <v>46204</v>
      </c>
      <c r="C3622" s="2" t="s">
        <v>42</v>
      </c>
      <c r="D3622" s="2" t="s">
        <v>43</v>
      </c>
      <c r="E3622" s="2" t="s">
        <v>44</v>
      </c>
      <c r="F3622" s="2" t="s">
        <v>45</v>
      </c>
      <c r="G3622" s="2" t="s">
        <v>46</v>
      </c>
      <c r="H3622" s="2" t="s">
        <v>47</v>
      </c>
      <c r="I3622" s="2" t="s">
        <v>19060</v>
      </c>
      <c r="J3622" s="2" t="s">
        <v>19061</v>
      </c>
      <c r="K3622" s="2" t="s">
        <v>116</v>
      </c>
      <c r="L3622" s="2" t="s">
        <v>1581</v>
      </c>
      <c r="M3622" s="2" t="s">
        <v>2053</v>
      </c>
      <c r="N3622" s="2" t="s">
        <v>19062</v>
      </c>
      <c r="O3622">
        <v>1</v>
      </c>
      <c r="P3622" s="2" t="s">
        <v>53</v>
      </c>
      <c r="Q3622">
        <v>100</v>
      </c>
      <c r="R3622">
        <v>0</v>
      </c>
      <c r="S3622" s="2" t="s">
        <v>54</v>
      </c>
      <c r="T3622" s="2" t="s">
        <v>55</v>
      </c>
      <c r="U3622" s="2" t="s">
        <v>147</v>
      </c>
      <c r="V3622" s="2"/>
      <c r="W3622">
        <v>8000</v>
      </c>
      <c r="X3622">
        <v>0</v>
      </c>
      <c r="Y3622">
        <v>0</v>
      </c>
      <c r="Z3622">
        <v>8000</v>
      </c>
      <c r="AB3622" s="2" t="s">
        <v>57</v>
      </c>
      <c r="AC3622">
        <v>3000</v>
      </c>
      <c r="AD3622">
        <v>5000</v>
      </c>
      <c r="AE3622">
        <v>78000</v>
      </c>
      <c r="AF3622">
        <v>1170</v>
      </c>
      <c r="AG3622" s="2" t="s">
        <v>19060</v>
      </c>
      <c r="AH3622" s="2"/>
      <c r="AI3622" s="1">
        <v>46205</v>
      </c>
      <c r="AJ3622" s="2"/>
      <c r="AK3622" s="2" t="s">
        <v>58</v>
      </c>
      <c r="AM3622" s="2" t="s">
        <v>59</v>
      </c>
      <c r="AP3622" s="2" t="s">
        <v>60</v>
      </c>
      <c r="AQ3622" s="2" t="s">
        <v>41</v>
      </c>
      <c r="AR3622">
        <v>70000</v>
      </c>
      <c r="AS3622" s="2" t="str">
        <f>_xlfn.IFNA(IF(VLOOKUP(all_resi[[#This Row],[No. Waybill]],settle_reconcile[No. Waybill],1,0)="","Recon","Recon"),"-")</f>
        <v>Recon</v>
      </c>
      <c r="AT3622" s="2">
        <f>all_resi[[#This Row],[Nilai COD]]-all_resi[[#This Row],[COD Fee]]-all_resi[[#This Row],[Total Biaya Setelah Diskon]]</f>
        <v>71830</v>
      </c>
      <c r="AU3622" s="2">
        <f>IF(all_resi[[#This Row],[Waktu Terima]]="","",_xlfn.DAYS(all_resi[[#This Row],[Waktu Terima]],all_resi[[#This Row],[Tanggal Pengiriman]]))</f>
        <v>1</v>
      </c>
    </row>
    <row r="3623" spans="1:47" x14ac:dyDescent="0.25">
      <c r="A3623" s="2" t="s">
        <v>19162</v>
      </c>
      <c r="B3623" s="1">
        <v>46204</v>
      </c>
      <c r="C3623" s="2" t="s">
        <v>42</v>
      </c>
      <c r="D3623" s="2" t="s">
        <v>43</v>
      </c>
      <c r="E3623" s="2" t="s">
        <v>44</v>
      </c>
      <c r="F3623" s="2" t="s">
        <v>45</v>
      </c>
      <c r="G3623" s="2" t="s">
        <v>46</v>
      </c>
      <c r="H3623" s="2" t="s">
        <v>80</v>
      </c>
      <c r="I3623" s="2" t="s">
        <v>19163</v>
      </c>
      <c r="J3623" s="2" t="s">
        <v>19164</v>
      </c>
      <c r="K3623" s="2" t="s">
        <v>116</v>
      </c>
      <c r="L3623" s="2" t="s">
        <v>2163</v>
      </c>
      <c r="M3623" s="2" t="s">
        <v>19165</v>
      </c>
      <c r="N3623" s="2" t="s">
        <v>19166</v>
      </c>
      <c r="O3623">
        <v>1</v>
      </c>
      <c r="P3623" s="2" t="s">
        <v>53</v>
      </c>
      <c r="Q3623">
        <v>100</v>
      </c>
      <c r="R3623">
        <v>0</v>
      </c>
      <c r="S3623" s="2" t="s">
        <v>54</v>
      </c>
      <c r="T3623" s="2" t="s">
        <v>55</v>
      </c>
      <c r="U3623" s="2" t="s">
        <v>305</v>
      </c>
      <c r="V3623" s="2"/>
      <c r="W3623">
        <v>15000</v>
      </c>
      <c r="X3623">
        <v>0</v>
      </c>
      <c r="Y3623">
        <v>0</v>
      </c>
      <c r="Z3623">
        <v>15000</v>
      </c>
      <c r="AB3623" s="2" t="s">
        <v>57</v>
      </c>
      <c r="AC3623">
        <v>9000</v>
      </c>
      <c r="AD3623">
        <v>6000</v>
      </c>
      <c r="AE3623">
        <v>82000</v>
      </c>
      <c r="AF3623">
        <v>1230</v>
      </c>
      <c r="AG3623" s="2" t="s">
        <v>19163</v>
      </c>
      <c r="AH3623" s="2"/>
      <c r="AI3623" s="1">
        <v>46206</v>
      </c>
      <c r="AJ3623" s="2" t="s">
        <v>87</v>
      </c>
      <c r="AK3623" s="2" t="s">
        <v>58</v>
      </c>
      <c r="AM3623" s="2" t="s">
        <v>59</v>
      </c>
      <c r="AP3623" s="2" t="s">
        <v>60</v>
      </c>
      <c r="AQ3623" s="2" t="s">
        <v>41</v>
      </c>
      <c r="AR3623">
        <v>67000</v>
      </c>
      <c r="AS3623" s="2" t="str">
        <f>_xlfn.IFNA(IF(VLOOKUP(all_resi[[#This Row],[No. Waybill]],settle_reconcile[No. Waybill],1,0)="","Recon","Recon"),"-")</f>
        <v>Recon</v>
      </c>
      <c r="AT3623" s="2">
        <f>all_resi[[#This Row],[Nilai COD]]-all_resi[[#This Row],[COD Fee]]-all_resi[[#This Row],[Total Biaya Setelah Diskon]]</f>
        <v>74770</v>
      </c>
      <c r="AU3623" s="2">
        <f>IF(all_resi[[#This Row],[Waktu Terima]]="","",_xlfn.DAYS(all_resi[[#This Row],[Waktu Terima]],all_resi[[#This Row],[Tanggal Pengiriman]]))</f>
        <v>2</v>
      </c>
    </row>
    <row r="3624" spans="1:47" x14ac:dyDescent="0.25">
      <c r="A3624" s="2" t="s">
        <v>19063</v>
      </c>
      <c r="B3624" s="1">
        <v>46204</v>
      </c>
      <c r="C3624" s="2" t="s">
        <v>42</v>
      </c>
      <c r="D3624" s="2" t="s">
        <v>43</v>
      </c>
      <c r="E3624" s="2" t="s">
        <v>44</v>
      </c>
      <c r="F3624" s="2" t="s">
        <v>45</v>
      </c>
      <c r="G3624" s="2" t="s">
        <v>46</v>
      </c>
      <c r="H3624" s="2" t="s">
        <v>47</v>
      </c>
      <c r="I3624" s="2" t="s">
        <v>19064</v>
      </c>
      <c r="J3624" s="2" t="s">
        <v>19065</v>
      </c>
      <c r="K3624" s="2" t="s">
        <v>49</v>
      </c>
      <c r="L3624" s="2" t="s">
        <v>1909</v>
      </c>
      <c r="M3624" s="2" t="s">
        <v>1910</v>
      </c>
      <c r="N3624" s="2" t="s">
        <v>19066</v>
      </c>
      <c r="O3624">
        <v>1</v>
      </c>
      <c r="P3624" s="2" t="s">
        <v>53</v>
      </c>
      <c r="Q3624">
        <v>100</v>
      </c>
      <c r="R3624">
        <v>0</v>
      </c>
      <c r="S3624" s="2" t="s">
        <v>54</v>
      </c>
      <c r="T3624" s="2" t="s">
        <v>55</v>
      </c>
      <c r="U3624" s="2" t="s">
        <v>764</v>
      </c>
      <c r="V3624" s="2"/>
      <c r="W3624">
        <v>63000</v>
      </c>
      <c r="X3624">
        <v>0</v>
      </c>
      <c r="Y3624">
        <v>0</v>
      </c>
      <c r="Z3624">
        <v>63000</v>
      </c>
      <c r="AB3624" s="2" t="s">
        <v>57</v>
      </c>
      <c r="AC3624">
        <v>25200</v>
      </c>
      <c r="AD3624">
        <v>37800</v>
      </c>
      <c r="AE3624">
        <v>103000</v>
      </c>
      <c r="AF3624">
        <v>1545</v>
      </c>
      <c r="AG3624" s="2"/>
      <c r="AH3624" s="2"/>
      <c r="AI3624" s="1"/>
      <c r="AJ3624" s="2"/>
      <c r="AK3624" s="2" t="s">
        <v>67</v>
      </c>
      <c r="AM3624" s="2" t="s">
        <v>59</v>
      </c>
      <c r="AP3624" s="2" t="s">
        <v>60</v>
      </c>
      <c r="AQ3624" s="2" t="s">
        <v>41</v>
      </c>
      <c r="AR3624">
        <v>40000</v>
      </c>
      <c r="AS3624" s="2" t="str">
        <f>_xlfn.IFNA(IF(VLOOKUP(all_resi[[#This Row],[No. Waybill]],settle_reconcile[No. Waybill],1,0)="","Recon","Recon"),"-")</f>
        <v>-</v>
      </c>
      <c r="AT3624" s="2">
        <f>all_resi[[#This Row],[Nilai COD]]-all_resi[[#This Row],[COD Fee]]-all_resi[[#This Row],[Total Biaya Setelah Diskon]]</f>
        <v>63655</v>
      </c>
      <c r="AU3624" s="2" t="str">
        <f>IF(all_resi[[#This Row],[Waktu Terima]]="","",_xlfn.DAYS(all_resi[[#This Row],[Waktu Terima]],all_resi[[#This Row],[Tanggal Pengiriman]]))</f>
        <v/>
      </c>
    </row>
    <row r="3625" spans="1:47" x14ac:dyDescent="0.25">
      <c r="A3625" s="2" t="s">
        <v>19251</v>
      </c>
      <c r="B3625" s="1">
        <v>46204</v>
      </c>
      <c r="C3625" s="2" t="s">
        <v>42</v>
      </c>
      <c r="D3625" s="2" t="s">
        <v>43</v>
      </c>
      <c r="E3625" s="2" t="s">
        <v>44</v>
      </c>
      <c r="F3625" s="2" t="s">
        <v>45</v>
      </c>
      <c r="G3625" s="2" t="s">
        <v>46</v>
      </c>
      <c r="H3625" s="2" t="s">
        <v>47</v>
      </c>
      <c r="I3625" s="2" t="s">
        <v>19252</v>
      </c>
      <c r="J3625" s="2" t="s">
        <v>19253</v>
      </c>
      <c r="K3625" s="2" t="s">
        <v>82</v>
      </c>
      <c r="L3625" s="2" t="s">
        <v>1630</v>
      </c>
      <c r="M3625" s="2" t="s">
        <v>11815</v>
      </c>
      <c r="N3625" s="2" t="s">
        <v>19254</v>
      </c>
      <c r="O3625">
        <v>1</v>
      </c>
      <c r="P3625" s="2" t="s">
        <v>53</v>
      </c>
      <c r="Q3625">
        <v>100</v>
      </c>
      <c r="R3625">
        <v>0</v>
      </c>
      <c r="S3625" s="2" t="s">
        <v>54</v>
      </c>
      <c r="T3625" s="2" t="s">
        <v>55</v>
      </c>
      <c r="U3625" s="2" t="s">
        <v>147</v>
      </c>
      <c r="V3625" s="2"/>
      <c r="W3625">
        <v>79000</v>
      </c>
      <c r="X3625">
        <v>0</v>
      </c>
      <c r="Y3625">
        <v>0</v>
      </c>
      <c r="Z3625">
        <v>79000</v>
      </c>
      <c r="AB3625" s="2" t="s">
        <v>57</v>
      </c>
      <c r="AC3625">
        <v>31600</v>
      </c>
      <c r="AD3625">
        <v>47400</v>
      </c>
      <c r="AE3625">
        <v>149000</v>
      </c>
      <c r="AF3625">
        <v>2235</v>
      </c>
      <c r="AG3625" s="2"/>
      <c r="AH3625" s="2"/>
      <c r="AI3625" s="1"/>
      <c r="AJ3625" s="2"/>
      <c r="AK3625" s="2" t="s">
        <v>67</v>
      </c>
      <c r="AM3625" s="2" t="s">
        <v>59</v>
      </c>
      <c r="AP3625" s="2" t="s">
        <v>60</v>
      </c>
      <c r="AQ3625" s="2" t="s">
        <v>41</v>
      </c>
      <c r="AR3625">
        <v>70000</v>
      </c>
      <c r="AS3625" s="2" t="str">
        <f>_xlfn.IFNA(IF(VLOOKUP(all_resi[[#This Row],[No. Waybill]],settle_reconcile[No. Waybill],1,0)="","Recon","Recon"),"-")</f>
        <v>-</v>
      </c>
      <c r="AT3625" s="2">
        <f>all_resi[[#This Row],[Nilai COD]]-all_resi[[#This Row],[COD Fee]]-all_resi[[#This Row],[Total Biaya Setelah Diskon]]</f>
        <v>99365</v>
      </c>
      <c r="AU3625" s="2" t="str">
        <f>IF(all_resi[[#This Row],[Waktu Terima]]="","",_xlfn.DAYS(all_resi[[#This Row],[Waktu Terima]],all_resi[[#This Row],[Tanggal Pengiriman]]))</f>
        <v/>
      </c>
    </row>
    <row r="3626" spans="1:47" x14ac:dyDescent="0.25">
      <c r="A3626" s="2" t="s">
        <v>19304</v>
      </c>
      <c r="B3626" s="1">
        <v>46204</v>
      </c>
      <c r="C3626" s="2" t="s">
        <v>42</v>
      </c>
      <c r="D3626" s="2" t="s">
        <v>43</v>
      </c>
      <c r="E3626" s="2" t="s">
        <v>44</v>
      </c>
      <c r="F3626" s="2" t="s">
        <v>45</v>
      </c>
      <c r="G3626" s="2" t="s">
        <v>46</v>
      </c>
      <c r="H3626" s="2" t="s">
        <v>47</v>
      </c>
      <c r="I3626" s="2" t="s">
        <v>19305</v>
      </c>
      <c r="J3626" s="2" t="s">
        <v>19306</v>
      </c>
      <c r="K3626" s="2" t="s">
        <v>143</v>
      </c>
      <c r="L3626" s="2" t="s">
        <v>2582</v>
      </c>
      <c r="M3626" s="2" t="s">
        <v>19307</v>
      </c>
      <c r="N3626" s="2" t="s">
        <v>19308</v>
      </c>
      <c r="O3626">
        <v>1</v>
      </c>
      <c r="P3626" s="2" t="s">
        <v>53</v>
      </c>
      <c r="Q3626">
        <v>100</v>
      </c>
      <c r="R3626">
        <v>0</v>
      </c>
      <c r="S3626" s="2" t="s">
        <v>54</v>
      </c>
      <c r="T3626" s="2" t="s">
        <v>55</v>
      </c>
      <c r="U3626" s="2" t="s">
        <v>147</v>
      </c>
      <c r="V3626" s="2"/>
      <c r="W3626">
        <v>25000</v>
      </c>
      <c r="X3626">
        <v>0</v>
      </c>
      <c r="Y3626">
        <v>0</v>
      </c>
      <c r="Z3626">
        <v>25000</v>
      </c>
      <c r="AB3626" s="2" t="s">
        <v>57</v>
      </c>
      <c r="AC3626">
        <v>18000</v>
      </c>
      <c r="AD3626">
        <v>7000</v>
      </c>
      <c r="AE3626">
        <v>95000</v>
      </c>
      <c r="AF3626">
        <v>1425</v>
      </c>
      <c r="AG3626" s="2" t="s">
        <v>19305</v>
      </c>
      <c r="AH3626" s="2"/>
      <c r="AI3626" s="1">
        <v>46206</v>
      </c>
      <c r="AJ3626" s="2"/>
      <c r="AK3626" s="2" t="s">
        <v>58</v>
      </c>
      <c r="AM3626" s="2" t="s">
        <v>59</v>
      </c>
      <c r="AP3626" s="2" t="s">
        <v>60</v>
      </c>
      <c r="AQ3626" s="2" t="s">
        <v>41</v>
      </c>
      <c r="AR3626">
        <v>70000</v>
      </c>
      <c r="AS3626" s="2" t="str">
        <f>_xlfn.IFNA(IF(VLOOKUP(all_resi[[#This Row],[No. Waybill]],settle_reconcile[No. Waybill],1,0)="","Recon","Recon"),"-")</f>
        <v>Recon</v>
      </c>
      <c r="AT3626" s="2">
        <f>all_resi[[#This Row],[Nilai COD]]-all_resi[[#This Row],[COD Fee]]-all_resi[[#This Row],[Total Biaya Setelah Diskon]]</f>
        <v>86575</v>
      </c>
      <c r="AU3626" s="2">
        <f>IF(all_resi[[#This Row],[Waktu Terima]]="","",_xlfn.DAYS(all_resi[[#This Row],[Waktu Terima]],all_resi[[#This Row],[Tanggal Pengiriman]]))</f>
        <v>2</v>
      </c>
    </row>
    <row r="3627" spans="1:47" x14ac:dyDescent="0.25">
      <c r="A3627" s="2" t="s">
        <v>19309</v>
      </c>
      <c r="B3627" s="1">
        <v>46204</v>
      </c>
      <c r="C3627" s="2" t="s">
        <v>42</v>
      </c>
      <c r="D3627" s="2" t="s">
        <v>43</v>
      </c>
      <c r="E3627" s="2" t="s">
        <v>44</v>
      </c>
      <c r="F3627" s="2" t="s">
        <v>45</v>
      </c>
      <c r="G3627" s="2" t="s">
        <v>46</v>
      </c>
      <c r="H3627" s="2" t="s">
        <v>80</v>
      </c>
      <c r="I3627" s="2" t="s">
        <v>19310</v>
      </c>
      <c r="J3627" s="2" t="s">
        <v>19311</v>
      </c>
      <c r="K3627" s="2" t="s">
        <v>69</v>
      </c>
      <c r="L3627" s="2" t="s">
        <v>4113</v>
      </c>
      <c r="M3627" s="2" t="s">
        <v>19312</v>
      </c>
      <c r="N3627" s="2" t="s">
        <v>19313</v>
      </c>
      <c r="O3627">
        <v>1</v>
      </c>
      <c r="P3627" s="2" t="s">
        <v>53</v>
      </c>
      <c r="Q3627">
        <v>100</v>
      </c>
      <c r="R3627">
        <v>0</v>
      </c>
      <c r="S3627" s="2" t="s">
        <v>54</v>
      </c>
      <c r="T3627" s="2" t="s">
        <v>55</v>
      </c>
      <c r="U3627" s="2" t="s">
        <v>19314</v>
      </c>
      <c r="V3627" s="2"/>
      <c r="W3627">
        <v>54000</v>
      </c>
      <c r="X3627">
        <v>0</v>
      </c>
      <c r="Y3627">
        <v>0</v>
      </c>
      <c r="Z3627">
        <v>54000</v>
      </c>
      <c r="AB3627" s="2" t="s">
        <v>57</v>
      </c>
      <c r="AC3627">
        <v>21600</v>
      </c>
      <c r="AD3627">
        <v>32400</v>
      </c>
      <c r="AE3627">
        <v>134000</v>
      </c>
      <c r="AF3627">
        <v>2010</v>
      </c>
      <c r="AG3627" s="2" t="s">
        <v>19310</v>
      </c>
      <c r="AH3627" s="2"/>
      <c r="AI3627" s="1">
        <v>46211</v>
      </c>
      <c r="AJ3627" s="2" t="s">
        <v>87</v>
      </c>
      <c r="AK3627" s="2" t="s">
        <v>58</v>
      </c>
      <c r="AM3627" s="2" t="s">
        <v>59</v>
      </c>
      <c r="AP3627" s="2" t="s">
        <v>60</v>
      </c>
      <c r="AQ3627" s="2" t="s">
        <v>41</v>
      </c>
      <c r="AR3627">
        <v>80000</v>
      </c>
      <c r="AS3627" s="2" t="str">
        <f>_xlfn.IFNA(IF(VLOOKUP(all_resi[[#This Row],[No. Waybill]],settle_reconcile[No. Waybill],1,0)="","Recon","Recon"),"-")</f>
        <v>-</v>
      </c>
      <c r="AT3627" s="2">
        <f>all_resi[[#This Row],[Nilai COD]]-all_resi[[#This Row],[COD Fee]]-all_resi[[#This Row],[Total Biaya Setelah Diskon]]</f>
        <v>99590</v>
      </c>
      <c r="AU3627" s="2">
        <f>IF(all_resi[[#This Row],[Waktu Terima]]="","",_xlfn.DAYS(all_resi[[#This Row],[Waktu Terima]],all_resi[[#This Row],[Tanggal Pengiriman]]))</f>
        <v>7</v>
      </c>
    </row>
    <row r="3628" spans="1:47" x14ac:dyDescent="0.25">
      <c r="A3628" s="2" t="s">
        <v>19255</v>
      </c>
      <c r="B3628" s="1">
        <v>46204</v>
      </c>
      <c r="C3628" s="2" t="s">
        <v>42</v>
      </c>
      <c r="D3628" s="2" t="s">
        <v>43</v>
      </c>
      <c r="E3628" s="2" t="s">
        <v>44</v>
      </c>
      <c r="F3628" s="2" t="s">
        <v>45</v>
      </c>
      <c r="G3628" s="2" t="s">
        <v>46</v>
      </c>
      <c r="H3628" s="2" t="s">
        <v>47</v>
      </c>
      <c r="I3628" s="2" t="s">
        <v>19256</v>
      </c>
      <c r="J3628" s="2" t="s">
        <v>19257</v>
      </c>
      <c r="K3628" s="2" t="s">
        <v>171</v>
      </c>
      <c r="L3628" s="2" t="s">
        <v>3306</v>
      </c>
      <c r="M3628" s="2" t="s">
        <v>19258</v>
      </c>
      <c r="N3628" s="2" t="s">
        <v>19259</v>
      </c>
      <c r="O3628">
        <v>1</v>
      </c>
      <c r="P3628" s="2" t="s">
        <v>53</v>
      </c>
      <c r="Q3628">
        <v>100</v>
      </c>
      <c r="R3628">
        <v>0</v>
      </c>
      <c r="S3628" s="2" t="s">
        <v>54</v>
      </c>
      <c r="T3628" s="2" t="s">
        <v>55</v>
      </c>
      <c r="U3628" s="2" t="s">
        <v>225</v>
      </c>
      <c r="V3628" s="2"/>
      <c r="W3628">
        <v>38000</v>
      </c>
      <c r="X3628">
        <v>0</v>
      </c>
      <c r="Y3628">
        <v>0</v>
      </c>
      <c r="Z3628">
        <v>38000</v>
      </c>
      <c r="AB3628" s="2" t="s">
        <v>57</v>
      </c>
      <c r="AC3628">
        <v>15200</v>
      </c>
      <c r="AD3628">
        <v>22800</v>
      </c>
      <c r="AE3628">
        <v>142000</v>
      </c>
      <c r="AF3628">
        <v>2130</v>
      </c>
      <c r="AG3628" s="2" t="s">
        <v>19256</v>
      </c>
      <c r="AH3628" s="2"/>
      <c r="AI3628" s="1">
        <v>46208</v>
      </c>
      <c r="AJ3628" s="2"/>
      <c r="AK3628" s="2" t="s">
        <v>58</v>
      </c>
      <c r="AM3628" s="2" t="s">
        <v>59</v>
      </c>
      <c r="AP3628" s="2" t="s">
        <v>60</v>
      </c>
      <c r="AQ3628" s="2" t="s">
        <v>41</v>
      </c>
      <c r="AR3628">
        <v>104000</v>
      </c>
      <c r="AS3628" s="2" t="str">
        <f>_xlfn.IFNA(IF(VLOOKUP(all_resi[[#This Row],[No. Waybill]],settle_reconcile[No. Waybill],1,0)="","Recon","Recon"),"-")</f>
        <v>Recon</v>
      </c>
      <c r="AT3628" s="2">
        <f>all_resi[[#This Row],[Nilai COD]]-all_resi[[#This Row],[COD Fee]]-all_resi[[#This Row],[Total Biaya Setelah Diskon]]</f>
        <v>117070</v>
      </c>
      <c r="AU3628" s="2">
        <f>IF(all_resi[[#This Row],[Waktu Terima]]="","",_xlfn.DAYS(all_resi[[#This Row],[Waktu Terima]],all_resi[[#This Row],[Tanggal Pengiriman]]))</f>
        <v>4</v>
      </c>
    </row>
    <row r="3629" spans="1:47" x14ac:dyDescent="0.25">
      <c r="A3629" s="2" t="s">
        <v>19281</v>
      </c>
      <c r="B3629" s="1">
        <v>46204</v>
      </c>
      <c r="C3629" s="2" t="s">
        <v>42</v>
      </c>
      <c r="D3629" s="2" t="s">
        <v>43</v>
      </c>
      <c r="E3629" s="2" t="s">
        <v>44</v>
      </c>
      <c r="F3629" s="2" t="s">
        <v>45</v>
      </c>
      <c r="G3629" s="2" t="s">
        <v>46</v>
      </c>
      <c r="H3629" s="2" t="s">
        <v>47</v>
      </c>
      <c r="I3629" s="2" t="s">
        <v>19282</v>
      </c>
      <c r="J3629" s="2" t="s">
        <v>19283</v>
      </c>
      <c r="K3629" s="2" t="s">
        <v>203</v>
      </c>
      <c r="L3629" s="2" t="s">
        <v>1548</v>
      </c>
      <c r="M3629" s="2" t="s">
        <v>3798</v>
      </c>
      <c r="N3629" s="2" t="s">
        <v>19284</v>
      </c>
      <c r="O3629">
        <v>1</v>
      </c>
      <c r="P3629" s="2" t="s">
        <v>53</v>
      </c>
      <c r="Q3629">
        <v>100</v>
      </c>
      <c r="R3629">
        <v>0</v>
      </c>
      <c r="S3629" s="2" t="s">
        <v>54</v>
      </c>
      <c r="T3629" s="2" t="s">
        <v>55</v>
      </c>
      <c r="U3629" s="2" t="s">
        <v>147</v>
      </c>
      <c r="V3629" s="2"/>
      <c r="W3629">
        <v>14000</v>
      </c>
      <c r="X3629">
        <v>0</v>
      </c>
      <c r="Y3629">
        <v>0</v>
      </c>
      <c r="Z3629">
        <v>14000</v>
      </c>
      <c r="AB3629" s="2" t="s">
        <v>57</v>
      </c>
      <c r="AC3629">
        <v>8000</v>
      </c>
      <c r="AD3629">
        <v>6000</v>
      </c>
      <c r="AE3629">
        <v>83000</v>
      </c>
      <c r="AF3629">
        <v>1245</v>
      </c>
      <c r="AG3629" s="2" t="s">
        <v>43</v>
      </c>
      <c r="AH3629" s="2"/>
      <c r="AI3629" s="1">
        <v>46211</v>
      </c>
      <c r="AJ3629" s="2"/>
      <c r="AK3629" s="2" t="s">
        <v>67</v>
      </c>
      <c r="AM3629" s="2" t="s">
        <v>59</v>
      </c>
      <c r="AP3629" s="2" t="s">
        <v>60</v>
      </c>
      <c r="AQ3629" s="2" t="s">
        <v>41</v>
      </c>
      <c r="AR3629">
        <v>69000</v>
      </c>
      <c r="AS3629" s="2" t="str">
        <f>_xlfn.IFNA(IF(VLOOKUP(all_resi[[#This Row],[No. Waybill]],settle_reconcile[No. Waybill],1,0)="","Recon","Recon"),"-")</f>
        <v>-</v>
      </c>
      <c r="AT3629" s="2">
        <f>all_resi[[#This Row],[Nilai COD]]-all_resi[[#This Row],[COD Fee]]-all_resi[[#This Row],[Total Biaya Setelah Diskon]]</f>
        <v>75755</v>
      </c>
      <c r="AU3629" s="2">
        <f>IF(all_resi[[#This Row],[Waktu Terima]]="","",_xlfn.DAYS(all_resi[[#This Row],[Waktu Terima]],all_resi[[#This Row],[Tanggal Pengiriman]]))</f>
        <v>7</v>
      </c>
    </row>
    <row r="3630" spans="1:47" x14ac:dyDescent="0.25">
      <c r="A3630" s="2" t="s">
        <v>19167</v>
      </c>
      <c r="B3630" s="1">
        <v>46204</v>
      </c>
      <c r="C3630" s="2" t="s">
        <v>42</v>
      </c>
      <c r="D3630" s="2" t="s">
        <v>43</v>
      </c>
      <c r="E3630" s="2" t="s">
        <v>44</v>
      </c>
      <c r="F3630" s="2" t="s">
        <v>45</v>
      </c>
      <c r="G3630" s="2" t="s">
        <v>46</v>
      </c>
      <c r="H3630" s="2" t="s">
        <v>47</v>
      </c>
      <c r="I3630" s="2" t="s">
        <v>19168</v>
      </c>
      <c r="J3630" s="2" t="s">
        <v>19169</v>
      </c>
      <c r="K3630" s="2" t="s">
        <v>143</v>
      </c>
      <c r="L3630" s="2" t="s">
        <v>1489</v>
      </c>
      <c r="M3630" s="2" t="s">
        <v>19170</v>
      </c>
      <c r="N3630" s="2" t="s">
        <v>19171</v>
      </c>
      <c r="O3630">
        <v>1</v>
      </c>
      <c r="P3630" s="2" t="s">
        <v>53</v>
      </c>
      <c r="Q3630">
        <v>100</v>
      </c>
      <c r="R3630">
        <v>0</v>
      </c>
      <c r="S3630" s="2" t="s">
        <v>54</v>
      </c>
      <c r="T3630" s="2" t="s">
        <v>55</v>
      </c>
      <c r="U3630" s="2" t="s">
        <v>1680</v>
      </c>
      <c r="V3630" s="2"/>
      <c r="W3630">
        <v>20000</v>
      </c>
      <c r="X3630">
        <v>0</v>
      </c>
      <c r="Y3630">
        <v>0</v>
      </c>
      <c r="Z3630">
        <v>20000</v>
      </c>
      <c r="AB3630" s="2" t="s">
        <v>57</v>
      </c>
      <c r="AC3630">
        <v>13000</v>
      </c>
      <c r="AD3630">
        <v>7000</v>
      </c>
      <c r="AE3630">
        <v>104000</v>
      </c>
      <c r="AF3630">
        <v>1560</v>
      </c>
      <c r="AG3630" s="2"/>
      <c r="AH3630" s="2"/>
      <c r="AI3630" s="1"/>
      <c r="AJ3630" s="2"/>
      <c r="AK3630" s="2" t="s">
        <v>67</v>
      </c>
      <c r="AM3630" s="2" t="s">
        <v>59</v>
      </c>
      <c r="AP3630" s="2" t="s">
        <v>60</v>
      </c>
      <c r="AQ3630" s="2" t="s">
        <v>41</v>
      </c>
      <c r="AR3630">
        <v>84000</v>
      </c>
      <c r="AS3630" s="2" t="str">
        <f>_xlfn.IFNA(IF(VLOOKUP(all_resi[[#This Row],[No. Waybill]],settle_reconcile[No. Waybill],1,0)="","Recon","Recon"),"-")</f>
        <v>-</v>
      </c>
      <c r="AT3630" s="2">
        <f>all_resi[[#This Row],[Nilai COD]]-all_resi[[#This Row],[COD Fee]]-all_resi[[#This Row],[Total Biaya Setelah Diskon]]</f>
        <v>95440</v>
      </c>
      <c r="AU3630" s="2" t="str">
        <f>IF(all_resi[[#This Row],[Waktu Terima]]="","",_xlfn.DAYS(all_resi[[#This Row],[Waktu Terima]],all_resi[[#This Row],[Tanggal Pengiriman]]))</f>
        <v/>
      </c>
    </row>
    <row r="3631" spans="1:47" x14ac:dyDescent="0.25">
      <c r="A3631" s="2" t="s">
        <v>19337</v>
      </c>
      <c r="B3631" s="1">
        <v>46204</v>
      </c>
      <c r="C3631" s="2" t="s">
        <v>42</v>
      </c>
      <c r="D3631" s="2" t="s">
        <v>43</v>
      </c>
      <c r="E3631" s="2" t="s">
        <v>44</v>
      </c>
      <c r="F3631" s="2" t="s">
        <v>45</v>
      </c>
      <c r="G3631" s="2" t="s">
        <v>46</v>
      </c>
      <c r="H3631" s="2" t="s">
        <v>47</v>
      </c>
      <c r="I3631" s="2" t="s">
        <v>19338</v>
      </c>
      <c r="J3631" s="2" t="s">
        <v>14126</v>
      </c>
      <c r="K3631" s="2" t="s">
        <v>183</v>
      </c>
      <c r="L3631" s="2" t="s">
        <v>1198</v>
      </c>
      <c r="M3631" s="2" t="s">
        <v>1199</v>
      </c>
      <c r="N3631" s="2" t="s">
        <v>19339</v>
      </c>
      <c r="O3631">
        <v>1</v>
      </c>
      <c r="P3631" s="2" t="s">
        <v>53</v>
      </c>
      <c r="Q3631">
        <v>100</v>
      </c>
      <c r="R3631">
        <v>0</v>
      </c>
      <c r="S3631" s="2" t="s">
        <v>54</v>
      </c>
      <c r="T3631" s="2" t="s">
        <v>55</v>
      </c>
      <c r="U3631" s="2" t="s">
        <v>225</v>
      </c>
      <c r="V3631" s="2"/>
      <c r="W3631">
        <v>85000</v>
      </c>
      <c r="X3631">
        <v>0</v>
      </c>
      <c r="Y3631">
        <v>0</v>
      </c>
      <c r="Z3631">
        <v>85000</v>
      </c>
      <c r="AB3631" s="2" t="s">
        <v>57</v>
      </c>
      <c r="AC3631">
        <v>34000</v>
      </c>
      <c r="AD3631">
        <v>51000</v>
      </c>
      <c r="AE3631">
        <v>189000</v>
      </c>
      <c r="AF3631">
        <v>2835</v>
      </c>
      <c r="AG3631" s="2"/>
      <c r="AH3631" s="2"/>
      <c r="AI3631" s="1"/>
      <c r="AJ3631" s="2"/>
      <c r="AK3631" s="2" t="s">
        <v>67</v>
      </c>
      <c r="AM3631" s="2" t="s">
        <v>59</v>
      </c>
      <c r="AP3631" s="2" t="s">
        <v>60</v>
      </c>
      <c r="AQ3631" s="2" t="s">
        <v>41</v>
      </c>
      <c r="AR3631">
        <v>104000</v>
      </c>
      <c r="AS3631" s="2" t="str">
        <f>_xlfn.IFNA(IF(VLOOKUP(all_resi[[#This Row],[No. Waybill]],settle_reconcile[No. Waybill],1,0)="","Recon","Recon"),"-")</f>
        <v>-</v>
      </c>
      <c r="AT3631" s="2">
        <f>all_resi[[#This Row],[Nilai COD]]-all_resi[[#This Row],[COD Fee]]-all_resi[[#This Row],[Total Biaya Setelah Diskon]]</f>
        <v>135165</v>
      </c>
      <c r="AU3631" s="2" t="str">
        <f>IF(all_resi[[#This Row],[Waktu Terima]]="","",_xlfn.DAYS(all_resi[[#This Row],[Waktu Terima]],all_resi[[#This Row],[Tanggal Pengiriman]]))</f>
        <v/>
      </c>
    </row>
    <row r="3632" spans="1:47" x14ac:dyDescent="0.25">
      <c r="A3632" s="2" t="s">
        <v>19088</v>
      </c>
      <c r="B3632" s="1">
        <v>46204</v>
      </c>
      <c r="C3632" s="2" t="s">
        <v>42</v>
      </c>
      <c r="D3632" s="2" t="s">
        <v>43</v>
      </c>
      <c r="E3632" s="2" t="s">
        <v>44</v>
      </c>
      <c r="F3632" s="2" t="s">
        <v>45</v>
      </c>
      <c r="G3632" s="2" t="s">
        <v>46</v>
      </c>
      <c r="H3632" s="2" t="s">
        <v>47</v>
      </c>
      <c r="I3632" s="2" t="s">
        <v>19089</v>
      </c>
      <c r="J3632" s="2" t="s">
        <v>19090</v>
      </c>
      <c r="K3632" s="2" t="s">
        <v>203</v>
      </c>
      <c r="L3632" s="2" t="s">
        <v>2826</v>
      </c>
      <c r="M3632" s="2" t="s">
        <v>3030</v>
      </c>
      <c r="N3632" s="2" t="s">
        <v>19091</v>
      </c>
      <c r="O3632">
        <v>1</v>
      </c>
      <c r="P3632" s="2" t="s">
        <v>53</v>
      </c>
      <c r="Q3632">
        <v>100</v>
      </c>
      <c r="R3632">
        <v>0</v>
      </c>
      <c r="S3632" s="2" t="s">
        <v>54</v>
      </c>
      <c r="T3632" s="2" t="s">
        <v>55</v>
      </c>
      <c r="U3632" s="2" t="s">
        <v>147</v>
      </c>
      <c r="V3632" s="2"/>
      <c r="W3632">
        <v>14000</v>
      </c>
      <c r="X3632">
        <v>0</v>
      </c>
      <c r="Y3632">
        <v>0</v>
      </c>
      <c r="Z3632">
        <v>14000</v>
      </c>
      <c r="AB3632" s="2" t="s">
        <v>57</v>
      </c>
      <c r="AC3632">
        <v>8000</v>
      </c>
      <c r="AD3632">
        <v>6000</v>
      </c>
      <c r="AE3632">
        <v>84000</v>
      </c>
      <c r="AF3632">
        <v>1260</v>
      </c>
      <c r="AG3632" s="2" t="s">
        <v>19089</v>
      </c>
      <c r="AH3632" s="2"/>
      <c r="AI3632" s="1">
        <v>46206</v>
      </c>
      <c r="AJ3632" s="2"/>
      <c r="AK3632" s="2" t="s">
        <v>58</v>
      </c>
      <c r="AM3632" s="2" t="s">
        <v>59</v>
      </c>
      <c r="AP3632" s="2" t="s">
        <v>60</v>
      </c>
      <c r="AQ3632" s="2" t="s">
        <v>41</v>
      </c>
      <c r="AR3632">
        <v>70000</v>
      </c>
      <c r="AS3632" s="2" t="str">
        <f>_xlfn.IFNA(IF(VLOOKUP(all_resi[[#This Row],[No. Waybill]],settle_reconcile[No. Waybill],1,0)="","Recon","Recon"),"-")</f>
        <v>Recon</v>
      </c>
      <c r="AT3632" s="2">
        <f>all_resi[[#This Row],[Nilai COD]]-all_resi[[#This Row],[COD Fee]]-all_resi[[#This Row],[Total Biaya Setelah Diskon]]</f>
        <v>76740</v>
      </c>
      <c r="AU3632" s="2">
        <f>IF(all_resi[[#This Row],[Waktu Terima]]="","",_xlfn.DAYS(all_resi[[#This Row],[Waktu Terima]],all_resi[[#This Row],[Tanggal Pengiriman]]))</f>
        <v>2</v>
      </c>
    </row>
    <row r="3633" spans="1:47" x14ac:dyDescent="0.25">
      <c r="A3633" s="2" t="s">
        <v>19148</v>
      </c>
      <c r="B3633" s="1">
        <v>46204</v>
      </c>
      <c r="C3633" s="2" t="s">
        <v>42</v>
      </c>
      <c r="D3633" s="2" t="s">
        <v>43</v>
      </c>
      <c r="E3633" s="2" t="s">
        <v>44</v>
      </c>
      <c r="F3633" s="2" t="s">
        <v>45</v>
      </c>
      <c r="G3633" s="2" t="s">
        <v>46</v>
      </c>
      <c r="H3633" s="2" t="s">
        <v>47</v>
      </c>
      <c r="I3633" s="2" t="s">
        <v>19149</v>
      </c>
      <c r="J3633" s="2" t="s">
        <v>19150</v>
      </c>
      <c r="K3633" s="2" t="s">
        <v>106</v>
      </c>
      <c r="L3633" s="2" t="s">
        <v>1626</v>
      </c>
      <c r="M3633" s="2" t="s">
        <v>3829</v>
      </c>
      <c r="N3633" s="2" t="s">
        <v>19151</v>
      </c>
      <c r="O3633">
        <v>1</v>
      </c>
      <c r="P3633" s="2" t="s">
        <v>53</v>
      </c>
      <c r="Q3633">
        <v>100</v>
      </c>
      <c r="R3633">
        <v>0</v>
      </c>
      <c r="S3633" s="2" t="s">
        <v>54</v>
      </c>
      <c r="T3633" s="2" t="s">
        <v>55</v>
      </c>
      <c r="U3633" s="2" t="s">
        <v>147</v>
      </c>
      <c r="V3633" s="2"/>
      <c r="W3633">
        <v>43000</v>
      </c>
      <c r="X3633">
        <v>0</v>
      </c>
      <c r="Y3633">
        <v>0</v>
      </c>
      <c r="Z3633">
        <v>43000</v>
      </c>
      <c r="AB3633" s="2" t="s">
        <v>57</v>
      </c>
      <c r="AC3633">
        <v>17200</v>
      </c>
      <c r="AD3633">
        <v>25800</v>
      </c>
      <c r="AE3633">
        <v>113000</v>
      </c>
      <c r="AF3633">
        <v>1695</v>
      </c>
      <c r="AG3633" s="2" t="s">
        <v>19149</v>
      </c>
      <c r="AH3633" s="2"/>
      <c r="AI3633" s="1">
        <v>46209</v>
      </c>
      <c r="AJ3633" s="2"/>
      <c r="AK3633" s="2" t="s">
        <v>58</v>
      </c>
      <c r="AM3633" s="2" t="s">
        <v>59</v>
      </c>
      <c r="AP3633" s="2" t="s">
        <v>60</v>
      </c>
      <c r="AQ3633" s="2" t="s">
        <v>41</v>
      </c>
      <c r="AR3633">
        <v>70000</v>
      </c>
      <c r="AS3633" s="2" t="str">
        <f>_xlfn.IFNA(IF(VLOOKUP(all_resi[[#This Row],[No. Waybill]],settle_reconcile[No. Waybill],1,0)="","Recon","Recon"),"-")</f>
        <v>Recon</v>
      </c>
      <c r="AT3633" s="2">
        <f>all_resi[[#This Row],[Nilai COD]]-all_resi[[#This Row],[COD Fee]]-all_resi[[#This Row],[Total Biaya Setelah Diskon]]</f>
        <v>85505</v>
      </c>
      <c r="AU3633" s="2">
        <f>IF(all_resi[[#This Row],[Waktu Terima]]="","",_xlfn.DAYS(all_resi[[#This Row],[Waktu Terima]],all_resi[[#This Row],[Tanggal Pengiriman]]))</f>
        <v>5</v>
      </c>
    </row>
    <row r="3634" spans="1:47" x14ac:dyDescent="0.25">
      <c r="A3634" s="2" t="s">
        <v>19079</v>
      </c>
      <c r="B3634" s="1">
        <v>46204</v>
      </c>
      <c r="C3634" s="2" t="s">
        <v>42</v>
      </c>
      <c r="D3634" s="2" t="s">
        <v>43</v>
      </c>
      <c r="E3634" s="2" t="s">
        <v>44</v>
      </c>
      <c r="F3634" s="2" t="s">
        <v>45</v>
      </c>
      <c r="G3634" s="2" t="s">
        <v>46</v>
      </c>
      <c r="H3634" s="2" t="s">
        <v>47</v>
      </c>
      <c r="I3634" s="2" t="s">
        <v>19080</v>
      </c>
      <c r="J3634" s="2" t="s">
        <v>19081</v>
      </c>
      <c r="K3634" s="2" t="s">
        <v>100</v>
      </c>
      <c r="L3634" s="2" t="s">
        <v>405</v>
      </c>
      <c r="M3634" s="2" t="s">
        <v>4177</v>
      </c>
      <c r="N3634" s="2" t="s">
        <v>19082</v>
      </c>
      <c r="O3634">
        <v>1</v>
      </c>
      <c r="P3634" s="2" t="s">
        <v>53</v>
      </c>
      <c r="Q3634">
        <v>100</v>
      </c>
      <c r="R3634">
        <v>0</v>
      </c>
      <c r="S3634" s="2" t="s">
        <v>54</v>
      </c>
      <c r="T3634" s="2" t="s">
        <v>55</v>
      </c>
      <c r="U3634" s="2" t="s">
        <v>147</v>
      </c>
      <c r="V3634" s="2"/>
      <c r="W3634">
        <v>15000</v>
      </c>
      <c r="X3634">
        <v>0</v>
      </c>
      <c r="Y3634">
        <v>0</v>
      </c>
      <c r="Z3634">
        <v>15000</v>
      </c>
      <c r="AB3634" s="2" t="s">
        <v>57</v>
      </c>
      <c r="AC3634">
        <v>6000</v>
      </c>
      <c r="AD3634">
        <v>9000</v>
      </c>
      <c r="AE3634">
        <v>0</v>
      </c>
      <c r="AF3634">
        <v>0</v>
      </c>
      <c r="AG3634" s="2" t="s">
        <v>19080</v>
      </c>
      <c r="AH3634" s="2"/>
      <c r="AI3634" s="1">
        <v>46205</v>
      </c>
      <c r="AJ3634" s="2"/>
      <c r="AK3634" s="2" t="s">
        <v>58</v>
      </c>
      <c r="AM3634" s="2" t="s">
        <v>59</v>
      </c>
      <c r="AP3634" s="2" t="s">
        <v>60</v>
      </c>
      <c r="AQ3634" s="2" t="s">
        <v>98</v>
      </c>
      <c r="AR3634">
        <v>-15000</v>
      </c>
      <c r="AS3634" s="2" t="str">
        <f>_xlfn.IFNA(IF(VLOOKUP(all_resi[[#This Row],[No. Waybill]],settle_reconcile[No. Waybill],1,0)="","Recon","Recon"),"-")</f>
        <v>-</v>
      </c>
      <c r="AT3634" s="2">
        <f>all_resi[[#This Row],[Nilai COD]]-all_resi[[#This Row],[COD Fee]]-all_resi[[#This Row],[Total Biaya Setelah Diskon]]</f>
        <v>-9000</v>
      </c>
      <c r="AU3634" s="2">
        <f>IF(all_resi[[#This Row],[Waktu Terima]]="","",_xlfn.DAYS(all_resi[[#This Row],[Waktu Terima]],all_resi[[#This Row],[Tanggal Pengiriman]]))</f>
        <v>1</v>
      </c>
    </row>
    <row r="3635" spans="1:47" x14ac:dyDescent="0.25">
      <c r="A3635" s="2" t="s">
        <v>19203</v>
      </c>
      <c r="B3635" s="1">
        <v>46204</v>
      </c>
      <c r="C3635" s="2" t="s">
        <v>42</v>
      </c>
      <c r="D3635" s="2" t="s">
        <v>43</v>
      </c>
      <c r="E3635" s="2" t="s">
        <v>44</v>
      </c>
      <c r="F3635" s="2" t="s">
        <v>45</v>
      </c>
      <c r="G3635" s="2" t="s">
        <v>46</v>
      </c>
      <c r="H3635" s="2" t="s">
        <v>80</v>
      </c>
      <c r="I3635" s="2" t="s">
        <v>19204</v>
      </c>
      <c r="J3635" s="2" t="s">
        <v>19205</v>
      </c>
      <c r="K3635" s="2" t="s">
        <v>252</v>
      </c>
      <c r="L3635" s="2" t="s">
        <v>253</v>
      </c>
      <c r="M3635" s="2" t="s">
        <v>19206</v>
      </c>
      <c r="N3635" s="2" t="s">
        <v>19207</v>
      </c>
      <c r="O3635">
        <v>1</v>
      </c>
      <c r="P3635" s="2" t="s">
        <v>53</v>
      </c>
      <c r="Q3635">
        <v>100</v>
      </c>
      <c r="R3635">
        <v>0</v>
      </c>
      <c r="S3635" s="2" t="s">
        <v>54</v>
      </c>
      <c r="T3635" s="2" t="s">
        <v>55</v>
      </c>
      <c r="U3635" s="2" t="s">
        <v>305</v>
      </c>
      <c r="V3635" s="2"/>
      <c r="W3635">
        <v>23000</v>
      </c>
      <c r="X3635">
        <v>0</v>
      </c>
      <c r="Y3635">
        <v>0</v>
      </c>
      <c r="Z3635">
        <v>23000</v>
      </c>
      <c r="AB3635" s="2" t="s">
        <v>57</v>
      </c>
      <c r="AC3635">
        <v>16000</v>
      </c>
      <c r="AD3635">
        <v>7000</v>
      </c>
      <c r="AE3635">
        <v>92000</v>
      </c>
      <c r="AF3635">
        <v>1380</v>
      </c>
      <c r="AG3635" s="2" t="s">
        <v>19641</v>
      </c>
      <c r="AH3635" s="2"/>
      <c r="AI3635" s="1">
        <v>46206</v>
      </c>
      <c r="AJ3635" s="2" t="s">
        <v>87</v>
      </c>
      <c r="AK3635" s="2" t="s">
        <v>58</v>
      </c>
      <c r="AM3635" s="2" t="s">
        <v>59</v>
      </c>
      <c r="AP3635" s="2" t="s">
        <v>60</v>
      </c>
      <c r="AQ3635" s="2" t="s">
        <v>41</v>
      </c>
      <c r="AR3635">
        <v>69000</v>
      </c>
      <c r="AS3635" s="2" t="str">
        <f>_xlfn.IFNA(IF(VLOOKUP(all_resi[[#This Row],[No. Waybill]],settle_reconcile[No. Waybill],1,0)="","Recon","Recon"),"-")</f>
        <v>Recon</v>
      </c>
      <c r="AT3635" s="2">
        <f>all_resi[[#This Row],[Nilai COD]]-all_resi[[#This Row],[COD Fee]]-all_resi[[#This Row],[Total Biaya Setelah Diskon]]</f>
        <v>83620</v>
      </c>
      <c r="AU3635" s="2">
        <f>IF(all_resi[[#This Row],[Waktu Terima]]="","",_xlfn.DAYS(all_resi[[#This Row],[Waktu Terima]],all_resi[[#This Row],[Tanggal Pengiriman]]))</f>
        <v>2</v>
      </c>
    </row>
    <row r="3636" spans="1:47" x14ac:dyDescent="0.25">
      <c r="A3636" s="2" t="s">
        <v>19208</v>
      </c>
      <c r="B3636" s="1">
        <v>46204</v>
      </c>
      <c r="C3636" s="2" t="s">
        <v>42</v>
      </c>
      <c r="D3636" s="2" t="s">
        <v>43</v>
      </c>
      <c r="E3636" s="2" t="s">
        <v>44</v>
      </c>
      <c r="F3636" s="2" t="s">
        <v>45</v>
      </c>
      <c r="G3636" s="2" t="s">
        <v>46</v>
      </c>
      <c r="H3636" s="2" t="s">
        <v>80</v>
      </c>
      <c r="I3636" s="2" t="s">
        <v>19209</v>
      </c>
      <c r="J3636" s="2" t="s">
        <v>19210</v>
      </c>
      <c r="K3636" s="2" t="s">
        <v>106</v>
      </c>
      <c r="L3636" s="2" t="s">
        <v>1626</v>
      </c>
      <c r="M3636" s="2" t="s">
        <v>8175</v>
      </c>
      <c r="N3636" s="2" t="s">
        <v>19211</v>
      </c>
      <c r="O3636">
        <v>1</v>
      </c>
      <c r="P3636" s="2" t="s">
        <v>53</v>
      </c>
      <c r="Q3636">
        <v>100</v>
      </c>
      <c r="R3636">
        <v>0</v>
      </c>
      <c r="S3636" s="2" t="s">
        <v>54</v>
      </c>
      <c r="T3636" s="2" t="s">
        <v>55</v>
      </c>
      <c r="U3636" s="2" t="s">
        <v>305</v>
      </c>
      <c r="V3636" s="2"/>
      <c r="W3636">
        <v>43000</v>
      </c>
      <c r="X3636">
        <v>0</v>
      </c>
      <c r="Y3636">
        <v>0</v>
      </c>
      <c r="Z3636">
        <v>43000</v>
      </c>
      <c r="AB3636" s="2" t="s">
        <v>57</v>
      </c>
      <c r="AC3636">
        <v>17200</v>
      </c>
      <c r="AD3636">
        <v>25800</v>
      </c>
      <c r="AE3636">
        <v>111000</v>
      </c>
      <c r="AF3636">
        <v>1665</v>
      </c>
      <c r="AG3636" s="2" t="s">
        <v>19209</v>
      </c>
      <c r="AH3636" s="2"/>
      <c r="AI3636" s="1">
        <v>46208</v>
      </c>
      <c r="AJ3636" s="2" t="s">
        <v>87</v>
      </c>
      <c r="AK3636" s="2" t="s">
        <v>58</v>
      </c>
      <c r="AM3636" s="2" t="s">
        <v>59</v>
      </c>
      <c r="AP3636" s="2" t="s">
        <v>60</v>
      </c>
      <c r="AQ3636" s="2" t="s">
        <v>41</v>
      </c>
      <c r="AR3636">
        <v>68000</v>
      </c>
      <c r="AS3636" s="2" t="str">
        <f>_xlfn.IFNA(IF(VLOOKUP(all_resi[[#This Row],[No. Waybill]],settle_reconcile[No. Waybill],1,0)="","Recon","Recon"),"-")</f>
        <v>Recon</v>
      </c>
      <c r="AT3636" s="2">
        <f>all_resi[[#This Row],[Nilai COD]]-all_resi[[#This Row],[COD Fee]]-all_resi[[#This Row],[Total Biaya Setelah Diskon]]</f>
        <v>83535</v>
      </c>
      <c r="AU3636" s="2">
        <f>IF(all_resi[[#This Row],[Waktu Terima]]="","",_xlfn.DAYS(all_resi[[#This Row],[Waktu Terima]],all_resi[[#This Row],[Tanggal Pengiriman]]))</f>
        <v>4</v>
      </c>
    </row>
    <row r="3637" spans="1:47" x14ac:dyDescent="0.25">
      <c r="A3637" s="2" t="s">
        <v>19118</v>
      </c>
      <c r="B3637" s="1">
        <v>46204</v>
      </c>
      <c r="C3637" s="2" t="s">
        <v>42</v>
      </c>
      <c r="D3637" s="2" t="s">
        <v>43</v>
      </c>
      <c r="E3637" s="2" t="s">
        <v>44</v>
      </c>
      <c r="F3637" s="2" t="s">
        <v>45</v>
      </c>
      <c r="G3637" s="2" t="s">
        <v>46</v>
      </c>
      <c r="H3637" s="2" t="s">
        <v>47</v>
      </c>
      <c r="I3637" s="2" t="s">
        <v>19119</v>
      </c>
      <c r="J3637" s="2" t="s">
        <v>19120</v>
      </c>
      <c r="K3637" s="2" t="s">
        <v>183</v>
      </c>
      <c r="L3637" s="2" t="s">
        <v>243</v>
      </c>
      <c r="M3637" s="2" t="s">
        <v>1881</v>
      </c>
      <c r="N3637" s="2" t="s">
        <v>19121</v>
      </c>
      <c r="O3637">
        <v>1</v>
      </c>
      <c r="P3637" s="2" t="s">
        <v>53</v>
      </c>
      <c r="Q3637">
        <v>100</v>
      </c>
      <c r="R3637">
        <v>0</v>
      </c>
      <c r="S3637" s="2" t="s">
        <v>54</v>
      </c>
      <c r="T3637" s="2" t="s">
        <v>55</v>
      </c>
      <c r="U3637" s="2" t="s">
        <v>97</v>
      </c>
      <c r="V3637" s="2"/>
      <c r="W3637">
        <v>91000</v>
      </c>
      <c r="X3637">
        <v>0</v>
      </c>
      <c r="Y3637">
        <v>0</v>
      </c>
      <c r="Z3637">
        <v>91000</v>
      </c>
      <c r="AB3637" s="2" t="s">
        <v>57</v>
      </c>
      <c r="AC3637">
        <v>36400</v>
      </c>
      <c r="AD3637">
        <v>54600</v>
      </c>
      <c r="AE3637">
        <v>161000</v>
      </c>
      <c r="AF3637">
        <v>2415</v>
      </c>
      <c r="AG3637" s="2"/>
      <c r="AH3637" s="2"/>
      <c r="AI3637" s="1"/>
      <c r="AJ3637" s="2"/>
      <c r="AK3637" s="2" t="s">
        <v>67</v>
      </c>
      <c r="AM3637" s="2" t="s">
        <v>59</v>
      </c>
      <c r="AP3637" s="2" t="s">
        <v>60</v>
      </c>
      <c r="AQ3637" s="2" t="s">
        <v>41</v>
      </c>
      <c r="AR3637">
        <v>70000</v>
      </c>
      <c r="AS3637" s="2" t="str">
        <f>_xlfn.IFNA(IF(VLOOKUP(all_resi[[#This Row],[No. Waybill]],settle_reconcile[No. Waybill],1,0)="","Recon","Recon"),"-")</f>
        <v>-</v>
      </c>
      <c r="AT3637" s="2">
        <f>all_resi[[#This Row],[Nilai COD]]-all_resi[[#This Row],[COD Fee]]-all_resi[[#This Row],[Total Biaya Setelah Diskon]]</f>
        <v>103985</v>
      </c>
      <c r="AU3637" s="2" t="str">
        <f>IF(all_resi[[#This Row],[Waktu Terima]]="","",_xlfn.DAYS(all_resi[[#This Row],[Waktu Terima]],all_resi[[#This Row],[Tanggal Pengiriman]]))</f>
        <v/>
      </c>
    </row>
    <row r="3638" spans="1:47" x14ac:dyDescent="0.25">
      <c r="A3638" s="2" t="s">
        <v>19096</v>
      </c>
      <c r="B3638" s="1">
        <v>46204</v>
      </c>
      <c r="C3638" s="2" t="s">
        <v>42</v>
      </c>
      <c r="D3638" s="2" t="s">
        <v>43</v>
      </c>
      <c r="E3638" s="2" t="s">
        <v>44</v>
      </c>
      <c r="F3638" s="2" t="s">
        <v>45</v>
      </c>
      <c r="G3638" s="2" t="s">
        <v>46</v>
      </c>
      <c r="H3638" s="2" t="s">
        <v>47</v>
      </c>
      <c r="I3638" s="2" t="s">
        <v>19097</v>
      </c>
      <c r="J3638" s="2" t="s">
        <v>19098</v>
      </c>
      <c r="K3638" s="2" t="s">
        <v>75</v>
      </c>
      <c r="L3638" s="2" t="s">
        <v>1747</v>
      </c>
      <c r="M3638" s="2" t="s">
        <v>19099</v>
      </c>
      <c r="N3638" s="2" t="s">
        <v>19100</v>
      </c>
      <c r="O3638">
        <v>1</v>
      </c>
      <c r="P3638" s="2" t="s">
        <v>53</v>
      </c>
      <c r="Q3638">
        <v>100</v>
      </c>
      <c r="R3638">
        <v>0</v>
      </c>
      <c r="S3638" s="2" t="s">
        <v>54</v>
      </c>
      <c r="T3638" s="2" t="s">
        <v>55</v>
      </c>
      <c r="U3638" s="2" t="s">
        <v>147</v>
      </c>
      <c r="V3638" s="2"/>
      <c r="W3638">
        <v>61000</v>
      </c>
      <c r="X3638">
        <v>0</v>
      </c>
      <c r="Y3638">
        <v>0</v>
      </c>
      <c r="Z3638">
        <v>61000</v>
      </c>
      <c r="AB3638" s="2" t="s">
        <v>57</v>
      </c>
      <c r="AC3638">
        <v>24400</v>
      </c>
      <c r="AD3638">
        <v>36600</v>
      </c>
      <c r="AE3638">
        <v>131000</v>
      </c>
      <c r="AF3638">
        <v>1965</v>
      </c>
      <c r="AG3638" s="2"/>
      <c r="AH3638" s="2"/>
      <c r="AI3638" s="1"/>
      <c r="AJ3638" s="2"/>
      <c r="AK3638" s="2" t="s">
        <v>67</v>
      </c>
      <c r="AM3638" s="2" t="s">
        <v>59</v>
      </c>
      <c r="AP3638" s="2" t="s">
        <v>60</v>
      </c>
      <c r="AQ3638" s="2" t="s">
        <v>41</v>
      </c>
      <c r="AR3638">
        <v>70000</v>
      </c>
      <c r="AS3638" s="2" t="str">
        <f>_xlfn.IFNA(IF(VLOOKUP(all_resi[[#This Row],[No. Waybill]],settle_reconcile[No. Waybill],1,0)="","Recon","Recon"),"-")</f>
        <v>-</v>
      </c>
      <c r="AT3638" s="2">
        <f>all_resi[[#This Row],[Nilai COD]]-all_resi[[#This Row],[COD Fee]]-all_resi[[#This Row],[Total Biaya Setelah Diskon]]</f>
        <v>92435</v>
      </c>
      <c r="AU3638" s="2" t="str">
        <f>IF(all_resi[[#This Row],[Waktu Terima]]="","",_xlfn.DAYS(all_resi[[#This Row],[Waktu Terima]],all_resi[[#This Row],[Tanggal Pengiriman]]))</f>
        <v/>
      </c>
    </row>
    <row r="3639" spans="1:47" x14ac:dyDescent="0.25">
      <c r="A3639" s="2" t="s">
        <v>19083</v>
      </c>
      <c r="B3639" s="1">
        <v>46204</v>
      </c>
      <c r="C3639" s="2" t="s">
        <v>42</v>
      </c>
      <c r="D3639" s="2" t="s">
        <v>43</v>
      </c>
      <c r="E3639" s="2" t="s">
        <v>44</v>
      </c>
      <c r="F3639" s="2" t="s">
        <v>45</v>
      </c>
      <c r="G3639" s="2" t="s">
        <v>46</v>
      </c>
      <c r="H3639" s="2" t="s">
        <v>47</v>
      </c>
      <c r="I3639" s="2" t="s">
        <v>19084</v>
      </c>
      <c r="J3639" s="2" t="s">
        <v>19085</v>
      </c>
      <c r="K3639" s="2" t="s">
        <v>183</v>
      </c>
      <c r="L3639" s="2" t="s">
        <v>184</v>
      </c>
      <c r="M3639" s="2" t="s">
        <v>19086</v>
      </c>
      <c r="N3639" s="2" t="s">
        <v>19087</v>
      </c>
      <c r="O3639">
        <v>1</v>
      </c>
      <c r="P3639" s="2" t="s">
        <v>53</v>
      </c>
      <c r="Q3639">
        <v>100</v>
      </c>
      <c r="R3639">
        <v>0</v>
      </c>
      <c r="S3639" s="2" t="s">
        <v>54</v>
      </c>
      <c r="T3639" s="2" t="s">
        <v>55</v>
      </c>
      <c r="U3639" s="2" t="s">
        <v>207</v>
      </c>
      <c r="V3639" s="2"/>
      <c r="W3639">
        <v>91000</v>
      </c>
      <c r="X3639">
        <v>0</v>
      </c>
      <c r="Y3639">
        <v>0</v>
      </c>
      <c r="Z3639">
        <v>91000</v>
      </c>
      <c r="AB3639" s="2" t="s">
        <v>57</v>
      </c>
      <c r="AC3639">
        <v>36400</v>
      </c>
      <c r="AD3639">
        <v>54600</v>
      </c>
      <c r="AE3639">
        <v>161000</v>
      </c>
      <c r="AF3639">
        <v>2415</v>
      </c>
      <c r="AG3639" s="2"/>
      <c r="AH3639" s="2"/>
      <c r="AI3639" s="1"/>
      <c r="AJ3639" s="2"/>
      <c r="AK3639" s="2" t="s">
        <v>67</v>
      </c>
      <c r="AM3639" s="2" t="s">
        <v>59</v>
      </c>
      <c r="AP3639" s="2" t="s">
        <v>60</v>
      </c>
      <c r="AQ3639" s="2" t="s">
        <v>41</v>
      </c>
      <c r="AR3639">
        <v>70000</v>
      </c>
      <c r="AS3639" s="2" t="str">
        <f>_xlfn.IFNA(IF(VLOOKUP(all_resi[[#This Row],[No. Waybill]],settle_reconcile[No. Waybill],1,0)="","Recon","Recon"),"-")</f>
        <v>-</v>
      </c>
      <c r="AT3639" s="2">
        <f>all_resi[[#This Row],[Nilai COD]]-all_resi[[#This Row],[COD Fee]]-all_resi[[#This Row],[Total Biaya Setelah Diskon]]</f>
        <v>103985</v>
      </c>
      <c r="AU3639" s="2" t="str">
        <f>IF(all_resi[[#This Row],[Waktu Terima]]="","",_xlfn.DAYS(all_resi[[#This Row],[Waktu Terima]],all_resi[[#This Row],[Tanggal Pengiriman]]))</f>
        <v/>
      </c>
    </row>
    <row r="3640" spans="1:47" x14ac:dyDescent="0.25">
      <c r="A3640" s="2" t="s">
        <v>19126</v>
      </c>
      <c r="B3640" s="1">
        <v>46204</v>
      </c>
      <c r="C3640" s="2" t="s">
        <v>42</v>
      </c>
      <c r="D3640" s="2" t="s">
        <v>43</v>
      </c>
      <c r="E3640" s="2" t="s">
        <v>44</v>
      </c>
      <c r="F3640" s="2" t="s">
        <v>45</v>
      </c>
      <c r="G3640" s="2" t="s">
        <v>46</v>
      </c>
      <c r="H3640" s="2" t="s">
        <v>47</v>
      </c>
      <c r="I3640" s="2" t="s">
        <v>19127</v>
      </c>
      <c r="J3640" s="2" t="s">
        <v>19128</v>
      </c>
      <c r="K3640" s="2" t="s">
        <v>177</v>
      </c>
      <c r="L3640" s="2" t="s">
        <v>896</v>
      </c>
      <c r="M3640" s="2" t="s">
        <v>14814</v>
      </c>
      <c r="N3640" s="2" t="s">
        <v>19129</v>
      </c>
      <c r="O3640">
        <v>1</v>
      </c>
      <c r="P3640" s="2" t="s">
        <v>53</v>
      </c>
      <c r="Q3640">
        <v>100</v>
      </c>
      <c r="R3640">
        <v>0</v>
      </c>
      <c r="S3640" s="2" t="s">
        <v>54</v>
      </c>
      <c r="T3640" s="2" t="s">
        <v>55</v>
      </c>
      <c r="U3640" s="2" t="s">
        <v>207</v>
      </c>
      <c r="V3640" s="2"/>
      <c r="W3640">
        <v>87000</v>
      </c>
      <c r="X3640">
        <v>0</v>
      </c>
      <c r="Y3640">
        <v>0</v>
      </c>
      <c r="Z3640">
        <v>87000</v>
      </c>
      <c r="AB3640" s="2" t="s">
        <v>57</v>
      </c>
      <c r="AC3640">
        <v>34800</v>
      </c>
      <c r="AD3640">
        <v>52200</v>
      </c>
      <c r="AE3640">
        <v>157000</v>
      </c>
      <c r="AF3640">
        <v>2355</v>
      </c>
      <c r="AG3640" s="2"/>
      <c r="AH3640" s="2"/>
      <c r="AI3640" s="1"/>
      <c r="AJ3640" s="2"/>
      <c r="AK3640" s="2" t="s">
        <v>67</v>
      </c>
      <c r="AM3640" s="2" t="s">
        <v>59</v>
      </c>
      <c r="AP3640" s="2" t="s">
        <v>60</v>
      </c>
      <c r="AQ3640" s="2" t="s">
        <v>41</v>
      </c>
      <c r="AR3640">
        <v>70000</v>
      </c>
      <c r="AS3640" s="2" t="str">
        <f>_xlfn.IFNA(IF(VLOOKUP(all_resi[[#This Row],[No. Waybill]],settle_reconcile[No. Waybill],1,0)="","Recon","Recon"),"-")</f>
        <v>-</v>
      </c>
      <c r="AT3640" s="2">
        <f>all_resi[[#This Row],[Nilai COD]]-all_resi[[#This Row],[COD Fee]]-all_resi[[#This Row],[Total Biaya Setelah Diskon]]</f>
        <v>102445</v>
      </c>
      <c r="AU3640" s="2" t="str">
        <f>IF(all_resi[[#This Row],[Waktu Terima]]="","",_xlfn.DAYS(all_resi[[#This Row],[Waktu Terima]],all_resi[[#This Row],[Tanggal Pengiriman]]))</f>
        <v/>
      </c>
    </row>
    <row r="3641" spans="1:47" x14ac:dyDescent="0.25">
      <c r="A3641" s="2" t="s">
        <v>19122</v>
      </c>
      <c r="B3641" s="1">
        <v>46204</v>
      </c>
      <c r="C3641" s="2" t="s">
        <v>42</v>
      </c>
      <c r="D3641" s="2" t="s">
        <v>43</v>
      </c>
      <c r="E3641" s="2" t="s">
        <v>44</v>
      </c>
      <c r="F3641" s="2" t="s">
        <v>45</v>
      </c>
      <c r="G3641" s="2" t="s">
        <v>46</v>
      </c>
      <c r="H3641" s="2" t="s">
        <v>47</v>
      </c>
      <c r="I3641" s="2" t="s">
        <v>19123</v>
      </c>
      <c r="J3641" s="2" t="s">
        <v>19124</v>
      </c>
      <c r="K3641" s="2" t="s">
        <v>121</v>
      </c>
      <c r="L3641" s="2" t="s">
        <v>274</v>
      </c>
      <c r="M3641" s="2" t="s">
        <v>275</v>
      </c>
      <c r="N3641" s="2" t="s">
        <v>19125</v>
      </c>
      <c r="O3641">
        <v>1</v>
      </c>
      <c r="P3641" s="2" t="s">
        <v>53</v>
      </c>
      <c r="Q3641">
        <v>100</v>
      </c>
      <c r="R3641">
        <v>0</v>
      </c>
      <c r="S3641" s="2" t="s">
        <v>54</v>
      </c>
      <c r="T3641" s="2" t="s">
        <v>55</v>
      </c>
      <c r="U3641" s="2" t="s">
        <v>235</v>
      </c>
      <c r="V3641" s="2"/>
      <c r="W3641">
        <v>68000</v>
      </c>
      <c r="X3641">
        <v>0</v>
      </c>
      <c r="Y3641">
        <v>0</v>
      </c>
      <c r="Z3641">
        <v>68000</v>
      </c>
      <c r="AB3641" s="2" t="s">
        <v>57</v>
      </c>
      <c r="AC3641">
        <v>27200</v>
      </c>
      <c r="AD3641">
        <v>40800</v>
      </c>
      <c r="AE3641">
        <v>152000</v>
      </c>
      <c r="AF3641">
        <v>2280</v>
      </c>
      <c r="AG3641" s="2"/>
      <c r="AH3641" s="2"/>
      <c r="AI3641" s="1"/>
      <c r="AJ3641" s="2"/>
      <c r="AK3641" s="2" t="s">
        <v>67</v>
      </c>
      <c r="AM3641" s="2" t="s">
        <v>59</v>
      </c>
      <c r="AP3641" s="2" t="s">
        <v>60</v>
      </c>
      <c r="AQ3641" s="2" t="s">
        <v>41</v>
      </c>
      <c r="AR3641">
        <v>84000</v>
      </c>
      <c r="AS3641" s="2" t="str">
        <f>_xlfn.IFNA(IF(VLOOKUP(all_resi[[#This Row],[No. Waybill]],settle_reconcile[No. Waybill],1,0)="","Recon","Recon"),"-")</f>
        <v>-</v>
      </c>
      <c r="AT3641" s="2">
        <f>all_resi[[#This Row],[Nilai COD]]-all_resi[[#This Row],[COD Fee]]-all_resi[[#This Row],[Total Biaya Setelah Diskon]]</f>
        <v>108920</v>
      </c>
      <c r="AU3641" s="2" t="str">
        <f>IF(all_resi[[#This Row],[Waktu Terima]]="","",_xlfn.DAYS(all_resi[[#This Row],[Waktu Terima]],all_resi[[#This Row],[Tanggal Pengiriman]]))</f>
        <v/>
      </c>
    </row>
    <row r="3642" spans="1:47" x14ac:dyDescent="0.25">
      <c r="A3642" s="2" t="s">
        <v>19092</v>
      </c>
      <c r="B3642" s="1">
        <v>46204</v>
      </c>
      <c r="C3642" s="2" t="s">
        <v>42</v>
      </c>
      <c r="D3642" s="2" t="s">
        <v>43</v>
      </c>
      <c r="E3642" s="2" t="s">
        <v>44</v>
      </c>
      <c r="F3642" s="2" t="s">
        <v>45</v>
      </c>
      <c r="G3642" s="2" t="s">
        <v>46</v>
      </c>
      <c r="H3642" s="2" t="s">
        <v>47</v>
      </c>
      <c r="I3642" s="2" t="s">
        <v>19093</v>
      </c>
      <c r="J3642" s="2" t="s">
        <v>19094</v>
      </c>
      <c r="K3642" s="2" t="s">
        <v>183</v>
      </c>
      <c r="L3642" s="2" t="s">
        <v>1198</v>
      </c>
      <c r="M3642" s="2" t="s">
        <v>3267</v>
      </c>
      <c r="N3642" s="2" t="s">
        <v>19095</v>
      </c>
      <c r="O3642">
        <v>1</v>
      </c>
      <c r="P3642" s="2" t="s">
        <v>53</v>
      </c>
      <c r="Q3642">
        <v>100</v>
      </c>
      <c r="R3642">
        <v>0</v>
      </c>
      <c r="S3642" s="2" t="s">
        <v>54</v>
      </c>
      <c r="T3642" s="2" t="s">
        <v>55</v>
      </c>
      <c r="U3642" s="2" t="s">
        <v>147</v>
      </c>
      <c r="V3642" s="2"/>
      <c r="W3642">
        <v>91000</v>
      </c>
      <c r="X3642">
        <v>0</v>
      </c>
      <c r="Y3642">
        <v>0</v>
      </c>
      <c r="Z3642">
        <v>91000</v>
      </c>
      <c r="AB3642" s="2" t="s">
        <v>57</v>
      </c>
      <c r="AC3642">
        <v>36400</v>
      </c>
      <c r="AD3642">
        <v>54600</v>
      </c>
      <c r="AE3642">
        <v>160000</v>
      </c>
      <c r="AF3642">
        <v>2400</v>
      </c>
      <c r="AG3642" s="2"/>
      <c r="AH3642" s="2"/>
      <c r="AI3642" s="1"/>
      <c r="AJ3642" s="2"/>
      <c r="AK3642" s="2" t="s">
        <v>67</v>
      </c>
      <c r="AM3642" s="2" t="s">
        <v>59</v>
      </c>
      <c r="AP3642" s="2" t="s">
        <v>60</v>
      </c>
      <c r="AQ3642" s="2" t="s">
        <v>41</v>
      </c>
      <c r="AR3642">
        <v>69000</v>
      </c>
      <c r="AS3642" s="2" t="str">
        <f>_xlfn.IFNA(IF(VLOOKUP(all_resi[[#This Row],[No. Waybill]],settle_reconcile[No. Waybill],1,0)="","Recon","Recon"),"-")</f>
        <v>-</v>
      </c>
      <c r="AT3642" s="2">
        <f>all_resi[[#This Row],[Nilai COD]]-all_resi[[#This Row],[COD Fee]]-all_resi[[#This Row],[Total Biaya Setelah Diskon]]</f>
        <v>103000</v>
      </c>
      <c r="AU3642" s="2" t="str">
        <f>IF(all_resi[[#This Row],[Waktu Terima]]="","",_xlfn.DAYS(all_resi[[#This Row],[Waktu Terima]],all_resi[[#This Row],[Tanggal Pengiriman]]))</f>
        <v/>
      </c>
    </row>
    <row r="3643" spans="1:47" x14ac:dyDescent="0.25">
      <c r="A3643" s="2" t="s">
        <v>19109</v>
      </c>
      <c r="B3643" s="1">
        <v>46204</v>
      </c>
      <c r="C3643" s="2" t="s">
        <v>42</v>
      </c>
      <c r="D3643" s="2" t="s">
        <v>43</v>
      </c>
      <c r="E3643" s="2" t="s">
        <v>44</v>
      </c>
      <c r="F3643" s="2" t="s">
        <v>45</v>
      </c>
      <c r="G3643" s="2" t="s">
        <v>46</v>
      </c>
      <c r="H3643" s="2" t="s">
        <v>47</v>
      </c>
      <c r="I3643" s="2" t="s">
        <v>4379</v>
      </c>
      <c r="J3643" s="2" t="s">
        <v>19110</v>
      </c>
      <c r="K3643" s="2" t="s">
        <v>177</v>
      </c>
      <c r="L3643" s="2" t="s">
        <v>2851</v>
      </c>
      <c r="M3643" s="2" t="s">
        <v>19111</v>
      </c>
      <c r="N3643" s="2" t="s">
        <v>19112</v>
      </c>
      <c r="O3643">
        <v>1</v>
      </c>
      <c r="P3643" s="2" t="s">
        <v>53</v>
      </c>
      <c r="Q3643">
        <v>100</v>
      </c>
      <c r="R3643">
        <v>0</v>
      </c>
      <c r="S3643" s="2" t="s">
        <v>54</v>
      </c>
      <c r="T3643" s="2" t="s">
        <v>55</v>
      </c>
      <c r="U3643" s="2" t="s">
        <v>147</v>
      </c>
      <c r="V3643" s="2"/>
      <c r="W3643">
        <v>114000</v>
      </c>
      <c r="X3643">
        <v>0</v>
      </c>
      <c r="Y3643">
        <v>0</v>
      </c>
      <c r="Z3643">
        <v>114000</v>
      </c>
      <c r="AB3643" s="2" t="s">
        <v>57</v>
      </c>
      <c r="AC3643">
        <v>45600</v>
      </c>
      <c r="AD3643">
        <v>68400</v>
      </c>
      <c r="AE3643">
        <v>185000</v>
      </c>
      <c r="AF3643">
        <v>2775</v>
      </c>
      <c r="AG3643" s="2" t="s">
        <v>4379</v>
      </c>
      <c r="AH3643" s="2"/>
      <c r="AI3643" s="1">
        <v>46211</v>
      </c>
      <c r="AJ3643" s="2"/>
      <c r="AK3643" s="2" t="s">
        <v>58</v>
      </c>
      <c r="AM3643" s="2" t="s">
        <v>59</v>
      </c>
      <c r="AP3643" s="2" t="s">
        <v>60</v>
      </c>
      <c r="AQ3643" s="2" t="s">
        <v>41</v>
      </c>
      <c r="AR3643">
        <v>71000</v>
      </c>
      <c r="AS3643" s="2" t="str">
        <f>_xlfn.IFNA(IF(VLOOKUP(all_resi[[#This Row],[No. Waybill]],settle_reconcile[No. Waybill],1,0)="","Recon","Recon"),"-")</f>
        <v>-</v>
      </c>
      <c r="AT3643" s="2">
        <f>all_resi[[#This Row],[Nilai COD]]-all_resi[[#This Row],[COD Fee]]-all_resi[[#This Row],[Total Biaya Setelah Diskon]]</f>
        <v>113825</v>
      </c>
      <c r="AU3643" s="2">
        <f>IF(all_resi[[#This Row],[Waktu Terima]]="","",_xlfn.DAYS(all_resi[[#This Row],[Waktu Terima]],all_resi[[#This Row],[Tanggal Pengiriman]]))</f>
        <v>7</v>
      </c>
    </row>
    <row r="3644" spans="1:47" x14ac:dyDescent="0.25">
      <c r="A3644" s="2" t="s">
        <v>19113</v>
      </c>
      <c r="B3644" s="1">
        <v>46204</v>
      </c>
      <c r="C3644" s="2" t="s">
        <v>42</v>
      </c>
      <c r="D3644" s="2" t="s">
        <v>43</v>
      </c>
      <c r="E3644" s="2" t="s">
        <v>44</v>
      </c>
      <c r="F3644" s="2" t="s">
        <v>45</v>
      </c>
      <c r="G3644" s="2" t="s">
        <v>46</v>
      </c>
      <c r="H3644" s="2" t="s">
        <v>47</v>
      </c>
      <c r="I3644" s="2" t="s">
        <v>19114</v>
      </c>
      <c r="J3644" s="2" t="s">
        <v>19115</v>
      </c>
      <c r="K3644" s="2" t="s">
        <v>100</v>
      </c>
      <c r="L3644" s="2" t="s">
        <v>405</v>
      </c>
      <c r="M3644" s="2" t="s">
        <v>19116</v>
      </c>
      <c r="N3644" s="2" t="s">
        <v>19117</v>
      </c>
      <c r="O3644">
        <v>1</v>
      </c>
      <c r="P3644" s="2" t="s">
        <v>53</v>
      </c>
      <c r="Q3644">
        <v>100</v>
      </c>
      <c r="R3644">
        <v>0</v>
      </c>
      <c r="S3644" s="2" t="s">
        <v>54</v>
      </c>
      <c r="T3644" s="2" t="s">
        <v>55</v>
      </c>
      <c r="U3644" s="2" t="s">
        <v>147</v>
      </c>
      <c r="V3644" s="2"/>
      <c r="W3644">
        <v>15000</v>
      </c>
      <c r="X3644">
        <v>0</v>
      </c>
      <c r="Y3644">
        <v>0</v>
      </c>
      <c r="Z3644">
        <v>15000</v>
      </c>
      <c r="AB3644" s="2" t="s">
        <v>57</v>
      </c>
      <c r="AC3644">
        <v>9000</v>
      </c>
      <c r="AD3644">
        <v>6000</v>
      </c>
      <c r="AE3644">
        <v>85000</v>
      </c>
      <c r="AF3644">
        <v>1275</v>
      </c>
      <c r="AG3644" s="2" t="s">
        <v>19114</v>
      </c>
      <c r="AH3644" s="2"/>
      <c r="AI3644" s="1">
        <v>46206</v>
      </c>
      <c r="AJ3644" s="2"/>
      <c r="AK3644" s="2" t="s">
        <v>58</v>
      </c>
      <c r="AM3644" s="2" t="s">
        <v>59</v>
      </c>
      <c r="AP3644" s="2" t="s">
        <v>60</v>
      </c>
      <c r="AQ3644" s="2" t="s">
        <v>41</v>
      </c>
      <c r="AR3644">
        <v>70000</v>
      </c>
      <c r="AS3644" s="2" t="str">
        <f>_xlfn.IFNA(IF(VLOOKUP(all_resi[[#This Row],[No. Waybill]],settle_reconcile[No. Waybill],1,0)="","Recon","Recon"),"-")</f>
        <v>Recon</v>
      </c>
      <c r="AT3644" s="2">
        <f>all_resi[[#This Row],[Nilai COD]]-all_resi[[#This Row],[COD Fee]]-all_resi[[#This Row],[Total Biaya Setelah Diskon]]</f>
        <v>77725</v>
      </c>
      <c r="AU3644" s="2">
        <f>IF(all_resi[[#This Row],[Waktu Terima]]="","",_xlfn.DAYS(all_resi[[#This Row],[Waktu Terima]],all_resi[[#This Row],[Tanggal Pengiriman]]))</f>
        <v>2</v>
      </c>
    </row>
    <row r="3645" spans="1:47" x14ac:dyDescent="0.25">
      <c r="A3645" s="2" t="s">
        <v>19290</v>
      </c>
      <c r="B3645" s="1">
        <v>46204</v>
      </c>
      <c r="C3645" s="2" t="s">
        <v>42</v>
      </c>
      <c r="D3645" s="2" t="s">
        <v>43</v>
      </c>
      <c r="E3645" s="2" t="s">
        <v>44</v>
      </c>
      <c r="F3645" s="2" t="s">
        <v>45</v>
      </c>
      <c r="G3645" s="2" t="s">
        <v>46</v>
      </c>
      <c r="H3645" s="2" t="s">
        <v>47</v>
      </c>
      <c r="I3645" s="2" t="s">
        <v>19291</v>
      </c>
      <c r="J3645" s="2" t="s">
        <v>19292</v>
      </c>
      <c r="K3645" s="2" t="s">
        <v>75</v>
      </c>
      <c r="L3645" s="2" t="s">
        <v>355</v>
      </c>
      <c r="M3645" s="2" t="s">
        <v>2257</v>
      </c>
      <c r="N3645" s="2" t="s">
        <v>19293</v>
      </c>
      <c r="O3645">
        <v>1</v>
      </c>
      <c r="P3645" s="2" t="s">
        <v>53</v>
      </c>
      <c r="Q3645">
        <v>100</v>
      </c>
      <c r="R3645">
        <v>0</v>
      </c>
      <c r="S3645" s="2" t="s">
        <v>54</v>
      </c>
      <c r="T3645" s="2" t="s">
        <v>55</v>
      </c>
      <c r="U3645" s="2" t="s">
        <v>420</v>
      </c>
      <c r="V3645" s="2"/>
      <c r="W3645">
        <v>60000</v>
      </c>
      <c r="X3645">
        <v>0</v>
      </c>
      <c r="Y3645">
        <v>0</v>
      </c>
      <c r="Z3645">
        <v>60000</v>
      </c>
      <c r="AB3645" s="2" t="s">
        <v>57</v>
      </c>
      <c r="AC3645">
        <v>24000</v>
      </c>
      <c r="AD3645">
        <v>36000</v>
      </c>
      <c r="AE3645">
        <v>140000</v>
      </c>
      <c r="AF3645">
        <v>2100</v>
      </c>
      <c r="AG3645" s="2" t="s">
        <v>19291</v>
      </c>
      <c r="AH3645" s="2"/>
      <c r="AI3645" s="1">
        <v>46209</v>
      </c>
      <c r="AJ3645" s="2"/>
      <c r="AK3645" s="2" t="s">
        <v>58</v>
      </c>
      <c r="AM3645" s="2" t="s">
        <v>59</v>
      </c>
      <c r="AP3645" s="2" t="s">
        <v>60</v>
      </c>
      <c r="AQ3645" s="2" t="s">
        <v>41</v>
      </c>
      <c r="AR3645">
        <v>80000</v>
      </c>
      <c r="AS3645" s="2" t="str">
        <f>_xlfn.IFNA(IF(VLOOKUP(all_resi[[#This Row],[No. Waybill]],settle_reconcile[No. Waybill],1,0)="","Recon","Recon"),"-")</f>
        <v>Recon</v>
      </c>
      <c r="AT3645" s="2">
        <f>all_resi[[#This Row],[Nilai COD]]-all_resi[[#This Row],[COD Fee]]-all_resi[[#This Row],[Total Biaya Setelah Diskon]]</f>
        <v>101900</v>
      </c>
      <c r="AU3645" s="2">
        <f>IF(all_resi[[#This Row],[Waktu Terima]]="","",_xlfn.DAYS(all_resi[[#This Row],[Waktu Terima]],all_resi[[#This Row],[Tanggal Pengiriman]]))</f>
        <v>5</v>
      </c>
    </row>
    <row r="3646" spans="1:47" x14ac:dyDescent="0.25">
      <c r="A3646" s="2" t="s">
        <v>19268</v>
      </c>
      <c r="B3646" s="1">
        <v>46204</v>
      </c>
      <c r="C3646" s="2" t="s">
        <v>42</v>
      </c>
      <c r="D3646" s="2" t="s">
        <v>43</v>
      </c>
      <c r="E3646" s="2" t="s">
        <v>44</v>
      </c>
      <c r="F3646" s="2" t="s">
        <v>45</v>
      </c>
      <c r="G3646" s="2" t="s">
        <v>46</v>
      </c>
      <c r="H3646" s="2" t="s">
        <v>80</v>
      </c>
      <c r="I3646" s="2" t="s">
        <v>19269</v>
      </c>
      <c r="J3646" s="2" t="s">
        <v>19270</v>
      </c>
      <c r="K3646" s="2" t="s">
        <v>126</v>
      </c>
      <c r="L3646" s="2" t="s">
        <v>1397</v>
      </c>
      <c r="M3646" s="2" t="s">
        <v>10927</v>
      </c>
      <c r="N3646" s="2" t="s">
        <v>19271</v>
      </c>
      <c r="O3646">
        <v>1</v>
      </c>
      <c r="P3646" s="2" t="s">
        <v>53</v>
      </c>
      <c r="Q3646">
        <v>100</v>
      </c>
      <c r="R3646">
        <v>0</v>
      </c>
      <c r="S3646" s="2" t="s">
        <v>54</v>
      </c>
      <c r="T3646" s="2" t="s">
        <v>55</v>
      </c>
      <c r="U3646" s="2" t="s">
        <v>711</v>
      </c>
      <c r="V3646" s="2"/>
      <c r="W3646">
        <v>44000</v>
      </c>
      <c r="X3646">
        <v>0</v>
      </c>
      <c r="Y3646">
        <v>0</v>
      </c>
      <c r="Z3646">
        <v>44000</v>
      </c>
      <c r="AB3646" s="2" t="s">
        <v>57</v>
      </c>
      <c r="AC3646">
        <v>17600</v>
      </c>
      <c r="AD3646">
        <v>26400</v>
      </c>
      <c r="AE3646">
        <v>175000</v>
      </c>
      <c r="AF3646">
        <v>2625</v>
      </c>
      <c r="AG3646" s="2"/>
      <c r="AH3646" s="2"/>
      <c r="AI3646" s="1"/>
      <c r="AJ3646" s="2" t="s">
        <v>87</v>
      </c>
      <c r="AK3646" s="2" t="s">
        <v>67</v>
      </c>
      <c r="AM3646" s="2" t="s">
        <v>59</v>
      </c>
      <c r="AP3646" s="2" t="s">
        <v>60</v>
      </c>
      <c r="AQ3646" s="2" t="s">
        <v>41</v>
      </c>
      <c r="AR3646">
        <v>131000</v>
      </c>
      <c r="AS3646" s="2" t="str">
        <f>_xlfn.IFNA(IF(VLOOKUP(all_resi[[#This Row],[No. Waybill]],settle_reconcile[No. Waybill],1,0)="","Recon","Recon"),"-")</f>
        <v>-</v>
      </c>
      <c r="AT3646" s="2">
        <f>all_resi[[#This Row],[Nilai COD]]-all_resi[[#This Row],[COD Fee]]-all_resi[[#This Row],[Total Biaya Setelah Diskon]]</f>
        <v>145975</v>
      </c>
      <c r="AU3646" s="2" t="str">
        <f>IF(all_resi[[#This Row],[Waktu Terima]]="","",_xlfn.DAYS(all_resi[[#This Row],[Waktu Terima]],all_resi[[#This Row],[Tanggal Pengiriman]]))</f>
        <v/>
      </c>
    </row>
    <row r="3647" spans="1:47" x14ac:dyDescent="0.25">
      <c r="A3647" s="2" t="s">
        <v>19260</v>
      </c>
      <c r="B3647" s="1">
        <v>46204</v>
      </c>
      <c r="C3647" s="2" t="s">
        <v>42</v>
      </c>
      <c r="D3647" s="2" t="s">
        <v>43</v>
      </c>
      <c r="E3647" s="2" t="s">
        <v>44</v>
      </c>
      <c r="F3647" s="2" t="s">
        <v>45</v>
      </c>
      <c r="G3647" s="2" t="s">
        <v>46</v>
      </c>
      <c r="H3647" s="2" t="s">
        <v>80</v>
      </c>
      <c r="I3647" s="2" t="s">
        <v>19261</v>
      </c>
      <c r="J3647" s="2" t="s">
        <v>19262</v>
      </c>
      <c r="K3647" s="2" t="s">
        <v>116</v>
      </c>
      <c r="L3647" s="2" t="s">
        <v>317</v>
      </c>
      <c r="M3647" s="2" t="s">
        <v>12036</v>
      </c>
      <c r="N3647" s="2" t="s">
        <v>19263</v>
      </c>
      <c r="O3647">
        <v>1</v>
      </c>
      <c r="P3647" s="2" t="s">
        <v>53</v>
      </c>
      <c r="Q3647">
        <v>100</v>
      </c>
      <c r="R3647">
        <v>0</v>
      </c>
      <c r="S3647" s="2" t="s">
        <v>54</v>
      </c>
      <c r="T3647" s="2" t="s">
        <v>55</v>
      </c>
      <c r="U3647" s="2" t="s">
        <v>86</v>
      </c>
      <c r="V3647" s="2"/>
      <c r="W3647">
        <v>12000</v>
      </c>
      <c r="X3647">
        <v>0</v>
      </c>
      <c r="Y3647">
        <v>0</v>
      </c>
      <c r="Z3647">
        <v>12000</v>
      </c>
      <c r="AB3647" s="2" t="s">
        <v>57</v>
      </c>
      <c r="AC3647">
        <v>4800</v>
      </c>
      <c r="AD3647">
        <v>7200</v>
      </c>
      <c r="AE3647">
        <v>0</v>
      </c>
      <c r="AF3647">
        <v>0</v>
      </c>
      <c r="AG3647" s="2" t="s">
        <v>19261</v>
      </c>
      <c r="AH3647" s="2"/>
      <c r="AI3647" s="1">
        <v>46205</v>
      </c>
      <c r="AJ3647" s="2" t="s">
        <v>87</v>
      </c>
      <c r="AK3647" s="2" t="s">
        <v>58</v>
      </c>
      <c r="AM3647" s="2" t="s">
        <v>59</v>
      </c>
      <c r="AP3647" s="2" t="s">
        <v>60</v>
      </c>
      <c r="AQ3647" s="2" t="s">
        <v>98</v>
      </c>
      <c r="AR3647">
        <v>-12000</v>
      </c>
      <c r="AS3647" s="2" t="str">
        <f>_xlfn.IFNA(IF(VLOOKUP(all_resi[[#This Row],[No. Waybill]],settle_reconcile[No. Waybill],1,0)="","Recon","Recon"),"-")</f>
        <v>-</v>
      </c>
      <c r="AT3647" s="2">
        <f>all_resi[[#This Row],[Nilai COD]]-all_resi[[#This Row],[COD Fee]]-all_resi[[#This Row],[Total Biaya Setelah Diskon]]</f>
        <v>-7200</v>
      </c>
      <c r="AU3647" s="2">
        <f>IF(all_resi[[#This Row],[Waktu Terima]]="","",_xlfn.DAYS(all_resi[[#This Row],[Waktu Terima]],all_resi[[#This Row],[Tanggal Pengiriman]]))</f>
        <v>1</v>
      </c>
    </row>
    <row r="3648" spans="1:47" x14ac:dyDescent="0.25">
      <c r="A3648" s="2" t="s">
        <v>19177</v>
      </c>
      <c r="B3648" s="1">
        <v>46204</v>
      </c>
      <c r="C3648" s="2" t="s">
        <v>42</v>
      </c>
      <c r="D3648" s="2" t="s">
        <v>43</v>
      </c>
      <c r="E3648" s="2" t="s">
        <v>44</v>
      </c>
      <c r="F3648" s="2" t="s">
        <v>45</v>
      </c>
      <c r="G3648" s="2" t="s">
        <v>46</v>
      </c>
      <c r="H3648" s="2" t="s">
        <v>80</v>
      </c>
      <c r="I3648" s="2" t="s">
        <v>19178</v>
      </c>
      <c r="J3648" s="2" t="s">
        <v>19179</v>
      </c>
      <c r="K3648" s="2" t="s">
        <v>137</v>
      </c>
      <c r="L3648" s="2" t="s">
        <v>3901</v>
      </c>
      <c r="M3648" s="2" t="s">
        <v>19180</v>
      </c>
      <c r="N3648" s="2" t="s">
        <v>19181</v>
      </c>
      <c r="O3648">
        <v>1</v>
      </c>
      <c r="P3648" s="2" t="s">
        <v>53</v>
      </c>
      <c r="Q3648">
        <v>100</v>
      </c>
      <c r="R3648">
        <v>0</v>
      </c>
      <c r="S3648" s="2" t="s">
        <v>54</v>
      </c>
      <c r="T3648" s="2" t="s">
        <v>55</v>
      </c>
      <c r="U3648" s="2" t="s">
        <v>86</v>
      </c>
      <c r="V3648" s="2"/>
      <c r="W3648">
        <v>25000</v>
      </c>
      <c r="X3648">
        <v>0</v>
      </c>
      <c r="Y3648">
        <v>0</v>
      </c>
      <c r="Z3648">
        <v>25000</v>
      </c>
      <c r="AB3648" s="2" t="s">
        <v>57</v>
      </c>
      <c r="AC3648">
        <v>16000</v>
      </c>
      <c r="AD3648">
        <v>9000</v>
      </c>
      <c r="AE3648">
        <v>100000</v>
      </c>
      <c r="AF3648">
        <v>1500</v>
      </c>
      <c r="AG3648" s="2" t="s">
        <v>256</v>
      </c>
      <c r="AH3648" s="2"/>
      <c r="AI3648" s="1">
        <v>46209</v>
      </c>
      <c r="AJ3648" s="2" t="s">
        <v>87</v>
      </c>
      <c r="AK3648" s="2" t="s">
        <v>67</v>
      </c>
      <c r="AM3648" s="2" t="s">
        <v>59</v>
      </c>
      <c r="AP3648" s="2" t="s">
        <v>60</v>
      </c>
      <c r="AQ3648" s="2" t="s">
        <v>41</v>
      </c>
      <c r="AR3648">
        <v>75000</v>
      </c>
      <c r="AS3648" s="2" t="str">
        <f>_xlfn.IFNA(IF(VLOOKUP(all_resi[[#This Row],[No. Waybill]],settle_reconcile[No. Waybill],1,0)="","Recon","Recon"),"-")</f>
        <v>-</v>
      </c>
      <c r="AT3648" s="2">
        <f>all_resi[[#This Row],[Nilai COD]]-all_resi[[#This Row],[COD Fee]]-all_resi[[#This Row],[Total Biaya Setelah Diskon]]</f>
        <v>89500</v>
      </c>
      <c r="AU3648" s="2">
        <f>IF(all_resi[[#This Row],[Waktu Terima]]="","",_xlfn.DAYS(all_resi[[#This Row],[Waktu Terima]],all_resi[[#This Row],[Tanggal Pengiriman]]))</f>
        <v>5</v>
      </c>
    </row>
    <row r="3649" spans="1:47" x14ac:dyDescent="0.25">
      <c r="A3649" s="2" t="s">
        <v>19294</v>
      </c>
      <c r="B3649" s="1">
        <v>46204</v>
      </c>
      <c r="C3649" s="2" t="s">
        <v>42</v>
      </c>
      <c r="D3649" s="2" t="s">
        <v>43</v>
      </c>
      <c r="E3649" s="2" t="s">
        <v>44</v>
      </c>
      <c r="F3649" s="2" t="s">
        <v>45</v>
      </c>
      <c r="G3649" s="2" t="s">
        <v>46</v>
      </c>
      <c r="H3649" s="2" t="s">
        <v>47</v>
      </c>
      <c r="I3649" s="2" t="s">
        <v>19295</v>
      </c>
      <c r="J3649" s="2" t="s">
        <v>19296</v>
      </c>
      <c r="K3649" s="2" t="s">
        <v>132</v>
      </c>
      <c r="L3649" s="2" t="s">
        <v>544</v>
      </c>
      <c r="M3649" s="2" t="s">
        <v>545</v>
      </c>
      <c r="N3649" s="2" t="s">
        <v>19297</v>
      </c>
      <c r="O3649">
        <v>1</v>
      </c>
      <c r="P3649" s="2" t="s">
        <v>53</v>
      </c>
      <c r="Q3649">
        <v>100</v>
      </c>
      <c r="R3649">
        <v>0</v>
      </c>
      <c r="S3649" s="2" t="s">
        <v>54</v>
      </c>
      <c r="T3649" s="2" t="s">
        <v>55</v>
      </c>
      <c r="U3649" s="2" t="s">
        <v>225</v>
      </c>
      <c r="V3649" s="2"/>
      <c r="W3649">
        <v>37000</v>
      </c>
      <c r="X3649">
        <v>0</v>
      </c>
      <c r="Y3649">
        <v>0</v>
      </c>
      <c r="Z3649">
        <v>37000</v>
      </c>
      <c r="AB3649" s="2" t="s">
        <v>57</v>
      </c>
      <c r="AC3649">
        <v>14800</v>
      </c>
      <c r="AD3649">
        <v>22200</v>
      </c>
      <c r="AE3649">
        <v>141000</v>
      </c>
      <c r="AF3649">
        <v>2115</v>
      </c>
      <c r="AG3649" s="2" t="s">
        <v>19295</v>
      </c>
      <c r="AH3649" s="2"/>
      <c r="AI3649" s="1">
        <v>46208</v>
      </c>
      <c r="AJ3649" s="2"/>
      <c r="AK3649" s="2" t="s">
        <v>58</v>
      </c>
      <c r="AM3649" s="2" t="s">
        <v>59</v>
      </c>
      <c r="AP3649" s="2" t="s">
        <v>60</v>
      </c>
      <c r="AQ3649" s="2" t="s">
        <v>41</v>
      </c>
      <c r="AR3649">
        <v>104000</v>
      </c>
      <c r="AS3649" s="2" t="str">
        <f>_xlfn.IFNA(IF(VLOOKUP(all_resi[[#This Row],[No. Waybill]],settle_reconcile[No. Waybill],1,0)="","Recon","Recon"),"-")</f>
        <v>Recon</v>
      </c>
      <c r="AT3649" s="2">
        <f>all_resi[[#This Row],[Nilai COD]]-all_resi[[#This Row],[COD Fee]]-all_resi[[#This Row],[Total Biaya Setelah Diskon]]</f>
        <v>116685</v>
      </c>
      <c r="AU3649" s="2">
        <f>IF(all_resi[[#This Row],[Waktu Terima]]="","",_xlfn.DAYS(all_resi[[#This Row],[Waktu Terima]],all_resi[[#This Row],[Tanggal Pengiriman]]))</f>
        <v>4</v>
      </c>
    </row>
    <row r="3650" spans="1:47" x14ac:dyDescent="0.25">
      <c r="A3650" s="2" t="s">
        <v>19172</v>
      </c>
      <c r="B3650" s="1">
        <v>46204</v>
      </c>
      <c r="C3650" s="2" t="s">
        <v>42</v>
      </c>
      <c r="D3650" s="2" t="s">
        <v>43</v>
      </c>
      <c r="E3650" s="2" t="s">
        <v>44</v>
      </c>
      <c r="F3650" s="2" t="s">
        <v>45</v>
      </c>
      <c r="G3650" s="2" t="s">
        <v>46</v>
      </c>
      <c r="H3650" s="2" t="s">
        <v>47</v>
      </c>
      <c r="I3650" s="2" t="s">
        <v>19173</v>
      </c>
      <c r="J3650" s="2" t="s">
        <v>19174</v>
      </c>
      <c r="K3650" s="2" t="s">
        <v>116</v>
      </c>
      <c r="L3650" s="2" t="s">
        <v>3492</v>
      </c>
      <c r="M3650" s="2" t="s">
        <v>19175</v>
      </c>
      <c r="N3650" s="2" t="s">
        <v>19176</v>
      </c>
      <c r="O3650">
        <v>1</v>
      </c>
      <c r="P3650" s="2" t="s">
        <v>53</v>
      </c>
      <c r="Q3650">
        <v>100</v>
      </c>
      <c r="R3650">
        <v>0</v>
      </c>
      <c r="S3650" s="2" t="s">
        <v>54</v>
      </c>
      <c r="T3650" s="2" t="s">
        <v>55</v>
      </c>
      <c r="U3650" s="2" t="s">
        <v>147</v>
      </c>
      <c r="V3650" s="2"/>
      <c r="W3650">
        <v>8000</v>
      </c>
      <c r="X3650">
        <v>0</v>
      </c>
      <c r="Y3650">
        <v>0</v>
      </c>
      <c r="Z3650">
        <v>8000</v>
      </c>
      <c r="AB3650" s="2" t="s">
        <v>57</v>
      </c>
      <c r="AC3650">
        <v>3000</v>
      </c>
      <c r="AD3650">
        <v>5000</v>
      </c>
      <c r="AE3650">
        <v>75000</v>
      </c>
      <c r="AF3650">
        <v>1125</v>
      </c>
      <c r="AG3650" s="2" t="s">
        <v>256</v>
      </c>
      <c r="AH3650" s="2"/>
      <c r="AI3650" s="1">
        <v>46205</v>
      </c>
      <c r="AJ3650" s="2"/>
      <c r="AK3650" s="2" t="s">
        <v>58</v>
      </c>
      <c r="AM3650" s="2" t="s">
        <v>59</v>
      </c>
      <c r="AP3650" s="2" t="s">
        <v>60</v>
      </c>
      <c r="AQ3650" s="2" t="s">
        <v>41</v>
      </c>
      <c r="AR3650">
        <v>67000</v>
      </c>
      <c r="AS3650" s="2" t="str">
        <f>_xlfn.IFNA(IF(VLOOKUP(all_resi[[#This Row],[No. Waybill]],settle_reconcile[No. Waybill],1,0)="","Recon","Recon"),"-")</f>
        <v>Recon</v>
      </c>
      <c r="AT3650" s="2">
        <f>all_resi[[#This Row],[Nilai COD]]-all_resi[[#This Row],[COD Fee]]-all_resi[[#This Row],[Total Biaya Setelah Diskon]]</f>
        <v>68875</v>
      </c>
      <c r="AU3650" s="2">
        <f>IF(all_resi[[#This Row],[Waktu Terima]]="","",_xlfn.DAYS(all_resi[[#This Row],[Waktu Terima]],all_resi[[#This Row],[Tanggal Pengiriman]]))</f>
        <v>1</v>
      </c>
    </row>
    <row r="3651" spans="1:47" x14ac:dyDescent="0.25">
      <c r="A3651" s="2" t="s">
        <v>19101</v>
      </c>
      <c r="B3651" s="1">
        <v>46204</v>
      </c>
      <c r="C3651" s="2" t="s">
        <v>42</v>
      </c>
      <c r="D3651" s="2" t="s">
        <v>43</v>
      </c>
      <c r="E3651" s="2" t="s">
        <v>44</v>
      </c>
      <c r="F3651" s="2" t="s">
        <v>45</v>
      </c>
      <c r="G3651" s="2" t="s">
        <v>46</v>
      </c>
      <c r="H3651" s="2" t="s">
        <v>80</v>
      </c>
      <c r="I3651" s="2" t="s">
        <v>19102</v>
      </c>
      <c r="J3651" s="2" t="s">
        <v>19103</v>
      </c>
      <c r="K3651" s="2" t="s">
        <v>82</v>
      </c>
      <c r="L3651" s="2" t="s">
        <v>270</v>
      </c>
      <c r="M3651" s="2" t="s">
        <v>1777</v>
      </c>
      <c r="N3651" s="2" t="s">
        <v>19104</v>
      </c>
      <c r="O3651">
        <v>1</v>
      </c>
      <c r="P3651" s="2" t="s">
        <v>53</v>
      </c>
      <c r="Q3651">
        <v>100</v>
      </c>
      <c r="R3651">
        <v>0</v>
      </c>
      <c r="S3651" s="2" t="s">
        <v>54</v>
      </c>
      <c r="T3651" s="2" t="s">
        <v>55</v>
      </c>
      <c r="U3651" s="2" t="s">
        <v>86</v>
      </c>
      <c r="V3651" s="2"/>
      <c r="W3651">
        <v>73000</v>
      </c>
      <c r="X3651">
        <v>0</v>
      </c>
      <c r="Y3651">
        <v>0</v>
      </c>
      <c r="Z3651">
        <v>73000</v>
      </c>
      <c r="AB3651" s="2" t="s">
        <v>57</v>
      </c>
      <c r="AC3651">
        <v>29200</v>
      </c>
      <c r="AD3651">
        <v>43800</v>
      </c>
      <c r="AE3651">
        <v>133000</v>
      </c>
      <c r="AF3651">
        <v>1995</v>
      </c>
      <c r="AG3651" s="2" t="s">
        <v>19102</v>
      </c>
      <c r="AH3651" s="2"/>
      <c r="AI3651" s="1">
        <v>46209</v>
      </c>
      <c r="AJ3651" s="2" t="s">
        <v>87</v>
      </c>
      <c r="AK3651" s="2" t="s">
        <v>58</v>
      </c>
      <c r="AM3651" s="2" t="s">
        <v>59</v>
      </c>
      <c r="AP3651" s="2" t="s">
        <v>60</v>
      </c>
      <c r="AQ3651" s="2" t="s">
        <v>41</v>
      </c>
      <c r="AR3651">
        <v>60000</v>
      </c>
      <c r="AS3651" s="2" t="str">
        <f>_xlfn.IFNA(IF(VLOOKUP(all_resi[[#This Row],[No. Waybill]],settle_reconcile[No. Waybill],1,0)="","Recon","Recon"),"-")</f>
        <v>Recon</v>
      </c>
      <c r="AT3651" s="2">
        <f>all_resi[[#This Row],[Nilai COD]]-all_resi[[#This Row],[COD Fee]]-all_resi[[#This Row],[Total Biaya Setelah Diskon]]</f>
        <v>87205</v>
      </c>
      <c r="AU3651" s="2">
        <f>IF(all_resi[[#This Row],[Waktu Terima]]="","",_xlfn.DAYS(all_resi[[#This Row],[Waktu Terima]],all_resi[[#This Row],[Tanggal Pengiriman]]))</f>
        <v>5</v>
      </c>
    </row>
    <row r="3652" spans="1:47" x14ac:dyDescent="0.25">
      <c r="A3652" s="2" t="s">
        <v>20064</v>
      </c>
      <c r="B3652" s="1">
        <v>46205</v>
      </c>
      <c r="C3652" s="2" t="s">
        <v>42</v>
      </c>
      <c r="D3652" s="2" t="s">
        <v>43</v>
      </c>
      <c r="E3652" s="2" t="s">
        <v>44</v>
      </c>
      <c r="F3652" s="2" t="s">
        <v>45</v>
      </c>
      <c r="G3652" s="2" t="s">
        <v>46</v>
      </c>
      <c r="H3652" s="2" t="s">
        <v>47</v>
      </c>
      <c r="I3652" s="2" t="s">
        <v>20065</v>
      </c>
      <c r="J3652" s="2" t="s">
        <v>20066</v>
      </c>
      <c r="K3652" s="2" t="s">
        <v>132</v>
      </c>
      <c r="L3652" s="2" t="s">
        <v>1767</v>
      </c>
      <c r="M3652" s="2" t="s">
        <v>2305</v>
      </c>
      <c r="N3652" s="2" t="s">
        <v>20067</v>
      </c>
      <c r="O3652">
        <v>1</v>
      </c>
      <c r="P3652" s="2" t="s">
        <v>53</v>
      </c>
      <c r="Q3652">
        <v>100</v>
      </c>
      <c r="R3652">
        <v>0</v>
      </c>
      <c r="S3652" s="2" t="s">
        <v>54</v>
      </c>
      <c r="T3652" s="2" t="s">
        <v>55</v>
      </c>
      <c r="U3652" s="2" t="s">
        <v>97</v>
      </c>
      <c r="V3652" s="2"/>
      <c r="W3652">
        <v>41000</v>
      </c>
      <c r="X3652">
        <v>0</v>
      </c>
      <c r="Y3652">
        <v>0</v>
      </c>
      <c r="Z3652">
        <v>41000</v>
      </c>
      <c r="AB3652" s="2" t="s">
        <v>57</v>
      </c>
      <c r="AC3652">
        <v>16400</v>
      </c>
      <c r="AD3652">
        <v>24600</v>
      </c>
      <c r="AE3652">
        <v>111000</v>
      </c>
      <c r="AF3652">
        <v>1665</v>
      </c>
      <c r="AG3652" s="2" t="s">
        <v>43</v>
      </c>
      <c r="AH3652" s="2"/>
      <c r="AI3652" s="1">
        <v>46212</v>
      </c>
      <c r="AJ3652" s="2"/>
      <c r="AK3652" s="2" t="s">
        <v>67</v>
      </c>
      <c r="AM3652" s="2" t="s">
        <v>59</v>
      </c>
      <c r="AP3652" s="2" t="s">
        <v>60</v>
      </c>
      <c r="AQ3652" s="2" t="s">
        <v>41</v>
      </c>
      <c r="AR3652">
        <v>70000</v>
      </c>
      <c r="AS3652" s="2" t="str">
        <f>_xlfn.IFNA(IF(VLOOKUP(all_resi[[#This Row],[No. Waybill]],settle_reconcile[No. Waybill],1,0)="","Recon","Recon"),"-")</f>
        <v>-</v>
      </c>
      <c r="AT3652" s="2">
        <f>all_resi[[#This Row],[Nilai COD]]-all_resi[[#This Row],[COD Fee]]-all_resi[[#This Row],[Total Biaya Setelah Diskon]]</f>
        <v>84735</v>
      </c>
      <c r="AU3652" s="2">
        <f>IF(all_resi[[#This Row],[Waktu Terima]]="","",_xlfn.DAYS(all_resi[[#This Row],[Waktu Terima]],all_resi[[#This Row],[Tanggal Pengiriman]]))</f>
        <v>7</v>
      </c>
    </row>
    <row r="3653" spans="1:47" x14ac:dyDescent="0.25">
      <c r="A3653" s="2" t="s">
        <v>20068</v>
      </c>
      <c r="B3653" s="1">
        <v>46205</v>
      </c>
      <c r="C3653" s="2" t="s">
        <v>42</v>
      </c>
      <c r="D3653" s="2" t="s">
        <v>43</v>
      </c>
      <c r="E3653" s="2" t="s">
        <v>44</v>
      </c>
      <c r="F3653" s="2" t="s">
        <v>45</v>
      </c>
      <c r="G3653" s="2" t="s">
        <v>46</v>
      </c>
      <c r="H3653" s="2" t="s">
        <v>47</v>
      </c>
      <c r="I3653" s="2" t="s">
        <v>20069</v>
      </c>
      <c r="J3653" s="2" t="s">
        <v>20070</v>
      </c>
      <c r="K3653" s="2" t="s">
        <v>82</v>
      </c>
      <c r="L3653" s="2" t="s">
        <v>1630</v>
      </c>
      <c r="M3653" s="2" t="s">
        <v>11815</v>
      </c>
      <c r="N3653" s="2" t="s">
        <v>20071</v>
      </c>
      <c r="O3653">
        <v>1</v>
      </c>
      <c r="P3653" s="2" t="s">
        <v>53</v>
      </c>
      <c r="Q3653">
        <v>100</v>
      </c>
      <c r="R3653">
        <v>0</v>
      </c>
      <c r="S3653" s="2" t="s">
        <v>54</v>
      </c>
      <c r="T3653" s="2" t="s">
        <v>55</v>
      </c>
      <c r="U3653" s="2" t="s">
        <v>1838</v>
      </c>
      <c r="V3653" s="2"/>
      <c r="W3653">
        <v>79000</v>
      </c>
      <c r="X3653">
        <v>0</v>
      </c>
      <c r="Y3653">
        <v>0</v>
      </c>
      <c r="Z3653">
        <v>79000</v>
      </c>
      <c r="AB3653" s="2" t="s">
        <v>57</v>
      </c>
      <c r="AC3653">
        <v>31600</v>
      </c>
      <c r="AD3653">
        <v>47400</v>
      </c>
      <c r="AE3653">
        <v>183000</v>
      </c>
      <c r="AF3653">
        <v>2745</v>
      </c>
      <c r="AG3653" s="2" t="s">
        <v>20069</v>
      </c>
      <c r="AH3653" s="2"/>
      <c r="AI3653" s="1">
        <v>46211</v>
      </c>
      <c r="AJ3653" s="2"/>
      <c r="AK3653" s="2" t="s">
        <v>58</v>
      </c>
      <c r="AM3653" s="2" t="s">
        <v>59</v>
      </c>
      <c r="AP3653" s="2" t="s">
        <v>60</v>
      </c>
      <c r="AQ3653" s="2" t="s">
        <v>41</v>
      </c>
      <c r="AR3653">
        <v>104000</v>
      </c>
      <c r="AS3653" s="2" t="str">
        <f>_xlfn.IFNA(IF(VLOOKUP(all_resi[[#This Row],[No. Waybill]],settle_reconcile[No. Waybill],1,0)="","Recon","Recon"),"-")</f>
        <v>-</v>
      </c>
      <c r="AT3653" s="2">
        <f>all_resi[[#This Row],[Nilai COD]]-all_resi[[#This Row],[COD Fee]]-all_resi[[#This Row],[Total Biaya Setelah Diskon]]</f>
        <v>132855</v>
      </c>
      <c r="AU3653" s="2">
        <f>IF(all_resi[[#This Row],[Waktu Terima]]="","",_xlfn.DAYS(all_resi[[#This Row],[Waktu Terima]],all_resi[[#This Row],[Tanggal Pengiriman]]))</f>
        <v>6</v>
      </c>
    </row>
    <row r="3654" spans="1:47" x14ac:dyDescent="0.25">
      <c r="A3654" s="2" t="s">
        <v>20072</v>
      </c>
      <c r="B3654" s="1">
        <v>46205</v>
      </c>
      <c r="C3654" s="2" t="s">
        <v>42</v>
      </c>
      <c r="D3654" s="2" t="s">
        <v>43</v>
      </c>
      <c r="E3654" s="2" t="s">
        <v>44</v>
      </c>
      <c r="F3654" s="2" t="s">
        <v>45</v>
      </c>
      <c r="G3654" s="2" t="s">
        <v>46</v>
      </c>
      <c r="H3654" s="2" t="s">
        <v>47</v>
      </c>
      <c r="I3654" s="2" t="s">
        <v>20073</v>
      </c>
      <c r="J3654" s="2" t="s">
        <v>20074</v>
      </c>
      <c r="K3654" s="2" t="s">
        <v>10767</v>
      </c>
      <c r="L3654" s="2" t="s">
        <v>10768</v>
      </c>
      <c r="M3654" s="2" t="s">
        <v>20075</v>
      </c>
      <c r="N3654" s="2" t="s">
        <v>20076</v>
      </c>
      <c r="O3654">
        <v>1</v>
      </c>
      <c r="P3654" s="2" t="s">
        <v>53</v>
      </c>
      <c r="Q3654">
        <v>100</v>
      </c>
      <c r="R3654">
        <v>0</v>
      </c>
      <c r="S3654" s="2" t="s">
        <v>54</v>
      </c>
      <c r="T3654" s="2" t="s">
        <v>55</v>
      </c>
      <c r="U3654" s="2" t="s">
        <v>97</v>
      </c>
      <c r="V3654" s="2"/>
      <c r="W3654">
        <v>141000</v>
      </c>
      <c r="X3654">
        <v>0</v>
      </c>
      <c r="Y3654">
        <v>0</v>
      </c>
      <c r="Z3654">
        <v>141000</v>
      </c>
      <c r="AB3654" s="2" t="s">
        <v>57</v>
      </c>
      <c r="AC3654">
        <v>56400</v>
      </c>
      <c r="AD3654">
        <v>84600</v>
      </c>
      <c r="AE3654">
        <v>211000</v>
      </c>
      <c r="AF3654">
        <v>3165</v>
      </c>
      <c r="AG3654" s="2"/>
      <c r="AH3654" s="2"/>
      <c r="AI3654" s="1"/>
      <c r="AJ3654" s="2"/>
      <c r="AK3654" s="2" t="s">
        <v>67</v>
      </c>
      <c r="AM3654" s="2" t="s">
        <v>59</v>
      </c>
      <c r="AP3654" s="2" t="s">
        <v>60</v>
      </c>
      <c r="AQ3654" s="2" t="s">
        <v>41</v>
      </c>
      <c r="AR3654">
        <v>70000</v>
      </c>
      <c r="AS3654" s="2" t="str">
        <f>_xlfn.IFNA(IF(VLOOKUP(all_resi[[#This Row],[No. Waybill]],settle_reconcile[No. Waybill],1,0)="","Recon","Recon"),"-")</f>
        <v>-</v>
      </c>
      <c r="AT3654" s="2">
        <f>all_resi[[#This Row],[Nilai COD]]-all_resi[[#This Row],[COD Fee]]-all_resi[[#This Row],[Total Biaya Setelah Diskon]]</f>
        <v>123235</v>
      </c>
      <c r="AU3654" s="2" t="str">
        <f>IF(all_resi[[#This Row],[Waktu Terima]]="","",_xlfn.DAYS(all_resi[[#This Row],[Waktu Terima]],all_resi[[#This Row],[Tanggal Pengiriman]]))</f>
        <v/>
      </c>
    </row>
    <row r="3655" spans="1:47" x14ac:dyDescent="0.25">
      <c r="A3655" s="2" t="s">
        <v>20077</v>
      </c>
      <c r="B3655" s="1">
        <v>46205</v>
      </c>
      <c r="C3655" s="2" t="s">
        <v>42</v>
      </c>
      <c r="D3655" s="2" t="s">
        <v>43</v>
      </c>
      <c r="E3655" s="2" t="s">
        <v>44</v>
      </c>
      <c r="F3655" s="2" t="s">
        <v>45</v>
      </c>
      <c r="G3655" s="2" t="s">
        <v>46</v>
      </c>
      <c r="H3655" s="2" t="s">
        <v>47</v>
      </c>
      <c r="I3655" s="2" t="s">
        <v>20078</v>
      </c>
      <c r="J3655" s="2" t="s">
        <v>20079</v>
      </c>
      <c r="K3655" s="2" t="s">
        <v>156</v>
      </c>
      <c r="L3655" s="2" t="s">
        <v>487</v>
      </c>
      <c r="M3655" s="2" t="s">
        <v>1086</v>
      </c>
      <c r="N3655" s="2" t="s">
        <v>20080</v>
      </c>
      <c r="O3655">
        <v>1</v>
      </c>
      <c r="P3655" s="2" t="s">
        <v>53</v>
      </c>
      <c r="Q3655">
        <v>100</v>
      </c>
      <c r="R3655">
        <v>0</v>
      </c>
      <c r="S3655" s="2" t="s">
        <v>54</v>
      </c>
      <c r="T3655" s="2" t="s">
        <v>55</v>
      </c>
      <c r="U3655" s="2" t="s">
        <v>207</v>
      </c>
      <c r="V3655" s="2"/>
      <c r="W3655">
        <v>81000</v>
      </c>
      <c r="X3655">
        <v>0</v>
      </c>
      <c r="Y3655">
        <v>0</v>
      </c>
      <c r="Z3655">
        <v>81000</v>
      </c>
      <c r="AB3655" s="2" t="s">
        <v>57</v>
      </c>
      <c r="AC3655">
        <v>32400</v>
      </c>
      <c r="AD3655">
        <v>48600</v>
      </c>
      <c r="AE3655">
        <v>150000</v>
      </c>
      <c r="AF3655">
        <v>2250</v>
      </c>
      <c r="AG3655" s="2"/>
      <c r="AH3655" s="2"/>
      <c r="AI3655" s="1"/>
      <c r="AJ3655" s="2"/>
      <c r="AK3655" s="2" t="s">
        <v>67</v>
      </c>
      <c r="AM3655" s="2" t="s">
        <v>59</v>
      </c>
      <c r="AP3655" s="2" t="s">
        <v>60</v>
      </c>
      <c r="AQ3655" s="2" t="s">
        <v>41</v>
      </c>
      <c r="AR3655">
        <v>69000</v>
      </c>
      <c r="AS3655" s="2" t="str">
        <f>_xlfn.IFNA(IF(VLOOKUP(all_resi[[#This Row],[No. Waybill]],settle_reconcile[No. Waybill],1,0)="","Recon","Recon"),"-")</f>
        <v>-</v>
      </c>
      <c r="AT3655" s="2">
        <f>all_resi[[#This Row],[Nilai COD]]-all_resi[[#This Row],[COD Fee]]-all_resi[[#This Row],[Total Biaya Setelah Diskon]]</f>
        <v>99150</v>
      </c>
      <c r="AU3655" s="2" t="str">
        <f>IF(all_resi[[#This Row],[Waktu Terima]]="","",_xlfn.DAYS(all_resi[[#This Row],[Waktu Terima]],all_resi[[#This Row],[Tanggal Pengiriman]]))</f>
        <v/>
      </c>
    </row>
    <row r="3656" spans="1:47" x14ac:dyDescent="0.25">
      <c r="A3656" s="2" t="s">
        <v>20081</v>
      </c>
      <c r="B3656" s="1">
        <v>46205</v>
      </c>
      <c r="C3656" s="2" t="s">
        <v>42</v>
      </c>
      <c r="D3656" s="2" t="s">
        <v>43</v>
      </c>
      <c r="E3656" s="2" t="s">
        <v>44</v>
      </c>
      <c r="F3656" s="2" t="s">
        <v>45</v>
      </c>
      <c r="G3656" s="2" t="s">
        <v>46</v>
      </c>
      <c r="H3656" s="2" t="s">
        <v>47</v>
      </c>
      <c r="I3656" s="2" t="s">
        <v>20082</v>
      </c>
      <c r="J3656" s="2" t="s">
        <v>20083</v>
      </c>
      <c r="K3656" s="2" t="s">
        <v>388</v>
      </c>
      <c r="L3656" s="2" t="s">
        <v>1617</v>
      </c>
      <c r="M3656" s="2" t="s">
        <v>15811</v>
      </c>
      <c r="N3656" s="2" t="s">
        <v>20084</v>
      </c>
      <c r="O3656">
        <v>1</v>
      </c>
      <c r="P3656" s="2" t="s">
        <v>53</v>
      </c>
      <c r="Q3656">
        <v>100</v>
      </c>
      <c r="R3656">
        <v>0</v>
      </c>
      <c r="S3656" s="2" t="s">
        <v>54</v>
      </c>
      <c r="T3656" s="2" t="s">
        <v>55</v>
      </c>
      <c r="U3656" s="2" t="s">
        <v>225</v>
      </c>
      <c r="V3656" s="2"/>
      <c r="W3656">
        <v>85000</v>
      </c>
      <c r="X3656">
        <v>0</v>
      </c>
      <c r="Y3656">
        <v>0</v>
      </c>
      <c r="Z3656">
        <v>85000</v>
      </c>
      <c r="AB3656" s="2" t="s">
        <v>57</v>
      </c>
      <c r="AC3656">
        <v>34000</v>
      </c>
      <c r="AD3656">
        <v>51000</v>
      </c>
      <c r="AE3656">
        <v>189000</v>
      </c>
      <c r="AF3656">
        <v>2835</v>
      </c>
      <c r="AG3656" s="2"/>
      <c r="AH3656" s="2"/>
      <c r="AI3656" s="1"/>
      <c r="AJ3656" s="2"/>
      <c r="AK3656" s="2" t="s">
        <v>67</v>
      </c>
      <c r="AM3656" s="2" t="s">
        <v>59</v>
      </c>
      <c r="AP3656" s="2" t="s">
        <v>60</v>
      </c>
      <c r="AQ3656" s="2" t="s">
        <v>41</v>
      </c>
      <c r="AR3656">
        <v>104000</v>
      </c>
      <c r="AS3656" s="2" t="str">
        <f>_xlfn.IFNA(IF(VLOOKUP(all_resi[[#This Row],[No. Waybill]],settle_reconcile[No. Waybill],1,0)="","Recon","Recon"),"-")</f>
        <v>-</v>
      </c>
      <c r="AT3656" s="2">
        <f>all_resi[[#This Row],[Nilai COD]]-all_resi[[#This Row],[COD Fee]]-all_resi[[#This Row],[Total Biaya Setelah Diskon]]</f>
        <v>135165</v>
      </c>
      <c r="AU3656" s="2" t="str">
        <f>IF(all_resi[[#This Row],[Waktu Terima]]="","",_xlfn.DAYS(all_resi[[#This Row],[Waktu Terima]],all_resi[[#This Row],[Tanggal Pengiriman]]))</f>
        <v/>
      </c>
    </row>
    <row r="3657" spans="1:47" x14ac:dyDescent="0.25">
      <c r="A3657" s="2" t="s">
        <v>20085</v>
      </c>
      <c r="B3657" s="1">
        <v>46205</v>
      </c>
      <c r="C3657" s="2" t="s">
        <v>42</v>
      </c>
      <c r="D3657" s="2" t="s">
        <v>43</v>
      </c>
      <c r="E3657" s="2" t="s">
        <v>44</v>
      </c>
      <c r="F3657" s="2" t="s">
        <v>45</v>
      </c>
      <c r="G3657" s="2" t="s">
        <v>46</v>
      </c>
      <c r="H3657" s="2" t="s">
        <v>80</v>
      </c>
      <c r="I3657" s="2" t="s">
        <v>20086</v>
      </c>
      <c r="J3657" s="2" t="s">
        <v>20087</v>
      </c>
      <c r="K3657" s="2" t="s">
        <v>177</v>
      </c>
      <c r="L3657" s="2" t="s">
        <v>1333</v>
      </c>
      <c r="M3657" s="2" t="s">
        <v>2060</v>
      </c>
      <c r="N3657" s="2" t="s">
        <v>20088</v>
      </c>
      <c r="O3657">
        <v>1</v>
      </c>
      <c r="P3657" s="2" t="s">
        <v>53</v>
      </c>
      <c r="Q3657">
        <v>100</v>
      </c>
      <c r="R3657">
        <v>0</v>
      </c>
      <c r="S3657" s="2" t="s">
        <v>54</v>
      </c>
      <c r="T3657" s="2" t="s">
        <v>55</v>
      </c>
      <c r="U3657" s="2" t="s">
        <v>86</v>
      </c>
      <c r="V3657" s="2"/>
      <c r="W3657">
        <v>87000</v>
      </c>
      <c r="X3657">
        <v>0</v>
      </c>
      <c r="Y3657">
        <v>0</v>
      </c>
      <c r="Z3657">
        <v>87000</v>
      </c>
      <c r="AB3657" s="2" t="s">
        <v>57</v>
      </c>
      <c r="AC3657">
        <v>34800</v>
      </c>
      <c r="AD3657">
        <v>52200</v>
      </c>
      <c r="AE3657">
        <v>147000</v>
      </c>
      <c r="AF3657">
        <v>2205</v>
      </c>
      <c r="AG3657" s="2"/>
      <c r="AH3657" s="2"/>
      <c r="AI3657" s="1"/>
      <c r="AJ3657" s="2" t="s">
        <v>87</v>
      </c>
      <c r="AK3657" s="2" t="s">
        <v>67</v>
      </c>
      <c r="AM3657" s="2" t="s">
        <v>59</v>
      </c>
      <c r="AP3657" s="2" t="s">
        <v>60</v>
      </c>
      <c r="AQ3657" s="2" t="s">
        <v>41</v>
      </c>
      <c r="AR3657">
        <v>60000</v>
      </c>
      <c r="AS3657" s="2" t="str">
        <f>_xlfn.IFNA(IF(VLOOKUP(all_resi[[#This Row],[No. Waybill]],settle_reconcile[No. Waybill],1,0)="","Recon","Recon"),"-")</f>
        <v>-</v>
      </c>
      <c r="AT3657" s="2">
        <f>all_resi[[#This Row],[Nilai COD]]-all_resi[[#This Row],[COD Fee]]-all_resi[[#This Row],[Total Biaya Setelah Diskon]]</f>
        <v>92595</v>
      </c>
      <c r="AU3657" s="2" t="str">
        <f>IF(all_resi[[#This Row],[Waktu Terima]]="","",_xlfn.DAYS(all_resi[[#This Row],[Waktu Terima]],all_resi[[#This Row],[Tanggal Pengiriman]]))</f>
        <v/>
      </c>
    </row>
    <row r="3658" spans="1:47" x14ac:dyDescent="0.25">
      <c r="A3658" s="2" t="s">
        <v>19730</v>
      </c>
      <c r="B3658" s="1">
        <v>46205</v>
      </c>
      <c r="C3658" s="2" t="s">
        <v>42</v>
      </c>
      <c r="D3658" s="2" t="s">
        <v>43</v>
      </c>
      <c r="E3658" s="2" t="s">
        <v>44</v>
      </c>
      <c r="F3658" s="2" t="s">
        <v>45</v>
      </c>
      <c r="G3658" s="2" t="s">
        <v>46</v>
      </c>
      <c r="H3658" s="2" t="s">
        <v>80</v>
      </c>
      <c r="I3658" s="2" t="s">
        <v>19731</v>
      </c>
      <c r="J3658" s="2" t="s">
        <v>20089</v>
      </c>
      <c r="K3658" s="2" t="s">
        <v>203</v>
      </c>
      <c r="L3658" s="2" t="s">
        <v>1548</v>
      </c>
      <c r="M3658" s="2" t="s">
        <v>4272</v>
      </c>
      <c r="N3658" s="2" t="s">
        <v>20090</v>
      </c>
      <c r="O3658">
        <v>1</v>
      </c>
      <c r="P3658" s="2" t="s">
        <v>53</v>
      </c>
      <c r="Q3658">
        <v>100</v>
      </c>
      <c r="R3658">
        <v>0</v>
      </c>
      <c r="S3658" s="2" t="s">
        <v>54</v>
      </c>
      <c r="T3658" s="2" t="s">
        <v>55</v>
      </c>
      <c r="U3658" s="2" t="s">
        <v>86</v>
      </c>
      <c r="V3658" s="2"/>
      <c r="W3658">
        <v>14000</v>
      </c>
      <c r="X3658">
        <v>0</v>
      </c>
      <c r="Y3658">
        <v>0</v>
      </c>
      <c r="Z3658">
        <v>14000</v>
      </c>
      <c r="AB3658" s="2" t="s">
        <v>57</v>
      </c>
      <c r="AC3658">
        <v>8000</v>
      </c>
      <c r="AD3658">
        <v>6000</v>
      </c>
      <c r="AE3658">
        <v>73000</v>
      </c>
      <c r="AF3658">
        <v>1095</v>
      </c>
      <c r="AG3658" s="2" t="s">
        <v>19731</v>
      </c>
      <c r="AH3658" s="2"/>
      <c r="AI3658" s="1">
        <v>46207</v>
      </c>
      <c r="AJ3658" s="2" t="s">
        <v>87</v>
      </c>
      <c r="AK3658" s="2" t="s">
        <v>58</v>
      </c>
      <c r="AM3658" s="2" t="s">
        <v>59</v>
      </c>
      <c r="AP3658" s="2" t="s">
        <v>60</v>
      </c>
      <c r="AQ3658" s="2" t="s">
        <v>41</v>
      </c>
      <c r="AR3658">
        <v>59000</v>
      </c>
      <c r="AS3658" s="2" t="str">
        <f>_xlfn.IFNA(IF(VLOOKUP(all_resi[[#This Row],[No. Waybill]],settle_reconcile[No. Waybill],1,0)="","Recon","Recon"),"-")</f>
        <v>Recon</v>
      </c>
      <c r="AT3658" s="2">
        <f>all_resi[[#This Row],[Nilai COD]]-all_resi[[#This Row],[COD Fee]]-all_resi[[#This Row],[Total Biaya Setelah Diskon]]</f>
        <v>65905</v>
      </c>
      <c r="AU3658" s="2">
        <f>IF(all_resi[[#This Row],[Waktu Terima]]="","",_xlfn.DAYS(all_resi[[#This Row],[Waktu Terima]],all_resi[[#This Row],[Tanggal Pengiriman]]))</f>
        <v>2</v>
      </c>
    </row>
    <row r="3659" spans="1:47" x14ac:dyDescent="0.25">
      <c r="A3659" s="2" t="s">
        <v>20091</v>
      </c>
      <c r="B3659" s="1">
        <v>46205</v>
      </c>
      <c r="C3659" s="2" t="s">
        <v>42</v>
      </c>
      <c r="D3659" s="2" t="s">
        <v>43</v>
      </c>
      <c r="E3659" s="2" t="s">
        <v>44</v>
      </c>
      <c r="F3659" s="2" t="s">
        <v>45</v>
      </c>
      <c r="G3659" s="2" t="s">
        <v>46</v>
      </c>
      <c r="H3659" s="2" t="s">
        <v>47</v>
      </c>
      <c r="I3659" s="2" t="s">
        <v>20092</v>
      </c>
      <c r="J3659" s="2" t="s">
        <v>20093</v>
      </c>
      <c r="K3659" s="2" t="s">
        <v>156</v>
      </c>
      <c r="L3659" s="2" t="s">
        <v>2296</v>
      </c>
      <c r="M3659" s="2" t="s">
        <v>2297</v>
      </c>
      <c r="N3659" s="2" t="s">
        <v>20094</v>
      </c>
      <c r="O3659">
        <v>1</v>
      </c>
      <c r="P3659" s="2" t="s">
        <v>53</v>
      </c>
      <c r="Q3659">
        <v>100</v>
      </c>
      <c r="R3659">
        <v>0</v>
      </c>
      <c r="S3659" s="2" t="s">
        <v>54</v>
      </c>
      <c r="T3659" s="2" t="s">
        <v>55</v>
      </c>
      <c r="U3659" s="2" t="s">
        <v>8016</v>
      </c>
      <c r="V3659" s="2"/>
      <c r="W3659">
        <v>85000</v>
      </c>
      <c r="X3659">
        <v>0</v>
      </c>
      <c r="Y3659">
        <v>0</v>
      </c>
      <c r="Z3659">
        <v>85000</v>
      </c>
      <c r="AB3659" s="2" t="s">
        <v>57</v>
      </c>
      <c r="AC3659">
        <v>34000</v>
      </c>
      <c r="AD3659">
        <v>51000</v>
      </c>
      <c r="AE3659">
        <v>270000</v>
      </c>
      <c r="AF3659">
        <v>4050</v>
      </c>
      <c r="AG3659" s="2"/>
      <c r="AH3659" s="2"/>
      <c r="AI3659" s="1"/>
      <c r="AJ3659" s="2"/>
      <c r="AK3659" s="2" t="s">
        <v>67</v>
      </c>
      <c r="AM3659" s="2" t="s">
        <v>59</v>
      </c>
      <c r="AP3659" s="2" t="s">
        <v>60</v>
      </c>
      <c r="AQ3659" s="2" t="s">
        <v>41</v>
      </c>
      <c r="AR3659">
        <v>185000</v>
      </c>
      <c r="AS3659" s="2" t="str">
        <f>_xlfn.IFNA(IF(VLOOKUP(all_resi[[#This Row],[No. Waybill]],settle_reconcile[No. Waybill],1,0)="","Recon","Recon"),"-")</f>
        <v>-</v>
      </c>
      <c r="AT3659" s="2">
        <f>all_resi[[#This Row],[Nilai COD]]-all_resi[[#This Row],[COD Fee]]-all_resi[[#This Row],[Total Biaya Setelah Diskon]]</f>
        <v>214950</v>
      </c>
      <c r="AU3659" s="2" t="str">
        <f>IF(all_resi[[#This Row],[Waktu Terima]]="","",_xlfn.DAYS(all_resi[[#This Row],[Waktu Terima]],all_resi[[#This Row],[Tanggal Pengiriman]]))</f>
        <v/>
      </c>
    </row>
    <row r="3660" spans="1:47" x14ac:dyDescent="0.25">
      <c r="A3660" s="2" t="s">
        <v>19859</v>
      </c>
      <c r="B3660" s="1">
        <v>46205</v>
      </c>
      <c r="C3660" s="2" t="s">
        <v>42</v>
      </c>
      <c r="D3660" s="2" t="s">
        <v>43</v>
      </c>
      <c r="E3660" s="2" t="s">
        <v>44</v>
      </c>
      <c r="F3660" s="2" t="s">
        <v>45</v>
      </c>
      <c r="G3660" s="2" t="s">
        <v>46</v>
      </c>
      <c r="H3660" s="2" t="s">
        <v>47</v>
      </c>
      <c r="I3660" s="2" t="s">
        <v>19860</v>
      </c>
      <c r="J3660" s="2" t="s">
        <v>15113</v>
      </c>
      <c r="K3660" s="2" t="s">
        <v>82</v>
      </c>
      <c r="L3660" s="2" t="s">
        <v>270</v>
      </c>
      <c r="M3660" s="2" t="s">
        <v>15114</v>
      </c>
      <c r="N3660" s="2" t="s">
        <v>20095</v>
      </c>
      <c r="O3660">
        <v>1</v>
      </c>
      <c r="P3660" s="2" t="s">
        <v>53</v>
      </c>
      <c r="Q3660">
        <v>100</v>
      </c>
      <c r="R3660">
        <v>0</v>
      </c>
      <c r="S3660" s="2" t="s">
        <v>54</v>
      </c>
      <c r="T3660" s="2" t="s">
        <v>55</v>
      </c>
      <c r="U3660" s="2" t="s">
        <v>9048</v>
      </c>
      <c r="V3660" s="2"/>
      <c r="W3660">
        <v>93000</v>
      </c>
      <c r="X3660">
        <v>0</v>
      </c>
      <c r="Y3660">
        <v>0</v>
      </c>
      <c r="Z3660">
        <v>93000</v>
      </c>
      <c r="AB3660" s="2" t="s">
        <v>57</v>
      </c>
      <c r="AC3660">
        <v>37200</v>
      </c>
      <c r="AD3660">
        <v>55800</v>
      </c>
      <c r="AE3660">
        <v>163000</v>
      </c>
      <c r="AF3660">
        <v>2445</v>
      </c>
      <c r="AG3660" s="2" t="s">
        <v>19860</v>
      </c>
      <c r="AH3660" s="2"/>
      <c r="AI3660" s="1">
        <v>46209</v>
      </c>
      <c r="AJ3660" s="2"/>
      <c r="AK3660" s="2" t="s">
        <v>58</v>
      </c>
      <c r="AM3660" s="2" t="s">
        <v>59</v>
      </c>
      <c r="AP3660" s="2" t="s">
        <v>60</v>
      </c>
      <c r="AQ3660" s="2" t="s">
        <v>41</v>
      </c>
      <c r="AR3660">
        <v>70000</v>
      </c>
      <c r="AS3660" s="2" t="str">
        <f>_xlfn.IFNA(IF(VLOOKUP(all_resi[[#This Row],[No. Waybill]],settle_reconcile[No. Waybill],1,0)="","Recon","Recon"),"-")</f>
        <v>Recon</v>
      </c>
      <c r="AT3660" s="2">
        <f>all_resi[[#This Row],[Nilai COD]]-all_resi[[#This Row],[COD Fee]]-all_resi[[#This Row],[Total Biaya Setelah Diskon]]</f>
        <v>104755</v>
      </c>
      <c r="AU3660" s="2">
        <f>IF(all_resi[[#This Row],[Waktu Terima]]="","",_xlfn.DAYS(all_resi[[#This Row],[Waktu Terima]],all_resi[[#This Row],[Tanggal Pengiriman]]))</f>
        <v>4</v>
      </c>
    </row>
    <row r="3661" spans="1:47" x14ac:dyDescent="0.25">
      <c r="A3661" s="2" t="s">
        <v>20096</v>
      </c>
      <c r="B3661" s="1">
        <v>46205</v>
      </c>
      <c r="C3661" s="2" t="s">
        <v>42</v>
      </c>
      <c r="D3661" s="2" t="s">
        <v>43</v>
      </c>
      <c r="E3661" s="2" t="s">
        <v>44</v>
      </c>
      <c r="F3661" s="2" t="s">
        <v>45</v>
      </c>
      <c r="G3661" s="2" t="s">
        <v>46</v>
      </c>
      <c r="H3661" s="2" t="s">
        <v>80</v>
      </c>
      <c r="I3661" s="2" t="s">
        <v>20097</v>
      </c>
      <c r="J3661" s="2" t="s">
        <v>20098</v>
      </c>
      <c r="K3661" s="2" t="s">
        <v>126</v>
      </c>
      <c r="L3661" s="2" t="s">
        <v>450</v>
      </c>
      <c r="M3661" s="2" t="s">
        <v>20099</v>
      </c>
      <c r="N3661" s="2" t="s">
        <v>20100</v>
      </c>
      <c r="O3661">
        <v>1</v>
      </c>
      <c r="P3661" s="2" t="s">
        <v>53</v>
      </c>
      <c r="Q3661">
        <v>100</v>
      </c>
      <c r="R3661">
        <v>0</v>
      </c>
      <c r="S3661" s="2" t="s">
        <v>54</v>
      </c>
      <c r="T3661" s="2" t="s">
        <v>55</v>
      </c>
      <c r="U3661" s="2" t="s">
        <v>19314</v>
      </c>
      <c r="V3661" s="2"/>
      <c r="W3661">
        <v>74000</v>
      </c>
      <c r="X3661">
        <v>0</v>
      </c>
      <c r="Y3661">
        <v>0</v>
      </c>
      <c r="Z3661">
        <v>74000</v>
      </c>
      <c r="AB3661" s="2" t="s">
        <v>57</v>
      </c>
      <c r="AC3661">
        <v>29600</v>
      </c>
      <c r="AD3661">
        <v>44400</v>
      </c>
      <c r="AE3661">
        <v>154000</v>
      </c>
      <c r="AF3661">
        <v>2310</v>
      </c>
      <c r="AG3661" s="2"/>
      <c r="AH3661" s="2"/>
      <c r="AI3661" s="1"/>
      <c r="AJ3661" s="2" t="s">
        <v>87</v>
      </c>
      <c r="AK3661" s="2" t="s">
        <v>67</v>
      </c>
      <c r="AM3661" s="2" t="s">
        <v>59</v>
      </c>
      <c r="AP3661" s="2" t="s">
        <v>60</v>
      </c>
      <c r="AQ3661" s="2" t="s">
        <v>41</v>
      </c>
      <c r="AR3661">
        <v>80000</v>
      </c>
      <c r="AS3661" s="2" t="str">
        <f>_xlfn.IFNA(IF(VLOOKUP(all_resi[[#This Row],[No. Waybill]],settle_reconcile[No. Waybill],1,0)="","Recon","Recon"),"-")</f>
        <v>-</v>
      </c>
      <c r="AT3661" s="2">
        <f>all_resi[[#This Row],[Nilai COD]]-all_resi[[#This Row],[COD Fee]]-all_resi[[#This Row],[Total Biaya Setelah Diskon]]</f>
        <v>107290</v>
      </c>
      <c r="AU3661" s="2" t="str">
        <f>IF(all_resi[[#This Row],[Waktu Terima]]="","",_xlfn.DAYS(all_resi[[#This Row],[Waktu Terima]],all_resi[[#This Row],[Tanggal Pengiriman]]))</f>
        <v/>
      </c>
    </row>
    <row r="3662" spans="1:47" x14ac:dyDescent="0.25">
      <c r="A3662" s="2" t="s">
        <v>19744</v>
      </c>
      <c r="B3662" s="1">
        <v>46205</v>
      </c>
      <c r="C3662" s="2" t="s">
        <v>42</v>
      </c>
      <c r="D3662" s="2" t="s">
        <v>43</v>
      </c>
      <c r="E3662" s="2" t="s">
        <v>44</v>
      </c>
      <c r="F3662" s="2" t="s">
        <v>45</v>
      </c>
      <c r="G3662" s="2" t="s">
        <v>46</v>
      </c>
      <c r="H3662" s="2" t="s">
        <v>80</v>
      </c>
      <c r="I3662" s="2" t="s">
        <v>20101</v>
      </c>
      <c r="J3662" s="2" t="s">
        <v>20102</v>
      </c>
      <c r="K3662" s="2" t="s">
        <v>143</v>
      </c>
      <c r="L3662" s="2" t="s">
        <v>4517</v>
      </c>
      <c r="M3662" s="2" t="s">
        <v>20103</v>
      </c>
      <c r="N3662" s="2" t="s">
        <v>20104</v>
      </c>
      <c r="O3662">
        <v>1</v>
      </c>
      <c r="P3662" s="2" t="s">
        <v>53</v>
      </c>
      <c r="Q3662">
        <v>100</v>
      </c>
      <c r="R3662">
        <v>0</v>
      </c>
      <c r="S3662" s="2" t="s">
        <v>54</v>
      </c>
      <c r="T3662" s="2" t="s">
        <v>55</v>
      </c>
      <c r="U3662" s="2" t="s">
        <v>19002</v>
      </c>
      <c r="V3662" s="2"/>
      <c r="W3662">
        <v>25000</v>
      </c>
      <c r="X3662">
        <v>0</v>
      </c>
      <c r="Y3662">
        <v>0</v>
      </c>
      <c r="Z3662">
        <v>25000</v>
      </c>
      <c r="AB3662" s="2" t="s">
        <v>57</v>
      </c>
      <c r="AC3662">
        <v>18000</v>
      </c>
      <c r="AD3662">
        <v>7000</v>
      </c>
      <c r="AE3662">
        <v>132000</v>
      </c>
      <c r="AF3662">
        <v>1980</v>
      </c>
      <c r="AG3662" s="2" t="s">
        <v>19745</v>
      </c>
      <c r="AH3662" s="2"/>
      <c r="AI3662" s="1">
        <v>46207</v>
      </c>
      <c r="AJ3662" s="2" t="s">
        <v>87</v>
      </c>
      <c r="AK3662" s="2" t="s">
        <v>58</v>
      </c>
      <c r="AM3662" s="2" t="s">
        <v>59</v>
      </c>
      <c r="AP3662" s="2" t="s">
        <v>60</v>
      </c>
      <c r="AQ3662" s="2" t="s">
        <v>41</v>
      </c>
      <c r="AR3662">
        <v>107000</v>
      </c>
      <c r="AS3662" s="2" t="str">
        <f>_xlfn.IFNA(IF(VLOOKUP(all_resi[[#This Row],[No. Waybill]],settle_reconcile[No. Waybill],1,0)="","Recon","Recon"),"-")</f>
        <v>Recon</v>
      </c>
      <c r="AT3662" s="2">
        <f>all_resi[[#This Row],[Nilai COD]]-all_resi[[#This Row],[COD Fee]]-all_resi[[#This Row],[Total Biaya Setelah Diskon]]</f>
        <v>123020</v>
      </c>
      <c r="AU3662" s="2">
        <f>IF(all_resi[[#This Row],[Waktu Terima]]="","",_xlfn.DAYS(all_resi[[#This Row],[Waktu Terima]],all_resi[[#This Row],[Tanggal Pengiriman]]))</f>
        <v>2</v>
      </c>
    </row>
    <row r="3663" spans="1:47" x14ac:dyDescent="0.25">
      <c r="A3663" s="2" t="s">
        <v>19717</v>
      </c>
      <c r="B3663" s="1">
        <v>46205</v>
      </c>
      <c r="C3663" s="2" t="s">
        <v>42</v>
      </c>
      <c r="D3663" s="2" t="s">
        <v>43</v>
      </c>
      <c r="E3663" s="2" t="s">
        <v>44</v>
      </c>
      <c r="F3663" s="2" t="s">
        <v>45</v>
      </c>
      <c r="G3663" s="2" t="s">
        <v>46</v>
      </c>
      <c r="H3663" s="2" t="s">
        <v>47</v>
      </c>
      <c r="I3663" s="2" t="s">
        <v>19718</v>
      </c>
      <c r="J3663" s="2" t="s">
        <v>20105</v>
      </c>
      <c r="K3663" s="2" t="s">
        <v>100</v>
      </c>
      <c r="L3663" s="2" t="s">
        <v>2514</v>
      </c>
      <c r="M3663" s="2" t="s">
        <v>9036</v>
      </c>
      <c r="N3663" s="2" t="s">
        <v>20106</v>
      </c>
      <c r="O3663">
        <v>1</v>
      </c>
      <c r="P3663" s="2" t="s">
        <v>53</v>
      </c>
      <c r="Q3663">
        <v>100</v>
      </c>
      <c r="R3663">
        <v>0</v>
      </c>
      <c r="S3663" s="2" t="s">
        <v>54</v>
      </c>
      <c r="T3663" s="2" t="s">
        <v>55</v>
      </c>
      <c r="U3663" s="2" t="s">
        <v>147</v>
      </c>
      <c r="V3663" s="2"/>
      <c r="W3663">
        <v>15000</v>
      </c>
      <c r="X3663">
        <v>0</v>
      </c>
      <c r="Y3663">
        <v>0</v>
      </c>
      <c r="Z3663">
        <v>15000</v>
      </c>
      <c r="AB3663" s="2" t="s">
        <v>57</v>
      </c>
      <c r="AC3663">
        <v>9000</v>
      </c>
      <c r="AD3663">
        <v>6000</v>
      </c>
      <c r="AE3663">
        <v>85000</v>
      </c>
      <c r="AF3663">
        <v>1275</v>
      </c>
      <c r="AG3663" s="2" t="s">
        <v>19718</v>
      </c>
      <c r="AH3663" s="2"/>
      <c r="AI3663" s="1">
        <v>46207</v>
      </c>
      <c r="AJ3663" s="2"/>
      <c r="AK3663" s="2" t="s">
        <v>58</v>
      </c>
      <c r="AM3663" s="2" t="s">
        <v>59</v>
      </c>
      <c r="AP3663" s="2" t="s">
        <v>60</v>
      </c>
      <c r="AQ3663" s="2" t="s">
        <v>41</v>
      </c>
      <c r="AR3663">
        <v>70000</v>
      </c>
      <c r="AS3663" s="2" t="str">
        <f>_xlfn.IFNA(IF(VLOOKUP(all_resi[[#This Row],[No. Waybill]],settle_reconcile[No. Waybill],1,0)="","Recon","Recon"),"-")</f>
        <v>Recon</v>
      </c>
      <c r="AT3663" s="2">
        <f>all_resi[[#This Row],[Nilai COD]]-all_resi[[#This Row],[COD Fee]]-all_resi[[#This Row],[Total Biaya Setelah Diskon]]</f>
        <v>77725</v>
      </c>
      <c r="AU3663" s="2">
        <f>IF(all_resi[[#This Row],[Waktu Terima]]="","",_xlfn.DAYS(all_resi[[#This Row],[Waktu Terima]],all_resi[[#This Row],[Tanggal Pengiriman]]))</f>
        <v>2</v>
      </c>
    </row>
    <row r="3664" spans="1:47" x14ac:dyDescent="0.25">
      <c r="A3664" s="2" t="s">
        <v>19834</v>
      </c>
      <c r="B3664" s="1">
        <v>46205</v>
      </c>
      <c r="C3664" s="2" t="s">
        <v>42</v>
      </c>
      <c r="D3664" s="2" t="s">
        <v>43</v>
      </c>
      <c r="E3664" s="2" t="s">
        <v>44</v>
      </c>
      <c r="F3664" s="2" t="s">
        <v>45</v>
      </c>
      <c r="G3664" s="2" t="s">
        <v>46</v>
      </c>
      <c r="H3664" s="2" t="s">
        <v>47</v>
      </c>
      <c r="I3664" s="2" t="s">
        <v>19835</v>
      </c>
      <c r="J3664" s="2" t="s">
        <v>20107</v>
      </c>
      <c r="K3664" s="2" t="s">
        <v>203</v>
      </c>
      <c r="L3664" s="2" t="s">
        <v>1548</v>
      </c>
      <c r="M3664" s="2" t="s">
        <v>16521</v>
      </c>
      <c r="N3664" s="2" t="s">
        <v>20108</v>
      </c>
      <c r="O3664">
        <v>1</v>
      </c>
      <c r="P3664" s="2" t="s">
        <v>53</v>
      </c>
      <c r="Q3664">
        <v>100</v>
      </c>
      <c r="R3664">
        <v>0</v>
      </c>
      <c r="S3664" s="2" t="s">
        <v>54</v>
      </c>
      <c r="T3664" s="2" t="s">
        <v>55</v>
      </c>
      <c r="U3664" s="2" t="s">
        <v>225</v>
      </c>
      <c r="V3664" s="2"/>
      <c r="W3664">
        <v>14000</v>
      </c>
      <c r="X3664">
        <v>0</v>
      </c>
      <c r="Y3664">
        <v>0</v>
      </c>
      <c r="Z3664">
        <v>14000</v>
      </c>
      <c r="AB3664" s="2" t="s">
        <v>57</v>
      </c>
      <c r="AC3664">
        <v>8000</v>
      </c>
      <c r="AD3664">
        <v>6000</v>
      </c>
      <c r="AE3664">
        <v>117500</v>
      </c>
      <c r="AF3664">
        <v>1762.5</v>
      </c>
      <c r="AG3664" s="2" t="s">
        <v>19835</v>
      </c>
      <c r="AH3664" s="2"/>
      <c r="AI3664" s="1">
        <v>46209</v>
      </c>
      <c r="AJ3664" s="2"/>
      <c r="AK3664" s="2" t="s">
        <v>58</v>
      </c>
      <c r="AM3664" s="2" t="s">
        <v>59</v>
      </c>
      <c r="AP3664" s="2" t="s">
        <v>60</v>
      </c>
      <c r="AQ3664" s="2" t="s">
        <v>41</v>
      </c>
      <c r="AR3664">
        <v>103500</v>
      </c>
      <c r="AS3664" s="2" t="str">
        <f>_xlfn.IFNA(IF(VLOOKUP(all_resi[[#This Row],[No. Waybill]],settle_reconcile[No. Waybill],1,0)="","Recon","Recon"),"-")</f>
        <v>Recon</v>
      </c>
      <c r="AT3664" s="2">
        <f>all_resi[[#This Row],[Nilai COD]]-all_resi[[#This Row],[COD Fee]]-all_resi[[#This Row],[Total Biaya Setelah Diskon]]</f>
        <v>109737.5</v>
      </c>
      <c r="AU3664" s="2">
        <f>IF(all_resi[[#This Row],[Waktu Terima]]="","",_xlfn.DAYS(all_resi[[#This Row],[Waktu Terima]],all_resi[[#This Row],[Tanggal Pengiriman]]))</f>
        <v>4</v>
      </c>
    </row>
    <row r="3665" spans="1:47" x14ac:dyDescent="0.25">
      <c r="A3665" s="2" t="s">
        <v>20109</v>
      </c>
      <c r="B3665" s="1">
        <v>46205</v>
      </c>
      <c r="C3665" s="2" t="s">
        <v>42</v>
      </c>
      <c r="D3665" s="2" t="s">
        <v>43</v>
      </c>
      <c r="E3665" s="2" t="s">
        <v>44</v>
      </c>
      <c r="F3665" s="2" t="s">
        <v>45</v>
      </c>
      <c r="G3665" s="2" t="s">
        <v>46</v>
      </c>
      <c r="H3665" s="2" t="s">
        <v>47</v>
      </c>
      <c r="I3665" s="2" t="s">
        <v>20110</v>
      </c>
      <c r="J3665" s="2" t="s">
        <v>20111</v>
      </c>
      <c r="K3665" s="2" t="s">
        <v>177</v>
      </c>
      <c r="L3665" s="2" t="s">
        <v>866</v>
      </c>
      <c r="M3665" s="2" t="s">
        <v>5259</v>
      </c>
      <c r="N3665" s="2" t="s">
        <v>20112</v>
      </c>
      <c r="O3665">
        <v>1</v>
      </c>
      <c r="P3665" s="2" t="s">
        <v>53</v>
      </c>
      <c r="Q3665">
        <v>100</v>
      </c>
      <c r="R3665">
        <v>0</v>
      </c>
      <c r="S3665" s="2" t="s">
        <v>54</v>
      </c>
      <c r="T3665" s="2" t="s">
        <v>55</v>
      </c>
      <c r="U3665" s="2" t="s">
        <v>207</v>
      </c>
      <c r="V3665" s="2"/>
      <c r="W3665">
        <v>102000</v>
      </c>
      <c r="X3665">
        <v>0</v>
      </c>
      <c r="Y3665">
        <v>0</v>
      </c>
      <c r="Z3665">
        <v>102000</v>
      </c>
      <c r="AB3665" s="2" t="s">
        <v>57</v>
      </c>
      <c r="AC3665">
        <v>40800</v>
      </c>
      <c r="AD3665">
        <v>61200</v>
      </c>
      <c r="AE3665">
        <v>168000</v>
      </c>
      <c r="AF3665">
        <v>2520</v>
      </c>
      <c r="AG3665" s="2" t="s">
        <v>20110</v>
      </c>
      <c r="AH3665" s="2"/>
      <c r="AI3665" s="1">
        <v>46211</v>
      </c>
      <c r="AJ3665" s="2"/>
      <c r="AK3665" s="2" t="s">
        <v>58</v>
      </c>
      <c r="AM3665" s="2" t="s">
        <v>59</v>
      </c>
      <c r="AP3665" s="2" t="s">
        <v>60</v>
      </c>
      <c r="AQ3665" s="2" t="s">
        <v>41</v>
      </c>
      <c r="AR3665">
        <v>66000</v>
      </c>
      <c r="AS3665" s="2" t="str">
        <f>_xlfn.IFNA(IF(VLOOKUP(all_resi[[#This Row],[No. Waybill]],settle_reconcile[No. Waybill],1,0)="","Recon","Recon"),"-")</f>
        <v>-</v>
      </c>
      <c r="AT3665" s="2">
        <f>all_resi[[#This Row],[Nilai COD]]-all_resi[[#This Row],[COD Fee]]-all_resi[[#This Row],[Total Biaya Setelah Diskon]]</f>
        <v>104280</v>
      </c>
      <c r="AU3665" s="2">
        <f>IF(all_resi[[#This Row],[Waktu Terima]]="","",_xlfn.DAYS(all_resi[[#This Row],[Waktu Terima]],all_resi[[#This Row],[Tanggal Pengiriman]]))</f>
        <v>6</v>
      </c>
    </row>
    <row r="3666" spans="1:47" x14ac:dyDescent="0.25">
      <c r="A3666" s="2" t="s">
        <v>20113</v>
      </c>
      <c r="B3666" s="1">
        <v>46205</v>
      </c>
      <c r="C3666" s="2" t="s">
        <v>42</v>
      </c>
      <c r="D3666" s="2" t="s">
        <v>43</v>
      </c>
      <c r="E3666" s="2" t="s">
        <v>44</v>
      </c>
      <c r="F3666" s="2" t="s">
        <v>45</v>
      </c>
      <c r="G3666" s="2" t="s">
        <v>46</v>
      </c>
      <c r="H3666" s="2" t="s">
        <v>47</v>
      </c>
      <c r="I3666" s="2" t="s">
        <v>20114</v>
      </c>
      <c r="J3666" s="2" t="s">
        <v>20115</v>
      </c>
      <c r="K3666" s="2" t="s">
        <v>121</v>
      </c>
      <c r="L3666" s="2" t="s">
        <v>274</v>
      </c>
      <c r="M3666" s="2" t="s">
        <v>2072</v>
      </c>
      <c r="N3666" s="2" t="s">
        <v>20116</v>
      </c>
      <c r="O3666">
        <v>1</v>
      </c>
      <c r="P3666" s="2" t="s">
        <v>53</v>
      </c>
      <c r="Q3666">
        <v>100</v>
      </c>
      <c r="R3666">
        <v>0</v>
      </c>
      <c r="S3666" s="2" t="s">
        <v>54</v>
      </c>
      <c r="T3666" s="2" t="s">
        <v>55</v>
      </c>
      <c r="U3666" s="2" t="s">
        <v>225</v>
      </c>
      <c r="V3666" s="2"/>
      <c r="W3666">
        <v>68000</v>
      </c>
      <c r="X3666">
        <v>0</v>
      </c>
      <c r="Y3666">
        <v>0</v>
      </c>
      <c r="Z3666">
        <v>68000</v>
      </c>
      <c r="AB3666" s="2" t="s">
        <v>57</v>
      </c>
      <c r="AC3666">
        <v>27200</v>
      </c>
      <c r="AD3666">
        <v>40800</v>
      </c>
      <c r="AE3666">
        <v>172000</v>
      </c>
      <c r="AF3666">
        <v>2580</v>
      </c>
      <c r="AG3666" s="2" t="s">
        <v>20114</v>
      </c>
      <c r="AH3666" s="2"/>
      <c r="AI3666" s="1">
        <v>46211</v>
      </c>
      <c r="AJ3666" s="2"/>
      <c r="AK3666" s="2" t="s">
        <v>58</v>
      </c>
      <c r="AM3666" s="2" t="s">
        <v>59</v>
      </c>
      <c r="AP3666" s="2" t="s">
        <v>60</v>
      </c>
      <c r="AQ3666" s="2" t="s">
        <v>41</v>
      </c>
      <c r="AR3666">
        <v>104000</v>
      </c>
      <c r="AS3666" s="2" t="str">
        <f>_xlfn.IFNA(IF(VLOOKUP(all_resi[[#This Row],[No. Waybill]],settle_reconcile[No. Waybill],1,0)="","Recon","Recon"),"-")</f>
        <v>-</v>
      </c>
      <c r="AT3666" s="2">
        <f>all_resi[[#This Row],[Nilai COD]]-all_resi[[#This Row],[COD Fee]]-all_resi[[#This Row],[Total Biaya Setelah Diskon]]</f>
        <v>128620</v>
      </c>
      <c r="AU3666" s="2">
        <f>IF(all_resi[[#This Row],[Waktu Terima]]="","",_xlfn.DAYS(all_resi[[#This Row],[Waktu Terima]],all_resi[[#This Row],[Tanggal Pengiriman]]))</f>
        <v>6</v>
      </c>
    </row>
    <row r="3667" spans="1:47" x14ac:dyDescent="0.25">
      <c r="A3667" s="2" t="s">
        <v>20117</v>
      </c>
      <c r="B3667" s="1">
        <v>46205</v>
      </c>
      <c r="C3667" s="2" t="s">
        <v>42</v>
      </c>
      <c r="D3667" s="2" t="s">
        <v>43</v>
      </c>
      <c r="E3667" s="2" t="s">
        <v>44</v>
      </c>
      <c r="F3667" s="2" t="s">
        <v>45</v>
      </c>
      <c r="G3667" s="2" t="s">
        <v>46</v>
      </c>
      <c r="H3667" s="2" t="s">
        <v>47</v>
      </c>
      <c r="I3667" s="2" t="s">
        <v>20118</v>
      </c>
      <c r="J3667" s="2" t="s">
        <v>20119</v>
      </c>
      <c r="K3667" s="2" t="s">
        <v>203</v>
      </c>
      <c r="L3667" s="2" t="s">
        <v>733</v>
      </c>
      <c r="M3667" s="2" t="s">
        <v>18157</v>
      </c>
      <c r="N3667" s="2" t="s">
        <v>20120</v>
      </c>
      <c r="O3667">
        <v>1</v>
      </c>
      <c r="P3667" s="2" t="s">
        <v>53</v>
      </c>
      <c r="Q3667">
        <v>100</v>
      </c>
      <c r="R3667">
        <v>0</v>
      </c>
      <c r="S3667" s="2" t="s">
        <v>54</v>
      </c>
      <c r="T3667" s="2" t="s">
        <v>55</v>
      </c>
      <c r="U3667" s="2" t="s">
        <v>420</v>
      </c>
      <c r="V3667" s="2"/>
      <c r="W3667">
        <v>14000</v>
      </c>
      <c r="X3667">
        <v>0</v>
      </c>
      <c r="Y3667">
        <v>0</v>
      </c>
      <c r="Z3667">
        <v>14000</v>
      </c>
      <c r="AB3667" s="2" t="s">
        <v>57</v>
      </c>
      <c r="AC3667">
        <v>5600</v>
      </c>
      <c r="AD3667">
        <v>8400</v>
      </c>
      <c r="AE3667">
        <v>0</v>
      </c>
      <c r="AF3667">
        <v>0</v>
      </c>
      <c r="AG3667" s="2" t="s">
        <v>20118</v>
      </c>
      <c r="AH3667" s="2"/>
      <c r="AI3667" s="1">
        <v>46208</v>
      </c>
      <c r="AJ3667" s="2"/>
      <c r="AK3667" s="2" t="s">
        <v>58</v>
      </c>
      <c r="AM3667" s="2" t="s">
        <v>59</v>
      </c>
      <c r="AP3667" s="2" t="s">
        <v>60</v>
      </c>
      <c r="AQ3667" s="2" t="s">
        <v>98</v>
      </c>
      <c r="AR3667">
        <v>-14000</v>
      </c>
      <c r="AS3667" s="2" t="str">
        <f>_xlfn.IFNA(IF(VLOOKUP(all_resi[[#This Row],[No. Waybill]],settle_reconcile[No. Waybill],1,0)="","Recon","Recon"),"-")</f>
        <v>-</v>
      </c>
      <c r="AT3667" s="2">
        <f>all_resi[[#This Row],[Nilai COD]]-all_resi[[#This Row],[COD Fee]]-all_resi[[#This Row],[Total Biaya Setelah Diskon]]</f>
        <v>-8400</v>
      </c>
      <c r="AU3667" s="2">
        <f>IF(all_resi[[#This Row],[Waktu Terima]]="","",_xlfn.DAYS(all_resi[[#This Row],[Waktu Terima]],all_resi[[#This Row],[Tanggal Pengiriman]]))</f>
        <v>3</v>
      </c>
    </row>
    <row r="3668" spans="1:47" x14ac:dyDescent="0.25">
      <c r="A3668" s="2" t="s">
        <v>20121</v>
      </c>
      <c r="B3668" s="1">
        <v>46205</v>
      </c>
      <c r="C3668" s="2" t="s">
        <v>42</v>
      </c>
      <c r="D3668" s="2" t="s">
        <v>43</v>
      </c>
      <c r="E3668" s="2" t="s">
        <v>44</v>
      </c>
      <c r="F3668" s="2" t="s">
        <v>45</v>
      </c>
      <c r="G3668" s="2" t="s">
        <v>46</v>
      </c>
      <c r="H3668" s="2" t="s">
        <v>47</v>
      </c>
      <c r="I3668" s="2" t="s">
        <v>20122</v>
      </c>
      <c r="J3668" s="2" t="s">
        <v>20123</v>
      </c>
      <c r="K3668" s="2" t="s">
        <v>82</v>
      </c>
      <c r="L3668" s="2" t="s">
        <v>1630</v>
      </c>
      <c r="M3668" s="2" t="s">
        <v>4192</v>
      </c>
      <c r="N3668" s="2" t="s">
        <v>20124</v>
      </c>
      <c r="O3668">
        <v>1</v>
      </c>
      <c r="P3668" s="2" t="s">
        <v>53</v>
      </c>
      <c r="Q3668">
        <v>100</v>
      </c>
      <c r="R3668">
        <v>0</v>
      </c>
      <c r="S3668" s="2" t="s">
        <v>54</v>
      </c>
      <c r="T3668" s="2" t="s">
        <v>55</v>
      </c>
      <c r="U3668" s="2" t="s">
        <v>225</v>
      </c>
      <c r="V3668" s="2"/>
      <c r="W3668">
        <v>79000</v>
      </c>
      <c r="X3668">
        <v>0</v>
      </c>
      <c r="Y3668">
        <v>0</v>
      </c>
      <c r="Z3668">
        <v>79000</v>
      </c>
      <c r="AB3668" s="2" t="s">
        <v>57</v>
      </c>
      <c r="AC3668">
        <v>31600</v>
      </c>
      <c r="AD3668">
        <v>47400</v>
      </c>
      <c r="AE3668">
        <v>183000</v>
      </c>
      <c r="AF3668">
        <v>2745</v>
      </c>
      <c r="AG3668" s="2"/>
      <c r="AH3668" s="2"/>
      <c r="AI3668" s="1"/>
      <c r="AJ3668" s="2"/>
      <c r="AK3668" s="2" t="s">
        <v>67</v>
      </c>
      <c r="AM3668" s="2" t="s">
        <v>59</v>
      </c>
      <c r="AP3668" s="2" t="s">
        <v>60</v>
      </c>
      <c r="AQ3668" s="2" t="s">
        <v>41</v>
      </c>
      <c r="AR3668">
        <v>104000</v>
      </c>
      <c r="AS3668" s="2" t="str">
        <f>_xlfn.IFNA(IF(VLOOKUP(all_resi[[#This Row],[No. Waybill]],settle_reconcile[No. Waybill],1,0)="","Recon","Recon"),"-")</f>
        <v>-</v>
      </c>
      <c r="AT3668" s="2">
        <f>all_resi[[#This Row],[Nilai COD]]-all_resi[[#This Row],[COD Fee]]-all_resi[[#This Row],[Total Biaya Setelah Diskon]]</f>
        <v>132855</v>
      </c>
      <c r="AU3668" s="2" t="str">
        <f>IF(all_resi[[#This Row],[Waktu Terima]]="","",_xlfn.DAYS(all_resi[[#This Row],[Waktu Terima]],all_resi[[#This Row],[Tanggal Pengiriman]]))</f>
        <v/>
      </c>
    </row>
    <row r="3669" spans="1:47" x14ac:dyDescent="0.25">
      <c r="A3669" s="2" t="s">
        <v>20125</v>
      </c>
      <c r="B3669" s="1">
        <v>46205</v>
      </c>
      <c r="C3669" s="2" t="s">
        <v>42</v>
      </c>
      <c r="D3669" s="2" t="s">
        <v>43</v>
      </c>
      <c r="E3669" s="2" t="s">
        <v>44</v>
      </c>
      <c r="F3669" s="2" t="s">
        <v>45</v>
      </c>
      <c r="G3669" s="2" t="s">
        <v>46</v>
      </c>
      <c r="H3669" s="2" t="s">
        <v>47</v>
      </c>
      <c r="I3669" s="2" t="s">
        <v>20126</v>
      </c>
      <c r="J3669" s="2" t="s">
        <v>20127</v>
      </c>
      <c r="K3669" s="2" t="s">
        <v>75</v>
      </c>
      <c r="L3669" s="2" t="s">
        <v>3750</v>
      </c>
      <c r="M3669" s="2" t="s">
        <v>20128</v>
      </c>
      <c r="N3669" s="2" t="s">
        <v>20129</v>
      </c>
      <c r="O3669">
        <v>1</v>
      </c>
      <c r="P3669" s="2" t="s">
        <v>53</v>
      </c>
      <c r="Q3669">
        <v>100</v>
      </c>
      <c r="R3669">
        <v>0</v>
      </c>
      <c r="S3669" s="2" t="s">
        <v>54</v>
      </c>
      <c r="T3669" s="2" t="s">
        <v>55</v>
      </c>
      <c r="U3669" s="2" t="s">
        <v>207</v>
      </c>
      <c r="V3669" s="2"/>
      <c r="W3669">
        <v>61000</v>
      </c>
      <c r="X3669">
        <v>0</v>
      </c>
      <c r="Y3669">
        <v>0</v>
      </c>
      <c r="Z3669">
        <v>61000</v>
      </c>
      <c r="AB3669" s="2" t="s">
        <v>57</v>
      </c>
      <c r="AC3669">
        <v>24400</v>
      </c>
      <c r="AD3669">
        <v>36600</v>
      </c>
      <c r="AE3669">
        <v>131000</v>
      </c>
      <c r="AF3669">
        <v>1965</v>
      </c>
      <c r="AG3669" s="2"/>
      <c r="AH3669" s="2"/>
      <c r="AI3669" s="1"/>
      <c r="AJ3669" s="2"/>
      <c r="AK3669" s="2" t="s">
        <v>67</v>
      </c>
      <c r="AM3669" s="2" t="s">
        <v>59</v>
      </c>
      <c r="AP3669" s="2" t="s">
        <v>60</v>
      </c>
      <c r="AQ3669" s="2" t="s">
        <v>41</v>
      </c>
      <c r="AR3669">
        <v>70000</v>
      </c>
      <c r="AS3669" s="2" t="str">
        <f>_xlfn.IFNA(IF(VLOOKUP(all_resi[[#This Row],[No. Waybill]],settle_reconcile[No. Waybill],1,0)="","Recon","Recon"),"-")</f>
        <v>-</v>
      </c>
      <c r="AT3669" s="2">
        <f>all_resi[[#This Row],[Nilai COD]]-all_resi[[#This Row],[COD Fee]]-all_resi[[#This Row],[Total Biaya Setelah Diskon]]</f>
        <v>92435</v>
      </c>
      <c r="AU3669" s="2" t="str">
        <f>IF(all_resi[[#This Row],[Waktu Terima]]="","",_xlfn.DAYS(all_resi[[#This Row],[Waktu Terima]],all_resi[[#This Row],[Tanggal Pengiriman]]))</f>
        <v/>
      </c>
    </row>
    <row r="3670" spans="1:47" x14ac:dyDescent="0.25">
      <c r="A3670" s="2" t="s">
        <v>20130</v>
      </c>
      <c r="B3670" s="1">
        <v>46205</v>
      </c>
      <c r="C3670" s="2" t="s">
        <v>42</v>
      </c>
      <c r="D3670" s="2" t="s">
        <v>43</v>
      </c>
      <c r="E3670" s="2" t="s">
        <v>44</v>
      </c>
      <c r="F3670" s="2" t="s">
        <v>45</v>
      </c>
      <c r="G3670" s="2" t="s">
        <v>46</v>
      </c>
      <c r="H3670" s="2" t="s">
        <v>47</v>
      </c>
      <c r="I3670" s="2" t="s">
        <v>20131</v>
      </c>
      <c r="J3670" s="2" t="s">
        <v>20132</v>
      </c>
      <c r="K3670" s="2" t="s">
        <v>126</v>
      </c>
      <c r="L3670" s="2" t="s">
        <v>1211</v>
      </c>
      <c r="M3670" s="2" t="s">
        <v>1212</v>
      </c>
      <c r="N3670" s="2" t="s">
        <v>20133</v>
      </c>
      <c r="O3670">
        <v>1</v>
      </c>
      <c r="P3670" s="2" t="s">
        <v>53</v>
      </c>
      <c r="Q3670">
        <v>100</v>
      </c>
      <c r="R3670">
        <v>0</v>
      </c>
      <c r="S3670" s="2" t="s">
        <v>54</v>
      </c>
      <c r="T3670" s="2" t="s">
        <v>55</v>
      </c>
      <c r="U3670" s="2" t="s">
        <v>235</v>
      </c>
      <c r="V3670" s="2"/>
      <c r="W3670">
        <v>74000</v>
      </c>
      <c r="X3670">
        <v>0</v>
      </c>
      <c r="Y3670">
        <v>0</v>
      </c>
      <c r="Z3670">
        <v>74000</v>
      </c>
      <c r="AB3670" s="2" t="s">
        <v>57</v>
      </c>
      <c r="AC3670">
        <v>29600</v>
      </c>
      <c r="AD3670">
        <v>44400</v>
      </c>
      <c r="AE3670">
        <v>144000</v>
      </c>
      <c r="AF3670">
        <v>2160</v>
      </c>
      <c r="AG3670" s="2"/>
      <c r="AH3670" s="2"/>
      <c r="AI3670" s="1"/>
      <c r="AJ3670" s="2"/>
      <c r="AK3670" s="2" t="s">
        <v>67</v>
      </c>
      <c r="AM3670" s="2" t="s">
        <v>59</v>
      </c>
      <c r="AP3670" s="2" t="s">
        <v>60</v>
      </c>
      <c r="AQ3670" s="2" t="s">
        <v>41</v>
      </c>
      <c r="AR3670">
        <v>70000</v>
      </c>
      <c r="AS3670" s="2" t="str">
        <f>_xlfn.IFNA(IF(VLOOKUP(all_resi[[#This Row],[No. Waybill]],settle_reconcile[No. Waybill],1,0)="","Recon","Recon"),"-")</f>
        <v>-</v>
      </c>
      <c r="AT3670" s="2">
        <f>all_resi[[#This Row],[Nilai COD]]-all_resi[[#This Row],[COD Fee]]-all_resi[[#This Row],[Total Biaya Setelah Diskon]]</f>
        <v>97440</v>
      </c>
      <c r="AU3670" s="2" t="str">
        <f>IF(all_resi[[#This Row],[Waktu Terima]]="","",_xlfn.DAYS(all_resi[[#This Row],[Waktu Terima]],all_resi[[#This Row],[Tanggal Pengiriman]]))</f>
        <v/>
      </c>
    </row>
    <row r="3671" spans="1:47" x14ac:dyDescent="0.25">
      <c r="A3671" s="2" t="s">
        <v>19850</v>
      </c>
      <c r="B3671" s="1">
        <v>46205</v>
      </c>
      <c r="C3671" s="2" t="s">
        <v>42</v>
      </c>
      <c r="D3671" s="2" t="s">
        <v>43</v>
      </c>
      <c r="E3671" s="2" t="s">
        <v>44</v>
      </c>
      <c r="F3671" s="2" t="s">
        <v>45</v>
      </c>
      <c r="G3671" s="2" t="s">
        <v>46</v>
      </c>
      <c r="H3671" s="2" t="s">
        <v>80</v>
      </c>
      <c r="I3671" s="2" t="s">
        <v>19851</v>
      </c>
      <c r="J3671" s="2" t="s">
        <v>20134</v>
      </c>
      <c r="K3671" s="2" t="s">
        <v>69</v>
      </c>
      <c r="L3671" s="2" t="s">
        <v>2253</v>
      </c>
      <c r="M3671" s="2" t="s">
        <v>20135</v>
      </c>
      <c r="N3671" s="2" t="s">
        <v>20136</v>
      </c>
      <c r="O3671">
        <v>1</v>
      </c>
      <c r="P3671" s="2" t="s">
        <v>53</v>
      </c>
      <c r="Q3671">
        <v>100</v>
      </c>
      <c r="R3671">
        <v>0</v>
      </c>
      <c r="S3671" s="2" t="s">
        <v>54</v>
      </c>
      <c r="T3671" s="2" t="s">
        <v>55</v>
      </c>
      <c r="U3671" s="2" t="s">
        <v>19002</v>
      </c>
      <c r="V3671" s="2"/>
      <c r="W3671">
        <v>54000</v>
      </c>
      <c r="X3671">
        <v>0</v>
      </c>
      <c r="Y3671">
        <v>0</v>
      </c>
      <c r="Z3671">
        <v>54000</v>
      </c>
      <c r="AB3671" s="2" t="s">
        <v>57</v>
      </c>
      <c r="AC3671">
        <v>21600</v>
      </c>
      <c r="AD3671">
        <v>32400</v>
      </c>
      <c r="AE3671">
        <v>159000</v>
      </c>
      <c r="AF3671">
        <v>2385</v>
      </c>
      <c r="AG3671" s="2" t="s">
        <v>19851</v>
      </c>
      <c r="AH3671" s="2"/>
      <c r="AI3671" s="1">
        <v>46209</v>
      </c>
      <c r="AJ3671" s="2" t="s">
        <v>87</v>
      </c>
      <c r="AK3671" s="2" t="s">
        <v>58</v>
      </c>
      <c r="AM3671" s="2" t="s">
        <v>59</v>
      </c>
      <c r="AP3671" s="2" t="s">
        <v>60</v>
      </c>
      <c r="AQ3671" s="2" t="s">
        <v>41</v>
      </c>
      <c r="AR3671">
        <v>105000</v>
      </c>
      <c r="AS3671" s="2" t="str">
        <f>_xlfn.IFNA(IF(VLOOKUP(all_resi[[#This Row],[No. Waybill]],settle_reconcile[No. Waybill],1,0)="","Recon","Recon"),"-")</f>
        <v>Recon</v>
      </c>
      <c r="AT3671" s="2">
        <f>all_resi[[#This Row],[Nilai COD]]-all_resi[[#This Row],[COD Fee]]-all_resi[[#This Row],[Total Biaya Setelah Diskon]]</f>
        <v>124215</v>
      </c>
      <c r="AU3671" s="2">
        <f>IF(all_resi[[#This Row],[Waktu Terima]]="","",_xlfn.DAYS(all_resi[[#This Row],[Waktu Terima]],all_resi[[#This Row],[Tanggal Pengiriman]]))</f>
        <v>4</v>
      </c>
    </row>
    <row r="3672" spans="1:47" x14ac:dyDescent="0.25">
      <c r="A3672" s="2" t="s">
        <v>20012</v>
      </c>
      <c r="B3672" s="1">
        <v>46205</v>
      </c>
      <c r="C3672" s="2" t="s">
        <v>42</v>
      </c>
      <c r="D3672" s="2" t="s">
        <v>43</v>
      </c>
      <c r="E3672" s="2" t="s">
        <v>44</v>
      </c>
      <c r="F3672" s="2" t="s">
        <v>45</v>
      </c>
      <c r="G3672" s="2" t="s">
        <v>46</v>
      </c>
      <c r="H3672" s="2" t="s">
        <v>47</v>
      </c>
      <c r="I3672" s="2" t="s">
        <v>20013</v>
      </c>
      <c r="J3672" s="2" t="s">
        <v>20137</v>
      </c>
      <c r="K3672" s="2" t="s">
        <v>957</v>
      </c>
      <c r="L3672" s="2" t="s">
        <v>17758</v>
      </c>
      <c r="M3672" s="2" t="s">
        <v>20138</v>
      </c>
      <c r="N3672" s="2" t="s">
        <v>20139</v>
      </c>
      <c r="O3672">
        <v>1</v>
      </c>
      <c r="P3672" s="2" t="s">
        <v>53</v>
      </c>
      <c r="Q3672">
        <v>100</v>
      </c>
      <c r="R3672">
        <v>0</v>
      </c>
      <c r="S3672" s="2" t="s">
        <v>54</v>
      </c>
      <c r="T3672" s="2" t="s">
        <v>55</v>
      </c>
      <c r="U3672" s="2" t="s">
        <v>147</v>
      </c>
      <c r="V3672" s="2"/>
      <c r="W3672">
        <v>38000</v>
      </c>
      <c r="X3672">
        <v>0</v>
      </c>
      <c r="Y3672">
        <v>0</v>
      </c>
      <c r="Z3672">
        <v>38000</v>
      </c>
      <c r="AB3672" s="2" t="s">
        <v>57</v>
      </c>
      <c r="AC3672">
        <v>15200</v>
      </c>
      <c r="AD3672">
        <v>22800</v>
      </c>
      <c r="AE3672">
        <v>103000</v>
      </c>
      <c r="AF3672">
        <v>1545</v>
      </c>
      <c r="AG3672" s="2" t="s">
        <v>20013</v>
      </c>
      <c r="AH3672" s="2"/>
      <c r="AI3672" s="1">
        <v>46210</v>
      </c>
      <c r="AJ3672" s="2"/>
      <c r="AK3672" s="2" t="s">
        <v>58</v>
      </c>
      <c r="AM3672" s="2" t="s">
        <v>59</v>
      </c>
      <c r="AP3672" s="2" t="s">
        <v>60</v>
      </c>
      <c r="AQ3672" s="2" t="s">
        <v>41</v>
      </c>
      <c r="AR3672">
        <v>65000</v>
      </c>
      <c r="AS3672" s="2" t="str">
        <f>_xlfn.IFNA(IF(VLOOKUP(all_resi[[#This Row],[No. Waybill]],settle_reconcile[No. Waybill],1,0)="","Recon","Recon"),"-")</f>
        <v>Recon</v>
      </c>
      <c r="AT3672" s="2">
        <f>all_resi[[#This Row],[Nilai COD]]-all_resi[[#This Row],[COD Fee]]-all_resi[[#This Row],[Total Biaya Setelah Diskon]]</f>
        <v>78655</v>
      </c>
      <c r="AU3672" s="2">
        <f>IF(all_resi[[#This Row],[Waktu Terima]]="","",_xlfn.DAYS(all_resi[[#This Row],[Waktu Terima]],all_resi[[#This Row],[Tanggal Pengiriman]]))</f>
        <v>5</v>
      </c>
    </row>
    <row r="3673" spans="1:47" x14ac:dyDescent="0.25">
      <c r="A3673" s="2" t="s">
        <v>19848</v>
      </c>
      <c r="B3673" s="1">
        <v>46205</v>
      </c>
      <c r="C3673" s="2" t="s">
        <v>42</v>
      </c>
      <c r="D3673" s="2" t="s">
        <v>43</v>
      </c>
      <c r="E3673" s="2" t="s">
        <v>44</v>
      </c>
      <c r="F3673" s="2" t="s">
        <v>45</v>
      </c>
      <c r="G3673" s="2" t="s">
        <v>46</v>
      </c>
      <c r="H3673" s="2" t="s">
        <v>47</v>
      </c>
      <c r="I3673" s="2" t="s">
        <v>19849</v>
      </c>
      <c r="J3673" s="2" t="s">
        <v>20140</v>
      </c>
      <c r="K3673" s="2" t="s">
        <v>183</v>
      </c>
      <c r="L3673" s="2" t="s">
        <v>325</v>
      </c>
      <c r="M3673" s="2" t="s">
        <v>410</v>
      </c>
      <c r="N3673" s="2" t="s">
        <v>20141</v>
      </c>
      <c r="O3673">
        <v>1</v>
      </c>
      <c r="P3673" s="2" t="s">
        <v>53</v>
      </c>
      <c r="Q3673">
        <v>100</v>
      </c>
      <c r="R3673">
        <v>0</v>
      </c>
      <c r="S3673" s="2" t="s">
        <v>54</v>
      </c>
      <c r="T3673" s="2" t="s">
        <v>55</v>
      </c>
      <c r="U3673" s="2" t="s">
        <v>207</v>
      </c>
      <c r="V3673" s="2"/>
      <c r="W3673">
        <v>68000</v>
      </c>
      <c r="X3673">
        <v>0</v>
      </c>
      <c r="Y3673">
        <v>0</v>
      </c>
      <c r="Z3673">
        <v>68000</v>
      </c>
      <c r="AB3673" s="2" t="s">
        <v>57</v>
      </c>
      <c r="AC3673">
        <v>27200</v>
      </c>
      <c r="AD3673">
        <v>40800</v>
      </c>
      <c r="AE3673">
        <v>138000</v>
      </c>
      <c r="AF3673">
        <v>2070</v>
      </c>
      <c r="AG3673" s="2" t="s">
        <v>19849</v>
      </c>
      <c r="AH3673" s="2"/>
      <c r="AI3673" s="1">
        <v>46209</v>
      </c>
      <c r="AJ3673" s="2"/>
      <c r="AK3673" s="2" t="s">
        <v>58</v>
      </c>
      <c r="AM3673" s="2" t="s">
        <v>59</v>
      </c>
      <c r="AP3673" s="2" t="s">
        <v>60</v>
      </c>
      <c r="AQ3673" s="2" t="s">
        <v>41</v>
      </c>
      <c r="AR3673">
        <v>70000</v>
      </c>
      <c r="AS3673" s="2" t="str">
        <f>_xlfn.IFNA(IF(VLOOKUP(all_resi[[#This Row],[No. Waybill]],settle_reconcile[No. Waybill],1,0)="","Recon","Recon"),"-")</f>
        <v>Recon</v>
      </c>
      <c r="AT3673" s="2">
        <f>all_resi[[#This Row],[Nilai COD]]-all_resi[[#This Row],[COD Fee]]-all_resi[[#This Row],[Total Biaya Setelah Diskon]]</f>
        <v>95130</v>
      </c>
      <c r="AU3673" s="2">
        <f>IF(all_resi[[#This Row],[Waktu Terima]]="","",_xlfn.DAYS(all_resi[[#This Row],[Waktu Terima]],all_resi[[#This Row],[Tanggal Pengiriman]]))</f>
        <v>4</v>
      </c>
    </row>
    <row r="3674" spans="1:47" x14ac:dyDescent="0.25">
      <c r="A3674" s="2" t="s">
        <v>20142</v>
      </c>
      <c r="B3674" s="1">
        <v>46205</v>
      </c>
      <c r="C3674" s="2" t="s">
        <v>42</v>
      </c>
      <c r="D3674" s="2" t="s">
        <v>43</v>
      </c>
      <c r="E3674" s="2" t="s">
        <v>44</v>
      </c>
      <c r="F3674" s="2" t="s">
        <v>45</v>
      </c>
      <c r="G3674" s="2" t="s">
        <v>46</v>
      </c>
      <c r="H3674" s="2" t="s">
        <v>80</v>
      </c>
      <c r="I3674" s="2" t="s">
        <v>20143</v>
      </c>
      <c r="J3674" s="2" t="s">
        <v>20144</v>
      </c>
      <c r="K3674" s="2" t="s">
        <v>561</v>
      </c>
      <c r="L3674" s="2" t="s">
        <v>562</v>
      </c>
      <c r="M3674" s="2" t="s">
        <v>20145</v>
      </c>
      <c r="N3674" s="2" t="s">
        <v>20146</v>
      </c>
      <c r="O3674">
        <v>1</v>
      </c>
      <c r="P3674" s="2" t="s">
        <v>53</v>
      </c>
      <c r="Q3674">
        <v>100</v>
      </c>
      <c r="R3674">
        <v>0</v>
      </c>
      <c r="S3674" s="2" t="s">
        <v>54</v>
      </c>
      <c r="T3674" s="2" t="s">
        <v>55</v>
      </c>
      <c r="U3674" s="2" t="s">
        <v>305</v>
      </c>
      <c r="V3674" s="2"/>
      <c r="W3674">
        <v>22000</v>
      </c>
      <c r="X3674">
        <v>0</v>
      </c>
      <c r="Y3674">
        <v>0</v>
      </c>
      <c r="Z3674">
        <v>22000</v>
      </c>
      <c r="AB3674" s="2" t="s">
        <v>57</v>
      </c>
      <c r="AC3674">
        <v>8800</v>
      </c>
      <c r="AD3674">
        <v>13200</v>
      </c>
      <c r="AE3674">
        <v>0</v>
      </c>
      <c r="AF3674">
        <v>0</v>
      </c>
      <c r="AG3674" s="2" t="s">
        <v>20143</v>
      </c>
      <c r="AH3674" s="2"/>
      <c r="AI3674" s="1">
        <v>46207</v>
      </c>
      <c r="AJ3674" s="2" t="s">
        <v>87</v>
      </c>
      <c r="AK3674" s="2" t="s">
        <v>58</v>
      </c>
      <c r="AM3674" s="2" t="s">
        <v>59</v>
      </c>
      <c r="AP3674" s="2" t="s">
        <v>60</v>
      </c>
      <c r="AQ3674" s="2" t="s">
        <v>98</v>
      </c>
      <c r="AR3674">
        <v>-22000</v>
      </c>
      <c r="AS3674" s="2" t="str">
        <f>_xlfn.IFNA(IF(VLOOKUP(all_resi[[#This Row],[No. Waybill]],settle_reconcile[No. Waybill],1,0)="","Recon","Recon"),"-")</f>
        <v>-</v>
      </c>
      <c r="AT3674" s="2">
        <f>all_resi[[#This Row],[Nilai COD]]-all_resi[[#This Row],[COD Fee]]-all_resi[[#This Row],[Total Biaya Setelah Diskon]]</f>
        <v>-13200</v>
      </c>
      <c r="AU3674" s="2">
        <f>IF(all_resi[[#This Row],[Waktu Terima]]="","",_xlfn.DAYS(all_resi[[#This Row],[Waktu Terima]],all_resi[[#This Row],[Tanggal Pengiriman]]))</f>
        <v>2</v>
      </c>
    </row>
    <row r="3675" spans="1:47" x14ac:dyDescent="0.25">
      <c r="A3675" s="2" t="s">
        <v>20027</v>
      </c>
      <c r="B3675" s="1">
        <v>46205</v>
      </c>
      <c r="C3675" s="2" t="s">
        <v>42</v>
      </c>
      <c r="D3675" s="2" t="s">
        <v>43</v>
      </c>
      <c r="E3675" s="2" t="s">
        <v>44</v>
      </c>
      <c r="F3675" s="2" t="s">
        <v>45</v>
      </c>
      <c r="G3675" s="2" t="s">
        <v>46</v>
      </c>
      <c r="H3675" s="2" t="s">
        <v>47</v>
      </c>
      <c r="I3675" s="2" t="s">
        <v>20028</v>
      </c>
      <c r="J3675" s="2" t="s">
        <v>20147</v>
      </c>
      <c r="K3675" s="2" t="s">
        <v>171</v>
      </c>
      <c r="L3675" s="2" t="s">
        <v>1453</v>
      </c>
      <c r="M3675" s="2" t="s">
        <v>2470</v>
      </c>
      <c r="N3675" s="2" t="s">
        <v>20148</v>
      </c>
      <c r="O3675">
        <v>1</v>
      </c>
      <c r="P3675" s="2" t="s">
        <v>53</v>
      </c>
      <c r="Q3675">
        <v>100</v>
      </c>
      <c r="R3675">
        <v>0</v>
      </c>
      <c r="S3675" s="2" t="s">
        <v>54</v>
      </c>
      <c r="T3675" s="2" t="s">
        <v>55</v>
      </c>
      <c r="U3675" s="2" t="s">
        <v>1301</v>
      </c>
      <c r="V3675" s="2"/>
      <c r="W3675">
        <v>38000</v>
      </c>
      <c r="X3675">
        <v>0</v>
      </c>
      <c r="Y3675">
        <v>0</v>
      </c>
      <c r="Z3675">
        <v>38000</v>
      </c>
      <c r="AB3675" s="2" t="s">
        <v>57</v>
      </c>
      <c r="AC3675">
        <v>15200</v>
      </c>
      <c r="AD3675">
        <v>22800</v>
      </c>
      <c r="AE3675">
        <v>153000</v>
      </c>
      <c r="AF3675">
        <v>2295</v>
      </c>
      <c r="AG3675" s="2" t="s">
        <v>20028</v>
      </c>
      <c r="AH3675" s="2"/>
      <c r="AI3675" s="1">
        <v>46210</v>
      </c>
      <c r="AJ3675" s="2"/>
      <c r="AK3675" s="2" t="s">
        <v>58</v>
      </c>
      <c r="AM3675" s="2" t="s">
        <v>59</v>
      </c>
      <c r="AP3675" s="2" t="s">
        <v>60</v>
      </c>
      <c r="AQ3675" s="2" t="s">
        <v>41</v>
      </c>
      <c r="AR3675">
        <v>115000</v>
      </c>
      <c r="AS3675" s="2" t="str">
        <f>_xlfn.IFNA(IF(VLOOKUP(all_resi[[#This Row],[No. Waybill]],settle_reconcile[No. Waybill],1,0)="","Recon","Recon"),"-")</f>
        <v>Recon</v>
      </c>
      <c r="AT3675" s="2">
        <f>all_resi[[#This Row],[Nilai COD]]-all_resi[[#This Row],[COD Fee]]-all_resi[[#This Row],[Total Biaya Setelah Diskon]]</f>
        <v>127905</v>
      </c>
      <c r="AU3675" s="2">
        <f>IF(all_resi[[#This Row],[Waktu Terima]]="","",_xlfn.DAYS(all_resi[[#This Row],[Waktu Terima]],all_resi[[#This Row],[Tanggal Pengiriman]]))</f>
        <v>5</v>
      </c>
    </row>
    <row r="3676" spans="1:47" x14ac:dyDescent="0.25">
      <c r="A3676" s="2" t="s">
        <v>19781</v>
      </c>
      <c r="B3676" s="1">
        <v>46205</v>
      </c>
      <c r="C3676" s="2" t="s">
        <v>42</v>
      </c>
      <c r="D3676" s="2" t="s">
        <v>43</v>
      </c>
      <c r="E3676" s="2" t="s">
        <v>44</v>
      </c>
      <c r="F3676" s="2" t="s">
        <v>45</v>
      </c>
      <c r="G3676" s="2" t="s">
        <v>46</v>
      </c>
      <c r="H3676" s="2" t="s">
        <v>80</v>
      </c>
      <c r="I3676" s="2" t="s">
        <v>19782</v>
      </c>
      <c r="J3676" s="2" t="s">
        <v>16013</v>
      </c>
      <c r="K3676" s="2" t="s">
        <v>143</v>
      </c>
      <c r="L3676" s="2" t="s">
        <v>883</v>
      </c>
      <c r="M3676" s="2" t="s">
        <v>16014</v>
      </c>
      <c r="N3676" s="2" t="s">
        <v>20149</v>
      </c>
      <c r="O3676">
        <v>1</v>
      </c>
      <c r="P3676" s="2" t="s">
        <v>53</v>
      </c>
      <c r="Q3676">
        <v>100</v>
      </c>
      <c r="R3676">
        <v>0</v>
      </c>
      <c r="S3676" s="2" t="s">
        <v>54</v>
      </c>
      <c r="T3676" s="2" t="s">
        <v>55</v>
      </c>
      <c r="U3676" s="2" t="s">
        <v>86</v>
      </c>
      <c r="V3676" s="2"/>
      <c r="W3676">
        <v>25000</v>
      </c>
      <c r="X3676">
        <v>0</v>
      </c>
      <c r="Y3676">
        <v>0</v>
      </c>
      <c r="Z3676">
        <v>25000</v>
      </c>
      <c r="AB3676" s="2" t="s">
        <v>57</v>
      </c>
      <c r="AC3676">
        <v>18000</v>
      </c>
      <c r="AD3676">
        <v>7000</v>
      </c>
      <c r="AE3676">
        <v>75000</v>
      </c>
      <c r="AF3676">
        <v>1125</v>
      </c>
      <c r="AG3676" s="2" t="s">
        <v>19782</v>
      </c>
      <c r="AH3676" s="2"/>
      <c r="AI3676" s="1">
        <v>46208</v>
      </c>
      <c r="AJ3676" s="2" t="s">
        <v>87</v>
      </c>
      <c r="AK3676" s="2" t="s">
        <v>58</v>
      </c>
      <c r="AM3676" s="2" t="s">
        <v>59</v>
      </c>
      <c r="AP3676" s="2" t="s">
        <v>60</v>
      </c>
      <c r="AQ3676" s="2" t="s">
        <v>41</v>
      </c>
      <c r="AR3676">
        <v>50000</v>
      </c>
      <c r="AS3676" s="2" t="str">
        <f>_xlfn.IFNA(IF(VLOOKUP(all_resi[[#This Row],[No. Waybill]],settle_reconcile[No. Waybill],1,0)="","Recon","Recon"),"-")</f>
        <v>Recon</v>
      </c>
      <c r="AT3676" s="2">
        <f>all_resi[[#This Row],[Nilai COD]]-all_resi[[#This Row],[COD Fee]]-all_resi[[#This Row],[Total Biaya Setelah Diskon]]</f>
        <v>66875</v>
      </c>
      <c r="AU3676" s="2">
        <f>IF(all_resi[[#This Row],[Waktu Terima]]="","",_xlfn.DAYS(all_resi[[#This Row],[Waktu Terima]],all_resi[[#This Row],[Tanggal Pengiriman]]))</f>
        <v>3</v>
      </c>
    </row>
    <row r="3677" spans="1:47" x14ac:dyDescent="0.25">
      <c r="A3677" s="2" t="s">
        <v>19732</v>
      </c>
      <c r="B3677" s="1">
        <v>46205</v>
      </c>
      <c r="C3677" s="2" t="s">
        <v>42</v>
      </c>
      <c r="D3677" s="2" t="s">
        <v>43</v>
      </c>
      <c r="E3677" s="2" t="s">
        <v>44</v>
      </c>
      <c r="F3677" s="2" t="s">
        <v>45</v>
      </c>
      <c r="G3677" s="2" t="s">
        <v>46</v>
      </c>
      <c r="H3677" s="2" t="s">
        <v>47</v>
      </c>
      <c r="I3677" s="2" t="s">
        <v>19733</v>
      </c>
      <c r="J3677" s="2" t="s">
        <v>20150</v>
      </c>
      <c r="K3677" s="2" t="s">
        <v>116</v>
      </c>
      <c r="L3677" s="2" t="s">
        <v>611</v>
      </c>
      <c r="M3677" s="2" t="s">
        <v>20151</v>
      </c>
      <c r="N3677" s="2" t="s">
        <v>20152</v>
      </c>
      <c r="O3677">
        <v>1</v>
      </c>
      <c r="P3677" s="2" t="s">
        <v>53</v>
      </c>
      <c r="Q3677">
        <v>100</v>
      </c>
      <c r="R3677">
        <v>0</v>
      </c>
      <c r="S3677" s="2" t="s">
        <v>54</v>
      </c>
      <c r="T3677" s="2" t="s">
        <v>55</v>
      </c>
      <c r="U3677" s="2" t="s">
        <v>147</v>
      </c>
      <c r="V3677" s="2"/>
      <c r="W3677">
        <v>12000</v>
      </c>
      <c r="X3677">
        <v>0</v>
      </c>
      <c r="Y3677">
        <v>0</v>
      </c>
      <c r="Z3677">
        <v>12000</v>
      </c>
      <c r="AB3677" s="2" t="s">
        <v>57</v>
      </c>
      <c r="AC3677">
        <v>7000</v>
      </c>
      <c r="AD3677">
        <v>5000</v>
      </c>
      <c r="AE3677">
        <v>82000</v>
      </c>
      <c r="AF3677">
        <v>1230</v>
      </c>
      <c r="AG3677" s="2" t="s">
        <v>19733</v>
      </c>
      <c r="AH3677" s="2"/>
      <c r="AI3677" s="1">
        <v>46207</v>
      </c>
      <c r="AJ3677" s="2"/>
      <c r="AK3677" s="2" t="s">
        <v>58</v>
      </c>
      <c r="AM3677" s="2" t="s">
        <v>59</v>
      </c>
      <c r="AP3677" s="2" t="s">
        <v>60</v>
      </c>
      <c r="AQ3677" s="2" t="s">
        <v>41</v>
      </c>
      <c r="AR3677">
        <v>70000</v>
      </c>
      <c r="AS3677" s="2" t="str">
        <f>_xlfn.IFNA(IF(VLOOKUP(all_resi[[#This Row],[No. Waybill]],settle_reconcile[No. Waybill],1,0)="","Recon","Recon"),"-")</f>
        <v>Recon</v>
      </c>
      <c r="AT3677" s="2">
        <f>all_resi[[#This Row],[Nilai COD]]-all_resi[[#This Row],[COD Fee]]-all_resi[[#This Row],[Total Biaya Setelah Diskon]]</f>
        <v>75770</v>
      </c>
      <c r="AU3677" s="2">
        <f>IF(all_resi[[#This Row],[Waktu Terima]]="","",_xlfn.DAYS(all_resi[[#This Row],[Waktu Terima]],all_resi[[#This Row],[Tanggal Pengiriman]]))</f>
        <v>2</v>
      </c>
    </row>
    <row r="3678" spans="1:47" x14ac:dyDescent="0.25">
      <c r="A3678" s="2" t="s">
        <v>19861</v>
      </c>
      <c r="B3678" s="1">
        <v>46205</v>
      </c>
      <c r="C3678" s="2" t="s">
        <v>42</v>
      </c>
      <c r="D3678" s="2" t="s">
        <v>43</v>
      </c>
      <c r="E3678" s="2" t="s">
        <v>44</v>
      </c>
      <c r="F3678" s="2" t="s">
        <v>45</v>
      </c>
      <c r="G3678" s="2" t="s">
        <v>46</v>
      </c>
      <c r="H3678" s="2" t="s">
        <v>47</v>
      </c>
      <c r="I3678" s="2" t="s">
        <v>19862</v>
      </c>
      <c r="J3678" s="2" t="s">
        <v>20153</v>
      </c>
      <c r="K3678" s="2" t="s">
        <v>2959</v>
      </c>
      <c r="L3678" s="2" t="s">
        <v>20154</v>
      </c>
      <c r="M3678" s="2" t="s">
        <v>20155</v>
      </c>
      <c r="N3678" s="2" t="s">
        <v>20156</v>
      </c>
      <c r="O3678">
        <v>1</v>
      </c>
      <c r="P3678" s="2" t="s">
        <v>53</v>
      </c>
      <c r="Q3678">
        <v>100</v>
      </c>
      <c r="R3678">
        <v>0</v>
      </c>
      <c r="S3678" s="2" t="s">
        <v>54</v>
      </c>
      <c r="T3678" s="2" t="s">
        <v>55</v>
      </c>
      <c r="U3678" s="2" t="s">
        <v>225</v>
      </c>
      <c r="V3678" s="2"/>
      <c r="W3678">
        <v>59000</v>
      </c>
      <c r="X3678">
        <v>0</v>
      </c>
      <c r="Y3678">
        <v>0</v>
      </c>
      <c r="Z3678">
        <v>59000</v>
      </c>
      <c r="AB3678" s="2" t="s">
        <v>57</v>
      </c>
      <c r="AC3678">
        <v>23600</v>
      </c>
      <c r="AD3678">
        <v>35400</v>
      </c>
      <c r="AE3678">
        <v>163000</v>
      </c>
      <c r="AF3678">
        <v>2445</v>
      </c>
      <c r="AG3678" s="2" t="s">
        <v>19862</v>
      </c>
      <c r="AH3678" s="2"/>
      <c r="AI3678" s="1">
        <v>46209</v>
      </c>
      <c r="AJ3678" s="2"/>
      <c r="AK3678" s="2" t="s">
        <v>58</v>
      </c>
      <c r="AM3678" s="2" t="s">
        <v>59</v>
      </c>
      <c r="AP3678" s="2" t="s">
        <v>60</v>
      </c>
      <c r="AQ3678" s="2" t="s">
        <v>41</v>
      </c>
      <c r="AR3678">
        <v>104000</v>
      </c>
      <c r="AS3678" s="2" t="str">
        <f>_xlfn.IFNA(IF(VLOOKUP(all_resi[[#This Row],[No. Waybill]],settle_reconcile[No. Waybill],1,0)="","Recon","Recon"),"-")</f>
        <v>Recon</v>
      </c>
      <c r="AT3678" s="2">
        <f>all_resi[[#This Row],[Nilai COD]]-all_resi[[#This Row],[COD Fee]]-all_resi[[#This Row],[Total Biaya Setelah Diskon]]</f>
        <v>125155</v>
      </c>
      <c r="AU3678" s="2">
        <f>IF(all_resi[[#This Row],[Waktu Terima]]="","",_xlfn.DAYS(all_resi[[#This Row],[Waktu Terima]],all_resi[[#This Row],[Tanggal Pengiriman]]))</f>
        <v>4</v>
      </c>
    </row>
    <row r="3679" spans="1:47" x14ac:dyDescent="0.25">
      <c r="A3679" s="2" t="s">
        <v>20003</v>
      </c>
      <c r="B3679" s="1">
        <v>46205</v>
      </c>
      <c r="C3679" s="2" t="s">
        <v>42</v>
      </c>
      <c r="D3679" s="2" t="s">
        <v>43</v>
      </c>
      <c r="E3679" s="2" t="s">
        <v>44</v>
      </c>
      <c r="F3679" s="2" t="s">
        <v>45</v>
      </c>
      <c r="G3679" s="2" t="s">
        <v>46</v>
      </c>
      <c r="H3679" s="2" t="s">
        <v>47</v>
      </c>
      <c r="I3679" s="2" t="s">
        <v>20004</v>
      </c>
      <c r="J3679" s="2" t="s">
        <v>20157</v>
      </c>
      <c r="K3679" s="2" t="s">
        <v>437</v>
      </c>
      <c r="L3679" s="2" t="s">
        <v>4869</v>
      </c>
      <c r="M3679" s="2" t="s">
        <v>4870</v>
      </c>
      <c r="N3679" s="2" t="s">
        <v>20158</v>
      </c>
      <c r="O3679">
        <v>1</v>
      </c>
      <c r="P3679" s="2" t="s">
        <v>53</v>
      </c>
      <c r="Q3679">
        <v>100</v>
      </c>
      <c r="R3679">
        <v>0</v>
      </c>
      <c r="S3679" s="2" t="s">
        <v>54</v>
      </c>
      <c r="T3679" s="2" t="s">
        <v>55</v>
      </c>
      <c r="U3679" s="2" t="s">
        <v>1301</v>
      </c>
      <c r="V3679" s="2"/>
      <c r="W3679">
        <v>52000</v>
      </c>
      <c r="X3679">
        <v>0</v>
      </c>
      <c r="Y3679">
        <v>0</v>
      </c>
      <c r="Z3679">
        <v>52000</v>
      </c>
      <c r="AB3679" s="2" t="s">
        <v>57</v>
      </c>
      <c r="AC3679">
        <v>20800</v>
      </c>
      <c r="AD3679">
        <v>31200</v>
      </c>
      <c r="AE3679">
        <v>167000</v>
      </c>
      <c r="AF3679">
        <v>2505</v>
      </c>
      <c r="AG3679" s="2" t="s">
        <v>20004</v>
      </c>
      <c r="AH3679" s="2"/>
      <c r="AI3679" s="1">
        <v>46210</v>
      </c>
      <c r="AJ3679" s="2"/>
      <c r="AK3679" s="2" t="s">
        <v>58</v>
      </c>
      <c r="AM3679" s="2" t="s">
        <v>59</v>
      </c>
      <c r="AP3679" s="2" t="s">
        <v>60</v>
      </c>
      <c r="AQ3679" s="2" t="s">
        <v>41</v>
      </c>
      <c r="AR3679">
        <v>115000</v>
      </c>
      <c r="AS3679" s="2" t="str">
        <f>_xlfn.IFNA(IF(VLOOKUP(all_resi[[#This Row],[No. Waybill]],settle_reconcile[No. Waybill],1,0)="","Recon","Recon"),"-")</f>
        <v>Recon</v>
      </c>
      <c r="AT3679" s="2">
        <f>all_resi[[#This Row],[Nilai COD]]-all_resi[[#This Row],[COD Fee]]-all_resi[[#This Row],[Total Biaya Setelah Diskon]]</f>
        <v>133295</v>
      </c>
      <c r="AU3679" s="2">
        <f>IF(all_resi[[#This Row],[Waktu Terima]]="","",_xlfn.DAYS(all_resi[[#This Row],[Waktu Terima]],all_resi[[#This Row],[Tanggal Pengiriman]]))</f>
        <v>5</v>
      </c>
    </row>
    <row r="3680" spans="1:47" x14ac:dyDescent="0.25">
      <c r="A3680" s="2" t="s">
        <v>20159</v>
      </c>
      <c r="B3680" s="1">
        <v>46205</v>
      </c>
      <c r="C3680" s="2" t="s">
        <v>42</v>
      </c>
      <c r="D3680" s="2" t="s">
        <v>43</v>
      </c>
      <c r="E3680" s="2" t="s">
        <v>44</v>
      </c>
      <c r="F3680" s="2" t="s">
        <v>45</v>
      </c>
      <c r="G3680" s="2" t="s">
        <v>46</v>
      </c>
      <c r="H3680" s="2" t="s">
        <v>47</v>
      </c>
      <c r="I3680" s="2" t="s">
        <v>20160</v>
      </c>
      <c r="J3680" s="2" t="s">
        <v>20161</v>
      </c>
      <c r="K3680" s="2" t="s">
        <v>177</v>
      </c>
      <c r="L3680" s="2" t="s">
        <v>807</v>
      </c>
      <c r="M3680" s="2" t="s">
        <v>1836</v>
      </c>
      <c r="N3680" s="2" t="s">
        <v>20162</v>
      </c>
      <c r="O3680">
        <v>1</v>
      </c>
      <c r="P3680" s="2" t="s">
        <v>53</v>
      </c>
      <c r="Q3680">
        <v>100</v>
      </c>
      <c r="R3680">
        <v>0</v>
      </c>
      <c r="S3680" s="2" t="s">
        <v>54</v>
      </c>
      <c r="T3680" s="2" t="s">
        <v>55</v>
      </c>
      <c r="U3680" s="2" t="s">
        <v>225</v>
      </c>
      <c r="V3680" s="2"/>
      <c r="W3680">
        <v>64000</v>
      </c>
      <c r="X3680">
        <v>0</v>
      </c>
      <c r="Y3680">
        <v>0</v>
      </c>
      <c r="Z3680">
        <v>64000</v>
      </c>
      <c r="AB3680" s="2" t="s">
        <v>57</v>
      </c>
      <c r="AC3680">
        <v>25600</v>
      </c>
      <c r="AD3680">
        <v>38400</v>
      </c>
      <c r="AE3680">
        <v>168000</v>
      </c>
      <c r="AF3680">
        <v>2520</v>
      </c>
      <c r="AG3680" s="2"/>
      <c r="AH3680" s="2"/>
      <c r="AI3680" s="1"/>
      <c r="AJ3680" s="2"/>
      <c r="AK3680" s="2" t="s">
        <v>67</v>
      </c>
      <c r="AM3680" s="2" t="s">
        <v>59</v>
      </c>
      <c r="AP3680" s="2" t="s">
        <v>60</v>
      </c>
      <c r="AQ3680" s="2" t="s">
        <v>41</v>
      </c>
      <c r="AR3680">
        <v>104000</v>
      </c>
      <c r="AS3680" s="2" t="str">
        <f>_xlfn.IFNA(IF(VLOOKUP(all_resi[[#This Row],[No. Waybill]],settle_reconcile[No. Waybill],1,0)="","Recon","Recon"),"-")</f>
        <v>-</v>
      </c>
      <c r="AT3680" s="2">
        <f>all_resi[[#This Row],[Nilai COD]]-all_resi[[#This Row],[COD Fee]]-all_resi[[#This Row],[Total Biaya Setelah Diskon]]</f>
        <v>127080</v>
      </c>
      <c r="AU3680" s="2" t="str">
        <f>IF(all_resi[[#This Row],[Waktu Terima]]="","",_xlfn.DAYS(all_resi[[#This Row],[Waktu Terima]],all_resi[[#This Row],[Tanggal Pengiriman]]))</f>
        <v/>
      </c>
    </row>
    <row r="3681" spans="1:47" x14ac:dyDescent="0.25">
      <c r="A3681" s="2" t="s">
        <v>19865</v>
      </c>
      <c r="B3681" s="1">
        <v>46205</v>
      </c>
      <c r="C3681" s="2" t="s">
        <v>42</v>
      </c>
      <c r="D3681" s="2" t="s">
        <v>43</v>
      </c>
      <c r="E3681" s="2" t="s">
        <v>44</v>
      </c>
      <c r="F3681" s="2" t="s">
        <v>45</v>
      </c>
      <c r="G3681" s="2" t="s">
        <v>46</v>
      </c>
      <c r="H3681" s="2" t="s">
        <v>80</v>
      </c>
      <c r="I3681" s="2" t="s">
        <v>19866</v>
      </c>
      <c r="J3681" s="2" t="s">
        <v>20163</v>
      </c>
      <c r="K3681" s="2" t="s">
        <v>82</v>
      </c>
      <c r="L3681" s="2" t="s">
        <v>83</v>
      </c>
      <c r="M3681" s="2" t="s">
        <v>8075</v>
      </c>
      <c r="N3681" s="2" t="s">
        <v>20164</v>
      </c>
      <c r="O3681">
        <v>1</v>
      </c>
      <c r="P3681" s="2" t="s">
        <v>53</v>
      </c>
      <c r="Q3681">
        <v>100</v>
      </c>
      <c r="R3681">
        <v>0</v>
      </c>
      <c r="S3681" s="2" t="s">
        <v>54</v>
      </c>
      <c r="T3681" s="2" t="s">
        <v>55</v>
      </c>
      <c r="U3681" s="2" t="s">
        <v>305</v>
      </c>
      <c r="V3681" s="2"/>
      <c r="W3681">
        <v>47000</v>
      </c>
      <c r="X3681">
        <v>0</v>
      </c>
      <c r="Y3681">
        <v>0</v>
      </c>
      <c r="Z3681">
        <v>47000</v>
      </c>
      <c r="AB3681" s="2" t="s">
        <v>57</v>
      </c>
      <c r="AC3681">
        <v>18800</v>
      </c>
      <c r="AD3681">
        <v>28200</v>
      </c>
      <c r="AE3681">
        <v>117000</v>
      </c>
      <c r="AF3681">
        <v>1755</v>
      </c>
      <c r="AG3681" s="2" t="s">
        <v>19866</v>
      </c>
      <c r="AH3681" s="2"/>
      <c r="AI3681" s="1">
        <v>46209</v>
      </c>
      <c r="AJ3681" s="2" t="s">
        <v>87</v>
      </c>
      <c r="AK3681" s="2" t="s">
        <v>58</v>
      </c>
      <c r="AM3681" s="2" t="s">
        <v>59</v>
      </c>
      <c r="AP3681" s="2" t="s">
        <v>60</v>
      </c>
      <c r="AQ3681" s="2" t="s">
        <v>41</v>
      </c>
      <c r="AR3681">
        <v>70000</v>
      </c>
      <c r="AS3681" s="2" t="str">
        <f>_xlfn.IFNA(IF(VLOOKUP(all_resi[[#This Row],[No. Waybill]],settle_reconcile[No. Waybill],1,0)="","Recon","Recon"),"-")</f>
        <v>Recon</v>
      </c>
      <c r="AT3681" s="2">
        <f>all_resi[[#This Row],[Nilai COD]]-all_resi[[#This Row],[COD Fee]]-all_resi[[#This Row],[Total Biaya Setelah Diskon]]</f>
        <v>87045</v>
      </c>
      <c r="AU3681" s="2">
        <f>IF(all_resi[[#This Row],[Waktu Terima]]="","",_xlfn.DAYS(all_resi[[#This Row],[Waktu Terima]],all_resi[[#This Row],[Tanggal Pengiriman]]))</f>
        <v>4</v>
      </c>
    </row>
    <row r="3682" spans="1:47" x14ac:dyDescent="0.25">
      <c r="A3682" s="2" t="s">
        <v>20165</v>
      </c>
      <c r="B3682" s="1">
        <v>46205</v>
      </c>
      <c r="C3682" s="2" t="s">
        <v>42</v>
      </c>
      <c r="D3682" s="2" t="s">
        <v>43</v>
      </c>
      <c r="E3682" s="2" t="s">
        <v>44</v>
      </c>
      <c r="F3682" s="2" t="s">
        <v>45</v>
      </c>
      <c r="G3682" s="2" t="s">
        <v>46</v>
      </c>
      <c r="H3682" s="2" t="s">
        <v>47</v>
      </c>
      <c r="I3682" s="2" t="s">
        <v>20166</v>
      </c>
      <c r="J3682" s="2" t="s">
        <v>20167</v>
      </c>
      <c r="K3682" s="2" t="s">
        <v>177</v>
      </c>
      <c r="L3682" s="2" t="s">
        <v>807</v>
      </c>
      <c r="M3682" s="2" t="s">
        <v>939</v>
      </c>
      <c r="N3682" s="2" t="s">
        <v>20168</v>
      </c>
      <c r="O3682">
        <v>1</v>
      </c>
      <c r="P3682" s="2" t="s">
        <v>53</v>
      </c>
      <c r="Q3682">
        <v>100</v>
      </c>
      <c r="R3682">
        <v>0</v>
      </c>
      <c r="S3682" s="2" t="s">
        <v>54</v>
      </c>
      <c r="T3682" s="2" t="s">
        <v>55</v>
      </c>
      <c r="U3682" s="2" t="s">
        <v>207</v>
      </c>
      <c r="V3682" s="2"/>
      <c r="W3682">
        <v>64000</v>
      </c>
      <c r="X3682">
        <v>0</v>
      </c>
      <c r="Y3682">
        <v>0</v>
      </c>
      <c r="Z3682">
        <v>64000</v>
      </c>
      <c r="AB3682" s="2" t="s">
        <v>57</v>
      </c>
      <c r="AC3682">
        <v>25600</v>
      </c>
      <c r="AD3682">
        <v>38400</v>
      </c>
      <c r="AE3682">
        <v>135000</v>
      </c>
      <c r="AF3682">
        <v>2025</v>
      </c>
      <c r="AG3682" s="2"/>
      <c r="AH3682" s="2"/>
      <c r="AI3682" s="1"/>
      <c r="AJ3682" s="2"/>
      <c r="AK3682" s="2" t="s">
        <v>67</v>
      </c>
      <c r="AM3682" s="2" t="s">
        <v>59</v>
      </c>
      <c r="AP3682" s="2" t="s">
        <v>60</v>
      </c>
      <c r="AQ3682" s="2" t="s">
        <v>41</v>
      </c>
      <c r="AR3682">
        <v>71000</v>
      </c>
      <c r="AS3682" s="2" t="str">
        <f>_xlfn.IFNA(IF(VLOOKUP(all_resi[[#This Row],[No. Waybill]],settle_reconcile[No. Waybill],1,0)="","Recon","Recon"),"-")</f>
        <v>-</v>
      </c>
      <c r="AT3682" s="2">
        <f>all_resi[[#This Row],[Nilai COD]]-all_resi[[#This Row],[COD Fee]]-all_resi[[#This Row],[Total Biaya Setelah Diskon]]</f>
        <v>94575</v>
      </c>
      <c r="AU3682" s="2" t="str">
        <f>IF(all_resi[[#This Row],[Waktu Terima]]="","",_xlfn.DAYS(all_resi[[#This Row],[Waktu Terima]],all_resi[[#This Row],[Tanggal Pengiriman]]))</f>
        <v/>
      </c>
    </row>
    <row r="3683" spans="1:47" x14ac:dyDescent="0.25">
      <c r="A3683" s="2" t="s">
        <v>20169</v>
      </c>
      <c r="B3683" s="1">
        <v>46205</v>
      </c>
      <c r="C3683" s="2" t="s">
        <v>42</v>
      </c>
      <c r="D3683" s="2" t="s">
        <v>43</v>
      </c>
      <c r="E3683" s="2" t="s">
        <v>44</v>
      </c>
      <c r="F3683" s="2" t="s">
        <v>45</v>
      </c>
      <c r="G3683" s="2" t="s">
        <v>46</v>
      </c>
      <c r="H3683" s="2" t="s">
        <v>47</v>
      </c>
      <c r="I3683" s="2" t="s">
        <v>20170</v>
      </c>
      <c r="J3683" s="2" t="s">
        <v>20171</v>
      </c>
      <c r="K3683" s="2" t="s">
        <v>209</v>
      </c>
      <c r="L3683" s="2" t="s">
        <v>3235</v>
      </c>
      <c r="M3683" s="2" t="s">
        <v>3236</v>
      </c>
      <c r="N3683" s="2" t="s">
        <v>20172</v>
      </c>
      <c r="O3683">
        <v>1</v>
      </c>
      <c r="P3683" s="2" t="s">
        <v>53</v>
      </c>
      <c r="Q3683">
        <v>100</v>
      </c>
      <c r="R3683">
        <v>0</v>
      </c>
      <c r="S3683" s="2" t="s">
        <v>54</v>
      </c>
      <c r="T3683" s="2" t="s">
        <v>55</v>
      </c>
      <c r="U3683" s="2" t="s">
        <v>1838</v>
      </c>
      <c r="V3683" s="2"/>
      <c r="W3683">
        <v>46000</v>
      </c>
      <c r="X3683">
        <v>0</v>
      </c>
      <c r="Y3683">
        <v>0</v>
      </c>
      <c r="Z3683">
        <v>46000</v>
      </c>
      <c r="AB3683" s="2" t="s">
        <v>57</v>
      </c>
      <c r="AC3683">
        <v>18400</v>
      </c>
      <c r="AD3683">
        <v>27600</v>
      </c>
      <c r="AE3683">
        <v>150000</v>
      </c>
      <c r="AF3683">
        <v>2250</v>
      </c>
      <c r="AG3683" s="2" t="s">
        <v>20170</v>
      </c>
      <c r="AH3683" s="2"/>
      <c r="AI3683" s="1">
        <v>46211</v>
      </c>
      <c r="AJ3683" s="2"/>
      <c r="AK3683" s="2" t="s">
        <v>58</v>
      </c>
      <c r="AM3683" s="2" t="s">
        <v>59</v>
      </c>
      <c r="AP3683" s="2" t="s">
        <v>60</v>
      </c>
      <c r="AQ3683" s="2" t="s">
        <v>41</v>
      </c>
      <c r="AR3683">
        <v>104000</v>
      </c>
      <c r="AS3683" s="2" t="str">
        <f>_xlfn.IFNA(IF(VLOOKUP(all_resi[[#This Row],[No. Waybill]],settle_reconcile[No. Waybill],1,0)="","Recon","Recon"),"-")</f>
        <v>-</v>
      </c>
      <c r="AT3683" s="2">
        <f>all_resi[[#This Row],[Nilai COD]]-all_resi[[#This Row],[COD Fee]]-all_resi[[#This Row],[Total Biaya Setelah Diskon]]</f>
        <v>120150</v>
      </c>
      <c r="AU3683" s="2">
        <f>IF(all_resi[[#This Row],[Waktu Terima]]="","",_xlfn.DAYS(all_resi[[#This Row],[Waktu Terima]],all_resi[[#This Row],[Tanggal Pengiriman]]))</f>
        <v>6</v>
      </c>
    </row>
    <row r="3684" spans="1:47" x14ac:dyDescent="0.25">
      <c r="A3684" s="2" t="s">
        <v>20173</v>
      </c>
      <c r="B3684" s="1">
        <v>46205</v>
      </c>
      <c r="C3684" s="2" t="s">
        <v>42</v>
      </c>
      <c r="D3684" s="2" t="s">
        <v>43</v>
      </c>
      <c r="E3684" s="2" t="s">
        <v>44</v>
      </c>
      <c r="F3684" s="2" t="s">
        <v>45</v>
      </c>
      <c r="G3684" s="2" t="s">
        <v>46</v>
      </c>
      <c r="H3684" s="2" t="s">
        <v>80</v>
      </c>
      <c r="I3684" s="2" t="s">
        <v>20174</v>
      </c>
      <c r="J3684" s="2" t="s">
        <v>20175</v>
      </c>
      <c r="K3684" s="2" t="s">
        <v>177</v>
      </c>
      <c r="L3684" s="2" t="s">
        <v>669</v>
      </c>
      <c r="M3684" s="2" t="s">
        <v>2717</v>
      </c>
      <c r="N3684" s="2" t="s">
        <v>20176</v>
      </c>
      <c r="O3684">
        <v>1</v>
      </c>
      <c r="P3684" s="2" t="s">
        <v>53</v>
      </c>
      <c r="Q3684">
        <v>100</v>
      </c>
      <c r="R3684">
        <v>0</v>
      </c>
      <c r="S3684" s="2" t="s">
        <v>54</v>
      </c>
      <c r="T3684" s="2" t="s">
        <v>55</v>
      </c>
      <c r="U3684" s="2" t="s">
        <v>86</v>
      </c>
      <c r="V3684" s="2"/>
      <c r="W3684">
        <v>102000</v>
      </c>
      <c r="X3684">
        <v>0</v>
      </c>
      <c r="Y3684">
        <v>0</v>
      </c>
      <c r="Z3684">
        <v>102000</v>
      </c>
      <c r="AB3684" s="2" t="s">
        <v>57</v>
      </c>
      <c r="AC3684">
        <v>40800</v>
      </c>
      <c r="AD3684">
        <v>61200</v>
      </c>
      <c r="AE3684">
        <v>60000</v>
      </c>
      <c r="AF3684">
        <v>900</v>
      </c>
      <c r="AG3684" s="2"/>
      <c r="AH3684" s="2"/>
      <c r="AI3684" s="1"/>
      <c r="AJ3684" s="2" t="s">
        <v>87</v>
      </c>
      <c r="AK3684" s="2" t="s">
        <v>67</v>
      </c>
      <c r="AM3684" s="2" t="s">
        <v>59</v>
      </c>
      <c r="AP3684" s="2" t="s">
        <v>60</v>
      </c>
      <c r="AQ3684" s="2" t="s">
        <v>41</v>
      </c>
      <c r="AR3684">
        <v>-42000</v>
      </c>
      <c r="AS3684" s="2" t="str">
        <f>_xlfn.IFNA(IF(VLOOKUP(all_resi[[#This Row],[No. Waybill]],settle_reconcile[No. Waybill],1,0)="","Recon","Recon"),"-")</f>
        <v>-</v>
      </c>
      <c r="AT3684" s="2">
        <f>all_resi[[#This Row],[Nilai COD]]-all_resi[[#This Row],[COD Fee]]-all_resi[[#This Row],[Total Biaya Setelah Diskon]]</f>
        <v>-2100</v>
      </c>
      <c r="AU3684" s="2" t="str">
        <f>IF(all_resi[[#This Row],[Waktu Terima]]="","",_xlfn.DAYS(all_resi[[#This Row],[Waktu Terima]],all_resi[[#This Row],[Tanggal Pengiriman]]))</f>
        <v/>
      </c>
    </row>
    <row r="3685" spans="1:47" x14ac:dyDescent="0.25">
      <c r="A3685" s="2" t="s">
        <v>20177</v>
      </c>
      <c r="B3685" s="1">
        <v>46205</v>
      </c>
      <c r="C3685" s="2" t="s">
        <v>42</v>
      </c>
      <c r="D3685" s="2" t="s">
        <v>43</v>
      </c>
      <c r="E3685" s="2" t="s">
        <v>44</v>
      </c>
      <c r="F3685" s="2" t="s">
        <v>45</v>
      </c>
      <c r="G3685" s="2" t="s">
        <v>46</v>
      </c>
      <c r="H3685" s="2" t="s">
        <v>80</v>
      </c>
      <c r="I3685" s="2" t="s">
        <v>20178</v>
      </c>
      <c r="J3685" s="2" t="s">
        <v>20179</v>
      </c>
      <c r="K3685" s="2" t="s">
        <v>75</v>
      </c>
      <c r="L3685" s="2" t="s">
        <v>355</v>
      </c>
      <c r="M3685" s="2" t="s">
        <v>2188</v>
      </c>
      <c r="N3685" s="2" t="s">
        <v>20180</v>
      </c>
      <c r="O3685">
        <v>1</v>
      </c>
      <c r="P3685" s="2" t="s">
        <v>53</v>
      </c>
      <c r="Q3685">
        <v>100</v>
      </c>
      <c r="R3685">
        <v>0</v>
      </c>
      <c r="S3685" s="2" t="s">
        <v>54</v>
      </c>
      <c r="T3685" s="2" t="s">
        <v>55</v>
      </c>
      <c r="U3685" s="2" t="s">
        <v>86</v>
      </c>
      <c r="V3685" s="2"/>
      <c r="W3685">
        <v>45000</v>
      </c>
      <c r="X3685">
        <v>0</v>
      </c>
      <c r="Y3685">
        <v>0</v>
      </c>
      <c r="Z3685">
        <v>45000</v>
      </c>
      <c r="AB3685" s="2" t="s">
        <v>57</v>
      </c>
      <c r="AC3685">
        <v>18000</v>
      </c>
      <c r="AD3685">
        <v>27000</v>
      </c>
      <c r="AE3685">
        <v>105000</v>
      </c>
      <c r="AF3685">
        <v>1575</v>
      </c>
      <c r="AG3685" s="2"/>
      <c r="AH3685" s="2"/>
      <c r="AI3685" s="1"/>
      <c r="AJ3685" s="2" t="s">
        <v>87</v>
      </c>
      <c r="AK3685" s="2" t="s">
        <v>67</v>
      </c>
      <c r="AM3685" s="2" t="s">
        <v>59</v>
      </c>
      <c r="AP3685" s="2" t="s">
        <v>60</v>
      </c>
      <c r="AQ3685" s="2" t="s">
        <v>41</v>
      </c>
      <c r="AR3685">
        <v>60000</v>
      </c>
      <c r="AS3685" s="2" t="str">
        <f>_xlfn.IFNA(IF(VLOOKUP(all_resi[[#This Row],[No. Waybill]],settle_reconcile[No. Waybill],1,0)="","Recon","Recon"),"-")</f>
        <v>-</v>
      </c>
      <c r="AT3685" s="2">
        <f>all_resi[[#This Row],[Nilai COD]]-all_resi[[#This Row],[COD Fee]]-all_resi[[#This Row],[Total Biaya Setelah Diskon]]</f>
        <v>76425</v>
      </c>
      <c r="AU3685" s="2" t="str">
        <f>IF(all_resi[[#This Row],[Waktu Terima]]="","",_xlfn.DAYS(all_resi[[#This Row],[Waktu Terima]],all_resi[[#This Row],[Tanggal Pengiriman]]))</f>
        <v/>
      </c>
    </row>
    <row r="3686" spans="1:47" x14ac:dyDescent="0.25">
      <c r="A3686" s="2" t="s">
        <v>20181</v>
      </c>
      <c r="B3686" s="1">
        <v>46205</v>
      </c>
      <c r="C3686" s="2" t="s">
        <v>42</v>
      </c>
      <c r="D3686" s="2" t="s">
        <v>43</v>
      </c>
      <c r="E3686" s="2" t="s">
        <v>44</v>
      </c>
      <c r="F3686" s="2" t="s">
        <v>45</v>
      </c>
      <c r="G3686" s="2" t="s">
        <v>46</v>
      </c>
      <c r="H3686" s="2" t="s">
        <v>47</v>
      </c>
      <c r="I3686" s="2" t="s">
        <v>20182</v>
      </c>
      <c r="J3686" s="2" t="s">
        <v>20183</v>
      </c>
      <c r="K3686" s="2" t="s">
        <v>171</v>
      </c>
      <c r="L3686" s="2" t="s">
        <v>172</v>
      </c>
      <c r="M3686" s="2" t="s">
        <v>173</v>
      </c>
      <c r="N3686" s="2" t="s">
        <v>20184</v>
      </c>
      <c r="O3686">
        <v>1</v>
      </c>
      <c r="P3686" s="2" t="s">
        <v>53</v>
      </c>
      <c r="Q3686">
        <v>100</v>
      </c>
      <c r="R3686">
        <v>0</v>
      </c>
      <c r="S3686" s="2" t="s">
        <v>54</v>
      </c>
      <c r="T3686" s="2" t="s">
        <v>55</v>
      </c>
      <c r="U3686" s="2" t="s">
        <v>97</v>
      </c>
      <c r="V3686" s="2"/>
      <c r="W3686">
        <v>30000</v>
      </c>
      <c r="X3686">
        <v>0</v>
      </c>
      <c r="Y3686">
        <v>0</v>
      </c>
      <c r="Z3686">
        <v>30000</v>
      </c>
      <c r="AB3686" s="2" t="s">
        <v>57</v>
      </c>
      <c r="AC3686">
        <v>12000</v>
      </c>
      <c r="AD3686">
        <v>18000</v>
      </c>
      <c r="AE3686">
        <v>100000</v>
      </c>
      <c r="AF3686">
        <v>1500</v>
      </c>
      <c r="AG3686" s="2"/>
      <c r="AH3686" s="2"/>
      <c r="AI3686" s="1"/>
      <c r="AJ3686" s="2"/>
      <c r="AK3686" s="2" t="s">
        <v>67</v>
      </c>
      <c r="AM3686" s="2" t="s">
        <v>59</v>
      </c>
      <c r="AP3686" s="2" t="s">
        <v>60</v>
      </c>
      <c r="AQ3686" s="2" t="s">
        <v>41</v>
      </c>
      <c r="AR3686">
        <v>70000</v>
      </c>
      <c r="AS3686" s="2" t="str">
        <f>_xlfn.IFNA(IF(VLOOKUP(all_resi[[#This Row],[No. Waybill]],settle_reconcile[No. Waybill],1,0)="","Recon","Recon"),"-")</f>
        <v>-</v>
      </c>
      <c r="AT3686" s="2">
        <f>all_resi[[#This Row],[Nilai COD]]-all_resi[[#This Row],[COD Fee]]-all_resi[[#This Row],[Total Biaya Setelah Diskon]]</f>
        <v>80500</v>
      </c>
      <c r="AU3686" s="2" t="str">
        <f>IF(all_resi[[#This Row],[Waktu Terima]]="","",_xlfn.DAYS(all_resi[[#This Row],[Waktu Terima]],all_resi[[#This Row],[Tanggal Pengiriman]]))</f>
        <v/>
      </c>
    </row>
    <row r="3687" spans="1:47" x14ac:dyDescent="0.25">
      <c r="A3687" s="2" t="s">
        <v>19657</v>
      </c>
      <c r="B3687" s="1">
        <v>46205</v>
      </c>
      <c r="C3687" s="2" t="s">
        <v>42</v>
      </c>
      <c r="D3687" s="2" t="s">
        <v>43</v>
      </c>
      <c r="E3687" s="2" t="s">
        <v>44</v>
      </c>
      <c r="F3687" s="2" t="s">
        <v>45</v>
      </c>
      <c r="G3687" s="2" t="s">
        <v>46</v>
      </c>
      <c r="H3687" s="2" t="s">
        <v>47</v>
      </c>
      <c r="I3687" s="2" t="s">
        <v>19658</v>
      </c>
      <c r="J3687" s="2" t="s">
        <v>20185</v>
      </c>
      <c r="K3687" s="2" t="s">
        <v>116</v>
      </c>
      <c r="L3687" s="2" t="s">
        <v>117</v>
      </c>
      <c r="M3687" s="2" t="s">
        <v>5139</v>
      </c>
      <c r="N3687" s="2" t="s">
        <v>20186</v>
      </c>
      <c r="O3687">
        <v>1</v>
      </c>
      <c r="P3687" s="2" t="s">
        <v>53</v>
      </c>
      <c r="Q3687">
        <v>100</v>
      </c>
      <c r="R3687">
        <v>0</v>
      </c>
      <c r="S3687" s="2" t="s">
        <v>54</v>
      </c>
      <c r="T3687" s="2" t="s">
        <v>55</v>
      </c>
      <c r="U3687" s="2" t="s">
        <v>207</v>
      </c>
      <c r="V3687" s="2"/>
      <c r="W3687">
        <v>12000</v>
      </c>
      <c r="X3687">
        <v>0</v>
      </c>
      <c r="Y3687">
        <v>0</v>
      </c>
      <c r="Z3687">
        <v>12000</v>
      </c>
      <c r="AB3687" s="2" t="s">
        <v>57</v>
      </c>
      <c r="AC3687">
        <v>7000</v>
      </c>
      <c r="AD3687">
        <v>5000</v>
      </c>
      <c r="AE3687">
        <v>83500</v>
      </c>
      <c r="AF3687">
        <v>1252.5</v>
      </c>
      <c r="AG3687" s="2" t="s">
        <v>19658</v>
      </c>
      <c r="AH3687" s="2"/>
      <c r="AI3687" s="1">
        <v>46206</v>
      </c>
      <c r="AJ3687" s="2"/>
      <c r="AK3687" s="2" t="s">
        <v>58</v>
      </c>
      <c r="AM3687" s="2" t="s">
        <v>59</v>
      </c>
      <c r="AP3687" s="2" t="s">
        <v>60</v>
      </c>
      <c r="AQ3687" s="2" t="s">
        <v>41</v>
      </c>
      <c r="AR3687">
        <v>71500</v>
      </c>
      <c r="AS3687" s="2" t="str">
        <f>_xlfn.IFNA(IF(VLOOKUP(all_resi[[#This Row],[No. Waybill]],settle_reconcile[No. Waybill],1,0)="","Recon","Recon"),"-")</f>
        <v>Recon</v>
      </c>
      <c r="AT3687" s="2">
        <f>all_resi[[#This Row],[Nilai COD]]-all_resi[[#This Row],[COD Fee]]-all_resi[[#This Row],[Total Biaya Setelah Diskon]]</f>
        <v>77247.5</v>
      </c>
      <c r="AU3687" s="2">
        <f>IF(all_resi[[#This Row],[Waktu Terima]]="","",_xlfn.DAYS(all_resi[[#This Row],[Waktu Terima]],all_resi[[#This Row],[Tanggal Pengiriman]]))</f>
        <v>1</v>
      </c>
    </row>
    <row r="3688" spans="1:47" x14ac:dyDescent="0.25">
      <c r="A3688" s="2" t="s">
        <v>19736</v>
      </c>
      <c r="B3688" s="1">
        <v>46205</v>
      </c>
      <c r="C3688" s="2" t="s">
        <v>42</v>
      </c>
      <c r="D3688" s="2" t="s">
        <v>43</v>
      </c>
      <c r="E3688" s="2" t="s">
        <v>44</v>
      </c>
      <c r="F3688" s="2" t="s">
        <v>45</v>
      </c>
      <c r="G3688" s="2" t="s">
        <v>46</v>
      </c>
      <c r="H3688" s="2" t="s">
        <v>47</v>
      </c>
      <c r="I3688" s="2" t="s">
        <v>19737</v>
      </c>
      <c r="J3688" s="2" t="s">
        <v>20187</v>
      </c>
      <c r="K3688" s="2" t="s">
        <v>143</v>
      </c>
      <c r="L3688" s="2" t="s">
        <v>2167</v>
      </c>
      <c r="M3688" s="2" t="s">
        <v>20188</v>
      </c>
      <c r="N3688" s="2" t="s">
        <v>20189</v>
      </c>
      <c r="O3688">
        <v>1</v>
      </c>
      <c r="P3688" s="2" t="s">
        <v>53</v>
      </c>
      <c r="Q3688">
        <v>100</v>
      </c>
      <c r="R3688">
        <v>0</v>
      </c>
      <c r="S3688" s="2" t="s">
        <v>54</v>
      </c>
      <c r="T3688" s="2" t="s">
        <v>55</v>
      </c>
      <c r="U3688" s="2" t="s">
        <v>207</v>
      </c>
      <c r="V3688" s="2"/>
      <c r="W3688">
        <v>20000</v>
      </c>
      <c r="X3688">
        <v>0</v>
      </c>
      <c r="Y3688">
        <v>0</v>
      </c>
      <c r="Z3688">
        <v>20000</v>
      </c>
      <c r="AB3688" s="2" t="s">
        <v>57</v>
      </c>
      <c r="AC3688">
        <v>13000</v>
      </c>
      <c r="AD3688">
        <v>7000</v>
      </c>
      <c r="AE3688">
        <v>89000</v>
      </c>
      <c r="AF3688">
        <v>1335</v>
      </c>
      <c r="AG3688" s="2" t="s">
        <v>19737</v>
      </c>
      <c r="AH3688" s="2"/>
      <c r="AI3688" s="1">
        <v>46207</v>
      </c>
      <c r="AJ3688" s="2"/>
      <c r="AK3688" s="2" t="s">
        <v>58</v>
      </c>
      <c r="AM3688" s="2" t="s">
        <v>59</v>
      </c>
      <c r="AP3688" s="2" t="s">
        <v>60</v>
      </c>
      <c r="AQ3688" s="2" t="s">
        <v>41</v>
      </c>
      <c r="AR3688">
        <v>69000</v>
      </c>
      <c r="AS3688" s="2" t="str">
        <f>_xlfn.IFNA(IF(VLOOKUP(all_resi[[#This Row],[No. Waybill]],settle_reconcile[No. Waybill],1,0)="","Recon","Recon"),"-")</f>
        <v>Recon</v>
      </c>
      <c r="AT3688" s="2">
        <f>all_resi[[#This Row],[Nilai COD]]-all_resi[[#This Row],[COD Fee]]-all_resi[[#This Row],[Total Biaya Setelah Diskon]]</f>
        <v>80665</v>
      </c>
      <c r="AU3688" s="2">
        <f>IF(all_resi[[#This Row],[Waktu Terima]]="","",_xlfn.DAYS(all_resi[[#This Row],[Waktu Terima]],all_resi[[#This Row],[Tanggal Pengiriman]]))</f>
        <v>2</v>
      </c>
    </row>
    <row r="3689" spans="1:47" x14ac:dyDescent="0.25">
      <c r="A3689" s="2" t="s">
        <v>20190</v>
      </c>
      <c r="B3689" s="1">
        <v>46205</v>
      </c>
      <c r="C3689" s="2" t="s">
        <v>42</v>
      </c>
      <c r="D3689" s="2" t="s">
        <v>43</v>
      </c>
      <c r="E3689" s="2" t="s">
        <v>44</v>
      </c>
      <c r="F3689" s="2" t="s">
        <v>45</v>
      </c>
      <c r="G3689" s="2" t="s">
        <v>46</v>
      </c>
      <c r="H3689" s="2" t="s">
        <v>80</v>
      </c>
      <c r="I3689" s="2" t="s">
        <v>20191</v>
      </c>
      <c r="J3689" s="2" t="s">
        <v>20192</v>
      </c>
      <c r="K3689" s="2" t="s">
        <v>177</v>
      </c>
      <c r="L3689" s="2" t="s">
        <v>247</v>
      </c>
      <c r="M3689" s="2" t="s">
        <v>1685</v>
      </c>
      <c r="N3689" s="2" t="s">
        <v>20193</v>
      </c>
      <c r="O3689">
        <v>1</v>
      </c>
      <c r="P3689" s="2" t="s">
        <v>53</v>
      </c>
      <c r="Q3689">
        <v>100</v>
      </c>
      <c r="R3689">
        <v>0</v>
      </c>
      <c r="S3689" s="2" t="s">
        <v>54</v>
      </c>
      <c r="T3689" s="2" t="s">
        <v>55</v>
      </c>
      <c r="U3689" s="2" t="s">
        <v>86</v>
      </c>
      <c r="V3689" s="2"/>
      <c r="W3689">
        <v>80000</v>
      </c>
      <c r="X3689">
        <v>0</v>
      </c>
      <c r="Y3689">
        <v>0</v>
      </c>
      <c r="Z3689">
        <v>80000</v>
      </c>
      <c r="AB3689" s="2" t="s">
        <v>57</v>
      </c>
      <c r="AC3689">
        <v>32000</v>
      </c>
      <c r="AD3689">
        <v>48000</v>
      </c>
      <c r="AE3689">
        <v>140000</v>
      </c>
      <c r="AF3689">
        <v>2100</v>
      </c>
      <c r="AG3689" s="2"/>
      <c r="AH3689" s="2"/>
      <c r="AI3689" s="1"/>
      <c r="AJ3689" s="2" t="s">
        <v>87</v>
      </c>
      <c r="AK3689" s="2" t="s">
        <v>67</v>
      </c>
      <c r="AM3689" s="2" t="s">
        <v>59</v>
      </c>
      <c r="AP3689" s="2" t="s">
        <v>60</v>
      </c>
      <c r="AQ3689" s="2" t="s">
        <v>41</v>
      </c>
      <c r="AR3689">
        <v>60000</v>
      </c>
      <c r="AS3689" s="2" t="str">
        <f>_xlfn.IFNA(IF(VLOOKUP(all_resi[[#This Row],[No. Waybill]],settle_reconcile[No. Waybill],1,0)="","Recon","Recon"),"-")</f>
        <v>-</v>
      </c>
      <c r="AT3689" s="2">
        <f>all_resi[[#This Row],[Nilai COD]]-all_resi[[#This Row],[COD Fee]]-all_resi[[#This Row],[Total Biaya Setelah Diskon]]</f>
        <v>89900</v>
      </c>
      <c r="AU3689" s="2" t="str">
        <f>IF(all_resi[[#This Row],[Waktu Terima]]="","",_xlfn.DAYS(all_resi[[#This Row],[Waktu Terima]],all_resi[[#This Row],[Tanggal Pengiriman]]))</f>
        <v/>
      </c>
    </row>
    <row r="3690" spans="1:47" x14ac:dyDescent="0.25">
      <c r="A3690" s="2" t="s">
        <v>20022</v>
      </c>
      <c r="B3690" s="1">
        <v>46205</v>
      </c>
      <c r="C3690" s="2" t="s">
        <v>42</v>
      </c>
      <c r="D3690" s="2" t="s">
        <v>43</v>
      </c>
      <c r="E3690" s="2" t="s">
        <v>44</v>
      </c>
      <c r="F3690" s="2" t="s">
        <v>45</v>
      </c>
      <c r="G3690" s="2" t="s">
        <v>46</v>
      </c>
      <c r="H3690" s="2" t="s">
        <v>47</v>
      </c>
      <c r="I3690" s="2" t="s">
        <v>20023</v>
      </c>
      <c r="J3690" s="2" t="s">
        <v>20194</v>
      </c>
      <c r="K3690" s="2" t="s">
        <v>377</v>
      </c>
      <c r="L3690" s="2" t="s">
        <v>378</v>
      </c>
      <c r="M3690" s="2" t="s">
        <v>1125</v>
      </c>
      <c r="N3690" s="2" t="s">
        <v>20195</v>
      </c>
      <c r="O3690">
        <v>1</v>
      </c>
      <c r="P3690" s="2" t="s">
        <v>53</v>
      </c>
      <c r="Q3690">
        <v>100</v>
      </c>
      <c r="R3690">
        <v>0</v>
      </c>
      <c r="S3690" s="2" t="s">
        <v>54</v>
      </c>
      <c r="T3690" s="2" t="s">
        <v>55</v>
      </c>
      <c r="U3690" s="2" t="s">
        <v>207</v>
      </c>
      <c r="V3690" s="2"/>
      <c r="W3690">
        <v>75000</v>
      </c>
      <c r="X3690">
        <v>0</v>
      </c>
      <c r="Y3690">
        <v>0</v>
      </c>
      <c r="Z3690">
        <v>75000</v>
      </c>
      <c r="AB3690" s="2" t="s">
        <v>57</v>
      </c>
      <c r="AC3690">
        <v>30000</v>
      </c>
      <c r="AD3690">
        <v>45000</v>
      </c>
      <c r="AE3690">
        <v>145000</v>
      </c>
      <c r="AF3690">
        <v>2175</v>
      </c>
      <c r="AG3690" s="2" t="s">
        <v>20023</v>
      </c>
      <c r="AH3690" s="2"/>
      <c r="AI3690" s="1">
        <v>46210</v>
      </c>
      <c r="AJ3690" s="2"/>
      <c r="AK3690" s="2" t="s">
        <v>58</v>
      </c>
      <c r="AM3690" s="2" t="s">
        <v>59</v>
      </c>
      <c r="AP3690" s="2" t="s">
        <v>60</v>
      </c>
      <c r="AQ3690" s="2" t="s">
        <v>41</v>
      </c>
      <c r="AR3690">
        <v>70000</v>
      </c>
      <c r="AS3690" s="2" t="str">
        <f>_xlfn.IFNA(IF(VLOOKUP(all_resi[[#This Row],[No. Waybill]],settle_reconcile[No. Waybill],1,0)="","Recon","Recon"),"-")</f>
        <v>Recon</v>
      </c>
      <c r="AT3690" s="2">
        <f>all_resi[[#This Row],[Nilai COD]]-all_resi[[#This Row],[COD Fee]]-all_resi[[#This Row],[Total Biaya Setelah Diskon]]</f>
        <v>97825</v>
      </c>
      <c r="AU3690" s="2">
        <f>IF(all_resi[[#This Row],[Waktu Terima]]="","",_xlfn.DAYS(all_resi[[#This Row],[Waktu Terima]],all_resi[[#This Row],[Tanggal Pengiriman]]))</f>
        <v>5</v>
      </c>
    </row>
    <row r="3691" spans="1:47" x14ac:dyDescent="0.25">
      <c r="A3691" s="2" t="s">
        <v>20196</v>
      </c>
      <c r="B3691" s="1">
        <v>46205</v>
      </c>
      <c r="C3691" s="2" t="s">
        <v>42</v>
      </c>
      <c r="D3691" s="2" t="s">
        <v>43</v>
      </c>
      <c r="E3691" s="2" t="s">
        <v>44</v>
      </c>
      <c r="F3691" s="2" t="s">
        <v>45</v>
      </c>
      <c r="G3691" s="2" t="s">
        <v>46</v>
      </c>
      <c r="H3691" s="2" t="s">
        <v>47</v>
      </c>
      <c r="I3691" s="2" t="s">
        <v>20197</v>
      </c>
      <c r="J3691" s="2" t="s">
        <v>20198</v>
      </c>
      <c r="K3691" s="2" t="s">
        <v>177</v>
      </c>
      <c r="L3691" s="2" t="s">
        <v>807</v>
      </c>
      <c r="M3691" s="2" t="s">
        <v>808</v>
      </c>
      <c r="N3691" s="2" t="s">
        <v>20199</v>
      </c>
      <c r="O3691">
        <v>1</v>
      </c>
      <c r="P3691" s="2" t="s">
        <v>53</v>
      </c>
      <c r="Q3691">
        <v>100</v>
      </c>
      <c r="R3691">
        <v>0</v>
      </c>
      <c r="S3691" s="2" t="s">
        <v>54</v>
      </c>
      <c r="T3691" s="2" t="s">
        <v>55</v>
      </c>
      <c r="U3691" s="2" t="s">
        <v>877</v>
      </c>
      <c r="V3691" s="2"/>
      <c r="W3691">
        <v>64000</v>
      </c>
      <c r="X3691">
        <v>0</v>
      </c>
      <c r="Y3691">
        <v>0</v>
      </c>
      <c r="Z3691">
        <v>64000</v>
      </c>
      <c r="AB3691" s="2" t="s">
        <v>57</v>
      </c>
      <c r="AC3691">
        <v>25600</v>
      </c>
      <c r="AD3691">
        <v>38400</v>
      </c>
      <c r="AE3691">
        <v>189000</v>
      </c>
      <c r="AF3691">
        <v>2835</v>
      </c>
      <c r="AG3691" s="2"/>
      <c r="AH3691" s="2"/>
      <c r="AI3691" s="1"/>
      <c r="AJ3691" s="2"/>
      <c r="AK3691" s="2" t="s">
        <v>67</v>
      </c>
      <c r="AM3691" s="2" t="s">
        <v>59</v>
      </c>
      <c r="AP3691" s="2" t="s">
        <v>60</v>
      </c>
      <c r="AQ3691" s="2" t="s">
        <v>41</v>
      </c>
      <c r="AR3691">
        <v>125000</v>
      </c>
      <c r="AS3691" s="2" t="str">
        <f>_xlfn.IFNA(IF(VLOOKUP(all_resi[[#This Row],[No. Waybill]],settle_reconcile[No. Waybill],1,0)="","Recon","Recon"),"-")</f>
        <v>-</v>
      </c>
      <c r="AT3691" s="2">
        <f>all_resi[[#This Row],[Nilai COD]]-all_resi[[#This Row],[COD Fee]]-all_resi[[#This Row],[Total Biaya Setelah Diskon]]</f>
        <v>147765</v>
      </c>
      <c r="AU3691" s="2" t="str">
        <f>IF(all_resi[[#This Row],[Waktu Terima]]="","",_xlfn.DAYS(all_resi[[#This Row],[Waktu Terima]],all_resi[[#This Row],[Tanggal Pengiriman]]))</f>
        <v/>
      </c>
    </row>
    <row r="3692" spans="1:47" x14ac:dyDescent="0.25">
      <c r="A3692" s="2" t="s">
        <v>20029</v>
      </c>
      <c r="B3692" s="1">
        <v>46205</v>
      </c>
      <c r="C3692" s="2" t="s">
        <v>42</v>
      </c>
      <c r="D3692" s="2" t="s">
        <v>43</v>
      </c>
      <c r="E3692" s="2" t="s">
        <v>44</v>
      </c>
      <c r="F3692" s="2" t="s">
        <v>45</v>
      </c>
      <c r="G3692" s="2" t="s">
        <v>46</v>
      </c>
      <c r="H3692" s="2" t="s">
        <v>47</v>
      </c>
      <c r="I3692" s="2" t="s">
        <v>20030</v>
      </c>
      <c r="J3692" s="2" t="s">
        <v>20200</v>
      </c>
      <c r="K3692" s="2" t="s">
        <v>171</v>
      </c>
      <c r="L3692" s="2" t="s">
        <v>458</v>
      </c>
      <c r="M3692" s="2" t="s">
        <v>459</v>
      </c>
      <c r="N3692" s="2" t="s">
        <v>20201</v>
      </c>
      <c r="O3692">
        <v>1</v>
      </c>
      <c r="P3692" s="2" t="s">
        <v>53</v>
      </c>
      <c r="Q3692">
        <v>100</v>
      </c>
      <c r="R3692">
        <v>0</v>
      </c>
      <c r="S3692" s="2" t="s">
        <v>54</v>
      </c>
      <c r="T3692" s="2" t="s">
        <v>55</v>
      </c>
      <c r="U3692" s="2" t="s">
        <v>97</v>
      </c>
      <c r="V3692" s="2"/>
      <c r="W3692">
        <v>38000</v>
      </c>
      <c r="X3692">
        <v>0</v>
      </c>
      <c r="Y3692">
        <v>0</v>
      </c>
      <c r="Z3692">
        <v>38000</v>
      </c>
      <c r="AB3692" s="2" t="s">
        <v>57</v>
      </c>
      <c r="AC3692">
        <v>15200</v>
      </c>
      <c r="AD3692">
        <v>22800</v>
      </c>
      <c r="AE3692">
        <v>108000</v>
      </c>
      <c r="AF3692">
        <v>1620</v>
      </c>
      <c r="AG3692" s="2" t="s">
        <v>20030</v>
      </c>
      <c r="AH3692" s="2"/>
      <c r="AI3692" s="1">
        <v>46210</v>
      </c>
      <c r="AJ3692" s="2"/>
      <c r="AK3692" s="2" t="s">
        <v>58</v>
      </c>
      <c r="AM3692" s="2" t="s">
        <v>59</v>
      </c>
      <c r="AP3692" s="2" t="s">
        <v>60</v>
      </c>
      <c r="AQ3692" s="2" t="s">
        <v>41</v>
      </c>
      <c r="AR3692">
        <v>70000</v>
      </c>
      <c r="AS3692" s="2" t="str">
        <f>_xlfn.IFNA(IF(VLOOKUP(all_resi[[#This Row],[No. Waybill]],settle_reconcile[No. Waybill],1,0)="","Recon","Recon"),"-")</f>
        <v>Recon</v>
      </c>
      <c r="AT3692" s="2">
        <f>all_resi[[#This Row],[Nilai COD]]-all_resi[[#This Row],[COD Fee]]-all_resi[[#This Row],[Total Biaya Setelah Diskon]]</f>
        <v>83580</v>
      </c>
      <c r="AU3692" s="2">
        <f>IF(all_resi[[#This Row],[Waktu Terima]]="","",_xlfn.DAYS(all_resi[[#This Row],[Waktu Terima]],all_resi[[#This Row],[Tanggal Pengiriman]]))</f>
        <v>5</v>
      </c>
    </row>
    <row r="3693" spans="1:47" x14ac:dyDescent="0.25">
      <c r="A3693" s="2" t="s">
        <v>20016</v>
      </c>
      <c r="B3693" s="1">
        <v>46205</v>
      </c>
      <c r="C3693" s="2" t="s">
        <v>42</v>
      </c>
      <c r="D3693" s="2" t="s">
        <v>43</v>
      </c>
      <c r="E3693" s="2" t="s">
        <v>44</v>
      </c>
      <c r="F3693" s="2" t="s">
        <v>45</v>
      </c>
      <c r="G3693" s="2" t="s">
        <v>46</v>
      </c>
      <c r="H3693" s="2" t="s">
        <v>47</v>
      </c>
      <c r="I3693" s="2" t="s">
        <v>20017</v>
      </c>
      <c r="J3693" s="2" t="s">
        <v>20202</v>
      </c>
      <c r="K3693" s="2" t="s">
        <v>156</v>
      </c>
      <c r="L3693" s="2" t="s">
        <v>536</v>
      </c>
      <c r="M3693" s="2" t="s">
        <v>1387</v>
      </c>
      <c r="N3693" s="2" t="s">
        <v>20203</v>
      </c>
      <c r="O3693">
        <v>1</v>
      </c>
      <c r="P3693" s="2" t="s">
        <v>53</v>
      </c>
      <c r="Q3693">
        <v>100</v>
      </c>
      <c r="R3693">
        <v>0</v>
      </c>
      <c r="S3693" s="2" t="s">
        <v>54</v>
      </c>
      <c r="T3693" s="2" t="s">
        <v>55</v>
      </c>
      <c r="U3693" s="2" t="s">
        <v>1838</v>
      </c>
      <c r="V3693" s="2"/>
      <c r="W3693">
        <v>100000</v>
      </c>
      <c r="X3693">
        <v>0</v>
      </c>
      <c r="Y3693">
        <v>0</v>
      </c>
      <c r="Z3693">
        <v>100000</v>
      </c>
      <c r="AB3693" s="2" t="s">
        <v>57</v>
      </c>
      <c r="AC3693">
        <v>40000</v>
      </c>
      <c r="AD3693">
        <v>60000</v>
      </c>
      <c r="AE3693">
        <v>205000</v>
      </c>
      <c r="AF3693">
        <v>3075</v>
      </c>
      <c r="AG3693" s="2" t="s">
        <v>20017</v>
      </c>
      <c r="AH3693" s="2"/>
      <c r="AI3693" s="1">
        <v>46210</v>
      </c>
      <c r="AJ3693" s="2"/>
      <c r="AK3693" s="2" t="s">
        <v>58</v>
      </c>
      <c r="AM3693" s="2" t="s">
        <v>59</v>
      </c>
      <c r="AP3693" s="2" t="s">
        <v>60</v>
      </c>
      <c r="AQ3693" s="2" t="s">
        <v>41</v>
      </c>
      <c r="AR3693">
        <v>105000</v>
      </c>
      <c r="AS3693" s="2" t="str">
        <f>_xlfn.IFNA(IF(VLOOKUP(all_resi[[#This Row],[No. Waybill]],settle_reconcile[No. Waybill],1,0)="","Recon","Recon"),"-")</f>
        <v>Recon</v>
      </c>
      <c r="AT3693" s="2">
        <f>all_resi[[#This Row],[Nilai COD]]-all_resi[[#This Row],[COD Fee]]-all_resi[[#This Row],[Total Biaya Setelah Diskon]]</f>
        <v>141925</v>
      </c>
      <c r="AU3693" s="2">
        <f>IF(all_resi[[#This Row],[Waktu Terima]]="","",_xlfn.DAYS(all_resi[[#This Row],[Waktu Terima]],all_resi[[#This Row],[Tanggal Pengiriman]]))</f>
        <v>5</v>
      </c>
    </row>
    <row r="3694" spans="1:47" x14ac:dyDescent="0.25">
      <c r="A3694" s="2" t="s">
        <v>19710</v>
      </c>
      <c r="B3694" s="1">
        <v>46205</v>
      </c>
      <c r="C3694" s="2" t="s">
        <v>42</v>
      </c>
      <c r="D3694" s="2" t="s">
        <v>43</v>
      </c>
      <c r="E3694" s="2" t="s">
        <v>44</v>
      </c>
      <c r="F3694" s="2" t="s">
        <v>45</v>
      </c>
      <c r="G3694" s="2" t="s">
        <v>46</v>
      </c>
      <c r="H3694" s="2" t="s">
        <v>80</v>
      </c>
      <c r="I3694" s="2" t="s">
        <v>19711</v>
      </c>
      <c r="J3694" s="2" t="s">
        <v>20204</v>
      </c>
      <c r="K3694" s="2" t="s">
        <v>252</v>
      </c>
      <c r="L3694" s="2" t="s">
        <v>332</v>
      </c>
      <c r="M3694" s="2" t="s">
        <v>20205</v>
      </c>
      <c r="N3694" s="2" t="s">
        <v>20206</v>
      </c>
      <c r="O3694">
        <v>1</v>
      </c>
      <c r="P3694" s="2" t="s">
        <v>53</v>
      </c>
      <c r="Q3694">
        <v>100</v>
      </c>
      <c r="R3694">
        <v>0</v>
      </c>
      <c r="S3694" s="2" t="s">
        <v>54</v>
      </c>
      <c r="T3694" s="2" t="s">
        <v>55</v>
      </c>
      <c r="U3694" s="2" t="s">
        <v>305</v>
      </c>
      <c r="V3694" s="2"/>
      <c r="W3694">
        <v>20000</v>
      </c>
      <c r="X3694">
        <v>0</v>
      </c>
      <c r="Y3694">
        <v>0</v>
      </c>
      <c r="Z3694">
        <v>20000</v>
      </c>
      <c r="AB3694" s="2" t="s">
        <v>57</v>
      </c>
      <c r="AC3694">
        <v>13000</v>
      </c>
      <c r="AD3694">
        <v>7000</v>
      </c>
      <c r="AE3694">
        <v>92000</v>
      </c>
      <c r="AF3694">
        <v>1380</v>
      </c>
      <c r="AG3694" s="2" t="s">
        <v>19711</v>
      </c>
      <c r="AH3694" s="2"/>
      <c r="AI3694" s="1">
        <v>46207</v>
      </c>
      <c r="AJ3694" s="2" t="s">
        <v>87</v>
      </c>
      <c r="AK3694" s="2" t="s">
        <v>58</v>
      </c>
      <c r="AM3694" s="2" t="s">
        <v>59</v>
      </c>
      <c r="AP3694" s="2" t="s">
        <v>60</v>
      </c>
      <c r="AQ3694" s="2" t="s">
        <v>41</v>
      </c>
      <c r="AR3694">
        <v>72000</v>
      </c>
      <c r="AS3694" s="2" t="str">
        <f>_xlfn.IFNA(IF(VLOOKUP(all_resi[[#This Row],[No. Waybill]],settle_reconcile[No. Waybill],1,0)="","Recon","Recon"),"-")</f>
        <v>Recon</v>
      </c>
      <c r="AT3694" s="2">
        <f>all_resi[[#This Row],[Nilai COD]]-all_resi[[#This Row],[COD Fee]]-all_resi[[#This Row],[Total Biaya Setelah Diskon]]</f>
        <v>83620</v>
      </c>
      <c r="AU3694" s="2">
        <f>IF(all_resi[[#This Row],[Waktu Terima]]="","",_xlfn.DAYS(all_resi[[#This Row],[Waktu Terima]],all_resi[[#This Row],[Tanggal Pengiriman]]))</f>
        <v>2</v>
      </c>
    </row>
    <row r="3695" spans="1:47" x14ac:dyDescent="0.25">
      <c r="A3695" s="2" t="s">
        <v>20207</v>
      </c>
      <c r="B3695" s="1">
        <v>46205</v>
      </c>
      <c r="C3695" s="2" t="s">
        <v>42</v>
      </c>
      <c r="D3695" s="2" t="s">
        <v>43</v>
      </c>
      <c r="E3695" s="2" t="s">
        <v>44</v>
      </c>
      <c r="F3695" s="2" t="s">
        <v>45</v>
      </c>
      <c r="G3695" s="2" t="s">
        <v>46</v>
      </c>
      <c r="H3695" s="2" t="s">
        <v>80</v>
      </c>
      <c r="I3695" s="2" t="s">
        <v>20208</v>
      </c>
      <c r="J3695" s="2" t="s">
        <v>20209</v>
      </c>
      <c r="K3695" s="2" t="s">
        <v>209</v>
      </c>
      <c r="L3695" s="2" t="s">
        <v>1322</v>
      </c>
      <c r="M3695" s="2" t="s">
        <v>16350</v>
      </c>
      <c r="N3695" s="2" t="s">
        <v>20210</v>
      </c>
      <c r="O3695">
        <v>1</v>
      </c>
      <c r="P3695" s="2" t="s">
        <v>53</v>
      </c>
      <c r="Q3695">
        <v>100</v>
      </c>
      <c r="R3695">
        <v>0</v>
      </c>
      <c r="S3695" s="2" t="s">
        <v>54</v>
      </c>
      <c r="T3695" s="2" t="s">
        <v>55</v>
      </c>
      <c r="U3695" s="2" t="s">
        <v>19314</v>
      </c>
      <c r="V3695" s="2"/>
      <c r="W3695">
        <v>52000</v>
      </c>
      <c r="X3695">
        <v>0</v>
      </c>
      <c r="Y3695">
        <v>0</v>
      </c>
      <c r="Z3695">
        <v>52000</v>
      </c>
      <c r="AB3695" s="2" t="s">
        <v>57</v>
      </c>
      <c r="AC3695">
        <v>20800</v>
      </c>
      <c r="AD3695">
        <v>31200</v>
      </c>
      <c r="AE3695">
        <v>162000</v>
      </c>
      <c r="AF3695">
        <v>2430</v>
      </c>
      <c r="AG3695" s="2"/>
      <c r="AH3695" s="2"/>
      <c r="AI3695" s="1"/>
      <c r="AJ3695" s="2" t="s">
        <v>87</v>
      </c>
      <c r="AK3695" s="2" t="s">
        <v>67</v>
      </c>
      <c r="AM3695" s="2" t="s">
        <v>59</v>
      </c>
      <c r="AP3695" s="2" t="s">
        <v>60</v>
      </c>
      <c r="AQ3695" s="2" t="s">
        <v>41</v>
      </c>
      <c r="AR3695">
        <v>110000</v>
      </c>
      <c r="AS3695" s="2" t="str">
        <f>_xlfn.IFNA(IF(VLOOKUP(all_resi[[#This Row],[No. Waybill]],settle_reconcile[No. Waybill],1,0)="","Recon","Recon"),"-")</f>
        <v>-</v>
      </c>
      <c r="AT3695" s="2">
        <f>all_resi[[#This Row],[Nilai COD]]-all_resi[[#This Row],[COD Fee]]-all_resi[[#This Row],[Total Biaya Setelah Diskon]]</f>
        <v>128370</v>
      </c>
      <c r="AU3695" s="2" t="str">
        <f>IF(all_resi[[#This Row],[Waktu Terima]]="","",_xlfn.DAYS(all_resi[[#This Row],[Waktu Terima]],all_resi[[#This Row],[Tanggal Pengiriman]]))</f>
        <v/>
      </c>
    </row>
    <row r="3696" spans="1:47" x14ac:dyDescent="0.25">
      <c r="A3696" s="2" t="s">
        <v>20211</v>
      </c>
      <c r="B3696" s="1">
        <v>46205</v>
      </c>
      <c r="C3696" s="2" t="s">
        <v>42</v>
      </c>
      <c r="D3696" s="2" t="s">
        <v>43</v>
      </c>
      <c r="E3696" s="2" t="s">
        <v>44</v>
      </c>
      <c r="F3696" s="2" t="s">
        <v>45</v>
      </c>
      <c r="G3696" s="2" t="s">
        <v>46</v>
      </c>
      <c r="H3696" s="2" t="s">
        <v>47</v>
      </c>
      <c r="I3696" s="2" t="s">
        <v>20212</v>
      </c>
      <c r="J3696" s="2" t="s">
        <v>20213</v>
      </c>
      <c r="K3696" s="2" t="s">
        <v>100</v>
      </c>
      <c r="L3696" s="2" t="s">
        <v>405</v>
      </c>
      <c r="M3696" s="2" t="s">
        <v>2191</v>
      </c>
      <c r="N3696" s="2" t="s">
        <v>20214</v>
      </c>
      <c r="O3696">
        <v>1</v>
      </c>
      <c r="P3696" s="2" t="s">
        <v>53</v>
      </c>
      <c r="Q3696">
        <v>100</v>
      </c>
      <c r="R3696">
        <v>0</v>
      </c>
      <c r="S3696" s="2" t="s">
        <v>54</v>
      </c>
      <c r="T3696" s="2" t="s">
        <v>55</v>
      </c>
      <c r="U3696" s="2" t="s">
        <v>207</v>
      </c>
      <c r="V3696" s="2"/>
      <c r="W3696">
        <v>15000</v>
      </c>
      <c r="X3696">
        <v>0</v>
      </c>
      <c r="Y3696">
        <v>0</v>
      </c>
      <c r="Z3696">
        <v>15000</v>
      </c>
      <c r="AB3696" s="2" t="s">
        <v>57</v>
      </c>
      <c r="AC3696">
        <v>9000</v>
      </c>
      <c r="AD3696">
        <v>6000</v>
      </c>
      <c r="AE3696">
        <v>83500</v>
      </c>
      <c r="AF3696">
        <v>1252.5</v>
      </c>
      <c r="AG3696" s="2"/>
      <c r="AH3696" s="2"/>
      <c r="AI3696" s="1"/>
      <c r="AJ3696" s="2"/>
      <c r="AK3696" s="2" t="s">
        <v>67</v>
      </c>
      <c r="AM3696" s="2" t="s">
        <v>59</v>
      </c>
      <c r="AP3696" s="2" t="s">
        <v>60</v>
      </c>
      <c r="AQ3696" s="2" t="s">
        <v>41</v>
      </c>
      <c r="AR3696">
        <v>68500</v>
      </c>
      <c r="AS3696" s="2" t="str">
        <f>_xlfn.IFNA(IF(VLOOKUP(all_resi[[#This Row],[No. Waybill]],settle_reconcile[No. Waybill],1,0)="","Recon","Recon"),"-")</f>
        <v>-</v>
      </c>
      <c r="AT3696" s="2">
        <f>all_resi[[#This Row],[Nilai COD]]-all_resi[[#This Row],[COD Fee]]-all_resi[[#This Row],[Total Biaya Setelah Diskon]]</f>
        <v>76247.5</v>
      </c>
      <c r="AU3696" s="2" t="str">
        <f>IF(all_resi[[#This Row],[Waktu Terima]]="","",_xlfn.DAYS(all_resi[[#This Row],[Waktu Terima]],all_resi[[#This Row],[Tanggal Pengiriman]]))</f>
        <v/>
      </c>
    </row>
    <row r="3697" spans="1:47" x14ac:dyDescent="0.25">
      <c r="A3697" s="2" t="s">
        <v>20215</v>
      </c>
      <c r="B3697" s="1">
        <v>46205</v>
      </c>
      <c r="C3697" s="2" t="s">
        <v>42</v>
      </c>
      <c r="D3697" s="2" t="s">
        <v>43</v>
      </c>
      <c r="E3697" s="2" t="s">
        <v>44</v>
      </c>
      <c r="F3697" s="2" t="s">
        <v>45</v>
      </c>
      <c r="G3697" s="2" t="s">
        <v>46</v>
      </c>
      <c r="H3697" s="2" t="s">
        <v>47</v>
      </c>
      <c r="I3697" s="2" t="s">
        <v>20216</v>
      </c>
      <c r="J3697" s="2" t="s">
        <v>20217</v>
      </c>
      <c r="K3697" s="2" t="s">
        <v>183</v>
      </c>
      <c r="L3697" s="2" t="s">
        <v>325</v>
      </c>
      <c r="M3697" s="2" t="s">
        <v>410</v>
      </c>
      <c r="N3697" s="2" t="s">
        <v>20218</v>
      </c>
      <c r="O3697">
        <v>1</v>
      </c>
      <c r="P3697" s="2" t="s">
        <v>53</v>
      </c>
      <c r="Q3697">
        <v>100</v>
      </c>
      <c r="R3697">
        <v>0</v>
      </c>
      <c r="S3697" s="2" t="s">
        <v>54</v>
      </c>
      <c r="T3697" s="2" t="s">
        <v>55</v>
      </c>
      <c r="U3697" s="2" t="s">
        <v>225</v>
      </c>
      <c r="V3697" s="2"/>
      <c r="W3697">
        <v>68000</v>
      </c>
      <c r="X3697">
        <v>0</v>
      </c>
      <c r="Y3697">
        <v>0</v>
      </c>
      <c r="Z3697">
        <v>68000</v>
      </c>
      <c r="AB3697" s="2" t="s">
        <v>57</v>
      </c>
      <c r="AC3697">
        <v>27200</v>
      </c>
      <c r="AD3697">
        <v>40800</v>
      </c>
      <c r="AE3697">
        <v>172000</v>
      </c>
      <c r="AF3697">
        <v>2580</v>
      </c>
      <c r="AG3697" s="2"/>
      <c r="AH3697" s="2"/>
      <c r="AI3697" s="1"/>
      <c r="AJ3697" s="2"/>
      <c r="AK3697" s="2" t="s">
        <v>67</v>
      </c>
      <c r="AM3697" s="2" t="s">
        <v>59</v>
      </c>
      <c r="AP3697" s="2" t="s">
        <v>60</v>
      </c>
      <c r="AQ3697" s="2" t="s">
        <v>41</v>
      </c>
      <c r="AR3697">
        <v>104000</v>
      </c>
      <c r="AS3697" s="2" t="str">
        <f>_xlfn.IFNA(IF(VLOOKUP(all_resi[[#This Row],[No. Waybill]],settle_reconcile[No. Waybill],1,0)="","Recon","Recon"),"-")</f>
        <v>-</v>
      </c>
      <c r="AT3697" s="2">
        <f>all_resi[[#This Row],[Nilai COD]]-all_resi[[#This Row],[COD Fee]]-all_resi[[#This Row],[Total Biaya Setelah Diskon]]</f>
        <v>128620</v>
      </c>
      <c r="AU3697" s="2" t="str">
        <f>IF(all_resi[[#This Row],[Waktu Terima]]="","",_xlfn.DAYS(all_resi[[#This Row],[Waktu Terima]],all_resi[[#This Row],[Tanggal Pengiriman]]))</f>
        <v/>
      </c>
    </row>
    <row r="3698" spans="1:47" x14ac:dyDescent="0.25">
      <c r="A3698" s="2" t="s">
        <v>20219</v>
      </c>
      <c r="B3698" s="1">
        <v>46205</v>
      </c>
      <c r="C3698" s="2" t="s">
        <v>42</v>
      </c>
      <c r="D3698" s="2" t="s">
        <v>43</v>
      </c>
      <c r="E3698" s="2" t="s">
        <v>44</v>
      </c>
      <c r="F3698" s="2" t="s">
        <v>45</v>
      </c>
      <c r="G3698" s="2" t="s">
        <v>46</v>
      </c>
      <c r="H3698" s="2" t="s">
        <v>47</v>
      </c>
      <c r="I3698" s="2" t="s">
        <v>20220</v>
      </c>
      <c r="J3698" s="2" t="s">
        <v>20221</v>
      </c>
      <c r="K3698" s="2" t="s">
        <v>209</v>
      </c>
      <c r="L3698" s="2" t="s">
        <v>3231</v>
      </c>
      <c r="M3698" s="2" t="s">
        <v>8938</v>
      </c>
      <c r="N3698" s="2" t="s">
        <v>20222</v>
      </c>
      <c r="O3698">
        <v>1</v>
      </c>
      <c r="P3698" s="2" t="s">
        <v>53</v>
      </c>
      <c r="Q3698">
        <v>100</v>
      </c>
      <c r="R3698">
        <v>0</v>
      </c>
      <c r="S3698" s="2" t="s">
        <v>54</v>
      </c>
      <c r="T3698" s="2" t="s">
        <v>55</v>
      </c>
      <c r="U3698" s="2" t="s">
        <v>147</v>
      </c>
      <c r="V3698" s="2"/>
      <c r="W3698">
        <v>52000</v>
      </c>
      <c r="X3698">
        <v>0</v>
      </c>
      <c r="Y3698">
        <v>0</v>
      </c>
      <c r="Z3698">
        <v>52000</v>
      </c>
      <c r="AB3698" s="2" t="s">
        <v>57</v>
      </c>
      <c r="AC3698">
        <v>20800</v>
      </c>
      <c r="AD3698">
        <v>31200</v>
      </c>
      <c r="AE3698">
        <v>122000</v>
      </c>
      <c r="AF3698">
        <v>1830</v>
      </c>
      <c r="AG3698" s="2"/>
      <c r="AH3698" s="2"/>
      <c r="AI3698" s="1"/>
      <c r="AJ3698" s="2"/>
      <c r="AK3698" s="2" t="s">
        <v>67</v>
      </c>
      <c r="AM3698" s="2" t="s">
        <v>59</v>
      </c>
      <c r="AP3698" s="2" t="s">
        <v>60</v>
      </c>
      <c r="AQ3698" s="2" t="s">
        <v>41</v>
      </c>
      <c r="AR3698">
        <v>70000</v>
      </c>
      <c r="AS3698" s="2" t="str">
        <f>_xlfn.IFNA(IF(VLOOKUP(all_resi[[#This Row],[No. Waybill]],settle_reconcile[No. Waybill],1,0)="","Recon","Recon"),"-")</f>
        <v>-</v>
      </c>
      <c r="AT3698" s="2">
        <f>all_resi[[#This Row],[Nilai COD]]-all_resi[[#This Row],[COD Fee]]-all_resi[[#This Row],[Total Biaya Setelah Diskon]]</f>
        <v>88970</v>
      </c>
      <c r="AU3698" s="2" t="str">
        <f>IF(all_resi[[#This Row],[Waktu Terima]]="","",_xlfn.DAYS(all_resi[[#This Row],[Waktu Terima]],all_resi[[#This Row],[Tanggal Pengiriman]]))</f>
        <v/>
      </c>
    </row>
    <row r="3699" spans="1:47" x14ac:dyDescent="0.25">
      <c r="A3699" s="2" t="s">
        <v>20019</v>
      </c>
      <c r="B3699" s="1">
        <v>46205</v>
      </c>
      <c r="C3699" s="2" t="s">
        <v>42</v>
      </c>
      <c r="D3699" s="2" t="s">
        <v>43</v>
      </c>
      <c r="E3699" s="2" t="s">
        <v>44</v>
      </c>
      <c r="F3699" s="2" t="s">
        <v>45</v>
      </c>
      <c r="G3699" s="2" t="s">
        <v>46</v>
      </c>
      <c r="H3699" s="2" t="s">
        <v>80</v>
      </c>
      <c r="I3699" s="2" t="s">
        <v>20020</v>
      </c>
      <c r="J3699" s="2" t="s">
        <v>20223</v>
      </c>
      <c r="K3699" s="2" t="s">
        <v>209</v>
      </c>
      <c r="L3699" s="2" t="s">
        <v>2573</v>
      </c>
      <c r="M3699" s="2" t="s">
        <v>20224</v>
      </c>
      <c r="N3699" s="2" t="s">
        <v>20225</v>
      </c>
      <c r="O3699">
        <v>1</v>
      </c>
      <c r="P3699" s="2" t="s">
        <v>53</v>
      </c>
      <c r="Q3699">
        <v>100</v>
      </c>
      <c r="R3699">
        <v>0</v>
      </c>
      <c r="S3699" s="2" t="s">
        <v>54</v>
      </c>
      <c r="T3699" s="2" t="s">
        <v>55</v>
      </c>
      <c r="U3699" s="2" t="s">
        <v>86</v>
      </c>
      <c r="V3699" s="2"/>
      <c r="W3699">
        <v>52000</v>
      </c>
      <c r="X3699">
        <v>0</v>
      </c>
      <c r="Y3699">
        <v>0</v>
      </c>
      <c r="Z3699">
        <v>52000</v>
      </c>
      <c r="AB3699" s="2" t="s">
        <v>57</v>
      </c>
      <c r="AC3699">
        <v>20800</v>
      </c>
      <c r="AD3699">
        <v>31200</v>
      </c>
      <c r="AE3699">
        <v>106000</v>
      </c>
      <c r="AF3699">
        <v>1590</v>
      </c>
      <c r="AG3699" s="2" t="s">
        <v>20020</v>
      </c>
      <c r="AH3699" s="2"/>
      <c r="AI3699" s="1">
        <v>46210</v>
      </c>
      <c r="AJ3699" s="2" t="s">
        <v>87</v>
      </c>
      <c r="AK3699" s="2" t="s">
        <v>58</v>
      </c>
      <c r="AM3699" s="2" t="s">
        <v>59</v>
      </c>
      <c r="AP3699" s="2" t="s">
        <v>60</v>
      </c>
      <c r="AQ3699" s="2" t="s">
        <v>41</v>
      </c>
      <c r="AR3699">
        <v>54000</v>
      </c>
      <c r="AS3699" s="2" t="str">
        <f>_xlfn.IFNA(IF(VLOOKUP(all_resi[[#This Row],[No. Waybill]],settle_reconcile[No. Waybill],1,0)="","Recon","Recon"),"-")</f>
        <v>Recon</v>
      </c>
      <c r="AT3699" s="2">
        <f>all_resi[[#This Row],[Nilai COD]]-all_resi[[#This Row],[COD Fee]]-all_resi[[#This Row],[Total Biaya Setelah Diskon]]</f>
        <v>73210</v>
      </c>
      <c r="AU3699" s="2">
        <f>IF(all_resi[[#This Row],[Waktu Terima]]="","",_xlfn.DAYS(all_resi[[#This Row],[Waktu Terima]],all_resi[[#This Row],[Tanggal Pengiriman]]))</f>
        <v>5</v>
      </c>
    </row>
    <row r="3700" spans="1:47" x14ac:dyDescent="0.25">
      <c r="A3700" s="2" t="s">
        <v>20226</v>
      </c>
      <c r="B3700" s="1">
        <v>46205</v>
      </c>
      <c r="C3700" s="2" t="s">
        <v>42</v>
      </c>
      <c r="D3700" s="2" t="s">
        <v>43</v>
      </c>
      <c r="E3700" s="2" t="s">
        <v>44</v>
      </c>
      <c r="F3700" s="2" t="s">
        <v>45</v>
      </c>
      <c r="G3700" s="2" t="s">
        <v>46</v>
      </c>
      <c r="H3700" s="2" t="s">
        <v>47</v>
      </c>
      <c r="I3700" s="2" t="s">
        <v>20227</v>
      </c>
      <c r="J3700" s="2" t="s">
        <v>20228</v>
      </c>
      <c r="K3700" s="2" t="s">
        <v>121</v>
      </c>
      <c r="L3700" s="2" t="s">
        <v>274</v>
      </c>
      <c r="M3700" s="2" t="s">
        <v>1093</v>
      </c>
      <c r="N3700" s="2" t="s">
        <v>20229</v>
      </c>
      <c r="O3700">
        <v>1</v>
      </c>
      <c r="P3700" s="2" t="s">
        <v>53</v>
      </c>
      <c r="Q3700">
        <v>100</v>
      </c>
      <c r="R3700">
        <v>0</v>
      </c>
      <c r="S3700" s="2" t="s">
        <v>54</v>
      </c>
      <c r="T3700" s="2" t="s">
        <v>55</v>
      </c>
      <c r="U3700" s="2" t="s">
        <v>207</v>
      </c>
      <c r="V3700" s="2"/>
      <c r="W3700">
        <v>68000</v>
      </c>
      <c r="X3700">
        <v>0</v>
      </c>
      <c r="Y3700">
        <v>0</v>
      </c>
      <c r="Z3700">
        <v>68000</v>
      </c>
      <c r="AB3700" s="2" t="s">
        <v>57</v>
      </c>
      <c r="AC3700">
        <v>27200</v>
      </c>
      <c r="AD3700">
        <v>40800</v>
      </c>
      <c r="AE3700">
        <v>130000</v>
      </c>
      <c r="AF3700">
        <v>1950</v>
      </c>
      <c r="AG3700" s="2" t="s">
        <v>20227</v>
      </c>
      <c r="AH3700" s="2"/>
      <c r="AI3700" s="1">
        <v>46212</v>
      </c>
      <c r="AJ3700" s="2"/>
      <c r="AK3700" s="2" t="s">
        <v>58</v>
      </c>
      <c r="AM3700" s="2" t="s">
        <v>59</v>
      </c>
      <c r="AP3700" s="2" t="s">
        <v>60</v>
      </c>
      <c r="AQ3700" s="2" t="s">
        <v>41</v>
      </c>
      <c r="AR3700">
        <v>62000</v>
      </c>
      <c r="AS3700" s="2" t="str">
        <f>_xlfn.IFNA(IF(VLOOKUP(all_resi[[#This Row],[No. Waybill]],settle_reconcile[No. Waybill],1,0)="","Recon","Recon"),"-")</f>
        <v>-</v>
      </c>
      <c r="AT3700" s="2">
        <f>all_resi[[#This Row],[Nilai COD]]-all_resi[[#This Row],[COD Fee]]-all_resi[[#This Row],[Total Biaya Setelah Diskon]]</f>
        <v>87250</v>
      </c>
      <c r="AU3700" s="2">
        <f>IF(all_resi[[#This Row],[Waktu Terima]]="","",_xlfn.DAYS(all_resi[[#This Row],[Waktu Terima]],all_resi[[#This Row],[Tanggal Pengiriman]]))</f>
        <v>7</v>
      </c>
    </row>
    <row r="3701" spans="1:47" x14ac:dyDescent="0.25">
      <c r="A3701" s="2" t="s">
        <v>20230</v>
      </c>
      <c r="B3701" s="1">
        <v>46205</v>
      </c>
      <c r="C3701" s="2" t="s">
        <v>42</v>
      </c>
      <c r="D3701" s="2" t="s">
        <v>43</v>
      </c>
      <c r="E3701" s="2" t="s">
        <v>44</v>
      </c>
      <c r="F3701" s="2" t="s">
        <v>45</v>
      </c>
      <c r="G3701" s="2" t="s">
        <v>46</v>
      </c>
      <c r="H3701" s="2" t="s">
        <v>47</v>
      </c>
      <c r="I3701" s="2" t="s">
        <v>20231</v>
      </c>
      <c r="J3701" s="2" t="s">
        <v>20232</v>
      </c>
      <c r="K3701" s="2" t="s">
        <v>121</v>
      </c>
      <c r="L3701" s="2" t="s">
        <v>3949</v>
      </c>
      <c r="M3701" s="2" t="s">
        <v>3950</v>
      </c>
      <c r="N3701" s="2" t="s">
        <v>20233</v>
      </c>
      <c r="O3701">
        <v>1</v>
      </c>
      <c r="P3701" s="2" t="s">
        <v>53</v>
      </c>
      <c r="Q3701">
        <v>100</v>
      </c>
      <c r="R3701">
        <v>0</v>
      </c>
      <c r="S3701" s="2" t="s">
        <v>54</v>
      </c>
      <c r="T3701" s="2" t="s">
        <v>55</v>
      </c>
      <c r="U3701" s="2" t="s">
        <v>1838</v>
      </c>
      <c r="V3701" s="2"/>
      <c r="W3701">
        <v>85000</v>
      </c>
      <c r="X3701">
        <v>0</v>
      </c>
      <c r="Y3701">
        <v>0</v>
      </c>
      <c r="Z3701">
        <v>85000</v>
      </c>
      <c r="AB3701" s="2" t="s">
        <v>57</v>
      </c>
      <c r="AC3701">
        <v>34000</v>
      </c>
      <c r="AD3701">
        <v>51000</v>
      </c>
      <c r="AE3701">
        <v>189520</v>
      </c>
      <c r="AF3701">
        <v>2842.7999999999997</v>
      </c>
      <c r="AG3701" s="2"/>
      <c r="AH3701" s="2"/>
      <c r="AI3701" s="1"/>
      <c r="AJ3701" s="2"/>
      <c r="AK3701" s="2" t="s">
        <v>67</v>
      </c>
      <c r="AM3701" s="2" t="s">
        <v>59</v>
      </c>
      <c r="AP3701" s="2" t="s">
        <v>60</v>
      </c>
      <c r="AQ3701" s="2" t="s">
        <v>41</v>
      </c>
      <c r="AR3701">
        <v>104520</v>
      </c>
      <c r="AS3701" s="2" t="str">
        <f>_xlfn.IFNA(IF(VLOOKUP(all_resi[[#This Row],[No. Waybill]],settle_reconcile[No. Waybill],1,0)="","Recon","Recon"),"-")</f>
        <v>-</v>
      </c>
      <c r="AT3701" s="2">
        <f>all_resi[[#This Row],[Nilai COD]]-all_resi[[#This Row],[COD Fee]]-all_resi[[#This Row],[Total Biaya Setelah Diskon]]</f>
        <v>135677.20000000001</v>
      </c>
      <c r="AU3701" s="2" t="str">
        <f>IF(all_resi[[#This Row],[Waktu Terima]]="","",_xlfn.DAYS(all_resi[[#This Row],[Waktu Terima]],all_resi[[#This Row],[Tanggal Pengiriman]]))</f>
        <v/>
      </c>
    </row>
    <row r="3702" spans="1:47" x14ac:dyDescent="0.25">
      <c r="A3702" s="2" t="s">
        <v>19869</v>
      </c>
      <c r="B3702" s="1">
        <v>46205</v>
      </c>
      <c r="C3702" s="2" t="s">
        <v>42</v>
      </c>
      <c r="D3702" s="2" t="s">
        <v>43</v>
      </c>
      <c r="E3702" s="2" t="s">
        <v>44</v>
      </c>
      <c r="F3702" s="2" t="s">
        <v>45</v>
      </c>
      <c r="G3702" s="2" t="s">
        <v>46</v>
      </c>
      <c r="H3702" s="2" t="s">
        <v>47</v>
      </c>
      <c r="I3702" s="2" t="s">
        <v>19870</v>
      </c>
      <c r="J3702" s="2" t="s">
        <v>20234</v>
      </c>
      <c r="K3702" s="2" t="s">
        <v>126</v>
      </c>
      <c r="L3702" s="2" t="s">
        <v>161</v>
      </c>
      <c r="M3702" s="2" t="s">
        <v>3590</v>
      </c>
      <c r="N3702" s="2" t="s">
        <v>20235</v>
      </c>
      <c r="O3702">
        <v>1</v>
      </c>
      <c r="P3702" s="2" t="s">
        <v>53</v>
      </c>
      <c r="Q3702">
        <v>100</v>
      </c>
      <c r="R3702">
        <v>0</v>
      </c>
      <c r="S3702" s="2" t="s">
        <v>54</v>
      </c>
      <c r="T3702" s="2" t="s">
        <v>55</v>
      </c>
      <c r="U3702" s="2" t="s">
        <v>97</v>
      </c>
      <c r="V3702" s="2"/>
      <c r="W3702">
        <v>74000</v>
      </c>
      <c r="X3702">
        <v>0</v>
      </c>
      <c r="Y3702">
        <v>0</v>
      </c>
      <c r="Z3702">
        <v>74000</v>
      </c>
      <c r="AB3702" s="2" t="s">
        <v>57</v>
      </c>
      <c r="AC3702">
        <v>29600</v>
      </c>
      <c r="AD3702">
        <v>44400</v>
      </c>
      <c r="AE3702">
        <v>144000</v>
      </c>
      <c r="AF3702">
        <v>2160</v>
      </c>
      <c r="AG3702" s="2" t="s">
        <v>19870</v>
      </c>
      <c r="AH3702" s="2"/>
      <c r="AI3702" s="1">
        <v>46209</v>
      </c>
      <c r="AJ3702" s="2"/>
      <c r="AK3702" s="2" t="s">
        <v>58</v>
      </c>
      <c r="AM3702" s="2" t="s">
        <v>59</v>
      </c>
      <c r="AP3702" s="2" t="s">
        <v>60</v>
      </c>
      <c r="AQ3702" s="2" t="s">
        <v>41</v>
      </c>
      <c r="AR3702">
        <v>70000</v>
      </c>
      <c r="AS3702" s="2" t="str">
        <f>_xlfn.IFNA(IF(VLOOKUP(all_resi[[#This Row],[No. Waybill]],settle_reconcile[No. Waybill],1,0)="","Recon","Recon"),"-")</f>
        <v>Recon</v>
      </c>
      <c r="AT3702" s="2">
        <f>all_resi[[#This Row],[Nilai COD]]-all_resi[[#This Row],[COD Fee]]-all_resi[[#This Row],[Total Biaya Setelah Diskon]]</f>
        <v>97440</v>
      </c>
      <c r="AU3702" s="2">
        <f>IF(all_resi[[#This Row],[Waktu Terima]]="","",_xlfn.DAYS(all_resi[[#This Row],[Waktu Terima]],all_resi[[#This Row],[Tanggal Pengiriman]]))</f>
        <v>4</v>
      </c>
    </row>
    <row r="3703" spans="1:47" x14ac:dyDescent="0.25">
      <c r="A3703" s="2" t="s">
        <v>20236</v>
      </c>
      <c r="B3703" s="1">
        <v>46205</v>
      </c>
      <c r="C3703" s="2" t="s">
        <v>42</v>
      </c>
      <c r="D3703" s="2" t="s">
        <v>43</v>
      </c>
      <c r="E3703" s="2" t="s">
        <v>44</v>
      </c>
      <c r="F3703" s="2" t="s">
        <v>45</v>
      </c>
      <c r="G3703" s="2" t="s">
        <v>46</v>
      </c>
      <c r="H3703" s="2" t="s">
        <v>47</v>
      </c>
      <c r="I3703" s="2" t="s">
        <v>20237</v>
      </c>
      <c r="J3703" s="2" t="s">
        <v>20238</v>
      </c>
      <c r="K3703" s="2" t="s">
        <v>156</v>
      </c>
      <c r="L3703" s="2" t="s">
        <v>369</v>
      </c>
      <c r="M3703" s="2" t="s">
        <v>9173</v>
      </c>
      <c r="N3703" s="2" t="s">
        <v>20239</v>
      </c>
      <c r="O3703">
        <v>1</v>
      </c>
      <c r="P3703" s="2" t="s">
        <v>53</v>
      </c>
      <c r="Q3703">
        <v>100</v>
      </c>
      <c r="R3703">
        <v>0</v>
      </c>
      <c r="S3703" s="2" t="s">
        <v>54</v>
      </c>
      <c r="T3703" s="2" t="s">
        <v>55</v>
      </c>
      <c r="U3703" s="2" t="s">
        <v>225</v>
      </c>
      <c r="V3703" s="2"/>
      <c r="W3703">
        <v>80000</v>
      </c>
      <c r="X3703">
        <v>0</v>
      </c>
      <c r="Y3703">
        <v>0</v>
      </c>
      <c r="Z3703">
        <v>80000</v>
      </c>
      <c r="AB3703" s="2" t="s">
        <v>57</v>
      </c>
      <c r="AC3703">
        <v>32000</v>
      </c>
      <c r="AD3703">
        <v>48000</v>
      </c>
      <c r="AE3703">
        <v>184000</v>
      </c>
      <c r="AF3703">
        <v>2760</v>
      </c>
      <c r="AG3703" s="2"/>
      <c r="AH3703" s="2"/>
      <c r="AI3703" s="1"/>
      <c r="AJ3703" s="2"/>
      <c r="AK3703" s="2" t="s">
        <v>67</v>
      </c>
      <c r="AM3703" s="2" t="s">
        <v>59</v>
      </c>
      <c r="AP3703" s="2" t="s">
        <v>60</v>
      </c>
      <c r="AQ3703" s="2" t="s">
        <v>41</v>
      </c>
      <c r="AR3703">
        <v>104000</v>
      </c>
      <c r="AS3703" s="2" t="str">
        <f>_xlfn.IFNA(IF(VLOOKUP(all_resi[[#This Row],[No. Waybill]],settle_reconcile[No. Waybill],1,0)="","Recon","Recon"),"-")</f>
        <v>-</v>
      </c>
      <c r="AT3703" s="2">
        <f>all_resi[[#This Row],[Nilai COD]]-all_resi[[#This Row],[COD Fee]]-all_resi[[#This Row],[Total Biaya Setelah Diskon]]</f>
        <v>133240</v>
      </c>
      <c r="AU3703" s="2" t="str">
        <f>IF(all_resi[[#This Row],[Waktu Terima]]="","",_xlfn.DAYS(all_resi[[#This Row],[Waktu Terima]],all_resi[[#This Row],[Tanggal Pengiriman]]))</f>
        <v/>
      </c>
    </row>
    <row r="3704" spans="1:47" x14ac:dyDescent="0.25">
      <c r="A3704" s="2" t="s">
        <v>19810</v>
      </c>
      <c r="B3704" s="1">
        <v>46205</v>
      </c>
      <c r="C3704" s="2" t="s">
        <v>42</v>
      </c>
      <c r="D3704" s="2" t="s">
        <v>43</v>
      </c>
      <c r="E3704" s="2" t="s">
        <v>44</v>
      </c>
      <c r="F3704" s="2" t="s">
        <v>45</v>
      </c>
      <c r="G3704" s="2" t="s">
        <v>46</v>
      </c>
      <c r="H3704" s="2" t="s">
        <v>80</v>
      </c>
      <c r="I3704" s="2" t="s">
        <v>19811</v>
      </c>
      <c r="J3704" s="2" t="s">
        <v>20240</v>
      </c>
      <c r="K3704" s="2" t="s">
        <v>132</v>
      </c>
      <c r="L3704" s="2" t="s">
        <v>3008</v>
      </c>
      <c r="M3704" s="2" t="s">
        <v>20241</v>
      </c>
      <c r="N3704" s="2" t="s">
        <v>20242</v>
      </c>
      <c r="O3704">
        <v>1</v>
      </c>
      <c r="P3704" s="2" t="s">
        <v>53</v>
      </c>
      <c r="Q3704">
        <v>100</v>
      </c>
      <c r="R3704">
        <v>0</v>
      </c>
      <c r="S3704" s="2" t="s">
        <v>54</v>
      </c>
      <c r="T3704" s="2" t="s">
        <v>55</v>
      </c>
      <c r="U3704" s="2" t="s">
        <v>305</v>
      </c>
      <c r="V3704" s="2"/>
      <c r="W3704">
        <v>37000</v>
      </c>
      <c r="X3704">
        <v>0</v>
      </c>
      <c r="Y3704">
        <v>0</v>
      </c>
      <c r="Z3704">
        <v>37000</v>
      </c>
      <c r="AB3704" s="2" t="s">
        <v>57</v>
      </c>
      <c r="AC3704">
        <v>14800</v>
      </c>
      <c r="AD3704">
        <v>22200</v>
      </c>
      <c r="AE3704">
        <v>107000</v>
      </c>
      <c r="AF3704">
        <v>1605</v>
      </c>
      <c r="AG3704" s="2" t="s">
        <v>19811</v>
      </c>
      <c r="AH3704" s="2"/>
      <c r="AI3704" s="1">
        <v>46208</v>
      </c>
      <c r="AJ3704" s="2" t="s">
        <v>87</v>
      </c>
      <c r="AK3704" s="2" t="s">
        <v>58</v>
      </c>
      <c r="AM3704" s="2" t="s">
        <v>59</v>
      </c>
      <c r="AP3704" s="2" t="s">
        <v>60</v>
      </c>
      <c r="AQ3704" s="2" t="s">
        <v>41</v>
      </c>
      <c r="AR3704">
        <v>70000</v>
      </c>
      <c r="AS3704" s="2" t="str">
        <f>_xlfn.IFNA(IF(VLOOKUP(all_resi[[#This Row],[No. Waybill]],settle_reconcile[No. Waybill],1,0)="","Recon","Recon"),"-")</f>
        <v>Recon</v>
      </c>
      <c r="AT3704" s="2">
        <f>all_resi[[#This Row],[Nilai COD]]-all_resi[[#This Row],[COD Fee]]-all_resi[[#This Row],[Total Biaya Setelah Diskon]]</f>
        <v>83195</v>
      </c>
      <c r="AU3704" s="2">
        <f>IF(all_resi[[#This Row],[Waktu Terima]]="","",_xlfn.DAYS(all_resi[[#This Row],[Waktu Terima]],all_resi[[#This Row],[Tanggal Pengiriman]]))</f>
        <v>3</v>
      </c>
    </row>
    <row r="3705" spans="1:47" x14ac:dyDescent="0.25">
      <c r="A3705" s="2" t="s">
        <v>20243</v>
      </c>
      <c r="B3705" s="1">
        <v>46205</v>
      </c>
      <c r="C3705" s="2" t="s">
        <v>42</v>
      </c>
      <c r="D3705" s="2" t="s">
        <v>43</v>
      </c>
      <c r="E3705" s="2" t="s">
        <v>44</v>
      </c>
      <c r="F3705" s="2" t="s">
        <v>45</v>
      </c>
      <c r="G3705" s="2" t="s">
        <v>46</v>
      </c>
      <c r="H3705" s="2" t="s">
        <v>47</v>
      </c>
      <c r="I3705" s="2" t="s">
        <v>20244</v>
      </c>
      <c r="J3705" s="2" t="s">
        <v>20245</v>
      </c>
      <c r="K3705" s="2" t="s">
        <v>156</v>
      </c>
      <c r="L3705" s="2" t="s">
        <v>369</v>
      </c>
      <c r="M3705" s="2" t="s">
        <v>20246</v>
      </c>
      <c r="N3705" s="2" t="s">
        <v>20247</v>
      </c>
      <c r="O3705">
        <v>1</v>
      </c>
      <c r="P3705" s="2" t="s">
        <v>53</v>
      </c>
      <c r="Q3705">
        <v>100</v>
      </c>
      <c r="R3705">
        <v>0</v>
      </c>
      <c r="S3705" s="2" t="s">
        <v>54</v>
      </c>
      <c r="T3705" s="2" t="s">
        <v>55</v>
      </c>
      <c r="U3705" s="2" t="s">
        <v>207</v>
      </c>
      <c r="V3705" s="2"/>
      <c r="W3705">
        <v>100000</v>
      </c>
      <c r="X3705">
        <v>0</v>
      </c>
      <c r="Y3705">
        <v>0</v>
      </c>
      <c r="Z3705">
        <v>100000</v>
      </c>
      <c r="AB3705" s="2" t="s">
        <v>57</v>
      </c>
      <c r="AC3705">
        <v>40000</v>
      </c>
      <c r="AD3705">
        <v>60000</v>
      </c>
      <c r="AE3705">
        <v>170000</v>
      </c>
      <c r="AF3705">
        <v>2550</v>
      </c>
      <c r="AG3705" s="2"/>
      <c r="AH3705" s="2"/>
      <c r="AI3705" s="1"/>
      <c r="AJ3705" s="2"/>
      <c r="AK3705" s="2" t="s">
        <v>67</v>
      </c>
      <c r="AM3705" s="2" t="s">
        <v>59</v>
      </c>
      <c r="AP3705" s="2" t="s">
        <v>60</v>
      </c>
      <c r="AQ3705" s="2" t="s">
        <v>41</v>
      </c>
      <c r="AR3705">
        <v>70000</v>
      </c>
      <c r="AS3705" s="2" t="str">
        <f>_xlfn.IFNA(IF(VLOOKUP(all_resi[[#This Row],[No. Waybill]],settle_reconcile[No. Waybill],1,0)="","Recon","Recon"),"-")</f>
        <v>-</v>
      </c>
      <c r="AT3705" s="2">
        <f>all_resi[[#This Row],[Nilai COD]]-all_resi[[#This Row],[COD Fee]]-all_resi[[#This Row],[Total Biaya Setelah Diskon]]</f>
        <v>107450</v>
      </c>
      <c r="AU3705" s="2" t="str">
        <f>IF(all_resi[[#This Row],[Waktu Terima]]="","",_xlfn.DAYS(all_resi[[#This Row],[Waktu Terima]],all_resi[[#This Row],[Tanggal Pengiriman]]))</f>
        <v/>
      </c>
    </row>
    <row r="3706" spans="1:47" x14ac:dyDescent="0.25">
      <c r="A3706" s="2" t="s">
        <v>19871</v>
      </c>
      <c r="B3706" s="1">
        <v>46205</v>
      </c>
      <c r="C3706" s="2" t="s">
        <v>42</v>
      </c>
      <c r="D3706" s="2" t="s">
        <v>43</v>
      </c>
      <c r="E3706" s="2" t="s">
        <v>44</v>
      </c>
      <c r="F3706" s="2" t="s">
        <v>45</v>
      </c>
      <c r="G3706" s="2" t="s">
        <v>46</v>
      </c>
      <c r="H3706" s="2" t="s">
        <v>80</v>
      </c>
      <c r="I3706" s="2" t="s">
        <v>19872</v>
      </c>
      <c r="J3706" s="2" t="s">
        <v>20248</v>
      </c>
      <c r="K3706" s="2" t="s">
        <v>171</v>
      </c>
      <c r="L3706" s="2" t="s">
        <v>401</v>
      </c>
      <c r="M3706" s="2" t="s">
        <v>443</v>
      </c>
      <c r="N3706" s="2" t="s">
        <v>20249</v>
      </c>
      <c r="O3706">
        <v>1</v>
      </c>
      <c r="P3706" s="2" t="s">
        <v>53</v>
      </c>
      <c r="Q3706">
        <v>100</v>
      </c>
      <c r="R3706">
        <v>0</v>
      </c>
      <c r="S3706" s="2" t="s">
        <v>54</v>
      </c>
      <c r="T3706" s="2" t="s">
        <v>55</v>
      </c>
      <c r="U3706" s="2" t="s">
        <v>19314</v>
      </c>
      <c r="V3706" s="2"/>
      <c r="W3706">
        <v>30000</v>
      </c>
      <c r="X3706">
        <v>0</v>
      </c>
      <c r="Y3706">
        <v>0</v>
      </c>
      <c r="Z3706">
        <v>30000</v>
      </c>
      <c r="AB3706" s="2" t="s">
        <v>57</v>
      </c>
      <c r="AC3706">
        <v>12000</v>
      </c>
      <c r="AD3706">
        <v>18000</v>
      </c>
      <c r="AE3706">
        <v>107000</v>
      </c>
      <c r="AF3706">
        <v>1605</v>
      </c>
      <c r="AG3706" s="2" t="s">
        <v>19872</v>
      </c>
      <c r="AH3706" s="2"/>
      <c r="AI3706" s="1">
        <v>46209</v>
      </c>
      <c r="AJ3706" s="2" t="s">
        <v>87</v>
      </c>
      <c r="AK3706" s="2" t="s">
        <v>58</v>
      </c>
      <c r="AM3706" s="2" t="s">
        <v>59</v>
      </c>
      <c r="AP3706" s="2" t="s">
        <v>60</v>
      </c>
      <c r="AQ3706" s="2" t="s">
        <v>41</v>
      </c>
      <c r="AR3706">
        <v>77000</v>
      </c>
      <c r="AS3706" s="2" t="str">
        <f>_xlfn.IFNA(IF(VLOOKUP(all_resi[[#This Row],[No. Waybill]],settle_reconcile[No. Waybill],1,0)="","Recon","Recon"),"-")</f>
        <v>Recon</v>
      </c>
      <c r="AT3706" s="2">
        <f>all_resi[[#This Row],[Nilai COD]]-all_resi[[#This Row],[COD Fee]]-all_resi[[#This Row],[Total Biaya Setelah Diskon]]</f>
        <v>87395</v>
      </c>
      <c r="AU3706" s="2">
        <f>IF(all_resi[[#This Row],[Waktu Terima]]="","",_xlfn.DAYS(all_resi[[#This Row],[Waktu Terima]],all_resi[[#This Row],[Tanggal Pengiriman]]))</f>
        <v>4</v>
      </c>
    </row>
    <row r="3707" spans="1:47" x14ac:dyDescent="0.25">
      <c r="A3707" s="2" t="s">
        <v>19854</v>
      </c>
      <c r="B3707" s="1">
        <v>46205</v>
      </c>
      <c r="C3707" s="2" t="s">
        <v>42</v>
      </c>
      <c r="D3707" s="2" t="s">
        <v>43</v>
      </c>
      <c r="E3707" s="2" t="s">
        <v>44</v>
      </c>
      <c r="F3707" s="2" t="s">
        <v>45</v>
      </c>
      <c r="G3707" s="2" t="s">
        <v>46</v>
      </c>
      <c r="H3707" s="2" t="s">
        <v>47</v>
      </c>
      <c r="I3707" s="2" t="s">
        <v>19855</v>
      </c>
      <c r="J3707" s="2" t="s">
        <v>20250</v>
      </c>
      <c r="K3707" s="2" t="s">
        <v>700</v>
      </c>
      <c r="L3707" s="2" t="s">
        <v>2002</v>
      </c>
      <c r="M3707" s="2" t="s">
        <v>20251</v>
      </c>
      <c r="N3707" s="2" t="s">
        <v>20252</v>
      </c>
      <c r="O3707">
        <v>1</v>
      </c>
      <c r="P3707" s="2" t="s">
        <v>53</v>
      </c>
      <c r="Q3707">
        <v>100</v>
      </c>
      <c r="R3707">
        <v>0</v>
      </c>
      <c r="S3707" s="2" t="s">
        <v>54</v>
      </c>
      <c r="T3707" s="2" t="s">
        <v>55</v>
      </c>
      <c r="U3707" s="2" t="s">
        <v>147</v>
      </c>
      <c r="V3707" s="2"/>
      <c r="W3707">
        <v>62000</v>
      </c>
      <c r="X3707">
        <v>0</v>
      </c>
      <c r="Y3707">
        <v>0</v>
      </c>
      <c r="Z3707">
        <v>62000</v>
      </c>
      <c r="AB3707" s="2" t="s">
        <v>57</v>
      </c>
      <c r="AC3707">
        <v>24800</v>
      </c>
      <c r="AD3707">
        <v>37200</v>
      </c>
      <c r="AE3707">
        <v>132000</v>
      </c>
      <c r="AF3707">
        <v>1980</v>
      </c>
      <c r="AG3707" s="2" t="s">
        <v>19855</v>
      </c>
      <c r="AH3707" s="2"/>
      <c r="AI3707" s="1">
        <v>46209</v>
      </c>
      <c r="AJ3707" s="2"/>
      <c r="AK3707" s="2" t="s">
        <v>58</v>
      </c>
      <c r="AM3707" s="2" t="s">
        <v>59</v>
      </c>
      <c r="AP3707" s="2" t="s">
        <v>60</v>
      </c>
      <c r="AQ3707" s="2" t="s">
        <v>41</v>
      </c>
      <c r="AR3707">
        <v>70000</v>
      </c>
      <c r="AS3707" s="2" t="str">
        <f>_xlfn.IFNA(IF(VLOOKUP(all_resi[[#This Row],[No. Waybill]],settle_reconcile[No. Waybill],1,0)="","Recon","Recon"),"-")</f>
        <v>Recon</v>
      </c>
      <c r="AT3707" s="2">
        <f>all_resi[[#This Row],[Nilai COD]]-all_resi[[#This Row],[COD Fee]]-all_resi[[#This Row],[Total Biaya Setelah Diskon]]</f>
        <v>92820</v>
      </c>
      <c r="AU3707" s="2">
        <f>IF(all_resi[[#This Row],[Waktu Terima]]="","",_xlfn.DAYS(all_resi[[#This Row],[Waktu Terima]],all_resi[[#This Row],[Tanggal Pengiriman]]))</f>
        <v>4</v>
      </c>
    </row>
    <row r="3708" spans="1:47" x14ac:dyDescent="0.25">
      <c r="A3708" s="2" t="s">
        <v>19826</v>
      </c>
      <c r="B3708" s="1">
        <v>46205</v>
      </c>
      <c r="C3708" s="2" t="s">
        <v>42</v>
      </c>
      <c r="D3708" s="2" t="s">
        <v>43</v>
      </c>
      <c r="E3708" s="2" t="s">
        <v>44</v>
      </c>
      <c r="F3708" s="2" t="s">
        <v>45</v>
      </c>
      <c r="G3708" s="2" t="s">
        <v>46</v>
      </c>
      <c r="H3708" s="2" t="s">
        <v>47</v>
      </c>
      <c r="I3708" s="2" t="s">
        <v>19827</v>
      </c>
      <c r="J3708" s="2" t="s">
        <v>20253</v>
      </c>
      <c r="K3708" s="2" t="s">
        <v>177</v>
      </c>
      <c r="L3708" s="2" t="s">
        <v>807</v>
      </c>
      <c r="M3708" s="2" t="s">
        <v>1671</v>
      </c>
      <c r="N3708" s="2" t="s">
        <v>20254</v>
      </c>
      <c r="O3708">
        <v>1</v>
      </c>
      <c r="P3708" s="2" t="s">
        <v>53</v>
      </c>
      <c r="Q3708">
        <v>100</v>
      </c>
      <c r="R3708">
        <v>0</v>
      </c>
      <c r="S3708" s="2" t="s">
        <v>54</v>
      </c>
      <c r="T3708" s="2" t="s">
        <v>55</v>
      </c>
      <c r="U3708" s="2" t="s">
        <v>207</v>
      </c>
      <c r="V3708" s="2"/>
      <c r="W3708">
        <v>64000</v>
      </c>
      <c r="X3708">
        <v>0</v>
      </c>
      <c r="Y3708">
        <v>0</v>
      </c>
      <c r="Z3708">
        <v>64000</v>
      </c>
      <c r="AB3708" s="2" t="s">
        <v>57</v>
      </c>
      <c r="AC3708">
        <v>25600</v>
      </c>
      <c r="AD3708">
        <v>38400</v>
      </c>
      <c r="AE3708">
        <v>134000</v>
      </c>
      <c r="AF3708">
        <v>2010</v>
      </c>
      <c r="AG3708" s="2" t="s">
        <v>19827</v>
      </c>
      <c r="AH3708" s="2"/>
      <c r="AI3708" s="1">
        <v>46209</v>
      </c>
      <c r="AJ3708" s="2"/>
      <c r="AK3708" s="2" t="s">
        <v>58</v>
      </c>
      <c r="AM3708" s="2" t="s">
        <v>59</v>
      </c>
      <c r="AP3708" s="2" t="s">
        <v>60</v>
      </c>
      <c r="AQ3708" s="2" t="s">
        <v>41</v>
      </c>
      <c r="AR3708">
        <v>70000</v>
      </c>
      <c r="AS3708" s="2" t="str">
        <f>_xlfn.IFNA(IF(VLOOKUP(all_resi[[#This Row],[No. Waybill]],settle_reconcile[No. Waybill],1,0)="","Recon","Recon"),"-")</f>
        <v>Recon</v>
      </c>
      <c r="AT3708" s="2">
        <f>all_resi[[#This Row],[Nilai COD]]-all_resi[[#This Row],[COD Fee]]-all_resi[[#This Row],[Total Biaya Setelah Diskon]]</f>
        <v>93590</v>
      </c>
      <c r="AU3708" s="2">
        <f>IF(all_resi[[#This Row],[Waktu Terima]]="","",_xlfn.DAYS(all_resi[[#This Row],[Waktu Terima]],all_resi[[#This Row],[Tanggal Pengiriman]]))</f>
        <v>4</v>
      </c>
    </row>
    <row r="3709" spans="1:47" x14ac:dyDescent="0.25">
      <c r="A3709" s="2" t="s">
        <v>20255</v>
      </c>
      <c r="B3709" s="1">
        <v>46205</v>
      </c>
      <c r="C3709" s="2" t="s">
        <v>42</v>
      </c>
      <c r="D3709" s="2" t="s">
        <v>43</v>
      </c>
      <c r="E3709" s="2" t="s">
        <v>44</v>
      </c>
      <c r="F3709" s="2" t="s">
        <v>45</v>
      </c>
      <c r="G3709" s="2" t="s">
        <v>46</v>
      </c>
      <c r="H3709" s="2" t="s">
        <v>47</v>
      </c>
      <c r="I3709" s="2" t="s">
        <v>20256</v>
      </c>
      <c r="J3709" s="2" t="s">
        <v>20257</v>
      </c>
      <c r="K3709" s="2" t="s">
        <v>100</v>
      </c>
      <c r="L3709" s="2" t="s">
        <v>101</v>
      </c>
      <c r="M3709" s="2" t="s">
        <v>20258</v>
      </c>
      <c r="N3709" s="2" t="s">
        <v>20259</v>
      </c>
      <c r="O3709">
        <v>1</v>
      </c>
      <c r="P3709" s="2" t="s">
        <v>53</v>
      </c>
      <c r="Q3709">
        <v>100</v>
      </c>
      <c r="R3709">
        <v>0</v>
      </c>
      <c r="S3709" s="2" t="s">
        <v>54</v>
      </c>
      <c r="T3709" s="2" t="s">
        <v>55</v>
      </c>
      <c r="U3709" s="2" t="s">
        <v>207</v>
      </c>
      <c r="V3709" s="2"/>
      <c r="W3709">
        <v>15000</v>
      </c>
      <c r="X3709">
        <v>0</v>
      </c>
      <c r="Y3709">
        <v>0</v>
      </c>
      <c r="Z3709">
        <v>15000</v>
      </c>
      <c r="AB3709" s="2" t="s">
        <v>57</v>
      </c>
      <c r="AC3709">
        <v>9000</v>
      </c>
      <c r="AD3709">
        <v>6000</v>
      </c>
      <c r="AE3709">
        <v>83500</v>
      </c>
      <c r="AF3709">
        <v>1252.5</v>
      </c>
      <c r="AG3709" s="2" t="s">
        <v>43</v>
      </c>
      <c r="AH3709" s="2"/>
      <c r="AI3709" s="1">
        <v>46210</v>
      </c>
      <c r="AJ3709" s="2"/>
      <c r="AK3709" s="2" t="s">
        <v>67</v>
      </c>
      <c r="AM3709" s="2" t="s">
        <v>59</v>
      </c>
      <c r="AP3709" s="2" t="s">
        <v>60</v>
      </c>
      <c r="AQ3709" s="2" t="s">
        <v>41</v>
      </c>
      <c r="AR3709">
        <v>68500</v>
      </c>
      <c r="AS3709" s="2" t="str">
        <f>_xlfn.IFNA(IF(VLOOKUP(all_resi[[#This Row],[No. Waybill]],settle_reconcile[No. Waybill],1,0)="","Recon","Recon"),"-")</f>
        <v>-</v>
      </c>
      <c r="AT3709" s="2">
        <f>all_resi[[#This Row],[Nilai COD]]-all_resi[[#This Row],[COD Fee]]-all_resi[[#This Row],[Total Biaya Setelah Diskon]]</f>
        <v>76247.5</v>
      </c>
      <c r="AU3709" s="2">
        <f>IF(all_resi[[#This Row],[Waktu Terima]]="","",_xlfn.DAYS(all_resi[[#This Row],[Waktu Terima]],all_resi[[#This Row],[Tanggal Pengiriman]]))</f>
        <v>5</v>
      </c>
    </row>
    <row r="3710" spans="1:47" x14ac:dyDescent="0.25">
      <c r="A3710" s="2" t="s">
        <v>20260</v>
      </c>
      <c r="B3710" s="1">
        <v>46205</v>
      </c>
      <c r="C3710" s="2" t="s">
        <v>42</v>
      </c>
      <c r="D3710" s="2" t="s">
        <v>43</v>
      </c>
      <c r="E3710" s="2" t="s">
        <v>44</v>
      </c>
      <c r="F3710" s="2" t="s">
        <v>45</v>
      </c>
      <c r="G3710" s="2" t="s">
        <v>46</v>
      </c>
      <c r="H3710" s="2" t="s">
        <v>47</v>
      </c>
      <c r="I3710" s="2" t="s">
        <v>20261</v>
      </c>
      <c r="J3710" s="2" t="s">
        <v>20262</v>
      </c>
      <c r="K3710" s="2" t="s">
        <v>126</v>
      </c>
      <c r="L3710" s="2" t="s">
        <v>161</v>
      </c>
      <c r="M3710" s="2" t="s">
        <v>20263</v>
      </c>
      <c r="N3710" s="2" t="s">
        <v>20264</v>
      </c>
      <c r="O3710">
        <v>1</v>
      </c>
      <c r="P3710" s="2" t="s">
        <v>53</v>
      </c>
      <c r="Q3710">
        <v>100</v>
      </c>
      <c r="R3710">
        <v>0</v>
      </c>
      <c r="S3710" s="2" t="s">
        <v>54</v>
      </c>
      <c r="T3710" s="2" t="s">
        <v>55</v>
      </c>
      <c r="U3710" s="2" t="s">
        <v>207</v>
      </c>
      <c r="V3710" s="2"/>
      <c r="W3710">
        <v>74000</v>
      </c>
      <c r="X3710">
        <v>0</v>
      </c>
      <c r="Y3710">
        <v>0</v>
      </c>
      <c r="Z3710">
        <v>74000</v>
      </c>
      <c r="AB3710" s="2" t="s">
        <v>57</v>
      </c>
      <c r="AC3710">
        <v>29600</v>
      </c>
      <c r="AD3710">
        <v>44400</v>
      </c>
      <c r="AE3710">
        <v>144000</v>
      </c>
      <c r="AF3710">
        <v>2160</v>
      </c>
      <c r="AG3710" s="2" t="s">
        <v>20261</v>
      </c>
      <c r="AH3710" s="2"/>
      <c r="AI3710" s="1">
        <v>46211</v>
      </c>
      <c r="AJ3710" s="2"/>
      <c r="AK3710" s="2" t="s">
        <v>58</v>
      </c>
      <c r="AM3710" s="2" t="s">
        <v>59</v>
      </c>
      <c r="AP3710" s="2" t="s">
        <v>60</v>
      </c>
      <c r="AQ3710" s="2" t="s">
        <v>41</v>
      </c>
      <c r="AR3710">
        <v>70000</v>
      </c>
      <c r="AS3710" s="2" t="str">
        <f>_xlfn.IFNA(IF(VLOOKUP(all_resi[[#This Row],[No. Waybill]],settle_reconcile[No. Waybill],1,0)="","Recon","Recon"),"-")</f>
        <v>-</v>
      </c>
      <c r="AT3710" s="2">
        <f>all_resi[[#This Row],[Nilai COD]]-all_resi[[#This Row],[COD Fee]]-all_resi[[#This Row],[Total Biaya Setelah Diskon]]</f>
        <v>97440</v>
      </c>
      <c r="AU3710" s="2">
        <f>IF(all_resi[[#This Row],[Waktu Terima]]="","",_xlfn.DAYS(all_resi[[#This Row],[Waktu Terima]],all_resi[[#This Row],[Tanggal Pengiriman]]))</f>
        <v>6</v>
      </c>
    </row>
    <row r="3711" spans="1:47" x14ac:dyDescent="0.25">
      <c r="A3711" s="2" t="s">
        <v>20265</v>
      </c>
      <c r="B3711" s="1">
        <v>46205</v>
      </c>
      <c r="C3711" s="2" t="s">
        <v>42</v>
      </c>
      <c r="D3711" s="2" t="s">
        <v>43</v>
      </c>
      <c r="E3711" s="2" t="s">
        <v>44</v>
      </c>
      <c r="F3711" s="2" t="s">
        <v>45</v>
      </c>
      <c r="G3711" s="2" t="s">
        <v>46</v>
      </c>
      <c r="H3711" s="2" t="s">
        <v>47</v>
      </c>
      <c r="I3711" s="2" t="s">
        <v>20266</v>
      </c>
      <c r="J3711" s="2" t="s">
        <v>20267</v>
      </c>
      <c r="K3711" s="2" t="s">
        <v>237</v>
      </c>
      <c r="L3711" s="2" t="s">
        <v>3193</v>
      </c>
      <c r="M3711" s="2" t="s">
        <v>3194</v>
      </c>
      <c r="N3711" s="2" t="s">
        <v>20268</v>
      </c>
      <c r="O3711">
        <v>1</v>
      </c>
      <c r="P3711" s="2" t="s">
        <v>53</v>
      </c>
      <c r="Q3711">
        <v>100</v>
      </c>
      <c r="R3711">
        <v>0</v>
      </c>
      <c r="S3711" s="2" t="s">
        <v>54</v>
      </c>
      <c r="T3711" s="2" t="s">
        <v>55</v>
      </c>
      <c r="U3711" s="2" t="s">
        <v>207</v>
      </c>
      <c r="V3711" s="2"/>
      <c r="W3711">
        <v>60000</v>
      </c>
      <c r="X3711">
        <v>0</v>
      </c>
      <c r="Y3711">
        <v>0</v>
      </c>
      <c r="Z3711">
        <v>60000</v>
      </c>
      <c r="AB3711" s="2" t="s">
        <v>57</v>
      </c>
      <c r="AC3711">
        <v>24000</v>
      </c>
      <c r="AD3711">
        <v>36000</v>
      </c>
      <c r="AE3711">
        <v>130000</v>
      </c>
      <c r="AF3711">
        <v>1950</v>
      </c>
      <c r="AG3711" s="2"/>
      <c r="AH3711" s="2"/>
      <c r="AI3711" s="1"/>
      <c r="AJ3711" s="2"/>
      <c r="AK3711" s="2" t="s">
        <v>67</v>
      </c>
      <c r="AM3711" s="2" t="s">
        <v>59</v>
      </c>
      <c r="AP3711" s="2" t="s">
        <v>60</v>
      </c>
      <c r="AQ3711" s="2" t="s">
        <v>41</v>
      </c>
      <c r="AR3711">
        <v>70000</v>
      </c>
      <c r="AS3711" s="2" t="str">
        <f>_xlfn.IFNA(IF(VLOOKUP(all_resi[[#This Row],[No. Waybill]],settle_reconcile[No. Waybill],1,0)="","Recon","Recon"),"-")</f>
        <v>-</v>
      </c>
      <c r="AT3711" s="2">
        <f>all_resi[[#This Row],[Nilai COD]]-all_resi[[#This Row],[COD Fee]]-all_resi[[#This Row],[Total Biaya Setelah Diskon]]</f>
        <v>92050</v>
      </c>
      <c r="AU3711" s="2" t="str">
        <f>IF(all_resi[[#This Row],[Waktu Terima]]="","",_xlfn.DAYS(all_resi[[#This Row],[Waktu Terima]],all_resi[[#This Row],[Tanggal Pengiriman]]))</f>
        <v/>
      </c>
    </row>
    <row r="3712" spans="1:47" x14ac:dyDescent="0.25">
      <c r="A3712" s="2" t="s">
        <v>20269</v>
      </c>
      <c r="B3712" s="1">
        <v>46205</v>
      </c>
      <c r="C3712" s="2" t="s">
        <v>42</v>
      </c>
      <c r="D3712" s="2" t="s">
        <v>43</v>
      </c>
      <c r="E3712" s="2" t="s">
        <v>44</v>
      </c>
      <c r="F3712" s="2" t="s">
        <v>45</v>
      </c>
      <c r="G3712" s="2" t="s">
        <v>46</v>
      </c>
      <c r="H3712" s="2" t="s">
        <v>80</v>
      </c>
      <c r="I3712" s="2" t="s">
        <v>20270</v>
      </c>
      <c r="J3712" s="2" t="s">
        <v>20271</v>
      </c>
      <c r="K3712" s="2" t="s">
        <v>75</v>
      </c>
      <c r="L3712" s="2" t="s">
        <v>2751</v>
      </c>
      <c r="M3712" s="2" t="s">
        <v>2752</v>
      </c>
      <c r="N3712" s="2" t="s">
        <v>20272</v>
      </c>
      <c r="O3712">
        <v>1</v>
      </c>
      <c r="P3712" s="2" t="s">
        <v>53</v>
      </c>
      <c r="Q3712">
        <v>100</v>
      </c>
      <c r="R3712">
        <v>0</v>
      </c>
      <c r="S3712" s="2" t="s">
        <v>54</v>
      </c>
      <c r="T3712" s="2" t="s">
        <v>55</v>
      </c>
      <c r="U3712" s="2" t="s">
        <v>86</v>
      </c>
      <c r="V3712" s="2"/>
      <c r="W3712">
        <v>61000</v>
      </c>
      <c r="X3712">
        <v>0</v>
      </c>
      <c r="Y3712">
        <v>0</v>
      </c>
      <c r="Z3712">
        <v>61000</v>
      </c>
      <c r="AB3712" s="2" t="s">
        <v>57</v>
      </c>
      <c r="AC3712">
        <v>24400</v>
      </c>
      <c r="AD3712">
        <v>36600</v>
      </c>
      <c r="AE3712">
        <v>105000</v>
      </c>
      <c r="AF3712">
        <v>1575</v>
      </c>
      <c r="AG3712" s="2"/>
      <c r="AH3712" s="2"/>
      <c r="AI3712" s="1"/>
      <c r="AJ3712" s="2" t="s">
        <v>87</v>
      </c>
      <c r="AK3712" s="2" t="s">
        <v>67</v>
      </c>
      <c r="AM3712" s="2" t="s">
        <v>59</v>
      </c>
      <c r="AP3712" s="2" t="s">
        <v>60</v>
      </c>
      <c r="AQ3712" s="2" t="s">
        <v>41</v>
      </c>
      <c r="AR3712">
        <v>44000</v>
      </c>
      <c r="AS3712" s="2" t="str">
        <f>_xlfn.IFNA(IF(VLOOKUP(all_resi[[#This Row],[No. Waybill]],settle_reconcile[No. Waybill],1,0)="","Recon","Recon"),"-")</f>
        <v>-</v>
      </c>
      <c r="AT3712" s="2">
        <f>all_resi[[#This Row],[Nilai COD]]-all_resi[[#This Row],[COD Fee]]-all_resi[[#This Row],[Total Biaya Setelah Diskon]]</f>
        <v>66825</v>
      </c>
      <c r="AU3712" s="2" t="str">
        <f>IF(all_resi[[#This Row],[Waktu Terima]]="","",_xlfn.DAYS(all_resi[[#This Row],[Waktu Terima]],all_resi[[#This Row],[Tanggal Pengiriman]]))</f>
        <v/>
      </c>
    </row>
    <row r="3713" spans="1:47" x14ac:dyDescent="0.25">
      <c r="A3713" s="2" t="s">
        <v>20273</v>
      </c>
      <c r="B3713" s="1">
        <v>46205</v>
      </c>
      <c r="C3713" s="2" t="s">
        <v>42</v>
      </c>
      <c r="D3713" s="2" t="s">
        <v>43</v>
      </c>
      <c r="E3713" s="2" t="s">
        <v>44</v>
      </c>
      <c r="F3713" s="2" t="s">
        <v>45</v>
      </c>
      <c r="G3713" s="2" t="s">
        <v>46</v>
      </c>
      <c r="H3713" s="2" t="s">
        <v>80</v>
      </c>
      <c r="I3713" s="2" t="s">
        <v>20274</v>
      </c>
      <c r="J3713" s="2" t="s">
        <v>20275</v>
      </c>
      <c r="K3713" s="2" t="s">
        <v>69</v>
      </c>
      <c r="L3713" s="2" t="s">
        <v>294</v>
      </c>
      <c r="M3713" s="2" t="s">
        <v>20276</v>
      </c>
      <c r="N3713" s="2" t="s">
        <v>20277</v>
      </c>
      <c r="O3713">
        <v>1</v>
      </c>
      <c r="P3713" s="2" t="s">
        <v>53</v>
      </c>
      <c r="Q3713">
        <v>100</v>
      </c>
      <c r="R3713">
        <v>0</v>
      </c>
      <c r="S3713" s="2" t="s">
        <v>54</v>
      </c>
      <c r="T3713" s="2" t="s">
        <v>55</v>
      </c>
      <c r="U3713" s="2" t="s">
        <v>86</v>
      </c>
      <c r="V3713" s="2"/>
      <c r="W3713">
        <v>54000</v>
      </c>
      <c r="X3713">
        <v>0</v>
      </c>
      <c r="Y3713">
        <v>0</v>
      </c>
      <c r="Z3713">
        <v>54000</v>
      </c>
      <c r="AB3713" s="2" t="s">
        <v>57</v>
      </c>
      <c r="AC3713">
        <v>21600</v>
      </c>
      <c r="AD3713">
        <v>32400</v>
      </c>
      <c r="AE3713">
        <v>102000</v>
      </c>
      <c r="AF3713">
        <v>1530</v>
      </c>
      <c r="AG3713" s="2"/>
      <c r="AH3713" s="2"/>
      <c r="AI3713" s="1"/>
      <c r="AJ3713" s="2" t="s">
        <v>87</v>
      </c>
      <c r="AK3713" s="2" t="s">
        <v>67</v>
      </c>
      <c r="AM3713" s="2" t="s">
        <v>59</v>
      </c>
      <c r="AP3713" s="2" t="s">
        <v>60</v>
      </c>
      <c r="AQ3713" s="2" t="s">
        <v>41</v>
      </c>
      <c r="AR3713">
        <v>48000</v>
      </c>
      <c r="AS3713" s="2" t="str">
        <f>_xlfn.IFNA(IF(VLOOKUP(all_resi[[#This Row],[No. Waybill]],settle_reconcile[No. Waybill],1,0)="","Recon","Recon"),"-")</f>
        <v>-</v>
      </c>
      <c r="AT3713" s="2">
        <f>all_resi[[#This Row],[Nilai COD]]-all_resi[[#This Row],[COD Fee]]-all_resi[[#This Row],[Total Biaya Setelah Diskon]]</f>
        <v>68070</v>
      </c>
      <c r="AU3713" s="2" t="str">
        <f>IF(all_resi[[#This Row],[Waktu Terima]]="","",_xlfn.DAYS(all_resi[[#This Row],[Waktu Terima]],all_resi[[#This Row],[Tanggal Pengiriman]]))</f>
        <v/>
      </c>
    </row>
    <row r="3714" spans="1:47" x14ac:dyDescent="0.25">
      <c r="A3714" s="2" t="s">
        <v>20278</v>
      </c>
      <c r="B3714" s="1">
        <v>46205</v>
      </c>
      <c r="C3714" s="2" t="s">
        <v>42</v>
      </c>
      <c r="D3714" s="2" t="s">
        <v>43</v>
      </c>
      <c r="E3714" s="2" t="s">
        <v>44</v>
      </c>
      <c r="F3714" s="2" t="s">
        <v>45</v>
      </c>
      <c r="G3714" s="2" t="s">
        <v>46</v>
      </c>
      <c r="H3714" s="2" t="s">
        <v>47</v>
      </c>
      <c r="I3714" s="2" t="s">
        <v>20279</v>
      </c>
      <c r="J3714" s="2" t="s">
        <v>20280</v>
      </c>
      <c r="K3714" s="2" t="s">
        <v>209</v>
      </c>
      <c r="L3714" s="2" t="s">
        <v>3235</v>
      </c>
      <c r="M3714" s="2" t="s">
        <v>16148</v>
      </c>
      <c r="N3714" s="2" t="s">
        <v>20281</v>
      </c>
      <c r="O3714">
        <v>1</v>
      </c>
      <c r="P3714" s="2" t="s">
        <v>53</v>
      </c>
      <c r="Q3714">
        <v>100</v>
      </c>
      <c r="R3714">
        <v>0</v>
      </c>
      <c r="S3714" s="2" t="s">
        <v>54</v>
      </c>
      <c r="T3714" s="2" t="s">
        <v>55</v>
      </c>
      <c r="U3714" s="2" t="s">
        <v>225</v>
      </c>
      <c r="V3714" s="2"/>
      <c r="W3714">
        <v>46000</v>
      </c>
      <c r="X3714">
        <v>0</v>
      </c>
      <c r="Y3714">
        <v>0</v>
      </c>
      <c r="Z3714">
        <v>46000</v>
      </c>
      <c r="AB3714" s="2" t="s">
        <v>57</v>
      </c>
      <c r="AC3714">
        <v>18400</v>
      </c>
      <c r="AD3714">
        <v>27600</v>
      </c>
      <c r="AE3714">
        <v>160000</v>
      </c>
      <c r="AF3714">
        <v>2400</v>
      </c>
      <c r="AG3714" s="2"/>
      <c r="AH3714" s="2"/>
      <c r="AI3714" s="1"/>
      <c r="AJ3714" s="2"/>
      <c r="AK3714" s="2" t="s">
        <v>67</v>
      </c>
      <c r="AM3714" s="2" t="s">
        <v>59</v>
      </c>
      <c r="AP3714" s="2" t="s">
        <v>60</v>
      </c>
      <c r="AQ3714" s="2" t="s">
        <v>41</v>
      </c>
      <c r="AR3714">
        <v>114000</v>
      </c>
      <c r="AS3714" s="2" t="str">
        <f>_xlfn.IFNA(IF(VLOOKUP(all_resi[[#This Row],[No. Waybill]],settle_reconcile[No. Waybill],1,0)="","Recon","Recon"),"-")</f>
        <v>-</v>
      </c>
      <c r="AT3714" s="2">
        <f>all_resi[[#This Row],[Nilai COD]]-all_resi[[#This Row],[COD Fee]]-all_resi[[#This Row],[Total Biaya Setelah Diskon]]</f>
        <v>130000</v>
      </c>
      <c r="AU3714" s="2" t="str">
        <f>IF(all_resi[[#This Row],[Waktu Terima]]="","",_xlfn.DAYS(all_resi[[#This Row],[Waktu Terima]],all_resi[[#This Row],[Tanggal Pengiriman]]))</f>
        <v/>
      </c>
    </row>
    <row r="3715" spans="1:47" x14ac:dyDescent="0.25">
      <c r="A3715" s="2" t="s">
        <v>20282</v>
      </c>
      <c r="B3715" s="1">
        <v>46205</v>
      </c>
      <c r="C3715" s="2" t="s">
        <v>42</v>
      </c>
      <c r="D3715" s="2" t="s">
        <v>43</v>
      </c>
      <c r="E3715" s="2" t="s">
        <v>44</v>
      </c>
      <c r="F3715" s="2" t="s">
        <v>45</v>
      </c>
      <c r="G3715" s="2" t="s">
        <v>46</v>
      </c>
      <c r="H3715" s="2" t="s">
        <v>80</v>
      </c>
      <c r="I3715" s="2" t="s">
        <v>20283</v>
      </c>
      <c r="J3715" s="2" t="s">
        <v>20284</v>
      </c>
      <c r="K3715" s="2" t="s">
        <v>116</v>
      </c>
      <c r="L3715" s="2" t="s">
        <v>617</v>
      </c>
      <c r="M3715" s="2" t="s">
        <v>1413</v>
      </c>
      <c r="N3715" s="2" t="s">
        <v>20285</v>
      </c>
      <c r="O3715">
        <v>1</v>
      </c>
      <c r="P3715" s="2" t="s">
        <v>53</v>
      </c>
      <c r="Q3715">
        <v>100</v>
      </c>
      <c r="R3715">
        <v>0</v>
      </c>
      <c r="S3715" s="2" t="s">
        <v>54</v>
      </c>
      <c r="T3715" s="2" t="s">
        <v>55</v>
      </c>
      <c r="U3715" s="2" t="s">
        <v>305</v>
      </c>
      <c r="V3715" s="2"/>
      <c r="W3715">
        <v>15000</v>
      </c>
      <c r="X3715">
        <v>0</v>
      </c>
      <c r="Y3715">
        <v>0</v>
      </c>
      <c r="Z3715">
        <v>15000</v>
      </c>
      <c r="AB3715" s="2" t="s">
        <v>57</v>
      </c>
      <c r="AC3715">
        <v>9000</v>
      </c>
      <c r="AD3715">
        <v>6000</v>
      </c>
      <c r="AE3715">
        <v>84000</v>
      </c>
      <c r="AF3715">
        <v>1260</v>
      </c>
      <c r="AG3715" s="2"/>
      <c r="AH3715" s="2"/>
      <c r="AI3715" s="1"/>
      <c r="AJ3715" s="2" t="s">
        <v>87</v>
      </c>
      <c r="AK3715" s="2" t="s">
        <v>67</v>
      </c>
      <c r="AM3715" s="2" t="s">
        <v>59</v>
      </c>
      <c r="AP3715" s="2" t="s">
        <v>60</v>
      </c>
      <c r="AQ3715" s="2" t="s">
        <v>41</v>
      </c>
      <c r="AR3715">
        <v>69000</v>
      </c>
      <c r="AS3715" s="2" t="str">
        <f>_xlfn.IFNA(IF(VLOOKUP(all_resi[[#This Row],[No. Waybill]],settle_reconcile[No. Waybill],1,0)="","Recon","Recon"),"-")</f>
        <v>-</v>
      </c>
      <c r="AT3715" s="2">
        <f>all_resi[[#This Row],[Nilai COD]]-all_resi[[#This Row],[COD Fee]]-all_resi[[#This Row],[Total Biaya Setelah Diskon]]</f>
        <v>76740</v>
      </c>
      <c r="AU3715" s="2" t="str">
        <f>IF(all_resi[[#This Row],[Waktu Terima]]="","",_xlfn.DAYS(all_resi[[#This Row],[Waktu Terima]],all_resi[[#This Row],[Tanggal Pengiriman]]))</f>
        <v/>
      </c>
    </row>
    <row r="3716" spans="1:47" x14ac:dyDescent="0.25">
      <c r="A3716" s="2" t="s">
        <v>20286</v>
      </c>
      <c r="B3716" s="1">
        <v>46205</v>
      </c>
      <c r="C3716" s="2" t="s">
        <v>42</v>
      </c>
      <c r="D3716" s="2" t="s">
        <v>43</v>
      </c>
      <c r="E3716" s="2" t="s">
        <v>44</v>
      </c>
      <c r="F3716" s="2" t="s">
        <v>45</v>
      </c>
      <c r="G3716" s="2" t="s">
        <v>46</v>
      </c>
      <c r="H3716" s="2" t="s">
        <v>47</v>
      </c>
      <c r="I3716" s="2" t="s">
        <v>20287</v>
      </c>
      <c r="J3716" s="2" t="s">
        <v>20288</v>
      </c>
      <c r="K3716" s="2" t="s">
        <v>377</v>
      </c>
      <c r="L3716" s="2" t="s">
        <v>414</v>
      </c>
      <c r="M3716" s="2" t="s">
        <v>20289</v>
      </c>
      <c r="N3716" s="2" t="s">
        <v>20290</v>
      </c>
      <c r="O3716">
        <v>1</v>
      </c>
      <c r="P3716" s="2" t="s">
        <v>53</v>
      </c>
      <c r="Q3716">
        <v>100</v>
      </c>
      <c r="R3716">
        <v>0</v>
      </c>
      <c r="S3716" s="2" t="s">
        <v>54</v>
      </c>
      <c r="T3716" s="2" t="s">
        <v>55</v>
      </c>
      <c r="U3716" s="2" t="s">
        <v>1301</v>
      </c>
      <c r="V3716" s="2"/>
      <c r="W3716">
        <v>61000</v>
      </c>
      <c r="X3716">
        <v>0</v>
      </c>
      <c r="Y3716">
        <v>0</v>
      </c>
      <c r="Z3716">
        <v>61000</v>
      </c>
      <c r="AB3716" s="2" t="s">
        <v>57</v>
      </c>
      <c r="AC3716">
        <v>24400</v>
      </c>
      <c r="AD3716">
        <v>36600</v>
      </c>
      <c r="AE3716">
        <v>176000</v>
      </c>
      <c r="AF3716">
        <v>2640</v>
      </c>
      <c r="AG3716" s="2" t="s">
        <v>20287</v>
      </c>
      <c r="AH3716" s="2"/>
      <c r="AI3716" s="1">
        <v>46211</v>
      </c>
      <c r="AJ3716" s="2"/>
      <c r="AK3716" s="2" t="s">
        <v>58</v>
      </c>
      <c r="AM3716" s="2" t="s">
        <v>59</v>
      </c>
      <c r="AP3716" s="2" t="s">
        <v>60</v>
      </c>
      <c r="AQ3716" s="2" t="s">
        <v>41</v>
      </c>
      <c r="AR3716">
        <v>115000</v>
      </c>
      <c r="AS3716" s="2" t="str">
        <f>_xlfn.IFNA(IF(VLOOKUP(all_resi[[#This Row],[No. Waybill]],settle_reconcile[No. Waybill],1,0)="","Recon","Recon"),"-")</f>
        <v>-</v>
      </c>
      <c r="AT3716" s="2">
        <f>all_resi[[#This Row],[Nilai COD]]-all_resi[[#This Row],[COD Fee]]-all_resi[[#This Row],[Total Biaya Setelah Diskon]]</f>
        <v>136760</v>
      </c>
      <c r="AU3716" s="2">
        <f>IF(all_resi[[#This Row],[Waktu Terima]]="","",_xlfn.DAYS(all_resi[[#This Row],[Waktu Terima]],all_resi[[#This Row],[Tanggal Pengiriman]]))</f>
        <v>6</v>
      </c>
    </row>
    <row r="3717" spans="1:47" x14ac:dyDescent="0.25">
      <c r="A3717" s="2" t="s">
        <v>19828</v>
      </c>
      <c r="B3717" s="1">
        <v>46205</v>
      </c>
      <c r="C3717" s="2" t="s">
        <v>42</v>
      </c>
      <c r="D3717" s="2" t="s">
        <v>43</v>
      </c>
      <c r="E3717" s="2" t="s">
        <v>44</v>
      </c>
      <c r="F3717" s="2" t="s">
        <v>45</v>
      </c>
      <c r="G3717" s="2" t="s">
        <v>46</v>
      </c>
      <c r="H3717" s="2" t="s">
        <v>47</v>
      </c>
      <c r="I3717" s="2" t="s">
        <v>19829</v>
      </c>
      <c r="J3717" s="2" t="s">
        <v>20291</v>
      </c>
      <c r="K3717" s="2" t="s">
        <v>116</v>
      </c>
      <c r="L3717" s="2" t="s">
        <v>1184</v>
      </c>
      <c r="M3717" s="2" t="s">
        <v>1115</v>
      </c>
      <c r="N3717" s="2" t="s">
        <v>20292</v>
      </c>
      <c r="O3717">
        <v>1</v>
      </c>
      <c r="P3717" s="2" t="s">
        <v>53</v>
      </c>
      <c r="Q3717">
        <v>100</v>
      </c>
      <c r="R3717">
        <v>0</v>
      </c>
      <c r="S3717" s="2" t="s">
        <v>54</v>
      </c>
      <c r="T3717" s="2" t="s">
        <v>55</v>
      </c>
      <c r="U3717" s="2" t="s">
        <v>207</v>
      </c>
      <c r="V3717" s="2"/>
      <c r="W3717">
        <v>12000</v>
      </c>
      <c r="X3717">
        <v>0</v>
      </c>
      <c r="Y3717">
        <v>0</v>
      </c>
      <c r="Z3717">
        <v>12000</v>
      </c>
      <c r="AB3717" s="2" t="s">
        <v>57</v>
      </c>
      <c r="AC3717">
        <v>7000</v>
      </c>
      <c r="AD3717">
        <v>5000</v>
      </c>
      <c r="AE3717">
        <v>82000</v>
      </c>
      <c r="AF3717">
        <v>1230</v>
      </c>
      <c r="AG3717" s="2" t="s">
        <v>19829</v>
      </c>
      <c r="AH3717" s="2"/>
      <c r="AI3717" s="1">
        <v>46209</v>
      </c>
      <c r="AJ3717" s="2"/>
      <c r="AK3717" s="2" t="s">
        <v>58</v>
      </c>
      <c r="AM3717" s="2" t="s">
        <v>59</v>
      </c>
      <c r="AP3717" s="2" t="s">
        <v>60</v>
      </c>
      <c r="AQ3717" s="2" t="s">
        <v>41</v>
      </c>
      <c r="AR3717">
        <v>70000</v>
      </c>
      <c r="AS3717" s="2" t="str">
        <f>_xlfn.IFNA(IF(VLOOKUP(all_resi[[#This Row],[No. Waybill]],settle_reconcile[No. Waybill],1,0)="","Recon","Recon"),"-")</f>
        <v>Recon</v>
      </c>
      <c r="AT3717" s="2">
        <f>all_resi[[#This Row],[Nilai COD]]-all_resi[[#This Row],[COD Fee]]-all_resi[[#This Row],[Total Biaya Setelah Diskon]]</f>
        <v>75770</v>
      </c>
      <c r="AU3717" s="2">
        <f>IF(all_resi[[#This Row],[Waktu Terima]]="","",_xlfn.DAYS(all_resi[[#This Row],[Waktu Terima]],all_resi[[#This Row],[Tanggal Pengiriman]]))</f>
        <v>4</v>
      </c>
    </row>
    <row r="3718" spans="1:47" x14ac:dyDescent="0.25">
      <c r="A3718" s="2" t="s">
        <v>19654</v>
      </c>
      <c r="B3718" s="1">
        <v>46205</v>
      </c>
      <c r="C3718" s="2" t="s">
        <v>42</v>
      </c>
      <c r="D3718" s="2" t="s">
        <v>43</v>
      </c>
      <c r="E3718" s="2" t="s">
        <v>44</v>
      </c>
      <c r="F3718" s="2" t="s">
        <v>45</v>
      </c>
      <c r="G3718" s="2" t="s">
        <v>46</v>
      </c>
      <c r="H3718" s="2" t="s">
        <v>80</v>
      </c>
      <c r="I3718" s="2" t="s">
        <v>19655</v>
      </c>
      <c r="J3718" s="2" t="s">
        <v>20293</v>
      </c>
      <c r="K3718" s="2" t="s">
        <v>116</v>
      </c>
      <c r="L3718" s="2" t="s">
        <v>1581</v>
      </c>
      <c r="M3718" s="2" t="s">
        <v>20294</v>
      </c>
      <c r="N3718" s="2" t="s">
        <v>20295</v>
      </c>
      <c r="O3718">
        <v>1</v>
      </c>
      <c r="P3718" s="2" t="s">
        <v>53</v>
      </c>
      <c r="Q3718">
        <v>100</v>
      </c>
      <c r="R3718">
        <v>0</v>
      </c>
      <c r="S3718" s="2" t="s">
        <v>54</v>
      </c>
      <c r="T3718" s="2" t="s">
        <v>55</v>
      </c>
      <c r="U3718" s="2" t="s">
        <v>305</v>
      </c>
      <c r="V3718" s="2"/>
      <c r="W3718">
        <v>8000</v>
      </c>
      <c r="X3718">
        <v>0</v>
      </c>
      <c r="Y3718">
        <v>0</v>
      </c>
      <c r="Z3718">
        <v>8000</v>
      </c>
      <c r="AB3718" s="2" t="s">
        <v>57</v>
      </c>
      <c r="AC3718">
        <v>3000</v>
      </c>
      <c r="AD3718">
        <v>5000</v>
      </c>
      <c r="AE3718">
        <v>78000</v>
      </c>
      <c r="AF3718">
        <v>1170</v>
      </c>
      <c r="AG3718" s="2" t="s">
        <v>19655</v>
      </c>
      <c r="AH3718" s="2"/>
      <c r="AI3718" s="1">
        <v>46206</v>
      </c>
      <c r="AJ3718" s="2" t="s">
        <v>87</v>
      </c>
      <c r="AK3718" s="2" t="s">
        <v>58</v>
      </c>
      <c r="AM3718" s="2" t="s">
        <v>59</v>
      </c>
      <c r="AP3718" s="2" t="s">
        <v>60</v>
      </c>
      <c r="AQ3718" s="2" t="s">
        <v>41</v>
      </c>
      <c r="AR3718">
        <v>70000</v>
      </c>
      <c r="AS3718" s="2" t="str">
        <f>_xlfn.IFNA(IF(VLOOKUP(all_resi[[#This Row],[No. Waybill]],settle_reconcile[No. Waybill],1,0)="","Recon","Recon"),"-")</f>
        <v>Recon</v>
      </c>
      <c r="AT3718" s="2">
        <f>all_resi[[#This Row],[Nilai COD]]-all_resi[[#This Row],[COD Fee]]-all_resi[[#This Row],[Total Biaya Setelah Diskon]]</f>
        <v>71830</v>
      </c>
      <c r="AU3718" s="2">
        <f>IF(all_resi[[#This Row],[Waktu Terima]]="","",_xlfn.DAYS(all_resi[[#This Row],[Waktu Terima]],all_resi[[#This Row],[Tanggal Pengiriman]]))</f>
        <v>1</v>
      </c>
    </row>
    <row r="3719" spans="1:47" x14ac:dyDescent="0.25">
      <c r="A3719" s="2" t="s">
        <v>20296</v>
      </c>
      <c r="B3719" s="1">
        <v>46205</v>
      </c>
      <c r="C3719" s="2" t="s">
        <v>42</v>
      </c>
      <c r="D3719" s="2" t="s">
        <v>43</v>
      </c>
      <c r="E3719" s="2" t="s">
        <v>44</v>
      </c>
      <c r="F3719" s="2" t="s">
        <v>45</v>
      </c>
      <c r="G3719" s="2" t="s">
        <v>46</v>
      </c>
      <c r="H3719" s="2" t="s">
        <v>80</v>
      </c>
      <c r="I3719" s="2" t="s">
        <v>20297</v>
      </c>
      <c r="J3719" s="2" t="s">
        <v>20298</v>
      </c>
      <c r="K3719" s="2" t="s">
        <v>177</v>
      </c>
      <c r="L3719" s="2" t="s">
        <v>1006</v>
      </c>
      <c r="M3719" s="2" t="s">
        <v>15499</v>
      </c>
      <c r="N3719" s="2" t="s">
        <v>20299</v>
      </c>
      <c r="O3719">
        <v>1</v>
      </c>
      <c r="P3719" s="2" t="s">
        <v>53</v>
      </c>
      <c r="Q3719">
        <v>100</v>
      </c>
      <c r="R3719">
        <v>0</v>
      </c>
      <c r="S3719" s="2" t="s">
        <v>54</v>
      </c>
      <c r="T3719" s="2" t="s">
        <v>55</v>
      </c>
      <c r="U3719" s="2" t="s">
        <v>86</v>
      </c>
      <c r="V3719" s="2"/>
      <c r="W3719">
        <v>114000</v>
      </c>
      <c r="X3719">
        <v>0</v>
      </c>
      <c r="Y3719">
        <v>0</v>
      </c>
      <c r="Z3719">
        <v>114000</v>
      </c>
      <c r="AB3719" s="2" t="s">
        <v>57</v>
      </c>
      <c r="AC3719">
        <v>45600</v>
      </c>
      <c r="AD3719">
        <v>68400</v>
      </c>
      <c r="AE3719">
        <v>174000</v>
      </c>
      <c r="AF3719">
        <v>2610</v>
      </c>
      <c r="AG3719" s="2"/>
      <c r="AH3719" s="2"/>
      <c r="AI3719" s="1"/>
      <c r="AJ3719" s="2" t="s">
        <v>87</v>
      </c>
      <c r="AK3719" s="2" t="s">
        <v>67</v>
      </c>
      <c r="AM3719" s="2" t="s">
        <v>59</v>
      </c>
      <c r="AP3719" s="2" t="s">
        <v>60</v>
      </c>
      <c r="AQ3719" s="2" t="s">
        <v>41</v>
      </c>
      <c r="AR3719">
        <v>60000</v>
      </c>
      <c r="AS3719" s="2" t="str">
        <f>_xlfn.IFNA(IF(VLOOKUP(all_resi[[#This Row],[No. Waybill]],settle_reconcile[No. Waybill],1,0)="","Recon","Recon"),"-")</f>
        <v>-</v>
      </c>
      <c r="AT3719" s="2">
        <f>all_resi[[#This Row],[Nilai COD]]-all_resi[[#This Row],[COD Fee]]-all_resi[[#This Row],[Total Biaya Setelah Diskon]]</f>
        <v>102990</v>
      </c>
      <c r="AU3719" s="2" t="str">
        <f>IF(all_resi[[#This Row],[Waktu Terima]]="","",_xlfn.DAYS(all_resi[[#This Row],[Waktu Terima]],all_resi[[#This Row],[Tanggal Pengiriman]]))</f>
        <v/>
      </c>
    </row>
    <row r="3720" spans="1:47" x14ac:dyDescent="0.25">
      <c r="A3720" s="2" t="s">
        <v>20300</v>
      </c>
      <c r="B3720" s="1">
        <v>46205</v>
      </c>
      <c r="C3720" s="2" t="s">
        <v>42</v>
      </c>
      <c r="D3720" s="2" t="s">
        <v>43</v>
      </c>
      <c r="E3720" s="2" t="s">
        <v>44</v>
      </c>
      <c r="F3720" s="2" t="s">
        <v>45</v>
      </c>
      <c r="G3720" s="2" t="s">
        <v>46</v>
      </c>
      <c r="H3720" s="2" t="s">
        <v>80</v>
      </c>
      <c r="I3720" s="2" t="s">
        <v>20301</v>
      </c>
      <c r="J3720" s="2" t="s">
        <v>20302</v>
      </c>
      <c r="K3720" s="2" t="s">
        <v>75</v>
      </c>
      <c r="L3720" s="2" t="s">
        <v>355</v>
      </c>
      <c r="M3720" s="2" t="s">
        <v>2197</v>
      </c>
      <c r="N3720" s="2" t="s">
        <v>20303</v>
      </c>
      <c r="O3720">
        <v>1</v>
      </c>
      <c r="P3720" s="2" t="s">
        <v>53</v>
      </c>
      <c r="Q3720">
        <v>100</v>
      </c>
      <c r="R3720">
        <v>0</v>
      </c>
      <c r="S3720" s="2" t="s">
        <v>54</v>
      </c>
      <c r="T3720" s="2" t="s">
        <v>55</v>
      </c>
      <c r="U3720" s="2" t="s">
        <v>86</v>
      </c>
      <c r="V3720" s="2"/>
      <c r="W3720">
        <v>60000</v>
      </c>
      <c r="X3720">
        <v>0</v>
      </c>
      <c r="Y3720">
        <v>0</v>
      </c>
      <c r="Z3720">
        <v>60000</v>
      </c>
      <c r="AB3720" s="2" t="s">
        <v>57</v>
      </c>
      <c r="AC3720">
        <v>24000</v>
      </c>
      <c r="AD3720">
        <v>36000</v>
      </c>
      <c r="AE3720">
        <v>102000</v>
      </c>
      <c r="AF3720">
        <v>1530</v>
      </c>
      <c r="AG3720" s="2"/>
      <c r="AH3720" s="2"/>
      <c r="AI3720" s="1"/>
      <c r="AJ3720" s="2" t="s">
        <v>87</v>
      </c>
      <c r="AK3720" s="2" t="s">
        <v>67</v>
      </c>
      <c r="AM3720" s="2" t="s">
        <v>59</v>
      </c>
      <c r="AP3720" s="2" t="s">
        <v>60</v>
      </c>
      <c r="AQ3720" s="2" t="s">
        <v>41</v>
      </c>
      <c r="AR3720">
        <v>42000</v>
      </c>
      <c r="AS3720" s="2" t="str">
        <f>_xlfn.IFNA(IF(VLOOKUP(all_resi[[#This Row],[No. Waybill]],settle_reconcile[No. Waybill],1,0)="","Recon","Recon"),"-")</f>
        <v>-</v>
      </c>
      <c r="AT3720" s="2">
        <f>all_resi[[#This Row],[Nilai COD]]-all_resi[[#This Row],[COD Fee]]-all_resi[[#This Row],[Total Biaya Setelah Diskon]]</f>
        <v>64470</v>
      </c>
      <c r="AU3720" s="2" t="str">
        <f>IF(all_resi[[#This Row],[Waktu Terima]]="","",_xlfn.DAYS(all_resi[[#This Row],[Waktu Terima]],all_resi[[#This Row],[Tanggal Pengiriman]]))</f>
        <v/>
      </c>
    </row>
    <row r="3721" spans="1:47" x14ac:dyDescent="0.25">
      <c r="A3721" s="2" t="s">
        <v>20304</v>
      </c>
      <c r="B3721" s="1">
        <v>46205</v>
      </c>
      <c r="C3721" s="2" t="s">
        <v>42</v>
      </c>
      <c r="D3721" s="2" t="s">
        <v>43</v>
      </c>
      <c r="E3721" s="2" t="s">
        <v>44</v>
      </c>
      <c r="F3721" s="2" t="s">
        <v>45</v>
      </c>
      <c r="G3721" s="2" t="s">
        <v>46</v>
      </c>
      <c r="H3721" s="2" t="s">
        <v>47</v>
      </c>
      <c r="I3721" s="2" t="s">
        <v>20305</v>
      </c>
      <c r="J3721" s="2" t="s">
        <v>20306</v>
      </c>
      <c r="K3721" s="2" t="s">
        <v>156</v>
      </c>
      <c r="L3721" s="2" t="s">
        <v>369</v>
      </c>
      <c r="M3721" s="2" t="s">
        <v>16816</v>
      </c>
      <c r="N3721" s="2" t="s">
        <v>20307</v>
      </c>
      <c r="O3721">
        <v>1</v>
      </c>
      <c r="P3721" s="2" t="s">
        <v>53</v>
      </c>
      <c r="Q3721">
        <v>100</v>
      </c>
      <c r="R3721">
        <v>0</v>
      </c>
      <c r="S3721" s="2" t="s">
        <v>54</v>
      </c>
      <c r="T3721" s="2" t="s">
        <v>55</v>
      </c>
      <c r="U3721" s="2" t="s">
        <v>207</v>
      </c>
      <c r="V3721" s="2"/>
      <c r="W3721">
        <v>80000</v>
      </c>
      <c r="X3721">
        <v>0</v>
      </c>
      <c r="Y3721">
        <v>0</v>
      </c>
      <c r="Z3721">
        <v>80000</v>
      </c>
      <c r="AB3721" s="2" t="s">
        <v>57</v>
      </c>
      <c r="AC3721">
        <v>32000</v>
      </c>
      <c r="AD3721">
        <v>48000</v>
      </c>
      <c r="AE3721">
        <v>150000</v>
      </c>
      <c r="AF3721">
        <v>2250</v>
      </c>
      <c r="AG3721" s="2"/>
      <c r="AH3721" s="2"/>
      <c r="AI3721" s="1"/>
      <c r="AJ3721" s="2"/>
      <c r="AK3721" s="2" t="s">
        <v>67</v>
      </c>
      <c r="AM3721" s="2" t="s">
        <v>59</v>
      </c>
      <c r="AP3721" s="2" t="s">
        <v>60</v>
      </c>
      <c r="AQ3721" s="2" t="s">
        <v>41</v>
      </c>
      <c r="AR3721">
        <v>70000</v>
      </c>
      <c r="AS3721" s="2" t="str">
        <f>_xlfn.IFNA(IF(VLOOKUP(all_resi[[#This Row],[No. Waybill]],settle_reconcile[No. Waybill],1,0)="","Recon","Recon"),"-")</f>
        <v>-</v>
      </c>
      <c r="AT3721" s="2">
        <f>all_resi[[#This Row],[Nilai COD]]-all_resi[[#This Row],[COD Fee]]-all_resi[[#This Row],[Total Biaya Setelah Diskon]]</f>
        <v>99750</v>
      </c>
      <c r="AU3721" s="2" t="str">
        <f>IF(all_resi[[#This Row],[Waktu Terima]]="","",_xlfn.DAYS(all_resi[[#This Row],[Waktu Terima]],all_resi[[#This Row],[Tanggal Pengiriman]]))</f>
        <v/>
      </c>
    </row>
    <row r="3722" spans="1:47" x14ac:dyDescent="0.25">
      <c r="A3722" s="2" t="s">
        <v>20308</v>
      </c>
      <c r="B3722" s="1">
        <v>46205</v>
      </c>
      <c r="C3722" s="2" t="s">
        <v>42</v>
      </c>
      <c r="D3722" s="2" t="s">
        <v>43</v>
      </c>
      <c r="E3722" s="2" t="s">
        <v>44</v>
      </c>
      <c r="F3722" s="2" t="s">
        <v>45</v>
      </c>
      <c r="G3722" s="2" t="s">
        <v>46</v>
      </c>
      <c r="H3722" s="2" t="s">
        <v>47</v>
      </c>
      <c r="I3722" s="2" t="s">
        <v>20309</v>
      </c>
      <c r="J3722" s="2" t="s">
        <v>20310</v>
      </c>
      <c r="K3722" s="2" t="s">
        <v>156</v>
      </c>
      <c r="L3722" s="2" t="s">
        <v>606</v>
      </c>
      <c r="M3722" s="2" t="s">
        <v>1590</v>
      </c>
      <c r="N3722" s="2" t="s">
        <v>20311</v>
      </c>
      <c r="O3722">
        <v>1</v>
      </c>
      <c r="P3722" s="2" t="s">
        <v>53</v>
      </c>
      <c r="Q3722">
        <v>100</v>
      </c>
      <c r="R3722">
        <v>0</v>
      </c>
      <c r="S3722" s="2" t="s">
        <v>54</v>
      </c>
      <c r="T3722" s="2" t="s">
        <v>55</v>
      </c>
      <c r="U3722" s="2" t="s">
        <v>207</v>
      </c>
      <c r="V3722" s="2"/>
      <c r="W3722">
        <v>64000</v>
      </c>
      <c r="X3722">
        <v>0</v>
      </c>
      <c r="Y3722">
        <v>0</v>
      </c>
      <c r="Z3722">
        <v>64000</v>
      </c>
      <c r="AB3722" s="2" t="s">
        <v>57</v>
      </c>
      <c r="AC3722">
        <v>25600</v>
      </c>
      <c r="AD3722">
        <v>38400</v>
      </c>
      <c r="AE3722">
        <v>135000</v>
      </c>
      <c r="AF3722">
        <v>2025</v>
      </c>
      <c r="AG3722" s="2"/>
      <c r="AH3722" s="2"/>
      <c r="AI3722" s="1"/>
      <c r="AJ3722" s="2"/>
      <c r="AK3722" s="2" t="s">
        <v>67</v>
      </c>
      <c r="AM3722" s="2" t="s">
        <v>59</v>
      </c>
      <c r="AP3722" s="2" t="s">
        <v>60</v>
      </c>
      <c r="AQ3722" s="2" t="s">
        <v>41</v>
      </c>
      <c r="AR3722">
        <v>71000</v>
      </c>
      <c r="AS3722" s="2" t="str">
        <f>_xlfn.IFNA(IF(VLOOKUP(all_resi[[#This Row],[No. Waybill]],settle_reconcile[No. Waybill],1,0)="","Recon","Recon"),"-")</f>
        <v>-</v>
      </c>
      <c r="AT3722" s="2">
        <f>all_resi[[#This Row],[Nilai COD]]-all_resi[[#This Row],[COD Fee]]-all_resi[[#This Row],[Total Biaya Setelah Diskon]]</f>
        <v>94575</v>
      </c>
      <c r="AU3722" s="2" t="str">
        <f>IF(all_resi[[#This Row],[Waktu Terima]]="","",_xlfn.DAYS(all_resi[[#This Row],[Waktu Terima]],all_resi[[#This Row],[Tanggal Pengiriman]]))</f>
        <v/>
      </c>
    </row>
    <row r="3723" spans="1:47" x14ac:dyDescent="0.25">
      <c r="A3723" s="2" t="s">
        <v>20312</v>
      </c>
      <c r="B3723" s="1">
        <v>46205</v>
      </c>
      <c r="C3723" s="2" t="s">
        <v>42</v>
      </c>
      <c r="D3723" s="2" t="s">
        <v>43</v>
      </c>
      <c r="E3723" s="2" t="s">
        <v>44</v>
      </c>
      <c r="F3723" s="2" t="s">
        <v>45</v>
      </c>
      <c r="G3723" s="2" t="s">
        <v>46</v>
      </c>
      <c r="H3723" s="2" t="s">
        <v>80</v>
      </c>
      <c r="I3723" s="2" t="s">
        <v>20313</v>
      </c>
      <c r="J3723" s="2" t="s">
        <v>20314</v>
      </c>
      <c r="K3723" s="2" t="s">
        <v>197</v>
      </c>
      <c r="L3723" s="2" t="s">
        <v>198</v>
      </c>
      <c r="M3723" s="2" t="s">
        <v>307</v>
      </c>
      <c r="N3723" s="2" t="s">
        <v>20315</v>
      </c>
      <c r="O3723">
        <v>1</v>
      </c>
      <c r="P3723" s="2" t="s">
        <v>53</v>
      </c>
      <c r="Q3723">
        <v>100</v>
      </c>
      <c r="R3723">
        <v>0</v>
      </c>
      <c r="S3723" s="2" t="s">
        <v>54</v>
      </c>
      <c r="T3723" s="2" t="s">
        <v>55</v>
      </c>
      <c r="U3723" s="2" t="s">
        <v>20316</v>
      </c>
      <c r="V3723" s="2"/>
      <c r="W3723">
        <v>75000</v>
      </c>
      <c r="X3723">
        <v>0</v>
      </c>
      <c r="Y3723">
        <v>0</v>
      </c>
      <c r="Z3723">
        <v>75000</v>
      </c>
      <c r="AB3723" s="2" t="s">
        <v>57</v>
      </c>
      <c r="AC3723">
        <v>30000</v>
      </c>
      <c r="AD3723">
        <v>45000</v>
      </c>
      <c r="AE3723">
        <v>185000</v>
      </c>
      <c r="AF3723">
        <v>2775</v>
      </c>
      <c r="AG3723" s="2" t="s">
        <v>20313</v>
      </c>
      <c r="AH3723" s="2"/>
      <c r="AI3723" s="1">
        <v>46211</v>
      </c>
      <c r="AJ3723" s="2" t="s">
        <v>87</v>
      </c>
      <c r="AK3723" s="2" t="s">
        <v>58</v>
      </c>
      <c r="AM3723" s="2" t="s">
        <v>59</v>
      </c>
      <c r="AP3723" s="2" t="s">
        <v>60</v>
      </c>
      <c r="AQ3723" s="2" t="s">
        <v>41</v>
      </c>
      <c r="AR3723">
        <v>110000</v>
      </c>
      <c r="AS3723" s="2" t="str">
        <f>_xlfn.IFNA(IF(VLOOKUP(all_resi[[#This Row],[No. Waybill]],settle_reconcile[No. Waybill],1,0)="","Recon","Recon"),"-")</f>
        <v>-</v>
      </c>
      <c r="AT3723" s="2">
        <f>all_resi[[#This Row],[Nilai COD]]-all_resi[[#This Row],[COD Fee]]-all_resi[[#This Row],[Total Biaya Setelah Diskon]]</f>
        <v>137225</v>
      </c>
      <c r="AU3723" s="2">
        <f>IF(all_resi[[#This Row],[Waktu Terima]]="","",_xlfn.DAYS(all_resi[[#This Row],[Waktu Terima]],all_resi[[#This Row],[Tanggal Pengiriman]]))</f>
        <v>6</v>
      </c>
    </row>
    <row r="3724" spans="1:47" x14ac:dyDescent="0.25">
      <c r="A3724" s="2" t="s">
        <v>20317</v>
      </c>
      <c r="B3724" s="1">
        <v>46205</v>
      </c>
      <c r="C3724" s="2" t="s">
        <v>42</v>
      </c>
      <c r="D3724" s="2" t="s">
        <v>43</v>
      </c>
      <c r="E3724" s="2" t="s">
        <v>44</v>
      </c>
      <c r="F3724" s="2" t="s">
        <v>45</v>
      </c>
      <c r="G3724" s="2" t="s">
        <v>46</v>
      </c>
      <c r="H3724" s="2" t="s">
        <v>47</v>
      </c>
      <c r="I3724" s="2" t="s">
        <v>20318</v>
      </c>
      <c r="J3724" s="2" t="s">
        <v>20319</v>
      </c>
      <c r="K3724" s="2" t="s">
        <v>156</v>
      </c>
      <c r="L3724" s="2" t="s">
        <v>726</v>
      </c>
      <c r="M3724" s="2" t="s">
        <v>5070</v>
      </c>
      <c r="N3724" s="2" t="s">
        <v>20320</v>
      </c>
      <c r="O3724">
        <v>1</v>
      </c>
      <c r="P3724" s="2" t="s">
        <v>53</v>
      </c>
      <c r="Q3724">
        <v>100</v>
      </c>
      <c r="R3724">
        <v>0</v>
      </c>
      <c r="S3724" s="2" t="s">
        <v>54</v>
      </c>
      <c r="T3724" s="2" t="s">
        <v>55</v>
      </c>
      <c r="U3724" s="2" t="s">
        <v>97</v>
      </c>
      <c r="V3724" s="2"/>
      <c r="W3724">
        <v>84000</v>
      </c>
      <c r="X3724">
        <v>0</v>
      </c>
      <c r="Y3724">
        <v>0</v>
      </c>
      <c r="Z3724">
        <v>84000</v>
      </c>
      <c r="AB3724" s="2" t="s">
        <v>57</v>
      </c>
      <c r="AC3724">
        <v>33600</v>
      </c>
      <c r="AD3724">
        <v>50400</v>
      </c>
      <c r="AE3724">
        <v>154000</v>
      </c>
      <c r="AF3724">
        <v>2310</v>
      </c>
      <c r="AG3724" s="2"/>
      <c r="AH3724" s="2"/>
      <c r="AI3724" s="1"/>
      <c r="AJ3724" s="2"/>
      <c r="AK3724" s="2" t="s">
        <v>67</v>
      </c>
      <c r="AM3724" s="2" t="s">
        <v>59</v>
      </c>
      <c r="AP3724" s="2" t="s">
        <v>60</v>
      </c>
      <c r="AQ3724" s="2" t="s">
        <v>41</v>
      </c>
      <c r="AR3724">
        <v>70000</v>
      </c>
      <c r="AS3724" s="2" t="str">
        <f>_xlfn.IFNA(IF(VLOOKUP(all_resi[[#This Row],[No. Waybill]],settle_reconcile[No. Waybill],1,0)="","Recon","Recon"),"-")</f>
        <v>-</v>
      </c>
      <c r="AT3724" s="2">
        <f>all_resi[[#This Row],[Nilai COD]]-all_resi[[#This Row],[COD Fee]]-all_resi[[#This Row],[Total Biaya Setelah Diskon]]</f>
        <v>101290</v>
      </c>
      <c r="AU3724" s="2" t="str">
        <f>IF(all_resi[[#This Row],[Waktu Terima]]="","",_xlfn.DAYS(all_resi[[#This Row],[Waktu Terima]],all_resi[[#This Row],[Tanggal Pengiriman]]))</f>
        <v/>
      </c>
    </row>
    <row r="3725" spans="1:47" x14ac:dyDescent="0.25">
      <c r="A3725" s="2" t="s">
        <v>20321</v>
      </c>
      <c r="B3725" s="1">
        <v>46205</v>
      </c>
      <c r="C3725" s="2" t="s">
        <v>42</v>
      </c>
      <c r="D3725" s="2" t="s">
        <v>43</v>
      </c>
      <c r="E3725" s="2" t="s">
        <v>44</v>
      </c>
      <c r="F3725" s="2" t="s">
        <v>45</v>
      </c>
      <c r="G3725" s="2" t="s">
        <v>46</v>
      </c>
      <c r="H3725" s="2" t="s">
        <v>47</v>
      </c>
      <c r="I3725" s="2" t="s">
        <v>20322</v>
      </c>
      <c r="J3725" s="2" t="s">
        <v>20323</v>
      </c>
      <c r="K3725" s="2" t="s">
        <v>121</v>
      </c>
      <c r="L3725" s="2" t="s">
        <v>232</v>
      </c>
      <c r="M3725" s="2" t="s">
        <v>233</v>
      </c>
      <c r="N3725" s="2" t="s">
        <v>20324</v>
      </c>
      <c r="O3725">
        <v>1</v>
      </c>
      <c r="P3725" s="2" t="s">
        <v>53</v>
      </c>
      <c r="Q3725">
        <v>100</v>
      </c>
      <c r="R3725">
        <v>0</v>
      </c>
      <c r="S3725" s="2" t="s">
        <v>54</v>
      </c>
      <c r="T3725" s="2" t="s">
        <v>55</v>
      </c>
      <c r="U3725" s="2" t="s">
        <v>207</v>
      </c>
      <c r="V3725" s="2"/>
      <c r="W3725">
        <v>108000</v>
      </c>
      <c r="X3725">
        <v>0</v>
      </c>
      <c r="Y3725">
        <v>0</v>
      </c>
      <c r="Z3725">
        <v>108000</v>
      </c>
      <c r="AB3725" s="2" t="s">
        <v>57</v>
      </c>
      <c r="AC3725">
        <v>43200</v>
      </c>
      <c r="AD3725">
        <v>64800</v>
      </c>
      <c r="AE3725">
        <v>171000</v>
      </c>
      <c r="AF3725">
        <v>2565</v>
      </c>
      <c r="AG3725" s="2"/>
      <c r="AH3725" s="2"/>
      <c r="AI3725" s="1"/>
      <c r="AJ3725" s="2"/>
      <c r="AK3725" s="2" t="s">
        <v>67</v>
      </c>
      <c r="AM3725" s="2" t="s">
        <v>59</v>
      </c>
      <c r="AP3725" s="2" t="s">
        <v>60</v>
      </c>
      <c r="AQ3725" s="2" t="s">
        <v>41</v>
      </c>
      <c r="AR3725">
        <v>63000</v>
      </c>
      <c r="AS3725" s="2" t="str">
        <f>_xlfn.IFNA(IF(VLOOKUP(all_resi[[#This Row],[No. Waybill]],settle_reconcile[No. Waybill],1,0)="","Recon","Recon"),"-")</f>
        <v>-</v>
      </c>
      <c r="AT3725" s="2">
        <f>all_resi[[#This Row],[Nilai COD]]-all_resi[[#This Row],[COD Fee]]-all_resi[[#This Row],[Total Biaya Setelah Diskon]]</f>
        <v>103635</v>
      </c>
      <c r="AU3725" s="2" t="str">
        <f>IF(all_resi[[#This Row],[Waktu Terima]]="","",_xlfn.DAYS(all_resi[[#This Row],[Waktu Terima]],all_resi[[#This Row],[Tanggal Pengiriman]]))</f>
        <v/>
      </c>
    </row>
    <row r="3726" spans="1:47" x14ac:dyDescent="0.25">
      <c r="A3726" s="2" t="s">
        <v>20325</v>
      </c>
      <c r="B3726" s="1">
        <v>46205</v>
      </c>
      <c r="C3726" s="2" t="s">
        <v>42</v>
      </c>
      <c r="D3726" s="2" t="s">
        <v>43</v>
      </c>
      <c r="E3726" s="2" t="s">
        <v>44</v>
      </c>
      <c r="F3726" s="2" t="s">
        <v>45</v>
      </c>
      <c r="G3726" s="2" t="s">
        <v>46</v>
      </c>
      <c r="H3726" s="2" t="s">
        <v>47</v>
      </c>
      <c r="I3726" s="2" t="s">
        <v>20326</v>
      </c>
      <c r="J3726" s="2" t="s">
        <v>20327</v>
      </c>
      <c r="K3726" s="2" t="s">
        <v>75</v>
      </c>
      <c r="L3726" s="2" t="s">
        <v>4130</v>
      </c>
      <c r="M3726" s="2" t="s">
        <v>20328</v>
      </c>
      <c r="N3726" s="2" t="s">
        <v>20329</v>
      </c>
      <c r="O3726">
        <v>1</v>
      </c>
      <c r="P3726" s="2" t="s">
        <v>53</v>
      </c>
      <c r="Q3726">
        <v>100</v>
      </c>
      <c r="R3726">
        <v>0</v>
      </c>
      <c r="S3726" s="2" t="s">
        <v>54</v>
      </c>
      <c r="T3726" s="2" t="s">
        <v>55</v>
      </c>
      <c r="U3726" s="2" t="s">
        <v>97</v>
      </c>
      <c r="V3726" s="2"/>
      <c r="W3726">
        <v>53000</v>
      </c>
      <c r="X3726">
        <v>0</v>
      </c>
      <c r="Y3726">
        <v>0</v>
      </c>
      <c r="Z3726">
        <v>53000</v>
      </c>
      <c r="AB3726" s="2" t="s">
        <v>57</v>
      </c>
      <c r="AC3726">
        <v>21200</v>
      </c>
      <c r="AD3726">
        <v>31800</v>
      </c>
      <c r="AE3726">
        <v>123000</v>
      </c>
      <c r="AF3726">
        <v>1845</v>
      </c>
      <c r="AG3726" s="2" t="s">
        <v>20326</v>
      </c>
      <c r="AH3726" s="2"/>
      <c r="AI3726" s="1">
        <v>46211</v>
      </c>
      <c r="AJ3726" s="2"/>
      <c r="AK3726" s="2" t="s">
        <v>58</v>
      </c>
      <c r="AM3726" s="2" t="s">
        <v>59</v>
      </c>
      <c r="AP3726" s="2" t="s">
        <v>60</v>
      </c>
      <c r="AQ3726" s="2" t="s">
        <v>41</v>
      </c>
      <c r="AR3726">
        <v>70000</v>
      </c>
      <c r="AS3726" s="2" t="str">
        <f>_xlfn.IFNA(IF(VLOOKUP(all_resi[[#This Row],[No. Waybill]],settle_reconcile[No. Waybill],1,0)="","Recon","Recon"),"-")</f>
        <v>-</v>
      </c>
      <c r="AT3726" s="2">
        <f>all_resi[[#This Row],[Nilai COD]]-all_resi[[#This Row],[COD Fee]]-all_resi[[#This Row],[Total Biaya Setelah Diskon]]</f>
        <v>89355</v>
      </c>
      <c r="AU3726" s="2">
        <f>IF(all_resi[[#This Row],[Waktu Terima]]="","",_xlfn.DAYS(all_resi[[#This Row],[Waktu Terima]],all_resi[[#This Row],[Tanggal Pengiriman]]))</f>
        <v>6</v>
      </c>
    </row>
    <row r="3727" spans="1:47" x14ac:dyDescent="0.25">
      <c r="A3727" s="2" t="s">
        <v>20330</v>
      </c>
      <c r="B3727" s="1">
        <v>46205</v>
      </c>
      <c r="C3727" s="2" t="s">
        <v>42</v>
      </c>
      <c r="D3727" s="2" t="s">
        <v>43</v>
      </c>
      <c r="E3727" s="2" t="s">
        <v>44</v>
      </c>
      <c r="F3727" s="2" t="s">
        <v>45</v>
      </c>
      <c r="G3727" s="2" t="s">
        <v>46</v>
      </c>
      <c r="H3727" s="2" t="s">
        <v>47</v>
      </c>
      <c r="I3727" s="2" t="s">
        <v>20331</v>
      </c>
      <c r="J3727" s="2" t="s">
        <v>20332</v>
      </c>
      <c r="K3727" s="2" t="s">
        <v>143</v>
      </c>
      <c r="L3727" s="2" t="s">
        <v>1291</v>
      </c>
      <c r="M3727" s="2" t="s">
        <v>1292</v>
      </c>
      <c r="N3727" s="2" t="s">
        <v>20333</v>
      </c>
      <c r="O3727">
        <v>1</v>
      </c>
      <c r="P3727" s="2" t="s">
        <v>53</v>
      </c>
      <c r="Q3727">
        <v>100</v>
      </c>
      <c r="R3727">
        <v>0</v>
      </c>
      <c r="S3727" s="2" t="s">
        <v>54</v>
      </c>
      <c r="T3727" s="2" t="s">
        <v>55</v>
      </c>
      <c r="U3727" s="2" t="s">
        <v>147</v>
      </c>
      <c r="V3727" s="2"/>
      <c r="W3727">
        <v>20000</v>
      </c>
      <c r="X3727">
        <v>0</v>
      </c>
      <c r="Y3727">
        <v>0</v>
      </c>
      <c r="Z3727">
        <v>20000</v>
      </c>
      <c r="AB3727" s="2" t="s">
        <v>57</v>
      </c>
      <c r="AC3727">
        <v>13000</v>
      </c>
      <c r="AD3727">
        <v>7000</v>
      </c>
      <c r="AE3727">
        <v>89000</v>
      </c>
      <c r="AF3727">
        <v>1335</v>
      </c>
      <c r="AG3727" s="2"/>
      <c r="AH3727" s="2"/>
      <c r="AI3727" s="1"/>
      <c r="AJ3727" s="2"/>
      <c r="AK3727" s="2" t="s">
        <v>67</v>
      </c>
      <c r="AM3727" s="2" t="s">
        <v>59</v>
      </c>
      <c r="AP3727" s="2" t="s">
        <v>60</v>
      </c>
      <c r="AQ3727" s="2" t="s">
        <v>41</v>
      </c>
      <c r="AR3727">
        <v>69000</v>
      </c>
      <c r="AS3727" s="2" t="str">
        <f>_xlfn.IFNA(IF(VLOOKUP(all_resi[[#This Row],[No. Waybill]],settle_reconcile[No. Waybill],1,0)="","Recon","Recon"),"-")</f>
        <v>-</v>
      </c>
      <c r="AT3727" s="2">
        <f>all_resi[[#This Row],[Nilai COD]]-all_resi[[#This Row],[COD Fee]]-all_resi[[#This Row],[Total Biaya Setelah Diskon]]</f>
        <v>80665</v>
      </c>
      <c r="AU3727" s="2" t="str">
        <f>IF(all_resi[[#This Row],[Waktu Terima]]="","",_xlfn.DAYS(all_resi[[#This Row],[Waktu Terima]],all_resi[[#This Row],[Tanggal Pengiriman]]))</f>
        <v/>
      </c>
    </row>
    <row r="3728" spans="1:47" x14ac:dyDescent="0.25">
      <c r="A3728" s="2" t="s">
        <v>19777</v>
      </c>
      <c r="B3728" s="1">
        <v>46205</v>
      </c>
      <c r="C3728" s="2" t="s">
        <v>42</v>
      </c>
      <c r="D3728" s="2" t="s">
        <v>43</v>
      </c>
      <c r="E3728" s="2" t="s">
        <v>44</v>
      </c>
      <c r="F3728" s="2" t="s">
        <v>45</v>
      </c>
      <c r="G3728" s="2" t="s">
        <v>46</v>
      </c>
      <c r="H3728" s="2" t="s">
        <v>47</v>
      </c>
      <c r="I3728" s="2" t="s">
        <v>19778</v>
      </c>
      <c r="J3728" s="2" t="s">
        <v>20334</v>
      </c>
      <c r="K3728" s="2" t="s">
        <v>171</v>
      </c>
      <c r="L3728" s="2" t="s">
        <v>401</v>
      </c>
      <c r="M3728" s="2" t="s">
        <v>3540</v>
      </c>
      <c r="N3728" s="2" t="s">
        <v>20335</v>
      </c>
      <c r="O3728">
        <v>1</v>
      </c>
      <c r="P3728" s="2" t="s">
        <v>53</v>
      </c>
      <c r="Q3728">
        <v>100</v>
      </c>
      <c r="R3728">
        <v>0</v>
      </c>
      <c r="S3728" s="2" t="s">
        <v>54</v>
      </c>
      <c r="T3728" s="2" t="s">
        <v>55</v>
      </c>
      <c r="U3728" s="2" t="s">
        <v>235</v>
      </c>
      <c r="V3728" s="2"/>
      <c r="W3728">
        <v>30000</v>
      </c>
      <c r="X3728">
        <v>0</v>
      </c>
      <c r="Y3728">
        <v>0</v>
      </c>
      <c r="Z3728">
        <v>30000</v>
      </c>
      <c r="AB3728" s="2" t="s">
        <v>57</v>
      </c>
      <c r="AC3728">
        <v>12000</v>
      </c>
      <c r="AD3728">
        <v>18000</v>
      </c>
      <c r="AE3728">
        <v>114000</v>
      </c>
      <c r="AF3728">
        <v>1710</v>
      </c>
      <c r="AG3728" s="2" t="s">
        <v>19778</v>
      </c>
      <c r="AH3728" s="2"/>
      <c r="AI3728" s="1">
        <v>46208</v>
      </c>
      <c r="AJ3728" s="2"/>
      <c r="AK3728" s="2" t="s">
        <v>58</v>
      </c>
      <c r="AM3728" s="2" t="s">
        <v>59</v>
      </c>
      <c r="AP3728" s="2" t="s">
        <v>60</v>
      </c>
      <c r="AQ3728" s="2" t="s">
        <v>41</v>
      </c>
      <c r="AR3728">
        <v>84000</v>
      </c>
      <c r="AS3728" s="2" t="str">
        <f>_xlfn.IFNA(IF(VLOOKUP(all_resi[[#This Row],[No. Waybill]],settle_reconcile[No. Waybill],1,0)="","Recon","Recon"),"-")</f>
        <v>Recon</v>
      </c>
      <c r="AT3728" s="2">
        <f>all_resi[[#This Row],[Nilai COD]]-all_resi[[#This Row],[COD Fee]]-all_resi[[#This Row],[Total Biaya Setelah Diskon]]</f>
        <v>94290</v>
      </c>
      <c r="AU3728" s="2">
        <f>IF(all_resi[[#This Row],[Waktu Terima]]="","",_xlfn.DAYS(all_resi[[#This Row],[Waktu Terima]],all_resi[[#This Row],[Tanggal Pengiriman]]))</f>
        <v>3</v>
      </c>
    </row>
    <row r="3729" spans="1:47" x14ac:dyDescent="0.25">
      <c r="A3729" s="2" t="s">
        <v>20336</v>
      </c>
      <c r="B3729" s="1">
        <v>46205</v>
      </c>
      <c r="C3729" s="2" t="s">
        <v>42</v>
      </c>
      <c r="D3729" s="2" t="s">
        <v>43</v>
      </c>
      <c r="E3729" s="2" t="s">
        <v>44</v>
      </c>
      <c r="F3729" s="2" t="s">
        <v>45</v>
      </c>
      <c r="G3729" s="2" t="s">
        <v>46</v>
      </c>
      <c r="H3729" s="2" t="s">
        <v>80</v>
      </c>
      <c r="I3729" s="2" t="s">
        <v>20337</v>
      </c>
      <c r="J3729" s="2" t="s">
        <v>20338</v>
      </c>
      <c r="K3729" s="2" t="s">
        <v>121</v>
      </c>
      <c r="L3729" s="2" t="s">
        <v>680</v>
      </c>
      <c r="M3729" s="2" t="s">
        <v>20339</v>
      </c>
      <c r="N3729" s="2" t="s">
        <v>20340</v>
      </c>
      <c r="O3729">
        <v>1</v>
      </c>
      <c r="P3729" s="2" t="s">
        <v>53</v>
      </c>
      <c r="Q3729">
        <v>100</v>
      </c>
      <c r="R3729">
        <v>0</v>
      </c>
      <c r="S3729" s="2" t="s">
        <v>54</v>
      </c>
      <c r="T3729" s="2" t="s">
        <v>55</v>
      </c>
      <c r="U3729" s="2" t="s">
        <v>86</v>
      </c>
      <c r="V3729" s="2"/>
      <c r="W3729">
        <v>85000</v>
      </c>
      <c r="X3729">
        <v>0</v>
      </c>
      <c r="Y3729">
        <v>0</v>
      </c>
      <c r="Z3729">
        <v>85000</v>
      </c>
      <c r="AB3729" s="2" t="s">
        <v>57</v>
      </c>
      <c r="AC3729">
        <v>34000</v>
      </c>
      <c r="AD3729">
        <v>51000</v>
      </c>
      <c r="AE3729">
        <v>145000</v>
      </c>
      <c r="AF3729">
        <v>2175</v>
      </c>
      <c r="AG3729" s="2"/>
      <c r="AH3729" s="2"/>
      <c r="AI3729" s="1"/>
      <c r="AJ3729" s="2" t="s">
        <v>87</v>
      </c>
      <c r="AK3729" s="2" t="s">
        <v>67</v>
      </c>
      <c r="AM3729" s="2" t="s">
        <v>59</v>
      </c>
      <c r="AP3729" s="2" t="s">
        <v>60</v>
      </c>
      <c r="AQ3729" s="2" t="s">
        <v>41</v>
      </c>
      <c r="AR3729">
        <v>60000</v>
      </c>
      <c r="AS3729" s="2" t="str">
        <f>_xlfn.IFNA(IF(VLOOKUP(all_resi[[#This Row],[No. Waybill]],settle_reconcile[No. Waybill],1,0)="","Recon","Recon"),"-")</f>
        <v>-</v>
      </c>
      <c r="AT3729" s="2">
        <f>all_resi[[#This Row],[Nilai COD]]-all_resi[[#This Row],[COD Fee]]-all_resi[[#This Row],[Total Biaya Setelah Diskon]]</f>
        <v>91825</v>
      </c>
      <c r="AU3729" s="2" t="str">
        <f>IF(all_resi[[#This Row],[Waktu Terima]]="","",_xlfn.DAYS(all_resi[[#This Row],[Waktu Terima]],all_resi[[#This Row],[Tanggal Pengiriman]]))</f>
        <v/>
      </c>
    </row>
    <row r="3730" spans="1:47" x14ac:dyDescent="0.25">
      <c r="A3730" s="2" t="s">
        <v>20007</v>
      </c>
      <c r="B3730" s="1">
        <v>46205</v>
      </c>
      <c r="C3730" s="2" t="s">
        <v>42</v>
      </c>
      <c r="D3730" s="2" t="s">
        <v>43</v>
      </c>
      <c r="E3730" s="2" t="s">
        <v>44</v>
      </c>
      <c r="F3730" s="2" t="s">
        <v>45</v>
      </c>
      <c r="G3730" s="2" t="s">
        <v>46</v>
      </c>
      <c r="H3730" s="2" t="s">
        <v>47</v>
      </c>
      <c r="I3730" s="2" t="s">
        <v>20008</v>
      </c>
      <c r="J3730" s="2" t="s">
        <v>20341</v>
      </c>
      <c r="K3730" s="2" t="s">
        <v>75</v>
      </c>
      <c r="L3730" s="2" t="s">
        <v>355</v>
      </c>
      <c r="M3730" s="2" t="s">
        <v>356</v>
      </c>
      <c r="N3730" s="2" t="s">
        <v>20342</v>
      </c>
      <c r="O3730">
        <v>1</v>
      </c>
      <c r="P3730" s="2" t="s">
        <v>53</v>
      </c>
      <c r="Q3730">
        <v>100</v>
      </c>
      <c r="R3730">
        <v>0</v>
      </c>
      <c r="S3730" s="2" t="s">
        <v>54</v>
      </c>
      <c r="T3730" s="2" t="s">
        <v>55</v>
      </c>
      <c r="U3730" s="2" t="s">
        <v>207</v>
      </c>
      <c r="V3730" s="2"/>
      <c r="W3730">
        <v>60000</v>
      </c>
      <c r="X3730">
        <v>0</v>
      </c>
      <c r="Y3730">
        <v>0</v>
      </c>
      <c r="Z3730">
        <v>60000</v>
      </c>
      <c r="AB3730" s="2" t="s">
        <v>57</v>
      </c>
      <c r="AC3730">
        <v>24000</v>
      </c>
      <c r="AD3730">
        <v>36000</v>
      </c>
      <c r="AE3730">
        <v>121000</v>
      </c>
      <c r="AF3730">
        <v>1815</v>
      </c>
      <c r="AG3730" s="2" t="s">
        <v>20008</v>
      </c>
      <c r="AH3730" s="2"/>
      <c r="AI3730" s="1">
        <v>46210</v>
      </c>
      <c r="AJ3730" s="2"/>
      <c r="AK3730" s="2" t="s">
        <v>58</v>
      </c>
      <c r="AM3730" s="2" t="s">
        <v>59</v>
      </c>
      <c r="AP3730" s="2" t="s">
        <v>60</v>
      </c>
      <c r="AQ3730" s="2" t="s">
        <v>41</v>
      </c>
      <c r="AR3730">
        <v>61000</v>
      </c>
      <c r="AS3730" s="2" t="str">
        <f>_xlfn.IFNA(IF(VLOOKUP(all_resi[[#This Row],[No. Waybill]],settle_reconcile[No. Waybill],1,0)="","Recon","Recon"),"-")</f>
        <v>Recon</v>
      </c>
      <c r="AT3730" s="2">
        <f>all_resi[[#This Row],[Nilai COD]]-all_resi[[#This Row],[COD Fee]]-all_resi[[#This Row],[Total Biaya Setelah Diskon]]</f>
        <v>83185</v>
      </c>
      <c r="AU3730" s="2">
        <f>IF(all_resi[[#This Row],[Waktu Terima]]="","",_xlfn.DAYS(all_resi[[#This Row],[Waktu Terima]],all_resi[[#This Row],[Tanggal Pengiriman]]))</f>
        <v>5</v>
      </c>
    </row>
    <row r="3731" spans="1:47" x14ac:dyDescent="0.25">
      <c r="A3731" s="2" t="s">
        <v>20343</v>
      </c>
      <c r="B3731" s="1">
        <v>46205</v>
      </c>
      <c r="C3731" s="2" t="s">
        <v>42</v>
      </c>
      <c r="D3731" s="2" t="s">
        <v>43</v>
      </c>
      <c r="E3731" s="2" t="s">
        <v>44</v>
      </c>
      <c r="F3731" s="2" t="s">
        <v>45</v>
      </c>
      <c r="G3731" s="2" t="s">
        <v>46</v>
      </c>
      <c r="H3731" s="2" t="s">
        <v>47</v>
      </c>
      <c r="I3731" s="2" t="s">
        <v>20344</v>
      </c>
      <c r="J3731" s="2" t="s">
        <v>20345</v>
      </c>
      <c r="K3731" s="2" t="s">
        <v>121</v>
      </c>
      <c r="L3731" s="2" t="s">
        <v>969</v>
      </c>
      <c r="M3731" s="2" t="s">
        <v>1593</v>
      </c>
      <c r="N3731" s="2" t="s">
        <v>20346</v>
      </c>
      <c r="O3731">
        <v>1</v>
      </c>
      <c r="P3731" s="2" t="s">
        <v>53</v>
      </c>
      <c r="Q3731">
        <v>100</v>
      </c>
      <c r="R3731">
        <v>0</v>
      </c>
      <c r="S3731" s="2" t="s">
        <v>54</v>
      </c>
      <c r="T3731" s="2" t="s">
        <v>55</v>
      </c>
      <c r="U3731" s="2" t="s">
        <v>225</v>
      </c>
      <c r="V3731" s="2"/>
      <c r="W3731">
        <v>77000</v>
      </c>
      <c r="X3731">
        <v>0</v>
      </c>
      <c r="Y3731">
        <v>0</v>
      </c>
      <c r="Z3731">
        <v>77000</v>
      </c>
      <c r="AB3731" s="2" t="s">
        <v>57</v>
      </c>
      <c r="AC3731">
        <v>30800</v>
      </c>
      <c r="AD3731">
        <v>46200</v>
      </c>
      <c r="AE3731">
        <v>181000</v>
      </c>
      <c r="AF3731">
        <v>2715</v>
      </c>
      <c r="AG3731" s="2"/>
      <c r="AH3731" s="2"/>
      <c r="AI3731" s="1"/>
      <c r="AJ3731" s="2"/>
      <c r="AK3731" s="2" t="s">
        <v>67</v>
      </c>
      <c r="AM3731" s="2" t="s">
        <v>59</v>
      </c>
      <c r="AP3731" s="2" t="s">
        <v>60</v>
      </c>
      <c r="AQ3731" s="2" t="s">
        <v>41</v>
      </c>
      <c r="AR3731">
        <v>104000</v>
      </c>
      <c r="AS3731" s="2" t="str">
        <f>_xlfn.IFNA(IF(VLOOKUP(all_resi[[#This Row],[No. Waybill]],settle_reconcile[No. Waybill],1,0)="","Recon","Recon"),"-")</f>
        <v>-</v>
      </c>
      <c r="AT3731" s="2">
        <f>all_resi[[#This Row],[Nilai COD]]-all_resi[[#This Row],[COD Fee]]-all_resi[[#This Row],[Total Biaya Setelah Diskon]]</f>
        <v>132085</v>
      </c>
      <c r="AU3731" s="2" t="str">
        <f>IF(all_resi[[#This Row],[Waktu Terima]]="","",_xlfn.DAYS(all_resi[[#This Row],[Waktu Terima]],all_resi[[#This Row],[Tanggal Pengiriman]]))</f>
        <v/>
      </c>
    </row>
    <row r="3732" spans="1:47" x14ac:dyDescent="0.25">
      <c r="A3732" s="2" t="s">
        <v>20347</v>
      </c>
      <c r="B3732" s="1">
        <v>46205</v>
      </c>
      <c r="C3732" s="2" t="s">
        <v>42</v>
      </c>
      <c r="D3732" s="2" t="s">
        <v>43</v>
      </c>
      <c r="E3732" s="2" t="s">
        <v>44</v>
      </c>
      <c r="F3732" s="2" t="s">
        <v>45</v>
      </c>
      <c r="G3732" s="2" t="s">
        <v>46</v>
      </c>
      <c r="H3732" s="2" t="s">
        <v>47</v>
      </c>
      <c r="I3732" s="2" t="s">
        <v>20348</v>
      </c>
      <c r="J3732" s="2" t="s">
        <v>20349</v>
      </c>
      <c r="K3732" s="2" t="s">
        <v>156</v>
      </c>
      <c r="L3732" s="2" t="s">
        <v>1694</v>
      </c>
      <c r="M3732" s="2" t="s">
        <v>1816</v>
      </c>
      <c r="N3732" s="2" t="s">
        <v>20350</v>
      </c>
      <c r="O3732">
        <v>1</v>
      </c>
      <c r="P3732" s="2" t="s">
        <v>53</v>
      </c>
      <c r="Q3732">
        <v>100</v>
      </c>
      <c r="R3732">
        <v>0</v>
      </c>
      <c r="S3732" s="2" t="s">
        <v>54</v>
      </c>
      <c r="T3732" s="2" t="s">
        <v>55</v>
      </c>
      <c r="U3732" s="2" t="s">
        <v>225</v>
      </c>
      <c r="V3732" s="2"/>
      <c r="W3732">
        <v>83000</v>
      </c>
      <c r="X3732">
        <v>0</v>
      </c>
      <c r="Y3732">
        <v>0</v>
      </c>
      <c r="Z3732">
        <v>83000</v>
      </c>
      <c r="AB3732" s="2" t="s">
        <v>57</v>
      </c>
      <c r="AC3732">
        <v>33200</v>
      </c>
      <c r="AD3732">
        <v>49800</v>
      </c>
      <c r="AE3732">
        <v>187000</v>
      </c>
      <c r="AF3732">
        <v>2805</v>
      </c>
      <c r="AG3732" s="2" t="s">
        <v>20348</v>
      </c>
      <c r="AH3732" s="2"/>
      <c r="AI3732" s="1">
        <v>46212</v>
      </c>
      <c r="AJ3732" s="2"/>
      <c r="AK3732" s="2" t="s">
        <v>58</v>
      </c>
      <c r="AM3732" s="2" t="s">
        <v>59</v>
      </c>
      <c r="AP3732" s="2" t="s">
        <v>60</v>
      </c>
      <c r="AQ3732" s="2" t="s">
        <v>41</v>
      </c>
      <c r="AR3732">
        <v>104000</v>
      </c>
      <c r="AS3732" s="2" t="str">
        <f>_xlfn.IFNA(IF(VLOOKUP(all_resi[[#This Row],[No. Waybill]],settle_reconcile[No. Waybill],1,0)="","Recon","Recon"),"-")</f>
        <v>-</v>
      </c>
      <c r="AT3732" s="2">
        <f>all_resi[[#This Row],[Nilai COD]]-all_resi[[#This Row],[COD Fee]]-all_resi[[#This Row],[Total Biaya Setelah Diskon]]</f>
        <v>134395</v>
      </c>
      <c r="AU3732" s="2">
        <f>IF(all_resi[[#This Row],[Waktu Terima]]="","",_xlfn.DAYS(all_resi[[#This Row],[Waktu Terima]],all_resi[[#This Row],[Tanggal Pengiriman]]))</f>
        <v>7</v>
      </c>
    </row>
    <row r="3733" spans="1:47" x14ac:dyDescent="0.25">
      <c r="A3733" s="2" t="s">
        <v>20351</v>
      </c>
      <c r="B3733" s="1">
        <v>46205</v>
      </c>
      <c r="C3733" s="2" t="s">
        <v>42</v>
      </c>
      <c r="D3733" s="2" t="s">
        <v>43</v>
      </c>
      <c r="E3733" s="2" t="s">
        <v>44</v>
      </c>
      <c r="F3733" s="2" t="s">
        <v>45</v>
      </c>
      <c r="G3733" s="2" t="s">
        <v>46</v>
      </c>
      <c r="H3733" s="2" t="s">
        <v>47</v>
      </c>
      <c r="I3733" s="2" t="s">
        <v>20352</v>
      </c>
      <c r="J3733" s="2" t="s">
        <v>20353</v>
      </c>
      <c r="K3733" s="2" t="s">
        <v>177</v>
      </c>
      <c r="L3733" s="2" t="s">
        <v>807</v>
      </c>
      <c r="M3733" s="2" t="s">
        <v>1836</v>
      </c>
      <c r="N3733" s="2" t="s">
        <v>20354</v>
      </c>
      <c r="O3733">
        <v>1</v>
      </c>
      <c r="P3733" s="2" t="s">
        <v>53</v>
      </c>
      <c r="Q3733">
        <v>100</v>
      </c>
      <c r="R3733">
        <v>0</v>
      </c>
      <c r="S3733" s="2" t="s">
        <v>54</v>
      </c>
      <c r="T3733" s="2" t="s">
        <v>55</v>
      </c>
      <c r="U3733" s="2" t="s">
        <v>207</v>
      </c>
      <c r="V3733" s="2"/>
      <c r="W3733">
        <v>64000</v>
      </c>
      <c r="X3733">
        <v>0</v>
      </c>
      <c r="Y3733">
        <v>0</v>
      </c>
      <c r="Z3733">
        <v>64000</v>
      </c>
      <c r="AB3733" s="2" t="s">
        <v>57</v>
      </c>
      <c r="AC3733">
        <v>25600</v>
      </c>
      <c r="AD3733">
        <v>38400</v>
      </c>
      <c r="AE3733">
        <v>135000</v>
      </c>
      <c r="AF3733">
        <v>2025</v>
      </c>
      <c r="AG3733" s="2"/>
      <c r="AH3733" s="2"/>
      <c r="AI3733" s="1"/>
      <c r="AJ3733" s="2"/>
      <c r="AK3733" s="2" t="s">
        <v>67</v>
      </c>
      <c r="AM3733" s="2" t="s">
        <v>59</v>
      </c>
      <c r="AP3733" s="2" t="s">
        <v>60</v>
      </c>
      <c r="AQ3733" s="2" t="s">
        <v>41</v>
      </c>
      <c r="AR3733">
        <v>71000</v>
      </c>
      <c r="AS3733" s="2" t="str">
        <f>_xlfn.IFNA(IF(VLOOKUP(all_resi[[#This Row],[No. Waybill]],settle_reconcile[No. Waybill],1,0)="","Recon","Recon"),"-")</f>
        <v>-</v>
      </c>
      <c r="AT3733" s="2">
        <f>all_resi[[#This Row],[Nilai COD]]-all_resi[[#This Row],[COD Fee]]-all_resi[[#This Row],[Total Biaya Setelah Diskon]]</f>
        <v>94575</v>
      </c>
      <c r="AU3733" s="2" t="str">
        <f>IF(all_resi[[#This Row],[Waktu Terima]]="","",_xlfn.DAYS(all_resi[[#This Row],[Waktu Terima]],all_resi[[#This Row],[Tanggal Pengiriman]]))</f>
        <v/>
      </c>
    </row>
    <row r="3734" spans="1:47" x14ac:dyDescent="0.25">
      <c r="A3734" s="2" t="s">
        <v>20355</v>
      </c>
      <c r="B3734" s="1">
        <v>46205</v>
      </c>
      <c r="C3734" s="2" t="s">
        <v>42</v>
      </c>
      <c r="D3734" s="2" t="s">
        <v>43</v>
      </c>
      <c r="E3734" s="2" t="s">
        <v>44</v>
      </c>
      <c r="F3734" s="2" t="s">
        <v>45</v>
      </c>
      <c r="G3734" s="2" t="s">
        <v>46</v>
      </c>
      <c r="H3734" s="2" t="s">
        <v>47</v>
      </c>
      <c r="I3734" s="2" t="s">
        <v>20356</v>
      </c>
      <c r="J3734" s="2" t="s">
        <v>20357</v>
      </c>
      <c r="K3734" s="2" t="s">
        <v>177</v>
      </c>
      <c r="L3734" s="2" t="s">
        <v>862</v>
      </c>
      <c r="M3734" s="2" t="s">
        <v>2993</v>
      </c>
      <c r="N3734" s="2" t="s">
        <v>20358</v>
      </c>
      <c r="O3734">
        <v>1</v>
      </c>
      <c r="P3734" s="2" t="s">
        <v>53</v>
      </c>
      <c r="Q3734">
        <v>100</v>
      </c>
      <c r="R3734">
        <v>0</v>
      </c>
      <c r="S3734" s="2" t="s">
        <v>54</v>
      </c>
      <c r="T3734" s="2" t="s">
        <v>55</v>
      </c>
      <c r="U3734" s="2" t="s">
        <v>225</v>
      </c>
      <c r="V3734" s="2"/>
      <c r="W3734">
        <v>114000</v>
      </c>
      <c r="X3734">
        <v>0</v>
      </c>
      <c r="Y3734">
        <v>0</v>
      </c>
      <c r="Z3734">
        <v>114000</v>
      </c>
      <c r="AB3734" s="2" t="s">
        <v>57</v>
      </c>
      <c r="AC3734">
        <v>45600</v>
      </c>
      <c r="AD3734">
        <v>68400</v>
      </c>
      <c r="AE3734">
        <v>218000</v>
      </c>
      <c r="AF3734">
        <v>3270</v>
      </c>
      <c r="AG3734" s="2"/>
      <c r="AH3734" s="2"/>
      <c r="AI3734" s="1"/>
      <c r="AJ3734" s="2"/>
      <c r="AK3734" s="2" t="s">
        <v>67</v>
      </c>
      <c r="AM3734" s="2" t="s">
        <v>59</v>
      </c>
      <c r="AP3734" s="2" t="s">
        <v>60</v>
      </c>
      <c r="AQ3734" s="2" t="s">
        <v>41</v>
      </c>
      <c r="AR3734">
        <v>104000</v>
      </c>
      <c r="AS3734" s="2" t="str">
        <f>_xlfn.IFNA(IF(VLOOKUP(all_resi[[#This Row],[No. Waybill]],settle_reconcile[No. Waybill],1,0)="","Recon","Recon"),"-")</f>
        <v>-</v>
      </c>
      <c r="AT3734" s="2">
        <f>all_resi[[#This Row],[Nilai COD]]-all_resi[[#This Row],[COD Fee]]-all_resi[[#This Row],[Total Biaya Setelah Diskon]]</f>
        <v>146330</v>
      </c>
      <c r="AU3734" s="2" t="str">
        <f>IF(all_resi[[#This Row],[Waktu Terima]]="","",_xlfn.DAYS(all_resi[[#This Row],[Waktu Terima]],all_resi[[#This Row],[Tanggal Pengiriman]]))</f>
        <v/>
      </c>
    </row>
    <row r="3735" spans="1:47" x14ac:dyDescent="0.25">
      <c r="A3735" s="2" t="s">
        <v>20359</v>
      </c>
      <c r="B3735" s="1">
        <v>46205</v>
      </c>
      <c r="C3735" s="2" t="s">
        <v>42</v>
      </c>
      <c r="D3735" s="2" t="s">
        <v>43</v>
      </c>
      <c r="E3735" s="2" t="s">
        <v>44</v>
      </c>
      <c r="F3735" s="2" t="s">
        <v>45</v>
      </c>
      <c r="G3735" s="2" t="s">
        <v>46</v>
      </c>
      <c r="H3735" s="2" t="s">
        <v>47</v>
      </c>
      <c r="I3735" s="2" t="s">
        <v>20360</v>
      </c>
      <c r="J3735" s="2" t="s">
        <v>20361</v>
      </c>
      <c r="K3735" s="2" t="s">
        <v>156</v>
      </c>
      <c r="L3735" s="2" t="s">
        <v>2083</v>
      </c>
      <c r="M3735" s="2" t="s">
        <v>9476</v>
      </c>
      <c r="N3735" s="2" t="s">
        <v>20362</v>
      </c>
      <c r="O3735">
        <v>1</v>
      </c>
      <c r="P3735" s="2" t="s">
        <v>53</v>
      </c>
      <c r="Q3735">
        <v>100</v>
      </c>
      <c r="R3735">
        <v>0</v>
      </c>
      <c r="S3735" s="2" t="s">
        <v>54</v>
      </c>
      <c r="T3735" s="2" t="s">
        <v>55</v>
      </c>
      <c r="U3735" s="2" t="s">
        <v>207</v>
      </c>
      <c r="V3735" s="2"/>
      <c r="W3735">
        <v>85000</v>
      </c>
      <c r="X3735">
        <v>0</v>
      </c>
      <c r="Y3735">
        <v>0</v>
      </c>
      <c r="Z3735">
        <v>85000</v>
      </c>
      <c r="AB3735" s="2" t="s">
        <v>57</v>
      </c>
      <c r="AC3735">
        <v>34000</v>
      </c>
      <c r="AD3735">
        <v>51000</v>
      </c>
      <c r="AE3735">
        <v>160000</v>
      </c>
      <c r="AF3735">
        <v>2400</v>
      </c>
      <c r="AG3735" s="2"/>
      <c r="AH3735" s="2"/>
      <c r="AI3735" s="1"/>
      <c r="AJ3735" s="2"/>
      <c r="AK3735" s="2" t="s">
        <v>67</v>
      </c>
      <c r="AM3735" s="2" t="s">
        <v>59</v>
      </c>
      <c r="AP3735" s="2" t="s">
        <v>60</v>
      </c>
      <c r="AQ3735" s="2" t="s">
        <v>41</v>
      </c>
      <c r="AR3735">
        <v>75000</v>
      </c>
      <c r="AS3735" s="2" t="str">
        <f>_xlfn.IFNA(IF(VLOOKUP(all_resi[[#This Row],[No. Waybill]],settle_reconcile[No. Waybill],1,0)="","Recon","Recon"),"-")</f>
        <v>-</v>
      </c>
      <c r="AT3735" s="2">
        <f>all_resi[[#This Row],[Nilai COD]]-all_resi[[#This Row],[COD Fee]]-all_resi[[#This Row],[Total Biaya Setelah Diskon]]</f>
        <v>106600</v>
      </c>
      <c r="AU3735" s="2" t="str">
        <f>IF(all_resi[[#This Row],[Waktu Terima]]="","",_xlfn.DAYS(all_resi[[#This Row],[Waktu Terima]],all_resi[[#This Row],[Tanggal Pengiriman]]))</f>
        <v/>
      </c>
    </row>
    <row r="3736" spans="1:47" x14ac:dyDescent="0.25">
      <c r="A3736" s="2" t="s">
        <v>20363</v>
      </c>
      <c r="B3736" s="1">
        <v>46205</v>
      </c>
      <c r="C3736" s="2" t="s">
        <v>42</v>
      </c>
      <c r="D3736" s="2" t="s">
        <v>43</v>
      </c>
      <c r="E3736" s="2" t="s">
        <v>44</v>
      </c>
      <c r="F3736" s="2" t="s">
        <v>45</v>
      </c>
      <c r="G3736" s="2" t="s">
        <v>46</v>
      </c>
      <c r="H3736" s="2" t="s">
        <v>47</v>
      </c>
      <c r="I3736" s="2" t="s">
        <v>20364</v>
      </c>
      <c r="J3736" s="2" t="s">
        <v>20365</v>
      </c>
      <c r="K3736" s="2" t="s">
        <v>126</v>
      </c>
      <c r="L3736" s="2" t="s">
        <v>587</v>
      </c>
      <c r="M3736" s="2" t="s">
        <v>588</v>
      </c>
      <c r="N3736" s="2" t="s">
        <v>20366</v>
      </c>
      <c r="O3736">
        <v>1</v>
      </c>
      <c r="P3736" s="2" t="s">
        <v>53</v>
      </c>
      <c r="Q3736">
        <v>100</v>
      </c>
      <c r="R3736">
        <v>0</v>
      </c>
      <c r="S3736" s="2" t="s">
        <v>54</v>
      </c>
      <c r="T3736" s="2" t="s">
        <v>55</v>
      </c>
      <c r="U3736" s="2" t="s">
        <v>97</v>
      </c>
      <c r="V3736" s="2"/>
      <c r="W3736">
        <v>63000</v>
      </c>
      <c r="X3736">
        <v>0</v>
      </c>
      <c r="Y3736">
        <v>0</v>
      </c>
      <c r="Z3736">
        <v>63000</v>
      </c>
      <c r="AB3736" s="2" t="s">
        <v>57</v>
      </c>
      <c r="AC3736">
        <v>25200</v>
      </c>
      <c r="AD3736">
        <v>37800</v>
      </c>
      <c r="AE3736">
        <v>130000</v>
      </c>
      <c r="AF3736">
        <v>1950</v>
      </c>
      <c r="AG3736" s="2"/>
      <c r="AH3736" s="2"/>
      <c r="AI3736" s="1"/>
      <c r="AJ3736" s="2"/>
      <c r="AK3736" s="2" t="s">
        <v>67</v>
      </c>
      <c r="AM3736" s="2" t="s">
        <v>59</v>
      </c>
      <c r="AP3736" s="2" t="s">
        <v>60</v>
      </c>
      <c r="AQ3736" s="2" t="s">
        <v>41</v>
      </c>
      <c r="AR3736">
        <v>67000</v>
      </c>
      <c r="AS3736" s="2" t="str">
        <f>_xlfn.IFNA(IF(VLOOKUP(all_resi[[#This Row],[No. Waybill]],settle_reconcile[No. Waybill],1,0)="","Recon","Recon"),"-")</f>
        <v>-</v>
      </c>
      <c r="AT3736" s="2">
        <f>all_resi[[#This Row],[Nilai COD]]-all_resi[[#This Row],[COD Fee]]-all_resi[[#This Row],[Total Biaya Setelah Diskon]]</f>
        <v>90250</v>
      </c>
      <c r="AU3736" s="2" t="str">
        <f>IF(all_resi[[#This Row],[Waktu Terima]]="","",_xlfn.DAYS(all_resi[[#This Row],[Waktu Terima]],all_resi[[#This Row],[Tanggal Pengiriman]]))</f>
        <v/>
      </c>
    </row>
    <row r="3737" spans="1:47" x14ac:dyDescent="0.25">
      <c r="A3737" s="2" t="s">
        <v>20367</v>
      </c>
      <c r="B3737" s="1">
        <v>46205</v>
      </c>
      <c r="C3737" s="2" t="s">
        <v>42</v>
      </c>
      <c r="D3737" s="2" t="s">
        <v>43</v>
      </c>
      <c r="E3737" s="2" t="s">
        <v>44</v>
      </c>
      <c r="F3737" s="2" t="s">
        <v>45</v>
      </c>
      <c r="G3737" s="2" t="s">
        <v>46</v>
      </c>
      <c r="H3737" s="2" t="s">
        <v>47</v>
      </c>
      <c r="I3737" s="2" t="s">
        <v>20368</v>
      </c>
      <c r="J3737" s="2" t="s">
        <v>20369</v>
      </c>
      <c r="K3737" s="2" t="s">
        <v>156</v>
      </c>
      <c r="L3737" s="2" t="s">
        <v>1694</v>
      </c>
      <c r="M3737" s="2" t="s">
        <v>1816</v>
      </c>
      <c r="N3737" s="2" t="s">
        <v>20370</v>
      </c>
      <c r="O3737">
        <v>1</v>
      </c>
      <c r="P3737" s="2" t="s">
        <v>53</v>
      </c>
      <c r="Q3737">
        <v>100</v>
      </c>
      <c r="R3737">
        <v>0</v>
      </c>
      <c r="S3737" s="2" t="s">
        <v>54</v>
      </c>
      <c r="T3737" s="2" t="s">
        <v>55</v>
      </c>
      <c r="U3737" s="2" t="s">
        <v>97</v>
      </c>
      <c r="V3737" s="2"/>
      <c r="W3737">
        <v>83000</v>
      </c>
      <c r="X3737">
        <v>0</v>
      </c>
      <c r="Y3737">
        <v>0</v>
      </c>
      <c r="Z3737">
        <v>83000</v>
      </c>
      <c r="AB3737" s="2" t="s">
        <v>57</v>
      </c>
      <c r="AC3737">
        <v>33200</v>
      </c>
      <c r="AD3737">
        <v>49800</v>
      </c>
      <c r="AE3737">
        <v>153000</v>
      </c>
      <c r="AF3737">
        <v>2295</v>
      </c>
      <c r="AG3737" s="2"/>
      <c r="AH3737" s="2"/>
      <c r="AI3737" s="1"/>
      <c r="AJ3737" s="2"/>
      <c r="AK3737" s="2" t="s">
        <v>67</v>
      </c>
      <c r="AM3737" s="2" t="s">
        <v>59</v>
      </c>
      <c r="AP3737" s="2" t="s">
        <v>60</v>
      </c>
      <c r="AQ3737" s="2" t="s">
        <v>41</v>
      </c>
      <c r="AR3737">
        <v>70000</v>
      </c>
      <c r="AS3737" s="2" t="str">
        <f>_xlfn.IFNA(IF(VLOOKUP(all_resi[[#This Row],[No. Waybill]],settle_reconcile[No. Waybill],1,0)="","Recon","Recon"),"-")</f>
        <v>-</v>
      </c>
      <c r="AT3737" s="2">
        <f>all_resi[[#This Row],[Nilai COD]]-all_resi[[#This Row],[COD Fee]]-all_resi[[#This Row],[Total Biaya Setelah Diskon]]</f>
        <v>100905</v>
      </c>
      <c r="AU3737" s="2" t="str">
        <f>IF(all_resi[[#This Row],[Waktu Terima]]="","",_xlfn.DAYS(all_resi[[#This Row],[Waktu Terima]],all_resi[[#This Row],[Tanggal Pengiriman]]))</f>
        <v/>
      </c>
    </row>
    <row r="3738" spans="1:47" x14ac:dyDescent="0.25">
      <c r="A3738" s="2" t="s">
        <v>19708</v>
      </c>
      <c r="B3738" s="1">
        <v>46205</v>
      </c>
      <c r="C3738" s="2" t="s">
        <v>42</v>
      </c>
      <c r="D3738" s="2" t="s">
        <v>43</v>
      </c>
      <c r="E3738" s="2" t="s">
        <v>44</v>
      </c>
      <c r="F3738" s="2" t="s">
        <v>45</v>
      </c>
      <c r="G3738" s="2" t="s">
        <v>46</v>
      </c>
      <c r="H3738" s="2" t="s">
        <v>47</v>
      </c>
      <c r="I3738" s="2" t="s">
        <v>19709</v>
      </c>
      <c r="J3738" s="2" t="s">
        <v>20371</v>
      </c>
      <c r="K3738" s="2" t="s">
        <v>143</v>
      </c>
      <c r="L3738" s="2" t="s">
        <v>548</v>
      </c>
      <c r="M3738" s="2" t="s">
        <v>11015</v>
      </c>
      <c r="N3738" s="2" t="s">
        <v>20372</v>
      </c>
      <c r="O3738">
        <v>1</v>
      </c>
      <c r="P3738" s="2" t="s">
        <v>53</v>
      </c>
      <c r="Q3738">
        <v>100</v>
      </c>
      <c r="R3738">
        <v>0</v>
      </c>
      <c r="S3738" s="2" t="s">
        <v>54</v>
      </c>
      <c r="T3738" s="2" t="s">
        <v>55</v>
      </c>
      <c r="U3738" s="2" t="s">
        <v>147</v>
      </c>
      <c r="V3738" s="2"/>
      <c r="W3738">
        <v>19000</v>
      </c>
      <c r="X3738">
        <v>0</v>
      </c>
      <c r="Y3738">
        <v>0</v>
      </c>
      <c r="Z3738">
        <v>19000</v>
      </c>
      <c r="AB3738" s="2" t="s">
        <v>57</v>
      </c>
      <c r="AC3738">
        <v>12000</v>
      </c>
      <c r="AD3738">
        <v>7000</v>
      </c>
      <c r="AE3738">
        <v>89000</v>
      </c>
      <c r="AF3738">
        <v>1335</v>
      </c>
      <c r="AG3738" s="2" t="s">
        <v>19709</v>
      </c>
      <c r="AH3738" s="2"/>
      <c r="AI3738" s="1">
        <v>46207</v>
      </c>
      <c r="AJ3738" s="2"/>
      <c r="AK3738" s="2" t="s">
        <v>58</v>
      </c>
      <c r="AM3738" s="2" t="s">
        <v>59</v>
      </c>
      <c r="AP3738" s="2" t="s">
        <v>60</v>
      </c>
      <c r="AQ3738" s="2" t="s">
        <v>41</v>
      </c>
      <c r="AR3738">
        <v>70000</v>
      </c>
      <c r="AS3738" s="2" t="str">
        <f>_xlfn.IFNA(IF(VLOOKUP(all_resi[[#This Row],[No. Waybill]],settle_reconcile[No. Waybill],1,0)="","Recon","Recon"),"-")</f>
        <v>Recon</v>
      </c>
      <c r="AT3738" s="2">
        <f>all_resi[[#This Row],[Nilai COD]]-all_resi[[#This Row],[COD Fee]]-all_resi[[#This Row],[Total Biaya Setelah Diskon]]</f>
        <v>80665</v>
      </c>
      <c r="AU3738" s="2">
        <f>IF(all_resi[[#This Row],[Waktu Terima]]="","",_xlfn.DAYS(all_resi[[#This Row],[Waktu Terima]],all_resi[[#This Row],[Tanggal Pengiriman]]))</f>
        <v>2</v>
      </c>
    </row>
    <row r="3739" spans="1:47" x14ac:dyDescent="0.25">
      <c r="A3739" s="2" t="s">
        <v>19867</v>
      </c>
      <c r="B3739" s="1">
        <v>46205</v>
      </c>
      <c r="C3739" s="2" t="s">
        <v>42</v>
      </c>
      <c r="D3739" s="2" t="s">
        <v>43</v>
      </c>
      <c r="E3739" s="2" t="s">
        <v>44</v>
      </c>
      <c r="F3739" s="2" t="s">
        <v>45</v>
      </c>
      <c r="G3739" s="2" t="s">
        <v>46</v>
      </c>
      <c r="H3739" s="2" t="s">
        <v>80</v>
      </c>
      <c r="I3739" s="2" t="s">
        <v>19868</v>
      </c>
      <c r="J3739" s="2" t="s">
        <v>20373</v>
      </c>
      <c r="K3739" s="2" t="s">
        <v>49</v>
      </c>
      <c r="L3739" s="2" t="s">
        <v>50</v>
      </c>
      <c r="M3739" s="2" t="s">
        <v>51</v>
      </c>
      <c r="N3739" s="2" t="s">
        <v>20374</v>
      </c>
      <c r="O3739">
        <v>1</v>
      </c>
      <c r="P3739" s="2" t="s">
        <v>53</v>
      </c>
      <c r="Q3739">
        <v>100</v>
      </c>
      <c r="R3739">
        <v>0</v>
      </c>
      <c r="S3739" s="2" t="s">
        <v>54</v>
      </c>
      <c r="T3739" s="2" t="s">
        <v>55</v>
      </c>
      <c r="U3739" s="2" t="s">
        <v>305</v>
      </c>
      <c r="V3739" s="2"/>
      <c r="W3739">
        <v>63000</v>
      </c>
      <c r="X3739">
        <v>0</v>
      </c>
      <c r="Y3739">
        <v>0</v>
      </c>
      <c r="Z3739">
        <v>63000</v>
      </c>
      <c r="AB3739" s="2" t="s">
        <v>57</v>
      </c>
      <c r="AC3739">
        <v>25200</v>
      </c>
      <c r="AD3739">
        <v>37800</v>
      </c>
      <c r="AE3739">
        <v>134000</v>
      </c>
      <c r="AF3739">
        <v>2010</v>
      </c>
      <c r="AG3739" s="2" t="s">
        <v>19868</v>
      </c>
      <c r="AH3739" s="2"/>
      <c r="AI3739" s="1">
        <v>46209</v>
      </c>
      <c r="AJ3739" s="2" t="s">
        <v>87</v>
      </c>
      <c r="AK3739" s="2" t="s">
        <v>58</v>
      </c>
      <c r="AM3739" s="2" t="s">
        <v>59</v>
      </c>
      <c r="AP3739" s="2" t="s">
        <v>60</v>
      </c>
      <c r="AQ3739" s="2" t="s">
        <v>41</v>
      </c>
      <c r="AR3739">
        <v>71000</v>
      </c>
      <c r="AS3739" s="2" t="str">
        <f>_xlfn.IFNA(IF(VLOOKUP(all_resi[[#This Row],[No. Waybill]],settle_reconcile[No. Waybill],1,0)="","Recon","Recon"),"-")</f>
        <v>Recon</v>
      </c>
      <c r="AT3739" s="2">
        <f>all_resi[[#This Row],[Nilai COD]]-all_resi[[#This Row],[COD Fee]]-all_resi[[#This Row],[Total Biaya Setelah Diskon]]</f>
        <v>94190</v>
      </c>
      <c r="AU3739" s="2">
        <f>IF(all_resi[[#This Row],[Waktu Terima]]="","",_xlfn.DAYS(all_resi[[#This Row],[Waktu Terima]],all_resi[[#This Row],[Tanggal Pengiriman]]))</f>
        <v>4</v>
      </c>
    </row>
    <row r="3740" spans="1:47" x14ac:dyDescent="0.25">
      <c r="A3740" s="2" t="s">
        <v>20375</v>
      </c>
      <c r="B3740" s="1">
        <v>46205</v>
      </c>
      <c r="C3740" s="2" t="s">
        <v>42</v>
      </c>
      <c r="D3740" s="2" t="s">
        <v>43</v>
      </c>
      <c r="E3740" s="2" t="s">
        <v>44</v>
      </c>
      <c r="F3740" s="2" t="s">
        <v>45</v>
      </c>
      <c r="G3740" s="2" t="s">
        <v>46</v>
      </c>
      <c r="H3740" s="2" t="s">
        <v>47</v>
      </c>
      <c r="I3740" s="2" t="s">
        <v>20376</v>
      </c>
      <c r="J3740" s="2" t="s">
        <v>20377</v>
      </c>
      <c r="K3740" s="2" t="s">
        <v>177</v>
      </c>
      <c r="L3740" s="2" t="s">
        <v>178</v>
      </c>
      <c r="M3740" s="2" t="s">
        <v>15303</v>
      </c>
      <c r="N3740" s="2" t="s">
        <v>20378</v>
      </c>
      <c r="O3740">
        <v>1</v>
      </c>
      <c r="P3740" s="2" t="s">
        <v>53</v>
      </c>
      <c r="Q3740">
        <v>100</v>
      </c>
      <c r="R3740">
        <v>0</v>
      </c>
      <c r="S3740" s="2" t="s">
        <v>54</v>
      </c>
      <c r="T3740" s="2" t="s">
        <v>55</v>
      </c>
      <c r="U3740" s="2" t="s">
        <v>207</v>
      </c>
      <c r="V3740" s="2"/>
      <c r="W3740">
        <v>72000</v>
      </c>
      <c r="X3740">
        <v>0</v>
      </c>
      <c r="Y3740">
        <v>0</v>
      </c>
      <c r="Z3740">
        <v>72000</v>
      </c>
      <c r="AB3740" s="2" t="s">
        <v>57</v>
      </c>
      <c r="AC3740">
        <v>28800</v>
      </c>
      <c r="AD3740">
        <v>43200</v>
      </c>
      <c r="AE3740">
        <v>142000</v>
      </c>
      <c r="AF3740">
        <v>2130</v>
      </c>
      <c r="AG3740" s="2" t="s">
        <v>20376</v>
      </c>
      <c r="AH3740" s="2"/>
      <c r="AI3740" s="1">
        <v>46211</v>
      </c>
      <c r="AJ3740" s="2"/>
      <c r="AK3740" s="2" t="s">
        <v>58</v>
      </c>
      <c r="AM3740" s="2" t="s">
        <v>59</v>
      </c>
      <c r="AP3740" s="2" t="s">
        <v>60</v>
      </c>
      <c r="AQ3740" s="2" t="s">
        <v>41</v>
      </c>
      <c r="AR3740">
        <v>70000</v>
      </c>
      <c r="AS3740" s="2" t="str">
        <f>_xlfn.IFNA(IF(VLOOKUP(all_resi[[#This Row],[No. Waybill]],settle_reconcile[No. Waybill],1,0)="","Recon","Recon"),"-")</f>
        <v>-</v>
      </c>
      <c r="AT3740" s="2">
        <f>all_resi[[#This Row],[Nilai COD]]-all_resi[[#This Row],[COD Fee]]-all_resi[[#This Row],[Total Biaya Setelah Diskon]]</f>
        <v>96670</v>
      </c>
      <c r="AU3740" s="2">
        <f>IF(all_resi[[#This Row],[Waktu Terima]]="","",_xlfn.DAYS(all_resi[[#This Row],[Waktu Terima]],all_resi[[#This Row],[Tanggal Pengiriman]]))</f>
        <v>6</v>
      </c>
    </row>
    <row r="3741" spans="1:47" x14ac:dyDescent="0.25">
      <c r="A3741" s="2" t="s">
        <v>19713</v>
      </c>
      <c r="B3741" s="1">
        <v>46205</v>
      </c>
      <c r="C3741" s="2" t="s">
        <v>42</v>
      </c>
      <c r="D3741" s="2" t="s">
        <v>43</v>
      </c>
      <c r="E3741" s="2" t="s">
        <v>44</v>
      </c>
      <c r="F3741" s="2" t="s">
        <v>45</v>
      </c>
      <c r="G3741" s="2" t="s">
        <v>46</v>
      </c>
      <c r="H3741" s="2" t="s">
        <v>47</v>
      </c>
      <c r="I3741" s="2" t="s">
        <v>19714</v>
      </c>
      <c r="J3741" s="2" t="s">
        <v>20379</v>
      </c>
      <c r="K3741" s="2" t="s">
        <v>143</v>
      </c>
      <c r="L3741" s="2" t="s">
        <v>8644</v>
      </c>
      <c r="M3741" s="2" t="s">
        <v>20380</v>
      </c>
      <c r="N3741" s="2" t="s">
        <v>20381</v>
      </c>
      <c r="O3741">
        <v>1</v>
      </c>
      <c r="P3741" s="2" t="s">
        <v>53</v>
      </c>
      <c r="Q3741">
        <v>100</v>
      </c>
      <c r="R3741">
        <v>0</v>
      </c>
      <c r="S3741" s="2" t="s">
        <v>54</v>
      </c>
      <c r="T3741" s="2" t="s">
        <v>55</v>
      </c>
      <c r="U3741" s="2" t="s">
        <v>147</v>
      </c>
      <c r="V3741" s="2"/>
      <c r="W3741">
        <v>26000</v>
      </c>
      <c r="X3741">
        <v>0</v>
      </c>
      <c r="Y3741">
        <v>0</v>
      </c>
      <c r="Z3741">
        <v>26000</v>
      </c>
      <c r="AB3741" s="2" t="s">
        <v>57</v>
      </c>
      <c r="AC3741">
        <v>19000</v>
      </c>
      <c r="AD3741">
        <v>7000</v>
      </c>
      <c r="AE3741">
        <v>96000</v>
      </c>
      <c r="AF3741">
        <v>1440</v>
      </c>
      <c r="AG3741" s="2" t="s">
        <v>19714</v>
      </c>
      <c r="AH3741" s="2"/>
      <c r="AI3741" s="1">
        <v>46207</v>
      </c>
      <c r="AJ3741" s="2"/>
      <c r="AK3741" s="2" t="s">
        <v>58</v>
      </c>
      <c r="AM3741" s="2" t="s">
        <v>59</v>
      </c>
      <c r="AP3741" s="2" t="s">
        <v>60</v>
      </c>
      <c r="AQ3741" s="2" t="s">
        <v>41</v>
      </c>
      <c r="AR3741">
        <v>70000</v>
      </c>
      <c r="AS3741" s="2" t="str">
        <f>_xlfn.IFNA(IF(VLOOKUP(all_resi[[#This Row],[No. Waybill]],settle_reconcile[No. Waybill],1,0)="","Recon","Recon"),"-")</f>
        <v>Recon</v>
      </c>
      <c r="AT3741" s="2">
        <f>all_resi[[#This Row],[Nilai COD]]-all_resi[[#This Row],[COD Fee]]-all_resi[[#This Row],[Total Biaya Setelah Diskon]]</f>
        <v>87560</v>
      </c>
      <c r="AU3741" s="2">
        <f>IF(all_resi[[#This Row],[Waktu Terima]]="","",_xlfn.DAYS(all_resi[[#This Row],[Waktu Terima]],all_resi[[#This Row],[Tanggal Pengiriman]]))</f>
        <v>2</v>
      </c>
    </row>
    <row r="3742" spans="1:47" x14ac:dyDescent="0.25">
      <c r="A3742" s="2" t="s">
        <v>20382</v>
      </c>
      <c r="B3742" s="1">
        <v>46205</v>
      </c>
      <c r="C3742" s="2" t="s">
        <v>42</v>
      </c>
      <c r="D3742" s="2" t="s">
        <v>43</v>
      </c>
      <c r="E3742" s="2" t="s">
        <v>44</v>
      </c>
      <c r="F3742" s="2" t="s">
        <v>45</v>
      </c>
      <c r="G3742" s="2" t="s">
        <v>46</v>
      </c>
      <c r="H3742" s="2" t="s">
        <v>47</v>
      </c>
      <c r="I3742" s="2" t="s">
        <v>20383</v>
      </c>
      <c r="J3742" s="2" t="s">
        <v>20384</v>
      </c>
      <c r="K3742" s="2" t="s">
        <v>82</v>
      </c>
      <c r="L3742" s="2" t="s">
        <v>3140</v>
      </c>
      <c r="M3742" s="2" t="s">
        <v>3141</v>
      </c>
      <c r="N3742" s="2" t="s">
        <v>20385</v>
      </c>
      <c r="O3742">
        <v>1</v>
      </c>
      <c r="P3742" s="2" t="s">
        <v>53</v>
      </c>
      <c r="Q3742">
        <v>100</v>
      </c>
      <c r="R3742">
        <v>0</v>
      </c>
      <c r="S3742" s="2" t="s">
        <v>54</v>
      </c>
      <c r="T3742" s="2" t="s">
        <v>55</v>
      </c>
      <c r="U3742" s="2" t="s">
        <v>97</v>
      </c>
      <c r="V3742" s="2"/>
      <c r="W3742">
        <v>85000</v>
      </c>
      <c r="X3742">
        <v>0</v>
      </c>
      <c r="Y3742">
        <v>0</v>
      </c>
      <c r="Z3742">
        <v>85000</v>
      </c>
      <c r="AB3742" s="2" t="s">
        <v>57</v>
      </c>
      <c r="AC3742">
        <v>34000</v>
      </c>
      <c r="AD3742">
        <v>51000</v>
      </c>
      <c r="AE3742">
        <v>155000</v>
      </c>
      <c r="AF3742">
        <v>2325</v>
      </c>
      <c r="AG3742" s="2"/>
      <c r="AH3742" s="2"/>
      <c r="AI3742" s="1"/>
      <c r="AJ3742" s="2"/>
      <c r="AK3742" s="2" t="s">
        <v>67</v>
      </c>
      <c r="AM3742" s="2" t="s">
        <v>59</v>
      </c>
      <c r="AP3742" s="2" t="s">
        <v>60</v>
      </c>
      <c r="AQ3742" s="2" t="s">
        <v>41</v>
      </c>
      <c r="AR3742">
        <v>70000</v>
      </c>
      <c r="AS3742" s="2" t="str">
        <f>_xlfn.IFNA(IF(VLOOKUP(all_resi[[#This Row],[No. Waybill]],settle_reconcile[No. Waybill],1,0)="","Recon","Recon"),"-")</f>
        <v>-</v>
      </c>
      <c r="AT3742" s="2">
        <f>all_resi[[#This Row],[Nilai COD]]-all_resi[[#This Row],[COD Fee]]-all_resi[[#This Row],[Total Biaya Setelah Diskon]]</f>
        <v>101675</v>
      </c>
      <c r="AU3742" s="2" t="str">
        <f>IF(all_resi[[#This Row],[Waktu Terima]]="","",_xlfn.DAYS(all_resi[[#This Row],[Waktu Terima]],all_resi[[#This Row],[Tanggal Pengiriman]]))</f>
        <v/>
      </c>
    </row>
    <row r="3743" spans="1:47" x14ac:dyDescent="0.25">
      <c r="A3743" s="2" t="s">
        <v>20386</v>
      </c>
      <c r="B3743" s="1">
        <v>46205</v>
      </c>
      <c r="C3743" s="2" t="s">
        <v>42</v>
      </c>
      <c r="D3743" s="2" t="s">
        <v>43</v>
      </c>
      <c r="E3743" s="2" t="s">
        <v>44</v>
      </c>
      <c r="F3743" s="2" t="s">
        <v>45</v>
      </c>
      <c r="G3743" s="2" t="s">
        <v>46</v>
      </c>
      <c r="H3743" s="2" t="s">
        <v>47</v>
      </c>
      <c r="I3743" s="2" t="s">
        <v>20387</v>
      </c>
      <c r="J3743" s="2" t="s">
        <v>20388</v>
      </c>
      <c r="K3743" s="2" t="s">
        <v>286</v>
      </c>
      <c r="L3743" s="2" t="s">
        <v>8757</v>
      </c>
      <c r="M3743" s="2" t="s">
        <v>20389</v>
      </c>
      <c r="N3743" s="2" t="s">
        <v>20390</v>
      </c>
      <c r="O3743">
        <v>1</v>
      </c>
      <c r="P3743" s="2" t="s">
        <v>53</v>
      </c>
      <c r="Q3743">
        <v>100</v>
      </c>
      <c r="R3743">
        <v>0</v>
      </c>
      <c r="S3743" s="2" t="s">
        <v>54</v>
      </c>
      <c r="T3743" s="2" t="s">
        <v>55</v>
      </c>
      <c r="U3743" s="2" t="s">
        <v>97</v>
      </c>
      <c r="V3743" s="2"/>
      <c r="W3743">
        <v>124000</v>
      </c>
      <c r="X3743">
        <v>0</v>
      </c>
      <c r="Y3743">
        <v>0</v>
      </c>
      <c r="Z3743">
        <v>124000</v>
      </c>
      <c r="AB3743" s="2" t="s">
        <v>57</v>
      </c>
      <c r="AC3743">
        <v>49600</v>
      </c>
      <c r="AD3743">
        <v>74400</v>
      </c>
      <c r="AE3743">
        <v>194000</v>
      </c>
      <c r="AF3743">
        <v>2910</v>
      </c>
      <c r="AG3743" s="2"/>
      <c r="AH3743" s="2"/>
      <c r="AI3743" s="1"/>
      <c r="AJ3743" s="2"/>
      <c r="AK3743" s="2" t="s">
        <v>67</v>
      </c>
      <c r="AM3743" s="2" t="s">
        <v>59</v>
      </c>
      <c r="AP3743" s="2" t="s">
        <v>60</v>
      </c>
      <c r="AQ3743" s="2" t="s">
        <v>41</v>
      </c>
      <c r="AR3743">
        <v>70000</v>
      </c>
      <c r="AS3743" s="2" t="str">
        <f>_xlfn.IFNA(IF(VLOOKUP(all_resi[[#This Row],[No. Waybill]],settle_reconcile[No. Waybill],1,0)="","Recon","Recon"),"-")</f>
        <v>-</v>
      </c>
      <c r="AT3743" s="2">
        <f>all_resi[[#This Row],[Nilai COD]]-all_resi[[#This Row],[COD Fee]]-all_resi[[#This Row],[Total Biaya Setelah Diskon]]</f>
        <v>116690</v>
      </c>
      <c r="AU3743" s="2" t="str">
        <f>IF(all_resi[[#This Row],[Waktu Terima]]="","",_xlfn.DAYS(all_resi[[#This Row],[Waktu Terima]],all_resi[[#This Row],[Tanggal Pengiriman]]))</f>
        <v/>
      </c>
    </row>
    <row r="3744" spans="1:47" x14ac:dyDescent="0.25">
      <c r="A3744" s="2" t="s">
        <v>19832</v>
      </c>
      <c r="B3744" s="1">
        <v>46205</v>
      </c>
      <c r="C3744" s="2" t="s">
        <v>42</v>
      </c>
      <c r="D3744" s="2" t="s">
        <v>43</v>
      </c>
      <c r="E3744" s="2" t="s">
        <v>44</v>
      </c>
      <c r="F3744" s="2" t="s">
        <v>45</v>
      </c>
      <c r="G3744" s="2" t="s">
        <v>46</v>
      </c>
      <c r="H3744" s="2" t="s">
        <v>47</v>
      </c>
      <c r="I3744" s="2" t="s">
        <v>19833</v>
      </c>
      <c r="J3744" s="2" t="s">
        <v>20391</v>
      </c>
      <c r="K3744" s="2" t="s">
        <v>143</v>
      </c>
      <c r="L3744" s="2" t="s">
        <v>4873</v>
      </c>
      <c r="M3744" s="2" t="s">
        <v>9319</v>
      </c>
      <c r="N3744" s="2" t="s">
        <v>20392</v>
      </c>
      <c r="O3744">
        <v>1</v>
      </c>
      <c r="P3744" s="2" t="s">
        <v>53</v>
      </c>
      <c r="Q3744">
        <v>100</v>
      </c>
      <c r="R3744">
        <v>0</v>
      </c>
      <c r="S3744" s="2" t="s">
        <v>54</v>
      </c>
      <c r="T3744" s="2" t="s">
        <v>55</v>
      </c>
      <c r="U3744" s="2" t="s">
        <v>97</v>
      </c>
      <c r="V3744" s="2"/>
      <c r="W3744">
        <v>23000</v>
      </c>
      <c r="X3744">
        <v>0</v>
      </c>
      <c r="Y3744">
        <v>0</v>
      </c>
      <c r="Z3744">
        <v>23000</v>
      </c>
      <c r="AB3744" s="2" t="s">
        <v>57</v>
      </c>
      <c r="AC3744">
        <v>16000</v>
      </c>
      <c r="AD3744">
        <v>7000</v>
      </c>
      <c r="AE3744">
        <v>92000</v>
      </c>
      <c r="AF3744">
        <v>1380</v>
      </c>
      <c r="AG3744" s="2" t="s">
        <v>19833</v>
      </c>
      <c r="AH3744" s="2"/>
      <c r="AI3744" s="1">
        <v>46209</v>
      </c>
      <c r="AJ3744" s="2"/>
      <c r="AK3744" s="2" t="s">
        <v>58</v>
      </c>
      <c r="AM3744" s="2" t="s">
        <v>59</v>
      </c>
      <c r="AP3744" s="2" t="s">
        <v>60</v>
      </c>
      <c r="AQ3744" s="2" t="s">
        <v>41</v>
      </c>
      <c r="AR3744">
        <v>69000</v>
      </c>
      <c r="AS3744" s="2" t="str">
        <f>_xlfn.IFNA(IF(VLOOKUP(all_resi[[#This Row],[No. Waybill]],settle_reconcile[No. Waybill],1,0)="","Recon","Recon"),"-")</f>
        <v>Recon</v>
      </c>
      <c r="AT3744" s="2">
        <f>all_resi[[#This Row],[Nilai COD]]-all_resi[[#This Row],[COD Fee]]-all_resi[[#This Row],[Total Biaya Setelah Diskon]]</f>
        <v>83620</v>
      </c>
      <c r="AU3744" s="2">
        <f>IF(all_resi[[#This Row],[Waktu Terima]]="","",_xlfn.DAYS(all_resi[[#This Row],[Waktu Terima]],all_resi[[#This Row],[Tanggal Pengiriman]]))</f>
        <v>4</v>
      </c>
    </row>
    <row r="3745" spans="1:47" x14ac:dyDescent="0.25">
      <c r="A3745" s="2" t="s">
        <v>20393</v>
      </c>
      <c r="B3745" s="1">
        <v>46205</v>
      </c>
      <c r="C3745" s="2" t="s">
        <v>42</v>
      </c>
      <c r="D3745" s="2" t="s">
        <v>43</v>
      </c>
      <c r="E3745" s="2" t="s">
        <v>44</v>
      </c>
      <c r="F3745" s="2" t="s">
        <v>45</v>
      </c>
      <c r="G3745" s="2" t="s">
        <v>46</v>
      </c>
      <c r="H3745" s="2" t="s">
        <v>47</v>
      </c>
      <c r="I3745" s="2" t="s">
        <v>20394</v>
      </c>
      <c r="J3745" s="2" t="s">
        <v>20395</v>
      </c>
      <c r="K3745" s="2" t="s">
        <v>700</v>
      </c>
      <c r="L3745" s="2" t="s">
        <v>18726</v>
      </c>
      <c r="M3745" s="2" t="s">
        <v>20396</v>
      </c>
      <c r="N3745" s="2" t="s">
        <v>20397</v>
      </c>
      <c r="O3745">
        <v>1</v>
      </c>
      <c r="P3745" s="2" t="s">
        <v>53</v>
      </c>
      <c r="Q3745">
        <v>100</v>
      </c>
      <c r="R3745">
        <v>0</v>
      </c>
      <c r="S3745" s="2" t="s">
        <v>54</v>
      </c>
      <c r="T3745" s="2" t="s">
        <v>55</v>
      </c>
      <c r="U3745" s="2" t="s">
        <v>97</v>
      </c>
      <c r="V3745" s="2"/>
      <c r="W3745">
        <v>59000</v>
      </c>
      <c r="X3745">
        <v>0</v>
      </c>
      <c r="Y3745">
        <v>0</v>
      </c>
      <c r="Z3745">
        <v>59000</v>
      </c>
      <c r="AB3745" s="2" t="s">
        <v>57</v>
      </c>
      <c r="AC3745">
        <v>23600</v>
      </c>
      <c r="AD3745">
        <v>35400</v>
      </c>
      <c r="AE3745">
        <v>129000</v>
      </c>
      <c r="AF3745">
        <v>1935</v>
      </c>
      <c r="AG3745" s="2"/>
      <c r="AH3745" s="2"/>
      <c r="AI3745" s="1"/>
      <c r="AJ3745" s="2"/>
      <c r="AK3745" s="2" t="s">
        <v>67</v>
      </c>
      <c r="AM3745" s="2" t="s">
        <v>59</v>
      </c>
      <c r="AP3745" s="2" t="s">
        <v>60</v>
      </c>
      <c r="AQ3745" s="2" t="s">
        <v>41</v>
      </c>
      <c r="AR3745">
        <v>70000</v>
      </c>
      <c r="AS3745" s="2" t="str">
        <f>_xlfn.IFNA(IF(VLOOKUP(all_resi[[#This Row],[No. Waybill]],settle_reconcile[No. Waybill],1,0)="","Recon","Recon"),"-")</f>
        <v>-</v>
      </c>
      <c r="AT3745" s="2">
        <f>all_resi[[#This Row],[Nilai COD]]-all_resi[[#This Row],[COD Fee]]-all_resi[[#This Row],[Total Biaya Setelah Diskon]]</f>
        <v>91665</v>
      </c>
      <c r="AU3745" s="2" t="str">
        <f>IF(all_resi[[#This Row],[Waktu Terima]]="","",_xlfn.DAYS(all_resi[[#This Row],[Waktu Terima]],all_resi[[#This Row],[Tanggal Pengiriman]]))</f>
        <v/>
      </c>
    </row>
    <row r="3746" spans="1:47" x14ac:dyDescent="0.25">
      <c r="A3746" s="2" t="s">
        <v>20398</v>
      </c>
      <c r="B3746" s="1">
        <v>46205</v>
      </c>
      <c r="C3746" s="2" t="s">
        <v>42</v>
      </c>
      <c r="D3746" s="2" t="s">
        <v>43</v>
      </c>
      <c r="E3746" s="2" t="s">
        <v>44</v>
      </c>
      <c r="F3746" s="2" t="s">
        <v>45</v>
      </c>
      <c r="G3746" s="2" t="s">
        <v>46</v>
      </c>
      <c r="H3746" s="2" t="s">
        <v>47</v>
      </c>
      <c r="I3746" s="2" t="s">
        <v>20399</v>
      </c>
      <c r="J3746" s="2" t="s">
        <v>20400</v>
      </c>
      <c r="K3746" s="2" t="s">
        <v>126</v>
      </c>
      <c r="L3746" s="2" t="s">
        <v>1109</v>
      </c>
      <c r="M3746" s="2" t="s">
        <v>20401</v>
      </c>
      <c r="N3746" s="2" t="s">
        <v>20402</v>
      </c>
      <c r="O3746">
        <v>1</v>
      </c>
      <c r="P3746" s="2" t="s">
        <v>53</v>
      </c>
      <c r="Q3746">
        <v>100</v>
      </c>
      <c r="R3746">
        <v>0</v>
      </c>
      <c r="S3746" s="2" t="s">
        <v>54</v>
      </c>
      <c r="T3746" s="2" t="s">
        <v>55</v>
      </c>
      <c r="U3746" s="2" t="s">
        <v>97</v>
      </c>
      <c r="V3746" s="2"/>
      <c r="W3746">
        <v>74000</v>
      </c>
      <c r="X3746">
        <v>0</v>
      </c>
      <c r="Y3746">
        <v>0</v>
      </c>
      <c r="Z3746">
        <v>74000</v>
      </c>
      <c r="AB3746" s="2" t="s">
        <v>57</v>
      </c>
      <c r="AC3746">
        <v>29600</v>
      </c>
      <c r="AD3746">
        <v>44400</v>
      </c>
      <c r="AE3746">
        <v>144000</v>
      </c>
      <c r="AF3746">
        <v>2160</v>
      </c>
      <c r="AG3746" s="2"/>
      <c r="AH3746" s="2"/>
      <c r="AI3746" s="1"/>
      <c r="AJ3746" s="2"/>
      <c r="AK3746" s="2" t="s">
        <v>67</v>
      </c>
      <c r="AM3746" s="2" t="s">
        <v>59</v>
      </c>
      <c r="AP3746" s="2" t="s">
        <v>60</v>
      </c>
      <c r="AQ3746" s="2" t="s">
        <v>41</v>
      </c>
      <c r="AR3746">
        <v>70000</v>
      </c>
      <c r="AS3746" s="2" t="str">
        <f>_xlfn.IFNA(IF(VLOOKUP(all_resi[[#This Row],[No. Waybill]],settle_reconcile[No. Waybill],1,0)="","Recon","Recon"),"-")</f>
        <v>-</v>
      </c>
      <c r="AT3746" s="2">
        <f>all_resi[[#This Row],[Nilai COD]]-all_resi[[#This Row],[COD Fee]]-all_resi[[#This Row],[Total Biaya Setelah Diskon]]</f>
        <v>97440</v>
      </c>
      <c r="AU3746" s="2" t="str">
        <f>IF(all_resi[[#This Row],[Waktu Terima]]="","",_xlfn.DAYS(all_resi[[#This Row],[Waktu Terima]],all_resi[[#This Row],[Tanggal Pengiriman]]))</f>
        <v/>
      </c>
    </row>
    <row r="3747" spans="1:47" x14ac:dyDescent="0.25">
      <c r="A3747" s="2" t="s">
        <v>20024</v>
      </c>
      <c r="B3747" s="1">
        <v>46205</v>
      </c>
      <c r="C3747" s="2" t="s">
        <v>42</v>
      </c>
      <c r="D3747" s="2" t="s">
        <v>43</v>
      </c>
      <c r="E3747" s="2" t="s">
        <v>44</v>
      </c>
      <c r="F3747" s="2" t="s">
        <v>45</v>
      </c>
      <c r="G3747" s="2" t="s">
        <v>46</v>
      </c>
      <c r="H3747" s="2" t="s">
        <v>47</v>
      </c>
      <c r="I3747" s="2" t="s">
        <v>20025</v>
      </c>
      <c r="J3747" s="2" t="s">
        <v>20403</v>
      </c>
      <c r="K3747" s="2" t="s">
        <v>177</v>
      </c>
      <c r="L3747" s="2" t="s">
        <v>896</v>
      </c>
      <c r="M3747" s="2" t="s">
        <v>3157</v>
      </c>
      <c r="N3747" s="2" t="s">
        <v>20404</v>
      </c>
      <c r="O3747">
        <v>1</v>
      </c>
      <c r="P3747" s="2" t="s">
        <v>53</v>
      </c>
      <c r="Q3747">
        <v>100</v>
      </c>
      <c r="R3747">
        <v>0</v>
      </c>
      <c r="S3747" s="2" t="s">
        <v>54</v>
      </c>
      <c r="T3747" s="2" t="s">
        <v>55</v>
      </c>
      <c r="U3747" s="2" t="s">
        <v>97</v>
      </c>
      <c r="V3747" s="2"/>
      <c r="W3747">
        <v>87000</v>
      </c>
      <c r="X3747">
        <v>0</v>
      </c>
      <c r="Y3747">
        <v>0</v>
      </c>
      <c r="Z3747">
        <v>87000</v>
      </c>
      <c r="AB3747" s="2" t="s">
        <v>57</v>
      </c>
      <c r="AC3747">
        <v>34800</v>
      </c>
      <c r="AD3747">
        <v>52200</v>
      </c>
      <c r="AE3747">
        <v>147000</v>
      </c>
      <c r="AF3747">
        <v>2205</v>
      </c>
      <c r="AG3747" s="2" t="s">
        <v>20025</v>
      </c>
      <c r="AH3747" s="2"/>
      <c r="AI3747" s="1">
        <v>46210</v>
      </c>
      <c r="AJ3747" s="2"/>
      <c r="AK3747" s="2" t="s">
        <v>58</v>
      </c>
      <c r="AM3747" s="2" t="s">
        <v>59</v>
      </c>
      <c r="AP3747" s="2" t="s">
        <v>60</v>
      </c>
      <c r="AQ3747" s="2" t="s">
        <v>41</v>
      </c>
      <c r="AR3747">
        <v>60000</v>
      </c>
      <c r="AS3747" s="2" t="str">
        <f>_xlfn.IFNA(IF(VLOOKUP(all_resi[[#This Row],[No. Waybill]],settle_reconcile[No. Waybill],1,0)="","Recon","Recon"),"-")</f>
        <v>Recon</v>
      </c>
      <c r="AT3747" s="2">
        <f>all_resi[[#This Row],[Nilai COD]]-all_resi[[#This Row],[COD Fee]]-all_resi[[#This Row],[Total Biaya Setelah Diskon]]</f>
        <v>92595</v>
      </c>
      <c r="AU3747" s="2">
        <f>IF(all_resi[[#This Row],[Waktu Terima]]="","",_xlfn.DAYS(all_resi[[#This Row],[Waktu Terima]],all_resi[[#This Row],[Tanggal Pengiriman]]))</f>
        <v>5</v>
      </c>
    </row>
    <row r="3748" spans="1:47" x14ac:dyDescent="0.25">
      <c r="A3748" s="2" t="s">
        <v>20405</v>
      </c>
      <c r="B3748" s="1">
        <v>46205</v>
      </c>
      <c r="C3748" s="2" t="s">
        <v>42</v>
      </c>
      <c r="D3748" s="2" t="s">
        <v>43</v>
      </c>
      <c r="E3748" s="2" t="s">
        <v>44</v>
      </c>
      <c r="F3748" s="2" t="s">
        <v>45</v>
      </c>
      <c r="G3748" s="2" t="s">
        <v>46</v>
      </c>
      <c r="H3748" s="2" t="s">
        <v>47</v>
      </c>
      <c r="I3748" s="2" t="s">
        <v>20406</v>
      </c>
      <c r="J3748" s="2" t="s">
        <v>14136</v>
      </c>
      <c r="K3748" s="2" t="s">
        <v>82</v>
      </c>
      <c r="L3748" s="2" t="s">
        <v>1029</v>
      </c>
      <c r="M3748" s="2" t="s">
        <v>7936</v>
      </c>
      <c r="N3748" s="2" t="s">
        <v>20407</v>
      </c>
      <c r="O3748">
        <v>1</v>
      </c>
      <c r="P3748" s="2" t="s">
        <v>53</v>
      </c>
      <c r="Q3748">
        <v>100</v>
      </c>
      <c r="R3748">
        <v>0</v>
      </c>
      <c r="S3748" s="2" t="s">
        <v>54</v>
      </c>
      <c r="T3748" s="2" t="s">
        <v>55</v>
      </c>
      <c r="U3748" s="2" t="s">
        <v>8016</v>
      </c>
      <c r="V3748" s="2"/>
      <c r="W3748">
        <v>71000</v>
      </c>
      <c r="X3748">
        <v>0</v>
      </c>
      <c r="Y3748">
        <v>0</v>
      </c>
      <c r="Z3748">
        <v>71000</v>
      </c>
      <c r="AB3748" s="2" t="s">
        <v>57</v>
      </c>
      <c r="AC3748">
        <v>28400</v>
      </c>
      <c r="AD3748">
        <v>42600</v>
      </c>
      <c r="AE3748">
        <v>265000</v>
      </c>
      <c r="AF3748">
        <v>3975</v>
      </c>
      <c r="AG3748" s="2" t="s">
        <v>20406</v>
      </c>
      <c r="AH3748" s="2"/>
      <c r="AI3748" s="1">
        <v>46212</v>
      </c>
      <c r="AJ3748" s="2"/>
      <c r="AK3748" s="2" t="s">
        <v>58</v>
      </c>
      <c r="AM3748" s="2" t="s">
        <v>59</v>
      </c>
      <c r="AP3748" s="2" t="s">
        <v>60</v>
      </c>
      <c r="AQ3748" s="2" t="s">
        <v>41</v>
      </c>
      <c r="AR3748">
        <v>194000</v>
      </c>
      <c r="AS3748" s="2" t="str">
        <f>_xlfn.IFNA(IF(VLOOKUP(all_resi[[#This Row],[No. Waybill]],settle_reconcile[No. Waybill],1,0)="","Recon","Recon"),"-")</f>
        <v>-</v>
      </c>
      <c r="AT3748" s="2">
        <f>all_resi[[#This Row],[Nilai COD]]-all_resi[[#This Row],[COD Fee]]-all_resi[[#This Row],[Total Biaya Setelah Diskon]]</f>
        <v>218425</v>
      </c>
      <c r="AU3748" s="2">
        <f>IF(all_resi[[#This Row],[Waktu Terima]]="","",_xlfn.DAYS(all_resi[[#This Row],[Waktu Terima]],all_resi[[#This Row],[Tanggal Pengiriman]]))</f>
        <v>7</v>
      </c>
    </row>
    <row r="3749" spans="1:47" x14ac:dyDescent="0.25">
      <c r="A3749" s="2" t="s">
        <v>20408</v>
      </c>
      <c r="B3749" s="1">
        <v>46205</v>
      </c>
      <c r="C3749" s="2" t="s">
        <v>42</v>
      </c>
      <c r="D3749" s="2" t="s">
        <v>43</v>
      </c>
      <c r="E3749" s="2" t="s">
        <v>44</v>
      </c>
      <c r="F3749" s="2" t="s">
        <v>45</v>
      </c>
      <c r="G3749" s="2" t="s">
        <v>46</v>
      </c>
      <c r="H3749" s="2" t="s">
        <v>80</v>
      </c>
      <c r="I3749" s="2" t="s">
        <v>20409</v>
      </c>
      <c r="J3749" s="2" t="s">
        <v>20410</v>
      </c>
      <c r="K3749" s="2" t="s">
        <v>121</v>
      </c>
      <c r="L3749" s="2" t="s">
        <v>122</v>
      </c>
      <c r="M3749" s="2" t="s">
        <v>633</v>
      </c>
      <c r="N3749" s="2" t="s">
        <v>20411</v>
      </c>
      <c r="O3749">
        <v>1</v>
      </c>
      <c r="P3749" s="2" t="s">
        <v>53</v>
      </c>
      <c r="Q3749">
        <v>100</v>
      </c>
      <c r="R3749">
        <v>0</v>
      </c>
      <c r="S3749" s="2" t="s">
        <v>54</v>
      </c>
      <c r="T3749" s="2" t="s">
        <v>55</v>
      </c>
      <c r="U3749" s="2" t="s">
        <v>19314</v>
      </c>
      <c r="V3749" s="2"/>
      <c r="W3749">
        <v>85000</v>
      </c>
      <c r="X3749">
        <v>0</v>
      </c>
      <c r="Y3749">
        <v>0</v>
      </c>
      <c r="Z3749">
        <v>85000</v>
      </c>
      <c r="AB3749" s="2" t="s">
        <v>57</v>
      </c>
      <c r="AC3749">
        <v>34000</v>
      </c>
      <c r="AD3749">
        <v>51000</v>
      </c>
      <c r="AE3749">
        <v>165000</v>
      </c>
      <c r="AF3749">
        <v>2475</v>
      </c>
      <c r="AG3749" s="2"/>
      <c r="AH3749" s="2"/>
      <c r="AI3749" s="1"/>
      <c r="AJ3749" s="2" t="s">
        <v>87</v>
      </c>
      <c r="AK3749" s="2" t="s">
        <v>67</v>
      </c>
      <c r="AM3749" s="2" t="s">
        <v>59</v>
      </c>
      <c r="AP3749" s="2" t="s">
        <v>60</v>
      </c>
      <c r="AQ3749" s="2" t="s">
        <v>41</v>
      </c>
      <c r="AR3749">
        <v>80000</v>
      </c>
      <c r="AS3749" s="2" t="str">
        <f>_xlfn.IFNA(IF(VLOOKUP(all_resi[[#This Row],[No. Waybill]],settle_reconcile[No. Waybill],1,0)="","Recon","Recon"),"-")</f>
        <v>-</v>
      </c>
      <c r="AT3749" s="2">
        <f>all_resi[[#This Row],[Nilai COD]]-all_resi[[#This Row],[COD Fee]]-all_resi[[#This Row],[Total Biaya Setelah Diskon]]</f>
        <v>111525</v>
      </c>
      <c r="AU3749" s="2" t="str">
        <f>IF(all_resi[[#This Row],[Waktu Terima]]="","",_xlfn.DAYS(all_resi[[#This Row],[Waktu Terima]],all_resi[[#This Row],[Tanggal Pengiriman]]))</f>
        <v/>
      </c>
    </row>
    <row r="3750" spans="1:47" x14ac:dyDescent="0.25">
      <c r="A3750" s="2" t="s">
        <v>20412</v>
      </c>
      <c r="B3750" s="1">
        <v>46205</v>
      </c>
      <c r="C3750" s="2" t="s">
        <v>42</v>
      </c>
      <c r="D3750" s="2" t="s">
        <v>43</v>
      </c>
      <c r="E3750" s="2" t="s">
        <v>44</v>
      </c>
      <c r="F3750" s="2" t="s">
        <v>45</v>
      </c>
      <c r="G3750" s="2" t="s">
        <v>46</v>
      </c>
      <c r="H3750" s="2" t="s">
        <v>47</v>
      </c>
      <c r="I3750" s="2" t="s">
        <v>20413</v>
      </c>
      <c r="J3750" s="2" t="s">
        <v>20414</v>
      </c>
      <c r="K3750" s="2" t="s">
        <v>156</v>
      </c>
      <c r="L3750" s="2" t="s">
        <v>2296</v>
      </c>
      <c r="M3750" s="2" t="s">
        <v>2297</v>
      </c>
      <c r="N3750" s="2" t="s">
        <v>20415</v>
      </c>
      <c r="O3750">
        <v>1</v>
      </c>
      <c r="P3750" s="2" t="s">
        <v>53</v>
      </c>
      <c r="Q3750">
        <v>100</v>
      </c>
      <c r="R3750">
        <v>0</v>
      </c>
      <c r="S3750" s="2" t="s">
        <v>54</v>
      </c>
      <c r="T3750" s="2" t="s">
        <v>55</v>
      </c>
      <c r="U3750" s="2" t="s">
        <v>207</v>
      </c>
      <c r="V3750" s="2"/>
      <c r="W3750">
        <v>85000</v>
      </c>
      <c r="X3750">
        <v>0</v>
      </c>
      <c r="Y3750">
        <v>0</v>
      </c>
      <c r="Z3750">
        <v>85000</v>
      </c>
      <c r="AB3750" s="2" t="s">
        <v>57</v>
      </c>
      <c r="AC3750">
        <v>34000</v>
      </c>
      <c r="AD3750">
        <v>51000</v>
      </c>
      <c r="AE3750">
        <v>155000</v>
      </c>
      <c r="AF3750">
        <v>2325</v>
      </c>
      <c r="AG3750" s="2"/>
      <c r="AH3750" s="2"/>
      <c r="AI3750" s="1"/>
      <c r="AJ3750" s="2"/>
      <c r="AK3750" s="2" t="s">
        <v>67</v>
      </c>
      <c r="AM3750" s="2" t="s">
        <v>59</v>
      </c>
      <c r="AP3750" s="2" t="s">
        <v>60</v>
      </c>
      <c r="AQ3750" s="2" t="s">
        <v>41</v>
      </c>
      <c r="AR3750">
        <v>70000</v>
      </c>
      <c r="AS3750" s="2" t="str">
        <f>_xlfn.IFNA(IF(VLOOKUP(all_resi[[#This Row],[No. Waybill]],settle_reconcile[No. Waybill],1,0)="","Recon","Recon"),"-")</f>
        <v>-</v>
      </c>
      <c r="AT3750" s="2">
        <f>all_resi[[#This Row],[Nilai COD]]-all_resi[[#This Row],[COD Fee]]-all_resi[[#This Row],[Total Biaya Setelah Diskon]]</f>
        <v>101675</v>
      </c>
      <c r="AU3750" s="2" t="str">
        <f>IF(all_resi[[#This Row],[Waktu Terima]]="","",_xlfn.DAYS(all_resi[[#This Row],[Waktu Terima]],all_resi[[#This Row],[Tanggal Pengiriman]]))</f>
        <v/>
      </c>
    </row>
    <row r="3751" spans="1:47" x14ac:dyDescent="0.25">
      <c r="A3751" s="2" t="s">
        <v>19962</v>
      </c>
      <c r="B3751" s="1">
        <v>46205</v>
      </c>
      <c r="C3751" s="2" t="s">
        <v>42</v>
      </c>
      <c r="D3751" s="2" t="s">
        <v>43</v>
      </c>
      <c r="E3751" s="2" t="s">
        <v>44</v>
      </c>
      <c r="F3751" s="2" t="s">
        <v>45</v>
      </c>
      <c r="G3751" s="2" t="s">
        <v>46</v>
      </c>
      <c r="H3751" s="2" t="s">
        <v>47</v>
      </c>
      <c r="I3751" s="2" t="s">
        <v>19963</v>
      </c>
      <c r="J3751" s="2" t="s">
        <v>20416</v>
      </c>
      <c r="K3751" s="2" t="s">
        <v>156</v>
      </c>
      <c r="L3751" s="2" t="s">
        <v>606</v>
      </c>
      <c r="M3751" s="2" t="s">
        <v>1191</v>
      </c>
      <c r="N3751" s="2" t="s">
        <v>20417</v>
      </c>
      <c r="O3751">
        <v>1</v>
      </c>
      <c r="P3751" s="2" t="s">
        <v>53</v>
      </c>
      <c r="Q3751">
        <v>100</v>
      </c>
      <c r="R3751">
        <v>0</v>
      </c>
      <c r="S3751" s="2" t="s">
        <v>54</v>
      </c>
      <c r="T3751" s="2" t="s">
        <v>55</v>
      </c>
      <c r="U3751" s="2" t="s">
        <v>207</v>
      </c>
      <c r="V3751" s="2"/>
      <c r="W3751">
        <v>64000</v>
      </c>
      <c r="X3751">
        <v>0</v>
      </c>
      <c r="Y3751">
        <v>0</v>
      </c>
      <c r="Z3751">
        <v>64000</v>
      </c>
      <c r="AB3751" s="2" t="s">
        <v>57</v>
      </c>
      <c r="AC3751">
        <v>25600</v>
      </c>
      <c r="AD3751">
        <v>38400</v>
      </c>
      <c r="AE3751">
        <v>134000</v>
      </c>
      <c r="AF3751">
        <v>2010</v>
      </c>
      <c r="AG3751" s="2" t="s">
        <v>19963</v>
      </c>
      <c r="AH3751" s="2"/>
      <c r="AI3751" s="1">
        <v>46210</v>
      </c>
      <c r="AJ3751" s="2"/>
      <c r="AK3751" s="2" t="s">
        <v>58</v>
      </c>
      <c r="AM3751" s="2" t="s">
        <v>59</v>
      </c>
      <c r="AP3751" s="2" t="s">
        <v>60</v>
      </c>
      <c r="AQ3751" s="2" t="s">
        <v>41</v>
      </c>
      <c r="AR3751">
        <v>70000</v>
      </c>
      <c r="AS3751" s="2" t="str">
        <f>_xlfn.IFNA(IF(VLOOKUP(all_resi[[#This Row],[No. Waybill]],settle_reconcile[No. Waybill],1,0)="","Recon","Recon"),"-")</f>
        <v>Recon</v>
      </c>
      <c r="AT3751" s="2">
        <f>all_resi[[#This Row],[Nilai COD]]-all_resi[[#This Row],[COD Fee]]-all_resi[[#This Row],[Total Biaya Setelah Diskon]]</f>
        <v>93590</v>
      </c>
      <c r="AU3751" s="2">
        <f>IF(all_resi[[#This Row],[Waktu Terima]]="","",_xlfn.DAYS(all_resi[[#This Row],[Waktu Terima]],all_resi[[#This Row],[Tanggal Pengiriman]]))</f>
        <v>5</v>
      </c>
    </row>
    <row r="3752" spans="1:47" x14ac:dyDescent="0.25">
      <c r="A3752" s="2" t="s">
        <v>19705</v>
      </c>
      <c r="B3752" s="1">
        <v>46205</v>
      </c>
      <c r="C3752" s="2" t="s">
        <v>42</v>
      </c>
      <c r="D3752" s="2" t="s">
        <v>43</v>
      </c>
      <c r="E3752" s="2" t="s">
        <v>44</v>
      </c>
      <c r="F3752" s="2" t="s">
        <v>45</v>
      </c>
      <c r="G3752" s="2" t="s">
        <v>46</v>
      </c>
      <c r="H3752" s="2" t="s">
        <v>47</v>
      </c>
      <c r="I3752" s="2" t="s">
        <v>20418</v>
      </c>
      <c r="J3752" s="2" t="s">
        <v>20419</v>
      </c>
      <c r="K3752" s="2" t="s">
        <v>100</v>
      </c>
      <c r="L3752" s="2" t="s">
        <v>17461</v>
      </c>
      <c r="M3752" s="2" t="s">
        <v>20420</v>
      </c>
      <c r="N3752" s="2" t="s">
        <v>20421</v>
      </c>
      <c r="O3752">
        <v>1</v>
      </c>
      <c r="P3752" s="2" t="s">
        <v>53</v>
      </c>
      <c r="Q3752">
        <v>100</v>
      </c>
      <c r="R3752">
        <v>0</v>
      </c>
      <c r="S3752" s="2" t="s">
        <v>54</v>
      </c>
      <c r="T3752" s="2" t="s">
        <v>55</v>
      </c>
      <c r="U3752" s="2" t="s">
        <v>207</v>
      </c>
      <c r="V3752" s="2"/>
      <c r="W3752">
        <v>18000</v>
      </c>
      <c r="X3752">
        <v>0</v>
      </c>
      <c r="Y3752">
        <v>0</v>
      </c>
      <c r="Z3752">
        <v>18000</v>
      </c>
      <c r="AB3752" s="2" t="s">
        <v>57</v>
      </c>
      <c r="AC3752">
        <v>12000</v>
      </c>
      <c r="AD3752">
        <v>6000</v>
      </c>
      <c r="AE3752">
        <v>88000</v>
      </c>
      <c r="AF3752">
        <v>1320</v>
      </c>
      <c r="AG3752" s="2" t="s">
        <v>256</v>
      </c>
      <c r="AH3752" s="2"/>
      <c r="AI3752" s="1">
        <v>46207</v>
      </c>
      <c r="AJ3752" s="2"/>
      <c r="AK3752" s="2" t="s">
        <v>58</v>
      </c>
      <c r="AM3752" s="2" t="s">
        <v>59</v>
      </c>
      <c r="AP3752" s="2" t="s">
        <v>60</v>
      </c>
      <c r="AQ3752" s="2" t="s">
        <v>41</v>
      </c>
      <c r="AR3752">
        <v>70000</v>
      </c>
      <c r="AS3752" s="2" t="str">
        <f>_xlfn.IFNA(IF(VLOOKUP(all_resi[[#This Row],[No. Waybill]],settle_reconcile[No. Waybill],1,0)="","Recon","Recon"),"-")</f>
        <v>Recon</v>
      </c>
      <c r="AT3752" s="2">
        <f>all_resi[[#This Row],[Nilai COD]]-all_resi[[#This Row],[COD Fee]]-all_resi[[#This Row],[Total Biaya Setelah Diskon]]</f>
        <v>80680</v>
      </c>
      <c r="AU3752" s="2">
        <f>IF(all_resi[[#This Row],[Waktu Terima]]="","",_xlfn.DAYS(all_resi[[#This Row],[Waktu Terima]],all_resi[[#This Row],[Tanggal Pengiriman]]))</f>
        <v>2</v>
      </c>
    </row>
    <row r="3753" spans="1:47" x14ac:dyDescent="0.25">
      <c r="A3753" s="2" t="s">
        <v>19797</v>
      </c>
      <c r="B3753" s="1">
        <v>46205</v>
      </c>
      <c r="C3753" s="2" t="s">
        <v>42</v>
      </c>
      <c r="D3753" s="2" t="s">
        <v>43</v>
      </c>
      <c r="E3753" s="2" t="s">
        <v>44</v>
      </c>
      <c r="F3753" s="2" t="s">
        <v>45</v>
      </c>
      <c r="G3753" s="2" t="s">
        <v>46</v>
      </c>
      <c r="H3753" s="2" t="s">
        <v>47</v>
      </c>
      <c r="I3753" s="2" t="s">
        <v>19798</v>
      </c>
      <c r="J3753" s="2" t="s">
        <v>20422</v>
      </c>
      <c r="K3753" s="2" t="s">
        <v>957</v>
      </c>
      <c r="L3753" s="2" t="s">
        <v>17758</v>
      </c>
      <c r="M3753" s="2" t="s">
        <v>20423</v>
      </c>
      <c r="N3753" s="2" t="s">
        <v>20424</v>
      </c>
      <c r="O3753">
        <v>1</v>
      </c>
      <c r="P3753" s="2" t="s">
        <v>53</v>
      </c>
      <c r="Q3753">
        <v>100</v>
      </c>
      <c r="R3753">
        <v>0</v>
      </c>
      <c r="S3753" s="2" t="s">
        <v>54</v>
      </c>
      <c r="T3753" s="2" t="s">
        <v>55</v>
      </c>
      <c r="U3753" s="2" t="s">
        <v>225</v>
      </c>
      <c r="V3753" s="2"/>
      <c r="W3753">
        <v>38000</v>
      </c>
      <c r="X3753">
        <v>0</v>
      </c>
      <c r="Y3753">
        <v>0</v>
      </c>
      <c r="Z3753">
        <v>38000</v>
      </c>
      <c r="AB3753" s="2" t="s">
        <v>57</v>
      </c>
      <c r="AC3753">
        <v>15200</v>
      </c>
      <c r="AD3753">
        <v>22800</v>
      </c>
      <c r="AE3753">
        <v>142000</v>
      </c>
      <c r="AF3753">
        <v>2130</v>
      </c>
      <c r="AG3753" s="2" t="s">
        <v>19798</v>
      </c>
      <c r="AH3753" s="2"/>
      <c r="AI3753" s="1">
        <v>46208</v>
      </c>
      <c r="AJ3753" s="2"/>
      <c r="AK3753" s="2" t="s">
        <v>58</v>
      </c>
      <c r="AM3753" s="2" t="s">
        <v>59</v>
      </c>
      <c r="AP3753" s="2" t="s">
        <v>60</v>
      </c>
      <c r="AQ3753" s="2" t="s">
        <v>41</v>
      </c>
      <c r="AR3753">
        <v>104000</v>
      </c>
      <c r="AS3753" s="2" t="str">
        <f>_xlfn.IFNA(IF(VLOOKUP(all_resi[[#This Row],[No. Waybill]],settle_reconcile[No. Waybill],1,0)="","Recon","Recon"),"-")</f>
        <v>Recon</v>
      </c>
      <c r="AT3753" s="2">
        <f>all_resi[[#This Row],[Nilai COD]]-all_resi[[#This Row],[COD Fee]]-all_resi[[#This Row],[Total Biaya Setelah Diskon]]</f>
        <v>117070</v>
      </c>
      <c r="AU3753" s="2">
        <f>IF(all_resi[[#This Row],[Waktu Terima]]="","",_xlfn.DAYS(all_resi[[#This Row],[Waktu Terima]],all_resi[[#This Row],[Tanggal Pengiriman]]))</f>
        <v>3</v>
      </c>
    </row>
    <row r="3754" spans="1:47" x14ac:dyDescent="0.25">
      <c r="A3754" s="2" t="s">
        <v>20009</v>
      </c>
      <c r="B3754" s="1">
        <v>46205</v>
      </c>
      <c r="C3754" s="2" t="s">
        <v>42</v>
      </c>
      <c r="D3754" s="2" t="s">
        <v>43</v>
      </c>
      <c r="E3754" s="2" t="s">
        <v>44</v>
      </c>
      <c r="F3754" s="2" t="s">
        <v>45</v>
      </c>
      <c r="G3754" s="2" t="s">
        <v>46</v>
      </c>
      <c r="H3754" s="2" t="s">
        <v>47</v>
      </c>
      <c r="I3754" s="2" t="s">
        <v>20010</v>
      </c>
      <c r="J3754" s="2" t="s">
        <v>20425</v>
      </c>
      <c r="K3754" s="2" t="s">
        <v>388</v>
      </c>
      <c r="L3754" s="2" t="s">
        <v>1277</v>
      </c>
      <c r="M3754" s="2" t="s">
        <v>20426</v>
      </c>
      <c r="N3754" s="2" t="s">
        <v>20427</v>
      </c>
      <c r="O3754">
        <v>1</v>
      </c>
      <c r="P3754" s="2" t="s">
        <v>53</v>
      </c>
      <c r="Q3754">
        <v>100</v>
      </c>
      <c r="R3754">
        <v>0</v>
      </c>
      <c r="S3754" s="2" t="s">
        <v>54</v>
      </c>
      <c r="T3754" s="2" t="s">
        <v>55</v>
      </c>
      <c r="U3754" s="2" t="s">
        <v>207</v>
      </c>
      <c r="V3754" s="2"/>
      <c r="W3754">
        <v>85000</v>
      </c>
      <c r="X3754">
        <v>0</v>
      </c>
      <c r="Y3754">
        <v>0</v>
      </c>
      <c r="Z3754">
        <v>85000</v>
      </c>
      <c r="AB3754" s="2" t="s">
        <v>57</v>
      </c>
      <c r="AC3754">
        <v>34000</v>
      </c>
      <c r="AD3754">
        <v>51000</v>
      </c>
      <c r="AE3754">
        <v>155000</v>
      </c>
      <c r="AF3754">
        <v>2325</v>
      </c>
      <c r="AG3754" s="2" t="s">
        <v>20010</v>
      </c>
      <c r="AH3754" s="2"/>
      <c r="AI3754" s="1">
        <v>46210</v>
      </c>
      <c r="AJ3754" s="2"/>
      <c r="AK3754" s="2" t="s">
        <v>58</v>
      </c>
      <c r="AM3754" s="2" t="s">
        <v>59</v>
      </c>
      <c r="AP3754" s="2" t="s">
        <v>60</v>
      </c>
      <c r="AQ3754" s="2" t="s">
        <v>41</v>
      </c>
      <c r="AR3754">
        <v>70000</v>
      </c>
      <c r="AS3754" s="2" t="str">
        <f>_xlfn.IFNA(IF(VLOOKUP(all_resi[[#This Row],[No. Waybill]],settle_reconcile[No. Waybill],1,0)="","Recon","Recon"),"-")</f>
        <v>Recon</v>
      </c>
      <c r="AT3754" s="2">
        <f>all_resi[[#This Row],[Nilai COD]]-all_resi[[#This Row],[COD Fee]]-all_resi[[#This Row],[Total Biaya Setelah Diskon]]</f>
        <v>101675</v>
      </c>
      <c r="AU3754" s="2">
        <f>IF(all_resi[[#This Row],[Waktu Terima]]="","",_xlfn.DAYS(all_resi[[#This Row],[Waktu Terima]],all_resi[[#This Row],[Tanggal Pengiriman]]))</f>
        <v>5</v>
      </c>
    </row>
    <row r="3755" spans="1:47" x14ac:dyDescent="0.25">
      <c r="A3755" s="2" t="s">
        <v>20428</v>
      </c>
      <c r="B3755" s="1">
        <v>46205</v>
      </c>
      <c r="C3755" s="2" t="s">
        <v>42</v>
      </c>
      <c r="D3755" s="2" t="s">
        <v>43</v>
      </c>
      <c r="E3755" s="2" t="s">
        <v>44</v>
      </c>
      <c r="F3755" s="2" t="s">
        <v>45</v>
      </c>
      <c r="G3755" s="2" t="s">
        <v>46</v>
      </c>
      <c r="H3755" s="2" t="s">
        <v>47</v>
      </c>
      <c r="I3755" s="2" t="s">
        <v>20429</v>
      </c>
      <c r="J3755" s="2" t="s">
        <v>20430</v>
      </c>
      <c r="K3755" s="2" t="s">
        <v>121</v>
      </c>
      <c r="L3755" s="2" t="s">
        <v>680</v>
      </c>
      <c r="M3755" s="2" t="s">
        <v>9430</v>
      </c>
      <c r="N3755" s="2" t="s">
        <v>20431</v>
      </c>
      <c r="O3755">
        <v>1</v>
      </c>
      <c r="P3755" s="2" t="s">
        <v>53</v>
      </c>
      <c r="Q3755">
        <v>100</v>
      </c>
      <c r="R3755">
        <v>0</v>
      </c>
      <c r="S3755" s="2" t="s">
        <v>54</v>
      </c>
      <c r="T3755" s="2" t="s">
        <v>55</v>
      </c>
      <c r="U3755" s="2" t="s">
        <v>225</v>
      </c>
      <c r="V3755" s="2"/>
      <c r="W3755">
        <v>81000</v>
      </c>
      <c r="X3755">
        <v>0</v>
      </c>
      <c r="Y3755">
        <v>0</v>
      </c>
      <c r="Z3755">
        <v>81000</v>
      </c>
      <c r="AB3755" s="2" t="s">
        <v>57</v>
      </c>
      <c r="AC3755">
        <v>32400</v>
      </c>
      <c r="AD3755">
        <v>48600</v>
      </c>
      <c r="AE3755">
        <v>185400</v>
      </c>
      <c r="AF3755">
        <v>2781</v>
      </c>
      <c r="AG3755" s="2" t="s">
        <v>20429</v>
      </c>
      <c r="AH3755" s="2"/>
      <c r="AI3755" s="1">
        <v>46212</v>
      </c>
      <c r="AJ3755" s="2"/>
      <c r="AK3755" s="2" t="s">
        <v>58</v>
      </c>
      <c r="AM3755" s="2" t="s">
        <v>59</v>
      </c>
      <c r="AP3755" s="2" t="s">
        <v>60</v>
      </c>
      <c r="AQ3755" s="2" t="s">
        <v>41</v>
      </c>
      <c r="AR3755">
        <v>104400</v>
      </c>
      <c r="AS3755" s="2" t="str">
        <f>_xlfn.IFNA(IF(VLOOKUP(all_resi[[#This Row],[No. Waybill]],settle_reconcile[No. Waybill],1,0)="","Recon","Recon"),"-")</f>
        <v>-</v>
      </c>
      <c r="AT3755" s="2">
        <f>all_resi[[#This Row],[Nilai COD]]-all_resi[[#This Row],[COD Fee]]-all_resi[[#This Row],[Total Biaya Setelah Diskon]]</f>
        <v>134019</v>
      </c>
      <c r="AU3755" s="2">
        <f>IF(all_resi[[#This Row],[Waktu Terima]]="","",_xlfn.DAYS(all_resi[[#This Row],[Waktu Terima]],all_resi[[#This Row],[Tanggal Pengiriman]]))</f>
        <v>7</v>
      </c>
    </row>
    <row r="3756" spans="1:47" x14ac:dyDescent="0.25">
      <c r="A3756" s="2" t="s">
        <v>20432</v>
      </c>
      <c r="B3756" s="1">
        <v>46205</v>
      </c>
      <c r="C3756" s="2" t="s">
        <v>42</v>
      </c>
      <c r="D3756" s="2" t="s">
        <v>43</v>
      </c>
      <c r="E3756" s="2" t="s">
        <v>44</v>
      </c>
      <c r="F3756" s="2" t="s">
        <v>45</v>
      </c>
      <c r="G3756" s="2" t="s">
        <v>46</v>
      </c>
      <c r="H3756" s="2" t="s">
        <v>47</v>
      </c>
      <c r="I3756" s="2" t="s">
        <v>20433</v>
      </c>
      <c r="J3756" s="2" t="s">
        <v>20434</v>
      </c>
      <c r="K3756" s="2" t="s">
        <v>82</v>
      </c>
      <c r="L3756" s="2" t="s">
        <v>552</v>
      </c>
      <c r="M3756" s="2" t="s">
        <v>2490</v>
      </c>
      <c r="N3756" s="2" t="s">
        <v>20435</v>
      </c>
      <c r="O3756">
        <v>1</v>
      </c>
      <c r="P3756" s="2" t="s">
        <v>53</v>
      </c>
      <c r="Q3756">
        <v>100</v>
      </c>
      <c r="R3756">
        <v>0</v>
      </c>
      <c r="S3756" s="2" t="s">
        <v>54</v>
      </c>
      <c r="T3756" s="2" t="s">
        <v>55</v>
      </c>
      <c r="U3756" s="2" t="s">
        <v>97</v>
      </c>
      <c r="V3756" s="2"/>
      <c r="W3756">
        <v>85000</v>
      </c>
      <c r="X3756">
        <v>0</v>
      </c>
      <c r="Y3756">
        <v>0</v>
      </c>
      <c r="Z3756">
        <v>85000</v>
      </c>
      <c r="AB3756" s="2" t="s">
        <v>57</v>
      </c>
      <c r="AC3756">
        <v>34000</v>
      </c>
      <c r="AD3756">
        <v>51000</v>
      </c>
      <c r="AE3756">
        <v>155000</v>
      </c>
      <c r="AF3756">
        <v>2325</v>
      </c>
      <c r="AG3756" s="2"/>
      <c r="AH3756" s="2"/>
      <c r="AI3756" s="1"/>
      <c r="AJ3756" s="2"/>
      <c r="AK3756" s="2" t="s">
        <v>67</v>
      </c>
      <c r="AM3756" s="2" t="s">
        <v>59</v>
      </c>
      <c r="AP3756" s="2" t="s">
        <v>60</v>
      </c>
      <c r="AQ3756" s="2" t="s">
        <v>41</v>
      </c>
      <c r="AR3756">
        <v>70000</v>
      </c>
      <c r="AS3756" s="2" t="str">
        <f>_xlfn.IFNA(IF(VLOOKUP(all_resi[[#This Row],[No. Waybill]],settle_reconcile[No. Waybill],1,0)="","Recon","Recon"),"-")</f>
        <v>-</v>
      </c>
      <c r="AT3756" s="2">
        <f>all_resi[[#This Row],[Nilai COD]]-all_resi[[#This Row],[COD Fee]]-all_resi[[#This Row],[Total Biaya Setelah Diskon]]</f>
        <v>101675</v>
      </c>
      <c r="AU3756" s="2" t="str">
        <f>IF(all_resi[[#This Row],[Waktu Terima]]="","",_xlfn.DAYS(all_resi[[#This Row],[Waktu Terima]],all_resi[[#This Row],[Tanggal Pengiriman]]))</f>
        <v/>
      </c>
    </row>
    <row r="3757" spans="1:47" x14ac:dyDescent="0.25">
      <c r="A3757" s="2" t="s">
        <v>20436</v>
      </c>
      <c r="B3757" s="1">
        <v>46205</v>
      </c>
      <c r="C3757" s="2" t="s">
        <v>42</v>
      </c>
      <c r="D3757" s="2" t="s">
        <v>43</v>
      </c>
      <c r="E3757" s="2" t="s">
        <v>44</v>
      </c>
      <c r="F3757" s="2" t="s">
        <v>45</v>
      </c>
      <c r="G3757" s="2" t="s">
        <v>46</v>
      </c>
      <c r="H3757" s="2" t="s">
        <v>47</v>
      </c>
      <c r="I3757" s="2" t="s">
        <v>20437</v>
      </c>
      <c r="J3757" s="2" t="s">
        <v>17423</v>
      </c>
      <c r="K3757" s="2" t="s">
        <v>116</v>
      </c>
      <c r="L3757" s="2" t="s">
        <v>117</v>
      </c>
      <c r="M3757" s="2" t="s">
        <v>5139</v>
      </c>
      <c r="N3757" s="2" t="s">
        <v>20438</v>
      </c>
      <c r="O3757">
        <v>1</v>
      </c>
      <c r="P3757" s="2" t="s">
        <v>53</v>
      </c>
      <c r="Q3757">
        <v>100</v>
      </c>
      <c r="R3757">
        <v>0</v>
      </c>
      <c r="S3757" s="2" t="s">
        <v>54</v>
      </c>
      <c r="T3757" s="2" t="s">
        <v>55</v>
      </c>
      <c r="U3757" s="2" t="s">
        <v>1838</v>
      </c>
      <c r="V3757" s="2"/>
      <c r="W3757">
        <v>12000</v>
      </c>
      <c r="X3757">
        <v>0</v>
      </c>
      <c r="Y3757">
        <v>0</v>
      </c>
      <c r="Z3757">
        <v>12000</v>
      </c>
      <c r="AB3757" s="2" t="s">
        <v>57</v>
      </c>
      <c r="AC3757">
        <v>7000</v>
      </c>
      <c r="AD3757">
        <v>5000</v>
      </c>
      <c r="AE3757">
        <v>116000</v>
      </c>
      <c r="AF3757">
        <v>1740</v>
      </c>
      <c r="AG3757" s="2"/>
      <c r="AH3757" s="2"/>
      <c r="AI3757" s="1"/>
      <c r="AJ3757" s="2"/>
      <c r="AK3757" s="2" t="s">
        <v>67</v>
      </c>
      <c r="AM3757" s="2" t="s">
        <v>59</v>
      </c>
      <c r="AP3757" s="2" t="s">
        <v>60</v>
      </c>
      <c r="AQ3757" s="2" t="s">
        <v>41</v>
      </c>
      <c r="AR3757">
        <v>104000</v>
      </c>
      <c r="AS3757" s="2" t="str">
        <f>_xlfn.IFNA(IF(VLOOKUP(all_resi[[#This Row],[No. Waybill]],settle_reconcile[No. Waybill],1,0)="","Recon","Recon"),"-")</f>
        <v>-</v>
      </c>
      <c r="AT3757" s="2">
        <f>all_resi[[#This Row],[Nilai COD]]-all_resi[[#This Row],[COD Fee]]-all_resi[[#This Row],[Total Biaya Setelah Diskon]]</f>
        <v>109260</v>
      </c>
      <c r="AU3757" s="2" t="str">
        <f>IF(all_resi[[#This Row],[Waktu Terima]]="","",_xlfn.DAYS(all_resi[[#This Row],[Waktu Terima]],all_resi[[#This Row],[Tanggal Pengiriman]]))</f>
        <v/>
      </c>
    </row>
    <row r="3758" spans="1:47" x14ac:dyDescent="0.25">
      <c r="A3758" s="2" t="s">
        <v>20439</v>
      </c>
      <c r="B3758" s="1">
        <v>46206</v>
      </c>
      <c r="C3758" s="2" t="s">
        <v>42</v>
      </c>
      <c r="D3758" s="2" t="s">
        <v>43</v>
      </c>
      <c r="E3758" s="2" t="s">
        <v>44</v>
      </c>
      <c r="F3758" s="2" t="s">
        <v>45</v>
      </c>
      <c r="G3758" s="2" t="s">
        <v>46</v>
      </c>
      <c r="H3758" s="2" t="s">
        <v>80</v>
      </c>
      <c r="I3758" s="2" t="s">
        <v>20440</v>
      </c>
      <c r="J3758" s="2" t="s">
        <v>20441</v>
      </c>
      <c r="K3758" s="2" t="s">
        <v>561</v>
      </c>
      <c r="L3758" s="2" t="s">
        <v>8540</v>
      </c>
      <c r="M3758" s="2" t="s">
        <v>20442</v>
      </c>
      <c r="N3758" s="2" t="s">
        <v>20443</v>
      </c>
      <c r="O3758">
        <v>1</v>
      </c>
      <c r="P3758" s="2" t="s">
        <v>53</v>
      </c>
      <c r="Q3758">
        <v>100</v>
      </c>
      <c r="R3758">
        <v>0</v>
      </c>
      <c r="S3758" s="2" t="s">
        <v>54</v>
      </c>
      <c r="T3758" s="2" t="s">
        <v>55</v>
      </c>
      <c r="U3758" s="2" t="s">
        <v>86</v>
      </c>
      <c r="V3758" s="2"/>
      <c r="W3758">
        <v>40000</v>
      </c>
      <c r="X3758">
        <v>0</v>
      </c>
      <c r="Y3758">
        <v>0</v>
      </c>
      <c r="Z3758">
        <v>40000</v>
      </c>
      <c r="AB3758" s="2" t="s">
        <v>57</v>
      </c>
      <c r="AC3758">
        <v>16000</v>
      </c>
      <c r="AD3758">
        <v>24000</v>
      </c>
      <c r="AE3758">
        <v>99000</v>
      </c>
      <c r="AF3758">
        <v>1485</v>
      </c>
      <c r="AG3758" s="2"/>
      <c r="AH3758" s="2"/>
      <c r="AI3758" s="1"/>
      <c r="AJ3758" s="2" t="s">
        <v>87</v>
      </c>
      <c r="AK3758" s="2" t="s">
        <v>67</v>
      </c>
      <c r="AM3758" s="2" t="s">
        <v>59</v>
      </c>
      <c r="AP3758" s="2" t="s">
        <v>60</v>
      </c>
      <c r="AQ3758" s="2" t="s">
        <v>41</v>
      </c>
      <c r="AR3758">
        <v>59000</v>
      </c>
      <c r="AS3758" s="2" t="str">
        <f>_xlfn.IFNA(IF(VLOOKUP(all_resi[[#This Row],[No. Waybill]],settle_reconcile[No. Waybill],1,0)="","Recon","Recon"),"-")</f>
        <v>-</v>
      </c>
      <c r="AT3758" s="2">
        <f>all_resi[[#This Row],[Nilai COD]]-all_resi[[#This Row],[COD Fee]]-all_resi[[#This Row],[Total Biaya Setelah Diskon]]</f>
        <v>73515</v>
      </c>
      <c r="AU3758" s="2" t="str">
        <f>IF(all_resi[[#This Row],[Waktu Terima]]="","",_xlfn.DAYS(all_resi[[#This Row],[Waktu Terima]],all_resi[[#This Row],[Tanggal Pengiriman]]))</f>
        <v/>
      </c>
    </row>
    <row r="3759" spans="1:47" x14ac:dyDescent="0.25">
      <c r="A3759" s="2" t="s">
        <v>20444</v>
      </c>
      <c r="B3759" s="1">
        <v>46206</v>
      </c>
      <c r="C3759" s="2" t="s">
        <v>42</v>
      </c>
      <c r="D3759" s="2" t="s">
        <v>43</v>
      </c>
      <c r="E3759" s="2" t="s">
        <v>44</v>
      </c>
      <c r="F3759" s="2" t="s">
        <v>45</v>
      </c>
      <c r="G3759" s="2" t="s">
        <v>46</v>
      </c>
      <c r="H3759" s="2" t="s">
        <v>80</v>
      </c>
      <c r="I3759" s="2" t="s">
        <v>20445</v>
      </c>
      <c r="J3759" s="2" t="s">
        <v>15243</v>
      </c>
      <c r="K3759" s="2" t="s">
        <v>69</v>
      </c>
      <c r="L3759" s="2" t="s">
        <v>294</v>
      </c>
      <c r="M3759" s="2" t="s">
        <v>2961</v>
      </c>
      <c r="N3759" s="2" t="s">
        <v>20446</v>
      </c>
      <c r="O3759">
        <v>1</v>
      </c>
      <c r="P3759" s="2" t="s">
        <v>53</v>
      </c>
      <c r="Q3759">
        <v>100</v>
      </c>
      <c r="R3759">
        <v>0</v>
      </c>
      <c r="S3759" s="2" t="s">
        <v>54</v>
      </c>
      <c r="T3759" s="2" t="s">
        <v>55</v>
      </c>
      <c r="U3759" s="2" t="s">
        <v>86</v>
      </c>
      <c r="V3759" s="2"/>
      <c r="W3759">
        <v>54000</v>
      </c>
      <c r="X3759">
        <v>0</v>
      </c>
      <c r="Y3759">
        <v>0</v>
      </c>
      <c r="Z3759">
        <v>54000</v>
      </c>
      <c r="AB3759" s="2" t="s">
        <v>57</v>
      </c>
      <c r="AC3759">
        <v>21600</v>
      </c>
      <c r="AD3759">
        <v>32400</v>
      </c>
      <c r="AE3759">
        <v>124000</v>
      </c>
      <c r="AF3759">
        <v>1860</v>
      </c>
      <c r="AG3759" s="2"/>
      <c r="AH3759" s="2"/>
      <c r="AI3759" s="1"/>
      <c r="AJ3759" s="2" t="s">
        <v>87</v>
      </c>
      <c r="AK3759" s="2" t="s">
        <v>67</v>
      </c>
      <c r="AM3759" s="2" t="s">
        <v>59</v>
      </c>
      <c r="AP3759" s="2" t="s">
        <v>60</v>
      </c>
      <c r="AQ3759" s="2" t="s">
        <v>41</v>
      </c>
      <c r="AR3759">
        <v>70000</v>
      </c>
      <c r="AS3759" s="2" t="str">
        <f>_xlfn.IFNA(IF(VLOOKUP(all_resi[[#This Row],[No. Waybill]],settle_reconcile[No. Waybill],1,0)="","Recon","Recon"),"-")</f>
        <v>-</v>
      </c>
      <c r="AT3759" s="2">
        <f>all_resi[[#This Row],[Nilai COD]]-all_resi[[#This Row],[COD Fee]]-all_resi[[#This Row],[Total Biaya Setelah Diskon]]</f>
        <v>89740</v>
      </c>
      <c r="AU3759" s="2" t="str">
        <f>IF(all_resi[[#This Row],[Waktu Terima]]="","",_xlfn.DAYS(all_resi[[#This Row],[Waktu Terima]],all_resi[[#This Row],[Tanggal Pengiriman]]))</f>
        <v/>
      </c>
    </row>
    <row r="3760" spans="1:47" x14ac:dyDescent="0.25">
      <c r="A3760" s="2" t="s">
        <v>20048</v>
      </c>
      <c r="B3760" s="1">
        <v>46206</v>
      </c>
      <c r="C3760" s="2" t="s">
        <v>42</v>
      </c>
      <c r="D3760" s="2" t="s">
        <v>43</v>
      </c>
      <c r="E3760" s="2" t="s">
        <v>44</v>
      </c>
      <c r="F3760" s="2" t="s">
        <v>45</v>
      </c>
      <c r="G3760" s="2" t="s">
        <v>46</v>
      </c>
      <c r="H3760" s="2" t="s">
        <v>47</v>
      </c>
      <c r="I3760" s="2" t="s">
        <v>20049</v>
      </c>
      <c r="J3760" s="2" t="s">
        <v>20447</v>
      </c>
      <c r="K3760" s="2" t="s">
        <v>132</v>
      </c>
      <c r="L3760" s="2" t="s">
        <v>3788</v>
      </c>
      <c r="M3760" s="2" t="s">
        <v>20448</v>
      </c>
      <c r="N3760" s="2" t="s">
        <v>20449</v>
      </c>
      <c r="O3760">
        <v>1</v>
      </c>
      <c r="P3760" s="2" t="s">
        <v>53</v>
      </c>
      <c r="Q3760">
        <v>100</v>
      </c>
      <c r="R3760">
        <v>0</v>
      </c>
      <c r="S3760" s="2" t="s">
        <v>54</v>
      </c>
      <c r="T3760" s="2" t="s">
        <v>55</v>
      </c>
      <c r="U3760" s="2" t="s">
        <v>225</v>
      </c>
      <c r="V3760" s="2"/>
      <c r="W3760">
        <v>37000</v>
      </c>
      <c r="X3760">
        <v>0</v>
      </c>
      <c r="Y3760">
        <v>0</v>
      </c>
      <c r="Z3760">
        <v>37000</v>
      </c>
      <c r="AB3760" s="2" t="s">
        <v>57</v>
      </c>
      <c r="AC3760">
        <v>14800</v>
      </c>
      <c r="AD3760">
        <v>22200</v>
      </c>
      <c r="AE3760">
        <v>141000</v>
      </c>
      <c r="AF3760">
        <v>2115</v>
      </c>
      <c r="AG3760" s="2" t="s">
        <v>20049</v>
      </c>
      <c r="AH3760" s="2"/>
      <c r="AI3760" s="1">
        <v>46210</v>
      </c>
      <c r="AJ3760" s="2"/>
      <c r="AK3760" s="2" t="s">
        <v>58</v>
      </c>
      <c r="AM3760" s="2" t="s">
        <v>59</v>
      </c>
      <c r="AP3760" s="2" t="s">
        <v>60</v>
      </c>
      <c r="AQ3760" s="2" t="s">
        <v>41</v>
      </c>
      <c r="AR3760">
        <v>104000</v>
      </c>
      <c r="AS3760" s="2" t="str">
        <f>_xlfn.IFNA(IF(VLOOKUP(all_resi[[#This Row],[No. Waybill]],settle_reconcile[No. Waybill],1,0)="","Recon","Recon"),"-")</f>
        <v>Recon</v>
      </c>
      <c r="AT3760" s="2">
        <f>all_resi[[#This Row],[Nilai COD]]-all_resi[[#This Row],[COD Fee]]-all_resi[[#This Row],[Total Biaya Setelah Diskon]]</f>
        <v>116685</v>
      </c>
      <c r="AU3760" s="2">
        <f>IF(all_resi[[#This Row],[Waktu Terima]]="","",_xlfn.DAYS(all_resi[[#This Row],[Waktu Terima]],all_resi[[#This Row],[Tanggal Pengiriman]]))</f>
        <v>4</v>
      </c>
    </row>
    <row r="3761" spans="1:47" x14ac:dyDescent="0.25">
      <c r="A3761" s="2" t="s">
        <v>20450</v>
      </c>
      <c r="B3761" s="1">
        <v>46206</v>
      </c>
      <c r="C3761" s="2" t="s">
        <v>42</v>
      </c>
      <c r="D3761" s="2" t="s">
        <v>43</v>
      </c>
      <c r="E3761" s="2" t="s">
        <v>44</v>
      </c>
      <c r="F3761" s="2" t="s">
        <v>45</v>
      </c>
      <c r="G3761" s="2" t="s">
        <v>46</v>
      </c>
      <c r="H3761" s="2" t="s">
        <v>47</v>
      </c>
      <c r="I3761" s="2" t="s">
        <v>20451</v>
      </c>
      <c r="J3761" s="2" t="s">
        <v>20452</v>
      </c>
      <c r="K3761" s="2" t="s">
        <v>69</v>
      </c>
      <c r="L3761" s="2" t="s">
        <v>1472</v>
      </c>
      <c r="M3761" s="2" t="s">
        <v>20453</v>
      </c>
      <c r="N3761" s="2" t="s">
        <v>20454</v>
      </c>
      <c r="O3761">
        <v>1</v>
      </c>
      <c r="P3761" s="2" t="s">
        <v>53</v>
      </c>
      <c r="Q3761">
        <v>100</v>
      </c>
      <c r="R3761">
        <v>0</v>
      </c>
      <c r="S3761" s="2" t="s">
        <v>54</v>
      </c>
      <c r="T3761" s="2" t="s">
        <v>55</v>
      </c>
      <c r="U3761" s="2" t="s">
        <v>147</v>
      </c>
      <c r="V3761" s="2"/>
      <c r="W3761">
        <v>63000</v>
      </c>
      <c r="X3761">
        <v>0</v>
      </c>
      <c r="Y3761">
        <v>0</v>
      </c>
      <c r="Z3761">
        <v>63000</v>
      </c>
      <c r="AB3761" s="2" t="s">
        <v>57</v>
      </c>
      <c r="AC3761">
        <v>25200</v>
      </c>
      <c r="AD3761">
        <v>37800</v>
      </c>
      <c r="AE3761">
        <v>133000</v>
      </c>
      <c r="AF3761">
        <v>1995</v>
      </c>
      <c r="AG3761" s="2" t="s">
        <v>20451</v>
      </c>
      <c r="AH3761" s="2"/>
      <c r="AI3761" s="1">
        <v>46211</v>
      </c>
      <c r="AJ3761" s="2"/>
      <c r="AK3761" s="2" t="s">
        <v>58</v>
      </c>
      <c r="AM3761" s="2" t="s">
        <v>59</v>
      </c>
      <c r="AP3761" s="2" t="s">
        <v>60</v>
      </c>
      <c r="AQ3761" s="2" t="s">
        <v>41</v>
      </c>
      <c r="AR3761">
        <v>70000</v>
      </c>
      <c r="AS3761" s="2" t="str">
        <f>_xlfn.IFNA(IF(VLOOKUP(all_resi[[#This Row],[No. Waybill]],settle_reconcile[No. Waybill],1,0)="","Recon","Recon"),"-")</f>
        <v>-</v>
      </c>
      <c r="AT3761" s="2">
        <f>all_resi[[#This Row],[Nilai COD]]-all_resi[[#This Row],[COD Fee]]-all_resi[[#This Row],[Total Biaya Setelah Diskon]]</f>
        <v>93205</v>
      </c>
      <c r="AU3761" s="2">
        <f>IF(all_resi[[#This Row],[Waktu Terima]]="","",_xlfn.DAYS(all_resi[[#This Row],[Waktu Terima]],all_resi[[#This Row],[Tanggal Pengiriman]]))</f>
        <v>5</v>
      </c>
    </row>
    <row r="3762" spans="1:47" x14ac:dyDescent="0.25">
      <c r="A3762" s="2" t="s">
        <v>20455</v>
      </c>
      <c r="B3762" s="1">
        <v>46206</v>
      </c>
      <c r="C3762" s="2" t="s">
        <v>42</v>
      </c>
      <c r="D3762" s="2" t="s">
        <v>43</v>
      </c>
      <c r="E3762" s="2" t="s">
        <v>44</v>
      </c>
      <c r="F3762" s="2" t="s">
        <v>45</v>
      </c>
      <c r="G3762" s="2" t="s">
        <v>46</v>
      </c>
      <c r="H3762" s="2" t="s">
        <v>47</v>
      </c>
      <c r="I3762" s="2" t="s">
        <v>20456</v>
      </c>
      <c r="J3762" s="2" t="s">
        <v>20457</v>
      </c>
      <c r="K3762" s="2" t="s">
        <v>82</v>
      </c>
      <c r="L3762" s="2" t="s">
        <v>2645</v>
      </c>
      <c r="M3762" s="2" t="s">
        <v>17974</v>
      </c>
      <c r="N3762" s="2" t="s">
        <v>20458</v>
      </c>
      <c r="O3762">
        <v>1</v>
      </c>
      <c r="P3762" s="2" t="s">
        <v>53</v>
      </c>
      <c r="Q3762">
        <v>100</v>
      </c>
      <c r="R3762">
        <v>0</v>
      </c>
      <c r="S3762" s="2" t="s">
        <v>54</v>
      </c>
      <c r="T3762" s="2" t="s">
        <v>55</v>
      </c>
      <c r="U3762" s="2" t="s">
        <v>225</v>
      </c>
      <c r="V3762" s="2"/>
      <c r="W3762">
        <v>67000</v>
      </c>
      <c r="X3762">
        <v>0</v>
      </c>
      <c r="Y3762">
        <v>0</v>
      </c>
      <c r="Z3762">
        <v>67000</v>
      </c>
      <c r="AB3762" s="2" t="s">
        <v>57</v>
      </c>
      <c r="AC3762">
        <v>26800</v>
      </c>
      <c r="AD3762">
        <v>40200</v>
      </c>
      <c r="AE3762">
        <v>171000</v>
      </c>
      <c r="AF3762">
        <v>2565</v>
      </c>
      <c r="AG3762" s="2" t="s">
        <v>20456</v>
      </c>
      <c r="AH3762" s="2"/>
      <c r="AI3762" s="1">
        <v>46211</v>
      </c>
      <c r="AJ3762" s="2"/>
      <c r="AK3762" s="2" t="s">
        <v>58</v>
      </c>
      <c r="AM3762" s="2" t="s">
        <v>59</v>
      </c>
      <c r="AP3762" s="2" t="s">
        <v>60</v>
      </c>
      <c r="AQ3762" s="2" t="s">
        <v>41</v>
      </c>
      <c r="AR3762">
        <v>104000</v>
      </c>
      <c r="AS3762" s="2" t="str">
        <f>_xlfn.IFNA(IF(VLOOKUP(all_resi[[#This Row],[No. Waybill]],settle_reconcile[No. Waybill],1,0)="","Recon","Recon"),"-")</f>
        <v>-</v>
      </c>
      <c r="AT3762" s="2">
        <f>all_resi[[#This Row],[Nilai COD]]-all_resi[[#This Row],[COD Fee]]-all_resi[[#This Row],[Total Biaya Setelah Diskon]]</f>
        <v>128235</v>
      </c>
      <c r="AU3762" s="2">
        <f>IF(all_resi[[#This Row],[Waktu Terima]]="","",_xlfn.DAYS(all_resi[[#This Row],[Waktu Terima]],all_resi[[#This Row],[Tanggal Pengiriman]]))</f>
        <v>5</v>
      </c>
    </row>
    <row r="3763" spans="1:47" x14ac:dyDescent="0.25">
      <c r="A3763" s="2" t="s">
        <v>19791</v>
      </c>
      <c r="B3763" s="1">
        <v>46206</v>
      </c>
      <c r="C3763" s="2" t="s">
        <v>42</v>
      </c>
      <c r="D3763" s="2" t="s">
        <v>43</v>
      </c>
      <c r="E3763" s="2" t="s">
        <v>44</v>
      </c>
      <c r="F3763" s="2" t="s">
        <v>45</v>
      </c>
      <c r="G3763" s="2" t="s">
        <v>46</v>
      </c>
      <c r="H3763" s="2" t="s">
        <v>47</v>
      </c>
      <c r="I3763" s="2" t="s">
        <v>19792</v>
      </c>
      <c r="J3763" s="2" t="s">
        <v>20459</v>
      </c>
      <c r="K3763" s="2" t="s">
        <v>203</v>
      </c>
      <c r="L3763" s="2" t="s">
        <v>2826</v>
      </c>
      <c r="M3763" s="2" t="s">
        <v>2827</v>
      </c>
      <c r="N3763" s="2" t="s">
        <v>20460</v>
      </c>
      <c r="O3763">
        <v>1</v>
      </c>
      <c r="P3763" s="2" t="s">
        <v>53</v>
      </c>
      <c r="Q3763">
        <v>100</v>
      </c>
      <c r="R3763">
        <v>0</v>
      </c>
      <c r="S3763" s="2" t="s">
        <v>54</v>
      </c>
      <c r="T3763" s="2" t="s">
        <v>55</v>
      </c>
      <c r="U3763" s="2" t="s">
        <v>207</v>
      </c>
      <c r="V3763" s="2"/>
      <c r="W3763">
        <v>14000</v>
      </c>
      <c r="X3763">
        <v>0</v>
      </c>
      <c r="Y3763">
        <v>0</v>
      </c>
      <c r="Z3763">
        <v>14000</v>
      </c>
      <c r="AB3763" s="2" t="s">
        <v>57</v>
      </c>
      <c r="AC3763">
        <v>8000</v>
      </c>
      <c r="AD3763">
        <v>6000</v>
      </c>
      <c r="AE3763">
        <v>83000</v>
      </c>
      <c r="AF3763">
        <v>1245</v>
      </c>
      <c r="AG3763" s="2" t="s">
        <v>19792</v>
      </c>
      <c r="AH3763" s="2"/>
      <c r="AI3763" s="1">
        <v>46208</v>
      </c>
      <c r="AJ3763" s="2"/>
      <c r="AK3763" s="2" t="s">
        <v>58</v>
      </c>
      <c r="AM3763" s="2" t="s">
        <v>59</v>
      </c>
      <c r="AP3763" s="2" t="s">
        <v>60</v>
      </c>
      <c r="AQ3763" s="2" t="s">
        <v>41</v>
      </c>
      <c r="AR3763">
        <v>69000</v>
      </c>
      <c r="AS3763" s="2" t="str">
        <f>_xlfn.IFNA(IF(VLOOKUP(all_resi[[#This Row],[No. Waybill]],settle_reconcile[No. Waybill],1,0)="","Recon","Recon"),"-")</f>
        <v>Recon</v>
      </c>
      <c r="AT3763" s="2">
        <f>all_resi[[#This Row],[Nilai COD]]-all_resi[[#This Row],[COD Fee]]-all_resi[[#This Row],[Total Biaya Setelah Diskon]]</f>
        <v>75755</v>
      </c>
      <c r="AU3763" s="2">
        <f>IF(all_resi[[#This Row],[Waktu Terima]]="","",_xlfn.DAYS(all_resi[[#This Row],[Waktu Terima]],all_resi[[#This Row],[Tanggal Pengiriman]]))</f>
        <v>2</v>
      </c>
    </row>
    <row r="3764" spans="1:47" x14ac:dyDescent="0.25">
      <c r="A3764" s="2" t="s">
        <v>20461</v>
      </c>
      <c r="B3764" s="1">
        <v>46206</v>
      </c>
      <c r="C3764" s="2" t="s">
        <v>42</v>
      </c>
      <c r="D3764" s="2" t="s">
        <v>43</v>
      </c>
      <c r="E3764" s="2" t="s">
        <v>44</v>
      </c>
      <c r="F3764" s="2" t="s">
        <v>45</v>
      </c>
      <c r="G3764" s="2" t="s">
        <v>46</v>
      </c>
      <c r="H3764" s="2" t="s">
        <v>80</v>
      </c>
      <c r="I3764" s="2" t="s">
        <v>20462</v>
      </c>
      <c r="J3764" s="2" t="s">
        <v>20463</v>
      </c>
      <c r="K3764" s="2" t="s">
        <v>75</v>
      </c>
      <c r="L3764" s="2" t="s">
        <v>355</v>
      </c>
      <c r="M3764" s="2" t="s">
        <v>1370</v>
      </c>
      <c r="N3764" s="2" t="s">
        <v>20464</v>
      </c>
      <c r="O3764">
        <v>1</v>
      </c>
      <c r="P3764" s="2" t="s">
        <v>53</v>
      </c>
      <c r="Q3764">
        <v>100</v>
      </c>
      <c r="R3764">
        <v>0</v>
      </c>
      <c r="S3764" s="2" t="s">
        <v>54</v>
      </c>
      <c r="T3764" s="2" t="s">
        <v>55</v>
      </c>
      <c r="U3764" s="2" t="s">
        <v>86</v>
      </c>
      <c r="V3764" s="2"/>
      <c r="W3764">
        <v>60000</v>
      </c>
      <c r="X3764">
        <v>0</v>
      </c>
      <c r="Y3764">
        <v>0</v>
      </c>
      <c r="Z3764">
        <v>60000</v>
      </c>
      <c r="AB3764" s="2" t="s">
        <v>57</v>
      </c>
      <c r="AC3764">
        <v>24000</v>
      </c>
      <c r="AD3764">
        <v>36000</v>
      </c>
      <c r="AE3764">
        <v>120000</v>
      </c>
      <c r="AF3764">
        <v>1800</v>
      </c>
      <c r="AG3764" s="2"/>
      <c r="AH3764" s="2"/>
      <c r="AI3764" s="1"/>
      <c r="AJ3764" s="2" t="s">
        <v>87</v>
      </c>
      <c r="AK3764" s="2" t="s">
        <v>67</v>
      </c>
      <c r="AM3764" s="2" t="s">
        <v>59</v>
      </c>
      <c r="AP3764" s="2" t="s">
        <v>60</v>
      </c>
      <c r="AQ3764" s="2" t="s">
        <v>41</v>
      </c>
      <c r="AR3764">
        <v>60000</v>
      </c>
      <c r="AS3764" s="2" t="str">
        <f>_xlfn.IFNA(IF(VLOOKUP(all_resi[[#This Row],[No. Waybill]],settle_reconcile[No. Waybill],1,0)="","Recon","Recon"),"-")</f>
        <v>-</v>
      </c>
      <c r="AT3764" s="2">
        <f>all_resi[[#This Row],[Nilai COD]]-all_resi[[#This Row],[COD Fee]]-all_resi[[#This Row],[Total Biaya Setelah Diskon]]</f>
        <v>82200</v>
      </c>
      <c r="AU3764" s="2" t="str">
        <f>IF(all_resi[[#This Row],[Waktu Terima]]="","",_xlfn.DAYS(all_resi[[#This Row],[Waktu Terima]],all_resi[[#This Row],[Tanggal Pengiriman]]))</f>
        <v/>
      </c>
    </row>
    <row r="3765" spans="1:47" x14ac:dyDescent="0.25">
      <c r="A3765" s="2" t="s">
        <v>19793</v>
      </c>
      <c r="B3765" s="1">
        <v>46206</v>
      </c>
      <c r="C3765" s="2" t="s">
        <v>42</v>
      </c>
      <c r="D3765" s="2" t="s">
        <v>43</v>
      </c>
      <c r="E3765" s="2" t="s">
        <v>44</v>
      </c>
      <c r="F3765" s="2" t="s">
        <v>45</v>
      </c>
      <c r="G3765" s="2" t="s">
        <v>46</v>
      </c>
      <c r="H3765" s="2" t="s">
        <v>47</v>
      </c>
      <c r="I3765" s="2" t="s">
        <v>19794</v>
      </c>
      <c r="J3765" s="2" t="s">
        <v>20465</v>
      </c>
      <c r="K3765" s="2" t="s">
        <v>116</v>
      </c>
      <c r="L3765" s="2" t="s">
        <v>1184</v>
      </c>
      <c r="M3765" s="2" t="s">
        <v>20466</v>
      </c>
      <c r="N3765" s="2" t="s">
        <v>20467</v>
      </c>
      <c r="O3765">
        <v>1</v>
      </c>
      <c r="P3765" s="2" t="s">
        <v>53</v>
      </c>
      <c r="Q3765">
        <v>100</v>
      </c>
      <c r="R3765">
        <v>0</v>
      </c>
      <c r="S3765" s="2" t="s">
        <v>54</v>
      </c>
      <c r="T3765" s="2" t="s">
        <v>55</v>
      </c>
      <c r="U3765" s="2" t="s">
        <v>225</v>
      </c>
      <c r="V3765" s="2"/>
      <c r="W3765">
        <v>12000</v>
      </c>
      <c r="X3765">
        <v>0</v>
      </c>
      <c r="Y3765">
        <v>0</v>
      </c>
      <c r="Z3765">
        <v>12000</v>
      </c>
      <c r="AB3765" s="2" t="s">
        <v>57</v>
      </c>
      <c r="AC3765">
        <v>7000</v>
      </c>
      <c r="AD3765">
        <v>5000</v>
      </c>
      <c r="AE3765">
        <v>116000</v>
      </c>
      <c r="AF3765">
        <v>1740</v>
      </c>
      <c r="AG3765" s="2" t="s">
        <v>19794</v>
      </c>
      <c r="AH3765" s="2"/>
      <c r="AI3765" s="1">
        <v>46208</v>
      </c>
      <c r="AJ3765" s="2"/>
      <c r="AK3765" s="2" t="s">
        <v>58</v>
      </c>
      <c r="AM3765" s="2" t="s">
        <v>59</v>
      </c>
      <c r="AP3765" s="2" t="s">
        <v>60</v>
      </c>
      <c r="AQ3765" s="2" t="s">
        <v>41</v>
      </c>
      <c r="AR3765">
        <v>104000</v>
      </c>
      <c r="AS3765" s="2" t="str">
        <f>_xlfn.IFNA(IF(VLOOKUP(all_resi[[#This Row],[No. Waybill]],settle_reconcile[No. Waybill],1,0)="","Recon","Recon"),"-")</f>
        <v>Recon</v>
      </c>
      <c r="AT3765" s="2">
        <f>all_resi[[#This Row],[Nilai COD]]-all_resi[[#This Row],[COD Fee]]-all_resi[[#This Row],[Total Biaya Setelah Diskon]]</f>
        <v>109260</v>
      </c>
      <c r="AU3765" s="2">
        <f>IF(all_resi[[#This Row],[Waktu Terima]]="","",_xlfn.DAYS(all_resi[[#This Row],[Waktu Terima]],all_resi[[#This Row],[Tanggal Pengiriman]]))</f>
        <v>2</v>
      </c>
    </row>
    <row r="3766" spans="1:47" x14ac:dyDescent="0.25">
      <c r="A3766" s="2" t="s">
        <v>20468</v>
      </c>
      <c r="B3766" s="1">
        <v>46206</v>
      </c>
      <c r="C3766" s="2" t="s">
        <v>42</v>
      </c>
      <c r="D3766" s="2" t="s">
        <v>43</v>
      </c>
      <c r="E3766" s="2" t="s">
        <v>44</v>
      </c>
      <c r="F3766" s="2" t="s">
        <v>45</v>
      </c>
      <c r="G3766" s="2" t="s">
        <v>46</v>
      </c>
      <c r="H3766" s="2" t="s">
        <v>47</v>
      </c>
      <c r="I3766" s="2" t="s">
        <v>20469</v>
      </c>
      <c r="J3766" s="2" t="s">
        <v>20470</v>
      </c>
      <c r="K3766" s="2" t="s">
        <v>183</v>
      </c>
      <c r="L3766" s="2" t="s">
        <v>446</v>
      </c>
      <c r="M3766" s="2" t="s">
        <v>1699</v>
      </c>
      <c r="N3766" s="2" t="s">
        <v>20471</v>
      </c>
      <c r="O3766">
        <v>1</v>
      </c>
      <c r="P3766" s="2" t="s">
        <v>53</v>
      </c>
      <c r="Q3766">
        <v>100</v>
      </c>
      <c r="R3766">
        <v>0</v>
      </c>
      <c r="S3766" s="2" t="s">
        <v>54</v>
      </c>
      <c r="T3766" s="2" t="s">
        <v>55</v>
      </c>
      <c r="U3766" s="2" t="s">
        <v>225</v>
      </c>
      <c r="V3766" s="2"/>
      <c r="W3766">
        <v>85000</v>
      </c>
      <c r="X3766">
        <v>0</v>
      </c>
      <c r="Y3766">
        <v>0</v>
      </c>
      <c r="Z3766">
        <v>85000</v>
      </c>
      <c r="AB3766" s="2" t="s">
        <v>57</v>
      </c>
      <c r="AC3766">
        <v>34000</v>
      </c>
      <c r="AD3766">
        <v>51000</v>
      </c>
      <c r="AE3766">
        <v>164000</v>
      </c>
      <c r="AF3766">
        <v>2460</v>
      </c>
      <c r="AG3766" s="2" t="s">
        <v>20469</v>
      </c>
      <c r="AH3766" s="2"/>
      <c r="AI3766" s="1">
        <v>46212</v>
      </c>
      <c r="AJ3766" s="2"/>
      <c r="AK3766" s="2" t="s">
        <v>58</v>
      </c>
      <c r="AM3766" s="2" t="s">
        <v>59</v>
      </c>
      <c r="AP3766" s="2" t="s">
        <v>60</v>
      </c>
      <c r="AQ3766" s="2" t="s">
        <v>41</v>
      </c>
      <c r="AR3766">
        <v>79000</v>
      </c>
      <c r="AS3766" s="2" t="str">
        <f>_xlfn.IFNA(IF(VLOOKUP(all_resi[[#This Row],[No. Waybill]],settle_reconcile[No. Waybill],1,0)="","Recon","Recon"),"-")</f>
        <v>-</v>
      </c>
      <c r="AT3766" s="2">
        <f>all_resi[[#This Row],[Nilai COD]]-all_resi[[#This Row],[COD Fee]]-all_resi[[#This Row],[Total Biaya Setelah Diskon]]</f>
        <v>110540</v>
      </c>
      <c r="AU3766" s="2">
        <f>IF(all_resi[[#This Row],[Waktu Terima]]="","",_xlfn.DAYS(all_resi[[#This Row],[Waktu Terima]],all_resi[[#This Row],[Tanggal Pengiriman]]))</f>
        <v>6</v>
      </c>
    </row>
    <row r="3767" spans="1:47" x14ac:dyDescent="0.25">
      <c r="A3767" s="2" t="s">
        <v>20039</v>
      </c>
      <c r="B3767" s="1">
        <v>46206</v>
      </c>
      <c r="C3767" s="2" t="s">
        <v>42</v>
      </c>
      <c r="D3767" s="2" t="s">
        <v>43</v>
      </c>
      <c r="E3767" s="2" t="s">
        <v>44</v>
      </c>
      <c r="F3767" s="2" t="s">
        <v>45</v>
      </c>
      <c r="G3767" s="2" t="s">
        <v>46</v>
      </c>
      <c r="H3767" s="2" t="s">
        <v>80</v>
      </c>
      <c r="I3767" s="2" t="s">
        <v>20040</v>
      </c>
      <c r="J3767" s="2" t="s">
        <v>20472</v>
      </c>
      <c r="K3767" s="2" t="s">
        <v>171</v>
      </c>
      <c r="L3767" s="2" t="s">
        <v>349</v>
      </c>
      <c r="M3767" s="2" t="s">
        <v>4612</v>
      </c>
      <c r="N3767" s="2" t="s">
        <v>20473</v>
      </c>
      <c r="O3767">
        <v>1</v>
      </c>
      <c r="P3767" s="2" t="s">
        <v>53</v>
      </c>
      <c r="Q3767">
        <v>100</v>
      </c>
      <c r="R3767">
        <v>0</v>
      </c>
      <c r="S3767" s="2" t="s">
        <v>54</v>
      </c>
      <c r="T3767" s="2" t="s">
        <v>55</v>
      </c>
      <c r="U3767" s="2" t="s">
        <v>86</v>
      </c>
      <c r="V3767" s="2"/>
      <c r="W3767">
        <v>38000</v>
      </c>
      <c r="X3767">
        <v>0</v>
      </c>
      <c r="Y3767">
        <v>0</v>
      </c>
      <c r="Z3767">
        <v>38000</v>
      </c>
      <c r="AB3767" s="2" t="s">
        <v>57</v>
      </c>
      <c r="AC3767">
        <v>15200</v>
      </c>
      <c r="AD3767">
        <v>22800</v>
      </c>
      <c r="AE3767">
        <v>98000</v>
      </c>
      <c r="AF3767">
        <v>1470</v>
      </c>
      <c r="AG3767" s="2" t="s">
        <v>20040</v>
      </c>
      <c r="AH3767" s="2"/>
      <c r="AI3767" s="1">
        <v>46210</v>
      </c>
      <c r="AJ3767" s="2" t="s">
        <v>87</v>
      </c>
      <c r="AK3767" s="2" t="s">
        <v>58</v>
      </c>
      <c r="AM3767" s="2" t="s">
        <v>59</v>
      </c>
      <c r="AP3767" s="2" t="s">
        <v>60</v>
      </c>
      <c r="AQ3767" s="2" t="s">
        <v>41</v>
      </c>
      <c r="AR3767">
        <v>60000</v>
      </c>
      <c r="AS3767" s="2" t="str">
        <f>_xlfn.IFNA(IF(VLOOKUP(all_resi[[#This Row],[No. Waybill]],settle_reconcile[No. Waybill],1,0)="","Recon","Recon"),"-")</f>
        <v>Recon</v>
      </c>
      <c r="AT3767" s="2">
        <f>all_resi[[#This Row],[Nilai COD]]-all_resi[[#This Row],[COD Fee]]-all_resi[[#This Row],[Total Biaya Setelah Diskon]]</f>
        <v>73730</v>
      </c>
      <c r="AU3767" s="2">
        <f>IF(all_resi[[#This Row],[Waktu Terima]]="","",_xlfn.DAYS(all_resi[[#This Row],[Waktu Terima]],all_resi[[#This Row],[Tanggal Pengiriman]]))</f>
        <v>4</v>
      </c>
    </row>
    <row r="3768" spans="1:47" x14ac:dyDescent="0.25">
      <c r="A3768" s="2" t="s">
        <v>19787</v>
      </c>
      <c r="B3768" s="1">
        <v>46206</v>
      </c>
      <c r="C3768" s="2" t="s">
        <v>42</v>
      </c>
      <c r="D3768" s="2" t="s">
        <v>43</v>
      </c>
      <c r="E3768" s="2" t="s">
        <v>44</v>
      </c>
      <c r="F3768" s="2" t="s">
        <v>45</v>
      </c>
      <c r="G3768" s="2" t="s">
        <v>46</v>
      </c>
      <c r="H3768" s="2" t="s">
        <v>80</v>
      </c>
      <c r="I3768" s="2" t="s">
        <v>19788</v>
      </c>
      <c r="J3768" s="2" t="s">
        <v>20474</v>
      </c>
      <c r="K3768" s="2" t="s">
        <v>203</v>
      </c>
      <c r="L3768" s="2" t="s">
        <v>20475</v>
      </c>
      <c r="M3768" s="2" t="s">
        <v>20476</v>
      </c>
      <c r="N3768" s="2" t="s">
        <v>20477</v>
      </c>
      <c r="O3768">
        <v>1</v>
      </c>
      <c r="P3768" s="2" t="s">
        <v>53</v>
      </c>
      <c r="Q3768">
        <v>100</v>
      </c>
      <c r="R3768">
        <v>0</v>
      </c>
      <c r="S3768" s="2" t="s">
        <v>54</v>
      </c>
      <c r="T3768" s="2" t="s">
        <v>55</v>
      </c>
      <c r="U3768" s="2" t="s">
        <v>305</v>
      </c>
      <c r="V3768" s="2"/>
      <c r="W3768">
        <v>14000</v>
      </c>
      <c r="X3768">
        <v>0</v>
      </c>
      <c r="Y3768">
        <v>0</v>
      </c>
      <c r="Z3768">
        <v>14000</v>
      </c>
      <c r="AB3768" s="2" t="s">
        <v>57</v>
      </c>
      <c r="AC3768">
        <v>8000</v>
      </c>
      <c r="AD3768">
        <v>6000</v>
      </c>
      <c r="AE3768">
        <v>84000</v>
      </c>
      <c r="AF3768">
        <v>1260</v>
      </c>
      <c r="AG3768" s="2" t="s">
        <v>19788</v>
      </c>
      <c r="AH3768" s="2"/>
      <c r="AI3768" s="1">
        <v>46208</v>
      </c>
      <c r="AJ3768" s="2" t="s">
        <v>87</v>
      </c>
      <c r="AK3768" s="2" t="s">
        <v>58</v>
      </c>
      <c r="AM3768" s="2" t="s">
        <v>59</v>
      </c>
      <c r="AP3768" s="2" t="s">
        <v>60</v>
      </c>
      <c r="AQ3768" s="2" t="s">
        <v>41</v>
      </c>
      <c r="AR3768">
        <v>70000</v>
      </c>
      <c r="AS3768" s="2" t="str">
        <f>_xlfn.IFNA(IF(VLOOKUP(all_resi[[#This Row],[No. Waybill]],settle_reconcile[No. Waybill],1,0)="","Recon","Recon"),"-")</f>
        <v>Recon</v>
      </c>
      <c r="AT3768" s="2">
        <f>all_resi[[#This Row],[Nilai COD]]-all_resi[[#This Row],[COD Fee]]-all_resi[[#This Row],[Total Biaya Setelah Diskon]]</f>
        <v>76740</v>
      </c>
      <c r="AU3768" s="2">
        <f>IF(all_resi[[#This Row],[Waktu Terima]]="","",_xlfn.DAYS(all_resi[[#This Row],[Waktu Terima]],all_resi[[#This Row],[Tanggal Pengiriman]]))</f>
        <v>2</v>
      </c>
    </row>
    <row r="3769" spans="1:47" x14ac:dyDescent="0.25">
      <c r="A3769" s="2" t="s">
        <v>19836</v>
      </c>
      <c r="B3769" s="1">
        <v>46206</v>
      </c>
      <c r="C3769" s="2" t="s">
        <v>42</v>
      </c>
      <c r="D3769" s="2" t="s">
        <v>43</v>
      </c>
      <c r="E3769" s="2" t="s">
        <v>44</v>
      </c>
      <c r="F3769" s="2" t="s">
        <v>45</v>
      </c>
      <c r="G3769" s="2" t="s">
        <v>46</v>
      </c>
      <c r="H3769" s="2" t="s">
        <v>47</v>
      </c>
      <c r="I3769" s="2" t="s">
        <v>19837</v>
      </c>
      <c r="J3769" s="2" t="s">
        <v>20478</v>
      </c>
      <c r="K3769" s="2" t="s">
        <v>100</v>
      </c>
      <c r="L3769" s="2" t="s">
        <v>4969</v>
      </c>
      <c r="M3769" s="2" t="s">
        <v>17045</v>
      </c>
      <c r="N3769" s="2" t="s">
        <v>20479</v>
      </c>
      <c r="O3769">
        <v>1</v>
      </c>
      <c r="P3769" s="2" t="s">
        <v>53</v>
      </c>
      <c r="Q3769">
        <v>100</v>
      </c>
      <c r="R3769">
        <v>0</v>
      </c>
      <c r="S3769" s="2" t="s">
        <v>54</v>
      </c>
      <c r="T3769" s="2" t="s">
        <v>55</v>
      </c>
      <c r="U3769" s="2" t="s">
        <v>225</v>
      </c>
      <c r="V3769" s="2"/>
      <c r="W3769">
        <v>18000</v>
      </c>
      <c r="X3769">
        <v>0</v>
      </c>
      <c r="Y3769">
        <v>0</v>
      </c>
      <c r="Z3769">
        <v>18000</v>
      </c>
      <c r="AB3769" s="2" t="s">
        <v>57</v>
      </c>
      <c r="AC3769">
        <v>12000</v>
      </c>
      <c r="AD3769">
        <v>6000</v>
      </c>
      <c r="AE3769">
        <v>122000</v>
      </c>
      <c r="AF3769">
        <v>1830</v>
      </c>
      <c r="AG3769" s="2" t="s">
        <v>19837</v>
      </c>
      <c r="AH3769" s="2"/>
      <c r="AI3769" s="1">
        <v>46209</v>
      </c>
      <c r="AJ3769" s="2"/>
      <c r="AK3769" s="2" t="s">
        <v>58</v>
      </c>
      <c r="AM3769" s="2" t="s">
        <v>59</v>
      </c>
      <c r="AP3769" s="2" t="s">
        <v>60</v>
      </c>
      <c r="AQ3769" s="2" t="s">
        <v>41</v>
      </c>
      <c r="AR3769">
        <v>104000</v>
      </c>
      <c r="AS3769" s="2" t="str">
        <f>_xlfn.IFNA(IF(VLOOKUP(all_resi[[#This Row],[No. Waybill]],settle_reconcile[No. Waybill],1,0)="","Recon","Recon"),"-")</f>
        <v>Recon</v>
      </c>
      <c r="AT3769" s="2">
        <f>all_resi[[#This Row],[Nilai COD]]-all_resi[[#This Row],[COD Fee]]-all_resi[[#This Row],[Total Biaya Setelah Diskon]]</f>
        <v>114170</v>
      </c>
      <c r="AU3769" s="2">
        <f>IF(all_resi[[#This Row],[Waktu Terima]]="","",_xlfn.DAYS(all_resi[[#This Row],[Waktu Terima]],all_resi[[#This Row],[Tanggal Pengiriman]]))</f>
        <v>3</v>
      </c>
    </row>
    <row r="3770" spans="1:47" x14ac:dyDescent="0.25">
      <c r="A3770" s="2" t="s">
        <v>20480</v>
      </c>
      <c r="B3770" s="1">
        <v>46206</v>
      </c>
      <c r="C3770" s="2" t="s">
        <v>42</v>
      </c>
      <c r="D3770" s="2" t="s">
        <v>43</v>
      </c>
      <c r="E3770" s="2" t="s">
        <v>44</v>
      </c>
      <c r="F3770" s="2" t="s">
        <v>45</v>
      </c>
      <c r="G3770" s="2" t="s">
        <v>46</v>
      </c>
      <c r="H3770" s="2" t="s">
        <v>47</v>
      </c>
      <c r="I3770" s="2" t="s">
        <v>20481</v>
      </c>
      <c r="J3770" s="2" t="s">
        <v>20482</v>
      </c>
      <c r="K3770" s="2" t="s">
        <v>69</v>
      </c>
      <c r="L3770" s="2" t="s">
        <v>1223</v>
      </c>
      <c r="M3770" s="2" t="s">
        <v>20483</v>
      </c>
      <c r="N3770" s="2" t="s">
        <v>20484</v>
      </c>
      <c r="O3770">
        <v>1</v>
      </c>
      <c r="P3770" s="2" t="s">
        <v>53</v>
      </c>
      <c r="Q3770">
        <v>100</v>
      </c>
      <c r="R3770">
        <v>0</v>
      </c>
      <c r="S3770" s="2" t="s">
        <v>54</v>
      </c>
      <c r="T3770" s="2" t="s">
        <v>55</v>
      </c>
      <c r="U3770" s="2" t="s">
        <v>225</v>
      </c>
      <c r="V3770" s="2"/>
      <c r="W3770">
        <v>54000</v>
      </c>
      <c r="X3770">
        <v>0</v>
      </c>
      <c r="Y3770">
        <v>0</v>
      </c>
      <c r="Z3770">
        <v>54000</v>
      </c>
      <c r="AB3770" s="2" t="s">
        <v>57</v>
      </c>
      <c r="AC3770">
        <v>21600</v>
      </c>
      <c r="AD3770">
        <v>32400</v>
      </c>
      <c r="AE3770">
        <v>150000</v>
      </c>
      <c r="AF3770">
        <v>2250</v>
      </c>
      <c r="AG3770" s="2"/>
      <c r="AH3770" s="2"/>
      <c r="AI3770" s="1"/>
      <c r="AJ3770" s="2"/>
      <c r="AK3770" s="2" t="s">
        <v>67</v>
      </c>
      <c r="AM3770" s="2" t="s">
        <v>59</v>
      </c>
      <c r="AP3770" s="2" t="s">
        <v>60</v>
      </c>
      <c r="AQ3770" s="2" t="s">
        <v>41</v>
      </c>
      <c r="AR3770">
        <v>96000</v>
      </c>
      <c r="AS3770" s="2" t="str">
        <f>_xlfn.IFNA(IF(VLOOKUP(all_resi[[#This Row],[No. Waybill]],settle_reconcile[No. Waybill],1,0)="","Recon","Recon"),"-")</f>
        <v>-</v>
      </c>
      <c r="AT3770" s="2">
        <f>all_resi[[#This Row],[Nilai COD]]-all_resi[[#This Row],[COD Fee]]-all_resi[[#This Row],[Total Biaya Setelah Diskon]]</f>
        <v>115350</v>
      </c>
      <c r="AU3770" s="2" t="str">
        <f>IF(all_resi[[#This Row],[Waktu Terima]]="","",_xlfn.DAYS(all_resi[[#This Row],[Waktu Terima]],all_resi[[#This Row],[Tanggal Pengiriman]]))</f>
        <v/>
      </c>
    </row>
    <row r="3771" spans="1:47" x14ac:dyDescent="0.25">
      <c r="A3771" s="2" t="s">
        <v>20485</v>
      </c>
      <c r="B3771" s="1">
        <v>46206</v>
      </c>
      <c r="C3771" s="2" t="s">
        <v>42</v>
      </c>
      <c r="D3771" s="2" t="s">
        <v>43</v>
      </c>
      <c r="E3771" s="2" t="s">
        <v>44</v>
      </c>
      <c r="F3771" s="2" t="s">
        <v>45</v>
      </c>
      <c r="G3771" s="2" t="s">
        <v>46</v>
      </c>
      <c r="H3771" s="2" t="s">
        <v>47</v>
      </c>
      <c r="I3771" s="2" t="s">
        <v>20486</v>
      </c>
      <c r="J3771" s="2" t="s">
        <v>20487</v>
      </c>
      <c r="K3771" s="2" t="s">
        <v>265</v>
      </c>
      <c r="L3771" s="2" t="s">
        <v>822</v>
      </c>
      <c r="M3771" s="2" t="s">
        <v>823</v>
      </c>
      <c r="N3771" s="2" t="s">
        <v>20488</v>
      </c>
      <c r="O3771">
        <v>1</v>
      </c>
      <c r="P3771" s="2" t="s">
        <v>53</v>
      </c>
      <c r="Q3771">
        <v>100</v>
      </c>
      <c r="R3771">
        <v>0</v>
      </c>
      <c r="S3771" s="2" t="s">
        <v>54</v>
      </c>
      <c r="T3771" s="2" t="s">
        <v>55</v>
      </c>
      <c r="U3771" s="2" t="s">
        <v>207</v>
      </c>
      <c r="V3771" s="2"/>
      <c r="W3771">
        <v>50000</v>
      </c>
      <c r="X3771">
        <v>0</v>
      </c>
      <c r="Y3771">
        <v>0</v>
      </c>
      <c r="Z3771">
        <v>50000</v>
      </c>
      <c r="AB3771" s="2" t="s">
        <v>57</v>
      </c>
      <c r="AC3771">
        <v>20000</v>
      </c>
      <c r="AD3771">
        <v>30000</v>
      </c>
      <c r="AE3771">
        <v>120000</v>
      </c>
      <c r="AF3771">
        <v>1800</v>
      </c>
      <c r="AG3771" s="2" t="s">
        <v>20486</v>
      </c>
      <c r="AH3771" s="2"/>
      <c r="AI3771" s="1">
        <v>46211</v>
      </c>
      <c r="AJ3771" s="2"/>
      <c r="AK3771" s="2" t="s">
        <v>58</v>
      </c>
      <c r="AM3771" s="2" t="s">
        <v>59</v>
      </c>
      <c r="AP3771" s="2" t="s">
        <v>60</v>
      </c>
      <c r="AQ3771" s="2" t="s">
        <v>41</v>
      </c>
      <c r="AR3771">
        <v>70000</v>
      </c>
      <c r="AS3771" s="2" t="str">
        <f>_xlfn.IFNA(IF(VLOOKUP(all_resi[[#This Row],[No. Waybill]],settle_reconcile[No. Waybill],1,0)="","Recon","Recon"),"-")</f>
        <v>-</v>
      </c>
      <c r="AT3771" s="2">
        <f>all_resi[[#This Row],[Nilai COD]]-all_resi[[#This Row],[COD Fee]]-all_resi[[#This Row],[Total Biaya Setelah Diskon]]</f>
        <v>88200</v>
      </c>
      <c r="AU3771" s="2">
        <f>IF(all_resi[[#This Row],[Waktu Terima]]="","",_xlfn.DAYS(all_resi[[#This Row],[Waktu Terima]],all_resi[[#This Row],[Tanggal Pengiriman]]))</f>
        <v>5</v>
      </c>
    </row>
    <row r="3772" spans="1:47" x14ac:dyDescent="0.25">
      <c r="A3772" s="2" t="s">
        <v>20489</v>
      </c>
      <c r="B3772" s="1">
        <v>46206</v>
      </c>
      <c r="C3772" s="2" t="s">
        <v>42</v>
      </c>
      <c r="D3772" s="2" t="s">
        <v>43</v>
      </c>
      <c r="E3772" s="2" t="s">
        <v>44</v>
      </c>
      <c r="F3772" s="2" t="s">
        <v>45</v>
      </c>
      <c r="G3772" s="2" t="s">
        <v>46</v>
      </c>
      <c r="H3772" s="2" t="s">
        <v>47</v>
      </c>
      <c r="I3772" s="2" t="s">
        <v>3825</v>
      </c>
      <c r="J3772" s="2" t="s">
        <v>20490</v>
      </c>
      <c r="K3772" s="2" t="s">
        <v>177</v>
      </c>
      <c r="L3772" s="2" t="s">
        <v>222</v>
      </c>
      <c r="M3772" s="2" t="s">
        <v>4167</v>
      </c>
      <c r="N3772" s="2" t="s">
        <v>20491</v>
      </c>
      <c r="O3772">
        <v>1</v>
      </c>
      <c r="P3772" s="2" t="s">
        <v>53</v>
      </c>
      <c r="Q3772">
        <v>100</v>
      </c>
      <c r="R3772">
        <v>0</v>
      </c>
      <c r="S3772" s="2" t="s">
        <v>54</v>
      </c>
      <c r="T3772" s="2" t="s">
        <v>55</v>
      </c>
      <c r="U3772" s="2" t="s">
        <v>20492</v>
      </c>
      <c r="V3772" s="2"/>
      <c r="W3772">
        <v>80000</v>
      </c>
      <c r="X3772">
        <v>0</v>
      </c>
      <c r="Y3772">
        <v>0</v>
      </c>
      <c r="Z3772">
        <v>80000</v>
      </c>
      <c r="AB3772" s="2" t="s">
        <v>57</v>
      </c>
      <c r="AC3772">
        <v>32000</v>
      </c>
      <c r="AD3772">
        <v>48000</v>
      </c>
      <c r="AE3772">
        <v>184000</v>
      </c>
      <c r="AF3772">
        <v>2760</v>
      </c>
      <c r="AG3772" s="2"/>
      <c r="AH3772" s="2"/>
      <c r="AI3772" s="1"/>
      <c r="AJ3772" s="2"/>
      <c r="AK3772" s="2" t="s">
        <v>67</v>
      </c>
      <c r="AM3772" s="2" t="s">
        <v>59</v>
      </c>
      <c r="AP3772" s="2" t="s">
        <v>60</v>
      </c>
      <c r="AQ3772" s="2" t="s">
        <v>41</v>
      </c>
      <c r="AR3772">
        <v>104000</v>
      </c>
      <c r="AS3772" s="2" t="str">
        <f>_xlfn.IFNA(IF(VLOOKUP(all_resi[[#This Row],[No. Waybill]],settle_reconcile[No. Waybill],1,0)="","Recon","Recon"),"-")</f>
        <v>-</v>
      </c>
      <c r="AT3772" s="2">
        <f>all_resi[[#This Row],[Nilai COD]]-all_resi[[#This Row],[COD Fee]]-all_resi[[#This Row],[Total Biaya Setelah Diskon]]</f>
        <v>133240</v>
      </c>
      <c r="AU3772" s="2" t="str">
        <f>IF(all_resi[[#This Row],[Waktu Terima]]="","",_xlfn.DAYS(all_resi[[#This Row],[Waktu Terima]],all_resi[[#This Row],[Tanggal Pengiriman]]))</f>
        <v/>
      </c>
    </row>
    <row r="3773" spans="1:47" x14ac:dyDescent="0.25">
      <c r="A3773" s="2" t="s">
        <v>20493</v>
      </c>
      <c r="B3773" s="1">
        <v>46206</v>
      </c>
      <c r="C3773" s="2" t="s">
        <v>42</v>
      </c>
      <c r="D3773" s="2" t="s">
        <v>43</v>
      </c>
      <c r="E3773" s="2" t="s">
        <v>44</v>
      </c>
      <c r="F3773" s="2" t="s">
        <v>45</v>
      </c>
      <c r="G3773" s="2" t="s">
        <v>46</v>
      </c>
      <c r="H3773" s="2" t="s">
        <v>47</v>
      </c>
      <c r="I3773" s="2" t="s">
        <v>20494</v>
      </c>
      <c r="J3773" s="2" t="s">
        <v>20495</v>
      </c>
      <c r="K3773" s="2" t="s">
        <v>126</v>
      </c>
      <c r="L3773" s="2" t="s">
        <v>1397</v>
      </c>
      <c r="M3773" s="2" t="s">
        <v>10927</v>
      </c>
      <c r="N3773" s="2" t="s">
        <v>20496</v>
      </c>
      <c r="O3773">
        <v>1</v>
      </c>
      <c r="P3773" s="2" t="s">
        <v>53</v>
      </c>
      <c r="Q3773">
        <v>100</v>
      </c>
      <c r="R3773">
        <v>0</v>
      </c>
      <c r="S3773" s="2" t="s">
        <v>54</v>
      </c>
      <c r="T3773" s="2" t="s">
        <v>55</v>
      </c>
      <c r="U3773" s="2" t="s">
        <v>225</v>
      </c>
      <c r="V3773" s="2"/>
      <c r="W3773">
        <v>44000</v>
      </c>
      <c r="X3773">
        <v>0</v>
      </c>
      <c r="Y3773">
        <v>0</v>
      </c>
      <c r="Z3773">
        <v>44000</v>
      </c>
      <c r="AB3773" s="2" t="s">
        <v>57</v>
      </c>
      <c r="AC3773">
        <v>17600</v>
      </c>
      <c r="AD3773">
        <v>26400</v>
      </c>
      <c r="AE3773">
        <v>148000</v>
      </c>
      <c r="AF3773">
        <v>2220</v>
      </c>
      <c r="AG3773" s="2" t="s">
        <v>20494</v>
      </c>
      <c r="AH3773" s="2"/>
      <c r="AI3773" s="1">
        <v>46211</v>
      </c>
      <c r="AJ3773" s="2"/>
      <c r="AK3773" s="2" t="s">
        <v>58</v>
      </c>
      <c r="AM3773" s="2" t="s">
        <v>59</v>
      </c>
      <c r="AP3773" s="2" t="s">
        <v>60</v>
      </c>
      <c r="AQ3773" s="2" t="s">
        <v>41</v>
      </c>
      <c r="AR3773">
        <v>104000</v>
      </c>
      <c r="AS3773" s="2" t="str">
        <f>_xlfn.IFNA(IF(VLOOKUP(all_resi[[#This Row],[No. Waybill]],settle_reconcile[No. Waybill],1,0)="","Recon","Recon"),"-")</f>
        <v>-</v>
      </c>
      <c r="AT3773" s="2">
        <f>all_resi[[#This Row],[Nilai COD]]-all_resi[[#This Row],[COD Fee]]-all_resi[[#This Row],[Total Biaya Setelah Diskon]]</f>
        <v>119380</v>
      </c>
      <c r="AU3773" s="2">
        <f>IF(all_resi[[#This Row],[Waktu Terima]]="","",_xlfn.DAYS(all_resi[[#This Row],[Waktu Terima]],all_resi[[#This Row],[Tanggal Pengiriman]]))</f>
        <v>5</v>
      </c>
    </row>
    <row r="3774" spans="1:47" x14ac:dyDescent="0.25">
      <c r="A3774" s="2" t="s">
        <v>20497</v>
      </c>
      <c r="B3774" s="1">
        <v>46206</v>
      </c>
      <c r="C3774" s="2" t="s">
        <v>42</v>
      </c>
      <c r="D3774" s="2" t="s">
        <v>43</v>
      </c>
      <c r="E3774" s="2" t="s">
        <v>44</v>
      </c>
      <c r="F3774" s="2" t="s">
        <v>45</v>
      </c>
      <c r="G3774" s="2" t="s">
        <v>46</v>
      </c>
      <c r="H3774" s="2" t="s">
        <v>47</v>
      </c>
      <c r="I3774" s="2" t="s">
        <v>20498</v>
      </c>
      <c r="J3774" s="2" t="s">
        <v>20499</v>
      </c>
      <c r="K3774" s="2" t="s">
        <v>377</v>
      </c>
      <c r="L3774" s="2" t="s">
        <v>3452</v>
      </c>
      <c r="M3774" s="2" t="s">
        <v>3453</v>
      </c>
      <c r="N3774" s="2" t="s">
        <v>20500</v>
      </c>
      <c r="O3774">
        <v>1</v>
      </c>
      <c r="P3774" s="2" t="s">
        <v>53</v>
      </c>
      <c r="Q3774">
        <v>100</v>
      </c>
      <c r="R3774">
        <v>0</v>
      </c>
      <c r="S3774" s="2" t="s">
        <v>54</v>
      </c>
      <c r="T3774" s="2" t="s">
        <v>55</v>
      </c>
      <c r="U3774" s="2" t="s">
        <v>97</v>
      </c>
      <c r="V3774" s="2"/>
      <c r="W3774">
        <v>63000</v>
      </c>
      <c r="X3774">
        <v>0</v>
      </c>
      <c r="Y3774">
        <v>0</v>
      </c>
      <c r="Z3774">
        <v>63000</v>
      </c>
      <c r="AB3774" s="2" t="s">
        <v>57</v>
      </c>
      <c r="AC3774">
        <v>25200</v>
      </c>
      <c r="AD3774">
        <v>37800</v>
      </c>
      <c r="AE3774">
        <v>133000</v>
      </c>
      <c r="AF3774">
        <v>1995</v>
      </c>
      <c r="AG3774" s="2"/>
      <c r="AH3774" s="2"/>
      <c r="AI3774" s="1"/>
      <c r="AJ3774" s="2"/>
      <c r="AK3774" s="2" t="s">
        <v>67</v>
      </c>
      <c r="AM3774" s="2" t="s">
        <v>59</v>
      </c>
      <c r="AP3774" s="2" t="s">
        <v>60</v>
      </c>
      <c r="AQ3774" s="2" t="s">
        <v>41</v>
      </c>
      <c r="AR3774">
        <v>70000</v>
      </c>
      <c r="AS3774" s="2" t="str">
        <f>_xlfn.IFNA(IF(VLOOKUP(all_resi[[#This Row],[No. Waybill]],settle_reconcile[No. Waybill],1,0)="","Recon","Recon"),"-")</f>
        <v>-</v>
      </c>
      <c r="AT3774" s="2">
        <f>all_resi[[#This Row],[Nilai COD]]-all_resi[[#This Row],[COD Fee]]-all_resi[[#This Row],[Total Biaya Setelah Diskon]]</f>
        <v>93205</v>
      </c>
      <c r="AU3774" s="2" t="str">
        <f>IF(all_resi[[#This Row],[Waktu Terima]]="","",_xlfn.DAYS(all_resi[[#This Row],[Waktu Terima]],all_resi[[#This Row],[Tanggal Pengiriman]]))</f>
        <v/>
      </c>
    </row>
    <row r="3775" spans="1:47" x14ac:dyDescent="0.25">
      <c r="A3775" s="2" t="s">
        <v>19846</v>
      </c>
      <c r="B3775" s="1">
        <v>46206</v>
      </c>
      <c r="C3775" s="2" t="s">
        <v>42</v>
      </c>
      <c r="D3775" s="2" t="s">
        <v>43</v>
      </c>
      <c r="E3775" s="2" t="s">
        <v>44</v>
      </c>
      <c r="F3775" s="2" t="s">
        <v>45</v>
      </c>
      <c r="G3775" s="2" t="s">
        <v>46</v>
      </c>
      <c r="H3775" s="2" t="s">
        <v>80</v>
      </c>
      <c r="I3775" s="2" t="s">
        <v>19847</v>
      </c>
      <c r="J3775" s="2" t="s">
        <v>20501</v>
      </c>
      <c r="K3775" s="2" t="s">
        <v>203</v>
      </c>
      <c r="L3775" s="2" t="s">
        <v>2826</v>
      </c>
      <c r="M3775" s="2" t="s">
        <v>2827</v>
      </c>
      <c r="N3775" s="2" t="s">
        <v>20502</v>
      </c>
      <c r="O3775">
        <v>1</v>
      </c>
      <c r="P3775" s="2" t="s">
        <v>53</v>
      </c>
      <c r="Q3775">
        <v>100</v>
      </c>
      <c r="R3775">
        <v>0</v>
      </c>
      <c r="S3775" s="2" t="s">
        <v>54</v>
      </c>
      <c r="T3775" s="2" t="s">
        <v>55</v>
      </c>
      <c r="U3775" s="2" t="s">
        <v>86</v>
      </c>
      <c r="V3775" s="2"/>
      <c r="W3775">
        <v>14000</v>
      </c>
      <c r="X3775">
        <v>0</v>
      </c>
      <c r="Y3775">
        <v>0</v>
      </c>
      <c r="Z3775">
        <v>14000</v>
      </c>
      <c r="AB3775" s="2" t="s">
        <v>57</v>
      </c>
      <c r="AC3775">
        <v>8000</v>
      </c>
      <c r="AD3775">
        <v>6000</v>
      </c>
      <c r="AE3775">
        <v>73000</v>
      </c>
      <c r="AF3775">
        <v>1095</v>
      </c>
      <c r="AG3775" s="2" t="s">
        <v>19847</v>
      </c>
      <c r="AH3775" s="2"/>
      <c r="AI3775" s="1">
        <v>46209</v>
      </c>
      <c r="AJ3775" s="2" t="s">
        <v>87</v>
      </c>
      <c r="AK3775" s="2" t="s">
        <v>58</v>
      </c>
      <c r="AM3775" s="2" t="s">
        <v>59</v>
      </c>
      <c r="AP3775" s="2" t="s">
        <v>60</v>
      </c>
      <c r="AQ3775" s="2" t="s">
        <v>41</v>
      </c>
      <c r="AR3775">
        <v>59000</v>
      </c>
      <c r="AS3775" s="2" t="str">
        <f>_xlfn.IFNA(IF(VLOOKUP(all_resi[[#This Row],[No. Waybill]],settle_reconcile[No. Waybill],1,0)="","Recon","Recon"),"-")</f>
        <v>Recon</v>
      </c>
      <c r="AT3775" s="2">
        <f>all_resi[[#This Row],[Nilai COD]]-all_resi[[#This Row],[COD Fee]]-all_resi[[#This Row],[Total Biaya Setelah Diskon]]</f>
        <v>65905</v>
      </c>
      <c r="AU3775" s="2">
        <f>IF(all_resi[[#This Row],[Waktu Terima]]="","",_xlfn.DAYS(all_resi[[#This Row],[Waktu Terima]],all_resi[[#This Row],[Tanggal Pengiriman]]))</f>
        <v>3</v>
      </c>
    </row>
    <row r="3776" spans="1:47" x14ac:dyDescent="0.25">
      <c r="A3776" s="2" t="s">
        <v>20503</v>
      </c>
      <c r="B3776" s="1">
        <v>46206</v>
      </c>
      <c r="C3776" s="2" t="s">
        <v>42</v>
      </c>
      <c r="D3776" s="2" t="s">
        <v>43</v>
      </c>
      <c r="E3776" s="2" t="s">
        <v>44</v>
      </c>
      <c r="F3776" s="2" t="s">
        <v>45</v>
      </c>
      <c r="G3776" s="2" t="s">
        <v>46</v>
      </c>
      <c r="H3776" s="2" t="s">
        <v>47</v>
      </c>
      <c r="I3776" s="2" t="s">
        <v>20504</v>
      </c>
      <c r="J3776" s="2" t="s">
        <v>20505</v>
      </c>
      <c r="K3776" s="2" t="s">
        <v>265</v>
      </c>
      <c r="L3776" s="2" t="s">
        <v>1146</v>
      </c>
      <c r="M3776" s="2" t="s">
        <v>1147</v>
      </c>
      <c r="N3776" s="2" t="s">
        <v>20506</v>
      </c>
      <c r="O3776">
        <v>1</v>
      </c>
      <c r="P3776" s="2" t="s">
        <v>53</v>
      </c>
      <c r="Q3776">
        <v>100</v>
      </c>
      <c r="R3776">
        <v>0</v>
      </c>
      <c r="S3776" s="2" t="s">
        <v>54</v>
      </c>
      <c r="T3776" s="2" t="s">
        <v>55</v>
      </c>
      <c r="U3776" s="2" t="s">
        <v>147</v>
      </c>
      <c r="V3776" s="2"/>
      <c r="W3776">
        <v>50000</v>
      </c>
      <c r="X3776">
        <v>0</v>
      </c>
      <c r="Y3776">
        <v>0</v>
      </c>
      <c r="Z3776">
        <v>50000</v>
      </c>
      <c r="AB3776" s="2" t="s">
        <v>57</v>
      </c>
      <c r="AC3776">
        <v>20000</v>
      </c>
      <c r="AD3776">
        <v>30000</v>
      </c>
      <c r="AE3776">
        <v>120000</v>
      </c>
      <c r="AF3776">
        <v>1800</v>
      </c>
      <c r="AG3776" s="2" t="s">
        <v>20504</v>
      </c>
      <c r="AH3776" s="2"/>
      <c r="AI3776" s="1">
        <v>46211</v>
      </c>
      <c r="AJ3776" s="2"/>
      <c r="AK3776" s="2" t="s">
        <v>58</v>
      </c>
      <c r="AM3776" s="2" t="s">
        <v>59</v>
      </c>
      <c r="AP3776" s="2" t="s">
        <v>60</v>
      </c>
      <c r="AQ3776" s="2" t="s">
        <v>41</v>
      </c>
      <c r="AR3776">
        <v>70000</v>
      </c>
      <c r="AS3776" s="2" t="str">
        <f>_xlfn.IFNA(IF(VLOOKUP(all_resi[[#This Row],[No. Waybill]],settle_reconcile[No. Waybill],1,0)="","Recon","Recon"),"-")</f>
        <v>-</v>
      </c>
      <c r="AT3776" s="2">
        <f>all_resi[[#This Row],[Nilai COD]]-all_resi[[#This Row],[COD Fee]]-all_resi[[#This Row],[Total Biaya Setelah Diskon]]</f>
        <v>88200</v>
      </c>
      <c r="AU3776" s="2">
        <f>IF(all_resi[[#This Row],[Waktu Terima]]="","",_xlfn.DAYS(all_resi[[#This Row],[Waktu Terima]],all_resi[[#This Row],[Tanggal Pengiriman]]))</f>
        <v>5</v>
      </c>
    </row>
    <row r="3777" spans="1:47" x14ac:dyDescent="0.25">
      <c r="A3777" s="2" t="s">
        <v>19771</v>
      </c>
      <c r="B3777" s="1">
        <v>46206</v>
      </c>
      <c r="C3777" s="2" t="s">
        <v>42</v>
      </c>
      <c r="D3777" s="2" t="s">
        <v>43</v>
      </c>
      <c r="E3777" s="2" t="s">
        <v>44</v>
      </c>
      <c r="F3777" s="2" t="s">
        <v>45</v>
      </c>
      <c r="G3777" s="2" t="s">
        <v>46</v>
      </c>
      <c r="H3777" s="2" t="s">
        <v>80</v>
      </c>
      <c r="I3777" s="2" t="s">
        <v>19772</v>
      </c>
      <c r="J3777" s="2" t="s">
        <v>20507</v>
      </c>
      <c r="K3777" s="2" t="s">
        <v>100</v>
      </c>
      <c r="L3777" s="2" t="s">
        <v>2514</v>
      </c>
      <c r="M3777" s="2" t="s">
        <v>2515</v>
      </c>
      <c r="N3777" s="2" t="s">
        <v>20508</v>
      </c>
      <c r="O3777">
        <v>1</v>
      </c>
      <c r="P3777" s="2" t="s">
        <v>53</v>
      </c>
      <c r="Q3777">
        <v>100</v>
      </c>
      <c r="R3777">
        <v>0</v>
      </c>
      <c r="S3777" s="2" t="s">
        <v>54</v>
      </c>
      <c r="T3777" s="2" t="s">
        <v>55</v>
      </c>
      <c r="U3777" s="2" t="s">
        <v>86</v>
      </c>
      <c r="V3777" s="2"/>
      <c r="W3777">
        <v>15000</v>
      </c>
      <c r="X3777">
        <v>0</v>
      </c>
      <c r="Y3777">
        <v>0</v>
      </c>
      <c r="Z3777">
        <v>15000</v>
      </c>
      <c r="AB3777" s="2" t="s">
        <v>57</v>
      </c>
      <c r="AC3777">
        <v>9000</v>
      </c>
      <c r="AD3777">
        <v>6000</v>
      </c>
      <c r="AE3777">
        <v>75000</v>
      </c>
      <c r="AF3777">
        <v>1125</v>
      </c>
      <c r="AG3777" s="2" t="s">
        <v>19772</v>
      </c>
      <c r="AH3777" s="2"/>
      <c r="AI3777" s="1">
        <v>46208</v>
      </c>
      <c r="AJ3777" s="2" t="s">
        <v>87</v>
      </c>
      <c r="AK3777" s="2" t="s">
        <v>58</v>
      </c>
      <c r="AM3777" s="2" t="s">
        <v>59</v>
      </c>
      <c r="AP3777" s="2" t="s">
        <v>60</v>
      </c>
      <c r="AQ3777" s="2" t="s">
        <v>41</v>
      </c>
      <c r="AR3777">
        <v>60000</v>
      </c>
      <c r="AS3777" s="2" t="str">
        <f>_xlfn.IFNA(IF(VLOOKUP(all_resi[[#This Row],[No. Waybill]],settle_reconcile[No. Waybill],1,0)="","Recon","Recon"),"-")</f>
        <v>Recon</v>
      </c>
      <c r="AT3777" s="2">
        <f>all_resi[[#This Row],[Nilai COD]]-all_resi[[#This Row],[COD Fee]]-all_resi[[#This Row],[Total Biaya Setelah Diskon]]</f>
        <v>67875</v>
      </c>
      <c r="AU3777" s="2">
        <f>IF(all_resi[[#This Row],[Waktu Terima]]="","",_xlfn.DAYS(all_resi[[#This Row],[Waktu Terima]],all_resi[[#This Row],[Tanggal Pengiriman]]))</f>
        <v>2</v>
      </c>
    </row>
    <row r="3778" spans="1:47" x14ac:dyDescent="0.25">
      <c r="A3778" s="2" t="s">
        <v>20509</v>
      </c>
      <c r="B3778" s="1">
        <v>46206</v>
      </c>
      <c r="C3778" s="2" t="s">
        <v>42</v>
      </c>
      <c r="D3778" s="2" t="s">
        <v>43</v>
      </c>
      <c r="E3778" s="2" t="s">
        <v>44</v>
      </c>
      <c r="F3778" s="2" t="s">
        <v>45</v>
      </c>
      <c r="G3778" s="2" t="s">
        <v>46</v>
      </c>
      <c r="H3778" s="2" t="s">
        <v>80</v>
      </c>
      <c r="I3778" s="2" t="s">
        <v>20510</v>
      </c>
      <c r="J3778" s="2" t="s">
        <v>20511</v>
      </c>
      <c r="K3778" s="2" t="s">
        <v>106</v>
      </c>
      <c r="L3778" s="2" t="s">
        <v>1373</v>
      </c>
      <c r="M3778" s="2" t="s">
        <v>2284</v>
      </c>
      <c r="N3778" s="2" t="s">
        <v>20512</v>
      </c>
      <c r="O3778">
        <v>1</v>
      </c>
      <c r="P3778" s="2" t="s">
        <v>53</v>
      </c>
      <c r="Q3778">
        <v>100</v>
      </c>
      <c r="R3778">
        <v>0</v>
      </c>
      <c r="S3778" s="2" t="s">
        <v>54</v>
      </c>
      <c r="T3778" s="2" t="s">
        <v>55</v>
      </c>
      <c r="U3778" s="2" t="s">
        <v>711</v>
      </c>
      <c r="V3778" s="2"/>
      <c r="W3778">
        <v>59000</v>
      </c>
      <c r="X3778">
        <v>0</v>
      </c>
      <c r="Y3778">
        <v>0</v>
      </c>
      <c r="Z3778">
        <v>59000</v>
      </c>
      <c r="AB3778" s="2" t="s">
        <v>57</v>
      </c>
      <c r="AC3778">
        <v>23600</v>
      </c>
      <c r="AD3778">
        <v>35400</v>
      </c>
      <c r="AE3778">
        <v>166000</v>
      </c>
      <c r="AF3778">
        <v>2490</v>
      </c>
      <c r="AG3778" s="2"/>
      <c r="AH3778" s="2"/>
      <c r="AI3778" s="1"/>
      <c r="AJ3778" s="2" t="s">
        <v>87</v>
      </c>
      <c r="AK3778" s="2" t="s">
        <v>67</v>
      </c>
      <c r="AM3778" s="2" t="s">
        <v>59</v>
      </c>
      <c r="AP3778" s="2" t="s">
        <v>60</v>
      </c>
      <c r="AQ3778" s="2" t="s">
        <v>41</v>
      </c>
      <c r="AR3778">
        <v>107000</v>
      </c>
      <c r="AS3778" s="2" t="str">
        <f>_xlfn.IFNA(IF(VLOOKUP(all_resi[[#This Row],[No. Waybill]],settle_reconcile[No. Waybill],1,0)="","Recon","Recon"),"-")</f>
        <v>-</v>
      </c>
      <c r="AT3778" s="2">
        <f>all_resi[[#This Row],[Nilai COD]]-all_resi[[#This Row],[COD Fee]]-all_resi[[#This Row],[Total Biaya Setelah Diskon]]</f>
        <v>128110</v>
      </c>
      <c r="AU3778" s="2" t="str">
        <f>IF(all_resi[[#This Row],[Waktu Terima]]="","",_xlfn.DAYS(all_resi[[#This Row],[Waktu Terima]],all_resi[[#This Row],[Tanggal Pengiriman]]))</f>
        <v/>
      </c>
    </row>
    <row r="3779" spans="1:47" x14ac:dyDescent="0.25">
      <c r="A3779" s="2" t="s">
        <v>20035</v>
      </c>
      <c r="B3779" s="1">
        <v>46206</v>
      </c>
      <c r="C3779" s="2" t="s">
        <v>42</v>
      </c>
      <c r="D3779" s="2" t="s">
        <v>43</v>
      </c>
      <c r="E3779" s="2" t="s">
        <v>44</v>
      </c>
      <c r="F3779" s="2" t="s">
        <v>45</v>
      </c>
      <c r="G3779" s="2" t="s">
        <v>46</v>
      </c>
      <c r="H3779" s="2" t="s">
        <v>47</v>
      </c>
      <c r="I3779" s="2" t="s">
        <v>20036</v>
      </c>
      <c r="J3779" s="2" t="s">
        <v>20513</v>
      </c>
      <c r="K3779" s="2" t="s">
        <v>437</v>
      </c>
      <c r="L3779" s="2" t="s">
        <v>437</v>
      </c>
      <c r="M3779" s="2" t="s">
        <v>15455</v>
      </c>
      <c r="N3779" s="2" t="s">
        <v>20514</v>
      </c>
      <c r="O3779">
        <v>1</v>
      </c>
      <c r="P3779" s="2" t="s">
        <v>53</v>
      </c>
      <c r="Q3779">
        <v>100</v>
      </c>
      <c r="R3779">
        <v>0</v>
      </c>
      <c r="S3779" s="2" t="s">
        <v>54</v>
      </c>
      <c r="T3779" s="2" t="s">
        <v>55</v>
      </c>
      <c r="U3779" s="2" t="s">
        <v>225</v>
      </c>
      <c r="V3779" s="2"/>
      <c r="W3779">
        <v>30000</v>
      </c>
      <c r="X3779">
        <v>0</v>
      </c>
      <c r="Y3779">
        <v>0</v>
      </c>
      <c r="Z3779">
        <v>30000</v>
      </c>
      <c r="AB3779" s="2" t="s">
        <v>57</v>
      </c>
      <c r="AC3779">
        <v>12000</v>
      </c>
      <c r="AD3779">
        <v>18000</v>
      </c>
      <c r="AE3779">
        <v>134000</v>
      </c>
      <c r="AF3779">
        <v>2010</v>
      </c>
      <c r="AG3779" s="2" t="s">
        <v>20036</v>
      </c>
      <c r="AH3779" s="2"/>
      <c r="AI3779" s="1">
        <v>46210</v>
      </c>
      <c r="AJ3779" s="2"/>
      <c r="AK3779" s="2" t="s">
        <v>58</v>
      </c>
      <c r="AM3779" s="2" t="s">
        <v>59</v>
      </c>
      <c r="AP3779" s="2" t="s">
        <v>60</v>
      </c>
      <c r="AQ3779" s="2" t="s">
        <v>41</v>
      </c>
      <c r="AR3779">
        <v>104000</v>
      </c>
      <c r="AS3779" s="2" t="str">
        <f>_xlfn.IFNA(IF(VLOOKUP(all_resi[[#This Row],[No. Waybill]],settle_reconcile[No. Waybill],1,0)="","Recon","Recon"),"-")</f>
        <v>Recon</v>
      </c>
      <c r="AT3779" s="2">
        <f>all_resi[[#This Row],[Nilai COD]]-all_resi[[#This Row],[COD Fee]]-all_resi[[#This Row],[Total Biaya Setelah Diskon]]</f>
        <v>113990</v>
      </c>
      <c r="AU3779" s="2">
        <f>IF(all_resi[[#This Row],[Waktu Terima]]="","",_xlfn.DAYS(all_resi[[#This Row],[Waktu Terima]],all_resi[[#This Row],[Tanggal Pengiriman]]))</f>
        <v>4</v>
      </c>
    </row>
    <row r="3780" spans="1:47" x14ac:dyDescent="0.25">
      <c r="A3780" s="2" t="s">
        <v>20515</v>
      </c>
      <c r="B3780" s="1">
        <v>46206</v>
      </c>
      <c r="C3780" s="2" t="s">
        <v>42</v>
      </c>
      <c r="D3780" s="2" t="s">
        <v>43</v>
      </c>
      <c r="E3780" s="2" t="s">
        <v>44</v>
      </c>
      <c r="F3780" s="2" t="s">
        <v>45</v>
      </c>
      <c r="G3780" s="2" t="s">
        <v>46</v>
      </c>
      <c r="H3780" s="2" t="s">
        <v>80</v>
      </c>
      <c r="I3780" s="2" t="s">
        <v>20516</v>
      </c>
      <c r="J3780" s="2" t="s">
        <v>20517</v>
      </c>
      <c r="K3780" s="2" t="s">
        <v>177</v>
      </c>
      <c r="L3780" s="2" t="s">
        <v>178</v>
      </c>
      <c r="M3780" s="2" t="s">
        <v>1068</v>
      </c>
      <c r="N3780" s="2" t="s">
        <v>20518</v>
      </c>
      <c r="O3780">
        <v>1</v>
      </c>
      <c r="P3780" s="2" t="s">
        <v>53</v>
      </c>
      <c r="Q3780">
        <v>100</v>
      </c>
      <c r="R3780">
        <v>0</v>
      </c>
      <c r="S3780" s="2" t="s">
        <v>54</v>
      </c>
      <c r="T3780" s="2" t="s">
        <v>55</v>
      </c>
      <c r="U3780" s="2" t="s">
        <v>86</v>
      </c>
      <c r="V3780" s="2"/>
      <c r="W3780">
        <v>72000</v>
      </c>
      <c r="X3780">
        <v>0</v>
      </c>
      <c r="Y3780">
        <v>0</v>
      </c>
      <c r="Z3780">
        <v>72000</v>
      </c>
      <c r="AB3780" s="2" t="s">
        <v>57</v>
      </c>
      <c r="AC3780">
        <v>28800</v>
      </c>
      <c r="AD3780">
        <v>43200</v>
      </c>
      <c r="AE3780">
        <v>132000</v>
      </c>
      <c r="AF3780">
        <v>1980</v>
      </c>
      <c r="AG3780" s="2"/>
      <c r="AH3780" s="2"/>
      <c r="AI3780" s="1"/>
      <c r="AJ3780" s="2" t="s">
        <v>87</v>
      </c>
      <c r="AK3780" s="2" t="s">
        <v>67</v>
      </c>
      <c r="AM3780" s="2" t="s">
        <v>59</v>
      </c>
      <c r="AP3780" s="2" t="s">
        <v>60</v>
      </c>
      <c r="AQ3780" s="2" t="s">
        <v>41</v>
      </c>
      <c r="AR3780">
        <v>60000</v>
      </c>
      <c r="AS3780" s="2" t="str">
        <f>_xlfn.IFNA(IF(VLOOKUP(all_resi[[#This Row],[No. Waybill]],settle_reconcile[No. Waybill],1,0)="","Recon","Recon"),"-")</f>
        <v>-</v>
      </c>
      <c r="AT3780" s="2">
        <f>all_resi[[#This Row],[Nilai COD]]-all_resi[[#This Row],[COD Fee]]-all_resi[[#This Row],[Total Biaya Setelah Diskon]]</f>
        <v>86820</v>
      </c>
      <c r="AU3780" s="2" t="str">
        <f>IF(all_resi[[#This Row],[Waktu Terima]]="","",_xlfn.DAYS(all_resi[[#This Row],[Waktu Terima]],all_resi[[#This Row],[Tanggal Pengiriman]]))</f>
        <v/>
      </c>
    </row>
    <row r="3781" spans="1:47" x14ac:dyDescent="0.25">
      <c r="A3781" s="2" t="s">
        <v>20519</v>
      </c>
      <c r="B3781" s="1">
        <v>46206</v>
      </c>
      <c r="C3781" s="2" t="s">
        <v>42</v>
      </c>
      <c r="D3781" s="2" t="s">
        <v>43</v>
      </c>
      <c r="E3781" s="2" t="s">
        <v>44</v>
      </c>
      <c r="F3781" s="2" t="s">
        <v>45</v>
      </c>
      <c r="G3781" s="2" t="s">
        <v>46</v>
      </c>
      <c r="H3781" s="2" t="s">
        <v>47</v>
      </c>
      <c r="I3781" s="2" t="s">
        <v>20520</v>
      </c>
      <c r="J3781" s="2" t="s">
        <v>20521</v>
      </c>
      <c r="K3781" s="2" t="s">
        <v>183</v>
      </c>
      <c r="L3781" s="2" t="s">
        <v>646</v>
      </c>
      <c r="M3781" s="2" t="s">
        <v>9263</v>
      </c>
      <c r="N3781" s="2" t="s">
        <v>20522</v>
      </c>
      <c r="O3781">
        <v>1</v>
      </c>
      <c r="P3781" s="2" t="s">
        <v>53</v>
      </c>
      <c r="Q3781">
        <v>100</v>
      </c>
      <c r="R3781">
        <v>0</v>
      </c>
      <c r="S3781" s="2" t="s">
        <v>54</v>
      </c>
      <c r="T3781" s="2" t="s">
        <v>55</v>
      </c>
      <c r="U3781" s="2" t="s">
        <v>877</v>
      </c>
      <c r="V3781" s="2"/>
      <c r="W3781">
        <v>85000</v>
      </c>
      <c r="X3781">
        <v>0</v>
      </c>
      <c r="Y3781">
        <v>0</v>
      </c>
      <c r="Z3781">
        <v>85000</v>
      </c>
      <c r="AB3781" s="2" t="s">
        <v>57</v>
      </c>
      <c r="AC3781">
        <v>34000</v>
      </c>
      <c r="AD3781">
        <v>51000</v>
      </c>
      <c r="AE3781">
        <v>200000</v>
      </c>
      <c r="AF3781">
        <v>3000</v>
      </c>
      <c r="AG3781" s="2"/>
      <c r="AH3781" s="2"/>
      <c r="AI3781" s="1"/>
      <c r="AJ3781" s="2"/>
      <c r="AK3781" s="2" t="s">
        <v>67</v>
      </c>
      <c r="AM3781" s="2" t="s">
        <v>59</v>
      </c>
      <c r="AP3781" s="2" t="s">
        <v>60</v>
      </c>
      <c r="AQ3781" s="2" t="s">
        <v>41</v>
      </c>
      <c r="AR3781">
        <v>115000</v>
      </c>
      <c r="AS3781" s="2" t="str">
        <f>_xlfn.IFNA(IF(VLOOKUP(all_resi[[#This Row],[No. Waybill]],settle_reconcile[No. Waybill],1,0)="","Recon","Recon"),"-")</f>
        <v>-</v>
      </c>
      <c r="AT3781" s="2">
        <f>all_resi[[#This Row],[Nilai COD]]-all_resi[[#This Row],[COD Fee]]-all_resi[[#This Row],[Total Biaya Setelah Diskon]]</f>
        <v>146000</v>
      </c>
      <c r="AU3781" s="2" t="str">
        <f>IF(all_resi[[#This Row],[Waktu Terima]]="","",_xlfn.DAYS(all_resi[[#This Row],[Waktu Terima]],all_resi[[#This Row],[Tanggal Pengiriman]]))</f>
        <v/>
      </c>
    </row>
    <row r="3782" spans="1:47" x14ac:dyDescent="0.25">
      <c r="A3782" s="2" t="s">
        <v>20523</v>
      </c>
      <c r="B3782" s="1">
        <v>46206</v>
      </c>
      <c r="C3782" s="2" t="s">
        <v>42</v>
      </c>
      <c r="D3782" s="2" t="s">
        <v>43</v>
      </c>
      <c r="E3782" s="2" t="s">
        <v>44</v>
      </c>
      <c r="F3782" s="2" t="s">
        <v>45</v>
      </c>
      <c r="G3782" s="2" t="s">
        <v>46</v>
      </c>
      <c r="H3782" s="2" t="s">
        <v>47</v>
      </c>
      <c r="I3782" s="2" t="s">
        <v>20524</v>
      </c>
      <c r="J3782" s="2" t="s">
        <v>20525</v>
      </c>
      <c r="K3782" s="2" t="s">
        <v>121</v>
      </c>
      <c r="L3782" s="2" t="s">
        <v>761</v>
      </c>
      <c r="M3782" s="2" t="s">
        <v>20526</v>
      </c>
      <c r="N3782" s="2" t="s">
        <v>20527</v>
      </c>
      <c r="O3782">
        <v>1</v>
      </c>
      <c r="P3782" s="2" t="s">
        <v>53</v>
      </c>
      <c r="Q3782">
        <v>100</v>
      </c>
      <c r="R3782">
        <v>0</v>
      </c>
      <c r="S3782" s="2" t="s">
        <v>54</v>
      </c>
      <c r="T3782" s="2" t="s">
        <v>55</v>
      </c>
      <c r="U3782" s="2" t="s">
        <v>97</v>
      </c>
      <c r="V3782" s="2"/>
      <c r="W3782">
        <v>85000</v>
      </c>
      <c r="X3782">
        <v>0</v>
      </c>
      <c r="Y3782">
        <v>0</v>
      </c>
      <c r="Z3782">
        <v>85000</v>
      </c>
      <c r="AB3782" s="2" t="s">
        <v>57</v>
      </c>
      <c r="AC3782">
        <v>34000</v>
      </c>
      <c r="AD3782">
        <v>51000</v>
      </c>
      <c r="AE3782">
        <v>155000</v>
      </c>
      <c r="AF3782">
        <v>2325</v>
      </c>
      <c r="AG3782" s="2"/>
      <c r="AH3782" s="2"/>
      <c r="AI3782" s="1"/>
      <c r="AJ3782" s="2"/>
      <c r="AK3782" s="2" t="s">
        <v>67</v>
      </c>
      <c r="AM3782" s="2" t="s">
        <v>59</v>
      </c>
      <c r="AP3782" s="2" t="s">
        <v>60</v>
      </c>
      <c r="AQ3782" s="2" t="s">
        <v>41</v>
      </c>
      <c r="AR3782">
        <v>70000</v>
      </c>
      <c r="AS3782" s="2" t="str">
        <f>_xlfn.IFNA(IF(VLOOKUP(all_resi[[#This Row],[No. Waybill]],settle_reconcile[No. Waybill],1,0)="","Recon","Recon"),"-")</f>
        <v>-</v>
      </c>
      <c r="AT3782" s="2">
        <f>all_resi[[#This Row],[Nilai COD]]-all_resi[[#This Row],[COD Fee]]-all_resi[[#This Row],[Total Biaya Setelah Diskon]]</f>
        <v>101675</v>
      </c>
      <c r="AU3782" s="2" t="str">
        <f>IF(all_resi[[#This Row],[Waktu Terima]]="","",_xlfn.DAYS(all_resi[[#This Row],[Waktu Terima]],all_resi[[#This Row],[Tanggal Pengiriman]]))</f>
        <v/>
      </c>
    </row>
    <row r="3783" spans="1:47" x14ac:dyDescent="0.25">
      <c r="A3783" s="2" t="s">
        <v>20528</v>
      </c>
      <c r="B3783" s="1">
        <v>46206</v>
      </c>
      <c r="C3783" s="2" t="s">
        <v>42</v>
      </c>
      <c r="D3783" s="2" t="s">
        <v>43</v>
      </c>
      <c r="E3783" s="2" t="s">
        <v>44</v>
      </c>
      <c r="F3783" s="2" t="s">
        <v>45</v>
      </c>
      <c r="G3783" s="2" t="s">
        <v>46</v>
      </c>
      <c r="H3783" s="2" t="s">
        <v>47</v>
      </c>
      <c r="I3783" s="2" t="s">
        <v>20529</v>
      </c>
      <c r="J3783" s="2" t="s">
        <v>20530</v>
      </c>
      <c r="K3783" s="2" t="s">
        <v>156</v>
      </c>
      <c r="L3783" s="2" t="s">
        <v>737</v>
      </c>
      <c r="M3783" s="2" t="s">
        <v>3177</v>
      </c>
      <c r="N3783" s="2" t="s">
        <v>20531</v>
      </c>
      <c r="O3783">
        <v>1</v>
      </c>
      <c r="P3783" s="2" t="s">
        <v>53</v>
      </c>
      <c r="Q3783">
        <v>100</v>
      </c>
      <c r="R3783">
        <v>0</v>
      </c>
      <c r="S3783" s="2" t="s">
        <v>54</v>
      </c>
      <c r="T3783" s="2" t="s">
        <v>55</v>
      </c>
      <c r="U3783" s="2" t="s">
        <v>225</v>
      </c>
      <c r="V3783" s="2"/>
      <c r="W3783">
        <v>81000</v>
      </c>
      <c r="X3783">
        <v>0</v>
      </c>
      <c r="Y3783">
        <v>0</v>
      </c>
      <c r="Z3783">
        <v>81000</v>
      </c>
      <c r="AB3783" s="2" t="s">
        <v>57</v>
      </c>
      <c r="AC3783">
        <v>32400</v>
      </c>
      <c r="AD3783">
        <v>48600</v>
      </c>
      <c r="AE3783">
        <v>185000</v>
      </c>
      <c r="AF3783">
        <v>2775</v>
      </c>
      <c r="AG3783" s="2"/>
      <c r="AH3783" s="2"/>
      <c r="AI3783" s="1"/>
      <c r="AJ3783" s="2"/>
      <c r="AK3783" s="2" t="s">
        <v>67</v>
      </c>
      <c r="AM3783" s="2" t="s">
        <v>59</v>
      </c>
      <c r="AP3783" s="2" t="s">
        <v>60</v>
      </c>
      <c r="AQ3783" s="2" t="s">
        <v>41</v>
      </c>
      <c r="AR3783">
        <v>104000</v>
      </c>
      <c r="AS3783" s="2" t="str">
        <f>_xlfn.IFNA(IF(VLOOKUP(all_resi[[#This Row],[No. Waybill]],settle_reconcile[No. Waybill],1,0)="","Recon","Recon"),"-")</f>
        <v>-</v>
      </c>
      <c r="AT3783" s="2">
        <f>all_resi[[#This Row],[Nilai COD]]-all_resi[[#This Row],[COD Fee]]-all_resi[[#This Row],[Total Biaya Setelah Diskon]]</f>
        <v>133625</v>
      </c>
      <c r="AU3783" s="2" t="str">
        <f>IF(all_resi[[#This Row],[Waktu Terima]]="","",_xlfn.DAYS(all_resi[[#This Row],[Waktu Terima]],all_resi[[#This Row],[Tanggal Pengiriman]]))</f>
        <v/>
      </c>
    </row>
    <row r="3784" spans="1:47" x14ac:dyDescent="0.25">
      <c r="A3784" s="2" t="s">
        <v>19767</v>
      </c>
      <c r="B3784" s="1">
        <v>46206</v>
      </c>
      <c r="C3784" s="2" t="s">
        <v>42</v>
      </c>
      <c r="D3784" s="2" t="s">
        <v>43</v>
      </c>
      <c r="E3784" s="2" t="s">
        <v>44</v>
      </c>
      <c r="F3784" s="2" t="s">
        <v>45</v>
      </c>
      <c r="G3784" s="2" t="s">
        <v>46</v>
      </c>
      <c r="H3784" s="2" t="s">
        <v>47</v>
      </c>
      <c r="I3784" s="2" t="s">
        <v>19768</v>
      </c>
      <c r="J3784" s="2" t="s">
        <v>20532</v>
      </c>
      <c r="K3784" s="2" t="s">
        <v>137</v>
      </c>
      <c r="L3784" s="2" t="s">
        <v>1142</v>
      </c>
      <c r="M3784" s="2" t="s">
        <v>20533</v>
      </c>
      <c r="N3784" s="2" t="s">
        <v>20534</v>
      </c>
      <c r="O3784">
        <v>1</v>
      </c>
      <c r="P3784" s="2" t="s">
        <v>53</v>
      </c>
      <c r="Q3784">
        <v>100</v>
      </c>
      <c r="R3784">
        <v>0</v>
      </c>
      <c r="S3784" s="2" t="s">
        <v>54</v>
      </c>
      <c r="T3784" s="2" t="s">
        <v>55</v>
      </c>
      <c r="U3784" s="2" t="s">
        <v>225</v>
      </c>
      <c r="V3784" s="2"/>
      <c r="W3784">
        <v>31000</v>
      </c>
      <c r="X3784">
        <v>0</v>
      </c>
      <c r="Y3784">
        <v>0</v>
      </c>
      <c r="Z3784">
        <v>31000</v>
      </c>
      <c r="AB3784" s="2" t="s">
        <v>57</v>
      </c>
      <c r="AC3784">
        <v>22000</v>
      </c>
      <c r="AD3784">
        <v>9000</v>
      </c>
      <c r="AE3784">
        <v>135000</v>
      </c>
      <c r="AF3784">
        <v>2025</v>
      </c>
      <c r="AG3784" s="2" t="s">
        <v>19768</v>
      </c>
      <c r="AH3784" s="2"/>
      <c r="AI3784" s="1">
        <v>46208</v>
      </c>
      <c r="AJ3784" s="2"/>
      <c r="AK3784" s="2" t="s">
        <v>58</v>
      </c>
      <c r="AM3784" s="2" t="s">
        <v>59</v>
      </c>
      <c r="AP3784" s="2" t="s">
        <v>60</v>
      </c>
      <c r="AQ3784" s="2" t="s">
        <v>41</v>
      </c>
      <c r="AR3784">
        <v>104000</v>
      </c>
      <c r="AS3784" s="2" t="str">
        <f>_xlfn.IFNA(IF(VLOOKUP(all_resi[[#This Row],[No. Waybill]],settle_reconcile[No. Waybill],1,0)="","Recon","Recon"),"-")</f>
        <v>Recon</v>
      </c>
      <c r="AT3784" s="2">
        <f>all_resi[[#This Row],[Nilai COD]]-all_resi[[#This Row],[COD Fee]]-all_resi[[#This Row],[Total Biaya Setelah Diskon]]</f>
        <v>123975</v>
      </c>
      <c r="AU3784" s="2">
        <f>IF(all_resi[[#This Row],[Waktu Terima]]="","",_xlfn.DAYS(all_resi[[#This Row],[Waktu Terima]],all_resi[[#This Row],[Tanggal Pengiriman]]))</f>
        <v>2</v>
      </c>
    </row>
    <row r="3785" spans="1:47" x14ac:dyDescent="0.25">
      <c r="A3785" s="2" t="s">
        <v>20535</v>
      </c>
      <c r="B3785" s="1">
        <v>46206</v>
      </c>
      <c r="C3785" s="2" t="s">
        <v>42</v>
      </c>
      <c r="D3785" s="2" t="s">
        <v>43</v>
      </c>
      <c r="E3785" s="2" t="s">
        <v>44</v>
      </c>
      <c r="F3785" s="2" t="s">
        <v>45</v>
      </c>
      <c r="G3785" s="2" t="s">
        <v>46</v>
      </c>
      <c r="H3785" s="2" t="s">
        <v>47</v>
      </c>
      <c r="I3785" s="2" t="s">
        <v>20536</v>
      </c>
      <c r="J3785" s="2" t="s">
        <v>20537</v>
      </c>
      <c r="K3785" s="2" t="s">
        <v>69</v>
      </c>
      <c r="L3785" s="2" t="s">
        <v>1472</v>
      </c>
      <c r="M3785" s="2" t="s">
        <v>1847</v>
      </c>
      <c r="N3785" s="2" t="s">
        <v>20538</v>
      </c>
      <c r="O3785">
        <v>1</v>
      </c>
      <c r="P3785" s="2" t="s">
        <v>53</v>
      </c>
      <c r="Q3785">
        <v>100</v>
      </c>
      <c r="R3785">
        <v>0</v>
      </c>
      <c r="S3785" s="2" t="s">
        <v>54</v>
      </c>
      <c r="T3785" s="2" t="s">
        <v>55</v>
      </c>
      <c r="U3785" s="2" t="s">
        <v>207</v>
      </c>
      <c r="V3785" s="2"/>
      <c r="W3785">
        <v>63000</v>
      </c>
      <c r="X3785">
        <v>0</v>
      </c>
      <c r="Y3785">
        <v>0</v>
      </c>
      <c r="Z3785">
        <v>63000</v>
      </c>
      <c r="AB3785" s="2" t="s">
        <v>57</v>
      </c>
      <c r="AC3785">
        <v>25200</v>
      </c>
      <c r="AD3785">
        <v>37800</v>
      </c>
      <c r="AE3785">
        <v>133000</v>
      </c>
      <c r="AF3785">
        <v>1995</v>
      </c>
      <c r="AG3785" s="2" t="s">
        <v>20536</v>
      </c>
      <c r="AH3785" s="2"/>
      <c r="AI3785" s="1">
        <v>46211</v>
      </c>
      <c r="AJ3785" s="2"/>
      <c r="AK3785" s="2" t="s">
        <v>58</v>
      </c>
      <c r="AM3785" s="2" t="s">
        <v>59</v>
      </c>
      <c r="AP3785" s="2" t="s">
        <v>60</v>
      </c>
      <c r="AQ3785" s="2" t="s">
        <v>41</v>
      </c>
      <c r="AR3785">
        <v>70000</v>
      </c>
      <c r="AS3785" s="2" t="str">
        <f>_xlfn.IFNA(IF(VLOOKUP(all_resi[[#This Row],[No. Waybill]],settle_reconcile[No. Waybill],1,0)="","Recon","Recon"),"-")</f>
        <v>-</v>
      </c>
      <c r="AT3785" s="2">
        <f>all_resi[[#This Row],[Nilai COD]]-all_resi[[#This Row],[COD Fee]]-all_resi[[#This Row],[Total Biaya Setelah Diskon]]</f>
        <v>93205</v>
      </c>
      <c r="AU3785" s="2">
        <f>IF(all_resi[[#This Row],[Waktu Terima]]="","",_xlfn.DAYS(all_resi[[#This Row],[Waktu Terima]],all_resi[[#This Row],[Tanggal Pengiriman]]))</f>
        <v>5</v>
      </c>
    </row>
    <row r="3786" spans="1:47" x14ac:dyDescent="0.25">
      <c r="A3786" s="2" t="s">
        <v>19873</v>
      </c>
      <c r="B3786" s="1">
        <v>46206</v>
      </c>
      <c r="C3786" s="2" t="s">
        <v>42</v>
      </c>
      <c r="D3786" s="2" t="s">
        <v>43</v>
      </c>
      <c r="E3786" s="2" t="s">
        <v>44</v>
      </c>
      <c r="F3786" s="2" t="s">
        <v>45</v>
      </c>
      <c r="G3786" s="2" t="s">
        <v>46</v>
      </c>
      <c r="H3786" s="2" t="s">
        <v>47</v>
      </c>
      <c r="I3786" s="2" t="s">
        <v>19874</v>
      </c>
      <c r="J3786" s="2" t="s">
        <v>20539</v>
      </c>
      <c r="K3786" s="2" t="s">
        <v>143</v>
      </c>
      <c r="L3786" s="2" t="s">
        <v>11530</v>
      </c>
      <c r="M3786" s="2" t="s">
        <v>20540</v>
      </c>
      <c r="N3786" s="2" t="s">
        <v>20541</v>
      </c>
      <c r="O3786">
        <v>1</v>
      </c>
      <c r="P3786" s="2" t="s">
        <v>53</v>
      </c>
      <c r="Q3786">
        <v>100</v>
      </c>
      <c r="R3786">
        <v>0</v>
      </c>
      <c r="S3786" s="2" t="s">
        <v>54</v>
      </c>
      <c r="T3786" s="2" t="s">
        <v>55</v>
      </c>
      <c r="U3786" s="2" t="s">
        <v>225</v>
      </c>
      <c r="V3786" s="2"/>
      <c r="W3786">
        <v>25000</v>
      </c>
      <c r="X3786">
        <v>0</v>
      </c>
      <c r="Y3786">
        <v>0</v>
      </c>
      <c r="Z3786">
        <v>25000</v>
      </c>
      <c r="AB3786" s="2" t="s">
        <v>57</v>
      </c>
      <c r="AC3786">
        <v>18000</v>
      </c>
      <c r="AD3786">
        <v>7000</v>
      </c>
      <c r="AE3786">
        <v>129000</v>
      </c>
      <c r="AF3786">
        <v>1935</v>
      </c>
      <c r="AG3786" s="2" t="s">
        <v>19874</v>
      </c>
      <c r="AH3786" s="2"/>
      <c r="AI3786" s="1">
        <v>46209</v>
      </c>
      <c r="AJ3786" s="2"/>
      <c r="AK3786" s="2" t="s">
        <v>58</v>
      </c>
      <c r="AM3786" s="2" t="s">
        <v>59</v>
      </c>
      <c r="AP3786" s="2" t="s">
        <v>60</v>
      </c>
      <c r="AQ3786" s="2" t="s">
        <v>41</v>
      </c>
      <c r="AR3786">
        <v>104000</v>
      </c>
      <c r="AS3786" s="2" t="str">
        <f>_xlfn.IFNA(IF(VLOOKUP(all_resi[[#This Row],[No. Waybill]],settle_reconcile[No. Waybill],1,0)="","Recon","Recon"),"-")</f>
        <v>Recon</v>
      </c>
      <c r="AT3786" s="2">
        <f>all_resi[[#This Row],[Nilai COD]]-all_resi[[#This Row],[COD Fee]]-all_resi[[#This Row],[Total Biaya Setelah Diskon]]</f>
        <v>120065</v>
      </c>
      <c r="AU3786" s="2">
        <f>IF(all_resi[[#This Row],[Waktu Terima]]="","",_xlfn.DAYS(all_resi[[#This Row],[Waktu Terima]],all_resi[[#This Row],[Tanggal Pengiriman]]))</f>
        <v>3</v>
      </c>
    </row>
    <row r="3787" spans="1:47" x14ac:dyDescent="0.25">
      <c r="A3787" s="2" t="s">
        <v>20062</v>
      </c>
      <c r="B3787" s="1">
        <v>46206</v>
      </c>
      <c r="C3787" s="2" t="s">
        <v>42</v>
      </c>
      <c r="D3787" s="2" t="s">
        <v>43</v>
      </c>
      <c r="E3787" s="2" t="s">
        <v>44</v>
      </c>
      <c r="F3787" s="2" t="s">
        <v>45</v>
      </c>
      <c r="G3787" s="2" t="s">
        <v>46</v>
      </c>
      <c r="H3787" s="2" t="s">
        <v>80</v>
      </c>
      <c r="I3787" s="2" t="s">
        <v>20063</v>
      </c>
      <c r="J3787" s="2" t="s">
        <v>20542</v>
      </c>
      <c r="K3787" s="2" t="s">
        <v>437</v>
      </c>
      <c r="L3787" s="2" t="s">
        <v>4869</v>
      </c>
      <c r="M3787" s="2" t="s">
        <v>4870</v>
      </c>
      <c r="N3787" s="2" t="s">
        <v>20543</v>
      </c>
      <c r="O3787">
        <v>1</v>
      </c>
      <c r="P3787" s="2" t="s">
        <v>53</v>
      </c>
      <c r="Q3787">
        <v>100</v>
      </c>
      <c r="R3787">
        <v>0</v>
      </c>
      <c r="S3787" s="2" t="s">
        <v>54</v>
      </c>
      <c r="T3787" s="2" t="s">
        <v>55</v>
      </c>
      <c r="U3787" s="2" t="s">
        <v>19314</v>
      </c>
      <c r="V3787" s="2"/>
      <c r="W3787">
        <v>52000</v>
      </c>
      <c r="X3787">
        <v>0</v>
      </c>
      <c r="Y3787">
        <v>0</v>
      </c>
      <c r="Z3787">
        <v>52000</v>
      </c>
      <c r="AB3787" s="2" t="s">
        <v>57</v>
      </c>
      <c r="AC3787">
        <v>20800</v>
      </c>
      <c r="AD3787">
        <v>31200</v>
      </c>
      <c r="AE3787">
        <v>132000</v>
      </c>
      <c r="AF3787">
        <v>1980</v>
      </c>
      <c r="AG3787" s="2" t="s">
        <v>20063</v>
      </c>
      <c r="AH3787" s="2"/>
      <c r="AI3787" s="1">
        <v>46210</v>
      </c>
      <c r="AJ3787" s="2" t="s">
        <v>87</v>
      </c>
      <c r="AK3787" s="2" t="s">
        <v>58</v>
      </c>
      <c r="AM3787" s="2" t="s">
        <v>59</v>
      </c>
      <c r="AP3787" s="2" t="s">
        <v>60</v>
      </c>
      <c r="AQ3787" s="2" t="s">
        <v>41</v>
      </c>
      <c r="AR3787">
        <v>80000</v>
      </c>
      <c r="AS3787" s="2" t="str">
        <f>_xlfn.IFNA(IF(VLOOKUP(all_resi[[#This Row],[No. Waybill]],settle_reconcile[No. Waybill],1,0)="","Recon","Recon"),"-")</f>
        <v>Recon</v>
      </c>
      <c r="AT3787" s="2">
        <f>all_resi[[#This Row],[Nilai COD]]-all_resi[[#This Row],[COD Fee]]-all_resi[[#This Row],[Total Biaya Setelah Diskon]]</f>
        <v>98820</v>
      </c>
      <c r="AU3787" s="2">
        <f>IF(all_resi[[#This Row],[Waktu Terima]]="","",_xlfn.DAYS(all_resi[[#This Row],[Waktu Terima]],all_resi[[#This Row],[Tanggal Pengiriman]]))</f>
        <v>4</v>
      </c>
    </row>
    <row r="3788" spans="1:47" x14ac:dyDescent="0.25">
      <c r="A3788" s="2" t="s">
        <v>20544</v>
      </c>
      <c r="B3788" s="1">
        <v>46206</v>
      </c>
      <c r="C3788" s="2" t="s">
        <v>42</v>
      </c>
      <c r="D3788" s="2" t="s">
        <v>43</v>
      </c>
      <c r="E3788" s="2" t="s">
        <v>44</v>
      </c>
      <c r="F3788" s="2" t="s">
        <v>45</v>
      </c>
      <c r="G3788" s="2" t="s">
        <v>46</v>
      </c>
      <c r="H3788" s="2" t="s">
        <v>47</v>
      </c>
      <c r="I3788" s="2" t="s">
        <v>20545</v>
      </c>
      <c r="J3788" s="2" t="s">
        <v>20546</v>
      </c>
      <c r="K3788" s="2" t="s">
        <v>82</v>
      </c>
      <c r="L3788" s="2" t="s">
        <v>1630</v>
      </c>
      <c r="M3788" s="2" t="s">
        <v>4579</v>
      </c>
      <c r="N3788" s="2" t="s">
        <v>20547</v>
      </c>
      <c r="O3788">
        <v>1</v>
      </c>
      <c r="P3788" s="2" t="s">
        <v>53</v>
      </c>
      <c r="Q3788">
        <v>100</v>
      </c>
      <c r="R3788">
        <v>0</v>
      </c>
      <c r="S3788" s="2" t="s">
        <v>54</v>
      </c>
      <c r="T3788" s="2" t="s">
        <v>55</v>
      </c>
      <c r="U3788" s="2" t="s">
        <v>207</v>
      </c>
      <c r="V3788" s="2"/>
      <c r="W3788">
        <v>79000</v>
      </c>
      <c r="X3788">
        <v>0</v>
      </c>
      <c r="Y3788">
        <v>0</v>
      </c>
      <c r="Z3788">
        <v>79000</v>
      </c>
      <c r="AB3788" s="2" t="s">
        <v>57</v>
      </c>
      <c r="AC3788">
        <v>31600</v>
      </c>
      <c r="AD3788">
        <v>47400</v>
      </c>
      <c r="AE3788">
        <v>149000</v>
      </c>
      <c r="AF3788">
        <v>2235</v>
      </c>
      <c r="AG3788" s="2"/>
      <c r="AH3788" s="2"/>
      <c r="AI3788" s="1"/>
      <c r="AJ3788" s="2"/>
      <c r="AK3788" s="2" t="s">
        <v>67</v>
      </c>
      <c r="AM3788" s="2" t="s">
        <v>59</v>
      </c>
      <c r="AP3788" s="2" t="s">
        <v>60</v>
      </c>
      <c r="AQ3788" s="2" t="s">
        <v>41</v>
      </c>
      <c r="AR3788">
        <v>70000</v>
      </c>
      <c r="AS3788" s="2" t="str">
        <f>_xlfn.IFNA(IF(VLOOKUP(all_resi[[#This Row],[No. Waybill]],settle_reconcile[No. Waybill],1,0)="","Recon","Recon"),"-")</f>
        <v>-</v>
      </c>
      <c r="AT3788" s="2">
        <f>all_resi[[#This Row],[Nilai COD]]-all_resi[[#This Row],[COD Fee]]-all_resi[[#This Row],[Total Biaya Setelah Diskon]]</f>
        <v>99365</v>
      </c>
      <c r="AU3788" s="2" t="str">
        <f>IF(all_resi[[#This Row],[Waktu Terima]]="","",_xlfn.DAYS(all_resi[[#This Row],[Waktu Terima]],all_resi[[#This Row],[Tanggal Pengiriman]]))</f>
        <v/>
      </c>
    </row>
    <row r="3789" spans="1:47" x14ac:dyDescent="0.25">
      <c r="A3789" s="2" t="s">
        <v>20051</v>
      </c>
      <c r="B3789" s="1">
        <v>46206</v>
      </c>
      <c r="C3789" s="2" t="s">
        <v>42</v>
      </c>
      <c r="D3789" s="2" t="s">
        <v>43</v>
      </c>
      <c r="E3789" s="2" t="s">
        <v>44</v>
      </c>
      <c r="F3789" s="2" t="s">
        <v>45</v>
      </c>
      <c r="G3789" s="2" t="s">
        <v>46</v>
      </c>
      <c r="H3789" s="2" t="s">
        <v>80</v>
      </c>
      <c r="I3789" s="2" t="s">
        <v>20052</v>
      </c>
      <c r="J3789" s="2" t="s">
        <v>20548</v>
      </c>
      <c r="K3789" s="2" t="s">
        <v>437</v>
      </c>
      <c r="L3789" s="2" t="s">
        <v>935</v>
      </c>
      <c r="M3789" s="2" t="s">
        <v>16247</v>
      </c>
      <c r="N3789" s="2" t="s">
        <v>20549</v>
      </c>
      <c r="O3789">
        <v>1</v>
      </c>
      <c r="P3789" s="2" t="s">
        <v>53</v>
      </c>
      <c r="Q3789">
        <v>100</v>
      </c>
      <c r="R3789">
        <v>0</v>
      </c>
      <c r="S3789" s="2" t="s">
        <v>54</v>
      </c>
      <c r="T3789" s="2" t="s">
        <v>55</v>
      </c>
      <c r="U3789" s="2" t="s">
        <v>305</v>
      </c>
      <c r="V3789" s="2"/>
      <c r="W3789">
        <v>52000</v>
      </c>
      <c r="X3789">
        <v>0</v>
      </c>
      <c r="Y3789">
        <v>0</v>
      </c>
      <c r="Z3789">
        <v>52000</v>
      </c>
      <c r="AB3789" s="2" t="s">
        <v>57</v>
      </c>
      <c r="AC3789">
        <v>20800</v>
      </c>
      <c r="AD3789">
        <v>31200</v>
      </c>
      <c r="AE3789">
        <v>122000</v>
      </c>
      <c r="AF3789">
        <v>1830</v>
      </c>
      <c r="AG3789" s="2" t="s">
        <v>20052</v>
      </c>
      <c r="AH3789" s="2"/>
      <c r="AI3789" s="1">
        <v>46210</v>
      </c>
      <c r="AJ3789" s="2" t="s">
        <v>87</v>
      </c>
      <c r="AK3789" s="2" t="s">
        <v>58</v>
      </c>
      <c r="AM3789" s="2" t="s">
        <v>59</v>
      </c>
      <c r="AP3789" s="2" t="s">
        <v>60</v>
      </c>
      <c r="AQ3789" s="2" t="s">
        <v>41</v>
      </c>
      <c r="AR3789">
        <v>70000</v>
      </c>
      <c r="AS3789" s="2" t="str">
        <f>_xlfn.IFNA(IF(VLOOKUP(all_resi[[#This Row],[No. Waybill]],settle_reconcile[No. Waybill],1,0)="","Recon","Recon"),"-")</f>
        <v>Recon</v>
      </c>
      <c r="AT3789" s="2">
        <f>all_resi[[#This Row],[Nilai COD]]-all_resi[[#This Row],[COD Fee]]-all_resi[[#This Row],[Total Biaya Setelah Diskon]]</f>
        <v>88970</v>
      </c>
      <c r="AU3789" s="2">
        <f>IF(all_resi[[#This Row],[Waktu Terima]]="","",_xlfn.DAYS(all_resi[[#This Row],[Waktu Terima]],all_resi[[#This Row],[Tanggal Pengiriman]]))</f>
        <v>4</v>
      </c>
    </row>
    <row r="3790" spans="1:47" x14ac:dyDescent="0.25">
      <c r="A3790" s="2" t="s">
        <v>19719</v>
      </c>
      <c r="B3790" s="1">
        <v>46206</v>
      </c>
      <c r="C3790" s="2" t="s">
        <v>42</v>
      </c>
      <c r="D3790" s="2" t="s">
        <v>43</v>
      </c>
      <c r="E3790" s="2" t="s">
        <v>44</v>
      </c>
      <c r="F3790" s="2" t="s">
        <v>45</v>
      </c>
      <c r="G3790" s="2" t="s">
        <v>46</v>
      </c>
      <c r="H3790" s="2" t="s">
        <v>80</v>
      </c>
      <c r="I3790" s="2" t="s">
        <v>19720</v>
      </c>
      <c r="J3790" s="2" t="s">
        <v>20550</v>
      </c>
      <c r="K3790" s="2" t="s">
        <v>116</v>
      </c>
      <c r="L3790" s="2" t="s">
        <v>117</v>
      </c>
      <c r="M3790" s="2" t="s">
        <v>20551</v>
      </c>
      <c r="N3790" s="2" t="s">
        <v>20552</v>
      </c>
      <c r="O3790">
        <v>1</v>
      </c>
      <c r="P3790" s="2" t="s">
        <v>53</v>
      </c>
      <c r="Q3790">
        <v>100</v>
      </c>
      <c r="R3790">
        <v>0</v>
      </c>
      <c r="S3790" s="2" t="s">
        <v>54</v>
      </c>
      <c r="T3790" s="2" t="s">
        <v>55</v>
      </c>
      <c r="U3790" s="2" t="s">
        <v>86</v>
      </c>
      <c r="V3790" s="2"/>
      <c r="W3790">
        <v>12000</v>
      </c>
      <c r="X3790">
        <v>0</v>
      </c>
      <c r="Y3790">
        <v>0</v>
      </c>
      <c r="Z3790">
        <v>12000</v>
      </c>
      <c r="AB3790" s="2" t="s">
        <v>57</v>
      </c>
      <c r="AC3790">
        <v>7000</v>
      </c>
      <c r="AD3790">
        <v>5000</v>
      </c>
      <c r="AE3790">
        <v>72000</v>
      </c>
      <c r="AF3790">
        <v>1080</v>
      </c>
      <c r="AG3790" s="2" t="s">
        <v>19720</v>
      </c>
      <c r="AH3790" s="2"/>
      <c r="AI3790" s="1">
        <v>46207</v>
      </c>
      <c r="AJ3790" s="2" t="s">
        <v>87</v>
      </c>
      <c r="AK3790" s="2" t="s">
        <v>58</v>
      </c>
      <c r="AM3790" s="2" t="s">
        <v>59</v>
      </c>
      <c r="AP3790" s="2" t="s">
        <v>60</v>
      </c>
      <c r="AQ3790" s="2" t="s">
        <v>41</v>
      </c>
      <c r="AR3790">
        <v>60000</v>
      </c>
      <c r="AS3790" s="2" t="str">
        <f>_xlfn.IFNA(IF(VLOOKUP(all_resi[[#This Row],[No. Waybill]],settle_reconcile[No. Waybill],1,0)="","Recon","Recon"),"-")</f>
        <v>Recon</v>
      </c>
      <c r="AT3790" s="2">
        <f>all_resi[[#This Row],[Nilai COD]]-all_resi[[#This Row],[COD Fee]]-all_resi[[#This Row],[Total Biaya Setelah Diskon]]</f>
        <v>65920</v>
      </c>
      <c r="AU3790" s="2">
        <f>IF(all_resi[[#This Row],[Waktu Terima]]="","",_xlfn.DAYS(all_resi[[#This Row],[Waktu Terima]],all_resi[[#This Row],[Tanggal Pengiriman]]))</f>
        <v>1</v>
      </c>
    </row>
    <row r="3791" spans="1:47" x14ac:dyDescent="0.25">
      <c r="A3791" s="2" t="s">
        <v>20553</v>
      </c>
      <c r="B3791" s="1">
        <v>46206</v>
      </c>
      <c r="C3791" s="2" t="s">
        <v>42</v>
      </c>
      <c r="D3791" s="2" t="s">
        <v>43</v>
      </c>
      <c r="E3791" s="2" t="s">
        <v>44</v>
      </c>
      <c r="F3791" s="2" t="s">
        <v>45</v>
      </c>
      <c r="G3791" s="2" t="s">
        <v>46</v>
      </c>
      <c r="H3791" s="2" t="s">
        <v>47</v>
      </c>
      <c r="I3791" s="2" t="s">
        <v>20554</v>
      </c>
      <c r="J3791" s="2" t="s">
        <v>20555</v>
      </c>
      <c r="K3791" s="2" t="s">
        <v>106</v>
      </c>
      <c r="L3791" s="2" t="s">
        <v>987</v>
      </c>
      <c r="M3791" s="2" t="s">
        <v>11088</v>
      </c>
      <c r="N3791" s="2" t="s">
        <v>20556</v>
      </c>
      <c r="O3791">
        <v>1</v>
      </c>
      <c r="P3791" s="2" t="s">
        <v>53</v>
      </c>
      <c r="Q3791">
        <v>100</v>
      </c>
      <c r="R3791">
        <v>0</v>
      </c>
      <c r="S3791" s="2" t="s">
        <v>54</v>
      </c>
      <c r="T3791" s="2" t="s">
        <v>55</v>
      </c>
      <c r="U3791" s="2" t="s">
        <v>235</v>
      </c>
      <c r="V3791" s="2"/>
      <c r="W3791">
        <v>64000</v>
      </c>
      <c r="X3791">
        <v>0</v>
      </c>
      <c r="Y3791">
        <v>0</v>
      </c>
      <c r="Z3791">
        <v>64000</v>
      </c>
      <c r="AB3791" s="2" t="s">
        <v>57</v>
      </c>
      <c r="AC3791">
        <v>25600</v>
      </c>
      <c r="AD3791">
        <v>38400</v>
      </c>
      <c r="AE3791">
        <v>148000</v>
      </c>
      <c r="AF3791">
        <v>2220</v>
      </c>
      <c r="AG3791" s="2"/>
      <c r="AH3791" s="2"/>
      <c r="AI3791" s="1"/>
      <c r="AJ3791" s="2"/>
      <c r="AK3791" s="2" t="s">
        <v>67</v>
      </c>
      <c r="AM3791" s="2" t="s">
        <v>59</v>
      </c>
      <c r="AP3791" s="2" t="s">
        <v>60</v>
      </c>
      <c r="AQ3791" s="2" t="s">
        <v>41</v>
      </c>
      <c r="AR3791">
        <v>84000</v>
      </c>
      <c r="AS3791" s="2" t="str">
        <f>_xlfn.IFNA(IF(VLOOKUP(all_resi[[#This Row],[No. Waybill]],settle_reconcile[No. Waybill],1,0)="","Recon","Recon"),"-")</f>
        <v>-</v>
      </c>
      <c r="AT3791" s="2">
        <f>all_resi[[#This Row],[Nilai COD]]-all_resi[[#This Row],[COD Fee]]-all_resi[[#This Row],[Total Biaya Setelah Diskon]]</f>
        <v>107380</v>
      </c>
      <c r="AU3791" s="2" t="str">
        <f>IF(all_resi[[#This Row],[Waktu Terima]]="","",_xlfn.DAYS(all_resi[[#This Row],[Waktu Terima]],all_resi[[#This Row],[Tanggal Pengiriman]]))</f>
        <v/>
      </c>
    </row>
    <row r="3792" spans="1:47" x14ac:dyDescent="0.25">
      <c r="A3792" s="2" t="s">
        <v>20557</v>
      </c>
      <c r="B3792" s="1">
        <v>46206</v>
      </c>
      <c r="C3792" s="2" t="s">
        <v>42</v>
      </c>
      <c r="D3792" s="2" t="s">
        <v>43</v>
      </c>
      <c r="E3792" s="2" t="s">
        <v>44</v>
      </c>
      <c r="F3792" s="2" t="s">
        <v>45</v>
      </c>
      <c r="G3792" s="2" t="s">
        <v>46</v>
      </c>
      <c r="H3792" s="2" t="s">
        <v>47</v>
      </c>
      <c r="I3792" s="2" t="s">
        <v>20558</v>
      </c>
      <c r="J3792" s="2" t="s">
        <v>20559</v>
      </c>
      <c r="K3792" s="2" t="s">
        <v>69</v>
      </c>
      <c r="L3792" s="2" t="s">
        <v>1419</v>
      </c>
      <c r="M3792" s="2" t="s">
        <v>11867</v>
      </c>
      <c r="N3792" s="2" t="s">
        <v>20560</v>
      </c>
      <c r="O3792">
        <v>1</v>
      </c>
      <c r="P3792" s="2" t="s">
        <v>53</v>
      </c>
      <c r="Q3792">
        <v>100</v>
      </c>
      <c r="R3792">
        <v>0</v>
      </c>
      <c r="S3792" s="2" t="s">
        <v>54</v>
      </c>
      <c r="T3792" s="2" t="s">
        <v>55</v>
      </c>
      <c r="U3792" s="2" t="s">
        <v>207</v>
      </c>
      <c r="V3792" s="2"/>
      <c r="W3792">
        <v>51000</v>
      </c>
      <c r="X3792">
        <v>0</v>
      </c>
      <c r="Y3792">
        <v>0</v>
      </c>
      <c r="Z3792">
        <v>51000</v>
      </c>
      <c r="AB3792" s="2" t="s">
        <v>57</v>
      </c>
      <c r="AC3792">
        <v>20400</v>
      </c>
      <c r="AD3792">
        <v>30600</v>
      </c>
      <c r="AE3792">
        <v>121000</v>
      </c>
      <c r="AF3792">
        <v>1815</v>
      </c>
      <c r="AG3792" s="2" t="s">
        <v>20558</v>
      </c>
      <c r="AH3792" s="2"/>
      <c r="AI3792" s="1">
        <v>46211</v>
      </c>
      <c r="AJ3792" s="2"/>
      <c r="AK3792" s="2" t="s">
        <v>58</v>
      </c>
      <c r="AM3792" s="2" t="s">
        <v>59</v>
      </c>
      <c r="AP3792" s="2" t="s">
        <v>60</v>
      </c>
      <c r="AQ3792" s="2" t="s">
        <v>41</v>
      </c>
      <c r="AR3792">
        <v>70000</v>
      </c>
      <c r="AS3792" s="2" t="str">
        <f>_xlfn.IFNA(IF(VLOOKUP(all_resi[[#This Row],[No. Waybill]],settle_reconcile[No. Waybill],1,0)="","Recon","Recon"),"-")</f>
        <v>-</v>
      </c>
      <c r="AT3792" s="2">
        <f>all_resi[[#This Row],[Nilai COD]]-all_resi[[#This Row],[COD Fee]]-all_resi[[#This Row],[Total Biaya Setelah Diskon]]</f>
        <v>88585</v>
      </c>
      <c r="AU3792" s="2">
        <f>IF(all_resi[[#This Row],[Waktu Terima]]="","",_xlfn.DAYS(all_resi[[#This Row],[Waktu Terima]],all_resi[[#This Row],[Tanggal Pengiriman]]))</f>
        <v>5</v>
      </c>
    </row>
    <row r="3793" spans="1:47" x14ac:dyDescent="0.25">
      <c r="A3793" s="2" t="s">
        <v>20561</v>
      </c>
      <c r="B3793" s="1">
        <v>46206</v>
      </c>
      <c r="C3793" s="2" t="s">
        <v>42</v>
      </c>
      <c r="D3793" s="2" t="s">
        <v>43</v>
      </c>
      <c r="E3793" s="2" t="s">
        <v>44</v>
      </c>
      <c r="F3793" s="2" t="s">
        <v>45</v>
      </c>
      <c r="G3793" s="2" t="s">
        <v>46</v>
      </c>
      <c r="H3793" s="2" t="s">
        <v>47</v>
      </c>
      <c r="I3793" s="2" t="s">
        <v>20562</v>
      </c>
      <c r="J3793" s="2" t="s">
        <v>20563</v>
      </c>
      <c r="K3793" s="2" t="s">
        <v>183</v>
      </c>
      <c r="L3793" s="2" t="s">
        <v>243</v>
      </c>
      <c r="M3793" s="2" t="s">
        <v>3718</v>
      </c>
      <c r="N3793" s="2" t="s">
        <v>20564</v>
      </c>
      <c r="O3793">
        <v>1</v>
      </c>
      <c r="P3793" s="2" t="s">
        <v>53</v>
      </c>
      <c r="Q3793">
        <v>100</v>
      </c>
      <c r="R3793">
        <v>0</v>
      </c>
      <c r="S3793" s="2" t="s">
        <v>54</v>
      </c>
      <c r="T3793" s="2" t="s">
        <v>55</v>
      </c>
      <c r="U3793" s="2" t="s">
        <v>20565</v>
      </c>
      <c r="V3793" s="2"/>
      <c r="W3793">
        <v>91000</v>
      </c>
      <c r="X3793">
        <v>0</v>
      </c>
      <c r="Y3793">
        <v>0</v>
      </c>
      <c r="Z3793">
        <v>91000</v>
      </c>
      <c r="AB3793" s="2" t="s">
        <v>57</v>
      </c>
      <c r="AC3793">
        <v>36400</v>
      </c>
      <c r="AD3793">
        <v>54600</v>
      </c>
      <c r="AE3793">
        <v>131000</v>
      </c>
      <c r="AF3793">
        <v>1965</v>
      </c>
      <c r="AG3793" s="2"/>
      <c r="AH3793" s="2"/>
      <c r="AI3793" s="1"/>
      <c r="AJ3793" s="2"/>
      <c r="AK3793" s="2" t="s">
        <v>67</v>
      </c>
      <c r="AM3793" s="2" t="s">
        <v>59</v>
      </c>
      <c r="AP3793" s="2" t="s">
        <v>60</v>
      </c>
      <c r="AQ3793" s="2" t="s">
        <v>41</v>
      </c>
      <c r="AR3793">
        <v>40000</v>
      </c>
      <c r="AS3793" s="2" t="str">
        <f>_xlfn.IFNA(IF(VLOOKUP(all_resi[[#This Row],[No. Waybill]],settle_reconcile[No. Waybill],1,0)="","Recon","Recon"),"-")</f>
        <v>-</v>
      </c>
      <c r="AT3793" s="2">
        <f>all_resi[[#This Row],[Nilai COD]]-all_resi[[#This Row],[COD Fee]]-all_resi[[#This Row],[Total Biaya Setelah Diskon]]</f>
        <v>74435</v>
      </c>
      <c r="AU3793" s="2" t="str">
        <f>IF(all_resi[[#This Row],[Waktu Terima]]="","",_xlfn.DAYS(all_resi[[#This Row],[Waktu Terima]],all_resi[[#This Row],[Tanggal Pengiriman]]))</f>
        <v/>
      </c>
    </row>
    <row r="3794" spans="1:47" x14ac:dyDescent="0.25">
      <c r="A3794" s="2" t="s">
        <v>20566</v>
      </c>
      <c r="B3794" s="1">
        <v>46206</v>
      </c>
      <c r="C3794" s="2" t="s">
        <v>42</v>
      </c>
      <c r="D3794" s="2" t="s">
        <v>43</v>
      </c>
      <c r="E3794" s="2" t="s">
        <v>44</v>
      </c>
      <c r="F3794" s="2" t="s">
        <v>45</v>
      </c>
      <c r="G3794" s="2" t="s">
        <v>46</v>
      </c>
      <c r="H3794" s="2" t="s">
        <v>47</v>
      </c>
      <c r="I3794" s="2" t="s">
        <v>20567</v>
      </c>
      <c r="J3794" s="2" t="s">
        <v>20568</v>
      </c>
      <c r="K3794" s="2" t="s">
        <v>49</v>
      </c>
      <c r="L3794" s="2" t="s">
        <v>1097</v>
      </c>
      <c r="M3794" s="2" t="s">
        <v>10988</v>
      </c>
      <c r="N3794" s="2" t="s">
        <v>20569</v>
      </c>
      <c r="O3794">
        <v>1</v>
      </c>
      <c r="P3794" s="2" t="s">
        <v>53</v>
      </c>
      <c r="Q3794">
        <v>100</v>
      </c>
      <c r="R3794">
        <v>0</v>
      </c>
      <c r="S3794" s="2" t="s">
        <v>54</v>
      </c>
      <c r="T3794" s="2" t="s">
        <v>55</v>
      </c>
      <c r="U3794" s="2" t="s">
        <v>225</v>
      </c>
      <c r="V3794" s="2"/>
      <c r="W3794">
        <v>63000</v>
      </c>
      <c r="X3794">
        <v>0</v>
      </c>
      <c r="Y3794">
        <v>0</v>
      </c>
      <c r="Z3794">
        <v>63000</v>
      </c>
      <c r="AB3794" s="2" t="s">
        <v>57</v>
      </c>
      <c r="AC3794">
        <v>25200</v>
      </c>
      <c r="AD3794">
        <v>37800</v>
      </c>
      <c r="AE3794">
        <v>167000</v>
      </c>
      <c r="AF3794">
        <v>2505</v>
      </c>
      <c r="AG3794" s="2"/>
      <c r="AH3794" s="2"/>
      <c r="AI3794" s="1"/>
      <c r="AJ3794" s="2"/>
      <c r="AK3794" s="2" t="s">
        <v>67</v>
      </c>
      <c r="AM3794" s="2" t="s">
        <v>59</v>
      </c>
      <c r="AP3794" s="2" t="s">
        <v>60</v>
      </c>
      <c r="AQ3794" s="2" t="s">
        <v>41</v>
      </c>
      <c r="AR3794">
        <v>104000</v>
      </c>
      <c r="AS3794" s="2" t="str">
        <f>_xlfn.IFNA(IF(VLOOKUP(all_resi[[#This Row],[No. Waybill]],settle_reconcile[No. Waybill],1,0)="","Recon","Recon"),"-")</f>
        <v>-</v>
      </c>
      <c r="AT3794" s="2">
        <f>all_resi[[#This Row],[Nilai COD]]-all_resi[[#This Row],[COD Fee]]-all_resi[[#This Row],[Total Biaya Setelah Diskon]]</f>
        <v>126695</v>
      </c>
      <c r="AU3794" s="2" t="str">
        <f>IF(all_resi[[#This Row],[Waktu Terima]]="","",_xlfn.DAYS(all_resi[[#This Row],[Waktu Terima]],all_resi[[#This Row],[Tanggal Pengiriman]]))</f>
        <v/>
      </c>
    </row>
    <row r="3795" spans="1:47" x14ac:dyDescent="0.25">
      <c r="A3795" s="2" t="s">
        <v>20570</v>
      </c>
      <c r="B3795" s="1">
        <v>46206</v>
      </c>
      <c r="C3795" s="2" t="s">
        <v>42</v>
      </c>
      <c r="D3795" s="2" t="s">
        <v>43</v>
      </c>
      <c r="E3795" s="2" t="s">
        <v>44</v>
      </c>
      <c r="F3795" s="2" t="s">
        <v>45</v>
      </c>
      <c r="G3795" s="2" t="s">
        <v>46</v>
      </c>
      <c r="H3795" s="2" t="s">
        <v>80</v>
      </c>
      <c r="I3795" s="2" t="s">
        <v>20571</v>
      </c>
      <c r="J3795" s="2" t="s">
        <v>20572</v>
      </c>
      <c r="K3795" s="2" t="s">
        <v>137</v>
      </c>
      <c r="L3795" s="2" t="s">
        <v>3901</v>
      </c>
      <c r="M3795" s="2" t="s">
        <v>3902</v>
      </c>
      <c r="N3795" s="2" t="s">
        <v>20573</v>
      </c>
      <c r="O3795">
        <v>1</v>
      </c>
      <c r="P3795" s="2" t="s">
        <v>53</v>
      </c>
      <c r="Q3795">
        <v>100</v>
      </c>
      <c r="R3795">
        <v>0</v>
      </c>
      <c r="S3795" s="2" t="s">
        <v>54</v>
      </c>
      <c r="T3795" s="2" t="s">
        <v>55</v>
      </c>
      <c r="U3795" s="2" t="s">
        <v>20574</v>
      </c>
      <c r="V3795" s="2"/>
      <c r="W3795">
        <v>25000</v>
      </c>
      <c r="X3795">
        <v>0</v>
      </c>
      <c r="Y3795">
        <v>0</v>
      </c>
      <c r="Z3795">
        <v>25000</v>
      </c>
      <c r="AB3795" s="2" t="s">
        <v>57</v>
      </c>
      <c r="AC3795">
        <v>16000</v>
      </c>
      <c r="AD3795">
        <v>9000</v>
      </c>
      <c r="AE3795">
        <v>130000</v>
      </c>
      <c r="AF3795">
        <v>1950</v>
      </c>
      <c r="AG3795" s="2"/>
      <c r="AH3795" s="2"/>
      <c r="AI3795" s="1"/>
      <c r="AJ3795" s="2" t="s">
        <v>87</v>
      </c>
      <c r="AK3795" s="2" t="s">
        <v>67</v>
      </c>
      <c r="AM3795" s="2" t="s">
        <v>59</v>
      </c>
      <c r="AP3795" s="2" t="s">
        <v>60</v>
      </c>
      <c r="AQ3795" s="2" t="s">
        <v>41</v>
      </c>
      <c r="AR3795">
        <v>105000</v>
      </c>
      <c r="AS3795" s="2" t="str">
        <f>_xlfn.IFNA(IF(VLOOKUP(all_resi[[#This Row],[No. Waybill]],settle_reconcile[No. Waybill],1,0)="","Recon","Recon"),"-")</f>
        <v>-</v>
      </c>
      <c r="AT3795" s="2">
        <f>all_resi[[#This Row],[Nilai COD]]-all_resi[[#This Row],[COD Fee]]-all_resi[[#This Row],[Total Biaya Setelah Diskon]]</f>
        <v>119050</v>
      </c>
      <c r="AU3795" s="2" t="str">
        <f>IF(all_resi[[#This Row],[Waktu Terima]]="","",_xlfn.DAYS(all_resi[[#This Row],[Waktu Terima]],all_resi[[#This Row],[Tanggal Pengiriman]]))</f>
        <v/>
      </c>
    </row>
    <row r="3796" spans="1:47" x14ac:dyDescent="0.25">
      <c r="A3796" s="2" t="s">
        <v>20575</v>
      </c>
      <c r="B3796" s="1">
        <v>46206</v>
      </c>
      <c r="C3796" s="2" t="s">
        <v>42</v>
      </c>
      <c r="D3796" s="2" t="s">
        <v>43</v>
      </c>
      <c r="E3796" s="2" t="s">
        <v>44</v>
      </c>
      <c r="F3796" s="2" t="s">
        <v>45</v>
      </c>
      <c r="G3796" s="2" t="s">
        <v>46</v>
      </c>
      <c r="H3796" s="2" t="s">
        <v>47</v>
      </c>
      <c r="I3796" s="2" t="s">
        <v>20576</v>
      </c>
      <c r="J3796" s="2" t="s">
        <v>20577</v>
      </c>
      <c r="K3796" s="2" t="s">
        <v>156</v>
      </c>
      <c r="L3796" s="2" t="s">
        <v>3261</v>
      </c>
      <c r="M3796" s="2" t="s">
        <v>15460</v>
      </c>
      <c r="N3796" s="2" t="s">
        <v>20578</v>
      </c>
      <c r="O3796">
        <v>1</v>
      </c>
      <c r="P3796" s="2" t="s">
        <v>53</v>
      </c>
      <c r="Q3796">
        <v>100</v>
      </c>
      <c r="R3796">
        <v>0</v>
      </c>
      <c r="S3796" s="2" t="s">
        <v>54</v>
      </c>
      <c r="T3796" s="2" t="s">
        <v>55</v>
      </c>
      <c r="U3796" s="2" t="s">
        <v>97</v>
      </c>
      <c r="V3796" s="2"/>
      <c r="W3796">
        <v>80000</v>
      </c>
      <c r="X3796">
        <v>0</v>
      </c>
      <c r="Y3796">
        <v>0</v>
      </c>
      <c r="Z3796">
        <v>80000</v>
      </c>
      <c r="AB3796" s="2" t="s">
        <v>57</v>
      </c>
      <c r="AC3796">
        <v>32000</v>
      </c>
      <c r="AD3796">
        <v>48000</v>
      </c>
      <c r="AE3796">
        <v>150000</v>
      </c>
      <c r="AF3796">
        <v>2250</v>
      </c>
      <c r="AG3796" s="2"/>
      <c r="AH3796" s="2"/>
      <c r="AI3796" s="1"/>
      <c r="AJ3796" s="2"/>
      <c r="AK3796" s="2" t="s">
        <v>67</v>
      </c>
      <c r="AM3796" s="2" t="s">
        <v>59</v>
      </c>
      <c r="AP3796" s="2" t="s">
        <v>60</v>
      </c>
      <c r="AQ3796" s="2" t="s">
        <v>41</v>
      </c>
      <c r="AR3796">
        <v>70000</v>
      </c>
      <c r="AS3796" s="2" t="str">
        <f>_xlfn.IFNA(IF(VLOOKUP(all_resi[[#This Row],[No. Waybill]],settle_reconcile[No. Waybill],1,0)="","Recon","Recon"),"-")</f>
        <v>-</v>
      </c>
      <c r="AT3796" s="2">
        <f>all_resi[[#This Row],[Nilai COD]]-all_resi[[#This Row],[COD Fee]]-all_resi[[#This Row],[Total Biaya Setelah Diskon]]</f>
        <v>99750</v>
      </c>
      <c r="AU3796" s="2" t="str">
        <f>IF(all_resi[[#This Row],[Waktu Terima]]="","",_xlfn.DAYS(all_resi[[#This Row],[Waktu Terima]],all_resi[[#This Row],[Tanggal Pengiriman]]))</f>
        <v/>
      </c>
    </row>
    <row r="3797" spans="1:47" x14ac:dyDescent="0.25">
      <c r="A3797" s="2" t="s">
        <v>20579</v>
      </c>
      <c r="B3797" s="1">
        <v>46206</v>
      </c>
      <c r="C3797" s="2" t="s">
        <v>42</v>
      </c>
      <c r="D3797" s="2" t="s">
        <v>43</v>
      </c>
      <c r="E3797" s="2" t="s">
        <v>44</v>
      </c>
      <c r="F3797" s="2" t="s">
        <v>45</v>
      </c>
      <c r="G3797" s="2" t="s">
        <v>46</v>
      </c>
      <c r="H3797" s="2" t="s">
        <v>80</v>
      </c>
      <c r="I3797" s="2" t="s">
        <v>20580</v>
      </c>
      <c r="J3797" s="2" t="s">
        <v>20581</v>
      </c>
      <c r="K3797" s="2" t="s">
        <v>82</v>
      </c>
      <c r="L3797" s="2" t="s">
        <v>1029</v>
      </c>
      <c r="M3797" s="2" t="s">
        <v>4706</v>
      </c>
      <c r="N3797" s="2" t="s">
        <v>20582</v>
      </c>
      <c r="O3797">
        <v>1</v>
      </c>
      <c r="P3797" s="2" t="s">
        <v>53</v>
      </c>
      <c r="Q3797">
        <v>100</v>
      </c>
      <c r="R3797">
        <v>0</v>
      </c>
      <c r="S3797" s="2" t="s">
        <v>54</v>
      </c>
      <c r="T3797" s="2" t="s">
        <v>55</v>
      </c>
      <c r="U3797" s="2" t="s">
        <v>19314</v>
      </c>
      <c r="V3797" s="2"/>
      <c r="W3797">
        <v>71000</v>
      </c>
      <c r="X3797">
        <v>0</v>
      </c>
      <c r="Y3797">
        <v>0</v>
      </c>
      <c r="Z3797">
        <v>71000</v>
      </c>
      <c r="AB3797" s="2" t="s">
        <v>57</v>
      </c>
      <c r="AC3797">
        <v>28400</v>
      </c>
      <c r="AD3797">
        <v>42600</v>
      </c>
      <c r="AE3797">
        <v>151000</v>
      </c>
      <c r="AF3797">
        <v>2265</v>
      </c>
      <c r="AG3797" s="2" t="s">
        <v>20580</v>
      </c>
      <c r="AH3797" s="2"/>
      <c r="AI3797" s="1">
        <v>46211</v>
      </c>
      <c r="AJ3797" s="2" t="s">
        <v>87</v>
      </c>
      <c r="AK3797" s="2" t="s">
        <v>58</v>
      </c>
      <c r="AM3797" s="2" t="s">
        <v>59</v>
      </c>
      <c r="AP3797" s="2" t="s">
        <v>60</v>
      </c>
      <c r="AQ3797" s="2" t="s">
        <v>41</v>
      </c>
      <c r="AR3797">
        <v>80000</v>
      </c>
      <c r="AS3797" s="2" t="str">
        <f>_xlfn.IFNA(IF(VLOOKUP(all_resi[[#This Row],[No. Waybill]],settle_reconcile[No. Waybill],1,0)="","Recon","Recon"),"-")</f>
        <v>-</v>
      </c>
      <c r="AT3797" s="2">
        <f>all_resi[[#This Row],[Nilai COD]]-all_resi[[#This Row],[COD Fee]]-all_resi[[#This Row],[Total Biaya Setelah Diskon]]</f>
        <v>106135</v>
      </c>
      <c r="AU3797" s="2">
        <f>IF(all_resi[[#This Row],[Waktu Terima]]="","",_xlfn.DAYS(all_resi[[#This Row],[Waktu Terima]],all_resi[[#This Row],[Tanggal Pengiriman]]))</f>
        <v>5</v>
      </c>
    </row>
    <row r="3798" spans="1:47" x14ac:dyDescent="0.25">
      <c r="A3798" s="2" t="s">
        <v>20583</v>
      </c>
      <c r="B3798" s="1">
        <v>46206</v>
      </c>
      <c r="C3798" s="2" t="s">
        <v>42</v>
      </c>
      <c r="D3798" s="2" t="s">
        <v>43</v>
      </c>
      <c r="E3798" s="2" t="s">
        <v>44</v>
      </c>
      <c r="F3798" s="2" t="s">
        <v>45</v>
      </c>
      <c r="G3798" s="2" t="s">
        <v>46</v>
      </c>
      <c r="H3798" s="2" t="s">
        <v>47</v>
      </c>
      <c r="I3798" s="2" t="s">
        <v>20584</v>
      </c>
      <c r="J3798" s="2" t="s">
        <v>20585</v>
      </c>
      <c r="K3798" s="2" t="s">
        <v>126</v>
      </c>
      <c r="L3798" s="2" t="s">
        <v>741</v>
      </c>
      <c r="M3798" s="2" t="s">
        <v>2947</v>
      </c>
      <c r="N3798" s="2" t="s">
        <v>20586</v>
      </c>
      <c r="O3798">
        <v>1</v>
      </c>
      <c r="P3798" s="2" t="s">
        <v>53</v>
      </c>
      <c r="Q3798">
        <v>100</v>
      </c>
      <c r="R3798">
        <v>0</v>
      </c>
      <c r="S3798" s="2" t="s">
        <v>54</v>
      </c>
      <c r="T3798" s="2" t="s">
        <v>55</v>
      </c>
      <c r="U3798" s="2" t="s">
        <v>225</v>
      </c>
      <c r="V3798" s="2"/>
      <c r="W3798">
        <v>74000</v>
      </c>
      <c r="X3798">
        <v>0</v>
      </c>
      <c r="Y3798">
        <v>0</v>
      </c>
      <c r="Z3798">
        <v>74000</v>
      </c>
      <c r="AB3798" s="2" t="s">
        <v>57</v>
      </c>
      <c r="AC3798">
        <v>29600</v>
      </c>
      <c r="AD3798">
        <v>44400</v>
      </c>
      <c r="AE3798">
        <v>178000</v>
      </c>
      <c r="AF3798">
        <v>2670</v>
      </c>
      <c r="AG3798" s="2"/>
      <c r="AH3798" s="2"/>
      <c r="AI3798" s="1"/>
      <c r="AJ3798" s="2"/>
      <c r="AK3798" s="2" t="s">
        <v>67</v>
      </c>
      <c r="AM3798" s="2" t="s">
        <v>59</v>
      </c>
      <c r="AP3798" s="2" t="s">
        <v>60</v>
      </c>
      <c r="AQ3798" s="2" t="s">
        <v>41</v>
      </c>
      <c r="AR3798">
        <v>104000</v>
      </c>
      <c r="AS3798" s="2" t="str">
        <f>_xlfn.IFNA(IF(VLOOKUP(all_resi[[#This Row],[No. Waybill]],settle_reconcile[No. Waybill],1,0)="","Recon","Recon"),"-")</f>
        <v>-</v>
      </c>
      <c r="AT3798" s="2">
        <f>all_resi[[#This Row],[Nilai COD]]-all_resi[[#This Row],[COD Fee]]-all_resi[[#This Row],[Total Biaya Setelah Diskon]]</f>
        <v>130930</v>
      </c>
      <c r="AU3798" s="2" t="str">
        <f>IF(all_resi[[#This Row],[Waktu Terima]]="","",_xlfn.DAYS(all_resi[[#This Row],[Waktu Terima]],all_resi[[#This Row],[Tanggal Pengiriman]]))</f>
        <v/>
      </c>
    </row>
    <row r="3799" spans="1:47" x14ac:dyDescent="0.25">
      <c r="A3799" s="2" t="s">
        <v>20587</v>
      </c>
      <c r="B3799" s="1">
        <v>46206</v>
      </c>
      <c r="C3799" s="2" t="s">
        <v>42</v>
      </c>
      <c r="D3799" s="2" t="s">
        <v>43</v>
      </c>
      <c r="E3799" s="2" t="s">
        <v>44</v>
      </c>
      <c r="F3799" s="2" t="s">
        <v>45</v>
      </c>
      <c r="G3799" s="2" t="s">
        <v>46</v>
      </c>
      <c r="H3799" s="2" t="s">
        <v>47</v>
      </c>
      <c r="I3799" s="2" t="s">
        <v>20588</v>
      </c>
      <c r="J3799" s="2" t="s">
        <v>20589</v>
      </c>
      <c r="K3799" s="2" t="s">
        <v>561</v>
      </c>
      <c r="L3799" s="2" t="s">
        <v>20590</v>
      </c>
      <c r="M3799" s="2" t="s">
        <v>20591</v>
      </c>
      <c r="N3799" s="2" t="s">
        <v>20592</v>
      </c>
      <c r="O3799">
        <v>1</v>
      </c>
      <c r="P3799" s="2" t="s">
        <v>53</v>
      </c>
      <c r="Q3799">
        <v>100</v>
      </c>
      <c r="R3799">
        <v>0</v>
      </c>
      <c r="S3799" s="2" t="s">
        <v>54</v>
      </c>
      <c r="T3799" s="2" t="s">
        <v>55</v>
      </c>
      <c r="U3799" s="2" t="s">
        <v>207</v>
      </c>
      <c r="V3799" s="2"/>
      <c r="W3799">
        <v>40000</v>
      </c>
      <c r="X3799">
        <v>0</v>
      </c>
      <c r="Y3799">
        <v>0</v>
      </c>
      <c r="Z3799">
        <v>40000</v>
      </c>
      <c r="AB3799" s="2" t="s">
        <v>57</v>
      </c>
      <c r="AC3799">
        <v>16000</v>
      </c>
      <c r="AD3799">
        <v>24000</v>
      </c>
      <c r="AE3799">
        <v>110000</v>
      </c>
      <c r="AF3799">
        <v>1650</v>
      </c>
      <c r="AG3799" s="2"/>
      <c r="AH3799" s="2"/>
      <c r="AI3799" s="1"/>
      <c r="AJ3799" s="2"/>
      <c r="AK3799" s="2" t="s">
        <v>67</v>
      </c>
      <c r="AM3799" s="2" t="s">
        <v>59</v>
      </c>
      <c r="AP3799" s="2" t="s">
        <v>60</v>
      </c>
      <c r="AQ3799" s="2" t="s">
        <v>41</v>
      </c>
      <c r="AR3799">
        <v>70000</v>
      </c>
      <c r="AS3799" s="2" t="str">
        <f>_xlfn.IFNA(IF(VLOOKUP(all_resi[[#This Row],[No. Waybill]],settle_reconcile[No. Waybill],1,0)="","Recon","Recon"),"-")</f>
        <v>-</v>
      </c>
      <c r="AT3799" s="2">
        <f>all_resi[[#This Row],[Nilai COD]]-all_resi[[#This Row],[COD Fee]]-all_resi[[#This Row],[Total Biaya Setelah Diskon]]</f>
        <v>84350</v>
      </c>
      <c r="AU3799" s="2" t="str">
        <f>IF(all_resi[[#This Row],[Waktu Terima]]="","",_xlfn.DAYS(all_resi[[#This Row],[Waktu Terima]],all_resi[[#This Row],[Tanggal Pengiriman]]))</f>
        <v/>
      </c>
    </row>
    <row r="3800" spans="1:47" x14ac:dyDescent="0.25">
      <c r="A3800" s="2" t="s">
        <v>20593</v>
      </c>
      <c r="B3800" s="1">
        <v>46206</v>
      </c>
      <c r="C3800" s="2" t="s">
        <v>42</v>
      </c>
      <c r="D3800" s="2" t="s">
        <v>43</v>
      </c>
      <c r="E3800" s="2" t="s">
        <v>44</v>
      </c>
      <c r="F3800" s="2" t="s">
        <v>45</v>
      </c>
      <c r="G3800" s="2" t="s">
        <v>46</v>
      </c>
      <c r="H3800" s="2" t="s">
        <v>47</v>
      </c>
      <c r="I3800" s="2" t="s">
        <v>20594</v>
      </c>
      <c r="J3800" s="2" t="s">
        <v>20595</v>
      </c>
      <c r="K3800" s="2" t="s">
        <v>75</v>
      </c>
      <c r="L3800" s="2" t="s">
        <v>355</v>
      </c>
      <c r="M3800" s="2" t="s">
        <v>1370</v>
      </c>
      <c r="N3800" s="2" t="s">
        <v>20596</v>
      </c>
      <c r="O3800">
        <v>1</v>
      </c>
      <c r="P3800" s="2" t="s">
        <v>53</v>
      </c>
      <c r="Q3800">
        <v>100</v>
      </c>
      <c r="R3800">
        <v>0</v>
      </c>
      <c r="S3800" s="2" t="s">
        <v>54</v>
      </c>
      <c r="T3800" s="2" t="s">
        <v>55</v>
      </c>
      <c r="U3800" s="2" t="s">
        <v>8016</v>
      </c>
      <c r="V3800" s="2"/>
      <c r="W3800">
        <v>60000</v>
      </c>
      <c r="X3800">
        <v>0</v>
      </c>
      <c r="Y3800">
        <v>0</v>
      </c>
      <c r="Z3800">
        <v>60000</v>
      </c>
      <c r="AB3800" s="2" t="s">
        <v>57</v>
      </c>
      <c r="AC3800">
        <v>24000</v>
      </c>
      <c r="AD3800">
        <v>36000</v>
      </c>
      <c r="AE3800">
        <v>254000</v>
      </c>
      <c r="AF3800">
        <v>3810</v>
      </c>
      <c r="AG3800" s="2"/>
      <c r="AH3800" s="2"/>
      <c r="AI3800" s="1"/>
      <c r="AJ3800" s="2"/>
      <c r="AK3800" s="2" t="s">
        <v>67</v>
      </c>
      <c r="AM3800" s="2" t="s">
        <v>59</v>
      </c>
      <c r="AP3800" s="2" t="s">
        <v>60</v>
      </c>
      <c r="AQ3800" s="2" t="s">
        <v>41</v>
      </c>
      <c r="AR3800">
        <v>194000</v>
      </c>
      <c r="AS3800" s="2" t="str">
        <f>_xlfn.IFNA(IF(VLOOKUP(all_resi[[#This Row],[No. Waybill]],settle_reconcile[No. Waybill],1,0)="","Recon","Recon"),"-")</f>
        <v>-</v>
      </c>
      <c r="AT3800" s="2">
        <f>all_resi[[#This Row],[Nilai COD]]-all_resi[[#This Row],[COD Fee]]-all_resi[[#This Row],[Total Biaya Setelah Diskon]]</f>
        <v>214190</v>
      </c>
      <c r="AU3800" s="2" t="str">
        <f>IF(all_resi[[#This Row],[Waktu Terima]]="","",_xlfn.DAYS(all_resi[[#This Row],[Waktu Terima]],all_resi[[#This Row],[Tanggal Pengiriman]]))</f>
        <v/>
      </c>
    </row>
    <row r="3801" spans="1:47" x14ac:dyDescent="0.25">
      <c r="A3801" s="2" t="s">
        <v>20597</v>
      </c>
      <c r="B3801" s="1">
        <v>46206</v>
      </c>
      <c r="C3801" s="2" t="s">
        <v>42</v>
      </c>
      <c r="D3801" s="2" t="s">
        <v>43</v>
      </c>
      <c r="E3801" s="2" t="s">
        <v>44</v>
      </c>
      <c r="F3801" s="2" t="s">
        <v>45</v>
      </c>
      <c r="G3801" s="2" t="s">
        <v>46</v>
      </c>
      <c r="H3801" s="2" t="s">
        <v>80</v>
      </c>
      <c r="I3801" s="2" t="s">
        <v>20598</v>
      </c>
      <c r="J3801" s="2" t="s">
        <v>20599</v>
      </c>
      <c r="K3801" s="2" t="s">
        <v>106</v>
      </c>
      <c r="L3801" s="2" t="s">
        <v>2087</v>
      </c>
      <c r="M3801" s="2" t="s">
        <v>4362</v>
      </c>
      <c r="N3801" s="2" t="s">
        <v>20600</v>
      </c>
      <c r="O3801">
        <v>1</v>
      </c>
      <c r="P3801" s="2" t="s">
        <v>53</v>
      </c>
      <c r="Q3801">
        <v>100</v>
      </c>
      <c r="R3801">
        <v>0</v>
      </c>
      <c r="S3801" s="2" t="s">
        <v>54</v>
      </c>
      <c r="T3801" s="2" t="s">
        <v>55</v>
      </c>
      <c r="U3801" s="2" t="s">
        <v>86</v>
      </c>
      <c r="V3801" s="2"/>
      <c r="W3801">
        <v>53000</v>
      </c>
      <c r="X3801">
        <v>0</v>
      </c>
      <c r="Y3801">
        <v>0</v>
      </c>
      <c r="Z3801">
        <v>53000</v>
      </c>
      <c r="AB3801" s="2" t="s">
        <v>57</v>
      </c>
      <c r="AC3801">
        <v>21200</v>
      </c>
      <c r="AD3801">
        <v>31800</v>
      </c>
      <c r="AE3801">
        <v>90000</v>
      </c>
      <c r="AF3801">
        <v>1350</v>
      </c>
      <c r="AG3801" s="2" t="s">
        <v>20598</v>
      </c>
      <c r="AH3801" s="2"/>
      <c r="AI3801" s="1">
        <v>46211</v>
      </c>
      <c r="AJ3801" s="2" t="s">
        <v>87</v>
      </c>
      <c r="AK3801" s="2" t="s">
        <v>58</v>
      </c>
      <c r="AM3801" s="2" t="s">
        <v>59</v>
      </c>
      <c r="AP3801" s="2" t="s">
        <v>60</v>
      </c>
      <c r="AQ3801" s="2" t="s">
        <v>41</v>
      </c>
      <c r="AR3801">
        <v>37000</v>
      </c>
      <c r="AS3801" s="2" t="str">
        <f>_xlfn.IFNA(IF(VLOOKUP(all_resi[[#This Row],[No. Waybill]],settle_reconcile[No. Waybill],1,0)="","Recon","Recon"),"-")</f>
        <v>-</v>
      </c>
      <c r="AT3801" s="2">
        <f>all_resi[[#This Row],[Nilai COD]]-all_resi[[#This Row],[COD Fee]]-all_resi[[#This Row],[Total Biaya Setelah Diskon]]</f>
        <v>56850</v>
      </c>
      <c r="AU3801" s="2">
        <f>IF(all_resi[[#This Row],[Waktu Terima]]="","",_xlfn.DAYS(all_resi[[#This Row],[Waktu Terima]],all_resi[[#This Row],[Tanggal Pengiriman]]))</f>
        <v>5</v>
      </c>
    </row>
    <row r="3802" spans="1:47" x14ac:dyDescent="0.25">
      <c r="A3802" s="2" t="s">
        <v>20060</v>
      </c>
      <c r="B3802" s="1">
        <v>46206</v>
      </c>
      <c r="C3802" s="2" t="s">
        <v>42</v>
      </c>
      <c r="D3802" s="2" t="s">
        <v>43</v>
      </c>
      <c r="E3802" s="2" t="s">
        <v>44</v>
      </c>
      <c r="F3802" s="2" t="s">
        <v>45</v>
      </c>
      <c r="G3802" s="2" t="s">
        <v>46</v>
      </c>
      <c r="H3802" s="2" t="s">
        <v>80</v>
      </c>
      <c r="I3802" s="2" t="s">
        <v>20061</v>
      </c>
      <c r="J3802" s="2" t="s">
        <v>20601</v>
      </c>
      <c r="K3802" s="2" t="s">
        <v>82</v>
      </c>
      <c r="L3802" s="2" t="s">
        <v>1843</v>
      </c>
      <c r="M3802" s="2" t="s">
        <v>2215</v>
      </c>
      <c r="N3802" s="2" t="s">
        <v>20602</v>
      </c>
      <c r="O3802">
        <v>1</v>
      </c>
      <c r="P3802" s="2" t="s">
        <v>53</v>
      </c>
      <c r="Q3802">
        <v>100</v>
      </c>
      <c r="R3802">
        <v>0</v>
      </c>
      <c r="S3802" s="2" t="s">
        <v>54</v>
      </c>
      <c r="T3802" s="2" t="s">
        <v>55</v>
      </c>
      <c r="U3802" s="2" t="s">
        <v>305</v>
      </c>
      <c r="V3802" s="2"/>
      <c r="W3802">
        <v>70000</v>
      </c>
      <c r="X3802">
        <v>0</v>
      </c>
      <c r="Y3802">
        <v>0</v>
      </c>
      <c r="Z3802">
        <v>70000</v>
      </c>
      <c r="AB3802" s="2" t="s">
        <v>57</v>
      </c>
      <c r="AC3802">
        <v>28000</v>
      </c>
      <c r="AD3802">
        <v>42000</v>
      </c>
      <c r="AE3802">
        <v>136000</v>
      </c>
      <c r="AF3802">
        <v>2040</v>
      </c>
      <c r="AG3802" s="2" t="s">
        <v>20061</v>
      </c>
      <c r="AH3802" s="2"/>
      <c r="AI3802" s="1">
        <v>46210</v>
      </c>
      <c r="AJ3802" s="2" t="s">
        <v>87</v>
      </c>
      <c r="AK3802" s="2" t="s">
        <v>58</v>
      </c>
      <c r="AM3802" s="2" t="s">
        <v>59</v>
      </c>
      <c r="AP3802" s="2" t="s">
        <v>60</v>
      </c>
      <c r="AQ3802" s="2" t="s">
        <v>41</v>
      </c>
      <c r="AR3802">
        <v>66000</v>
      </c>
      <c r="AS3802" s="2" t="str">
        <f>_xlfn.IFNA(IF(VLOOKUP(all_resi[[#This Row],[No. Waybill]],settle_reconcile[No. Waybill],1,0)="","Recon","Recon"),"-")</f>
        <v>Recon</v>
      </c>
      <c r="AT3802" s="2">
        <f>all_resi[[#This Row],[Nilai COD]]-all_resi[[#This Row],[COD Fee]]-all_resi[[#This Row],[Total Biaya Setelah Diskon]]</f>
        <v>91960</v>
      </c>
      <c r="AU3802" s="2">
        <f>IF(all_resi[[#This Row],[Waktu Terima]]="","",_xlfn.DAYS(all_resi[[#This Row],[Waktu Terima]],all_resi[[#This Row],[Tanggal Pengiriman]]))</f>
        <v>4</v>
      </c>
    </row>
    <row r="3803" spans="1:47" x14ac:dyDescent="0.25">
      <c r="A3803" s="2" t="s">
        <v>20603</v>
      </c>
      <c r="B3803" s="1">
        <v>46206</v>
      </c>
      <c r="C3803" s="2" t="s">
        <v>42</v>
      </c>
      <c r="D3803" s="2" t="s">
        <v>43</v>
      </c>
      <c r="E3803" s="2" t="s">
        <v>44</v>
      </c>
      <c r="F3803" s="2" t="s">
        <v>45</v>
      </c>
      <c r="G3803" s="2" t="s">
        <v>46</v>
      </c>
      <c r="H3803" s="2" t="s">
        <v>80</v>
      </c>
      <c r="I3803" s="2" t="s">
        <v>20604</v>
      </c>
      <c r="J3803" s="2" t="s">
        <v>20605</v>
      </c>
      <c r="K3803" s="2" t="s">
        <v>126</v>
      </c>
      <c r="L3803" s="2" t="s">
        <v>161</v>
      </c>
      <c r="M3803" s="2" t="s">
        <v>4451</v>
      </c>
      <c r="N3803" s="2" t="s">
        <v>20606</v>
      </c>
      <c r="O3803">
        <v>1</v>
      </c>
      <c r="P3803" s="2" t="s">
        <v>53</v>
      </c>
      <c r="Q3803">
        <v>100</v>
      </c>
      <c r="R3803">
        <v>0</v>
      </c>
      <c r="S3803" s="2" t="s">
        <v>54</v>
      </c>
      <c r="T3803" s="2" t="s">
        <v>55</v>
      </c>
      <c r="U3803" s="2" t="s">
        <v>305</v>
      </c>
      <c r="V3803" s="2"/>
      <c r="W3803">
        <v>74000</v>
      </c>
      <c r="X3803">
        <v>0</v>
      </c>
      <c r="Y3803">
        <v>0</v>
      </c>
      <c r="Z3803">
        <v>74000</v>
      </c>
      <c r="AB3803" s="2" t="s">
        <v>57</v>
      </c>
      <c r="AC3803">
        <v>29600</v>
      </c>
      <c r="AD3803">
        <v>44400</v>
      </c>
      <c r="AE3803">
        <v>127000</v>
      </c>
      <c r="AF3803">
        <v>1905</v>
      </c>
      <c r="AG3803" s="2"/>
      <c r="AH3803" s="2"/>
      <c r="AI3803" s="1"/>
      <c r="AJ3803" s="2" t="s">
        <v>87</v>
      </c>
      <c r="AK3803" s="2" t="s">
        <v>67</v>
      </c>
      <c r="AM3803" s="2" t="s">
        <v>59</v>
      </c>
      <c r="AP3803" s="2" t="s">
        <v>60</v>
      </c>
      <c r="AQ3803" s="2" t="s">
        <v>41</v>
      </c>
      <c r="AR3803">
        <v>53000</v>
      </c>
      <c r="AS3803" s="2" t="str">
        <f>_xlfn.IFNA(IF(VLOOKUP(all_resi[[#This Row],[No. Waybill]],settle_reconcile[No. Waybill],1,0)="","Recon","Recon"),"-")</f>
        <v>-</v>
      </c>
      <c r="AT3803" s="2">
        <f>all_resi[[#This Row],[Nilai COD]]-all_resi[[#This Row],[COD Fee]]-all_resi[[#This Row],[Total Biaya Setelah Diskon]]</f>
        <v>80695</v>
      </c>
      <c r="AU3803" s="2" t="str">
        <f>IF(all_resi[[#This Row],[Waktu Terima]]="","",_xlfn.DAYS(all_resi[[#This Row],[Waktu Terima]],all_resi[[#This Row],[Tanggal Pengiriman]]))</f>
        <v/>
      </c>
    </row>
    <row r="3804" spans="1:47" x14ac:dyDescent="0.25">
      <c r="A3804" s="2" t="s">
        <v>19800</v>
      </c>
      <c r="B3804" s="1">
        <v>46206</v>
      </c>
      <c r="C3804" s="2" t="s">
        <v>42</v>
      </c>
      <c r="D3804" s="2" t="s">
        <v>43</v>
      </c>
      <c r="E3804" s="2" t="s">
        <v>44</v>
      </c>
      <c r="F3804" s="2" t="s">
        <v>45</v>
      </c>
      <c r="G3804" s="2" t="s">
        <v>46</v>
      </c>
      <c r="H3804" s="2" t="s">
        <v>47</v>
      </c>
      <c r="I3804" s="2" t="s">
        <v>19801</v>
      </c>
      <c r="J3804" s="2" t="s">
        <v>18903</v>
      </c>
      <c r="K3804" s="2" t="s">
        <v>116</v>
      </c>
      <c r="L3804" s="2" t="s">
        <v>1184</v>
      </c>
      <c r="M3804" s="2" t="s">
        <v>18904</v>
      </c>
      <c r="N3804" s="2" t="s">
        <v>20607</v>
      </c>
      <c r="O3804">
        <v>1</v>
      </c>
      <c r="P3804" s="2" t="s">
        <v>53</v>
      </c>
      <c r="Q3804">
        <v>100</v>
      </c>
      <c r="R3804">
        <v>0</v>
      </c>
      <c r="S3804" s="2" t="s">
        <v>54</v>
      </c>
      <c r="T3804" s="2" t="s">
        <v>55</v>
      </c>
      <c r="U3804" s="2" t="s">
        <v>225</v>
      </c>
      <c r="V3804" s="2"/>
      <c r="W3804">
        <v>12000</v>
      </c>
      <c r="X3804">
        <v>0</v>
      </c>
      <c r="Y3804">
        <v>0</v>
      </c>
      <c r="Z3804">
        <v>12000</v>
      </c>
      <c r="AB3804" s="2" t="s">
        <v>57</v>
      </c>
      <c r="AC3804">
        <v>7000</v>
      </c>
      <c r="AD3804">
        <v>5000</v>
      </c>
      <c r="AE3804">
        <v>116000</v>
      </c>
      <c r="AF3804">
        <v>1740</v>
      </c>
      <c r="AG3804" s="2" t="s">
        <v>19801</v>
      </c>
      <c r="AH3804" s="2"/>
      <c r="AI3804" s="1">
        <v>46208</v>
      </c>
      <c r="AJ3804" s="2"/>
      <c r="AK3804" s="2" t="s">
        <v>58</v>
      </c>
      <c r="AM3804" s="2" t="s">
        <v>59</v>
      </c>
      <c r="AP3804" s="2" t="s">
        <v>60</v>
      </c>
      <c r="AQ3804" s="2" t="s">
        <v>41</v>
      </c>
      <c r="AR3804">
        <v>104000</v>
      </c>
      <c r="AS3804" s="2" t="str">
        <f>_xlfn.IFNA(IF(VLOOKUP(all_resi[[#This Row],[No. Waybill]],settle_reconcile[No. Waybill],1,0)="","Recon","Recon"),"-")</f>
        <v>Recon</v>
      </c>
      <c r="AT3804" s="2">
        <f>all_resi[[#This Row],[Nilai COD]]-all_resi[[#This Row],[COD Fee]]-all_resi[[#This Row],[Total Biaya Setelah Diskon]]</f>
        <v>109260</v>
      </c>
      <c r="AU3804" s="2">
        <f>IF(all_resi[[#This Row],[Waktu Terima]]="","",_xlfn.DAYS(all_resi[[#This Row],[Waktu Terima]],all_resi[[#This Row],[Tanggal Pengiriman]]))</f>
        <v>2</v>
      </c>
    </row>
    <row r="3805" spans="1:47" x14ac:dyDescent="0.25">
      <c r="A3805" s="2" t="s">
        <v>20608</v>
      </c>
      <c r="B3805" s="1">
        <v>46206</v>
      </c>
      <c r="C3805" s="2" t="s">
        <v>42</v>
      </c>
      <c r="D3805" s="2" t="s">
        <v>43</v>
      </c>
      <c r="E3805" s="2" t="s">
        <v>44</v>
      </c>
      <c r="F3805" s="2" t="s">
        <v>45</v>
      </c>
      <c r="G3805" s="2" t="s">
        <v>46</v>
      </c>
      <c r="H3805" s="2" t="s">
        <v>47</v>
      </c>
      <c r="I3805" s="2" t="s">
        <v>20609</v>
      </c>
      <c r="J3805" s="2" t="s">
        <v>20610</v>
      </c>
      <c r="K3805" s="2" t="s">
        <v>156</v>
      </c>
      <c r="L3805" s="2" t="s">
        <v>625</v>
      </c>
      <c r="M3805" s="2" t="s">
        <v>2050</v>
      </c>
      <c r="N3805" s="2" t="s">
        <v>20611</v>
      </c>
      <c r="O3805">
        <v>1</v>
      </c>
      <c r="P3805" s="2" t="s">
        <v>53</v>
      </c>
      <c r="Q3805">
        <v>100</v>
      </c>
      <c r="R3805">
        <v>0</v>
      </c>
      <c r="S3805" s="2" t="s">
        <v>54</v>
      </c>
      <c r="T3805" s="2" t="s">
        <v>55</v>
      </c>
      <c r="U3805" s="2" t="s">
        <v>225</v>
      </c>
      <c r="V3805" s="2"/>
      <c r="W3805">
        <v>84000</v>
      </c>
      <c r="X3805">
        <v>0</v>
      </c>
      <c r="Y3805">
        <v>0</v>
      </c>
      <c r="Z3805">
        <v>84000</v>
      </c>
      <c r="AB3805" s="2" t="s">
        <v>57</v>
      </c>
      <c r="AC3805">
        <v>33600</v>
      </c>
      <c r="AD3805">
        <v>50400</v>
      </c>
      <c r="AE3805">
        <v>188000</v>
      </c>
      <c r="AF3805">
        <v>2820</v>
      </c>
      <c r="AG3805" s="2"/>
      <c r="AH3805" s="2"/>
      <c r="AI3805" s="1"/>
      <c r="AJ3805" s="2"/>
      <c r="AK3805" s="2" t="s">
        <v>67</v>
      </c>
      <c r="AM3805" s="2" t="s">
        <v>59</v>
      </c>
      <c r="AP3805" s="2" t="s">
        <v>60</v>
      </c>
      <c r="AQ3805" s="2" t="s">
        <v>41</v>
      </c>
      <c r="AR3805">
        <v>104000</v>
      </c>
      <c r="AS3805" s="2" t="str">
        <f>_xlfn.IFNA(IF(VLOOKUP(all_resi[[#This Row],[No. Waybill]],settle_reconcile[No. Waybill],1,0)="","Recon","Recon"),"-")</f>
        <v>-</v>
      </c>
      <c r="AT3805" s="2">
        <f>all_resi[[#This Row],[Nilai COD]]-all_resi[[#This Row],[COD Fee]]-all_resi[[#This Row],[Total Biaya Setelah Diskon]]</f>
        <v>134780</v>
      </c>
      <c r="AU3805" s="2" t="str">
        <f>IF(all_resi[[#This Row],[Waktu Terima]]="","",_xlfn.DAYS(all_resi[[#This Row],[Waktu Terima]],all_resi[[#This Row],[Tanggal Pengiriman]]))</f>
        <v/>
      </c>
    </row>
    <row r="3806" spans="1:47" x14ac:dyDescent="0.25">
      <c r="A3806" s="2" t="s">
        <v>20612</v>
      </c>
      <c r="B3806" s="1">
        <v>46206</v>
      </c>
      <c r="C3806" s="2" t="s">
        <v>42</v>
      </c>
      <c r="D3806" s="2" t="s">
        <v>43</v>
      </c>
      <c r="E3806" s="2" t="s">
        <v>44</v>
      </c>
      <c r="F3806" s="2" t="s">
        <v>45</v>
      </c>
      <c r="G3806" s="2" t="s">
        <v>46</v>
      </c>
      <c r="H3806" s="2" t="s">
        <v>47</v>
      </c>
      <c r="I3806" s="2" t="s">
        <v>20613</v>
      </c>
      <c r="J3806" s="2" t="s">
        <v>20614</v>
      </c>
      <c r="K3806" s="2" t="s">
        <v>126</v>
      </c>
      <c r="L3806" s="2" t="s">
        <v>583</v>
      </c>
      <c r="M3806" s="2" t="s">
        <v>20615</v>
      </c>
      <c r="N3806" s="2" t="s">
        <v>20616</v>
      </c>
      <c r="O3806">
        <v>1</v>
      </c>
      <c r="P3806" s="2" t="s">
        <v>53</v>
      </c>
      <c r="Q3806">
        <v>100</v>
      </c>
      <c r="R3806">
        <v>0</v>
      </c>
      <c r="S3806" s="2" t="s">
        <v>54</v>
      </c>
      <c r="T3806" s="2" t="s">
        <v>55</v>
      </c>
      <c r="U3806" s="2" t="s">
        <v>225</v>
      </c>
      <c r="V3806" s="2"/>
      <c r="W3806">
        <v>74000</v>
      </c>
      <c r="X3806">
        <v>0</v>
      </c>
      <c r="Y3806">
        <v>0</v>
      </c>
      <c r="Z3806">
        <v>74000</v>
      </c>
      <c r="AB3806" s="2" t="s">
        <v>57</v>
      </c>
      <c r="AC3806">
        <v>29600</v>
      </c>
      <c r="AD3806">
        <v>44400</v>
      </c>
      <c r="AE3806">
        <v>178190</v>
      </c>
      <c r="AF3806">
        <v>2672.85</v>
      </c>
      <c r="AG3806" s="2" t="s">
        <v>20613</v>
      </c>
      <c r="AH3806" s="2"/>
      <c r="AI3806" s="1">
        <v>46211</v>
      </c>
      <c r="AJ3806" s="2"/>
      <c r="AK3806" s="2" t="s">
        <v>58</v>
      </c>
      <c r="AM3806" s="2" t="s">
        <v>59</v>
      </c>
      <c r="AP3806" s="2" t="s">
        <v>60</v>
      </c>
      <c r="AQ3806" s="2" t="s">
        <v>41</v>
      </c>
      <c r="AR3806">
        <v>104190</v>
      </c>
      <c r="AS3806" s="2" t="str">
        <f>_xlfn.IFNA(IF(VLOOKUP(all_resi[[#This Row],[No. Waybill]],settle_reconcile[No. Waybill],1,0)="","Recon","Recon"),"-")</f>
        <v>-</v>
      </c>
      <c r="AT3806" s="2">
        <f>all_resi[[#This Row],[Nilai COD]]-all_resi[[#This Row],[COD Fee]]-all_resi[[#This Row],[Total Biaya Setelah Diskon]]</f>
        <v>131117.15</v>
      </c>
      <c r="AU3806" s="2">
        <f>IF(all_resi[[#This Row],[Waktu Terima]]="","",_xlfn.DAYS(all_resi[[#This Row],[Waktu Terima]],all_resi[[#This Row],[Tanggal Pengiriman]]))</f>
        <v>5</v>
      </c>
    </row>
    <row r="3807" spans="1:47" x14ac:dyDescent="0.25">
      <c r="A3807" s="2" t="s">
        <v>20617</v>
      </c>
      <c r="B3807" s="1">
        <v>46206</v>
      </c>
      <c r="C3807" s="2" t="s">
        <v>42</v>
      </c>
      <c r="D3807" s="2" t="s">
        <v>43</v>
      </c>
      <c r="E3807" s="2" t="s">
        <v>44</v>
      </c>
      <c r="F3807" s="2" t="s">
        <v>45</v>
      </c>
      <c r="G3807" s="2" t="s">
        <v>46</v>
      </c>
      <c r="H3807" s="2" t="s">
        <v>80</v>
      </c>
      <c r="I3807" s="2" t="s">
        <v>20618</v>
      </c>
      <c r="J3807" s="2" t="s">
        <v>20619</v>
      </c>
      <c r="K3807" s="2" t="s">
        <v>116</v>
      </c>
      <c r="L3807" s="2" t="s">
        <v>2779</v>
      </c>
      <c r="M3807" s="2" t="s">
        <v>20620</v>
      </c>
      <c r="N3807" s="2" t="s">
        <v>20621</v>
      </c>
      <c r="O3807">
        <v>1</v>
      </c>
      <c r="P3807" s="2" t="s">
        <v>53</v>
      </c>
      <c r="Q3807">
        <v>100</v>
      </c>
      <c r="R3807">
        <v>0</v>
      </c>
      <c r="S3807" s="2" t="s">
        <v>54</v>
      </c>
      <c r="T3807" s="2" t="s">
        <v>55</v>
      </c>
      <c r="U3807" s="2" t="s">
        <v>86</v>
      </c>
      <c r="V3807" s="2"/>
      <c r="W3807">
        <v>12000</v>
      </c>
      <c r="X3807">
        <v>0</v>
      </c>
      <c r="Y3807">
        <v>0</v>
      </c>
      <c r="Z3807">
        <v>12000</v>
      </c>
      <c r="AB3807" s="2" t="s">
        <v>57</v>
      </c>
      <c r="AC3807">
        <v>7000</v>
      </c>
      <c r="AD3807">
        <v>5000</v>
      </c>
      <c r="AE3807">
        <v>70000</v>
      </c>
      <c r="AF3807">
        <v>1050</v>
      </c>
      <c r="AG3807" s="2" t="s">
        <v>256</v>
      </c>
      <c r="AH3807" s="2"/>
      <c r="AI3807" s="1">
        <v>46209</v>
      </c>
      <c r="AJ3807" s="2" t="s">
        <v>87</v>
      </c>
      <c r="AK3807" s="2" t="s">
        <v>67</v>
      </c>
      <c r="AM3807" s="2" t="s">
        <v>59</v>
      </c>
      <c r="AP3807" s="2" t="s">
        <v>60</v>
      </c>
      <c r="AQ3807" s="2" t="s">
        <v>41</v>
      </c>
      <c r="AR3807">
        <v>58000</v>
      </c>
      <c r="AS3807" s="2" t="str">
        <f>_xlfn.IFNA(IF(VLOOKUP(all_resi[[#This Row],[No. Waybill]],settle_reconcile[No. Waybill],1,0)="","Recon","Recon"),"-")</f>
        <v>-</v>
      </c>
      <c r="AT3807" s="2">
        <f>all_resi[[#This Row],[Nilai COD]]-all_resi[[#This Row],[COD Fee]]-all_resi[[#This Row],[Total Biaya Setelah Diskon]]</f>
        <v>63950</v>
      </c>
      <c r="AU3807" s="2">
        <f>IF(all_resi[[#This Row],[Waktu Terima]]="","",_xlfn.DAYS(all_resi[[#This Row],[Waktu Terima]],all_resi[[#This Row],[Tanggal Pengiriman]]))</f>
        <v>3</v>
      </c>
    </row>
    <row r="3808" spans="1:47" x14ac:dyDescent="0.25">
      <c r="A3808" s="2" t="s">
        <v>19838</v>
      </c>
      <c r="B3808" s="1">
        <v>46206</v>
      </c>
      <c r="C3808" s="2" t="s">
        <v>42</v>
      </c>
      <c r="D3808" s="2" t="s">
        <v>43</v>
      </c>
      <c r="E3808" s="2" t="s">
        <v>44</v>
      </c>
      <c r="F3808" s="2" t="s">
        <v>45</v>
      </c>
      <c r="G3808" s="2" t="s">
        <v>46</v>
      </c>
      <c r="H3808" s="2" t="s">
        <v>80</v>
      </c>
      <c r="I3808" s="2" t="s">
        <v>19839</v>
      </c>
      <c r="J3808" s="2" t="s">
        <v>20622</v>
      </c>
      <c r="K3808" s="2" t="s">
        <v>203</v>
      </c>
      <c r="L3808" s="2" t="s">
        <v>204</v>
      </c>
      <c r="M3808" s="2" t="s">
        <v>17759</v>
      </c>
      <c r="N3808" s="2" t="s">
        <v>20623</v>
      </c>
      <c r="O3808">
        <v>1</v>
      </c>
      <c r="P3808" s="2" t="s">
        <v>53</v>
      </c>
      <c r="Q3808">
        <v>100</v>
      </c>
      <c r="R3808">
        <v>0</v>
      </c>
      <c r="S3808" s="2" t="s">
        <v>54</v>
      </c>
      <c r="T3808" s="2" t="s">
        <v>55</v>
      </c>
      <c r="U3808" s="2" t="s">
        <v>19002</v>
      </c>
      <c r="V3808" s="2"/>
      <c r="W3808">
        <v>14000</v>
      </c>
      <c r="X3808">
        <v>0</v>
      </c>
      <c r="Y3808">
        <v>0</v>
      </c>
      <c r="Z3808">
        <v>14000</v>
      </c>
      <c r="AB3808" s="2" t="s">
        <v>57</v>
      </c>
      <c r="AC3808">
        <v>8000</v>
      </c>
      <c r="AD3808">
        <v>6000</v>
      </c>
      <c r="AE3808">
        <v>122000</v>
      </c>
      <c r="AF3808">
        <v>1830</v>
      </c>
      <c r="AG3808" s="2" t="s">
        <v>19839</v>
      </c>
      <c r="AH3808" s="2"/>
      <c r="AI3808" s="1">
        <v>46209</v>
      </c>
      <c r="AJ3808" s="2" t="s">
        <v>87</v>
      </c>
      <c r="AK3808" s="2" t="s">
        <v>58</v>
      </c>
      <c r="AM3808" s="2" t="s">
        <v>59</v>
      </c>
      <c r="AP3808" s="2" t="s">
        <v>60</v>
      </c>
      <c r="AQ3808" s="2" t="s">
        <v>41</v>
      </c>
      <c r="AR3808">
        <v>108000</v>
      </c>
      <c r="AS3808" s="2" t="str">
        <f>_xlfn.IFNA(IF(VLOOKUP(all_resi[[#This Row],[No. Waybill]],settle_reconcile[No. Waybill],1,0)="","Recon","Recon"),"-")</f>
        <v>Recon</v>
      </c>
      <c r="AT3808" s="2">
        <f>all_resi[[#This Row],[Nilai COD]]-all_resi[[#This Row],[COD Fee]]-all_resi[[#This Row],[Total Biaya Setelah Diskon]]</f>
        <v>114170</v>
      </c>
      <c r="AU3808" s="2">
        <f>IF(all_resi[[#This Row],[Waktu Terima]]="","",_xlfn.DAYS(all_resi[[#This Row],[Waktu Terima]],all_resi[[#This Row],[Tanggal Pengiriman]]))</f>
        <v>3</v>
      </c>
    </row>
    <row r="3809" spans="1:47" x14ac:dyDescent="0.25">
      <c r="A3809" s="2" t="s">
        <v>20624</v>
      </c>
      <c r="B3809" s="1">
        <v>46206</v>
      </c>
      <c r="C3809" s="2" t="s">
        <v>42</v>
      </c>
      <c r="D3809" s="2" t="s">
        <v>43</v>
      </c>
      <c r="E3809" s="2" t="s">
        <v>44</v>
      </c>
      <c r="F3809" s="2" t="s">
        <v>45</v>
      </c>
      <c r="G3809" s="2" t="s">
        <v>46</v>
      </c>
      <c r="H3809" s="2" t="s">
        <v>47</v>
      </c>
      <c r="I3809" s="2" t="s">
        <v>20625</v>
      </c>
      <c r="J3809" s="2" t="s">
        <v>20626</v>
      </c>
      <c r="K3809" s="2" t="s">
        <v>171</v>
      </c>
      <c r="L3809" s="2" t="s">
        <v>401</v>
      </c>
      <c r="M3809" s="2" t="s">
        <v>443</v>
      </c>
      <c r="N3809" s="2" t="s">
        <v>20627</v>
      </c>
      <c r="O3809">
        <v>1</v>
      </c>
      <c r="P3809" s="2" t="s">
        <v>53</v>
      </c>
      <c r="Q3809">
        <v>100</v>
      </c>
      <c r="R3809">
        <v>0</v>
      </c>
      <c r="S3809" s="2" t="s">
        <v>54</v>
      </c>
      <c r="T3809" s="2" t="s">
        <v>55</v>
      </c>
      <c r="U3809" s="2" t="s">
        <v>225</v>
      </c>
      <c r="V3809" s="2"/>
      <c r="W3809">
        <v>30000</v>
      </c>
      <c r="X3809">
        <v>0</v>
      </c>
      <c r="Y3809">
        <v>0</v>
      </c>
      <c r="Z3809">
        <v>30000</v>
      </c>
      <c r="AB3809" s="2" t="s">
        <v>57</v>
      </c>
      <c r="AC3809">
        <v>12000</v>
      </c>
      <c r="AD3809">
        <v>18000</v>
      </c>
      <c r="AE3809">
        <v>134000</v>
      </c>
      <c r="AF3809">
        <v>2010</v>
      </c>
      <c r="AG3809" s="2" t="s">
        <v>20625</v>
      </c>
      <c r="AH3809" s="2"/>
      <c r="AI3809" s="1">
        <v>46211</v>
      </c>
      <c r="AJ3809" s="2"/>
      <c r="AK3809" s="2" t="s">
        <v>58</v>
      </c>
      <c r="AM3809" s="2" t="s">
        <v>59</v>
      </c>
      <c r="AP3809" s="2" t="s">
        <v>60</v>
      </c>
      <c r="AQ3809" s="2" t="s">
        <v>41</v>
      </c>
      <c r="AR3809">
        <v>104000</v>
      </c>
      <c r="AS3809" s="2" t="str">
        <f>_xlfn.IFNA(IF(VLOOKUP(all_resi[[#This Row],[No. Waybill]],settle_reconcile[No. Waybill],1,0)="","Recon","Recon"),"-")</f>
        <v>-</v>
      </c>
      <c r="AT3809" s="2">
        <f>all_resi[[#This Row],[Nilai COD]]-all_resi[[#This Row],[COD Fee]]-all_resi[[#This Row],[Total Biaya Setelah Diskon]]</f>
        <v>113990</v>
      </c>
      <c r="AU3809" s="2">
        <f>IF(all_resi[[#This Row],[Waktu Terima]]="","",_xlfn.DAYS(all_resi[[#This Row],[Waktu Terima]],all_resi[[#This Row],[Tanggal Pengiriman]]))</f>
        <v>5</v>
      </c>
    </row>
    <row r="3810" spans="1:47" x14ac:dyDescent="0.25">
      <c r="A3810" s="2" t="s">
        <v>20053</v>
      </c>
      <c r="B3810" s="1">
        <v>46206</v>
      </c>
      <c r="C3810" s="2" t="s">
        <v>42</v>
      </c>
      <c r="D3810" s="2" t="s">
        <v>43</v>
      </c>
      <c r="E3810" s="2" t="s">
        <v>44</v>
      </c>
      <c r="F3810" s="2" t="s">
        <v>45</v>
      </c>
      <c r="G3810" s="2" t="s">
        <v>46</v>
      </c>
      <c r="H3810" s="2" t="s">
        <v>80</v>
      </c>
      <c r="I3810" s="2" t="s">
        <v>20054</v>
      </c>
      <c r="J3810" s="2" t="s">
        <v>20628</v>
      </c>
      <c r="K3810" s="2" t="s">
        <v>171</v>
      </c>
      <c r="L3810" s="2" t="s">
        <v>1453</v>
      </c>
      <c r="M3810" s="2" t="s">
        <v>17558</v>
      </c>
      <c r="N3810" s="2" t="s">
        <v>20629</v>
      </c>
      <c r="O3810">
        <v>1</v>
      </c>
      <c r="P3810" s="2" t="s">
        <v>53</v>
      </c>
      <c r="Q3810">
        <v>100</v>
      </c>
      <c r="R3810">
        <v>0</v>
      </c>
      <c r="S3810" s="2" t="s">
        <v>54</v>
      </c>
      <c r="T3810" s="2" t="s">
        <v>55</v>
      </c>
      <c r="U3810" s="2" t="s">
        <v>305</v>
      </c>
      <c r="V3810" s="2"/>
      <c r="W3810">
        <v>38000</v>
      </c>
      <c r="X3810">
        <v>0</v>
      </c>
      <c r="Y3810">
        <v>0</v>
      </c>
      <c r="Z3810">
        <v>38000</v>
      </c>
      <c r="AB3810" s="2" t="s">
        <v>57</v>
      </c>
      <c r="AC3810">
        <v>15200</v>
      </c>
      <c r="AD3810">
        <v>22800</v>
      </c>
      <c r="AE3810">
        <v>100000</v>
      </c>
      <c r="AF3810">
        <v>1500</v>
      </c>
      <c r="AG3810" s="2" t="s">
        <v>20054</v>
      </c>
      <c r="AH3810" s="2"/>
      <c r="AI3810" s="1">
        <v>46210</v>
      </c>
      <c r="AJ3810" s="2" t="s">
        <v>87</v>
      </c>
      <c r="AK3810" s="2" t="s">
        <v>58</v>
      </c>
      <c r="AM3810" s="2" t="s">
        <v>59</v>
      </c>
      <c r="AP3810" s="2" t="s">
        <v>60</v>
      </c>
      <c r="AQ3810" s="2" t="s">
        <v>41</v>
      </c>
      <c r="AR3810">
        <v>62000</v>
      </c>
      <c r="AS3810" s="2" t="str">
        <f>_xlfn.IFNA(IF(VLOOKUP(all_resi[[#This Row],[No. Waybill]],settle_reconcile[No. Waybill],1,0)="","Recon","Recon"),"-")</f>
        <v>Recon</v>
      </c>
      <c r="AT3810" s="2">
        <f>all_resi[[#This Row],[Nilai COD]]-all_resi[[#This Row],[COD Fee]]-all_resi[[#This Row],[Total Biaya Setelah Diskon]]</f>
        <v>75700</v>
      </c>
      <c r="AU3810" s="2">
        <f>IF(all_resi[[#This Row],[Waktu Terima]]="","",_xlfn.DAYS(all_resi[[#This Row],[Waktu Terima]],all_resi[[#This Row],[Tanggal Pengiriman]]))</f>
        <v>4</v>
      </c>
    </row>
    <row r="3811" spans="1:47" x14ac:dyDescent="0.25">
      <c r="A3811" s="2" t="s">
        <v>20630</v>
      </c>
      <c r="B3811" s="1">
        <v>46206</v>
      </c>
      <c r="C3811" s="2" t="s">
        <v>42</v>
      </c>
      <c r="D3811" s="2" t="s">
        <v>43</v>
      </c>
      <c r="E3811" s="2" t="s">
        <v>44</v>
      </c>
      <c r="F3811" s="2" t="s">
        <v>45</v>
      </c>
      <c r="G3811" s="2" t="s">
        <v>46</v>
      </c>
      <c r="H3811" s="2" t="s">
        <v>47</v>
      </c>
      <c r="I3811" s="2" t="s">
        <v>20631</v>
      </c>
      <c r="J3811" s="2" t="s">
        <v>20632</v>
      </c>
      <c r="K3811" s="2" t="s">
        <v>126</v>
      </c>
      <c r="L3811" s="2" t="s">
        <v>161</v>
      </c>
      <c r="M3811" s="2" t="s">
        <v>8025</v>
      </c>
      <c r="N3811" s="2" t="s">
        <v>20633</v>
      </c>
      <c r="O3811">
        <v>1</v>
      </c>
      <c r="P3811" s="2" t="s">
        <v>53</v>
      </c>
      <c r="Q3811">
        <v>100</v>
      </c>
      <c r="R3811">
        <v>0</v>
      </c>
      <c r="S3811" s="2" t="s">
        <v>54</v>
      </c>
      <c r="T3811" s="2" t="s">
        <v>55</v>
      </c>
      <c r="U3811" s="2" t="s">
        <v>225</v>
      </c>
      <c r="V3811" s="2"/>
      <c r="W3811">
        <v>74000</v>
      </c>
      <c r="X3811">
        <v>0</v>
      </c>
      <c r="Y3811">
        <v>0</v>
      </c>
      <c r="Z3811">
        <v>74000</v>
      </c>
      <c r="AB3811" s="2" t="s">
        <v>57</v>
      </c>
      <c r="AC3811">
        <v>29600</v>
      </c>
      <c r="AD3811">
        <v>44400</v>
      </c>
      <c r="AE3811">
        <v>178000</v>
      </c>
      <c r="AF3811">
        <v>2670</v>
      </c>
      <c r="AG3811" s="2" t="s">
        <v>20631</v>
      </c>
      <c r="AH3811" s="2"/>
      <c r="AI3811" s="1">
        <v>46212</v>
      </c>
      <c r="AJ3811" s="2"/>
      <c r="AK3811" s="2" t="s">
        <v>58</v>
      </c>
      <c r="AM3811" s="2" t="s">
        <v>59</v>
      </c>
      <c r="AP3811" s="2" t="s">
        <v>60</v>
      </c>
      <c r="AQ3811" s="2" t="s">
        <v>41</v>
      </c>
      <c r="AR3811">
        <v>104000</v>
      </c>
      <c r="AS3811" s="2" t="str">
        <f>_xlfn.IFNA(IF(VLOOKUP(all_resi[[#This Row],[No. Waybill]],settle_reconcile[No. Waybill],1,0)="","Recon","Recon"),"-")</f>
        <v>-</v>
      </c>
      <c r="AT3811" s="2">
        <f>all_resi[[#This Row],[Nilai COD]]-all_resi[[#This Row],[COD Fee]]-all_resi[[#This Row],[Total Biaya Setelah Diskon]]</f>
        <v>130930</v>
      </c>
      <c r="AU3811" s="2">
        <f>IF(all_resi[[#This Row],[Waktu Terima]]="","",_xlfn.DAYS(all_resi[[#This Row],[Waktu Terima]],all_resi[[#This Row],[Tanggal Pengiriman]]))</f>
        <v>6</v>
      </c>
    </row>
    <row r="3812" spans="1:47" x14ac:dyDescent="0.25">
      <c r="A3812" s="2" t="s">
        <v>20634</v>
      </c>
      <c r="B3812" s="1">
        <v>46206</v>
      </c>
      <c r="C3812" s="2" t="s">
        <v>42</v>
      </c>
      <c r="D3812" s="2" t="s">
        <v>43</v>
      </c>
      <c r="E3812" s="2" t="s">
        <v>44</v>
      </c>
      <c r="F3812" s="2" t="s">
        <v>45</v>
      </c>
      <c r="G3812" s="2" t="s">
        <v>46</v>
      </c>
      <c r="H3812" s="2" t="s">
        <v>47</v>
      </c>
      <c r="I3812" s="2" t="s">
        <v>20635</v>
      </c>
      <c r="J3812" s="2" t="s">
        <v>20636</v>
      </c>
      <c r="K3812" s="2" t="s">
        <v>265</v>
      </c>
      <c r="L3812" s="2" t="s">
        <v>1936</v>
      </c>
      <c r="M3812" s="2" t="s">
        <v>20637</v>
      </c>
      <c r="N3812" s="2" t="s">
        <v>20638</v>
      </c>
      <c r="O3812">
        <v>1</v>
      </c>
      <c r="P3812" s="2" t="s">
        <v>53</v>
      </c>
      <c r="Q3812">
        <v>100</v>
      </c>
      <c r="R3812">
        <v>0</v>
      </c>
      <c r="S3812" s="2" t="s">
        <v>54</v>
      </c>
      <c r="T3812" s="2" t="s">
        <v>55</v>
      </c>
      <c r="U3812" s="2" t="s">
        <v>207</v>
      </c>
      <c r="V3812" s="2"/>
      <c r="W3812">
        <v>50000</v>
      </c>
      <c r="X3812">
        <v>0</v>
      </c>
      <c r="Y3812">
        <v>0</v>
      </c>
      <c r="Z3812">
        <v>50000</v>
      </c>
      <c r="AB3812" s="2" t="s">
        <v>57</v>
      </c>
      <c r="AC3812">
        <v>20000</v>
      </c>
      <c r="AD3812">
        <v>30000</v>
      </c>
      <c r="AE3812">
        <v>120000</v>
      </c>
      <c r="AF3812">
        <v>1800</v>
      </c>
      <c r="AG3812" s="2" t="s">
        <v>20635</v>
      </c>
      <c r="AH3812" s="2"/>
      <c r="AI3812" s="1">
        <v>46211</v>
      </c>
      <c r="AJ3812" s="2"/>
      <c r="AK3812" s="2" t="s">
        <v>58</v>
      </c>
      <c r="AM3812" s="2" t="s">
        <v>59</v>
      </c>
      <c r="AP3812" s="2" t="s">
        <v>60</v>
      </c>
      <c r="AQ3812" s="2" t="s">
        <v>41</v>
      </c>
      <c r="AR3812">
        <v>70000</v>
      </c>
      <c r="AS3812" s="2" t="str">
        <f>_xlfn.IFNA(IF(VLOOKUP(all_resi[[#This Row],[No. Waybill]],settle_reconcile[No. Waybill],1,0)="","Recon","Recon"),"-")</f>
        <v>-</v>
      </c>
      <c r="AT3812" s="2">
        <f>all_resi[[#This Row],[Nilai COD]]-all_resi[[#This Row],[COD Fee]]-all_resi[[#This Row],[Total Biaya Setelah Diskon]]</f>
        <v>88200</v>
      </c>
      <c r="AU3812" s="2">
        <f>IF(all_resi[[#This Row],[Waktu Terima]]="","",_xlfn.DAYS(all_resi[[#This Row],[Waktu Terima]],all_resi[[#This Row],[Tanggal Pengiriman]]))</f>
        <v>5</v>
      </c>
    </row>
    <row r="3813" spans="1:47" x14ac:dyDescent="0.25">
      <c r="A3813" s="2" t="s">
        <v>20639</v>
      </c>
      <c r="B3813" s="1">
        <v>46206</v>
      </c>
      <c r="C3813" s="2" t="s">
        <v>42</v>
      </c>
      <c r="D3813" s="2" t="s">
        <v>43</v>
      </c>
      <c r="E3813" s="2" t="s">
        <v>44</v>
      </c>
      <c r="F3813" s="2" t="s">
        <v>45</v>
      </c>
      <c r="G3813" s="2" t="s">
        <v>46</v>
      </c>
      <c r="H3813" s="2" t="s">
        <v>47</v>
      </c>
      <c r="I3813" s="2" t="s">
        <v>20640</v>
      </c>
      <c r="J3813" s="2" t="s">
        <v>20641</v>
      </c>
      <c r="K3813" s="2" t="s">
        <v>82</v>
      </c>
      <c r="L3813" s="2" t="s">
        <v>1029</v>
      </c>
      <c r="M3813" s="2" t="s">
        <v>4039</v>
      </c>
      <c r="N3813" s="2" t="s">
        <v>20642</v>
      </c>
      <c r="O3813">
        <v>1</v>
      </c>
      <c r="P3813" s="2" t="s">
        <v>53</v>
      </c>
      <c r="Q3813">
        <v>100</v>
      </c>
      <c r="R3813">
        <v>0</v>
      </c>
      <c r="S3813" s="2" t="s">
        <v>54</v>
      </c>
      <c r="T3813" s="2" t="s">
        <v>55</v>
      </c>
      <c r="U3813" s="2" t="s">
        <v>225</v>
      </c>
      <c r="V3813" s="2"/>
      <c r="W3813">
        <v>71000</v>
      </c>
      <c r="X3813">
        <v>0</v>
      </c>
      <c r="Y3813">
        <v>0</v>
      </c>
      <c r="Z3813">
        <v>71000</v>
      </c>
      <c r="AB3813" s="2" t="s">
        <v>57</v>
      </c>
      <c r="AC3813">
        <v>28400</v>
      </c>
      <c r="AD3813">
        <v>42600</v>
      </c>
      <c r="AE3813">
        <v>175000</v>
      </c>
      <c r="AF3813">
        <v>2625</v>
      </c>
      <c r="AG3813" s="2"/>
      <c r="AH3813" s="2"/>
      <c r="AI3813" s="1"/>
      <c r="AJ3813" s="2"/>
      <c r="AK3813" s="2" t="s">
        <v>67</v>
      </c>
      <c r="AM3813" s="2" t="s">
        <v>59</v>
      </c>
      <c r="AP3813" s="2" t="s">
        <v>60</v>
      </c>
      <c r="AQ3813" s="2" t="s">
        <v>41</v>
      </c>
      <c r="AR3813">
        <v>104000</v>
      </c>
      <c r="AS3813" s="2" t="str">
        <f>_xlfn.IFNA(IF(VLOOKUP(all_resi[[#This Row],[No. Waybill]],settle_reconcile[No. Waybill],1,0)="","Recon","Recon"),"-")</f>
        <v>-</v>
      </c>
      <c r="AT3813" s="2">
        <f>all_resi[[#This Row],[Nilai COD]]-all_resi[[#This Row],[COD Fee]]-all_resi[[#This Row],[Total Biaya Setelah Diskon]]</f>
        <v>129775</v>
      </c>
      <c r="AU3813" s="2" t="str">
        <f>IF(all_resi[[#This Row],[Waktu Terima]]="","",_xlfn.DAYS(all_resi[[#This Row],[Waktu Terima]],all_resi[[#This Row],[Tanggal Pengiriman]]))</f>
        <v/>
      </c>
    </row>
    <row r="3814" spans="1:47" x14ac:dyDescent="0.25">
      <c r="A3814" s="2" t="s">
        <v>19726</v>
      </c>
      <c r="B3814" s="1">
        <v>46206</v>
      </c>
      <c r="C3814" s="2" t="s">
        <v>42</v>
      </c>
      <c r="D3814" s="2" t="s">
        <v>43</v>
      </c>
      <c r="E3814" s="2" t="s">
        <v>44</v>
      </c>
      <c r="F3814" s="2" t="s">
        <v>45</v>
      </c>
      <c r="G3814" s="2" t="s">
        <v>46</v>
      </c>
      <c r="H3814" s="2" t="s">
        <v>47</v>
      </c>
      <c r="I3814" s="2" t="s">
        <v>19727</v>
      </c>
      <c r="J3814" s="2" t="s">
        <v>20643</v>
      </c>
      <c r="K3814" s="2" t="s">
        <v>116</v>
      </c>
      <c r="L3814" s="2" t="s">
        <v>642</v>
      </c>
      <c r="M3814" s="2" t="s">
        <v>20644</v>
      </c>
      <c r="N3814" s="2" t="s">
        <v>20645</v>
      </c>
      <c r="O3814">
        <v>1</v>
      </c>
      <c r="P3814" s="2" t="s">
        <v>53</v>
      </c>
      <c r="Q3814">
        <v>100</v>
      </c>
      <c r="R3814">
        <v>0</v>
      </c>
      <c r="S3814" s="2" t="s">
        <v>54</v>
      </c>
      <c r="T3814" s="2" t="s">
        <v>55</v>
      </c>
      <c r="U3814" s="2" t="s">
        <v>207</v>
      </c>
      <c r="V3814" s="2"/>
      <c r="W3814">
        <v>12000</v>
      </c>
      <c r="X3814">
        <v>0</v>
      </c>
      <c r="Y3814">
        <v>0</v>
      </c>
      <c r="Z3814">
        <v>12000</v>
      </c>
      <c r="AB3814" s="2" t="s">
        <v>57</v>
      </c>
      <c r="AC3814">
        <v>7000</v>
      </c>
      <c r="AD3814">
        <v>5000</v>
      </c>
      <c r="AE3814">
        <v>82000</v>
      </c>
      <c r="AF3814">
        <v>1230</v>
      </c>
      <c r="AG3814" s="2" t="s">
        <v>19727</v>
      </c>
      <c r="AH3814" s="2"/>
      <c r="AI3814" s="1">
        <v>46207</v>
      </c>
      <c r="AJ3814" s="2"/>
      <c r="AK3814" s="2" t="s">
        <v>58</v>
      </c>
      <c r="AM3814" s="2" t="s">
        <v>59</v>
      </c>
      <c r="AP3814" s="2" t="s">
        <v>60</v>
      </c>
      <c r="AQ3814" s="2" t="s">
        <v>41</v>
      </c>
      <c r="AR3814">
        <v>70000</v>
      </c>
      <c r="AS3814" s="2" t="str">
        <f>_xlfn.IFNA(IF(VLOOKUP(all_resi[[#This Row],[No. Waybill]],settle_reconcile[No. Waybill],1,0)="","Recon","Recon"),"-")</f>
        <v>Recon</v>
      </c>
      <c r="AT3814" s="2">
        <f>all_resi[[#This Row],[Nilai COD]]-all_resi[[#This Row],[COD Fee]]-all_resi[[#This Row],[Total Biaya Setelah Diskon]]</f>
        <v>75770</v>
      </c>
      <c r="AU3814" s="2">
        <f>IF(all_resi[[#This Row],[Waktu Terima]]="","",_xlfn.DAYS(all_resi[[#This Row],[Waktu Terima]],all_resi[[#This Row],[Tanggal Pengiriman]]))</f>
        <v>1</v>
      </c>
    </row>
    <row r="3815" spans="1:47" x14ac:dyDescent="0.25">
      <c r="A3815" s="2" t="s">
        <v>20646</v>
      </c>
      <c r="B3815" s="1">
        <v>46206</v>
      </c>
      <c r="C3815" s="2" t="s">
        <v>42</v>
      </c>
      <c r="D3815" s="2" t="s">
        <v>43</v>
      </c>
      <c r="E3815" s="2" t="s">
        <v>44</v>
      </c>
      <c r="F3815" s="2" t="s">
        <v>45</v>
      </c>
      <c r="G3815" s="2" t="s">
        <v>46</v>
      </c>
      <c r="H3815" s="2" t="s">
        <v>80</v>
      </c>
      <c r="I3815" s="2" t="s">
        <v>20647</v>
      </c>
      <c r="J3815" s="2" t="s">
        <v>20648</v>
      </c>
      <c r="K3815" s="2" t="s">
        <v>49</v>
      </c>
      <c r="L3815" s="2" t="s">
        <v>519</v>
      </c>
      <c r="M3815" s="2" t="s">
        <v>2132</v>
      </c>
      <c r="N3815" s="2" t="s">
        <v>20649</v>
      </c>
      <c r="O3815">
        <v>1</v>
      </c>
      <c r="P3815" s="2" t="s">
        <v>53</v>
      </c>
      <c r="Q3815">
        <v>100</v>
      </c>
      <c r="R3815">
        <v>0</v>
      </c>
      <c r="S3815" s="2" t="s">
        <v>54</v>
      </c>
      <c r="T3815" s="2" t="s">
        <v>55</v>
      </c>
      <c r="U3815" s="2" t="s">
        <v>305</v>
      </c>
      <c r="V3815" s="2"/>
      <c r="W3815">
        <v>59000</v>
      </c>
      <c r="X3815">
        <v>0</v>
      </c>
      <c r="Y3815">
        <v>0</v>
      </c>
      <c r="Z3815">
        <v>59000</v>
      </c>
      <c r="AB3815" s="2" t="s">
        <v>57</v>
      </c>
      <c r="AC3815">
        <v>23600</v>
      </c>
      <c r="AD3815">
        <v>35400</v>
      </c>
      <c r="AE3815">
        <v>129000</v>
      </c>
      <c r="AF3815">
        <v>1935</v>
      </c>
      <c r="AG3815" s="2"/>
      <c r="AH3815" s="2"/>
      <c r="AI3815" s="1"/>
      <c r="AJ3815" s="2" t="s">
        <v>87</v>
      </c>
      <c r="AK3815" s="2" t="s">
        <v>67</v>
      </c>
      <c r="AM3815" s="2" t="s">
        <v>59</v>
      </c>
      <c r="AP3815" s="2" t="s">
        <v>60</v>
      </c>
      <c r="AQ3815" s="2" t="s">
        <v>41</v>
      </c>
      <c r="AR3815">
        <v>70000</v>
      </c>
      <c r="AS3815" s="2" t="str">
        <f>_xlfn.IFNA(IF(VLOOKUP(all_resi[[#This Row],[No. Waybill]],settle_reconcile[No. Waybill],1,0)="","Recon","Recon"),"-")</f>
        <v>-</v>
      </c>
      <c r="AT3815" s="2">
        <f>all_resi[[#This Row],[Nilai COD]]-all_resi[[#This Row],[COD Fee]]-all_resi[[#This Row],[Total Biaya Setelah Diskon]]</f>
        <v>91665</v>
      </c>
      <c r="AU3815" s="2" t="str">
        <f>IF(all_resi[[#This Row],[Waktu Terima]]="","",_xlfn.DAYS(all_resi[[#This Row],[Waktu Terima]],all_resi[[#This Row],[Tanggal Pengiriman]]))</f>
        <v/>
      </c>
    </row>
    <row r="3816" spans="1:47" x14ac:dyDescent="0.25">
      <c r="A3816" s="2" t="s">
        <v>20650</v>
      </c>
      <c r="B3816" s="1">
        <v>46206</v>
      </c>
      <c r="C3816" s="2" t="s">
        <v>42</v>
      </c>
      <c r="D3816" s="2" t="s">
        <v>43</v>
      </c>
      <c r="E3816" s="2" t="s">
        <v>44</v>
      </c>
      <c r="F3816" s="2" t="s">
        <v>45</v>
      </c>
      <c r="G3816" s="2" t="s">
        <v>46</v>
      </c>
      <c r="H3816" s="2" t="s">
        <v>47</v>
      </c>
      <c r="I3816" s="2" t="s">
        <v>20651</v>
      </c>
      <c r="J3816" s="2" t="s">
        <v>20652</v>
      </c>
      <c r="K3816" s="2" t="s">
        <v>121</v>
      </c>
      <c r="L3816" s="2" t="s">
        <v>761</v>
      </c>
      <c r="M3816" s="2" t="s">
        <v>20653</v>
      </c>
      <c r="N3816" s="2" t="s">
        <v>20654</v>
      </c>
      <c r="O3816">
        <v>1</v>
      </c>
      <c r="P3816" s="2" t="s">
        <v>53</v>
      </c>
      <c r="Q3816">
        <v>100</v>
      </c>
      <c r="R3816">
        <v>0</v>
      </c>
      <c r="S3816" s="2" t="s">
        <v>54</v>
      </c>
      <c r="T3816" s="2" t="s">
        <v>55</v>
      </c>
      <c r="U3816" s="2" t="s">
        <v>225</v>
      </c>
      <c r="V3816" s="2"/>
      <c r="W3816">
        <v>85000</v>
      </c>
      <c r="X3816">
        <v>0</v>
      </c>
      <c r="Y3816">
        <v>0</v>
      </c>
      <c r="Z3816">
        <v>85000</v>
      </c>
      <c r="AB3816" s="2" t="s">
        <v>57</v>
      </c>
      <c r="AC3816">
        <v>34000</v>
      </c>
      <c r="AD3816">
        <v>51000</v>
      </c>
      <c r="AE3816">
        <v>189000</v>
      </c>
      <c r="AF3816">
        <v>2835</v>
      </c>
      <c r="AG3816" s="2"/>
      <c r="AH3816" s="2"/>
      <c r="AI3816" s="1"/>
      <c r="AJ3816" s="2"/>
      <c r="AK3816" s="2" t="s">
        <v>67</v>
      </c>
      <c r="AM3816" s="2" t="s">
        <v>59</v>
      </c>
      <c r="AP3816" s="2" t="s">
        <v>60</v>
      </c>
      <c r="AQ3816" s="2" t="s">
        <v>41</v>
      </c>
      <c r="AR3816">
        <v>104000</v>
      </c>
      <c r="AS3816" s="2" t="str">
        <f>_xlfn.IFNA(IF(VLOOKUP(all_resi[[#This Row],[No. Waybill]],settle_reconcile[No. Waybill],1,0)="","Recon","Recon"),"-")</f>
        <v>-</v>
      </c>
      <c r="AT3816" s="2">
        <f>all_resi[[#This Row],[Nilai COD]]-all_resi[[#This Row],[COD Fee]]-all_resi[[#This Row],[Total Biaya Setelah Diskon]]</f>
        <v>135165</v>
      </c>
      <c r="AU3816" s="2" t="str">
        <f>IF(all_resi[[#This Row],[Waktu Terima]]="","",_xlfn.DAYS(all_resi[[#This Row],[Waktu Terima]],all_resi[[#This Row],[Tanggal Pengiriman]]))</f>
        <v/>
      </c>
    </row>
    <row r="3817" spans="1:47" x14ac:dyDescent="0.25">
      <c r="A3817" s="2" t="s">
        <v>20655</v>
      </c>
      <c r="B3817" s="1">
        <v>46206</v>
      </c>
      <c r="C3817" s="2" t="s">
        <v>42</v>
      </c>
      <c r="D3817" s="2" t="s">
        <v>43</v>
      </c>
      <c r="E3817" s="2" t="s">
        <v>44</v>
      </c>
      <c r="F3817" s="2" t="s">
        <v>45</v>
      </c>
      <c r="G3817" s="2" t="s">
        <v>46</v>
      </c>
      <c r="H3817" s="2" t="s">
        <v>47</v>
      </c>
      <c r="I3817" s="2" t="s">
        <v>20656</v>
      </c>
      <c r="J3817" s="2" t="s">
        <v>20657</v>
      </c>
      <c r="K3817" s="2" t="s">
        <v>197</v>
      </c>
      <c r="L3817" s="2" t="s">
        <v>3083</v>
      </c>
      <c r="M3817" s="2" t="s">
        <v>20658</v>
      </c>
      <c r="N3817" s="2" t="s">
        <v>20659</v>
      </c>
      <c r="O3817">
        <v>1</v>
      </c>
      <c r="P3817" s="2" t="s">
        <v>53</v>
      </c>
      <c r="Q3817">
        <v>100</v>
      </c>
      <c r="R3817">
        <v>0</v>
      </c>
      <c r="S3817" s="2" t="s">
        <v>54</v>
      </c>
      <c r="T3817" s="2" t="s">
        <v>55</v>
      </c>
      <c r="U3817" s="2" t="s">
        <v>225</v>
      </c>
      <c r="V3817" s="2"/>
      <c r="W3817">
        <v>75000</v>
      </c>
      <c r="X3817">
        <v>0</v>
      </c>
      <c r="Y3817">
        <v>0</v>
      </c>
      <c r="Z3817">
        <v>75000</v>
      </c>
      <c r="AB3817" s="2" t="s">
        <v>57</v>
      </c>
      <c r="AC3817">
        <v>30000</v>
      </c>
      <c r="AD3817">
        <v>45000</v>
      </c>
      <c r="AE3817">
        <v>179000</v>
      </c>
      <c r="AF3817">
        <v>2685</v>
      </c>
      <c r="AG3817" s="2" t="s">
        <v>20656</v>
      </c>
      <c r="AH3817" s="2"/>
      <c r="AI3817" s="1">
        <v>46212</v>
      </c>
      <c r="AJ3817" s="2"/>
      <c r="AK3817" s="2" t="s">
        <v>58</v>
      </c>
      <c r="AM3817" s="2" t="s">
        <v>59</v>
      </c>
      <c r="AP3817" s="2" t="s">
        <v>60</v>
      </c>
      <c r="AQ3817" s="2" t="s">
        <v>41</v>
      </c>
      <c r="AR3817">
        <v>104000</v>
      </c>
      <c r="AS3817" s="2" t="str">
        <f>_xlfn.IFNA(IF(VLOOKUP(all_resi[[#This Row],[No. Waybill]],settle_reconcile[No. Waybill],1,0)="","Recon","Recon"),"-")</f>
        <v>-</v>
      </c>
      <c r="AT3817" s="2">
        <f>all_resi[[#This Row],[Nilai COD]]-all_resi[[#This Row],[COD Fee]]-all_resi[[#This Row],[Total Biaya Setelah Diskon]]</f>
        <v>131315</v>
      </c>
      <c r="AU3817" s="2">
        <f>IF(all_resi[[#This Row],[Waktu Terima]]="","",_xlfn.DAYS(all_resi[[#This Row],[Waktu Terima]],all_resi[[#This Row],[Tanggal Pengiriman]]))</f>
        <v>6</v>
      </c>
    </row>
    <row r="3818" spans="1:47" x14ac:dyDescent="0.25">
      <c r="A3818" s="2" t="s">
        <v>20660</v>
      </c>
      <c r="B3818" s="1">
        <v>46206</v>
      </c>
      <c r="C3818" s="2" t="s">
        <v>42</v>
      </c>
      <c r="D3818" s="2" t="s">
        <v>43</v>
      </c>
      <c r="E3818" s="2" t="s">
        <v>44</v>
      </c>
      <c r="F3818" s="2" t="s">
        <v>45</v>
      </c>
      <c r="G3818" s="2" t="s">
        <v>46</v>
      </c>
      <c r="H3818" s="2" t="s">
        <v>47</v>
      </c>
      <c r="I3818" s="2" t="s">
        <v>20661</v>
      </c>
      <c r="J3818" s="2" t="s">
        <v>20662</v>
      </c>
      <c r="K3818" s="2" t="s">
        <v>69</v>
      </c>
      <c r="L3818" s="2" t="s">
        <v>1223</v>
      </c>
      <c r="M3818" s="2" t="s">
        <v>20663</v>
      </c>
      <c r="N3818" s="2" t="s">
        <v>20664</v>
      </c>
      <c r="O3818">
        <v>1</v>
      </c>
      <c r="P3818" s="2" t="s">
        <v>53</v>
      </c>
      <c r="Q3818">
        <v>100</v>
      </c>
      <c r="R3818">
        <v>0</v>
      </c>
      <c r="S3818" s="2" t="s">
        <v>54</v>
      </c>
      <c r="T3818" s="2" t="s">
        <v>55</v>
      </c>
      <c r="U3818" s="2" t="s">
        <v>207</v>
      </c>
      <c r="V3818" s="2"/>
      <c r="W3818">
        <v>54000</v>
      </c>
      <c r="X3818">
        <v>0</v>
      </c>
      <c r="Y3818">
        <v>0</v>
      </c>
      <c r="Z3818">
        <v>54000</v>
      </c>
      <c r="AB3818" s="2" t="s">
        <v>57</v>
      </c>
      <c r="AC3818">
        <v>21600</v>
      </c>
      <c r="AD3818">
        <v>32400</v>
      </c>
      <c r="AE3818">
        <v>124000</v>
      </c>
      <c r="AF3818">
        <v>1860</v>
      </c>
      <c r="AG3818" s="2" t="s">
        <v>20661</v>
      </c>
      <c r="AH3818" s="2"/>
      <c r="AI3818" s="1">
        <v>46211</v>
      </c>
      <c r="AJ3818" s="2"/>
      <c r="AK3818" s="2" t="s">
        <v>58</v>
      </c>
      <c r="AM3818" s="2" t="s">
        <v>59</v>
      </c>
      <c r="AP3818" s="2" t="s">
        <v>60</v>
      </c>
      <c r="AQ3818" s="2" t="s">
        <v>41</v>
      </c>
      <c r="AR3818">
        <v>70000</v>
      </c>
      <c r="AS3818" s="2" t="str">
        <f>_xlfn.IFNA(IF(VLOOKUP(all_resi[[#This Row],[No. Waybill]],settle_reconcile[No. Waybill],1,0)="","Recon","Recon"),"-")</f>
        <v>-</v>
      </c>
      <c r="AT3818" s="2">
        <f>all_resi[[#This Row],[Nilai COD]]-all_resi[[#This Row],[COD Fee]]-all_resi[[#This Row],[Total Biaya Setelah Diskon]]</f>
        <v>89740</v>
      </c>
      <c r="AU3818" s="2">
        <f>IF(all_resi[[#This Row],[Waktu Terima]]="","",_xlfn.DAYS(all_resi[[#This Row],[Waktu Terima]],all_resi[[#This Row],[Tanggal Pengiriman]]))</f>
        <v>5</v>
      </c>
    </row>
    <row r="3819" spans="1:47" x14ac:dyDescent="0.25">
      <c r="A3819" s="2" t="s">
        <v>20665</v>
      </c>
      <c r="B3819" s="1">
        <v>46206</v>
      </c>
      <c r="C3819" s="2" t="s">
        <v>42</v>
      </c>
      <c r="D3819" s="2" t="s">
        <v>43</v>
      </c>
      <c r="E3819" s="2" t="s">
        <v>44</v>
      </c>
      <c r="F3819" s="2" t="s">
        <v>45</v>
      </c>
      <c r="G3819" s="2" t="s">
        <v>46</v>
      </c>
      <c r="H3819" s="2" t="s">
        <v>80</v>
      </c>
      <c r="I3819" s="2" t="s">
        <v>20666</v>
      </c>
      <c r="J3819" s="2" t="s">
        <v>20667</v>
      </c>
      <c r="K3819" s="2" t="s">
        <v>121</v>
      </c>
      <c r="L3819" s="2" t="s">
        <v>232</v>
      </c>
      <c r="M3819" s="2" t="s">
        <v>233</v>
      </c>
      <c r="N3819" s="2" t="s">
        <v>20668</v>
      </c>
      <c r="O3819">
        <v>1</v>
      </c>
      <c r="P3819" s="2" t="s">
        <v>53</v>
      </c>
      <c r="Q3819">
        <v>100</v>
      </c>
      <c r="R3819">
        <v>0</v>
      </c>
      <c r="S3819" s="2" t="s">
        <v>54</v>
      </c>
      <c r="T3819" s="2" t="s">
        <v>55</v>
      </c>
      <c r="U3819" s="2" t="s">
        <v>86</v>
      </c>
      <c r="V3819" s="2"/>
      <c r="W3819">
        <v>108000</v>
      </c>
      <c r="X3819">
        <v>0</v>
      </c>
      <c r="Y3819">
        <v>0</v>
      </c>
      <c r="Z3819">
        <v>108000</v>
      </c>
      <c r="AB3819" s="2" t="s">
        <v>57</v>
      </c>
      <c r="AC3819">
        <v>43200</v>
      </c>
      <c r="AD3819">
        <v>64800</v>
      </c>
      <c r="AE3819">
        <v>161000</v>
      </c>
      <c r="AF3819">
        <v>2415</v>
      </c>
      <c r="AG3819" s="2"/>
      <c r="AH3819" s="2"/>
      <c r="AI3819" s="1"/>
      <c r="AJ3819" s="2" t="s">
        <v>87</v>
      </c>
      <c r="AK3819" s="2" t="s">
        <v>67</v>
      </c>
      <c r="AM3819" s="2" t="s">
        <v>59</v>
      </c>
      <c r="AP3819" s="2" t="s">
        <v>60</v>
      </c>
      <c r="AQ3819" s="2" t="s">
        <v>41</v>
      </c>
      <c r="AR3819">
        <v>53000</v>
      </c>
      <c r="AS3819" s="2" t="str">
        <f>_xlfn.IFNA(IF(VLOOKUP(all_resi[[#This Row],[No. Waybill]],settle_reconcile[No. Waybill],1,0)="","Recon","Recon"),"-")</f>
        <v>-</v>
      </c>
      <c r="AT3819" s="2">
        <f>all_resi[[#This Row],[Nilai COD]]-all_resi[[#This Row],[COD Fee]]-all_resi[[#This Row],[Total Biaya Setelah Diskon]]</f>
        <v>93785</v>
      </c>
      <c r="AU3819" s="2" t="str">
        <f>IF(all_resi[[#This Row],[Waktu Terima]]="","",_xlfn.DAYS(all_resi[[#This Row],[Waktu Terima]],all_resi[[#This Row],[Tanggal Pengiriman]]))</f>
        <v/>
      </c>
    </row>
    <row r="3820" spans="1:47" x14ac:dyDescent="0.25">
      <c r="A3820" s="2" t="s">
        <v>20669</v>
      </c>
      <c r="B3820" s="1">
        <v>46206</v>
      </c>
      <c r="C3820" s="2" t="s">
        <v>42</v>
      </c>
      <c r="D3820" s="2" t="s">
        <v>43</v>
      </c>
      <c r="E3820" s="2" t="s">
        <v>44</v>
      </c>
      <c r="F3820" s="2" t="s">
        <v>45</v>
      </c>
      <c r="G3820" s="2" t="s">
        <v>46</v>
      </c>
      <c r="H3820" s="2" t="s">
        <v>47</v>
      </c>
      <c r="I3820" s="2" t="s">
        <v>20670</v>
      </c>
      <c r="J3820" s="2" t="s">
        <v>20671</v>
      </c>
      <c r="K3820" s="2" t="s">
        <v>75</v>
      </c>
      <c r="L3820" s="2" t="s">
        <v>1873</v>
      </c>
      <c r="M3820" s="2" t="s">
        <v>20672</v>
      </c>
      <c r="N3820" s="2" t="s">
        <v>20673</v>
      </c>
      <c r="O3820">
        <v>1</v>
      </c>
      <c r="P3820" s="2" t="s">
        <v>53</v>
      </c>
      <c r="Q3820">
        <v>100</v>
      </c>
      <c r="R3820">
        <v>0</v>
      </c>
      <c r="S3820" s="2" t="s">
        <v>54</v>
      </c>
      <c r="T3820" s="2" t="s">
        <v>55</v>
      </c>
      <c r="U3820" s="2" t="s">
        <v>225</v>
      </c>
      <c r="V3820" s="2"/>
      <c r="W3820">
        <v>61000</v>
      </c>
      <c r="X3820">
        <v>0</v>
      </c>
      <c r="Y3820">
        <v>0</v>
      </c>
      <c r="Z3820">
        <v>61000</v>
      </c>
      <c r="AB3820" s="2" t="s">
        <v>57</v>
      </c>
      <c r="AC3820">
        <v>24400</v>
      </c>
      <c r="AD3820">
        <v>36600</v>
      </c>
      <c r="AE3820">
        <v>166000</v>
      </c>
      <c r="AF3820">
        <v>2490</v>
      </c>
      <c r="AG3820" s="2"/>
      <c r="AH3820" s="2"/>
      <c r="AI3820" s="1"/>
      <c r="AJ3820" s="2"/>
      <c r="AK3820" s="2" t="s">
        <v>67</v>
      </c>
      <c r="AM3820" s="2" t="s">
        <v>59</v>
      </c>
      <c r="AP3820" s="2" t="s">
        <v>60</v>
      </c>
      <c r="AQ3820" s="2" t="s">
        <v>41</v>
      </c>
      <c r="AR3820">
        <v>105000</v>
      </c>
      <c r="AS3820" s="2" t="str">
        <f>_xlfn.IFNA(IF(VLOOKUP(all_resi[[#This Row],[No. Waybill]],settle_reconcile[No. Waybill],1,0)="","Recon","Recon"),"-")</f>
        <v>-</v>
      </c>
      <c r="AT3820" s="2">
        <f>all_resi[[#This Row],[Nilai COD]]-all_resi[[#This Row],[COD Fee]]-all_resi[[#This Row],[Total Biaya Setelah Diskon]]</f>
        <v>126910</v>
      </c>
      <c r="AU3820" s="2" t="str">
        <f>IF(all_resi[[#This Row],[Waktu Terima]]="","",_xlfn.DAYS(all_resi[[#This Row],[Waktu Terima]],all_resi[[#This Row],[Tanggal Pengiriman]]))</f>
        <v/>
      </c>
    </row>
    <row r="3821" spans="1:47" x14ac:dyDescent="0.25">
      <c r="A3821" s="2" t="s">
        <v>19918</v>
      </c>
      <c r="B3821" s="1">
        <v>46206</v>
      </c>
      <c r="C3821" s="2" t="s">
        <v>42</v>
      </c>
      <c r="D3821" s="2" t="s">
        <v>43</v>
      </c>
      <c r="E3821" s="2" t="s">
        <v>44</v>
      </c>
      <c r="F3821" s="2" t="s">
        <v>45</v>
      </c>
      <c r="G3821" s="2" t="s">
        <v>46</v>
      </c>
      <c r="H3821" s="2" t="s">
        <v>80</v>
      </c>
      <c r="I3821" s="2" t="s">
        <v>19919</v>
      </c>
      <c r="J3821" s="2" t="s">
        <v>20674</v>
      </c>
      <c r="K3821" s="2" t="s">
        <v>132</v>
      </c>
      <c r="L3821" s="2" t="s">
        <v>791</v>
      </c>
      <c r="M3821" s="2" t="s">
        <v>20675</v>
      </c>
      <c r="N3821" s="2" t="s">
        <v>20676</v>
      </c>
      <c r="O3821">
        <v>1</v>
      </c>
      <c r="P3821" s="2" t="s">
        <v>53</v>
      </c>
      <c r="Q3821">
        <v>100</v>
      </c>
      <c r="R3821">
        <v>0</v>
      </c>
      <c r="S3821" s="2" t="s">
        <v>54</v>
      </c>
      <c r="T3821" s="2" t="s">
        <v>55</v>
      </c>
      <c r="U3821" s="2" t="s">
        <v>86</v>
      </c>
      <c r="V3821" s="2"/>
      <c r="W3821">
        <v>29000</v>
      </c>
      <c r="X3821">
        <v>0</v>
      </c>
      <c r="Y3821">
        <v>0</v>
      </c>
      <c r="Z3821">
        <v>29000</v>
      </c>
      <c r="AB3821" s="2" t="s">
        <v>57</v>
      </c>
      <c r="AC3821">
        <v>11600</v>
      </c>
      <c r="AD3821">
        <v>17400</v>
      </c>
      <c r="AE3821">
        <v>86000</v>
      </c>
      <c r="AF3821">
        <v>1290</v>
      </c>
      <c r="AG3821" s="2" t="s">
        <v>19919</v>
      </c>
      <c r="AH3821" s="2"/>
      <c r="AI3821" s="1">
        <v>46209</v>
      </c>
      <c r="AJ3821" s="2" t="s">
        <v>87</v>
      </c>
      <c r="AK3821" s="2" t="s">
        <v>58</v>
      </c>
      <c r="AM3821" s="2" t="s">
        <v>59</v>
      </c>
      <c r="AP3821" s="2" t="s">
        <v>60</v>
      </c>
      <c r="AQ3821" s="2" t="s">
        <v>41</v>
      </c>
      <c r="AR3821">
        <v>57000</v>
      </c>
      <c r="AS3821" s="2" t="str">
        <f>_xlfn.IFNA(IF(VLOOKUP(all_resi[[#This Row],[No. Waybill]],settle_reconcile[No. Waybill],1,0)="","Recon","Recon"),"-")</f>
        <v>Recon</v>
      </c>
      <c r="AT3821" s="2">
        <f>all_resi[[#This Row],[Nilai COD]]-all_resi[[#This Row],[COD Fee]]-all_resi[[#This Row],[Total Biaya Setelah Diskon]]</f>
        <v>67310</v>
      </c>
      <c r="AU3821" s="2">
        <f>IF(all_resi[[#This Row],[Waktu Terima]]="","",_xlfn.DAYS(all_resi[[#This Row],[Waktu Terima]],all_resi[[#This Row],[Tanggal Pengiriman]]))</f>
        <v>3</v>
      </c>
    </row>
    <row r="3822" spans="1:47" x14ac:dyDescent="0.25">
      <c r="A3822" s="2" t="s">
        <v>20677</v>
      </c>
      <c r="B3822" s="1">
        <v>46206</v>
      </c>
      <c r="C3822" s="2" t="s">
        <v>42</v>
      </c>
      <c r="D3822" s="2" t="s">
        <v>43</v>
      </c>
      <c r="E3822" s="2" t="s">
        <v>44</v>
      </c>
      <c r="F3822" s="2" t="s">
        <v>45</v>
      </c>
      <c r="G3822" s="2" t="s">
        <v>46</v>
      </c>
      <c r="H3822" s="2" t="s">
        <v>47</v>
      </c>
      <c r="I3822" s="2" t="s">
        <v>20678</v>
      </c>
      <c r="J3822" s="2" t="s">
        <v>20679</v>
      </c>
      <c r="K3822" s="2" t="s">
        <v>156</v>
      </c>
      <c r="L3822" s="2" t="s">
        <v>369</v>
      </c>
      <c r="M3822" s="2" t="s">
        <v>2018</v>
      </c>
      <c r="N3822" s="2" t="s">
        <v>20680</v>
      </c>
      <c r="O3822">
        <v>1</v>
      </c>
      <c r="P3822" s="2" t="s">
        <v>53</v>
      </c>
      <c r="Q3822">
        <v>100</v>
      </c>
      <c r="R3822">
        <v>0</v>
      </c>
      <c r="S3822" s="2" t="s">
        <v>54</v>
      </c>
      <c r="T3822" s="2" t="s">
        <v>55</v>
      </c>
      <c r="U3822" s="2" t="s">
        <v>97</v>
      </c>
      <c r="V3822" s="2"/>
      <c r="W3822">
        <v>100000</v>
      </c>
      <c r="X3822">
        <v>0</v>
      </c>
      <c r="Y3822">
        <v>0</v>
      </c>
      <c r="Z3822">
        <v>100000</v>
      </c>
      <c r="AB3822" s="2" t="s">
        <v>57</v>
      </c>
      <c r="AC3822">
        <v>40000</v>
      </c>
      <c r="AD3822">
        <v>60000</v>
      </c>
      <c r="AE3822">
        <v>170000</v>
      </c>
      <c r="AF3822">
        <v>2550</v>
      </c>
      <c r="AG3822" s="2"/>
      <c r="AH3822" s="2"/>
      <c r="AI3822" s="1"/>
      <c r="AJ3822" s="2"/>
      <c r="AK3822" s="2" t="s">
        <v>67</v>
      </c>
      <c r="AM3822" s="2" t="s">
        <v>59</v>
      </c>
      <c r="AP3822" s="2" t="s">
        <v>60</v>
      </c>
      <c r="AQ3822" s="2" t="s">
        <v>41</v>
      </c>
      <c r="AR3822">
        <v>70000</v>
      </c>
      <c r="AS3822" s="2" t="str">
        <f>_xlfn.IFNA(IF(VLOOKUP(all_resi[[#This Row],[No. Waybill]],settle_reconcile[No. Waybill],1,0)="","Recon","Recon"),"-")</f>
        <v>-</v>
      </c>
      <c r="AT3822" s="2">
        <f>all_resi[[#This Row],[Nilai COD]]-all_resi[[#This Row],[COD Fee]]-all_resi[[#This Row],[Total Biaya Setelah Diskon]]</f>
        <v>107450</v>
      </c>
      <c r="AU3822" s="2" t="str">
        <f>IF(all_resi[[#This Row],[Waktu Terima]]="","",_xlfn.DAYS(all_resi[[#This Row],[Waktu Terima]],all_resi[[#This Row],[Tanggal Pengiriman]]))</f>
        <v/>
      </c>
    </row>
    <row r="3823" spans="1:47" x14ac:dyDescent="0.25">
      <c r="A3823" s="2" t="s">
        <v>19842</v>
      </c>
      <c r="B3823" s="1">
        <v>46206</v>
      </c>
      <c r="C3823" s="2" t="s">
        <v>42</v>
      </c>
      <c r="D3823" s="2" t="s">
        <v>43</v>
      </c>
      <c r="E3823" s="2" t="s">
        <v>44</v>
      </c>
      <c r="F3823" s="2" t="s">
        <v>45</v>
      </c>
      <c r="G3823" s="2" t="s">
        <v>46</v>
      </c>
      <c r="H3823" s="2" t="s">
        <v>47</v>
      </c>
      <c r="I3823" s="2" t="s">
        <v>19843</v>
      </c>
      <c r="J3823" s="2" t="s">
        <v>20681</v>
      </c>
      <c r="K3823" s="2" t="s">
        <v>116</v>
      </c>
      <c r="L3823" s="2" t="s">
        <v>1133</v>
      </c>
      <c r="M3823" s="2" t="s">
        <v>9700</v>
      </c>
      <c r="N3823" s="2" t="s">
        <v>20682</v>
      </c>
      <c r="O3823">
        <v>1</v>
      </c>
      <c r="P3823" s="2" t="s">
        <v>53</v>
      </c>
      <c r="Q3823">
        <v>100</v>
      </c>
      <c r="R3823">
        <v>0</v>
      </c>
      <c r="S3823" s="2" t="s">
        <v>54</v>
      </c>
      <c r="T3823" s="2" t="s">
        <v>55</v>
      </c>
      <c r="U3823" s="2" t="s">
        <v>97</v>
      </c>
      <c r="V3823" s="2"/>
      <c r="W3823">
        <v>12000</v>
      </c>
      <c r="X3823">
        <v>0</v>
      </c>
      <c r="Y3823">
        <v>0</v>
      </c>
      <c r="Z3823">
        <v>12000</v>
      </c>
      <c r="AB3823" s="2" t="s">
        <v>57</v>
      </c>
      <c r="AC3823">
        <v>7000</v>
      </c>
      <c r="AD3823">
        <v>5000</v>
      </c>
      <c r="AE3823">
        <v>82000</v>
      </c>
      <c r="AF3823">
        <v>1230</v>
      </c>
      <c r="AG3823" s="2" t="s">
        <v>19843</v>
      </c>
      <c r="AH3823" s="2"/>
      <c r="AI3823" s="1">
        <v>46209</v>
      </c>
      <c r="AJ3823" s="2"/>
      <c r="AK3823" s="2" t="s">
        <v>58</v>
      </c>
      <c r="AM3823" s="2" t="s">
        <v>59</v>
      </c>
      <c r="AP3823" s="2" t="s">
        <v>60</v>
      </c>
      <c r="AQ3823" s="2" t="s">
        <v>41</v>
      </c>
      <c r="AR3823">
        <v>70000</v>
      </c>
      <c r="AS3823" s="2" t="str">
        <f>_xlfn.IFNA(IF(VLOOKUP(all_resi[[#This Row],[No. Waybill]],settle_reconcile[No. Waybill],1,0)="","Recon","Recon"),"-")</f>
        <v>Recon</v>
      </c>
      <c r="AT3823" s="2">
        <f>all_resi[[#This Row],[Nilai COD]]-all_resi[[#This Row],[COD Fee]]-all_resi[[#This Row],[Total Biaya Setelah Diskon]]</f>
        <v>75770</v>
      </c>
      <c r="AU3823" s="2">
        <f>IF(all_resi[[#This Row],[Waktu Terima]]="","",_xlfn.DAYS(all_resi[[#This Row],[Waktu Terima]],all_resi[[#This Row],[Tanggal Pengiriman]]))</f>
        <v>3</v>
      </c>
    </row>
    <row r="3824" spans="1:47" x14ac:dyDescent="0.25">
      <c r="A3824" s="2" t="s">
        <v>20683</v>
      </c>
      <c r="B3824" s="1">
        <v>46206</v>
      </c>
      <c r="C3824" s="2" t="s">
        <v>42</v>
      </c>
      <c r="D3824" s="2" t="s">
        <v>43</v>
      </c>
      <c r="E3824" s="2" t="s">
        <v>44</v>
      </c>
      <c r="F3824" s="2" t="s">
        <v>45</v>
      </c>
      <c r="G3824" s="2" t="s">
        <v>46</v>
      </c>
      <c r="H3824" s="2" t="s">
        <v>47</v>
      </c>
      <c r="I3824" s="2" t="s">
        <v>20684</v>
      </c>
      <c r="J3824" s="2" t="s">
        <v>20685</v>
      </c>
      <c r="K3824" s="2" t="s">
        <v>116</v>
      </c>
      <c r="L3824" s="2" t="s">
        <v>1115</v>
      </c>
      <c r="M3824" s="2" t="s">
        <v>20686</v>
      </c>
      <c r="N3824" s="2" t="s">
        <v>20687</v>
      </c>
      <c r="O3824">
        <v>1</v>
      </c>
      <c r="P3824" s="2" t="s">
        <v>53</v>
      </c>
      <c r="Q3824">
        <v>100</v>
      </c>
      <c r="R3824">
        <v>0</v>
      </c>
      <c r="S3824" s="2" t="s">
        <v>54</v>
      </c>
      <c r="T3824" s="2" t="s">
        <v>55</v>
      </c>
      <c r="U3824" s="2" t="s">
        <v>225</v>
      </c>
      <c r="V3824" s="2"/>
      <c r="W3824">
        <v>12000</v>
      </c>
      <c r="X3824">
        <v>0</v>
      </c>
      <c r="Y3824">
        <v>0</v>
      </c>
      <c r="Z3824">
        <v>12000</v>
      </c>
      <c r="AB3824" s="2" t="s">
        <v>57</v>
      </c>
      <c r="AC3824">
        <v>4800</v>
      </c>
      <c r="AD3824">
        <v>7200</v>
      </c>
      <c r="AE3824">
        <v>0</v>
      </c>
      <c r="AF3824">
        <v>0</v>
      </c>
      <c r="AG3824" s="2" t="s">
        <v>20684</v>
      </c>
      <c r="AH3824" s="2"/>
      <c r="AI3824" s="1">
        <v>46208</v>
      </c>
      <c r="AJ3824" s="2"/>
      <c r="AK3824" s="2" t="s">
        <v>58</v>
      </c>
      <c r="AM3824" s="2" t="s">
        <v>59</v>
      </c>
      <c r="AP3824" s="2" t="s">
        <v>60</v>
      </c>
      <c r="AQ3824" s="2" t="s">
        <v>98</v>
      </c>
      <c r="AR3824">
        <v>-12000</v>
      </c>
      <c r="AS3824" s="2" t="str">
        <f>_xlfn.IFNA(IF(VLOOKUP(all_resi[[#This Row],[No. Waybill]],settle_reconcile[No. Waybill],1,0)="","Recon","Recon"),"-")</f>
        <v>-</v>
      </c>
      <c r="AT3824" s="2">
        <f>all_resi[[#This Row],[Nilai COD]]-all_resi[[#This Row],[COD Fee]]-all_resi[[#This Row],[Total Biaya Setelah Diskon]]</f>
        <v>-7200</v>
      </c>
      <c r="AU3824" s="2">
        <f>IF(all_resi[[#This Row],[Waktu Terima]]="","",_xlfn.DAYS(all_resi[[#This Row],[Waktu Terima]],all_resi[[#This Row],[Tanggal Pengiriman]]))</f>
        <v>2</v>
      </c>
    </row>
    <row r="3825" spans="1:47" x14ac:dyDescent="0.25">
      <c r="A3825" s="2" t="s">
        <v>20688</v>
      </c>
      <c r="B3825" s="1">
        <v>46206</v>
      </c>
      <c r="C3825" s="2" t="s">
        <v>42</v>
      </c>
      <c r="D3825" s="2" t="s">
        <v>43</v>
      </c>
      <c r="E3825" s="2" t="s">
        <v>44</v>
      </c>
      <c r="F3825" s="2" t="s">
        <v>45</v>
      </c>
      <c r="G3825" s="2" t="s">
        <v>46</v>
      </c>
      <c r="H3825" s="2" t="s">
        <v>47</v>
      </c>
      <c r="I3825" s="2" t="s">
        <v>20689</v>
      </c>
      <c r="J3825" s="2" t="s">
        <v>20690</v>
      </c>
      <c r="K3825" s="2" t="s">
        <v>177</v>
      </c>
      <c r="L3825" s="2" t="s">
        <v>807</v>
      </c>
      <c r="M3825" s="2" t="s">
        <v>808</v>
      </c>
      <c r="N3825" s="2" t="s">
        <v>20691</v>
      </c>
      <c r="O3825">
        <v>1</v>
      </c>
      <c r="P3825" s="2" t="s">
        <v>53</v>
      </c>
      <c r="Q3825">
        <v>100</v>
      </c>
      <c r="R3825">
        <v>0</v>
      </c>
      <c r="S3825" s="2" t="s">
        <v>54</v>
      </c>
      <c r="T3825" s="2" t="s">
        <v>55</v>
      </c>
      <c r="U3825" s="2" t="s">
        <v>420</v>
      </c>
      <c r="V3825" s="2"/>
      <c r="W3825">
        <v>64000</v>
      </c>
      <c r="X3825">
        <v>0</v>
      </c>
      <c r="Y3825">
        <v>0</v>
      </c>
      <c r="Z3825">
        <v>64000</v>
      </c>
      <c r="AB3825" s="2" t="s">
        <v>57</v>
      </c>
      <c r="AC3825">
        <v>25600</v>
      </c>
      <c r="AD3825">
        <v>38400</v>
      </c>
      <c r="AE3825">
        <v>148000</v>
      </c>
      <c r="AF3825">
        <v>2220</v>
      </c>
      <c r="AG3825" s="2"/>
      <c r="AH3825" s="2"/>
      <c r="AI3825" s="1"/>
      <c r="AJ3825" s="2"/>
      <c r="AK3825" s="2" t="s">
        <v>67</v>
      </c>
      <c r="AM3825" s="2" t="s">
        <v>59</v>
      </c>
      <c r="AP3825" s="2" t="s">
        <v>60</v>
      </c>
      <c r="AQ3825" s="2" t="s">
        <v>41</v>
      </c>
      <c r="AR3825">
        <v>84000</v>
      </c>
      <c r="AS3825" s="2" t="str">
        <f>_xlfn.IFNA(IF(VLOOKUP(all_resi[[#This Row],[No. Waybill]],settle_reconcile[No. Waybill],1,0)="","Recon","Recon"),"-")</f>
        <v>-</v>
      </c>
      <c r="AT3825" s="2">
        <f>all_resi[[#This Row],[Nilai COD]]-all_resi[[#This Row],[COD Fee]]-all_resi[[#This Row],[Total Biaya Setelah Diskon]]</f>
        <v>107380</v>
      </c>
      <c r="AU3825" s="2" t="str">
        <f>IF(all_resi[[#This Row],[Waktu Terima]]="","",_xlfn.DAYS(all_resi[[#This Row],[Waktu Terima]],all_resi[[#This Row],[Tanggal Pengiriman]]))</f>
        <v/>
      </c>
    </row>
    <row r="3826" spans="1:47" x14ac:dyDescent="0.25">
      <c r="A3826" s="2" t="s">
        <v>20692</v>
      </c>
      <c r="B3826" s="1">
        <v>46206</v>
      </c>
      <c r="C3826" s="2" t="s">
        <v>42</v>
      </c>
      <c r="D3826" s="2" t="s">
        <v>43</v>
      </c>
      <c r="E3826" s="2" t="s">
        <v>44</v>
      </c>
      <c r="F3826" s="2" t="s">
        <v>45</v>
      </c>
      <c r="G3826" s="2" t="s">
        <v>46</v>
      </c>
      <c r="H3826" s="2" t="s">
        <v>80</v>
      </c>
      <c r="I3826" s="2" t="s">
        <v>20693</v>
      </c>
      <c r="J3826" s="2" t="s">
        <v>20694</v>
      </c>
      <c r="K3826" s="2" t="s">
        <v>126</v>
      </c>
      <c r="L3826" s="2" t="s">
        <v>1109</v>
      </c>
      <c r="M3826" s="2" t="s">
        <v>1390</v>
      </c>
      <c r="N3826" s="2" t="s">
        <v>20695</v>
      </c>
      <c r="O3826">
        <v>1</v>
      </c>
      <c r="P3826" s="2" t="s">
        <v>53</v>
      </c>
      <c r="Q3826">
        <v>100</v>
      </c>
      <c r="R3826">
        <v>0</v>
      </c>
      <c r="S3826" s="2" t="s">
        <v>54</v>
      </c>
      <c r="T3826" s="2" t="s">
        <v>55</v>
      </c>
      <c r="U3826" s="2" t="s">
        <v>86</v>
      </c>
      <c r="V3826" s="2"/>
      <c r="W3826">
        <v>74000</v>
      </c>
      <c r="X3826">
        <v>0</v>
      </c>
      <c r="Y3826">
        <v>0</v>
      </c>
      <c r="Z3826">
        <v>74000</v>
      </c>
      <c r="AB3826" s="2" t="s">
        <v>57</v>
      </c>
      <c r="AC3826">
        <v>29600</v>
      </c>
      <c r="AD3826">
        <v>44400</v>
      </c>
      <c r="AE3826">
        <v>134000</v>
      </c>
      <c r="AF3826">
        <v>2010</v>
      </c>
      <c r="AG3826" s="2"/>
      <c r="AH3826" s="2"/>
      <c r="AI3826" s="1"/>
      <c r="AJ3826" s="2" t="s">
        <v>87</v>
      </c>
      <c r="AK3826" s="2" t="s">
        <v>67</v>
      </c>
      <c r="AM3826" s="2" t="s">
        <v>59</v>
      </c>
      <c r="AP3826" s="2" t="s">
        <v>60</v>
      </c>
      <c r="AQ3826" s="2" t="s">
        <v>41</v>
      </c>
      <c r="AR3826">
        <v>60000</v>
      </c>
      <c r="AS3826" s="2" t="str">
        <f>_xlfn.IFNA(IF(VLOOKUP(all_resi[[#This Row],[No. Waybill]],settle_reconcile[No. Waybill],1,0)="","Recon","Recon"),"-")</f>
        <v>-</v>
      </c>
      <c r="AT3826" s="2">
        <f>all_resi[[#This Row],[Nilai COD]]-all_resi[[#This Row],[COD Fee]]-all_resi[[#This Row],[Total Biaya Setelah Diskon]]</f>
        <v>87590</v>
      </c>
      <c r="AU3826" s="2" t="str">
        <f>IF(all_resi[[#This Row],[Waktu Terima]]="","",_xlfn.DAYS(all_resi[[#This Row],[Waktu Terima]],all_resi[[#This Row],[Tanggal Pengiriman]]))</f>
        <v/>
      </c>
    </row>
    <row r="3827" spans="1:47" x14ac:dyDescent="0.25">
      <c r="A3827" s="2" t="s">
        <v>19775</v>
      </c>
      <c r="B3827" s="1">
        <v>46206</v>
      </c>
      <c r="C3827" s="2" t="s">
        <v>42</v>
      </c>
      <c r="D3827" s="2" t="s">
        <v>43</v>
      </c>
      <c r="E3827" s="2" t="s">
        <v>44</v>
      </c>
      <c r="F3827" s="2" t="s">
        <v>45</v>
      </c>
      <c r="G3827" s="2" t="s">
        <v>46</v>
      </c>
      <c r="H3827" s="2" t="s">
        <v>47</v>
      </c>
      <c r="I3827" s="2" t="s">
        <v>19776</v>
      </c>
      <c r="J3827" s="2" t="s">
        <v>20696</v>
      </c>
      <c r="K3827" s="2" t="s">
        <v>561</v>
      </c>
      <c r="L3827" s="2" t="s">
        <v>562</v>
      </c>
      <c r="M3827" s="2" t="s">
        <v>4269</v>
      </c>
      <c r="N3827" s="2" t="s">
        <v>20697</v>
      </c>
      <c r="O3827">
        <v>1</v>
      </c>
      <c r="P3827" s="2" t="s">
        <v>53</v>
      </c>
      <c r="Q3827">
        <v>100</v>
      </c>
      <c r="R3827">
        <v>0</v>
      </c>
      <c r="S3827" s="2" t="s">
        <v>54</v>
      </c>
      <c r="T3827" s="2" t="s">
        <v>55</v>
      </c>
      <c r="U3827" s="2" t="s">
        <v>147</v>
      </c>
      <c r="V3827" s="2"/>
      <c r="W3827">
        <v>22000</v>
      </c>
      <c r="X3827">
        <v>0</v>
      </c>
      <c r="Y3827">
        <v>0</v>
      </c>
      <c r="Z3827">
        <v>22000</v>
      </c>
      <c r="AB3827" s="2" t="s">
        <v>57</v>
      </c>
      <c r="AC3827">
        <v>8800</v>
      </c>
      <c r="AD3827">
        <v>13200</v>
      </c>
      <c r="AE3827">
        <v>92000</v>
      </c>
      <c r="AF3827">
        <v>1380</v>
      </c>
      <c r="AG3827" s="2" t="s">
        <v>19776</v>
      </c>
      <c r="AH3827" s="2"/>
      <c r="AI3827" s="1">
        <v>46208</v>
      </c>
      <c r="AJ3827" s="2"/>
      <c r="AK3827" s="2" t="s">
        <v>58</v>
      </c>
      <c r="AM3827" s="2" t="s">
        <v>59</v>
      </c>
      <c r="AP3827" s="2" t="s">
        <v>60</v>
      </c>
      <c r="AQ3827" s="2" t="s">
        <v>41</v>
      </c>
      <c r="AR3827">
        <v>70000</v>
      </c>
      <c r="AS3827" s="2" t="str">
        <f>_xlfn.IFNA(IF(VLOOKUP(all_resi[[#This Row],[No. Waybill]],settle_reconcile[No. Waybill],1,0)="","Recon","Recon"),"-")</f>
        <v>Recon</v>
      </c>
      <c r="AT3827" s="2">
        <f>all_resi[[#This Row],[Nilai COD]]-all_resi[[#This Row],[COD Fee]]-all_resi[[#This Row],[Total Biaya Setelah Diskon]]</f>
        <v>77420</v>
      </c>
      <c r="AU3827" s="2">
        <f>IF(all_resi[[#This Row],[Waktu Terima]]="","",_xlfn.DAYS(all_resi[[#This Row],[Waktu Terima]],all_resi[[#This Row],[Tanggal Pengiriman]]))</f>
        <v>2</v>
      </c>
    </row>
    <row r="3828" spans="1:47" x14ac:dyDescent="0.25">
      <c r="A3828" s="2" t="s">
        <v>20698</v>
      </c>
      <c r="B3828" s="1">
        <v>46206</v>
      </c>
      <c r="C3828" s="2" t="s">
        <v>42</v>
      </c>
      <c r="D3828" s="2" t="s">
        <v>43</v>
      </c>
      <c r="E3828" s="2" t="s">
        <v>44</v>
      </c>
      <c r="F3828" s="2" t="s">
        <v>45</v>
      </c>
      <c r="G3828" s="2" t="s">
        <v>46</v>
      </c>
      <c r="H3828" s="2" t="s">
        <v>47</v>
      </c>
      <c r="I3828" s="2" t="s">
        <v>20699</v>
      </c>
      <c r="J3828" s="2" t="s">
        <v>20700</v>
      </c>
      <c r="K3828" s="2" t="s">
        <v>49</v>
      </c>
      <c r="L3828" s="2" t="s">
        <v>50</v>
      </c>
      <c r="M3828" s="2" t="s">
        <v>8653</v>
      </c>
      <c r="N3828" s="2" t="s">
        <v>20701</v>
      </c>
      <c r="O3828">
        <v>1</v>
      </c>
      <c r="P3828" s="2" t="s">
        <v>53</v>
      </c>
      <c r="Q3828">
        <v>100</v>
      </c>
      <c r="R3828">
        <v>0</v>
      </c>
      <c r="S3828" s="2" t="s">
        <v>54</v>
      </c>
      <c r="T3828" s="2" t="s">
        <v>55</v>
      </c>
      <c r="U3828" s="2" t="s">
        <v>97</v>
      </c>
      <c r="V3828" s="2"/>
      <c r="W3828">
        <v>74000</v>
      </c>
      <c r="X3828">
        <v>0</v>
      </c>
      <c r="Y3828">
        <v>0</v>
      </c>
      <c r="Z3828">
        <v>74000</v>
      </c>
      <c r="AB3828" s="2" t="s">
        <v>57</v>
      </c>
      <c r="AC3828">
        <v>29600</v>
      </c>
      <c r="AD3828">
        <v>44400</v>
      </c>
      <c r="AE3828">
        <v>144000</v>
      </c>
      <c r="AF3828">
        <v>2160</v>
      </c>
      <c r="AG3828" s="2" t="s">
        <v>20699</v>
      </c>
      <c r="AH3828" s="2"/>
      <c r="AI3828" s="1">
        <v>46212</v>
      </c>
      <c r="AJ3828" s="2"/>
      <c r="AK3828" s="2" t="s">
        <v>58</v>
      </c>
      <c r="AM3828" s="2" t="s">
        <v>59</v>
      </c>
      <c r="AP3828" s="2" t="s">
        <v>60</v>
      </c>
      <c r="AQ3828" s="2" t="s">
        <v>41</v>
      </c>
      <c r="AR3828">
        <v>70000</v>
      </c>
      <c r="AS3828" s="2" t="str">
        <f>_xlfn.IFNA(IF(VLOOKUP(all_resi[[#This Row],[No. Waybill]],settle_reconcile[No. Waybill],1,0)="","Recon","Recon"),"-")</f>
        <v>-</v>
      </c>
      <c r="AT3828" s="2">
        <f>all_resi[[#This Row],[Nilai COD]]-all_resi[[#This Row],[COD Fee]]-all_resi[[#This Row],[Total Biaya Setelah Diskon]]</f>
        <v>97440</v>
      </c>
      <c r="AU3828" s="2">
        <f>IF(all_resi[[#This Row],[Waktu Terima]]="","",_xlfn.DAYS(all_resi[[#This Row],[Waktu Terima]],all_resi[[#This Row],[Tanggal Pengiriman]]))</f>
        <v>6</v>
      </c>
    </row>
    <row r="3829" spans="1:47" x14ac:dyDescent="0.25">
      <c r="A3829" s="2" t="s">
        <v>20702</v>
      </c>
      <c r="B3829" s="1">
        <v>46206</v>
      </c>
      <c r="C3829" s="2" t="s">
        <v>42</v>
      </c>
      <c r="D3829" s="2" t="s">
        <v>43</v>
      </c>
      <c r="E3829" s="2" t="s">
        <v>44</v>
      </c>
      <c r="F3829" s="2" t="s">
        <v>45</v>
      </c>
      <c r="G3829" s="2" t="s">
        <v>46</v>
      </c>
      <c r="H3829" s="2" t="s">
        <v>80</v>
      </c>
      <c r="I3829" s="2" t="s">
        <v>20703</v>
      </c>
      <c r="J3829" s="2" t="s">
        <v>20704</v>
      </c>
      <c r="K3829" s="2" t="s">
        <v>700</v>
      </c>
      <c r="L3829" s="2" t="s">
        <v>701</v>
      </c>
      <c r="M3829" s="2" t="s">
        <v>20705</v>
      </c>
      <c r="N3829" s="2" t="s">
        <v>20706</v>
      </c>
      <c r="O3829">
        <v>1</v>
      </c>
      <c r="P3829" s="2" t="s">
        <v>53</v>
      </c>
      <c r="Q3829">
        <v>100</v>
      </c>
      <c r="R3829">
        <v>0</v>
      </c>
      <c r="S3829" s="2" t="s">
        <v>54</v>
      </c>
      <c r="T3829" s="2" t="s">
        <v>55</v>
      </c>
      <c r="U3829" s="2" t="s">
        <v>86</v>
      </c>
      <c r="V3829" s="2"/>
      <c r="W3829">
        <v>62000</v>
      </c>
      <c r="X3829">
        <v>0</v>
      </c>
      <c r="Y3829">
        <v>0</v>
      </c>
      <c r="Z3829">
        <v>62000</v>
      </c>
      <c r="AB3829" s="2" t="s">
        <v>57</v>
      </c>
      <c r="AC3829">
        <v>24800</v>
      </c>
      <c r="AD3829">
        <v>37200</v>
      </c>
      <c r="AE3829">
        <v>122000</v>
      </c>
      <c r="AF3829">
        <v>1830</v>
      </c>
      <c r="AG3829" s="2" t="s">
        <v>20703</v>
      </c>
      <c r="AH3829" s="2"/>
      <c r="AI3829" s="1">
        <v>46211</v>
      </c>
      <c r="AJ3829" s="2" t="s">
        <v>87</v>
      </c>
      <c r="AK3829" s="2" t="s">
        <v>58</v>
      </c>
      <c r="AM3829" s="2" t="s">
        <v>59</v>
      </c>
      <c r="AP3829" s="2" t="s">
        <v>60</v>
      </c>
      <c r="AQ3829" s="2" t="s">
        <v>41</v>
      </c>
      <c r="AR3829">
        <v>60000</v>
      </c>
      <c r="AS3829" s="2" t="str">
        <f>_xlfn.IFNA(IF(VLOOKUP(all_resi[[#This Row],[No. Waybill]],settle_reconcile[No. Waybill],1,0)="","Recon","Recon"),"-")</f>
        <v>-</v>
      </c>
      <c r="AT3829" s="2">
        <f>all_resi[[#This Row],[Nilai COD]]-all_resi[[#This Row],[COD Fee]]-all_resi[[#This Row],[Total Biaya Setelah Diskon]]</f>
        <v>82970</v>
      </c>
      <c r="AU3829" s="2">
        <f>IF(all_resi[[#This Row],[Waktu Terima]]="","",_xlfn.DAYS(all_resi[[#This Row],[Waktu Terima]],all_resi[[#This Row],[Tanggal Pengiriman]]))</f>
        <v>5</v>
      </c>
    </row>
    <row r="3830" spans="1:47" x14ac:dyDescent="0.25">
      <c r="A3830" s="2" t="s">
        <v>20707</v>
      </c>
      <c r="B3830" s="1">
        <v>46206</v>
      </c>
      <c r="C3830" s="2" t="s">
        <v>42</v>
      </c>
      <c r="D3830" s="2" t="s">
        <v>43</v>
      </c>
      <c r="E3830" s="2" t="s">
        <v>44</v>
      </c>
      <c r="F3830" s="2" t="s">
        <v>45</v>
      </c>
      <c r="G3830" s="2" t="s">
        <v>46</v>
      </c>
      <c r="H3830" s="2" t="s">
        <v>80</v>
      </c>
      <c r="I3830" s="2" t="s">
        <v>20708</v>
      </c>
      <c r="J3830" s="2" t="s">
        <v>20709</v>
      </c>
      <c r="K3830" s="2" t="s">
        <v>106</v>
      </c>
      <c r="L3830" s="2" t="s">
        <v>2653</v>
      </c>
      <c r="M3830" s="2" t="s">
        <v>20710</v>
      </c>
      <c r="N3830" s="2" t="s">
        <v>20711</v>
      </c>
      <c r="O3830">
        <v>1</v>
      </c>
      <c r="P3830" s="2" t="s">
        <v>53</v>
      </c>
      <c r="Q3830">
        <v>100</v>
      </c>
      <c r="R3830">
        <v>0</v>
      </c>
      <c r="S3830" s="2" t="s">
        <v>54</v>
      </c>
      <c r="T3830" s="2" t="s">
        <v>55</v>
      </c>
      <c r="U3830" s="2" t="s">
        <v>19002</v>
      </c>
      <c r="V3830" s="2"/>
      <c r="W3830">
        <v>50000</v>
      </c>
      <c r="X3830">
        <v>0</v>
      </c>
      <c r="Y3830">
        <v>0</v>
      </c>
      <c r="Z3830">
        <v>50000</v>
      </c>
      <c r="AB3830" s="2" t="s">
        <v>57</v>
      </c>
      <c r="AC3830">
        <v>20000</v>
      </c>
      <c r="AD3830">
        <v>30000</v>
      </c>
      <c r="AE3830">
        <v>145000</v>
      </c>
      <c r="AF3830">
        <v>2175</v>
      </c>
      <c r="AG3830" s="2" t="s">
        <v>20708</v>
      </c>
      <c r="AH3830" s="2"/>
      <c r="AI3830" s="1">
        <v>46211</v>
      </c>
      <c r="AJ3830" s="2" t="s">
        <v>87</v>
      </c>
      <c r="AK3830" s="2" t="s">
        <v>58</v>
      </c>
      <c r="AM3830" s="2" t="s">
        <v>59</v>
      </c>
      <c r="AP3830" s="2" t="s">
        <v>60</v>
      </c>
      <c r="AQ3830" s="2" t="s">
        <v>41</v>
      </c>
      <c r="AR3830">
        <v>95000</v>
      </c>
      <c r="AS3830" s="2" t="str">
        <f>_xlfn.IFNA(IF(VLOOKUP(all_resi[[#This Row],[No. Waybill]],settle_reconcile[No. Waybill],1,0)="","Recon","Recon"),"-")</f>
        <v>-</v>
      </c>
      <c r="AT3830" s="2">
        <f>all_resi[[#This Row],[Nilai COD]]-all_resi[[#This Row],[COD Fee]]-all_resi[[#This Row],[Total Biaya Setelah Diskon]]</f>
        <v>112825</v>
      </c>
      <c r="AU3830" s="2">
        <f>IF(all_resi[[#This Row],[Waktu Terima]]="","",_xlfn.DAYS(all_resi[[#This Row],[Waktu Terima]],all_resi[[#This Row],[Tanggal Pengiriman]]))</f>
        <v>5</v>
      </c>
    </row>
    <row r="3831" spans="1:47" x14ac:dyDescent="0.25">
      <c r="A3831" s="2" t="s">
        <v>20712</v>
      </c>
      <c r="B3831" s="1">
        <v>46206</v>
      </c>
      <c r="C3831" s="2" t="s">
        <v>42</v>
      </c>
      <c r="D3831" s="2" t="s">
        <v>43</v>
      </c>
      <c r="E3831" s="2" t="s">
        <v>44</v>
      </c>
      <c r="F3831" s="2" t="s">
        <v>45</v>
      </c>
      <c r="G3831" s="2" t="s">
        <v>46</v>
      </c>
      <c r="H3831" s="2" t="s">
        <v>47</v>
      </c>
      <c r="I3831" s="2" t="s">
        <v>20713</v>
      </c>
      <c r="J3831" s="2" t="s">
        <v>20714</v>
      </c>
      <c r="K3831" s="2" t="s">
        <v>75</v>
      </c>
      <c r="L3831" s="2" t="s">
        <v>846</v>
      </c>
      <c r="M3831" s="2" t="s">
        <v>20715</v>
      </c>
      <c r="N3831" s="2" t="s">
        <v>20716</v>
      </c>
      <c r="O3831">
        <v>1</v>
      </c>
      <c r="P3831" s="2" t="s">
        <v>53</v>
      </c>
      <c r="Q3831">
        <v>100</v>
      </c>
      <c r="R3831">
        <v>0</v>
      </c>
      <c r="S3831" s="2" t="s">
        <v>54</v>
      </c>
      <c r="T3831" s="2" t="s">
        <v>55</v>
      </c>
      <c r="U3831" s="2" t="s">
        <v>225</v>
      </c>
      <c r="V3831" s="2"/>
      <c r="W3831">
        <v>61000</v>
      </c>
      <c r="X3831">
        <v>0</v>
      </c>
      <c r="Y3831">
        <v>0</v>
      </c>
      <c r="Z3831">
        <v>61000</v>
      </c>
      <c r="AB3831" s="2" t="s">
        <v>57</v>
      </c>
      <c r="AC3831">
        <v>24400</v>
      </c>
      <c r="AD3831">
        <v>36600</v>
      </c>
      <c r="AE3831">
        <v>165000</v>
      </c>
      <c r="AF3831">
        <v>2475</v>
      </c>
      <c r="AG3831" s="2"/>
      <c r="AH3831" s="2"/>
      <c r="AI3831" s="1"/>
      <c r="AJ3831" s="2"/>
      <c r="AK3831" s="2" t="s">
        <v>67</v>
      </c>
      <c r="AM3831" s="2" t="s">
        <v>59</v>
      </c>
      <c r="AP3831" s="2" t="s">
        <v>60</v>
      </c>
      <c r="AQ3831" s="2" t="s">
        <v>41</v>
      </c>
      <c r="AR3831">
        <v>104000</v>
      </c>
      <c r="AS3831" s="2" t="str">
        <f>_xlfn.IFNA(IF(VLOOKUP(all_resi[[#This Row],[No. Waybill]],settle_reconcile[No. Waybill],1,0)="","Recon","Recon"),"-")</f>
        <v>-</v>
      </c>
      <c r="AT3831" s="2">
        <f>all_resi[[#This Row],[Nilai COD]]-all_resi[[#This Row],[COD Fee]]-all_resi[[#This Row],[Total Biaya Setelah Diskon]]</f>
        <v>125925</v>
      </c>
      <c r="AU3831" s="2" t="str">
        <f>IF(all_resi[[#This Row],[Waktu Terima]]="","",_xlfn.DAYS(all_resi[[#This Row],[Waktu Terima]],all_resi[[#This Row],[Tanggal Pengiriman]]))</f>
        <v/>
      </c>
    </row>
    <row r="3832" spans="1:47" x14ac:dyDescent="0.25">
      <c r="A3832" s="2" t="s">
        <v>20717</v>
      </c>
      <c r="B3832" s="1">
        <v>46206</v>
      </c>
      <c r="C3832" s="2" t="s">
        <v>42</v>
      </c>
      <c r="D3832" s="2" t="s">
        <v>43</v>
      </c>
      <c r="E3832" s="2" t="s">
        <v>44</v>
      </c>
      <c r="F3832" s="2" t="s">
        <v>45</v>
      </c>
      <c r="G3832" s="2" t="s">
        <v>46</v>
      </c>
      <c r="H3832" s="2" t="s">
        <v>80</v>
      </c>
      <c r="I3832" s="2" t="s">
        <v>20718</v>
      </c>
      <c r="J3832" s="2" t="s">
        <v>20719</v>
      </c>
      <c r="K3832" s="2" t="s">
        <v>171</v>
      </c>
      <c r="L3832" s="2" t="s">
        <v>172</v>
      </c>
      <c r="M3832" s="2" t="s">
        <v>1493</v>
      </c>
      <c r="N3832" s="2" t="s">
        <v>20720</v>
      </c>
      <c r="O3832">
        <v>1</v>
      </c>
      <c r="P3832" s="2" t="s">
        <v>53</v>
      </c>
      <c r="Q3832">
        <v>100</v>
      </c>
      <c r="R3832">
        <v>0</v>
      </c>
      <c r="S3832" s="2" t="s">
        <v>54</v>
      </c>
      <c r="T3832" s="2" t="s">
        <v>55</v>
      </c>
      <c r="U3832" s="2" t="s">
        <v>86</v>
      </c>
      <c r="V3832" s="2"/>
      <c r="W3832">
        <v>30000</v>
      </c>
      <c r="X3832">
        <v>0</v>
      </c>
      <c r="Y3832">
        <v>0</v>
      </c>
      <c r="Z3832">
        <v>30000</v>
      </c>
      <c r="AB3832" s="2" t="s">
        <v>57</v>
      </c>
      <c r="AC3832">
        <v>12000</v>
      </c>
      <c r="AD3832">
        <v>18000</v>
      </c>
      <c r="AE3832">
        <v>87000</v>
      </c>
      <c r="AF3832">
        <v>1305</v>
      </c>
      <c r="AG3832" s="2" t="s">
        <v>20718</v>
      </c>
      <c r="AH3832" s="2"/>
      <c r="AI3832" s="1">
        <v>46211</v>
      </c>
      <c r="AJ3832" s="2" t="s">
        <v>87</v>
      </c>
      <c r="AK3832" s="2" t="s">
        <v>58</v>
      </c>
      <c r="AM3832" s="2" t="s">
        <v>59</v>
      </c>
      <c r="AP3832" s="2" t="s">
        <v>60</v>
      </c>
      <c r="AQ3832" s="2" t="s">
        <v>41</v>
      </c>
      <c r="AR3832">
        <v>57000</v>
      </c>
      <c r="AS3832" s="2" t="str">
        <f>_xlfn.IFNA(IF(VLOOKUP(all_resi[[#This Row],[No. Waybill]],settle_reconcile[No. Waybill],1,0)="","Recon","Recon"),"-")</f>
        <v>-</v>
      </c>
      <c r="AT3832" s="2">
        <f>all_resi[[#This Row],[Nilai COD]]-all_resi[[#This Row],[COD Fee]]-all_resi[[#This Row],[Total Biaya Setelah Diskon]]</f>
        <v>67695</v>
      </c>
      <c r="AU3832" s="2">
        <f>IF(all_resi[[#This Row],[Waktu Terima]]="","",_xlfn.DAYS(all_resi[[#This Row],[Waktu Terima]],all_resi[[#This Row],[Tanggal Pengiriman]]))</f>
        <v>5</v>
      </c>
    </row>
    <row r="3833" spans="1:47" x14ac:dyDescent="0.25">
      <c r="A3833" s="2" t="s">
        <v>19906</v>
      </c>
      <c r="B3833" s="1">
        <v>46206</v>
      </c>
      <c r="C3833" s="2" t="s">
        <v>42</v>
      </c>
      <c r="D3833" s="2" t="s">
        <v>43</v>
      </c>
      <c r="E3833" s="2" t="s">
        <v>44</v>
      </c>
      <c r="F3833" s="2" t="s">
        <v>45</v>
      </c>
      <c r="G3833" s="2" t="s">
        <v>46</v>
      </c>
      <c r="H3833" s="2" t="s">
        <v>80</v>
      </c>
      <c r="I3833" s="2" t="s">
        <v>19907</v>
      </c>
      <c r="J3833" s="2" t="s">
        <v>20721</v>
      </c>
      <c r="K3833" s="2" t="s">
        <v>132</v>
      </c>
      <c r="L3833" s="2" t="s">
        <v>791</v>
      </c>
      <c r="M3833" s="2" t="s">
        <v>20722</v>
      </c>
      <c r="N3833" s="2" t="s">
        <v>20723</v>
      </c>
      <c r="O3833">
        <v>1</v>
      </c>
      <c r="P3833" s="2" t="s">
        <v>53</v>
      </c>
      <c r="Q3833">
        <v>100</v>
      </c>
      <c r="R3833">
        <v>0</v>
      </c>
      <c r="S3833" s="2" t="s">
        <v>54</v>
      </c>
      <c r="T3833" s="2" t="s">
        <v>55</v>
      </c>
      <c r="U3833" s="2" t="s">
        <v>86</v>
      </c>
      <c r="V3833" s="2"/>
      <c r="W3833">
        <v>29000</v>
      </c>
      <c r="X3833">
        <v>0</v>
      </c>
      <c r="Y3833">
        <v>0</v>
      </c>
      <c r="Z3833">
        <v>29000</v>
      </c>
      <c r="AB3833" s="2" t="s">
        <v>57</v>
      </c>
      <c r="AC3833">
        <v>11600</v>
      </c>
      <c r="AD3833">
        <v>17400</v>
      </c>
      <c r="AE3833">
        <v>85000</v>
      </c>
      <c r="AF3833">
        <v>1275</v>
      </c>
      <c r="AG3833" s="2" t="s">
        <v>19907</v>
      </c>
      <c r="AH3833" s="2"/>
      <c r="AI3833" s="1">
        <v>46209</v>
      </c>
      <c r="AJ3833" s="2" t="s">
        <v>87</v>
      </c>
      <c r="AK3833" s="2" t="s">
        <v>58</v>
      </c>
      <c r="AM3833" s="2" t="s">
        <v>59</v>
      </c>
      <c r="AP3833" s="2" t="s">
        <v>60</v>
      </c>
      <c r="AQ3833" s="2" t="s">
        <v>41</v>
      </c>
      <c r="AR3833">
        <v>56000</v>
      </c>
      <c r="AS3833" s="2" t="str">
        <f>_xlfn.IFNA(IF(VLOOKUP(all_resi[[#This Row],[No. Waybill]],settle_reconcile[No. Waybill],1,0)="","Recon","Recon"),"-")</f>
        <v>Recon</v>
      </c>
      <c r="AT3833" s="2">
        <f>all_resi[[#This Row],[Nilai COD]]-all_resi[[#This Row],[COD Fee]]-all_resi[[#This Row],[Total Biaya Setelah Diskon]]</f>
        <v>66325</v>
      </c>
      <c r="AU3833" s="2">
        <f>IF(all_resi[[#This Row],[Waktu Terima]]="","",_xlfn.DAYS(all_resi[[#This Row],[Waktu Terima]],all_resi[[#This Row],[Tanggal Pengiriman]]))</f>
        <v>3</v>
      </c>
    </row>
    <row r="3834" spans="1:47" x14ac:dyDescent="0.25">
      <c r="A3834" s="2" t="s">
        <v>20724</v>
      </c>
      <c r="B3834" s="1">
        <v>46206</v>
      </c>
      <c r="C3834" s="2" t="s">
        <v>42</v>
      </c>
      <c r="D3834" s="2" t="s">
        <v>43</v>
      </c>
      <c r="E3834" s="2" t="s">
        <v>44</v>
      </c>
      <c r="F3834" s="2" t="s">
        <v>45</v>
      </c>
      <c r="G3834" s="2" t="s">
        <v>46</v>
      </c>
      <c r="H3834" s="2" t="s">
        <v>80</v>
      </c>
      <c r="I3834" s="2" t="s">
        <v>20725</v>
      </c>
      <c r="J3834" s="2" t="s">
        <v>20726</v>
      </c>
      <c r="K3834" s="2" t="s">
        <v>75</v>
      </c>
      <c r="L3834" s="2" t="s">
        <v>3728</v>
      </c>
      <c r="M3834" s="2" t="s">
        <v>3729</v>
      </c>
      <c r="N3834" s="2" t="s">
        <v>20727</v>
      </c>
      <c r="O3834">
        <v>1</v>
      </c>
      <c r="P3834" s="2" t="s">
        <v>53</v>
      </c>
      <c r="Q3834">
        <v>100</v>
      </c>
      <c r="R3834">
        <v>0</v>
      </c>
      <c r="S3834" s="2" t="s">
        <v>54</v>
      </c>
      <c r="T3834" s="2" t="s">
        <v>55</v>
      </c>
      <c r="U3834" s="2" t="s">
        <v>19314</v>
      </c>
      <c r="V3834" s="2"/>
      <c r="W3834">
        <v>61000</v>
      </c>
      <c r="X3834">
        <v>0</v>
      </c>
      <c r="Y3834">
        <v>0</v>
      </c>
      <c r="Z3834">
        <v>61000</v>
      </c>
      <c r="AB3834" s="2" t="s">
        <v>57</v>
      </c>
      <c r="AC3834">
        <v>24400</v>
      </c>
      <c r="AD3834">
        <v>36600</v>
      </c>
      <c r="AE3834">
        <v>146000</v>
      </c>
      <c r="AF3834">
        <v>2190</v>
      </c>
      <c r="AG3834" s="2"/>
      <c r="AH3834" s="2"/>
      <c r="AI3834" s="1"/>
      <c r="AJ3834" s="2" t="s">
        <v>87</v>
      </c>
      <c r="AK3834" s="2" t="s">
        <v>67</v>
      </c>
      <c r="AM3834" s="2" t="s">
        <v>59</v>
      </c>
      <c r="AP3834" s="2" t="s">
        <v>60</v>
      </c>
      <c r="AQ3834" s="2" t="s">
        <v>41</v>
      </c>
      <c r="AR3834">
        <v>85000</v>
      </c>
      <c r="AS3834" s="2" t="str">
        <f>_xlfn.IFNA(IF(VLOOKUP(all_resi[[#This Row],[No. Waybill]],settle_reconcile[No. Waybill],1,0)="","Recon","Recon"),"-")</f>
        <v>-</v>
      </c>
      <c r="AT3834" s="2">
        <f>all_resi[[#This Row],[Nilai COD]]-all_resi[[#This Row],[COD Fee]]-all_resi[[#This Row],[Total Biaya Setelah Diskon]]</f>
        <v>107210</v>
      </c>
      <c r="AU3834" s="2" t="str">
        <f>IF(all_resi[[#This Row],[Waktu Terima]]="","",_xlfn.DAYS(all_resi[[#This Row],[Waktu Terima]],all_resi[[#This Row],[Tanggal Pengiriman]]))</f>
        <v/>
      </c>
    </row>
    <row r="3835" spans="1:47" x14ac:dyDescent="0.25">
      <c r="A3835" s="2" t="s">
        <v>20728</v>
      </c>
      <c r="B3835" s="1">
        <v>46206</v>
      </c>
      <c r="C3835" s="2" t="s">
        <v>42</v>
      </c>
      <c r="D3835" s="2" t="s">
        <v>43</v>
      </c>
      <c r="E3835" s="2" t="s">
        <v>44</v>
      </c>
      <c r="F3835" s="2" t="s">
        <v>45</v>
      </c>
      <c r="G3835" s="2" t="s">
        <v>46</v>
      </c>
      <c r="H3835" s="2" t="s">
        <v>80</v>
      </c>
      <c r="I3835" s="2" t="s">
        <v>20729</v>
      </c>
      <c r="J3835" s="2" t="s">
        <v>19072</v>
      </c>
      <c r="K3835" s="2" t="s">
        <v>437</v>
      </c>
      <c r="L3835" s="2" t="s">
        <v>5185</v>
      </c>
      <c r="M3835" s="2" t="s">
        <v>5186</v>
      </c>
      <c r="N3835" s="2" t="s">
        <v>20730</v>
      </c>
      <c r="O3835">
        <v>1</v>
      </c>
      <c r="P3835" s="2" t="s">
        <v>53</v>
      </c>
      <c r="Q3835">
        <v>100</v>
      </c>
      <c r="R3835">
        <v>0</v>
      </c>
      <c r="S3835" s="2" t="s">
        <v>54</v>
      </c>
      <c r="T3835" s="2" t="s">
        <v>55</v>
      </c>
      <c r="U3835" s="2" t="s">
        <v>86</v>
      </c>
      <c r="V3835" s="2"/>
      <c r="W3835">
        <v>45000</v>
      </c>
      <c r="X3835">
        <v>0</v>
      </c>
      <c r="Y3835">
        <v>0</v>
      </c>
      <c r="Z3835">
        <v>45000</v>
      </c>
      <c r="AB3835" s="2" t="s">
        <v>57</v>
      </c>
      <c r="AC3835">
        <v>18000</v>
      </c>
      <c r="AD3835">
        <v>27000</v>
      </c>
      <c r="AE3835">
        <v>105000</v>
      </c>
      <c r="AF3835">
        <v>1575</v>
      </c>
      <c r="AG3835" s="2"/>
      <c r="AH3835" s="2"/>
      <c r="AI3835" s="1"/>
      <c r="AJ3835" s="2" t="s">
        <v>87</v>
      </c>
      <c r="AK3835" s="2" t="s">
        <v>67</v>
      </c>
      <c r="AM3835" s="2" t="s">
        <v>59</v>
      </c>
      <c r="AP3835" s="2" t="s">
        <v>60</v>
      </c>
      <c r="AQ3835" s="2" t="s">
        <v>41</v>
      </c>
      <c r="AR3835">
        <v>60000</v>
      </c>
      <c r="AS3835" s="2" t="str">
        <f>_xlfn.IFNA(IF(VLOOKUP(all_resi[[#This Row],[No. Waybill]],settle_reconcile[No. Waybill],1,0)="","Recon","Recon"),"-")</f>
        <v>-</v>
      </c>
      <c r="AT3835" s="2">
        <f>all_resi[[#This Row],[Nilai COD]]-all_resi[[#This Row],[COD Fee]]-all_resi[[#This Row],[Total Biaya Setelah Diskon]]</f>
        <v>76425</v>
      </c>
      <c r="AU3835" s="2" t="str">
        <f>IF(all_resi[[#This Row],[Waktu Terima]]="","",_xlfn.DAYS(all_resi[[#This Row],[Waktu Terima]],all_resi[[#This Row],[Tanggal Pengiriman]]))</f>
        <v/>
      </c>
    </row>
    <row r="3836" spans="1:47" x14ac:dyDescent="0.25">
      <c r="A3836" s="2" t="s">
        <v>19723</v>
      </c>
      <c r="B3836" s="1">
        <v>46206</v>
      </c>
      <c r="C3836" s="2" t="s">
        <v>42</v>
      </c>
      <c r="D3836" s="2" t="s">
        <v>43</v>
      </c>
      <c r="E3836" s="2" t="s">
        <v>44</v>
      </c>
      <c r="F3836" s="2" t="s">
        <v>45</v>
      </c>
      <c r="G3836" s="2" t="s">
        <v>46</v>
      </c>
      <c r="H3836" s="2" t="s">
        <v>80</v>
      </c>
      <c r="I3836" s="2" t="s">
        <v>19724</v>
      </c>
      <c r="J3836" s="2" t="s">
        <v>20731</v>
      </c>
      <c r="K3836" s="2" t="s">
        <v>116</v>
      </c>
      <c r="L3836" s="2" t="s">
        <v>117</v>
      </c>
      <c r="M3836" s="2" t="s">
        <v>4057</v>
      </c>
      <c r="N3836" s="2" t="s">
        <v>20732</v>
      </c>
      <c r="O3836">
        <v>1</v>
      </c>
      <c r="P3836" s="2" t="s">
        <v>53</v>
      </c>
      <c r="Q3836">
        <v>100</v>
      </c>
      <c r="R3836">
        <v>0</v>
      </c>
      <c r="S3836" s="2" t="s">
        <v>54</v>
      </c>
      <c r="T3836" s="2" t="s">
        <v>55</v>
      </c>
      <c r="U3836" s="2" t="s">
        <v>86</v>
      </c>
      <c r="V3836" s="2"/>
      <c r="W3836">
        <v>12000</v>
      </c>
      <c r="X3836">
        <v>0</v>
      </c>
      <c r="Y3836">
        <v>0</v>
      </c>
      <c r="Z3836">
        <v>12000</v>
      </c>
      <c r="AB3836" s="2" t="s">
        <v>57</v>
      </c>
      <c r="AC3836">
        <v>7000</v>
      </c>
      <c r="AD3836">
        <v>5000</v>
      </c>
      <c r="AE3836">
        <v>73500</v>
      </c>
      <c r="AF3836">
        <v>1102.5</v>
      </c>
      <c r="AG3836" s="2" t="s">
        <v>19724</v>
      </c>
      <c r="AH3836" s="2"/>
      <c r="AI3836" s="1">
        <v>46207</v>
      </c>
      <c r="AJ3836" s="2" t="s">
        <v>87</v>
      </c>
      <c r="AK3836" s="2" t="s">
        <v>58</v>
      </c>
      <c r="AM3836" s="2" t="s">
        <v>59</v>
      </c>
      <c r="AP3836" s="2" t="s">
        <v>60</v>
      </c>
      <c r="AQ3836" s="2" t="s">
        <v>41</v>
      </c>
      <c r="AR3836">
        <v>61500</v>
      </c>
      <c r="AS3836" s="2" t="str">
        <f>_xlfn.IFNA(IF(VLOOKUP(all_resi[[#This Row],[No. Waybill]],settle_reconcile[No. Waybill],1,0)="","Recon","Recon"),"-")</f>
        <v>Recon</v>
      </c>
      <c r="AT3836" s="2">
        <f>all_resi[[#This Row],[Nilai COD]]-all_resi[[#This Row],[COD Fee]]-all_resi[[#This Row],[Total Biaya Setelah Diskon]]</f>
        <v>67397.5</v>
      </c>
      <c r="AU3836" s="2">
        <f>IF(all_resi[[#This Row],[Waktu Terima]]="","",_xlfn.DAYS(all_resi[[#This Row],[Waktu Terima]],all_resi[[#This Row],[Tanggal Pengiriman]]))</f>
        <v>1</v>
      </c>
    </row>
    <row r="3837" spans="1:47" x14ac:dyDescent="0.25">
      <c r="A3837" s="2" t="s">
        <v>19910</v>
      </c>
      <c r="B3837" s="1">
        <v>46206</v>
      </c>
      <c r="C3837" s="2" t="s">
        <v>42</v>
      </c>
      <c r="D3837" s="2" t="s">
        <v>43</v>
      </c>
      <c r="E3837" s="2" t="s">
        <v>44</v>
      </c>
      <c r="F3837" s="2" t="s">
        <v>45</v>
      </c>
      <c r="G3837" s="2" t="s">
        <v>46</v>
      </c>
      <c r="H3837" s="2" t="s">
        <v>80</v>
      </c>
      <c r="I3837" s="2" t="s">
        <v>19911</v>
      </c>
      <c r="J3837" s="2" t="s">
        <v>20733</v>
      </c>
      <c r="K3837" s="2" t="s">
        <v>132</v>
      </c>
      <c r="L3837" s="2" t="s">
        <v>2410</v>
      </c>
      <c r="M3837" s="2" t="s">
        <v>11808</v>
      </c>
      <c r="N3837" s="2" t="s">
        <v>20734</v>
      </c>
      <c r="O3837">
        <v>1</v>
      </c>
      <c r="P3837" s="2" t="s">
        <v>53</v>
      </c>
      <c r="Q3837">
        <v>100</v>
      </c>
      <c r="R3837">
        <v>0</v>
      </c>
      <c r="S3837" s="2" t="s">
        <v>54</v>
      </c>
      <c r="T3837" s="2" t="s">
        <v>55</v>
      </c>
      <c r="U3837" s="2" t="s">
        <v>305</v>
      </c>
      <c r="V3837" s="2"/>
      <c r="W3837">
        <v>45000</v>
      </c>
      <c r="X3837">
        <v>0</v>
      </c>
      <c r="Y3837">
        <v>0</v>
      </c>
      <c r="Z3837">
        <v>45000</v>
      </c>
      <c r="AB3837" s="2" t="s">
        <v>57</v>
      </c>
      <c r="AC3837">
        <v>18000</v>
      </c>
      <c r="AD3837">
        <v>27000</v>
      </c>
      <c r="AE3837">
        <v>115000</v>
      </c>
      <c r="AF3837">
        <v>1725</v>
      </c>
      <c r="AG3837" s="2" t="s">
        <v>19911</v>
      </c>
      <c r="AH3837" s="2"/>
      <c r="AI3837" s="1">
        <v>46209</v>
      </c>
      <c r="AJ3837" s="2" t="s">
        <v>87</v>
      </c>
      <c r="AK3837" s="2" t="s">
        <v>58</v>
      </c>
      <c r="AM3837" s="2" t="s">
        <v>59</v>
      </c>
      <c r="AP3837" s="2" t="s">
        <v>60</v>
      </c>
      <c r="AQ3837" s="2" t="s">
        <v>41</v>
      </c>
      <c r="AR3837">
        <v>70000</v>
      </c>
      <c r="AS3837" s="2" t="str">
        <f>_xlfn.IFNA(IF(VLOOKUP(all_resi[[#This Row],[No. Waybill]],settle_reconcile[No. Waybill],1,0)="","Recon","Recon"),"-")</f>
        <v>Recon</v>
      </c>
      <c r="AT3837" s="2">
        <f>all_resi[[#This Row],[Nilai COD]]-all_resi[[#This Row],[COD Fee]]-all_resi[[#This Row],[Total Biaya Setelah Diskon]]</f>
        <v>86275</v>
      </c>
      <c r="AU3837" s="2">
        <f>IF(all_resi[[#This Row],[Waktu Terima]]="","",_xlfn.DAYS(all_resi[[#This Row],[Waktu Terima]],all_resi[[#This Row],[Tanggal Pengiriman]]))</f>
        <v>3</v>
      </c>
    </row>
    <row r="3838" spans="1:47" x14ac:dyDescent="0.25">
      <c r="A3838" s="2" t="s">
        <v>19914</v>
      </c>
      <c r="B3838" s="1">
        <v>46206</v>
      </c>
      <c r="C3838" s="2" t="s">
        <v>42</v>
      </c>
      <c r="D3838" s="2" t="s">
        <v>43</v>
      </c>
      <c r="E3838" s="2" t="s">
        <v>44</v>
      </c>
      <c r="F3838" s="2" t="s">
        <v>45</v>
      </c>
      <c r="G3838" s="2" t="s">
        <v>46</v>
      </c>
      <c r="H3838" s="2" t="s">
        <v>80</v>
      </c>
      <c r="I3838" s="2" t="s">
        <v>19915</v>
      </c>
      <c r="J3838" s="2" t="s">
        <v>20735</v>
      </c>
      <c r="K3838" s="2" t="s">
        <v>561</v>
      </c>
      <c r="L3838" s="2" t="s">
        <v>562</v>
      </c>
      <c r="M3838" s="2" t="s">
        <v>20736</v>
      </c>
      <c r="N3838" s="2" t="s">
        <v>20737</v>
      </c>
      <c r="O3838">
        <v>1</v>
      </c>
      <c r="P3838" s="2" t="s">
        <v>53</v>
      </c>
      <c r="Q3838">
        <v>100</v>
      </c>
      <c r="R3838">
        <v>0</v>
      </c>
      <c r="S3838" s="2" t="s">
        <v>54</v>
      </c>
      <c r="T3838" s="2" t="s">
        <v>55</v>
      </c>
      <c r="U3838" s="2" t="s">
        <v>305</v>
      </c>
      <c r="V3838" s="2"/>
      <c r="W3838">
        <v>22000</v>
      </c>
      <c r="X3838">
        <v>0</v>
      </c>
      <c r="Y3838">
        <v>0</v>
      </c>
      <c r="Z3838">
        <v>22000</v>
      </c>
      <c r="AB3838" s="2" t="s">
        <v>57</v>
      </c>
      <c r="AC3838">
        <v>8800</v>
      </c>
      <c r="AD3838">
        <v>13200</v>
      </c>
      <c r="AE3838">
        <v>92000</v>
      </c>
      <c r="AF3838">
        <v>1380</v>
      </c>
      <c r="AG3838" s="2" t="s">
        <v>19915</v>
      </c>
      <c r="AH3838" s="2"/>
      <c r="AI3838" s="1">
        <v>46209</v>
      </c>
      <c r="AJ3838" s="2" t="s">
        <v>87</v>
      </c>
      <c r="AK3838" s="2" t="s">
        <v>58</v>
      </c>
      <c r="AM3838" s="2" t="s">
        <v>59</v>
      </c>
      <c r="AP3838" s="2" t="s">
        <v>60</v>
      </c>
      <c r="AQ3838" s="2" t="s">
        <v>41</v>
      </c>
      <c r="AR3838">
        <v>70000</v>
      </c>
      <c r="AS3838" s="2" t="str">
        <f>_xlfn.IFNA(IF(VLOOKUP(all_resi[[#This Row],[No. Waybill]],settle_reconcile[No. Waybill],1,0)="","Recon","Recon"),"-")</f>
        <v>Recon</v>
      </c>
      <c r="AT3838" s="2">
        <f>all_resi[[#This Row],[Nilai COD]]-all_resi[[#This Row],[COD Fee]]-all_resi[[#This Row],[Total Biaya Setelah Diskon]]</f>
        <v>77420</v>
      </c>
      <c r="AU3838" s="2">
        <f>IF(all_resi[[#This Row],[Waktu Terima]]="","",_xlfn.DAYS(all_resi[[#This Row],[Waktu Terima]],all_resi[[#This Row],[Tanggal Pengiriman]]))</f>
        <v>3</v>
      </c>
    </row>
    <row r="3839" spans="1:47" x14ac:dyDescent="0.25">
      <c r="A3839" s="2" t="s">
        <v>20738</v>
      </c>
      <c r="B3839" s="1">
        <v>46206</v>
      </c>
      <c r="C3839" s="2" t="s">
        <v>42</v>
      </c>
      <c r="D3839" s="2" t="s">
        <v>43</v>
      </c>
      <c r="E3839" s="2" t="s">
        <v>44</v>
      </c>
      <c r="F3839" s="2" t="s">
        <v>45</v>
      </c>
      <c r="G3839" s="2" t="s">
        <v>46</v>
      </c>
      <c r="H3839" s="2" t="s">
        <v>47</v>
      </c>
      <c r="I3839" s="2" t="s">
        <v>20739</v>
      </c>
      <c r="J3839" s="2" t="s">
        <v>20740</v>
      </c>
      <c r="K3839" s="2" t="s">
        <v>121</v>
      </c>
      <c r="L3839" s="2" t="s">
        <v>274</v>
      </c>
      <c r="M3839" s="2" t="s">
        <v>275</v>
      </c>
      <c r="N3839" s="2" t="s">
        <v>20741</v>
      </c>
      <c r="O3839">
        <v>1</v>
      </c>
      <c r="P3839" s="2" t="s">
        <v>53</v>
      </c>
      <c r="Q3839">
        <v>100</v>
      </c>
      <c r="R3839">
        <v>0</v>
      </c>
      <c r="S3839" s="2" t="s">
        <v>54</v>
      </c>
      <c r="T3839" s="2" t="s">
        <v>55</v>
      </c>
      <c r="U3839" s="2" t="s">
        <v>20742</v>
      </c>
      <c r="V3839" s="2"/>
      <c r="W3839">
        <v>68000</v>
      </c>
      <c r="X3839">
        <v>0</v>
      </c>
      <c r="Y3839">
        <v>0</v>
      </c>
      <c r="Z3839">
        <v>68000</v>
      </c>
      <c r="AB3839" s="2" t="s">
        <v>57</v>
      </c>
      <c r="AC3839">
        <v>27200</v>
      </c>
      <c r="AD3839">
        <v>40800</v>
      </c>
      <c r="AE3839">
        <v>132000</v>
      </c>
      <c r="AF3839">
        <v>1980</v>
      </c>
      <c r="AG3839" s="2"/>
      <c r="AH3839" s="2"/>
      <c r="AI3839" s="1"/>
      <c r="AJ3839" s="2"/>
      <c r="AK3839" s="2" t="s">
        <v>67</v>
      </c>
      <c r="AM3839" s="2" t="s">
        <v>59</v>
      </c>
      <c r="AP3839" s="2" t="s">
        <v>60</v>
      </c>
      <c r="AQ3839" s="2" t="s">
        <v>41</v>
      </c>
      <c r="AR3839">
        <v>64000</v>
      </c>
      <c r="AS3839" s="2" t="str">
        <f>_xlfn.IFNA(IF(VLOOKUP(all_resi[[#This Row],[No. Waybill]],settle_reconcile[No. Waybill],1,0)="","Recon","Recon"),"-")</f>
        <v>-</v>
      </c>
      <c r="AT3839" s="2">
        <f>all_resi[[#This Row],[Nilai COD]]-all_resi[[#This Row],[COD Fee]]-all_resi[[#This Row],[Total Biaya Setelah Diskon]]</f>
        <v>89220</v>
      </c>
      <c r="AU3839" s="2" t="str">
        <f>IF(all_resi[[#This Row],[Waktu Terima]]="","",_xlfn.DAYS(all_resi[[#This Row],[Waktu Terima]],all_resi[[#This Row],[Tanggal Pengiriman]]))</f>
        <v/>
      </c>
    </row>
    <row r="3840" spans="1:47" x14ac:dyDescent="0.25">
      <c r="A3840" s="2" t="s">
        <v>19922</v>
      </c>
      <c r="B3840" s="1">
        <v>46206</v>
      </c>
      <c r="C3840" s="2" t="s">
        <v>42</v>
      </c>
      <c r="D3840" s="2" t="s">
        <v>43</v>
      </c>
      <c r="E3840" s="2" t="s">
        <v>44</v>
      </c>
      <c r="F3840" s="2" t="s">
        <v>45</v>
      </c>
      <c r="G3840" s="2" t="s">
        <v>46</v>
      </c>
      <c r="H3840" s="2" t="s">
        <v>47</v>
      </c>
      <c r="I3840" s="2" t="s">
        <v>19923</v>
      </c>
      <c r="J3840" s="2" t="s">
        <v>20743</v>
      </c>
      <c r="K3840" s="2" t="s">
        <v>561</v>
      </c>
      <c r="L3840" s="2" t="s">
        <v>3074</v>
      </c>
      <c r="M3840" s="2" t="s">
        <v>20744</v>
      </c>
      <c r="N3840" s="2" t="s">
        <v>20745</v>
      </c>
      <c r="O3840">
        <v>1</v>
      </c>
      <c r="P3840" s="2" t="s">
        <v>53</v>
      </c>
      <c r="Q3840">
        <v>100</v>
      </c>
      <c r="R3840">
        <v>0</v>
      </c>
      <c r="S3840" s="2" t="s">
        <v>54</v>
      </c>
      <c r="T3840" s="2" t="s">
        <v>55</v>
      </c>
      <c r="U3840" s="2" t="s">
        <v>225</v>
      </c>
      <c r="V3840" s="2"/>
      <c r="W3840">
        <v>32000</v>
      </c>
      <c r="X3840">
        <v>0</v>
      </c>
      <c r="Y3840">
        <v>0</v>
      </c>
      <c r="Z3840">
        <v>32000</v>
      </c>
      <c r="AB3840" s="2" t="s">
        <v>57</v>
      </c>
      <c r="AC3840">
        <v>12800</v>
      </c>
      <c r="AD3840">
        <v>19200</v>
      </c>
      <c r="AE3840">
        <v>136000</v>
      </c>
      <c r="AF3840">
        <v>2040</v>
      </c>
      <c r="AG3840" s="2" t="s">
        <v>19923</v>
      </c>
      <c r="AH3840" s="2"/>
      <c r="AI3840" s="1">
        <v>46209</v>
      </c>
      <c r="AJ3840" s="2"/>
      <c r="AK3840" s="2" t="s">
        <v>58</v>
      </c>
      <c r="AM3840" s="2" t="s">
        <v>59</v>
      </c>
      <c r="AP3840" s="2" t="s">
        <v>60</v>
      </c>
      <c r="AQ3840" s="2" t="s">
        <v>41</v>
      </c>
      <c r="AR3840">
        <v>104000</v>
      </c>
      <c r="AS3840" s="2" t="str">
        <f>_xlfn.IFNA(IF(VLOOKUP(all_resi[[#This Row],[No. Waybill]],settle_reconcile[No. Waybill],1,0)="","Recon","Recon"),"-")</f>
        <v>Recon</v>
      </c>
      <c r="AT3840" s="2">
        <f>all_resi[[#This Row],[Nilai COD]]-all_resi[[#This Row],[COD Fee]]-all_resi[[#This Row],[Total Biaya Setelah Diskon]]</f>
        <v>114760</v>
      </c>
      <c r="AU3840" s="2">
        <f>IF(all_resi[[#This Row],[Waktu Terima]]="","",_xlfn.DAYS(all_resi[[#This Row],[Waktu Terima]],all_resi[[#This Row],[Tanggal Pengiriman]]))</f>
        <v>3</v>
      </c>
    </row>
    <row r="3841" spans="1:47" x14ac:dyDescent="0.25">
      <c r="A3841" s="2" t="s">
        <v>20746</v>
      </c>
      <c r="B3841" s="1">
        <v>46206</v>
      </c>
      <c r="C3841" s="2" t="s">
        <v>42</v>
      </c>
      <c r="D3841" s="2" t="s">
        <v>43</v>
      </c>
      <c r="E3841" s="2" t="s">
        <v>44</v>
      </c>
      <c r="F3841" s="2" t="s">
        <v>45</v>
      </c>
      <c r="G3841" s="2" t="s">
        <v>46</v>
      </c>
      <c r="H3841" s="2" t="s">
        <v>47</v>
      </c>
      <c r="I3841" s="2" t="s">
        <v>20747</v>
      </c>
      <c r="J3841" s="2" t="s">
        <v>17739</v>
      </c>
      <c r="K3841" s="2" t="s">
        <v>388</v>
      </c>
      <c r="L3841" s="2" t="s">
        <v>3767</v>
      </c>
      <c r="M3841" s="2" t="s">
        <v>8208</v>
      </c>
      <c r="N3841" s="2" t="s">
        <v>20748</v>
      </c>
      <c r="O3841">
        <v>1</v>
      </c>
      <c r="P3841" s="2" t="s">
        <v>53</v>
      </c>
      <c r="Q3841">
        <v>100</v>
      </c>
      <c r="R3841">
        <v>0</v>
      </c>
      <c r="S3841" s="2" t="s">
        <v>54</v>
      </c>
      <c r="T3841" s="2" t="s">
        <v>55</v>
      </c>
      <c r="U3841" s="2" t="s">
        <v>207</v>
      </c>
      <c r="V3841" s="2"/>
      <c r="W3841">
        <v>85000</v>
      </c>
      <c r="X3841">
        <v>0</v>
      </c>
      <c r="Y3841">
        <v>0</v>
      </c>
      <c r="Z3841">
        <v>85000</v>
      </c>
      <c r="AB3841" s="2" t="s">
        <v>57</v>
      </c>
      <c r="AC3841">
        <v>34000</v>
      </c>
      <c r="AD3841">
        <v>51000</v>
      </c>
      <c r="AE3841">
        <v>155000</v>
      </c>
      <c r="AF3841">
        <v>2325</v>
      </c>
      <c r="AG3841" s="2"/>
      <c r="AH3841" s="2"/>
      <c r="AI3841" s="1"/>
      <c r="AJ3841" s="2"/>
      <c r="AK3841" s="2" t="s">
        <v>67</v>
      </c>
      <c r="AM3841" s="2" t="s">
        <v>59</v>
      </c>
      <c r="AP3841" s="2" t="s">
        <v>60</v>
      </c>
      <c r="AQ3841" s="2" t="s">
        <v>41</v>
      </c>
      <c r="AR3841">
        <v>70000</v>
      </c>
      <c r="AS3841" s="2" t="str">
        <f>_xlfn.IFNA(IF(VLOOKUP(all_resi[[#This Row],[No. Waybill]],settle_reconcile[No. Waybill],1,0)="","Recon","Recon"),"-")</f>
        <v>-</v>
      </c>
      <c r="AT3841" s="2">
        <f>all_resi[[#This Row],[Nilai COD]]-all_resi[[#This Row],[COD Fee]]-all_resi[[#This Row],[Total Biaya Setelah Diskon]]</f>
        <v>101675</v>
      </c>
      <c r="AU3841" s="2" t="str">
        <f>IF(all_resi[[#This Row],[Waktu Terima]]="","",_xlfn.DAYS(all_resi[[#This Row],[Waktu Terima]],all_resi[[#This Row],[Tanggal Pengiriman]]))</f>
        <v/>
      </c>
    </row>
    <row r="3842" spans="1:47" x14ac:dyDescent="0.25">
      <c r="A3842" s="2" t="s">
        <v>20045</v>
      </c>
      <c r="B3842" s="1">
        <v>46206</v>
      </c>
      <c r="C3842" s="2" t="s">
        <v>42</v>
      </c>
      <c r="D3842" s="2" t="s">
        <v>43</v>
      </c>
      <c r="E3842" s="2" t="s">
        <v>44</v>
      </c>
      <c r="F3842" s="2" t="s">
        <v>45</v>
      </c>
      <c r="G3842" s="2" t="s">
        <v>46</v>
      </c>
      <c r="H3842" s="2" t="s">
        <v>47</v>
      </c>
      <c r="I3842" s="2" t="s">
        <v>20046</v>
      </c>
      <c r="J3842" s="2" t="s">
        <v>20749</v>
      </c>
      <c r="K3842" s="2" t="s">
        <v>69</v>
      </c>
      <c r="L3842" s="2" t="s">
        <v>294</v>
      </c>
      <c r="M3842" s="2" t="s">
        <v>20750</v>
      </c>
      <c r="N3842" s="2" t="s">
        <v>20751</v>
      </c>
      <c r="O3842">
        <v>1</v>
      </c>
      <c r="P3842" s="2" t="s">
        <v>53</v>
      </c>
      <c r="Q3842">
        <v>100</v>
      </c>
      <c r="R3842">
        <v>0</v>
      </c>
      <c r="S3842" s="2" t="s">
        <v>54</v>
      </c>
      <c r="T3842" s="2" t="s">
        <v>55</v>
      </c>
      <c r="U3842" s="2" t="s">
        <v>225</v>
      </c>
      <c r="V3842" s="2"/>
      <c r="W3842">
        <v>54000</v>
      </c>
      <c r="X3842">
        <v>0</v>
      </c>
      <c r="Y3842">
        <v>0</v>
      </c>
      <c r="Z3842">
        <v>54000</v>
      </c>
      <c r="AB3842" s="2" t="s">
        <v>57</v>
      </c>
      <c r="AC3842">
        <v>21600</v>
      </c>
      <c r="AD3842">
        <v>32400</v>
      </c>
      <c r="AE3842">
        <v>158000</v>
      </c>
      <c r="AF3842">
        <v>2370</v>
      </c>
      <c r="AG3842" s="2" t="s">
        <v>20046</v>
      </c>
      <c r="AH3842" s="2"/>
      <c r="AI3842" s="1">
        <v>46210</v>
      </c>
      <c r="AJ3842" s="2"/>
      <c r="AK3842" s="2" t="s">
        <v>58</v>
      </c>
      <c r="AM3842" s="2" t="s">
        <v>59</v>
      </c>
      <c r="AP3842" s="2" t="s">
        <v>60</v>
      </c>
      <c r="AQ3842" s="2" t="s">
        <v>41</v>
      </c>
      <c r="AR3842">
        <v>104000</v>
      </c>
      <c r="AS3842" s="2" t="str">
        <f>_xlfn.IFNA(IF(VLOOKUP(all_resi[[#This Row],[No. Waybill]],settle_reconcile[No. Waybill],1,0)="","Recon","Recon"),"-")</f>
        <v>Recon</v>
      </c>
      <c r="AT3842" s="2">
        <f>all_resi[[#This Row],[Nilai COD]]-all_resi[[#This Row],[COD Fee]]-all_resi[[#This Row],[Total Biaya Setelah Diskon]]</f>
        <v>123230</v>
      </c>
      <c r="AU3842" s="2">
        <f>IF(all_resi[[#This Row],[Waktu Terima]]="","",_xlfn.DAYS(all_resi[[#This Row],[Waktu Terima]],all_resi[[#This Row],[Tanggal Pengiriman]]))</f>
        <v>4</v>
      </c>
    </row>
    <row r="3843" spans="1:47" x14ac:dyDescent="0.25">
      <c r="A3843" s="2" t="s">
        <v>20752</v>
      </c>
      <c r="B3843" s="1">
        <v>46206</v>
      </c>
      <c r="C3843" s="2" t="s">
        <v>42</v>
      </c>
      <c r="D3843" s="2" t="s">
        <v>43</v>
      </c>
      <c r="E3843" s="2" t="s">
        <v>44</v>
      </c>
      <c r="F3843" s="2" t="s">
        <v>45</v>
      </c>
      <c r="G3843" s="2" t="s">
        <v>46</v>
      </c>
      <c r="H3843" s="2" t="s">
        <v>47</v>
      </c>
      <c r="I3843" s="2" t="s">
        <v>20753</v>
      </c>
      <c r="J3843" s="2" t="s">
        <v>20754</v>
      </c>
      <c r="K3843" s="2" t="s">
        <v>75</v>
      </c>
      <c r="L3843" s="2" t="s">
        <v>1873</v>
      </c>
      <c r="M3843" s="2" t="s">
        <v>20755</v>
      </c>
      <c r="N3843" s="2" t="s">
        <v>20756</v>
      </c>
      <c r="O3843">
        <v>1</v>
      </c>
      <c r="P3843" s="2" t="s">
        <v>53</v>
      </c>
      <c r="Q3843">
        <v>100</v>
      </c>
      <c r="R3843">
        <v>0</v>
      </c>
      <c r="S3843" s="2" t="s">
        <v>54</v>
      </c>
      <c r="T3843" s="2" t="s">
        <v>55</v>
      </c>
      <c r="U3843" s="2" t="s">
        <v>225</v>
      </c>
      <c r="V3843" s="2"/>
      <c r="W3843">
        <v>61000</v>
      </c>
      <c r="X3843">
        <v>0</v>
      </c>
      <c r="Y3843">
        <v>0</v>
      </c>
      <c r="Z3843">
        <v>61000</v>
      </c>
      <c r="AB3843" s="2" t="s">
        <v>57</v>
      </c>
      <c r="AC3843">
        <v>24400</v>
      </c>
      <c r="AD3843">
        <v>36600</v>
      </c>
      <c r="AE3843">
        <v>165000</v>
      </c>
      <c r="AF3843">
        <v>2475</v>
      </c>
      <c r="AG3843" s="2"/>
      <c r="AH3843" s="2"/>
      <c r="AI3843" s="1"/>
      <c r="AJ3843" s="2"/>
      <c r="AK3843" s="2" t="s">
        <v>67</v>
      </c>
      <c r="AM3843" s="2" t="s">
        <v>59</v>
      </c>
      <c r="AP3843" s="2" t="s">
        <v>60</v>
      </c>
      <c r="AQ3843" s="2" t="s">
        <v>41</v>
      </c>
      <c r="AR3843">
        <v>104000</v>
      </c>
      <c r="AS3843" s="2" t="str">
        <f>_xlfn.IFNA(IF(VLOOKUP(all_resi[[#This Row],[No. Waybill]],settle_reconcile[No. Waybill],1,0)="","Recon","Recon"),"-")</f>
        <v>-</v>
      </c>
      <c r="AT3843" s="2">
        <f>all_resi[[#This Row],[Nilai COD]]-all_resi[[#This Row],[COD Fee]]-all_resi[[#This Row],[Total Biaya Setelah Diskon]]</f>
        <v>125925</v>
      </c>
      <c r="AU3843" s="2" t="str">
        <f>IF(all_resi[[#This Row],[Waktu Terima]]="","",_xlfn.DAYS(all_resi[[#This Row],[Waktu Terima]],all_resi[[#This Row],[Tanggal Pengiriman]]))</f>
        <v/>
      </c>
    </row>
    <row r="3844" spans="1:47" x14ac:dyDescent="0.25">
      <c r="A3844" s="2" t="s">
        <v>20032</v>
      </c>
      <c r="B3844" s="1">
        <v>46206</v>
      </c>
      <c r="C3844" s="2" t="s">
        <v>42</v>
      </c>
      <c r="D3844" s="2" t="s">
        <v>43</v>
      </c>
      <c r="E3844" s="2" t="s">
        <v>44</v>
      </c>
      <c r="F3844" s="2" t="s">
        <v>45</v>
      </c>
      <c r="G3844" s="2" t="s">
        <v>46</v>
      </c>
      <c r="H3844" s="2" t="s">
        <v>80</v>
      </c>
      <c r="I3844" s="2" t="s">
        <v>20033</v>
      </c>
      <c r="J3844" s="2" t="s">
        <v>20757</v>
      </c>
      <c r="K3844" s="2" t="s">
        <v>82</v>
      </c>
      <c r="L3844" s="2" t="s">
        <v>83</v>
      </c>
      <c r="M3844" s="2" t="s">
        <v>4330</v>
      </c>
      <c r="N3844" s="2" t="s">
        <v>20758</v>
      </c>
      <c r="O3844">
        <v>1</v>
      </c>
      <c r="P3844" s="2" t="s">
        <v>53</v>
      </c>
      <c r="Q3844">
        <v>100</v>
      </c>
      <c r="R3844">
        <v>0</v>
      </c>
      <c r="S3844" s="2" t="s">
        <v>54</v>
      </c>
      <c r="T3844" s="2" t="s">
        <v>55</v>
      </c>
      <c r="U3844" s="2" t="s">
        <v>86</v>
      </c>
      <c r="V3844" s="2"/>
      <c r="W3844">
        <v>47000</v>
      </c>
      <c r="X3844">
        <v>0</v>
      </c>
      <c r="Y3844">
        <v>0</v>
      </c>
      <c r="Z3844">
        <v>47000</v>
      </c>
      <c r="AB3844" s="2" t="s">
        <v>57</v>
      </c>
      <c r="AC3844">
        <v>18800</v>
      </c>
      <c r="AD3844">
        <v>28200</v>
      </c>
      <c r="AE3844">
        <v>107000</v>
      </c>
      <c r="AF3844">
        <v>1605</v>
      </c>
      <c r="AG3844" s="2" t="s">
        <v>20033</v>
      </c>
      <c r="AH3844" s="2"/>
      <c r="AI3844" s="1">
        <v>46210</v>
      </c>
      <c r="AJ3844" s="2" t="s">
        <v>87</v>
      </c>
      <c r="AK3844" s="2" t="s">
        <v>58</v>
      </c>
      <c r="AM3844" s="2" t="s">
        <v>59</v>
      </c>
      <c r="AP3844" s="2" t="s">
        <v>60</v>
      </c>
      <c r="AQ3844" s="2" t="s">
        <v>41</v>
      </c>
      <c r="AR3844">
        <v>60000</v>
      </c>
      <c r="AS3844" s="2" t="str">
        <f>_xlfn.IFNA(IF(VLOOKUP(all_resi[[#This Row],[No. Waybill]],settle_reconcile[No. Waybill],1,0)="","Recon","Recon"),"-")</f>
        <v>Recon</v>
      </c>
      <c r="AT3844" s="2">
        <f>all_resi[[#This Row],[Nilai COD]]-all_resi[[#This Row],[COD Fee]]-all_resi[[#This Row],[Total Biaya Setelah Diskon]]</f>
        <v>77195</v>
      </c>
      <c r="AU3844" s="2">
        <f>IF(all_resi[[#This Row],[Waktu Terima]]="","",_xlfn.DAYS(all_resi[[#This Row],[Waktu Terima]],all_resi[[#This Row],[Tanggal Pengiriman]]))</f>
        <v>4</v>
      </c>
    </row>
    <row r="3845" spans="1:47" x14ac:dyDescent="0.25">
      <c r="A3845" s="2" t="s">
        <v>20759</v>
      </c>
      <c r="B3845" s="1">
        <v>46206</v>
      </c>
      <c r="C3845" s="2" t="s">
        <v>42</v>
      </c>
      <c r="D3845" s="2" t="s">
        <v>43</v>
      </c>
      <c r="E3845" s="2" t="s">
        <v>44</v>
      </c>
      <c r="F3845" s="2" t="s">
        <v>45</v>
      </c>
      <c r="G3845" s="2" t="s">
        <v>46</v>
      </c>
      <c r="H3845" s="2" t="s">
        <v>47</v>
      </c>
      <c r="I3845" s="2" t="s">
        <v>20760</v>
      </c>
      <c r="J3845" s="2" t="s">
        <v>20761</v>
      </c>
      <c r="K3845" s="2" t="s">
        <v>209</v>
      </c>
      <c r="L3845" s="2" t="s">
        <v>1322</v>
      </c>
      <c r="M3845" s="2" t="s">
        <v>8310</v>
      </c>
      <c r="N3845" s="2" t="s">
        <v>20762</v>
      </c>
      <c r="O3845">
        <v>1</v>
      </c>
      <c r="P3845" s="2" t="s">
        <v>53</v>
      </c>
      <c r="Q3845">
        <v>100</v>
      </c>
      <c r="R3845">
        <v>0</v>
      </c>
      <c r="S3845" s="2" t="s">
        <v>54</v>
      </c>
      <c r="T3845" s="2" t="s">
        <v>55</v>
      </c>
      <c r="U3845" s="2" t="s">
        <v>225</v>
      </c>
      <c r="V3845" s="2"/>
      <c r="W3845">
        <v>52000</v>
      </c>
      <c r="X3845">
        <v>0</v>
      </c>
      <c r="Y3845">
        <v>0</v>
      </c>
      <c r="Z3845">
        <v>52000</v>
      </c>
      <c r="AB3845" s="2" t="s">
        <v>57</v>
      </c>
      <c r="AC3845">
        <v>20800</v>
      </c>
      <c r="AD3845">
        <v>31200</v>
      </c>
      <c r="AE3845">
        <v>156000</v>
      </c>
      <c r="AF3845">
        <v>2340</v>
      </c>
      <c r="AG3845" s="2"/>
      <c r="AH3845" s="2"/>
      <c r="AI3845" s="1"/>
      <c r="AJ3845" s="2"/>
      <c r="AK3845" s="2" t="s">
        <v>67</v>
      </c>
      <c r="AM3845" s="2" t="s">
        <v>59</v>
      </c>
      <c r="AP3845" s="2" t="s">
        <v>60</v>
      </c>
      <c r="AQ3845" s="2" t="s">
        <v>41</v>
      </c>
      <c r="AR3845">
        <v>104000</v>
      </c>
      <c r="AS3845" s="2" t="str">
        <f>_xlfn.IFNA(IF(VLOOKUP(all_resi[[#This Row],[No. Waybill]],settle_reconcile[No. Waybill],1,0)="","Recon","Recon"),"-")</f>
        <v>-</v>
      </c>
      <c r="AT3845" s="2">
        <f>all_resi[[#This Row],[Nilai COD]]-all_resi[[#This Row],[COD Fee]]-all_resi[[#This Row],[Total Biaya Setelah Diskon]]</f>
        <v>122460</v>
      </c>
      <c r="AU3845" s="2" t="str">
        <f>IF(all_resi[[#This Row],[Waktu Terima]]="","",_xlfn.DAYS(all_resi[[#This Row],[Waktu Terima]],all_resi[[#This Row],[Tanggal Pengiriman]]))</f>
        <v/>
      </c>
    </row>
    <row r="3846" spans="1:47" x14ac:dyDescent="0.25">
      <c r="A3846" s="2" t="s">
        <v>20058</v>
      </c>
      <c r="B3846" s="1">
        <v>46206</v>
      </c>
      <c r="C3846" s="2" t="s">
        <v>42</v>
      </c>
      <c r="D3846" s="2" t="s">
        <v>43</v>
      </c>
      <c r="E3846" s="2" t="s">
        <v>44</v>
      </c>
      <c r="F3846" s="2" t="s">
        <v>45</v>
      </c>
      <c r="G3846" s="2" t="s">
        <v>46</v>
      </c>
      <c r="H3846" s="2" t="s">
        <v>80</v>
      </c>
      <c r="I3846" s="2" t="s">
        <v>20059</v>
      </c>
      <c r="J3846" s="2" t="s">
        <v>20763</v>
      </c>
      <c r="K3846" s="2" t="s">
        <v>69</v>
      </c>
      <c r="L3846" s="2" t="s">
        <v>467</v>
      </c>
      <c r="M3846" s="2" t="s">
        <v>4014</v>
      </c>
      <c r="N3846" s="2" t="s">
        <v>20764</v>
      </c>
      <c r="O3846">
        <v>1</v>
      </c>
      <c r="P3846" s="2" t="s">
        <v>53</v>
      </c>
      <c r="Q3846">
        <v>100</v>
      </c>
      <c r="R3846">
        <v>0</v>
      </c>
      <c r="S3846" s="2" t="s">
        <v>54</v>
      </c>
      <c r="T3846" s="2" t="s">
        <v>55</v>
      </c>
      <c r="U3846" s="2" t="s">
        <v>86</v>
      </c>
      <c r="V3846" s="2"/>
      <c r="W3846">
        <v>38000</v>
      </c>
      <c r="X3846">
        <v>0</v>
      </c>
      <c r="Y3846">
        <v>0</v>
      </c>
      <c r="Z3846">
        <v>38000</v>
      </c>
      <c r="AB3846" s="2" t="s">
        <v>57</v>
      </c>
      <c r="AC3846">
        <v>15200</v>
      </c>
      <c r="AD3846">
        <v>22800</v>
      </c>
      <c r="AE3846">
        <v>98000</v>
      </c>
      <c r="AF3846">
        <v>1470</v>
      </c>
      <c r="AG3846" s="2" t="s">
        <v>20059</v>
      </c>
      <c r="AH3846" s="2"/>
      <c r="AI3846" s="1">
        <v>46210</v>
      </c>
      <c r="AJ3846" s="2" t="s">
        <v>87</v>
      </c>
      <c r="AK3846" s="2" t="s">
        <v>58</v>
      </c>
      <c r="AM3846" s="2" t="s">
        <v>59</v>
      </c>
      <c r="AP3846" s="2" t="s">
        <v>60</v>
      </c>
      <c r="AQ3846" s="2" t="s">
        <v>41</v>
      </c>
      <c r="AR3846">
        <v>60000</v>
      </c>
      <c r="AS3846" s="2" t="str">
        <f>_xlfn.IFNA(IF(VLOOKUP(all_resi[[#This Row],[No. Waybill]],settle_reconcile[No. Waybill],1,0)="","Recon","Recon"),"-")</f>
        <v>Recon</v>
      </c>
      <c r="AT3846" s="2">
        <f>all_resi[[#This Row],[Nilai COD]]-all_resi[[#This Row],[COD Fee]]-all_resi[[#This Row],[Total Biaya Setelah Diskon]]</f>
        <v>73730</v>
      </c>
      <c r="AU3846" s="2">
        <f>IF(all_resi[[#This Row],[Waktu Terima]]="","",_xlfn.DAYS(all_resi[[#This Row],[Waktu Terima]],all_resi[[#This Row],[Tanggal Pengiriman]]))</f>
        <v>4</v>
      </c>
    </row>
    <row r="3847" spans="1:47" x14ac:dyDescent="0.25">
      <c r="A3847" s="2" t="s">
        <v>20765</v>
      </c>
      <c r="B3847" s="1">
        <v>46206</v>
      </c>
      <c r="C3847" s="2" t="s">
        <v>42</v>
      </c>
      <c r="D3847" s="2" t="s">
        <v>43</v>
      </c>
      <c r="E3847" s="2" t="s">
        <v>44</v>
      </c>
      <c r="F3847" s="2" t="s">
        <v>45</v>
      </c>
      <c r="G3847" s="2" t="s">
        <v>46</v>
      </c>
      <c r="H3847" s="2" t="s">
        <v>47</v>
      </c>
      <c r="I3847" s="2" t="s">
        <v>20766</v>
      </c>
      <c r="J3847" s="2" t="s">
        <v>20767</v>
      </c>
      <c r="K3847" s="2" t="s">
        <v>171</v>
      </c>
      <c r="L3847" s="2" t="s">
        <v>1453</v>
      </c>
      <c r="M3847" s="2" t="s">
        <v>17558</v>
      </c>
      <c r="N3847" s="2" t="s">
        <v>20768</v>
      </c>
      <c r="O3847">
        <v>1</v>
      </c>
      <c r="P3847" s="2" t="s">
        <v>53</v>
      </c>
      <c r="Q3847">
        <v>100</v>
      </c>
      <c r="R3847">
        <v>0</v>
      </c>
      <c r="S3847" s="2" t="s">
        <v>54</v>
      </c>
      <c r="T3847" s="2" t="s">
        <v>55</v>
      </c>
      <c r="U3847" s="2" t="s">
        <v>225</v>
      </c>
      <c r="V3847" s="2"/>
      <c r="W3847">
        <v>38000</v>
      </c>
      <c r="X3847">
        <v>0</v>
      </c>
      <c r="Y3847">
        <v>0</v>
      </c>
      <c r="Z3847">
        <v>38000</v>
      </c>
      <c r="AB3847" s="2" t="s">
        <v>57</v>
      </c>
      <c r="AC3847">
        <v>15200</v>
      </c>
      <c r="AD3847">
        <v>22800</v>
      </c>
      <c r="AE3847">
        <v>142000</v>
      </c>
      <c r="AF3847">
        <v>2130</v>
      </c>
      <c r="AG3847" s="2"/>
      <c r="AH3847" s="2"/>
      <c r="AI3847" s="1"/>
      <c r="AJ3847" s="2"/>
      <c r="AK3847" s="2" t="s">
        <v>67</v>
      </c>
      <c r="AM3847" s="2" t="s">
        <v>59</v>
      </c>
      <c r="AP3847" s="2" t="s">
        <v>60</v>
      </c>
      <c r="AQ3847" s="2" t="s">
        <v>41</v>
      </c>
      <c r="AR3847">
        <v>104000</v>
      </c>
      <c r="AS3847" s="2" t="str">
        <f>_xlfn.IFNA(IF(VLOOKUP(all_resi[[#This Row],[No. Waybill]],settle_reconcile[No. Waybill],1,0)="","Recon","Recon"),"-")</f>
        <v>-</v>
      </c>
      <c r="AT3847" s="2">
        <f>all_resi[[#This Row],[Nilai COD]]-all_resi[[#This Row],[COD Fee]]-all_resi[[#This Row],[Total Biaya Setelah Diskon]]</f>
        <v>117070</v>
      </c>
      <c r="AU3847" s="2" t="str">
        <f>IF(all_resi[[#This Row],[Waktu Terima]]="","",_xlfn.DAYS(all_resi[[#This Row],[Waktu Terima]],all_resi[[#This Row],[Tanggal Pengiriman]]))</f>
        <v/>
      </c>
    </row>
    <row r="3848" spans="1:47" x14ac:dyDescent="0.25">
      <c r="A3848" s="2" t="s">
        <v>20769</v>
      </c>
      <c r="B3848" s="1">
        <v>46206</v>
      </c>
      <c r="C3848" s="2" t="s">
        <v>42</v>
      </c>
      <c r="D3848" s="2" t="s">
        <v>43</v>
      </c>
      <c r="E3848" s="2" t="s">
        <v>44</v>
      </c>
      <c r="F3848" s="2" t="s">
        <v>45</v>
      </c>
      <c r="G3848" s="2" t="s">
        <v>46</v>
      </c>
      <c r="H3848" s="2" t="s">
        <v>47</v>
      </c>
      <c r="I3848" s="2" t="s">
        <v>20770</v>
      </c>
      <c r="J3848" s="2" t="s">
        <v>20771</v>
      </c>
      <c r="K3848" s="2" t="s">
        <v>171</v>
      </c>
      <c r="L3848" s="2" t="s">
        <v>401</v>
      </c>
      <c r="M3848" s="2" t="s">
        <v>3540</v>
      </c>
      <c r="N3848" s="2" t="s">
        <v>20772</v>
      </c>
      <c r="O3848">
        <v>1</v>
      </c>
      <c r="P3848" s="2" t="s">
        <v>53</v>
      </c>
      <c r="Q3848">
        <v>100</v>
      </c>
      <c r="R3848">
        <v>0</v>
      </c>
      <c r="S3848" s="2" t="s">
        <v>54</v>
      </c>
      <c r="T3848" s="2" t="s">
        <v>55</v>
      </c>
      <c r="U3848" s="2" t="s">
        <v>225</v>
      </c>
      <c r="V3848" s="2"/>
      <c r="W3848">
        <v>30000</v>
      </c>
      <c r="X3848">
        <v>0</v>
      </c>
      <c r="Y3848">
        <v>0</v>
      </c>
      <c r="Z3848">
        <v>30000</v>
      </c>
      <c r="AB3848" s="2" t="s">
        <v>57</v>
      </c>
      <c r="AC3848">
        <v>12000</v>
      </c>
      <c r="AD3848">
        <v>18000</v>
      </c>
      <c r="AE3848">
        <v>134000</v>
      </c>
      <c r="AF3848">
        <v>2010</v>
      </c>
      <c r="AG3848" s="2"/>
      <c r="AH3848" s="2"/>
      <c r="AI3848" s="1"/>
      <c r="AJ3848" s="2"/>
      <c r="AK3848" s="2" t="s">
        <v>67</v>
      </c>
      <c r="AM3848" s="2" t="s">
        <v>59</v>
      </c>
      <c r="AP3848" s="2" t="s">
        <v>60</v>
      </c>
      <c r="AQ3848" s="2" t="s">
        <v>41</v>
      </c>
      <c r="AR3848">
        <v>104000</v>
      </c>
      <c r="AS3848" s="2" t="str">
        <f>_xlfn.IFNA(IF(VLOOKUP(all_resi[[#This Row],[No. Waybill]],settle_reconcile[No. Waybill],1,0)="","Recon","Recon"),"-")</f>
        <v>-</v>
      </c>
      <c r="AT3848" s="2">
        <f>all_resi[[#This Row],[Nilai COD]]-all_resi[[#This Row],[COD Fee]]-all_resi[[#This Row],[Total Biaya Setelah Diskon]]</f>
        <v>113990</v>
      </c>
      <c r="AU3848" s="2" t="str">
        <f>IF(all_resi[[#This Row],[Waktu Terima]]="","",_xlfn.DAYS(all_resi[[#This Row],[Waktu Terima]],all_resi[[#This Row],[Tanggal Pengiriman]]))</f>
        <v/>
      </c>
    </row>
    <row r="3849" spans="1:47" x14ac:dyDescent="0.25">
      <c r="A3849" s="2" t="s">
        <v>20773</v>
      </c>
      <c r="B3849" s="1">
        <v>46206</v>
      </c>
      <c r="C3849" s="2" t="s">
        <v>42</v>
      </c>
      <c r="D3849" s="2" t="s">
        <v>43</v>
      </c>
      <c r="E3849" s="2" t="s">
        <v>44</v>
      </c>
      <c r="F3849" s="2" t="s">
        <v>45</v>
      </c>
      <c r="G3849" s="2" t="s">
        <v>46</v>
      </c>
      <c r="H3849" s="2" t="s">
        <v>47</v>
      </c>
      <c r="I3849" s="2" t="s">
        <v>20774</v>
      </c>
      <c r="J3849" s="2" t="s">
        <v>20775</v>
      </c>
      <c r="K3849" s="2" t="s">
        <v>265</v>
      </c>
      <c r="L3849" s="2" t="s">
        <v>1338</v>
      </c>
      <c r="M3849" s="2" t="s">
        <v>20776</v>
      </c>
      <c r="N3849" s="2" t="s">
        <v>20777</v>
      </c>
      <c r="O3849">
        <v>1</v>
      </c>
      <c r="P3849" s="2" t="s">
        <v>53</v>
      </c>
      <c r="Q3849">
        <v>100</v>
      </c>
      <c r="R3849">
        <v>0</v>
      </c>
      <c r="S3849" s="2" t="s">
        <v>54</v>
      </c>
      <c r="T3849" s="2" t="s">
        <v>55</v>
      </c>
      <c r="U3849" s="2" t="s">
        <v>225</v>
      </c>
      <c r="V3849" s="2"/>
      <c r="W3849">
        <v>49000</v>
      </c>
      <c r="X3849">
        <v>0</v>
      </c>
      <c r="Y3849">
        <v>0</v>
      </c>
      <c r="Z3849">
        <v>49000</v>
      </c>
      <c r="AB3849" s="2" t="s">
        <v>57</v>
      </c>
      <c r="AC3849">
        <v>19600</v>
      </c>
      <c r="AD3849">
        <v>29400</v>
      </c>
      <c r="AE3849">
        <v>158000</v>
      </c>
      <c r="AF3849">
        <v>2370</v>
      </c>
      <c r="AG3849" s="2" t="s">
        <v>20774</v>
      </c>
      <c r="AH3849" s="2"/>
      <c r="AI3849" s="1">
        <v>46211</v>
      </c>
      <c r="AJ3849" s="2"/>
      <c r="AK3849" s="2" t="s">
        <v>58</v>
      </c>
      <c r="AM3849" s="2" t="s">
        <v>59</v>
      </c>
      <c r="AP3849" s="2" t="s">
        <v>60</v>
      </c>
      <c r="AQ3849" s="2" t="s">
        <v>41</v>
      </c>
      <c r="AR3849">
        <v>109000</v>
      </c>
      <c r="AS3849" s="2" t="str">
        <f>_xlfn.IFNA(IF(VLOOKUP(all_resi[[#This Row],[No. Waybill]],settle_reconcile[No. Waybill],1,0)="","Recon","Recon"),"-")</f>
        <v>-</v>
      </c>
      <c r="AT3849" s="2">
        <f>all_resi[[#This Row],[Nilai COD]]-all_resi[[#This Row],[COD Fee]]-all_resi[[#This Row],[Total Biaya Setelah Diskon]]</f>
        <v>126230</v>
      </c>
      <c r="AU3849" s="2">
        <f>IF(all_resi[[#This Row],[Waktu Terima]]="","",_xlfn.DAYS(all_resi[[#This Row],[Waktu Terima]],all_resi[[#This Row],[Tanggal Pengiriman]]))</f>
        <v>5</v>
      </c>
    </row>
    <row r="3850" spans="1:47" x14ac:dyDescent="0.25">
      <c r="A3850" s="2" t="s">
        <v>20778</v>
      </c>
      <c r="B3850" s="1">
        <v>46206</v>
      </c>
      <c r="C3850" s="2" t="s">
        <v>42</v>
      </c>
      <c r="D3850" s="2" t="s">
        <v>43</v>
      </c>
      <c r="E3850" s="2" t="s">
        <v>44</v>
      </c>
      <c r="F3850" s="2" t="s">
        <v>45</v>
      </c>
      <c r="G3850" s="2" t="s">
        <v>46</v>
      </c>
      <c r="H3850" s="2" t="s">
        <v>80</v>
      </c>
      <c r="I3850" s="2" t="s">
        <v>20779</v>
      </c>
      <c r="J3850" s="2" t="s">
        <v>20780</v>
      </c>
      <c r="K3850" s="2" t="s">
        <v>183</v>
      </c>
      <c r="L3850" s="2" t="s">
        <v>3212</v>
      </c>
      <c r="M3850" s="2" t="s">
        <v>8985</v>
      </c>
      <c r="N3850" s="2" t="s">
        <v>20781</v>
      </c>
      <c r="O3850">
        <v>1</v>
      </c>
      <c r="P3850" s="2" t="s">
        <v>53</v>
      </c>
      <c r="Q3850">
        <v>100</v>
      </c>
      <c r="R3850">
        <v>0</v>
      </c>
      <c r="S3850" s="2" t="s">
        <v>54</v>
      </c>
      <c r="T3850" s="2" t="s">
        <v>55</v>
      </c>
      <c r="U3850" s="2" t="s">
        <v>86</v>
      </c>
      <c r="V3850" s="2"/>
      <c r="W3850">
        <v>82000</v>
      </c>
      <c r="X3850">
        <v>0</v>
      </c>
      <c r="Y3850">
        <v>0</v>
      </c>
      <c r="Z3850">
        <v>82000</v>
      </c>
      <c r="AB3850" s="2" t="s">
        <v>57</v>
      </c>
      <c r="AC3850">
        <v>32800</v>
      </c>
      <c r="AD3850">
        <v>49200</v>
      </c>
      <c r="AE3850">
        <v>158000</v>
      </c>
      <c r="AF3850">
        <v>2370</v>
      </c>
      <c r="AG3850" s="2"/>
      <c r="AH3850" s="2"/>
      <c r="AI3850" s="1"/>
      <c r="AJ3850" s="2" t="s">
        <v>87</v>
      </c>
      <c r="AK3850" s="2" t="s">
        <v>67</v>
      </c>
      <c r="AM3850" s="2" t="s">
        <v>59</v>
      </c>
      <c r="AP3850" s="2" t="s">
        <v>60</v>
      </c>
      <c r="AQ3850" s="2" t="s">
        <v>41</v>
      </c>
      <c r="AR3850">
        <v>76000</v>
      </c>
      <c r="AS3850" s="2" t="str">
        <f>_xlfn.IFNA(IF(VLOOKUP(all_resi[[#This Row],[No. Waybill]],settle_reconcile[No. Waybill],1,0)="","Recon","Recon"),"-")</f>
        <v>-</v>
      </c>
      <c r="AT3850" s="2">
        <f>all_resi[[#This Row],[Nilai COD]]-all_resi[[#This Row],[COD Fee]]-all_resi[[#This Row],[Total Biaya Setelah Diskon]]</f>
        <v>106430</v>
      </c>
      <c r="AU3850" s="2" t="str">
        <f>IF(all_resi[[#This Row],[Waktu Terima]]="","",_xlfn.DAYS(all_resi[[#This Row],[Waktu Terima]],all_resi[[#This Row],[Tanggal Pengiriman]]))</f>
        <v/>
      </c>
    </row>
    <row r="3851" spans="1:47" x14ac:dyDescent="0.25">
      <c r="A3851" s="2" t="s">
        <v>20782</v>
      </c>
      <c r="B3851" s="1">
        <v>46206</v>
      </c>
      <c r="C3851" s="2" t="s">
        <v>42</v>
      </c>
      <c r="D3851" s="2" t="s">
        <v>43</v>
      </c>
      <c r="E3851" s="2" t="s">
        <v>44</v>
      </c>
      <c r="F3851" s="2" t="s">
        <v>45</v>
      </c>
      <c r="G3851" s="2" t="s">
        <v>46</v>
      </c>
      <c r="H3851" s="2" t="s">
        <v>47</v>
      </c>
      <c r="I3851" s="2" t="s">
        <v>20783</v>
      </c>
      <c r="J3851" s="2" t="s">
        <v>20784</v>
      </c>
      <c r="K3851" s="2" t="s">
        <v>437</v>
      </c>
      <c r="L3851" s="2" t="s">
        <v>1270</v>
      </c>
      <c r="M3851" s="2" t="s">
        <v>20785</v>
      </c>
      <c r="N3851" s="2" t="s">
        <v>20786</v>
      </c>
      <c r="O3851">
        <v>1</v>
      </c>
      <c r="P3851" s="2" t="s">
        <v>53</v>
      </c>
      <c r="Q3851">
        <v>100</v>
      </c>
      <c r="R3851">
        <v>0</v>
      </c>
      <c r="S3851" s="2" t="s">
        <v>54</v>
      </c>
      <c r="T3851" s="2" t="s">
        <v>55</v>
      </c>
      <c r="U3851" s="2" t="s">
        <v>225</v>
      </c>
      <c r="V3851" s="2"/>
      <c r="W3851">
        <v>49000</v>
      </c>
      <c r="X3851">
        <v>0</v>
      </c>
      <c r="Y3851">
        <v>0</v>
      </c>
      <c r="Z3851">
        <v>49000</v>
      </c>
      <c r="AB3851" s="2" t="s">
        <v>57</v>
      </c>
      <c r="AC3851">
        <v>19600</v>
      </c>
      <c r="AD3851">
        <v>29400</v>
      </c>
      <c r="AE3851">
        <v>153000</v>
      </c>
      <c r="AF3851">
        <v>2295</v>
      </c>
      <c r="AG3851" s="2" t="s">
        <v>20783</v>
      </c>
      <c r="AH3851" s="2"/>
      <c r="AI3851" s="1">
        <v>46211</v>
      </c>
      <c r="AJ3851" s="2"/>
      <c r="AK3851" s="2" t="s">
        <v>58</v>
      </c>
      <c r="AM3851" s="2" t="s">
        <v>59</v>
      </c>
      <c r="AP3851" s="2" t="s">
        <v>60</v>
      </c>
      <c r="AQ3851" s="2" t="s">
        <v>41</v>
      </c>
      <c r="AR3851">
        <v>104000</v>
      </c>
      <c r="AS3851" s="2" t="str">
        <f>_xlfn.IFNA(IF(VLOOKUP(all_resi[[#This Row],[No. Waybill]],settle_reconcile[No. Waybill],1,0)="","Recon","Recon"),"-")</f>
        <v>-</v>
      </c>
      <c r="AT3851" s="2">
        <f>all_resi[[#This Row],[Nilai COD]]-all_resi[[#This Row],[COD Fee]]-all_resi[[#This Row],[Total Biaya Setelah Diskon]]</f>
        <v>121305</v>
      </c>
      <c r="AU3851" s="2">
        <f>IF(all_resi[[#This Row],[Waktu Terima]]="","",_xlfn.DAYS(all_resi[[#This Row],[Waktu Terima]],all_resi[[#This Row],[Tanggal Pengiriman]]))</f>
        <v>5</v>
      </c>
    </row>
    <row r="3852" spans="1:47" x14ac:dyDescent="0.25">
      <c r="A3852" s="2" t="s">
        <v>20056</v>
      </c>
      <c r="B3852" s="1">
        <v>46206</v>
      </c>
      <c r="C3852" s="2" t="s">
        <v>42</v>
      </c>
      <c r="D3852" s="2" t="s">
        <v>43</v>
      </c>
      <c r="E3852" s="2" t="s">
        <v>44</v>
      </c>
      <c r="F3852" s="2" t="s">
        <v>45</v>
      </c>
      <c r="G3852" s="2" t="s">
        <v>46</v>
      </c>
      <c r="H3852" s="2" t="s">
        <v>80</v>
      </c>
      <c r="I3852" s="2" t="s">
        <v>20057</v>
      </c>
      <c r="J3852" s="2" t="s">
        <v>20787</v>
      </c>
      <c r="K3852" s="2" t="s">
        <v>132</v>
      </c>
      <c r="L3852" s="2" t="s">
        <v>544</v>
      </c>
      <c r="M3852" s="2" t="s">
        <v>545</v>
      </c>
      <c r="N3852" s="2" t="s">
        <v>20788</v>
      </c>
      <c r="O3852">
        <v>1</v>
      </c>
      <c r="P3852" s="2" t="s">
        <v>53</v>
      </c>
      <c r="Q3852">
        <v>100</v>
      </c>
      <c r="R3852">
        <v>0</v>
      </c>
      <c r="S3852" s="2" t="s">
        <v>54</v>
      </c>
      <c r="T3852" s="2" t="s">
        <v>55</v>
      </c>
      <c r="U3852" s="2" t="s">
        <v>305</v>
      </c>
      <c r="V3852" s="2"/>
      <c r="W3852">
        <v>37000</v>
      </c>
      <c r="X3852">
        <v>0</v>
      </c>
      <c r="Y3852">
        <v>0</v>
      </c>
      <c r="Z3852">
        <v>37000</v>
      </c>
      <c r="AB3852" s="2" t="s">
        <v>57</v>
      </c>
      <c r="AC3852">
        <v>14800</v>
      </c>
      <c r="AD3852">
        <v>22200</v>
      </c>
      <c r="AE3852">
        <v>107000</v>
      </c>
      <c r="AF3852">
        <v>1605</v>
      </c>
      <c r="AG3852" s="2" t="s">
        <v>20057</v>
      </c>
      <c r="AH3852" s="2"/>
      <c r="AI3852" s="1">
        <v>46210</v>
      </c>
      <c r="AJ3852" s="2" t="s">
        <v>87</v>
      </c>
      <c r="AK3852" s="2" t="s">
        <v>58</v>
      </c>
      <c r="AM3852" s="2" t="s">
        <v>59</v>
      </c>
      <c r="AP3852" s="2" t="s">
        <v>60</v>
      </c>
      <c r="AQ3852" s="2" t="s">
        <v>41</v>
      </c>
      <c r="AR3852">
        <v>70000</v>
      </c>
      <c r="AS3852" s="2" t="str">
        <f>_xlfn.IFNA(IF(VLOOKUP(all_resi[[#This Row],[No. Waybill]],settle_reconcile[No. Waybill],1,0)="","Recon","Recon"),"-")</f>
        <v>Recon</v>
      </c>
      <c r="AT3852" s="2">
        <f>all_resi[[#This Row],[Nilai COD]]-all_resi[[#This Row],[COD Fee]]-all_resi[[#This Row],[Total Biaya Setelah Diskon]]</f>
        <v>83195</v>
      </c>
      <c r="AU3852" s="2">
        <f>IF(all_resi[[#This Row],[Waktu Terima]]="","",_xlfn.DAYS(all_resi[[#This Row],[Waktu Terima]],all_resi[[#This Row],[Tanggal Pengiriman]]))</f>
        <v>4</v>
      </c>
    </row>
    <row r="3853" spans="1:47" x14ac:dyDescent="0.25">
      <c r="A3853" s="2" t="s">
        <v>20789</v>
      </c>
      <c r="B3853" s="1">
        <v>46206</v>
      </c>
      <c r="C3853" s="2" t="s">
        <v>42</v>
      </c>
      <c r="D3853" s="2" t="s">
        <v>43</v>
      </c>
      <c r="E3853" s="2" t="s">
        <v>44</v>
      </c>
      <c r="F3853" s="2" t="s">
        <v>45</v>
      </c>
      <c r="G3853" s="2" t="s">
        <v>46</v>
      </c>
      <c r="H3853" s="2" t="s">
        <v>47</v>
      </c>
      <c r="I3853" s="2" t="s">
        <v>20790</v>
      </c>
      <c r="J3853" s="2" t="s">
        <v>20791</v>
      </c>
      <c r="K3853" s="2" t="s">
        <v>126</v>
      </c>
      <c r="L3853" s="2" t="s">
        <v>1468</v>
      </c>
      <c r="M3853" s="2" t="s">
        <v>2194</v>
      </c>
      <c r="N3853" s="2" t="s">
        <v>20792</v>
      </c>
      <c r="O3853">
        <v>1</v>
      </c>
      <c r="P3853" s="2" t="s">
        <v>53</v>
      </c>
      <c r="Q3853">
        <v>100</v>
      </c>
      <c r="R3853">
        <v>0</v>
      </c>
      <c r="S3853" s="2" t="s">
        <v>54</v>
      </c>
      <c r="T3853" s="2" t="s">
        <v>55</v>
      </c>
      <c r="U3853" s="2" t="s">
        <v>207</v>
      </c>
      <c r="V3853" s="2"/>
      <c r="W3853">
        <v>60000</v>
      </c>
      <c r="X3853">
        <v>0</v>
      </c>
      <c r="Y3853">
        <v>0</v>
      </c>
      <c r="Z3853">
        <v>60000</v>
      </c>
      <c r="AB3853" s="2" t="s">
        <v>57</v>
      </c>
      <c r="AC3853">
        <v>24000</v>
      </c>
      <c r="AD3853">
        <v>36000</v>
      </c>
      <c r="AE3853">
        <v>130000</v>
      </c>
      <c r="AF3853">
        <v>1950</v>
      </c>
      <c r="AG3853" s="2" t="s">
        <v>20790</v>
      </c>
      <c r="AH3853" s="2"/>
      <c r="AI3853" s="1">
        <v>46211</v>
      </c>
      <c r="AJ3853" s="2"/>
      <c r="AK3853" s="2" t="s">
        <v>58</v>
      </c>
      <c r="AM3853" s="2" t="s">
        <v>59</v>
      </c>
      <c r="AP3853" s="2" t="s">
        <v>60</v>
      </c>
      <c r="AQ3853" s="2" t="s">
        <v>41</v>
      </c>
      <c r="AR3853">
        <v>70000</v>
      </c>
      <c r="AS3853" s="2" t="str">
        <f>_xlfn.IFNA(IF(VLOOKUP(all_resi[[#This Row],[No. Waybill]],settle_reconcile[No. Waybill],1,0)="","Recon","Recon"),"-")</f>
        <v>-</v>
      </c>
      <c r="AT3853" s="2">
        <f>all_resi[[#This Row],[Nilai COD]]-all_resi[[#This Row],[COD Fee]]-all_resi[[#This Row],[Total Biaya Setelah Diskon]]</f>
        <v>92050</v>
      </c>
      <c r="AU3853" s="2">
        <f>IF(all_resi[[#This Row],[Waktu Terima]]="","",_xlfn.DAYS(all_resi[[#This Row],[Waktu Terima]],all_resi[[#This Row],[Tanggal Pengiriman]]))</f>
        <v>5</v>
      </c>
    </row>
    <row r="3854" spans="1:47" x14ac:dyDescent="0.25">
      <c r="A3854" s="2" t="s">
        <v>20041</v>
      </c>
      <c r="B3854" s="1">
        <v>46206</v>
      </c>
      <c r="C3854" s="2" t="s">
        <v>42</v>
      </c>
      <c r="D3854" s="2" t="s">
        <v>43</v>
      </c>
      <c r="E3854" s="2" t="s">
        <v>44</v>
      </c>
      <c r="F3854" s="2" t="s">
        <v>45</v>
      </c>
      <c r="G3854" s="2" t="s">
        <v>46</v>
      </c>
      <c r="H3854" s="2" t="s">
        <v>80</v>
      </c>
      <c r="I3854" s="2" t="s">
        <v>20042</v>
      </c>
      <c r="J3854" s="2" t="s">
        <v>20793</v>
      </c>
      <c r="K3854" s="2" t="s">
        <v>82</v>
      </c>
      <c r="L3854" s="2" t="s">
        <v>977</v>
      </c>
      <c r="M3854" s="2" t="s">
        <v>20794</v>
      </c>
      <c r="N3854" s="2" t="s">
        <v>20795</v>
      </c>
      <c r="O3854">
        <v>1</v>
      </c>
      <c r="P3854" s="2" t="s">
        <v>53</v>
      </c>
      <c r="Q3854">
        <v>100</v>
      </c>
      <c r="R3854">
        <v>0</v>
      </c>
      <c r="S3854" s="2" t="s">
        <v>54</v>
      </c>
      <c r="T3854" s="2" t="s">
        <v>55</v>
      </c>
      <c r="U3854" s="2" t="s">
        <v>19314</v>
      </c>
      <c r="V3854" s="2"/>
      <c r="W3854">
        <v>67000</v>
      </c>
      <c r="X3854">
        <v>0</v>
      </c>
      <c r="Y3854">
        <v>0</v>
      </c>
      <c r="Z3854">
        <v>67000</v>
      </c>
      <c r="AB3854" s="2" t="s">
        <v>57</v>
      </c>
      <c r="AC3854">
        <v>26800</v>
      </c>
      <c r="AD3854">
        <v>40200</v>
      </c>
      <c r="AE3854">
        <v>147000</v>
      </c>
      <c r="AF3854">
        <v>2205</v>
      </c>
      <c r="AG3854" s="2" t="s">
        <v>20042</v>
      </c>
      <c r="AH3854" s="2"/>
      <c r="AI3854" s="1">
        <v>46210</v>
      </c>
      <c r="AJ3854" s="2" t="s">
        <v>87</v>
      </c>
      <c r="AK3854" s="2" t="s">
        <v>58</v>
      </c>
      <c r="AM3854" s="2" t="s">
        <v>59</v>
      </c>
      <c r="AP3854" s="2" t="s">
        <v>60</v>
      </c>
      <c r="AQ3854" s="2" t="s">
        <v>41</v>
      </c>
      <c r="AR3854">
        <v>80000</v>
      </c>
      <c r="AS3854" s="2" t="str">
        <f>_xlfn.IFNA(IF(VLOOKUP(all_resi[[#This Row],[No. Waybill]],settle_reconcile[No. Waybill],1,0)="","Recon","Recon"),"-")</f>
        <v>Recon</v>
      </c>
      <c r="AT3854" s="2">
        <f>all_resi[[#This Row],[Nilai COD]]-all_resi[[#This Row],[COD Fee]]-all_resi[[#This Row],[Total Biaya Setelah Diskon]]</f>
        <v>104595</v>
      </c>
      <c r="AU3854" s="2">
        <f>IF(all_resi[[#This Row],[Waktu Terima]]="","",_xlfn.DAYS(all_resi[[#This Row],[Waktu Terima]],all_resi[[#This Row],[Tanggal Pengiriman]]))</f>
        <v>4</v>
      </c>
    </row>
    <row r="3855" spans="1:47" x14ac:dyDescent="0.25">
      <c r="A3855" s="2" t="s">
        <v>19785</v>
      </c>
      <c r="B3855" s="1">
        <v>46206</v>
      </c>
      <c r="C3855" s="2" t="s">
        <v>42</v>
      </c>
      <c r="D3855" s="2" t="s">
        <v>43</v>
      </c>
      <c r="E3855" s="2" t="s">
        <v>44</v>
      </c>
      <c r="F3855" s="2" t="s">
        <v>45</v>
      </c>
      <c r="G3855" s="2" t="s">
        <v>46</v>
      </c>
      <c r="H3855" s="2" t="s">
        <v>80</v>
      </c>
      <c r="I3855" s="2" t="s">
        <v>19786</v>
      </c>
      <c r="J3855" s="2" t="s">
        <v>20796</v>
      </c>
      <c r="K3855" s="2" t="s">
        <v>203</v>
      </c>
      <c r="L3855" s="2" t="s">
        <v>733</v>
      </c>
      <c r="M3855" s="2" t="s">
        <v>18157</v>
      </c>
      <c r="N3855" s="2" t="s">
        <v>20797</v>
      </c>
      <c r="O3855">
        <v>1</v>
      </c>
      <c r="P3855" s="2" t="s">
        <v>53</v>
      </c>
      <c r="Q3855">
        <v>100</v>
      </c>
      <c r="R3855">
        <v>0</v>
      </c>
      <c r="S3855" s="2" t="s">
        <v>54</v>
      </c>
      <c r="T3855" s="2" t="s">
        <v>55</v>
      </c>
      <c r="U3855" s="2" t="s">
        <v>86</v>
      </c>
      <c r="V3855" s="2"/>
      <c r="W3855">
        <v>14000</v>
      </c>
      <c r="X3855">
        <v>0</v>
      </c>
      <c r="Y3855">
        <v>0</v>
      </c>
      <c r="Z3855">
        <v>14000</v>
      </c>
      <c r="AB3855" s="2" t="s">
        <v>57</v>
      </c>
      <c r="AC3855">
        <v>8000</v>
      </c>
      <c r="AD3855">
        <v>6000</v>
      </c>
      <c r="AE3855">
        <v>72000</v>
      </c>
      <c r="AF3855">
        <v>1080</v>
      </c>
      <c r="AG3855" s="2" t="s">
        <v>19786</v>
      </c>
      <c r="AH3855" s="2"/>
      <c r="AI3855" s="1">
        <v>46208</v>
      </c>
      <c r="AJ3855" s="2" t="s">
        <v>87</v>
      </c>
      <c r="AK3855" s="2" t="s">
        <v>58</v>
      </c>
      <c r="AM3855" s="2" t="s">
        <v>59</v>
      </c>
      <c r="AP3855" s="2" t="s">
        <v>60</v>
      </c>
      <c r="AQ3855" s="2" t="s">
        <v>41</v>
      </c>
      <c r="AR3855">
        <v>58000</v>
      </c>
      <c r="AS3855" s="2" t="str">
        <f>_xlfn.IFNA(IF(VLOOKUP(all_resi[[#This Row],[No. Waybill]],settle_reconcile[No. Waybill],1,0)="","Recon","Recon"),"-")</f>
        <v>Recon</v>
      </c>
      <c r="AT3855" s="2">
        <f>all_resi[[#This Row],[Nilai COD]]-all_resi[[#This Row],[COD Fee]]-all_resi[[#This Row],[Total Biaya Setelah Diskon]]</f>
        <v>64920</v>
      </c>
      <c r="AU3855" s="2">
        <f>IF(all_resi[[#This Row],[Waktu Terima]]="","",_xlfn.DAYS(all_resi[[#This Row],[Waktu Terima]],all_resi[[#This Row],[Tanggal Pengiriman]]))</f>
        <v>2</v>
      </c>
    </row>
    <row r="3856" spans="1:47" x14ac:dyDescent="0.25">
      <c r="A3856" s="2" t="s">
        <v>20798</v>
      </c>
      <c r="B3856" s="1">
        <v>46207</v>
      </c>
      <c r="C3856" s="2" t="s">
        <v>42</v>
      </c>
      <c r="D3856" s="2" t="s">
        <v>43</v>
      </c>
      <c r="E3856" s="2" t="s">
        <v>44</v>
      </c>
      <c r="F3856" s="2" t="s">
        <v>45</v>
      </c>
      <c r="G3856" s="2" t="s">
        <v>46</v>
      </c>
      <c r="H3856" s="2" t="s">
        <v>47</v>
      </c>
      <c r="I3856" s="2" t="s">
        <v>20799</v>
      </c>
      <c r="J3856" s="2" t="s">
        <v>20800</v>
      </c>
      <c r="K3856" s="2" t="s">
        <v>75</v>
      </c>
      <c r="L3856" s="2" t="s">
        <v>310</v>
      </c>
      <c r="M3856" s="2" t="s">
        <v>20801</v>
      </c>
      <c r="N3856" s="2" t="s">
        <v>20802</v>
      </c>
      <c r="O3856">
        <v>1</v>
      </c>
      <c r="P3856" s="2" t="s">
        <v>53</v>
      </c>
      <c r="Q3856">
        <v>100</v>
      </c>
      <c r="R3856">
        <v>0</v>
      </c>
      <c r="S3856" s="2" t="s">
        <v>54</v>
      </c>
      <c r="T3856" s="2" t="s">
        <v>55</v>
      </c>
      <c r="U3856" s="2" t="s">
        <v>207</v>
      </c>
      <c r="V3856" s="2"/>
      <c r="W3856">
        <v>61000</v>
      </c>
      <c r="X3856">
        <v>0</v>
      </c>
      <c r="Y3856">
        <v>0</v>
      </c>
      <c r="Z3856">
        <v>61000</v>
      </c>
      <c r="AB3856" s="2" t="s">
        <v>57</v>
      </c>
      <c r="AC3856">
        <v>24400</v>
      </c>
      <c r="AD3856">
        <v>36600</v>
      </c>
      <c r="AE3856">
        <v>131000</v>
      </c>
      <c r="AF3856">
        <v>1965</v>
      </c>
      <c r="AG3856" s="2"/>
      <c r="AH3856" s="2"/>
      <c r="AI3856" s="1"/>
      <c r="AJ3856" s="2"/>
      <c r="AK3856" s="2" t="s">
        <v>67</v>
      </c>
      <c r="AM3856" s="2" t="s">
        <v>59</v>
      </c>
      <c r="AP3856" s="2" t="s">
        <v>60</v>
      </c>
      <c r="AQ3856" s="2" t="s">
        <v>41</v>
      </c>
      <c r="AR3856">
        <v>70000</v>
      </c>
      <c r="AS3856" s="2" t="str">
        <f>_xlfn.IFNA(IF(VLOOKUP(all_resi[[#This Row],[No. Waybill]],settle_reconcile[No. Waybill],1,0)="","Recon","Recon"),"-")</f>
        <v>-</v>
      </c>
      <c r="AT3856" s="2">
        <f>all_resi[[#This Row],[Nilai COD]]-all_resi[[#This Row],[COD Fee]]-all_resi[[#This Row],[Total Biaya Setelah Diskon]]</f>
        <v>92435</v>
      </c>
      <c r="AU3856" s="2" t="str">
        <f>IF(all_resi[[#This Row],[Waktu Terima]]="","",_xlfn.DAYS(all_resi[[#This Row],[Waktu Terima]],all_resi[[#This Row],[Tanggal Pengiriman]]))</f>
        <v/>
      </c>
    </row>
    <row r="3857" spans="1:47" x14ac:dyDescent="0.25">
      <c r="A3857" s="2" t="s">
        <v>20803</v>
      </c>
      <c r="B3857" s="1">
        <v>46207</v>
      </c>
      <c r="C3857" s="2" t="s">
        <v>42</v>
      </c>
      <c r="D3857" s="2" t="s">
        <v>43</v>
      </c>
      <c r="E3857" s="2" t="s">
        <v>44</v>
      </c>
      <c r="F3857" s="2" t="s">
        <v>45</v>
      </c>
      <c r="G3857" s="2" t="s">
        <v>46</v>
      </c>
      <c r="H3857" s="2" t="s">
        <v>80</v>
      </c>
      <c r="I3857" s="2" t="s">
        <v>20804</v>
      </c>
      <c r="J3857" s="2" t="s">
        <v>20805</v>
      </c>
      <c r="K3857" s="2" t="s">
        <v>82</v>
      </c>
      <c r="L3857" s="2" t="s">
        <v>270</v>
      </c>
      <c r="M3857" s="2" t="s">
        <v>1803</v>
      </c>
      <c r="N3857" s="2" t="s">
        <v>20806</v>
      </c>
      <c r="O3857">
        <v>1</v>
      </c>
      <c r="P3857" s="2" t="s">
        <v>53</v>
      </c>
      <c r="Q3857">
        <v>100</v>
      </c>
      <c r="R3857">
        <v>0</v>
      </c>
      <c r="S3857" s="2" t="s">
        <v>54</v>
      </c>
      <c r="T3857" s="2" t="s">
        <v>55</v>
      </c>
      <c r="U3857" s="2" t="s">
        <v>86</v>
      </c>
      <c r="V3857" s="2"/>
      <c r="W3857">
        <v>93000</v>
      </c>
      <c r="X3857">
        <v>0</v>
      </c>
      <c r="Y3857">
        <v>0</v>
      </c>
      <c r="Z3857">
        <v>93000</v>
      </c>
      <c r="AB3857" s="2" t="s">
        <v>57</v>
      </c>
      <c r="AC3857">
        <v>37200</v>
      </c>
      <c r="AD3857">
        <v>55800</v>
      </c>
      <c r="AE3857">
        <v>144000</v>
      </c>
      <c r="AF3857">
        <v>2160</v>
      </c>
      <c r="AG3857" s="2"/>
      <c r="AH3857" s="2"/>
      <c r="AI3857" s="1"/>
      <c r="AJ3857" s="2" t="s">
        <v>87</v>
      </c>
      <c r="AK3857" s="2" t="s">
        <v>67</v>
      </c>
      <c r="AM3857" s="2" t="s">
        <v>59</v>
      </c>
      <c r="AP3857" s="2" t="s">
        <v>60</v>
      </c>
      <c r="AQ3857" s="2" t="s">
        <v>41</v>
      </c>
      <c r="AR3857">
        <v>51000</v>
      </c>
      <c r="AS3857" s="2" t="str">
        <f>_xlfn.IFNA(IF(VLOOKUP(all_resi[[#This Row],[No. Waybill]],settle_reconcile[No. Waybill],1,0)="","Recon","Recon"),"-")</f>
        <v>-</v>
      </c>
      <c r="AT3857" s="2">
        <f>all_resi[[#This Row],[Nilai COD]]-all_resi[[#This Row],[COD Fee]]-all_resi[[#This Row],[Total Biaya Setelah Diskon]]</f>
        <v>86040</v>
      </c>
      <c r="AU3857" s="2" t="str">
        <f>IF(all_resi[[#This Row],[Waktu Terima]]="","",_xlfn.DAYS(all_resi[[#This Row],[Waktu Terima]],all_resi[[#This Row],[Tanggal Pengiriman]]))</f>
        <v/>
      </c>
    </row>
    <row r="3858" spans="1:47" x14ac:dyDescent="0.25">
      <c r="A3858" s="2" t="s">
        <v>20807</v>
      </c>
      <c r="B3858" s="1">
        <v>46207</v>
      </c>
      <c r="C3858" s="2" t="s">
        <v>42</v>
      </c>
      <c r="D3858" s="2" t="s">
        <v>43</v>
      </c>
      <c r="E3858" s="2" t="s">
        <v>44</v>
      </c>
      <c r="F3858" s="2" t="s">
        <v>45</v>
      </c>
      <c r="G3858" s="2" t="s">
        <v>46</v>
      </c>
      <c r="H3858" s="2" t="s">
        <v>47</v>
      </c>
      <c r="I3858" s="2" t="s">
        <v>20808</v>
      </c>
      <c r="J3858" s="2" t="s">
        <v>20809</v>
      </c>
      <c r="K3858" s="2" t="s">
        <v>69</v>
      </c>
      <c r="L3858" s="2" t="s">
        <v>467</v>
      </c>
      <c r="M3858" s="2" t="s">
        <v>2885</v>
      </c>
      <c r="N3858" s="2" t="s">
        <v>20810</v>
      </c>
      <c r="O3858">
        <v>1</v>
      </c>
      <c r="P3858" s="2" t="s">
        <v>53</v>
      </c>
      <c r="Q3858">
        <v>100</v>
      </c>
      <c r="R3858">
        <v>0</v>
      </c>
      <c r="S3858" s="2" t="s">
        <v>54</v>
      </c>
      <c r="T3858" s="2" t="s">
        <v>55</v>
      </c>
      <c r="U3858" s="2" t="s">
        <v>207</v>
      </c>
      <c r="V3858" s="2"/>
      <c r="W3858">
        <v>38000</v>
      </c>
      <c r="X3858">
        <v>0</v>
      </c>
      <c r="Y3858">
        <v>0</v>
      </c>
      <c r="Z3858">
        <v>38000</v>
      </c>
      <c r="AB3858" s="2" t="s">
        <v>57</v>
      </c>
      <c r="AC3858">
        <v>15200</v>
      </c>
      <c r="AD3858">
        <v>22800</v>
      </c>
      <c r="AE3858">
        <v>108000</v>
      </c>
      <c r="AF3858">
        <v>1620</v>
      </c>
      <c r="AG3858" s="2" t="s">
        <v>20808</v>
      </c>
      <c r="AH3858" s="2"/>
      <c r="AI3858" s="1">
        <v>46212</v>
      </c>
      <c r="AJ3858" s="2"/>
      <c r="AK3858" s="2" t="s">
        <v>58</v>
      </c>
      <c r="AM3858" s="2" t="s">
        <v>59</v>
      </c>
      <c r="AP3858" s="2" t="s">
        <v>60</v>
      </c>
      <c r="AQ3858" s="2" t="s">
        <v>41</v>
      </c>
      <c r="AR3858">
        <v>70000</v>
      </c>
      <c r="AS3858" s="2" t="str">
        <f>_xlfn.IFNA(IF(VLOOKUP(all_resi[[#This Row],[No. Waybill]],settle_reconcile[No. Waybill],1,0)="","Recon","Recon"),"-")</f>
        <v>-</v>
      </c>
      <c r="AT3858" s="2">
        <f>all_resi[[#This Row],[Nilai COD]]-all_resi[[#This Row],[COD Fee]]-all_resi[[#This Row],[Total Biaya Setelah Diskon]]</f>
        <v>83580</v>
      </c>
      <c r="AU3858" s="2">
        <f>IF(all_resi[[#This Row],[Waktu Terima]]="","",_xlfn.DAYS(all_resi[[#This Row],[Waktu Terima]],all_resi[[#This Row],[Tanggal Pengiriman]]))</f>
        <v>5</v>
      </c>
    </row>
    <row r="3859" spans="1:47" x14ac:dyDescent="0.25">
      <c r="A3859" s="2" t="s">
        <v>20811</v>
      </c>
      <c r="B3859" s="1">
        <v>46207</v>
      </c>
      <c r="C3859" s="2" t="s">
        <v>42</v>
      </c>
      <c r="D3859" s="2" t="s">
        <v>43</v>
      </c>
      <c r="E3859" s="2" t="s">
        <v>44</v>
      </c>
      <c r="F3859" s="2" t="s">
        <v>45</v>
      </c>
      <c r="G3859" s="2" t="s">
        <v>46</v>
      </c>
      <c r="H3859" s="2" t="s">
        <v>47</v>
      </c>
      <c r="I3859" s="2" t="s">
        <v>20812</v>
      </c>
      <c r="J3859" s="2" t="s">
        <v>20813</v>
      </c>
      <c r="K3859" s="2" t="s">
        <v>75</v>
      </c>
      <c r="L3859" s="2" t="s">
        <v>2063</v>
      </c>
      <c r="M3859" s="2" t="s">
        <v>2064</v>
      </c>
      <c r="N3859" s="2" t="s">
        <v>20814</v>
      </c>
      <c r="O3859">
        <v>1</v>
      </c>
      <c r="P3859" s="2" t="s">
        <v>53</v>
      </c>
      <c r="Q3859">
        <v>100</v>
      </c>
      <c r="R3859">
        <v>0</v>
      </c>
      <c r="S3859" s="2" t="s">
        <v>54</v>
      </c>
      <c r="T3859" s="2" t="s">
        <v>55</v>
      </c>
      <c r="U3859" s="2" t="s">
        <v>207</v>
      </c>
      <c r="V3859" s="2"/>
      <c r="W3859">
        <v>65000</v>
      </c>
      <c r="X3859">
        <v>0</v>
      </c>
      <c r="Y3859">
        <v>0</v>
      </c>
      <c r="Z3859">
        <v>65000</v>
      </c>
      <c r="AB3859" s="2" t="s">
        <v>57</v>
      </c>
      <c r="AC3859">
        <v>26000</v>
      </c>
      <c r="AD3859">
        <v>39000</v>
      </c>
      <c r="AE3859">
        <v>135000</v>
      </c>
      <c r="AF3859">
        <v>2025</v>
      </c>
      <c r="AG3859" s="2"/>
      <c r="AH3859" s="2"/>
      <c r="AI3859" s="1"/>
      <c r="AJ3859" s="2"/>
      <c r="AK3859" s="2" t="s">
        <v>67</v>
      </c>
      <c r="AM3859" s="2" t="s">
        <v>59</v>
      </c>
      <c r="AP3859" s="2" t="s">
        <v>60</v>
      </c>
      <c r="AQ3859" s="2" t="s">
        <v>41</v>
      </c>
      <c r="AR3859">
        <v>70000</v>
      </c>
      <c r="AS3859" s="2" t="str">
        <f>_xlfn.IFNA(IF(VLOOKUP(all_resi[[#This Row],[No. Waybill]],settle_reconcile[No. Waybill],1,0)="","Recon","Recon"),"-")</f>
        <v>-</v>
      </c>
      <c r="AT3859" s="2">
        <f>all_resi[[#This Row],[Nilai COD]]-all_resi[[#This Row],[COD Fee]]-all_resi[[#This Row],[Total Biaya Setelah Diskon]]</f>
        <v>93975</v>
      </c>
      <c r="AU3859" s="2" t="str">
        <f>IF(all_resi[[#This Row],[Waktu Terima]]="","",_xlfn.DAYS(all_resi[[#This Row],[Waktu Terima]],all_resi[[#This Row],[Tanggal Pengiriman]]))</f>
        <v/>
      </c>
    </row>
    <row r="3860" spans="1:47" x14ac:dyDescent="0.25">
      <c r="A3860" s="2" t="s">
        <v>19904</v>
      </c>
      <c r="B3860" s="1">
        <v>46207</v>
      </c>
      <c r="C3860" s="2" t="s">
        <v>42</v>
      </c>
      <c r="D3860" s="2" t="s">
        <v>43</v>
      </c>
      <c r="E3860" s="2" t="s">
        <v>44</v>
      </c>
      <c r="F3860" s="2" t="s">
        <v>45</v>
      </c>
      <c r="G3860" s="2" t="s">
        <v>46</v>
      </c>
      <c r="H3860" s="2" t="s">
        <v>47</v>
      </c>
      <c r="I3860" s="2" t="s">
        <v>19905</v>
      </c>
      <c r="J3860" s="2" t="s">
        <v>20815</v>
      </c>
      <c r="K3860" s="2" t="s">
        <v>116</v>
      </c>
      <c r="L3860" s="2" t="s">
        <v>617</v>
      </c>
      <c r="M3860" s="2" t="s">
        <v>1423</v>
      </c>
      <c r="N3860" s="2" t="s">
        <v>20816</v>
      </c>
      <c r="O3860">
        <v>1</v>
      </c>
      <c r="P3860" s="2" t="s">
        <v>53</v>
      </c>
      <c r="Q3860">
        <v>100</v>
      </c>
      <c r="R3860">
        <v>0</v>
      </c>
      <c r="S3860" s="2" t="s">
        <v>54</v>
      </c>
      <c r="T3860" s="2" t="s">
        <v>55</v>
      </c>
      <c r="U3860" s="2" t="s">
        <v>1301</v>
      </c>
      <c r="V3860" s="2"/>
      <c r="W3860">
        <v>15000</v>
      </c>
      <c r="X3860">
        <v>0</v>
      </c>
      <c r="Y3860">
        <v>0</v>
      </c>
      <c r="Z3860">
        <v>15000</v>
      </c>
      <c r="AB3860" s="2" t="s">
        <v>57</v>
      </c>
      <c r="AC3860">
        <v>9000</v>
      </c>
      <c r="AD3860">
        <v>6000</v>
      </c>
      <c r="AE3860">
        <v>130000</v>
      </c>
      <c r="AF3860">
        <v>1950</v>
      </c>
      <c r="AG3860" s="2" t="s">
        <v>19905</v>
      </c>
      <c r="AH3860" s="2"/>
      <c r="AI3860" s="1">
        <v>46209</v>
      </c>
      <c r="AJ3860" s="2"/>
      <c r="AK3860" s="2" t="s">
        <v>58</v>
      </c>
      <c r="AM3860" s="2" t="s">
        <v>59</v>
      </c>
      <c r="AP3860" s="2" t="s">
        <v>60</v>
      </c>
      <c r="AQ3860" s="2" t="s">
        <v>41</v>
      </c>
      <c r="AR3860">
        <v>115000</v>
      </c>
      <c r="AS3860" s="2" t="str">
        <f>_xlfn.IFNA(IF(VLOOKUP(all_resi[[#This Row],[No. Waybill]],settle_reconcile[No. Waybill],1,0)="","Recon","Recon"),"-")</f>
        <v>Recon</v>
      </c>
      <c r="AT3860" s="2">
        <f>all_resi[[#This Row],[Nilai COD]]-all_resi[[#This Row],[COD Fee]]-all_resi[[#This Row],[Total Biaya Setelah Diskon]]</f>
        <v>122050</v>
      </c>
      <c r="AU3860" s="2">
        <f>IF(all_resi[[#This Row],[Waktu Terima]]="","",_xlfn.DAYS(all_resi[[#This Row],[Waktu Terima]],all_resi[[#This Row],[Tanggal Pengiriman]]))</f>
        <v>2</v>
      </c>
    </row>
    <row r="3861" spans="1:47" x14ac:dyDescent="0.25">
      <c r="A3861" s="2" t="s">
        <v>20817</v>
      </c>
      <c r="B3861" s="1">
        <v>46207</v>
      </c>
      <c r="C3861" s="2" t="s">
        <v>42</v>
      </c>
      <c r="D3861" s="2" t="s">
        <v>43</v>
      </c>
      <c r="E3861" s="2" t="s">
        <v>44</v>
      </c>
      <c r="F3861" s="2" t="s">
        <v>45</v>
      </c>
      <c r="G3861" s="2" t="s">
        <v>46</v>
      </c>
      <c r="H3861" s="2" t="s">
        <v>47</v>
      </c>
      <c r="I3861" s="2" t="s">
        <v>20818</v>
      </c>
      <c r="J3861" s="2" t="s">
        <v>20819</v>
      </c>
      <c r="K3861" s="2" t="s">
        <v>69</v>
      </c>
      <c r="L3861" s="2" t="s">
        <v>1419</v>
      </c>
      <c r="M3861" s="2" t="s">
        <v>20820</v>
      </c>
      <c r="N3861" s="2" t="s">
        <v>20821</v>
      </c>
      <c r="O3861">
        <v>1</v>
      </c>
      <c r="P3861" s="2" t="s">
        <v>53</v>
      </c>
      <c r="Q3861">
        <v>100</v>
      </c>
      <c r="R3861">
        <v>0</v>
      </c>
      <c r="S3861" s="2" t="s">
        <v>54</v>
      </c>
      <c r="T3861" s="2" t="s">
        <v>55</v>
      </c>
      <c r="U3861" s="2" t="s">
        <v>1301</v>
      </c>
      <c r="V3861" s="2"/>
      <c r="W3861">
        <v>51000</v>
      </c>
      <c r="X3861">
        <v>0</v>
      </c>
      <c r="Y3861">
        <v>0</v>
      </c>
      <c r="Z3861">
        <v>51000</v>
      </c>
      <c r="AB3861" s="2" t="s">
        <v>57</v>
      </c>
      <c r="AC3861">
        <v>20400</v>
      </c>
      <c r="AD3861">
        <v>30600</v>
      </c>
      <c r="AE3861">
        <v>166000</v>
      </c>
      <c r="AF3861">
        <v>2490</v>
      </c>
      <c r="AG3861" s="2"/>
      <c r="AH3861" s="2"/>
      <c r="AI3861" s="1"/>
      <c r="AJ3861" s="2"/>
      <c r="AK3861" s="2" t="s">
        <v>67</v>
      </c>
      <c r="AM3861" s="2" t="s">
        <v>59</v>
      </c>
      <c r="AP3861" s="2" t="s">
        <v>60</v>
      </c>
      <c r="AQ3861" s="2" t="s">
        <v>41</v>
      </c>
      <c r="AR3861">
        <v>115000</v>
      </c>
      <c r="AS3861" s="2" t="str">
        <f>_xlfn.IFNA(IF(VLOOKUP(all_resi[[#This Row],[No. Waybill]],settle_reconcile[No. Waybill],1,0)="","Recon","Recon"),"-")</f>
        <v>-</v>
      </c>
      <c r="AT3861" s="2">
        <f>all_resi[[#This Row],[Nilai COD]]-all_resi[[#This Row],[COD Fee]]-all_resi[[#This Row],[Total Biaya Setelah Diskon]]</f>
        <v>132910</v>
      </c>
      <c r="AU3861" s="2" t="str">
        <f>IF(all_resi[[#This Row],[Waktu Terima]]="","",_xlfn.DAYS(all_resi[[#This Row],[Waktu Terima]],all_resi[[#This Row],[Tanggal Pengiriman]]))</f>
        <v/>
      </c>
    </row>
    <row r="3862" spans="1:47" x14ac:dyDescent="0.25">
      <c r="A3862" s="2" t="s">
        <v>20822</v>
      </c>
      <c r="B3862" s="1">
        <v>46207</v>
      </c>
      <c r="C3862" s="2" t="s">
        <v>42</v>
      </c>
      <c r="D3862" s="2" t="s">
        <v>43</v>
      </c>
      <c r="E3862" s="2" t="s">
        <v>44</v>
      </c>
      <c r="F3862" s="2" t="s">
        <v>45</v>
      </c>
      <c r="G3862" s="2" t="s">
        <v>46</v>
      </c>
      <c r="H3862" s="2" t="s">
        <v>80</v>
      </c>
      <c r="I3862" s="2" t="s">
        <v>20823</v>
      </c>
      <c r="J3862" s="2" t="s">
        <v>20824</v>
      </c>
      <c r="K3862" s="2" t="s">
        <v>106</v>
      </c>
      <c r="L3862" s="2" t="s">
        <v>842</v>
      </c>
      <c r="M3862" s="2" t="s">
        <v>20825</v>
      </c>
      <c r="N3862" s="2" t="s">
        <v>20826</v>
      </c>
      <c r="O3862">
        <v>1</v>
      </c>
      <c r="P3862" s="2" t="s">
        <v>53</v>
      </c>
      <c r="Q3862">
        <v>100</v>
      </c>
      <c r="R3862">
        <v>0</v>
      </c>
      <c r="S3862" s="2" t="s">
        <v>54</v>
      </c>
      <c r="T3862" s="2" t="s">
        <v>55</v>
      </c>
      <c r="U3862" s="2" t="s">
        <v>305</v>
      </c>
      <c r="V3862" s="2"/>
      <c r="W3862">
        <v>53000</v>
      </c>
      <c r="X3862">
        <v>0</v>
      </c>
      <c r="Y3862">
        <v>0</v>
      </c>
      <c r="Z3862">
        <v>53000</v>
      </c>
      <c r="AB3862" s="2" t="s">
        <v>57</v>
      </c>
      <c r="AC3862">
        <v>21200</v>
      </c>
      <c r="AD3862">
        <v>31800</v>
      </c>
      <c r="AE3862">
        <v>115000</v>
      </c>
      <c r="AF3862">
        <v>1725</v>
      </c>
      <c r="AG3862" s="2" t="s">
        <v>20823</v>
      </c>
      <c r="AH3862" s="2"/>
      <c r="AI3862" s="1">
        <v>46211</v>
      </c>
      <c r="AJ3862" s="2" t="s">
        <v>87</v>
      </c>
      <c r="AK3862" s="2" t="s">
        <v>58</v>
      </c>
      <c r="AM3862" s="2" t="s">
        <v>59</v>
      </c>
      <c r="AP3862" s="2" t="s">
        <v>60</v>
      </c>
      <c r="AQ3862" s="2" t="s">
        <v>41</v>
      </c>
      <c r="AR3862">
        <v>62000</v>
      </c>
      <c r="AS3862" s="2" t="str">
        <f>_xlfn.IFNA(IF(VLOOKUP(all_resi[[#This Row],[No. Waybill]],settle_reconcile[No. Waybill],1,0)="","Recon","Recon"),"-")</f>
        <v>-</v>
      </c>
      <c r="AT3862" s="2">
        <f>all_resi[[#This Row],[Nilai COD]]-all_resi[[#This Row],[COD Fee]]-all_resi[[#This Row],[Total Biaya Setelah Diskon]]</f>
        <v>81475</v>
      </c>
      <c r="AU3862" s="2">
        <f>IF(all_resi[[#This Row],[Waktu Terima]]="","",_xlfn.DAYS(all_resi[[#This Row],[Waktu Terima]],all_resi[[#This Row],[Tanggal Pengiriman]]))</f>
        <v>4</v>
      </c>
    </row>
    <row r="3863" spans="1:47" x14ac:dyDescent="0.25">
      <c r="A3863" s="2" t="s">
        <v>19883</v>
      </c>
      <c r="B3863" s="1">
        <v>46207</v>
      </c>
      <c r="C3863" s="2" t="s">
        <v>42</v>
      </c>
      <c r="D3863" s="2" t="s">
        <v>43</v>
      </c>
      <c r="E3863" s="2" t="s">
        <v>44</v>
      </c>
      <c r="F3863" s="2" t="s">
        <v>45</v>
      </c>
      <c r="G3863" s="2" t="s">
        <v>46</v>
      </c>
      <c r="H3863" s="2" t="s">
        <v>80</v>
      </c>
      <c r="I3863" s="2" t="s">
        <v>19884</v>
      </c>
      <c r="J3863" s="2" t="s">
        <v>20827</v>
      </c>
      <c r="K3863" s="2" t="s">
        <v>116</v>
      </c>
      <c r="L3863" s="2" t="s">
        <v>1133</v>
      </c>
      <c r="M3863" s="2" t="s">
        <v>612</v>
      </c>
      <c r="N3863" s="2" t="s">
        <v>20828</v>
      </c>
      <c r="O3863">
        <v>1</v>
      </c>
      <c r="P3863" s="2" t="s">
        <v>53</v>
      </c>
      <c r="Q3863">
        <v>100</v>
      </c>
      <c r="R3863">
        <v>0</v>
      </c>
      <c r="S3863" s="2" t="s">
        <v>54</v>
      </c>
      <c r="T3863" s="2" t="s">
        <v>55</v>
      </c>
      <c r="U3863" s="2" t="s">
        <v>19002</v>
      </c>
      <c r="V3863" s="2"/>
      <c r="W3863">
        <v>12000</v>
      </c>
      <c r="X3863">
        <v>0</v>
      </c>
      <c r="Y3863">
        <v>0</v>
      </c>
      <c r="Z3863">
        <v>12000</v>
      </c>
      <c r="AB3863" s="2" t="s">
        <v>57</v>
      </c>
      <c r="AC3863">
        <v>7000</v>
      </c>
      <c r="AD3863">
        <v>5000</v>
      </c>
      <c r="AE3863">
        <v>122000</v>
      </c>
      <c r="AF3863">
        <v>1830</v>
      </c>
      <c r="AG3863" s="2" t="s">
        <v>19884</v>
      </c>
      <c r="AH3863" s="2"/>
      <c r="AI3863" s="1">
        <v>46209</v>
      </c>
      <c r="AJ3863" s="2" t="s">
        <v>87</v>
      </c>
      <c r="AK3863" s="2" t="s">
        <v>58</v>
      </c>
      <c r="AM3863" s="2" t="s">
        <v>59</v>
      </c>
      <c r="AP3863" s="2" t="s">
        <v>60</v>
      </c>
      <c r="AQ3863" s="2" t="s">
        <v>41</v>
      </c>
      <c r="AR3863">
        <v>110000</v>
      </c>
      <c r="AS3863" s="2" t="str">
        <f>_xlfn.IFNA(IF(VLOOKUP(all_resi[[#This Row],[No. Waybill]],settle_reconcile[No. Waybill],1,0)="","Recon","Recon"),"-")</f>
        <v>Recon</v>
      </c>
      <c r="AT3863" s="2">
        <f>all_resi[[#This Row],[Nilai COD]]-all_resi[[#This Row],[COD Fee]]-all_resi[[#This Row],[Total Biaya Setelah Diskon]]</f>
        <v>115170</v>
      </c>
      <c r="AU3863" s="2">
        <f>IF(all_resi[[#This Row],[Waktu Terima]]="","",_xlfn.DAYS(all_resi[[#This Row],[Waktu Terima]],all_resi[[#This Row],[Tanggal Pengiriman]]))</f>
        <v>2</v>
      </c>
    </row>
    <row r="3864" spans="1:47" x14ac:dyDescent="0.25">
      <c r="A3864" s="2" t="s">
        <v>20829</v>
      </c>
      <c r="B3864" s="1">
        <v>46207</v>
      </c>
      <c r="C3864" s="2" t="s">
        <v>42</v>
      </c>
      <c r="D3864" s="2" t="s">
        <v>43</v>
      </c>
      <c r="E3864" s="2" t="s">
        <v>44</v>
      </c>
      <c r="F3864" s="2" t="s">
        <v>45</v>
      </c>
      <c r="G3864" s="2" t="s">
        <v>46</v>
      </c>
      <c r="H3864" s="2" t="s">
        <v>47</v>
      </c>
      <c r="I3864" s="2" t="s">
        <v>20830</v>
      </c>
      <c r="J3864" s="2" t="s">
        <v>20831</v>
      </c>
      <c r="K3864" s="2" t="s">
        <v>388</v>
      </c>
      <c r="L3864" s="2" t="s">
        <v>3767</v>
      </c>
      <c r="M3864" s="2" t="s">
        <v>11450</v>
      </c>
      <c r="N3864" s="2" t="s">
        <v>20832</v>
      </c>
      <c r="O3864">
        <v>1</v>
      </c>
      <c r="P3864" s="2" t="s">
        <v>53</v>
      </c>
      <c r="Q3864">
        <v>100</v>
      </c>
      <c r="R3864">
        <v>0</v>
      </c>
      <c r="S3864" s="2" t="s">
        <v>54</v>
      </c>
      <c r="T3864" s="2" t="s">
        <v>55</v>
      </c>
      <c r="U3864" s="2" t="s">
        <v>207</v>
      </c>
      <c r="V3864" s="2"/>
      <c r="W3864">
        <v>77000</v>
      </c>
      <c r="X3864">
        <v>0</v>
      </c>
      <c r="Y3864">
        <v>0</v>
      </c>
      <c r="Z3864">
        <v>77000</v>
      </c>
      <c r="AB3864" s="2" t="s">
        <v>57</v>
      </c>
      <c r="AC3864">
        <v>30800</v>
      </c>
      <c r="AD3864">
        <v>46200</v>
      </c>
      <c r="AE3864">
        <v>147000</v>
      </c>
      <c r="AF3864">
        <v>2205</v>
      </c>
      <c r="AG3864" s="2"/>
      <c r="AH3864" s="2"/>
      <c r="AI3864" s="1"/>
      <c r="AJ3864" s="2"/>
      <c r="AK3864" s="2" t="s">
        <v>67</v>
      </c>
      <c r="AM3864" s="2" t="s">
        <v>59</v>
      </c>
      <c r="AP3864" s="2" t="s">
        <v>60</v>
      </c>
      <c r="AQ3864" s="2" t="s">
        <v>41</v>
      </c>
      <c r="AR3864">
        <v>70000</v>
      </c>
      <c r="AS3864" s="2" t="str">
        <f>_xlfn.IFNA(IF(VLOOKUP(all_resi[[#This Row],[No. Waybill]],settle_reconcile[No. Waybill],1,0)="","Recon","Recon"),"-")</f>
        <v>-</v>
      </c>
      <c r="AT3864" s="2">
        <f>all_resi[[#This Row],[Nilai COD]]-all_resi[[#This Row],[COD Fee]]-all_resi[[#This Row],[Total Biaya Setelah Diskon]]</f>
        <v>98595</v>
      </c>
      <c r="AU3864" s="2" t="str">
        <f>IF(all_resi[[#This Row],[Waktu Terima]]="","",_xlfn.DAYS(all_resi[[#This Row],[Waktu Terima]],all_resi[[#This Row],[Tanggal Pengiriman]]))</f>
        <v/>
      </c>
    </row>
    <row r="3865" spans="1:47" x14ac:dyDescent="0.25">
      <c r="A3865" s="2" t="s">
        <v>19981</v>
      </c>
      <c r="B3865" s="1">
        <v>46207</v>
      </c>
      <c r="C3865" s="2" t="s">
        <v>42</v>
      </c>
      <c r="D3865" s="2" t="s">
        <v>43</v>
      </c>
      <c r="E3865" s="2" t="s">
        <v>44</v>
      </c>
      <c r="F3865" s="2" t="s">
        <v>45</v>
      </c>
      <c r="G3865" s="2" t="s">
        <v>46</v>
      </c>
      <c r="H3865" s="2" t="s">
        <v>47</v>
      </c>
      <c r="I3865" s="2" t="s">
        <v>19982</v>
      </c>
      <c r="J3865" s="2" t="s">
        <v>20833</v>
      </c>
      <c r="K3865" s="2" t="s">
        <v>171</v>
      </c>
      <c r="L3865" s="2" t="s">
        <v>401</v>
      </c>
      <c r="M3865" s="2" t="s">
        <v>1657</v>
      </c>
      <c r="N3865" s="2" t="s">
        <v>20834</v>
      </c>
      <c r="O3865">
        <v>1</v>
      </c>
      <c r="P3865" s="2" t="s">
        <v>53</v>
      </c>
      <c r="Q3865">
        <v>100</v>
      </c>
      <c r="R3865">
        <v>0</v>
      </c>
      <c r="S3865" s="2" t="s">
        <v>54</v>
      </c>
      <c r="T3865" s="2" t="s">
        <v>55</v>
      </c>
      <c r="U3865" s="2" t="s">
        <v>207</v>
      </c>
      <c r="V3865" s="2"/>
      <c r="W3865">
        <v>30000</v>
      </c>
      <c r="X3865">
        <v>0</v>
      </c>
      <c r="Y3865">
        <v>0</v>
      </c>
      <c r="Z3865">
        <v>30000</v>
      </c>
      <c r="AB3865" s="2" t="s">
        <v>57</v>
      </c>
      <c r="AC3865">
        <v>12000</v>
      </c>
      <c r="AD3865">
        <v>18000</v>
      </c>
      <c r="AE3865">
        <v>97000</v>
      </c>
      <c r="AF3865">
        <v>1455</v>
      </c>
      <c r="AG3865" s="2" t="s">
        <v>19982</v>
      </c>
      <c r="AH3865" s="2"/>
      <c r="AI3865" s="1">
        <v>46210</v>
      </c>
      <c r="AJ3865" s="2"/>
      <c r="AK3865" s="2" t="s">
        <v>58</v>
      </c>
      <c r="AM3865" s="2" t="s">
        <v>59</v>
      </c>
      <c r="AP3865" s="2" t="s">
        <v>60</v>
      </c>
      <c r="AQ3865" s="2" t="s">
        <v>41</v>
      </c>
      <c r="AR3865">
        <v>67000</v>
      </c>
      <c r="AS3865" s="2" t="str">
        <f>_xlfn.IFNA(IF(VLOOKUP(all_resi[[#This Row],[No. Waybill]],settle_reconcile[No. Waybill],1,0)="","Recon","Recon"),"-")</f>
        <v>Recon</v>
      </c>
      <c r="AT3865" s="2">
        <f>all_resi[[#This Row],[Nilai COD]]-all_resi[[#This Row],[COD Fee]]-all_resi[[#This Row],[Total Biaya Setelah Diskon]]</f>
        <v>77545</v>
      </c>
      <c r="AU3865" s="2">
        <f>IF(all_resi[[#This Row],[Waktu Terima]]="","",_xlfn.DAYS(all_resi[[#This Row],[Waktu Terima]],all_resi[[#This Row],[Tanggal Pengiriman]]))</f>
        <v>3</v>
      </c>
    </row>
    <row r="3866" spans="1:47" x14ac:dyDescent="0.25">
      <c r="A3866" s="2" t="s">
        <v>20835</v>
      </c>
      <c r="B3866" s="1">
        <v>46207</v>
      </c>
      <c r="C3866" s="2" t="s">
        <v>42</v>
      </c>
      <c r="D3866" s="2" t="s">
        <v>43</v>
      </c>
      <c r="E3866" s="2" t="s">
        <v>44</v>
      </c>
      <c r="F3866" s="2" t="s">
        <v>45</v>
      </c>
      <c r="G3866" s="2" t="s">
        <v>46</v>
      </c>
      <c r="H3866" s="2" t="s">
        <v>47</v>
      </c>
      <c r="I3866" s="2" t="s">
        <v>20836</v>
      </c>
      <c r="J3866" s="2" t="s">
        <v>20837</v>
      </c>
      <c r="K3866" s="2" t="s">
        <v>121</v>
      </c>
      <c r="L3866" s="2" t="s">
        <v>122</v>
      </c>
      <c r="M3866" s="2" t="s">
        <v>17357</v>
      </c>
      <c r="N3866" s="2" t="s">
        <v>20838</v>
      </c>
      <c r="O3866">
        <v>1</v>
      </c>
      <c r="P3866" s="2" t="s">
        <v>53</v>
      </c>
      <c r="Q3866">
        <v>100</v>
      </c>
      <c r="R3866">
        <v>0</v>
      </c>
      <c r="S3866" s="2" t="s">
        <v>54</v>
      </c>
      <c r="T3866" s="2" t="s">
        <v>55</v>
      </c>
      <c r="U3866" s="2" t="s">
        <v>207</v>
      </c>
      <c r="V3866" s="2"/>
      <c r="W3866">
        <v>85000</v>
      </c>
      <c r="X3866">
        <v>0</v>
      </c>
      <c r="Y3866">
        <v>0</v>
      </c>
      <c r="Z3866">
        <v>85000</v>
      </c>
      <c r="AB3866" s="2" t="s">
        <v>57</v>
      </c>
      <c r="AC3866">
        <v>34000</v>
      </c>
      <c r="AD3866">
        <v>51000</v>
      </c>
      <c r="AE3866">
        <v>155000</v>
      </c>
      <c r="AF3866">
        <v>2325</v>
      </c>
      <c r="AG3866" s="2"/>
      <c r="AH3866" s="2"/>
      <c r="AI3866" s="1"/>
      <c r="AJ3866" s="2"/>
      <c r="AK3866" s="2" t="s">
        <v>67</v>
      </c>
      <c r="AM3866" s="2" t="s">
        <v>59</v>
      </c>
      <c r="AP3866" s="2" t="s">
        <v>60</v>
      </c>
      <c r="AQ3866" s="2" t="s">
        <v>41</v>
      </c>
      <c r="AR3866">
        <v>70000</v>
      </c>
      <c r="AS3866" s="2" t="str">
        <f>_xlfn.IFNA(IF(VLOOKUP(all_resi[[#This Row],[No. Waybill]],settle_reconcile[No. Waybill],1,0)="","Recon","Recon"),"-")</f>
        <v>-</v>
      </c>
      <c r="AT3866" s="2">
        <f>all_resi[[#This Row],[Nilai COD]]-all_resi[[#This Row],[COD Fee]]-all_resi[[#This Row],[Total Biaya Setelah Diskon]]</f>
        <v>101675</v>
      </c>
      <c r="AU3866" s="2" t="str">
        <f>IF(all_resi[[#This Row],[Waktu Terima]]="","",_xlfn.DAYS(all_resi[[#This Row],[Waktu Terima]],all_resi[[#This Row],[Tanggal Pengiriman]]))</f>
        <v/>
      </c>
    </row>
    <row r="3867" spans="1:47" x14ac:dyDescent="0.25">
      <c r="A3867" s="2" t="s">
        <v>20839</v>
      </c>
      <c r="B3867" s="1">
        <v>46207</v>
      </c>
      <c r="C3867" s="2" t="s">
        <v>42</v>
      </c>
      <c r="D3867" s="2" t="s">
        <v>43</v>
      </c>
      <c r="E3867" s="2" t="s">
        <v>44</v>
      </c>
      <c r="F3867" s="2" t="s">
        <v>45</v>
      </c>
      <c r="G3867" s="2" t="s">
        <v>46</v>
      </c>
      <c r="H3867" s="2" t="s">
        <v>47</v>
      </c>
      <c r="I3867" s="2" t="s">
        <v>20840</v>
      </c>
      <c r="J3867" s="2" t="s">
        <v>20841</v>
      </c>
      <c r="K3867" s="2" t="s">
        <v>82</v>
      </c>
      <c r="L3867" s="2" t="s">
        <v>83</v>
      </c>
      <c r="M3867" s="2" t="s">
        <v>1702</v>
      </c>
      <c r="N3867" s="2" t="s">
        <v>20842</v>
      </c>
      <c r="O3867">
        <v>1</v>
      </c>
      <c r="P3867" s="2" t="s">
        <v>53</v>
      </c>
      <c r="Q3867">
        <v>100</v>
      </c>
      <c r="R3867">
        <v>0</v>
      </c>
      <c r="S3867" s="2" t="s">
        <v>54</v>
      </c>
      <c r="T3867" s="2" t="s">
        <v>55</v>
      </c>
      <c r="U3867" s="2" t="s">
        <v>207</v>
      </c>
      <c r="V3867" s="2"/>
      <c r="W3867">
        <v>47000</v>
      </c>
      <c r="X3867">
        <v>0</v>
      </c>
      <c r="Y3867">
        <v>0</v>
      </c>
      <c r="Z3867">
        <v>47000</v>
      </c>
      <c r="AB3867" s="2" t="s">
        <v>57</v>
      </c>
      <c r="AC3867">
        <v>18800</v>
      </c>
      <c r="AD3867">
        <v>28200</v>
      </c>
      <c r="AE3867">
        <v>117000</v>
      </c>
      <c r="AF3867">
        <v>1755</v>
      </c>
      <c r="AG3867" s="2" t="s">
        <v>20840</v>
      </c>
      <c r="AH3867" s="2"/>
      <c r="AI3867" s="1">
        <v>46211</v>
      </c>
      <c r="AJ3867" s="2"/>
      <c r="AK3867" s="2" t="s">
        <v>58</v>
      </c>
      <c r="AM3867" s="2" t="s">
        <v>59</v>
      </c>
      <c r="AP3867" s="2" t="s">
        <v>60</v>
      </c>
      <c r="AQ3867" s="2" t="s">
        <v>41</v>
      </c>
      <c r="AR3867">
        <v>70000</v>
      </c>
      <c r="AS3867" s="2" t="str">
        <f>_xlfn.IFNA(IF(VLOOKUP(all_resi[[#This Row],[No. Waybill]],settle_reconcile[No. Waybill],1,0)="","Recon","Recon"),"-")</f>
        <v>-</v>
      </c>
      <c r="AT3867" s="2">
        <f>all_resi[[#This Row],[Nilai COD]]-all_resi[[#This Row],[COD Fee]]-all_resi[[#This Row],[Total Biaya Setelah Diskon]]</f>
        <v>87045</v>
      </c>
      <c r="AU3867" s="2">
        <f>IF(all_resi[[#This Row],[Waktu Terima]]="","",_xlfn.DAYS(all_resi[[#This Row],[Waktu Terima]],all_resi[[#This Row],[Tanggal Pengiriman]]))</f>
        <v>4</v>
      </c>
    </row>
    <row r="3868" spans="1:47" x14ac:dyDescent="0.25">
      <c r="A3868" s="2" t="s">
        <v>20843</v>
      </c>
      <c r="B3868" s="1">
        <v>46207</v>
      </c>
      <c r="C3868" s="2" t="s">
        <v>42</v>
      </c>
      <c r="D3868" s="2" t="s">
        <v>43</v>
      </c>
      <c r="E3868" s="2" t="s">
        <v>44</v>
      </c>
      <c r="F3868" s="2" t="s">
        <v>45</v>
      </c>
      <c r="G3868" s="2" t="s">
        <v>46</v>
      </c>
      <c r="H3868" s="2" t="s">
        <v>47</v>
      </c>
      <c r="I3868" s="2" t="s">
        <v>20844</v>
      </c>
      <c r="J3868" s="2" t="s">
        <v>20845</v>
      </c>
      <c r="K3868" s="2" t="s">
        <v>82</v>
      </c>
      <c r="L3868" s="2" t="s">
        <v>552</v>
      </c>
      <c r="M3868" s="2" t="s">
        <v>1840</v>
      </c>
      <c r="N3868" s="2" t="s">
        <v>20846</v>
      </c>
      <c r="O3868">
        <v>1</v>
      </c>
      <c r="P3868" s="2" t="s">
        <v>53</v>
      </c>
      <c r="Q3868">
        <v>100</v>
      </c>
      <c r="R3868">
        <v>0</v>
      </c>
      <c r="S3868" s="2" t="s">
        <v>54</v>
      </c>
      <c r="T3868" s="2" t="s">
        <v>55</v>
      </c>
      <c r="U3868" s="2" t="s">
        <v>207</v>
      </c>
      <c r="V3868" s="2"/>
      <c r="W3868">
        <v>65000</v>
      </c>
      <c r="X3868">
        <v>0</v>
      </c>
      <c r="Y3868">
        <v>0</v>
      </c>
      <c r="Z3868">
        <v>65000</v>
      </c>
      <c r="AB3868" s="2" t="s">
        <v>57</v>
      </c>
      <c r="AC3868">
        <v>26000</v>
      </c>
      <c r="AD3868">
        <v>39000</v>
      </c>
      <c r="AE3868">
        <v>135000</v>
      </c>
      <c r="AF3868">
        <v>2025</v>
      </c>
      <c r="AG3868" s="2"/>
      <c r="AH3868" s="2"/>
      <c r="AI3868" s="1"/>
      <c r="AJ3868" s="2"/>
      <c r="AK3868" s="2" t="s">
        <v>67</v>
      </c>
      <c r="AM3868" s="2" t="s">
        <v>59</v>
      </c>
      <c r="AP3868" s="2" t="s">
        <v>60</v>
      </c>
      <c r="AQ3868" s="2" t="s">
        <v>41</v>
      </c>
      <c r="AR3868">
        <v>70000</v>
      </c>
      <c r="AS3868" s="2" t="str">
        <f>_xlfn.IFNA(IF(VLOOKUP(all_resi[[#This Row],[No. Waybill]],settle_reconcile[No. Waybill],1,0)="","Recon","Recon"),"-")</f>
        <v>-</v>
      </c>
      <c r="AT3868" s="2">
        <f>all_resi[[#This Row],[Nilai COD]]-all_resi[[#This Row],[COD Fee]]-all_resi[[#This Row],[Total Biaya Setelah Diskon]]</f>
        <v>93975</v>
      </c>
      <c r="AU3868" s="2" t="str">
        <f>IF(all_resi[[#This Row],[Waktu Terima]]="","",_xlfn.DAYS(all_resi[[#This Row],[Waktu Terima]],all_resi[[#This Row],[Tanggal Pengiriman]]))</f>
        <v/>
      </c>
    </row>
    <row r="3869" spans="1:47" x14ac:dyDescent="0.25">
      <c r="A3869" s="2" t="s">
        <v>20847</v>
      </c>
      <c r="B3869" s="1">
        <v>46207</v>
      </c>
      <c r="C3869" s="2" t="s">
        <v>42</v>
      </c>
      <c r="D3869" s="2" t="s">
        <v>43</v>
      </c>
      <c r="E3869" s="2" t="s">
        <v>44</v>
      </c>
      <c r="F3869" s="2" t="s">
        <v>45</v>
      </c>
      <c r="G3869" s="2" t="s">
        <v>46</v>
      </c>
      <c r="H3869" s="2" t="s">
        <v>47</v>
      </c>
      <c r="I3869" s="2" t="s">
        <v>20848</v>
      </c>
      <c r="J3869" s="2" t="s">
        <v>20849</v>
      </c>
      <c r="K3869" s="2" t="s">
        <v>265</v>
      </c>
      <c r="L3869" s="2" t="s">
        <v>1936</v>
      </c>
      <c r="M3869" s="2" t="s">
        <v>20850</v>
      </c>
      <c r="N3869" s="2" t="s">
        <v>20851</v>
      </c>
      <c r="O3869">
        <v>1</v>
      </c>
      <c r="P3869" s="2" t="s">
        <v>53</v>
      </c>
      <c r="Q3869">
        <v>100</v>
      </c>
      <c r="R3869">
        <v>0</v>
      </c>
      <c r="S3869" s="2" t="s">
        <v>54</v>
      </c>
      <c r="T3869" s="2" t="s">
        <v>55</v>
      </c>
      <c r="U3869" s="2" t="s">
        <v>207</v>
      </c>
      <c r="V3869" s="2"/>
      <c r="W3869">
        <v>50000</v>
      </c>
      <c r="X3869">
        <v>0</v>
      </c>
      <c r="Y3869">
        <v>0</v>
      </c>
      <c r="Z3869">
        <v>50000</v>
      </c>
      <c r="AB3869" s="2" t="s">
        <v>57</v>
      </c>
      <c r="AC3869">
        <v>20000</v>
      </c>
      <c r="AD3869">
        <v>30000</v>
      </c>
      <c r="AE3869">
        <v>120000</v>
      </c>
      <c r="AF3869">
        <v>1800</v>
      </c>
      <c r="AG3869" s="2" t="s">
        <v>20848</v>
      </c>
      <c r="AH3869" s="2"/>
      <c r="AI3869" s="1">
        <v>46212</v>
      </c>
      <c r="AJ3869" s="2"/>
      <c r="AK3869" s="2" t="s">
        <v>58</v>
      </c>
      <c r="AM3869" s="2" t="s">
        <v>59</v>
      </c>
      <c r="AP3869" s="2" t="s">
        <v>60</v>
      </c>
      <c r="AQ3869" s="2" t="s">
        <v>41</v>
      </c>
      <c r="AR3869">
        <v>70000</v>
      </c>
      <c r="AS3869" s="2" t="str">
        <f>_xlfn.IFNA(IF(VLOOKUP(all_resi[[#This Row],[No. Waybill]],settle_reconcile[No. Waybill],1,0)="","Recon","Recon"),"-")</f>
        <v>-</v>
      </c>
      <c r="AT3869" s="2">
        <f>all_resi[[#This Row],[Nilai COD]]-all_resi[[#This Row],[COD Fee]]-all_resi[[#This Row],[Total Biaya Setelah Diskon]]</f>
        <v>88200</v>
      </c>
      <c r="AU3869" s="2">
        <f>IF(all_resi[[#This Row],[Waktu Terima]]="","",_xlfn.DAYS(all_resi[[#This Row],[Waktu Terima]],all_resi[[#This Row],[Tanggal Pengiriman]]))</f>
        <v>5</v>
      </c>
    </row>
    <row r="3870" spans="1:47" x14ac:dyDescent="0.25">
      <c r="A3870" s="2" t="s">
        <v>20852</v>
      </c>
      <c r="B3870" s="1">
        <v>46207</v>
      </c>
      <c r="C3870" s="2" t="s">
        <v>42</v>
      </c>
      <c r="D3870" s="2" t="s">
        <v>43</v>
      </c>
      <c r="E3870" s="2" t="s">
        <v>44</v>
      </c>
      <c r="F3870" s="2" t="s">
        <v>45</v>
      </c>
      <c r="G3870" s="2" t="s">
        <v>46</v>
      </c>
      <c r="H3870" s="2" t="s">
        <v>47</v>
      </c>
      <c r="I3870" s="2" t="s">
        <v>20853</v>
      </c>
      <c r="J3870" s="2" t="s">
        <v>20854</v>
      </c>
      <c r="K3870" s="2" t="s">
        <v>69</v>
      </c>
      <c r="L3870" s="2" t="s">
        <v>1204</v>
      </c>
      <c r="M3870" s="2" t="s">
        <v>3342</v>
      </c>
      <c r="N3870" s="2" t="s">
        <v>20855</v>
      </c>
      <c r="O3870">
        <v>1</v>
      </c>
      <c r="P3870" s="2" t="s">
        <v>53</v>
      </c>
      <c r="Q3870">
        <v>100</v>
      </c>
      <c r="R3870">
        <v>0</v>
      </c>
      <c r="S3870" s="2" t="s">
        <v>54</v>
      </c>
      <c r="T3870" s="2" t="s">
        <v>55</v>
      </c>
      <c r="U3870" s="2" t="s">
        <v>207</v>
      </c>
      <c r="V3870" s="2"/>
      <c r="W3870">
        <v>47000</v>
      </c>
      <c r="X3870">
        <v>0</v>
      </c>
      <c r="Y3870">
        <v>0</v>
      </c>
      <c r="Z3870">
        <v>47000</v>
      </c>
      <c r="AB3870" s="2" t="s">
        <v>57</v>
      </c>
      <c r="AC3870">
        <v>18800</v>
      </c>
      <c r="AD3870">
        <v>28200</v>
      </c>
      <c r="AE3870">
        <v>117000</v>
      </c>
      <c r="AF3870">
        <v>1755</v>
      </c>
      <c r="AG3870" s="2"/>
      <c r="AH3870" s="2"/>
      <c r="AI3870" s="1"/>
      <c r="AJ3870" s="2"/>
      <c r="AK3870" s="2" t="s">
        <v>67</v>
      </c>
      <c r="AM3870" s="2" t="s">
        <v>59</v>
      </c>
      <c r="AP3870" s="2" t="s">
        <v>60</v>
      </c>
      <c r="AQ3870" s="2" t="s">
        <v>41</v>
      </c>
      <c r="AR3870">
        <v>70000</v>
      </c>
      <c r="AS3870" s="2" t="str">
        <f>_xlfn.IFNA(IF(VLOOKUP(all_resi[[#This Row],[No. Waybill]],settle_reconcile[No. Waybill],1,0)="","Recon","Recon"),"-")</f>
        <v>-</v>
      </c>
      <c r="AT3870" s="2">
        <f>all_resi[[#This Row],[Nilai COD]]-all_resi[[#This Row],[COD Fee]]-all_resi[[#This Row],[Total Biaya Setelah Diskon]]</f>
        <v>87045</v>
      </c>
      <c r="AU3870" s="2" t="str">
        <f>IF(all_resi[[#This Row],[Waktu Terima]]="","",_xlfn.DAYS(all_resi[[#This Row],[Waktu Terima]],all_resi[[#This Row],[Tanggal Pengiriman]]))</f>
        <v/>
      </c>
    </row>
    <row r="3871" spans="1:47" x14ac:dyDescent="0.25">
      <c r="A3871" s="2" t="s">
        <v>20856</v>
      </c>
      <c r="B3871" s="1">
        <v>46207</v>
      </c>
      <c r="C3871" s="2" t="s">
        <v>42</v>
      </c>
      <c r="D3871" s="2" t="s">
        <v>43</v>
      </c>
      <c r="E3871" s="2" t="s">
        <v>44</v>
      </c>
      <c r="F3871" s="2" t="s">
        <v>45</v>
      </c>
      <c r="G3871" s="2" t="s">
        <v>46</v>
      </c>
      <c r="H3871" s="2" t="s">
        <v>47</v>
      </c>
      <c r="I3871" s="2" t="s">
        <v>20857</v>
      </c>
      <c r="J3871" s="2" t="s">
        <v>20858</v>
      </c>
      <c r="K3871" s="2" t="s">
        <v>121</v>
      </c>
      <c r="L3871" s="2" t="s">
        <v>745</v>
      </c>
      <c r="M3871" s="2" t="s">
        <v>746</v>
      </c>
      <c r="N3871" s="2" t="s">
        <v>20859</v>
      </c>
      <c r="O3871">
        <v>1</v>
      </c>
      <c r="P3871" s="2" t="s">
        <v>53</v>
      </c>
      <c r="Q3871">
        <v>100</v>
      </c>
      <c r="R3871">
        <v>0</v>
      </c>
      <c r="S3871" s="2" t="s">
        <v>54</v>
      </c>
      <c r="T3871" s="2" t="s">
        <v>55</v>
      </c>
      <c r="U3871" s="2" t="s">
        <v>207</v>
      </c>
      <c r="V3871" s="2"/>
      <c r="W3871">
        <v>85000</v>
      </c>
      <c r="X3871">
        <v>0</v>
      </c>
      <c r="Y3871">
        <v>0</v>
      </c>
      <c r="Z3871">
        <v>85000</v>
      </c>
      <c r="AB3871" s="2" t="s">
        <v>57</v>
      </c>
      <c r="AC3871">
        <v>34000</v>
      </c>
      <c r="AD3871">
        <v>51000</v>
      </c>
      <c r="AE3871">
        <v>155000</v>
      </c>
      <c r="AF3871">
        <v>2325</v>
      </c>
      <c r="AG3871" s="2"/>
      <c r="AH3871" s="2"/>
      <c r="AI3871" s="1"/>
      <c r="AJ3871" s="2"/>
      <c r="AK3871" s="2" t="s">
        <v>67</v>
      </c>
      <c r="AM3871" s="2" t="s">
        <v>59</v>
      </c>
      <c r="AP3871" s="2" t="s">
        <v>60</v>
      </c>
      <c r="AQ3871" s="2" t="s">
        <v>41</v>
      </c>
      <c r="AR3871">
        <v>70000</v>
      </c>
      <c r="AS3871" s="2" t="str">
        <f>_xlfn.IFNA(IF(VLOOKUP(all_resi[[#This Row],[No. Waybill]],settle_reconcile[No. Waybill],1,0)="","Recon","Recon"),"-")</f>
        <v>-</v>
      </c>
      <c r="AT3871" s="2">
        <f>all_resi[[#This Row],[Nilai COD]]-all_resi[[#This Row],[COD Fee]]-all_resi[[#This Row],[Total Biaya Setelah Diskon]]</f>
        <v>101675</v>
      </c>
      <c r="AU3871" s="2" t="str">
        <f>IF(all_resi[[#This Row],[Waktu Terima]]="","",_xlfn.DAYS(all_resi[[#This Row],[Waktu Terima]],all_resi[[#This Row],[Tanggal Pengiriman]]))</f>
        <v/>
      </c>
    </row>
    <row r="3872" spans="1:47" x14ac:dyDescent="0.25">
      <c r="A3872" s="2" t="s">
        <v>20860</v>
      </c>
      <c r="B3872" s="1">
        <v>46207</v>
      </c>
      <c r="C3872" s="2" t="s">
        <v>42</v>
      </c>
      <c r="D3872" s="2" t="s">
        <v>43</v>
      </c>
      <c r="E3872" s="2" t="s">
        <v>44</v>
      </c>
      <c r="F3872" s="2" t="s">
        <v>45</v>
      </c>
      <c r="G3872" s="2" t="s">
        <v>46</v>
      </c>
      <c r="H3872" s="2" t="s">
        <v>47</v>
      </c>
      <c r="I3872" s="2" t="s">
        <v>20861</v>
      </c>
      <c r="J3872" s="2" t="s">
        <v>20862</v>
      </c>
      <c r="K3872" s="2" t="s">
        <v>75</v>
      </c>
      <c r="L3872" s="2" t="s">
        <v>1873</v>
      </c>
      <c r="M3872" s="2" t="s">
        <v>20863</v>
      </c>
      <c r="N3872" s="2" t="s">
        <v>20864</v>
      </c>
      <c r="O3872">
        <v>1</v>
      </c>
      <c r="P3872" s="2" t="s">
        <v>53</v>
      </c>
      <c r="Q3872">
        <v>100</v>
      </c>
      <c r="R3872">
        <v>0</v>
      </c>
      <c r="S3872" s="2" t="s">
        <v>54</v>
      </c>
      <c r="T3872" s="2" t="s">
        <v>55</v>
      </c>
      <c r="U3872" s="2" t="s">
        <v>207</v>
      </c>
      <c r="V3872" s="2"/>
      <c r="W3872">
        <v>65000</v>
      </c>
      <c r="X3872">
        <v>0</v>
      </c>
      <c r="Y3872">
        <v>0</v>
      </c>
      <c r="Z3872">
        <v>65000</v>
      </c>
      <c r="AB3872" s="2" t="s">
        <v>57</v>
      </c>
      <c r="AC3872">
        <v>26000</v>
      </c>
      <c r="AD3872">
        <v>39000</v>
      </c>
      <c r="AE3872">
        <v>135000</v>
      </c>
      <c r="AF3872">
        <v>2025</v>
      </c>
      <c r="AG3872" s="2"/>
      <c r="AH3872" s="2"/>
      <c r="AI3872" s="1"/>
      <c r="AJ3872" s="2"/>
      <c r="AK3872" s="2" t="s">
        <v>67</v>
      </c>
      <c r="AM3872" s="2" t="s">
        <v>59</v>
      </c>
      <c r="AP3872" s="2" t="s">
        <v>60</v>
      </c>
      <c r="AQ3872" s="2" t="s">
        <v>41</v>
      </c>
      <c r="AR3872">
        <v>70000</v>
      </c>
      <c r="AS3872" s="2" t="str">
        <f>_xlfn.IFNA(IF(VLOOKUP(all_resi[[#This Row],[No. Waybill]],settle_reconcile[No. Waybill],1,0)="","Recon","Recon"),"-")</f>
        <v>-</v>
      </c>
      <c r="AT3872" s="2">
        <f>all_resi[[#This Row],[Nilai COD]]-all_resi[[#This Row],[COD Fee]]-all_resi[[#This Row],[Total Biaya Setelah Diskon]]</f>
        <v>93975</v>
      </c>
      <c r="AU3872" s="2" t="str">
        <f>IF(all_resi[[#This Row],[Waktu Terima]]="","",_xlfn.DAYS(all_resi[[#This Row],[Waktu Terima]],all_resi[[#This Row],[Tanggal Pengiriman]]))</f>
        <v/>
      </c>
    </row>
    <row r="3873" spans="1:47" x14ac:dyDescent="0.25">
      <c r="A3873" s="2" t="s">
        <v>19879</v>
      </c>
      <c r="B3873" s="1">
        <v>46207</v>
      </c>
      <c r="C3873" s="2" t="s">
        <v>42</v>
      </c>
      <c r="D3873" s="2" t="s">
        <v>43</v>
      </c>
      <c r="E3873" s="2" t="s">
        <v>44</v>
      </c>
      <c r="F3873" s="2" t="s">
        <v>45</v>
      </c>
      <c r="G3873" s="2" t="s">
        <v>46</v>
      </c>
      <c r="H3873" s="2" t="s">
        <v>47</v>
      </c>
      <c r="I3873" s="2" t="s">
        <v>19880</v>
      </c>
      <c r="J3873" s="2" t="s">
        <v>20865</v>
      </c>
      <c r="K3873" s="2" t="s">
        <v>143</v>
      </c>
      <c r="L3873" s="2" t="s">
        <v>2167</v>
      </c>
      <c r="M3873" s="2" t="s">
        <v>18234</v>
      </c>
      <c r="N3873" s="2" t="s">
        <v>20866</v>
      </c>
      <c r="O3873">
        <v>1</v>
      </c>
      <c r="P3873" s="2" t="s">
        <v>53</v>
      </c>
      <c r="Q3873">
        <v>100</v>
      </c>
      <c r="R3873">
        <v>0</v>
      </c>
      <c r="S3873" s="2" t="s">
        <v>54</v>
      </c>
      <c r="T3873" s="2" t="s">
        <v>55</v>
      </c>
      <c r="U3873" s="2" t="s">
        <v>207</v>
      </c>
      <c r="V3873" s="2"/>
      <c r="W3873">
        <v>20000</v>
      </c>
      <c r="X3873">
        <v>0</v>
      </c>
      <c r="Y3873">
        <v>0</v>
      </c>
      <c r="Z3873">
        <v>20000</v>
      </c>
      <c r="AB3873" s="2" t="s">
        <v>57</v>
      </c>
      <c r="AC3873">
        <v>13000</v>
      </c>
      <c r="AD3873">
        <v>7000</v>
      </c>
      <c r="AE3873">
        <v>89000</v>
      </c>
      <c r="AF3873">
        <v>1335</v>
      </c>
      <c r="AG3873" s="2" t="s">
        <v>19880</v>
      </c>
      <c r="AH3873" s="2"/>
      <c r="AI3873" s="1">
        <v>46209</v>
      </c>
      <c r="AJ3873" s="2"/>
      <c r="AK3873" s="2" t="s">
        <v>58</v>
      </c>
      <c r="AM3873" s="2" t="s">
        <v>59</v>
      </c>
      <c r="AP3873" s="2" t="s">
        <v>60</v>
      </c>
      <c r="AQ3873" s="2" t="s">
        <v>41</v>
      </c>
      <c r="AR3873">
        <v>69000</v>
      </c>
      <c r="AS3873" s="2" t="str">
        <f>_xlfn.IFNA(IF(VLOOKUP(all_resi[[#This Row],[No. Waybill]],settle_reconcile[No. Waybill],1,0)="","Recon","Recon"),"-")</f>
        <v>Recon</v>
      </c>
      <c r="AT3873" s="2">
        <f>all_resi[[#This Row],[Nilai COD]]-all_resi[[#This Row],[COD Fee]]-all_resi[[#This Row],[Total Biaya Setelah Diskon]]</f>
        <v>80665</v>
      </c>
      <c r="AU3873" s="2">
        <f>IF(all_resi[[#This Row],[Waktu Terima]]="","",_xlfn.DAYS(all_resi[[#This Row],[Waktu Terima]],all_resi[[#This Row],[Tanggal Pengiriman]]))</f>
        <v>2</v>
      </c>
    </row>
    <row r="3874" spans="1:47" x14ac:dyDescent="0.25">
      <c r="A3874" s="2" t="s">
        <v>20867</v>
      </c>
      <c r="B3874" s="1">
        <v>46207</v>
      </c>
      <c r="C3874" s="2" t="s">
        <v>42</v>
      </c>
      <c r="D3874" s="2" t="s">
        <v>43</v>
      </c>
      <c r="E3874" s="2" t="s">
        <v>44</v>
      </c>
      <c r="F3874" s="2" t="s">
        <v>45</v>
      </c>
      <c r="G3874" s="2" t="s">
        <v>46</v>
      </c>
      <c r="H3874" s="2" t="s">
        <v>47</v>
      </c>
      <c r="I3874" s="2" t="s">
        <v>20868</v>
      </c>
      <c r="J3874" s="2" t="s">
        <v>20869</v>
      </c>
      <c r="K3874" s="2" t="s">
        <v>75</v>
      </c>
      <c r="L3874" s="2" t="s">
        <v>4953</v>
      </c>
      <c r="M3874" s="2" t="s">
        <v>20870</v>
      </c>
      <c r="N3874" s="2" t="s">
        <v>20871</v>
      </c>
      <c r="O3874">
        <v>1</v>
      </c>
      <c r="P3874" s="2" t="s">
        <v>53</v>
      </c>
      <c r="Q3874">
        <v>100</v>
      </c>
      <c r="R3874">
        <v>0</v>
      </c>
      <c r="S3874" s="2" t="s">
        <v>54</v>
      </c>
      <c r="T3874" s="2" t="s">
        <v>55</v>
      </c>
      <c r="U3874" s="2" t="s">
        <v>207</v>
      </c>
      <c r="V3874" s="2"/>
      <c r="W3874">
        <v>61000</v>
      </c>
      <c r="X3874">
        <v>0</v>
      </c>
      <c r="Y3874">
        <v>0</v>
      </c>
      <c r="Z3874">
        <v>61000</v>
      </c>
      <c r="AB3874" s="2" t="s">
        <v>57</v>
      </c>
      <c r="AC3874">
        <v>24400</v>
      </c>
      <c r="AD3874">
        <v>36600</v>
      </c>
      <c r="AE3874">
        <v>131000</v>
      </c>
      <c r="AF3874">
        <v>1965</v>
      </c>
      <c r="AG3874" s="2"/>
      <c r="AH3874" s="2"/>
      <c r="AI3874" s="1"/>
      <c r="AJ3874" s="2"/>
      <c r="AK3874" s="2" t="s">
        <v>67</v>
      </c>
      <c r="AM3874" s="2" t="s">
        <v>59</v>
      </c>
      <c r="AP3874" s="2" t="s">
        <v>60</v>
      </c>
      <c r="AQ3874" s="2" t="s">
        <v>41</v>
      </c>
      <c r="AR3874">
        <v>70000</v>
      </c>
      <c r="AS3874" s="2" t="str">
        <f>_xlfn.IFNA(IF(VLOOKUP(all_resi[[#This Row],[No. Waybill]],settle_reconcile[No. Waybill],1,0)="","Recon","Recon"),"-")</f>
        <v>-</v>
      </c>
      <c r="AT3874" s="2">
        <f>all_resi[[#This Row],[Nilai COD]]-all_resi[[#This Row],[COD Fee]]-all_resi[[#This Row],[Total Biaya Setelah Diskon]]</f>
        <v>92435</v>
      </c>
      <c r="AU3874" s="2" t="str">
        <f>IF(all_resi[[#This Row],[Waktu Terima]]="","",_xlfn.DAYS(all_resi[[#This Row],[Waktu Terima]],all_resi[[#This Row],[Tanggal Pengiriman]]))</f>
        <v/>
      </c>
    </row>
    <row r="3875" spans="1:47" x14ac:dyDescent="0.25">
      <c r="A3875" s="2" t="s">
        <v>20872</v>
      </c>
      <c r="B3875" s="1">
        <v>46207</v>
      </c>
      <c r="C3875" s="2" t="s">
        <v>42</v>
      </c>
      <c r="D3875" s="2" t="s">
        <v>43</v>
      </c>
      <c r="E3875" s="2" t="s">
        <v>44</v>
      </c>
      <c r="F3875" s="2" t="s">
        <v>45</v>
      </c>
      <c r="G3875" s="2" t="s">
        <v>46</v>
      </c>
      <c r="H3875" s="2" t="s">
        <v>47</v>
      </c>
      <c r="I3875" s="2" t="s">
        <v>20873</v>
      </c>
      <c r="J3875" s="2" t="s">
        <v>20874</v>
      </c>
      <c r="K3875" s="2" t="s">
        <v>156</v>
      </c>
      <c r="L3875" s="2" t="s">
        <v>487</v>
      </c>
      <c r="M3875" s="2" t="s">
        <v>1086</v>
      </c>
      <c r="N3875" s="2" t="s">
        <v>20875</v>
      </c>
      <c r="O3875">
        <v>1</v>
      </c>
      <c r="P3875" s="2" t="s">
        <v>53</v>
      </c>
      <c r="Q3875">
        <v>100</v>
      </c>
      <c r="R3875">
        <v>0</v>
      </c>
      <c r="S3875" s="2" t="s">
        <v>54</v>
      </c>
      <c r="T3875" s="2" t="s">
        <v>55</v>
      </c>
      <c r="U3875" s="2" t="s">
        <v>207</v>
      </c>
      <c r="V3875" s="2"/>
      <c r="W3875">
        <v>81000</v>
      </c>
      <c r="X3875">
        <v>0</v>
      </c>
      <c r="Y3875">
        <v>0</v>
      </c>
      <c r="Z3875">
        <v>81000</v>
      </c>
      <c r="AB3875" s="2" t="s">
        <v>57</v>
      </c>
      <c r="AC3875">
        <v>32400</v>
      </c>
      <c r="AD3875">
        <v>48600</v>
      </c>
      <c r="AE3875">
        <v>150000</v>
      </c>
      <c r="AF3875">
        <v>2250</v>
      </c>
      <c r="AG3875" s="2"/>
      <c r="AH3875" s="2"/>
      <c r="AI3875" s="1"/>
      <c r="AJ3875" s="2"/>
      <c r="AK3875" s="2" t="s">
        <v>67</v>
      </c>
      <c r="AM3875" s="2" t="s">
        <v>59</v>
      </c>
      <c r="AP3875" s="2" t="s">
        <v>60</v>
      </c>
      <c r="AQ3875" s="2" t="s">
        <v>41</v>
      </c>
      <c r="AR3875">
        <v>69000</v>
      </c>
      <c r="AS3875" s="2" t="str">
        <f>_xlfn.IFNA(IF(VLOOKUP(all_resi[[#This Row],[No. Waybill]],settle_reconcile[No. Waybill],1,0)="","Recon","Recon"),"-")</f>
        <v>-</v>
      </c>
      <c r="AT3875" s="2">
        <f>all_resi[[#This Row],[Nilai COD]]-all_resi[[#This Row],[COD Fee]]-all_resi[[#This Row],[Total Biaya Setelah Diskon]]</f>
        <v>99150</v>
      </c>
      <c r="AU3875" s="2" t="str">
        <f>IF(all_resi[[#This Row],[Waktu Terima]]="","",_xlfn.DAYS(all_resi[[#This Row],[Waktu Terima]],all_resi[[#This Row],[Tanggal Pengiriman]]))</f>
        <v/>
      </c>
    </row>
    <row r="3876" spans="1:47" x14ac:dyDescent="0.25">
      <c r="A3876" s="2" t="s">
        <v>20876</v>
      </c>
      <c r="B3876" s="1">
        <v>46207</v>
      </c>
      <c r="C3876" s="2" t="s">
        <v>42</v>
      </c>
      <c r="D3876" s="2" t="s">
        <v>43</v>
      </c>
      <c r="E3876" s="2" t="s">
        <v>44</v>
      </c>
      <c r="F3876" s="2" t="s">
        <v>45</v>
      </c>
      <c r="G3876" s="2" t="s">
        <v>46</v>
      </c>
      <c r="H3876" s="2" t="s">
        <v>47</v>
      </c>
      <c r="I3876" s="2" t="s">
        <v>20877</v>
      </c>
      <c r="J3876" s="2" t="s">
        <v>20878</v>
      </c>
      <c r="K3876" s="2" t="s">
        <v>177</v>
      </c>
      <c r="L3876" s="2" t="s">
        <v>178</v>
      </c>
      <c r="M3876" s="2" t="s">
        <v>1074</v>
      </c>
      <c r="N3876" s="2" t="s">
        <v>20879</v>
      </c>
      <c r="O3876">
        <v>1</v>
      </c>
      <c r="P3876" s="2" t="s">
        <v>53</v>
      </c>
      <c r="Q3876">
        <v>100</v>
      </c>
      <c r="R3876">
        <v>0</v>
      </c>
      <c r="S3876" s="2" t="s">
        <v>54</v>
      </c>
      <c r="T3876" s="2" t="s">
        <v>55</v>
      </c>
      <c r="U3876" s="2" t="s">
        <v>207</v>
      </c>
      <c r="V3876" s="2"/>
      <c r="W3876">
        <v>72000</v>
      </c>
      <c r="X3876">
        <v>0</v>
      </c>
      <c r="Y3876">
        <v>0</v>
      </c>
      <c r="Z3876">
        <v>72000</v>
      </c>
      <c r="AB3876" s="2" t="s">
        <v>57</v>
      </c>
      <c r="AC3876">
        <v>28800</v>
      </c>
      <c r="AD3876">
        <v>43200</v>
      </c>
      <c r="AE3876">
        <v>142000</v>
      </c>
      <c r="AF3876">
        <v>2130</v>
      </c>
      <c r="AG3876" s="2" t="s">
        <v>20877</v>
      </c>
      <c r="AH3876" s="2"/>
      <c r="AI3876" s="1">
        <v>46212</v>
      </c>
      <c r="AJ3876" s="2"/>
      <c r="AK3876" s="2" t="s">
        <v>58</v>
      </c>
      <c r="AM3876" s="2" t="s">
        <v>59</v>
      </c>
      <c r="AP3876" s="2" t="s">
        <v>60</v>
      </c>
      <c r="AQ3876" s="2" t="s">
        <v>41</v>
      </c>
      <c r="AR3876">
        <v>70000</v>
      </c>
      <c r="AS3876" s="2" t="str">
        <f>_xlfn.IFNA(IF(VLOOKUP(all_resi[[#This Row],[No. Waybill]],settle_reconcile[No. Waybill],1,0)="","Recon","Recon"),"-")</f>
        <v>-</v>
      </c>
      <c r="AT3876" s="2">
        <f>all_resi[[#This Row],[Nilai COD]]-all_resi[[#This Row],[COD Fee]]-all_resi[[#This Row],[Total Biaya Setelah Diskon]]</f>
        <v>96670</v>
      </c>
      <c r="AU3876" s="2">
        <f>IF(all_resi[[#This Row],[Waktu Terima]]="","",_xlfn.DAYS(all_resi[[#This Row],[Waktu Terima]],all_resi[[#This Row],[Tanggal Pengiriman]]))</f>
        <v>5</v>
      </c>
    </row>
    <row r="3877" spans="1:47" x14ac:dyDescent="0.25">
      <c r="A3877" s="2" t="s">
        <v>20880</v>
      </c>
      <c r="B3877" s="1">
        <v>46207</v>
      </c>
      <c r="C3877" s="2" t="s">
        <v>42</v>
      </c>
      <c r="D3877" s="2" t="s">
        <v>43</v>
      </c>
      <c r="E3877" s="2" t="s">
        <v>44</v>
      </c>
      <c r="F3877" s="2" t="s">
        <v>45</v>
      </c>
      <c r="G3877" s="2" t="s">
        <v>46</v>
      </c>
      <c r="H3877" s="2" t="s">
        <v>47</v>
      </c>
      <c r="I3877" s="2" t="s">
        <v>20881</v>
      </c>
      <c r="J3877" s="2" t="s">
        <v>20882</v>
      </c>
      <c r="K3877" s="2" t="s">
        <v>137</v>
      </c>
      <c r="L3877" s="2" t="s">
        <v>1510</v>
      </c>
      <c r="M3877" s="2" t="s">
        <v>20883</v>
      </c>
      <c r="N3877" s="2" t="s">
        <v>20884</v>
      </c>
      <c r="O3877">
        <v>1</v>
      </c>
      <c r="P3877" s="2" t="s">
        <v>53</v>
      </c>
      <c r="Q3877">
        <v>100</v>
      </c>
      <c r="R3877">
        <v>0</v>
      </c>
      <c r="S3877" s="2" t="s">
        <v>54</v>
      </c>
      <c r="T3877" s="2" t="s">
        <v>55</v>
      </c>
      <c r="U3877" s="2" t="s">
        <v>207</v>
      </c>
      <c r="V3877" s="2"/>
      <c r="W3877">
        <v>31000</v>
      </c>
      <c r="X3877">
        <v>0</v>
      </c>
      <c r="Y3877">
        <v>0</v>
      </c>
      <c r="Z3877">
        <v>31000</v>
      </c>
      <c r="AB3877" s="2" t="s">
        <v>57</v>
      </c>
      <c r="AC3877">
        <v>22000</v>
      </c>
      <c r="AD3877">
        <v>9000</v>
      </c>
      <c r="AE3877">
        <v>101000</v>
      </c>
      <c r="AF3877">
        <v>1515</v>
      </c>
      <c r="AG3877" s="2"/>
      <c r="AH3877" s="2"/>
      <c r="AI3877" s="1"/>
      <c r="AJ3877" s="2"/>
      <c r="AK3877" s="2" t="s">
        <v>67</v>
      </c>
      <c r="AM3877" s="2" t="s">
        <v>59</v>
      </c>
      <c r="AP3877" s="2" t="s">
        <v>60</v>
      </c>
      <c r="AQ3877" s="2" t="s">
        <v>41</v>
      </c>
      <c r="AR3877">
        <v>70000</v>
      </c>
      <c r="AS3877" s="2" t="str">
        <f>_xlfn.IFNA(IF(VLOOKUP(all_resi[[#This Row],[No. Waybill]],settle_reconcile[No. Waybill],1,0)="","Recon","Recon"),"-")</f>
        <v>-</v>
      </c>
      <c r="AT3877" s="2">
        <f>all_resi[[#This Row],[Nilai COD]]-all_resi[[#This Row],[COD Fee]]-all_resi[[#This Row],[Total Biaya Setelah Diskon]]</f>
        <v>90485</v>
      </c>
      <c r="AU3877" s="2" t="str">
        <f>IF(all_resi[[#This Row],[Waktu Terima]]="","",_xlfn.DAYS(all_resi[[#This Row],[Waktu Terima]],all_resi[[#This Row],[Tanggal Pengiriman]]))</f>
        <v/>
      </c>
    </row>
    <row r="3878" spans="1:47" x14ac:dyDescent="0.25">
      <c r="A3878" s="2" t="s">
        <v>20885</v>
      </c>
      <c r="B3878" s="1">
        <v>46207</v>
      </c>
      <c r="C3878" s="2" t="s">
        <v>42</v>
      </c>
      <c r="D3878" s="2" t="s">
        <v>43</v>
      </c>
      <c r="E3878" s="2" t="s">
        <v>44</v>
      </c>
      <c r="F3878" s="2" t="s">
        <v>45</v>
      </c>
      <c r="G3878" s="2" t="s">
        <v>46</v>
      </c>
      <c r="H3878" s="2" t="s">
        <v>47</v>
      </c>
      <c r="I3878" s="2" t="s">
        <v>20886</v>
      </c>
      <c r="J3878" s="2" t="s">
        <v>20887</v>
      </c>
      <c r="K3878" s="2" t="s">
        <v>265</v>
      </c>
      <c r="L3878" s="2" t="s">
        <v>822</v>
      </c>
      <c r="M3878" s="2" t="s">
        <v>20888</v>
      </c>
      <c r="N3878" s="2" t="s">
        <v>20889</v>
      </c>
      <c r="O3878">
        <v>1</v>
      </c>
      <c r="P3878" s="2" t="s">
        <v>53</v>
      </c>
      <c r="Q3878">
        <v>100</v>
      </c>
      <c r="R3878">
        <v>0</v>
      </c>
      <c r="S3878" s="2" t="s">
        <v>54</v>
      </c>
      <c r="T3878" s="2" t="s">
        <v>55</v>
      </c>
      <c r="U3878" s="2" t="s">
        <v>1301</v>
      </c>
      <c r="V3878" s="2"/>
      <c r="W3878">
        <v>50000</v>
      </c>
      <c r="X3878">
        <v>0</v>
      </c>
      <c r="Y3878">
        <v>0</v>
      </c>
      <c r="Z3878">
        <v>50000</v>
      </c>
      <c r="AB3878" s="2" t="s">
        <v>57</v>
      </c>
      <c r="AC3878">
        <v>20000</v>
      </c>
      <c r="AD3878">
        <v>30000</v>
      </c>
      <c r="AE3878">
        <v>0</v>
      </c>
      <c r="AF3878">
        <v>0</v>
      </c>
      <c r="AG3878" s="2" t="s">
        <v>20886</v>
      </c>
      <c r="AH3878" s="2"/>
      <c r="AI3878" s="1">
        <v>46212</v>
      </c>
      <c r="AJ3878" s="2"/>
      <c r="AK3878" s="2" t="s">
        <v>58</v>
      </c>
      <c r="AM3878" s="2" t="s">
        <v>59</v>
      </c>
      <c r="AP3878" s="2" t="s">
        <v>60</v>
      </c>
      <c r="AQ3878" s="2" t="s">
        <v>98</v>
      </c>
      <c r="AR3878">
        <v>-50000</v>
      </c>
      <c r="AS3878" s="2" t="str">
        <f>_xlfn.IFNA(IF(VLOOKUP(all_resi[[#This Row],[No. Waybill]],settle_reconcile[No. Waybill],1,0)="","Recon","Recon"),"-")</f>
        <v>-</v>
      </c>
      <c r="AT3878" s="2">
        <f>all_resi[[#This Row],[Nilai COD]]-all_resi[[#This Row],[COD Fee]]-all_resi[[#This Row],[Total Biaya Setelah Diskon]]</f>
        <v>-30000</v>
      </c>
      <c r="AU3878" s="2">
        <f>IF(all_resi[[#This Row],[Waktu Terima]]="","",_xlfn.DAYS(all_resi[[#This Row],[Waktu Terima]],all_resi[[#This Row],[Tanggal Pengiriman]]))</f>
        <v>5</v>
      </c>
    </row>
    <row r="3879" spans="1:47" x14ac:dyDescent="0.25">
      <c r="A3879" s="2" t="s">
        <v>20890</v>
      </c>
      <c r="B3879" s="1">
        <v>46207</v>
      </c>
      <c r="C3879" s="2" t="s">
        <v>42</v>
      </c>
      <c r="D3879" s="2" t="s">
        <v>43</v>
      </c>
      <c r="E3879" s="2" t="s">
        <v>44</v>
      </c>
      <c r="F3879" s="2" t="s">
        <v>45</v>
      </c>
      <c r="G3879" s="2" t="s">
        <v>46</v>
      </c>
      <c r="H3879" s="2" t="s">
        <v>80</v>
      </c>
      <c r="I3879" s="2" t="s">
        <v>20891</v>
      </c>
      <c r="J3879" s="2" t="s">
        <v>13863</v>
      </c>
      <c r="K3879" s="2" t="s">
        <v>177</v>
      </c>
      <c r="L3879" s="2" t="s">
        <v>896</v>
      </c>
      <c r="M3879" s="2" t="s">
        <v>912</v>
      </c>
      <c r="N3879" s="2" t="s">
        <v>20892</v>
      </c>
      <c r="O3879">
        <v>1</v>
      </c>
      <c r="P3879" s="2" t="s">
        <v>53</v>
      </c>
      <c r="Q3879">
        <v>100</v>
      </c>
      <c r="R3879">
        <v>0</v>
      </c>
      <c r="S3879" s="2" t="s">
        <v>54</v>
      </c>
      <c r="T3879" s="2" t="s">
        <v>55</v>
      </c>
      <c r="U3879" s="2" t="s">
        <v>305</v>
      </c>
      <c r="V3879" s="2"/>
      <c r="W3879">
        <v>87000</v>
      </c>
      <c r="X3879">
        <v>0</v>
      </c>
      <c r="Y3879">
        <v>0</v>
      </c>
      <c r="Z3879">
        <v>87000</v>
      </c>
      <c r="AB3879" s="2" t="s">
        <v>57</v>
      </c>
      <c r="AC3879">
        <v>34800</v>
      </c>
      <c r="AD3879">
        <v>52200</v>
      </c>
      <c r="AE3879">
        <v>157000</v>
      </c>
      <c r="AF3879">
        <v>2355</v>
      </c>
      <c r="AG3879" s="2"/>
      <c r="AH3879" s="2"/>
      <c r="AI3879" s="1"/>
      <c r="AJ3879" s="2" t="s">
        <v>87</v>
      </c>
      <c r="AK3879" s="2" t="s">
        <v>67</v>
      </c>
      <c r="AM3879" s="2" t="s">
        <v>59</v>
      </c>
      <c r="AP3879" s="2" t="s">
        <v>60</v>
      </c>
      <c r="AQ3879" s="2" t="s">
        <v>41</v>
      </c>
      <c r="AR3879">
        <v>70000</v>
      </c>
      <c r="AS3879" s="2" t="str">
        <f>_xlfn.IFNA(IF(VLOOKUP(all_resi[[#This Row],[No. Waybill]],settle_reconcile[No. Waybill],1,0)="","Recon","Recon"),"-")</f>
        <v>-</v>
      </c>
      <c r="AT3879" s="2">
        <f>all_resi[[#This Row],[Nilai COD]]-all_resi[[#This Row],[COD Fee]]-all_resi[[#This Row],[Total Biaya Setelah Diskon]]</f>
        <v>102445</v>
      </c>
      <c r="AU3879" s="2" t="str">
        <f>IF(all_resi[[#This Row],[Waktu Terima]]="","",_xlfn.DAYS(all_resi[[#This Row],[Waktu Terima]],all_resi[[#This Row],[Tanggal Pengiriman]]))</f>
        <v/>
      </c>
    </row>
    <row r="3880" spans="1:47" x14ac:dyDescent="0.25">
      <c r="A3880" s="2" t="s">
        <v>19900</v>
      </c>
      <c r="B3880" s="1">
        <v>46207</v>
      </c>
      <c r="C3880" s="2" t="s">
        <v>42</v>
      </c>
      <c r="D3880" s="2" t="s">
        <v>43</v>
      </c>
      <c r="E3880" s="2" t="s">
        <v>44</v>
      </c>
      <c r="F3880" s="2" t="s">
        <v>45</v>
      </c>
      <c r="G3880" s="2" t="s">
        <v>46</v>
      </c>
      <c r="H3880" s="2" t="s">
        <v>47</v>
      </c>
      <c r="I3880" s="2" t="s">
        <v>19901</v>
      </c>
      <c r="J3880" s="2" t="s">
        <v>20893</v>
      </c>
      <c r="K3880" s="2" t="s">
        <v>561</v>
      </c>
      <c r="L3880" s="2" t="s">
        <v>562</v>
      </c>
      <c r="M3880" s="2" t="s">
        <v>20894</v>
      </c>
      <c r="N3880" s="2" t="s">
        <v>20895</v>
      </c>
      <c r="O3880">
        <v>1</v>
      </c>
      <c r="P3880" s="2" t="s">
        <v>53</v>
      </c>
      <c r="Q3880">
        <v>100</v>
      </c>
      <c r="R3880">
        <v>0</v>
      </c>
      <c r="S3880" s="2" t="s">
        <v>54</v>
      </c>
      <c r="T3880" s="2" t="s">
        <v>55</v>
      </c>
      <c r="U3880" s="2" t="s">
        <v>207</v>
      </c>
      <c r="V3880" s="2"/>
      <c r="W3880">
        <v>22000</v>
      </c>
      <c r="X3880">
        <v>0</v>
      </c>
      <c r="Y3880">
        <v>0</v>
      </c>
      <c r="Z3880">
        <v>22000</v>
      </c>
      <c r="AB3880" s="2" t="s">
        <v>57</v>
      </c>
      <c r="AC3880">
        <v>8800</v>
      </c>
      <c r="AD3880">
        <v>13200</v>
      </c>
      <c r="AE3880">
        <v>92000</v>
      </c>
      <c r="AF3880">
        <v>1380</v>
      </c>
      <c r="AG3880" s="2" t="s">
        <v>19901</v>
      </c>
      <c r="AH3880" s="2"/>
      <c r="AI3880" s="1">
        <v>46209</v>
      </c>
      <c r="AJ3880" s="2"/>
      <c r="AK3880" s="2" t="s">
        <v>58</v>
      </c>
      <c r="AM3880" s="2" t="s">
        <v>59</v>
      </c>
      <c r="AP3880" s="2" t="s">
        <v>60</v>
      </c>
      <c r="AQ3880" s="2" t="s">
        <v>41</v>
      </c>
      <c r="AR3880">
        <v>70000</v>
      </c>
      <c r="AS3880" s="2" t="str">
        <f>_xlfn.IFNA(IF(VLOOKUP(all_resi[[#This Row],[No. Waybill]],settle_reconcile[No. Waybill],1,0)="","Recon","Recon"),"-")</f>
        <v>Recon</v>
      </c>
      <c r="AT3880" s="2">
        <f>all_resi[[#This Row],[Nilai COD]]-all_resi[[#This Row],[COD Fee]]-all_resi[[#This Row],[Total Biaya Setelah Diskon]]</f>
        <v>77420</v>
      </c>
      <c r="AU3880" s="2">
        <f>IF(all_resi[[#This Row],[Waktu Terima]]="","",_xlfn.DAYS(all_resi[[#This Row],[Waktu Terima]],all_resi[[#This Row],[Tanggal Pengiriman]]))</f>
        <v>2</v>
      </c>
    </row>
    <row r="3881" spans="1:47" x14ac:dyDescent="0.25">
      <c r="A3881" s="2" t="s">
        <v>20896</v>
      </c>
      <c r="B3881" s="1">
        <v>46207</v>
      </c>
      <c r="C3881" s="2" t="s">
        <v>42</v>
      </c>
      <c r="D3881" s="2" t="s">
        <v>43</v>
      </c>
      <c r="E3881" s="2" t="s">
        <v>44</v>
      </c>
      <c r="F3881" s="2" t="s">
        <v>45</v>
      </c>
      <c r="G3881" s="2" t="s">
        <v>46</v>
      </c>
      <c r="H3881" s="2" t="s">
        <v>47</v>
      </c>
      <c r="I3881" s="2" t="s">
        <v>20897</v>
      </c>
      <c r="J3881" s="2" t="s">
        <v>20898</v>
      </c>
      <c r="K3881" s="2" t="s">
        <v>143</v>
      </c>
      <c r="L3881" s="2" t="s">
        <v>4780</v>
      </c>
      <c r="M3881" s="2" t="s">
        <v>20899</v>
      </c>
      <c r="N3881" s="2" t="s">
        <v>20900</v>
      </c>
      <c r="O3881">
        <v>1</v>
      </c>
      <c r="P3881" s="2" t="s">
        <v>53</v>
      </c>
      <c r="Q3881">
        <v>100</v>
      </c>
      <c r="R3881">
        <v>0</v>
      </c>
      <c r="S3881" s="2" t="s">
        <v>54</v>
      </c>
      <c r="T3881" s="2" t="s">
        <v>55</v>
      </c>
      <c r="U3881" s="2" t="s">
        <v>207</v>
      </c>
      <c r="V3881" s="2"/>
      <c r="W3881">
        <v>25000</v>
      </c>
      <c r="X3881">
        <v>0</v>
      </c>
      <c r="Y3881">
        <v>0</v>
      </c>
      <c r="Z3881">
        <v>25000</v>
      </c>
      <c r="AB3881" s="2" t="s">
        <v>57</v>
      </c>
      <c r="AC3881">
        <v>10000</v>
      </c>
      <c r="AD3881">
        <v>15000</v>
      </c>
      <c r="AE3881">
        <v>0</v>
      </c>
      <c r="AF3881">
        <v>0</v>
      </c>
      <c r="AG3881" s="2" t="s">
        <v>20897</v>
      </c>
      <c r="AH3881" s="2"/>
      <c r="AI3881" s="1">
        <v>46210</v>
      </c>
      <c r="AJ3881" s="2"/>
      <c r="AK3881" s="2" t="s">
        <v>58</v>
      </c>
      <c r="AM3881" s="2" t="s">
        <v>59</v>
      </c>
      <c r="AP3881" s="2" t="s">
        <v>60</v>
      </c>
      <c r="AQ3881" s="2" t="s">
        <v>98</v>
      </c>
      <c r="AR3881">
        <v>-25000</v>
      </c>
      <c r="AS3881" s="2" t="str">
        <f>_xlfn.IFNA(IF(VLOOKUP(all_resi[[#This Row],[No. Waybill]],settle_reconcile[No. Waybill],1,0)="","Recon","Recon"),"-")</f>
        <v>-</v>
      </c>
      <c r="AT3881" s="2">
        <f>all_resi[[#This Row],[Nilai COD]]-all_resi[[#This Row],[COD Fee]]-all_resi[[#This Row],[Total Biaya Setelah Diskon]]</f>
        <v>-15000</v>
      </c>
      <c r="AU3881" s="2">
        <f>IF(all_resi[[#This Row],[Waktu Terima]]="","",_xlfn.DAYS(all_resi[[#This Row],[Waktu Terima]],all_resi[[#This Row],[Tanggal Pengiriman]]))</f>
        <v>3</v>
      </c>
    </row>
    <row r="3882" spans="1:47" x14ac:dyDescent="0.25">
      <c r="A3882" s="2" t="s">
        <v>20901</v>
      </c>
      <c r="B3882" s="1">
        <v>46207</v>
      </c>
      <c r="C3882" s="2" t="s">
        <v>42</v>
      </c>
      <c r="D3882" s="2" t="s">
        <v>43</v>
      </c>
      <c r="E3882" s="2" t="s">
        <v>44</v>
      </c>
      <c r="F3882" s="2" t="s">
        <v>45</v>
      </c>
      <c r="G3882" s="2" t="s">
        <v>46</v>
      </c>
      <c r="H3882" s="2" t="s">
        <v>80</v>
      </c>
      <c r="I3882" s="2" t="s">
        <v>20902</v>
      </c>
      <c r="J3882" s="2" t="s">
        <v>20903</v>
      </c>
      <c r="K3882" s="2" t="s">
        <v>265</v>
      </c>
      <c r="L3882" s="2" t="s">
        <v>1932</v>
      </c>
      <c r="M3882" s="2" t="s">
        <v>20904</v>
      </c>
      <c r="N3882" s="2" t="s">
        <v>20905</v>
      </c>
      <c r="O3882">
        <v>1</v>
      </c>
      <c r="P3882" s="2" t="s">
        <v>53</v>
      </c>
      <c r="Q3882">
        <v>100</v>
      </c>
      <c r="R3882">
        <v>0</v>
      </c>
      <c r="S3882" s="2" t="s">
        <v>54</v>
      </c>
      <c r="T3882" s="2" t="s">
        <v>55</v>
      </c>
      <c r="U3882" s="2" t="s">
        <v>305</v>
      </c>
      <c r="V3882" s="2"/>
      <c r="W3882">
        <v>50000</v>
      </c>
      <c r="X3882">
        <v>0</v>
      </c>
      <c r="Y3882">
        <v>0</v>
      </c>
      <c r="Z3882">
        <v>50000</v>
      </c>
      <c r="AB3882" s="2" t="s">
        <v>57</v>
      </c>
      <c r="AC3882">
        <v>20000</v>
      </c>
      <c r="AD3882">
        <v>30000</v>
      </c>
      <c r="AE3882">
        <v>120000</v>
      </c>
      <c r="AF3882">
        <v>1800</v>
      </c>
      <c r="AG3882" s="2"/>
      <c r="AH3882" s="2"/>
      <c r="AI3882" s="1"/>
      <c r="AJ3882" s="2" t="s">
        <v>87</v>
      </c>
      <c r="AK3882" s="2" t="s">
        <v>67</v>
      </c>
      <c r="AM3882" s="2" t="s">
        <v>59</v>
      </c>
      <c r="AP3882" s="2" t="s">
        <v>60</v>
      </c>
      <c r="AQ3882" s="2" t="s">
        <v>41</v>
      </c>
      <c r="AR3882">
        <v>70000</v>
      </c>
      <c r="AS3882" s="2" t="str">
        <f>_xlfn.IFNA(IF(VLOOKUP(all_resi[[#This Row],[No. Waybill]],settle_reconcile[No. Waybill],1,0)="","Recon","Recon"),"-")</f>
        <v>-</v>
      </c>
      <c r="AT3882" s="2">
        <f>all_resi[[#This Row],[Nilai COD]]-all_resi[[#This Row],[COD Fee]]-all_resi[[#This Row],[Total Biaya Setelah Diskon]]</f>
        <v>88200</v>
      </c>
      <c r="AU3882" s="2" t="str">
        <f>IF(all_resi[[#This Row],[Waktu Terima]]="","",_xlfn.DAYS(all_resi[[#This Row],[Waktu Terima]],all_resi[[#This Row],[Tanggal Pengiriman]]))</f>
        <v/>
      </c>
    </row>
    <row r="3883" spans="1:47" x14ac:dyDescent="0.25">
      <c r="A3883" s="2" t="s">
        <v>20906</v>
      </c>
      <c r="B3883" s="1">
        <v>46207</v>
      </c>
      <c r="C3883" s="2" t="s">
        <v>42</v>
      </c>
      <c r="D3883" s="2" t="s">
        <v>43</v>
      </c>
      <c r="E3883" s="2" t="s">
        <v>44</v>
      </c>
      <c r="F3883" s="2" t="s">
        <v>45</v>
      </c>
      <c r="G3883" s="2" t="s">
        <v>46</v>
      </c>
      <c r="H3883" s="2" t="s">
        <v>47</v>
      </c>
      <c r="I3883" s="2" t="s">
        <v>20907</v>
      </c>
      <c r="J3883" s="2" t="s">
        <v>20908</v>
      </c>
      <c r="K3883" s="2" t="s">
        <v>388</v>
      </c>
      <c r="L3883" s="2" t="s">
        <v>388</v>
      </c>
      <c r="M3883" s="2" t="s">
        <v>7985</v>
      </c>
      <c r="N3883" s="2" t="s">
        <v>20909</v>
      </c>
      <c r="O3883">
        <v>1</v>
      </c>
      <c r="P3883" s="2" t="s">
        <v>53</v>
      </c>
      <c r="Q3883">
        <v>100</v>
      </c>
      <c r="R3883">
        <v>0</v>
      </c>
      <c r="S3883" s="2" t="s">
        <v>54</v>
      </c>
      <c r="T3883" s="2" t="s">
        <v>55</v>
      </c>
      <c r="U3883" s="2" t="s">
        <v>207</v>
      </c>
      <c r="V3883" s="2"/>
      <c r="W3883">
        <v>68000</v>
      </c>
      <c r="X3883">
        <v>0</v>
      </c>
      <c r="Y3883">
        <v>0</v>
      </c>
      <c r="Z3883">
        <v>68000</v>
      </c>
      <c r="AB3883" s="2" t="s">
        <v>57</v>
      </c>
      <c r="AC3883">
        <v>27200</v>
      </c>
      <c r="AD3883">
        <v>40800</v>
      </c>
      <c r="AE3883">
        <v>138000</v>
      </c>
      <c r="AF3883">
        <v>2070</v>
      </c>
      <c r="AG3883" s="2" t="s">
        <v>20907</v>
      </c>
      <c r="AH3883" s="2"/>
      <c r="AI3883" s="1">
        <v>46212</v>
      </c>
      <c r="AJ3883" s="2"/>
      <c r="AK3883" s="2" t="s">
        <v>58</v>
      </c>
      <c r="AM3883" s="2" t="s">
        <v>59</v>
      </c>
      <c r="AP3883" s="2" t="s">
        <v>60</v>
      </c>
      <c r="AQ3883" s="2" t="s">
        <v>41</v>
      </c>
      <c r="AR3883">
        <v>70000</v>
      </c>
      <c r="AS3883" s="2" t="str">
        <f>_xlfn.IFNA(IF(VLOOKUP(all_resi[[#This Row],[No. Waybill]],settle_reconcile[No. Waybill],1,0)="","Recon","Recon"),"-")</f>
        <v>-</v>
      </c>
      <c r="AT3883" s="2">
        <f>all_resi[[#This Row],[Nilai COD]]-all_resi[[#This Row],[COD Fee]]-all_resi[[#This Row],[Total Biaya Setelah Diskon]]</f>
        <v>95130</v>
      </c>
      <c r="AU3883" s="2">
        <f>IF(all_resi[[#This Row],[Waktu Terima]]="","",_xlfn.DAYS(all_resi[[#This Row],[Waktu Terima]],all_resi[[#This Row],[Tanggal Pengiriman]]))</f>
        <v>5</v>
      </c>
    </row>
    <row r="3884" spans="1:47" x14ac:dyDescent="0.25">
      <c r="A3884" s="2" t="s">
        <v>20910</v>
      </c>
      <c r="B3884" s="1">
        <v>46207</v>
      </c>
      <c r="C3884" s="2" t="s">
        <v>42</v>
      </c>
      <c r="D3884" s="2" t="s">
        <v>43</v>
      </c>
      <c r="E3884" s="2" t="s">
        <v>44</v>
      </c>
      <c r="F3884" s="2" t="s">
        <v>45</v>
      </c>
      <c r="G3884" s="2" t="s">
        <v>46</v>
      </c>
      <c r="H3884" s="2" t="s">
        <v>47</v>
      </c>
      <c r="I3884" s="2" t="s">
        <v>20911</v>
      </c>
      <c r="J3884" s="2" t="s">
        <v>20912</v>
      </c>
      <c r="K3884" s="2" t="s">
        <v>156</v>
      </c>
      <c r="L3884" s="2" t="s">
        <v>429</v>
      </c>
      <c r="M3884" s="2" t="s">
        <v>20913</v>
      </c>
      <c r="N3884" s="2" t="s">
        <v>20914</v>
      </c>
      <c r="O3884">
        <v>1</v>
      </c>
      <c r="P3884" s="2" t="s">
        <v>53</v>
      </c>
      <c r="Q3884">
        <v>100</v>
      </c>
      <c r="R3884">
        <v>0</v>
      </c>
      <c r="S3884" s="2" t="s">
        <v>54</v>
      </c>
      <c r="T3884" s="2" t="s">
        <v>55</v>
      </c>
      <c r="U3884" s="2" t="s">
        <v>207</v>
      </c>
      <c r="V3884" s="2"/>
      <c r="W3884">
        <v>100000</v>
      </c>
      <c r="X3884">
        <v>0</v>
      </c>
      <c r="Y3884">
        <v>0</v>
      </c>
      <c r="Z3884">
        <v>100000</v>
      </c>
      <c r="AB3884" s="2" t="s">
        <v>57</v>
      </c>
      <c r="AC3884">
        <v>40000</v>
      </c>
      <c r="AD3884">
        <v>60000</v>
      </c>
      <c r="AE3884">
        <v>166000</v>
      </c>
      <c r="AF3884">
        <v>2490</v>
      </c>
      <c r="AG3884" s="2"/>
      <c r="AH3884" s="2"/>
      <c r="AI3884" s="1"/>
      <c r="AJ3884" s="2"/>
      <c r="AK3884" s="2" t="s">
        <v>67</v>
      </c>
      <c r="AM3884" s="2" t="s">
        <v>59</v>
      </c>
      <c r="AP3884" s="2" t="s">
        <v>60</v>
      </c>
      <c r="AQ3884" s="2" t="s">
        <v>41</v>
      </c>
      <c r="AR3884">
        <v>66000</v>
      </c>
      <c r="AS3884" s="2" t="str">
        <f>_xlfn.IFNA(IF(VLOOKUP(all_resi[[#This Row],[No. Waybill]],settle_reconcile[No. Waybill],1,0)="","Recon","Recon"),"-")</f>
        <v>-</v>
      </c>
      <c r="AT3884" s="2">
        <f>all_resi[[#This Row],[Nilai COD]]-all_resi[[#This Row],[COD Fee]]-all_resi[[#This Row],[Total Biaya Setelah Diskon]]</f>
        <v>103510</v>
      </c>
      <c r="AU3884" s="2" t="str">
        <f>IF(all_resi[[#This Row],[Waktu Terima]]="","",_xlfn.DAYS(all_resi[[#This Row],[Waktu Terima]],all_resi[[#This Row],[Tanggal Pengiriman]]))</f>
        <v/>
      </c>
    </row>
    <row r="3885" spans="1:47" x14ac:dyDescent="0.25">
      <c r="A3885" s="2" t="s">
        <v>20915</v>
      </c>
      <c r="B3885" s="1">
        <v>46207</v>
      </c>
      <c r="C3885" s="2" t="s">
        <v>42</v>
      </c>
      <c r="D3885" s="2" t="s">
        <v>43</v>
      </c>
      <c r="E3885" s="2" t="s">
        <v>44</v>
      </c>
      <c r="F3885" s="2" t="s">
        <v>45</v>
      </c>
      <c r="G3885" s="2" t="s">
        <v>46</v>
      </c>
      <c r="H3885" s="2" t="s">
        <v>47</v>
      </c>
      <c r="I3885" s="2" t="s">
        <v>20916</v>
      </c>
      <c r="J3885" s="2" t="s">
        <v>20917</v>
      </c>
      <c r="K3885" s="2" t="s">
        <v>377</v>
      </c>
      <c r="L3885" s="2" t="s">
        <v>2232</v>
      </c>
      <c r="M3885" s="2" t="s">
        <v>4890</v>
      </c>
      <c r="N3885" s="2" t="s">
        <v>20918</v>
      </c>
      <c r="O3885">
        <v>1</v>
      </c>
      <c r="P3885" s="2" t="s">
        <v>53</v>
      </c>
      <c r="Q3885">
        <v>100</v>
      </c>
      <c r="R3885">
        <v>0</v>
      </c>
      <c r="S3885" s="2" t="s">
        <v>54</v>
      </c>
      <c r="T3885" s="2" t="s">
        <v>55</v>
      </c>
      <c r="U3885" s="2" t="s">
        <v>207</v>
      </c>
      <c r="V3885" s="2"/>
      <c r="W3885">
        <v>65000</v>
      </c>
      <c r="X3885">
        <v>0</v>
      </c>
      <c r="Y3885">
        <v>0</v>
      </c>
      <c r="Z3885">
        <v>65000</v>
      </c>
      <c r="AB3885" s="2" t="s">
        <v>57</v>
      </c>
      <c r="AC3885">
        <v>26000</v>
      </c>
      <c r="AD3885">
        <v>39000</v>
      </c>
      <c r="AE3885">
        <v>135000</v>
      </c>
      <c r="AF3885">
        <v>2025</v>
      </c>
      <c r="AG3885" s="2"/>
      <c r="AH3885" s="2"/>
      <c r="AI3885" s="1"/>
      <c r="AJ3885" s="2"/>
      <c r="AK3885" s="2" t="s">
        <v>67</v>
      </c>
      <c r="AM3885" s="2" t="s">
        <v>59</v>
      </c>
      <c r="AP3885" s="2" t="s">
        <v>60</v>
      </c>
      <c r="AQ3885" s="2" t="s">
        <v>41</v>
      </c>
      <c r="AR3885">
        <v>70000</v>
      </c>
      <c r="AS3885" s="2" t="str">
        <f>_xlfn.IFNA(IF(VLOOKUP(all_resi[[#This Row],[No. Waybill]],settle_reconcile[No. Waybill],1,0)="","Recon","Recon"),"-")</f>
        <v>-</v>
      </c>
      <c r="AT3885" s="2">
        <f>all_resi[[#This Row],[Nilai COD]]-all_resi[[#This Row],[COD Fee]]-all_resi[[#This Row],[Total Biaya Setelah Diskon]]</f>
        <v>93975</v>
      </c>
      <c r="AU3885" s="2" t="str">
        <f>IF(all_resi[[#This Row],[Waktu Terima]]="","",_xlfn.DAYS(all_resi[[#This Row],[Waktu Terima]],all_resi[[#This Row],[Tanggal Pengiriman]]))</f>
        <v/>
      </c>
    </row>
    <row r="3886" spans="1:47" x14ac:dyDescent="0.25">
      <c r="A3886" s="2" t="s">
        <v>20919</v>
      </c>
      <c r="B3886" s="1">
        <v>46207</v>
      </c>
      <c r="C3886" s="2" t="s">
        <v>42</v>
      </c>
      <c r="D3886" s="2" t="s">
        <v>43</v>
      </c>
      <c r="E3886" s="2" t="s">
        <v>44</v>
      </c>
      <c r="F3886" s="2" t="s">
        <v>45</v>
      </c>
      <c r="G3886" s="2" t="s">
        <v>46</v>
      </c>
      <c r="H3886" s="2" t="s">
        <v>80</v>
      </c>
      <c r="I3886" s="2" t="s">
        <v>20920</v>
      </c>
      <c r="J3886" s="2" t="s">
        <v>13105</v>
      </c>
      <c r="K3886" s="2" t="s">
        <v>132</v>
      </c>
      <c r="L3886" s="2" t="s">
        <v>791</v>
      </c>
      <c r="M3886" s="2" t="s">
        <v>932</v>
      </c>
      <c r="N3886" s="2" t="s">
        <v>20921</v>
      </c>
      <c r="O3886">
        <v>1</v>
      </c>
      <c r="P3886" s="2" t="s">
        <v>53</v>
      </c>
      <c r="Q3886">
        <v>100</v>
      </c>
      <c r="R3886">
        <v>0</v>
      </c>
      <c r="S3886" s="2" t="s">
        <v>54</v>
      </c>
      <c r="T3886" s="2" t="s">
        <v>55</v>
      </c>
      <c r="U3886" s="2" t="s">
        <v>86</v>
      </c>
      <c r="V3886" s="2"/>
      <c r="W3886">
        <v>29000</v>
      </c>
      <c r="X3886">
        <v>0</v>
      </c>
      <c r="Y3886">
        <v>0</v>
      </c>
      <c r="Z3886">
        <v>29000</v>
      </c>
      <c r="AB3886" s="2" t="s">
        <v>57</v>
      </c>
      <c r="AC3886">
        <v>11600</v>
      </c>
      <c r="AD3886">
        <v>17400</v>
      </c>
      <c r="AE3886">
        <v>89000</v>
      </c>
      <c r="AF3886">
        <v>1335</v>
      </c>
      <c r="AG3886" s="2"/>
      <c r="AH3886" s="2"/>
      <c r="AI3886" s="1"/>
      <c r="AJ3886" s="2" t="s">
        <v>87</v>
      </c>
      <c r="AK3886" s="2" t="s">
        <v>67</v>
      </c>
      <c r="AM3886" s="2" t="s">
        <v>59</v>
      </c>
      <c r="AP3886" s="2" t="s">
        <v>60</v>
      </c>
      <c r="AQ3886" s="2" t="s">
        <v>41</v>
      </c>
      <c r="AR3886">
        <v>60000</v>
      </c>
      <c r="AS3886" s="2" t="str">
        <f>_xlfn.IFNA(IF(VLOOKUP(all_resi[[#This Row],[No. Waybill]],settle_reconcile[No. Waybill],1,0)="","Recon","Recon"),"-")</f>
        <v>-</v>
      </c>
      <c r="AT3886" s="2">
        <f>all_resi[[#This Row],[Nilai COD]]-all_resi[[#This Row],[COD Fee]]-all_resi[[#This Row],[Total Biaya Setelah Diskon]]</f>
        <v>70265</v>
      </c>
      <c r="AU3886" s="2" t="str">
        <f>IF(all_resi[[#This Row],[Waktu Terima]]="","",_xlfn.DAYS(all_resi[[#This Row],[Waktu Terima]],all_resi[[#This Row],[Tanggal Pengiriman]]))</f>
        <v/>
      </c>
    </row>
    <row r="3887" spans="1:47" x14ac:dyDescent="0.25">
      <c r="A3887" s="2" t="s">
        <v>20922</v>
      </c>
      <c r="B3887" s="1">
        <v>46207</v>
      </c>
      <c r="C3887" s="2" t="s">
        <v>42</v>
      </c>
      <c r="D3887" s="2" t="s">
        <v>43</v>
      </c>
      <c r="E3887" s="2" t="s">
        <v>44</v>
      </c>
      <c r="F3887" s="2" t="s">
        <v>45</v>
      </c>
      <c r="G3887" s="2" t="s">
        <v>46</v>
      </c>
      <c r="H3887" s="2" t="s">
        <v>47</v>
      </c>
      <c r="I3887" s="2" t="s">
        <v>20923</v>
      </c>
      <c r="J3887" s="2" t="s">
        <v>20924</v>
      </c>
      <c r="K3887" s="2" t="s">
        <v>437</v>
      </c>
      <c r="L3887" s="2" t="s">
        <v>12114</v>
      </c>
      <c r="M3887" s="2" t="s">
        <v>20925</v>
      </c>
      <c r="N3887" s="2" t="s">
        <v>20926</v>
      </c>
      <c r="O3887">
        <v>1</v>
      </c>
      <c r="P3887" s="2" t="s">
        <v>53</v>
      </c>
      <c r="Q3887">
        <v>100</v>
      </c>
      <c r="R3887">
        <v>0</v>
      </c>
      <c r="S3887" s="2" t="s">
        <v>54</v>
      </c>
      <c r="T3887" s="2" t="s">
        <v>55</v>
      </c>
      <c r="U3887" s="2" t="s">
        <v>207</v>
      </c>
      <c r="V3887" s="2"/>
      <c r="W3887">
        <v>52000</v>
      </c>
      <c r="X3887">
        <v>0</v>
      </c>
      <c r="Y3887">
        <v>0</v>
      </c>
      <c r="Z3887">
        <v>52000</v>
      </c>
      <c r="AB3887" s="2" t="s">
        <v>57</v>
      </c>
      <c r="AC3887">
        <v>20800</v>
      </c>
      <c r="AD3887">
        <v>31200</v>
      </c>
      <c r="AE3887">
        <v>122000</v>
      </c>
      <c r="AF3887">
        <v>1830</v>
      </c>
      <c r="AG3887" s="2"/>
      <c r="AH3887" s="2"/>
      <c r="AI3887" s="1"/>
      <c r="AJ3887" s="2"/>
      <c r="AK3887" s="2" t="s">
        <v>67</v>
      </c>
      <c r="AM3887" s="2" t="s">
        <v>59</v>
      </c>
      <c r="AP3887" s="2" t="s">
        <v>60</v>
      </c>
      <c r="AQ3887" s="2" t="s">
        <v>41</v>
      </c>
      <c r="AR3887">
        <v>70000</v>
      </c>
      <c r="AS3887" s="2" t="str">
        <f>_xlfn.IFNA(IF(VLOOKUP(all_resi[[#This Row],[No. Waybill]],settle_reconcile[No. Waybill],1,0)="","Recon","Recon"),"-")</f>
        <v>-</v>
      </c>
      <c r="AT3887" s="2">
        <f>all_resi[[#This Row],[Nilai COD]]-all_resi[[#This Row],[COD Fee]]-all_resi[[#This Row],[Total Biaya Setelah Diskon]]</f>
        <v>88970</v>
      </c>
      <c r="AU3887" s="2" t="str">
        <f>IF(all_resi[[#This Row],[Waktu Terima]]="","",_xlfn.DAYS(all_resi[[#This Row],[Waktu Terima]],all_resi[[#This Row],[Tanggal Pengiriman]]))</f>
        <v/>
      </c>
    </row>
    <row r="3888" spans="1:47" x14ac:dyDescent="0.25">
      <c r="A3888" s="2" t="s">
        <v>20927</v>
      </c>
      <c r="B3888" s="1">
        <v>46207</v>
      </c>
      <c r="C3888" s="2" t="s">
        <v>42</v>
      </c>
      <c r="D3888" s="2" t="s">
        <v>43</v>
      </c>
      <c r="E3888" s="2" t="s">
        <v>44</v>
      </c>
      <c r="F3888" s="2" t="s">
        <v>45</v>
      </c>
      <c r="G3888" s="2" t="s">
        <v>46</v>
      </c>
      <c r="H3888" s="2" t="s">
        <v>47</v>
      </c>
      <c r="I3888" s="2" t="s">
        <v>20928</v>
      </c>
      <c r="J3888" s="2" t="s">
        <v>20929</v>
      </c>
      <c r="K3888" s="2" t="s">
        <v>209</v>
      </c>
      <c r="L3888" s="2" t="s">
        <v>1322</v>
      </c>
      <c r="M3888" s="2" t="s">
        <v>20930</v>
      </c>
      <c r="N3888" s="2" t="s">
        <v>20931</v>
      </c>
      <c r="O3888">
        <v>1</v>
      </c>
      <c r="P3888" s="2" t="s">
        <v>53</v>
      </c>
      <c r="Q3888">
        <v>100</v>
      </c>
      <c r="R3888">
        <v>0</v>
      </c>
      <c r="S3888" s="2" t="s">
        <v>54</v>
      </c>
      <c r="T3888" s="2" t="s">
        <v>55</v>
      </c>
      <c r="U3888" s="2" t="s">
        <v>207</v>
      </c>
      <c r="V3888" s="2"/>
      <c r="W3888">
        <v>52000</v>
      </c>
      <c r="X3888">
        <v>0</v>
      </c>
      <c r="Y3888">
        <v>0</v>
      </c>
      <c r="Z3888">
        <v>52000</v>
      </c>
      <c r="AB3888" s="2" t="s">
        <v>57</v>
      </c>
      <c r="AC3888">
        <v>20800</v>
      </c>
      <c r="AD3888">
        <v>31200</v>
      </c>
      <c r="AE3888">
        <v>122000</v>
      </c>
      <c r="AF3888">
        <v>1830</v>
      </c>
      <c r="AG3888" s="2"/>
      <c r="AH3888" s="2"/>
      <c r="AI3888" s="1"/>
      <c r="AJ3888" s="2"/>
      <c r="AK3888" s="2" t="s">
        <v>67</v>
      </c>
      <c r="AM3888" s="2" t="s">
        <v>59</v>
      </c>
      <c r="AP3888" s="2" t="s">
        <v>60</v>
      </c>
      <c r="AQ3888" s="2" t="s">
        <v>41</v>
      </c>
      <c r="AR3888">
        <v>70000</v>
      </c>
      <c r="AS3888" s="2" t="str">
        <f>_xlfn.IFNA(IF(VLOOKUP(all_resi[[#This Row],[No. Waybill]],settle_reconcile[No. Waybill],1,0)="","Recon","Recon"),"-")</f>
        <v>-</v>
      </c>
      <c r="AT3888" s="2">
        <f>all_resi[[#This Row],[Nilai COD]]-all_resi[[#This Row],[COD Fee]]-all_resi[[#This Row],[Total Biaya Setelah Diskon]]</f>
        <v>88970</v>
      </c>
      <c r="AU3888" s="2" t="str">
        <f>IF(all_resi[[#This Row],[Waktu Terima]]="","",_xlfn.DAYS(all_resi[[#This Row],[Waktu Terima]],all_resi[[#This Row],[Tanggal Pengiriman]]))</f>
        <v/>
      </c>
    </row>
    <row r="3889" spans="1:47" x14ac:dyDescent="0.25">
      <c r="A3889" s="2" t="s">
        <v>20932</v>
      </c>
      <c r="B3889" s="1">
        <v>46207</v>
      </c>
      <c r="C3889" s="2" t="s">
        <v>42</v>
      </c>
      <c r="D3889" s="2" t="s">
        <v>43</v>
      </c>
      <c r="E3889" s="2" t="s">
        <v>44</v>
      </c>
      <c r="F3889" s="2" t="s">
        <v>45</v>
      </c>
      <c r="G3889" s="2" t="s">
        <v>46</v>
      </c>
      <c r="H3889" s="2" t="s">
        <v>47</v>
      </c>
      <c r="I3889" s="2" t="s">
        <v>20933</v>
      </c>
      <c r="J3889" s="2" t="s">
        <v>20934</v>
      </c>
      <c r="K3889" s="2" t="s">
        <v>177</v>
      </c>
      <c r="L3889" s="2" t="s">
        <v>807</v>
      </c>
      <c r="M3889" s="2" t="s">
        <v>1671</v>
      </c>
      <c r="N3889" s="2" t="s">
        <v>20935</v>
      </c>
      <c r="O3889">
        <v>1</v>
      </c>
      <c r="P3889" s="2" t="s">
        <v>53</v>
      </c>
      <c r="Q3889">
        <v>100</v>
      </c>
      <c r="R3889">
        <v>0</v>
      </c>
      <c r="S3889" s="2" t="s">
        <v>54</v>
      </c>
      <c r="T3889" s="2" t="s">
        <v>55</v>
      </c>
      <c r="U3889" s="2" t="s">
        <v>207</v>
      </c>
      <c r="V3889" s="2"/>
      <c r="W3889">
        <v>64000</v>
      </c>
      <c r="X3889">
        <v>0</v>
      </c>
      <c r="Y3889">
        <v>0</v>
      </c>
      <c r="Z3889">
        <v>64000</v>
      </c>
      <c r="AB3889" s="2" t="s">
        <v>57</v>
      </c>
      <c r="AC3889">
        <v>25600</v>
      </c>
      <c r="AD3889">
        <v>38400</v>
      </c>
      <c r="AE3889">
        <v>134000</v>
      </c>
      <c r="AF3889">
        <v>2010</v>
      </c>
      <c r="AG3889" s="2"/>
      <c r="AH3889" s="2"/>
      <c r="AI3889" s="1"/>
      <c r="AJ3889" s="2"/>
      <c r="AK3889" s="2" t="s">
        <v>67</v>
      </c>
      <c r="AM3889" s="2" t="s">
        <v>59</v>
      </c>
      <c r="AP3889" s="2" t="s">
        <v>60</v>
      </c>
      <c r="AQ3889" s="2" t="s">
        <v>41</v>
      </c>
      <c r="AR3889">
        <v>70000</v>
      </c>
      <c r="AS3889" s="2" t="str">
        <f>_xlfn.IFNA(IF(VLOOKUP(all_resi[[#This Row],[No. Waybill]],settle_reconcile[No. Waybill],1,0)="","Recon","Recon"),"-")</f>
        <v>-</v>
      </c>
      <c r="AT3889" s="2">
        <f>all_resi[[#This Row],[Nilai COD]]-all_resi[[#This Row],[COD Fee]]-all_resi[[#This Row],[Total Biaya Setelah Diskon]]</f>
        <v>93590</v>
      </c>
      <c r="AU3889" s="2" t="str">
        <f>IF(all_resi[[#This Row],[Waktu Terima]]="","",_xlfn.DAYS(all_resi[[#This Row],[Waktu Terima]],all_resi[[#This Row],[Tanggal Pengiriman]]))</f>
        <v/>
      </c>
    </row>
    <row r="3890" spans="1:47" x14ac:dyDescent="0.25">
      <c r="A3890" s="2" t="s">
        <v>20936</v>
      </c>
      <c r="B3890" s="1">
        <v>46207</v>
      </c>
      <c r="C3890" s="2" t="s">
        <v>42</v>
      </c>
      <c r="D3890" s="2" t="s">
        <v>43</v>
      </c>
      <c r="E3890" s="2" t="s">
        <v>44</v>
      </c>
      <c r="F3890" s="2" t="s">
        <v>45</v>
      </c>
      <c r="G3890" s="2" t="s">
        <v>46</v>
      </c>
      <c r="H3890" s="2" t="s">
        <v>47</v>
      </c>
      <c r="I3890" s="2" t="s">
        <v>20937</v>
      </c>
      <c r="J3890" s="2" t="s">
        <v>20938</v>
      </c>
      <c r="K3890" s="2" t="s">
        <v>82</v>
      </c>
      <c r="L3890" s="2" t="s">
        <v>1630</v>
      </c>
      <c r="M3890" s="2" t="s">
        <v>11815</v>
      </c>
      <c r="N3890" s="2" t="s">
        <v>20939</v>
      </c>
      <c r="O3890">
        <v>1</v>
      </c>
      <c r="P3890" s="2" t="s">
        <v>53</v>
      </c>
      <c r="Q3890">
        <v>100</v>
      </c>
      <c r="R3890">
        <v>0</v>
      </c>
      <c r="S3890" s="2" t="s">
        <v>54</v>
      </c>
      <c r="T3890" s="2" t="s">
        <v>55</v>
      </c>
      <c r="U3890" s="2" t="s">
        <v>1301</v>
      </c>
      <c r="V3890" s="2"/>
      <c r="W3890">
        <v>79000</v>
      </c>
      <c r="X3890">
        <v>0</v>
      </c>
      <c r="Y3890">
        <v>0</v>
      </c>
      <c r="Z3890">
        <v>79000</v>
      </c>
      <c r="AB3890" s="2" t="s">
        <v>57</v>
      </c>
      <c r="AC3890">
        <v>31600</v>
      </c>
      <c r="AD3890">
        <v>47400</v>
      </c>
      <c r="AE3890">
        <v>194000</v>
      </c>
      <c r="AF3890">
        <v>2910</v>
      </c>
      <c r="AG3890" s="2"/>
      <c r="AH3890" s="2"/>
      <c r="AI3890" s="1"/>
      <c r="AJ3890" s="2"/>
      <c r="AK3890" s="2" t="s">
        <v>67</v>
      </c>
      <c r="AM3890" s="2" t="s">
        <v>59</v>
      </c>
      <c r="AP3890" s="2" t="s">
        <v>60</v>
      </c>
      <c r="AQ3890" s="2" t="s">
        <v>41</v>
      </c>
      <c r="AR3890">
        <v>115000</v>
      </c>
      <c r="AS3890" s="2" t="str">
        <f>_xlfn.IFNA(IF(VLOOKUP(all_resi[[#This Row],[No. Waybill]],settle_reconcile[No. Waybill],1,0)="","Recon","Recon"),"-")</f>
        <v>-</v>
      </c>
      <c r="AT3890" s="2">
        <f>all_resi[[#This Row],[Nilai COD]]-all_resi[[#This Row],[COD Fee]]-all_resi[[#This Row],[Total Biaya Setelah Diskon]]</f>
        <v>143690</v>
      </c>
      <c r="AU3890" s="2" t="str">
        <f>IF(all_resi[[#This Row],[Waktu Terima]]="","",_xlfn.DAYS(all_resi[[#This Row],[Waktu Terima]],all_resi[[#This Row],[Tanggal Pengiriman]]))</f>
        <v/>
      </c>
    </row>
    <row r="3891" spans="1:47" x14ac:dyDescent="0.25">
      <c r="A3891" s="2" t="s">
        <v>20940</v>
      </c>
      <c r="B3891" s="1">
        <v>46207</v>
      </c>
      <c r="C3891" s="2" t="s">
        <v>42</v>
      </c>
      <c r="D3891" s="2" t="s">
        <v>43</v>
      </c>
      <c r="E3891" s="2" t="s">
        <v>44</v>
      </c>
      <c r="F3891" s="2" t="s">
        <v>45</v>
      </c>
      <c r="G3891" s="2" t="s">
        <v>46</v>
      </c>
      <c r="H3891" s="2" t="s">
        <v>47</v>
      </c>
      <c r="I3891" s="2" t="s">
        <v>20941</v>
      </c>
      <c r="J3891" s="2" t="s">
        <v>20942</v>
      </c>
      <c r="K3891" s="2" t="s">
        <v>209</v>
      </c>
      <c r="L3891" s="2" t="s">
        <v>3231</v>
      </c>
      <c r="M3891" s="2" t="s">
        <v>4387</v>
      </c>
      <c r="N3891" s="2" t="s">
        <v>20943</v>
      </c>
      <c r="O3891">
        <v>1</v>
      </c>
      <c r="P3891" s="2" t="s">
        <v>53</v>
      </c>
      <c r="Q3891">
        <v>100</v>
      </c>
      <c r="R3891">
        <v>0</v>
      </c>
      <c r="S3891" s="2" t="s">
        <v>54</v>
      </c>
      <c r="T3891" s="2" t="s">
        <v>55</v>
      </c>
      <c r="U3891" s="2" t="s">
        <v>147</v>
      </c>
      <c r="V3891" s="2"/>
      <c r="W3891">
        <v>52000</v>
      </c>
      <c r="X3891">
        <v>0</v>
      </c>
      <c r="Y3891">
        <v>0</v>
      </c>
      <c r="Z3891">
        <v>52000</v>
      </c>
      <c r="AB3891" s="2" t="s">
        <v>57</v>
      </c>
      <c r="AC3891">
        <v>20800</v>
      </c>
      <c r="AD3891">
        <v>31200</v>
      </c>
      <c r="AE3891">
        <v>122000</v>
      </c>
      <c r="AF3891">
        <v>1830</v>
      </c>
      <c r="AG3891" s="2"/>
      <c r="AH3891" s="2"/>
      <c r="AI3891" s="1"/>
      <c r="AJ3891" s="2"/>
      <c r="AK3891" s="2" t="s">
        <v>67</v>
      </c>
      <c r="AM3891" s="2" t="s">
        <v>59</v>
      </c>
      <c r="AP3891" s="2" t="s">
        <v>60</v>
      </c>
      <c r="AQ3891" s="2" t="s">
        <v>41</v>
      </c>
      <c r="AR3891">
        <v>70000</v>
      </c>
      <c r="AS3891" s="2" t="str">
        <f>_xlfn.IFNA(IF(VLOOKUP(all_resi[[#This Row],[No. Waybill]],settle_reconcile[No. Waybill],1,0)="","Recon","Recon"),"-")</f>
        <v>-</v>
      </c>
      <c r="AT3891" s="2">
        <f>all_resi[[#This Row],[Nilai COD]]-all_resi[[#This Row],[COD Fee]]-all_resi[[#This Row],[Total Biaya Setelah Diskon]]</f>
        <v>88970</v>
      </c>
      <c r="AU3891" s="2" t="str">
        <f>IF(all_resi[[#This Row],[Waktu Terima]]="","",_xlfn.DAYS(all_resi[[#This Row],[Waktu Terima]],all_resi[[#This Row],[Tanggal Pengiriman]]))</f>
        <v/>
      </c>
    </row>
    <row r="3892" spans="1:47" x14ac:dyDescent="0.25">
      <c r="A3892" s="2" t="s">
        <v>20944</v>
      </c>
      <c r="B3892" s="1">
        <v>46207</v>
      </c>
      <c r="C3892" s="2" t="s">
        <v>42</v>
      </c>
      <c r="D3892" s="2" t="s">
        <v>43</v>
      </c>
      <c r="E3892" s="2" t="s">
        <v>44</v>
      </c>
      <c r="F3892" s="2" t="s">
        <v>45</v>
      </c>
      <c r="G3892" s="2" t="s">
        <v>46</v>
      </c>
      <c r="H3892" s="2" t="s">
        <v>47</v>
      </c>
      <c r="I3892" s="2" t="s">
        <v>20945</v>
      </c>
      <c r="J3892" s="2" t="s">
        <v>20946</v>
      </c>
      <c r="K3892" s="2" t="s">
        <v>69</v>
      </c>
      <c r="L3892" s="2" t="s">
        <v>294</v>
      </c>
      <c r="M3892" s="2" t="s">
        <v>1982</v>
      </c>
      <c r="N3892" s="2" t="s">
        <v>20947</v>
      </c>
      <c r="O3892">
        <v>1</v>
      </c>
      <c r="P3892" s="2" t="s">
        <v>53</v>
      </c>
      <c r="Q3892">
        <v>100</v>
      </c>
      <c r="R3892">
        <v>0</v>
      </c>
      <c r="S3892" s="2" t="s">
        <v>54</v>
      </c>
      <c r="T3892" s="2" t="s">
        <v>55</v>
      </c>
      <c r="U3892" s="2" t="s">
        <v>207</v>
      </c>
      <c r="V3892" s="2"/>
      <c r="W3892">
        <v>38000</v>
      </c>
      <c r="X3892">
        <v>0</v>
      </c>
      <c r="Y3892">
        <v>0</v>
      </c>
      <c r="Z3892">
        <v>38000</v>
      </c>
      <c r="AB3892" s="2" t="s">
        <v>57</v>
      </c>
      <c r="AC3892">
        <v>15200</v>
      </c>
      <c r="AD3892">
        <v>22800</v>
      </c>
      <c r="AE3892">
        <v>108000</v>
      </c>
      <c r="AF3892">
        <v>1620</v>
      </c>
      <c r="AG3892" s="2" t="s">
        <v>20945</v>
      </c>
      <c r="AH3892" s="2"/>
      <c r="AI3892" s="1">
        <v>46212</v>
      </c>
      <c r="AJ3892" s="2"/>
      <c r="AK3892" s="2" t="s">
        <v>58</v>
      </c>
      <c r="AM3892" s="2" t="s">
        <v>59</v>
      </c>
      <c r="AP3892" s="2" t="s">
        <v>60</v>
      </c>
      <c r="AQ3892" s="2" t="s">
        <v>41</v>
      </c>
      <c r="AR3892">
        <v>70000</v>
      </c>
      <c r="AS3892" s="2" t="str">
        <f>_xlfn.IFNA(IF(VLOOKUP(all_resi[[#This Row],[No. Waybill]],settle_reconcile[No. Waybill],1,0)="","Recon","Recon"),"-")</f>
        <v>-</v>
      </c>
      <c r="AT3892" s="2">
        <f>all_resi[[#This Row],[Nilai COD]]-all_resi[[#This Row],[COD Fee]]-all_resi[[#This Row],[Total Biaya Setelah Diskon]]</f>
        <v>83580</v>
      </c>
      <c r="AU3892" s="2">
        <f>IF(all_resi[[#This Row],[Waktu Terima]]="","",_xlfn.DAYS(all_resi[[#This Row],[Waktu Terima]],all_resi[[#This Row],[Tanggal Pengiriman]]))</f>
        <v>5</v>
      </c>
    </row>
    <row r="3893" spans="1:47" x14ac:dyDescent="0.25">
      <c r="A3893" s="2" t="s">
        <v>20948</v>
      </c>
      <c r="B3893" s="1">
        <v>46207</v>
      </c>
      <c r="C3893" s="2" t="s">
        <v>42</v>
      </c>
      <c r="D3893" s="2" t="s">
        <v>43</v>
      </c>
      <c r="E3893" s="2" t="s">
        <v>44</v>
      </c>
      <c r="F3893" s="2" t="s">
        <v>45</v>
      </c>
      <c r="G3893" s="2" t="s">
        <v>46</v>
      </c>
      <c r="H3893" s="2" t="s">
        <v>47</v>
      </c>
      <c r="I3893" s="2" t="s">
        <v>20949</v>
      </c>
      <c r="J3893" s="2" t="s">
        <v>20950</v>
      </c>
      <c r="K3893" s="2" t="s">
        <v>700</v>
      </c>
      <c r="L3893" s="2" t="s">
        <v>2002</v>
      </c>
      <c r="M3893" s="2" t="s">
        <v>20951</v>
      </c>
      <c r="N3893" s="2" t="s">
        <v>20952</v>
      </c>
      <c r="O3893">
        <v>1</v>
      </c>
      <c r="P3893" s="2" t="s">
        <v>53</v>
      </c>
      <c r="Q3893">
        <v>100</v>
      </c>
      <c r="R3893">
        <v>0</v>
      </c>
      <c r="S3893" s="2" t="s">
        <v>54</v>
      </c>
      <c r="T3893" s="2" t="s">
        <v>55</v>
      </c>
      <c r="U3893" s="2" t="s">
        <v>207</v>
      </c>
      <c r="V3893" s="2"/>
      <c r="W3893">
        <v>62000</v>
      </c>
      <c r="X3893">
        <v>0</v>
      </c>
      <c r="Y3893">
        <v>0</v>
      </c>
      <c r="Z3893">
        <v>62000</v>
      </c>
      <c r="AB3893" s="2" t="s">
        <v>57</v>
      </c>
      <c r="AC3893">
        <v>24800</v>
      </c>
      <c r="AD3893">
        <v>37200</v>
      </c>
      <c r="AE3893">
        <v>132000</v>
      </c>
      <c r="AF3893">
        <v>1980</v>
      </c>
      <c r="AG3893" s="2"/>
      <c r="AH3893" s="2"/>
      <c r="AI3893" s="1"/>
      <c r="AJ3893" s="2"/>
      <c r="AK3893" s="2" t="s">
        <v>67</v>
      </c>
      <c r="AM3893" s="2" t="s">
        <v>59</v>
      </c>
      <c r="AP3893" s="2" t="s">
        <v>60</v>
      </c>
      <c r="AQ3893" s="2" t="s">
        <v>41</v>
      </c>
      <c r="AR3893">
        <v>70000</v>
      </c>
      <c r="AS3893" s="2" t="str">
        <f>_xlfn.IFNA(IF(VLOOKUP(all_resi[[#This Row],[No. Waybill]],settle_reconcile[No. Waybill],1,0)="","Recon","Recon"),"-")</f>
        <v>-</v>
      </c>
      <c r="AT3893" s="2">
        <f>all_resi[[#This Row],[Nilai COD]]-all_resi[[#This Row],[COD Fee]]-all_resi[[#This Row],[Total Biaya Setelah Diskon]]</f>
        <v>92820</v>
      </c>
      <c r="AU3893" s="2" t="str">
        <f>IF(all_resi[[#This Row],[Waktu Terima]]="","",_xlfn.DAYS(all_resi[[#This Row],[Waktu Terima]],all_resi[[#This Row],[Tanggal Pengiriman]]))</f>
        <v/>
      </c>
    </row>
    <row r="3894" spans="1:47" x14ac:dyDescent="0.25">
      <c r="A3894" s="2" t="s">
        <v>19894</v>
      </c>
      <c r="B3894" s="1">
        <v>46207</v>
      </c>
      <c r="C3894" s="2" t="s">
        <v>42</v>
      </c>
      <c r="D3894" s="2" t="s">
        <v>43</v>
      </c>
      <c r="E3894" s="2" t="s">
        <v>44</v>
      </c>
      <c r="F3894" s="2" t="s">
        <v>45</v>
      </c>
      <c r="G3894" s="2" t="s">
        <v>46</v>
      </c>
      <c r="H3894" s="2" t="s">
        <v>47</v>
      </c>
      <c r="I3894" s="2" t="s">
        <v>19895</v>
      </c>
      <c r="J3894" s="2" t="s">
        <v>20953</v>
      </c>
      <c r="K3894" s="2" t="s">
        <v>143</v>
      </c>
      <c r="L3894" s="2" t="s">
        <v>1541</v>
      </c>
      <c r="M3894" s="2" t="s">
        <v>20954</v>
      </c>
      <c r="N3894" s="2" t="s">
        <v>20955</v>
      </c>
      <c r="O3894">
        <v>1</v>
      </c>
      <c r="P3894" s="2" t="s">
        <v>53</v>
      </c>
      <c r="Q3894">
        <v>100</v>
      </c>
      <c r="R3894">
        <v>0</v>
      </c>
      <c r="S3894" s="2" t="s">
        <v>54</v>
      </c>
      <c r="T3894" s="2" t="s">
        <v>55</v>
      </c>
      <c r="U3894" s="2" t="s">
        <v>207</v>
      </c>
      <c r="V3894" s="2"/>
      <c r="W3894">
        <v>20000</v>
      </c>
      <c r="X3894">
        <v>0</v>
      </c>
      <c r="Y3894">
        <v>0</v>
      </c>
      <c r="Z3894">
        <v>20000</v>
      </c>
      <c r="AB3894" s="2" t="s">
        <v>57</v>
      </c>
      <c r="AC3894">
        <v>13000</v>
      </c>
      <c r="AD3894">
        <v>7000</v>
      </c>
      <c r="AE3894">
        <v>90000</v>
      </c>
      <c r="AF3894">
        <v>1350</v>
      </c>
      <c r="AG3894" s="2" t="s">
        <v>19895</v>
      </c>
      <c r="AH3894" s="2"/>
      <c r="AI3894" s="1">
        <v>46209</v>
      </c>
      <c r="AJ3894" s="2"/>
      <c r="AK3894" s="2" t="s">
        <v>58</v>
      </c>
      <c r="AM3894" s="2" t="s">
        <v>59</v>
      </c>
      <c r="AP3894" s="2" t="s">
        <v>60</v>
      </c>
      <c r="AQ3894" s="2" t="s">
        <v>41</v>
      </c>
      <c r="AR3894">
        <v>70000</v>
      </c>
      <c r="AS3894" s="2" t="str">
        <f>_xlfn.IFNA(IF(VLOOKUP(all_resi[[#This Row],[No. Waybill]],settle_reconcile[No. Waybill],1,0)="","Recon","Recon"),"-")</f>
        <v>Recon</v>
      </c>
      <c r="AT3894" s="2">
        <f>all_resi[[#This Row],[Nilai COD]]-all_resi[[#This Row],[COD Fee]]-all_resi[[#This Row],[Total Biaya Setelah Diskon]]</f>
        <v>81650</v>
      </c>
      <c r="AU3894" s="2">
        <f>IF(all_resi[[#This Row],[Waktu Terima]]="","",_xlfn.DAYS(all_resi[[#This Row],[Waktu Terima]],all_resi[[#This Row],[Tanggal Pengiriman]]))</f>
        <v>2</v>
      </c>
    </row>
    <row r="3895" spans="1:47" x14ac:dyDescent="0.25">
      <c r="A3895" s="2" t="s">
        <v>20956</v>
      </c>
      <c r="B3895" s="1">
        <v>46207</v>
      </c>
      <c r="C3895" s="2" t="s">
        <v>42</v>
      </c>
      <c r="D3895" s="2" t="s">
        <v>43</v>
      </c>
      <c r="E3895" s="2" t="s">
        <v>44</v>
      </c>
      <c r="F3895" s="2" t="s">
        <v>45</v>
      </c>
      <c r="G3895" s="2" t="s">
        <v>46</v>
      </c>
      <c r="H3895" s="2" t="s">
        <v>80</v>
      </c>
      <c r="I3895" s="2" t="s">
        <v>20957</v>
      </c>
      <c r="J3895" s="2" t="s">
        <v>20958</v>
      </c>
      <c r="K3895" s="2" t="s">
        <v>132</v>
      </c>
      <c r="L3895" s="2" t="s">
        <v>3788</v>
      </c>
      <c r="M3895" s="2" t="s">
        <v>18205</v>
      </c>
      <c r="N3895" s="2" t="s">
        <v>20959</v>
      </c>
      <c r="O3895">
        <v>1</v>
      </c>
      <c r="P3895" s="2" t="s">
        <v>53</v>
      </c>
      <c r="Q3895">
        <v>100</v>
      </c>
      <c r="R3895">
        <v>0</v>
      </c>
      <c r="S3895" s="2" t="s">
        <v>54</v>
      </c>
      <c r="T3895" s="2" t="s">
        <v>55</v>
      </c>
      <c r="U3895" s="2" t="s">
        <v>19314</v>
      </c>
      <c r="V3895" s="2"/>
      <c r="W3895">
        <v>37000</v>
      </c>
      <c r="X3895">
        <v>0</v>
      </c>
      <c r="Y3895">
        <v>0</v>
      </c>
      <c r="Z3895">
        <v>37000</v>
      </c>
      <c r="AB3895" s="2" t="s">
        <v>57</v>
      </c>
      <c r="AC3895">
        <v>14800</v>
      </c>
      <c r="AD3895">
        <v>22200</v>
      </c>
      <c r="AE3895">
        <v>117000</v>
      </c>
      <c r="AF3895">
        <v>1755</v>
      </c>
      <c r="AG3895" s="2"/>
      <c r="AH3895" s="2"/>
      <c r="AI3895" s="1"/>
      <c r="AJ3895" s="2" t="s">
        <v>87</v>
      </c>
      <c r="AK3895" s="2" t="s">
        <v>67</v>
      </c>
      <c r="AM3895" s="2" t="s">
        <v>59</v>
      </c>
      <c r="AP3895" s="2" t="s">
        <v>60</v>
      </c>
      <c r="AQ3895" s="2" t="s">
        <v>41</v>
      </c>
      <c r="AR3895">
        <v>80000</v>
      </c>
      <c r="AS3895" s="2" t="str">
        <f>_xlfn.IFNA(IF(VLOOKUP(all_resi[[#This Row],[No. Waybill]],settle_reconcile[No. Waybill],1,0)="","Recon","Recon"),"-")</f>
        <v>-</v>
      </c>
      <c r="AT3895" s="2">
        <f>all_resi[[#This Row],[Nilai COD]]-all_resi[[#This Row],[COD Fee]]-all_resi[[#This Row],[Total Biaya Setelah Diskon]]</f>
        <v>93045</v>
      </c>
      <c r="AU3895" s="2" t="str">
        <f>IF(all_resi[[#This Row],[Waktu Terima]]="","",_xlfn.DAYS(all_resi[[#This Row],[Waktu Terima]],all_resi[[#This Row],[Tanggal Pengiriman]]))</f>
        <v/>
      </c>
    </row>
    <row r="3896" spans="1:47" x14ac:dyDescent="0.25">
      <c r="A3896" s="2" t="s">
        <v>20960</v>
      </c>
      <c r="B3896" s="1">
        <v>46207</v>
      </c>
      <c r="C3896" s="2" t="s">
        <v>42</v>
      </c>
      <c r="D3896" s="2" t="s">
        <v>43</v>
      </c>
      <c r="E3896" s="2" t="s">
        <v>44</v>
      </c>
      <c r="F3896" s="2" t="s">
        <v>45</v>
      </c>
      <c r="G3896" s="2" t="s">
        <v>46</v>
      </c>
      <c r="H3896" s="2" t="s">
        <v>47</v>
      </c>
      <c r="I3896" s="2" t="s">
        <v>20961</v>
      </c>
      <c r="J3896" s="2" t="s">
        <v>20962</v>
      </c>
      <c r="K3896" s="2" t="s">
        <v>156</v>
      </c>
      <c r="L3896" s="2" t="s">
        <v>606</v>
      </c>
      <c r="M3896" s="2" t="s">
        <v>1191</v>
      </c>
      <c r="N3896" s="2" t="s">
        <v>20963</v>
      </c>
      <c r="O3896">
        <v>1</v>
      </c>
      <c r="P3896" s="2" t="s">
        <v>53</v>
      </c>
      <c r="Q3896">
        <v>100</v>
      </c>
      <c r="R3896">
        <v>0</v>
      </c>
      <c r="S3896" s="2" t="s">
        <v>54</v>
      </c>
      <c r="T3896" s="2" t="s">
        <v>55</v>
      </c>
      <c r="U3896" s="2" t="s">
        <v>207</v>
      </c>
      <c r="V3896" s="2"/>
      <c r="W3896">
        <v>64000</v>
      </c>
      <c r="X3896">
        <v>0</v>
      </c>
      <c r="Y3896">
        <v>0</v>
      </c>
      <c r="Z3896">
        <v>64000</v>
      </c>
      <c r="AB3896" s="2" t="s">
        <v>57</v>
      </c>
      <c r="AC3896">
        <v>25600</v>
      </c>
      <c r="AD3896">
        <v>38400</v>
      </c>
      <c r="AE3896">
        <v>134000</v>
      </c>
      <c r="AF3896">
        <v>2010</v>
      </c>
      <c r="AG3896" s="2" t="s">
        <v>20961</v>
      </c>
      <c r="AH3896" s="2"/>
      <c r="AI3896" s="1">
        <v>46211</v>
      </c>
      <c r="AJ3896" s="2"/>
      <c r="AK3896" s="2" t="s">
        <v>58</v>
      </c>
      <c r="AM3896" s="2" t="s">
        <v>59</v>
      </c>
      <c r="AP3896" s="2" t="s">
        <v>60</v>
      </c>
      <c r="AQ3896" s="2" t="s">
        <v>41</v>
      </c>
      <c r="AR3896">
        <v>70000</v>
      </c>
      <c r="AS3896" s="2" t="str">
        <f>_xlfn.IFNA(IF(VLOOKUP(all_resi[[#This Row],[No. Waybill]],settle_reconcile[No. Waybill],1,0)="","Recon","Recon"),"-")</f>
        <v>-</v>
      </c>
      <c r="AT3896" s="2">
        <f>all_resi[[#This Row],[Nilai COD]]-all_resi[[#This Row],[COD Fee]]-all_resi[[#This Row],[Total Biaya Setelah Diskon]]</f>
        <v>93590</v>
      </c>
      <c r="AU3896" s="2">
        <f>IF(all_resi[[#This Row],[Waktu Terima]]="","",_xlfn.DAYS(all_resi[[#This Row],[Waktu Terima]],all_resi[[#This Row],[Tanggal Pengiriman]]))</f>
        <v>4</v>
      </c>
    </row>
    <row r="3897" spans="1:47" x14ac:dyDescent="0.25">
      <c r="A3897" s="2" t="s">
        <v>19928</v>
      </c>
      <c r="B3897" s="1">
        <v>46207</v>
      </c>
      <c r="C3897" s="2" t="s">
        <v>42</v>
      </c>
      <c r="D3897" s="2" t="s">
        <v>43</v>
      </c>
      <c r="E3897" s="2" t="s">
        <v>44</v>
      </c>
      <c r="F3897" s="2" t="s">
        <v>45</v>
      </c>
      <c r="G3897" s="2" t="s">
        <v>46</v>
      </c>
      <c r="H3897" s="2" t="s">
        <v>47</v>
      </c>
      <c r="I3897" s="2" t="s">
        <v>19929</v>
      </c>
      <c r="J3897" s="2" t="s">
        <v>20964</v>
      </c>
      <c r="K3897" s="2" t="s">
        <v>203</v>
      </c>
      <c r="L3897" s="2" t="s">
        <v>733</v>
      </c>
      <c r="M3897" s="2" t="s">
        <v>3040</v>
      </c>
      <c r="N3897" s="2" t="s">
        <v>20965</v>
      </c>
      <c r="O3897">
        <v>1</v>
      </c>
      <c r="P3897" s="2" t="s">
        <v>53</v>
      </c>
      <c r="Q3897">
        <v>100</v>
      </c>
      <c r="R3897">
        <v>0</v>
      </c>
      <c r="S3897" s="2" t="s">
        <v>54</v>
      </c>
      <c r="T3897" s="2" t="s">
        <v>55</v>
      </c>
      <c r="U3897" s="2" t="s">
        <v>207</v>
      </c>
      <c r="V3897" s="2"/>
      <c r="W3897">
        <v>14000</v>
      </c>
      <c r="X3897">
        <v>0</v>
      </c>
      <c r="Y3897">
        <v>0</v>
      </c>
      <c r="Z3897">
        <v>14000</v>
      </c>
      <c r="AB3897" s="2" t="s">
        <v>57</v>
      </c>
      <c r="AC3897">
        <v>8000</v>
      </c>
      <c r="AD3897">
        <v>6000</v>
      </c>
      <c r="AE3897">
        <v>83500</v>
      </c>
      <c r="AF3897">
        <v>1252.5</v>
      </c>
      <c r="AG3897" s="2" t="s">
        <v>19929</v>
      </c>
      <c r="AH3897" s="2"/>
      <c r="AI3897" s="1">
        <v>46209</v>
      </c>
      <c r="AJ3897" s="2"/>
      <c r="AK3897" s="2" t="s">
        <v>58</v>
      </c>
      <c r="AM3897" s="2" t="s">
        <v>59</v>
      </c>
      <c r="AP3897" s="2" t="s">
        <v>60</v>
      </c>
      <c r="AQ3897" s="2" t="s">
        <v>41</v>
      </c>
      <c r="AR3897">
        <v>69500</v>
      </c>
      <c r="AS3897" s="2" t="str">
        <f>_xlfn.IFNA(IF(VLOOKUP(all_resi[[#This Row],[No. Waybill]],settle_reconcile[No. Waybill],1,0)="","Recon","Recon"),"-")</f>
        <v>Recon</v>
      </c>
      <c r="AT3897" s="2">
        <f>all_resi[[#This Row],[Nilai COD]]-all_resi[[#This Row],[COD Fee]]-all_resi[[#This Row],[Total Biaya Setelah Diskon]]</f>
        <v>76247.5</v>
      </c>
      <c r="AU3897" s="2">
        <f>IF(all_resi[[#This Row],[Waktu Terima]]="","",_xlfn.DAYS(all_resi[[#This Row],[Waktu Terima]],all_resi[[#This Row],[Tanggal Pengiriman]]))</f>
        <v>2</v>
      </c>
    </row>
    <row r="3898" spans="1:47" x14ac:dyDescent="0.25">
      <c r="A3898" s="2" t="s">
        <v>20966</v>
      </c>
      <c r="B3898" s="1">
        <v>46207</v>
      </c>
      <c r="C3898" s="2" t="s">
        <v>42</v>
      </c>
      <c r="D3898" s="2" t="s">
        <v>43</v>
      </c>
      <c r="E3898" s="2" t="s">
        <v>44</v>
      </c>
      <c r="F3898" s="2" t="s">
        <v>45</v>
      </c>
      <c r="G3898" s="2" t="s">
        <v>46</v>
      </c>
      <c r="H3898" s="2" t="s">
        <v>47</v>
      </c>
      <c r="I3898" s="2" t="s">
        <v>20967</v>
      </c>
      <c r="J3898" s="2" t="s">
        <v>20968</v>
      </c>
      <c r="K3898" s="2" t="s">
        <v>183</v>
      </c>
      <c r="L3898" s="2" t="s">
        <v>446</v>
      </c>
      <c r="M3898" s="2" t="s">
        <v>2135</v>
      </c>
      <c r="N3898" s="2" t="s">
        <v>20969</v>
      </c>
      <c r="O3898">
        <v>1</v>
      </c>
      <c r="P3898" s="2" t="s">
        <v>53</v>
      </c>
      <c r="Q3898">
        <v>100</v>
      </c>
      <c r="R3898">
        <v>0</v>
      </c>
      <c r="S3898" s="2" t="s">
        <v>54</v>
      </c>
      <c r="T3898" s="2" t="s">
        <v>55</v>
      </c>
      <c r="U3898" s="2" t="s">
        <v>207</v>
      </c>
      <c r="V3898" s="2"/>
      <c r="W3898">
        <v>100000</v>
      </c>
      <c r="X3898">
        <v>0</v>
      </c>
      <c r="Y3898">
        <v>0</v>
      </c>
      <c r="Z3898">
        <v>100000</v>
      </c>
      <c r="AB3898" s="2" t="s">
        <v>57</v>
      </c>
      <c r="AC3898">
        <v>40000</v>
      </c>
      <c r="AD3898">
        <v>60000</v>
      </c>
      <c r="AE3898">
        <v>170000</v>
      </c>
      <c r="AF3898">
        <v>2550</v>
      </c>
      <c r="AG3898" s="2" t="s">
        <v>20967</v>
      </c>
      <c r="AH3898" s="2"/>
      <c r="AI3898" s="1">
        <v>46212</v>
      </c>
      <c r="AJ3898" s="2"/>
      <c r="AK3898" s="2" t="s">
        <v>58</v>
      </c>
      <c r="AM3898" s="2" t="s">
        <v>59</v>
      </c>
      <c r="AP3898" s="2" t="s">
        <v>60</v>
      </c>
      <c r="AQ3898" s="2" t="s">
        <v>41</v>
      </c>
      <c r="AR3898">
        <v>70000</v>
      </c>
      <c r="AS3898" s="2" t="str">
        <f>_xlfn.IFNA(IF(VLOOKUP(all_resi[[#This Row],[No. Waybill]],settle_reconcile[No. Waybill],1,0)="","Recon","Recon"),"-")</f>
        <v>-</v>
      </c>
      <c r="AT3898" s="2">
        <f>all_resi[[#This Row],[Nilai COD]]-all_resi[[#This Row],[COD Fee]]-all_resi[[#This Row],[Total Biaya Setelah Diskon]]</f>
        <v>107450</v>
      </c>
      <c r="AU3898" s="2">
        <f>IF(all_resi[[#This Row],[Waktu Terima]]="","",_xlfn.DAYS(all_resi[[#This Row],[Waktu Terima]],all_resi[[#This Row],[Tanggal Pengiriman]]))</f>
        <v>5</v>
      </c>
    </row>
    <row r="3899" spans="1:47" x14ac:dyDescent="0.25">
      <c r="A3899" s="2" t="s">
        <v>20970</v>
      </c>
      <c r="B3899" s="1">
        <v>46207</v>
      </c>
      <c r="C3899" s="2" t="s">
        <v>42</v>
      </c>
      <c r="D3899" s="2" t="s">
        <v>43</v>
      </c>
      <c r="E3899" s="2" t="s">
        <v>44</v>
      </c>
      <c r="F3899" s="2" t="s">
        <v>45</v>
      </c>
      <c r="G3899" s="2" t="s">
        <v>46</v>
      </c>
      <c r="H3899" s="2" t="s">
        <v>47</v>
      </c>
      <c r="I3899" s="2" t="s">
        <v>20971</v>
      </c>
      <c r="J3899" s="2" t="s">
        <v>20972</v>
      </c>
      <c r="K3899" s="2" t="s">
        <v>82</v>
      </c>
      <c r="L3899" s="2" t="s">
        <v>270</v>
      </c>
      <c r="M3899" s="2" t="s">
        <v>271</v>
      </c>
      <c r="N3899" s="2" t="s">
        <v>20973</v>
      </c>
      <c r="O3899">
        <v>1</v>
      </c>
      <c r="P3899" s="2" t="s">
        <v>53</v>
      </c>
      <c r="Q3899">
        <v>100</v>
      </c>
      <c r="R3899">
        <v>0</v>
      </c>
      <c r="S3899" s="2" t="s">
        <v>54</v>
      </c>
      <c r="T3899" s="2" t="s">
        <v>55</v>
      </c>
      <c r="U3899" s="2" t="s">
        <v>97</v>
      </c>
      <c r="V3899" s="2"/>
      <c r="W3899">
        <v>93000</v>
      </c>
      <c r="X3899">
        <v>0</v>
      </c>
      <c r="Y3899">
        <v>0</v>
      </c>
      <c r="Z3899">
        <v>93000</v>
      </c>
      <c r="AB3899" s="2" t="s">
        <v>57</v>
      </c>
      <c r="AC3899">
        <v>37200</v>
      </c>
      <c r="AD3899">
        <v>55800</v>
      </c>
      <c r="AE3899">
        <v>163000</v>
      </c>
      <c r="AF3899">
        <v>2445</v>
      </c>
      <c r="AG3899" s="2"/>
      <c r="AH3899" s="2"/>
      <c r="AI3899" s="1"/>
      <c r="AJ3899" s="2"/>
      <c r="AK3899" s="2" t="s">
        <v>67</v>
      </c>
      <c r="AM3899" s="2" t="s">
        <v>59</v>
      </c>
      <c r="AP3899" s="2" t="s">
        <v>60</v>
      </c>
      <c r="AQ3899" s="2" t="s">
        <v>41</v>
      </c>
      <c r="AR3899">
        <v>70000</v>
      </c>
      <c r="AS3899" s="2" t="str">
        <f>_xlfn.IFNA(IF(VLOOKUP(all_resi[[#This Row],[No. Waybill]],settle_reconcile[No. Waybill],1,0)="","Recon","Recon"),"-")</f>
        <v>-</v>
      </c>
      <c r="AT3899" s="2">
        <f>all_resi[[#This Row],[Nilai COD]]-all_resi[[#This Row],[COD Fee]]-all_resi[[#This Row],[Total Biaya Setelah Diskon]]</f>
        <v>104755</v>
      </c>
      <c r="AU3899" s="2" t="str">
        <f>IF(all_resi[[#This Row],[Waktu Terima]]="","",_xlfn.DAYS(all_resi[[#This Row],[Waktu Terima]],all_resi[[#This Row],[Tanggal Pengiriman]]))</f>
        <v/>
      </c>
    </row>
    <row r="3900" spans="1:47" x14ac:dyDescent="0.25">
      <c r="A3900" s="2" t="s">
        <v>20974</v>
      </c>
      <c r="B3900" s="1">
        <v>46207</v>
      </c>
      <c r="C3900" s="2" t="s">
        <v>42</v>
      </c>
      <c r="D3900" s="2" t="s">
        <v>43</v>
      </c>
      <c r="E3900" s="2" t="s">
        <v>44</v>
      </c>
      <c r="F3900" s="2" t="s">
        <v>45</v>
      </c>
      <c r="G3900" s="2" t="s">
        <v>46</v>
      </c>
      <c r="H3900" s="2" t="s">
        <v>47</v>
      </c>
      <c r="I3900" s="2" t="s">
        <v>20975</v>
      </c>
      <c r="J3900" s="2" t="s">
        <v>20976</v>
      </c>
      <c r="K3900" s="2" t="s">
        <v>183</v>
      </c>
      <c r="L3900" s="2" t="s">
        <v>243</v>
      </c>
      <c r="M3900" s="2" t="s">
        <v>2661</v>
      </c>
      <c r="N3900" s="2" t="s">
        <v>20977</v>
      </c>
      <c r="O3900">
        <v>1</v>
      </c>
      <c r="P3900" s="2" t="s">
        <v>53</v>
      </c>
      <c r="Q3900">
        <v>100</v>
      </c>
      <c r="R3900">
        <v>0</v>
      </c>
      <c r="S3900" s="2" t="s">
        <v>54</v>
      </c>
      <c r="T3900" s="2" t="s">
        <v>55</v>
      </c>
      <c r="U3900" s="2" t="s">
        <v>207</v>
      </c>
      <c r="V3900" s="2"/>
      <c r="W3900">
        <v>91000</v>
      </c>
      <c r="X3900">
        <v>0</v>
      </c>
      <c r="Y3900">
        <v>0</v>
      </c>
      <c r="Z3900">
        <v>91000</v>
      </c>
      <c r="AB3900" s="2" t="s">
        <v>57</v>
      </c>
      <c r="AC3900">
        <v>36400</v>
      </c>
      <c r="AD3900">
        <v>54600</v>
      </c>
      <c r="AE3900">
        <v>161000</v>
      </c>
      <c r="AF3900">
        <v>2415</v>
      </c>
      <c r="AG3900" s="2"/>
      <c r="AH3900" s="2"/>
      <c r="AI3900" s="1"/>
      <c r="AJ3900" s="2"/>
      <c r="AK3900" s="2" t="s">
        <v>67</v>
      </c>
      <c r="AM3900" s="2" t="s">
        <v>59</v>
      </c>
      <c r="AP3900" s="2" t="s">
        <v>60</v>
      </c>
      <c r="AQ3900" s="2" t="s">
        <v>41</v>
      </c>
      <c r="AR3900">
        <v>70000</v>
      </c>
      <c r="AS3900" s="2" t="str">
        <f>_xlfn.IFNA(IF(VLOOKUP(all_resi[[#This Row],[No. Waybill]],settle_reconcile[No. Waybill],1,0)="","Recon","Recon"),"-")</f>
        <v>-</v>
      </c>
      <c r="AT3900" s="2">
        <f>all_resi[[#This Row],[Nilai COD]]-all_resi[[#This Row],[COD Fee]]-all_resi[[#This Row],[Total Biaya Setelah Diskon]]</f>
        <v>103985</v>
      </c>
      <c r="AU3900" s="2" t="str">
        <f>IF(all_resi[[#This Row],[Waktu Terima]]="","",_xlfn.DAYS(all_resi[[#This Row],[Waktu Terima]],all_resi[[#This Row],[Tanggal Pengiriman]]))</f>
        <v/>
      </c>
    </row>
    <row r="3901" spans="1:47" x14ac:dyDescent="0.25">
      <c r="A3901" s="2" t="s">
        <v>20978</v>
      </c>
      <c r="B3901" s="1">
        <v>46207</v>
      </c>
      <c r="C3901" s="2" t="s">
        <v>42</v>
      </c>
      <c r="D3901" s="2" t="s">
        <v>43</v>
      </c>
      <c r="E3901" s="2" t="s">
        <v>44</v>
      </c>
      <c r="F3901" s="2" t="s">
        <v>45</v>
      </c>
      <c r="G3901" s="2" t="s">
        <v>46</v>
      </c>
      <c r="H3901" s="2" t="s">
        <v>47</v>
      </c>
      <c r="I3901" s="2" t="s">
        <v>20979</v>
      </c>
      <c r="J3901" s="2" t="s">
        <v>20980</v>
      </c>
      <c r="K3901" s="2" t="s">
        <v>156</v>
      </c>
      <c r="L3901" s="2" t="s">
        <v>606</v>
      </c>
      <c r="M3901" s="2" t="s">
        <v>1191</v>
      </c>
      <c r="N3901" s="2" t="s">
        <v>20981</v>
      </c>
      <c r="O3901">
        <v>1</v>
      </c>
      <c r="P3901" s="2" t="s">
        <v>53</v>
      </c>
      <c r="Q3901">
        <v>100</v>
      </c>
      <c r="R3901">
        <v>0</v>
      </c>
      <c r="S3901" s="2" t="s">
        <v>54</v>
      </c>
      <c r="T3901" s="2" t="s">
        <v>55</v>
      </c>
      <c r="U3901" s="2" t="s">
        <v>20982</v>
      </c>
      <c r="V3901" s="2"/>
      <c r="W3901">
        <v>64000</v>
      </c>
      <c r="X3901">
        <v>0</v>
      </c>
      <c r="Y3901">
        <v>0</v>
      </c>
      <c r="Z3901">
        <v>64000</v>
      </c>
      <c r="AB3901" s="2" t="s">
        <v>57</v>
      </c>
      <c r="AC3901">
        <v>25600</v>
      </c>
      <c r="AD3901">
        <v>38400</v>
      </c>
      <c r="AE3901">
        <v>134000</v>
      </c>
      <c r="AF3901">
        <v>2010</v>
      </c>
      <c r="AG3901" s="2"/>
      <c r="AH3901" s="2"/>
      <c r="AI3901" s="1"/>
      <c r="AJ3901" s="2"/>
      <c r="AK3901" s="2" t="s">
        <v>67</v>
      </c>
      <c r="AM3901" s="2" t="s">
        <v>59</v>
      </c>
      <c r="AP3901" s="2" t="s">
        <v>60</v>
      </c>
      <c r="AQ3901" s="2" t="s">
        <v>41</v>
      </c>
      <c r="AR3901">
        <v>70000</v>
      </c>
      <c r="AS3901" s="2" t="str">
        <f>_xlfn.IFNA(IF(VLOOKUP(all_resi[[#This Row],[No. Waybill]],settle_reconcile[No. Waybill],1,0)="","Recon","Recon"),"-")</f>
        <v>-</v>
      </c>
      <c r="AT3901" s="2">
        <f>all_resi[[#This Row],[Nilai COD]]-all_resi[[#This Row],[COD Fee]]-all_resi[[#This Row],[Total Biaya Setelah Diskon]]</f>
        <v>93590</v>
      </c>
      <c r="AU3901" s="2" t="str">
        <f>IF(all_resi[[#This Row],[Waktu Terima]]="","",_xlfn.DAYS(all_resi[[#This Row],[Waktu Terima]],all_resi[[#This Row],[Tanggal Pengiriman]]))</f>
        <v/>
      </c>
    </row>
    <row r="3902" spans="1:47" x14ac:dyDescent="0.25">
      <c r="A3902" s="2" t="s">
        <v>20983</v>
      </c>
      <c r="B3902" s="1">
        <v>46207</v>
      </c>
      <c r="C3902" s="2" t="s">
        <v>42</v>
      </c>
      <c r="D3902" s="2" t="s">
        <v>43</v>
      </c>
      <c r="E3902" s="2" t="s">
        <v>44</v>
      </c>
      <c r="F3902" s="2" t="s">
        <v>45</v>
      </c>
      <c r="G3902" s="2" t="s">
        <v>46</v>
      </c>
      <c r="H3902" s="2" t="s">
        <v>47</v>
      </c>
      <c r="I3902" s="2" t="s">
        <v>20984</v>
      </c>
      <c r="J3902" s="2" t="s">
        <v>20985</v>
      </c>
      <c r="K3902" s="2" t="s">
        <v>75</v>
      </c>
      <c r="L3902" s="2" t="s">
        <v>2759</v>
      </c>
      <c r="M3902" s="2" t="s">
        <v>20986</v>
      </c>
      <c r="N3902" s="2" t="s">
        <v>20987</v>
      </c>
      <c r="O3902">
        <v>1</v>
      </c>
      <c r="P3902" s="2" t="s">
        <v>53</v>
      </c>
      <c r="Q3902">
        <v>100</v>
      </c>
      <c r="R3902">
        <v>0</v>
      </c>
      <c r="S3902" s="2" t="s">
        <v>54</v>
      </c>
      <c r="T3902" s="2" t="s">
        <v>55</v>
      </c>
      <c r="U3902" s="2" t="s">
        <v>97</v>
      </c>
      <c r="V3902" s="2"/>
      <c r="W3902">
        <v>61000</v>
      </c>
      <c r="X3902">
        <v>0</v>
      </c>
      <c r="Y3902">
        <v>0</v>
      </c>
      <c r="Z3902">
        <v>61000</v>
      </c>
      <c r="AB3902" s="2" t="s">
        <v>57</v>
      </c>
      <c r="AC3902">
        <v>24400</v>
      </c>
      <c r="AD3902">
        <v>36600</v>
      </c>
      <c r="AE3902">
        <v>131000</v>
      </c>
      <c r="AF3902">
        <v>1965</v>
      </c>
      <c r="AG3902" s="2"/>
      <c r="AH3902" s="2"/>
      <c r="AI3902" s="1"/>
      <c r="AJ3902" s="2"/>
      <c r="AK3902" s="2" t="s">
        <v>67</v>
      </c>
      <c r="AM3902" s="2" t="s">
        <v>59</v>
      </c>
      <c r="AP3902" s="2" t="s">
        <v>60</v>
      </c>
      <c r="AQ3902" s="2" t="s">
        <v>41</v>
      </c>
      <c r="AR3902">
        <v>70000</v>
      </c>
      <c r="AS3902" s="2" t="str">
        <f>_xlfn.IFNA(IF(VLOOKUP(all_resi[[#This Row],[No. Waybill]],settle_reconcile[No. Waybill],1,0)="","Recon","Recon"),"-")</f>
        <v>-</v>
      </c>
      <c r="AT3902" s="2">
        <f>all_resi[[#This Row],[Nilai COD]]-all_resi[[#This Row],[COD Fee]]-all_resi[[#This Row],[Total Biaya Setelah Diskon]]</f>
        <v>92435</v>
      </c>
      <c r="AU3902" s="2" t="str">
        <f>IF(all_resi[[#This Row],[Waktu Terima]]="","",_xlfn.DAYS(all_resi[[#This Row],[Waktu Terima]],all_resi[[#This Row],[Tanggal Pengiriman]]))</f>
        <v/>
      </c>
    </row>
    <row r="3903" spans="1:47" x14ac:dyDescent="0.25">
      <c r="A3903" s="2" t="s">
        <v>20988</v>
      </c>
      <c r="B3903" s="1">
        <v>46207</v>
      </c>
      <c r="C3903" s="2" t="s">
        <v>42</v>
      </c>
      <c r="D3903" s="2" t="s">
        <v>43</v>
      </c>
      <c r="E3903" s="2" t="s">
        <v>44</v>
      </c>
      <c r="F3903" s="2" t="s">
        <v>45</v>
      </c>
      <c r="G3903" s="2" t="s">
        <v>46</v>
      </c>
      <c r="H3903" s="2" t="s">
        <v>47</v>
      </c>
      <c r="I3903" s="2" t="s">
        <v>20989</v>
      </c>
      <c r="J3903" s="2" t="s">
        <v>20990</v>
      </c>
      <c r="K3903" s="2" t="s">
        <v>156</v>
      </c>
      <c r="L3903" s="2" t="s">
        <v>1694</v>
      </c>
      <c r="M3903" s="2" t="s">
        <v>1695</v>
      </c>
      <c r="N3903" s="2" t="s">
        <v>20991</v>
      </c>
      <c r="O3903">
        <v>1</v>
      </c>
      <c r="P3903" s="2" t="s">
        <v>53</v>
      </c>
      <c r="Q3903">
        <v>100</v>
      </c>
      <c r="R3903">
        <v>0</v>
      </c>
      <c r="S3903" s="2" t="s">
        <v>54</v>
      </c>
      <c r="T3903" s="2" t="s">
        <v>55</v>
      </c>
      <c r="U3903" s="2" t="s">
        <v>207</v>
      </c>
      <c r="V3903" s="2"/>
      <c r="W3903">
        <v>83000</v>
      </c>
      <c r="X3903">
        <v>0</v>
      </c>
      <c r="Y3903">
        <v>0</v>
      </c>
      <c r="Z3903">
        <v>83000</v>
      </c>
      <c r="AB3903" s="2" t="s">
        <v>57</v>
      </c>
      <c r="AC3903">
        <v>33200</v>
      </c>
      <c r="AD3903">
        <v>49800</v>
      </c>
      <c r="AE3903">
        <v>153000</v>
      </c>
      <c r="AF3903">
        <v>2295</v>
      </c>
      <c r="AG3903" s="2"/>
      <c r="AH3903" s="2"/>
      <c r="AI3903" s="1"/>
      <c r="AJ3903" s="2"/>
      <c r="AK3903" s="2" t="s">
        <v>67</v>
      </c>
      <c r="AM3903" s="2" t="s">
        <v>59</v>
      </c>
      <c r="AP3903" s="2" t="s">
        <v>60</v>
      </c>
      <c r="AQ3903" s="2" t="s">
        <v>41</v>
      </c>
      <c r="AR3903">
        <v>70000</v>
      </c>
      <c r="AS3903" s="2" t="str">
        <f>_xlfn.IFNA(IF(VLOOKUP(all_resi[[#This Row],[No. Waybill]],settle_reconcile[No. Waybill],1,0)="","Recon","Recon"),"-")</f>
        <v>-</v>
      </c>
      <c r="AT3903" s="2">
        <f>all_resi[[#This Row],[Nilai COD]]-all_resi[[#This Row],[COD Fee]]-all_resi[[#This Row],[Total Biaya Setelah Diskon]]</f>
        <v>100905</v>
      </c>
      <c r="AU3903" s="2" t="str">
        <f>IF(all_resi[[#This Row],[Waktu Terima]]="","",_xlfn.DAYS(all_resi[[#This Row],[Waktu Terima]],all_resi[[#This Row],[Tanggal Pengiriman]]))</f>
        <v/>
      </c>
    </row>
    <row r="3904" spans="1:47" x14ac:dyDescent="0.25">
      <c r="A3904" s="2" t="s">
        <v>20992</v>
      </c>
      <c r="B3904" s="1">
        <v>46207</v>
      </c>
      <c r="C3904" s="2" t="s">
        <v>42</v>
      </c>
      <c r="D3904" s="2" t="s">
        <v>43</v>
      </c>
      <c r="E3904" s="2" t="s">
        <v>44</v>
      </c>
      <c r="F3904" s="2" t="s">
        <v>45</v>
      </c>
      <c r="G3904" s="2" t="s">
        <v>46</v>
      </c>
      <c r="H3904" s="2" t="s">
        <v>47</v>
      </c>
      <c r="I3904" s="2" t="s">
        <v>20993</v>
      </c>
      <c r="J3904" s="2" t="s">
        <v>20994</v>
      </c>
      <c r="K3904" s="2" t="s">
        <v>561</v>
      </c>
      <c r="L3904" s="2" t="s">
        <v>562</v>
      </c>
      <c r="M3904" s="2" t="s">
        <v>20995</v>
      </c>
      <c r="N3904" s="2" t="s">
        <v>20996</v>
      </c>
      <c r="O3904">
        <v>1</v>
      </c>
      <c r="P3904" s="2" t="s">
        <v>53</v>
      </c>
      <c r="Q3904">
        <v>100</v>
      </c>
      <c r="R3904">
        <v>0</v>
      </c>
      <c r="S3904" s="2" t="s">
        <v>54</v>
      </c>
      <c r="T3904" s="2" t="s">
        <v>55</v>
      </c>
      <c r="U3904" s="2" t="s">
        <v>207</v>
      </c>
      <c r="V3904" s="2"/>
      <c r="W3904">
        <v>22000</v>
      </c>
      <c r="X3904">
        <v>0</v>
      </c>
      <c r="Y3904">
        <v>0</v>
      </c>
      <c r="Z3904">
        <v>22000</v>
      </c>
      <c r="AB3904" s="2" t="s">
        <v>57</v>
      </c>
      <c r="AC3904">
        <v>8800</v>
      </c>
      <c r="AD3904">
        <v>13200</v>
      </c>
      <c r="AE3904">
        <v>92000</v>
      </c>
      <c r="AF3904">
        <v>1380</v>
      </c>
      <c r="AG3904" s="2" t="s">
        <v>20993</v>
      </c>
      <c r="AH3904" s="2"/>
      <c r="AI3904" s="1">
        <v>46211</v>
      </c>
      <c r="AJ3904" s="2"/>
      <c r="AK3904" s="2" t="s">
        <v>58</v>
      </c>
      <c r="AM3904" s="2" t="s">
        <v>59</v>
      </c>
      <c r="AP3904" s="2" t="s">
        <v>60</v>
      </c>
      <c r="AQ3904" s="2" t="s">
        <v>41</v>
      </c>
      <c r="AR3904">
        <v>70000</v>
      </c>
      <c r="AS3904" s="2" t="str">
        <f>_xlfn.IFNA(IF(VLOOKUP(all_resi[[#This Row],[No. Waybill]],settle_reconcile[No. Waybill],1,0)="","Recon","Recon"),"-")</f>
        <v>-</v>
      </c>
      <c r="AT3904" s="2">
        <f>all_resi[[#This Row],[Nilai COD]]-all_resi[[#This Row],[COD Fee]]-all_resi[[#This Row],[Total Biaya Setelah Diskon]]</f>
        <v>77420</v>
      </c>
      <c r="AU3904" s="2">
        <f>IF(all_resi[[#This Row],[Waktu Terima]]="","",_xlfn.DAYS(all_resi[[#This Row],[Waktu Terima]],all_resi[[#This Row],[Tanggal Pengiriman]]))</f>
        <v>4</v>
      </c>
    </row>
    <row r="3905" spans="1:47" x14ac:dyDescent="0.25">
      <c r="A3905" s="2" t="s">
        <v>20997</v>
      </c>
      <c r="B3905" s="1">
        <v>46207</v>
      </c>
      <c r="C3905" s="2" t="s">
        <v>42</v>
      </c>
      <c r="D3905" s="2" t="s">
        <v>43</v>
      </c>
      <c r="E3905" s="2" t="s">
        <v>44</v>
      </c>
      <c r="F3905" s="2" t="s">
        <v>45</v>
      </c>
      <c r="G3905" s="2" t="s">
        <v>46</v>
      </c>
      <c r="H3905" s="2" t="s">
        <v>47</v>
      </c>
      <c r="I3905" s="2" t="s">
        <v>20998</v>
      </c>
      <c r="J3905" s="2" t="s">
        <v>20999</v>
      </c>
      <c r="K3905" s="2" t="s">
        <v>121</v>
      </c>
      <c r="L3905" s="2" t="s">
        <v>122</v>
      </c>
      <c r="M3905" s="2" t="s">
        <v>3061</v>
      </c>
      <c r="N3905" s="2" t="s">
        <v>21000</v>
      </c>
      <c r="O3905">
        <v>1</v>
      </c>
      <c r="P3905" s="2" t="s">
        <v>53</v>
      </c>
      <c r="Q3905">
        <v>100</v>
      </c>
      <c r="R3905">
        <v>0</v>
      </c>
      <c r="S3905" s="2" t="s">
        <v>54</v>
      </c>
      <c r="T3905" s="2" t="s">
        <v>55</v>
      </c>
      <c r="U3905" s="2" t="s">
        <v>207</v>
      </c>
      <c r="V3905" s="2"/>
      <c r="W3905">
        <v>85000</v>
      </c>
      <c r="X3905">
        <v>0</v>
      </c>
      <c r="Y3905">
        <v>0</v>
      </c>
      <c r="Z3905">
        <v>85000</v>
      </c>
      <c r="AB3905" s="2" t="s">
        <v>57</v>
      </c>
      <c r="AC3905">
        <v>34000</v>
      </c>
      <c r="AD3905">
        <v>51000</v>
      </c>
      <c r="AE3905">
        <v>155000</v>
      </c>
      <c r="AF3905">
        <v>2325</v>
      </c>
      <c r="AG3905" s="2"/>
      <c r="AH3905" s="2"/>
      <c r="AI3905" s="1"/>
      <c r="AJ3905" s="2"/>
      <c r="AK3905" s="2" t="s">
        <v>67</v>
      </c>
      <c r="AM3905" s="2" t="s">
        <v>59</v>
      </c>
      <c r="AP3905" s="2" t="s">
        <v>60</v>
      </c>
      <c r="AQ3905" s="2" t="s">
        <v>41</v>
      </c>
      <c r="AR3905">
        <v>70000</v>
      </c>
      <c r="AS3905" s="2" t="str">
        <f>_xlfn.IFNA(IF(VLOOKUP(all_resi[[#This Row],[No. Waybill]],settle_reconcile[No. Waybill],1,0)="","Recon","Recon"),"-")</f>
        <v>-</v>
      </c>
      <c r="AT3905" s="2">
        <f>all_resi[[#This Row],[Nilai COD]]-all_resi[[#This Row],[COD Fee]]-all_resi[[#This Row],[Total Biaya Setelah Diskon]]</f>
        <v>101675</v>
      </c>
      <c r="AU3905" s="2" t="str">
        <f>IF(all_resi[[#This Row],[Waktu Terima]]="","",_xlfn.DAYS(all_resi[[#This Row],[Waktu Terima]],all_resi[[#This Row],[Tanggal Pengiriman]]))</f>
        <v/>
      </c>
    </row>
    <row r="3906" spans="1:47" x14ac:dyDescent="0.25">
      <c r="A3906" s="2" t="s">
        <v>21001</v>
      </c>
      <c r="B3906" s="1">
        <v>46207</v>
      </c>
      <c r="C3906" s="2" t="s">
        <v>42</v>
      </c>
      <c r="D3906" s="2" t="s">
        <v>43</v>
      </c>
      <c r="E3906" s="2" t="s">
        <v>44</v>
      </c>
      <c r="F3906" s="2" t="s">
        <v>45</v>
      </c>
      <c r="G3906" s="2" t="s">
        <v>46</v>
      </c>
      <c r="H3906" s="2" t="s">
        <v>80</v>
      </c>
      <c r="I3906" s="2" t="s">
        <v>21002</v>
      </c>
      <c r="J3906" s="2" t="s">
        <v>21003</v>
      </c>
      <c r="K3906" s="2" t="s">
        <v>121</v>
      </c>
      <c r="L3906" s="2" t="s">
        <v>274</v>
      </c>
      <c r="M3906" s="2" t="s">
        <v>1093</v>
      </c>
      <c r="N3906" s="2" t="s">
        <v>21004</v>
      </c>
      <c r="O3906">
        <v>1</v>
      </c>
      <c r="P3906" s="2" t="s">
        <v>53</v>
      </c>
      <c r="Q3906">
        <v>100</v>
      </c>
      <c r="R3906">
        <v>0</v>
      </c>
      <c r="S3906" s="2" t="s">
        <v>54</v>
      </c>
      <c r="T3906" s="2" t="s">
        <v>55</v>
      </c>
      <c r="U3906" s="2" t="s">
        <v>86</v>
      </c>
      <c r="V3906" s="2"/>
      <c r="W3906">
        <v>68000</v>
      </c>
      <c r="X3906">
        <v>0</v>
      </c>
      <c r="Y3906">
        <v>0</v>
      </c>
      <c r="Z3906">
        <v>68000</v>
      </c>
      <c r="AB3906" s="2" t="s">
        <v>57</v>
      </c>
      <c r="AC3906">
        <v>27200</v>
      </c>
      <c r="AD3906">
        <v>40800</v>
      </c>
      <c r="AE3906">
        <v>128000</v>
      </c>
      <c r="AF3906">
        <v>1920</v>
      </c>
      <c r="AG3906" s="2"/>
      <c r="AH3906" s="2"/>
      <c r="AI3906" s="1"/>
      <c r="AJ3906" s="2" t="s">
        <v>87</v>
      </c>
      <c r="AK3906" s="2" t="s">
        <v>67</v>
      </c>
      <c r="AM3906" s="2" t="s">
        <v>59</v>
      </c>
      <c r="AP3906" s="2" t="s">
        <v>60</v>
      </c>
      <c r="AQ3906" s="2" t="s">
        <v>41</v>
      </c>
      <c r="AR3906">
        <v>60000</v>
      </c>
      <c r="AS3906" s="2" t="str">
        <f>_xlfn.IFNA(IF(VLOOKUP(all_resi[[#This Row],[No. Waybill]],settle_reconcile[No. Waybill],1,0)="","Recon","Recon"),"-")</f>
        <v>-</v>
      </c>
      <c r="AT3906" s="2">
        <f>all_resi[[#This Row],[Nilai COD]]-all_resi[[#This Row],[COD Fee]]-all_resi[[#This Row],[Total Biaya Setelah Diskon]]</f>
        <v>85280</v>
      </c>
      <c r="AU3906" s="2" t="str">
        <f>IF(all_resi[[#This Row],[Waktu Terima]]="","",_xlfn.DAYS(all_resi[[#This Row],[Waktu Terima]],all_resi[[#This Row],[Tanggal Pengiriman]]))</f>
        <v/>
      </c>
    </row>
    <row r="3907" spans="1:47" x14ac:dyDescent="0.25">
      <c r="A3907" s="2" t="s">
        <v>21005</v>
      </c>
      <c r="B3907" s="1">
        <v>46207</v>
      </c>
      <c r="C3907" s="2" t="s">
        <v>42</v>
      </c>
      <c r="D3907" s="2" t="s">
        <v>43</v>
      </c>
      <c r="E3907" s="2" t="s">
        <v>44</v>
      </c>
      <c r="F3907" s="2" t="s">
        <v>45</v>
      </c>
      <c r="G3907" s="2" t="s">
        <v>46</v>
      </c>
      <c r="H3907" s="2" t="s">
        <v>47</v>
      </c>
      <c r="I3907" s="2" t="s">
        <v>21006</v>
      </c>
      <c r="J3907" s="2" t="s">
        <v>21007</v>
      </c>
      <c r="K3907" s="2" t="s">
        <v>265</v>
      </c>
      <c r="L3907" s="2" t="s">
        <v>1025</v>
      </c>
      <c r="M3907" s="2" t="s">
        <v>1026</v>
      </c>
      <c r="N3907" s="2" t="s">
        <v>21008</v>
      </c>
      <c r="O3907">
        <v>1</v>
      </c>
      <c r="P3907" s="2" t="s">
        <v>53</v>
      </c>
      <c r="Q3907">
        <v>100</v>
      </c>
      <c r="R3907">
        <v>0</v>
      </c>
      <c r="S3907" s="2" t="s">
        <v>54</v>
      </c>
      <c r="T3907" s="2" t="s">
        <v>55</v>
      </c>
      <c r="U3907" s="2" t="s">
        <v>207</v>
      </c>
      <c r="V3907" s="2"/>
      <c r="W3907">
        <v>38000</v>
      </c>
      <c r="X3907">
        <v>0</v>
      </c>
      <c r="Y3907">
        <v>0</v>
      </c>
      <c r="Z3907">
        <v>38000</v>
      </c>
      <c r="AB3907" s="2" t="s">
        <v>57</v>
      </c>
      <c r="AC3907">
        <v>15200</v>
      </c>
      <c r="AD3907">
        <v>22800</v>
      </c>
      <c r="AE3907">
        <v>108000</v>
      </c>
      <c r="AF3907">
        <v>1620</v>
      </c>
      <c r="AG3907" s="2" t="s">
        <v>21006</v>
      </c>
      <c r="AH3907" s="2"/>
      <c r="AI3907" s="1">
        <v>46211</v>
      </c>
      <c r="AJ3907" s="2"/>
      <c r="AK3907" s="2" t="s">
        <v>58</v>
      </c>
      <c r="AM3907" s="2" t="s">
        <v>59</v>
      </c>
      <c r="AP3907" s="2" t="s">
        <v>60</v>
      </c>
      <c r="AQ3907" s="2" t="s">
        <v>41</v>
      </c>
      <c r="AR3907">
        <v>70000</v>
      </c>
      <c r="AS3907" s="2" t="str">
        <f>_xlfn.IFNA(IF(VLOOKUP(all_resi[[#This Row],[No. Waybill]],settle_reconcile[No. Waybill],1,0)="","Recon","Recon"),"-")</f>
        <v>-</v>
      </c>
      <c r="AT3907" s="2">
        <f>all_resi[[#This Row],[Nilai COD]]-all_resi[[#This Row],[COD Fee]]-all_resi[[#This Row],[Total Biaya Setelah Diskon]]</f>
        <v>83580</v>
      </c>
      <c r="AU3907" s="2">
        <f>IF(all_resi[[#This Row],[Waktu Terima]]="","",_xlfn.DAYS(all_resi[[#This Row],[Waktu Terima]],all_resi[[#This Row],[Tanggal Pengiriman]]))</f>
        <v>4</v>
      </c>
    </row>
    <row r="3908" spans="1:47" x14ac:dyDescent="0.25">
      <c r="A3908" s="2" t="s">
        <v>21009</v>
      </c>
      <c r="B3908" s="1">
        <v>46207</v>
      </c>
      <c r="C3908" s="2" t="s">
        <v>42</v>
      </c>
      <c r="D3908" s="2" t="s">
        <v>43</v>
      </c>
      <c r="E3908" s="2" t="s">
        <v>44</v>
      </c>
      <c r="F3908" s="2" t="s">
        <v>45</v>
      </c>
      <c r="G3908" s="2" t="s">
        <v>46</v>
      </c>
      <c r="H3908" s="2" t="s">
        <v>47</v>
      </c>
      <c r="I3908" s="2" t="s">
        <v>21010</v>
      </c>
      <c r="J3908" s="2" t="s">
        <v>21011</v>
      </c>
      <c r="K3908" s="2" t="s">
        <v>156</v>
      </c>
      <c r="L3908" s="2" t="s">
        <v>429</v>
      </c>
      <c r="M3908" s="2" t="s">
        <v>2287</v>
      </c>
      <c r="N3908" s="2" t="s">
        <v>21012</v>
      </c>
      <c r="O3908">
        <v>1</v>
      </c>
      <c r="P3908" s="2" t="s">
        <v>53</v>
      </c>
      <c r="Q3908">
        <v>100</v>
      </c>
      <c r="R3908">
        <v>0</v>
      </c>
      <c r="S3908" s="2" t="s">
        <v>54</v>
      </c>
      <c r="T3908" s="2" t="s">
        <v>55</v>
      </c>
      <c r="U3908" s="2" t="s">
        <v>97</v>
      </c>
      <c r="V3908" s="2"/>
      <c r="W3908">
        <v>100000</v>
      </c>
      <c r="X3908">
        <v>0</v>
      </c>
      <c r="Y3908">
        <v>0</v>
      </c>
      <c r="Z3908">
        <v>100000</v>
      </c>
      <c r="AB3908" s="2" t="s">
        <v>57</v>
      </c>
      <c r="AC3908">
        <v>40000</v>
      </c>
      <c r="AD3908">
        <v>60000</v>
      </c>
      <c r="AE3908">
        <v>170000</v>
      </c>
      <c r="AF3908">
        <v>2550</v>
      </c>
      <c r="AG3908" s="2"/>
      <c r="AH3908" s="2"/>
      <c r="AI3908" s="1"/>
      <c r="AJ3908" s="2"/>
      <c r="AK3908" s="2" t="s">
        <v>67</v>
      </c>
      <c r="AM3908" s="2" t="s">
        <v>59</v>
      </c>
      <c r="AP3908" s="2" t="s">
        <v>60</v>
      </c>
      <c r="AQ3908" s="2" t="s">
        <v>41</v>
      </c>
      <c r="AR3908">
        <v>70000</v>
      </c>
      <c r="AS3908" s="2" t="str">
        <f>_xlfn.IFNA(IF(VLOOKUP(all_resi[[#This Row],[No. Waybill]],settle_reconcile[No. Waybill],1,0)="","Recon","Recon"),"-")</f>
        <v>-</v>
      </c>
      <c r="AT3908" s="2">
        <f>all_resi[[#This Row],[Nilai COD]]-all_resi[[#This Row],[COD Fee]]-all_resi[[#This Row],[Total Biaya Setelah Diskon]]</f>
        <v>107450</v>
      </c>
      <c r="AU3908" s="2" t="str">
        <f>IF(all_resi[[#This Row],[Waktu Terima]]="","",_xlfn.DAYS(all_resi[[#This Row],[Waktu Terima]],all_resi[[#This Row],[Tanggal Pengiriman]]))</f>
        <v/>
      </c>
    </row>
    <row r="3909" spans="1:47" x14ac:dyDescent="0.25">
      <c r="A3909" s="2" t="s">
        <v>21013</v>
      </c>
      <c r="B3909" s="1">
        <v>46207</v>
      </c>
      <c r="C3909" s="2" t="s">
        <v>42</v>
      </c>
      <c r="D3909" s="2" t="s">
        <v>43</v>
      </c>
      <c r="E3909" s="2" t="s">
        <v>44</v>
      </c>
      <c r="F3909" s="2" t="s">
        <v>45</v>
      </c>
      <c r="G3909" s="2" t="s">
        <v>46</v>
      </c>
      <c r="H3909" s="2" t="s">
        <v>47</v>
      </c>
      <c r="I3909" s="2" t="s">
        <v>21014</v>
      </c>
      <c r="J3909" s="2" t="s">
        <v>21015</v>
      </c>
      <c r="K3909" s="2" t="s">
        <v>126</v>
      </c>
      <c r="L3909" s="2" t="s">
        <v>161</v>
      </c>
      <c r="M3909" s="2" t="s">
        <v>4451</v>
      </c>
      <c r="N3909" s="2" t="s">
        <v>21016</v>
      </c>
      <c r="O3909">
        <v>1</v>
      </c>
      <c r="P3909" s="2" t="s">
        <v>53</v>
      </c>
      <c r="Q3909">
        <v>100</v>
      </c>
      <c r="R3909">
        <v>0</v>
      </c>
      <c r="S3909" s="2" t="s">
        <v>54</v>
      </c>
      <c r="T3909" s="2" t="s">
        <v>55</v>
      </c>
      <c r="U3909" s="2" t="s">
        <v>207</v>
      </c>
      <c r="V3909" s="2"/>
      <c r="W3909">
        <v>74000</v>
      </c>
      <c r="X3909">
        <v>0</v>
      </c>
      <c r="Y3909">
        <v>0</v>
      </c>
      <c r="Z3909">
        <v>74000</v>
      </c>
      <c r="AB3909" s="2" t="s">
        <v>57</v>
      </c>
      <c r="AC3909">
        <v>29600</v>
      </c>
      <c r="AD3909">
        <v>44400</v>
      </c>
      <c r="AE3909">
        <v>142000</v>
      </c>
      <c r="AF3909">
        <v>2130</v>
      </c>
      <c r="AG3909" s="2"/>
      <c r="AH3909" s="2"/>
      <c r="AI3909" s="1"/>
      <c r="AJ3909" s="2"/>
      <c r="AK3909" s="2" t="s">
        <v>67</v>
      </c>
      <c r="AM3909" s="2" t="s">
        <v>59</v>
      </c>
      <c r="AP3909" s="2" t="s">
        <v>60</v>
      </c>
      <c r="AQ3909" s="2" t="s">
        <v>41</v>
      </c>
      <c r="AR3909">
        <v>68000</v>
      </c>
      <c r="AS3909" s="2" t="str">
        <f>_xlfn.IFNA(IF(VLOOKUP(all_resi[[#This Row],[No. Waybill]],settle_reconcile[No. Waybill],1,0)="","Recon","Recon"),"-")</f>
        <v>-</v>
      </c>
      <c r="AT3909" s="2">
        <f>all_resi[[#This Row],[Nilai COD]]-all_resi[[#This Row],[COD Fee]]-all_resi[[#This Row],[Total Biaya Setelah Diskon]]</f>
        <v>95470</v>
      </c>
      <c r="AU3909" s="2" t="str">
        <f>IF(all_resi[[#This Row],[Waktu Terima]]="","",_xlfn.DAYS(all_resi[[#This Row],[Waktu Terima]],all_resi[[#This Row],[Tanggal Pengiriman]]))</f>
        <v/>
      </c>
    </row>
    <row r="3910" spans="1:47" x14ac:dyDescent="0.25">
      <c r="A3910" s="2" t="s">
        <v>21017</v>
      </c>
      <c r="B3910" s="1">
        <v>46207</v>
      </c>
      <c r="C3910" s="2" t="s">
        <v>42</v>
      </c>
      <c r="D3910" s="2" t="s">
        <v>43</v>
      </c>
      <c r="E3910" s="2" t="s">
        <v>44</v>
      </c>
      <c r="F3910" s="2" t="s">
        <v>45</v>
      </c>
      <c r="G3910" s="2" t="s">
        <v>46</v>
      </c>
      <c r="H3910" s="2" t="s">
        <v>47</v>
      </c>
      <c r="I3910" s="2" t="s">
        <v>21018</v>
      </c>
      <c r="J3910" s="2" t="s">
        <v>21019</v>
      </c>
      <c r="K3910" s="2" t="s">
        <v>265</v>
      </c>
      <c r="L3910" s="2" t="s">
        <v>1932</v>
      </c>
      <c r="M3910" s="2" t="s">
        <v>21020</v>
      </c>
      <c r="N3910" s="2" t="s">
        <v>21021</v>
      </c>
      <c r="O3910">
        <v>1</v>
      </c>
      <c r="P3910" s="2" t="s">
        <v>53</v>
      </c>
      <c r="Q3910">
        <v>100</v>
      </c>
      <c r="R3910">
        <v>0</v>
      </c>
      <c r="S3910" s="2" t="s">
        <v>54</v>
      </c>
      <c r="T3910" s="2" t="s">
        <v>55</v>
      </c>
      <c r="U3910" s="2" t="s">
        <v>1301</v>
      </c>
      <c r="V3910" s="2"/>
      <c r="W3910">
        <v>50000</v>
      </c>
      <c r="X3910">
        <v>0</v>
      </c>
      <c r="Y3910">
        <v>0</v>
      </c>
      <c r="Z3910">
        <v>50000</v>
      </c>
      <c r="AB3910" s="2" t="s">
        <v>57</v>
      </c>
      <c r="AC3910">
        <v>20000</v>
      </c>
      <c r="AD3910">
        <v>30000</v>
      </c>
      <c r="AE3910">
        <v>0</v>
      </c>
      <c r="AF3910">
        <v>0</v>
      </c>
      <c r="AG3910" s="2"/>
      <c r="AH3910" s="2"/>
      <c r="AI3910" s="1"/>
      <c r="AJ3910" s="2"/>
      <c r="AK3910" s="2" t="s">
        <v>67</v>
      </c>
      <c r="AM3910" s="2" t="s">
        <v>59</v>
      </c>
      <c r="AP3910" s="2" t="s">
        <v>60</v>
      </c>
      <c r="AQ3910" s="2" t="s">
        <v>98</v>
      </c>
      <c r="AR3910">
        <v>-50000</v>
      </c>
      <c r="AS3910" s="2" t="str">
        <f>_xlfn.IFNA(IF(VLOOKUP(all_resi[[#This Row],[No. Waybill]],settle_reconcile[No. Waybill],1,0)="","Recon","Recon"),"-")</f>
        <v>-</v>
      </c>
      <c r="AT3910" s="2">
        <f>all_resi[[#This Row],[Nilai COD]]-all_resi[[#This Row],[COD Fee]]-all_resi[[#This Row],[Total Biaya Setelah Diskon]]</f>
        <v>-30000</v>
      </c>
      <c r="AU3910" s="2" t="str">
        <f>IF(all_resi[[#This Row],[Waktu Terima]]="","",_xlfn.DAYS(all_resi[[#This Row],[Waktu Terima]],all_resi[[#This Row],[Tanggal Pengiriman]]))</f>
        <v/>
      </c>
    </row>
    <row r="3911" spans="1:47" x14ac:dyDescent="0.25">
      <c r="A3911" s="2" t="s">
        <v>21022</v>
      </c>
      <c r="B3911" s="1">
        <v>46207</v>
      </c>
      <c r="C3911" s="2" t="s">
        <v>42</v>
      </c>
      <c r="D3911" s="2" t="s">
        <v>43</v>
      </c>
      <c r="E3911" s="2" t="s">
        <v>44</v>
      </c>
      <c r="F3911" s="2" t="s">
        <v>45</v>
      </c>
      <c r="G3911" s="2" t="s">
        <v>46</v>
      </c>
      <c r="H3911" s="2" t="s">
        <v>47</v>
      </c>
      <c r="I3911" s="2" t="s">
        <v>21023</v>
      </c>
      <c r="J3911" s="2" t="s">
        <v>21024</v>
      </c>
      <c r="K3911" s="2" t="s">
        <v>265</v>
      </c>
      <c r="L3911" s="2" t="s">
        <v>1338</v>
      </c>
      <c r="M3911" s="2" t="s">
        <v>21025</v>
      </c>
      <c r="N3911" s="2" t="s">
        <v>21026</v>
      </c>
      <c r="O3911">
        <v>1</v>
      </c>
      <c r="P3911" s="2" t="s">
        <v>53</v>
      </c>
      <c r="Q3911">
        <v>100</v>
      </c>
      <c r="R3911">
        <v>0</v>
      </c>
      <c r="S3911" s="2" t="s">
        <v>54</v>
      </c>
      <c r="T3911" s="2" t="s">
        <v>55</v>
      </c>
      <c r="U3911" s="2" t="s">
        <v>1301</v>
      </c>
      <c r="V3911" s="2"/>
      <c r="W3911">
        <v>49000</v>
      </c>
      <c r="X3911">
        <v>0</v>
      </c>
      <c r="Y3911">
        <v>0</v>
      </c>
      <c r="Z3911">
        <v>49000</v>
      </c>
      <c r="AB3911" s="2" t="s">
        <v>57</v>
      </c>
      <c r="AC3911">
        <v>19600</v>
      </c>
      <c r="AD3911">
        <v>29400</v>
      </c>
      <c r="AE3911">
        <v>164000</v>
      </c>
      <c r="AF3911">
        <v>2460</v>
      </c>
      <c r="AG3911" s="2"/>
      <c r="AH3911" s="2"/>
      <c r="AI3911" s="1"/>
      <c r="AJ3911" s="2"/>
      <c r="AK3911" s="2" t="s">
        <v>67</v>
      </c>
      <c r="AM3911" s="2" t="s">
        <v>59</v>
      </c>
      <c r="AP3911" s="2" t="s">
        <v>60</v>
      </c>
      <c r="AQ3911" s="2" t="s">
        <v>41</v>
      </c>
      <c r="AR3911">
        <v>115000</v>
      </c>
      <c r="AS3911" s="2" t="str">
        <f>_xlfn.IFNA(IF(VLOOKUP(all_resi[[#This Row],[No. Waybill]],settle_reconcile[No. Waybill],1,0)="","Recon","Recon"),"-")</f>
        <v>-</v>
      </c>
      <c r="AT3911" s="2">
        <f>all_resi[[#This Row],[Nilai COD]]-all_resi[[#This Row],[COD Fee]]-all_resi[[#This Row],[Total Biaya Setelah Diskon]]</f>
        <v>132140</v>
      </c>
      <c r="AU3911" s="2" t="str">
        <f>IF(all_resi[[#This Row],[Waktu Terima]]="","",_xlfn.DAYS(all_resi[[#This Row],[Waktu Terima]],all_resi[[#This Row],[Tanggal Pengiriman]]))</f>
        <v/>
      </c>
    </row>
    <row r="3912" spans="1:47" x14ac:dyDescent="0.25">
      <c r="A3912" s="2" t="s">
        <v>21027</v>
      </c>
      <c r="B3912" s="1">
        <v>46207</v>
      </c>
      <c r="C3912" s="2" t="s">
        <v>42</v>
      </c>
      <c r="D3912" s="2" t="s">
        <v>43</v>
      </c>
      <c r="E3912" s="2" t="s">
        <v>44</v>
      </c>
      <c r="F3912" s="2" t="s">
        <v>45</v>
      </c>
      <c r="G3912" s="2" t="s">
        <v>46</v>
      </c>
      <c r="H3912" s="2" t="s">
        <v>80</v>
      </c>
      <c r="I3912" s="2" t="s">
        <v>21028</v>
      </c>
      <c r="J3912" s="2" t="s">
        <v>21029</v>
      </c>
      <c r="K3912" s="2" t="s">
        <v>359</v>
      </c>
      <c r="L3912" s="2" t="s">
        <v>4585</v>
      </c>
      <c r="M3912" s="2" t="s">
        <v>4586</v>
      </c>
      <c r="N3912" s="2" t="s">
        <v>21030</v>
      </c>
      <c r="O3912">
        <v>1</v>
      </c>
      <c r="P3912" s="2" t="s">
        <v>53</v>
      </c>
      <c r="Q3912">
        <v>100</v>
      </c>
      <c r="R3912">
        <v>0</v>
      </c>
      <c r="S3912" s="2" t="s">
        <v>54</v>
      </c>
      <c r="T3912" s="2" t="s">
        <v>55</v>
      </c>
      <c r="U3912" s="2" t="s">
        <v>305</v>
      </c>
      <c r="V3912" s="2"/>
      <c r="W3912">
        <v>63000</v>
      </c>
      <c r="X3912">
        <v>0</v>
      </c>
      <c r="Y3912">
        <v>0</v>
      </c>
      <c r="Z3912">
        <v>63000</v>
      </c>
      <c r="AB3912" s="2" t="s">
        <v>57</v>
      </c>
      <c r="AC3912">
        <v>25200</v>
      </c>
      <c r="AD3912">
        <v>37800</v>
      </c>
      <c r="AE3912">
        <v>128000</v>
      </c>
      <c r="AF3912">
        <v>1920</v>
      </c>
      <c r="AG3912" s="2" t="s">
        <v>21028</v>
      </c>
      <c r="AH3912" s="2"/>
      <c r="AI3912" s="1">
        <v>46211</v>
      </c>
      <c r="AJ3912" s="2" t="s">
        <v>87</v>
      </c>
      <c r="AK3912" s="2" t="s">
        <v>58</v>
      </c>
      <c r="AM3912" s="2" t="s">
        <v>59</v>
      </c>
      <c r="AP3912" s="2" t="s">
        <v>60</v>
      </c>
      <c r="AQ3912" s="2" t="s">
        <v>41</v>
      </c>
      <c r="AR3912">
        <v>65000</v>
      </c>
      <c r="AS3912" s="2" t="str">
        <f>_xlfn.IFNA(IF(VLOOKUP(all_resi[[#This Row],[No. Waybill]],settle_reconcile[No. Waybill],1,0)="","Recon","Recon"),"-")</f>
        <v>-</v>
      </c>
      <c r="AT3912" s="2">
        <f>all_resi[[#This Row],[Nilai COD]]-all_resi[[#This Row],[COD Fee]]-all_resi[[#This Row],[Total Biaya Setelah Diskon]]</f>
        <v>88280</v>
      </c>
      <c r="AU3912" s="2">
        <f>IF(all_resi[[#This Row],[Waktu Terima]]="","",_xlfn.DAYS(all_resi[[#This Row],[Waktu Terima]],all_resi[[#This Row],[Tanggal Pengiriman]]))</f>
        <v>4</v>
      </c>
    </row>
    <row r="3913" spans="1:47" x14ac:dyDescent="0.25">
      <c r="A3913" s="2" t="s">
        <v>21031</v>
      </c>
      <c r="B3913" s="1">
        <v>46207</v>
      </c>
      <c r="C3913" s="2" t="s">
        <v>42</v>
      </c>
      <c r="D3913" s="2" t="s">
        <v>43</v>
      </c>
      <c r="E3913" s="2" t="s">
        <v>44</v>
      </c>
      <c r="F3913" s="2" t="s">
        <v>45</v>
      </c>
      <c r="G3913" s="2" t="s">
        <v>46</v>
      </c>
      <c r="H3913" s="2" t="s">
        <v>47</v>
      </c>
      <c r="I3913" s="2" t="s">
        <v>21032</v>
      </c>
      <c r="J3913" s="2" t="s">
        <v>21033</v>
      </c>
      <c r="K3913" s="2" t="s">
        <v>177</v>
      </c>
      <c r="L3913" s="2" t="s">
        <v>2242</v>
      </c>
      <c r="M3913" s="2" t="s">
        <v>21034</v>
      </c>
      <c r="N3913" s="2" t="s">
        <v>21035</v>
      </c>
      <c r="O3913">
        <v>1</v>
      </c>
      <c r="P3913" s="2" t="s">
        <v>53</v>
      </c>
      <c r="Q3913">
        <v>100</v>
      </c>
      <c r="R3913">
        <v>0</v>
      </c>
      <c r="S3913" s="2" t="s">
        <v>54</v>
      </c>
      <c r="T3913" s="2" t="s">
        <v>55</v>
      </c>
      <c r="U3913" s="2" t="s">
        <v>1838</v>
      </c>
      <c r="V3913" s="2"/>
      <c r="W3913">
        <v>114000</v>
      </c>
      <c r="X3913">
        <v>0</v>
      </c>
      <c r="Y3913">
        <v>0</v>
      </c>
      <c r="Z3913">
        <v>114000</v>
      </c>
      <c r="AB3913" s="2" t="s">
        <v>57</v>
      </c>
      <c r="AC3913">
        <v>45600</v>
      </c>
      <c r="AD3913">
        <v>68400</v>
      </c>
      <c r="AE3913">
        <v>219000</v>
      </c>
      <c r="AF3913">
        <v>3285</v>
      </c>
      <c r="AG3913" s="2"/>
      <c r="AH3913" s="2"/>
      <c r="AI3913" s="1"/>
      <c r="AJ3913" s="2"/>
      <c r="AK3913" s="2" t="s">
        <v>67</v>
      </c>
      <c r="AM3913" s="2" t="s">
        <v>59</v>
      </c>
      <c r="AP3913" s="2" t="s">
        <v>60</v>
      </c>
      <c r="AQ3913" s="2" t="s">
        <v>41</v>
      </c>
      <c r="AR3913">
        <v>105000</v>
      </c>
      <c r="AS3913" s="2" t="str">
        <f>_xlfn.IFNA(IF(VLOOKUP(all_resi[[#This Row],[No. Waybill]],settle_reconcile[No. Waybill],1,0)="","Recon","Recon"),"-")</f>
        <v>-</v>
      </c>
      <c r="AT3913" s="2">
        <f>all_resi[[#This Row],[Nilai COD]]-all_resi[[#This Row],[COD Fee]]-all_resi[[#This Row],[Total Biaya Setelah Diskon]]</f>
        <v>147315</v>
      </c>
      <c r="AU3913" s="2" t="str">
        <f>IF(all_resi[[#This Row],[Waktu Terima]]="","",_xlfn.DAYS(all_resi[[#This Row],[Waktu Terima]],all_resi[[#This Row],[Tanggal Pengiriman]]))</f>
        <v/>
      </c>
    </row>
    <row r="3914" spans="1:47" x14ac:dyDescent="0.25">
      <c r="A3914" s="2" t="s">
        <v>21036</v>
      </c>
      <c r="B3914" s="1">
        <v>46207</v>
      </c>
      <c r="C3914" s="2" t="s">
        <v>42</v>
      </c>
      <c r="D3914" s="2" t="s">
        <v>43</v>
      </c>
      <c r="E3914" s="2" t="s">
        <v>44</v>
      </c>
      <c r="F3914" s="2" t="s">
        <v>45</v>
      </c>
      <c r="G3914" s="2" t="s">
        <v>46</v>
      </c>
      <c r="H3914" s="2" t="s">
        <v>47</v>
      </c>
      <c r="I3914" s="2" t="s">
        <v>21037</v>
      </c>
      <c r="J3914" s="2" t="s">
        <v>21038</v>
      </c>
      <c r="K3914" s="2" t="s">
        <v>700</v>
      </c>
      <c r="L3914" s="2" t="s">
        <v>2103</v>
      </c>
      <c r="M3914" s="2" t="s">
        <v>9447</v>
      </c>
      <c r="N3914" s="2" t="s">
        <v>21039</v>
      </c>
      <c r="O3914">
        <v>1</v>
      </c>
      <c r="P3914" s="2" t="s">
        <v>53</v>
      </c>
      <c r="Q3914">
        <v>100</v>
      </c>
      <c r="R3914">
        <v>0</v>
      </c>
      <c r="S3914" s="2" t="s">
        <v>54</v>
      </c>
      <c r="T3914" s="2" t="s">
        <v>55</v>
      </c>
      <c r="U3914" s="2" t="s">
        <v>207</v>
      </c>
      <c r="V3914" s="2"/>
      <c r="W3914">
        <v>73000</v>
      </c>
      <c r="X3914">
        <v>0</v>
      </c>
      <c r="Y3914">
        <v>0</v>
      </c>
      <c r="Z3914">
        <v>73000</v>
      </c>
      <c r="AB3914" s="2" t="s">
        <v>57</v>
      </c>
      <c r="AC3914">
        <v>29200</v>
      </c>
      <c r="AD3914">
        <v>43800</v>
      </c>
      <c r="AE3914">
        <v>143000</v>
      </c>
      <c r="AF3914">
        <v>2145</v>
      </c>
      <c r="AG3914" s="2" t="s">
        <v>21037</v>
      </c>
      <c r="AH3914" s="2"/>
      <c r="AI3914" s="1">
        <v>46211</v>
      </c>
      <c r="AJ3914" s="2"/>
      <c r="AK3914" s="2" t="s">
        <v>58</v>
      </c>
      <c r="AM3914" s="2" t="s">
        <v>59</v>
      </c>
      <c r="AP3914" s="2" t="s">
        <v>60</v>
      </c>
      <c r="AQ3914" s="2" t="s">
        <v>41</v>
      </c>
      <c r="AR3914">
        <v>70000</v>
      </c>
      <c r="AS3914" s="2" t="str">
        <f>_xlfn.IFNA(IF(VLOOKUP(all_resi[[#This Row],[No. Waybill]],settle_reconcile[No. Waybill],1,0)="","Recon","Recon"),"-")</f>
        <v>-</v>
      </c>
      <c r="AT3914" s="2">
        <f>all_resi[[#This Row],[Nilai COD]]-all_resi[[#This Row],[COD Fee]]-all_resi[[#This Row],[Total Biaya Setelah Diskon]]</f>
        <v>97055</v>
      </c>
      <c r="AU3914" s="2">
        <f>IF(all_resi[[#This Row],[Waktu Terima]]="","",_xlfn.DAYS(all_resi[[#This Row],[Waktu Terima]],all_resi[[#This Row],[Tanggal Pengiriman]]))</f>
        <v>4</v>
      </c>
    </row>
    <row r="3915" spans="1:47" x14ac:dyDescent="0.25">
      <c r="A3915" s="2" t="s">
        <v>21040</v>
      </c>
      <c r="B3915" s="1">
        <v>46207</v>
      </c>
      <c r="C3915" s="2" t="s">
        <v>42</v>
      </c>
      <c r="D3915" s="2" t="s">
        <v>43</v>
      </c>
      <c r="E3915" s="2" t="s">
        <v>44</v>
      </c>
      <c r="F3915" s="2" t="s">
        <v>45</v>
      </c>
      <c r="G3915" s="2" t="s">
        <v>46</v>
      </c>
      <c r="H3915" s="2" t="s">
        <v>47</v>
      </c>
      <c r="I3915" s="2" t="s">
        <v>21041</v>
      </c>
      <c r="J3915" s="2" t="s">
        <v>21042</v>
      </c>
      <c r="K3915" s="2" t="s">
        <v>437</v>
      </c>
      <c r="L3915" s="2" t="s">
        <v>5185</v>
      </c>
      <c r="M3915" s="2" t="s">
        <v>21043</v>
      </c>
      <c r="N3915" s="2" t="s">
        <v>21044</v>
      </c>
      <c r="O3915">
        <v>1</v>
      </c>
      <c r="P3915" s="2" t="s">
        <v>53</v>
      </c>
      <c r="Q3915">
        <v>100</v>
      </c>
      <c r="R3915">
        <v>0</v>
      </c>
      <c r="S3915" s="2" t="s">
        <v>54</v>
      </c>
      <c r="T3915" s="2" t="s">
        <v>55</v>
      </c>
      <c r="U3915" s="2" t="s">
        <v>207</v>
      </c>
      <c r="V3915" s="2"/>
      <c r="W3915">
        <v>45000</v>
      </c>
      <c r="X3915">
        <v>0</v>
      </c>
      <c r="Y3915">
        <v>0</v>
      </c>
      <c r="Z3915">
        <v>45000</v>
      </c>
      <c r="AB3915" s="2" t="s">
        <v>57</v>
      </c>
      <c r="AC3915">
        <v>18000</v>
      </c>
      <c r="AD3915">
        <v>27000</v>
      </c>
      <c r="AE3915">
        <v>115000</v>
      </c>
      <c r="AF3915">
        <v>1725</v>
      </c>
      <c r="AG3915" s="2"/>
      <c r="AH3915" s="2"/>
      <c r="AI3915" s="1"/>
      <c r="AJ3915" s="2"/>
      <c r="AK3915" s="2" t="s">
        <v>67</v>
      </c>
      <c r="AM3915" s="2" t="s">
        <v>59</v>
      </c>
      <c r="AP3915" s="2" t="s">
        <v>60</v>
      </c>
      <c r="AQ3915" s="2" t="s">
        <v>41</v>
      </c>
      <c r="AR3915">
        <v>70000</v>
      </c>
      <c r="AS3915" s="2" t="str">
        <f>_xlfn.IFNA(IF(VLOOKUP(all_resi[[#This Row],[No. Waybill]],settle_reconcile[No. Waybill],1,0)="","Recon","Recon"),"-")</f>
        <v>-</v>
      </c>
      <c r="AT3915" s="2">
        <f>all_resi[[#This Row],[Nilai COD]]-all_resi[[#This Row],[COD Fee]]-all_resi[[#This Row],[Total Biaya Setelah Diskon]]</f>
        <v>86275</v>
      </c>
      <c r="AU3915" s="2" t="str">
        <f>IF(all_resi[[#This Row],[Waktu Terima]]="","",_xlfn.DAYS(all_resi[[#This Row],[Waktu Terima]],all_resi[[#This Row],[Tanggal Pengiriman]]))</f>
        <v/>
      </c>
    </row>
    <row r="3916" spans="1:47" x14ac:dyDescent="0.25">
      <c r="A3916" s="2" t="s">
        <v>21045</v>
      </c>
      <c r="B3916" s="1">
        <v>46207</v>
      </c>
      <c r="C3916" s="2" t="s">
        <v>42</v>
      </c>
      <c r="D3916" s="2" t="s">
        <v>43</v>
      </c>
      <c r="E3916" s="2" t="s">
        <v>44</v>
      </c>
      <c r="F3916" s="2" t="s">
        <v>45</v>
      </c>
      <c r="G3916" s="2" t="s">
        <v>46</v>
      </c>
      <c r="H3916" s="2" t="s">
        <v>47</v>
      </c>
      <c r="I3916" s="2" t="s">
        <v>21046</v>
      </c>
      <c r="J3916" s="2" t="s">
        <v>21047</v>
      </c>
      <c r="K3916" s="2" t="s">
        <v>183</v>
      </c>
      <c r="L3916" s="2" t="s">
        <v>1198</v>
      </c>
      <c r="M3916" s="2" t="s">
        <v>2551</v>
      </c>
      <c r="N3916" s="2" t="s">
        <v>21048</v>
      </c>
      <c r="O3916">
        <v>1</v>
      </c>
      <c r="P3916" s="2" t="s">
        <v>53</v>
      </c>
      <c r="Q3916">
        <v>100</v>
      </c>
      <c r="R3916">
        <v>0</v>
      </c>
      <c r="S3916" s="2" t="s">
        <v>54</v>
      </c>
      <c r="T3916" s="2" t="s">
        <v>55</v>
      </c>
      <c r="U3916" s="2" t="s">
        <v>21049</v>
      </c>
      <c r="V3916" s="2"/>
      <c r="W3916">
        <v>91000</v>
      </c>
      <c r="X3916">
        <v>0</v>
      </c>
      <c r="Y3916">
        <v>0</v>
      </c>
      <c r="Z3916">
        <v>91000</v>
      </c>
      <c r="AB3916" s="2" t="s">
        <v>57</v>
      </c>
      <c r="AC3916">
        <v>36400</v>
      </c>
      <c r="AD3916">
        <v>54600</v>
      </c>
      <c r="AE3916">
        <v>161000</v>
      </c>
      <c r="AF3916">
        <v>2415</v>
      </c>
      <c r="AG3916" s="2"/>
      <c r="AH3916" s="2"/>
      <c r="AI3916" s="1"/>
      <c r="AJ3916" s="2"/>
      <c r="AK3916" s="2" t="s">
        <v>67</v>
      </c>
      <c r="AM3916" s="2" t="s">
        <v>59</v>
      </c>
      <c r="AP3916" s="2" t="s">
        <v>60</v>
      </c>
      <c r="AQ3916" s="2" t="s">
        <v>41</v>
      </c>
      <c r="AR3916">
        <v>70000</v>
      </c>
      <c r="AS3916" s="2" t="str">
        <f>_xlfn.IFNA(IF(VLOOKUP(all_resi[[#This Row],[No. Waybill]],settle_reconcile[No. Waybill],1,0)="","Recon","Recon"),"-")</f>
        <v>-</v>
      </c>
      <c r="AT3916" s="2">
        <f>all_resi[[#This Row],[Nilai COD]]-all_resi[[#This Row],[COD Fee]]-all_resi[[#This Row],[Total Biaya Setelah Diskon]]</f>
        <v>103985</v>
      </c>
      <c r="AU3916" s="2" t="str">
        <f>IF(all_resi[[#This Row],[Waktu Terima]]="","",_xlfn.DAYS(all_resi[[#This Row],[Waktu Terima]],all_resi[[#This Row],[Tanggal Pengiriman]]))</f>
        <v/>
      </c>
    </row>
    <row r="3917" spans="1:47" x14ac:dyDescent="0.25">
      <c r="A3917" s="2" t="s">
        <v>21050</v>
      </c>
      <c r="B3917" s="1">
        <v>46207</v>
      </c>
      <c r="C3917" s="2" t="s">
        <v>42</v>
      </c>
      <c r="D3917" s="2" t="s">
        <v>43</v>
      </c>
      <c r="E3917" s="2" t="s">
        <v>44</v>
      </c>
      <c r="F3917" s="2" t="s">
        <v>45</v>
      </c>
      <c r="G3917" s="2" t="s">
        <v>46</v>
      </c>
      <c r="H3917" s="2" t="s">
        <v>47</v>
      </c>
      <c r="I3917" s="2" t="s">
        <v>21051</v>
      </c>
      <c r="J3917" s="2" t="s">
        <v>21052</v>
      </c>
      <c r="K3917" s="2" t="s">
        <v>126</v>
      </c>
      <c r="L3917" s="2" t="s">
        <v>450</v>
      </c>
      <c r="M3917" s="2" t="s">
        <v>451</v>
      </c>
      <c r="N3917" s="2" t="s">
        <v>21053</v>
      </c>
      <c r="O3917">
        <v>1</v>
      </c>
      <c r="P3917" s="2" t="s">
        <v>53</v>
      </c>
      <c r="Q3917">
        <v>100</v>
      </c>
      <c r="R3917">
        <v>0</v>
      </c>
      <c r="S3917" s="2" t="s">
        <v>54</v>
      </c>
      <c r="T3917" s="2" t="s">
        <v>55</v>
      </c>
      <c r="U3917" s="2" t="s">
        <v>207</v>
      </c>
      <c r="V3917" s="2"/>
      <c r="W3917">
        <v>74000</v>
      </c>
      <c r="X3917">
        <v>0</v>
      </c>
      <c r="Y3917">
        <v>0</v>
      </c>
      <c r="Z3917">
        <v>74000</v>
      </c>
      <c r="AB3917" s="2" t="s">
        <v>57</v>
      </c>
      <c r="AC3917">
        <v>29600</v>
      </c>
      <c r="AD3917">
        <v>44400</v>
      </c>
      <c r="AE3917">
        <v>144000</v>
      </c>
      <c r="AF3917">
        <v>2160</v>
      </c>
      <c r="AG3917" s="2"/>
      <c r="AH3917" s="2"/>
      <c r="AI3917" s="1"/>
      <c r="AJ3917" s="2"/>
      <c r="AK3917" s="2" t="s">
        <v>67</v>
      </c>
      <c r="AM3917" s="2" t="s">
        <v>59</v>
      </c>
      <c r="AP3917" s="2" t="s">
        <v>60</v>
      </c>
      <c r="AQ3917" s="2" t="s">
        <v>41</v>
      </c>
      <c r="AR3917">
        <v>70000</v>
      </c>
      <c r="AS3917" s="2" t="str">
        <f>_xlfn.IFNA(IF(VLOOKUP(all_resi[[#This Row],[No. Waybill]],settle_reconcile[No. Waybill],1,0)="","Recon","Recon"),"-")</f>
        <v>-</v>
      </c>
      <c r="AT3917" s="2">
        <f>all_resi[[#This Row],[Nilai COD]]-all_resi[[#This Row],[COD Fee]]-all_resi[[#This Row],[Total Biaya Setelah Diskon]]</f>
        <v>97440</v>
      </c>
      <c r="AU3917" s="2" t="str">
        <f>IF(all_resi[[#This Row],[Waktu Terima]]="","",_xlfn.DAYS(all_resi[[#This Row],[Waktu Terima]],all_resi[[#This Row],[Tanggal Pengiriman]]))</f>
        <v/>
      </c>
    </row>
    <row r="3918" spans="1:47" x14ac:dyDescent="0.25">
      <c r="A3918" s="2" t="s">
        <v>21054</v>
      </c>
      <c r="B3918" s="1">
        <v>46207</v>
      </c>
      <c r="C3918" s="2" t="s">
        <v>42</v>
      </c>
      <c r="D3918" s="2" t="s">
        <v>43</v>
      </c>
      <c r="E3918" s="2" t="s">
        <v>44</v>
      </c>
      <c r="F3918" s="2" t="s">
        <v>45</v>
      </c>
      <c r="G3918" s="2" t="s">
        <v>46</v>
      </c>
      <c r="H3918" s="2" t="s">
        <v>80</v>
      </c>
      <c r="I3918" s="2" t="s">
        <v>21055</v>
      </c>
      <c r="J3918" s="2" t="s">
        <v>21056</v>
      </c>
      <c r="K3918" s="2" t="s">
        <v>132</v>
      </c>
      <c r="L3918" s="2" t="s">
        <v>133</v>
      </c>
      <c r="M3918" s="2" t="s">
        <v>21057</v>
      </c>
      <c r="N3918" s="2" t="s">
        <v>21058</v>
      </c>
      <c r="O3918">
        <v>1</v>
      </c>
      <c r="P3918" s="2" t="s">
        <v>53</v>
      </c>
      <c r="Q3918">
        <v>100</v>
      </c>
      <c r="R3918">
        <v>0</v>
      </c>
      <c r="S3918" s="2" t="s">
        <v>54</v>
      </c>
      <c r="T3918" s="2" t="s">
        <v>55</v>
      </c>
      <c r="U3918" s="2" t="s">
        <v>86</v>
      </c>
      <c r="V3918" s="2"/>
      <c r="W3918">
        <v>37000</v>
      </c>
      <c r="X3918">
        <v>0</v>
      </c>
      <c r="Y3918">
        <v>0</v>
      </c>
      <c r="Z3918">
        <v>37000</v>
      </c>
      <c r="AB3918" s="2" t="s">
        <v>57</v>
      </c>
      <c r="AC3918">
        <v>14800</v>
      </c>
      <c r="AD3918">
        <v>22200</v>
      </c>
      <c r="AE3918">
        <v>97000</v>
      </c>
      <c r="AF3918">
        <v>1455</v>
      </c>
      <c r="AG3918" s="2"/>
      <c r="AH3918" s="2"/>
      <c r="AI3918" s="1"/>
      <c r="AJ3918" s="2" t="s">
        <v>87</v>
      </c>
      <c r="AK3918" s="2" t="s">
        <v>67</v>
      </c>
      <c r="AM3918" s="2" t="s">
        <v>59</v>
      </c>
      <c r="AP3918" s="2" t="s">
        <v>60</v>
      </c>
      <c r="AQ3918" s="2" t="s">
        <v>41</v>
      </c>
      <c r="AR3918">
        <v>60000</v>
      </c>
      <c r="AS3918" s="2" t="str">
        <f>_xlfn.IFNA(IF(VLOOKUP(all_resi[[#This Row],[No. Waybill]],settle_reconcile[No. Waybill],1,0)="","Recon","Recon"),"-")</f>
        <v>-</v>
      </c>
      <c r="AT3918" s="2">
        <f>all_resi[[#This Row],[Nilai COD]]-all_resi[[#This Row],[COD Fee]]-all_resi[[#This Row],[Total Biaya Setelah Diskon]]</f>
        <v>73345</v>
      </c>
      <c r="AU3918" s="2" t="str">
        <f>IF(all_resi[[#This Row],[Waktu Terima]]="","",_xlfn.DAYS(all_resi[[#This Row],[Waktu Terima]],all_resi[[#This Row],[Tanggal Pengiriman]]))</f>
        <v/>
      </c>
    </row>
    <row r="3919" spans="1:47" x14ac:dyDescent="0.25">
      <c r="A3919" s="2" t="s">
        <v>21059</v>
      </c>
      <c r="B3919" s="1">
        <v>46207</v>
      </c>
      <c r="C3919" s="2" t="s">
        <v>42</v>
      </c>
      <c r="D3919" s="2" t="s">
        <v>43</v>
      </c>
      <c r="E3919" s="2" t="s">
        <v>44</v>
      </c>
      <c r="F3919" s="2" t="s">
        <v>45</v>
      </c>
      <c r="G3919" s="2" t="s">
        <v>46</v>
      </c>
      <c r="H3919" s="2" t="s">
        <v>47</v>
      </c>
      <c r="I3919" s="2" t="s">
        <v>21060</v>
      </c>
      <c r="J3919" s="2" t="s">
        <v>21061</v>
      </c>
      <c r="K3919" s="2" t="s">
        <v>75</v>
      </c>
      <c r="L3919" s="2" t="s">
        <v>1153</v>
      </c>
      <c r="M3919" s="2" t="s">
        <v>15649</v>
      </c>
      <c r="N3919" s="2" t="s">
        <v>21062</v>
      </c>
      <c r="O3919">
        <v>1</v>
      </c>
      <c r="P3919" s="2" t="s">
        <v>53</v>
      </c>
      <c r="Q3919">
        <v>100</v>
      </c>
      <c r="R3919">
        <v>0</v>
      </c>
      <c r="S3919" s="2" t="s">
        <v>54</v>
      </c>
      <c r="T3919" s="2" t="s">
        <v>55</v>
      </c>
      <c r="U3919" s="2" t="s">
        <v>207</v>
      </c>
      <c r="V3919" s="2"/>
      <c r="W3919">
        <v>56000</v>
      </c>
      <c r="X3919">
        <v>0</v>
      </c>
      <c r="Y3919">
        <v>0</v>
      </c>
      <c r="Z3919">
        <v>56000</v>
      </c>
      <c r="AB3919" s="2" t="s">
        <v>57</v>
      </c>
      <c r="AC3919">
        <v>22400</v>
      </c>
      <c r="AD3919">
        <v>33600</v>
      </c>
      <c r="AE3919">
        <v>126000</v>
      </c>
      <c r="AF3919">
        <v>1890</v>
      </c>
      <c r="AG3919" s="2" t="s">
        <v>21060</v>
      </c>
      <c r="AH3919" s="2"/>
      <c r="AI3919" s="1">
        <v>46212</v>
      </c>
      <c r="AJ3919" s="2"/>
      <c r="AK3919" s="2" t="s">
        <v>58</v>
      </c>
      <c r="AM3919" s="2" t="s">
        <v>59</v>
      </c>
      <c r="AP3919" s="2" t="s">
        <v>60</v>
      </c>
      <c r="AQ3919" s="2" t="s">
        <v>41</v>
      </c>
      <c r="AR3919">
        <v>70000</v>
      </c>
      <c r="AS3919" s="2" t="str">
        <f>_xlfn.IFNA(IF(VLOOKUP(all_resi[[#This Row],[No. Waybill]],settle_reconcile[No. Waybill],1,0)="","Recon","Recon"),"-")</f>
        <v>-</v>
      </c>
      <c r="AT3919" s="2">
        <f>all_resi[[#This Row],[Nilai COD]]-all_resi[[#This Row],[COD Fee]]-all_resi[[#This Row],[Total Biaya Setelah Diskon]]</f>
        <v>90510</v>
      </c>
      <c r="AU3919" s="2">
        <f>IF(all_resi[[#This Row],[Waktu Terima]]="","",_xlfn.DAYS(all_resi[[#This Row],[Waktu Terima]],all_resi[[#This Row],[Tanggal Pengiriman]]))</f>
        <v>5</v>
      </c>
    </row>
    <row r="3920" spans="1:47" x14ac:dyDescent="0.25">
      <c r="A3920" s="2" t="s">
        <v>21063</v>
      </c>
      <c r="B3920" s="1">
        <v>46207</v>
      </c>
      <c r="C3920" s="2" t="s">
        <v>42</v>
      </c>
      <c r="D3920" s="2" t="s">
        <v>43</v>
      </c>
      <c r="E3920" s="2" t="s">
        <v>44</v>
      </c>
      <c r="F3920" s="2" t="s">
        <v>45</v>
      </c>
      <c r="G3920" s="2" t="s">
        <v>46</v>
      </c>
      <c r="H3920" s="2" t="s">
        <v>47</v>
      </c>
      <c r="I3920" s="2" t="s">
        <v>21064</v>
      </c>
      <c r="J3920" s="2" t="s">
        <v>21065</v>
      </c>
      <c r="K3920" s="2" t="s">
        <v>203</v>
      </c>
      <c r="L3920" s="2" t="s">
        <v>1548</v>
      </c>
      <c r="M3920" s="2" t="s">
        <v>2200</v>
      </c>
      <c r="N3920" s="2" t="s">
        <v>21066</v>
      </c>
      <c r="O3920">
        <v>1</v>
      </c>
      <c r="P3920" s="2" t="s">
        <v>53</v>
      </c>
      <c r="Q3920">
        <v>100</v>
      </c>
      <c r="R3920">
        <v>0</v>
      </c>
      <c r="S3920" s="2" t="s">
        <v>54</v>
      </c>
      <c r="T3920" s="2" t="s">
        <v>55</v>
      </c>
      <c r="U3920" s="2" t="s">
        <v>207</v>
      </c>
      <c r="V3920" s="2"/>
      <c r="W3920">
        <v>14000</v>
      </c>
      <c r="X3920">
        <v>0</v>
      </c>
      <c r="Y3920">
        <v>0</v>
      </c>
      <c r="Z3920">
        <v>14000</v>
      </c>
      <c r="AB3920" s="2" t="s">
        <v>57</v>
      </c>
      <c r="AC3920">
        <v>5600</v>
      </c>
      <c r="AD3920">
        <v>8400</v>
      </c>
      <c r="AE3920">
        <v>0</v>
      </c>
      <c r="AF3920">
        <v>0</v>
      </c>
      <c r="AG3920" s="2" t="s">
        <v>21064</v>
      </c>
      <c r="AH3920" s="2"/>
      <c r="AI3920" s="1">
        <v>46209</v>
      </c>
      <c r="AJ3920" s="2"/>
      <c r="AK3920" s="2" t="s">
        <v>58</v>
      </c>
      <c r="AM3920" s="2" t="s">
        <v>59</v>
      </c>
      <c r="AP3920" s="2" t="s">
        <v>60</v>
      </c>
      <c r="AQ3920" s="2" t="s">
        <v>98</v>
      </c>
      <c r="AR3920">
        <v>-14000</v>
      </c>
      <c r="AS3920" s="2" t="str">
        <f>_xlfn.IFNA(IF(VLOOKUP(all_resi[[#This Row],[No. Waybill]],settle_reconcile[No. Waybill],1,0)="","Recon","Recon"),"-")</f>
        <v>-</v>
      </c>
      <c r="AT3920" s="2">
        <f>all_resi[[#This Row],[Nilai COD]]-all_resi[[#This Row],[COD Fee]]-all_resi[[#This Row],[Total Biaya Setelah Diskon]]</f>
        <v>-8400</v>
      </c>
      <c r="AU3920" s="2">
        <f>IF(all_resi[[#This Row],[Waktu Terima]]="","",_xlfn.DAYS(all_resi[[#This Row],[Waktu Terima]],all_resi[[#This Row],[Tanggal Pengiriman]]))</f>
        <v>2</v>
      </c>
    </row>
    <row r="3921" spans="1:47" x14ac:dyDescent="0.25">
      <c r="A3921" s="2" t="s">
        <v>21067</v>
      </c>
      <c r="B3921" s="1">
        <v>46207</v>
      </c>
      <c r="C3921" s="2" t="s">
        <v>42</v>
      </c>
      <c r="D3921" s="2" t="s">
        <v>43</v>
      </c>
      <c r="E3921" s="2" t="s">
        <v>44</v>
      </c>
      <c r="F3921" s="2" t="s">
        <v>45</v>
      </c>
      <c r="G3921" s="2" t="s">
        <v>46</v>
      </c>
      <c r="H3921" s="2" t="s">
        <v>80</v>
      </c>
      <c r="I3921" s="2" t="s">
        <v>21068</v>
      </c>
      <c r="J3921" s="2" t="s">
        <v>21069</v>
      </c>
      <c r="K3921" s="2" t="s">
        <v>265</v>
      </c>
      <c r="L3921" s="2" t="s">
        <v>1958</v>
      </c>
      <c r="M3921" s="2" t="s">
        <v>21070</v>
      </c>
      <c r="N3921" s="2" t="s">
        <v>21071</v>
      </c>
      <c r="O3921">
        <v>1</v>
      </c>
      <c r="P3921" s="2" t="s">
        <v>53</v>
      </c>
      <c r="Q3921">
        <v>100</v>
      </c>
      <c r="R3921">
        <v>0</v>
      </c>
      <c r="S3921" s="2" t="s">
        <v>54</v>
      </c>
      <c r="T3921" s="2" t="s">
        <v>55</v>
      </c>
      <c r="U3921" s="2" t="s">
        <v>305</v>
      </c>
      <c r="V3921" s="2"/>
      <c r="W3921">
        <v>50000</v>
      </c>
      <c r="X3921">
        <v>0</v>
      </c>
      <c r="Y3921">
        <v>0</v>
      </c>
      <c r="Z3921">
        <v>50000</v>
      </c>
      <c r="AB3921" s="2" t="s">
        <v>57</v>
      </c>
      <c r="AC3921">
        <v>20000</v>
      </c>
      <c r="AD3921">
        <v>30000</v>
      </c>
      <c r="AE3921">
        <v>120000</v>
      </c>
      <c r="AF3921">
        <v>1800</v>
      </c>
      <c r="AG3921" s="2"/>
      <c r="AH3921" s="2"/>
      <c r="AI3921" s="1"/>
      <c r="AJ3921" s="2" t="s">
        <v>87</v>
      </c>
      <c r="AK3921" s="2" t="s">
        <v>67</v>
      </c>
      <c r="AM3921" s="2" t="s">
        <v>59</v>
      </c>
      <c r="AP3921" s="2" t="s">
        <v>60</v>
      </c>
      <c r="AQ3921" s="2" t="s">
        <v>41</v>
      </c>
      <c r="AR3921">
        <v>70000</v>
      </c>
      <c r="AS3921" s="2" t="str">
        <f>_xlfn.IFNA(IF(VLOOKUP(all_resi[[#This Row],[No. Waybill]],settle_reconcile[No. Waybill],1,0)="","Recon","Recon"),"-")</f>
        <v>-</v>
      </c>
      <c r="AT3921" s="2">
        <f>all_resi[[#This Row],[Nilai COD]]-all_resi[[#This Row],[COD Fee]]-all_resi[[#This Row],[Total Biaya Setelah Diskon]]</f>
        <v>88200</v>
      </c>
      <c r="AU3921" s="2" t="str">
        <f>IF(all_resi[[#This Row],[Waktu Terima]]="","",_xlfn.DAYS(all_resi[[#This Row],[Waktu Terima]],all_resi[[#This Row],[Tanggal Pengiriman]]))</f>
        <v/>
      </c>
    </row>
    <row r="3922" spans="1:47" x14ac:dyDescent="0.25">
      <c r="A3922" s="2" t="s">
        <v>21072</v>
      </c>
      <c r="B3922" s="1">
        <v>46207</v>
      </c>
      <c r="C3922" s="2" t="s">
        <v>42</v>
      </c>
      <c r="D3922" s="2" t="s">
        <v>43</v>
      </c>
      <c r="E3922" s="2" t="s">
        <v>44</v>
      </c>
      <c r="F3922" s="2" t="s">
        <v>45</v>
      </c>
      <c r="G3922" s="2" t="s">
        <v>46</v>
      </c>
      <c r="H3922" s="2" t="s">
        <v>47</v>
      </c>
      <c r="I3922" s="2" t="s">
        <v>21073</v>
      </c>
      <c r="J3922" s="2" t="s">
        <v>21074</v>
      </c>
      <c r="K3922" s="2" t="s">
        <v>209</v>
      </c>
      <c r="L3922" s="2" t="s">
        <v>1041</v>
      </c>
      <c r="M3922" s="2" t="s">
        <v>17379</v>
      </c>
      <c r="N3922" s="2" t="s">
        <v>21075</v>
      </c>
      <c r="O3922">
        <v>1</v>
      </c>
      <c r="P3922" s="2" t="s">
        <v>53</v>
      </c>
      <c r="Q3922">
        <v>100</v>
      </c>
      <c r="R3922">
        <v>0</v>
      </c>
      <c r="S3922" s="2" t="s">
        <v>54</v>
      </c>
      <c r="T3922" s="2" t="s">
        <v>55</v>
      </c>
      <c r="U3922" s="2" t="s">
        <v>1301</v>
      </c>
      <c r="V3922" s="2"/>
      <c r="W3922">
        <v>56000</v>
      </c>
      <c r="X3922">
        <v>0</v>
      </c>
      <c r="Y3922">
        <v>0</v>
      </c>
      <c r="Z3922">
        <v>56000</v>
      </c>
      <c r="AB3922" s="2" t="s">
        <v>57</v>
      </c>
      <c r="AC3922">
        <v>22400</v>
      </c>
      <c r="AD3922">
        <v>33600</v>
      </c>
      <c r="AE3922">
        <v>0</v>
      </c>
      <c r="AF3922">
        <v>0</v>
      </c>
      <c r="AG3922" s="2"/>
      <c r="AH3922" s="2"/>
      <c r="AI3922" s="1"/>
      <c r="AJ3922" s="2"/>
      <c r="AK3922" s="2" t="s">
        <v>67</v>
      </c>
      <c r="AM3922" s="2" t="s">
        <v>59</v>
      </c>
      <c r="AP3922" s="2" t="s">
        <v>60</v>
      </c>
      <c r="AQ3922" s="2" t="s">
        <v>98</v>
      </c>
      <c r="AR3922">
        <v>-56000</v>
      </c>
      <c r="AS3922" s="2" t="str">
        <f>_xlfn.IFNA(IF(VLOOKUP(all_resi[[#This Row],[No. Waybill]],settle_reconcile[No. Waybill],1,0)="","Recon","Recon"),"-")</f>
        <v>-</v>
      </c>
      <c r="AT3922" s="2">
        <f>all_resi[[#This Row],[Nilai COD]]-all_resi[[#This Row],[COD Fee]]-all_resi[[#This Row],[Total Biaya Setelah Diskon]]</f>
        <v>-33600</v>
      </c>
      <c r="AU3922" s="2" t="str">
        <f>IF(all_resi[[#This Row],[Waktu Terima]]="","",_xlfn.DAYS(all_resi[[#This Row],[Waktu Terima]],all_resi[[#This Row],[Tanggal Pengiriman]]))</f>
        <v/>
      </c>
    </row>
    <row r="3923" spans="1:47" x14ac:dyDescent="0.25">
      <c r="A3923" s="2" t="s">
        <v>21076</v>
      </c>
      <c r="B3923" s="1">
        <v>46207</v>
      </c>
      <c r="C3923" s="2" t="s">
        <v>42</v>
      </c>
      <c r="D3923" s="2" t="s">
        <v>43</v>
      </c>
      <c r="E3923" s="2" t="s">
        <v>44</v>
      </c>
      <c r="F3923" s="2" t="s">
        <v>45</v>
      </c>
      <c r="G3923" s="2" t="s">
        <v>46</v>
      </c>
      <c r="H3923" s="2" t="s">
        <v>47</v>
      </c>
      <c r="I3923" s="2" t="s">
        <v>21077</v>
      </c>
      <c r="J3923" s="2" t="s">
        <v>21078</v>
      </c>
      <c r="K3923" s="2" t="s">
        <v>561</v>
      </c>
      <c r="L3923" s="2" t="s">
        <v>3074</v>
      </c>
      <c r="M3923" s="2" t="s">
        <v>3075</v>
      </c>
      <c r="N3923" s="2" t="s">
        <v>21079</v>
      </c>
      <c r="O3923">
        <v>1</v>
      </c>
      <c r="P3923" s="2" t="s">
        <v>53</v>
      </c>
      <c r="Q3923">
        <v>100</v>
      </c>
      <c r="R3923">
        <v>0</v>
      </c>
      <c r="S3923" s="2" t="s">
        <v>54</v>
      </c>
      <c r="T3923" s="2" t="s">
        <v>55</v>
      </c>
      <c r="U3923" s="2" t="s">
        <v>207</v>
      </c>
      <c r="V3923" s="2"/>
      <c r="W3923">
        <v>32000</v>
      </c>
      <c r="X3923">
        <v>0</v>
      </c>
      <c r="Y3923">
        <v>0</v>
      </c>
      <c r="Z3923">
        <v>32000</v>
      </c>
      <c r="AB3923" s="2" t="s">
        <v>57</v>
      </c>
      <c r="AC3923">
        <v>12800</v>
      </c>
      <c r="AD3923">
        <v>19200</v>
      </c>
      <c r="AE3923">
        <v>102000</v>
      </c>
      <c r="AF3923">
        <v>1530</v>
      </c>
      <c r="AG3923" s="2"/>
      <c r="AH3923" s="2"/>
      <c r="AI3923" s="1"/>
      <c r="AJ3923" s="2"/>
      <c r="AK3923" s="2" t="s">
        <v>67</v>
      </c>
      <c r="AM3923" s="2" t="s">
        <v>59</v>
      </c>
      <c r="AP3923" s="2" t="s">
        <v>60</v>
      </c>
      <c r="AQ3923" s="2" t="s">
        <v>41</v>
      </c>
      <c r="AR3923">
        <v>70000</v>
      </c>
      <c r="AS3923" s="2" t="str">
        <f>_xlfn.IFNA(IF(VLOOKUP(all_resi[[#This Row],[No. Waybill]],settle_reconcile[No. Waybill],1,0)="","Recon","Recon"),"-")</f>
        <v>-</v>
      </c>
      <c r="AT3923" s="2">
        <f>all_resi[[#This Row],[Nilai COD]]-all_resi[[#This Row],[COD Fee]]-all_resi[[#This Row],[Total Biaya Setelah Diskon]]</f>
        <v>81270</v>
      </c>
      <c r="AU3923" s="2" t="str">
        <f>IF(all_resi[[#This Row],[Waktu Terima]]="","",_xlfn.DAYS(all_resi[[#This Row],[Waktu Terima]],all_resi[[#This Row],[Tanggal Pengiriman]]))</f>
        <v/>
      </c>
    </row>
    <row r="3924" spans="1:47" x14ac:dyDescent="0.25">
      <c r="A3924" s="2" t="s">
        <v>21080</v>
      </c>
      <c r="B3924" s="1">
        <v>46207</v>
      </c>
      <c r="C3924" s="2" t="s">
        <v>42</v>
      </c>
      <c r="D3924" s="2" t="s">
        <v>43</v>
      </c>
      <c r="E3924" s="2" t="s">
        <v>44</v>
      </c>
      <c r="F3924" s="2" t="s">
        <v>45</v>
      </c>
      <c r="G3924" s="2" t="s">
        <v>46</v>
      </c>
      <c r="H3924" s="2" t="s">
        <v>47</v>
      </c>
      <c r="I3924" s="2" t="s">
        <v>21081</v>
      </c>
      <c r="J3924" s="2" t="s">
        <v>21082</v>
      </c>
      <c r="K3924" s="2" t="s">
        <v>156</v>
      </c>
      <c r="L3924" s="2" t="s">
        <v>908</v>
      </c>
      <c r="M3924" s="2" t="s">
        <v>909</v>
      </c>
      <c r="N3924" s="2" t="s">
        <v>21083</v>
      </c>
      <c r="O3924">
        <v>1</v>
      </c>
      <c r="P3924" s="2" t="s">
        <v>53</v>
      </c>
      <c r="Q3924">
        <v>100</v>
      </c>
      <c r="R3924">
        <v>0</v>
      </c>
      <c r="S3924" s="2" t="s">
        <v>54</v>
      </c>
      <c r="T3924" s="2" t="s">
        <v>55</v>
      </c>
      <c r="U3924" s="2" t="s">
        <v>207</v>
      </c>
      <c r="V3924" s="2"/>
      <c r="W3924">
        <v>85000</v>
      </c>
      <c r="X3924">
        <v>0</v>
      </c>
      <c r="Y3924">
        <v>0</v>
      </c>
      <c r="Z3924">
        <v>85000</v>
      </c>
      <c r="AB3924" s="2" t="s">
        <v>57</v>
      </c>
      <c r="AC3924">
        <v>34000</v>
      </c>
      <c r="AD3924">
        <v>51000</v>
      </c>
      <c r="AE3924">
        <v>155000</v>
      </c>
      <c r="AF3924">
        <v>2325</v>
      </c>
      <c r="AG3924" s="2"/>
      <c r="AH3924" s="2"/>
      <c r="AI3924" s="1"/>
      <c r="AJ3924" s="2"/>
      <c r="AK3924" s="2" t="s">
        <v>67</v>
      </c>
      <c r="AM3924" s="2" t="s">
        <v>59</v>
      </c>
      <c r="AP3924" s="2" t="s">
        <v>60</v>
      </c>
      <c r="AQ3924" s="2" t="s">
        <v>41</v>
      </c>
      <c r="AR3924">
        <v>70000</v>
      </c>
      <c r="AS3924" s="2" t="str">
        <f>_xlfn.IFNA(IF(VLOOKUP(all_resi[[#This Row],[No. Waybill]],settle_reconcile[No. Waybill],1,0)="","Recon","Recon"),"-")</f>
        <v>-</v>
      </c>
      <c r="AT3924" s="2">
        <f>all_resi[[#This Row],[Nilai COD]]-all_resi[[#This Row],[COD Fee]]-all_resi[[#This Row],[Total Biaya Setelah Diskon]]</f>
        <v>101675</v>
      </c>
      <c r="AU3924" s="2" t="str">
        <f>IF(all_resi[[#This Row],[Waktu Terima]]="","",_xlfn.DAYS(all_resi[[#This Row],[Waktu Terima]],all_resi[[#This Row],[Tanggal Pengiriman]]))</f>
        <v/>
      </c>
    </row>
    <row r="3925" spans="1:47" x14ac:dyDescent="0.25">
      <c r="A3925" s="2" t="s">
        <v>19897</v>
      </c>
      <c r="B3925" s="1">
        <v>46207</v>
      </c>
      <c r="C3925" s="2" t="s">
        <v>42</v>
      </c>
      <c r="D3925" s="2" t="s">
        <v>43</v>
      </c>
      <c r="E3925" s="2" t="s">
        <v>44</v>
      </c>
      <c r="F3925" s="2" t="s">
        <v>45</v>
      </c>
      <c r="G3925" s="2" t="s">
        <v>46</v>
      </c>
      <c r="H3925" s="2" t="s">
        <v>47</v>
      </c>
      <c r="I3925" s="2" t="s">
        <v>19898</v>
      </c>
      <c r="J3925" s="2" t="s">
        <v>21084</v>
      </c>
      <c r="K3925" s="2" t="s">
        <v>137</v>
      </c>
      <c r="L3925" s="2" t="s">
        <v>1735</v>
      </c>
      <c r="M3925" s="2" t="s">
        <v>1736</v>
      </c>
      <c r="N3925" s="2" t="s">
        <v>21085</v>
      </c>
      <c r="O3925">
        <v>1</v>
      </c>
      <c r="P3925" s="2" t="s">
        <v>53</v>
      </c>
      <c r="Q3925">
        <v>100</v>
      </c>
      <c r="R3925">
        <v>0</v>
      </c>
      <c r="S3925" s="2" t="s">
        <v>54</v>
      </c>
      <c r="T3925" s="2" t="s">
        <v>55</v>
      </c>
      <c r="U3925" s="2" t="s">
        <v>207</v>
      </c>
      <c r="V3925" s="2"/>
      <c r="W3925">
        <v>29000</v>
      </c>
      <c r="X3925">
        <v>0</v>
      </c>
      <c r="Y3925">
        <v>0</v>
      </c>
      <c r="Z3925">
        <v>29000</v>
      </c>
      <c r="AB3925" s="2" t="s">
        <v>57</v>
      </c>
      <c r="AC3925">
        <v>20000</v>
      </c>
      <c r="AD3925">
        <v>9000</v>
      </c>
      <c r="AE3925">
        <v>99000</v>
      </c>
      <c r="AF3925">
        <v>1485</v>
      </c>
      <c r="AG3925" s="2" t="s">
        <v>19898</v>
      </c>
      <c r="AH3925" s="2"/>
      <c r="AI3925" s="1">
        <v>46209</v>
      </c>
      <c r="AJ3925" s="2"/>
      <c r="AK3925" s="2" t="s">
        <v>58</v>
      </c>
      <c r="AM3925" s="2" t="s">
        <v>59</v>
      </c>
      <c r="AP3925" s="2" t="s">
        <v>60</v>
      </c>
      <c r="AQ3925" s="2" t="s">
        <v>41</v>
      </c>
      <c r="AR3925">
        <v>70000</v>
      </c>
      <c r="AS3925" s="2" t="str">
        <f>_xlfn.IFNA(IF(VLOOKUP(all_resi[[#This Row],[No. Waybill]],settle_reconcile[No. Waybill],1,0)="","Recon","Recon"),"-")</f>
        <v>Recon</v>
      </c>
      <c r="AT3925" s="2">
        <f>all_resi[[#This Row],[Nilai COD]]-all_resi[[#This Row],[COD Fee]]-all_resi[[#This Row],[Total Biaya Setelah Diskon]]</f>
        <v>88515</v>
      </c>
      <c r="AU3925" s="2">
        <f>IF(all_resi[[#This Row],[Waktu Terima]]="","",_xlfn.DAYS(all_resi[[#This Row],[Waktu Terima]],all_resi[[#This Row],[Tanggal Pengiriman]]))</f>
        <v>2</v>
      </c>
    </row>
    <row r="3926" spans="1:47" x14ac:dyDescent="0.25">
      <c r="A3926" s="2" t="s">
        <v>21086</v>
      </c>
      <c r="B3926" s="1">
        <v>46207</v>
      </c>
      <c r="C3926" s="2" t="s">
        <v>42</v>
      </c>
      <c r="D3926" s="2" t="s">
        <v>43</v>
      </c>
      <c r="E3926" s="2" t="s">
        <v>44</v>
      </c>
      <c r="F3926" s="2" t="s">
        <v>45</v>
      </c>
      <c r="G3926" s="2" t="s">
        <v>46</v>
      </c>
      <c r="H3926" s="2" t="s">
        <v>80</v>
      </c>
      <c r="I3926" s="2" t="s">
        <v>21087</v>
      </c>
      <c r="J3926" s="2" t="s">
        <v>21088</v>
      </c>
      <c r="K3926" s="2" t="s">
        <v>177</v>
      </c>
      <c r="L3926" s="2" t="s">
        <v>1333</v>
      </c>
      <c r="M3926" s="2" t="s">
        <v>2080</v>
      </c>
      <c r="N3926" s="2" t="s">
        <v>21089</v>
      </c>
      <c r="O3926">
        <v>1</v>
      </c>
      <c r="P3926" s="2" t="s">
        <v>53</v>
      </c>
      <c r="Q3926">
        <v>100</v>
      </c>
      <c r="R3926">
        <v>0</v>
      </c>
      <c r="S3926" s="2" t="s">
        <v>54</v>
      </c>
      <c r="T3926" s="2" t="s">
        <v>55</v>
      </c>
      <c r="U3926" s="2" t="s">
        <v>86</v>
      </c>
      <c r="V3926" s="2"/>
      <c r="W3926">
        <v>87000</v>
      </c>
      <c r="X3926">
        <v>0</v>
      </c>
      <c r="Y3926">
        <v>0</v>
      </c>
      <c r="Z3926">
        <v>87000</v>
      </c>
      <c r="AB3926" s="2" t="s">
        <v>57</v>
      </c>
      <c r="AC3926">
        <v>34800</v>
      </c>
      <c r="AD3926">
        <v>52200</v>
      </c>
      <c r="AE3926">
        <v>147000</v>
      </c>
      <c r="AF3926">
        <v>2205</v>
      </c>
      <c r="AG3926" s="2"/>
      <c r="AH3926" s="2"/>
      <c r="AI3926" s="1"/>
      <c r="AJ3926" s="2" t="s">
        <v>87</v>
      </c>
      <c r="AK3926" s="2" t="s">
        <v>67</v>
      </c>
      <c r="AM3926" s="2" t="s">
        <v>59</v>
      </c>
      <c r="AP3926" s="2" t="s">
        <v>60</v>
      </c>
      <c r="AQ3926" s="2" t="s">
        <v>41</v>
      </c>
      <c r="AR3926">
        <v>60000</v>
      </c>
      <c r="AS3926" s="2" t="str">
        <f>_xlfn.IFNA(IF(VLOOKUP(all_resi[[#This Row],[No. Waybill]],settle_reconcile[No. Waybill],1,0)="","Recon","Recon"),"-")</f>
        <v>-</v>
      </c>
      <c r="AT3926" s="2">
        <f>all_resi[[#This Row],[Nilai COD]]-all_resi[[#This Row],[COD Fee]]-all_resi[[#This Row],[Total Biaya Setelah Diskon]]</f>
        <v>92595</v>
      </c>
      <c r="AU3926" s="2" t="str">
        <f>IF(all_resi[[#This Row],[Waktu Terima]]="","",_xlfn.DAYS(all_resi[[#This Row],[Waktu Terima]],all_resi[[#This Row],[Tanggal Pengiriman]]))</f>
        <v/>
      </c>
    </row>
    <row r="3927" spans="1:47" x14ac:dyDescent="0.25">
      <c r="A3927" s="2" t="s">
        <v>21090</v>
      </c>
      <c r="B3927" s="1">
        <v>46207</v>
      </c>
      <c r="C3927" s="2" t="s">
        <v>42</v>
      </c>
      <c r="D3927" s="2" t="s">
        <v>43</v>
      </c>
      <c r="E3927" s="2" t="s">
        <v>44</v>
      </c>
      <c r="F3927" s="2" t="s">
        <v>45</v>
      </c>
      <c r="G3927" s="2" t="s">
        <v>46</v>
      </c>
      <c r="H3927" s="2" t="s">
        <v>47</v>
      </c>
      <c r="I3927" s="2" t="s">
        <v>18391</v>
      </c>
      <c r="J3927" s="2" t="s">
        <v>21091</v>
      </c>
      <c r="K3927" s="2" t="s">
        <v>177</v>
      </c>
      <c r="L3927" s="2" t="s">
        <v>247</v>
      </c>
      <c r="M3927" s="2" t="s">
        <v>1685</v>
      </c>
      <c r="N3927" s="2" t="s">
        <v>21092</v>
      </c>
      <c r="O3927">
        <v>1</v>
      </c>
      <c r="P3927" s="2" t="s">
        <v>53</v>
      </c>
      <c r="Q3927">
        <v>100</v>
      </c>
      <c r="R3927">
        <v>0</v>
      </c>
      <c r="S3927" s="2" t="s">
        <v>54</v>
      </c>
      <c r="T3927" s="2" t="s">
        <v>55</v>
      </c>
      <c r="U3927" s="2" t="s">
        <v>207</v>
      </c>
      <c r="V3927" s="2"/>
      <c r="W3927">
        <v>80000</v>
      </c>
      <c r="X3927">
        <v>0</v>
      </c>
      <c r="Y3927">
        <v>0</v>
      </c>
      <c r="Z3927">
        <v>80000</v>
      </c>
      <c r="AB3927" s="2" t="s">
        <v>57</v>
      </c>
      <c r="AC3927">
        <v>32000</v>
      </c>
      <c r="AD3927">
        <v>48000</v>
      </c>
      <c r="AE3927">
        <v>150000</v>
      </c>
      <c r="AF3927">
        <v>2250</v>
      </c>
      <c r="AG3927" s="2"/>
      <c r="AH3927" s="2"/>
      <c r="AI3927" s="1"/>
      <c r="AJ3927" s="2"/>
      <c r="AK3927" s="2" t="s">
        <v>67</v>
      </c>
      <c r="AM3927" s="2" t="s">
        <v>59</v>
      </c>
      <c r="AP3927" s="2" t="s">
        <v>60</v>
      </c>
      <c r="AQ3927" s="2" t="s">
        <v>41</v>
      </c>
      <c r="AR3927">
        <v>70000</v>
      </c>
      <c r="AS3927" s="2" t="str">
        <f>_xlfn.IFNA(IF(VLOOKUP(all_resi[[#This Row],[No. Waybill]],settle_reconcile[No. Waybill],1,0)="","Recon","Recon"),"-")</f>
        <v>-</v>
      </c>
      <c r="AT3927" s="2">
        <f>all_resi[[#This Row],[Nilai COD]]-all_resi[[#This Row],[COD Fee]]-all_resi[[#This Row],[Total Biaya Setelah Diskon]]</f>
        <v>99750</v>
      </c>
      <c r="AU3927" s="2" t="str">
        <f>IF(all_resi[[#This Row],[Waktu Terima]]="","",_xlfn.DAYS(all_resi[[#This Row],[Waktu Terima]],all_resi[[#This Row],[Tanggal Pengiriman]]))</f>
        <v/>
      </c>
    </row>
    <row r="3928" spans="1:47" x14ac:dyDescent="0.25">
      <c r="A3928" s="2" t="s">
        <v>21093</v>
      </c>
      <c r="B3928" s="1">
        <v>46207</v>
      </c>
      <c r="C3928" s="2" t="s">
        <v>42</v>
      </c>
      <c r="D3928" s="2" t="s">
        <v>43</v>
      </c>
      <c r="E3928" s="2" t="s">
        <v>44</v>
      </c>
      <c r="F3928" s="2" t="s">
        <v>45</v>
      </c>
      <c r="G3928" s="2" t="s">
        <v>46</v>
      </c>
      <c r="H3928" s="2" t="s">
        <v>47</v>
      </c>
      <c r="I3928" s="2" t="s">
        <v>21094</v>
      </c>
      <c r="J3928" s="2" t="s">
        <v>21095</v>
      </c>
      <c r="K3928" s="2" t="s">
        <v>209</v>
      </c>
      <c r="L3928" s="2" t="s">
        <v>2573</v>
      </c>
      <c r="M3928" s="2" t="s">
        <v>2574</v>
      </c>
      <c r="N3928" s="2" t="s">
        <v>21096</v>
      </c>
      <c r="O3928">
        <v>1</v>
      </c>
      <c r="P3928" s="2" t="s">
        <v>53</v>
      </c>
      <c r="Q3928">
        <v>100</v>
      </c>
      <c r="R3928">
        <v>0</v>
      </c>
      <c r="S3928" s="2" t="s">
        <v>54</v>
      </c>
      <c r="T3928" s="2" t="s">
        <v>55</v>
      </c>
      <c r="U3928" s="2" t="s">
        <v>207</v>
      </c>
      <c r="V3928" s="2"/>
      <c r="W3928">
        <v>46000</v>
      </c>
      <c r="X3928">
        <v>0</v>
      </c>
      <c r="Y3928">
        <v>0</v>
      </c>
      <c r="Z3928">
        <v>46000</v>
      </c>
      <c r="AB3928" s="2" t="s">
        <v>57</v>
      </c>
      <c r="AC3928">
        <v>18400</v>
      </c>
      <c r="AD3928">
        <v>27600</v>
      </c>
      <c r="AE3928">
        <v>116000</v>
      </c>
      <c r="AF3928">
        <v>1740</v>
      </c>
      <c r="AG3928" s="2"/>
      <c r="AH3928" s="2"/>
      <c r="AI3928" s="1"/>
      <c r="AJ3928" s="2"/>
      <c r="AK3928" s="2" t="s">
        <v>67</v>
      </c>
      <c r="AM3928" s="2" t="s">
        <v>59</v>
      </c>
      <c r="AP3928" s="2" t="s">
        <v>60</v>
      </c>
      <c r="AQ3928" s="2" t="s">
        <v>41</v>
      </c>
      <c r="AR3928">
        <v>70000</v>
      </c>
      <c r="AS3928" s="2" t="str">
        <f>_xlfn.IFNA(IF(VLOOKUP(all_resi[[#This Row],[No. Waybill]],settle_reconcile[No. Waybill],1,0)="","Recon","Recon"),"-")</f>
        <v>-</v>
      </c>
      <c r="AT3928" s="2">
        <f>all_resi[[#This Row],[Nilai COD]]-all_resi[[#This Row],[COD Fee]]-all_resi[[#This Row],[Total Biaya Setelah Diskon]]</f>
        <v>86660</v>
      </c>
      <c r="AU3928" s="2" t="str">
        <f>IF(all_resi[[#This Row],[Waktu Terima]]="","",_xlfn.DAYS(all_resi[[#This Row],[Waktu Terima]],all_resi[[#This Row],[Tanggal Pengiriman]]))</f>
        <v/>
      </c>
    </row>
    <row r="3929" spans="1:47" x14ac:dyDescent="0.25">
      <c r="A3929" s="2" t="s">
        <v>21097</v>
      </c>
      <c r="B3929" s="1">
        <v>46207</v>
      </c>
      <c r="C3929" s="2" t="s">
        <v>42</v>
      </c>
      <c r="D3929" s="2" t="s">
        <v>43</v>
      </c>
      <c r="E3929" s="2" t="s">
        <v>44</v>
      </c>
      <c r="F3929" s="2" t="s">
        <v>45</v>
      </c>
      <c r="G3929" s="2" t="s">
        <v>46</v>
      </c>
      <c r="H3929" s="2" t="s">
        <v>47</v>
      </c>
      <c r="I3929" s="2" t="s">
        <v>21098</v>
      </c>
      <c r="J3929" s="2" t="s">
        <v>21099</v>
      </c>
      <c r="K3929" s="2" t="s">
        <v>156</v>
      </c>
      <c r="L3929" s="2" t="s">
        <v>2211</v>
      </c>
      <c r="M3929" s="2" t="s">
        <v>4243</v>
      </c>
      <c r="N3929" s="2" t="s">
        <v>21100</v>
      </c>
      <c r="O3929">
        <v>1</v>
      </c>
      <c r="P3929" s="2" t="s">
        <v>53</v>
      </c>
      <c r="Q3929">
        <v>100</v>
      </c>
      <c r="R3929">
        <v>0</v>
      </c>
      <c r="S3929" s="2" t="s">
        <v>54</v>
      </c>
      <c r="T3929" s="2" t="s">
        <v>55</v>
      </c>
      <c r="U3929" s="2" t="s">
        <v>207</v>
      </c>
      <c r="V3929" s="2"/>
      <c r="W3929">
        <v>80000</v>
      </c>
      <c r="X3929">
        <v>0</v>
      </c>
      <c r="Y3929">
        <v>0</v>
      </c>
      <c r="Z3929">
        <v>80000</v>
      </c>
      <c r="AB3929" s="2" t="s">
        <v>57</v>
      </c>
      <c r="AC3929">
        <v>32000</v>
      </c>
      <c r="AD3929">
        <v>48000</v>
      </c>
      <c r="AE3929">
        <v>150000</v>
      </c>
      <c r="AF3929">
        <v>2250</v>
      </c>
      <c r="AG3929" s="2"/>
      <c r="AH3929" s="2"/>
      <c r="AI3929" s="1"/>
      <c r="AJ3929" s="2"/>
      <c r="AK3929" s="2" t="s">
        <v>67</v>
      </c>
      <c r="AM3929" s="2" t="s">
        <v>59</v>
      </c>
      <c r="AP3929" s="2" t="s">
        <v>60</v>
      </c>
      <c r="AQ3929" s="2" t="s">
        <v>41</v>
      </c>
      <c r="AR3929">
        <v>70000</v>
      </c>
      <c r="AS3929" s="2" t="str">
        <f>_xlfn.IFNA(IF(VLOOKUP(all_resi[[#This Row],[No. Waybill]],settle_reconcile[No. Waybill],1,0)="","Recon","Recon"),"-")</f>
        <v>-</v>
      </c>
      <c r="AT3929" s="2">
        <f>all_resi[[#This Row],[Nilai COD]]-all_resi[[#This Row],[COD Fee]]-all_resi[[#This Row],[Total Biaya Setelah Diskon]]</f>
        <v>99750</v>
      </c>
      <c r="AU3929" s="2" t="str">
        <f>IF(all_resi[[#This Row],[Waktu Terima]]="","",_xlfn.DAYS(all_resi[[#This Row],[Waktu Terima]],all_resi[[#This Row],[Tanggal Pengiriman]]))</f>
        <v/>
      </c>
    </row>
    <row r="3930" spans="1:47" x14ac:dyDescent="0.25">
      <c r="A3930" s="2" t="s">
        <v>19997</v>
      </c>
      <c r="B3930" s="1">
        <v>46207</v>
      </c>
      <c r="C3930" s="2" t="s">
        <v>42</v>
      </c>
      <c r="D3930" s="2" t="s">
        <v>43</v>
      </c>
      <c r="E3930" s="2" t="s">
        <v>44</v>
      </c>
      <c r="F3930" s="2" t="s">
        <v>45</v>
      </c>
      <c r="G3930" s="2" t="s">
        <v>46</v>
      </c>
      <c r="H3930" s="2" t="s">
        <v>47</v>
      </c>
      <c r="I3930" s="2" t="s">
        <v>19998</v>
      </c>
      <c r="J3930" s="2" t="s">
        <v>21101</v>
      </c>
      <c r="K3930" s="2" t="s">
        <v>171</v>
      </c>
      <c r="L3930" s="2" t="s">
        <v>401</v>
      </c>
      <c r="M3930" s="2" t="s">
        <v>2414</v>
      </c>
      <c r="N3930" s="2" t="s">
        <v>21102</v>
      </c>
      <c r="O3930">
        <v>1</v>
      </c>
      <c r="P3930" s="2" t="s">
        <v>53</v>
      </c>
      <c r="Q3930">
        <v>100</v>
      </c>
      <c r="R3930">
        <v>0</v>
      </c>
      <c r="S3930" s="2" t="s">
        <v>54</v>
      </c>
      <c r="T3930" s="2" t="s">
        <v>55</v>
      </c>
      <c r="U3930" s="2" t="s">
        <v>207</v>
      </c>
      <c r="V3930" s="2"/>
      <c r="W3930">
        <v>30000</v>
      </c>
      <c r="X3930">
        <v>0</v>
      </c>
      <c r="Y3930">
        <v>0</v>
      </c>
      <c r="Z3930">
        <v>30000</v>
      </c>
      <c r="AB3930" s="2" t="s">
        <v>57</v>
      </c>
      <c r="AC3930">
        <v>12000</v>
      </c>
      <c r="AD3930">
        <v>18000</v>
      </c>
      <c r="AE3930">
        <v>97000</v>
      </c>
      <c r="AF3930">
        <v>1455</v>
      </c>
      <c r="AG3930" s="2" t="s">
        <v>19998</v>
      </c>
      <c r="AH3930" s="2"/>
      <c r="AI3930" s="1">
        <v>46210</v>
      </c>
      <c r="AJ3930" s="2"/>
      <c r="AK3930" s="2" t="s">
        <v>58</v>
      </c>
      <c r="AM3930" s="2" t="s">
        <v>59</v>
      </c>
      <c r="AP3930" s="2" t="s">
        <v>60</v>
      </c>
      <c r="AQ3930" s="2" t="s">
        <v>41</v>
      </c>
      <c r="AR3930">
        <v>67000</v>
      </c>
      <c r="AS3930" s="2" t="str">
        <f>_xlfn.IFNA(IF(VLOOKUP(all_resi[[#This Row],[No. Waybill]],settle_reconcile[No. Waybill],1,0)="","Recon","Recon"),"-")</f>
        <v>Recon</v>
      </c>
      <c r="AT3930" s="2">
        <f>all_resi[[#This Row],[Nilai COD]]-all_resi[[#This Row],[COD Fee]]-all_resi[[#This Row],[Total Biaya Setelah Diskon]]</f>
        <v>77545</v>
      </c>
      <c r="AU3930" s="2">
        <f>IF(all_resi[[#This Row],[Waktu Terima]]="","",_xlfn.DAYS(all_resi[[#This Row],[Waktu Terima]],all_resi[[#This Row],[Tanggal Pengiriman]]))</f>
        <v>3</v>
      </c>
    </row>
    <row r="3931" spans="1:47" x14ac:dyDescent="0.25">
      <c r="A3931" s="2" t="s">
        <v>21103</v>
      </c>
      <c r="B3931" s="1">
        <v>46207</v>
      </c>
      <c r="C3931" s="2" t="s">
        <v>42</v>
      </c>
      <c r="D3931" s="2" t="s">
        <v>43</v>
      </c>
      <c r="E3931" s="2" t="s">
        <v>44</v>
      </c>
      <c r="F3931" s="2" t="s">
        <v>45</v>
      </c>
      <c r="G3931" s="2" t="s">
        <v>46</v>
      </c>
      <c r="H3931" s="2" t="s">
        <v>47</v>
      </c>
      <c r="I3931" s="2" t="s">
        <v>21104</v>
      </c>
      <c r="J3931" s="2" t="s">
        <v>21105</v>
      </c>
      <c r="K3931" s="2" t="s">
        <v>126</v>
      </c>
      <c r="L3931" s="2" t="s">
        <v>1743</v>
      </c>
      <c r="M3931" s="2" t="s">
        <v>2365</v>
      </c>
      <c r="N3931" s="2" t="s">
        <v>21106</v>
      </c>
      <c r="O3931">
        <v>1</v>
      </c>
      <c r="P3931" s="2" t="s">
        <v>53</v>
      </c>
      <c r="Q3931">
        <v>100</v>
      </c>
      <c r="R3931">
        <v>0</v>
      </c>
      <c r="S3931" s="2" t="s">
        <v>54</v>
      </c>
      <c r="T3931" s="2" t="s">
        <v>55</v>
      </c>
      <c r="U3931" s="2" t="s">
        <v>207</v>
      </c>
      <c r="V3931" s="2"/>
      <c r="W3931">
        <v>44000</v>
      </c>
      <c r="X3931">
        <v>0</v>
      </c>
      <c r="Y3931">
        <v>0</v>
      </c>
      <c r="Z3931">
        <v>44000</v>
      </c>
      <c r="AB3931" s="2" t="s">
        <v>57</v>
      </c>
      <c r="AC3931">
        <v>17600</v>
      </c>
      <c r="AD3931">
        <v>26400</v>
      </c>
      <c r="AE3931">
        <v>100000</v>
      </c>
      <c r="AF3931">
        <v>1500</v>
      </c>
      <c r="AG3931" s="2"/>
      <c r="AH3931" s="2"/>
      <c r="AI3931" s="1"/>
      <c r="AJ3931" s="2"/>
      <c r="AK3931" s="2" t="s">
        <v>67</v>
      </c>
      <c r="AM3931" s="2" t="s">
        <v>59</v>
      </c>
      <c r="AP3931" s="2" t="s">
        <v>60</v>
      </c>
      <c r="AQ3931" s="2" t="s">
        <v>41</v>
      </c>
      <c r="AR3931">
        <v>56000</v>
      </c>
      <c r="AS3931" s="2" t="str">
        <f>_xlfn.IFNA(IF(VLOOKUP(all_resi[[#This Row],[No. Waybill]],settle_reconcile[No. Waybill],1,0)="","Recon","Recon"),"-")</f>
        <v>-</v>
      </c>
      <c r="AT3931" s="2">
        <f>all_resi[[#This Row],[Nilai COD]]-all_resi[[#This Row],[COD Fee]]-all_resi[[#This Row],[Total Biaya Setelah Diskon]]</f>
        <v>72100</v>
      </c>
      <c r="AU3931" s="2" t="str">
        <f>IF(all_resi[[#This Row],[Waktu Terima]]="","",_xlfn.DAYS(all_resi[[#This Row],[Waktu Terima]],all_resi[[#This Row],[Tanggal Pengiriman]]))</f>
        <v/>
      </c>
    </row>
    <row r="3932" spans="1:47" x14ac:dyDescent="0.25">
      <c r="A3932" s="2" t="s">
        <v>21107</v>
      </c>
      <c r="B3932" s="1">
        <v>46207</v>
      </c>
      <c r="C3932" s="2" t="s">
        <v>42</v>
      </c>
      <c r="D3932" s="2" t="s">
        <v>43</v>
      </c>
      <c r="E3932" s="2" t="s">
        <v>44</v>
      </c>
      <c r="F3932" s="2" t="s">
        <v>45</v>
      </c>
      <c r="G3932" s="2" t="s">
        <v>46</v>
      </c>
      <c r="H3932" s="2" t="s">
        <v>47</v>
      </c>
      <c r="I3932" s="2" t="s">
        <v>21108</v>
      </c>
      <c r="J3932" s="2" t="s">
        <v>21109</v>
      </c>
      <c r="K3932" s="2" t="s">
        <v>237</v>
      </c>
      <c r="L3932" s="2" t="s">
        <v>238</v>
      </c>
      <c r="M3932" s="2" t="s">
        <v>2888</v>
      </c>
      <c r="N3932" s="2" t="s">
        <v>21110</v>
      </c>
      <c r="O3932">
        <v>1</v>
      </c>
      <c r="P3932" s="2" t="s">
        <v>53</v>
      </c>
      <c r="Q3932">
        <v>100</v>
      </c>
      <c r="R3932">
        <v>6500000</v>
      </c>
      <c r="S3932" s="2" t="s">
        <v>54</v>
      </c>
      <c r="T3932" s="2" t="s">
        <v>55</v>
      </c>
      <c r="U3932" s="2" t="s">
        <v>207</v>
      </c>
      <c r="V3932" s="2" t="s">
        <v>10808</v>
      </c>
      <c r="W3932">
        <v>37000</v>
      </c>
      <c r="X3932">
        <v>0</v>
      </c>
      <c r="Y3932">
        <v>0</v>
      </c>
      <c r="Z3932">
        <v>37000</v>
      </c>
      <c r="AB3932" s="2" t="s">
        <v>57</v>
      </c>
      <c r="AC3932">
        <v>14800</v>
      </c>
      <c r="AD3932">
        <v>22200</v>
      </c>
      <c r="AE3932">
        <v>107000</v>
      </c>
      <c r="AF3932">
        <v>1605</v>
      </c>
      <c r="AG3932" s="2" t="s">
        <v>21108</v>
      </c>
      <c r="AH3932" s="2"/>
      <c r="AI3932" s="1">
        <v>46211</v>
      </c>
      <c r="AJ3932" s="2"/>
      <c r="AK3932" s="2" t="s">
        <v>58</v>
      </c>
      <c r="AM3932" s="2" t="s">
        <v>59</v>
      </c>
      <c r="AP3932" s="2" t="s">
        <v>60</v>
      </c>
      <c r="AQ3932" s="2" t="s">
        <v>41</v>
      </c>
      <c r="AR3932">
        <v>70000</v>
      </c>
      <c r="AS3932" s="2" t="str">
        <f>_xlfn.IFNA(IF(VLOOKUP(all_resi[[#This Row],[No. Waybill]],settle_reconcile[No. Waybill],1,0)="","Recon","Recon"),"-")</f>
        <v>-</v>
      </c>
      <c r="AT3932" s="2">
        <f>all_resi[[#This Row],[Nilai COD]]-all_resi[[#This Row],[COD Fee]]-all_resi[[#This Row],[Total Biaya Setelah Diskon]]</f>
        <v>83195</v>
      </c>
      <c r="AU3932" s="2">
        <f>IF(all_resi[[#This Row],[Waktu Terima]]="","",_xlfn.DAYS(all_resi[[#This Row],[Waktu Terima]],all_resi[[#This Row],[Tanggal Pengiriman]]))</f>
        <v>4</v>
      </c>
    </row>
    <row r="3933" spans="1:47" x14ac:dyDescent="0.25">
      <c r="A3933" s="2" t="s">
        <v>21111</v>
      </c>
      <c r="B3933" s="1">
        <v>46207</v>
      </c>
      <c r="C3933" s="2" t="s">
        <v>42</v>
      </c>
      <c r="D3933" s="2" t="s">
        <v>43</v>
      </c>
      <c r="E3933" s="2" t="s">
        <v>44</v>
      </c>
      <c r="F3933" s="2" t="s">
        <v>45</v>
      </c>
      <c r="G3933" s="2" t="s">
        <v>46</v>
      </c>
      <c r="H3933" s="2" t="s">
        <v>47</v>
      </c>
      <c r="I3933" s="2" t="s">
        <v>21112</v>
      </c>
      <c r="J3933" s="2" t="s">
        <v>21113</v>
      </c>
      <c r="K3933" s="2" t="s">
        <v>203</v>
      </c>
      <c r="L3933" s="2" t="s">
        <v>204</v>
      </c>
      <c r="M3933" s="2" t="s">
        <v>205</v>
      </c>
      <c r="N3933" s="2" t="s">
        <v>21114</v>
      </c>
      <c r="O3933">
        <v>1</v>
      </c>
      <c r="P3933" s="2" t="s">
        <v>53</v>
      </c>
      <c r="Q3933">
        <v>100</v>
      </c>
      <c r="R3933">
        <v>0</v>
      </c>
      <c r="S3933" s="2" t="s">
        <v>54</v>
      </c>
      <c r="T3933" s="2" t="s">
        <v>55</v>
      </c>
      <c r="U3933" s="2" t="s">
        <v>207</v>
      </c>
      <c r="V3933" s="2"/>
      <c r="W3933">
        <v>14000</v>
      </c>
      <c r="X3933">
        <v>0</v>
      </c>
      <c r="Y3933">
        <v>0</v>
      </c>
      <c r="Z3933">
        <v>14000</v>
      </c>
      <c r="AB3933" s="2" t="s">
        <v>57</v>
      </c>
      <c r="AC3933">
        <v>8000</v>
      </c>
      <c r="AD3933">
        <v>6000</v>
      </c>
      <c r="AE3933">
        <v>84000</v>
      </c>
      <c r="AF3933">
        <v>1260</v>
      </c>
      <c r="AG3933" s="2"/>
      <c r="AH3933" s="2"/>
      <c r="AI3933" s="1"/>
      <c r="AJ3933" s="2"/>
      <c r="AK3933" s="2" t="s">
        <v>67</v>
      </c>
      <c r="AM3933" s="2" t="s">
        <v>59</v>
      </c>
      <c r="AP3933" s="2" t="s">
        <v>60</v>
      </c>
      <c r="AQ3933" s="2" t="s">
        <v>41</v>
      </c>
      <c r="AR3933">
        <v>70000</v>
      </c>
      <c r="AS3933" s="2" t="str">
        <f>_xlfn.IFNA(IF(VLOOKUP(all_resi[[#This Row],[No. Waybill]],settle_reconcile[No. Waybill],1,0)="","Recon","Recon"),"-")</f>
        <v>-</v>
      </c>
      <c r="AT3933" s="2">
        <f>all_resi[[#This Row],[Nilai COD]]-all_resi[[#This Row],[COD Fee]]-all_resi[[#This Row],[Total Biaya Setelah Diskon]]</f>
        <v>76740</v>
      </c>
      <c r="AU3933" s="2" t="str">
        <f>IF(all_resi[[#This Row],[Waktu Terima]]="","",_xlfn.DAYS(all_resi[[#This Row],[Waktu Terima]],all_resi[[#This Row],[Tanggal Pengiriman]]))</f>
        <v/>
      </c>
    </row>
    <row r="3934" spans="1:47" x14ac:dyDescent="0.25">
      <c r="A3934" s="2" t="s">
        <v>21115</v>
      </c>
      <c r="B3934" s="1">
        <v>46207</v>
      </c>
      <c r="C3934" s="2" t="s">
        <v>42</v>
      </c>
      <c r="D3934" s="2" t="s">
        <v>43</v>
      </c>
      <c r="E3934" s="2" t="s">
        <v>44</v>
      </c>
      <c r="F3934" s="2" t="s">
        <v>45</v>
      </c>
      <c r="G3934" s="2" t="s">
        <v>46</v>
      </c>
      <c r="H3934" s="2" t="s">
        <v>47</v>
      </c>
      <c r="I3934" s="2" t="s">
        <v>21116</v>
      </c>
      <c r="J3934" s="2" t="s">
        <v>21117</v>
      </c>
      <c r="K3934" s="2" t="s">
        <v>126</v>
      </c>
      <c r="L3934" s="2" t="s">
        <v>188</v>
      </c>
      <c r="M3934" s="2" t="s">
        <v>1903</v>
      </c>
      <c r="N3934" s="2" t="s">
        <v>21118</v>
      </c>
      <c r="O3934">
        <v>1</v>
      </c>
      <c r="P3934" s="2" t="s">
        <v>53</v>
      </c>
      <c r="Q3934">
        <v>100</v>
      </c>
      <c r="R3934">
        <v>0</v>
      </c>
      <c r="S3934" s="2" t="s">
        <v>54</v>
      </c>
      <c r="T3934" s="2" t="s">
        <v>55</v>
      </c>
      <c r="U3934" s="2" t="s">
        <v>97</v>
      </c>
      <c r="V3934" s="2"/>
      <c r="W3934">
        <v>60000</v>
      </c>
      <c r="X3934">
        <v>0</v>
      </c>
      <c r="Y3934">
        <v>0</v>
      </c>
      <c r="Z3934">
        <v>60000</v>
      </c>
      <c r="AB3934" s="2" t="s">
        <v>57</v>
      </c>
      <c r="AC3934">
        <v>24000</v>
      </c>
      <c r="AD3934">
        <v>36000</v>
      </c>
      <c r="AE3934">
        <v>130000</v>
      </c>
      <c r="AF3934">
        <v>1950</v>
      </c>
      <c r="AG3934" s="2"/>
      <c r="AH3934" s="2"/>
      <c r="AI3934" s="1"/>
      <c r="AJ3934" s="2"/>
      <c r="AK3934" s="2" t="s">
        <v>67</v>
      </c>
      <c r="AM3934" s="2" t="s">
        <v>59</v>
      </c>
      <c r="AP3934" s="2" t="s">
        <v>60</v>
      </c>
      <c r="AQ3934" s="2" t="s">
        <v>41</v>
      </c>
      <c r="AR3934">
        <v>70000</v>
      </c>
      <c r="AS3934" s="2" t="str">
        <f>_xlfn.IFNA(IF(VLOOKUP(all_resi[[#This Row],[No. Waybill]],settle_reconcile[No. Waybill],1,0)="","Recon","Recon"),"-")</f>
        <v>-</v>
      </c>
      <c r="AT3934" s="2">
        <f>all_resi[[#This Row],[Nilai COD]]-all_resi[[#This Row],[COD Fee]]-all_resi[[#This Row],[Total Biaya Setelah Diskon]]</f>
        <v>92050</v>
      </c>
      <c r="AU3934" s="2" t="str">
        <f>IF(all_resi[[#This Row],[Waktu Terima]]="","",_xlfn.DAYS(all_resi[[#This Row],[Waktu Terima]],all_resi[[#This Row],[Tanggal Pengiriman]]))</f>
        <v/>
      </c>
    </row>
    <row r="3935" spans="1:47" x14ac:dyDescent="0.25">
      <c r="A3935" s="2" t="s">
        <v>21119</v>
      </c>
      <c r="B3935" s="1">
        <v>46207</v>
      </c>
      <c r="C3935" s="2" t="s">
        <v>42</v>
      </c>
      <c r="D3935" s="2" t="s">
        <v>43</v>
      </c>
      <c r="E3935" s="2" t="s">
        <v>44</v>
      </c>
      <c r="F3935" s="2" t="s">
        <v>45</v>
      </c>
      <c r="G3935" s="2" t="s">
        <v>46</v>
      </c>
      <c r="H3935" s="2" t="s">
        <v>47</v>
      </c>
      <c r="I3935" s="2" t="s">
        <v>21120</v>
      </c>
      <c r="J3935" s="2" t="s">
        <v>21121</v>
      </c>
      <c r="K3935" s="2" t="s">
        <v>75</v>
      </c>
      <c r="L3935" s="2" t="s">
        <v>2759</v>
      </c>
      <c r="M3935" s="2" t="s">
        <v>4841</v>
      </c>
      <c r="N3935" s="2" t="s">
        <v>21122</v>
      </c>
      <c r="O3935">
        <v>1</v>
      </c>
      <c r="P3935" s="2" t="s">
        <v>53</v>
      </c>
      <c r="Q3935">
        <v>100</v>
      </c>
      <c r="R3935">
        <v>0</v>
      </c>
      <c r="S3935" s="2" t="s">
        <v>54</v>
      </c>
      <c r="T3935" s="2" t="s">
        <v>55</v>
      </c>
      <c r="U3935" s="2" t="s">
        <v>1301</v>
      </c>
      <c r="V3935" s="2"/>
      <c r="W3935">
        <v>61000</v>
      </c>
      <c r="X3935">
        <v>0</v>
      </c>
      <c r="Y3935">
        <v>0</v>
      </c>
      <c r="Z3935">
        <v>61000</v>
      </c>
      <c r="AB3935" s="2" t="s">
        <v>57</v>
      </c>
      <c r="AC3935">
        <v>24400</v>
      </c>
      <c r="AD3935">
        <v>36600</v>
      </c>
      <c r="AE3935">
        <v>176000</v>
      </c>
      <c r="AF3935">
        <v>2640</v>
      </c>
      <c r="AG3935" s="2"/>
      <c r="AH3935" s="2"/>
      <c r="AI3935" s="1"/>
      <c r="AJ3935" s="2"/>
      <c r="AK3935" s="2" t="s">
        <v>67</v>
      </c>
      <c r="AM3935" s="2" t="s">
        <v>59</v>
      </c>
      <c r="AP3935" s="2" t="s">
        <v>60</v>
      </c>
      <c r="AQ3935" s="2" t="s">
        <v>41</v>
      </c>
      <c r="AR3935">
        <v>115000</v>
      </c>
      <c r="AS3935" s="2" t="str">
        <f>_xlfn.IFNA(IF(VLOOKUP(all_resi[[#This Row],[No. Waybill]],settle_reconcile[No. Waybill],1,0)="","Recon","Recon"),"-")</f>
        <v>-</v>
      </c>
      <c r="AT3935" s="2">
        <f>all_resi[[#This Row],[Nilai COD]]-all_resi[[#This Row],[COD Fee]]-all_resi[[#This Row],[Total Biaya Setelah Diskon]]</f>
        <v>136760</v>
      </c>
      <c r="AU3935" s="2" t="str">
        <f>IF(all_resi[[#This Row],[Waktu Terima]]="","",_xlfn.DAYS(all_resi[[#This Row],[Waktu Terima]],all_resi[[#This Row],[Tanggal Pengiriman]]))</f>
        <v/>
      </c>
    </row>
    <row r="3936" spans="1:47" x14ac:dyDescent="0.25">
      <c r="A3936" s="2" t="s">
        <v>21123</v>
      </c>
      <c r="B3936" s="1">
        <v>46207</v>
      </c>
      <c r="C3936" s="2" t="s">
        <v>42</v>
      </c>
      <c r="D3936" s="2" t="s">
        <v>43</v>
      </c>
      <c r="E3936" s="2" t="s">
        <v>44</v>
      </c>
      <c r="F3936" s="2" t="s">
        <v>45</v>
      </c>
      <c r="G3936" s="2" t="s">
        <v>46</v>
      </c>
      <c r="H3936" s="2" t="s">
        <v>47</v>
      </c>
      <c r="I3936" s="2" t="s">
        <v>21124</v>
      </c>
      <c r="J3936" s="2" t="s">
        <v>21125</v>
      </c>
      <c r="K3936" s="2" t="s">
        <v>700</v>
      </c>
      <c r="L3936" s="2" t="s">
        <v>2368</v>
      </c>
      <c r="M3936" s="2" t="s">
        <v>21126</v>
      </c>
      <c r="N3936" s="2" t="s">
        <v>21127</v>
      </c>
      <c r="O3936">
        <v>1</v>
      </c>
      <c r="P3936" s="2" t="s">
        <v>53</v>
      </c>
      <c r="Q3936">
        <v>100</v>
      </c>
      <c r="R3936">
        <v>0</v>
      </c>
      <c r="S3936" s="2" t="s">
        <v>54</v>
      </c>
      <c r="T3936" s="2" t="s">
        <v>55</v>
      </c>
      <c r="U3936" s="2" t="s">
        <v>207</v>
      </c>
      <c r="V3936" s="2"/>
      <c r="W3936">
        <v>54000</v>
      </c>
      <c r="X3936">
        <v>0</v>
      </c>
      <c r="Y3936">
        <v>0</v>
      </c>
      <c r="Z3936">
        <v>54000</v>
      </c>
      <c r="AB3936" s="2" t="s">
        <v>57</v>
      </c>
      <c r="AC3936">
        <v>21600</v>
      </c>
      <c r="AD3936">
        <v>32400</v>
      </c>
      <c r="AE3936">
        <v>114000</v>
      </c>
      <c r="AF3936">
        <v>1710</v>
      </c>
      <c r="AG3936" s="2" t="s">
        <v>21124</v>
      </c>
      <c r="AH3936" s="2"/>
      <c r="AI3936" s="1">
        <v>46211</v>
      </c>
      <c r="AJ3936" s="2"/>
      <c r="AK3936" s="2" t="s">
        <v>58</v>
      </c>
      <c r="AM3936" s="2" t="s">
        <v>59</v>
      </c>
      <c r="AP3936" s="2" t="s">
        <v>60</v>
      </c>
      <c r="AQ3936" s="2" t="s">
        <v>41</v>
      </c>
      <c r="AR3936">
        <v>60000</v>
      </c>
      <c r="AS3936" s="2" t="str">
        <f>_xlfn.IFNA(IF(VLOOKUP(all_resi[[#This Row],[No. Waybill]],settle_reconcile[No. Waybill],1,0)="","Recon","Recon"),"-")</f>
        <v>-</v>
      </c>
      <c r="AT3936" s="2">
        <f>all_resi[[#This Row],[Nilai COD]]-all_resi[[#This Row],[COD Fee]]-all_resi[[#This Row],[Total Biaya Setelah Diskon]]</f>
        <v>79890</v>
      </c>
      <c r="AU3936" s="2">
        <f>IF(all_resi[[#This Row],[Waktu Terima]]="","",_xlfn.DAYS(all_resi[[#This Row],[Waktu Terima]],all_resi[[#This Row],[Tanggal Pengiriman]]))</f>
        <v>4</v>
      </c>
    </row>
    <row r="3937" spans="1:47" x14ac:dyDescent="0.25">
      <c r="A3937" s="2" t="s">
        <v>21128</v>
      </c>
      <c r="B3937" s="1">
        <v>46207</v>
      </c>
      <c r="C3937" s="2" t="s">
        <v>42</v>
      </c>
      <c r="D3937" s="2" t="s">
        <v>43</v>
      </c>
      <c r="E3937" s="2" t="s">
        <v>44</v>
      </c>
      <c r="F3937" s="2" t="s">
        <v>45</v>
      </c>
      <c r="G3937" s="2" t="s">
        <v>46</v>
      </c>
      <c r="H3937" s="2" t="s">
        <v>80</v>
      </c>
      <c r="I3937" s="2" t="s">
        <v>21129</v>
      </c>
      <c r="J3937" s="2" t="s">
        <v>21130</v>
      </c>
      <c r="K3937" s="2" t="s">
        <v>183</v>
      </c>
      <c r="L3937" s="2" t="s">
        <v>325</v>
      </c>
      <c r="M3937" s="2" t="s">
        <v>527</v>
      </c>
      <c r="N3937" s="2" t="s">
        <v>21131</v>
      </c>
      <c r="O3937">
        <v>1</v>
      </c>
      <c r="P3937" s="2" t="s">
        <v>53</v>
      </c>
      <c r="Q3937">
        <v>100</v>
      </c>
      <c r="R3937">
        <v>0</v>
      </c>
      <c r="S3937" s="2" t="s">
        <v>54</v>
      </c>
      <c r="T3937" s="2" t="s">
        <v>55</v>
      </c>
      <c r="U3937" s="2" t="s">
        <v>154</v>
      </c>
      <c r="V3937" s="2"/>
      <c r="W3937">
        <v>68000</v>
      </c>
      <c r="X3937">
        <v>0</v>
      </c>
      <c r="Y3937">
        <v>0</v>
      </c>
      <c r="Z3937">
        <v>68000</v>
      </c>
      <c r="AB3937" s="2" t="s">
        <v>57</v>
      </c>
      <c r="AC3937">
        <v>27200</v>
      </c>
      <c r="AD3937">
        <v>40800</v>
      </c>
      <c r="AE3937">
        <v>168000</v>
      </c>
      <c r="AF3937">
        <v>2520</v>
      </c>
      <c r="AG3937" s="2"/>
      <c r="AH3937" s="2"/>
      <c r="AI3937" s="1"/>
      <c r="AJ3937" s="2" t="s">
        <v>87</v>
      </c>
      <c r="AK3937" s="2" t="s">
        <v>67</v>
      </c>
      <c r="AM3937" s="2" t="s">
        <v>59</v>
      </c>
      <c r="AP3937" s="2" t="s">
        <v>60</v>
      </c>
      <c r="AQ3937" s="2" t="s">
        <v>41</v>
      </c>
      <c r="AR3937">
        <v>100000</v>
      </c>
      <c r="AS3937" s="2" t="str">
        <f>_xlfn.IFNA(IF(VLOOKUP(all_resi[[#This Row],[No. Waybill]],settle_reconcile[No. Waybill],1,0)="","Recon","Recon"),"-")</f>
        <v>-</v>
      </c>
      <c r="AT3937" s="2">
        <f>all_resi[[#This Row],[Nilai COD]]-all_resi[[#This Row],[COD Fee]]-all_resi[[#This Row],[Total Biaya Setelah Diskon]]</f>
        <v>124680</v>
      </c>
      <c r="AU3937" s="2" t="str">
        <f>IF(all_resi[[#This Row],[Waktu Terima]]="","",_xlfn.DAYS(all_resi[[#This Row],[Waktu Terima]],all_resi[[#This Row],[Tanggal Pengiriman]]))</f>
        <v/>
      </c>
    </row>
    <row r="3938" spans="1:47" x14ac:dyDescent="0.25">
      <c r="A3938" s="2" t="s">
        <v>21132</v>
      </c>
      <c r="B3938" s="1">
        <v>46207</v>
      </c>
      <c r="C3938" s="2" t="s">
        <v>42</v>
      </c>
      <c r="D3938" s="2" t="s">
        <v>43</v>
      </c>
      <c r="E3938" s="2" t="s">
        <v>44</v>
      </c>
      <c r="F3938" s="2" t="s">
        <v>45</v>
      </c>
      <c r="G3938" s="2" t="s">
        <v>46</v>
      </c>
      <c r="H3938" s="2" t="s">
        <v>80</v>
      </c>
      <c r="I3938" s="2" t="s">
        <v>21133</v>
      </c>
      <c r="J3938" s="2" t="s">
        <v>21134</v>
      </c>
      <c r="K3938" s="2" t="s">
        <v>265</v>
      </c>
      <c r="L3938" s="2" t="s">
        <v>787</v>
      </c>
      <c r="M3938" s="2" t="s">
        <v>21135</v>
      </c>
      <c r="N3938" s="2" t="s">
        <v>21136</v>
      </c>
      <c r="O3938">
        <v>1</v>
      </c>
      <c r="P3938" s="2" t="s">
        <v>53</v>
      </c>
      <c r="Q3938">
        <v>100</v>
      </c>
      <c r="R3938">
        <v>0</v>
      </c>
      <c r="S3938" s="2" t="s">
        <v>54</v>
      </c>
      <c r="T3938" s="2" t="s">
        <v>55</v>
      </c>
      <c r="U3938" s="2" t="s">
        <v>86</v>
      </c>
      <c r="V3938" s="2"/>
      <c r="W3938">
        <v>50000</v>
      </c>
      <c r="X3938">
        <v>0</v>
      </c>
      <c r="Y3938">
        <v>0</v>
      </c>
      <c r="Z3938">
        <v>50000</v>
      </c>
      <c r="AB3938" s="2" t="s">
        <v>57</v>
      </c>
      <c r="AC3938">
        <v>20000</v>
      </c>
      <c r="AD3938">
        <v>30000</v>
      </c>
      <c r="AE3938">
        <v>110000</v>
      </c>
      <c r="AF3938">
        <v>1650</v>
      </c>
      <c r="AG3938" s="2"/>
      <c r="AH3938" s="2"/>
      <c r="AI3938" s="1"/>
      <c r="AJ3938" s="2" t="s">
        <v>87</v>
      </c>
      <c r="AK3938" s="2" t="s">
        <v>67</v>
      </c>
      <c r="AM3938" s="2" t="s">
        <v>59</v>
      </c>
      <c r="AP3938" s="2" t="s">
        <v>60</v>
      </c>
      <c r="AQ3938" s="2" t="s">
        <v>41</v>
      </c>
      <c r="AR3938">
        <v>60000</v>
      </c>
      <c r="AS3938" s="2" t="str">
        <f>_xlfn.IFNA(IF(VLOOKUP(all_resi[[#This Row],[No. Waybill]],settle_reconcile[No. Waybill],1,0)="","Recon","Recon"),"-")</f>
        <v>-</v>
      </c>
      <c r="AT3938" s="2">
        <f>all_resi[[#This Row],[Nilai COD]]-all_resi[[#This Row],[COD Fee]]-all_resi[[#This Row],[Total Biaya Setelah Diskon]]</f>
        <v>78350</v>
      </c>
      <c r="AU3938" s="2" t="str">
        <f>IF(all_resi[[#This Row],[Waktu Terima]]="","",_xlfn.DAYS(all_resi[[#This Row],[Waktu Terima]],all_resi[[#This Row],[Tanggal Pengiriman]]))</f>
        <v/>
      </c>
    </row>
    <row r="3939" spans="1:47" x14ac:dyDescent="0.25">
      <c r="A3939" s="2" t="s">
        <v>21137</v>
      </c>
      <c r="B3939" s="1">
        <v>46207</v>
      </c>
      <c r="C3939" s="2" t="s">
        <v>42</v>
      </c>
      <c r="D3939" s="2" t="s">
        <v>43</v>
      </c>
      <c r="E3939" s="2" t="s">
        <v>44</v>
      </c>
      <c r="F3939" s="2" t="s">
        <v>45</v>
      </c>
      <c r="G3939" s="2" t="s">
        <v>46</v>
      </c>
      <c r="H3939" s="2" t="s">
        <v>47</v>
      </c>
      <c r="I3939" s="2" t="s">
        <v>21138</v>
      </c>
      <c r="J3939" s="2" t="s">
        <v>21139</v>
      </c>
      <c r="K3939" s="2" t="s">
        <v>69</v>
      </c>
      <c r="L3939" s="2" t="s">
        <v>2046</v>
      </c>
      <c r="M3939" s="2" t="s">
        <v>21140</v>
      </c>
      <c r="N3939" s="2" t="s">
        <v>21141</v>
      </c>
      <c r="O3939">
        <v>1</v>
      </c>
      <c r="P3939" s="2" t="s">
        <v>53</v>
      </c>
      <c r="Q3939">
        <v>100</v>
      </c>
      <c r="R3939">
        <v>0</v>
      </c>
      <c r="S3939" s="2" t="s">
        <v>54</v>
      </c>
      <c r="T3939" s="2" t="s">
        <v>55</v>
      </c>
      <c r="U3939" s="2" t="s">
        <v>1301</v>
      </c>
      <c r="V3939" s="2"/>
      <c r="W3939">
        <v>50000</v>
      </c>
      <c r="X3939">
        <v>0</v>
      </c>
      <c r="Y3939">
        <v>0</v>
      </c>
      <c r="Z3939">
        <v>50000</v>
      </c>
      <c r="AB3939" s="2" t="s">
        <v>57</v>
      </c>
      <c r="AC3939">
        <v>20000</v>
      </c>
      <c r="AD3939">
        <v>30000</v>
      </c>
      <c r="AE3939">
        <v>160000</v>
      </c>
      <c r="AF3939">
        <v>2400</v>
      </c>
      <c r="AG3939" s="2"/>
      <c r="AH3939" s="2"/>
      <c r="AI3939" s="1"/>
      <c r="AJ3939" s="2"/>
      <c r="AK3939" s="2" t="s">
        <v>67</v>
      </c>
      <c r="AM3939" s="2" t="s">
        <v>59</v>
      </c>
      <c r="AP3939" s="2" t="s">
        <v>60</v>
      </c>
      <c r="AQ3939" s="2" t="s">
        <v>41</v>
      </c>
      <c r="AR3939">
        <v>110000</v>
      </c>
      <c r="AS3939" s="2" t="str">
        <f>_xlfn.IFNA(IF(VLOOKUP(all_resi[[#This Row],[No. Waybill]],settle_reconcile[No. Waybill],1,0)="","Recon","Recon"),"-")</f>
        <v>-</v>
      </c>
      <c r="AT3939" s="2">
        <f>all_resi[[#This Row],[Nilai COD]]-all_resi[[#This Row],[COD Fee]]-all_resi[[#This Row],[Total Biaya Setelah Diskon]]</f>
        <v>127600</v>
      </c>
      <c r="AU3939" s="2" t="str">
        <f>IF(all_resi[[#This Row],[Waktu Terima]]="","",_xlfn.DAYS(all_resi[[#This Row],[Waktu Terima]],all_resi[[#This Row],[Tanggal Pengiriman]]))</f>
        <v/>
      </c>
    </row>
    <row r="3940" spans="1:47" x14ac:dyDescent="0.25">
      <c r="A3940" s="2" t="s">
        <v>21142</v>
      </c>
      <c r="B3940" s="1">
        <v>46207</v>
      </c>
      <c r="C3940" s="2" t="s">
        <v>42</v>
      </c>
      <c r="D3940" s="2" t="s">
        <v>43</v>
      </c>
      <c r="E3940" s="2" t="s">
        <v>44</v>
      </c>
      <c r="F3940" s="2" t="s">
        <v>45</v>
      </c>
      <c r="G3940" s="2" t="s">
        <v>46</v>
      </c>
      <c r="H3940" s="2" t="s">
        <v>47</v>
      </c>
      <c r="I3940" s="2" t="s">
        <v>21143</v>
      </c>
      <c r="J3940" s="2" t="s">
        <v>21144</v>
      </c>
      <c r="K3940" s="2" t="s">
        <v>156</v>
      </c>
      <c r="L3940" s="2" t="s">
        <v>282</v>
      </c>
      <c r="M3940" s="2" t="s">
        <v>1926</v>
      </c>
      <c r="N3940" s="2" t="s">
        <v>21145</v>
      </c>
      <c r="O3940">
        <v>1</v>
      </c>
      <c r="P3940" s="2" t="s">
        <v>53</v>
      </c>
      <c r="Q3940">
        <v>100</v>
      </c>
      <c r="R3940">
        <v>0</v>
      </c>
      <c r="S3940" s="2" t="s">
        <v>54</v>
      </c>
      <c r="T3940" s="2" t="s">
        <v>55</v>
      </c>
      <c r="U3940" s="2" t="s">
        <v>207</v>
      </c>
      <c r="V3940" s="2"/>
      <c r="W3940">
        <v>85000</v>
      </c>
      <c r="X3940">
        <v>0</v>
      </c>
      <c r="Y3940">
        <v>0</v>
      </c>
      <c r="Z3940">
        <v>85000</v>
      </c>
      <c r="AB3940" s="2" t="s">
        <v>57</v>
      </c>
      <c r="AC3940">
        <v>34000</v>
      </c>
      <c r="AD3940">
        <v>51000</v>
      </c>
      <c r="AE3940">
        <v>155000</v>
      </c>
      <c r="AF3940">
        <v>2325</v>
      </c>
      <c r="AG3940" s="2"/>
      <c r="AH3940" s="2"/>
      <c r="AI3940" s="1"/>
      <c r="AJ3940" s="2"/>
      <c r="AK3940" s="2" t="s">
        <v>67</v>
      </c>
      <c r="AM3940" s="2" t="s">
        <v>59</v>
      </c>
      <c r="AP3940" s="2" t="s">
        <v>60</v>
      </c>
      <c r="AQ3940" s="2" t="s">
        <v>41</v>
      </c>
      <c r="AR3940">
        <v>70000</v>
      </c>
      <c r="AS3940" s="2" t="str">
        <f>_xlfn.IFNA(IF(VLOOKUP(all_resi[[#This Row],[No. Waybill]],settle_reconcile[No. Waybill],1,0)="","Recon","Recon"),"-")</f>
        <v>-</v>
      </c>
      <c r="AT3940" s="2">
        <f>all_resi[[#This Row],[Nilai COD]]-all_resi[[#This Row],[COD Fee]]-all_resi[[#This Row],[Total Biaya Setelah Diskon]]</f>
        <v>101675</v>
      </c>
      <c r="AU3940" s="2" t="str">
        <f>IF(all_resi[[#This Row],[Waktu Terima]]="","",_xlfn.DAYS(all_resi[[#This Row],[Waktu Terima]],all_resi[[#This Row],[Tanggal Pengiriman]]))</f>
        <v/>
      </c>
    </row>
    <row r="3941" spans="1:47" x14ac:dyDescent="0.25">
      <c r="A3941" s="2" t="s">
        <v>21146</v>
      </c>
      <c r="B3941" s="1">
        <v>46207</v>
      </c>
      <c r="C3941" s="2" t="s">
        <v>42</v>
      </c>
      <c r="D3941" s="2" t="s">
        <v>43</v>
      </c>
      <c r="E3941" s="2" t="s">
        <v>44</v>
      </c>
      <c r="F3941" s="2" t="s">
        <v>45</v>
      </c>
      <c r="G3941" s="2" t="s">
        <v>46</v>
      </c>
      <c r="H3941" s="2" t="s">
        <v>47</v>
      </c>
      <c r="I3941" s="2" t="s">
        <v>21147</v>
      </c>
      <c r="J3941" s="2" t="s">
        <v>21148</v>
      </c>
      <c r="K3941" s="2" t="s">
        <v>116</v>
      </c>
      <c r="L3941" s="2" t="s">
        <v>2163</v>
      </c>
      <c r="M3941" s="2" t="s">
        <v>4551</v>
      </c>
      <c r="N3941" s="2" t="s">
        <v>21149</v>
      </c>
      <c r="O3941">
        <v>1</v>
      </c>
      <c r="P3941" s="2" t="s">
        <v>53</v>
      </c>
      <c r="Q3941">
        <v>100</v>
      </c>
      <c r="R3941">
        <v>0</v>
      </c>
      <c r="S3941" s="2" t="s">
        <v>54</v>
      </c>
      <c r="T3941" s="2" t="s">
        <v>55</v>
      </c>
      <c r="U3941" s="2" t="s">
        <v>207</v>
      </c>
      <c r="V3941" s="2"/>
      <c r="W3941">
        <v>15000</v>
      </c>
      <c r="X3941">
        <v>0</v>
      </c>
      <c r="Y3941">
        <v>0</v>
      </c>
      <c r="Z3941">
        <v>15000</v>
      </c>
      <c r="AB3941" s="2" t="s">
        <v>57</v>
      </c>
      <c r="AC3941">
        <v>9000</v>
      </c>
      <c r="AD3941">
        <v>6000</v>
      </c>
      <c r="AE3941">
        <v>83000</v>
      </c>
      <c r="AF3941">
        <v>1245</v>
      </c>
      <c r="AG3941" s="2" t="s">
        <v>43</v>
      </c>
      <c r="AH3941" s="2"/>
      <c r="AI3941" s="1">
        <v>46211</v>
      </c>
      <c r="AJ3941" s="2"/>
      <c r="AK3941" s="2" t="s">
        <v>67</v>
      </c>
      <c r="AM3941" s="2" t="s">
        <v>59</v>
      </c>
      <c r="AP3941" s="2" t="s">
        <v>60</v>
      </c>
      <c r="AQ3941" s="2" t="s">
        <v>41</v>
      </c>
      <c r="AR3941">
        <v>68000</v>
      </c>
      <c r="AS3941" s="2" t="str">
        <f>_xlfn.IFNA(IF(VLOOKUP(all_resi[[#This Row],[No. Waybill]],settle_reconcile[No. Waybill],1,0)="","Recon","Recon"),"-")</f>
        <v>-</v>
      </c>
      <c r="AT3941" s="2">
        <f>all_resi[[#This Row],[Nilai COD]]-all_resi[[#This Row],[COD Fee]]-all_resi[[#This Row],[Total Biaya Setelah Diskon]]</f>
        <v>75755</v>
      </c>
      <c r="AU3941" s="2">
        <f>IF(all_resi[[#This Row],[Waktu Terima]]="","",_xlfn.DAYS(all_resi[[#This Row],[Waktu Terima]],all_resi[[#This Row],[Tanggal Pengiriman]]))</f>
        <v>4</v>
      </c>
    </row>
    <row r="3942" spans="1:47" x14ac:dyDescent="0.25">
      <c r="A3942" s="2" t="s">
        <v>21150</v>
      </c>
      <c r="B3942" s="1">
        <v>46207</v>
      </c>
      <c r="C3942" s="2" t="s">
        <v>42</v>
      </c>
      <c r="D3942" s="2" t="s">
        <v>43</v>
      </c>
      <c r="E3942" s="2" t="s">
        <v>44</v>
      </c>
      <c r="F3942" s="2" t="s">
        <v>45</v>
      </c>
      <c r="G3942" s="2" t="s">
        <v>46</v>
      </c>
      <c r="H3942" s="2" t="s">
        <v>80</v>
      </c>
      <c r="I3942" s="2" t="s">
        <v>21151</v>
      </c>
      <c r="J3942" s="2" t="s">
        <v>21152</v>
      </c>
      <c r="K3942" s="2" t="s">
        <v>126</v>
      </c>
      <c r="L3942" s="2" t="s">
        <v>161</v>
      </c>
      <c r="M3942" s="2" t="s">
        <v>20263</v>
      </c>
      <c r="N3942" s="2" t="s">
        <v>21153</v>
      </c>
      <c r="O3942">
        <v>1</v>
      </c>
      <c r="P3942" s="2" t="s">
        <v>53</v>
      </c>
      <c r="Q3942">
        <v>100</v>
      </c>
      <c r="R3942">
        <v>0</v>
      </c>
      <c r="S3942" s="2" t="s">
        <v>54</v>
      </c>
      <c r="T3942" s="2" t="s">
        <v>55</v>
      </c>
      <c r="U3942" s="2" t="s">
        <v>19002</v>
      </c>
      <c r="V3942" s="2"/>
      <c r="W3942">
        <v>74000</v>
      </c>
      <c r="X3942">
        <v>0</v>
      </c>
      <c r="Y3942">
        <v>0</v>
      </c>
      <c r="Z3942">
        <v>74000</v>
      </c>
      <c r="AB3942" s="2" t="s">
        <v>57</v>
      </c>
      <c r="AC3942">
        <v>29600</v>
      </c>
      <c r="AD3942">
        <v>44400</v>
      </c>
      <c r="AE3942">
        <v>184000</v>
      </c>
      <c r="AF3942">
        <v>2760</v>
      </c>
      <c r="AG3942" s="2"/>
      <c r="AH3942" s="2"/>
      <c r="AI3942" s="1"/>
      <c r="AJ3942" s="2" t="s">
        <v>87</v>
      </c>
      <c r="AK3942" s="2" t="s">
        <v>67</v>
      </c>
      <c r="AM3942" s="2" t="s">
        <v>59</v>
      </c>
      <c r="AP3942" s="2" t="s">
        <v>60</v>
      </c>
      <c r="AQ3942" s="2" t="s">
        <v>41</v>
      </c>
      <c r="AR3942">
        <v>110000</v>
      </c>
      <c r="AS3942" s="2" t="str">
        <f>_xlfn.IFNA(IF(VLOOKUP(all_resi[[#This Row],[No. Waybill]],settle_reconcile[No. Waybill],1,0)="","Recon","Recon"),"-")</f>
        <v>-</v>
      </c>
      <c r="AT3942" s="2">
        <f>all_resi[[#This Row],[Nilai COD]]-all_resi[[#This Row],[COD Fee]]-all_resi[[#This Row],[Total Biaya Setelah Diskon]]</f>
        <v>136840</v>
      </c>
      <c r="AU3942" s="2" t="str">
        <f>IF(all_resi[[#This Row],[Waktu Terima]]="","",_xlfn.DAYS(all_resi[[#This Row],[Waktu Terima]],all_resi[[#This Row],[Tanggal Pengiriman]]))</f>
        <v/>
      </c>
    </row>
    <row r="3943" spans="1:47" x14ac:dyDescent="0.25">
      <c r="A3943" s="2" t="s">
        <v>21154</v>
      </c>
      <c r="B3943" s="1">
        <v>46207</v>
      </c>
      <c r="C3943" s="2" t="s">
        <v>42</v>
      </c>
      <c r="D3943" s="2" t="s">
        <v>43</v>
      </c>
      <c r="E3943" s="2" t="s">
        <v>44</v>
      </c>
      <c r="F3943" s="2" t="s">
        <v>45</v>
      </c>
      <c r="G3943" s="2" t="s">
        <v>46</v>
      </c>
      <c r="H3943" s="2" t="s">
        <v>47</v>
      </c>
      <c r="I3943" s="2" t="s">
        <v>21155</v>
      </c>
      <c r="J3943" s="2" t="s">
        <v>21156</v>
      </c>
      <c r="K3943" s="2" t="s">
        <v>75</v>
      </c>
      <c r="L3943" s="2" t="s">
        <v>2340</v>
      </c>
      <c r="M3943" s="2" t="s">
        <v>21157</v>
      </c>
      <c r="N3943" s="2" t="s">
        <v>21158</v>
      </c>
      <c r="O3943">
        <v>1</v>
      </c>
      <c r="P3943" s="2" t="s">
        <v>53</v>
      </c>
      <c r="Q3943">
        <v>100</v>
      </c>
      <c r="R3943">
        <v>0</v>
      </c>
      <c r="S3943" s="2" t="s">
        <v>54</v>
      </c>
      <c r="T3943" s="2" t="s">
        <v>55</v>
      </c>
      <c r="U3943" s="2" t="s">
        <v>207</v>
      </c>
      <c r="V3943" s="2"/>
      <c r="W3943">
        <v>61000</v>
      </c>
      <c r="X3943">
        <v>0</v>
      </c>
      <c r="Y3943">
        <v>0</v>
      </c>
      <c r="Z3943">
        <v>61000</v>
      </c>
      <c r="AB3943" s="2" t="s">
        <v>57</v>
      </c>
      <c r="AC3943">
        <v>24400</v>
      </c>
      <c r="AD3943">
        <v>36600</v>
      </c>
      <c r="AE3943">
        <v>131000</v>
      </c>
      <c r="AF3943">
        <v>1965</v>
      </c>
      <c r="AG3943" s="2" t="s">
        <v>21155</v>
      </c>
      <c r="AH3943" s="2"/>
      <c r="AI3943" s="1">
        <v>46212</v>
      </c>
      <c r="AJ3943" s="2"/>
      <c r="AK3943" s="2" t="s">
        <v>58</v>
      </c>
      <c r="AM3943" s="2" t="s">
        <v>59</v>
      </c>
      <c r="AP3943" s="2" t="s">
        <v>60</v>
      </c>
      <c r="AQ3943" s="2" t="s">
        <v>41</v>
      </c>
      <c r="AR3943">
        <v>70000</v>
      </c>
      <c r="AS3943" s="2" t="str">
        <f>_xlfn.IFNA(IF(VLOOKUP(all_resi[[#This Row],[No. Waybill]],settle_reconcile[No. Waybill],1,0)="","Recon","Recon"),"-")</f>
        <v>-</v>
      </c>
      <c r="AT3943" s="2">
        <f>all_resi[[#This Row],[Nilai COD]]-all_resi[[#This Row],[COD Fee]]-all_resi[[#This Row],[Total Biaya Setelah Diskon]]</f>
        <v>92435</v>
      </c>
      <c r="AU3943" s="2">
        <f>IF(all_resi[[#This Row],[Waktu Terima]]="","",_xlfn.DAYS(all_resi[[#This Row],[Waktu Terima]],all_resi[[#This Row],[Tanggal Pengiriman]]))</f>
        <v>5</v>
      </c>
    </row>
    <row r="3944" spans="1:47" x14ac:dyDescent="0.25">
      <c r="A3944" s="2" t="s">
        <v>21159</v>
      </c>
      <c r="B3944" s="1">
        <v>46207</v>
      </c>
      <c r="C3944" s="2" t="s">
        <v>42</v>
      </c>
      <c r="D3944" s="2" t="s">
        <v>43</v>
      </c>
      <c r="E3944" s="2" t="s">
        <v>44</v>
      </c>
      <c r="F3944" s="2" t="s">
        <v>45</v>
      </c>
      <c r="G3944" s="2" t="s">
        <v>46</v>
      </c>
      <c r="H3944" s="2" t="s">
        <v>47</v>
      </c>
      <c r="I3944" s="2" t="s">
        <v>21160</v>
      </c>
      <c r="J3944" s="2" t="s">
        <v>21161</v>
      </c>
      <c r="K3944" s="2" t="s">
        <v>156</v>
      </c>
      <c r="L3944" s="2" t="s">
        <v>946</v>
      </c>
      <c r="M3944" s="2" t="s">
        <v>14952</v>
      </c>
      <c r="N3944" s="2" t="s">
        <v>21162</v>
      </c>
      <c r="O3944">
        <v>1</v>
      </c>
      <c r="P3944" s="2" t="s">
        <v>53</v>
      </c>
      <c r="Q3944">
        <v>100</v>
      </c>
      <c r="R3944">
        <v>0</v>
      </c>
      <c r="S3944" s="2" t="s">
        <v>54</v>
      </c>
      <c r="T3944" s="2" t="s">
        <v>55</v>
      </c>
      <c r="U3944" s="2" t="s">
        <v>207</v>
      </c>
      <c r="V3944" s="2"/>
      <c r="W3944">
        <v>78000</v>
      </c>
      <c r="X3944">
        <v>0</v>
      </c>
      <c r="Y3944">
        <v>0</v>
      </c>
      <c r="Z3944">
        <v>78000</v>
      </c>
      <c r="AB3944" s="2" t="s">
        <v>57</v>
      </c>
      <c r="AC3944">
        <v>31200</v>
      </c>
      <c r="AD3944">
        <v>46800</v>
      </c>
      <c r="AE3944">
        <v>148000</v>
      </c>
      <c r="AF3944">
        <v>2220</v>
      </c>
      <c r="AG3944" s="2"/>
      <c r="AH3944" s="2"/>
      <c r="AI3944" s="1"/>
      <c r="AJ3944" s="2"/>
      <c r="AK3944" s="2" t="s">
        <v>67</v>
      </c>
      <c r="AM3944" s="2" t="s">
        <v>59</v>
      </c>
      <c r="AP3944" s="2" t="s">
        <v>60</v>
      </c>
      <c r="AQ3944" s="2" t="s">
        <v>41</v>
      </c>
      <c r="AR3944">
        <v>70000</v>
      </c>
      <c r="AS3944" s="2" t="str">
        <f>_xlfn.IFNA(IF(VLOOKUP(all_resi[[#This Row],[No. Waybill]],settle_reconcile[No. Waybill],1,0)="","Recon","Recon"),"-")</f>
        <v>-</v>
      </c>
      <c r="AT3944" s="2">
        <f>all_resi[[#This Row],[Nilai COD]]-all_resi[[#This Row],[COD Fee]]-all_resi[[#This Row],[Total Biaya Setelah Diskon]]</f>
        <v>98980</v>
      </c>
      <c r="AU3944" s="2" t="str">
        <f>IF(all_resi[[#This Row],[Waktu Terima]]="","",_xlfn.DAYS(all_resi[[#This Row],[Waktu Terima]],all_resi[[#This Row],[Tanggal Pengiriman]]))</f>
        <v/>
      </c>
    </row>
    <row r="3945" spans="1:47" x14ac:dyDescent="0.25">
      <c r="A3945" s="2" t="s">
        <v>21163</v>
      </c>
      <c r="B3945" s="1">
        <v>46207</v>
      </c>
      <c r="C3945" s="2" t="s">
        <v>42</v>
      </c>
      <c r="D3945" s="2" t="s">
        <v>43</v>
      </c>
      <c r="E3945" s="2" t="s">
        <v>44</v>
      </c>
      <c r="F3945" s="2" t="s">
        <v>45</v>
      </c>
      <c r="G3945" s="2" t="s">
        <v>46</v>
      </c>
      <c r="H3945" s="2" t="s">
        <v>80</v>
      </c>
      <c r="I3945" s="2" t="s">
        <v>21164</v>
      </c>
      <c r="J3945" s="2" t="s">
        <v>21165</v>
      </c>
      <c r="K3945" s="2" t="s">
        <v>69</v>
      </c>
      <c r="L3945" s="2" t="s">
        <v>4113</v>
      </c>
      <c r="M3945" s="2" t="s">
        <v>21166</v>
      </c>
      <c r="N3945" s="2" t="s">
        <v>21167</v>
      </c>
      <c r="O3945">
        <v>1</v>
      </c>
      <c r="P3945" s="2" t="s">
        <v>53</v>
      </c>
      <c r="Q3945">
        <v>100</v>
      </c>
      <c r="R3945">
        <v>0</v>
      </c>
      <c r="S3945" s="2" t="s">
        <v>54</v>
      </c>
      <c r="T3945" s="2" t="s">
        <v>55</v>
      </c>
      <c r="U3945" s="2" t="s">
        <v>19314</v>
      </c>
      <c r="V3945" s="2"/>
      <c r="W3945">
        <v>52000</v>
      </c>
      <c r="X3945">
        <v>0</v>
      </c>
      <c r="Y3945">
        <v>0</v>
      </c>
      <c r="Z3945">
        <v>52000</v>
      </c>
      <c r="AB3945" s="2" t="s">
        <v>57</v>
      </c>
      <c r="AC3945">
        <v>20800</v>
      </c>
      <c r="AD3945">
        <v>31200</v>
      </c>
      <c r="AE3945">
        <v>132000</v>
      </c>
      <c r="AF3945">
        <v>1980</v>
      </c>
      <c r="AG3945" s="2"/>
      <c r="AH3945" s="2"/>
      <c r="AI3945" s="1"/>
      <c r="AJ3945" s="2" t="s">
        <v>87</v>
      </c>
      <c r="AK3945" s="2" t="s">
        <v>67</v>
      </c>
      <c r="AM3945" s="2" t="s">
        <v>59</v>
      </c>
      <c r="AP3945" s="2" t="s">
        <v>60</v>
      </c>
      <c r="AQ3945" s="2" t="s">
        <v>41</v>
      </c>
      <c r="AR3945">
        <v>80000</v>
      </c>
      <c r="AS3945" s="2" t="str">
        <f>_xlfn.IFNA(IF(VLOOKUP(all_resi[[#This Row],[No. Waybill]],settle_reconcile[No. Waybill],1,0)="","Recon","Recon"),"-")</f>
        <v>-</v>
      </c>
      <c r="AT3945" s="2">
        <f>all_resi[[#This Row],[Nilai COD]]-all_resi[[#This Row],[COD Fee]]-all_resi[[#This Row],[Total Biaya Setelah Diskon]]</f>
        <v>98820</v>
      </c>
      <c r="AU3945" s="2" t="str">
        <f>IF(all_resi[[#This Row],[Waktu Terima]]="","",_xlfn.DAYS(all_resi[[#This Row],[Waktu Terima]],all_resi[[#This Row],[Tanggal Pengiriman]]))</f>
        <v/>
      </c>
    </row>
    <row r="3946" spans="1:47" x14ac:dyDescent="0.25">
      <c r="A3946" s="2" t="s">
        <v>19952</v>
      </c>
      <c r="B3946" s="1">
        <v>46207</v>
      </c>
      <c r="C3946" s="2" t="s">
        <v>42</v>
      </c>
      <c r="D3946" s="2" t="s">
        <v>43</v>
      </c>
      <c r="E3946" s="2" t="s">
        <v>44</v>
      </c>
      <c r="F3946" s="2" t="s">
        <v>45</v>
      </c>
      <c r="G3946" s="2" t="s">
        <v>46</v>
      </c>
      <c r="H3946" s="2" t="s">
        <v>47</v>
      </c>
      <c r="I3946" s="2" t="s">
        <v>21168</v>
      </c>
      <c r="J3946" s="2" t="s">
        <v>21169</v>
      </c>
      <c r="K3946" s="2" t="s">
        <v>252</v>
      </c>
      <c r="L3946" s="2" t="s">
        <v>332</v>
      </c>
      <c r="M3946" s="2" t="s">
        <v>18787</v>
      </c>
      <c r="N3946" s="2" t="s">
        <v>21170</v>
      </c>
      <c r="O3946">
        <v>1</v>
      </c>
      <c r="P3946" s="2" t="s">
        <v>53</v>
      </c>
      <c r="Q3946">
        <v>100</v>
      </c>
      <c r="R3946">
        <v>0</v>
      </c>
      <c r="S3946" s="2" t="s">
        <v>54</v>
      </c>
      <c r="T3946" s="2" t="s">
        <v>55</v>
      </c>
      <c r="U3946" s="2" t="s">
        <v>207</v>
      </c>
      <c r="V3946" s="2"/>
      <c r="W3946">
        <v>20000</v>
      </c>
      <c r="X3946">
        <v>0</v>
      </c>
      <c r="Y3946">
        <v>0</v>
      </c>
      <c r="Z3946">
        <v>20000</v>
      </c>
      <c r="AB3946" s="2" t="s">
        <v>57</v>
      </c>
      <c r="AC3946">
        <v>13000</v>
      </c>
      <c r="AD3946">
        <v>7000</v>
      </c>
      <c r="AE3946">
        <v>90000</v>
      </c>
      <c r="AF3946">
        <v>1350</v>
      </c>
      <c r="AG3946" s="2" t="s">
        <v>19953</v>
      </c>
      <c r="AH3946" s="2"/>
      <c r="AI3946" s="1">
        <v>46210</v>
      </c>
      <c r="AJ3946" s="2"/>
      <c r="AK3946" s="2" t="s">
        <v>58</v>
      </c>
      <c r="AM3946" s="2" t="s">
        <v>59</v>
      </c>
      <c r="AP3946" s="2" t="s">
        <v>60</v>
      </c>
      <c r="AQ3946" s="2" t="s">
        <v>41</v>
      </c>
      <c r="AR3946">
        <v>70000</v>
      </c>
      <c r="AS3946" s="2" t="str">
        <f>_xlfn.IFNA(IF(VLOOKUP(all_resi[[#This Row],[No. Waybill]],settle_reconcile[No. Waybill],1,0)="","Recon","Recon"),"-")</f>
        <v>Recon</v>
      </c>
      <c r="AT3946" s="2">
        <f>all_resi[[#This Row],[Nilai COD]]-all_resi[[#This Row],[COD Fee]]-all_resi[[#This Row],[Total Biaya Setelah Diskon]]</f>
        <v>81650</v>
      </c>
      <c r="AU3946" s="2">
        <f>IF(all_resi[[#This Row],[Waktu Terima]]="","",_xlfn.DAYS(all_resi[[#This Row],[Waktu Terima]],all_resi[[#This Row],[Tanggal Pengiriman]]))</f>
        <v>3</v>
      </c>
    </row>
    <row r="3947" spans="1:47" x14ac:dyDescent="0.25">
      <c r="A3947" s="2" t="s">
        <v>21171</v>
      </c>
      <c r="B3947" s="1">
        <v>46207</v>
      </c>
      <c r="C3947" s="2" t="s">
        <v>42</v>
      </c>
      <c r="D3947" s="2" t="s">
        <v>43</v>
      </c>
      <c r="E3947" s="2" t="s">
        <v>44</v>
      </c>
      <c r="F3947" s="2" t="s">
        <v>45</v>
      </c>
      <c r="G3947" s="2" t="s">
        <v>46</v>
      </c>
      <c r="H3947" s="2" t="s">
        <v>47</v>
      </c>
      <c r="I3947" s="2" t="s">
        <v>21172</v>
      </c>
      <c r="J3947" s="2" t="s">
        <v>21173</v>
      </c>
      <c r="K3947" s="2" t="s">
        <v>209</v>
      </c>
      <c r="L3947" s="2" t="s">
        <v>210</v>
      </c>
      <c r="M3947" s="2" t="s">
        <v>210</v>
      </c>
      <c r="N3947" s="2" t="s">
        <v>21174</v>
      </c>
      <c r="O3947">
        <v>1</v>
      </c>
      <c r="P3947" s="2" t="s">
        <v>53</v>
      </c>
      <c r="Q3947">
        <v>100</v>
      </c>
      <c r="R3947">
        <v>0</v>
      </c>
      <c r="S3947" s="2" t="s">
        <v>54</v>
      </c>
      <c r="T3947" s="2" t="s">
        <v>55</v>
      </c>
      <c r="U3947" s="2" t="s">
        <v>207</v>
      </c>
      <c r="V3947" s="2"/>
      <c r="W3947">
        <v>39000</v>
      </c>
      <c r="X3947">
        <v>0</v>
      </c>
      <c r="Y3947">
        <v>0</v>
      </c>
      <c r="Z3947">
        <v>39000</v>
      </c>
      <c r="AB3947" s="2" t="s">
        <v>57</v>
      </c>
      <c r="AC3947">
        <v>15600</v>
      </c>
      <c r="AD3947">
        <v>23400</v>
      </c>
      <c r="AE3947">
        <v>109000</v>
      </c>
      <c r="AF3947">
        <v>1635</v>
      </c>
      <c r="AG3947" s="2" t="s">
        <v>21172</v>
      </c>
      <c r="AH3947" s="2"/>
      <c r="AI3947" s="1">
        <v>46211</v>
      </c>
      <c r="AJ3947" s="2"/>
      <c r="AK3947" s="2" t="s">
        <v>58</v>
      </c>
      <c r="AM3947" s="2" t="s">
        <v>59</v>
      </c>
      <c r="AP3947" s="2" t="s">
        <v>60</v>
      </c>
      <c r="AQ3947" s="2" t="s">
        <v>41</v>
      </c>
      <c r="AR3947">
        <v>70000</v>
      </c>
      <c r="AS3947" s="2" t="str">
        <f>_xlfn.IFNA(IF(VLOOKUP(all_resi[[#This Row],[No. Waybill]],settle_reconcile[No. Waybill],1,0)="","Recon","Recon"),"-")</f>
        <v>-</v>
      </c>
      <c r="AT3947" s="2">
        <f>all_resi[[#This Row],[Nilai COD]]-all_resi[[#This Row],[COD Fee]]-all_resi[[#This Row],[Total Biaya Setelah Diskon]]</f>
        <v>83965</v>
      </c>
      <c r="AU3947" s="2">
        <f>IF(all_resi[[#This Row],[Waktu Terima]]="","",_xlfn.DAYS(all_resi[[#This Row],[Waktu Terima]],all_resi[[#This Row],[Tanggal Pengiriman]]))</f>
        <v>4</v>
      </c>
    </row>
    <row r="3948" spans="1:47" x14ac:dyDescent="0.25">
      <c r="A3948" s="2" t="s">
        <v>21175</v>
      </c>
      <c r="B3948" s="1">
        <v>46207</v>
      </c>
      <c r="C3948" s="2" t="s">
        <v>42</v>
      </c>
      <c r="D3948" s="2" t="s">
        <v>43</v>
      </c>
      <c r="E3948" s="2" t="s">
        <v>44</v>
      </c>
      <c r="F3948" s="2" t="s">
        <v>45</v>
      </c>
      <c r="G3948" s="2" t="s">
        <v>46</v>
      </c>
      <c r="H3948" s="2" t="s">
        <v>47</v>
      </c>
      <c r="I3948" s="2" t="s">
        <v>21176</v>
      </c>
      <c r="J3948" s="2" t="s">
        <v>21177</v>
      </c>
      <c r="K3948" s="2" t="s">
        <v>156</v>
      </c>
      <c r="L3948" s="2" t="s">
        <v>157</v>
      </c>
      <c r="M3948" s="2" t="s">
        <v>9015</v>
      </c>
      <c r="N3948" s="2" t="s">
        <v>21178</v>
      </c>
      <c r="O3948">
        <v>1</v>
      </c>
      <c r="P3948" s="2" t="s">
        <v>53</v>
      </c>
      <c r="Q3948">
        <v>100</v>
      </c>
      <c r="R3948">
        <v>0</v>
      </c>
      <c r="S3948" s="2" t="s">
        <v>54</v>
      </c>
      <c r="T3948" s="2" t="s">
        <v>55</v>
      </c>
      <c r="U3948" s="2" t="s">
        <v>97</v>
      </c>
      <c r="V3948" s="2"/>
      <c r="W3948">
        <v>80000</v>
      </c>
      <c r="X3948">
        <v>0</v>
      </c>
      <c r="Y3948">
        <v>0</v>
      </c>
      <c r="Z3948">
        <v>80000</v>
      </c>
      <c r="AB3948" s="2" t="s">
        <v>57</v>
      </c>
      <c r="AC3948">
        <v>32000</v>
      </c>
      <c r="AD3948">
        <v>48000</v>
      </c>
      <c r="AE3948">
        <v>150000</v>
      </c>
      <c r="AF3948">
        <v>2250</v>
      </c>
      <c r="AG3948" s="2"/>
      <c r="AH3948" s="2"/>
      <c r="AI3948" s="1"/>
      <c r="AJ3948" s="2"/>
      <c r="AK3948" s="2" t="s">
        <v>67</v>
      </c>
      <c r="AM3948" s="2" t="s">
        <v>59</v>
      </c>
      <c r="AP3948" s="2" t="s">
        <v>60</v>
      </c>
      <c r="AQ3948" s="2" t="s">
        <v>41</v>
      </c>
      <c r="AR3948">
        <v>70000</v>
      </c>
      <c r="AS3948" s="2" t="str">
        <f>_xlfn.IFNA(IF(VLOOKUP(all_resi[[#This Row],[No. Waybill]],settle_reconcile[No. Waybill],1,0)="","Recon","Recon"),"-")</f>
        <v>-</v>
      </c>
      <c r="AT3948" s="2">
        <f>all_resi[[#This Row],[Nilai COD]]-all_resi[[#This Row],[COD Fee]]-all_resi[[#This Row],[Total Biaya Setelah Diskon]]</f>
        <v>99750</v>
      </c>
      <c r="AU3948" s="2" t="str">
        <f>IF(all_resi[[#This Row],[Waktu Terima]]="","",_xlfn.DAYS(all_resi[[#This Row],[Waktu Terima]],all_resi[[#This Row],[Tanggal Pengiriman]]))</f>
        <v/>
      </c>
    </row>
    <row r="3949" spans="1:47" x14ac:dyDescent="0.25">
      <c r="A3949" s="2" t="s">
        <v>21179</v>
      </c>
      <c r="B3949" s="1">
        <v>46207</v>
      </c>
      <c r="C3949" s="2" t="s">
        <v>42</v>
      </c>
      <c r="D3949" s="2" t="s">
        <v>43</v>
      </c>
      <c r="E3949" s="2" t="s">
        <v>44</v>
      </c>
      <c r="F3949" s="2" t="s">
        <v>45</v>
      </c>
      <c r="G3949" s="2" t="s">
        <v>46</v>
      </c>
      <c r="H3949" s="2" t="s">
        <v>47</v>
      </c>
      <c r="I3949" s="2" t="s">
        <v>21180</v>
      </c>
      <c r="J3949" s="2" t="s">
        <v>21181</v>
      </c>
      <c r="K3949" s="2" t="s">
        <v>237</v>
      </c>
      <c r="L3949" s="2" t="s">
        <v>238</v>
      </c>
      <c r="M3949" s="2" t="s">
        <v>2888</v>
      </c>
      <c r="N3949" s="2" t="s">
        <v>21182</v>
      </c>
      <c r="O3949">
        <v>1</v>
      </c>
      <c r="P3949" s="2" t="s">
        <v>53</v>
      </c>
      <c r="Q3949">
        <v>100</v>
      </c>
      <c r="R3949">
        <v>6500000</v>
      </c>
      <c r="S3949" s="2" t="s">
        <v>54</v>
      </c>
      <c r="T3949" s="2" t="s">
        <v>55</v>
      </c>
      <c r="U3949" s="2" t="s">
        <v>1301</v>
      </c>
      <c r="V3949" s="2" t="s">
        <v>10808</v>
      </c>
      <c r="W3949">
        <v>37000</v>
      </c>
      <c r="X3949">
        <v>0</v>
      </c>
      <c r="Y3949">
        <v>0</v>
      </c>
      <c r="Z3949">
        <v>37000</v>
      </c>
      <c r="AB3949" s="2" t="s">
        <v>57</v>
      </c>
      <c r="AC3949">
        <v>14800</v>
      </c>
      <c r="AD3949">
        <v>22200</v>
      </c>
      <c r="AE3949">
        <v>152000</v>
      </c>
      <c r="AF3949">
        <v>2280</v>
      </c>
      <c r="AG3949" s="2"/>
      <c r="AH3949" s="2"/>
      <c r="AI3949" s="1"/>
      <c r="AJ3949" s="2"/>
      <c r="AK3949" s="2" t="s">
        <v>67</v>
      </c>
      <c r="AM3949" s="2" t="s">
        <v>59</v>
      </c>
      <c r="AP3949" s="2" t="s">
        <v>60</v>
      </c>
      <c r="AQ3949" s="2" t="s">
        <v>41</v>
      </c>
      <c r="AR3949">
        <v>115000</v>
      </c>
      <c r="AS3949" s="2" t="str">
        <f>_xlfn.IFNA(IF(VLOOKUP(all_resi[[#This Row],[No. Waybill]],settle_reconcile[No. Waybill],1,0)="","Recon","Recon"),"-")</f>
        <v>-</v>
      </c>
      <c r="AT3949" s="2">
        <f>all_resi[[#This Row],[Nilai COD]]-all_resi[[#This Row],[COD Fee]]-all_resi[[#This Row],[Total Biaya Setelah Diskon]]</f>
        <v>127520</v>
      </c>
      <c r="AU3949" s="2" t="str">
        <f>IF(all_resi[[#This Row],[Waktu Terima]]="","",_xlfn.DAYS(all_resi[[#This Row],[Waktu Terima]],all_resi[[#This Row],[Tanggal Pengiriman]]))</f>
        <v/>
      </c>
    </row>
    <row r="3950" spans="1:47" x14ac:dyDescent="0.25">
      <c r="A3950" s="2" t="s">
        <v>21183</v>
      </c>
      <c r="B3950" s="1">
        <v>46207</v>
      </c>
      <c r="C3950" s="2" t="s">
        <v>42</v>
      </c>
      <c r="D3950" s="2" t="s">
        <v>43</v>
      </c>
      <c r="E3950" s="2" t="s">
        <v>44</v>
      </c>
      <c r="F3950" s="2" t="s">
        <v>45</v>
      </c>
      <c r="G3950" s="2" t="s">
        <v>46</v>
      </c>
      <c r="H3950" s="2" t="s">
        <v>47</v>
      </c>
      <c r="I3950" s="2" t="s">
        <v>21184</v>
      </c>
      <c r="J3950" s="2" t="s">
        <v>21185</v>
      </c>
      <c r="K3950" s="2" t="s">
        <v>75</v>
      </c>
      <c r="L3950" s="2" t="s">
        <v>345</v>
      </c>
      <c r="M3950" s="2" t="s">
        <v>9624</v>
      </c>
      <c r="N3950" s="2" t="s">
        <v>21186</v>
      </c>
      <c r="O3950">
        <v>1</v>
      </c>
      <c r="P3950" s="2" t="s">
        <v>53</v>
      </c>
      <c r="Q3950">
        <v>100</v>
      </c>
      <c r="R3950">
        <v>0</v>
      </c>
      <c r="S3950" s="2" t="s">
        <v>54</v>
      </c>
      <c r="T3950" s="2" t="s">
        <v>55</v>
      </c>
      <c r="U3950" s="2" t="s">
        <v>1301</v>
      </c>
      <c r="V3950" s="2"/>
      <c r="W3950">
        <v>53000</v>
      </c>
      <c r="X3950">
        <v>0</v>
      </c>
      <c r="Y3950">
        <v>0</v>
      </c>
      <c r="Z3950">
        <v>53000</v>
      </c>
      <c r="AB3950" s="2" t="s">
        <v>57</v>
      </c>
      <c r="AC3950">
        <v>21200</v>
      </c>
      <c r="AD3950">
        <v>31800</v>
      </c>
      <c r="AE3950">
        <v>168000</v>
      </c>
      <c r="AF3950">
        <v>2520</v>
      </c>
      <c r="AG3950" s="2"/>
      <c r="AH3950" s="2"/>
      <c r="AI3950" s="1"/>
      <c r="AJ3950" s="2"/>
      <c r="AK3950" s="2" t="s">
        <v>67</v>
      </c>
      <c r="AM3950" s="2" t="s">
        <v>59</v>
      </c>
      <c r="AP3950" s="2" t="s">
        <v>60</v>
      </c>
      <c r="AQ3950" s="2" t="s">
        <v>41</v>
      </c>
      <c r="AR3950">
        <v>115000</v>
      </c>
      <c r="AS3950" s="2" t="str">
        <f>_xlfn.IFNA(IF(VLOOKUP(all_resi[[#This Row],[No. Waybill]],settle_reconcile[No. Waybill],1,0)="","Recon","Recon"),"-")</f>
        <v>-</v>
      </c>
      <c r="AT3950" s="2">
        <f>all_resi[[#This Row],[Nilai COD]]-all_resi[[#This Row],[COD Fee]]-all_resi[[#This Row],[Total Biaya Setelah Diskon]]</f>
        <v>133680</v>
      </c>
      <c r="AU3950" s="2" t="str">
        <f>IF(all_resi[[#This Row],[Waktu Terima]]="","",_xlfn.DAYS(all_resi[[#This Row],[Waktu Terima]],all_resi[[#This Row],[Tanggal Pengiriman]]))</f>
        <v/>
      </c>
    </row>
    <row r="3951" spans="1:47" x14ac:dyDescent="0.25">
      <c r="A3951" s="2" t="s">
        <v>21187</v>
      </c>
      <c r="B3951" s="1">
        <v>46207</v>
      </c>
      <c r="C3951" s="2" t="s">
        <v>42</v>
      </c>
      <c r="D3951" s="2" t="s">
        <v>43</v>
      </c>
      <c r="E3951" s="2" t="s">
        <v>44</v>
      </c>
      <c r="F3951" s="2" t="s">
        <v>45</v>
      </c>
      <c r="G3951" s="2" t="s">
        <v>46</v>
      </c>
      <c r="H3951" s="2" t="s">
        <v>47</v>
      </c>
      <c r="I3951" s="2" t="s">
        <v>21188</v>
      </c>
      <c r="J3951" s="2" t="s">
        <v>21189</v>
      </c>
      <c r="K3951" s="2" t="s">
        <v>75</v>
      </c>
      <c r="L3951" s="2" t="s">
        <v>393</v>
      </c>
      <c r="M3951" s="2" t="s">
        <v>998</v>
      </c>
      <c r="N3951" s="2" t="s">
        <v>21190</v>
      </c>
      <c r="O3951">
        <v>1</v>
      </c>
      <c r="P3951" s="2" t="s">
        <v>53</v>
      </c>
      <c r="Q3951">
        <v>100</v>
      </c>
      <c r="R3951">
        <v>0</v>
      </c>
      <c r="S3951" s="2" t="s">
        <v>54</v>
      </c>
      <c r="T3951" s="2" t="s">
        <v>55</v>
      </c>
      <c r="U3951" s="2" t="s">
        <v>207</v>
      </c>
      <c r="V3951" s="2"/>
      <c r="W3951">
        <v>60000</v>
      </c>
      <c r="X3951">
        <v>0</v>
      </c>
      <c r="Y3951">
        <v>0</v>
      </c>
      <c r="Z3951">
        <v>60000</v>
      </c>
      <c r="AB3951" s="2" t="s">
        <v>57</v>
      </c>
      <c r="AC3951">
        <v>24000</v>
      </c>
      <c r="AD3951">
        <v>36000</v>
      </c>
      <c r="AE3951">
        <v>130000</v>
      </c>
      <c r="AF3951">
        <v>1950</v>
      </c>
      <c r="AG3951" s="2"/>
      <c r="AH3951" s="2"/>
      <c r="AI3951" s="1"/>
      <c r="AJ3951" s="2"/>
      <c r="AK3951" s="2" t="s">
        <v>67</v>
      </c>
      <c r="AM3951" s="2" t="s">
        <v>59</v>
      </c>
      <c r="AP3951" s="2" t="s">
        <v>60</v>
      </c>
      <c r="AQ3951" s="2" t="s">
        <v>41</v>
      </c>
      <c r="AR3951">
        <v>70000</v>
      </c>
      <c r="AS3951" s="2" t="str">
        <f>_xlfn.IFNA(IF(VLOOKUP(all_resi[[#This Row],[No. Waybill]],settle_reconcile[No. Waybill],1,0)="","Recon","Recon"),"-")</f>
        <v>-</v>
      </c>
      <c r="AT3951" s="2">
        <f>all_resi[[#This Row],[Nilai COD]]-all_resi[[#This Row],[COD Fee]]-all_resi[[#This Row],[Total Biaya Setelah Diskon]]</f>
        <v>92050</v>
      </c>
      <c r="AU3951" s="2" t="str">
        <f>IF(all_resi[[#This Row],[Waktu Terima]]="","",_xlfn.DAYS(all_resi[[#This Row],[Waktu Terima]],all_resi[[#This Row],[Tanggal Pengiriman]]))</f>
        <v/>
      </c>
    </row>
    <row r="3952" spans="1:47" x14ac:dyDescent="0.25">
      <c r="A3952" s="2" t="s">
        <v>21191</v>
      </c>
      <c r="B3952" s="1">
        <v>46207</v>
      </c>
      <c r="C3952" s="2" t="s">
        <v>42</v>
      </c>
      <c r="D3952" s="2" t="s">
        <v>43</v>
      </c>
      <c r="E3952" s="2" t="s">
        <v>44</v>
      </c>
      <c r="F3952" s="2" t="s">
        <v>45</v>
      </c>
      <c r="G3952" s="2" t="s">
        <v>46</v>
      </c>
      <c r="H3952" s="2" t="s">
        <v>47</v>
      </c>
      <c r="I3952" s="2" t="s">
        <v>21192</v>
      </c>
      <c r="J3952" s="2" t="s">
        <v>21193</v>
      </c>
      <c r="K3952" s="2" t="s">
        <v>177</v>
      </c>
      <c r="L3952" s="2" t="s">
        <v>862</v>
      </c>
      <c r="M3952" s="2" t="s">
        <v>1601</v>
      </c>
      <c r="N3952" s="2" t="s">
        <v>21194</v>
      </c>
      <c r="O3952">
        <v>1</v>
      </c>
      <c r="P3952" s="2" t="s">
        <v>53</v>
      </c>
      <c r="Q3952">
        <v>100</v>
      </c>
      <c r="R3952">
        <v>0</v>
      </c>
      <c r="S3952" s="2" t="s">
        <v>54</v>
      </c>
      <c r="T3952" s="2" t="s">
        <v>55</v>
      </c>
      <c r="U3952" s="2" t="s">
        <v>207</v>
      </c>
      <c r="V3952" s="2"/>
      <c r="W3952">
        <v>114000</v>
      </c>
      <c r="X3952">
        <v>0</v>
      </c>
      <c r="Y3952">
        <v>0</v>
      </c>
      <c r="Z3952">
        <v>114000</v>
      </c>
      <c r="AB3952" s="2" t="s">
        <v>57</v>
      </c>
      <c r="AC3952">
        <v>45600</v>
      </c>
      <c r="AD3952">
        <v>68400</v>
      </c>
      <c r="AE3952">
        <v>184000</v>
      </c>
      <c r="AF3952">
        <v>2760</v>
      </c>
      <c r="AG3952" s="2"/>
      <c r="AH3952" s="2"/>
      <c r="AI3952" s="1"/>
      <c r="AJ3952" s="2"/>
      <c r="AK3952" s="2" t="s">
        <v>67</v>
      </c>
      <c r="AM3952" s="2" t="s">
        <v>59</v>
      </c>
      <c r="AP3952" s="2" t="s">
        <v>60</v>
      </c>
      <c r="AQ3952" s="2" t="s">
        <v>41</v>
      </c>
      <c r="AR3952">
        <v>70000</v>
      </c>
      <c r="AS3952" s="2" t="str">
        <f>_xlfn.IFNA(IF(VLOOKUP(all_resi[[#This Row],[No. Waybill]],settle_reconcile[No. Waybill],1,0)="","Recon","Recon"),"-")</f>
        <v>-</v>
      </c>
      <c r="AT3952" s="2">
        <f>all_resi[[#This Row],[Nilai COD]]-all_resi[[#This Row],[COD Fee]]-all_resi[[#This Row],[Total Biaya Setelah Diskon]]</f>
        <v>112840</v>
      </c>
      <c r="AU3952" s="2" t="str">
        <f>IF(all_resi[[#This Row],[Waktu Terima]]="","",_xlfn.DAYS(all_resi[[#This Row],[Waktu Terima]],all_resi[[#This Row],[Tanggal Pengiriman]]))</f>
        <v/>
      </c>
    </row>
    <row r="3953" spans="1:47" x14ac:dyDescent="0.25">
      <c r="A3953" s="2" t="s">
        <v>21195</v>
      </c>
      <c r="B3953" s="1">
        <v>46207</v>
      </c>
      <c r="C3953" s="2" t="s">
        <v>42</v>
      </c>
      <c r="D3953" s="2" t="s">
        <v>43</v>
      </c>
      <c r="E3953" s="2" t="s">
        <v>44</v>
      </c>
      <c r="F3953" s="2" t="s">
        <v>45</v>
      </c>
      <c r="G3953" s="2" t="s">
        <v>46</v>
      </c>
      <c r="H3953" s="2" t="s">
        <v>47</v>
      </c>
      <c r="I3953" s="2" t="s">
        <v>21196</v>
      </c>
      <c r="J3953" s="2" t="s">
        <v>21197</v>
      </c>
      <c r="K3953" s="2" t="s">
        <v>75</v>
      </c>
      <c r="L3953" s="2" t="s">
        <v>2063</v>
      </c>
      <c r="M3953" s="2" t="s">
        <v>21198</v>
      </c>
      <c r="N3953" s="2" t="s">
        <v>21199</v>
      </c>
      <c r="O3953">
        <v>1</v>
      </c>
      <c r="P3953" s="2" t="s">
        <v>53</v>
      </c>
      <c r="Q3953">
        <v>100</v>
      </c>
      <c r="R3953">
        <v>0</v>
      </c>
      <c r="S3953" s="2" t="s">
        <v>54</v>
      </c>
      <c r="T3953" s="2" t="s">
        <v>55</v>
      </c>
      <c r="U3953" s="2" t="s">
        <v>97</v>
      </c>
      <c r="V3953" s="2"/>
      <c r="W3953">
        <v>61000</v>
      </c>
      <c r="X3953">
        <v>0</v>
      </c>
      <c r="Y3953">
        <v>0</v>
      </c>
      <c r="Z3953">
        <v>61000</v>
      </c>
      <c r="AB3953" s="2" t="s">
        <v>57</v>
      </c>
      <c r="AC3953">
        <v>24400</v>
      </c>
      <c r="AD3953">
        <v>36600</v>
      </c>
      <c r="AE3953">
        <v>131000</v>
      </c>
      <c r="AF3953">
        <v>1965</v>
      </c>
      <c r="AG3953" s="2"/>
      <c r="AH3953" s="2"/>
      <c r="AI3953" s="1"/>
      <c r="AJ3953" s="2"/>
      <c r="AK3953" s="2" t="s">
        <v>67</v>
      </c>
      <c r="AM3953" s="2" t="s">
        <v>59</v>
      </c>
      <c r="AP3953" s="2" t="s">
        <v>60</v>
      </c>
      <c r="AQ3953" s="2" t="s">
        <v>41</v>
      </c>
      <c r="AR3953">
        <v>70000</v>
      </c>
      <c r="AS3953" s="2" t="str">
        <f>_xlfn.IFNA(IF(VLOOKUP(all_resi[[#This Row],[No. Waybill]],settle_reconcile[No. Waybill],1,0)="","Recon","Recon"),"-")</f>
        <v>-</v>
      </c>
      <c r="AT3953" s="2">
        <f>all_resi[[#This Row],[Nilai COD]]-all_resi[[#This Row],[COD Fee]]-all_resi[[#This Row],[Total Biaya Setelah Diskon]]</f>
        <v>92435</v>
      </c>
      <c r="AU3953" s="2" t="str">
        <f>IF(all_resi[[#This Row],[Waktu Terima]]="","",_xlfn.DAYS(all_resi[[#This Row],[Waktu Terima]],all_resi[[#This Row],[Tanggal Pengiriman]]))</f>
        <v/>
      </c>
    </row>
    <row r="3954" spans="1:47" x14ac:dyDescent="0.25">
      <c r="A3954" s="2" t="s">
        <v>21200</v>
      </c>
      <c r="B3954" s="1">
        <v>46207</v>
      </c>
      <c r="C3954" s="2" t="s">
        <v>42</v>
      </c>
      <c r="D3954" s="2" t="s">
        <v>43</v>
      </c>
      <c r="E3954" s="2" t="s">
        <v>44</v>
      </c>
      <c r="F3954" s="2" t="s">
        <v>45</v>
      </c>
      <c r="G3954" s="2" t="s">
        <v>46</v>
      </c>
      <c r="H3954" s="2" t="s">
        <v>47</v>
      </c>
      <c r="I3954" s="2" t="s">
        <v>21201</v>
      </c>
      <c r="J3954" s="2" t="s">
        <v>21202</v>
      </c>
      <c r="K3954" s="2" t="s">
        <v>106</v>
      </c>
      <c r="L3954" s="2" t="s">
        <v>1626</v>
      </c>
      <c r="M3954" s="2" t="s">
        <v>1627</v>
      </c>
      <c r="N3954" s="2" t="s">
        <v>21203</v>
      </c>
      <c r="O3954">
        <v>1</v>
      </c>
      <c r="P3954" s="2" t="s">
        <v>53</v>
      </c>
      <c r="Q3954">
        <v>100</v>
      </c>
      <c r="R3954">
        <v>0</v>
      </c>
      <c r="S3954" s="2" t="s">
        <v>54</v>
      </c>
      <c r="T3954" s="2" t="s">
        <v>55</v>
      </c>
      <c r="U3954" s="2" t="s">
        <v>207</v>
      </c>
      <c r="V3954" s="2"/>
      <c r="W3954">
        <v>43000</v>
      </c>
      <c r="X3954">
        <v>0</v>
      </c>
      <c r="Y3954">
        <v>0</v>
      </c>
      <c r="Z3954">
        <v>43000</v>
      </c>
      <c r="AB3954" s="2" t="s">
        <v>57</v>
      </c>
      <c r="AC3954">
        <v>17200</v>
      </c>
      <c r="AD3954">
        <v>25800</v>
      </c>
      <c r="AE3954">
        <v>113000</v>
      </c>
      <c r="AF3954">
        <v>1695</v>
      </c>
      <c r="AG3954" s="2" t="s">
        <v>21201</v>
      </c>
      <c r="AH3954" s="2"/>
      <c r="AI3954" s="1">
        <v>46211</v>
      </c>
      <c r="AJ3954" s="2"/>
      <c r="AK3954" s="2" t="s">
        <v>58</v>
      </c>
      <c r="AM3954" s="2" t="s">
        <v>59</v>
      </c>
      <c r="AP3954" s="2" t="s">
        <v>60</v>
      </c>
      <c r="AQ3954" s="2" t="s">
        <v>41</v>
      </c>
      <c r="AR3954">
        <v>70000</v>
      </c>
      <c r="AS3954" s="2" t="str">
        <f>_xlfn.IFNA(IF(VLOOKUP(all_resi[[#This Row],[No. Waybill]],settle_reconcile[No. Waybill],1,0)="","Recon","Recon"),"-")</f>
        <v>-</v>
      </c>
      <c r="AT3954" s="2">
        <f>all_resi[[#This Row],[Nilai COD]]-all_resi[[#This Row],[COD Fee]]-all_resi[[#This Row],[Total Biaya Setelah Diskon]]</f>
        <v>85505</v>
      </c>
      <c r="AU3954" s="2">
        <f>IF(all_resi[[#This Row],[Waktu Terima]]="","",_xlfn.DAYS(all_resi[[#This Row],[Waktu Terima]],all_resi[[#This Row],[Tanggal Pengiriman]]))</f>
        <v>4</v>
      </c>
    </row>
    <row r="3955" spans="1:47" x14ac:dyDescent="0.25">
      <c r="A3955" s="2" t="s">
        <v>19926</v>
      </c>
      <c r="B3955" s="1">
        <v>46207</v>
      </c>
      <c r="C3955" s="2" t="s">
        <v>42</v>
      </c>
      <c r="D3955" s="2" t="s">
        <v>43</v>
      </c>
      <c r="E3955" s="2" t="s">
        <v>44</v>
      </c>
      <c r="F3955" s="2" t="s">
        <v>45</v>
      </c>
      <c r="G3955" s="2" t="s">
        <v>46</v>
      </c>
      <c r="H3955" s="2" t="s">
        <v>47</v>
      </c>
      <c r="I3955" s="2" t="s">
        <v>19927</v>
      </c>
      <c r="J3955" s="2" t="s">
        <v>21204</v>
      </c>
      <c r="K3955" s="2" t="s">
        <v>116</v>
      </c>
      <c r="L3955" s="2" t="s">
        <v>617</v>
      </c>
      <c r="M3955" s="2" t="s">
        <v>2171</v>
      </c>
      <c r="N3955" s="2" t="s">
        <v>21205</v>
      </c>
      <c r="O3955">
        <v>1</v>
      </c>
      <c r="P3955" s="2" t="s">
        <v>53</v>
      </c>
      <c r="Q3955">
        <v>100</v>
      </c>
      <c r="R3955">
        <v>0</v>
      </c>
      <c r="S3955" s="2" t="s">
        <v>54</v>
      </c>
      <c r="T3955" s="2" t="s">
        <v>55</v>
      </c>
      <c r="U3955" s="2" t="s">
        <v>207</v>
      </c>
      <c r="V3955" s="2"/>
      <c r="W3955">
        <v>15000</v>
      </c>
      <c r="X3955">
        <v>0</v>
      </c>
      <c r="Y3955">
        <v>0</v>
      </c>
      <c r="Z3955">
        <v>15000</v>
      </c>
      <c r="AB3955" s="2" t="s">
        <v>57</v>
      </c>
      <c r="AC3955">
        <v>9000</v>
      </c>
      <c r="AD3955">
        <v>6000</v>
      </c>
      <c r="AE3955">
        <v>85000</v>
      </c>
      <c r="AF3955">
        <v>1275</v>
      </c>
      <c r="AG3955" s="2" t="s">
        <v>19927</v>
      </c>
      <c r="AH3955" s="2"/>
      <c r="AI3955" s="1">
        <v>46209</v>
      </c>
      <c r="AJ3955" s="2"/>
      <c r="AK3955" s="2" t="s">
        <v>58</v>
      </c>
      <c r="AM3955" s="2" t="s">
        <v>59</v>
      </c>
      <c r="AP3955" s="2" t="s">
        <v>60</v>
      </c>
      <c r="AQ3955" s="2" t="s">
        <v>41</v>
      </c>
      <c r="AR3955">
        <v>70000</v>
      </c>
      <c r="AS3955" s="2" t="str">
        <f>_xlfn.IFNA(IF(VLOOKUP(all_resi[[#This Row],[No. Waybill]],settle_reconcile[No. Waybill],1,0)="","Recon","Recon"),"-")</f>
        <v>Recon</v>
      </c>
      <c r="AT3955" s="2">
        <f>all_resi[[#This Row],[Nilai COD]]-all_resi[[#This Row],[COD Fee]]-all_resi[[#This Row],[Total Biaya Setelah Diskon]]</f>
        <v>77725</v>
      </c>
      <c r="AU3955" s="2">
        <f>IF(all_resi[[#This Row],[Waktu Terima]]="","",_xlfn.DAYS(all_resi[[#This Row],[Waktu Terima]],all_resi[[#This Row],[Tanggal Pengiriman]]))</f>
        <v>2</v>
      </c>
    </row>
    <row r="3956" spans="1:47" x14ac:dyDescent="0.25">
      <c r="A3956" s="2" t="s">
        <v>19958</v>
      </c>
      <c r="B3956" s="1">
        <v>46207</v>
      </c>
      <c r="C3956" s="2" t="s">
        <v>42</v>
      </c>
      <c r="D3956" s="2" t="s">
        <v>43</v>
      </c>
      <c r="E3956" s="2" t="s">
        <v>44</v>
      </c>
      <c r="F3956" s="2" t="s">
        <v>45</v>
      </c>
      <c r="G3956" s="2" t="s">
        <v>46</v>
      </c>
      <c r="H3956" s="2" t="s">
        <v>47</v>
      </c>
      <c r="I3956" s="2" t="s">
        <v>19959</v>
      </c>
      <c r="J3956" s="2" t="s">
        <v>21206</v>
      </c>
      <c r="K3956" s="2" t="s">
        <v>137</v>
      </c>
      <c r="L3956" s="2" t="s">
        <v>1510</v>
      </c>
      <c r="M3956" s="2" t="s">
        <v>20883</v>
      </c>
      <c r="N3956" s="2" t="s">
        <v>21207</v>
      </c>
      <c r="O3956">
        <v>1</v>
      </c>
      <c r="P3956" s="2" t="s">
        <v>53</v>
      </c>
      <c r="Q3956">
        <v>100</v>
      </c>
      <c r="R3956">
        <v>0</v>
      </c>
      <c r="S3956" s="2" t="s">
        <v>54</v>
      </c>
      <c r="T3956" s="2" t="s">
        <v>55</v>
      </c>
      <c r="U3956" s="2" t="s">
        <v>207</v>
      </c>
      <c r="V3956" s="2"/>
      <c r="W3956">
        <v>31000</v>
      </c>
      <c r="X3956">
        <v>0</v>
      </c>
      <c r="Y3956">
        <v>0</v>
      </c>
      <c r="Z3956">
        <v>31000</v>
      </c>
      <c r="AB3956" s="2" t="s">
        <v>57</v>
      </c>
      <c r="AC3956">
        <v>22000</v>
      </c>
      <c r="AD3956">
        <v>9000</v>
      </c>
      <c r="AE3956">
        <v>99000</v>
      </c>
      <c r="AF3956">
        <v>1485</v>
      </c>
      <c r="AG3956" s="2" t="s">
        <v>19959</v>
      </c>
      <c r="AH3956" s="2"/>
      <c r="AI3956" s="1">
        <v>46210</v>
      </c>
      <c r="AJ3956" s="2"/>
      <c r="AK3956" s="2" t="s">
        <v>58</v>
      </c>
      <c r="AM3956" s="2" t="s">
        <v>59</v>
      </c>
      <c r="AP3956" s="2" t="s">
        <v>60</v>
      </c>
      <c r="AQ3956" s="2" t="s">
        <v>41</v>
      </c>
      <c r="AR3956">
        <v>68000</v>
      </c>
      <c r="AS3956" s="2" t="str">
        <f>_xlfn.IFNA(IF(VLOOKUP(all_resi[[#This Row],[No. Waybill]],settle_reconcile[No. Waybill],1,0)="","Recon","Recon"),"-")</f>
        <v>Recon</v>
      </c>
      <c r="AT3956" s="2">
        <f>all_resi[[#This Row],[Nilai COD]]-all_resi[[#This Row],[COD Fee]]-all_resi[[#This Row],[Total Biaya Setelah Diskon]]</f>
        <v>88515</v>
      </c>
      <c r="AU3956" s="2">
        <f>IF(all_resi[[#This Row],[Waktu Terima]]="","",_xlfn.DAYS(all_resi[[#This Row],[Waktu Terima]],all_resi[[#This Row],[Tanggal Pengiriman]]))</f>
        <v>3</v>
      </c>
    </row>
    <row r="3957" spans="1:47" x14ac:dyDescent="0.25">
      <c r="A3957" s="2" t="s">
        <v>19890</v>
      </c>
      <c r="B3957" s="1">
        <v>46207</v>
      </c>
      <c r="C3957" s="2" t="s">
        <v>42</v>
      </c>
      <c r="D3957" s="2" t="s">
        <v>43</v>
      </c>
      <c r="E3957" s="2" t="s">
        <v>44</v>
      </c>
      <c r="F3957" s="2" t="s">
        <v>45</v>
      </c>
      <c r="G3957" s="2" t="s">
        <v>46</v>
      </c>
      <c r="H3957" s="2" t="s">
        <v>80</v>
      </c>
      <c r="I3957" s="2" t="s">
        <v>19891</v>
      </c>
      <c r="J3957" s="2" t="s">
        <v>21208</v>
      </c>
      <c r="K3957" s="2" t="s">
        <v>143</v>
      </c>
      <c r="L3957" s="2" t="s">
        <v>1287</v>
      </c>
      <c r="M3957" s="2" t="s">
        <v>21209</v>
      </c>
      <c r="N3957" s="2" t="s">
        <v>21210</v>
      </c>
      <c r="O3957">
        <v>1</v>
      </c>
      <c r="P3957" s="2" t="s">
        <v>53</v>
      </c>
      <c r="Q3957">
        <v>100</v>
      </c>
      <c r="R3957">
        <v>0</v>
      </c>
      <c r="S3957" s="2" t="s">
        <v>54</v>
      </c>
      <c r="T3957" s="2" t="s">
        <v>55</v>
      </c>
      <c r="U3957" s="2" t="s">
        <v>305</v>
      </c>
      <c r="V3957" s="2"/>
      <c r="W3957">
        <v>25000</v>
      </c>
      <c r="X3957">
        <v>0</v>
      </c>
      <c r="Y3957">
        <v>0</v>
      </c>
      <c r="Z3957">
        <v>25000</v>
      </c>
      <c r="AB3957" s="2" t="s">
        <v>57</v>
      </c>
      <c r="AC3957">
        <v>18000</v>
      </c>
      <c r="AD3957">
        <v>7000</v>
      </c>
      <c r="AE3957">
        <v>92000</v>
      </c>
      <c r="AF3957">
        <v>1380</v>
      </c>
      <c r="AG3957" s="2" t="s">
        <v>19891</v>
      </c>
      <c r="AH3957" s="2"/>
      <c r="AI3957" s="1">
        <v>46209</v>
      </c>
      <c r="AJ3957" s="2" t="s">
        <v>87</v>
      </c>
      <c r="AK3957" s="2" t="s">
        <v>58</v>
      </c>
      <c r="AM3957" s="2" t="s">
        <v>59</v>
      </c>
      <c r="AP3957" s="2" t="s">
        <v>60</v>
      </c>
      <c r="AQ3957" s="2" t="s">
        <v>41</v>
      </c>
      <c r="AR3957">
        <v>67000</v>
      </c>
      <c r="AS3957" s="2" t="str">
        <f>_xlfn.IFNA(IF(VLOOKUP(all_resi[[#This Row],[No. Waybill]],settle_reconcile[No. Waybill],1,0)="","Recon","Recon"),"-")</f>
        <v>Recon</v>
      </c>
      <c r="AT3957" s="2">
        <f>all_resi[[#This Row],[Nilai COD]]-all_resi[[#This Row],[COD Fee]]-all_resi[[#This Row],[Total Biaya Setelah Diskon]]</f>
        <v>83620</v>
      </c>
      <c r="AU3957" s="2">
        <f>IF(all_resi[[#This Row],[Waktu Terima]]="","",_xlfn.DAYS(all_resi[[#This Row],[Waktu Terima]],all_resi[[#This Row],[Tanggal Pengiriman]]))</f>
        <v>2</v>
      </c>
    </row>
    <row r="3958" spans="1:47" x14ac:dyDescent="0.25">
      <c r="A3958" s="2" t="s">
        <v>21211</v>
      </c>
      <c r="B3958" s="1">
        <v>46207</v>
      </c>
      <c r="C3958" s="2" t="s">
        <v>42</v>
      </c>
      <c r="D3958" s="2" t="s">
        <v>43</v>
      </c>
      <c r="E3958" s="2" t="s">
        <v>44</v>
      </c>
      <c r="F3958" s="2" t="s">
        <v>45</v>
      </c>
      <c r="G3958" s="2" t="s">
        <v>46</v>
      </c>
      <c r="H3958" s="2" t="s">
        <v>47</v>
      </c>
      <c r="I3958" s="2" t="s">
        <v>21212</v>
      </c>
      <c r="J3958" s="2" t="s">
        <v>21213</v>
      </c>
      <c r="K3958" s="2" t="s">
        <v>177</v>
      </c>
      <c r="L3958" s="2" t="s">
        <v>1245</v>
      </c>
      <c r="M3958" s="2" t="s">
        <v>18992</v>
      </c>
      <c r="N3958" s="2" t="s">
        <v>21214</v>
      </c>
      <c r="O3958">
        <v>1</v>
      </c>
      <c r="P3958" s="2" t="s">
        <v>53</v>
      </c>
      <c r="Q3958">
        <v>100</v>
      </c>
      <c r="R3958">
        <v>0</v>
      </c>
      <c r="S3958" s="2" t="s">
        <v>54</v>
      </c>
      <c r="T3958" s="2" t="s">
        <v>55</v>
      </c>
      <c r="U3958" s="2" t="s">
        <v>207</v>
      </c>
      <c r="V3958" s="2"/>
      <c r="W3958">
        <v>80000</v>
      </c>
      <c r="X3958">
        <v>0</v>
      </c>
      <c r="Y3958">
        <v>0</v>
      </c>
      <c r="Z3958">
        <v>80000</v>
      </c>
      <c r="AB3958" s="2" t="s">
        <v>57</v>
      </c>
      <c r="AC3958">
        <v>32000</v>
      </c>
      <c r="AD3958">
        <v>48000</v>
      </c>
      <c r="AE3958">
        <v>150000</v>
      </c>
      <c r="AF3958">
        <v>2250</v>
      </c>
      <c r="AG3958" s="2" t="s">
        <v>21212</v>
      </c>
      <c r="AH3958" s="2"/>
      <c r="AI3958" s="1">
        <v>46212</v>
      </c>
      <c r="AJ3958" s="2"/>
      <c r="AK3958" s="2" t="s">
        <v>58</v>
      </c>
      <c r="AM3958" s="2" t="s">
        <v>59</v>
      </c>
      <c r="AP3958" s="2" t="s">
        <v>60</v>
      </c>
      <c r="AQ3958" s="2" t="s">
        <v>41</v>
      </c>
      <c r="AR3958">
        <v>70000</v>
      </c>
      <c r="AS3958" s="2" t="str">
        <f>_xlfn.IFNA(IF(VLOOKUP(all_resi[[#This Row],[No. Waybill]],settle_reconcile[No. Waybill],1,0)="","Recon","Recon"),"-")</f>
        <v>-</v>
      </c>
      <c r="AT3958" s="2">
        <f>all_resi[[#This Row],[Nilai COD]]-all_resi[[#This Row],[COD Fee]]-all_resi[[#This Row],[Total Biaya Setelah Diskon]]</f>
        <v>99750</v>
      </c>
      <c r="AU3958" s="2">
        <f>IF(all_resi[[#This Row],[Waktu Terima]]="","",_xlfn.DAYS(all_resi[[#This Row],[Waktu Terima]],all_resi[[#This Row],[Tanggal Pengiriman]]))</f>
        <v>5</v>
      </c>
    </row>
    <row r="3959" spans="1:47" x14ac:dyDescent="0.25">
      <c r="A3959" s="2" t="s">
        <v>21215</v>
      </c>
      <c r="B3959" s="1">
        <v>46207</v>
      </c>
      <c r="C3959" s="2" t="s">
        <v>42</v>
      </c>
      <c r="D3959" s="2" t="s">
        <v>43</v>
      </c>
      <c r="E3959" s="2" t="s">
        <v>44</v>
      </c>
      <c r="F3959" s="2" t="s">
        <v>45</v>
      </c>
      <c r="G3959" s="2" t="s">
        <v>46</v>
      </c>
      <c r="H3959" s="2" t="s">
        <v>47</v>
      </c>
      <c r="I3959" s="2" t="s">
        <v>21216</v>
      </c>
      <c r="J3959" s="2" t="s">
        <v>21217</v>
      </c>
      <c r="K3959" s="2" t="s">
        <v>237</v>
      </c>
      <c r="L3959" s="2" t="s">
        <v>238</v>
      </c>
      <c r="M3959" s="2" t="s">
        <v>239</v>
      </c>
      <c r="N3959" s="2" t="s">
        <v>21218</v>
      </c>
      <c r="O3959">
        <v>1</v>
      </c>
      <c r="P3959" s="2" t="s">
        <v>53</v>
      </c>
      <c r="Q3959">
        <v>100</v>
      </c>
      <c r="R3959">
        <v>6500000</v>
      </c>
      <c r="S3959" s="2" t="s">
        <v>54</v>
      </c>
      <c r="T3959" s="2" t="s">
        <v>55</v>
      </c>
      <c r="U3959" s="2" t="s">
        <v>207</v>
      </c>
      <c r="V3959" s="2" t="s">
        <v>10808</v>
      </c>
      <c r="W3959">
        <v>37000</v>
      </c>
      <c r="X3959">
        <v>0</v>
      </c>
      <c r="Y3959">
        <v>0</v>
      </c>
      <c r="Z3959">
        <v>37000</v>
      </c>
      <c r="AB3959" s="2" t="s">
        <v>57</v>
      </c>
      <c r="AC3959">
        <v>14800</v>
      </c>
      <c r="AD3959">
        <v>22200</v>
      </c>
      <c r="AE3959">
        <v>107000</v>
      </c>
      <c r="AF3959">
        <v>1605</v>
      </c>
      <c r="AG3959" s="2"/>
      <c r="AH3959" s="2"/>
      <c r="AI3959" s="1"/>
      <c r="AJ3959" s="2"/>
      <c r="AK3959" s="2" t="s">
        <v>67</v>
      </c>
      <c r="AM3959" s="2" t="s">
        <v>59</v>
      </c>
      <c r="AP3959" s="2" t="s">
        <v>60</v>
      </c>
      <c r="AQ3959" s="2" t="s">
        <v>41</v>
      </c>
      <c r="AR3959">
        <v>70000</v>
      </c>
      <c r="AS3959" s="2" t="str">
        <f>_xlfn.IFNA(IF(VLOOKUP(all_resi[[#This Row],[No. Waybill]],settle_reconcile[No. Waybill],1,0)="","Recon","Recon"),"-")</f>
        <v>-</v>
      </c>
      <c r="AT3959" s="2">
        <f>all_resi[[#This Row],[Nilai COD]]-all_resi[[#This Row],[COD Fee]]-all_resi[[#This Row],[Total Biaya Setelah Diskon]]</f>
        <v>83195</v>
      </c>
      <c r="AU3959" s="2" t="str">
        <f>IF(all_resi[[#This Row],[Waktu Terima]]="","",_xlfn.DAYS(all_resi[[#This Row],[Waktu Terima]],all_resi[[#This Row],[Tanggal Pengiriman]]))</f>
        <v/>
      </c>
    </row>
    <row r="3960" spans="1:47" x14ac:dyDescent="0.25">
      <c r="A3960" s="2" t="s">
        <v>21219</v>
      </c>
      <c r="B3960" s="1">
        <v>46207</v>
      </c>
      <c r="C3960" s="2" t="s">
        <v>42</v>
      </c>
      <c r="D3960" s="2" t="s">
        <v>43</v>
      </c>
      <c r="E3960" s="2" t="s">
        <v>44</v>
      </c>
      <c r="F3960" s="2" t="s">
        <v>45</v>
      </c>
      <c r="G3960" s="2" t="s">
        <v>46</v>
      </c>
      <c r="H3960" s="2" t="s">
        <v>47</v>
      </c>
      <c r="I3960" s="2" t="s">
        <v>21220</v>
      </c>
      <c r="J3960" s="2" t="s">
        <v>21221</v>
      </c>
      <c r="K3960" s="2" t="s">
        <v>156</v>
      </c>
      <c r="L3960" s="2" t="s">
        <v>433</v>
      </c>
      <c r="M3960" s="2" t="s">
        <v>434</v>
      </c>
      <c r="N3960" s="2" t="s">
        <v>21222</v>
      </c>
      <c r="O3960">
        <v>1</v>
      </c>
      <c r="P3960" s="2" t="s">
        <v>53</v>
      </c>
      <c r="Q3960">
        <v>100</v>
      </c>
      <c r="R3960">
        <v>0</v>
      </c>
      <c r="S3960" s="2" t="s">
        <v>54</v>
      </c>
      <c r="T3960" s="2" t="s">
        <v>55</v>
      </c>
      <c r="U3960" s="2" t="s">
        <v>97</v>
      </c>
      <c r="V3960" s="2"/>
      <c r="W3960">
        <v>76000</v>
      </c>
      <c r="X3960">
        <v>0</v>
      </c>
      <c r="Y3960">
        <v>0</v>
      </c>
      <c r="Z3960">
        <v>76000</v>
      </c>
      <c r="AB3960" s="2" t="s">
        <v>57</v>
      </c>
      <c r="AC3960">
        <v>30400</v>
      </c>
      <c r="AD3960">
        <v>45600</v>
      </c>
      <c r="AE3960">
        <v>146000</v>
      </c>
      <c r="AF3960">
        <v>2190</v>
      </c>
      <c r="AG3960" s="2"/>
      <c r="AH3960" s="2"/>
      <c r="AI3960" s="1"/>
      <c r="AJ3960" s="2"/>
      <c r="AK3960" s="2" t="s">
        <v>67</v>
      </c>
      <c r="AM3960" s="2" t="s">
        <v>59</v>
      </c>
      <c r="AP3960" s="2" t="s">
        <v>60</v>
      </c>
      <c r="AQ3960" s="2" t="s">
        <v>41</v>
      </c>
      <c r="AR3960">
        <v>70000</v>
      </c>
      <c r="AS3960" s="2" t="str">
        <f>_xlfn.IFNA(IF(VLOOKUP(all_resi[[#This Row],[No. Waybill]],settle_reconcile[No. Waybill],1,0)="","Recon","Recon"),"-")</f>
        <v>-</v>
      </c>
      <c r="AT3960" s="2">
        <f>all_resi[[#This Row],[Nilai COD]]-all_resi[[#This Row],[COD Fee]]-all_resi[[#This Row],[Total Biaya Setelah Diskon]]</f>
        <v>98210</v>
      </c>
      <c r="AU3960" s="2" t="str">
        <f>IF(all_resi[[#This Row],[Waktu Terima]]="","",_xlfn.DAYS(all_resi[[#This Row],[Waktu Terima]],all_resi[[#This Row],[Tanggal Pengiriman]]))</f>
        <v/>
      </c>
    </row>
    <row r="3961" spans="1:47" x14ac:dyDescent="0.25">
      <c r="A3961" s="2" t="s">
        <v>21223</v>
      </c>
      <c r="B3961" s="1">
        <v>46207</v>
      </c>
      <c r="C3961" s="2" t="s">
        <v>42</v>
      </c>
      <c r="D3961" s="2" t="s">
        <v>43</v>
      </c>
      <c r="E3961" s="2" t="s">
        <v>44</v>
      </c>
      <c r="F3961" s="2" t="s">
        <v>45</v>
      </c>
      <c r="G3961" s="2" t="s">
        <v>46</v>
      </c>
      <c r="H3961" s="2" t="s">
        <v>47</v>
      </c>
      <c r="I3961" s="2" t="s">
        <v>21224</v>
      </c>
      <c r="J3961" s="2" t="s">
        <v>21225</v>
      </c>
      <c r="K3961" s="2" t="s">
        <v>69</v>
      </c>
      <c r="L3961" s="2" t="s">
        <v>294</v>
      </c>
      <c r="M3961" s="2" t="s">
        <v>21226</v>
      </c>
      <c r="N3961" s="2" t="s">
        <v>21227</v>
      </c>
      <c r="O3961">
        <v>1</v>
      </c>
      <c r="P3961" s="2" t="s">
        <v>53</v>
      </c>
      <c r="Q3961">
        <v>100</v>
      </c>
      <c r="R3961">
        <v>0</v>
      </c>
      <c r="S3961" s="2" t="s">
        <v>54</v>
      </c>
      <c r="T3961" s="2" t="s">
        <v>55</v>
      </c>
      <c r="U3961" s="2" t="s">
        <v>207</v>
      </c>
      <c r="V3961" s="2"/>
      <c r="W3961">
        <v>54000</v>
      </c>
      <c r="X3961">
        <v>0</v>
      </c>
      <c r="Y3961">
        <v>0</v>
      </c>
      <c r="Z3961">
        <v>54000</v>
      </c>
      <c r="AB3961" s="2" t="s">
        <v>57</v>
      </c>
      <c r="AC3961">
        <v>21600</v>
      </c>
      <c r="AD3961">
        <v>32400</v>
      </c>
      <c r="AE3961">
        <v>113000</v>
      </c>
      <c r="AF3961">
        <v>1695</v>
      </c>
      <c r="AG3961" s="2" t="s">
        <v>21224</v>
      </c>
      <c r="AH3961" s="2"/>
      <c r="AI3961" s="1">
        <v>46212</v>
      </c>
      <c r="AJ3961" s="2"/>
      <c r="AK3961" s="2" t="s">
        <v>58</v>
      </c>
      <c r="AM3961" s="2" t="s">
        <v>59</v>
      </c>
      <c r="AP3961" s="2" t="s">
        <v>60</v>
      </c>
      <c r="AQ3961" s="2" t="s">
        <v>41</v>
      </c>
      <c r="AR3961">
        <v>59000</v>
      </c>
      <c r="AS3961" s="2" t="str">
        <f>_xlfn.IFNA(IF(VLOOKUP(all_resi[[#This Row],[No. Waybill]],settle_reconcile[No. Waybill],1,0)="","Recon","Recon"),"-")</f>
        <v>-</v>
      </c>
      <c r="AT3961" s="2">
        <f>all_resi[[#This Row],[Nilai COD]]-all_resi[[#This Row],[COD Fee]]-all_resi[[#This Row],[Total Biaya Setelah Diskon]]</f>
        <v>78905</v>
      </c>
      <c r="AU3961" s="2">
        <f>IF(all_resi[[#This Row],[Waktu Terima]]="","",_xlfn.DAYS(all_resi[[#This Row],[Waktu Terima]],all_resi[[#This Row],[Tanggal Pengiriman]]))</f>
        <v>5</v>
      </c>
    </row>
    <row r="3962" spans="1:47" x14ac:dyDescent="0.25">
      <c r="A3962" s="2" t="s">
        <v>21228</v>
      </c>
      <c r="B3962" s="1">
        <v>46207</v>
      </c>
      <c r="C3962" s="2" t="s">
        <v>42</v>
      </c>
      <c r="D3962" s="2" t="s">
        <v>43</v>
      </c>
      <c r="E3962" s="2" t="s">
        <v>44</v>
      </c>
      <c r="F3962" s="2" t="s">
        <v>45</v>
      </c>
      <c r="G3962" s="2" t="s">
        <v>46</v>
      </c>
      <c r="H3962" s="2" t="s">
        <v>47</v>
      </c>
      <c r="I3962" s="2" t="s">
        <v>21229</v>
      </c>
      <c r="J3962" s="2" t="s">
        <v>21230</v>
      </c>
      <c r="K3962" s="2" t="s">
        <v>75</v>
      </c>
      <c r="L3962" s="2" t="s">
        <v>1153</v>
      </c>
      <c r="M3962" s="2" t="s">
        <v>21231</v>
      </c>
      <c r="N3962" s="2" t="s">
        <v>21232</v>
      </c>
      <c r="O3962">
        <v>1</v>
      </c>
      <c r="P3962" s="2" t="s">
        <v>53</v>
      </c>
      <c r="Q3962">
        <v>100</v>
      </c>
      <c r="R3962">
        <v>0</v>
      </c>
      <c r="S3962" s="2" t="s">
        <v>54</v>
      </c>
      <c r="T3962" s="2" t="s">
        <v>55</v>
      </c>
      <c r="U3962" s="2" t="s">
        <v>207</v>
      </c>
      <c r="V3962" s="2"/>
      <c r="W3962">
        <v>61000</v>
      </c>
      <c r="X3962">
        <v>0</v>
      </c>
      <c r="Y3962">
        <v>0</v>
      </c>
      <c r="Z3962">
        <v>61000</v>
      </c>
      <c r="AB3962" s="2" t="s">
        <v>57</v>
      </c>
      <c r="AC3962">
        <v>24400</v>
      </c>
      <c r="AD3962">
        <v>36600</v>
      </c>
      <c r="AE3962">
        <v>131000</v>
      </c>
      <c r="AF3962">
        <v>1965</v>
      </c>
      <c r="AG3962" s="2"/>
      <c r="AH3962" s="2"/>
      <c r="AI3962" s="1"/>
      <c r="AJ3962" s="2"/>
      <c r="AK3962" s="2" t="s">
        <v>67</v>
      </c>
      <c r="AM3962" s="2" t="s">
        <v>59</v>
      </c>
      <c r="AP3962" s="2" t="s">
        <v>60</v>
      </c>
      <c r="AQ3962" s="2" t="s">
        <v>41</v>
      </c>
      <c r="AR3962">
        <v>70000</v>
      </c>
      <c r="AS3962" s="2" t="str">
        <f>_xlfn.IFNA(IF(VLOOKUP(all_resi[[#This Row],[No. Waybill]],settle_reconcile[No. Waybill],1,0)="","Recon","Recon"),"-")</f>
        <v>-</v>
      </c>
      <c r="AT3962" s="2">
        <f>all_resi[[#This Row],[Nilai COD]]-all_resi[[#This Row],[COD Fee]]-all_resi[[#This Row],[Total Biaya Setelah Diskon]]</f>
        <v>92435</v>
      </c>
      <c r="AU3962" s="2" t="str">
        <f>IF(all_resi[[#This Row],[Waktu Terima]]="","",_xlfn.DAYS(all_resi[[#This Row],[Waktu Terima]],all_resi[[#This Row],[Tanggal Pengiriman]]))</f>
        <v/>
      </c>
    </row>
    <row r="3963" spans="1:47" x14ac:dyDescent="0.25">
      <c r="A3963" s="2" t="s">
        <v>19877</v>
      </c>
      <c r="B3963" s="1">
        <v>46207</v>
      </c>
      <c r="C3963" s="2" t="s">
        <v>42</v>
      </c>
      <c r="D3963" s="2" t="s">
        <v>43</v>
      </c>
      <c r="E3963" s="2" t="s">
        <v>44</v>
      </c>
      <c r="F3963" s="2" t="s">
        <v>45</v>
      </c>
      <c r="G3963" s="2" t="s">
        <v>46</v>
      </c>
      <c r="H3963" s="2" t="s">
        <v>47</v>
      </c>
      <c r="I3963" s="2" t="s">
        <v>19878</v>
      </c>
      <c r="J3963" s="2" t="s">
        <v>21233</v>
      </c>
      <c r="K3963" s="2" t="s">
        <v>252</v>
      </c>
      <c r="L3963" s="2" t="s">
        <v>4938</v>
      </c>
      <c r="M3963" s="2" t="s">
        <v>3776</v>
      </c>
      <c r="N3963" s="2" t="s">
        <v>21234</v>
      </c>
      <c r="O3963">
        <v>1</v>
      </c>
      <c r="P3963" s="2" t="s">
        <v>53</v>
      </c>
      <c r="Q3963">
        <v>100</v>
      </c>
      <c r="R3963">
        <v>0</v>
      </c>
      <c r="S3963" s="2" t="s">
        <v>54</v>
      </c>
      <c r="T3963" s="2" t="s">
        <v>55</v>
      </c>
      <c r="U3963" s="2" t="s">
        <v>97</v>
      </c>
      <c r="V3963" s="2"/>
      <c r="W3963">
        <v>20000</v>
      </c>
      <c r="X3963">
        <v>0</v>
      </c>
      <c r="Y3963">
        <v>0</v>
      </c>
      <c r="Z3963">
        <v>20000</v>
      </c>
      <c r="AB3963" s="2" t="s">
        <v>57</v>
      </c>
      <c r="AC3963">
        <v>13000</v>
      </c>
      <c r="AD3963">
        <v>7000</v>
      </c>
      <c r="AE3963">
        <v>90000</v>
      </c>
      <c r="AF3963">
        <v>1350</v>
      </c>
      <c r="AG3963" s="2" t="s">
        <v>19878</v>
      </c>
      <c r="AH3963" s="2"/>
      <c r="AI3963" s="1">
        <v>46209</v>
      </c>
      <c r="AJ3963" s="2"/>
      <c r="AK3963" s="2" t="s">
        <v>58</v>
      </c>
      <c r="AM3963" s="2" t="s">
        <v>59</v>
      </c>
      <c r="AP3963" s="2" t="s">
        <v>60</v>
      </c>
      <c r="AQ3963" s="2" t="s">
        <v>41</v>
      </c>
      <c r="AR3963">
        <v>70000</v>
      </c>
      <c r="AS3963" s="2" t="str">
        <f>_xlfn.IFNA(IF(VLOOKUP(all_resi[[#This Row],[No. Waybill]],settle_reconcile[No. Waybill],1,0)="","Recon","Recon"),"-")</f>
        <v>Recon</v>
      </c>
      <c r="AT3963" s="2">
        <f>all_resi[[#This Row],[Nilai COD]]-all_resi[[#This Row],[COD Fee]]-all_resi[[#This Row],[Total Biaya Setelah Diskon]]</f>
        <v>81650</v>
      </c>
      <c r="AU3963" s="2">
        <f>IF(all_resi[[#This Row],[Waktu Terima]]="","",_xlfn.DAYS(all_resi[[#This Row],[Waktu Terima]],all_resi[[#This Row],[Tanggal Pengiriman]]))</f>
        <v>2</v>
      </c>
    </row>
    <row r="3964" spans="1:47" x14ac:dyDescent="0.25">
      <c r="A3964" s="2" t="s">
        <v>21235</v>
      </c>
      <c r="B3964" s="1">
        <v>46207</v>
      </c>
      <c r="C3964" s="2" t="s">
        <v>42</v>
      </c>
      <c r="D3964" s="2" t="s">
        <v>43</v>
      </c>
      <c r="E3964" s="2" t="s">
        <v>44</v>
      </c>
      <c r="F3964" s="2" t="s">
        <v>45</v>
      </c>
      <c r="G3964" s="2" t="s">
        <v>46</v>
      </c>
      <c r="H3964" s="2" t="s">
        <v>47</v>
      </c>
      <c r="I3964" s="2" t="s">
        <v>21236</v>
      </c>
      <c r="J3964" s="2" t="s">
        <v>21237</v>
      </c>
      <c r="K3964" s="2" t="s">
        <v>137</v>
      </c>
      <c r="L3964" s="2" t="s">
        <v>1064</v>
      </c>
      <c r="M3964" s="2" t="s">
        <v>21238</v>
      </c>
      <c r="N3964" s="2" t="s">
        <v>21239</v>
      </c>
      <c r="O3964">
        <v>1</v>
      </c>
      <c r="P3964" s="2" t="s">
        <v>53</v>
      </c>
      <c r="Q3964">
        <v>100</v>
      </c>
      <c r="R3964">
        <v>0</v>
      </c>
      <c r="S3964" s="2" t="s">
        <v>54</v>
      </c>
      <c r="T3964" s="2" t="s">
        <v>55</v>
      </c>
      <c r="U3964" s="2" t="s">
        <v>97</v>
      </c>
      <c r="V3964" s="2"/>
      <c r="W3964">
        <v>21000</v>
      </c>
      <c r="X3964">
        <v>0</v>
      </c>
      <c r="Y3964">
        <v>0</v>
      </c>
      <c r="Z3964">
        <v>21000</v>
      </c>
      <c r="AB3964" s="2" t="s">
        <v>57</v>
      </c>
      <c r="AC3964">
        <v>12000</v>
      </c>
      <c r="AD3964">
        <v>9000</v>
      </c>
      <c r="AE3964">
        <v>91000</v>
      </c>
      <c r="AF3964">
        <v>1365</v>
      </c>
      <c r="AG3964" s="2"/>
      <c r="AH3964" s="2"/>
      <c r="AI3964" s="1"/>
      <c r="AJ3964" s="2"/>
      <c r="AK3964" s="2" t="s">
        <v>67</v>
      </c>
      <c r="AM3964" s="2" t="s">
        <v>59</v>
      </c>
      <c r="AP3964" s="2" t="s">
        <v>60</v>
      </c>
      <c r="AQ3964" s="2" t="s">
        <v>41</v>
      </c>
      <c r="AR3964">
        <v>70000</v>
      </c>
      <c r="AS3964" s="2" t="str">
        <f>_xlfn.IFNA(IF(VLOOKUP(all_resi[[#This Row],[No. Waybill]],settle_reconcile[No. Waybill],1,0)="","Recon","Recon"),"-")</f>
        <v>-</v>
      </c>
      <c r="AT3964" s="2">
        <f>all_resi[[#This Row],[Nilai COD]]-all_resi[[#This Row],[COD Fee]]-all_resi[[#This Row],[Total Biaya Setelah Diskon]]</f>
        <v>80635</v>
      </c>
      <c r="AU3964" s="2" t="str">
        <f>IF(all_resi[[#This Row],[Waktu Terima]]="","",_xlfn.DAYS(all_resi[[#This Row],[Waktu Terima]],all_resi[[#This Row],[Tanggal Pengiriman]]))</f>
        <v/>
      </c>
    </row>
    <row r="3965" spans="1:47" x14ac:dyDescent="0.25">
      <c r="A3965" s="2" t="s">
        <v>21240</v>
      </c>
      <c r="B3965" s="1">
        <v>46207</v>
      </c>
      <c r="C3965" s="2" t="s">
        <v>42</v>
      </c>
      <c r="D3965" s="2" t="s">
        <v>43</v>
      </c>
      <c r="E3965" s="2" t="s">
        <v>44</v>
      </c>
      <c r="F3965" s="2" t="s">
        <v>45</v>
      </c>
      <c r="G3965" s="2" t="s">
        <v>46</v>
      </c>
      <c r="H3965" s="2" t="s">
        <v>47</v>
      </c>
      <c r="I3965" s="2" t="s">
        <v>21241</v>
      </c>
      <c r="J3965" s="2" t="s">
        <v>21242</v>
      </c>
      <c r="K3965" s="2" t="s">
        <v>265</v>
      </c>
      <c r="L3965" s="2" t="s">
        <v>1025</v>
      </c>
      <c r="M3965" s="2" t="s">
        <v>21243</v>
      </c>
      <c r="N3965" s="2" t="s">
        <v>21244</v>
      </c>
      <c r="O3965">
        <v>1</v>
      </c>
      <c r="P3965" s="2" t="s">
        <v>53</v>
      </c>
      <c r="Q3965">
        <v>100</v>
      </c>
      <c r="R3965">
        <v>0</v>
      </c>
      <c r="S3965" s="2" t="s">
        <v>54</v>
      </c>
      <c r="T3965" s="2" t="s">
        <v>55</v>
      </c>
      <c r="U3965" s="2" t="s">
        <v>207</v>
      </c>
      <c r="V3965" s="2"/>
      <c r="W3965">
        <v>38000</v>
      </c>
      <c r="X3965">
        <v>0</v>
      </c>
      <c r="Y3965">
        <v>0</v>
      </c>
      <c r="Z3965">
        <v>38000</v>
      </c>
      <c r="AB3965" s="2" t="s">
        <v>57</v>
      </c>
      <c r="AC3965">
        <v>15200</v>
      </c>
      <c r="AD3965">
        <v>22800</v>
      </c>
      <c r="AE3965">
        <v>108000</v>
      </c>
      <c r="AF3965">
        <v>1620</v>
      </c>
      <c r="AG3965" s="2" t="s">
        <v>21241</v>
      </c>
      <c r="AH3965" s="2"/>
      <c r="AI3965" s="1">
        <v>46211</v>
      </c>
      <c r="AJ3965" s="2"/>
      <c r="AK3965" s="2" t="s">
        <v>58</v>
      </c>
      <c r="AM3965" s="2" t="s">
        <v>59</v>
      </c>
      <c r="AP3965" s="2" t="s">
        <v>60</v>
      </c>
      <c r="AQ3965" s="2" t="s">
        <v>41</v>
      </c>
      <c r="AR3965">
        <v>70000</v>
      </c>
      <c r="AS3965" s="2" t="str">
        <f>_xlfn.IFNA(IF(VLOOKUP(all_resi[[#This Row],[No. Waybill]],settle_reconcile[No. Waybill],1,0)="","Recon","Recon"),"-")</f>
        <v>-</v>
      </c>
      <c r="AT3965" s="2">
        <f>all_resi[[#This Row],[Nilai COD]]-all_resi[[#This Row],[COD Fee]]-all_resi[[#This Row],[Total Biaya Setelah Diskon]]</f>
        <v>83580</v>
      </c>
      <c r="AU3965" s="2">
        <f>IF(all_resi[[#This Row],[Waktu Terima]]="","",_xlfn.DAYS(all_resi[[#This Row],[Waktu Terima]],all_resi[[#This Row],[Tanggal Pengiriman]]))</f>
        <v>4</v>
      </c>
    </row>
    <row r="3966" spans="1:47" x14ac:dyDescent="0.25">
      <c r="A3966" s="2" t="s">
        <v>21245</v>
      </c>
      <c r="B3966" s="1">
        <v>46207</v>
      </c>
      <c r="C3966" s="2" t="s">
        <v>42</v>
      </c>
      <c r="D3966" s="2" t="s">
        <v>43</v>
      </c>
      <c r="E3966" s="2" t="s">
        <v>44</v>
      </c>
      <c r="F3966" s="2" t="s">
        <v>45</v>
      </c>
      <c r="G3966" s="2" t="s">
        <v>46</v>
      </c>
      <c r="H3966" s="2" t="s">
        <v>47</v>
      </c>
      <c r="I3966" s="2" t="s">
        <v>21246</v>
      </c>
      <c r="J3966" s="2" t="s">
        <v>21247</v>
      </c>
      <c r="K3966" s="2" t="s">
        <v>203</v>
      </c>
      <c r="L3966" s="2" t="s">
        <v>1548</v>
      </c>
      <c r="M3966" s="2" t="s">
        <v>3798</v>
      </c>
      <c r="N3966" s="2" t="s">
        <v>21248</v>
      </c>
      <c r="O3966">
        <v>1</v>
      </c>
      <c r="P3966" s="2" t="s">
        <v>53</v>
      </c>
      <c r="Q3966">
        <v>100</v>
      </c>
      <c r="R3966">
        <v>0</v>
      </c>
      <c r="S3966" s="2" t="s">
        <v>54</v>
      </c>
      <c r="T3966" s="2" t="s">
        <v>55</v>
      </c>
      <c r="U3966" s="2" t="s">
        <v>1301</v>
      </c>
      <c r="V3966" s="2"/>
      <c r="W3966">
        <v>14000</v>
      </c>
      <c r="X3966">
        <v>0</v>
      </c>
      <c r="Y3966">
        <v>0</v>
      </c>
      <c r="Z3966">
        <v>14000</v>
      </c>
      <c r="AB3966" s="2" t="s">
        <v>57</v>
      </c>
      <c r="AC3966">
        <v>8000</v>
      </c>
      <c r="AD3966">
        <v>6000</v>
      </c>
      <c r="AE3966">
        <v>129000</v>
      </c>
      <c r="AF3966">
        <v>1935</v>
      </c>
      <c r="AG3966" s="2"/>
      <c r="AH3966" s="2"/>
      <c r="AI3966" s="1"/>
      <c r="AJ3966" s="2"/>
      <c r="AK3966" s="2" t="s">
        <v>67</v>
      </c>
      <c r="AM3966" s="2" t="s">
        <v>59</v>
      </c>
      <c r="AP3966" s="2" t="s">
        <v>60</v>
      </c>
      <c r="AQ3966" s="2" t="s">
        <v>41</v>
      </c>
      <c r="AR3966">
        <v>115000</v>
      </c>
      <c r="AS3966" s="2" t="str">
        <f>_xlfn.IFNA(IF(VLOOKUP(all_resi[[#This Row],[No. Waybill]],settle_reconcile[No. Waybill],1,0)="","Recon","Recon"),"-")</f>
        <v>-</v>
      </c>
      <c r="AT3966" s="2">
        <f>all_resi[[#This Row],[Nilai COD]]-all_resi[[#This Row],[COD Fee]]-all_resi[[#This Row],[Total Biaya Setelah Diskon]]</f>
        <v>121065</v>
      </c>
      <c r="AU3966" s="2" t="str">
        <f>IF(all_resi[[#This Row],[Waktu Terima]]="","",_xlfn.DAYS(all_resi[[#This Row],[Waktu Terima]],all_resi[[#This Row],[Tanggal Pengiriman]]))</f>
        <v/>
      </c>
    </row>
    <row r="3967" spans="1:47" x14ac:dyDescent="0.25">
      <c r="A3967" s="2" t="s">
        <v>21249</v>
      </c>
      <c r="B3967" s="1">
        <v>46207</v>
      </c>
      <c r="C3967" s="2" t="s">
        <v>42</v>
      </c>
      <c r="D3967" s="2" t="s">
        <v>43</v>
      </c>
      <c r="E3967" s="2" t="s">
        <v>44</v>
      </c>
      <c r="F3967" s="2" t="s">
        <v>45</v>
      </c>
      <c r="G3967" s="2" t="s">
        <v>46</v>
      </c>
      <c r="H3967" s="2" t="s">
        <v>47</v>
      </c>
      <c r="I3967" s="2" t="s">
        <v>21250</v>
      </c>
      <c r="J3967" s="2" t="s">
        <v>21251</v>
      </c>
      <c r="K3967" s="2" t="s">
        <v>197</v>
      </c>
      <c r="L3967" s="2" t="s">
        <v>198</v>
      </c>
      <c r="M3967" s="2" t="s">
        <v>4066</v>
      </c>
      <c r="N3967" s="2" t="s">
        <v>21252</v>
      </c>
      <c r="O3967">
        <v>1</v>
      </c>
      <c r="P3967" s="2" t="s">
        <v>53</v>
      </c>
      <c r="Q3967">
        <v>100</v>
      </c>
      <c r="R3967">
        <v>0</v>
      </c>
      <c r="S3967" s="2" t="s">
        <v>54</v>
      </c>
      <c r="T3967" s="2" t="s">
        <v>55</v>
      </c>
      <c r="U3967" s="2" t="s">
        <v>97</v>
      </c>
      <c r="V3967" s="2"/>
      <c r="W3967">
        <v>75000</v>
      </c>
      <c r="X3967">
        <v>0</v>
      </c>
      <c r="Y3967">
        <v>0</v>
      </c>
      <c r="Z3967">
        <v>75000</v>
      </c>
      <c r="AB3967" s="2" t="s">
        <v>57</v>
      </c>
      <c r="AC3967">
        <v>30000</v>
      </c>
      <c r="AD3967">
        <v>45000</v>
      </c>
      <c r="AE3967">
        <v>145000</v>
      </c>
      <c r="AF3967">
        <v>2175</v>
      </c>
      <c r="AG3967" s="2"/>
      <c r="AH3967" s="2"/>
      <c r="AI3967" s="1"/>
      <c r="AJ3967" s="2"/>
      <c r="AK3967" s="2" t="s">
        <v>67</v>
      </c>
      <c r="AM3967" s="2" t="s">
        <v>59</v>
      </c>
      <c r="AP3967" s="2" t="s">
        <v>60</v>
      </c>
      <c r="AQ3967" s="2" t="s">
        <v>41</v>
      </c>
      <c r="AR3967">
        <v>70000</v>
      </c>
      <c r="AS3967" s="2" t="str">
        <f>_xlfn.IFNA(IF(VLOOKUP(all_resi[[#This Row],[No. Waybill]],settle_reconcile[No. Waybill],1,0)="","Recon","Recon"),"-")</f>
        <v>-</v>
      </c>
      <c r="AT3967" s="2">
        <f>all_resi[[#This Row],[Nilai COD]]-all_resi[[#This Row],[COD Fee]]-all_resi[[#This Row],[Total Biaya Setelah Diskon]]</f>
        <v>97825</v>
      </c>
      <c r="AU3967" s="2" t="str">
        <f>IF(all_resi[[#This Row],[Waktu Terima]]="","",_xlfn.DAYS(all_resi[[#This Row],[Waktu Terima]],all_resi[[#This Row],[Tanggal Pengiriman]]))</f>
        <v/>
      </c>
    </row>
    <row r="3968" spans="1:47" x14ac:dyDescent="0.25">
      <c r="A3968" s="2" t="s">
        <v>21253</v>
      </c>
      <c r="B3968" s="1">
        <v>46207</v>
      </c>
      <c r="C3968" s="2" t="s">
        <v>42</v>
      </c>
      <c r="D3968" s="2" t="s">
        <v>43</v>
      </c>
      <c r="E3968" s="2" t="s">
        <v>44</v>
      </c>
      <c r="F3968" s="2" t="s">
        <v>45</v>
      </c>
      <c r="G3968" s="2" t="s">
        <v>46</v>
      </c>
      <c r="H3968" s="2" t="s">
        <v>47</v>
      </c>
      <c r="I3968" s="2" t="s">
        <v>21254</v>
      </c>
      <c r="J3968" s="2" t="s">
        <v>21255</v>
      </c>
      <c r="K3968" s="2" t="s">
        <v>116</v>
      </c>
      <c r="L3968" s="2" t="s">
        <v>1115</v>
      </c>
      <c r="M3968" s="2" t="s">
        <v>21256</v>
      </c>
      <c r="N3968" s="2" t="s">
        <v>21257</v>
      </c>
      <c r="O3968">
        <v>1</v>
      </c>
      <c r="P3968" s="2" t="s">
        <v>53</v>
      </c>
      <c r="Q3968">
        <v>100</v>
      </c>
      <c r="R3968">
        <v>0</v>
      </c>
      <c r="S3968" s="2" t="s">
        <v>54</v>
      </c>
      <c r="T3968" s="2" t="s">
        <v>55</v>
      </c>
      <c r="U3968" s="2" t="s">
        <v>207</v>
      </c>
      <c r="V3968" s="2"/>
      <c r="W3968">
        <v>12000</v>
      </c>
      <c r="X3968">
        <v>0</v>
      </c>
      <c r="Y3968">
        <v>0</v>
      </c>
      <c r="Z3968">
        <v>12000</v>
      </c>
      <c r="AB3968" s="2" t="s">
        <v>57</v>
      </c>
      <c r="AC3968">
        <v>7000</v>
      </c>
      <c r="AD3968">
        <v>5000</v>
      </c>
      <c r="AE3968">
        <v>82000</v>
      </c>
      <c r="AF3968">
        <v>1230</v>
      </c>
      <c r="AG3968" s="2"/>
      <c r="AH3968" s="2"/>
      <c r="AI3968" s="1"/>
      <c r="AJ3968" s="2"/>
      <c r="AK3968" s="2" t="s">
        <v>67</v>
      </c>
      <c r="AM3968" s="2" t="s">
        <v>59</v>
      </c>
      <c r="AP3968" s="2" t="s">
        <v>60</v>
      </c>
      <c r="AQ3968" s="2" t="s">
        <v>41</v>
      </c>
      <c r="AR3968">
        <v>70000</v>
      </c>
      <c r="AS3968" s="2" t="str">
        <f>_xlfn.IFNA(IF(VLOOKUP(all_resi[[#This Row],[No. Waybill]],settle_reconcile[No. Waybill],1,0)="","Recon","Recon"),"-")</f>
        <v>-</v>
      </c>
      <c r="AT3968" s="2">
        <f>all_resi[[#This Row],[Nilai COD]]-all_resi[[#This Row],[COD Fee]]-all_resi[[#This Row],[Total Biaya Setelah Diskon]]</f>
        <v>75770</v>
      </c>
      <c r="AU3968" s="2" t="str">
        <f>IF(all_resi[[#This Row],[Waktu Terima]]="","",_xlfn.DAYS(all_resi[[#This Row],[Waktu Terima]],all_resi[[#This Row],[Tanggal Pengiriman]]))</f>
        <v/>
      </c>
    </row>
    <row r="3969" spans="1:47" x14ac:dyDescent="0.25">
      <c r="A3969" s="2" t="s">
        <v>21258</v>
      </c>
      <c r="B3969" s="1">
        <v>46207</v>
      </c>
      <c r="C3969" s="2" t="s">
        <v>42</v>
      </c>
      <c r="D3969" s="2" t="s">
        <v>43</v>
      </c>
      <c r="E3969" s="2" t="s">
        <v>44</v>
      </c>
      <c r="F3969" s="2" t="s">
        <v>45</v>
      </c>
      <c r="G3969" s="2" t="s">
        <v>46</v>
      </c>
      <c r="H3969" s="2" t="s">
        <v>47</v>
      </c>
      <c r="I3969" s="2" t="s">
        <v>21259</v>
      </c>
      <c r="J3969" s="2" t="s">
        <v>21260</v>
      </c>
      <c r="K3969" s="2" t="s">
        <v>156</v>
      </c>
      <c r="L3969" s="2" t="s">
        <v>606</v>
      </c>
      <c r="M3969" s="2" t="s">
        <v>1590</v>
      </c>
      <c r="N3969" s="2" t="s">
        <v>21261</v>
      </c>
      <c r="O3969">
        <v>1</v>
      </c>
      <c r="P3969" s="2" t="s">
        <v>53</v>
      </c>
      <c r="Q3969">
        <v>100</v>
      </c>
      <c r="R3969">
        <v>0</v>
      </c>
      <c r="S3969" s="2" t="s">
        <v>54</v>
      </c>
      <c r="T3969" s="2" t="s">
        <v>55</v>
      </c>
      <c r="U3969" s="2" t="s">
        <v>207</v>
      </c>
      <c r="V3969" s="2"/>
      <c r="W3969">
        <v>64000</v>
      </c>
      <c r="X3969">
        <v>0</v>
      </c>
      <c r="Y3969">
        <v>0</v>
      </c>
      <c r="Z3969">
        <v>64000</v>
      </c>
      <c r="AB3969" s="2" t="s">
        <v>57</v>
      </c>
      <c r="AC3969">
        <v>25600</v>
      </c>
      <c r="AD3969">
        <v>38400</v>
      </c>
      <c r="AE3969">
        <v>134000</v>
      </c>
      <c r="AF3969">
        <v>2010</v>
      </c>
      <c r="AG3969" s="2"/>
      <c r="AH3969" s="2"/>
      <c r="AI3969" s="1"/>
      <c r="AJ3969" s="2"/>
      <c r="AK3969" s="2" t="s">
        <v>67</v>
      </c>
      <c r="AM3969" s="2" t="s">
        <v>59</v>
      </c>
      <c r="AP3969" s="2" t="s">
        <v>60</v>
      </c>
      <c r="AQ3969" s="2" t="s">
        <v>41</v>
      </c>
      <c r="AR3969">
        <v>70000</v>
      </c>
      <c r="AS3969" s="2" t="str">
        <f>_xlfn.IFNA(IF(VLOOKUP(all_resi[[#This Row],[No. Waybill]],settle_reconcile[No. Waybill],1,0)="","Recon","Recon"),"-")</f>
        <v>-</v>
      </c>
      <c r="AT3969" s="2">
        <f>all_resi[[#This Row],[Nilai COD]]-all_resi[[#This Row],[COD Fee]]-all_resi[[#This Row],[Total Biaya Setelah Diskon]]</f>
        <v>93590</v>
      </c>
      <c r="AU3969" s="2" t="str">
        <f>IF(all_resi[[#This Row],[Waktu Terima]]="","",_xlfn.DAYS(all_resi[[#This Row],[Waktu Terima]],all_resi[[#This Row],[Tanggal Pengiriman]]))</f>
        <v/>
      </c>
    </row>
    <row r="3970" spans="1:47" x14ac:dyDescent="0.25">
      <c r="A3970" s="2" t="s">
        <v>19773</v>
      </c>
      <c r="B3970" s="1">
        <v>46207</v>
      </c>
      <c r="C3970" s="2" t="s">
        <v>42</v>
      </c>
      <c r="D3970" s="2" t="s">
        <v>43</v>
      </c>
      <c r="E3970" s="2" t="s">
        <v>44</v>
      </c>
      <c r="F3970" s="2" t="s">
        <v>45</v>
      </c>
      <c r="G3970" s="2" t="s">
        <v>46</v>
      </c>
      <c r="H3970" s="2" t="s">
        <v>47</v>
      </c>
      <c r="I3970" s="2" t="s">
        <v>19774</v>
      </c>
      <c r="J3970" s="2" t="s">
        <v>21262</v>
      </c>
      <c r="K3970" s="2" t="s">
        <v>116</v>
      </c>
      <c r="L3970" s="2" t="s">
        <v>317</v>
      </c>
      <c r="M3970" s="2" t="s">
        <v>8418</v>
      </c>
      <c r="N3970" s="2" t="s">
        <v>21263</v>
      </c>
      <c r="O3970">
        <v>1</v>
      </c>
      <c r="P3970" s="2" t="s">
        <v>53</v>
      </c>
      <c r="Q3970">
        <v>100</v>
      </c>
      <c r="R3970">
        <v>0</v>
      </c>
      <c r="S3970" s="2" t="s">
        <v>54</v>
      </c>
      <c r="T3970" s="2" t="s">
        <v>55</v>
      </c>
      <c r="U3970" s="2" t="s">
        <v>207</v>
      </c>
      <c r="V3970" s="2"/>
      <c r="W3970">
        <v>12000</v>
      </c>
      <c r="X3970">
        <v>0</v>
      </c>
      <c r="Y3970">
        <v>0</v>
      </c>
      <c r="Z3970">
        <v>12000</v>
      </c>
      <c r="AB3970" s="2" t="s">
        <v>57</v>
      </c>
      <c r="AC3970">
        <v>7000</v>
      </c>
      <c r="AD3970">
        <v>5000</v>
      </c>
      <c r="AE3970">
        <v>82000</v>
      </c>
      <c r="AF3970">
        <v>1230</v>
      </c>
      <c r="AG3970" s="2" t="s">
        <v>19774</v>
      </c>
      <c r="AH3970" s="2"/>
      <c r="AI3970" s="1">
        <v>46208</v>
      </c>
      <c r="AJ3970" s="2"/>
      <c r="AK3970" s="2" t="s">
        <v>58</v>
      </c>
      <c r="AM3970" s="2" t="s">
        <v>59</v>
      </c>
      <c r="AP3970" s="2" t="s">
        <v>60</v>
      </c>
      <c r="AQ3970" s="2" t="s">
        <v>41</v>
      </c>
      <c r="AR3970">
        <v>70000</v>
      </c>
      <c r="AS3970" s="2" t="str">
        <f>_xlfn.IFNA(IF(VLOOKUP(all_resi[[#This Row],[No. Waybill]],settle_reconcile[No. Waybill],1,0)="","Recon","Recon"),"-")</f>
        <v>Recon</v>
      </c>
      <c r="AT3970" s="2">
        <f>all_resi[[#This Row],[Nilai COD]]-all_resi[[#This Row],[COD Fee]]-all_resi[[#This Row],[Total Biaya Setelah Diskon]]</f>
        <v>75770</v>
      </c>
      <c r="AU3970" s="2">
        <f>IF(all_resi[[#This Row],[Waktu Terima]]="","",_xlfn.DAYS(all_resi[[#This Row],[Waktu Terima]],all_resi[[#This Row],[Tanggal Pengiriman]]))</f>
        <v>1</v>
      </c>
    </row>
    <row r="3971" spans="1:47" x14ac:dyDescent="0.25">
      <c r="A3971" s="2" t="s">
        <v>21264</v>
      </c>
      <c r="B3971" s="1">
        <v>46207</v>
      </c>
      <c r="C3971" s="2" t="s">
        <v>42</v>
      </c>
      <c r="D3971" s="2" t="s">
        <v>43</v>
      </c>
      <c r="E3971" s="2" t="s">
        <v>44</v>
      </c>
      <c r="F3971" s="2" t="s">
        <v>45</v>
      </c>
      <c r="G3971" s="2" t="s">
        <v>46</v>
      </c>
      <c r="H3971" s="2" t="s">
        <v>47</v>
      </c>
      <c r="I3971" s="2" t="s">
        <v>21265</v>
      </c>
      <c r="J3971" s="2" t="s">
        <v>21266</v>
      </c>
      <c r="K3971" s="2" t="s">
        <v>143</v>
      </c>
      <c r="L3971" s="2" t="s">
        <v>3582</v>
      </c>
      <c r="M3971" s="2" t="s">
        <v>21267</v>
      </c>
      <c r="N3971" s="2" t="s">
        <v>21268</v>
      </c>
      <c r="O3971">
        <v>1</v>
      </c>
      <c r="P3971" s="2" t="s">
        <v>53</v>
      </c>
      <c r="Q3971">
        <v>100</v>
      </c>
      <c r="R3971">
        <v>0</v>
      </c>
      <c r="S3971" s="2" t="s">
        <v>54</v>
      </c>
      <c r="T3971" s="2" t="s">
        <v>55</v>
      </c>
      <c r="U3971" s="2" t="s">
        <v>207</v>
      </c>
      <c r="V3971" s="2"/>
      <c r="W3971">
        <v>25000</v>
      </c>
      <c r="X3971">
        <v>0</v>
      </c>
      <c r="Y3971">
        <v>0</v>
      </c>
      <c r="Z3971">
        <v>25000</v>
      </c>
      <c r="AB3971" s="2" t="s">
        <v>57</v>
      </c>
      <c r="AC3971">
        <v>10000</v>
      </c>
      <c r="AD3971">
        <v>15000</v>
      </c>
      <c r="AE3971">
        <v>0</v>
      </c>
      <c r="AF3971">
        <v>0</v>
      </c>
      <c r="AG3971" s="2" t="s">
        <v>21265</v>
      </c>
      <c r="AH3971" s="2"/>
      <c r="AI3971" s="1">
        <v>46209</v>
      </c>
      <c r="AJ3971" s="2"/>
      <c r="AK3971" s="2" t="s">
        <v>58</v>
      </c>
      <c r="AM3971" s="2" t="s">
        <v>59</v>
      </c>
      <c r="AP3971" s="2" t="s">
        <v>60</v>
      </c>
      <c r="AQ3971" s="2" t="s">
        <v>98</v>
      </c>
      <c r="AR3971">
        <v>-25000</v>
      </c>
      <c r="AS3971" s="2" t="str">
        <f>_xlfn.IFNA(IF(VLOOKUP(all_resi[[#This Row],[No. Waybill]],settle_reconcile[No. Waybill],1,0)="","Recon","Recon"),"-")</f>
        <v>-</v>
      </c>
      <c r="AT3971" s="2">
        <f>all_resi[[#This Row],[Nilai COD]]-all_resi[[#This Row],[COD Fee]]-all_resi[[#This Row],[Total Biaya Setelah Diskon]]</f>
        <v>-15000</v>
      </c>
      <c r="AU3971" s="2">
        <f>IF(all_resi[[#This Row],[Waktu Terima]]="","",_xlfn.DAYS(all_resi[[#This Row],[Waktu Terima]],all_resi[[#This Row],[Tanggal Pengiriman]]))</f>
        <v>2</v>
      </c>
    </row>
    <row r="3972" spans="1:47" x14ac:dyDescent="0.25">
      <c r="A3972" s="2" t="s">
        <v>19989</v>
      </c>
      <c r="B3972" s="1">
        <v>46207</v>
      </c>
      <c r="C3972" s="2" t="s">
        <v>42</v>
      </c>
      <c r="D3972" s="2" t="s">
        <v>43</v>
      </c>
      <c r="E3972" s="2" t="s">
        <v>44</v>
      </c>
      <c r="F3972" s="2" t="s">
        <v>45</v>
      </c>
      <c r="G3972" s="2" t="s">
        <v>46</v>
      </c>
      <c r="H3972" s="2" t="s">
        <v>47</v>
      </c>
      <c r="I3972" s="2" t="s">
        <v>19990</v>
      </c>
      <c r="J3972" s="2" t="s">
        <v>21269</v>
      </c>
      <c r="K3972" s="2" t="s">
        <v>137</v>
      </c>
      <c r="L3972" s="2" t="s">
        <v>1348</v>
      </c>
      <c r="M3972" s="2" t="s">
        <v>21270</v>
      </c>
      <c r="N3972" s="2" t="s">
        <v>21271</v>
      </c>
      <c r="O3972">
        <v>1</v>
      </c>
      <c r="P3972" s="2" t="s">
        <v>53</v>
      </c>
      <c r="Q3972">
        <v>100</v>
      </c>
      <c r="R3972">
        <v>0</v>
      </c>
      <c r="S3972" s="2" t="s">
        <v>54</v>
      </c>
      <c r="T3972" s="2" t="s">
        <v>55</v>
      </c>
      <c r="U3972" s="2" t="s">
        <v>207</v>
      </c>
      <c r="V3972" s="2"/>
      <c r="W3972">
        <v>24000</v>
      </c>
      <c r="X3972">
        <v>0</v>
      </c>
      <c r="Y3972">
        <v>0</v>
      </c>
      <c r="Z3972">
        <v>24000</v>
      </c>
      <c r="AB3972" s="2" t="s">
        <v>57</v>
      </c>
      <c r="AC3972">
        <v>15000</v>
      </c>
      <c r="AD3972">
        <v>9000</v>
      </c>
      <c r="AE3972">
        <v>84000</v>
      </c>
      <c r="AF3972">
        <v>1260</v>
      </c>
      <c r="AG3972" s="2" t="s">
        <v>19990</v>
      </c>
      <c r="AH3972" s="2"/>
      <c r="AI3972" s="1">
        <v>46210</v>
      </c>
      <c r="AJ3972" s="2"/>
      <c r="AK3972" s="2" t="s">
        <v>58</v>
      </c>
      <c r="AM3972" s="2" t="s">
        <v>59</v>
      </c>
      <c r="AP3972" s="2" t="s">
        <v>60</v>
      </c>
      <c r="AQ3972" s="2" t="s">
        <v>41</v>
      </c>
      <c r="AR3972">
        <v>60000</v>
      </c>
      <c r="AS3972" s="2" t="str">
        <f>_xlfn.IFNA(IF(VLOOKUP(all_resi[[#This Row],[No. Waybill]],settle_reconcile[No. Waybill],1,0)="","Recon","Recon"),"-")</f>
        <v>Recon</v>
      </c>
      <c r="AT3972" s="2">
        <f>all_resi[[#This Row],[Nilai COD]]-all_resi[[#This Row],[COD Fee]]-all_resi[[#This Row],[Total Biaya Setelah Diskon]]</f>
        <v>73740</v>
      </c>
      <c r="AU3972" s="2">
        <f>IF(all_resi[[#This Row],[Waktu Terima]]="","",_xlfn.DAYS(all_resi[[#This Row],[Waktu Terima]],all_resi[[#This Row],[Tanggal Pengiriman]]))</f>
        <v>3</v>
      </c>
    </row>
    <row r="3973" spans="1:47" x14ac:dyDescent="0.25">
      <c r="A3973" s="2" t="s">
        <v>21272</v>
      </c>
      <c r="B3973" s="1">
        <v>46207</v>
      </c>
      <c r="C3973" s="2" t="s">
        <v>42</v>
      </c>
      <c r="D3973" s="2" t="s">
        <v>43</v>
      </c>
      <c r="E3973" s="2" t="s">
        <v>44</v>
      </c>
      <c r="F3973" s="2" t="s">
        <v>45</v>
      </c>
      <c r="G3973" s="2" t="s">
        <v>46</v>
      </c>
      <c r="H3973" s="2" t="s">
        <v>80</v>
      </c>
      <c r="I3973" s="2" t="s">
        <v>21273</v>
      </c>
      <c r="J3973" s="2" t="s">
        <v>21274</v>
      </c>
      <c r="K3973" s="2" t="s">
        <v>75</v>
      </c>
      <c r="L3973" s="2" t="s">
        <v>2759</v>
      </c>
      <c r="M3973" s="2" t="s">
        <v>21275</v>
      </c>
      <c r="N3973" s="2" t="s">
        <v>21276</v>
      </c>
      <c r="O3973">
        <v>1</v>
      </c>
      <c r="P3973" s="2" t="s">
        <v>53</v>
      </c>
      <c r="Q3973">
        <v>100</v>
      </c>
      <c r="R3973">
        <v>0</v>
      </c>
      <c r="S3973" s="2" t="s">
        <v>54</v>
      </c>
      <c r="T3973" s="2" t="s">
        <v>55</v>
      </c>
      <c r="U3973" s="2" t="s">
        <v>154</v>
      </c>
      <c r="V3973" s="2"/>
      <c r="W3973">
        <v>61000</v>
      </c>
      <c r="X3973">
        <v>0</v>
      </c>
      <c r="Y3973">
        <v>0</v>
      </c>
      <c r="Z3973">
        <v>61000</v>
      </c>
      <c r="AB3973" s="2" t="s">
        <v>57</v>
      </c>
      <c r="AC3973">
        <v>24400</v>
      </c>
      <c r="AD3973">
        <v>36600</v>
      </c>
      <c r="AE3973">
        <v>161000</v>
      </c>
      <c r="AF3973">
        <v>2415</v>
      </c>
      <c r="AG3973" s="2"/>
      <c r="AH3973" s="2"/>
      <c r="AI3973" s="1"/>
      <c r="AJ3973" s="2" t="s">
        <v>87</v>
      </c>
      <c r="AK3973" s="2" t="s">
        <v>67</v>
      </c>
      <c r="AM3973" s="2" t="s">
        <v>59</v>
      </c>
      <c r="AP3973" s="2" t="s">
        <v>60</v>
      </c>
      <c r="AQ3973" s="2" t="s">
        <v>41</v>
      </c>
      <c r="AR3973">
        <v>100000</v>
      </c>
      <c r="AS3973" s="2" t="str">
        <f>_xlfn.IFNA(IF(VLOOKUP(all_resi[[#This Row],[No. Waybill]],settle_reconcile[No. Waybill],1,0)="","Recon","Recon"),"-")</f>
        <v>-</v>
      </c>
      <c r="AT3973" s="2">
        <f>all_resi[[#This Row],[Nilai COD]]-all_resi[[#This Row],[COD Fee]]-all_resi[[#This Row],[Total Biaya Setelah Diskon]]</f>
        <v>121985</v>
      </c>
      <c r="AU3973" s="2" t="str">
        <f>IF(all_resi[[#This Row],[Waktu Terima]]="","",_xlfn.DAYS(all_resi[[#This Row],[Waktu Terima]],all_resi[[#This Row],[Tanggal Pengiriman]]))</f>
        <v/>
      </c>
    </row>
    <row r="3974" spans="1:47" x14ac:dyDescent="0.25">
      <c r="A3974" s="2" t="s">
        <v>21277</v>
      </c>
      <c r="B3974" s="1">
        <v>46207</v>
      </c>
      <c r="C3974" s="2" t="s">
        <v>42</v>
      </c>
      <c r="D3974" s="2" t="s">
        <v>43</v>
      </c>
      <c r="E3974" s="2" t="s">
        <v>44</v>
      </c>
      <c r="F3974" s="2" t="s">
        <v>45</v>
      </c>
      <c r="G3974" s="2" t="s">
        <v>46</v>
      </c>
      <c r="H3974" s="2" t="s">
        <v>47</v>
      </c>
      <c r="I3974" s="2" t="s">
        <v>21278</v>
      </c>
      <c r="J3974" s="2" t="s">
        <v>21279</v>
      </c>
      <c r="K3974" s="2" t="s">
        <v>177</v>
      </c>
      <c r="L3974" s="2" t="s">
        <v>862</v>
      </c>
      <c r="M3974" s="2" t="s">
        <v>863</v>
      </c>
      <c r="N3974" s="2" t="s">
        <v>21280</v>
      </c>
      <c r="O3974">
        <v>1</v>
      </c>
      <c r="P3974" s="2" t="s">
        <v>53</v>
      </c>
      <c r="Q3974">
        <v>100</v>
      </c>
      <c r="R3974">
        <v>0</v>
      </c>
      <c r="S3974" s="2" t="s">
        <v>54</v>
      </c>
      <c r="T3974" s="2" t="s">
        <v>55</v>
      </c>
      <c r="U3974" s="2" t="s">
        <v>207</v>
      </c>
      <c r="V3974" s="2"/>
      <c r="W3974">
        <v>114000</v>
      </c>
      <c r="X3974">
        <v>0</v>
      </c>
      <c r="Y3974">
        <v>0</v>
      </c>
      <c r="Z3974">
        <v>114000</v>
      </c>
      <c r="AB3974" s="2" t="s">
        <v>57</v>
      </c>
      <c r="AC3974">
        <v>45600</v>
      </c>
      <c r="AD3974">
        <v>68400</v>
      </c>
      <c r="AE3974">
        <v>184000</v>
      </c>
      <c r="AF3974">
        <v>2760</v>
      </c>
      <c r="AG3974" s="2" t="s">
        <v>21278</v>
      </c>
      <c r="AH3974" s="2"/>
      <c r="AI3974" s="1">
        <v>46212</v>
      </c>
      <c r="AJ3974" s="2"/>
      <c r="AK3974" s="2" t="s">
        <v>58</v>
      </c>
      <c r="AM3974" s="2" t="s">
        <v>59</v>
      </c>
      <c r="AP3974" s="2" t="s">
        <v>60</v>
      </c>
      <c r="AQ3974" s="2" t="s">
        <v>41</v>
      </c>
      <c r="AR3974">
        <v>70000</v>
      </c>
      <c r="AS3974" s="2" t="str">
        <f>_xlfn.IFNA(IF(VLOOKUP(all_resi[[#This Row],[No. Waybill]],settle_reconcile[No. Waybill],1,0)="","Recon","Recon"),"-")</f>
        <v>-</v>
      </c>
      <c r="AT3974" s="2">
        <f>all_resi[[#This Row],[Nilai COD]]-all_resi[[#This Row],[COD Fee]]-all_resi[[#This Row],[Total Biaya Setelah Diskon]]</f>
        <v>112840</v>
      </c>
      <c r="AU3974" s="2">
        <f>IF(all_resi[[#This Row],[Waktu Terima]]="","",_xlfn.DAYS(all_resi[[#This Row],[Waktu Terima]],all_resi[[#This Row],[Tanggal Pengiriman]]))</f>
        <v>5</v>
      </c>
    </row>
    <row r="3975" spans="1:47" x14ac:dyDescent="0.25">
      <c r="A3975" s="2" t="s">
        <v>21281</v>
      </c>
      <c r="B3975" s="1">
        <v>46207</v>
      </c>
      <c r="C3975" s="2" t="s">
        <v>42</v>
      </c>
      <c r="D3975" s="2" t="s">
        <v>43</v>
      </c>
      <c r="E3975" s="2" t="s">
        <v>44</v>
      </c>
      <c r="F3975" s="2" t="s">
        <v>45</v>
      </c>
      <c r="G3975" s="2" t="s">
        <v>46</v>
      </c>
      <c r="H3975" s="2" t="s">
        <v>47</v>
      </c>
      <c r="I3975" s="2" t="s">
        <v>21282</v>
      </c>
      <c r="J3975" s="2" t="s">
        <v>21283</v>
      </c>
      <c r="K3975" s="2" t="s">
        <v>75</v>
      </c>
      <c r="L3975" s="2" t="s">
        <v>76</v>
      </c>
      <c r="M3975" s="2" t="s">
        <v>77</v>
      </c>
      <c r="N3975" s="2" t="s">
        <v>21284</v>
      </c>
      <c r="O3975">
        <v>1</v>
      </c>
      <c r="P3975" s="2" t="s">
        <v>53</v>
      </c>
      <c r="Q3975">
        <v>100</v>
      </c>
      <c r="R3975">
        <v>0</v>
      </c>
      <c r="S3975" s="2" t="s">
        <v>54</v>
      </c>
      <c r="T3975" s="2" t="s">
        <v>55</v>
      </c>
      <c r="U3975" s="2" t="s">
        <v>207</v>
      </c>
      <c r="V3975" s="2"/>
      <c r="W3975">
        <v>53000</v>
      </c>
      <c r="X3975">
        <v>0</v>
      </c>
      <c r="Y3975">
        <v>0</v>
      </c>
      <c r="Z3975">
        <v>53000</v>
      </c>
      <c r="AB3975" s="2" t="s">
        <v>57</v>
      </c>
      <c r="AC3975">
        <v>21200</v>
      </c>
      <c r="AD3975">
        <v>31800</v>
      </c>
      <c r="AE3975">
        <v>123000</v>
      </c>
      <c r="AF3975">
        <v>1845</v>
      </c>
      <c r="AG3975" s="2"/>
      <c r="AH3975" s="2"/>
      <c r="AI3975" s="1"/>
      <c r="AJ3975" s="2"/>
      <c r="AK3975" s="2" t="s">
        <v>67</v>
      </c>
      <c r="AM3975" s="2" t="s">
        <v>59</v>
      </c>
      <c r="AP3975" s="2" t="s">
        <v>60</v>
      </c>
      <c r="AQ3975" s="2" t="s">
        <v>41</v>
      </c>
      <c r="AR3975">
        <v>70000</v>
      </c>
      <c r="AS3975" s="2" t="str">
        <f>_xlfn.IFNA(IF(VLOOKUP(all_resi[[#This Row],[No. Waybill]],settle_reconcile[No. Waybill],1,0)="","Recon","Recon"),"-")</f>
        <v>-</v>
      </c>
      <c r="AT3975" s="2">
        <f>all_resi[[#This Row],[Nilai COD]]-all_resi[[#This Row],[COD Fee]]-all_resi[[#This Row],[Total Biaya Setelah Diskon]]</f>
        <v>89355</v>
      </c>
      <c r="AU3975" s="2" t="str">
        <f>IF(all_resi[[#This Row],[Waktu Terima]]="","",_xlfn.DAYS(all_resi[[#This Row],[Waktu Terima]],all_resi[[#This Row],[Tanggal Pengiriman]]))</f>
        <v/>
      </c>
    </row>
    <row r="3976" spans="1:47" x14ac:dyDescent="0.25">
      <c r="A3976" s="2" t="s">
        <v>21285</v>
      </c>
      <c r="B3976" s="1">
        <v>46207</v>
      </c>
      <c r="C3976" s="2" t="s">
        <v>42</v>
      </c>
      <c r="D3976" s="2" t="s">
        <v>43</v>
      </c>
      <c r="E3976" s="2" t="s">
        <v>44</v>
      </c>
      <c r="F3976" s="2" t="s">
        <v>45</v>
      </c>
      <c r="G3976" s="2" t="s">
        <v>46</v>
      </c>
      <c r="H3976" s="2" t="s">
        <v>47</v>
      </c>
      <c r="I3976" s="2" t="s">
        <v>21286</v>
      </c>
      <c r="J3976" s="2" t="s">
        <v>21287</v>
      </c>
      <c r="K3976" s="2" t="s">
        <v>209</v>
      </c>
      <c r="L3976" s="2" t="s">
        <v>573</v>
      </c>
      <c r="M3976" s="2" t="s">
        <v>21288</v>
      </c>
      <c r="N3976" s="2" t="s">
        <v>21289</v>
      </c>
      <c r="O3976">
        <v>1</v>
      </c>
      <c r="P3976" s="2" t="s">
        <v>53</v>
      </c>
      <c r="Q3976">
        <v>100</v>
      </c>
      <c r="R3976">
        <v>0</v>
      </c>
      <c r="S3976" s="2" t="s">
        <v>54</v>
      </c>
      <c r="T3976" s="2" t="s">
        <v>55</v>
      </c>
      <c r="U3976" s="2" t="s">
        <v>207</v>
      </c>
      <c r="V3976" s="2"/>
      <c r="W3976">
        <v>48000</v>
      </c>
      <c r="X3976">
        <v>0</v>
      </c>
      <c r="Y3976">
        <v>0</v>
      </c>
      <c r="Z3976">
        <v>48000</v>
      </c>
      <c r="AB3976" s="2" t="s">
        <v>57</v>
      </c>
      <c r="AC3976">
        <v>19200</v>
      </c>
      <c r="AD3976">
        <v>28800</v>
      </c>
      <c r="AE3976">
        <v>118000</v>
      </c>
      <c r="AF3976">
        <v>1770</v>
      </c>
      <c r="AG3976" s="2" t="s">
        <v>21286</v>
      </c>
      <c r="AH3976" s="2"/>
      <c r="AI3976" s="1">
        <v>46211</v>
      </c>
      <c r="AJ3976" s="2"/>
      <c r="AK3976" s="2" t="s">
        <v>58</v>
      </c>
      <c r="AM3976" s="2" t="s">
        <v>59</v>
      </c>
      <c r="AP3976" s="2" t="s">
        <v>60</v>
      </c>
      <c r="AQ3976" s="2" t="s">
        <v>41</v>
      </c>
      <c r="AR3976">
        <v>70000</v>
      </c>
      <c r="AS3976" s="2" t="str">
        <f>_xlfn.IFNA(IF(VLOOKUP(all_resi[[#This Row],[No. Waybill]],settle_reconcile[No. Waybill],1,0)="","Recon","Recon"),"-")</f>
        <v>-</v>
      </c>
      <c r="AT3976" s="2">
        <f>all_resi[[#This Row],[Nilai COD]]-all_resi[[#This Row],[COD Fee]]-all_resi[[#This Row],[Total Biaya Setelah Diskon]]</f>
        <v>87430</v>
      </c>
      <c r="AU3976" s="2">
        <f>IF(all_resi[[#This Row],[Waktu Terima]]="","",_xlfn.DAYS(all_resi[[#This Row],[Waktu Terima]],all_resi[[#This Row],[Tanggal Pengiriman]]))</f>
        <v>4</v>
      </c>
    </row>
    <row r="3977" spans="1:47" x14ac:dyDescent="0.25">
      <c r="A3977" s="2" t="s">
        <v>19983</v>
      </c>
      <c r="B3977" s="1">
        <v>46207</v>
      </c>
      <c r="C3977" s="2" t="s">
        <v>42</v>
      </c>
      <c r="D3977" s="2" t="s">
        <v>43</v>
      </c>
      <c r="E3977" s="2" t="s">
        <v>44</v>
      </c>
      <c r="F3977" s="2" t="s">
        <v>45</v>
      </c>
      <c r="G3977" s="2" t="s">
        <v>46</v>
      </c>
      <c r="H3977" s="2" t="s">
        <v>47</v>
      </c>
      <c r="I3977" s="2" t="s">
        <v>19984</v>
      </c>
      <c r="J3977" s="2" t="s">
        <v>21290</v>
      </c>
      <c r="K3977" s="2" t="s">
        <v>171</v>
      </c>
      <c r="L3977" s="2" t="s">
        <v>172</v>
      </c>
      <c r="M3977" s="2" t="s">
        <v>1493</v>
      </c>
      <c r="N3977" s="2" t="s">
        <v>21291</v>
      </c>
      <c r="O3977">
        <v>1</v>
      </c>
      <c r="P3977" s="2" t="s">
        <v>53</v>
      </c>
      <c r="Q3977">
        <v>100</v>
      </c>
      <c r="R3977">
        <v>0</v>
      </c>
      <c r="S3977" s="2" t="s">
        <v>54</v>
      </c>
      <c r="T3977" s="2" t="s">
        <v>55</v>
      </c>
      <c r="U3977" s="2" t="s">
        <v>207</v>
      </c>
      <c r="V3977" s="2"/>
      <c r="W3977">
        <v>30000</v>
      </c>
      <c r="X3977">
        <v>0</v>
      </c>
      <c r="Y3977">
        <v>0</v>
      </c>
      <c r="Z3977">
        <v>30000</v>
      </c>
      <c r="AB3977" s="2" t="s">
        <v>57</v>
      </c>
      <c r="AC3977">
        <v>12000</v>
      </c>
      <c r="AD3977">
        <v>18000</v>
      </c>
      <c r="AE3977">
        <v>100000</v>
      </c>
      <c r="AF3977">
        <v>1500</v>
      </c>
      <c r="AG3977" s="2" t="s">
        <v>19984</v>
      </c>
      <c r="AH3977" s="2"/>
      <c r="AI3977" s="1">
        <v>46210</v>
      </c>
      <c r="AJ3977" s="2"/>
      <c r="AK3977" s="2" t="s">
        <v>58</v>
      </c>
      <c r="AM3977" s="2" t="s">
        <v>59</v>
      </c>
      <c r="AP3977" s="2" t="s">
        <v>60</v>
      </c>
      <c r="AQ3977" s="2" t="s">
        <v>41</v>
      </c>
      <c r="AR3977">
        <v>70000</v>
      </c>
      <c r="AS3977" s="2" t="str">
        <f>_xlfn.IFNA(IF(VLOOKUP(all_resi[[#This Row],[No. Waybill]],settle_reconcile[No. Waybill],1,0)="","Recon","Recon"),"-")</f>
        <v>Recon</v>
      </c>
      <c r="AT3977" s="2">
        <f>all_resi[[#This Row],[Nilai COD]]-all_resi[[#This Row],[COD Fee]]-all_resi[[#This Row],[Total Biaya Setelah Diskon]]</f>
        <v>80500</v>
      </c>
      <c r="AU3977" s="2">
        <f>IF(all_resi[[#This Row],[Waktu Terima]]="","",_xlfn.DAYS(all_resi[[#This Row],[Waktu Terima]],all_resi[[#This Row],[Tanggal Pengiriman]]))</f>
        <v>3</v>
      </c>
    </row>
    <row r="3978" spans="1:47" x14ac:dyDescent="0.25">
      <c r="A3978" s="2" t="s">
        <v>21292</v>
      </c>
      <c r="B3978" s="1">
        <v>46207</v>
      </c>
      <c r="C3978" s="2" t="s">
        <v>42</v>
      </c>
      <c r="D3978" s="2" t="s">
        <v>43</v>
      </c>
      <c r="E3978" s="2" t="s">
        <v>44</v>
      </c>
      <c r="F3978" s="2" t="s">
        <v>45</v>
      </c>
      <c r="G3978" s="2" t="s">
        <v>46</v>
      </c>
      <c r="H3978" s="2" t="s">
        <v>80</v>
      </c>
      <c r="I3978" s="2" t="s">
        <v>21293</v>
      </c>
      <c r="J3978" s="2" t="s">
        <v>21294</v>
      </c>
      <c r="K3978" s="2" t="s">
        <v>82</v>
      </c>
      <c r="L3978" s="2" t="s">
        <v>83</v>
      </c>
      <c r="M3978" s="2" t="s">
        <v>1105</v>
      </c>
      <c r="N3978" s="2" t="s">
        <v>21295</v>
      </c>
      <c r="O3978">
        <v>1</v>
      </c>
      <c r="P3978" s="2" t="s">
        <v>53</v>
      </c>
      <c r="Q3978">
        <v>100</v>
      </c>
      <c r="R3978">
        <v>0</v>
      </c>
      <c r="S3978" s="2" t="s">
        <v>54</v>
      </c>
      <c r="T3978" s="2" t="s">
        <v>55</v>
      </c>
      <c r="U3978" s="2" t="s">
        <v>19002</v>
      </c>
      <c r="V3978" s="2"/>
      <c r="W3978">
        <v>47000</v>
      </c>
      <c r="X3978">
        <v>0</v>
      </c>
      <c r="Y3978">
        <v>0</v>
      </c>
      <c r="Z3978">
        <v>47000</v>
      </c>
      <c r="AB3978" s="2" t="s">
        <v>57</v>
      </c>
      <c r="AC3978">
        <v>18800</v>
      </c>
      <c r="AD3978">
        <v>28200</v>
      </c>
      <c r="AE3978">
        <v>0</v>
      </c>
      <c r="AF3978">
        <v>0</v>
      </c>
      <c r="AG3978" s="2" t="s">
        <v>21296</v>
      </c>
      <c r="AH3978" s="2" t="s">
        <v>21297</v>
      </c>
      <c r="AI3978" s="1">
        <v>46211</v>
      </c>
      <c r="AJ3978" s="2" t="s">
        <v>87</v>
      </c>
      <c r="AK3978" s="2" t="s">
        <v>58</v>
      </c>
      <c r="AM3978" s="2" t="s">
        <v>59</v>
      </c>
      <c r="AP3978" s="2" t="s">
        <v>60</v>
      </c>
      <c r="AQ3978" s="2" t="s">
        <v>98</v>
      </c>
      <c r="AR3978">
        <v>-47000</v>
      </c>
      <c r="AS3978" s="2" t="str">
        <f>_xlfn.IFNA(IF(VLOOKUP(all_resi[[#This Row],[No. Waybill]],settle_reconcile[No. Waybill],1,0)="","Recon","Recon"),"-")</f>
        <v>-</v>
      </c>
      <c r="AT3978" s="2">
        <f>all_resi[[#This Row],[Nilai COD]]-all_resi[[#This Row],[COD Fee]]-all_resi[[#This Row],[Total Biaya Setelah Diskon]]</f>
        <v>-28200</v>
      </c>
      <c r="AU3978" s="2">
        <f>IF(all_resi[[#This Row],[Waktu Terima]]="","",_xlfn.DAYS(all_resi[[#This Row],[Waktu Terima]],all_resi[[#This Row],[Tanggal Pengiriman]]))</f>
        <v>4</v>
      </c>
    </row>
    <row r="3979" spans="1:47" x14ac:dyDescent="0.25">
      <c r="A3979" s="2" t="s">
        <v>21298</v>
      </c>
      <c r="B3979" s="1">
        <v>46207</v>
      </c>
      <c r="C3979" s="2" t="s">
        <v>42</v>
      </c>
      <c r="D3979" s="2" t="s">
        <v>43</v>
      </c>
      <c r="E3979" s="2" t="s">
        <v>44</v>
      </c>
      <c r="F3979" s="2" t="s">
        <v>45</v>
      </c>
      <c r="G3979" s="2" t="s">
        <v>46</v>
      </c>
      <c r="H3979" s="2" t="s">
        <v>80</v>
      </c>
      <c r="I3979" s="2" t="s">
        <v>21299</v>
      </c>
      <c r="J3979" s="2" t="s">
        <v>21300</v>
      </c>
      <c r="K3979" s="2" t="s">
        <v>437</v>
      </c>
      <c r="L3979" s="2" t="s">
        <v>2114</v>
      </c>
      <c r="M3979" s="2" t="s">
        <v>2400</v>
      </c>
      <c r="N3979" s="2" t="s">
        <v>21301</v>
      </c>
      <c r="O3979">
        <v>1</v>
      </c>
      <c r="P3979" s="2" t="s">
        <v>53</v>
      </c>
      <c r="Q3979">
        <v>100</v>
      </c>
      <c r="R3979">
        <v>0</v>
      </c>
      <c r="S3979" s="2" t="s">
        <v>54</v>
      </c>
      <c r="T3979" s="2" t="s">
        <v>55</v>
      </c>
      <c r="U3979" s="2" t="s">
        <v>86</v>
      </c>
      <c r="V3979" s="2"/>
      <c r="W3979">
        <v>44000</v>
      </c>
      <c r="X3979">
        <v>0</v>
      </c>
      <c r="Y3979">
        <v>0</v>
      </c>
      <c r="Z3979">
        <v>44000</v>
      </c>
      <c r="AB3979" s="2" t="s">
        <v>57</v>
      </c>
      <c r="AC3979">
        <v>17600</v>
      </c>
      <c r="AD3979">
        <v>26400</v>
      </c>
      <c r="AE3979">
        <v>108000</v>
      </c>
      <c r="AF3979">
        <v>1620</v>
      </c>
      <c r="AG3979" s="2"/>
      <c r="AH3979" s="2"/>
      <c r="AI3979" s="1"/>
      <c r="AJ3979" s="2" t="s">
        <v>87</v>
      </c>
      <c r="AK3979" s="2" t="s">
        <v>67</v>
      </c>
      <c r="AM3979" s="2" t="s">
        <v>59</v>
      </c>
      <c r="AP3979" s="2" t="s">
        <v>60</v>
      </c>
      <c r="AQ3979" s="2" t="s">
        <v>41</v>
      </c>
      <c r="AR3979">
        <v>64000</v>
      </c>
      <c r="AS3979" s="2" t="str">
        <f>_xlfn.IFNA(IF(VLOOKUP(all_resi[[#This Row],[No. Waybill]],settle_reconcile[No. Waybill],1,0)="","Recon","Recon"),"-")</f>
        <v>-</v>
      </c>
      <c r="AT3979" s="2">
        <f>all_resi[[#This Row],[Nilai COD]]-all_resi[[#This Row],[COD Fee]]-all_resi[[#This Row],[Total Biaya Setelah Diskon]]</f>
        <v>79980</v>
      </c>
      <c r="AU3979" s="2" t="str">
        <f>IF(all_resi[[#This Row],[Waktu Terima]]="","",_xlfn.DAYS(all_resi[[#This Row],[Waktu Terima]],all_resi[[#This Row],[Tanggal Pengiriman]]))</f>
        <v/>
      </c>
    </row>
    <row r="3980" spans="1:47" x14ac:dyDescent="0.25">
      <c r="A3980" s="2" t="s">
        <v>21302</v>
      </c>
      <c r="B3980" s="1">
        <v>46207</v>
      </c>
      <c r="C3980" s="2" t="s">
        <v>42</v>
      </c>
      <c r="D3980" s="2" t="s">
        <v>43</v>
      </c>
      <c r="E3980" s="2" t="s">
        <v>44</v>
      </c>
      <c r="F3980" s="2" t="s">
        <v>45</v>
      </c>
      <c r="G3980" s="2" t="s">
        <v>46</v>
      </c>
      <c r="H3980" s="2" t="s">
        <v>47</v>
      </c>
      <c r="I3980" s="2" t="s">
        <v>21303</v>
      </c>
      <c r="J3980" s="2" t="s">
        <v>21304</v>
      </c>
      <c r="K3980" s="2" t="s">
        <v>49</v>
      </c>
      <c r="L3980" s="2" t="s">
        <v>50</v>
      </c>
      <c r="M3980" s="2" t="s">
        <v>8653</v>
      </c>
      <c r="N3980" s="2" t="s">
        <v>21305</v>
      </c>
      <c r="O3980">
        <v>1</v>
      </c>
      <c r="P3980" s="2" t="s">
        <v>53</v>
      </c>
      <c r="Q3980">
        <v>100</v>
      </c>
      <c r="R3980">
        <v>0</v>
      </c>
      <c r="S3980" s="2" t="s">
        <v>54</v>
      </c>
      <c r="T3980" s="2" t="s">
        <v>55</v>
      </c>
      <c r="U3980" s="2" t="s">
        <v>207</v>
      </c>
      <c r="V3980" s="2"/>
      <c r="W3980">
        <v>74000</v>
      </c>
      <c r="X3980">
        <v>0</v>
      </c>
      <c r="Y3980">
        <v>0</v>
      </c>
      <c r="Z3980">
        <v>74000</v>
      </c>
      <c r="AB3980" s="2" t="s">
        <v>57</v>
      </c>
      <c r="AC3980">
        <v>29600</v>
      </c>
      <c r="AD3980">
        <v>44400</v>
      </c>
      <c r="AE3980">
        <v>144000</v>
      </c>
      <c r="AF3980">
        <v>2160</v>
      </c>
      <c r="AG3980" s="2"/>
      <c r="AH3980" s="2"/>
      <c r="AI3980" s="1"/>
      <c r="AJ3980" s="2"/>
      <c r="AK3980" s="2" t="s">
        <v>67</v>
      </c>
      <c r="AM3980" s="2" t="s">
        <v>59</v>
      </c>
      <c r="AP3980" s="2" t="s">
        <v>60</v>
      </c>
      <c r="AQ3980" s="2" t="s">
        <v>41</v>
      </c>
      <c r="AR3980">
        <v>70000</v>
      </c>
      <c r="AS3980" s="2" t="str">
        <f>_xlfn.IFNA(IF(VLOOKUP(all_resi[[#This Row],[No. Waybill]],settle_reconcile[No. Waybill],1,0)="","Recon","Recon"),"-")</f>
        <v>-</v>
      </c>
      <c r="AT3980" s="2">
        <f>all_resi[[#This Row],[Nilai COD]]-all_resi[[#This Row],[COD Fee]]-all_resi[[#This Row],[Total Biaya Setelah Diskon]]</f>
        <v>97440</v>
      </c>
      <c r="AU3980" s="2" t="str">
        <f>IF(all_resi[[#This Row],[Waktu Terima]]="","",_xlfn.DAYS(all_resi[[#This Row],[Waktu Terima]],all_resi[[#This Row],[Tanggal Pengiriman]]))</f>
        <v/>
      </c>
    </row>
    <row r="3981" spans="1:47" x14ac:dyDescent="0.25">
      <c r="A3981" s="2" t="s">
        <v>21306</v>
      </c>
      <c r="B3981" s="1">
        <v>46207</v>
      </c>
      <c r="C3981" s="2" t="s">
        <v>42</v>
      </c>
      <c r="D3981" s="2" t="s">
        <v>43</v>
      </c>
      <c r="E3981" s="2" t="s">
        <v>44</v>
      </c>
      <c r="F3981" s="2" t="s">
        <v>45</v>
      </c>
      <c r="G3981" s="2" t="s">
        <v>46</v>
      </c>
      <c r="H3981" s="2" t="s">
        <v>47</v>
      </c>
      <c r="I3981" s="2" t="s">
        <v>21307</v>
      </c>
      <c r="J3981" s="2" t="s">
        <v>21308</v>
      </c>
      <c r="K3981" s="2" t="s">
        <v>265</v>
      </c>
      <c r="L3981" s="2" t="s">
        <v>1338</v>
      </c>
      <c r="M3981" s="2" t="s">
        <v>21025</v>
      </c>
      <c r="N3981" s="2" t="s">
        <v>21309</v>
      </c>
      <c r="O3981">
        <v>1</v>
      </c>
      <c r="P3981" s="2" t="s">
        <v>53</v>
      </c>
      <c r="Q3981">
        <v>100</v>
      </c>
      <c r="R3981">
        <v>0</v>
      </c>
      <c r="S3981" s="2" t="s">
        <v>54</v>
      </c>
      <c r="T3981" s="2" t="s">
        <v>55</v>
      </c>
      <c r="U3981" s="2" t="s">
        <v>207</v>
      </c>
      <c r="V3981" s="2"/>
      <c r="W3981">
        <v>49000</v>
      </c>
      <c r="X3981">
        <v>0</v>
      </c>
      <c r="Y3981">
        <v>0</v>
      </c>
      <c r="Z3981">
        <v>49000</v>
      </c>
      <c r="AB3981" s="2" t="s">
        <v>57</v>
      </c>
      <c r="AC3981">
        <v>19600</v>
      </c>
      <c r="AD3981">
        <v>29400</v>
      </c>
      <c r="AE3981">
        <v>119000</v>
      </c>
      <c r="AF3981">
        <v>1785</v>
      </c>
      <c r="AG3981" s="2"/>
      <c r="AH3981" s="2"/>
      <c r="AI3981" s="1"/>
      <c r="AJ3981" s="2"/>
      <c r="AK3981" s="2" t="s">
        <v>67</v>
      </c>
      <c r="AM3981" s="2" t="s">
        <v>59</v>
      </c>
      <c r="AP3981" s="2" t="s">
        <v>60</v>
      </c>
      <c r="AQ3981" s="2" t="s">
        <v>41</v>
      </c>
      <c r="AR3981">
        <v>70000</v>
      </c>
      <c r="AS3981" s="2" t="str">
        <f>_xlfn.IFNA(IF(VLOOKUP(all_resi[[#This Row],[No. Waybill]],settle_reconcile[No. Waybill],1,0)="","Recon","Recon"),"-")</f>
        <v>-</v>
      </c>
      <c r="AT3981" s="2">
        <f>all_resi[[#This Row],[Nilai COD]]-all_resi[[#This Row],[COD Fee]]-all_resi[[#This Row],[Total Biaya Setelah Diskon]]</f>
        <v>87815</v>
      </c>
      <c r="AU3981" s="2" t="str">
        <f>IF(all_resi[[#This Row],[Waktu Terima]]="","",_xlfn.DAYS(all_resi[[#This Row],[Waktu Terima]],all_resi[[#This Row],[Tanggal Pengiriman]]))</f>
        <v/>
      </c>
    </row>
    <row r="3982" spans="1:47" x14ac:dyDescent="0.25">
      <c r="A3982" s="2" t="s">
        <v>19933</v>
      </c>
      <c r="B3982" s="1">
        <v>46207</v>
      </c>
      <c r="C3982" s="2" t="s">
        <v>42</v>
      </c>
      <c r="D3982" s="2" t="s">
        <v>43</v>
      </c>
      <c r="E3982" s="2" t="s">
        <v>44</v>
      </c>
      <c r="F3982" s="2" t="s">
        <v>45</v>
      </c>
      <c r="G3982" s="2" t="s">
        <v>46</v>
      </c>
      <c r="H3982" s="2" t="s">
        <v>47</v>
      </c>
      <c r="I3982" s="2" t="s">
        <v>19934</v>
      </c>
      <c r="J3982" s="2" t="s">
        <v>21310</v>
      </c>
      <c r="K3982" s="2" t="s">
        <v>116</v>
      </c>
      <c r="L3982" s="2" t="s">
        <v>7791</v>
      </c>
      <c r="M3982" s="2" t="s">
        <v>21311</v>
      </c>
      <c r="N3982" s="2" t="s">
        <v>21312</v>
      </c>
      <c r="O3982">
        <v>1</v>
      </c>
      <c r="P3982" s="2" t="s">
        <v>53</v>
      </c>
      <c r="Q3982">
        <v>100</v>
      </c>
      <c r="R3982">
        <v>0</v>
      </c>
      <c r="S3982" s="2" t="s">
        <v>54</v>
      </c>
      <c r="T3982" s="2" t="s">
        <v>55</v>
      </c>
      <c r="U3982" s="2" t="s">
        <v>207</v>
      </c>
      <c r="V3982" s="2"/>
      <c r="W3982">
        <v>15000</v>
      </c>
      <c r="X3982">
        <v>0</v>
      </c>
      <c r="Y3982">
        <v>0</v>
      </c>
      <c r="Z3982">
        <v>15000</v>
      </c>
      <c r="AB3982" s="2" t="s">
        <v>57</v>
      </c>
      <c r="AC3982">
        <v>9000</v>
      </c>
      <c r="AD3982">
        <v>6000</v>
      </c>
      <c r="AE3982">
        <v>85000</v>
      </c>
      <c r="AF3982">
        <v>1275</v>
      </c>
      <c r="AG3982" s="2" t="s">
        <v>19934</v>
      </c>
      <c r="AH3982" s="2"/>
      <c r="AI3982" s="1">
        <v>46209</v>
      </c>
      <c r="AJ3982" s="2"/>
      <c r="AK3982" s="2" t="s">
        <v>58</v>
      </c>
      <c r="AM3982" s="2" t="s">
        <v>59</v>
      </c>
      <c r="AP3982" s="2" t="s">
        <v>60</v>
      </c>
      <c r="AQ3982" s="2" t="s">
        <v>41</v>
      </c>
      <c r="AR3982">
        <v>70000</v>
      </c>
      <c r="AS3982" s="2" t="str">
        <f>_xlfn.IFNA(IF(VLOOKUP(all_resi[[#This Row],[No. Waybill]],settle_reconcile[No. Waybill],1,0)="","Recon","Recon"),"-")</f>
        <v>Recon</v>
      </c>
      <c r="AT3982" s="2">
        <f>all_resi[[#This Row],[Nilai COD]]-all_resi[[#This Row],[COD Fee]]-all_resi[[#This Row],[Total Biaya Setelah Diskon]]</f>
        <v>77725</v>
      </c>
      <c r="AU3982" s="2">
        <f>IF(all_resi[[#This Row],[Waktu Terima]]="","",_xlfn.DAYS(all_resi[[#This Row],[Waktu Terima]],all_resi[[#This Row],[Tanggal Pengiriman]]))</f>
        <v>2</v>
      </c>
    </row>
    <row r="3983" spans="1:47" x14ac:dyDescent="0.25">
      <c r="A3983" s="2" t="s">
        <v>21313</v>
      </c>
      <c r="B3983" s="1">
        <v>46207</v>
      </c>
      <c r="C3983" s="2" t="s">
        <v>42</v>
      </c>
      <c r="D3983" s="2" t="s">
        <v>43</v>
      </c>
      <c r="E3983" s="2" t="s">
        <v>44</v>
      </c>
      <c r="F3983" s="2" t="s">
        <v>45</v>
      </c>
      <c r="G3983" s="2" t="s">
        <v>46</v>
      </c>
      <c r="H3983" s="2" t="s">
        <v>47</v>
      </c>
      <c r="I3983" s="2" t="s">
        <v>21314</v>
      </c>
      <c r="J3983" s="2" t="s">
        <v>21315</v>
      </c>
      <c r="K3983" s="2" t="s">
        <v>82</v>
      </c>
      <c r="L3983" s="2" t="s">
        <v>1630</v>
      </c>
      <c r="M3983" s="2" t="s">
        <v>8083</v>
      </c>
      <c r="N3983" s="2" t="s">
        <v>21316</v>
      </c>
      <c r="O3983">
        <v>1</v>
      </c>
      <c r="P3983" s="2" t="s">
        <v>53</v>
      </c>
      <c r="Q3983">
        <v>100</v>
      </c>
      <c r="R3983">
        <v>0</v>
      </c>
      <c r="S3983" s="2" t="s">
        <v>54</v>
      </c>
      <c r="T3983" s="2" t="s">
        <v>55</v>
      </c>
      <c r="U3983" s="2" t="s">
        <v>207</v>
      </c>
      <c r="V3983" s="2"/>
      <c r="W3983">
        <v>79000</v>
      </c>
      <c r="X3983">
        <v>0</v>
      </c>
      <c r="Y3983">
        <v>0</v>
      </c>
      <c r="Z3983">
        <v>79000</v>
      </c>
      <c r="AB3983" s="2" t="s">
        <v>57</v>
      </c>
      <c r="AC3983">
        <v>31600</v>
      </c>
      <c r="AD3983">
        <v>47400</v>
      </c>
      <c r="AE3983">
        <v>149000</v>
      </c>
      <c r="AF3983">
        <v>2235</v>
      </c>
      <c r="AG3983" s="2"/>
      <c r="AH3983" s="2"/>
      <c r="AI3983" s="1"/>
      <c r="AJ3983" s="2"/>
      <c r="AK3983" s="2" t="s">
        <v>67</v>
      </c>
      <c r="AM3983" s="2" t="s">
        <v>59</v>
      </c>
      <c r="AP3983" s="2" t="s">
        <v>60</v>
      </c>
      <c r="AQ3983" s="2" t="s">
        <v>41</v>
      </c>
      <c r="AR3983">
        <v>70000</v>
      </c>
      <c r="AS3983" s="2" t="str">
        <f>_xlfn.IFNA(IF(VLOOKUP(all_resi[[#This Row],[No. Waybill]],settle_reconcile[No. Waybill],1,0)="","Recon","Recon"),"-")</f>
        <v>-</v>
      </c>
      <c r="AT3983" s="2">
        <f>all_resi[[#This Row],[Nilai COD]]-all_resi[[#This Row],[COD Fee]]-all_resi[[#This Row],[Total Biaya Setelah Diskon]]</f>
        <v>99365</v>
      </c>
      <c r="AU3983" s="2" t="str">
        <f>IF(all_resi[[#This Row],[Waktu Terima]]="","",_xlfn.DAYS(all_resi[[#This Row],[Waktu Terima]],all_resi[[#This Row],[Tanggal Pengiriman]]))</f>
        <v/>
      </c>
    </row>
    <row r="3984" spans="1:47" x14ac:dyDescent="0.25">
      <c r="A3984" s="2" t="s">
        <v>21317</v>
      </c>
      <c r="B3984" s="1">
        <v>46207</v>
      </c>
      <c r="C3984" s="2" t="s">
        <v>42</v>
      </c>
      <c r="D3984" s="2" t="s">
        <v>43</v>
      </c>
      <c r="E3984" s="2" t="s">
        <v>44</v>
      </c>
      <c r="F3984" s="2" t="s">
        <v>45</v>
      </c>
      <c r="G3984" s="2" t="s">
        <v>46</v>
      </c>
      <c r="H3984" s="2" t="s">
        <v>47</v>
      </c>
      <c r="I3984" s="2" t="s">
        <v>21318</v>
      </c>
      <c r="J3984" s="2" t="s">
        <v>21319</v>
      </c>
      <c r="K3984" s="2" t="s">
        <v>203</v>
      </c>
      <c r="L3984" s="2" t="s">
        <v>733</v>
      </c>
      <c r="M3984" s="2" t="s">
        <v>879</v>
      </c>
      <c r="N3984" s="2" t="s">
        <v>21320</v>
      </c>
      <c r="O3984">
        <v>1</v>
      </c>
      <c r="P3984" s="2" t="s">
        <v>53</v>
      </c>
      <c r="Q3984">
        <v>100</v>
      </c>
      <c r="R3984">
        <v>0</v>
      </c>
      <c r="S3984" s="2" t="s">
        <v>54</v>
      </c>
      <c r="T3984" s="2" t="s">
        <v>55</v>
      </c>
      <c r="U3984" s="2" t="s">
        <v>1301</v>
      </c>
      <c r="V3984" s="2"/>
      <c r="W3984">
        <v>14000</v>
      </c>
      <c r="X3984">
        <v>0</v>
      </c>
      <c r="Y3984">
        <v>0</v>
      </c>
      <c r="Z3984">
        <v>14000</v>
      </c>
      <c r="AB3984" s="2" t="s">
        <v>57</v>
      </c>
      <c r="AC3984">
        <v>5600</v>
      </c>
      <c r="AD3984">
        <v>8400</v>
      </c>
      <c r="AE3984">
        <v>0</v>
      </c>
      <c r="AF3984">
        <v>0</v>
      </c>
      <c r="AG3984" s="2" t="s">
        <v>21318</v>
      </c>
      <c r="AH3984" s="2"/>
      <c r="AI3984" s="1">
        <v>46209</v>
      </c>
      <c r="AJ3984" s="2"/>
      <c r="AK3984" s="2" t="s">
        <v>58</v>
      </c>
      <c r="AM3984" s="2" t="s">
        <v>59</v>
      </c>
      <c r="AP3984" s="2" t="s">
        <v>60</v>
      </c>
      <c r="AQ3984" s="2" t="s">
        <v>98</v>
      </c>
      <c r="AR3984">
        <v>-14000</v>
      </c>
      <c r="AS3984" s="2" t="str">
        <f>_xlfn.IFNA(IF(VLOOKUP(all_resi[[#This Row],[No. Waybill]],settle_reconcile[No. Waybill],1,0)="","Recon","Recon"),"-")</f>
        <v>-</v>
      </c>
      <c r="AT3984" s="2">
        <f>all_resi[[#This Row],[Nilai COD]]-all_resi[[#This Row],[COD Fee]]-all_resi[[#This Row],[Total Biaya Setelah Diskon]]</f>
        <v>-8400</v>
      </c>
      <c r="AU3984" s="2">
        <f>IF(all_resi[[#This Row],[Waktu Terima]]="","",_xlfn.DAYS(all_resi[[#This Row],[Waktu Terima]],all_resi[[#This Row],[Tanggal Pengiriman]]))</f>
        <v>2</v>
      </c>
    </row>
    <row r="3985" spans="1:47" x14ac:dyDescent="0.25">
      <c r="A3985" s="2" t="s">
        <v>19886</v>
      </c>
      <c r="B3985" s="1">
        <v>46207</v>
      </c>
      <c r="C3985" s="2" t="s">
        <v>42</v>
      </c>
      <c r="D3985" s="2" t="s">
        <v>43</v>
      </c>
      <c r="E3985" s="2" t="s">
        <v>44</v>
      </c>
      <c r="F3985" s="2" t="s">
        <v>45</v>
      </c>
      <c r="G3985" s="2" t="s">
        <v>46</v>
      </c>
      <c r="H3985" s="2" t="s">
        <v>47</v>
      </c>
      <c r="I3985" s="2" t="s">
        <v>19887</v>
      </c>
      <c r="J3985" s="2" t="s">
        <v>21321</v>
      </c>
      <c r="K3985" s="2" t="s">
        <v>137</v>
      </c>
      <c r="L3985" s="2" t="s">
        <v>4313</v>
      </c>
      <c r="M3985" s="2" t="s">
        <v>21322</v>
      </c>
      <c r="N3985" s="2" t="s">
        <v>21323</v>
      </c>
      <c r="O3985">
        <v>1</v>
      </c>
      <c r="P3985" s="2" t="s">
        <v>53</v>
      </c>
      <c r="Q3985">
        <v>100</v>
      </c>
      <c r="R3985">
        <v>0</v>
      </c>
      <c r="S3985" s="2" t="s">
        <v>54</v>
      </c>
      <c r="T3985" s="2" t="s">
        <v>55</v>
      </c>
      <c r="U3985" s="2" t="s">
        <v>207</v>
      </c>
      <c r="V3985" s="2"/>
      <c r="W3985">
        <v>27000</v>
      </c>
      <c r="X3985">
        <v>0</v>
      </c>
      <c r="Y3985">
        <v>0</v>
      </c>
      <c r="Z3985">
        <v>27000</v>
      </c>
      <c r="AB3985" s="2" t="s">
        <v>57</v>
      </c>
      <c r="AC3985">
        <v>18000</v>
      </c>
      <c r="AD3985">
        <v>9000</v>
      </c>
      <c r="AE3985">
        <v>97000</v>
      </c>
      <c r="AF3985">
        <v>1455</v>
      </c>
      <c r="AG3985" s="2" t="s">
        <v>19887</v>
      </c>
      <c r="AH3985" s="2"/>
      <c r="AI3985" s="1">
        <v>46209</v>
      </c>
      <c r="AJ3985" s="2"/>
      <c r="AK3985" s="2" t="s">
        <v>58</v>
      </c>
      <c r="AM3985" s="2" t="s">
        <v>59</v>
      </c>
      <c r="AP3985" s="2" t="s">
        <v>60</v>
      </c>
      <c r="AQ3985" s="2" t="s">
        <v>41</v>
      </c>
      <c r="AR3985">
        <v>70000</v>
      </c>
      <c r="AS3985" s="2" t="str">
        <f>_xlfn.IFNA(IF(VLOOKUP(all_resi[[#This Row],[No. Waybill]],settle_reconcile[No. Waybill],1,0)="","Recon","Recon"),"-")</f>
        <v>Recon</v>
      </c>
      <c r="AT3985" s="2">
        <f>all_resi[[#This Row],[Nilai COD]]-all_resi[[#This Row],[COD Fee]]-all_resi[[#This Row],[Total Biaya Setelah Diskon]]</f>
        <v>86545</v>
      </c>
      <c r="AU3985" s="2">
        <f>IF(all_resi[[#This Row],[Waktu Terima]]="","",_xlfn.DAYS(all_resi[[#This Row],[Waktu Terima]],all_resi[[#This Row],[Tanggal Pengiriman]]))</f>
        <v>2</v>
      </c>
    </row>
    <row r="3986" spans="1:47" x14ac:dyDescent="0.25">
      <c r="A3986" s="2" t="s">
        <v>21324</v>
      </c>
      <c r="B3986" s="1">
        <v>46207</v>
      </c>
      <c r="C3986" s="2" t="s">
        <v>42</v>
      </c>
      <c r="D3986" s="2" t="s">
        <v>43</v>
      </c>
      <c r="E3986" s="2" t="s">
        <v>44</v>
      </c>
      <c r="F3986" s="2" t="s">
        <v>45</v>
      </c>
      <c r="G3986" s="2" t="s">
        <v>46</v>
      </c>
      <c r="H3986" s="2" t="s">
        <v>47</v>
      </c>
      <c r="I3986" s="2" t="s">
        <v>21325</v>
      </c>
      <c r="J3986" s="2" t="s">
        <v>21326</v>
      </c>
      <c r="K3986" s="2" t="s">
        <v>69</v>
      </c>
      <c r="L3986" s="2" t="s">
        <v>467</v>
      </c>
      <c r="M3986" s="2" t="s">
        <v>4722</v>
      </c>
      <c r="N3986" s="2" t="s">
        <v>21327</v>
      </c>
      <c r="O3986">
        <v>1</v>
      </c>
      <c r="P3986" s="2" t="s">
        <v>53</v>
      </c>
      <c r="Q3986">
        <v>100</v>
      </c>
      <c r="R3986">
        <v>0</v>
      </c>
      <c r="S3986" s="2" t="s">
        <v>54</v>
      </c>
      <c r="T3986" s="2" t="s">
        <v>55</v>
      </c>
      <c r="U3986" s="2" t="s">
        <v>207</v>
      </c>
      <c r="V3986" s="2"/>
      <c r="W3986">
        <v>38000</v>
      </c>
      <c r="X3986">
        <v>0</v>
      </c>
      <c r="Y3986">
        <v>0</v>
      </c>
      <c r="Z3986">
        <v>38000</v>
      </c>
      <c r="AB3986" s="2" t="s">
        <v>57</v>
      </c>
      <c r="AC3986">
        <v>15200</v>
      </c>
      <c r="AD3986">
        <v>22800</v>
      </c>
      <c r="AE3986">
        <v>108000</v>
      </c>
      <c r="AF3986">
        <v>1620</v>
      </c>
      <c r="AG3986" s="2" t="s">
        <v>21325</v>
      </c>
      <c r="AH3986" s="2"/>
      <c r="AI3986" s="1">
        <v>46212</v>
      </c>
      <c r="AJ3986" s="2"/>
      <c r="AK3986" s="2" t="s">
        <v>58</v>
      </c>
      <c r="AM3986" s="2" t="s">
        <v>59</v>
      </c>
      <c r="AP3986" s="2" t="s">
        <v>60</v>
      </c>
      <c r="AQ3986" s="2" t="s">
        <v>41</v>
      </c>
      <c r="AR3986">
        <v>70000</v>
      </c>
      <c r="AS3986" s="2" t="str">
        <f>_xlfn.IFNA(IF(VLOOKUP(all_resi[[#This Row],[No. Waybill]],settle_reconcile[No. Waybill],1,0)="","Recon","Recon"),"-")</f>
        <v>-</v>
      </c>
      <c r="AT3986" s="2">
        <f>all_resi[[#This Row],[Nilai COD]]-all_resi[[#This Row],[COD Fee]]-all_resi[[#This Row],[Total Biaya Setelah Diskon]]</f>
        <v>83580</v>
      </c>
      <c r="AU3986" s="2">
        <f>IF(all_resi[[#This Row],[Waktu Terima]]="","",_xlfn.DAYS(all_resi[[#This Row],[Waktu Terima]],all_resi[[#This Row],[Tanggal Pengiriman]]))</f>
        <v>5</v>
      </c>
    </row>
    <row r="3987" spans="1:47" x14ac:dyDescent="0.25">
      <c r="A3987" s="2" t="s">
        <v>21328</v>
      </c>
      <c r="B3987" s="1">
        <v>46207</v>
      </c>
      <c r="C3987" s="2" t="s">
        <v>42</v>
      </c>
      <c r="D3987" s="2" t="s">
        <v>43</v>
      </c>
      <c r="E3987" s="2" t="s">
        <v>44</v>
      </c>
      <c r="F3987" s="2" t="s">
        <v>45</v>
      </c>
      <c r="G3987" s="2" t="s">
        <v>46</v>
      </c>
      <c r="H3987" s="2" t="s">
        <v>47</v>
      </c>
      <c r="I3987" s="2" t="s">
        <v>21329</v>
      </c>
      <c r="J3987" s="2" t="s">
        <v>21330</v>
      </c>
      <c r="K3987" s="2" t="s">
        <v>177</v>
      </c>
      <c r="L3987" s="2" t="s">
        <v>807</v>
      </c>
      <c r="M3987" s="2" t="s">
        <v>1671</v>
      </c>
      <c r="N3987" s="2" t="s">
        <v>21331</v>
      </c>
      <c r="O3987">
        <v>1</v>
      </c>
      <c r="P3987" s="2" t="s">
        <v>53</v>
      </c>
      <c r="Q3987">
        <v>100</v>
      </c>
      <c r="R3987">
        <v>0</v>
      </c>
      <c r="S3987" s="2" t="s">
        <v>54</v>
      </c>
      <c r="T3987" s="2" t="s">
        <v>55</v>
      </c>
      <c r="U3987" s="2" t="s">
        <v>207</v>
      </c>
      <c r="V3987" s="2"/>
      <c r="W3987">
        <v>64000</v>
      </c>
      <c r="X3987">
        <v>0</v>
      </c>
      <c r="Y3987">
        <v>0</v>
      </c>
      <c r="Z3987">
        <v>64000</v>
      </c>
      <c r="AB3987" s="2" t="s">
        <v>57</v>
      </c>
      <c r="AC3987">
        <v>25600</v>
      </c>
      <c r="AD3987">
        <v>38400</v>
      </c>
      <c r="AE3987">
        <v>134000</v>
      </c>
      <c r="AF3987">
        <v>2010</v>
      </c>
      <c r="AG3987" s="2"/>
      <c r="AH3987" s="2"/>
      <c r="AI3987" s="1"/>
      <c r="AJ3987" s="2"/>
      <c r="AK3987" s="2" t="s">
        <v>67</v>
      </c>
      <c r="AM3987" s="2" t="s">
        <v>59</v>
      </c>
      <c r="AP3987" s="2" t="s">
        <v>60</v>
      </c>
      <c r="AQ3987" s="2" t="s">
        <v>41</v>
      </c>
      <c r="AR3987">
        <v>70000</v>
      </c>
      <c r="AS3987" s="2" t="str">
        <f>_xlfn.IFNA(IF(VLOOKUP(all_resi[[#This Row],[No. Waybill]],settle_reconcile[No. Waybill],1,0)="","Recon","Recon"),"-")</f>
        <v>-</v>
      </c>
      <c r="AT3987" s="2">
        <f>all_resi[[#This Row],[Nilai COD]]-all_resi[[#This Row],[COD Fee]]-all_resi[[#This Row],[Total Biaya Setelah Diskon]]</f>
        <v>93590</v>
      </c>
      <c r="AU3987" s="2" t="str">
        <f>IF(all_resi[[#This Row],[Waktu Terima]]="","",_xlfn.DAYS(all_resi[[#This Row],[Waktu Terima]],all_resi[[#This Row],[Tanggal Pengiriman]]))</f>
        <v/>
      </c>
    </row>
    <row r="3988" spans="1:47" x14ac:dyDescent="0.25">
      <c r="A3988" s="2" t="s">
        <v>21332</v>
      </c>
      <c r="B3988" s="1">
        <v>46207</v>
      </c>
      <c r="C3988" s="2" t="s">
        <v>42</v>
      </c>
      <c r="D3988" s="2" t="s">
        <v>43</v>
      </c>
      <c r="E3988" s="2" t="s">
        <v>44</v>
      </c>
      <c r="F3988" s="2" t="s">
        <v>45</v>
      </c>
      <c r="G3988" s="2" t="s">
        <v>46</v>
      </c>
      <c r="H3988" s="2" t="s">
        <v>47</v>
      </c>
      <c r="I3988" s="2" t="s">
        <v>21333</v>
      </c>
      <c r="J3988" s="2" t="s">
        <v>20202</v>
      </c>
      <c r="K3988" s="2" t="s">
        <v>156</v>
      </c>
      <c r="L3988" s="2" t="s">
        <v>536</v>
      </c>
      <c r="M3988" s="2" t="s">
        <v>1387</v>
      </c>
      <c r="N3988" s="2" t="s">
        <v>21334</v>
      </c>
      <c r="O3988">
        <v>1</v>
      </c>
      <c r="P3988" s="2" t="s">
        <v>53</v>
      </c>
      <c r="Q3988">
        <v>100</v>
      </c>
      <c r="R3988">
        <v>0</v>
      </c>
      <c r="S3988" s="2" t="s">
        <v>54</v>
      </c>
      <c r="T3988" s="2" t="s">
        <v>55</v>
      </c>
      <c r="U3988" s="2" t="s">
        <v>1301</v>
      </c>
      <c r="V3988" s="2"/>
      <c r="W3988">
        <v>100000</v>
      </c>
      <c r="X3988">
        <v>0</v>
      </c>
      <c r="Y3988">
        <v>0</v>
      </c>
      <c r="Z3988">
        <v>100000</v>
      </c>
      <c r="AB3988" s="2" t="s">
        <v>57</v>
      </c>
      <c r="AC3988">
        <v>40000</v>
      </c>
      <c r="AD3988">
        <v>60000</v>
      </c>
      <c r="AE3988">
        <v>215000</v>
      </c>
      <c r="AF3988">
        <v>3225</v>
      </c>
      <c r="AG3988" s="2"/>
      <c r="AH3988" s="2"/>
      <c r="AI3988" s="1"/>
      <c r="AJ3988" s="2"/>
      <c r="AK3988" s="2" t="s">
        <v>67</v>
      </c>
      <c r="AM3988" s="2" t="s">
        <v>59</v>
      </c>
      <c r="AP3988" s="2" t="s">
        <v>60</v>
      </c>
      <c r="AQ3988" s="2" t="s">
        <v>41</v>
      </c>
      <c r="AR3988">
        <v>115000</v>
      </c>
      <c r="AS3988" s="2" t="str">
        <f>_xlfn.IFNA(IF(VLOOKUP(all_resi[[#This Row],[No. Waybill]],settle_reconcile[No. Waybill],1,0)="","Recon","Recon"),"-")</f>
        <v>-</v>
      </c>
      <c r="AT3988" s="2">
        <f>all_resi[[#This Row],[Nilai COD]]-all_resi[[#This Row],[COD Fee]]-all_resi[[#This Row],[Total Biaya Setelah Diskon]]</f>
        <v>151775</v>
      </c>
      <c r="AU3988" s="2" t="str">
        <f>IF(all_resi[[#This Row],[Waktu Terima]]="","",_xlfn.DAYS(all_resi[[#This Row],[Waktu Terima]],all_resi[[#This Row],[Tanggal Pengiriman]]))</f>
        <v/>
      </c>
    </row>
    <row r="3989" spans="1:47" x14ac:dyDescent="0.25">
      <c r="A3989" s="2" t="s">
        <v>21335</v>
      </c>
      <c r="B3989" s="1">
        <v>46207</v>
      </c>
      <c r="C3989" s="2" t="s">
        <v>42</v>
      </c>
      <c r="D3989" s="2" t="s">
        <v>43</v>
      </c>
      <c r="E3989" s="2" t="s">
        <v>44</v>
      </c>
      <c r="F3989" s="2" t="s">
        <v>45</v>
      </c>
      <c r="G3989" s="2" t="s">
        <v>46</v>
      </c>
      <c r="H3989" s="2" t="s">
        <v>47</v>
      </c>
      <c r="I3989" s="2" t="s">
        <v>21336</v>
      </c>
      <c r="J3989" s="2" t="s">
        <v>21337</v>
      </c>
      <c r="K3989" s="2" t="s">
        <v>265</v>
      </c>
      <c r="L3989" s="2" t="s">
        <v>1936</v>
      </c>
      <c r="M3989" s="2" t="s">
        <v>21338</v>
      </c>
      <c r="N3989" s="2" t="s">
        <v>21339</v>
      </c>
      <c r="O3989">
        <v>1</v>
      </c>
      <c r="P3989" s="2" t="s">
        <v>53</v>
      </c>
      <c r="Q3989">
        <v>100</v>
      </c>
      <c r="R3989">
        <v>0</v>
      </c>
      <c r="S3989" s="2" t="s">
        <v>54</v>
      </c>
      <c r="T3989" s="2" t="s">
        <v>55</v>
      </c>
      <c r="U3989" s="2" t="s">
        <v>21340</v>
      </c>
      <c r="V3989" s="2"/>
      <c r="W3989">
        <v>50000</v>
      </c>
      <c r="X3989">
        <v>0</v>
      </c>
      <c r="Y3989">
        <v>0</v>
      </c>
      <c r="Z3989">
        <v>50000</v>
      </c>
      <c r="AB3989" s="2" t="s">
        <v>57</v>
      </c>
      <c r="AC3989">
        <v>20000</v>
      </c>
      <c r="AD3989">
        <v>30000</v>
      </c>
      <c r="AE3989">
        <v>165000</v>
      </c>
      <c r="AF3989">
        <v>2475</v>
      </c>
      <c r="AG3989" s="2" t="s">
        <v>21336</v>
      </c>
      <c r="AH3989" s="2"/>
      <c r="AI3989" s="1">
        <v>46212</v>
      </c>
      <c r="AJ3989" s="2"/>
      <c r="AK3989" s="2" t="s">
        <v>58</v>
      </c>
      <c r="AM3989" s="2" t="s">
        <v>59</v>
      </c>
      <c r="AP3989" s="2" t="s">
        <v>60</v>
      </c>
      <c r="AQ3989" s="2" t="s">
        <v>41</v>
      </c>
      <c r="AR3989">
        <v>115000</v>
      </c>
      <c r="AS3989" s="2" t="str">
        <f>_xlfn.IFNA(IF(VLOOKUP(all_resi[[#This Row],[No. Waybill]],settle_reconcile[No. Waybill],1,0)="","Recon","Recon"),"-")</f>
        <v>-</v>
      </c>
      <c r="AT3989" s="2">
        <f>all_resi[[#This Row],[Nilai COD]]-all_resi[[#This Row],[COD Fee]]-all_resi[[#This Row],[Total Biaya Setelah Diskon]]</f>
        <v>132525</v>
      </c>
      <c r="AU3989" s="2">
        <f>IF(all_resi[[#This Row],[Waktu Terima]]="","",_xlfn.DAYS(all_resi[[#This Row],[Waktu Terima]],all_resi[[#This Row],[Tanggal Pengiriman]]))</f>
        <v>5</v>
      </c>
    </row>
    <row r="3990" spans="1:47" x14ac:dyDescent="0.25">
      <c r="A3990" s="2" t="s">
        <v>21341</v>
      </c>
      <c r="B3990" s="1">
        <v>46207</v>
      </c>
      <c r="C3990" s="2" t="s">
        <v>42</v>
      </c>
      <c r="D3990" s="2" t="s">
        <v>43</v>
      </c>
      <c r="E3990" s="2" t="s">
        <v>44</v>
      </c>
      <c r="F3990" s="2" t="s">
        <v>45</v>
      </c>
      <c r="G3990" s="2" t="s">
        <v>46</v>
      </c>
      <c r="H3990" s="2" t="s">
        <v>80</v>
      </c>
      <c r="I3990" s="2" t="s">
        <v>21342</v>
      </c>
      <c r="J3990" s="2" t="s">
        <v>21343</v>
      </c>
      <c r="K3990" s="2" t="s">
        <v>69</v>
      </c>
      <c r="L3990" s="2" t="s">
        <v>1204</v>
      </c>
      <c r="M3990" s="2" t="s">
        <v>8649</v>
      </c>
      <c r="N3990" s="2" t="s">
        <v>21344</v>
      </c>
      <c r="O3990">
        <v>1</v>
      </c>
      <c r="P3990" s="2" t="s">
        <v>53</v>
      </c>
      <c r="Q3990">
        <v>100</v>
      </c>
      <c r="R3990">
        <v>0</v>
      </c>
      <c r="S3990" s="2" t="s">
        <v>54</v>
      </c>
      <c r="T3990" s="2" t="s">
        <v>55</v>
      </c>
      <c r="U3990" s="2" t="s">
        <v>86</v>
      </c>
      <c r="V3990" s="2"/>
      <c r="W3990">
        <v>47000</v>
      </c>
      <c r="X3990">
        <v>0</v>
      </c>
      <c r="Y3990">
        <v>0</v>
      </c>
      <c r="Z3990">
        <v>47000</v>
      </c>
      <c r="AB3990" s="2" t="s">
        <v>57</v>
      </c>
      <c r="AC3990">
        <v>18800</v>
      </c>
      <c r="AD3990">
        <v>28200</v>
      </c>
      <c r="AE3990">
        <v>107000</v>
      </c>
      <c r="AF3990">
        <v>1605</v>
      </c>
      <c r="AG3990" s="2"/>
      <c r="AH3990" s="2"/>
      <c r="AI3990" s="1"/>
      <c r="AJ3990" s="2" t="s">
        <v>87</v>
      </c>
      <c r="AK3990" s="2" t="s">
        <v>67</v>
      </c>
      <c r="AM3990" s="2" t="s">
        <v>59</v>
      </c>
      <c r="AP3990" s="2" t="s">
        <v>60</v>
      </c>
      <c r="AQ3990" s="2" t="s">
        <v>41</v>
      </c>
      <c r="AR3990">
        <v>60000</v>
      </c>
      <c r="AS3990" s="2" t="str">
        <f>_xlfn.IFNA(IF(VLOOKUP(all_resi[[#This Row],[No. Waybill]],settle_reconcile[No. Waybill],1,0)="","Recon","Recon"),"-")</f>
        <v>-</v>
      </c>
      <c r="AT3990" s="2">
        <f>all_resi[[#This Row],[Nilai COD]]-all_resi[[#This Row],[COD Fee]]-all_resi[[#This Row],[Total Biaya Setelah Diskon]]</f>
        <v>77195</v>
      </c>
      <c r="AU3990" s="2" t="str">
        <f>IF(all_resi[[#This Row],[Waktu Terima]]="","",_xlfn.DAYS(all_resi[[#This Row],[Waktu Terima]],all_resi[[#This Row],[Tanggal Pengiriman]]))</f>
        <v/>
      </c>
    </row>
    <row r="3991" spans="1:47" x14ac:dyDescent="0.25">
      <c r="A3991" s="2" t="s">
        <v>21345</v>
      </c>
      <c r="B3991" s="1">
        <v>46207</v>
      </c>
      <c r="C3991" s="2" t="s">
        <v>42</v>
      </c>
      <c r="D3991" s="2" t="s">
        <v>43</v>
      </c>
      <c r="E3991" s="2" t="s">
        <v>44</v>
      </c>
      <c r="F3991" s="2" t="s">
        <v>45</v>
      </c>
      <c r="G3991" s="2" t="s">
        <v>46</v>
      </c>
      <c r="H3991" s="2" t="s">
        <v>47</v>
      </c>
      <c r="I3991" s="2" t="s">
        <v>21346</v>
      </c>
      <c r="J3991" s="2" t="s">
        <v>21347</v>
      </c>
      <c r="K3991" s="2" t="s">
        <v>82</v>
      </c>
      <c r="L3991" s="2" t="s">
        <v>83</v>
      </c>
      <c r="M3991" s="2" t="s">
        <v>4866</v>
      </c>
      <c r="N3991" s="2" t="s">
        <v>21348</v>
      </c>
      <c r="O3991">
        <v>1</v>
      </c>
      <c r="P3991" s="2" t="s">
        <v>53</v>
      </c>
      <c r="Q3991">
        <v>100</v>
      </c>
      <c r="R3991">
        <v>0</v>
      </c>
      <c r="S3991" s="2" t="s">
        <v>54</v>
      </c>
      <c r="T3991" s="2" t="s">
        <v>55</v>
      </c>
      <c r="U3991" s="2" t="s">
        <v>207</v>
      </c>
      <c r="V3991" s="2"/>
      <c r="W3991">
        <v>47000</v>
      </c>
      <c r="X3991">
        <v>0</v>
      </c>
      <c r="Y3991">
        <v>0</v>
      </c>
      <c r="Z3991">
        <v>47000</v>
      </c>
      <c r="AB3991" s="2" t="s">
        <v>57</v>
      </c>
      <c r="AC3991">
        <v>18800</v>
      </c>
      <c r="AD3991">
        <v>28200</v>
      </c>
      <c r="AE3991">
        <v>117000</v>
      </c>
      <c r="AF3991">
        <v>1755</v>
      </c>
      <c r="AG3991" s="2"/>
      <c r="AH3991" s="2"/>
      <c r="AI3991" s="1"/>
      <c r="AJ3991" s="2"/>
      <c r="AK3991" s="2" t="s">
        <v>67</v>
      </c>
      <c r="AM3991" s="2" t="s">
        <v>59</v>
      </c>
      <c r="AP3991" s="2" t="s">
        <v>60</v>
      </c>
      <c r="AQ3991" s="2" t="s">
        <v>41</v>
      </c>
      <c r="AR3991">
        <v>70000</v>
      </c>
      <c r="AS3991" s="2" t="str">
        <f>_xlfn.IFNA(IF(VLOOKUP(all_resi[[#This Row],[No. Waybill]],settle_reconcile[No. Waybill],1,0)="","Recon","Recon"),"-")</f>
        <v>-</v>
      </c>
      <c r="AT3991" s="2">
        <f>all_resi[[#This Row],[Nilai COD]]-all_resi[[#This Row],[COD Fee]]-all_resi[[#This Row],[Total Biaya Setelah Diskon]]</f>
        <v>87045</v>
      </c>
      <c r="AU3991" s="2" t="str">
        <f>IF(all_resi[[#This Row],[Waktu Terima]]="","",_xlfn.DAYS(all_resi[[#This Row],[Waktu Terima]],all_resi[[#This Row],[Tanggal Pengiriman]]))</f>
        <v/>
      </c>
    </row>
    <row r="3992" spans="1:47" x14ac:dyDescent="0.25">
      <c r="A3992" s="2" t="s">
        <v>21349</v>
      </c>
      <c r="B3992" s="1">
        <v>46207</v>
      </c>
      <c r="C3992" s="2" t="s">
        <v>42</v>
      </c>
      <c r="D3992" s="2" t="s">
        <v>43</v>
      </c>
      <c r="E3992" s="2" t="s">
        <v>44</v>
      </c>
      <c r="F3992" s="2" t="s">
        <v>45</v>
      </c>
      <c r="G3992" s="2" t="s">
        <v>46</v>
      </c>
      <c r="H3992" s="2" t="s">
        <v>80</v>
      </c>
      <c r="I3992" s="2" t="s">
        <v>21350</v>
      </c>
      <c r="J3992" s="2" t="s">
        <v>21351</v>
      </c>
      <c r="K3992" s="2" t="s">
        <v>49</v>
      </c>
      <c r="L3992" s="2" t="s">
        <v>151</v>
      </c>
      <c r="M3992" s="2" t="s">
        <v>422</v>
      </c>
      <c r="N3992" s="2" t="s">
        <v>21352</v>
      </c>
      <c r="O3992">
        <v>1</v>
      </c>
      <c r="P3992" s="2" t="s">
        <v>53</v>
      </c>
      <c r="Q3992">
        <v>100</v>
      </c>
      <c r="R3992">
        <v>0</v>
      </c>
      <c r="S3992" s="2" t="s">
        <v>54</v>
      </c>
      <c r="T3992" s="2" t="s">
        <v>55</v>
      </c>
      <c r="U3992" s="2" t="s">
        <v>19314</v>
      </c>
      <c r="V3992" s="2"/>
      <c r="W3992">
        <v>44000</v>
      </c>
      <c r="X3992">
        <v>0</v>
      </c>
      <c r="Y3992">
        <v>0</v>
      </c>
      <c r="Z3992">
        <v>44000</v>
      </c>
      <c r="AB3992" s="2" t="s">
        <v>57</v>
      </c>
      <c r="AC3992">
        <v>17600</v>
      </c>
      <c r="AD3992">
        <v>26400</v>
      </c>
      <c r="AE3992">
        <v>123000</v>
      </c>
      <c r="AF3992">
        <v>1845</v>
      </c>
      <c r="AG3992" s="2" t="s">
        <v>21350</v>
      </c>
      <c r="AH3992" s="2"/>
      <c r="AI3992" s="1">
        <v>46211</v>
      </c>
      <c r="AJ3992" s="2" t="s">
        <v>87</v>
      </c>
      <c r="AK3992" s="2" t="s">
        <v>58</v>
      </c>
      <c r="AM3992" s="2" t="s">
        <v>59</v>
      </c>
      <c r="AP3992" s="2" t="s">
        <v>60</v>
      </c>
      <c r="AQ3992" s="2" t="s">
        <v>41</v>
      </c>
      <c r="AR3992">
        <v>79000</v>
      </c>
      <c r="AS3992" s="2" t="str">
        <f>_xlfn.IFNA(IF(VLOOKUP(all_resi[[#This Row],[No. Waybill]],settle_reconcile[No. Waybill],1,0)="","Recon","Recon"),"-")</f>
        <v>-</v>
      </c>
      <c r="AT3992" s="2">
        <f>all_resi[[#This Row],[Nilai COD]]-all_resi[[#This Row],[COD Fee]]-all_resi[[#This Row],[Total Biaya Setelah Diskon]]</f>
        <v>94755</v>
      </c>
      <c r="AU3992" s="2">
        <f>IF(all_resi[[#This Row],[Waktu Terima]]="","",_xlfn.DAYS(all_resi[[#This Row],[Waktu Terima]],all_resi[[#This Row],[Tanggal Pengiriman]]))</f>
        <v>4</v>
      </c>
    </row>
    <row r="3993" spans="1:47" x14ac:dyDescent="0.25">
      <c r="A3993" s="2" t="s">
        <v>21353</v>
      </c>
      <c r="B3993" s="1">
        <v>46207</v>
      </c>
      <c r="C3993" s="2" t="s">
        <v>42</v>
      </c>
      <c r="D3993" s="2" t="s">
        <v>43</v>
      </c>
      <c r="E3993" s="2" t="s">
        <v>44</v>
      </c>
      <c r="F3993" s="2" t="s">
        <v>45</v>
      </c>
      <c r="G3993" s="2" t="s">
        <v>46</v>
      </c>
      <c r="H3993" s="2" t="s">
        <v>47</v>
      </c>
      <c r="I3993" s="2" t="s">
        <v>21354</v>
      </c>
      <c r="J3993" s="2" t="s">
        <v>21355</v>
      </c>
      <c r="K3993" s="2" t="s">
        <v>171</v>
      </c>
      <c r="L3993" s="2" t="s">
        <v>349</v>
      </c>
      <c r="M3993" s="2" t="s">
        <v>925</v>
      </c>
      <c r="N3993" s="2" t="s">
        <v>21356</v>
      </c>
      <c r="O3993">
        <v>1</v>
      </c>
      <c r="P3993" s="2" t="s">
        <v>53</v>
      </c>
      <c r="Q3993">
        <v>100</v>
      </c>
      <c r="R3993">
        <v>0</v>
      </c>
      <c r="S3993" s="2" t="s">
        <v>54</v>
      </c>
      <c r="T3993" s="2" t="s">
        <v>55</v>
      </c>
      <c r="U3993" s="2" t="s">
        <v>207</v>
      </c>
      <c r="V3993" s="2"/>
      <c r="W3993">
        <v>38000</v>
      </c>
      <c r="X3993">
        <v>0</v>
      </c>
      <c r="Y3993">
        <v>0</v>
      </c>
      <c r="Z3993">
        <v>38000</v>
      </c>
      <c r="AB3993" s="2" t="s">
        <v>57</v>
      </c>
      <c r="AC3993">
        <v>15200</v>
      </c>
      <c r="AD3993">
        <v>22800</v>
      </c>
      <c r="AE3993">
        <v>108000</v>
      </c>
      <c r="AF3993">
        <v>1620</v>
      </c>
      <c r="AG3993" s="2" t="s">
        <v>21354</v>
      </c>
      <c r="AH3993" s="2"/>
      <c r="AI3993" s="1">
        <v>46211</v>
      </c>
      <c r="AJ3993" s="2"/>
      <c r="AK3993" s="2" t="s">
        <v>58</v>
      </c>
      <c r="AM3993" s="2" t="s">
        <v>59</v>
      </c>
      <c r="AP3993" s="2" t="s">
        <v>60</v>
      </c>
      <c r="AQ3993" s="2" t="s">
        <v>41</v>
      </c>
      <c r="AR3993">
        <v>70000</v>
      </c>
      <c r="AS3993" s="2" t="str">
        <f>_xlfn.IFNA(IF(VLOOKUP(all_resi[[#This Row],[No. Waybill]],settle_reconcile[No. Waybill],1,0)="","Recon","Recon"),"-")</f>
        <v>-</v>
      </c>
      <c r="AT3993" s="2">
        <f>all_resi[[#This Row],[Nilai COD]]-all_resi[[#This Row],[COD Fee]]-all_resi[[#This Row],[Total Biaya Setelah Diskon]]</f>
        <v>83580</v>
      </c>
      <c r="AU3993" s="2">
        <f>IF(all_resi[[#This Row],[Waktu Terima]]="","",_xlfn.DAYS(all_resi[[#This Row],[Waktu Terima]],all_resi[[#This Row],[Tanggal Pengiriman]]))</f>
        <v>4</v>
      </c>
    </row>
    <row r="3994" spans="1:47" x14ac:dyDescent="0.25">
      <c r="A3994" s="2" t="s">
        <v>21357</v>
      </c>
      <c r="B3994" s="1">
        <v>46207</v>
      </c>
      <c r="C3994" s="2" t="s">
        <v>42</v>
      </c>
      <c r="D3994" s="2" t="s">
        <v>43</v>
      </c>
      <c r="E3994" s="2" t="s">
        <v>44</v>
      </c>
      <c r="F3994" s="2" t="s">
        <v>45</v>
      </c>
      <c r="G3994" s="2" t="s">
        <v>46</v>
      </c>
      <c r="H3994" s="2" t="s">
        <v>47</v>
      </c>
      <c r="I3994" s="2" t="s">
        <v>21358</v>
      </c>
      <c r="J3994" s="2" t="s">
        <v>21359</v>
      </c>
      <c r="K3994" s="2" t="s">
        <v>561</v>
      </c>
      <c r="L3994" s="2" t="s">
        <v>8540</v>
      </c>
      <c r="M3994" s="2" t="s">
        <v>18571</v>
      </c>
      <c r="N3994" s="2" t="s">
        <v>21360</v>
      </c>
      <c r="O3994">
        <v>1</v>
      </c>
      <c r="P3994" s="2" t="s">
        <v>53</v>
      </c>
      <c r="Q3994">
        <v>100</v>
      </c>
      <c r="R3994">
        <v>0</v>
      </c>
      <c r="S3994" s="2" t="s">
        <v>54</v>
      </c>
      <c r="T3994" s="2" t="s">
        <v>55</v>
      </c>
      <c r="U3994" s="2" t="s">
        <v>207</v>
      </c>
      <c r="V3994" s="2"/>
      <c r="W3994">
        <v>40000</v>
      </c>
      <c r="X3994">
        <v>0</v>
      </c>
      <c r="Y3994">
        <v>0</v>
      </c>
      <c r="Z3994">
        <v>40000</v>
      </c>
      <c r="AB3994" s="2" t="s">
        <v>57</v>
      </c>
      <c r="AC3994">
        <v>16000</v>
      </c>
      <c r="AD3994">
        <v>24000</v>
      </c>
      <c r="AE3994">
        <v>110000</v>
      </c>
      <c r="AF3994">
        <v>1650</v>
      </c>
      <c r="AG3994" s="2" t="s">
        <v>11423</v>
      </c>
      <c r="AH3994" s="2" t="s">
        <v>149</v>
      </c>
      <c r="AI3994" s="1">
        <v>46211</v>
      </c>
      <c r="AJ3994" s="2"/>
      <c r="AK3994" s="2" t="s">
        <v>67</v>
      </c>
      <c r="AM3994" s="2" t="s">
        <v>59</v>
      </c>
      <c r="AP3994" s="2" t="s">
        <v>60</v>
      </c>
      <c r="AQ3994" s="2" t="s">
        <v>41</v>
      </c>
      <c r="AR3994">
        <v>70000</v>
      </c>
      <c r="AS3994" s="2" t="str">
        <f>_xlfn.IFNA(IF(VLOOKUP(all_resi[[#This Row],[No. Waybill]],settle_reconcile[No. Waybill],1,0)="","Recon","Recon"),"-")</f>
        <v>-</v>
      </c>
      <c r="AT3994" s="2">
        <f>all_resi[[#This Row],[Nilai COD]]-all_resi[[#This Row],[COD Fee]]-all_resi[[#This Row],[Total Biaya Setelah Diskon]]</f>
        <v>84350</v>
      </c>
      <c r="AU3994" s="2">
        <f>IF(all_resi[[#This Row],[Waktu Terima]]="","",_xlfn.DAYS(all_resi[[#This Row],[Waktu Terima]],all_resi[[#This Row],[Tanggal Pengiriman]]))</f>
        <v>4</v>
      </c>
    </row>
    <row r="3995" spans="1:47" x14ac:dyDescent="0.25">
      <c r="A3995" s="2" t="s">
        <v>21361</v>
      </c>
      <c r="B3995" s="1">
        <v>46207</v>
      </c>
      <c r="C3995" s="2" t="s">
        <v>42</v>
      </c>
      <c r="D3995" s="2" t="s">
        <v>43</v>
      </c>
      <c r="E3995" s="2" t="s">
        <v>44</v>
      </c>
      <c r="F3995" s="2" t="s">
        <v>45</v>
      </c>
      <c r="G3995" s="2" t="s">
        <v>46</v>
      </c>
      <c r="H3995" s="2" t="s">
        <v>47</v>
      </c>
      <c r="I3995" s="2" t="s">
        <v>21362</v>
      </c>
      <c r="J3995" s="2" t="s">
        <v>21363</v>
      </c>
      <c r="K3995" s="2" t="s">
        <v>82</v>
      </c>
      <c r="L3995" s="2" t="s">
        <v>1843</v>
      </c>
      <c r="M3995" s="2" t="s">
        <v>2837</v>
      </c>
      <c r="N3995" s="2" t="s">
        <v>21364</v>
      </c>
      <c r="O3995">
        <v>1</v>
      </c>
      <c r="P3995" s="2" t="s">
        <v>53</v>
      </c>
      <c r="Q3995">
        <v>100</v>
      </c>
      <c r="R3995">
        <v>0</v>
      </c>
      <c r="S3995" s="2" t="s">
        <v>54</v>
      </c>
      <c r="T3995" s="2" t="s">
        <v>55</v>
      </c>
      <c r="U3995" s="2" t="s">
        <v>207</v>
      </c>
      <c r="V3995" s="2"/>
      <c r="W3995">
        <v>57000</v>
      </c>
      <c r="X3995">
        <v>0</v>
      </c>
      <c r="Y3995">
        <v>0</v>
      </c>
      <c r="Z3995">
        <v>57000</v>
      </c>
      <c r="AB3995" s="2" t="s">
        <v>57</v>
      </c>
      <c r="AC3995">
        <v>22800</v>
      </c>
      <c r="AD3995">
        <v>34200</v>
      </c>
      <c r="AE3995">
        <v>120000</v>
      </c>
      <c r="AF3995">
        <v>1800</v>
      </c>
      <c r="AG3995" s="2"/>
      <c r="AH3995" s="2"/>
      <c r="AI3995" s="1"/>
      <c r="AJ3995" s="2"/>
      <c r="AK3995" s="2" t="s">
        <v>67</v>
      </c>
      <c r="AM3995" s="2" t="s">
        <v>59</v>
      </c>
      <c r="AP3995" s="2" t="s">
        <v>60</v>
      </c>
      <c r="AQ3995" s="2" t="s">
        <v>41</v>
      </c>
      <c r="AR3995">
        <v>63000</v>
      </c>
      <c r="AS3995" s="2" t="str">
        <f>_xlfn.IFNA(IF(VLOOKUP(all_resi[[#This Row],[No. Waybill]],settle_reconcile[No. Waybill],1,0)="","Recon","Recon"),"-")</f>
        <v>-</v>
      </c>
      <c r="AT3995" s="2">
        <f>all_resi[[#This Row],[Nilai COD]]-all_resi[[#This Row],[COD Fee]]-all_resi[[#This Row],[Total Biaya Setelah Diskon]]</f>
        <v>84000</v>
      </c>
      <c r="AU3995" s="2" t="str">
        <f>IF(all_resi[[#This Row],[Waktu Terima]]="","",_xlfn.DAYS(all_resi[[#This Row],[Waktu Terima]],all_resi[[#This Row],[Tanggal Pengiriman]]))</f>
        <v/>
      </c>
    </row>
    <row r="3996" spans="1:47" x14ac:dyDescent="0.25">
      <c r="A3996" s="2" t="s">
        <v>21365</v>
      </c>
      <c r="B3996" s="1">
        <v>46207</v>
      </c>
      <c r="C3996" s="2" t="s">
        <v>42</v>
      </c>
      <c r="D3996" s="2" t="s">
        <v>43</v>
      </c>
      <c r="E3996" s="2" t="s">
        <v>44</v>
      </c>
      <c r="F3996" s="2" t="s">
        <v>45</v>
      </c>
      <c r="G3996" s="2" t="s">
        <v>46</v>
      </c>
      <c r="H3996" s="2" t="s">
        <v>47</v>
      </c>
      <c r="I3996" s="2" t="s">
        <v>21366</v>
      </c>
      <c r="J3996" s="2" t="s">
        <v>21367</v>
      </c>
      <c r="K3996" s="2" t="s">
        <v>700</v>
      </c>
      <c r="L3996" s="2" t="s">
        <v>2691</v>
      </c>
      <c r="M3996" s="2" t="s">
        <v>3391</v>
      </c>
      <c r="N3996" s="2" t="s">
        <v>21368</v>
      </c>
      <c r="O3996">
        <v>1</v>
      </c>
      <c r="P3996" s="2" t="s">
        <v>53</v>
      </c>
      <c r="Q3996">
        <v>100</v>
      </c>
      <c r="R3996">
        <v>0</v>
      </c>
      <c r="S3996" s="2" t="s">
        <v>54</v>
      </c>
      <c r="T3996" s="2" t="s">
        <v>55</v>
      </c>
      <c r="U3996" s="2" t="s">
        <v>1301</v>
      </c>
      <c r="V3996" s="2"/>
      <c r="W3996">
        <v>59000</v>
      </c>
      <c r="X3996">
        <v>0</v>
      </c>
      <c r="Y3996">
        <v>0</v>
      </c>
      <c r="Z3996">
        <v>59000</v>
      </c>
      <c r="AB3996" s="2" t="s">
        <v>57</v>
      </c>
      <c r="AC3996">
        <v>23600</v>
      </c>
      <c r="AD3996">
        <v>35400</v>
      </c>
      <c r="AE3996">
        <v>174000</v>
      </c>
      <c r="AF3996">
        <v>2610</v>
      </c>
      <c r="AG3996" s="2" t="s">
        <v>21366</v>
      </c>
      <c r="AH3996" s="2"/>
      <c r="AI3996" s="1">
        <v>46211</v>
      </c>
      <c r="AJ3996" s="2"/>
      <c r="AK3996" s="2" t="s">
        <v>58</v>
      </c>
      <c r="AM3996" s="2" t="s">
        <v>59</v>
      </c>
      <c r="AP3996" s="2" t="s">
        <v>60</v>
      </c>
      <c r="AQ3996" s="2" t="s">
        <v>41</v>
      </c>
      <c r="AR3996">
        <v>115000</v>
      </c>
      <c r="AS3996" s="2" t="str">
        <f>_xlfn.IFNA(IF(VLOOKUP(all_resi[[#This Row],[No. Waybill]],settle_reconcile[No. Waybill],1,0)="","Recon","Recon"),"-")</f>
        <v>-</v>
      </c>
      <c r="AT3996" s="2">
        <f>all_resi[[#This Row],[Nilai COD]]-all_resi[[#This Row],[COD Fee]]-all_resi[[#This Row],[Total Biaya Setelah Diskon]]</f>
        <v>135990</v>
      </c>
      <c r="AU3996" s="2">
        <f>IF(all_resi[[#This Row],[Waktu Terima]]="","",_xlfn.DAYS(all_resi[[#This Row],[Waktu Terima]],all_resi[[#This Row],[Tanggal Pengiriman]]))</f>
        <v>4</v>
      </c>
    </row>
    <row r="3997" spans="1:47" x14ac:dyDescent="0.25">
      <c r="A3997" s="2" t="s">
        <v>21369</v>
      </c>
      <c r="B3997" s="1">
        <v>46207</v>
      </c>
      <c r="C3997" s="2" t="s">
        <v>42</v>
      </c>
      <c r="D3997" s="2" t="s">
        <v>43</v>
      </c>
      <c r="E3997" s="2" t="s">
        <v>44</v>
      </c>
      <c r="F3997" s="2" t="s">
        <v>45</v>
      </c>
      <c r="G3997" s="2" t="s">
        <v>46</v>
      </c>
      <c r="H3997" s="2" t="s">
        <v>47</v>
      </c>
      <c r="I3997" s="2" t="s">
        <v>21370</v>
      </c>
      <c r="J3997" s="2" t="s">
        <v>21371</v>
      </c>
      <c r="K3997" s="2" t="s">
        <v>561</v>
      </c>
      <c r="L3997" s="2" t="s">
        <v>3405</v>
      </c>
      <c r="M3997" s="2" t="s">
        <v>3406</v>
      </c>
      <c r="N3997" s="2" t="s">
        <v>21372</v>
      </c>
      <c r="O3997">
        <v>1</v>
      </c>
      <c r="P3997" s="2" t="s">
        <v>53</v>
      </c>
      <c r="Q3997">
        <v>100</v>
      </c>
      <c r="R3997">
        <v>6500000</v>
      </c>
      <c r="S3997" s="2" t="s">
        <v>54</v>
      </c>
      <c r="T3997" s="2" t="s">
        <v>55</v>
      </c>
      <c r="U3997" s="2" t="s">
        <v>207</v>
      </c>
      <c r="V3997" s="2" t="s">
        <v>10808</v>
      </c>
      <c r="W3997">
        <v>40000</v>
      </c>
      <c r="X3997">
        <v>0</v>
      </c>
      <c r="Y3997">
        <v>0</v>
      </c>
      <c r="Z3997">
        <v>40000</v>
      </c>
      <c r="AB3997" s="2" t="s">
        <v>57</v>
      </c>
      <c r="AC3997">
        <v>16000</v>
      </c>
      <c r="AD3997">
        <v>24000</v>
      </c>
      <c r="AE3997">
        <v>110000</v>
      </c>
      <c r="AF3997">
        <v>1650</v>
      </c>
      <c r="AG3997" s="2"/>
      <c r="AH3997" s="2"/>
      <c r="AI3997" s="1"/>
      <c r="AJ3997" s="2"/>
      <c r="AK3997" s="2" t="s">
        <v>67</v>
      </c>
      <c r="AM3997" s="2" t="s">
        <v>59</v>
      </c>
      <c r="AP3997" s="2" t="s">
        <v>60</v>
      </c>
      <c r="AQ3997" s="2" t="s">
        <v>41</v>
      </c>
      <c r="AR3997">
        <v>70000</v>
      </c>
      <c r="AS3997" s="2" t="str">
        <f>_xlfn.IFNA(IF(VLOOKUP(all_resi[[#This Row],[No. Waybill]],settle_reconcile[No. Waybill],1,0)="","Recon","Recon"),"-")</f>
        <v>-</v>
      </c>
      <c r="AT3997" s="2">
        <f>all_resi[[#This Row],[Nilai COD]]-all_resi[[#This Row],[COD Fee]]-all_resi[[#This Row],[Total Biaya Setelah Diskon]]</f>
        <v>84350</v>
      </c>
      <c r="AU3997" s="2" t="str">
        <f>IF(all_resi[[#This Row],[Waktu Terima]]="","",_xlfn.DAYS(all_resi[[#This Row],[Waktu Terima]],all_resi[[#This Row],[Tanggal Pengiriman]]))</f>
        <v/>
      </c>
    </row>
    <row r="3998" spans="1:47" x14ac:dyDescent="0.25">
      <c r="A3998" s="2" t="s">
        <v>21373</v>
      </c>
      <c r="B3998" s="1">
        <v>46207</v>
      </c>
      <c r="C3998" s="2" t="s">
        <v>42</v>
      </c>
      <c r="D3998" s="2" t="s">
        <v>43</v>
      </c>
      <c r="E3998" s="2" t="s">
        <v>44</v>
      </c>
      <c r="F3998" s="2" t="s">
        <v>45</v>
      </c>
      <c r="G3998" s="2" t="s">
        <v>46</v>
      </c>
      <c r="H3998" s="2" t="s">
        <v>47</v>
      </c>
      <c r="I3998" s="2" t="s">
        <v>21374</v>
      </c>
      <c r="J3998" s="2" t="s">
        <v>21375</v>
      </c>
      <c r="K3998" s="2" t="s">
        <v>156</v>
      </c>
      <c r="L3998" s="2" t="s">
        <v>509</v>
      </c>
      <c r="M3998" s="2" t="s">
        <v>1166</v>
      </c>
      <c r="N3998" s="2" t="s">
        <v>21376</v>
      </c>
      <c r="O3998">
        <v>1</v>
      </c>
      <c r="P3998" s="2" t="s">
        <v>53</v>
      </c>
      <c r="Q3998">
        <v>100</v>
      </c>
      <c r="R3998">
        <v>0</v>
      </c>
      <c r="S3998" s="2" t="s">
        <v>54</v>
      </c>
      <c r="T3998" s="2" t="s">
        <v>55</v>
      </c>
      <c r="U3998" s="2" t="s">
        <v>207</v>
      </c>
      <c r="V3998" s="2"/>
      <c r="W3998">
        <v>80000</v>
      </c>
      <c r="X3998">
        <v>0</v>
      </c>
      <c r="Y3998">
        <v>0</v>
      </c>
      <c r="Z3998">
        <v>80000</v>
      </c>
      <c r="AB3998" s="2" t="s">
        <v>57</v>
      </c>
      <c r="AC3998">
        <v>32000</v>
      </c>
      <c r="AD3998">
        <v>48000</v>
      </c>
      <c r="AE3998">
        <v>150000</v>
      </c>
      <c r="AF3998">
        <v>2250</v>
      </c>
      <c r="AG3998" s="2"/>
      <c r="AH3998" s="2"/>
      <c r="AI3998" s="1"/>
      <c r="AJ3998" s="2"/>
      <c r="AK3998" s="2" t="s">
        <v>67</v>
      </c>
      <c r="AM3998" s="2" t="s">
        <v>59</v>
      </c>
      <c r="AP3998" s="2" t="s">
        <v>60</v>
      </c>
      <c r="AQ3998" s="2" t="s">
        <v>41</v>
      </c>
      <c r="AR3998">
        <v>70000</v>
      </c>
      <c r="AS3998" s="2" t="str">
        <f>_xlfn.IFNA(IF(VLOOKUP(all_resi[[#This Row],[No. Waybill]],settle_reconcile[No. Waybill],1,0)="","Recon","Recon"),"-")</f>
        <v>-</v>
      </c>
      <c r="AT3998" s="2">
        <f>all_resi[[#This Row],[Nilai COD]]-all_resi[[#This Row],[COD Fee]]-all_resi[[#This Row],[Total Biaya Setelah Diskon]]</f>
        <v>99750</v>
      </c>
      <c r="AU3998" s="2" t="str">
        <f>IF(all_resi[[#This Row],[Waktu Terima]]="","",_xlfn.DAYS(all_resi[[#This Row],[Waktu Terima]],all_resi[[#This Row],[Tanggal Pengiriman]]))</f>
        <v/>
      </c>
    </row>
    <row r="3999" spans="1:47" x14ac:dyDescent="0.25">
      <c r="A3999" s="2" t="s">
        <v>21377</v>
      </c>
      <c r="B3999" s="1">
        <v>46207</v>
      </c>
      <c r="C3999" s="2" t="s">
        <v>42</v>
      </c>
      <c r="D3999" s="2" t="s">
        <v>43</v>
      </c>
      <c r="E3999" s="2" t="s">
        <v>44</v>
      </c>
      <c r="F3999" s="2" t="s">
        <v>45</v>
      </c>
      <c r="G3999" s="2" t="s">
        <v>46</v>
      </c>
      <c r="H3999" s="2" t="s">
        <v>47</v>
      </c>
      <c r="I3999" s="2" t="s">
        <v>21378</v>
      </c>
      <c r="J3999" s="2" t="s">
        <v>21379</v>
      </c>
      <c r="K3999" s="2" t="s">
        <v>69</v>
      </c>
      <c r="L3999" s="2" t="s">
        <v>467</v>
      </c>
      <c r="M3999" s="2" t="s">
        <v>21380</v>
      </c>
      <c r="N3999" s="2" t="s">
        <v>21381</v>
      </c>
      <c r="O3999">
        <v>1</v>
      </c>
      <c r="P3999" s="2" t="s">
        <v>53</v>
      </c>
      <c r="Q3999">
        <v>100</v>
      </c>
      <c r="R3999">
        <v>0</v>
      </c>
      <c r="S3999" s="2" t="s">
        <v>54</v>
      </c>
      <c r="T3999" s="2" t="s">
        <v>55</v>
      </c>
      <c r="U3999" s="2" t="s">
        <v>207</v>
      </c>
      <c r="V3999" s="2"/>
      <c r="W3999">
        <v>38000</v>
      </c>
      <c r="X3999">
        <v>0</v>
      </c>
      <c r="Y3999">
        <v>0</v>
      </c>
      <c r="Z3999">
        <v>38000</v>
      </c>
      <c r="AB3999" s="2" t="s">
        <v>57</v>
      </c>
      <c r="AC3999">
        <v>15200</v>
      </c>
      <c r="AD3999">
        <v>22800</v>
      </c>
      <c r="AE3999">
        <v>100000</v>
      </c>
      <c r="AF3999">
        <v>1500</v>
      </c>
      <c r="AG3999" s="2" t="s">
        <v>21378</v>
      </c>
      <c r="AH3999" s="2"/>
      <c r="AI3999" s="1">
        <v>46212</v>
      </c>
      <c r="AJ3999" s="2"/>
      <c r="AK3999" s="2" t="s">
        <v>58</v>
      </c>
      <c r="AM3999" s="2" t="s">
        <v>59</v>
      </c>
      <c r="AP3999" s="2" t="s">
        <v>60</v>
      </c>
      <c r="AQ3999" s="2" t="s">
        <v>41</v>
      </c>
      <c r="AR3999">
        <v>62000</v>
      </c>
      <c r="AS3999" s="2" t="str">
        <f>_xlfn.IFNA(IF(VLOOKUP(all_resi[[#This Row],[No. Waybill]],settle_reconcile[No. Waybill],1,0)="","Recon","Recon"),"-")</f>
        <v>-</v>
      </c>
      <c r="AT3999" s="2">
        <f>all_resi[[#This Row],[Nilai COD]]-all_resi[[#This Row],[COD Fee]]-all_resi[[#This Row],[Total Biaya Setelah Diskon]]</f>
        <v>75700</v>
      </c>
      <c r="AU3999" s="2">
        <f>IF(all_resi[[#This Row],[Waktu Terima]]="","",_xlfn.DAYS(all_resi[[#This Row],[Waktu Terima]],all_resi[[#This Row],[Tanggal Pengiriman]]))</f>
        <v>5</v>
      </c>
    </row>
    <row r="4000" spans="1:47" x14ac:dyDescent="0.25">
      <c r="A4000" s="2" t="s">
        <v>19881</v>
      </c>
      <c r="B4000" s="1">
        <v>46207</v>
      </c>
      <c r="C4000" s="2" t="s">
        <v>42</v>
      </c>
      <c r="D4000" s="2" t="s">
        <v>43</v>
      </c>
      <c r="E4000" s="2" t="s">
        <v>44</v>
      </c>
      <c r="F4000" s="2" t="s">
        <v>45</v>
      </c>
      <c r="G4000" s="2" t="s">
        <v>46</v>
      </c>
      <c r="H4000" s="2" t="s">
        <v>47</v>
      </c>
      <c r="I4000" s="2" t="s">
        <v>19882</v>
      </c>
      <c r="J4000" s="2" t="s">
        <v>21382</v>
      </c>
      <c r="K4000" s="2" t="s">
        <v>116</v>
      </c>
      <c r="L4000" s="2" t="s">
        <v>830</v>
      </c>
      <c r="M4000" s="2" t="s">
        <v>16098</v>
      </c>
      <c r="N4000" s="2" t="s">
        <v>21383</v>
      </c>
      <c r="O4000">
        <v>1</v>
      </c>
      <c r="P4000" s="2" t="s">
        <v>53</v>
      </c>
      <c r="Q4000">
        <v>100</v>
      </c>
      <c r="R4000">
        <v>0</v>
      </c>
      <c r="S4000" s="2" t="s">
        <v>54</v>
      </c>
      <c r="T4000" s="2" t="s">
        <v>55</v>
      </c>
      <c r="U4000" s="2" t="s">
        <v>207</v>
      </c>
      <c r="V4000" s="2"/>
      <c r="W4000">
        <v>15000</v>
      </c>
      <c r="X4000">
        <v>0</v>
      </c>
      <c r="Y4000">
        <v>0</v>
      </c>
      <c r="Z4000">
        <v>15000</v>
      </c>
      <c r="AB4000" s="2" t="s">
        <v>57</v>
      </c>
      <c r="AC4000">
        <v>9000</v>
      </c>
      <c r="AD4000">
        <v>6000</v>
      </c>
      <c r="AE4000">
        <v>85000</v>
      </c>
      <c r="AF4000">
        <v>1275</v>
      </c>
      <c r="AG4000" s="2" t="s">
        <v>19882</v>
      </c>
      <c r="AH4000" s="2"/>
      <c r="AI4000" s="1">
        <v>46209</v>
      </c>
      <c r="AJ4000" s="2"/>
      <c r="AK4000" s="2" t="s">
        <v>58</v>
      </c>
      <c r="AM4000" s="2" t="s">
        <v>59</v>
      </c>
      <c r="AP4000" s="2" t="s">
        <v>60</v>
      </c>
      <c r="AQ4000" s="2" t="s">
        <v>41</v>
      </c>
      <c r="AR4000">
        <v>70000</v>
      </c>
      <c r="AS4000" s="2" t="str">
        <f>_xlfn.IFNA(IF(VLOOKUP(all_resi[[#This Row],[No. Waybill]],settle_reconcile[No. Waybill],1,0)="","Recon","Recon"),"-")</f>
        <v>Recon</v>
      </c>
      <c r="AT4000" s="2">
        <f>all_resi[[#This Row],[Nilai COD]]-all_resi[[#This Row],[COD Fee]]-all_resi[[#This Row],[Total Biaya Setelah Diskon]]</f>
        <v>77725</v>
      </c>
      <c r="AU4000" s="2">
        <f>IF(all_resi[[#This Row],[Waktu Terima]]="","",_xlfn.DAYS(all_resi[[#This Row],[Waktu Terima]],all_resi[[#This Row],[Tanggal Pengiriman]]))</f>
        <v>2</v>
      </c>
    </row>
    <row r="4001" spans="1:47" x14ac:dyDescent="0.25">
      <c r="A4001" s="2" t="s">
        <v>19930</v>
      </c>
      <c r="B4001" s="1">
        <v>46207</v>
      </c>
      <c r="C4001" s="2" t="s">
        <v>42</v>
      </c>
      <c r="D4001" s="2" t="s">
        <v>43</v>
      </c>
      <c r="E4001" s="2" t="s">
        <v>44</v>
      </c>
      <c r="F4001" s="2" t="s">
        <v>45</v>
      </c>
      <c r="G4001" s="2" t="s">
        <v>46</v>
      </c>
      <c r="H4001" s="2" t="s">
        <v>80</v>
      </c>
      <c r="I4001" s="2" t="s">
        <v>19931</v>
      </c>
      <c r="J4001" s="2" t="s">
        <v>21384</v>
      </c>
      <c r="K4001" s="2" t="s">
        <v>203</v>
      </c>
      <c r="L4001" s="2" t="s">
        <v>733</v>
      </c>
      <c r="M4001" s="2" t="s">
        <v>18157</v>
      </c>
      <c r="N4001" s="2" t="s">
        <v>21385</v>
      </c>
      <c r="O4001">
        <v>1</v>
      </c>
      <c r="P4001" s="2" t="s">
        <v>53</v>
      </c>
      <c r="Q4001">
        <v>100</v>
      </c>
      <c r="R4001">
        <v>0</v>
      </c>
      <c r="S4001" s="2" t="s">
        <v>54</v>
      </c>
      <c r="T4001" s="2" t="s">
        <v>55</v>
      </c>
      <c r="U4001" s="2" t="s">
        <v>86</v>
      </c>
      <c r="V4001" s="2"/>
      <c r="W4001">
        <v>14000</v>
      </c>
      <c r="X4001">
        <v>0</v>
      </c>
      <c r="Y4001">
        <v>0</v>
      </c>
      <c r="Z4001">
        <v>14000</v>
      </c>
      <c r="AB4001" s="2" t="s">
        <v>57</v>
      </c>
      <c r="AC4001">
        <v>8000</v>
      </c>
      <c r="AD4001">
        <v>6000</v>
      </c>
      <c r="AE4001">
        <v>73000</v>
      </c>
      <c r="AF4001">
        <v>1095</v>
      </c>
      <c r="AG4001" s="2" t="s">
        <v>19931</v>
      </c>
      <c r="AH4001" s="2"/>
      <c r="AI4001" s="1">
        <v>46209</v>
      </c>
      <c r="AJ4001" s="2" t="s">
        <v>87</v>
      </c>
      <c r="AK4001" s="2" t="s">
        <v>58</v>
      </c>
      <c r="AM4001" s="2" t="s">
        <v>59</v>
      </c>
      <c r="AP4001" s="2" t="s">
        <v>60</v>
      </c>
      <c r="AQ4001" s="2" t="s">
        <v>41</v>
      </c>
      <c r="AR4001">
        <v>59000</v>
      </c>
      <c r="AS4001" s="2" t="str">
        <f>_xlfn.IFNA(IF(VLOOKUP(all_resi[[#This Row],[No. Waybill]],settle_reconcile[No. Waybill],1,0)="","Recon","Recon"),"-")</f>
        <v>Recon</v>
      </c>
      <c r="AT4001" s="2">
        <f>all_resi[[#This Row],[Nilai COD]]-all_resi[[#This Row],[COD Fee]]-all_resi[[#This Row],[Total Biaya Setelah Diskon]]</f>
        <v>65905</v>
      </c>
      <c r="AU4001" s="2">
        <f>IF(all_resi[[#This Row],[Waktu Terima]]="","",_xlfn.DAYS(all_resi[[#This Row],[Waktu Terima]],all_resi[[#This Row],[Tanggal Pengiriman]]))</f>
        <v>2</v>
      </c>
    </row>
    <row r="4002" spans="1:47" x14ac:dyDescent="0.25">
      <c r="A4002" s="2" t="s">
        <v>21386</v>
      </c>
      <c r="B4002" s="1">
        <v>46207</v>
      </c>
      <c r="C4002" s="2" t="s">
        <v>42</v>
      </c>
      <c r="D4002" s="2" t="s">
        <v>43</v>
      </c>
      <c r="E4002" s="2" t="s">
        <v>44</v>
      </c>
      <c r="F4002" s="2" t="s">
        <v>45</v>
      </c>
      <c r="G4002" s="2" t="s">
        <v>46</v>
      </c>
      <c r="H4002" s="2" t="s">
        <v>80</v>
      </c>
      <c r="I4002" s="2" t="s">
        <v>21387</v>
      </c>
      <c r="J4002" s="2" t="s">
        <v>21388</v>
      </c>
      <c r="K4002" s="2" t="s">
        <v>126</v>
      </c>
      <c r="L4002" s="2" t="s">
        <v>450</v>
      </c>
      <c r="M4002" s="2" t="s">
        <v>1038</v>
      </c>
      <c r="N4002" s="2" t="s">
        <v>21389</v>
      </c>
      <c r="O4002">
        <v>1</v>
      </c>
      <c r="P4002" s="2" t="s">
        <v>53</v>
      </c>
      <c r="Q4002">
        <v>100</v>
      </c>
      <c r="R4002">
        <v>0</v>
      </c>
      <c r="S4002" s="2" t="s">
        <v>54</v>
      </c>
      <c r="T4002" s="2" t="s">
        <v>55</v>
      </c>
      <c r="U4002" s="2" t="s">
        <v>305</v>
      </c>
      <c r="V4002" s="2"/>
      <c r="W4002">
        <v>74000</v>
      </c>
      <c r="X4002">
        <v>0</v>
      </c>
      <c r="Y4002">
        <v>0</v>
      </c>
      <c r="Z4002">
        <v>74000</v>
      </c>
      <c r="AB4002" s="2" t="s">
        <v>57</v>
      </c>
      <c r="AC4002">
        <v>29600</v>
      </c>
      <c r="AD4002">
        <v>44400</v>
      </c>
      <c r="AE4002">
        <v>141000</v>
      </c>
      <c r="AF4002">
        <v>2115</v>
      </c>
      <c r="AG4002" s="2"/>
      <c r="AH4002" s="2"/>
      <c r="AI4002" s="1"/>
      <c r="AJ4002" s="2" t="s">
        <v>87</v>
      </c>
      <c r="AK4002" s="2" t="s">
        <v>67</v>
      </c>
      <c r="AM4002" s="2" t="s">
        <v>59</v>
      </c>
      <c r="AP4002" s="2" t="s">
        <v>60</v>
      </c>
      <c r="AQ4002" s="2" t="s">
        <v>41</v>
      </c>
      <c r="AR4002">
        <v>67000</v>
      </c>
      <c r="AS4002" s="2" t="str">
        <f>_xlfn.IFNA(IF(VLOOKUP(all_resi[[#This Row],[No. Waybill]],settle_reconcile[No. Waybill],1,0)="","Recon","Recon"),"-")</f>
        <v>-</v>
      </c>
      <c r="AT4002" s="2">
        <f>all_resi[[#This Row],[Nilai COD]]-all_resi[[#This Row],[COD Fee]]-all_resi[[#This Row],[Total Biaya Setelah Diskon]]</f>
        <v>94485</v>
      </c>
      <c r="AU4002" s="2" t="str">
        <f>IF(all_resi[[#This Row],[Waktu Terima]]="","",_xlfn.DAYS(all_resi[[#This Row],[Waktu Terima]],all_resi[[#This Row],[Tanggal Pengiriman]]))</f>
        <v/>
      </c>
    </row>
    <row r="4003" spans="1:47" x14ac:dyDescent="0.25">
      <c r="A4003" s="2" t="s">
        <v>21390</v>
      </c>
      <c r="B4003" s="1">
        <v>46207</v>
      </c>
      <c r="C4003" s="2" t="s">
        <v>42</v>
      </c>
      <c r="D4003" s="2" t="s">
        <v>43</v>
      </c>
      <c r="E4003" s="2" t="s">
        <v>44</v>
      </c>
      <c r="F4003" s="2" t="s">
        <v>45</v>
      </c>
      <c r="G4003" s="2" t="s">
        <v>46</v>
      </c>
      <c r="H4003" s="2" t="s">
        <v>47</v>
      </c>
      <c r="I4003" s="2" t="s">
        <v>21391</v>
      </c>
      <c r="J4003" s="2" t="s">
        <v>21392</v>
      </c>
      <c r="K4003" s="2" t="s">
        <v>121</v>
      </c>
      <c r="L4003" s="2" t="s">
        <v>274</v>
      </c>
      <c r="M4003" s="2" t="s">
        <v>1825</v>
      </c>
      <c r="N4003" s="2" t="s">
        <v>21393</v>
      </c>
      <c r="O4003">
        <v>1</v>
      </c>
      <c r="P4003" s="2" t="s">
        <v>53</v>
      </c>
      <c r="Q4003">
        <v>100</v>
      </c>
      <c r="R4003">
        <v>0</v>
      </c>
      <c r="S4003" s="2" t="s">
        <v>54</v>
      </c>
      <c r="T4003" s="2" t="s">
        <v>55</v>
      </c>
      <c r="U4003" s="2" t="s">
        <v>207</v>
      </c>
      <c r="V4003" s="2"/>
      <c r="W4003">
        <v>68000</v>
      </c>
      <c r="X4003">
        <v>0</v>
      </c>
      <c r="Y4003">
        <v>0</v>
      </c>
      <c r="Z4003">
        <v>68000</v>
      </c>
      <c r="AB4003" s="2" t="s">
        <v>57</v>
      </c>
      <c r="AC4003">
        <v>27200</v>
      </c>
      <c r="AD4003">
        <v>40800</v>
      </c>
      <c r="AE4003">
        <v>138000</v>
      </c>
      <c r="AF4003">
        <v>2070</v>
      </c>
      <c r="AG4003" s="2"/>
      <c r="AH4003" s="2"/>
      <c r="AI4003" s="1"/>
      <c r="AJ4003" s="2"/>
      <c r="AK4003" s="2" t="s">
        <v>67</v>
      </c>
      <c r="AM4003" s="2" t="s">
        <v>59</v>
      </c>
      <c r="AP4003" s="2" t="s">
        <v>60</v>
      </c>
      <c r="AQ4003" s="2" t="s">
        <v>41</v>
      </c>
      <c r="AR4003">
        <v>70000</v>
      </c>
      <c r="AS4003" s="2" t="str">
        <f>_xlfn.IFNA(IF(VLOOKUP(all_resi[[#This Row],[No. Waybill]],settle_reconcile[No. Waybill],1,0)="","Recon","Recon"),"-")</f>
        <v>-</v>
      </c>
      <c r="AT4003" s="2">
        <f>all_resi[[#This Row],[Nilai COD]]-all_resi[[#This Row],[COD Fee]]-all_resi[[#This Row],[Total Biaya Setelah Diskon]]</f>
        <v>95130</v>
      </c>
      <c r="AU4003" s="2" t="str">
        <f>IF(all_resi[[#This Row],[Waktu Terima]]="","",_xlfn.DAYS(all_resi[[#This Row],[Waktu Terima]],all_resi[[#This Row],[Tanggal Pengiriman]]))</f>
        <v/>
      </c>
    </row>
    <row r="4004" spans="1:47" x14ac:dyDescent="0.25">
      <c r="A4004" s="2" t="s">
        <v>21394</v>
      </c>
      <c r="B4004" s="1">
        <v>46207</v>
      </c>
      <c r="C4004" s="2" t="s">
        <v>42</v>
      </c>
      <c r="D4004" s="2" t="s">
        <v>43</v>
      </c>
      <c r="E4004" s="2" t="s">
        <v>44</v>
      </c>
      <c r="F4004" s="2" t="s">
        <v>45</v>
      </c>
      <c r="G4004" s="2" t="s">
        <v>46</v>
      </c>
      <c r="H4004" s="2" t="s">
        <v>47</v>
      </c>
      <c r="I4004" s="2" t="s">
        <v>21395</v>
      </c>
      <c r="J4004" s="2" t="s">
        <v>21396</v>
      </c>
      <c r="K4004" s="2" t="s">
        <v>143</v>
      </c>
      <c r="L4004" s="2" t="s">
        <v>3469</v>
      </c>
      <c r="M4004" s="2" t="s">
        <v>21397</v>
      </c>
      <c r="N4004" s="2" t="s">
        <v>21398</v>
      </c>
      <c r="O4004">
        <v>1</v>
      </c>
      <c r="P4004" s="2" t="s">
        <v>53</v>
      </c>
      <c r="Q4004">
        <v>100</v>
      </c>
      <c r="R4004">
        <v>0</v>
      </c>
      <c r="S4004" s="2" t="s">
        <v>54</v>
      </c>
      <c r="T4004" s="2" t="s">
        <v>55</v>
      </c>
      <c r="U4004" s="2" t="s">
        <v>225</v>
      </c>
      <c r="V4004" s="2"/>
      <c r="W4004">
        <v>25000</v>
      </c>
      <c r="X4004">
        <v>0</v>
      </c>
      <c r="Y4004">
        <v>0</v>
      </c>
      <c r="Z4004">
        <v>25000</v>
      </c>
      <c r="AB4004" s="2" t="s">
        <v>57</v>
      </c>
      <c r="AC4004">
        <v>18000</v>
      </c>
      <c r="AD4004">
        <v>7000</v>
      </c>
      <c r="AE4004">
        <v>129000</v>
      </c>
      <c r="AF4004">
        <v>1935</v>
      </c>
      <c r="AG4004" s="2"/>
      <c r="AH4004" s="2"/>
      <c r="AI4004" s="1"/>
      <c r="AJ4004" s="2"/>
      <c r="AK4004" s="2" t="s">
        <v>67</v>
      </c>
      <c r="AM4004" s="2" t="s">
        <v>59</v>
      </c>
      <c r="AP4004" s="2" t="s">
        <v>60</v>
      </c>
      <c r="AQ4004" s="2" t="s">
        <v>41</v>
      </c>
      <c r="AR4004">
        <v>104000</v>
      </c>
      <c r="AS4004" s="2" t="str">
        <f>_xlfn.IFNA(IF(VLOOKUP(all_resi[[#This Row],[No. Waybill]],settle_reconcile[No. Waybill],1,0)="","Recon","Recon"),"-")</f>
        <v>-</v>
      </c>
      <c r="AT4004" s="2">
        <f>all_resi[[#This Row],[Nilai COD]]-all_resi[[#This Row],[COD Fee]]-all_resi[[#This Row],[Total Biaya Setelah Diskon]]</f>
        <v>120065</v>
      </c>
      <c r="AU4004" s="2" t="str">
        <f>IF(all_resi[[#This Row],[Waktu Terima]]="","",_xlfn.DAYS(all_resi[[#This Row],[Waktu Terima]],all_resi[[#This Row],[Tanggal Pengiriman]]))</f>
        <v/>
      </c>
    </row>
    <row r="4005" spans="1:47" x14ac:dyDescent="0.25">
      <c r="A4005" s="2" t="s">
        <v>21399</v>
      </c>
      <c r="B4005" s="1">
        <v>46207</v>
      </c>
      <c r="C4005" s="2" t="s">
        <v>42</v>
      </c>
      <c r="D4005" s="2" t="s">
        <v>43</v>
      </c>
      <c r="E4005" s="2" t="s">
        <v>44</v>
      </c>
      <c r="F4005" s="2" t="s">
        <v>45</v>
      </c>
      <c r="G4005" s="2" t="s">
        <v>46</v>
      </c>
      <c r="H4005" s="2" t="s">
        <v>80</v>
      </c>
      <c r="I4005" s="2" t="s">
        <v>21400</v>
      </c>
      <c r="J4005" s="2" t="s">
        <v>21401</v>
      </c>
      <c r="K4005" s="2" t="s">
        <v>121</v>
      </c>
      <c r="L4005" s="2" t="s">
        <v>761</v>
      </c>
      <c r="M4005" s="2" t="s">
        <v>21402</v>
      </c>
      <c r="N4005" s="2" t="s">
        <v>21403</v>
      </c>
      <c r="O4005">
        <v>1</v>
      </c>
      <c r="P4005" s="2" t="s">
        <v>53</v>
      </c>
      <c r="Q4005">
        <v>100</v>
      </c>
      <c r="R4005">
        <v>0</v>
      </c>
      <c r="S4005" s="2" t="s">
        <v>54</v>
      </c>
      <c r="T4005" s="2" t="s">
        <v>55</v>
      </c>
      <c r="U4005" s="2" t="s">
        <v>86</v>
      </c>
      <c r="V4005" s="2"/>
      <c r="W4005">
        <v>85000</v>
      </c>
      <c r="X4005">
        <v>0</v>
      </c>
      <c r="Y4005">
        <v>0</v>
      </c>
      <c r="Z4005">
        <v>85000</v>
      </c>
      <c r="AB4005" s="2" t="s">
        <v>57</v>
      </c>
      <c r="AC4005">
        <v>34000</v>
      </c>
      <c r="AD4005">
        <v>51000</v>
      </c>
      <c r="AE4005">
        <v>145000</v>
      </c>
      <c r="AF4005">
        <v>2175</v>
      </c>
      <c r="AG4005" s="2"/>
      <c r="AH4005" s="2"/>
      <c r="AI4005" s="1"/>
      <c r="AJ4005" s="2" t="s">
        <v>87</v>
      </c>
      <c r="AK4005" s="2" t="s">
        <v>67</v>
      </c>
      <c r="AM4005" s="2" t="s">
        <v>59</v>
      </c>
      <c r="AP4005" s="2" t="s">
        <v>60</v>
      </c>
      <c r="AQ4005" s="2" t="s">
        <v>41</v>
      </c>
      <c r="AR4005">
        <v>60000</v>
      </c>
      <c r="AS4005" s="2" t="str">
        <f>_xlfn.IFNA(IF(VLOOKUP(all_resi[[#This Row],[No. Waybill]],settle_reconcile[No. Waybill],1,0)="","Recon","Recon"),"-")</f>
        <v>-</v>
      </c>
      <c r="AT4005" s="2">
        <f>all_resi[[#This Row],[Nilai COD]]-all_resi[[#This Row],[COD Fee]]-all_resi[[#This Row],[Total Biaya Setelah Diskon]]</f>
        <v>91825</v>
      </c>
      <c r="AU4005" s="2" t="str">
        <f>IF(all_resi[[#This Row],[Waktu Terima]]="","",_xlfn.DAYS(all_resi[[#This Row],[Waktu Terima]],all_resi[[#This Row],[Tanggal Pengiriman]]))</f>
        <v/>
      </c>
    </row>
    <row r="4006" spans="1:47" x14ac:dyDescent="0.25">
      <c r="A4006" s="2" t="s">
        <v>21404</v>
      </c>
      <c r="B4006" s="1">
        <v>46207</v>
      </c>
      <c r="C4006" s="2" t="s">
        <v>42</v>
      </c>
      <c r="D4006" s="2" t="s">
        <v>43</v>
      </c>
      <c r="E4006" s="2" t="s">
        <v>44</v>
      </c>
      <c r="F4006" s="2" t="s">
        <v>45</v>
      </c>
      <c r="G4006" s="2" t="s">
        <v>46</v>
      </c>
      <c r="H4006" s="2" t="s">
        <v>47</v>
      </c>
      <c r="I4006" s="2" t="s">
        <v>21405</v>
      </c>
      <c r="J4006" s="2" t="s">
        <v>21406</v>
      </c>
      <c r="K4006" s="2" t="s">
        <v>388</v>
      </c>
      <c r="L4006" s="2" t="s">
        <v>389</v>
      </c>
      <c r="M4006" s="2" t="s">
        <v>1638</v>
      </c>
      <c r="N4006" s="2" t="s">
        <v>21407</v>
      </c>
      <c r="O4006">
        <v>1</v>
      </c>
      <c r="P4006" s="2" t="s">
        <v>53</v>
      </c>
      <c r="Q4006">
        <v>100</v>
      </c>
      <c r="R4006">
        <v>0</v>
      </c>
      <c r="S4006" s="2" t="s">
        <v>54</v>
      </c>
      <c r="T4006" s="2" t="s">
        <v>55</v>
      </c>
      <c r="U4006" s="2" t="s">
        <v>207</v>
      </c>
      <c r="V4006" s="2"/>
      <c r="W4006">
        <v>85000</v>
      </c>
      <c r="X4006">
        <v>0</v>
      </c>
      <c r="Y4006">
        <v>0</v>
      </c>
      <c r="Z4006">
        <v>85000</v>
      </c>
      <c r="AB4006" s="2" t="s">
        <v>57</v>
      </c>
      <c r="AC4006">
        <v>34000</v>
      </c>
      <c r="AD4006">
        <v>51000</v>
      </c>
      <c r="AE4006">
        <v>155000</v>
      </c>
      <c r="AF4006">
        <v>2325</v>
      </c>
      <c r="AG4006" s="2"/>
      <c r="AH4006" s="2"/>
      <c r="AI4006" s="1"/>
      <c r="AJ4006" s="2"/>
      <c r="AK4006" s="2" t="s">
        <v>67</v>
      </c>
      <c r="AM4006" s="2" t="s">
        <v>59</v>
      </c>
      <c r="AP4006" s="2" t="s">
        <v>60</v>
      </c>
      <c r="AQ4006" s="2" t="s">
        <v>41</v>
      </c>
      <c r="AR4006">
        <v>70000</v>
      </c>
      <c r="AS4006" s="2" t="str">
        <f>_xlfn.IFNA(IF(VLOOKUP(all_resi[[#This Row],[No. Waybill]],settle_reconcile[No. Waybill],1,0)="","Recon","Recon"),"-")</f>
        <v>-</v>
      </c>
      <c r="AT4006" s="2">
        <f>all_resi[[#This Row],[Nilai COD]]-all_resi[[#This Row],[COD Fee]]-all_resi[[#This Row],[Total Biaya Setelah Diskon]]</f>
        <v>101675</v>
      </c>
      <c r="AU4006" s="2" t="str">
        <f>IF(all_resi[[#This Row],[Waktu Terima]]="","",_xlfn.DAYS(all_resi[[#This Row],[Waktu Terima]],all_resi[[#This Row],[Tanggal Pengiriman]]))</f>
        <v/>
      </c>
    </row>
    <row r="4007" spans="1:47" x14ac:dyDescent="0.25">
      <c r="A4007" s="2" t="s">
        <v>21408</v>
      </c>
      <c r="B4007" s="1">
        <v>46207</v>
      </c>
      <c r="C4007" s="2" t="s">
        <v>42</v>
      </c>
      <c r="D4007" s="2" t="s">
        <v>43</v>
      </c>
      <c r="E4007" s="2" t="s">
        <v>44</v>
      </c>
      <c r="F4007" s="2" t="s">
        <v>45</v>
      </c>
      <c r="G4007" s="2" t="s">
        <v>46</v>
      </c>
      <c r="H4007" s="2" t="s">
        <v>47</v>
      </c>
      <c r="I4007" s="2" t="s">
        <v>21409</v>
      </c>
      <c r="J4007" s="2" t="s">
        <v>21410</v>
      </c>
      <c r="K4007" s="2" t="s">
        <v>156</v>
      </c>
      <c r="L4007" s="2" t="s">
        <v>625</v>
      </c>
      <c r="M4007" s="2" t="s">
        <v>21411</v>
      </c>
      <c r="N4007" s="2" t="s">
        <v>21412</v>
      </c>
      <c r="O4007">
        <v>1</v>
      </c>
      <c r="P4007" s="2" t="s">
        <v>53</v>
      </c>
      <c r="Q4007">
        <v>100</v>
      </c>
      <c r="R4007">
        <v>0</v>
      </c>
      <c r="S4007" s="2" t="s">
        <v>54</v>
      </c>
      <c r="T4007" s="2" t="s">
        <v>55</v>
      </c>
      <c r="U4007" s="2" t="s">
        <v>207</v>
      </c>
      <c r="V4007" s="2"/>
      <c r="W4007">
        <v>84000</v>
      </c>
      <c r="X4007">
        <v>0</v>
      </c>
      <c r="Y4007">
        <v>0</v>
      </c>
      <c r="Z4007">
        <v>84000</v>
      </c>
      <c r="AB4007" s="2" t="s">
        <v>57</v>
      </c>
      <c r="AC4007">
        <v>33600</v>
      </c>
      <c r="AD4007">
        <v>50400</v>
      </c>
      <c r="AE4007">
        <v>154000</v>
      </c>
      <c r="AF4007">
        <v>2310</v>
      </c>
      <c r="AG4007" s="2"/>
      <c r="AH4007" s="2"/>
      <c r="AI4007" s="1"/>
      <c r="AJ4007" s="2"/>
      <c r="AK4007" s="2" t="s">
        <v>67</v>
      </c>
      <c r="AM4007" s="2" t="s">
        <v>59</v>
      </c>
      <c r="AP4007" s="2" t="s">
        <v>60</v>
      </c>
      <c r="AQ4007" s="2" t="s">
        <v>41</v>
      </c>
      <c r="AR4007">
        <v>70000</v>
      </c>
      <c r="AS4007" s="2" t="str">
        <f>_xlfn.IFNA(IF(VLOOKUP(all_resi[[#This Row],[No. Waybill]],settle_reconcile[No. Waybill],1,0)="","Recon","Recon"),"-")</f>
        <v>-</v>
      </c>
      <c r="AT4007" s="2">
        <f>all_resi[[#This Row],[Nilai COD]]-all_resi[[#This Row],[COD Fee]]-all_resi[[#This Row],[Total Biaya Setelah Diskon]]</f>
        <v>101290</v>
      </c>
      <c r="AU4007" s="2" t="str">
        <f>IF(all_resi[[#This Row],[Waktu Terima]]="","",_xlfn.DAYS(all_resi[[#This Row],[Waktu Terima]],all_resi[[#This Row],[Tanggal Pengiriman]]))</f>
        <v/>
      </c>
    </row>
    <row r="4008" spans="1:47" x14ac:dyDescent="0.25">
      <c r="A4008" s="2" t="s">
        <v>21413</v>
      </c>
      <c r="B4008" s="1">
        <v>46207</v>
      </c>
      <c r="C4008" s="2" t="s">
        <v>42</v>
      </c>
      <c r="D4008" s="2" t="s">
        <v>43</v>
      </c>
      <c r="E4008" s="2" t="s">
        <v>44</v>
      </c>
      <c r="F4008" s="2" t="s">
        <v>45</v>
      </c>
      <c r="G4008" s="2" t="s">
        <v>46</v>
      </c>
      <c r="H4008" s="2" t="s">
        <v>47</v>
      </c>
      <c r="I4008" s="2" t="s">
        <v>21414</v>
      </c>
      <c r="J4008" s="2" t="s">
        <v>21415</v>
      </c>
      <c r="K4008" s="2" t="s">
        <v>171</v>
      </c>
      <c r="L4008" s="2" t="s">
        <v>172</v>
      </c>
      <c r="M4008" s="2" t="s">
        <v>173</v>
      </c>
      <c r="N4008" s="2" t="s">
        <v>21416</v>
      </c>
      <c r="O4008">
        <v>1</v>
      </c>
      <c r="P4008" s="2" t="s">
        <v>53</v>
      </c>
      <c r="Q4008">
        <v>100</v>
      </c>
      <c r="R4008">
        <v>0</v>
      </c>
      <c r="S4008" s="2" t="s">
        <v>54</v>
      </c>
      <c r="T4008" s="2" t="s">
        <v>55</v>
      </c>
      <c r="U4008" s="2" t="s">
        <v>207</v>
      </c>
      <c r="V4008" s="2"/>
      <c r="W4008">
        <v>30000</v>
      </c>
      <c r="X4008">
        <v>0</v>
      </c>
      <c r="Y4008">
        <v>0</v>
      </c>
      <c r="Z4008">
        <v>30000</v>
      </c>
      <c r="AB4008" s="2" t="s">
        <v>57</v>
      </c>
      <c r="AC4008">
        <v>12000</v>
      </c>
      <c r="AD4008">
        <v>18000</v>
      </c>
      <c r="AE4008">
        <v>100000</v>
      </c>
      <c r="AF4008">
        <v>1500</v>
      </c>
      <c r="AG4008" s="2" t="s">
        <v>21414</v>
      </c>
      <c r="AH4008" s="2"/>
      <c r="AI4008" s="1">
        <v>46211</v>
      </c>
      <c r="AJ4008" s="2"/>
      <c r="AK4008" s="2" t="s">
        <v>58</v>
      </c>
      <c r="AM4008" s="2" t="s">
        <v>59</v>
      </c>
      <c r="AP4008" s="2" t="s">
        <v>60</v>
      </c>
      <c r="AQ4008" s="2" t="s">
        <v>41</v>
      </c>
      <c r="AR4008">
        <v>70000</v>
      </c>
      <c r="AS4008" s="2" t="str">
        <f>_xlfn.IFNA(IF(VLOOKUP(all_resi[[#This Row],[No. Waybill]],settle_reconcile[No. Waybill],1,0)="","Recon","Recon"),"-")</f>
        <v>-</v>
      </c>
      <c r="AT4008" s="2">
        <f>all_resi[[#This Row],[Nilai COD]]-all_resi[[#This Row],[COD Fee]]-all_resi[[#This Row],[Total Biaya Setelah Diskon]]</f>
        <v>80500</v>
      </c>
      <c r="AU4008" s="2">
        <f>IF(all_resi[[#This Row],[Waktu Terima]]="","",_xlfn.DAYS(all_resi[[#This Row],[Waktu Terima]],all_resi[[#This Row],[Tanggal Pengiriman]]))</f>
        <v>4</v>
      </c>
    </row>
    <row r="4009" spans="1:47" x14ac:dyDescent="0.25">
      <c r="A4009" s="2" t="s">
        <v>21417</v>
      </c>
      <c r="B4009" s="1">
        <v>46207</v>
      </c>
      <c r="C4009" s="2" t="s">
        <v>42</v>
      </c>
      <c r="D4009" s="2" t="s">
        <v>43</v>
      </c>
      <c r="E4009" s="2" t="s">
        <v>44</v>
      </c>
      <c r="F4009" s="2" t="s">
        <v>45</v>
      </c>
      <c r="G4009" s="2" t="s">
        <v>46</v>
      </c>
      <c r="H4009" s="2" t="s">
        <v>47</v>
      </c>
      <c r="I4009" s="2" t="s">
        <v>21418</v>
      </c>
      <c r="J4009" s="2" t="s">
        <v>21419</v>
      </c>
      <c r="K4009" s="2" t="s">
        <v>177</v>
      </c>
      <c r="L4009" s="2" t="s">
        <v>807</v>
      </c>
      <c r="M4009" s="2" t="s">
        <v>2160</v>
      </c>
      <c r="N4009" s="2" t="s">
        <v>21420</v>
      </c>
      <c r="O4009">
        <v>1</v>
      </c>
      <c r="P4009" s="2" t="s">
        <v>53</v>
      </c>
      <c r="Q4009">
        <v>100</v>
      </c>
      <c r="R4009">
        <v>0</v>
      </c>
      <c r="S4009" s="2" t="s">
        <v>54</v>
      </c>
      <c r="T4009" s="2" t="s">
        <v>55</v>
      </c>
      <c r="U4009" s="2" t="s">
        <v>207</v>
      </c>
      <c r="V4009" s="2"/>
      <c r="W4009">
        <v>64000</v>
      </c>
      <c r="X4009">
        <v>0</v>
      </c>
      <c r="Y4009">
        <v>0</v>
      </c>
      <c r="Z4009">
        <v>64000</v>
      </c>
      <c r="AB4009" s="2" t="s">
        <v>57</v>
      </c>
      <c r="AC4009">
        <v>25600</v>
      </c>
      <c r="AD4009">
        <v>38400</v>
      </c>
      <c r="AE4009">
        <v>124000</v>
      </c>
      <c r="AF4009">
        <v>1860</v>
      </c>
      <c r="AG4009" s="2" t="s">
        <v>21418</v>
      </c>
      <c r="AH4009" s="2"/>
      <c r="AI4009" s="1">
        <v>46212</v>
      </c>
      <c r="AJ4009" s="2"/>
      <c r="AK4009" s="2" t="s">
        <v>58</v>
      </c>
      <c r="AM4009" s="2" t="s">
        <v>59</v>
      </c>
      <c r="AP4009" s="2" t="s">
        <v>60</v>
      </c>
      <c r="AQ4009" s="2" t="s">
        <v>41</v>
      </c>
      <c r="AR4009">
        <v>60000</v>
      </c>
      <c r="AS4009" s="2" t="str">
        <f>_xlfn.IFNA(IF(VLOOKUP(all_resi[[#This Row],[No. Waybill]],settle_reconcile[No. Waybill],1,0)="","Recon","Recon"),"-")</f>
        <v>-</v>
      </c>
      <c r="AT4009" s="2">
        <f>all_resi[[#This Row],[Nilai COD]]-all_resi[[#This Row],[COD Fee]]-all_resi[[#This Row],[Total Biaya Setelah Diskon]]</f>
        <v>83740</v>
      </c>
      <c r="AU4009" s="2">
        <f>IF(all_resi[[#This Row],[Waktu Terima]]="","",_xlfn.DAYS(all_resi[[#This Row],[Waktu Terima]],all_resi[[#This Row],[Tanggal Pengiriman]]))</f>
        <v>5</v>
      </c>
    </row>
    <row r="4010" spans="1:47" x14ac:dyDescent="0.25">
      <c r="A4010" s="2" t="s">
        <v>21421</v>
      </c>
      <c r="B4010" s="1">
        <v>46207</v>
      </c>
      <c r="C4010" s="2" t="s">
        <v>42</v>
      </c>
      <c r="D4010" s="2" t="s">
        <v>43</v>
      </c>
      <c r="E4010" s="2" t="s">
        <v>44</v>
      </c>
      <c r="F4010" s="2" t="s">
        <v>45</v>
      </c>
      <c r="G4010" s="2" t="s">
        <v>46</v>
      </c>
      <c r="H4010" s="2" t="s">
        <v>47</v>
      </c>
      <c r="I4010" s="2" t="s">
        <v>21422</v>
      </c>
      <c r="J4010" s="2" t="s">
        <v>21423</v>
      </c>
      <c r="K4010" s="2" t="s">
        <v>209</v>
      </c>
      <c r="L4010" s="2" t="s">
        <v>1041</v>
      </c>
      <c r="M4010" s="2" t="s">
        <v>16915</v>
      </c>
      <c r="N4010" s="2" t="s">
        <v>21424</v>
      </c>
      <c r="O4010">
        <v>1</v>
      </c>
      <c r="P4010" s="2" t="s">
        <v>53</v>
      </c>
      <c r="Q4010">
        <v>100</v>
      </c>
      <c r="R4010">
        <v>0</v>
      </c>
      <c r="S4010" s="2" t="s">
        <v>54</v>
      </c>
      <c r="T4010" s="2" t="s">
        <v>55</v>
      </c>
      <c r="U4010" s="2" t="s">
        <v>207</v>
      </c>
      <c r="V4010" s="2"/>
      <c r="W4010">
        <v>52000</v>
      </c>
      <c r="X4010">
        <v>0</v>
      </c>
      <c r="Y4010">
        <v>0</v>
      </c>
      <c r="Z4010">
        <v>52000</v>
      </c>
      <c r="AB4010" s="2" t="s">
        <v>57</v>
      </c>
      <c r="AC4010">
        <v>20800</v>
      </c>
      <c r="AD4010">
        <v>31200</v>
      </c>
      <c r="AE4010">
        <v>122000</v>
      </c>
      <c r="AF4010">
        <v>1830</v>
      </c>
      <c r="AG4010" s="2"/>
      <c r="AH4010" s="2"/>
      <c r="AI4010" s="1"/>
      <c r="AJ4010" s="2"/>
      <c r="AK4010" s="2" t="s">
        <v>67</v>
      </c>
      <c r="AM4010" s="2" t="s">
        <v>59</v>
      </c>
      <c r="AP4010" s="2" t="s">
        <v>60</v>
      </c>
      <c r="AQ4010" s="2" t="s">
        <v>41</v>
      </c>
      <c r="AR4010">
        <v>70000</v>
      </c>
      <c r="AS4010" s="2" t="str">
        <f>_xlfn.IFNA(IF(VLOOKUP(all_resi[[#This Row],[No. Waybill]],settle_reconcile[No. Waybill],1,0)="","Recon","Recon"),"-")</f>
        <v>-</v>
      </c>
      <c r="AT4010" s="2">
        <f>all_resi[[#This Row],[Nilai COD]]-all_resi[[#This Row],[COD Fee]]-all_resi[[#This Row],[Total Biaya Setelah Diskon]]</f>
        <v>88970</v>
      </c>
      <c r="AU4010" s="2" t="str">
        <f>IF(all_resi[[#This Row],[Waktu Terima]]="","",_xlfn.DAYS(all_resi[[#This Row],[Waktu Terima]],all_resi[[#This Row],[Tanggal Pengiriman]]))</f>
        <v/>
      </c>
    </row>
    <row r="4011" spans="1:47" x14ac:dyDescent="0.25">
      <c r="A4011" s="2" t="s">
        <v>21425</v>
      </c>
      <c r="B4011" s="1">
        <v>46207</v>
      </c>
      <c r="C4011" s="2" t="s">
        <v>42</v>
      </c>
      <c r="D4011" s="2" t="s">
        <v>43</v>
      </c>
      <c r="E4011" s="2" t="s">
        <v>44</v>
      </c>
      <c r="F4011" s="2" t="s">
        <v>45</v>
      </c>
      <c r="G4011" s="2" t="s">
        <v>46</v>
      </c>
      <c r="H4011" s="2" t="s">
        <v>47</v>
      </c>
      <c r="I4011" s="2" t="s">
        <v>21426</v>
      </c>
      <c r="J4011" s="2" t="s">
        <v>21427</v>
      </c>
      <c r="K4011" s="2" t="s">
        <v>156</v>
      </c>
      <c r="L4011" s="2" t="s">
        <v>606</v>
      </c>
      <c r="M4011" s="2" t="s">
        <v>1191</v>
      </c>
      <c r="N4011" s="2" t="s">
        <v>21428</v>
      </c>
      <c r="O4011">
        <v>1</v>
      </c>
      <c r="P4011" s="2" t="s">
        <v>53</v>
      </c>
      <c r="Q4011">
        <v>100</v>
      </c>
      <c r="R4011">
        <v>0</v>
      </c>
      <c r="S4011" s="2" t="s">
        <v>54</v>
      </c>
      <c r="T4011" s="2" t="s">
        <v>55</v>
      </c>
      <c r="U4011" s="2" t="s">
        <v>225</v>
      </c>
      <c r="V4011" s="2"/>
      <c r="W4011">
        <v>64000</v>
      </c>
      <c r="X4011">
        <v>0</v>
      </c>
      <c r="Y4011">
        <v>0</v>
      </c>
      <c r="Z4011">
        <v>64000</v>
      </c>
      <c r="AB4011" s="2" t="s">
        <v>57</v>
      </c>
      <c r="AC4011">
        <v>25600</v>
      </c>
      <c r="AD4011">
        <v>38400</v>
      </c>
      <c r="AE4011">
        <v>150000</v>
      </c>
      <c r="AF4011">
        <v>2250</v>
      </c>
      <c r="AG4011" s="2"/>
      <c r="AH4011" s="2"/>
      <c r="AI4011" s="1"/>
      <c r="AJ4011" s="2"/>
      <c r="AK4011" s="2" t="s">
        <v>67</v>
      </c>
      <c r="AM4011" s="2" t="s">
        <v>59</v>
      </c>
      <c r="AP4011" s="2" t="s">
        <v>60</v>
      </c>
      <c r="AQ4011" s="2" t="s">
        <v>41</v>
      </c>
      <c r="AR4011">
        <v>86000</v>
      </c>
      <c r="AS4011" s="2" t="str">
        <f>_xlfn.IFNA(IF(VLOOKUP(all_resi[[#This Row],[No. Waybill]],settle_reconcile[No. Waybill],1,0)="","Recon","Recon"),"-")</f>
        <v>-</v>
      </c>
      <c r="AT4011" s="2">
        <f>all_resi[[#This Row],[Nilai COD]]-all_resi[[#This Row],[COD Fee]]-all_resi[[#This Row],[Total Biaya Setelah Diskon]]</f>
        <v>109350</v>
      </c>
      <c r="AU4011" s="2" t="str">
        <f>IF(all_resi[[#This Row],[Waktu Terima]]="","",_xlfn.DAYS(all_resi[[#This Row],[Waktu Terima]],all_resi[[#This Row],[Tanggal Pengiriman]]))</f>
        <v/>
      </c>
    </row>
    <row r="4012" spans="1:47" x14ac:dyDescent="0.25">
      <c r="A4012" s="2" t="s">
        <v>21429</v>
      </c>
      <c r="B4012" s="1">
        <v>46207</v>
      </c>
      <c r="C4012" s="2" t="s">
        <v>42</v>
      </c>
      <c r="D4012" s="2" t="s">
        <v>43</v>
      </c>
      <c r="E4012" s="2" t="s">
        <v>44</v>
      </c>
      <c r="F4012" s="2" t="s">
        <v>45</v>
      </c>
      <c r="G4012" s="2" t="s">
        <v>46</v>
      </c>
      <c r="H4012" s="2" t="s">
        <v>80</v>
      </c>
      <c r="I4012" s="2" t="s">
        <v>21430</v>
      </c>
      <c r="J4012" s="2" t="s">
        <v>21431</v>
      </c>
      <c r="K4012" s="2" t="s">
        <v>137</v>
      </c>
      <c r="L4012" s="2" t="s">
        <v>1064</v>
      </c>
      <c r="M4012" s="2" t="s">
        <v>16825</v>
      </c>
      <c r="N4012" s="2" t="s">
        <v>21432</v>
      </c>
      <c r="O4012">
        <v>1</v>
      </c>
      <c r="P4012" s="2" t="s">
        <v>53</v>
      </c>
      <c r="Q4012">
        <v>100</v>
      </c>
      <c r="R4012">
        <v>0</v>
      </c>
      <c r="S4012" s="2" t="s">
        <v>54</v>
      </c>
      <c r="T4012" s="2" t="s">
        <v>55</v>
      </c>
      <c r="U4012" s="2" t="s">
        <v>21433</v>
      </c>
      <c r="V4012" s="2"/>
      <c r="W4012">
        <v>21000</v>
      </c>
      <c r="X4012">
        <v>0</v>
      </c>
      <c r="Y4012">
        <v>0</v>
      </c>
      <c r="Z4012">
        <v>21000</v>
      </c>
      <c r="AB4012" s="2" t="s">
        <v>57</v>
      </c>
      <c r="AC4012">
        <v>8400</v>
      </c>
      <c r="AD4012">
        <v>12600</v>
      </c>
      <c r="AE4012">
        <v>0</v>
      </c>
      <c r="AF4012">
        <v>0</v>
      </c>
      <c r="AG4012" s="2" t="s">
        <v>21430</v>
      </c>
      <c r="AH4012" s="2"/>
      <c r="AI4012" s="1">
        <v>46210</v>
      </c>
      <c r="AJ4012" s="2" t="s">
        <v>21434</v>
      </c>
      <c r="AK4012" s="2" t="s">
        <v>58</v>
      </c>
      <c r="AM4012" s="2" t="s">
        <v>59</v>
      </c>
      <c r="AP4012" s="2" t="s">
        <v>60</v>
      </c>
      <c r="AQ4012" s="2" t="s">
        <v>98</v>
      </c>
      <c r="AR4012">
        <v>-21000</v>
      </c>
      <c r="AS4012" s="2" t="str">
        <f>_xlfn.IFNA(IF(VLOOKUP(all_resi[[#This Row],[No. Waybill]],settle_reconcile[No. Waybill],1,0)="","Recon","Recon"),"-")</f>
        <v>-</v>
      </c>
      <c r="AT4012" s="2">
        <f>all_resi[[#This Row],[Nilai COD]]-all_resi[[#This Row],[COD Fee]]-all_resi[[#This Row],[Total Biaya Setelah Diskon]]</f>
        <v>-12600</v>
      </c>
      <c r="AU4012" s="2">
        <f>IF(all_resi[[#This Row],[Waktu Terima]]="","",_xlfn.DAYS(all_resi[[#This Row],[Waktu Terima]],all_resi[[#This Row],[Tanggal Pengiriman]]))</f>
        <v>3</v>
      </c>
    </row>
    <row r="4013" spans="1:47" x14ac:dyDescent="0.25">
      <c r="A4013" s="2" t="s">
        <v>21435</v>
      </c>
      <c r="B4013" s="1">
        <v>46207</v>
      </c>
      <c r="C4013" s="2" t="s">
        <v>42</v>
      </c>
      <c r="D4013" s="2" t="s">
        <v>43</v>
      </c>
      <c r="E4013" s="2" t="s">
        <v>44</v>
      </c>
      <c r="F4013" s="2" t="s">
        <v>45</v>
      </c>
      <c r="G4013" s="2" t="s">
        <v>46</v>
      </c>
      <c r="H4013" s="2" t="s">
        <v>47</v>
      </c>
      <c r="I4013" s="2" t="s">
        <v>21436</v>
      </c>
      <c r="J4013" s="2" t="s">
        <v>21437</v>
      </c>
      <c r="K4013" s="2" t="s">
        <v>156</v>
      </c>
      <c r="L4013" s="2" t="s">
        <v>606</v>
      </c>
      <c r="M4013" s="2" t="s">
        <v>607</v>
      </c>
      <c r="N4013" s="2" t="s">
        <v>21438</v>
      </c>
      <c r="O4013">
        <v>1</v>
      </c>
      <c r="P4013" s="2" t="s">
        <v>53</v>
      </c>
      <c r="Q4013">
        <v>100</v>
      </c>
      <c r="R4013">
        <v>0</v>
      </c>
      <c r="S4013" s="2" t="s">
        <v>54</v>
      </c>
      <c r="T4013" s="2" t="s">
        <v>55</v>
      </c>
      <c r="U4013" s="2" t="s">
        <v>207</v>
      </c>
      <c r="V4013" s="2"/>
      <c r="W4013">
        <v>64000</v>
      </c>
      <c r="X4013">
        <v>0</v>
      </c>
      <c r="Y4013">
        <v>0</v>
      </c>
      <c r="Z4013">
        <v>64000</v>
      </c>
      <c r="AB4013" s="2" t="s">
        <v>57</v>
      </c>
      <c r="AC4013">
        <v>25600</v>
      </c>
      <c r="AD4013">
        <v>38400</v>
      </c>
      <c r="AE4013">
        <v>0</v>
      </c>
      <c r="AF4013">
        <v>0</v>
      </c>
      <c r="AG4013" s="2"/>
      <c r="AH4013" s="2"/>
      <c r="AI4013" s="1"/>
      <c r="AJ4013" s="2"/>
      <c r="AK4013" s="2" t="s">
        <v>67</v>
      </c>
      <c r="AM4013" s="2" t="s">
        <v>59</v>
      </c>
      <c r="AP4013" s="2" t="s">
        <v>60</v>
      </c>
      <c r="AQ4013" s="2" t="s">
        <v>98</v>
      </c>
      <c r="AR4013">
        <v>-64000</v>
      </c>
      <c r="AS4013" s="2" t="str">
        <f>_xlfn.IFNA(IF(VLOOKUP(all_resi[[#This Row],[No. Waybill]],settle_reconcile[No. Waybill],1,0)="","Recon","Recon"),"-")</f>
        <v>-</v>
      </c>
      <c r="AT4013" s="2">
        <f>all_resi[[#This Row],[Nilai COD]]-all_resi[[#This Row],[COD Fee]]-all_resi[[#This Row],[Total Biaya Setelah Diskon]]</f>
        <v>-38400</v>
      </c>
      <c r="AU4013" s="2" t="str">
        <f>IF(all_resi[[#This Row],[Waktu Terima]]="","",_xlfn.DAYS(all_resi[[#This Row],[Waktu Terima]],all_resi[[#This Row],[Tanggal Pengiriman]]))</f>
        <v/>
      </c>
    </row>
    <row r="4014" spans="1:47" x14ac:dyDescent="0.25">
      <c r="A4014" s="2" t="s">
        <v>21439</v>
      </c>
      <c r="B4014" s="1">
        <v>46207</v>
      </c>
      <c r="C4014" s="2" t="s">
        <v>42</v>
      </c>
      <c r="D4014" s="2" t="s">
        <v>43</v>
      </c>
      <c r="E4014" s="2" t="s">
        <v>44</v>
      </c>
      <c r="F4014" s="2" t="s">
        <v>45</v>
      </c>
      <c r="G4014" s="2" t="s">
        <v>46</v>
      </c>
      <c r="H4014" s="2" t="s">
        <v>47</v>
      </c>
      <c r="I4014" s="2" t="s">
        <v>21440</v>
      </c>
      <c r="J4014" s="2" t="s">
        <v>21441</v>
      </c>
      <c r="K4014" s="2" t="s">
        <v>388</v>
      </c>
      <c r="L4014" s="2" t="s">
        <v>463</v>
      </c>
      <c r="M4014" s="2" t="s">
        <v>21442</v>
      </c>
      <c r="N4014" s="2" t="s">
        <v>21443</v>
      </c>
      <c r="O4014">
        <v>1</v>
      </c>
      <c r="P4014" s="2" t="s">
        <v>53</v>
      </c>
      <c r="Q4014">
        <v>100</v>
      </c>
      <c r="R4014">
        <v>0</v>
      </c>
      <c r="S4014" s="2" t="s">
        <v>54</v>
      </c>
      <c r="T4014" s="2" t="s">
        <v>55</v>
      </c>
      <c r="U4014" s="2" t="s">
        <v>21444</v>
      </c>
      <c r="V4014" s="2"/>
      <c r="W4014">
        <v>85000</v>
      </c>
      <c r="X4014">
        <v>0</v>
      </c>
      <c r="Y4014">
        <v>0</v>
      </c>
      <c r="Z4014">
        <v>85000</v>
      </c>
      <c r="AB4014" s="2" t="s">
        <v>57</v>
      </c>
      <c r="AC4014">
        <v>34000</v>
      </c>
      <c r="AD4014">
        <v>51000</v>
      </c>
      <c r="AE4014">
        <v>145000</v>
      </c>
      <c r="AF4014">
        <v>2175</v>
      </c>
      <c r="AG4014" s="2"/>
      <c r="AH4014" s="2"/>
      <c r="AI4014" s="1"/>
      <c r="AJ4014" s="2"/>
      <c r="AK4014" s="2" t="s">
        <v>67</v>
      </c>
      <c r="AM4014" s="2" t="s">
        <v>59</v>
      </c>
      <c r="AP4014" s="2" t="s">
        <v>60</v>
      </c>
      <c r="AQ4014" s="2" t="s">
        <v>41</v>
      </c>
      <c r="AR4014">
        <v>60000</v>
      </c>
      <c r="AS4014" s="2" t="str">
        <f>_xlfn.IFNA(IF(VLOOKUP(all_resi[[#This Row],[No. Waybill]],settle_reconcile[No. Waybill],1,0)="","Recon","Recon"),"-")</f>
        <v>-</v>
      </c>
      <c r="AT4014" s="2">
        <f>all_resi[[#This Row],[Nilai COD]]-all_resi[[#This Row],[COD Fee]]-all_resi[[#This Row],[Total Biaya Setelah Diskon]]</f>
        <v>91825</v>
      </c>
      <c r="AU4014" s="2" t="str">
        <f>IF(all_resi[[#This Row],[Waktu Terima]]="","",_xlfn.DAYS(all_resi[[#This Row],[Waktu Terima]],all_resi[[#This Row],[Tanggal Pengiriman]]))</f>
        <v/>
      </c>
    </row>
    <row r="4015" spans="1:47" x14ac:dyDescent="0.25">
      <c r="A4015" s="2" t="s">
        <v>19985</v>
      </c>
      <c r="B4015" s="1">
        <v>46209</v>
      </c>
      <c r="C4015" s="2" t="s">
        <v>42</v>
      </c>
      <c r="D4015" s="2" t="s">
        <v>43</v>
      </c>
      <c r="E4015" s="2" t="s">
        <v>44</v>
      </c>
      <c r="F4015" s="2" t="s">
        <v>45</v>
      </c>
      <c r="G4015" s="2" t="s">
        <v>46</v>
      </c>
      <c r="H4015" s="2" t="s">
        <v>80</v>
      </c>
      <c r="I4015" s="2" t="s">
        <v>19986</v>
      </c>
      <c r="J4015" s="2" t="s">
        <v>21445</v>
      </c>
      <c r="K4015" s="2" t="s">
        <v>116</v>
      </c>
      <c r="L4015" s="2" t="s">
        <v>2881</v>
      </c>
      <c r="M4015" s="2" t="s">
        <v>9583</v>
      </c>
      <c r="N4015" s="2" t="s">
        <v>21446</v>
      </c>
      <c r="O4015">
        <v>1</v>
      </c>
      <c r="P4015" s="2" t="s">
        <v>53</v>
      </c>
      <c r="Q4015">
        <v>100</v>
      </c>
      <c r="R4015">
        <v>0</v>
      </c>
      <c r="S4015" s="2" t="s">
        <v>54</v>
      </c>
      <c r="T4015" s="2" t="s">
        <v>55</v>
      </c>
      <c r="U4015" s="2" t="s">
        <v>86</v>
      </c>
      <c r="V4015" s="2"/>
      <c r="W4015">
        <v>16000</v>
      </c>
      <c r="X4015">
        <v>0</v>
      </c>
      <c r="Y4015">
        <v>0</v>
      </c>
      <c r="Z4015">
        <v>16000</v>
      </c>
      <c r="AB4015" s="2" t="s">
        <v>57</v>
      </c>
      <c r="AC4015">
        <v>11000</v>
      </c>
      <c r="AD4015">
        <v>5000</v>
      </c>
      <c r="AE4015">
        <v>74000</v>
      </c>
      <c r="AF4015">
        <v>1110</v>
      </c>
      <c r="AG4015" s="2" t="s">
        <v>19986</v>
      </c>
      <c r="AH4015" s="2"/>
      <c r="AI4015" s="1">
        <v>46210</v>
      </c>
      <c r="AJ4015" s="2" t="s">
        <v>87</v>
      </c>
      <c r="AK4015" s="2" t="s">
        <v>58</v>
      </c>
      <c r="AM4015" s="2" t="s">
        <v>59</v>
      </c>
      <c r="AP4015" s="2" t="s">
        <v>60</v>
      </c>
      <c r="AQ4015" s="2" t="s">
        <v>41</v>
      </c>
      <c r="AR4015">
        <v>58000</v>
      </c>
      <c r="AS4015" s="2" t="str">
        <f>_xlfn.IFNA(IF(VLOOKUP(all_resi[[#This Row],[No. Waybill]],settle_reconcile[No. Waybill],1,0)="","Recon","Recon"),"-")</f>
        <v>Recon</v>
      </c>
      <c r="AT4015" s="2">
        <f>all_resi[[#This Row],[Nilai COD]]-all_resi[[#This Row],[COD Fee]]-all_resi[[#This Row],[Total Biaya Setelah Diskon]]</f>
        <v>67890</v>
      </c>
      <c r="AU4015" s="2">
        <f>IF(all_resi[[#This Row],[Waktu Terima]]="","",_xlfn.DAYS(all_resi[[#This Row],[Waktu Terima]],all_resi[[#This Row],[Tanggal Pengiriman]]))</f>
        <v>1</v>
      </c>
    </row>
    <row r="4016" spans="1:47" x14ac:dyDescent="0.25">
      <c r="A4016" s="2" t="s">
        <v>21447</v>
      </c>
      <c r="B4016" s="1">
        <v>46209</v>
      </c>
      <c r="C4016" s="2" t="s">
        <v>42</v>
      </c>
      <c r="D4016" s="2" t="s">
        <v>43</v>
      </c>
      <c r="E4016" s="2" t="s">
        <v>44</v>
      </c>
      <c r="F4016" s="2" t="s">
        <v>45</v>
      </c>
      <c r="G4016" s="2" t="s">
        <v>46</v>
      </c>
      <c r="H4016" s="2" t="s">
        <v>80</v>
      </c>
      <c r="I4016" s="2" t="s">
        <v>21448</v>
      </c>
      <c r="J4016" s="2" t="s">
        <v>21449</v>
      </c>
      <c r="K4016" s="2" t="s">
        <v>197</v>
      </c>
      <c r="L4016" s="2" t="s">
        <v>2107</v>
      </c>
      <c r="M4016" s="2" t="s">
        <v>2108</v>
      </c>
      <c r="N4016" s="2" t="s">
        <v>21450</v>
      </c>
      <c r="O4016">
        <v>1</v>
      </c>
      <c r="P4016" s="2" t="s">
        <v>53</v>
      </c>
      <c r="Q4016">
        <v>100</v>
      </c>
      <c r="R4016">
        <v>0</v>
      </c>
      <c r="S4016" s="2" t="s">
        <v>54</v>
      </c>
      <c r="T4016" s="2" t="s">
        <v>55</v>
      </c>
      <c r="U4016" s="2" t="s">
        <v>86</v>
      </c>
      <c r="V4016" s="2"/>
      <c r="W4016">
        <v>59000</v>
      </c>
      <c r="X4016">
        <v>0</v>
      </c>
      <c r="Y4016">
        <v>0</v>
      </c>
      <c r="Z4016">
        <v>59000</v>
      </c>
      <c r="AB4016" s="2" t="s">
        <v>57</v>
      </c>
      <c r="AC4016">
        <v>23600</v>
      </c>
      <c r="AD4016">
        <v>35400</v>
      </c>
      <c r="AE4016">
        <v>119000</v>
      </c>
      <c r="AF4016">
        <v>1785</v>
      </c>
      <c r="AG4016" s="2"/>
      <c r="AH4016" s="2"/>
      <c r="AI4016" s="1"/>
      <c r="AJ4016" s="2" t="s">
        <v>87</v>
      </c>
      <c r="AK4016" s="2" t="s">
        <v>67</v>
      </c>
      <c r="AM4016" s="2" t="s">
        <v>59</v>
      </c>
      <c r="AP4016" s="2" t="s">
        <v>60</v>
      </c>
      <c r="AQ4016" s="2" t="s">
        <v>41</v>
      </c>
      <c r="AR4016">
        <v>60000</v>
      </c>
      <c r="AS4016" s="2" t="str">
        <f>_xlfn.IFNA(IF(VLOOKUP(all_resi[[#This Row],[No. Waybill]],settle_reconcile[No. Waybill],1,0)="","Recon","Recon"),"-")</f>
        <v>-</v>
      </c>
      <c r="AT4016" s="2">
        <f>all_resi[[#This Row],[Nilai COD]]-all_resi[[#This Row],[COD Fee]]-all_resi[[#This Row],[Total Biaya Setelah Diskon]]</f>
        <v>81815</v>
      </c>
      <c r="AU4016" s="2" t="str">
        <f>IF(all_resi[[#This Row],[Waktu Terima]]="","",_xlfn.DAYS(all_resi[[#This Row],[Waktu Terima]],all_resi[[#This Row],[Tanggal Pengiriman]]))</f>
        <v/>
      </c>
    </row>
    <row r="4017" spans="1:47" x14ac:dyDescent="0.25">
      <c r="A4017" s="2" t="s">
        <v>21451</v>
      </c>
      <c r="B4017" s="1">
        <v>46209</v>
      </c>
      <c r="C4017" s="2" t="s">
        <v>42</v>
      </c>
      <c r="D4017" s="2" t="s">
        <v>43</v>
      </c>
      <c r="E4017" s="2" t="s">
        <v>44</v>
      </c>
      <c r="F4017" s="2" t="s">
        <v>45</v>
      </c>
      <c r="G4017" s="2" t="s">
        <v>46</v>
      </c>
      <c r="H4017" s="2" t="s">
        <v>80</v>
      </c>
      <c r="I4017" s="2" t="s">
        <v>21452</v>
      </c>
      <c r="J4017" s="2" t="s">
        <v>21453</v>
      </c>
      <c r="K4017" s="2" t="s">
        <v>132</v>
      </c>
      <c r="L4017" s="2" t="s">
        <v>1767</v>
      </c>
      <c r="M4017" s="2" t="s">
        <v>8860</v>
      </c>
      <c r="N4017" s="2" t="s">
        <v>21454</v>
      </c>
      <c r="O4017">
        <v>1</v>
      </c>
      <c r="P4017" s="2" t="s">
        <v>53</v>
      </c>
      <c r="Q4017">
        <v>100</v>
      </c>
      <c r="R4017">
        <v>0</v>
      </c>
      <c r="S4017" s="2" t="s">
        <v>54</v>
      </c>
      <c r="T4017" s="2" t="s">
        <v>55</v>
      </c>
      <c r="U4017" s="2" t="s">
        <v>21455</v>
      </c>
      <c r="V4017" s="2"/>
      <c r="W4017">
        <v>41000</v>
      </c>
      <c r="X4017">
        <v>0</v>
      </c>
      <c r="Y4017">
        <v>0</v>
      </c>
      <c r="Z4017">
        <v>41000</v>
      </c>
      <c r="AB4017" s="2" t="s">
        <v>57</v>
      </c>
      <c r="AC4017">
        <v>16400</v>
      </c>
      <c r="AD4017">
        <v>24600</v>
      </c>
      <c r="AE4017">
        <v>111000</v>
      </c>
      <c r="AF4017">
        <v>1665</v>
      </c>
      <c r="AG4017" s="2"/>
      <c r="AH4017" s="2"/>
      <c r="AI4017" s="1"/>
      <c r="AJ4017" s="2" t="s">
        <v>87</v>
      </c>
      <c r="AK4017" s="2" t="s">
        <v>67</v>
      </c>
      <c r="AM4017" s="2" t="s">
        <v>59</v>
      </c>
      <c r="AP4017" s="2" t="s">
        <v>60</v>
      </c>
      <c r="AQ4017" s="2" t="s">
        <v>41</v>
      </c>
      <c r="AR4017">
        <v>70000</v>
      </c>
      <c r="AS4017" s="2" t="str">
        <f>_xlfn.IFNA(IF(VLOOKUP(all_resi[[#This Row],[No. Waybill]],settle_reconcile[No. Waybill],1,0)="","Recon","Recon"),"-")</f>
        <v>-</v>
      </c>
      <c r="AT4017" s="2">
        <f>all_resi[[#This Row],[Nilai COD]]-all_resi[[#This Row],[COD Fee]]-all_resi[[#This Row],[Total Biaya Setelah Diskon]]</f>
        <v>84735</v>
      </c>
      <c r="AU4017" s="2" t="str">
        <f>IF(all_resi[[#This Row],[Waktu Terima]]="","",_xlfn.DAYS(all_resi[[#This Row],[Waktu Terima]],all_resi[[#This Row],[Tanggal Pengiriman]]))</f>
        <v/>
      </c>
    </row>
    <row r="4018" spans="1:47" x14ac:dyDescent="0.25">
      <c r="A4018" s="2" t="s">
        <v>21456</v>
      </c>
      <c r="B4018" s="1">
        <v>46209</v>
      </c>
      <c r="C4018" s="2" t="s">
        <v>42</v>
      </c>
      <c r="D4018" s="2" t="s">
        <v>43</v>
      </c>
      <c r="E4018" s="2" t="s">
        <v>44</v>
      </c>
      <c r="F4018" s="2" t="s">
        <v>45</v>
      </c>
      <c r="G4018" s="2" t="s">
        <v>46</v>
      </c>
      <c r="H4018" s="2" t="s">
        <v>47</v>
      </c>
      <c r="I4018" s="2" t="s">
        <v>21457</v>
      </c>
      <c r="J4018" s="2" t="s">
        <v>21458</v>
      </c>
      <c r="K4018" s="2" t="s">
        <v>100</v>
      </c>
      <c r="L4018" s="2" t="s">
        <v>569</v>
      </c>
      <c r="M4018" s="2" t="s">
        <v>21459</v>
      </c>
      <c r="N4018" s="2" t="s">
        <v>21460</v>
      </c>
      <c r="O4018">
        <v>1</v>
      </c>
      <c r="P4018" s="2" t="s">
        <v>53</v>
      </c>
      <c r="Q4018">
        <v>100</v>
      </c>
      <c r="R4018">
        <v>0</v>
      </c>
      <c r="S4018" s="2" t="s">
        <v>54</v>
      </c>
      <c r="T4018" s="2" t="s">
        <v>55</v>
      </c>
      <c r="U4018" s="2" t="s">
        <v>147</v>
      </c>
      <c r="V4018" s="2"/>
      <c r="W4018">
        <v>23000</v>
      </c>
      <c r="X4018">
        <v>0</v>
      </c>
      <c r="Y4018">
        <v>0</v>
      </c>
      <c r="Z4018">
        <v>23000</v>
      </c>
      <c r="AB4018" s="2" t="s">
        <v>57</v>
      </c>
      <c r="AC4018">
        <v>17000</v>
      </c>
      <c r="AD4018">
        <v>6000</v>
      </c>
      <c r="AE4018">
        <v>93000</v>
      </c>
      <c r="AF4018">
        <v>1395</v>
      </c>
      <c r="AG4018" s="2" t="s">
        <v>21457</v>
      </c>
      <c r="AH4018" s="2"/>
      <c r="AI4018" s="1">
        <v>46211</v>
      </c>
      <c r="AJ4018" s="2"/>
      <c r="AK4018" s="2" t="s">
        <v>58</v>
      </c>
      <c r="AM4018" s="2" t="s">
        <v>59</v>
      </c>
      <c r="AP4018" s="2" t="s">
        <v>60</v>
      </c>
      <c r="AQ4018" s="2" t="s">
        <v>41</v>
      </c>
      <c r="AR4018">
        <v>70000</v>
      </c>
      <c r="AS4018" s="2" t="str">
        <f>_xlfn.IFNA(IF(VLOOKUP(all_resi[[#This Row],[No. Waybill]],settle_reconcile[No. Waybill],1,0)="","Recon","Recon"),"-")</f>
        <v>-</v>
      </c>
      <c r="AT4018" s="2">
        <f>all_resi[[#This Row],[Nilai COD]]-all_resi[[#This Row],[COD Fee]]-all_resi[[#This Row],[Total Biaya Setelah Diskon]]</f>
        <v>85605</v>
      </c>
      <c r="AU4018" s="2">
        <f>IF(all_resi[[#This Row],[Waktu Terima]]="","",_xlfn.DAYS(all_resi[[#This Row],[Waktu Terima]],all_resi[[#This Row],[Tanggal Pengiriman]]))</f>
        <v>2</v>
      </c>
    </row>
    <row r="4019" spans="1:47" x14ac:dyDescent="0.25">
      <c r="A4019" s="2" t="s">
        <v>21461</v>
      </c>
      <c r="B4019" s="1">
        <v>46209</v>
      </c>
      <c r="C4019" s="2" t="s">
        <v>42</v>
      </c>
      <c r="D4019" s="2" t="s">
        <v>43</v>
      </c>
      <c r="E4019" s="2" t="s">
        <v>44</v>
      </c>
      <c r="F4019" s="2" t="s">
        <v>45</v>
      </c>
      <c r="G4019" s="2" t="s">
        <v>46</v>
      </c>
      <c r="H4019" s="2" t="s">
        <v>47</v>
      </c>
      <c r="I4019" s="2" t="s">
        <v>21462</v>
      </c>
      <c r="J4019" s="2" t="s">
        <v>21463</v>
      </c>
      <c r="K4019" s="2" t="s">
        <v>100</v>
      </c>
      <c r="L4019" s="2" t="s">
        <v>2514</v>
      </c>
      <c r="M4019" s="2" t="s">
        <v>18214</v>
      </c>
      <c r="N4019" s="2" t="s">
        <v>21464</v>
      </c>
      <c r="O4019">
        <v>1</v>
      </c>
      <c r="P4019" s="2" t="s">
        <v>53</v>
      </c>
      <c r="Q4019">
        <v>100</v>
      </c>
      <c r="R4019">
        <v>0</v>
      </c>
      <c r="S4019" s="2" t="s">
        <v>54</v>
      </c>
      <c r="T4019" s="2" t="s">
        <v>55</v>
      </c>
      <c r="U4019" s="2" t="s">
        <v>147</v>
      </c>
      <c r="V4019" s="2"/>
      <c r="W4019">
        <v>15000</v>
      </c>
      <c r="X4019">
        <v>0</v>
      </c>
      <c r="Y4019">
        <v>0</v>
      </c>
      <c r="Z4019">
        <v>15000</v>
      </c>
      <c r="AB4019" s="2" t="s">
        <v>57</v>
      </c>
      <c r="AC4019">
        <v>9000</v>
      </c>
      <c r="AD4019">
        <v>6000</v>
      </c>
      <c r="AE4019">
        <v>83500</v>
      </c>
      <c r="AF4019">
        <v>1252.5</v>
      </c>
      <c r="AG4019" s="2"/>
      <c r="AH4019" s="2"/>
      <c r="AI4019" s="1"/>
      <c r="AJ4019" s="2"/>
      <c r="AK4019" s="2" t="s">
        <v>67</v>
      </c>
      <c r="AM4019" s="2" t="s">
        <v>59</v>
      </c>
      <c r="AP4019" s="2" t="s">
        <v>60</v>
      </c>
      <c r="AQ4019" s="2" t="s">
        <v>41</v>
      </c>
      <c r="AR4019">
        <v>68500</v>
      </c>
      <c r="AS4019" s="2" t="str">
        <f>_xlfn.IFNA(IF(VLOOKUP(all_resi[[#This Row],[No. Waybill]],settle_reconcile[No. Waybill],1,0)="","Recon","Recon"),"-")</f>
        <v>-</v>
      </c>
      <c r="AT4019" s="2">
        <f>all_resi[[#This Row],[Nilai COD]]-all_resi[[#This Row],[COD Fee]]-all_resi[[#This Row],[Total Biaya Setelah Diskon]]</f>
        <v>76247.5</v>
      </c>
      <c r="AU4019" s="2" t="str">
        <f>IF(all_resi[[#This Row],[Waktu Terima]]="","",_xlfn.DAYS(all_resi[[#This Row],[Waktu Terima]],all_resi[[#This Row],[Tanggal Pengiriman]]))</f>
        <v/>
      </c>
    </row>
    <row r="4020" spans="1:47" x14ac:dyDescent="0.25">
      <c r="A4020" s="2" t="s">
        <v>21465</v>
      </c>
      <c r="B4020" s="1">
        <v>46209</v>
      </c>
      <c r="C4020" s="2" t="s">
        <v>42</v>
      </c>
      <c r="D4020" s="2" t="s">
        <v>43</v>
      </c>
      <c r="E4020" s="2" t="s">
        <v>44</v>
      </c>
      <c r="F4020" s="2" t="s">
        <v>45</v>
      </c>
      <c r="G4020" s="2" t="s">
        <v>46</v>
      </c>
      <c r="H4020" s="2" t="s">
        <v>47</v>
      </c>
      <c r="I4020" s="2" t="s">
        <v>21466</v>
      </c>
      <c r="J4020" s="2" t="s">
        <v>21467</v>
      </c>
      <c r="K4020" s="2" t="s">
        <v>69</v>
      </c>
      <c r="L4020" s="2" t="s">
        <v>192</v>
      </c>
      <c r="M4020" s="2" t="s">
        <v>193</v>
      </c>
      <c r="N4020" s="2" t="s">
        <v>21468</v>
      </c>
      <c r="O4020">
        <v>1</v>
      </c>
      <c r="P4020" s="2" t="s">
        <v>53</v>
      </c>
      <c r="Q4020">
        <v>100</v>
      </c>
      <c r="R4020">
        <v>0</v>
      </c>
      <c r="S4020" s="2" t="s">
        <v>54</v>
      </c>
      <c r="T4020" s="2" t="s">
        <v>55</v>
      </c>
      <c r="U4020" s="2" t="s">
        <v>147</v>
      </c>
      <c r="V4020" s="2"/>
      <c r="W4020">
        <v>60000</v>
      </c>
      <c r="X4020">
        <v>0</v>
      </c>
      <c r="Y4020">
        <v>0</v>
      </c>
      <c r="Z4020">
        <v>60000</v>
      </c>
      <c r="AB4020" s="2" t="s">
        <v>57</v>
      </c>
      <c r="AC4020">
        <v>24000</v>
      </c>
      <c r="AD4020">
        <v>36000</v>
      </c>
      <c r="AE4020">
        <v>125000</v>
      </c>
      <c r="AF4020">
        <v>1875</v>
      </c>
      <c r="AG4020" s="2"/>
      <c r="AH4020" s="2"/>
      <c r="AI4020" s="1"/>
      <c r="AJ4020" s="2"/>
      <c r="AK4020" s="2" t="s">
        <v>67</v>
      </c>
      <c r="AM4020" s="2" t="s">
        <v>59</v>
      </c>
      <c r="AP4020" s="2" t="s">
        <v>60</v>
      </c>
      <c r="AQ4020" s="2" t="s">
        <v>41</v>
      </c>
      <c r="AR4020">
        <v>65000</v>
      </c>
      <c r="AS4020" s="2" t="str">
        <f>_xlfn.IFNA(IF(VLOOKUP(all_resi[[#This Row],[No. Waybill]],settle_reconcile[No. Waybill],1,0)="","Recon","Recon"),"-")</f>
        <v>-</v>
      </c>
      <c r="AT4020" s="2">
        <f>all_resi[[#This Row],[Nilai COD]]-all_resi[[#This Row],[COD Fee]]-all_resi[[#This Row],[Total Biaya Setelah Diskon]]</f>
        <v>87125</v>
      </c>
      <c r="AU4020" s="2" t="str">
        <f>IF(all_resi[[#This Row],[Waktu Terima]]="","",_xlfn.DAYS(all_resi[[#This Row],[Waktu Terima]],all_resi[[#This Row],[Tanggal Pengiriman]]))</f>
        <v/>
      </c>
    </row>
    <row r="4021" spans="1:47" x14ac:dyDescent="0.25">
      <c r="A4021" s="2" t="s">
        <v>19968</v>
      </c>
      <c r="B4021" s="1">
        <v>46209</v>
      </c>
      <c r="C4021" s="2" t="s">
        <v>42</v>
      </c>
      <c r="D4021" s="2" t="s">
        <v>43</v>
      </c>
      <c r="E4021" s="2" t="s">
        <v>44</v>
      </c>
      <c r="F4021" s="2" t="s">
        <v>45</v>
      </c>
      <c r="G4021" s="2" t="s">
        <v>46</v>
      </c>
      <c r="H4021" s="2" t="s">
        <v>47</v>
      </c>
      <c r="I4021" s="2" t="s">
        <v>19969</v>
      </c>
      <c r="J4021" s="2" t="s">
        <v>21469</v>
      </c>
      <c r="K4021" s="2" t="s">
        <v>116</v>
      </c>
      <c r="L4021" s="2" t="s">
        <v>2163</v>
      </c>
      <c r="M4021" s="2" t="s">
        <v>21470</v>
      </c>
      <c r="N4021" s="2" t="s">
        <v>21471</v>
      </c>
      <c r="O4021">
        <v>1</v>
      </c>
      <c r="P4021" s="2" t="s">
        <v>53</v>
      </c>
      <c r="Q4021">
        <v>100</v>
      </c>
      <c r="R4021">
        <v>0</v>
      </c>
      <c r="S4021" s="2" t="s">
        <v>54</v>
      </c>
      <c r="T4021" s="2" t="s">
        <v>55</v>
      </c>
      <c r="U4021" s="2" t="s">
        <v>147</v>
      </c>
      <c r="V4021" s="2"/>
      <c r="W4021">
        <v>15000</v>
      </c>
      <c r="X4021">
        <v>0</v>
      </c>
      <c r="Y4021">
        <v>0</v>
      </c>
      <c r="Z4021">
        <v>15000</v>
      </c>
      <c r="AB4021" s="2" t="s">
        <v>57</v>
      </c>
      <c r="AC4021">
        <v>9000</v>
      </c>
      <c r="AD4021">
        <v>6000</v>
      </c>
      <c r="AE4021">
        <v>85000</v>
      </c>
      <c r="AF4021">
        <v>1275</v>
      </c>
      <c r="AG4021" s="2" t="s">
        <v>19969</v>
      </c>
      <c r="AH4021" s="2"/>
      <c r="AI4021" s="1">
        <v>46210</v>
      </c>
      <c r="AJ4021" s="2"/>
      <c r="AK4021" s="2" t="s">
        <v>58</v>
      </c>
      <c r="AM4021" s="2" t="s">
        <v>59</v>
      </c>
      <c r="AP4021" s="2" t="s">
        <v>60</v>
      </c>
      <c r="AQ4021" s="2" t="s">
        <v>41</v>
      </c>
      <c r="AR4021">
        <v>70000</v>
      </c>
      <c r="AS4021" s="2" t="str">
        <f>_xlfn.IFNA(IF(VLOOKUP(all_resi[[#This Row],[No. Waybill]],settle_reconcile[No. Waybill],1,0)="","Recon","Recon"),"-")</f>
        <v>Recon</v>
      </c>
      <c r="AT4021" s="2">
        <f>all_resi[[#This Row],[Nilai COD]]-all_resi[[#This Row],[COD Fee]]-all_resi[[#This Row],[Total Biaya Setelah Diskon]]</f>
        <v>77725</v>
      </c>
      <c r="AU4021" s="2">
        <f>IF(all_resi[[#This Row],[Waktu Terima]]="","",_xlfn.DAYS(all_resi[[#This Row],[Waktu Terima]],all_resi[[#This Row],[Tanggal Pengiriman]]))</f>
        <v>1</v>
      </c>
    </row>
    <row r="4022" spans="1:47" x14ac:dyDescent="0.25">
      <c r="A4022" s="2" t="s">
        <v>21472</v>
      </c>
      <c r="B4022" s="1">
        <v>46209</v>
      </c>
      <c r="C4022" s="2" t="s">
        <v>42</v>
      </c>
      <c r="D4022" s="2" t="s">
        <v>43</v>
      </c>
      <c r="E4022" s="2" t="s">
        <v>44</v>
      </c>
      <c r="F4022" s="2" t="s">
        <v>45</v>
      </c>
      <c r="G4022" s="2" t="s">
        <v>46</v>
      </c>
      <c r="H4022" s="2" t="s">
        <v>47</v>
      </c>
      <c r="I4022" s="2" t="s">
        <v>21473</v>
      </c>
      <c r="J4022" s="2" t="s">
        <v>21474</v>
      </c>
      <c r="K4022" s="2" t="s">
        <v>171</v>
      </c>
      <c r="L4022" s="2" t="s">
        <v>172</v>
      </c>
      <c r="M4022" s="2" t="s">
        <v>3080</v>
      </c>
      <c r="N4022" s="2" t="s">
        <v>21475</v>
      </c>
      <c r="O4022">
        <v>1</v>
      </c>
      <c r="P4022" s="2" t="s">
        <v>53</v>
      </c>
      <c r="Q4022">
        <v>100</v>
      </c>
      <c r="R4022">
        <v>0</v>
      </c>
      <c r="S4022" s="2" t="s">
        <v>54</v>
      </c>
      <c r="T4022" s="2" t="s">
        <v>55</v>
      </c>
      <c r="U4022" s="2" t="s">
        <v>147</v>
      </c>
      <c r="V4022" s="2"/>
      <c r="W4022">
        <v>30000</v>
      </c>
      <c r="X4022">
        <v>0</v>
      </c>
      <c r="Y4022">
        <v>0</v>
      </c>
      <c r="Z4022">
        <v>30000</v>
      </c>
      <c r="AB4022" s="2" t="s">
        <v>57</v>
      </c>
      <c r="AC4022">
        <v>12000</v>
      </c>
      <c r="AD4022">
        <v>18000</v>
      </c>
      <c r="AE4022">
        <v>100000</v>
      </c>
      <c r="AF4022">
        <v>1500</v>
      </c>
      <c r="AG4022" s="2"/>
      <c r="AH4022" s="2"/>
      <c r="AI4022" s="1"/>
      <c r="AJ4022" s="2"/>
      <c r="AK4022" s="2" t="s">
        <v>67</v>
      </c>
      <c r="AM4022" s="2" t="s">
        <v>59</v>
      </c>
      <c r="AP4022" s="2" t="s">
        <v>60</v>
      </c>
      <c r="AQ4022" s="2" t="s">
        <v>41</v>
      </c>
      <c r="AR4022">
        <v>70000</v>
      </c>
      <c r="AS4022" s="2" t="str">
        <f>_xlfn.IFNA(IF(VLOOKUP(all_resi[[#This Row],[No. Waybill]],settle_reconcile[No. Waybill],1,0)="","Recon","Recon"),"-")</f>
        <v>-</v>
      </c>
      <c r="AT4022" s="2">
        <f>all_resi[[#This Row],[Nilai COD]]-all_resi[[#This Row],[COD Fee]]-all_resi[[#This Row],[Total Biaya Setelah Diskon]]</f>
        <v>80500</v>
      </c>
      <c r="AU4022" s="2" t="str">
        <f>IF(all_resi[[#This Row],[Waktu Terima]]="","",_xlfn.DAYS(all_resi[[#This Row],[Waktu Terima]],all_resi[[#This Row],[Tanggal Pengiriman]]))</f>
        <v/>
      </c>
    </row>
    <row r="4023" spans="1:47" x14ac:dyDescent="0.25">
      <c r="A4023" s="2" t="s">
        <v>21476</v>
      </c>
      <c r="B4023" s="1">
        <v>46209</v>
      </c>
      <c r="C4023" s="2" t="s">
        <v>42</v>
      </c>
      <c r="D4023" s="2" t="s">
        <v>43</v>
      </c>
      <c r="E4023" s="2" t="s">
        <v>44</v>
      </c>
      <c r="F4023" s="2" t="s">
        <v>45</v>
      </c>
      <c r="G4023" s="2" t="s">
        <v>46</v>
      </c>
      <c r="H4023" s="2" t="s">
        <v>80</v>
      </c>
      <c r="I4023" s="2" t="s">
        <v>21477</v>
      </c>
      <c r="J4023" s="2" t="s">
        <v>21478</v>
      </c>
      <c r="K4023" s="2" t="s">
        <v>132</v>
      </c>
      <c r="L4023" s="2" t="s">
        <v>791</v>
      </c>
      <c r="M4023" s="2" t="s">
        <v>2843</v>
      </c>
      <c r="N4023" s="2" t="s">
        <v>21479</v>
      </c>
      <c r="O4023">
        <v>1</v>
      </c>
      <c r="P4023" s="2" t="s">
        <v>53</v>
      </c>
      <c r="Q4023">
        <v>100</v>
      </c>
      <c r="R4023">
        <v>0</v>
      </c>
      <c r="S4023" s="2" t="s">
        <v>54</v>
      </c>
      <c r="T4023" s="2" t="s">
        <v>55</v>
      </c>
      <c r="U4023" s="2" t="s">
        <v>86</v>
      </c>
      <c r="V4023" s="2"/>
      <c r="W4023">
        <v>29000</v>
      </c>
      <c r="X4023">
        <v>0</v>
      </c>
      <c r="Y4023">
        <v>0</v>
      </c>
      <c r="Z4023">
        <v>29000</v>
      </c>
      <c r="AB4023" s="2" t="s">
        <v>57</v>
      </c>
      <c r="AC4023">
        <v>11600</v>
      </c>
      <c r="AD4023">
        <v>17400</v>
      </c>
      <c r="AE4023">
        <v>86000</v>
      </c>
      <c r="AF4023">
        <v>1290</v>
      </c>
      <c r="AG4023" s="2" t="s">
        <v>21477</v>
      </c>
      <c r="AH4023" s="2"/>
      <c r="AI4023" s="1">
        <v>46212</v>
      </c>
      <c r="AJ4023" s="2" t="s">
        <v>87</v>
      </c>
      <c r="AK4023" s="2" t="s">
        <v>58</v>
      </c>
      <c r="AM4023" s="2" t="s">
        <v>59</v>
      </c>
      <c r="AP4023" s="2" t="s">
        <v>60</v>
      </c>
      <c r="AQ4023" s="2" t="s">
        <v>41</v>
      </c>
      <c r="AR4023">
        <v>57000</v>
      </c>
      <c r="AS4023" s="2" t="str">
        <f>_xlfn.IFNA(IF(VLOOKUP(all_resi[[#This Row],[No. Waybill]],settle_reconcile[No. Waybill],1,0)="","Recon","Recon"),"-")</f>
        <v>-</v>
      </c>
      <c r="AT4023" s="2">
        <f>all_resi[[#This Row],[Nilai COD]]-all_resi[[#This Row],[COD Fee]]-all_resi[[#This Row],[Total Biaya Setelah Diskon]]</f>
        <v>67310</v>
      </c>
      <c r="AU4023" s="2">
        <f>IF(all_resi[[#This Row],[Waktu Terima]]="","",_xlfn.DAYS(all_resi[[#This Row],[Waktu Terima]],all_resi[[#This Row],[Tanggal Pengiriman]]))</f>
        <v>3</v>
      </c>
    </row>
    <row r="4024" spans="1:47" x14ac:dyDescent="0.25">
      <c r="A4024" s="2" t="s">
        <v>21480</v>
      </c>
      <c r="B4024" s="1">
        <v>46209</v>
      </c>
      <c r="C4024" s="2" t="s">
        <v>42</v>
      </c>
      <c r="D4024" s="2" t="s">
        <v>43</v>
      </c>
      <c r="E4024" s="2" t="s">
        <v>44</v>
      </c>
      <c r="F4024" s="2" t="s">
        <v>45</v>
      </c>
      <c r="G4024" s="2" t="s">
        <v>46</v>
      </c>
      <c r="H4024" s="2" t="s">
        <v>47</v>
      </c>
      <c r="I4024" s="2" t="s">
        <v>21481</v>
      </c>
      <c r="J4024" s="2" t="s">
        <v>21482</v>
      </c>
      <c r="K4024" s="2" t="s">
        <v>143</v>
      </c>
      <c r="L4024" s="2" t="s">
        <v>3328</v>
      </c>
      <c r="M4024" s="2" t="s">
        <v>21483</v>
      </c>
      <c r="N4024" s="2" t="s">
        <v>21484</v>
      </c>
      <c r="O4024">
        <v>1</v>
      </c>
      <c r="P4024" s="2" t="s">
        <v>53</v>
      </c>
      <c r="Q4024">
        <v>100</v>
      </c>
      <c r="R4024">
        <v>0</v>
      </c>
      <c r="S4024" s="2" t="s">
        <v>54</v>
      </c>
      <c r="T4024" s="2" t="s">
        <v>55</v>
      </c>
      <c r="U4024" s="2" t="s">
        <v>207</v>
      </c>
      <c r="V4024" s="2"/>
      <c r="W4024">
        <v>25000</v>
      </c>
      <c r="X4024">
        <v>0</v>
      </c>
      <c r="Y4024">
        <v>0</v>
      </c>
      <c r="Z4024">
        <v>25000</v>
      </c>
      <c r="AB4024" s="2" t="s">
        <v>57</v>
      </c>
      <c r="AC4024">
        <v>18000</v>
      </c>
      <c r="AD4024">
        <v>7000</v>
      </c>
      <c r="AE4024">
        <v>95000</v>
      </c>
      <c r="AF4024">
        <v>1425</v>
      </c>
      <c r="AG4024" s="2" t="s">
        <v>21481</v>
      </c>
      <c r="AH4024" s="2"/>
      <c r="AI4024" s="1">
        <v>46211</v>
      </c>
      <c r="AJ4024" s="2"/>
      <c r="AK4024" s="2" t="s">
        <v>58</v>
      </c>
      <c r="AM4024" s="2" t="s">
        <v>59</v>
      </c>
      <c r="AP4024" s="2" t="s">
        <v>60</v>
      </c>
      <c r="AQ4024" s="2" t="s">
        <v>41</v>
      </c>
      <c r="AR4024">
        <v>70000</v>
      </c>
      <c r="AS4024" s="2" t="str">
        <f>_xlfn.IFNA(IF(VLOOKUP(all_resi[[#This Row],[No. Waybill]],settle_reconcile[No. Waybill],1,0)="","Recon","Recon"),"-")</f>
        <v>-</v>
      </c>
      <c r="AT4024" s="2">
        <f>all_resi[[#This Row],[Nilai COD]]-all_resi[[#This Row],[COD Fee]]-all_resi[[#This Row],[Total Biaya Setelah Diskon]]</f>
        <v>86575</v>
      </c>
      <c r="AU4024" s="2">
        <f>IF(all_resi[[#This Row],[Waktu Terima]]="","",_xlfn.DAYS(all_resi[[#This Row],[Waktu Terima]],all_resi[[#This Row],[Tanggal Pengiriman]]))</f>
        <v>2</v>
      </c>
    </row>
    <row r="4025" spans="1:47" x14ac:dyDescent="0.25">
      <c r="A4025" s="2" t="s">
        <v>21485</v>
      </c>
      <c r="B4025" s="1">
        <v>46209</v>
      </c>
      <c r="C4025" s="2" t="s">
        <v>42</v>
      </c>
      <c r="D4025" s="2" t="s">
        <v>43</v>
      </c>
      <c r="E4025" s="2" t="s">
        <v>44</v>
      </c>
      <c r="F4025" s="2" t="s">
        <v>45</v>
      </c>
      <c r="G4025" s="2" t="s">
        <v>46</v>
      </c>
      <c r="H4025" s="2" t="s">
        <v>80</v>
      </c>
      <c r="I4025" s="2" t="s">
        <v>21486</v>
      </c>
      <c r="J4025" s="2" t="s">
        <v>21487</v>
      </c>
      <c r="K4025" s="2" t="s">
        <v>116</v>
      </c>
      <c r="L4025" s="2" t="s">
        <v>2163</v>
      </c>
      <c r="M4025" s="2" t="s">
        <v>9343</v>
      </c>
      <c r="N4025" s="2" t="s">
        <v>21488</v>
      </c>
      <c r="O4025">
        <v>1</v>
      </c>
      <c r="P4025" s="2" t="s">
        <v>53</v>
      </c>
      <c r="Q4025">
        <v>100</v>
      </c>
      <c r="R4025">
        <v>0</v>
      </c>
      <c r="S4025" s="2" t="s">
        <v>54</v>
      </c>
      <c r="T4025" s="2" t="s">
        <v>55</v>
      </c>
      <c r="U4025" s="2" t="s">
        <v>86</v>
      </c>
      <c r="V4025" s="2"/>
      <c r="W4025">
        <v>15000</v>
      </c>
      <c r="X4025">
        <v>0</v>
      </c>
      <c r="Y4025">
        <v>0</v>
      </c>
      <c r="Z4025">
        <v>15000</v>
      </c>
      <c r="AB4025" s="2" t="s">
        <v>57</v>
      </c>
      <c r="AC4025">
        <v>6000</v>
      </c>
      <c r="AD4025">
        <v>9000</v>
      </c>
      <c r="AE4025">
        <v>0</v>
      </c>
      <c r="AF4025">
        <v>0</v>
      </c>
      <c r="AG4025" s="2" t="s">
        <v>21486</v>
      </c>
      <c r="AH4025" s="2"/>
      <c r="AI4025" s="1">
        <v>46210</v>
      </c>
      <c r="AJ4025" s="2" t="s">
        <v>87</v>
      </c>
      <c r="AK4025" s="2" t="s">
        <v>58</v>
      </c>
      <c r="AM4025" s="2" t="s">
        <v>59</v>
      </c>
      <c r="AP4025" s="2" t="s">
        <v>60</v>
      </c>
      <c r="AQ4025" s="2" t="s">
        <v>98</v>
      </c>
      <c r="AR4025">
        <v>-15000</v>
      </c>
      <c r="AS4025" s="2" t="str">
        <f>_xlfn.IFNA(IF(VLOOKUP(all_resi[[#This Row],[No. Waybill]],settle_reconcile[No. Waybill],1,0)="","Recon","Recon"),"-")</f>
        <v>-</v>
      </c>
      <c r="AT4025" s="2">
        <f>all_resi[[#This Row],[Nilai COD]]-all_resi[[#This Row],[COD Fee]]-all_resi[[#This Row],[Total Biaya Setelah Diskon]]</f>
        <v>-9000</v>
      </c>
      <c r="AU4025" s="2">
        <f>IF(all_resi[[#This Row],[Waktu Terima]]="","",_xlfn.DAYS(all_resi[[#This Row],[Waktu Terima]],all_resi[[#This Row],[Tanggal Pengiriman]]))</f>
        <v>1</v>
      </c>
    </row>
    <row r="4026" spans="1:47" x14ac:dyDescent="0.25">
      <c r="A4026" s="2" t="s">
        <v>21489</v>
      </c>
      <c r="B4026" s="1">
        <v>46209</v>
      </c>
      <c r="C4026" s="2" t="s">
        <v>42</v>
      </c>
      <c r="D4026" s="2" t="s">
        <v>43</v>
      </c>
      <c r="E4026" s="2" t="s">
        <v>44</v>
      </c>
      <c r="F4026" s="2" t="s">
        <v>45</v>
      </c>
      <c r="G4026" s="2" t="s">
        <v>46</v>
      </c>
      <c r="H4026" s="2" t="s">
        <v>47</v>
      </c>
      <c r="I4026" s="2" t="s">
        <v>21490</v>
      </c>
      <c r="J4026" s="2" t="s">
        <v>21491</v>
      </c>
      <c r="K4026" s="2" t="s">
        <v>143</v>
      </c>
      <c r="L4026" s="2" t="s">
        <v>664</v>
      </c>
      <c r="M4026" s="2" t="s">
        <v>9419</v>
      </c>
      <c r="N4026" s="2" t="s">
        <v>21492</v>
      </c>
      <c r="O4026">
        <v>1</v>
      </c>
      <c r="P4026" s="2" t="s">
        <v>53</v>
      </c>
      <c r="Q4026">
        <v>100</v>
      </c>
      <c r="R4026">
        <v>0</v>
      </c>
      <c r="S4026" s="2" t="s">
        <v>54</v>
      </c>
      <c r="T4026" s="2" t="s">
        <v>55</v>
      </c>
      <c r="U4026" s="2" t="s">
        <v>147</v>
      </c>
      <c r="V4026" s="2"/>
      <c r="W4026">
        <v>20000</v>
      </c>
      <c r="X4026">
        <v>0</v>
      </c>
      <c r="Y4026">
        <v>0</v>
      </c>
      <c r="Z4026">
        <v>20000</v>
      </c>
      <c r="AB4026" s="2" t="s">
        <v>57</v>
      </c>
      <c r="AC4026">
        <v>13000</v>
      </c>
      <c r="AD4026">
        <v>7000</v>
      </c>
      <c r="AE4026">
        <v>88500</v>
      </c>
      <c r="AF4026">
        <v>1327.5</v>
      </c>
      <c r="AG4026" s="2" t="s">
        <v>21490</v>
      </c>
      <c r="AH4026" s="2"/>
      <c r="AI4026" s="1">
        <v>46211</v>
      </c>
      <c r="AJ4026" s="2"/>
      <c r="AK4026" s="2" t="s">
        <v>58</v>
      </c>
      <c r="AM4026" s="2" t="s">
        <v>59</v>
      </c>
      <c r="AP4026" s="2" t="s">
        <v>60</v>
      </c>
      <c r="AQ4026" s="2" t="s">
        <v>41</v>
      </c>
      <c r="AR4026">
        <v>68500</v>
      </c>
      <c r="AS4026" s="2" t="str">
        <f>_xlfn.IFNA(IF(VLOOKUP(all_resi[[#This Row],[No. Waybill]],settle_reconcile[No. Waybill],1,0)="","Recon","Recon"),"-")</f>
        <v>-</v>
      </c>
      <c r="AT4026" s="2">
        <f>all_resi[[#This Row],[Nilai COD]]-all_resi[[#This Row],[COD Fee]]-all_resi[[#This Row],[Total Biaya Setelah Diskon]]</f>
        <v>80172.5</v>
      </c>
      <c r="AU4026" s="2">
        <f>IF(all_resi[[#This Row],[Waktu Terima]]="","",_xlfn.DAYS(all_resi[[#This Row],[Waktu Terima]],all_resi[[#This Row],[Tanggal Pengiriman]]))</f>
        <v>2</v>
      </c>
    </row>
    <row r="4027" spans="1:47" x14ac:dyDescent="0.25">
      <c r="A4027" s="2" t="s">
        <v>21493</v>
      </c>
      <c r="B4027" s="1">
        <v>46209</v>
      </c>
      <c r="C4027" s="2" t="s">
        <v>42</v>
      </c>
      <c r="D4027" s="2" t="s">
        <v>43</v>
      </c>
      <c r="E4027" s="2" t="s">
        <v>44</v>
      </c>
      <c r="F4027" s="2" t="s">
        <v>45</v>
      </c>
      <c r="G4027" s="2" t="s">
        <v>46</v>
      </c>
      <c r="H4027" s="2" t="s">
        <v>80</v>
      </c>
      <c r="I4027" s="2" t="s">
        <v>21494</v>
      </c>
      <c r="J4027" s="2" t="s">
        <v>21495</v>
      </c>
      <c r="K4027" s="2" t="s">
        <v>377</v>
      </c>
      <c r="L4027" s="2" t="s">
        <v>2984</v>
      </c>
      <c r="M4027" s="2" t="s">
        <v>2985</v>
      </c>
      <c r="N4027" s="2" t="s">
        <v>21496</v>
      </c>
      <c r="O4027">
        <v>1</v>
      </c>
      <c r="P4027" s="2" t="s">
        <v>53</v>
      </c>
      <c r="Q4027">
        <v>100</v>
      </c>
      <c r="R4027">
        <v>0</v>
      </c>
      <c r="S4027" s="2" t="s">
        <v>54</v>
      </c>
      <c r="T4027" s="2" t="s">
        <v>55</v>
      </c>
      <c r="U4027" s="2" t="s">
        <v>21455</v>
      </c>
      <c r="V4027" s="2"/>
      <c r="W4027">
        <v>61000</v>
      </c>
      <c r="X4027">
        <v>0</v>
      </c>
      <c r="Y4027">
        <v>0</v>
      </c>
      <c r="Z4027">
        <v>61000</v>
      </c>
      <c r="AB4027" s="2" t="s">
        <v>57</v>
      </c>
      <c r="AC4027">
        <v>24400</v>
      </c>
      <c r="AD4027">
        <v>36600</v>
      </c>
      <c r="AE4027">
        <v>141000</v>
      </c>
      <c r="AF4027">
        <v>2115</v>
      </c>
      <c r="AG4027" s="2"/>
      <c r="AH4027" s="2"/>
      <c r="AI4027" s="1"/>
      <c r="AJ4027" s="2" t="s">
        <v>87</v>
      </c>
      <c r="AK4027" s="2" t="s">
        <v>67</v>
      </c>
      <c r="AM4027" s="2" t="s">
        <v>59</v>
      </c>
      <c r="AP4027" s="2" t="s">
        <v>60</v>
      </c>
      <c r="AQ4027" s="2" t="s">
        <v>41</v>
      </c>
      <c r="AR4027">
        <v>80000</v>
      </c>
      <c r="AS4027" s="2" t="str">
        <f>_xlfn.IFNA(IF(VLOOKUP(all_resi[[#This Row],[No. Waybill]],settle_reconcile[No. Waybill],1,0)="","Recon","Recon"),"-")</f>
        <v>-</v>
      </c>
      <c r="AT4027" s="2">
        <f>all_resi[[#This Row],[Nilai COD]]-all_resi[[#This Row],[COD Fee]]-all_resi[[#This Row],[Total Biaya Setelah Diskon]]</f>
        <v>102285</v>
      </c>
      <c r="AU4027" s="2" t="str">
        <f>IF(all_resi[[#This Row],[Waktu Terima]]="","",_xlfn.DAYS(all_resi[[#This Row],[Waktu Terima]],all_resi[[#This Row],[Tanggal Pengiriman]]))</f>
        <v/>
      </c>
    </row>
    <row r="4028" spans="1:47" x14ac:dyDescent="0.25">
      <c r="A4028" s="2" t="s">
        <v>21497</v>
      </c>
      <c r="B4028" s="1">
        <v>46209</v>
      </c>
      <c r="C4028" s="2" t="s">
        <v>42</v>
      </c>
      <c r="D4028" s="2" t="s">
        <v>43</v>
      </c>
      <c r="E4028" s="2" t="s">
        <v>44</v>
      </c>
      <c r="F4028" s="2" t="s">
        <v>45</v>
      </c>
      <c r="G4028" s="2" t="s">
        <v>46</v>
      </c>
      <c r="H4028" s="2" t="s">
        <v>47</v>
      </c>
      <c r="I4028" s="2" t="s">
        <v>21498</v>
      </c>
      <c r="J4028" s="2" t="s">
        <v>21499</v>
      </c>
      <c r="K4028" s="2" t="s">
        <v>100</v>
      </c>
      <c r="L4028" s="2" t="s">
        <v>101</v>
      </c>
      <c r="M4028" s="2" t="s">
        <v>20258</v>
      </c>
      <c r="N4028" s="2" t="s">
        <v>21500</v>
      </c>
      <c r="O4028">
        <v>1</v>
      </c>
      <c r="P4028" s="2" t="s">
        <v>53</v>
      </c>
      <c r="Q4028">
        <v>100</v>
      </c>
      <c r="R4028">
        <v>0</v>
      </c>
      <c r="S4028" s="2" t="s">
        <v>54</v>
      </c>
      <c r="T4028" s="2" t="s">
        <v>55</v>
      </c>
      <c r="U4028" s="2" t="s">
        <v>147</v>
      </c>
      <c r="V4028" s="2"/>
      <c r="W4028">
        <v>15000</v>
      </c>
      <c r="X4028">
        <v>0</v>
      </c>
      <c r="Y4028">
        <v>0</v>
      </c>
      <c r="Z4028">
        <v>15000</v>
      </c>
      <c r="AB4028" s="2" t="s">
        <v>57</v>
      </c>
      <c r="AC4028">
        <v>9000</v>
      </c>
      <c r="AD4028">
        <v>6000</v>
      </c>
      <c r="AE4028">
        <v>85000</v>
      </c>
      <c r="AF4028">
        <v>1275</v>
      </c>
      <c r="AG4028" s="2"/>
      <c r="AH4028" s="2"/>
      <c r="AI4028" s="1"/>
      <c r="AJ4028" s="2"/>
      <c r="AK4028" s="2" t="s">
        <v>67</v>
      </c>
      <c r="AM4028" s="2" t="s">
        <v>59</v>
      </c>
      <c r="AP4028" s="2" t="s">
        <v>60</v>
      </c>
      <c r="AQ4028" s="2" t="s">
        <v>41</v>
      </c>
      <c r="AR4028">
        <v>70000</v>
      </c>
      <c r="AS4028" s="2" t="str">
        <f>_xlfn.IFNA(IF(VLOOKUP(all_resi[[#This Row],[No. Waybill]],settle_reconcile[No. Waybill],1,0)="","Recon","Recon"),"-")</f>
        <v>-</v>
      </c>
      <c r="AT4028" s="2">
        <f>all_resi[[#This Row],[Nilai COD]]-all_resi[[#This Row],[COD Fee]]-all_resi[[#This Row],[Total Biaya Setelah Diskon]]</f>
        <v>77725</v>
      </c>
      <c r="AU4028" s="2" t="str">
        <f>IF(all_resi[[#This Row],[Waktu Terima]]="","",_xlfn.DAYS(all_resi[[#This Row],[Waktu Terima]],all_resi[[#This Row],[Tanggal Pengiriman]]))</f>
        <v/>
      </c>
    </row>
    <row r="4029" spans="1:47" x14ac:dyDescent="0.25">
      <c r="A4029" s="2" t="s">
        <v>21501</v>
      </c>
      <c r="B4029" s="1">
        <v>46209</v>
      </c>
      <c r="C4029" s="2" t="s">
        <v>42</v>
      </c>
      <c r="D4029" s="2" t="s">
        <v>43</v>
      </c>
      <c r="E4029" s="2" t="s">
        <v>44</v>
      </c>
      <c r="F4029" s="2" t="s">
        <v>45</v>
      </c>
      <c r="G4029" s="2" t="s">
        <v>46</v>
      </c>
      <c r="H4029" s="2" t="s">
        <v>80</v>
      </c>
      <c r="I4029" s="2" t="s">
        <v>21502</v>
      </c>
      <c r="J4029" s="2" t="s">
        <v>21503</v>
      </c>
      <c r="K4029" s="2" t="s">
        <v>197</v>
      </c>
      <c r="L4029" s="2" t="s">
        <v>3083</v>
      </c>
      <c r="M4029" s="2" t="s">
        <v>3084</v>
      </c>
      <c r="N4029" s="2" t="s">
        <v>21504</v>
      </c>
      <c r="O4029">
        <v>1</v>
      </c>
      <c r="P4029" s="2" t="s">
        <v>53</v>
      </c>
      <c r="Q4029">
        <v>100</v>
      </c>
      <c r="R4029">
        <v>0</v>
      </c>
      <c r="S4029" s="2" t="s">
        <v>54</v>
      </c>
      <c r="T4029" s="2" t="s">
        <v>55</v>
      </c>
      <c r="U4029" s="2" t="s">
        <v>20316</v>
      </c>
      <c r="V4029" s="2"/>
      <c r="W4029">
        <v>75000</v>
      </c>
      <c r="X4029">
        <v>0</v>
      </c>
      <c r="Y4029">
        <v>0</v>
      </c>
      <c r="Z4029">
        <v>75000</v>
      </c>
      <c r="AB4029" s="2" t="s">
        <v>57</v>
      </c>
      <c r="AC4029">
        <v>30000</v>
      </c>
      <c r="AD4029">
        <v>45000</v>
      </c>
      <c r="AE4029">
        <v>110000</v>
      </c>
      <c r="AF4029">
        <v>1650</v>
      </c>
      <c r="AG4029" s="2"/>
      <c r="AH4029" s="2"/>
      <c r="AI4029" s="1"/>
      <c r="AJ4029" s="2" t="s">
        <v>87</v>
      </c>
      <c r="AK4029" s="2" t="s">
        <v>67</v>
      </c>
      <c r="AM4029" s="2" t="s">
        <v>59</v>
      </c>
      <c r="AP4029" s="2" t="s">
        <v>60</v>
      </c>
      <c r="AQ4029" s="2" t="s">
        <v>41</v>
      </c>
      <c r="AR4029">
        <v>35000</v>
      </c>
      <c r="AS4029" s="2" t="str">
        <f>_xlfn.IFNA(IF(VLOOKUP(all_resi[[#This Row],[No. Waybill]],settle_reconcile[No. Waybill],1,0)="","Recon","Recon"),"-")</f>
        <v>-</v>
      </c>
      <c r="AT4029" s="2">
        <f>all_resi[[#This Row],[Nilai COD]]-all_resi[[#This Row],[COD Fee]]-all_resi[[#This Row],[Total Biaya Setelah Diskon]]</f>
        <v>63350</v>
      </c>
      <c r="AU4029" s="2" t="str">
        <f>IF(all_resi[[#This Row],[Waktu Terima]]="","",_xlfn.DAYS(all_resi[[#This Row],[Waktu Terima]],all_resi[[#This Row],[Tanggal Pengiriman]]))</f>
        <v/>
      </c>
    </row>
    <row r="4030" spans="1:47" x14ac:dyDescent="0.25">
      <c r="A4030" s="2" t="s">
        <v>21505</v>
      </c>
      <c r="B4030" s="1">
        <v>46209</v>
      </c>
      <c r="C4030" s="2" t="s">
        <v>42</v>
      </c>
      <c r="D4030" s="2" t="s">
        <v>43</v>
      </c>
      <c r="E4030" s="2" t="s">
        <v>44</v>
      </c>
      <c r="F4030" s="2" t="s">
        <v>45</v>
      </c>
      <c r="G4030" s="2" t="s">
        <v>46</v>
      </c>
      <c r="H4030" s="2" t="s">
        <v>80</v>
      </c>
      <c r="I4030" s="2" t="s">
        <v>21506</v>
      </c>
      <c r="J4030" s="2" t="s">
        <v>21507</v>
      </c>
      <c r="K4030" s="2" t="s">
        <v>126</v>
      </c>
      <c r="L4030" s="2" t="s">
        <v>583</v>
      </c>
      <c r="M4030" s="2" t="s">
        <v>20615</v>
      </c>
      <c r="N4030" s="2" t="s">
        <v>21508</v>
      </c>
      <c r="O4030">
        <v>1</v>
      </c>
      <c r="P4030" s="2" t="s">
        <v>53</v>
      </c>
      <c r="Q4030">
        <v>100</v>
      </c>
      <c r="R4030">
        <v>0</v>
      </c>
      <c r="S4030" s="2" t="s">
        <v>54</v>
      </c>
      <c r="T4030" s="2" t="s">
        <v>55</v>
      </c>
      <c r="U4030" s="2" t="s">
        <v>20574</v>
      </c>
      <c r="V4030" s="2"/>
      <c r="W4030">
        <v>74000</v>
      </c>
      <c r="X4030">
        <v>0</v>
      </c>
      <c r="Y4030">
        <v>0</v>
      </c>
      <c r="Z4030">
        <v>74000</v>
      </c>
      <c r="AB4030" s="2" t="s">
        <v>57</v>
      </c>
      <c r="AC4030">
        <v>29600</v>
      </c>
      <c r="AD4030">
        <v>44400</v>
      </c>
      <c r="AE4030">
        <v>184000</v>
      </c>
      <c r="AF4030">
        <v>2760</v>
      </c>
      <c r="AG4030" s="2"/>
      <c r="AH4030" s="2"/>
      <c r="AI4030" s="1"/>
      <c r="AJ4030" s="2" t="s">
        <v>87</v>
      </c>
      <c r="AK4030" s="2" t="s">
        <v>67</v>
      </c>
      <c r="AM4030" s="2" t="s">
        <v>59</v>
      </c>
      <c r="AP4030" s="2" t="s">
        <v>60</v>
      </c>
      <c r="AQ4030" s="2" t="s">
        <v>41</v>
      </c>
      <c r="AR4030">
        <v>110000</v>
      </c>
      <c r="AS4030" s="2" t="str">
        <f>_xlfn.IFNA(IF(VLOOKUP(all_resi[[#This Row],[No. Waybill]],settle_reconcile[No. Waybill],1,0)="","Recon","Recon"),"-")</f>
        <v>-</v>
      </c>
      <c r="AT4030" s="2">
        <f>all_resi[[#This Row],[Nilai COD]]-all_resi[[#This Row],[COD Fee]]-all_resi[[#This Row],[Total Biaya Setelah Diskon]]</f>
        <v>136840</v>
      </c>
      <c r="AU4030" s="2" t="str">
        <f>IF(all_resi[[#This Row],[Waktu Terima]]="","",_xlfn.DAYS(all_resi[[#This Row],[Waktu Terima]],all_resi[[#This Row],[Tanggal Pengiriman]]))</f>
        <v/>
      </c>
    </row>
    <row r="4031" spans="1:47" x14ac:dyDescent="0.25">
      <c r="A4031" s="2" t="s">
        <v>21509</v>
      </c>
      <c r="B4031" s="1">
        <v>46209</v>
      </c>
      <c r="C4031" s="2" t="s">
        <v>42</v>
      </c>
      <c r="D4031" s="2" t="s">
        <v>43</v>
      </c>
      <c r="E4031" s="2" t="s">
        <v>44</v>
      </c>
      <c r="F4031" s="2" t="s">
        <v>45</v>
      </c>
      <c r="G4031" s="2" t="s">
        <v>46</v>
      </c>
      <c r="H4031" s="2" t="s">
        <v>47</v>
      </c>
      <c r="I4031" s="2" t="s">
        <v>21510</v>
      </c>
      <c r="J4031" s="2" t="s">
        <v>21511</v>
      </c>
      <c r="K4031" s="2" t="s">
        <v>265</v>
      </c>
      <c r="L4031" s="2" t="s">
        <v>1726</v>
      </c>
      <c r="M4031" s="2" t="s">
        <v>21512</v>
      </c>
      <c r="N4031" s="2" t="s">
        <v>21513</v>
      </c>
      <c r="O4031">
        <v>1</v>
      </c>
      <c r="P4031" s="2" t="s">
        <v>53</v>
      </c>
      <c r="Q4031">
        <v>100</v>
      </c>
      <c r="R4031">
        <v>0</v>
      </c>
      <c r="S4031" s="2" t="s">
        <v>54</v>
      </c>
      <c r="T4031" s="2" t="s">
        <v>55</v>
      </c>
      <c r="U4031" s="2" t="s">
        <v>147</v>
      </c>
      <c r="V4031" s="2"/>
      <c r="W4031">
        <v>50000</v>
      </c>
      <c r="X4031">
        <v>0</v>
      </c>
      <c r="Y4031">
        <v>0</v>
      </c>
      <c r="Z4031">
        <v>50000</v>
      </c>
      <c r="AB4031" s="2" t="s">
        <v>57</v>
      </c>
      <c r="AC4031">
        <v>20000</v>
      </c>
      <c r="AD4031">
        <v>30000</v>
      </c>
      <c r="AE4031">
        <v>120000</v>
      </c>
      <c r="AF4031">
        <v>1800</v>
      </c>
      <c r="AG4031" s="2"/>
      <c r="AH4031" s="2"/>
      <c r="AI4031" s="1"/>
      <c r="AJ4031" s="2"/>
      <c r="AK4031" s="2" t="s">
        <v>67</v>
      </c>
      <c r="AM4031" s="2" t="s">
        <v>59</v>
      </c>
      <c r="AP4031" s="2" t="s">
        <v>60</v>
      </c>
      <c r="AQ4031" s="2" t="s">
        <v>41</v>
      </c>
      <c r="AR4031">
        <v>70000</v>
      </c>
      <c r="AS4031" s="2" t="str">
        <f>_xlfn.IFNA(IF(VLOOKUP(all_resi[[#This Row],[No. Waybill]],settle_reconcile[No. Waybill],1,0)="","Recon","Recon"),"-")</f>
        <v>-</v>
      </c>
      <c r="AT4031" s="2">
        <f>all_resi[[#This Row],[Nilai COD]]-all_resi[[#This Row],[COD Fee]]-all_resi[[#This Row],[Total Biaya Setelah Diskon]]</f>
        <v>88200</v>
      </c>
      <c r="AU4031" s="2" t="str">
        <f>IF(all_resi[[#This Row],[Waktu Terima]]="","",_xlfn.DAYS(all_resi[[#This Row],[Waktu Terima]],all_resi[[#This Row],[Tanggal Pengiriman]]))</f>
        <v/>
      </c>
    </row>
    <row r="4032" spans="1:47" x14ac:dyDescent="0.25">
      <c r="A4032" s="2" t="s">
        <v>21514</v>
      </c>
      <c r="B4032" s="1">
        <v>46209</v>
      </c>
      <c r="C4032" s="2" t="s">
        <v>42</v>
      </c>
      <c r="D4032" s="2" t="s">
        <v>43</v>
      </c>
      <c r="E4032" s="2" t="s">
        <v>44</v>
      </c>
      <c r="F4032" s="2" t="s">
        <v>45</v>
      </c>
      <c r="G4032" s="2" t="s">
        <v>46</v>
      </c>
      <c r="H4032" s="2" t="s">
        <v>80</v>
      </c>
      <c r="I4032" s="2" t="s">
        <v>21515</v>
      </c>
      <c r="J4032" s="2" t="s">
        <v>21516</v>
      </c>
      <c r="K4032" s="2" t="s">
        <v>132</v>
      </c>
      <c r="L4032" s="2" t="s">
        <v>3788</v>
      </c>
      <c r="M4032" s="2" t="s">
        <v>21517</v>
      </c>
      <c r="N4032" s="2" t="s">
        <v>21518</v>
      </c>
      <c r="O4032">
        <v>1</v>
      </c>
      <c r="P4032" s="2" t="s">
        <v>53</v>
      </c>
      <c r="Q4032">
        <v>100</v>
      </c>
      <c r="R4032">
        <v>0</v>
      </c>
      <c r="S4032" s="2" t="s">
        <v>54</v>
      </c>
      <c r="T4032" s="2" t="s">
        <v>55</v>
      </c>
      <c r="U4032" s="2" t="s">
        <v>86</v>
      </c>
      <c r="V4032" s="2"/>
      <c r="W4032">
        <v>37000</v>
      </c>
      <c r="X4032">
        <v>0</v>
      </c>
      <c r="Y4032">
        <v>0</v>
      </c>
      <c r="Z4032">
        <v>37000</v>
      </c>
      <c r="AB4032" s="2" t="s">
        <v>57</v>
      </c>
      <c r="AC4032">
        <v>14800</v>
      </c>
      <c r="AD4032">
        <v>22200</v>
      </c>
      <c r="AE4032">
        <v>97000</v>
      </c>
      <c r="AF4032">
        <v>1455</v>
      </c>
      <c r="AG4032" s="2"/>
      <c r="AH4032" s="2"/>
      <c r="AI4032" s="1"/>
      <c r="AJ4032" s="2" t="s">
        <v>87</v>
      </c>
      <c r="AK4032" s="2" t="s">
        <v>67</v>
      </c>
      <c r="AM4032" s="2" t="s">
        <v>59</v>
      </c>
      <c r="AP4032" s="2" t="s">
        <v>60</v>
      </c>
      <c r="AQ4032" s="2" t="s">
        <v>41</v>
      </c>
      <c r="AR4032">
        <v>60000</v>
      </c>
      <c r="AS4032" s="2" t="str">
        <f>_xlfn.IFNA(IF(VLOOKUP(all_resi[[#This Row],[No. Waybill]],settle_reconcile[No. Waybill],1,0)="","Recon","Recon"),"-")</f>
        <v>-</v>
      </c>
      <c r="AT4032" s="2">
        <f>all_resi[[#This Row],[Nilai COD]]-all_resi[[#This Row],[COD Fee]]-all_resi[[#This Row],[Total Biaya Setelah Diskon]]</f>
        <v>73345</v>
      </c>
      <c r="AU4032" s="2" t="str">
        <f>IF(all_resi[[#This Row],[Waktu Terima]]="","",_xlfn.DAYS(all_resi[[#This Row],[Waktu Terima]],all_resi[[#This Row],[Tanggal Pengiriman]]))</f>
        <v/>
      </c>
    </row>
    <row r="4033" spans="1:47" x14ac:dyDescent="0.25">
      <c r="A4033" s="2" t="s">
        <v>21519</v>
      </c>
      <c r="B4033" s="1">
        <v>46209</v>
      </c>
      <c r="C4033" s="2" t="s">
        <v>42</v>
      </c>
      <c r="D4033" s="2" t="s">
        <v>43</v>
      </c>
      <c r="E4033" s="2" t="s">
        <v>44</v>
      </c>
      <c r="F4033" s="2" t="s">
        <v>45</v>
      </c>
      <c r="G4033" s="2" t="s">
        <v>46</v>
      </c>
      <c r="H4033" s="2" t="s">
        <v>80</v>
      </c>
      <c r="I4033" s="2" t="s">
        <v>21520</v>
      </c>
      <c r="J4033" s="2" t="s">
        <v>21521</v>
      </c>
      <c r="K4033" s="2" t="s">
        <v>209</v>
      </c>
      <c r="L4033" s="2" t="s">
        <v>214</v>
      </c>
      <c r="M4033" s="2" t="s">
        <v>7680</v>
      </c>
      <c r="N4033" s="2" t="s">
        <v>21522</v>
      </c>
      <c r="O4033">
        <v>1</v>
      </c>
      <c r="P4033" s="2" t="s">
        <v>53</v>
      </c>
      <c r="Q4033">
        <v>100</v>
      </c>
      <c r="R4033">
        <v>0</v>
      </c>
      <c r="S4033" s="2" t="s">
        <v>54</v>
      </c>
      <c r="T4033" s="2" t="s">
        <v>55</v>
      </c>
      <c r="U4033" s="2" t="s">
        <v>86</v>
      </c>
      <c r="V4033" s="2"/>
      <c r="W4033">
        <v>52000</v>
      </c>
      <c r="X4033">
        <v>0</v>
      </c>
      <c r="Y4033">
        <v>0</v>
      </c>
      <c r="Z4033">
        <v>52000</v>
      </c>
      <c r="AB4033" s="2" t="s">
        <v>57</v>
      </c>
      <c r="AC4033">
        <v>20800</v>
      </c>
      <c r="AD4033">
        <v>31200</v>
      </c>
      <c r="AE4033">
        <v>112000</v>
      </c>
      <c r="AF4033">
        <v>1680</v>
      </c>
      <c r="AG4033" s="2"/>
      <c r="AH4033" s="2"/>
      <c r="AI4033" s="1"/>
      <c r="AJ4033" s="2" t="s">
        <v>87</v>
      </c>
      <c r="AK4033" s="2" t="s">
        <v>67</v>
      </c>
      <c r="AM4033" s="2" t="s">
        <v>59</v>
      </c>
      <c r="AP4033" s="2" t="s">
        <v>60</v>
      </c>
      <c r="AQ4033" s="2" t="s">
        <v>41</v>
      </c>
      <c r="AR4033">
        <v>60000</v>
      </c>
      <c r="AS4033" s="2" t="str">
        <f>_xlfn.IFNA(IF(VLOOKUP(all_resi[[#This Row],[No. Waybill]],settle_reconcile[No. Waybill],1,0)="","Recon","Recon"),"-")</f>
        <v>-</v>
      </c>
      <c r="AT4033" s="2">
        <f>all_resi[[#This Row],[Nilai COD]]-all_resi[[#This Row],[COD Fee]]-all_resi[[#This Row],[Total Biaya Setelah Diskon]]</f>
        <v>79120</v>
      </c>
      <c r="AU4033" s="2" t="str">
        <f>IF(all_resi[[#This Row],[Waktu Terima]]="","",_xlfn.DAYS(all_resi[[#This Row],[Waktu Terima]],all_resi[[#This Row],[Tanggal Pengiriman]]))</f>
        <v/>
      </c>
    </row>
    <row r="4034" spans="1:47" x14ac:dyDescent="0.25">
      <c r="A4034" s="2" t="s">
        <v>21523</v>
      </c>
      <c r="B4034" s="1">
        <v>46209</v>
      </c>
      <c r="C4034" s="2" t="s">
        <v>42</v>
      </c>
      <c r="D4034" s="2" t="s">
        <v>43</v>
      </c>
      <c r="E4034" s="2" t="s">
        <v>44</v>
      </c>
      <c r="F4034" s="2" t="s">
        <v>45</v>
      </c>
      <c r="G4034" s="2" t="s">
        <v>46</v>
      </c>
      <c r="H4034" s="2" t="s">
        <v>80</v>
      </c>
      <c r="I4034" s="2" t="s">
        <v>21524</v>
      </c>
      <c r="J4034" s="2" t="s">
        <v>21525</v>
      </c>
      <c r="K4034" s="2" t="s">
        <v>377</v>
      </c>
      <c r="L4034" s="2" t="s">
        <v>414</v>
      </c>
      <c r="M4034" s="2" t="s">
        <v>2322</v>
      </c>
      <c r="N4034" s="2" t="s">
        <v>21526</v>
      </c>
      <c r="O4034">
        <v>1</v>
      </c>
      <c r="P4034" s="2" t="s">
        <v>53</v>
      </c>
      <c r="Q4034">
        <v>100</v>
      </c>
      <c r="R4034">
        <v>0</v>
      </c>
      <c r="S4034" s="2" t="s">
        <v>54</v>
      </c>
      <c r="T4034" s="2" t="s">
        <v>55</v>
      </c>
      <c r="U4034" s="2" t="s">
        <v>86</v>
      </c>
      <c r="V4034" s="2"/>
      <c r="W4034">
        <v>61000</v>
      </c>
      <c r="X4034">
        <v>0</v>
      </c>
      <c r="Y4034">
        <v>0</v>
      </c>
      <c r="Z4034">
        <v>61000</v>
      </c>
      <c r="AB4034" s="2" t="s">
        <v>57</v>
      </c>
      <c r="AC4034">
        <v>24400</v>
      </c>
      <c r="AD4034">
        <v>36600</v>
      </c>
      <c r="AE4034">
        <v>121000</v>
      </c>
      <c r="AF4034">
        <v>1815</v>
      </c>
      <c r="AG4034" s="2"/>
      <c r="AH4034" s="2"/>
      <c r="AI4034" s="1"/>
      <c r="AJ4034" s="2" t="s">
        <v>87</v>
      </c>
      <c r="AK4034" s="2" t="s">
        <v>67</v>
      </c>
      <c r="AM4034" s="2" t="s">
        <v>59</v>
      </c>
      <c r="AP4034" s="2" t="s">
        <v>60</v>
      </c>
      <c r="AQ4034" s="2" t="s">
        <v>41</v>
      </c>
      <c r="AR4034">
        <v>60000</v>
      </c>
      <c r="AS4034" s="2" t="str">
        <f>_xlfn.IFNA(IF(VLOOKUP(all_resi[[#This Row],[No. Waybill]],settle_reconcile[No. Waybill],1,0)="","Recon","Recon"),"-")</f>
        <v>-</v>
      </c>
      <c r="AT4034" s="2">
        <f>all_resi[[#This Row],[Nilai COD]]-all_resi[[#This Row],[COD Fee]]-all_resi[[#This Row],[Total Biaya Setelah Diskon]]</f>
        <v>82585</v>
      </c>
      <c r="AU4034" s="2" t="str">
        <f>IF(all_resi[[#This Row],[Waktu Terima]]="","",_xlfn.DAYS(all_resi[[#This Row],[Waktu Terima]],all_resi[[#This Row],[Tanggal Pengiriman]]))</f>
        <v/>
      </c>
    </row>
    <row r="4035" spans="1:47" x14ac:dyDescent="0.25">
      <c r="A4035" s="2" t="s">
        <v>21527</v>
      </c>
      <c r="B4035" s="1">
        <v>46209</v>
      </c>
      <c r="C4035" s="2" t="s">
        <v>42</v>
      </c>
      <c r="D4035" s="2" t="s">
        <v>43</v>
      </c>
      <c r="E4035" s="2" t="s">
        <v>44</v>
      </c>
      <c r="F4035" s="2" t="s">
        <v>45</v>
      </c>
      <c r="G4035" s="2" t="s">
        <v>46</v>
      </c>
      <c r="H4035" s="2" t="s">
        <v>80</v>
      </c>
      <c r="I4035" s="2" t="s">
        <v>21528</v>
      </c>
      <c r="J4035" s="2" t="s">
        <v>21529</v>
      </c>
      <c r="K4035" s="2" t="s">
        <v>237</v>
      </c>
      <c r="L4035" s="2" t="s">
        <v>238</v>
      </c>
      <c r="M4035" s="2" t="s">
        <v>1483</v>
      </c>
      <c r="N4035" s="2" t="s">
        <v>21530</v>
      </c>
      <c r="O4035">
        <v>1</v>
      </c>
      <c r="P4035" s="2" t="s">
        <v>53</v>
      </c>
      <c r="Q4035">
        <v>100</v>
      </c>
      <c r="R4035">
        <v>5500000</v>
      </c>
      <c r="S4035" s="2" t="s">
        <v>54</v>
      </c>
      <c r="T4035" s="2" t="s">
        <v>55</v>
      </c>
      <c r="U4035" s="2" t="s">
        <v>86</v>
      </c>
      <c r="V4035" s="2" t="s">
        <v>2496</v>
      </c>
      <c r="W4035">
        <v>37000</v>
      </c>
      <c r="X4035">
        <v>0</v>
      </c>
      <c r="Y4035">
        <v>0</v>
      </c>
      <c r="Z4035">
        <v>37000</v>
      </c>
      <c r="AB4035" s="2" t="s">
        <v>57</v>
      </c>
      <c r="AC4035">
        <v>14800</v>
      </c>
      <c r="AD4035">
        <v>22200</v>
      </c>
      <c r="AE4035">
        <v>97000</v>
      </c>
      <c r="AF4035">
        <v>1455</v>
      </c>
      <c r="AG4035" s="2"/>
      <c r="AH4035" s="2"/>
      <c r="AI4035" s="1"/>
      <c r="AJ4035" s="2" t="s">
        <v>87</v>
      </c>
      <c r="AK4035" s="2" t="s">
        <v>67</v>
      </c>
      <c r="AM4035" s="2" t="s">
        <v>59</v>
      </c>
      <c r="AP4035" s="2" t="s">
        <v>60</v>
      </c>
      <c r="AQ4035" s="2" t="s">
        <v>41</v>
      </c>
      <c r="AR4035">
        <v>60000</v>
      </c>
      <c r="AS4035" s="2" t="str">
        <f>_xlfn.IFNA(IF(VLOOKUP(all_resi[[#This Row],[No. Waybill]],settle_reconcile[No. Waybill],1,0)="","Recon","Recon"),"-")</f>
        <v>-</v>
      </c>
      <c r="AT4035" s="2">
        <f>all_resi[[#This Row],[Nilai COD]]-all_resi[[#This Row],[COD Fee]]-all_resi[[#This Row],[Total Biaya Setelah Diskon]]</f>
        <v>73345</v>
      </c>
      <c r="AU4035" s="2" t="str">
        <f>IF(all_resi[[#This Row],[Waktu Terima]]="","",_xlfn.DAYS(all_resi[[#This Row],[Waktu Terima]],all_resi[[#This Row],[Tanggal Pengiriman]]))</f>
        <v/>
      </c>
    </row>
    <row r="4036" spans="1:47" x14ac:dyDescent="0.25">
      <c r="A4036" s="2" t="s">
        <v>21531</v>
      </c>
      <c r="B4036" s="1">
        <v>46209</v>
      </c>
      <c r="C4036" s="2" t="s">
        <v>42</v>
      </c>
      <c r="D4036" s="2" t="s">
        <v>43</v>
      </c>
      <c r="E4036" s="2" t="s">
        <v>44</v>
      </c>
      <c r="F4036" s="2" t="s">
        <v>45</v>
      </c>
      <c r="G4036" s="2" t="s">
        <v>46</v>
      </c>
      <c r="H4036" s="2" t="s">
        <v>80</v>
      </c>
      <c r="I4036" s="2" t="s">
        <v>21532</v>
      </c>
      <c r="J4036" s="2" t="s">
        <v>21533</v>
      </c>
      <c r="K4036" s="2" t="s">
        <v>82</v>
      </c>
      <c r="L4036" s="2" t="s">
        <v>1843</v>
      </c>
      <c r="M4036" s="2" t="s">
        <v>1844</v>
      </c>
      <c r="N4036" s="2" t="s">
        <v>21534</v>
      </c>
      <c r="O4036">
        <v>1</v>
      </c>
      <c r="P4036" s="2" t="s">
        <v>53</v>
      </c>
      <c r="Q4036">
        <v>100</v>
      </c>
      <c r="R4036">
        <v>0</v>
      </c>
      <c r="S4036" s="2" t="s">
        <v>54</v>
      </c>
      <c r="T4036" s="2" t="s">
        <v>55</v>
      </c>
      <c r="U4036" s="2" t="s">
        <v>86</v>
      </c>
      <c r="V4036" s="2"/>
      <c r="W4036">
        <v>57000</v>
      </c>
      <c r="X4036">
        <v>0</v>
      </c>
      <c r="Y4036">
        <v>0</v>
      </c>
      <c r="Z4036">
        <v>57000</v>
      </c>
      <c r="AB4036" s="2" t="s">
        <v>57</v>
      </c>
      <c r="AC4036">
        <v>22800</v>
      </c>
      <c r="AD4036">
        <v>34200</v>
      </c>
      <c r="AE4036">
        <v>113000</v>
      </c>
      <c r="AF4036">
        <v>1695</v>
      </c>
      <c r="AG4036" s="2"/>
      <c r="AH4036" s="2"/>
      <c r="AI4036" s="1"/>
      <c r="AJ4036" s="2" t="s">
        <v>87</v>
      </c>
      <c r="AK4036" s="2" t="s">
        <v>67</v>
      </c>
      <c r="AM4036" s="2" t="s">
        <v>59</v>
      </c>
      <c r="AP4036" s="2" t="s">
        <v>60</v>
      </c>
      <c r="AQ4036" s="2" t="s">
        <v>41</v>
      </c>
      <c r="AR4036">
        <v>56000</v>
      </c>
      <c r="AS4036" s="2" t="str">
        <f>_xlfn.IFNA(IF(VLOOKUP(all_resi[[#This Row],[No. Waybill]],settle_reconcile[No. Waybill],1,0)="","Recon","Recon"),"-")</f>
        <v>-</v>
      </c>
      <c r="AT4036" s="2">
        <f>all_resi[[#This Row],[Nilai COD]]-all_resi[[#This Row],[COD Fee]]-all_resi[[#This Row],[Total Biaya Setelah Diskon]]</f>
        <v>77105</v>
      </c>
      <c r="AU4036" s="2" t="str">
        <f>IF(all_resi[[#This Row],[Waktu Terima]]="","",_xlfn.DAYS(all_resi[[#This Row],[Waktu Terima]],all_resi[[#This Row],[Tanggal Pengiriman]]))</f>
        <v/>
      </c>
    </row>
    <row r="4037" spans="1:47" x14ac:dyDescent="0.25">
      <c r="A4037" s="2" t="s">
        <v>21535</v>
      </c>
      <c r="B4037" s="1">
        <v>46209</v>
      </c>
      <c r="C4037" s="2" t="s">
        <v>42</v>
      </c>
      <c r="D4037" s="2" t="s">
        <v>43</v>
      </c>
      <c r="E4037" s="2" t="s">
        <v>44</v>
      </c>
      <c r="F4037" s="2" t="s">
        <v>45</v>
      </c>
      <c r="G4037" s="2" t="s">
        <v>46</v>
      </c>
      <c r="H4037" s="2" t="s">
        <v>80</v>
      </c>
      <c r="I4037" s="2" t="s">
        <v>21536</v>
      </c>
      <c r="J4037" s="2" t="s">
        <v>21537</v>
      </c>
      <c r="K4037" s="2" t="s">
        <v>132</v>
      </c>
      <c r="L4037" s="2" t="s">
        <v>3856</v>
      </c>
      <c r="M4037" s="2" t="s">
        <v>21538</v>
      </c>
      <c r="N4037" s="2" t="s">
        <v>21539</v>
      </c>
      <c r="O4037">
        <v>1</v>
      </c>
      <c r="P4037" s="2" t="s">
        <v>53</v>
      </c>
      <c r="Q4037">
        <v>100</v>
      </c>
      <c r="R4037">
        <v>0</v>
      </c>
      <c r="S4037" s="2" t="s">
        <v>54</v>
      </c>
      <c r="T4037" s="2" t="s">
        <v>55</v>
      </c>
      <c r="U4037" s="2" t="s">
        <v>86</v>
      </c>
      <c r="V4037" s="2"/>
      <c r="W4037">
        <v>37000</v>
      </c>
      <c r="X4037">
        <v>0</v>
      </c>
      <c r="Y4037">
        <v>0</v>
      </c>
      <c r="Z4037">
        <v>37000</v>
      </c>
      <c r="AB4037" s="2" t="s">
        <v>57</v>
      </c>
      <c r="AC4037">
        <v>14800</v>
      </c>
      <c r="AD4037">
        <v>22200</v>
      </c>
      <c r="AE4037">
        <v>97000</v>
      </c>
      <c r="AF4037">
        <v>1455</v>
      </c>
      <c r="AG4037" s="2"/>
      <c r="AH4037" s="2"/>
      <c r="AI4037" s="1"/>
      <c r="AJ4037" s="2" t="s">
        <v>87</v>
      </c>
      <c r="AK4037" s="2" t="s">
        <v>67</v>
      </c>
      <c r="AM4037" s="2" t="s">
        <v>59</v>
      </c>
      <c r="AP4037" s="2" t="s">
        <v>60</v>
      </c>
      <c r="AQ4037" s="2" t="s">
        <v>41</v>
      </c>
      <c r="AR4037">
        <v>60000</v>
      </c>
      <c r="AS4037" s="2" t="str">
        <f>_xlfn.IFNA(IF(VLOOKUP(all_resi[[#This Row],[No. Waybill]],settle_reconcile[No. Waybill],1,0)="","Recon","Recon"),"-")</f>
        <v>-</v>
      </c>
      <c r="AT4037" s="2">
        <f>all_resi[[#This Row],[Nilai COD]]-all_resi[[#This Row],[COD Fee]]-all_resi[[#This Row],[Total Biaya Setelah Diskon]]</f>
        <v>73345</v>
      </c>
      <c r="AU4037" s="2" t="str">
        <f>IF(all_resi[[#This Row],[Waktu Terima]]="","",_xlfn.DAYS(all_resi[[#This Row],[Waktu Terima]],all_resi[[#This Row],[Tanggal Pengiriman]]))</f>
        <v/>
      </c>
    </row>
    <row r="4038" spans="1:47" x14ac:dyDescent="0.25">
      <c r="A4038" s="2" t="s">
        <v>21540</v>
      </c>
      <c r="B4038" s="1">
        <v>46209</v>
      </c>
      <c r="C4038" s="2" t="s">
        <v>42</v>
      </c>
      <c r="D4038" s="2" t="s">
        <v>43</v>
      </c>
      <c r="E4038" s="2" t="s">
        <v>44</v>
      </c>
      <c r="F4038" s="2" t="s">
        <v>45</v>
      </c>
      <c r="G4038" s="2" t="s">
        <v>46</v>
      </c>
      <c r="H4038" s="2" t="s">
        <v>47</v>
      </c>
      <c r="I4038" s="2" t="s">
        <v>21541</v>
      </c>
      <c r="J4038" s="2" t="s">
        <v>21542</v>
      </c>
      <c r="K4038" s="2" t="s">
        <v>203</v>
      </c>
      <c r="L4038" s="2" t="s">
        <v>2826</v>
      </c>
      <c r="M4038" s="2" t="s">
        <v>4633</v>
      </c>
      <c r="N4038" s="2" t="s">
        <v>21543</v>
      </c>
      <c r="O4038">
        <v>1</v>
      </c>
      <c r="P4038" s="2" t="s">
        <v>53</v>
      </c>
      <c r="Q4038">
        <v>100</v>
      </c>
      <c r="R4038">
        <v>0</v>
      </c>
      <c r="S4038" s="2" t="s">
        <v>54</v>
      </c>
      <c r="T4038" s="2" t="s">
        <v>55</v>
      </c>
      <c r="U4038" s="2" t="s">
        <v>147</v>
      </c>
      <c r="V4038" s="2"/>
      <c r="W4038">
        <v>14000</v>
      </c>
      <c r="X4038">
        <v>0</v>
      </c>
      <c r="Y4038">
        <v>0</v>
      </c>
      <c r="Z4038">
        <v>14000</v>
      </c>
      <c r="AB4038" s="2" t="s">
        <v>57</v>
      </c>
      <c r="AC4038">
        <v>8000</v>
      </c>
      <c r="AD4038">
        <v>6000</v>
      </c>
      <c r="AE4038">
        <v>80000</v>
      </c>
      <c r="AF4038">
        <v>1200</v>
      </c>
      <c r="AG4038" s="2" t="s">
        <v>21541</v>
      </c>
      <c r="AH4038" s="2"/>
      <c r="AI4038" s="1">
        <v>46211</v>
      </c>
      <c r="AJ4038" s="2"/>
      <c r="AK4038" s="2" t="s">
        <v>58</v>
      </c>
      <c r="AM4038" s="2" t="s">
        <v>59</v>
      </c>
      <c r="AP4038" s="2" t="s">
        <v>60</v>
      </c>
      <c r="AQ4038" s="2" t="s">
        <v>41</v>
      </c>
      <c r="AR4038">
        <v>66000</v>
      </c>
      <c r="AS4038" s="2" t="str">
        <f>_xlfn.IFNA(IF(VLOOKUP(all_resi[[#This Row],[No. Waybill]],settle_reconcile[No. Waybill],1,0)="","Recon","Recon"),"-")</f>
        <v>-</v>
      </c>
      <c r="AT4038" s="2">
        <f>all_resi[[#This Row],[Nilai COD]]-all_resi[[#This Row],[COD Fee]]-all_resi[[#This Row],[Total Biaya Setelah Diskon]]</f>
        <v>72800</v>
      </c>
      <c r="AU4038" s="2">
        <f>IF(all_resi[[#This Row],[Waktu Terima]]="","",_xlfn.DAYS(all_resi[[#This Row],[Waktu Terima]],all_resi[[#This Row],[Tanggal Pengiriman]]))</f>
        <v>2</v>
      </c>
    </row>
    <row r="4039" spans="1:47" x14ac:dyDescent="0.25">
      <c r="A4039" s="2" t="s">
        <v>21544</v>
      </c>
      <c r="B4039" s="1">
        <v>46209</v>
      </c>
      <c r="C4039" s="2" t="s">
        <v>42</v>
      </c>
      <c r="D4039" s="2" t="s">
        <v>43</v>
      </c>
      <c r="E4039" s="2" t="s">
        <v>44</v>
      </c>
      <c r="F4039" s="2" t="s">
        <v>45</v>
      </c>
      <c r="G4039" s="2" t="s">
        <v>46</v>
      </c>
      <c r="H4039" s="2" t="s">
        <v>80</v>
      </c>
      <c r="I4039" s="2" t="s">
        <v>21545</v>
      </c>
      <c r="J4039" s="2" t="s">
        <v>21546</v>
      </c>
      <c r="K4039" s="2" t="s">
        <v>121</v>
      </c>
      <c r="L4039" s="2" t="s">
        <v>650</v>
      </c>
      <c r="M4039" s="2" t="s">
        <v>21547</v>
      </c>
      <c r="N4039" s="2" t="s">
        <v>21548</v>
      </c>
      <c r="O4039">
        <v>1</v>
      </c>
      <c r="P4039" s="2" t="s">
        <v>53</v>
      </c>
      <c r="Q4039">
        <v>100</v>
      </c>
      <c r="R4039">
        <v>0</v>
      </c>
      <c r="S4039" s="2" t="s">
        <v>54</v>
      </c>
      <c r="T4039" s="2" t="s">
        <v>55</v>
      </c>
      <c r="U4039" s="2" t="s">
        <v>19314</v>
      </c>
      <c r="V4039" s="2"/>
      <c r="W4039">
        <v>122000</v>
      </c>
      <c r="X4039">
        <v>0</v>
      </c>
      <c r="Y4039">
        <v>0</v>
      </c>
      <c r="Z4039">
        <v>122000</v>
      </c>
      <c r="AB4039" s="2" t="s">
        <v>57</v>
      </c>
      <c r="AC4039">
        <v>48800</v>
      </c>
      <c r="AD4039">
        <v>73200</v>
      </c>
      <c r="AE4039">
        <v>198000</v>
      </c>
      <c r="AF4039">
        <v>2970</v>
      </c>
      <c r="AG4039" s="2"/>
      <c r="AH4039" s="2"/>
      <c r="AI4039" s="1"/>
      <c r="AJ4039" s="2" t="s">
        <v>87</v>
      </c>
      <c r="AK4039" s="2" t="s">
        <v>67</v>
      </c>
      <c r="AM4039" s="2" t="s">
        <v>59</v>
      </c>
      <c r="AP4039" s="2" t="s">
        <v>60</v>
      </c>
      <c r="AQ4039" s="2" t="s">
        <v>41</v>
      </c>
      <c r="AR4039">
        <v>76000</v>
      </c>
      <c r="AS4039" s="2" t="str">
        <f>_xlfn.IFNA(IF(VLOOKUP(all_resi[[#This Row],[No. Waybill]],settle_reconcile[No. Waybill],1,0)="","Recon","Recon"),"-")</f>
        <v>-</v>
      </c>
      <c r="AT4039" s="2">
        <f>all_resi[[#This Row],[Nilai COD]]-all_resi[[#This Row],[COD Fee]]-all_resi[[#This Row],[Total Biaya Setelah Diskon]]</f>
        <v>121830</v>
      </c>
      <c r="AU4039" s="2" t="str">
        <f>IF(all_resi[[#This Row],[Waktu Terima]]="","",_xlfn.DAYS(all_resi[[#This Row],[Waktu Terima]],all_resi[[#This Row],[Tanggal Pengiriman]]))</f>
        <v/>
      </c>
    </row>
    <row r="4040" spans="1:47" x14ac:dyDescent="0.25">
      <c r="A4040" s="2" t="s">
        <v>21549</v>
      </c>
      <c r="B4040" s="1">
        <v>46209</v>
      </c>
      <c r="C4040" s="2" t="s">
        <v>42</v>
      </c>
      <c r="D4040" s="2" t="s">
        <v>43</v>
      </c>
      <c r="E4040" s="2" t="s">
        <v>44</v>
      </c>
      <c r="F4040" s="2" t="s">
        <v>45</v>
      </c>
      <c r="G4040" s="2" t="s">
        <v>46</v>
      </c>
      <c r="H4040" s="2" t="s">
        <v>47</v>
      </c>
      <c r="I4040" s="2" t="s">
        <v>21550</v>
      </c>
      <c r="J4040" s="2" t="s">
        <v>21551</v>
      </c>
      <c r="K4040" s="2" t="s">
        <v>126</v>
      </c>
      <c r="L4040" s="2" t="s">
        <v>161</v>
      </c>
      <c r="M4040" s="2" t="s">
        <v>162</v>
      </c>
      <c r="N4040" s="2" t="s">
        <v>21552</v>
      </c>
      <c r="O4040">
        <v>1</v>
      </c>
      <c r="P4040" s="2" t="s">
        <v>53</v>
      </c>
      <c r="Q4040">
        <v>100</v>
      </c>
      <c r="R4040">
        <v>0</v>
      </c>
      <c r="S4040" s="2" t="s">
        <v>54</v>
      </c>
      <c r="T4040" s="2" t="s">
        <v>55</v>
      </c>
      <c r="U4040" s="2" t="s">
        <v>1838</v>
      </c>
      <c r="V4040" s="2"/>
      <c r="W4040">
        <v>74000</v>
      </c>
      <c r="X4040">
        <v>0</v>
      </c>
      <c r="Y4040">
        <v>0</v>
      </c>
      <c r="Z4040">
        <v>74000</v>
      </c>
      <c r="AB4040" s="2" t="s">
        <v>57</v>
      </c>
      <c r="AC4040">
        <v>29600</v>
      </c>
      <c r="AD4040">
        <v>44400</v>
      </c>
      <c r="AE4040">
        <v>178000</v>
      </c>
      <c r="AF4040">
        <v>2670</v>
      </c>
      <c r="AG4040" s="2"/>
      <c r="AH4040" s="2"/>
      <c r="AI4040" s="1"/>
      <c r="AJ4040" s="2"/>
      <c r="AK4040" s="2" t="s">
        <v>67</v>
      </c>
      <c r="AM4040" s="2" t="s">
        <v>59</v>
      </c>
      <c r="AP4040" s="2" t="s">
        <v>60</v>
      </c>
      <c r="AQ4040" s="2" t="s">
        <v>41</v>
      </c>
      <c r="AR4040">
        <v>104000</v>
      </c>
      <c r="AS4040" s="2" t="str">
        <f>_xlfn.IFNA(IF(VLOOKUP(all_resi[[#This Row],[No. Waybill]],settle_reconcile[No. Waybill],1,0)="","Recon","Recon"),"-")</f>
        <v>-</v>
      </c>
      <c r="AT4040" s="2">
        <f>all_resi[[#This Row],[Nilai COD]]-all_resi[[#This Row],[COD Fee]]-all_resi[[#This Row],[Total Biaya Setelah Diskon]]</f>
        <v>130930</v>
      </c>
      <c r="AU4040" s="2" t="str">
        <f>IF(all_resi[[#This Row],[Waktu Terima]]="","",_xlfn.DAYS(all_resi[[#This Row],[Waktu Terima]],all_resi[[#This Row],[Tanggal Pengiriman]]))</f>
        <v/>
      </c>
    </row>
    <row r="4041" spans="1:47" x14ac:dyDescent="0.25">
      <c r="A4041" s="2" t="s">
        <v>21553</v>
      </c>
      <c r="B4041" s="1">
        <v>46209</v>
      </c>
      <c r="C4041" s="2" t="s">
        <v>42</v>
      </c>
      <c r="D4041" s="2" t="s">
        <v>43</v>
      </c>
      <c r="E4041" s="2" t="s">
        <v>44</v>
      </c>
      <c r="F4041" s="2" t="s">
        <v>45</v>
      </c>
      <c r="G4041" s="2" t="s">
        <v>46</v>
      </c>
      <c r="H4041" s="2" t="s">
        <v>47</v>
      </c>
      <c r="I4041" s="2" t="s">
        <v>21554</v>
      </c>
      <c r="J4041" s="2" t="s">
        <v>21555</v>
      </c>
      <c r="K4041" s="2" t="s">
        <v>132</v>
      </c>
      <c r="L4041" s="2" t="s">
        <v>3560</v>
      </c>
      <c r="M4041" s="2" t="s">
        <v>3561</v>
      </c>
      <c r="N4041" s="2" t="s">
        <v>21556</v>
      </c>
      <c r="O4041">
        <v>1</v>
      </c>
      <c r="P4041" s="2" t="s">
        <v>53</v>
      </c>
      <c r="Q4041">
        <v>100</v>
      </c>
      <c r="R4041">
        <v>0</v>
      </c>
      <c r="S4041" s="2" t="s">
        <v>54</v>
      </c>
      <c r="T4041" s="2" t="s">
        <v>55</v>
      </c>
      <c r="U4041" s="2" t="s">
        <v>147</v>
      </c>
      <c r="V4041" s="2"/>
      <c r="W4041">
        <v>37000</v>
      </c>
      <c r="X4041">
        <v>0</v>
      </c>
      <c r="Y4041">
        <v>0</v>
      </c>
      <c r="Z4041">
        <v>37000</v>
      </c>
      <c r="AB4041" s="2" t="s">
        <v>57</v>
      </c>
      <c r="AC4041">
        <v>14800</v>
      </c>
      <c r="AD4041">
        <v>22200</v>
      </c>
      <c r="AE4041">
        <v>97000</v>
      </c>
      <c r="AF4041">
        <v>1455</v>
      </c>
      <c r="AG4041" s="2"/>
      <c r="AH4041" s="2"/>
      <c r="AI4041" s="1"/>
      <c r="AJ4041" s="2"/>
      <c r="AK4041" s="2" t="s">
        <v>67</v>
      </c>
      <c r="AM4041" s="2" t="s">
        <v>59</v>
      </c>
      <c r="AP4041" s="2" t="s">
        <v>60</v>
      </c>
      <c r="AQ4041" s="2" t="s">
        <v>41</v>
      </c>
      <c r="AR4041">
        <v>60000</v>
      </c>
      <c r="AS4041" s="2" t="str">
        <f>_xlfn.IFNA(IF(VLOOKUP(all_resi[[#This Row],[No. Waybill]],settle_reconcile[No. Waybill],1,0)="","Recon","Recon"),"-")</f>
        <v>-</v>
      </c>
      <c r="AT4041" s="2">
        <f>all_resi[[#This Row],[Nilai COD]]-all_resi[[#This Row],[COD Fee]]-all_resi[[#This Row],[Total Biaya Setelah Diskon]]</f>
        <v>73345</v>
      </c>
      <c r="AU4041" s="2" t="str">
        <f>IF(all_resi[[#This Row],[Waktu Terima]]="","",_xlfn.DAYS(all_resi[[#This Row],[Waktu Terima]],all_resi[[#This Row],[Tanggal Pengiriman]]))</f>
        <v/>
      </c>
    </row>
    <row r="4042" spans="1:47" x14ac:dyDescent="0.25">
      <c r="A4042" s="2" t="s">
        <v>21557</v>
      </c>
      <c r="B4042" s="1">
        <v>46209</v>
      </c>
      <c r="C4042" s="2" t="s">
        <v>42</v>
      </c>
      <c r="D4042" s="2" t="s">
        <v>43</v>
      </c>
      <c r="E4042" s="2" t="s">
        <v>44</v>
      </c>
      <c r="F4042" s="2" t="s">
        <v>45</v>
      </c>
      <c r="G4042" s="2" t="s">
        <v>46</v>
      </c>
      <c r="H4042" s="2" t="s">
        <v>80</v>
      </c>
      <c r="I4042" s="2" t="s">
        <v>21558</v>
      </c>
      <c r="J4042" s="2" t="s">
        <v>21559</v>
      </c>
      <c r="K4042" s="2" t="s">
        <v>203</v>
      </c>
      <c r="L4042" s="2" t="s">
        <v>733</v>
      </c>
      <c r="M4042" s="2" t="s">
        <v>8121</v>
      </c>
      <c r="N4042" s="2" t="s">
        <v>21560</v>
      </c>
      <c r="O4042">
        <v>1</v>
      </c>
      <c r="P4042" s="2" t="s">
        <v>53</v>
      </c>
      <c r="Q4042">
        <v>100</v>
      </c>
      <c r="R4042">
        <v>0</v>
      </c>
      <c r="S4042" s="2" t="s">
        <v>54</v>
      </c>
      <c r="T4042" s="2" t="s">
        <v>55</v>
      </c>
      <c r="U4042" s="2" t="s">
        <v>305</v>
      </c>
      <c r="V4042" s="2"/>
      <c r="W4042">
        <v>14000</v>
      </c>
      <c r="X4042">
        <v>0</v>
      </c>
      <c r="Y4042">
        <v>0</v>
      </c>
      <c r="Z4042">
        <v>14000</v>
      </c>
      <c r="AB4042" s="2" t="s">
        <v>57</v>
      </c>
      <c r="AC4042">
        <v>8000</v>
      </c>
      <c r="AD4042">
        <v>6000</v>
      </c>
      <c r="AE4042">
        <v>82000</v>
      </c>
      <c r="AF4042">
        <v>1230</v>
      </c>
      <c r="AG4042" s="2" t="s">
        <v>21558</v>
      </c>
      <c r="AH4042" s="2"/>
      <c r="AI4042" s="1">
        <v>46211</v>
      </c>
      <c r="AJ4042" s="2" t="s">
        <v>87</v>
      </c>
      <c r="AK4042" s="2" t="s">
        <v>58</v>
      </c>
      <c r="AM4042" s="2" t="s">
        <v>59</v>
      </c>
      <c r="AP4042" s="2" t="s">
        <v>60</v>
      </c>
      <c r="AQ4042" s="2" t="s">
        <v>41</v>
      </c>
      <c r="AR4042">
        <v>68000</v>
      </c>
      <c r="AS4042" s="2" t="str">
        <f>_xlfn.IFNA(IF(VLOOKUP(all_resi[[#This Row],[No. Waybill]],settle_reconcile[No. Waybill],1,0)="","Recon","Recon"),"-")</f>
        <v>-</v>
      </c>
      <c r="AT4042" s="2">
        <f>all_resi[[#This Row],[Nilai COD]]-all_resi[[#This Row],[COD Fee]]-all_resi[[#This Row],[Total Biaya Setelah Diskon]]</f>
        <v>74770</v>
      </c>
      <c r="AU4042" s="2">
        <f>IF(all_resi[[#This Row],[Waktu Terima]]="","",_xlfn.DAYS(all_resi[[#This Row],[Waktu Terima]],all_resi[[#This Row],[Tanggal Pengiriman]]))</f>
        <v>2</v>
      </c>
    </row>
    <row r="4043" spans="1:47" x14ac:dyDescent="0.25">
      <c r="A4043" s="2" t="s">
        <v>21561</v>
      </c>
      <c r="B4043" s="1">
        <v>46209</v>
      </c>
      <c r="C4043" s="2" t="s">
        <v>42</v>
      </c>
      <c r="D4043" s="2" t="s">
        <v>43</v>
      </c>
      <c r="E4043" s="2" t="s">
        <v>44</v>
      </c>
      <c r="F4043" s="2" t="s">
        <v>45</v>
      </c>
      <c r="G4043" s="2" t="s">
        <v>46</v>
      </c>
      <c r="H4043" s="2" t="s">
        <v>47</v>
      </c>
      <c r="I4043" s="2" t="s">
        <v>21562</v>
      </c>
      <c r="J4043" s="2" t="s">
        <v>21563</v>
      </c>
      <c r="K4043" s="2" t="s">
        <v>286</v>
      </c>
      <c r="L4043" s="2" t="s">
        <v>21564</v>
      </c>
      <c r="M4043" s="2" t="s">
        <v>21565</v>
      </c>
      <c r="N4043" s="2" t="s">
        <v>21566</v>
      </c>
      <c r="O4043">
        <v>1</v>
      </c>
      <c r="P4043" s="2" t="s">
        <v>53</v>
      </c>
      <c r="Q4043">
        <v>100</v>
      </c>
      <c r="R4043">
        <v>0</v>
      </c>
      <c r="S4043" s="2" t="s">
        <v>54</v>
      </c>
      <c r="T4043" s="2" t="s">
        <v>55</v>
      </c>
      <c r="U4043" s="2" t="s">
        <v>97</v>
      </c>
      <c r="V4043" s="2"/>
      <c r="W4043">
        <v>113000</v>
      </c>
      <c r="X4043">
        <v>0</v>
      </c>
      <c r="Y4043">
        <v>0</v>
      </c>
      <c r="Z4043">
        <v>113000</v>
      </c>
      <c r="AB4043" s="2" t="s">
        <v>57</v>
      </c>
      <c r="AC4043">
        <v>45200</v>
      </c>
      <c r="AD4043">
        <v>67800</v>
      </c>
      <c r="AE4043">
        <v>183000</v>
      </c>
      <c r="AF4043">
        <v>2745</v>
      </c>
      <c r="AG4043" s="2"/>
      <c r="AH4043" s="2"/>
      <c r="AI4043" s="1"/>
      <c r="AJ4043" s="2"/>
      <c r="AK4043" s="2" t="s">
        <v>67</v>
      </c>
      <c r="AM4043" s="2" t="s">
        <v>59</v>
      </c>
      <c r="AP4043" s="2" t="s">
        <v>60</v>
      </c>
      <c r="AQ4043" s="2" t="s">
        <v>41</v>
      </c>
      <c r="AR4043">
        <v>70000</v>
      </c>
      <c r="AS4043" s="2" t="str">
        <f>_xlfn.IFNA(IF(VLOOKUP(all_resi[[#This Row],[No. Waybill]],settle_reconcile[No. Waybill],1,0)="","Recon","Recon"),"-")</f>
        <v>-</v>
      </c>
      <c r="AT4043" s="2">
        <f>all_resi[[#This Row],[Nilai COD]]-all_resi[[#This Row],[COD Fee]]-all_resi[[#This Row],[Total Biaya Setelah Diskon]]</f>
        <v>112455</v>
      </c>
      <c r="AU4043" s="2" t="str">
        <f>IF(all_resi[[#This Row],[Waktu Terima]]="","",_xlfn.DAYS(all_resi[[#This Row],[Waktu Terima]],all_resi[[#This Row],[Tanggal Pengiriman]]))</f>
        <v/>
      </c>
    </row>
    <row r="4044" spans="1:47" x14ac:dyDescent="0.25">
      <c r="A4044" s="2" t="s">
        <v>21567</v>
      </c>
      <c r="B4044" s="1">
        <v>46209</v>
      </c>
      <c r="C4044" s="2" t="s">
        <v>42</v>
      </c>
      <c r="D4044" s="2" t="s">
        <v>43</v>
      </c>
      <c r="E4044" s="2" t="s">
        <v>44</v>
      </c>
      <c r="F4044" s="2" t="s">
        <v>45</v>
      </c>
      <c r="G4044" s="2" t="s">
        <v>46</v>
      </c>
      <c r="H4044" s="2" t="s">
        <v>80</v>
      </c>
      <c r="I4044" s="2" t="s">
        <v>21568</v>
      </c>
      <c r="J4044" s="2" t="s">
        <v>21569</v>
      </c>
      <c r="K4044" s="2" t="s">
        <v>106</v>
      </c>
      <c r="L4044" s="2" t="s">
        <v>2523</v>
      </c>
      <c r="M4044" s="2" t="s">
        <v>2524</v>
      </c>
      <c r="N4044" s="2" t="s">
        <v>21570</v>
      </c>
      <c r="O4044">
        <v>1</v>
      </c>
      <c r="P4044" s="2" t="s">
        <v>53</v>
      </c>
      <c r="Q4044">
        <v>100</v>
      </c>
      <c r="R4044">
        <v>0</v>
      </c>
      <c r="S4044" s="2" t="s">
        <v>54</v>
      </c>
      <c r="T4044" s="2" t="s">
        <v>55</v>
      </c>
      <c r="U4044" s="2" t="s">
        <v>20316</v>
      </c>
      <c r="V4044" s="2"/>
      <c r="W4044">
        <v>59000</v>
      </c>
      <c r="X4044">
        <v>0</v>
      </c>
      <c r="Y4044">
        <v>0</v>
      </c>
      <c r="Z4044">
        <v>59000</v>
      </c>
      <c r="AB4044" s="2" t="s">
        <v>57</v>
      </c>
      <c r="AC4044">
        <v>23600</v>
      </c>
      <c r="AD4044">
        <v>35400</v>
      </c>
      <c r="AE4044">
        <v>170000</v>
      </c>
      <c r="AF4044">
        <v>2550</v>
      </c>
      <c r="AG4044" s="2"/>
      <c r="AH4044" s="2"/>
      <c r="AI4044" s="1"/>
      <c r="AJ4044" s="2" t="s">
        <v>87</v>
      </c>
      <c r="AK4044" s="2" t="s">
        <v>67</v>
      </c>
      <c r="AM4044" s="2" t="s">
        <v>59</v>
      </c>
      <c r="AP4044" s="2" t="s">
        <v>60</v>
      </c>
      <c r="AQ4044" s="2" t="s">
        <v>41</v>
      </c>
      <c r="AR4044">
        <v>111000</v>
      </c>
      <c r="AS4044" s="2" t="str">
        <f>_xlfn.IFNA(IF(VLOOKUP(all_resi[[#This Row],[No. Waybill]],settle_reconcile[No. Waybill],1,0)="","Recon","Recon"),"-")</f>
        <v>-</v>
      </c>
      <c r="AT4044" s="2">
        <f>all_resi[[#This Row],[Nilai COD]]-all_resi[[#This Row],[COD Fee]]-all_resi[[#This Row],[Total Biaya Setelah Diskon]]</f>
        <v>132050</v>
      </c>
      <c r="AU4044" s="2" t="str">
        <f>IF(all_resi[[#This Row],[Waktu Terima]]="","",_xlfn.DAYS(all_resi[[#This Row],[Waktu Terima]],all_resi[[#This Row],[Tanggal Pengiriman]]))</f>
        <v/>
      </c>
    </row>
    <row r="4045" spans="1:47" x14ac:dyDescent="0.25">
      <c r="A4045" s="2" t="s">
        <v>21571</v>
      </c>
      <c r="B4045" s="1">
        <v>46209</v>
      </c>
      <c r="C4045" s="2" t="s">
        <v>42</v>
      </c>
      <c r="D4045" s="2" t="s">
        <v>43</v>
      </c>
      <c r="E4045" s="2" t="s">
        <v>44</v>
      </c>
      <c r="F4045" s="2" t="s">
        <v>45</v>
      </c>
      <c r="G4045" s="2" t="s">
        <v>46</v>
      </c>
      <c r="H4045" s="2" t="s">
        <v>47</v>
      </c>
      <c r="I4045" s="2" t="s">
        <v>21572</v>
      </c>
      <c r="J4045" s="2" t="s">
        <v>21573</v>
      </c>
      <c r="K4045" s="2" t="s">
        <v>171</v>
      </c>
      <c r="L4045" s="2" t="s">
        <v>349</v>
      </c>
      <c r="M4045" s="2" t="s">
        <v>17649</v>
      </c>
      <c r="N4045" s="2" t="s">
        <v>21574</v>
      </c>
      <c r="O4045">
        <v>1</v>
      </c>
      <c r="P4045" s="2" t="s">
        <v>53</v>
      </c>
      <c r="Q4045">
        <v>100</v>
      </c>
      <c r="R4045">
        <v>0</v>
      </c>
      <c r="S4045" s="2" t="s">
        <v>54</v>
      </c>
      <c r="T4045" s="2" t="s">
        <v>55</v>
      </c>
      <c r="U4045" s="2" t="s">
        <v>207</v>
      </c>
      <c r="V4045" s="2"/>
      <c r="W4045">
        <v>38000</v>
      </c>
      <c r="X4045">
        <v>0</v>
      </c>
      <c r="Y4045">
        <v>0</v>
      </c>
      <c r="Z4045">
        <v>38000</v>
      </c>
      <c r="AB4045" s="2" t="s">
        <v>57</v>
      </c>
      <c r="AC4045">
        <v>15200</v>
      </c>
      <c r="AD4045">
        <v>22800</v>
      </c>
      <c r="AE4045">
        <v>108000</v>
      </c>
      <c r="AF4045">
        <v>1620</v>
      </c>
      <c r="AG4045" s="2"/>
      <c r="AH4045" s="2"/>
      <c r="AI4045" s="1"/>
      <c r="AJ4045" s="2"/>
      <c r="AK4045" s="2" t="s">
        <v>67</v>
      </c>
      <c r="AM4045" s="2" t="s">
        <v>59</v>
      </c>
      <c r="AP4045" s="2" t="s">
        <v>60</v>
      </c>
      <c r="AQ4045" s="2" t="s">
        <v>41</v>
      </c>
      <c r="AR4045">
        <v>70000</v>
      </c>
      <c r="AS4045" s="2" t="str">
        <f>_xlfn.IFNA(IF(VLOOKUP(all_resi[[#This Row],[No. Waybill]],settle_reconcile[No. Waybill],1,0)="","Recon","Recon"),"-")</f>
        <v>-</v>
      </c>
      <c r="AT4045" s="2">
        <f>all_resi[[#This Row],[Nilai COD]]-all_resi[[#This Row],[COD Fee]]-all_resi[[#This Row],[Total Biaya Setelah Diskon]]</f>
        <v>83580</v>
      </c>
      <c r="AU4045" s="2" t="str">
        <f>IF(all_resi[[#This Row],[Waktu Terima]]="","",_xlfn.DAYS(all_resi[[#This Row],[Waktu Terima]],all_resi[[#This Row],[Tanggal Pengiriman]]))</f>
        <v/>
      </c>
    </row>
    <row r="4046" spans="1:47" x14ac:dyDescent="0.25">
      <c r="A4046" s="2" t="s">
        <v>21575</v>
      </c>
      <c r="B4046" s="1">
        <v>46209</v>
      </c>
      <c r="C4046" s="2" t="s">
        <v>42</v>
      </c>
      <c r="D4046" s="2" t="s">
        <v>43</v>
      </c>
      <c r="E4046" s="2" t="s">
        <v>44</v>
      </c>
      <c r="F4046" s="2" t="s">
        <v>45</v>
      </c>
      <c r="G4046" s="2" t="s">
        <v>46</v>
      </c>
      <c r="H4046" s="2" t="s">
        <v>47</v>
      </c>
      <c r="I4046" s="2" t="s">
        <v>21576</v>
      </c>
      <c r="J4046" s="2" t="s">
        <v>21577</v>
      </c>
      <c r="K4046" s="2" t="s">
        <v>75</v>
      </c>
      <c r="L4046" s="2" t="s">
        <v>1873</v>
      </c>
      <c r="M4046" s="2" t="s">
        <v>21578</v>
      </c>
      <c r="N4046" s="2" t="s">
        <v>21579</v>
      </c>
      <c r="O4046">
        <v>1</v>
      </c>
      <c r="P4046" s="2" t="s">
        <v>53</v>
      </c>
      <c r="Q4046">
        <v>100</v>
      </c>
      <c r="R4046">
        <v>0</v>
      </c>
      <c r="S4046" s="2" t="s">
        <v>54</v>
      </c>
      <c r="T4046" s="2" t="s">
        <v>55</v>
      </c>
      <c r="U4046" s="2" t="s">
        <v>147</v>
      </c>
      <c r="V4046" s="2"/>
      <c r="W4046">
        <v>65000</v>
      </c>
      <c r="X4046">
        <v>0</v>
      </c>
      <c r="Y4046">
        <v>0</v>
      </c>
      <c r="Z4046">
        <v>65000</v>
      </c>
      <c r="AB4046" s="2" t="s">
        <v>57</v>
      </c>
      <c r="AC4046">
        <v>26000</v>
      </c>
      <c r="AD4046">
        <v>39000</v>
      </c>
      <c r="AE4046">
        <v>135000</v>
      </c>
      <c r="AF4046">
        <v>2025</v>
      </c>
      <c r="AG4046" s="2"/>
      <c r="AH4046" s="2"/>
      <c r="AI4046" s="1"/>
      <c r="AJ4046" s="2"/>
      <c r="AK4046" s="2" t="s">
        <v>67</v>
      </c>
      <c r="AM4046" s="2" t="s">
        <v>59</v>
      </c>
      <c r="AP4046" s="2" t="s">
        <v>60</v>
      </c>
      <c r="AQ4046" s="2" t="s">
        <v>41</v>
      </c>
      <c r="AR4046">
        <v>70000</v>
      </c>
      <c r="AS4046" s="2" t="str">
        <f>_xlfn.IFNA(IF(VLOOKUP(all_resi[[#This Row],[No. Waybill]],settle_reconcile[No. Waybill],1,0)="","Recon","Recon"),"-")</f>
        <v>-</v>
      </c>
      <c r="AT4046" s="2">
        <f>all_resi[[#This Row],[Nilai COD]]-all_resi[[#This Row],[COD Fee]]-all_resi[[#This Row],[Total Biaya Setelah Diskon]]</f>
        <v>93975</v>
      </c>
      <c r="AU4046" s="2" t="str">
        <f>IF(all_resi[[#This Row],[Waktu Terima]]="","",_xlfn.DAYS(all_resi[[#This Row],[Waktu Terima]],all_resi[[#This Row],[Tanggal Pengiriman]]))</f>
        <v/>
      </c>
    </row>
    <row r="4047" spans="1:47" x14ac:dyDescent="0.25">
      <c r="A4047" s="2" t="s">
        <v>21580</v>
      </c>
      <c r="B4047" s="1">
        <v>46209</v>
      </c>
      <c r="C4047" s="2" t="s">
        <v>42</v>
      </c>
      <c r="D4047" s="2" t="s">
        <v>43</v>
      </c>
      <c r="E4047" s="2" t="s">
        <v>44</v>
      </c>
      <c r="F4047" s="2" t="s">
        <v>45</v>
      </c>
      <c r="G4047" s="2" t="s">
        <v>46</v>
      </c>
      <c r="H4047" s="2" t="s">
        <v>80</v>
      </c>
      <c r="I4047" s="2" t="s">
        <v>21581</v>
      </c>
      <c r="J4047" s="2" t="s">
        <v>21582</v>
      </c>
      <c r="K4047" s="2" t="s">
        <v>177</v>
      </c>
      <c r="L4047" s="2" t="s">
        <v>247</v>
      </c>
      <c r="M4047" s="2" t="s">
        <v>248</v>
      </c>
      <c r="N4047" s="2" t="s">
        <v>21583</v>
      </c>
      <c r="O4047">
        <v>1</v>
      </c>
      <c r="P4047" s="2" t="s">
        <v>53</v>
      </c>
      <c r="Q4047">
        <v>100</v>
      </c>
      <c r="R4047">
        <v>0</v>
      </c>
      <c r="S4047" s="2" t="s">
        <v>54</v>
      </c>
      <c r="T4047" s="2" t="s">
        <v>55</v>
      </c>
      <c r="U4047" s="2" t="s">
        <v>86</v>
      </c>
      <c r="V4047" s="2"/>
      <c r="W4047">
        <v>80000</v>
      </c>
      <c r="X4047">
        <v>0</v>
      </c>
      <c r="Y4047">
        <v>0</v>
      </c>
      <c r="Z4047">
        <v>80000</v>
      </c>
      <c r="AB4047" s="2" t="s">
        <v>57</v>
      </c>
      <c r="AC4047">
        <v>32000</v>
      </c>
      <c r="AD4047">
        <v>48000</v>
      </c>
      <c r="AE4047">
        <v>155000</v>
      </c>
      <c r="AF4047">
        <v>2325</v>
      </c>
      <c r="AG4047" s="2"/>
      <c r="AH4047" s="2"/>
      <c r="AI4047" s="1"/>
      <c r="AJ4047" s="2" t="s">
        <v>87</v>
      </c>
      <c r="AK4047" s="2" t="s">
        <v>67</v>
      </c>
      <c r="AM4047" s="2" t="s">
        <v>59</v>
      </c>
      <c r="AP4047" s="2" t="s">
        <v>60</v>
      </c>
      <c r="AQ4047" s="2" t="s">
        <v>41</v>
      </c>
      <c r="AR4047">
        <v>75000</v>
      </c>
      <c r="AS4047" s="2" t="str">
        <f>_xlfn.IFNA(IF(VLOOKUP(all_resi[[#This Row],[No. Waybill]],settle_reconcile[No. Waybill],1,0)="","Recon","Recon"),"-")</f>
        <v>-</v>
      </c>
      <c r="AT4047" s="2">
        <f>all_resi[[#This Row],[Nilai COD]]-all_resi[[#This Row],[COD Fee]]-all_resi[[#This Row],[Total Biaya Setelah Diskon]]</f>
        <v>104675</v>
      </c>
      <c r="AU4047" s="2" t="str">
        <f>IF(all_resi[[#This Row],[Waktu Terima]]="","",_xlfn.DAYS(all_resi[[#This Row],[Waktu Terima]],all_resi[[#This Row],[Tanggal Pengiriman]]))</f>
        <v/>
      </c>
    </row>
    <row r="4048" spans="1:47" x14ac:dyDescent="0.25">
      <c r="A4048" s="2" t="s">
        <v>21584</v>
      </c>
      <c r="B4048" s="1">
        <v>46209</v>
      </c>
      <c r="C4048" s="2" t="s">
        <v>42</v>
      </c>
      <c r="D4048" s="2" t="s">
        <v>43</v>
      </c>
      <c r="E4048" s="2" t="s">
        <v>44</v>
      </c>
      <c r="F4048" s="2" t="s">
        <v>45</v>
      </c>
      <c r="G4048" s="2" t="s">
        <v>46</v>
      </c>
      <c r="H4048" s="2" t="s">
        <v>47</v>
      </c>
      <c r="I4048" s="2" t="s">
        <v>21585</v>
      </c>
      <c r="J4048" s="2" t="s">
        <v>21586</v>
      </c>
      <c r="K4048" s="2" t="s">
        <v>437</v>
      </c>
      <c r="L4048" s="2" t="s">
        <v>2114</v>
      </c>
      <c r="M4048" s="2" t="s">
        <v>2115</v>
      </c>
      <c r="N4048" s="2" t="s">
        <v>21587</v>
      </c>
      <c r="O4048">
        <v>1</v>
      </c>
      <c r="P4048" s="2" t="s">
        <v>53</v>
      </c>
      <c r="Q4048">
        <v>100</v>
      </c>
      <c r="R4048">
        <v>0</v>
      </c>
      <c r="S4048" s="2" t="s">
        <v>54</v>
      </c>
      <c r="T4048" s="2" t="s">
        <v>55</v>
      </c>
      <c r="U4048" s="2" t="s">
        <v>207</v>
      </c>
      <c r="V4048" s="2"/>
      <c r="W4048">
        <v>44000</v>
      </c>
      <c r="X4048">
        <v>0</v>
      </c>
      <c r="Y4048">
        <v>0</v>
      </c>
      <c r="Z4048">
        <v>44000</v>
      </c>
      <c r="AB4048" s="2" t="s">
        <v>57</v>
      </c>
      <c r="AC4048">
        <v>17600</v>
      </c>
      <c r="AD4048">
        <v>26400</v>
      </c>
      <c r="AE4048">
        <v>114000</v>
      </c>
      <c r="AF4048">
        <v>1710</v>
      </c>
      <c r="AG4048" s="2"/>
      <c r="AH4048" s="2"/>
      <c r="AI4048" s="1"/>
      <c r="AJ4048" s="2"/>
      <c r="AK4048" s="2" t="s">
        <v>67</v>
      </c>
      <c r="AM4048" s="2" t="s">
        <v>59</v>
      </c>
      <c r="AP4048" s="2" t="s">
        <v>60</v>
      </c>
      <c r="AQ4048" s="2" t="s">
        <v>41</v>
      </c>
      <c r="AR4048">
        <v>70000</v>
      </c>
      <c r="AS4048" s="2" t="str">
        <f>_xlfn.IFNA(IF(VLOOKUP(all_resi[[#This Row],[No. Waybill]],settle_reconcile[No. Waybill],1,0)="","Recon","Recon"),"-")</f>
        <v>-</v>
      </c>
      <c r="AT4048" s="2">
        <f>all_resi[[#This Row],[Nilai COD]]-all_resi[[#This Row],[COD Fee]]-all_resi[[#This Row],[Total Biaya Setelah Diskon]]</f>
        <v>85890</v>
      </c>
      <c r="AU4048" s="2" t="str">
        <f>IF(all_resi[[#This Row],[Waktu Terima]]="","",_xlfn.DAYS(all_resi[[#This Row],[Waktu Terima]],all_resi[[#This Row],[Tanggal Pengiriman]]))</f>
        <v/>
      </c>
    </row>
    <row r="4049" spans="1:47" x14ac:dyDescent="0.25">
      <c r="A4049" s="2" t="s">
        <v>21588</v>
      </c>
      <c r="B4049" s="1">
        <v>46209</v>
      </c>
      <c r="C4049" s="2" t="s">
        <v>42</v>
      </c>
      <c r="D4049" s="2" t="s">
        <v>43</v>
      </c>
      <c r="E4049" s="2" t="s">
        <v>44</v>
      </c>
      <c r="F4049" s="2" t="s">
        <v>45</v>
      </c>
      <c r="G4049" s="2" t="s">
        <v>46</v>
      </c>
      <c r="H4049" s="2" t="s">
        <v>47</v>
      </c>
      <c r="I4049" s="2" t="s">
        <v>21589</v>
      </c>
      <c r="J4049" s="2" t="s">
        <v>21590</v>
      </c>
      <c r="K4049" s="2" t="s">
        <v>69</v>
      </c>
      <c r="L4049" s="2" t="s">
        <v>557</v>
      </c>
      <c r="M4049" s="2" t="s">
        <v>1571</v>
      </c>
      <c r="N4049" s="2" t="s">
        <v>21591</v>
      </c>
      <c r="O4049">
        <v>1</v>
      </c>
      <c r="P4049" s="2" t="s">
        <v>53</v>
      </c>
      <c r="Q4049">
        <v>100</v>
      </c>
      <c r="R4049">
        <v>0</v>
      </c>
      <c r="S4049" s="2" t="s">
        <v>54</v>
      </c>
      <c r="T4049" s="2" t="s">
        <v>55</v>
      </c>
      <c r="U4049" s="2" t="s">
        <v>147</v>
      </c>
      <c r="V4049" s="2"/>
      <c r="W4049">
        <v>54000</v>
      </c>
      <c r="X4049">
        <v>0</v>
      </c>
      <c r="Y4049">
        <v>0</v>
      </c>
      <c r="Z4049">
        <v>54000</v>
      </c>
      <c r="AB4049" s="2" t="s">
        <v>57</v>
      </c>
      <c r="AC4049">
        <v>21600</v>
      </c>
      <c r="AD4049">
        <v>32400</v>
      </c>
      <c r="AE4049">
        <v>124000</v>
      </c>
      <c r="AF4049">
        <v>1860</v>
      </c>
      <c r="AG4049" s="2"/>
      <c r="AH4049" s="2"/>
      <c r="AI4049" s="1"/>
      <c r="AJ4049" s="2"/>
      <c r="AK4049" s="2" t="s">
        <v>67</v>
      </c>
      <c r="AM4049" s="2" t="s">
        <v>59</v>
      </c>
      <c r="AP4049" s="2" t="s">
        <v>60</v>
      </c>
      <c r="AQ4049" s="2" t="s">
        <v>41</v>
      </c>
      <c r="AR4049">
        <v>70000</v>
      </c>
      <c r="AS4049" s="2" t="str">
        <f>_xlfn.IFNA(IF(VLOOKUP(all_resi[[#This Row],[No. Waybill]],settle_reconcile[No. Waybill],1,0)="","Recon","Recon"),"-")</f>
        <v>-</v>
      </c>
      <c r="AT4049" s="2">
        <f>all_resi[[#This Row],[Nilai COD]]-all_resi[[#This Row],[COD Fee]]-all_resi[[#This Row],[Total Biaya Setelah Diskon]]</f>
        <v>89740</v>
      </c>
      <c r="AU4049" s="2" t="str">
        <f>IF(all_resi[[#This Row],[Waktu Terima]]="","",_xlfn.DAYS(all_resi[[#This Row],[Waktu Terima]],all_resi[[#This Row],[Tanggal Pengiriman]]))</f>
        <v/>
      </c>
    </row>
    <row r="4050" spans="1:47" x14ac:dyDescent="0.25">
      <c r="A4050" s="2" t="s">
        <v>21592</v>
      </c>
      <c r="B4050" s="1">
        <v>46209</v>
      </c>
      <c r="C4050" s="2" t="s">
        <v>42</v>
      </c>
      <c r="D4050" s="2" t="s">
        <v>43</v>
      </c>
      <c r="E4050" s="2" t="s">
        <v>44</v>
      </c>
      <c r="F4050" s="2" t="s">
        <v>45</v>
      </c>
      <c r="G4050" s="2" t="s">
        <v>46</v>
      </c>
      <c r="H4050" s="2" t="s">
        <v>47</v>
      </c>
      <c r="I4050" s="2" t="s">
        <v>21593</v>
      </c>
      <c r="J4050" s="2" t="s">
        <v>21594</v>
      </c>
      <c r="K4050" s="2" t="s">
        <v>82</v>
      </c>
      <c r="L4050" s="2" t="s">
        <v>2645</v>
      </c>
      <c r="M4050" s="2" t="s">
        <v>21595</v>
      </c>
      <c r="N4050" s="2" t="s">
        <v>21596</v>
      </c>
      <c r="O4050">
        <v>1</v>
      </c>
      <c r="P4050" s="2" t="s">
        <v>53</v>
      </c>
      <c r="Q4050">
        <v>100</v>
      </c>
      <c r="R4050">
        <v>0</v>
      </c>
      <c r="S4050" s="2" t="s">
        <v>54</v>
      </c>
      <c r="T4050" s="2" t="s">
        <v>55</v>
      </c>
      <c r="U4050" s="2" t="s">
        <v>207</v>
      </c>
      <c r="V4050" s="2"/>
      <c r="W4050">
        <v>67000</v>
      </c>
      <c r="X4050">
        <v>0</v>
      </c>
      <c r="Y4050">
        <v>0</v>
      </c>
      <c r="Z4050">
        <v>67000</v>
      </c>
      <c r="AB4050" s="2" t="s">
        <v>57</v>
      </c>
      <c r="AC4050">
        <v>26800</v>
      </c>
      <c r="AD4050">
        <v>40200</v>
      </c>
      <c r="AE4050">
        <v>130000</v>
      </c>
      <c r="AF4050">
        <v>1950</v>
      </c>
      <c r="AG4050" s="2"/>
      <c r="AH4050" s="2"/>
      <c r="AI4050" s="1"/>
      <c r="AJ4050" s="2"/>
      <c r="AK4050" s="2" t="s">
        <v>67</v>
      </c>
      <c r="AM4050" s="2" t="s">
        <v>59</v>
      </c>
      <c r="AP4050" s="2" t="s">
        <v>60</v>
      </c>
      <c r="AQ4050" s="2" t="s">
        <v>41</v>
      </c>
      <c r="AR4050">
        <v>63000</v>
      </c>
      <c r="AS4050" s="2" t="str">
        <f>_xlfn.IFNA(IF(VLOOKUP(all_resi[[#This Row],[No. Waybill]],settle_reconcile[No. Waybill],1,0)="","Recon","Recon"),"-")</f>
        <v>-</v>
      </c>
      <c r="AT4050" s="2">
        <f>all_resi[[#This Row],[Nilai COD]]-all_resi[[#This Row],[COD Fee]]-all_resi[[#This Row],[Total Biaya Setelah Diskon]]</f>
        <v>87850</v>
      </c>
      <c r="AU4050" s="2" t="str">
        <f>IF(all_resi[[#This Row],[Waktu Terima]]="","",_xlfn.DAYS(all_resi[[#This Row],[Waktu Terima]],all_resi[[#This Row],[Tanggal Pengiriman]]))</f>
        <v/>
      </c>
    </row>
    <row r="4051" spans="1:47" x14ac:dyDescent="0.25">
      <c r="A4051" s="2" t="s">
        <v>21597</v>
      </c>
      <c r="B4051" s="1">
        <v>46209</v>
      </c>
      <c r="C4051" s="2" t="s">
        <v>42</v>
      </c>
      <c r="D4051" s="2" t="s">
        <v>43</v>
      </c>
      <c r="E4051" s="2" t="s">
        <v>44</v>
      </c>
      <c r="F4051" s="2" t="s">
        <v>45</v>
      </c>
      <c r="G4051" s="2" t="s">
        <v>46</v>
      </c>
      <c r="H4051" s="2" t="s">
        <v>80</v>
      </c>
      <c r="I4051" s="2" t="s">
        <v>21598</v>
      </c>
      <c r="J4051" s="2" t="s">
        <v>12245</v>
      </c>
      <c r="K4051" s="2" t="s">
        <v>69</v>
      </c>
      <c r="L4051" s="2" t="s">
        <v>950</v>
      </c>
      <c r="M4051" s="2" t="s">
        <v>1864</v>
      </c>
      <c r="N4051" s="2" t="s">
        <v>21599</v>
      </c>
      <c r="O4051">
        <v>1</v>
      </c>
      <c r="P4051" s="2" t="s">
        <v>53</v>
      </c>
      <c r="Q4051">
        <v>100</v>
      </c>
      <c r="R4051">
        <v>0</v>
      </c>
      <c r="S4051" s="2" t="s">
        <v>54</v>
      </c>
      <c r="T4051" s="2" t="s">
        <v>55</v>
      </c>
      <c r="U4051" s="2" t="s">
        <v>86</v>
      </c>
      <c r="V4051" s="2"/>
      <c r="W4051">
        <v>47000</v>
      </c>
      <c r="X4051">
        <v>0</v>
      </c>
      <c r="Y4051">
        <v>0</v>
      </c>
      <c r="Z4051">
        <v>47000</v>
      </c>
      <c r="AB4051" s="2" t="s">
        <v>57</v>
      </c>
      <c r="AC4051">
        <v>18800</v>
      </c>
      <c r="AD4051">
        <v>28200</v>
      </c>
      <c r="AE4051">
        <v>101000</v>
      </c>
      <c r="AF4051">
        <v>1515</v>
      </c>
      <c r="AG4051" s="2"/>
      <c r="AH4051" s="2"/>
      <c r="AI4051" s="1"/>
      <c r="AJ4051" s="2" t="s">
        <v>87</v>
      </c>
      <c r="AK4051" s="2" t="s">
        <v>67</v>
      </c>
      <c r="AM4051" s="2" t="s">
        <v>59</v>
      </c>
      <c r="AP4051" s="2" t="s">
        <v>60</v>
      </c>
      <c r="AQ4051" s="2" t="s">
        <v>41</v>
      </c>
      <c r="AR4051">
        <v>54000</v>
      </c>
      <c r="AS4051" s="2" t="str">
        <f>_xlfn.IFNA(IF(VLOOKUP(all_resi[[#This Row],[No. Waybill]],settle_reconcile[No. Waybill],1,0)="","Recon","Recon"),"-")</f>
        <v>-</v>
      </c>
      <c r="AT4051" s="2">
        <f>all_resi[[#This Row],[Nilai COD]]-all_resi[[#This Row],[COD Fee]]-all_resi[[#This Row],[Total Biaya Setelah Diskon]]</f>
        <v>71285</v>
      </c>
      <c r="AU4051" s="2" t="str">
        <f>IF(all_resi[[#This Row],[Waktu Terima]]="","",_xlfn.DAYS(all_resi[[#This Row],[Waktu Terima]],all_resi[[#This Row],[Tanggal Pengiriman]]))</f>
        <v/>
      </c>
    </row>
    <row r="4052" spans="1:47" x14ac:dyDescent="0.25">
      <c r="A4052" s="2" t="s">
        <v>21600</v>
      </c>
      <c r="B4052" s="1">
        <v>46209</v>
      </c>
      <c r="C4052" s="2" t="s">
        <v>42</v>
      </c>
      <c r="D4052" s="2" t="s">
        <v>43</v>
      </c>
      <c r="E4052" s="2" t="s">
        <v>44</v>
      </c>
      <c r="F4052" s="2" t="s">
        <v>45</v>
      </c>
      <c r="G4052" s="2" t="s">
        <v>46</v>
      </c>
      <c r="H4052" s="2" t="s">
        <v>80</v>
      </c>
      <c r="I4052" s="2" t="s">
        <v>21601</v>
      </c>
      <c r="J4052" s="2" t="s">
        <v>21602</v>
      </c>
      <c r="K4052" s="2" t="s">
        <v>69</v>
      </c>
      <c r="L4052" s="2" t="s">
        <v>4113</v>
      </c>
      <c r="M4052" s="2" t="s">
        <v>19312</v>
      </c>
      <c r="N4052" s="2" t="s">
        <v>21603</v>
      </c>
      <c r="O4052">
        <v>1</v>
      </c>
      <c r="P4052" s="2" t="s">
        <v>53</v>
      </c>
      <c r="Q4052">
        <v>100</v>
      </c>
      <c r="R4052">
        <v>0</v>
      </c>
      <c r="S4052" s="2" t="s">
        <v>54</v>
      </c>
      <c r="T4052" s="2" t="s">
        <v>55</v>
      </c>
      <c r="U4052" s="2" t="s">
        <v>86</v>
      </c>
      <c r="V4052" s="2"/>
      <c r="W4052">
        <v>54000</v>
      </c>
      <c r="X4052">
        <v>0</v>
      </c>
      <c r="Y4052">
        <v>0</v>
      </c>
      <c r="Z4052">
        <v>54000</v>
      </c>
      <c r="AB4052" s="2" t="s">
        <v>57</v>
      </c>
      <c r="AC4052">
        <v>21600</v>
      </c>
      <c r="AD4052">
        <v>32400</v>
      </c>
      <c r="AE4052">
        <v>107000</v>
      </c>
      <c r="AF4052">
        <v>1605</v>
      </c>
      <c r="AG4052" s="2"/>
      <c r="AH4052" s="2"/>
      <c r="AI4052" s="1"/>
      <c r="AJ4052" s="2" t="s">
        <v>87</v>
      </c>
      <c r="AK4052" s="2" t="s">
        <v>67</v>
      </c>
      <c r="AM4052" s="2" t="s">
        <v>59</v>
      </c>
      <c r="AP4052" s="2" t="s">
        <v>60</v>
      </c>
      <c r="AQ4052" s="2" t="s">
        <v>41</v>
      </c>
      <c r="AR4052">
        <v>53000</v>
      </c>
      <c r="AS4052" s="2" t="str">
        <f>_xlfn.IFNA(IF(VLOOKUP(all_resi[[#This Row],[No. Waybill]],settle_reconcile[No. Waybill],1,0)="","Recon","Recon"),"-")</f>
        <v>-</v>
      </c>
      <c r="AT4052" s="2">
        <f>all_resi[[#This Row],[Nilai COD]]-all_resi[[#This Row],[COD Fee]]-all_resi[[#This Row],[Total Biaya Setelah Diskon]]</f>
        <v>72995</v>
      </c>
      <c r="AU4052" s="2" t="str">
        <f>IF(all_resi[[#This Row],[Waktu Terima]]="","",_xlfn.DAYS(all_resi[[#This Row],[Waktu Terima]],all_resi[[#This Row],[Tanggal Pengiriman]]))</f>
        <v/>
      </c>
    </row>
    <row r="4053" spans="1:47" x14ac:dyDescent="0.25">
      <c r="A4053" s="2" t="s">
        <v>21604</v>
      </c>
      <c r="B4053" s="1">
        <v>46209</v>
      </c>
      <c r="C4053" s="2" t="s">
        <v>42</v>
      </c>
      <c r="D4053" s="2" t="s">
        <v>43</v>
      </c>
      <c r="E4053" s="2" t="s">
        <v>44</v>
      </c>
      <c r="F4053" s="2" t="s">
        <v>45</v>
      </c>
      <c r="G4053" s="2" t="s">
        <v>46</v>
      </c>
      <c r="H4053" s="2" t="s">
        <v>47</v>
      </c>
      <c r="I4053" s="2" t="s">
        <v>21605</v>
      </c>
      <c r="J4053" s="2" t="s">
        <v>21606</v>
      </c>
      <c r="K4053" s="2" t="s">
        <v>49</v>
      </c>
      <c r="L4053" s="2" t="s">
        <v>519</v>
      </c>
      <c r="M4053" s="2" t="s">
        <v>7598</v>
      </c>
      <c r="N4053" s="2" t="s">
        <v>21607</v>
      </c>
      <c r="O4053">
        <v>1</v>
      </c>
      <c r="P4053" s="2" t="s">
        <v>53</v>
      </c>
      <c r="Q4053">
        <v>100</v>
      </c>
      <c r="R4053">
        <v>0</v>
      </c>
      <c r="S4053" s="2" t="s">
        <v>54</v>
      </c>
      <c r="T4053" s="2" t="s">
        <v>55</v>
      </c>
      <c r="U4053" s="2" t="s">
        <v>97</v>
      </c>
      <c r="V4053" s="2"/>
      <c r="W4053">
        <v>63000</v>
      </c>
      <c r="X4053">
        <v>0</v>
      </c>
      <c r="Y4053">
        <v>0</v>
      </c>
      <c r="Z4053">
        <v>63000</v>
      </c>
      <c r="AB4053" s="2" t="s">
        <v>57</v>
      </c>
      <c r="AC4053">
        <v>25200</v>
      </c>
      <c r="AD4053">
        <v>37800</v>
      </c>
      <c r="AE4053">
        <v>133000</v>
      </c>
      <c r="AF4053">
        <v>1995</v>
      </c>
      <c r="AG4053" s="2"/>
      <c r="AH4053" s="2"/>
      <c r="AI4053" s="1"/>
      <c r="AJ4053" s="2"/>
      <c r="AK4053" s="2" t="s">
        <v>67</v>
      </c>
      <c r="AM4053" s="2" t="s">
        <v>59</v>
      </c>
      <c r="AP4053" s="2" t="s">
        <v>60</v>
      </c>
      <c r="AQ4053" s="2" t="s">
        <v>41</v>
      </c>
      <c r="AR4053">
        <v>70000</v>
      </c>
      <c r="AS4053" s="2" t="str">
        <f>_xlfn.IFNA(IF(VLOOKUP(all_resi[[#This Row],[No. Waybill]],settle_reconcile[No. Waybill],1,0)="","Recon","Recon"),"-")</f>
        <v>-</v>
      </c>
      <c r="AT4053" s="2">
        <f>all_resi[[#This Row],[Nilai COD]]-all_resi[[#This Row],[COD Fee]]-all_resi[[#This Row],[Total Biaya Setelah Diskon]]</f>
        <v>93205</v>
      </c>
      <c r="AU4053" s="2" t="str">
        <f>IF(all_resi[[#This Row],[Waktu Terima]]="","",_xlfn.DAYS(all_resi[[#This Row],[Waktu Terima]],all_resi[[#This Row],[Tanggal Pengiriman]]))</f>
        <v/>
      </c>
    </row>
    <row r="4054" spans="1:47" x14ac:dyDescent="0.25">
      <c r="A4054" s="2" t="s">
        <v>21608</v>
      </c>
      <c r="B4054" s="1">
        <v>46209</v>
      </c>
      <c r="C4054" s="2" t="s">
        <v>42</v>
      </c>
      <c r="D4054" s="2" t="s">
        <v>43</v>
      </c>
      <c r="E4054" s="2" t="s">
        <v>44</v>
      </c>
      <c r="F4054" s="2" t="s">
        <v>45</v>
      </c>
      <c r="G4054" s="2" t="s">
        <v>46</v>
      </c>
      <c r="H4054" s="2" t="s">
        <v>80</v>
      </c>
      <c r="I4054" s="2" t="s">
        <v>21609</v>
      </c>
      <c r="J4054" s="2" t="s">
        <v>21610</v>
      </c>
      <c r="K4054" s="2" t="s">
        <v>121</v>
      </c>
      <c r="L4054" s="2" t="s">
        <v>232</v>
      </c>
      <c r="M4054" s="2" t="s">
        <v>233</v>
      </c>
      <c r="N4054" s="2" t="s">
        <v>21611</v>
      </c>
      <c r="O4054">
        <v>1</v>
      </c>
      <c r="P4054" s="2" t="s">
        <v>53</v>
      </c>
      <c r="Q4054">
        <v>100</v>
      </c>
      <c r="R4054">
        <v>0</v>
      </c>
      <c r="S4054" s="2" t="s">
        <v>54</v>
      </c>
      <c r="T4054" s="2" t="s">
        <v>55</v>
      </c>
      <c r="U4054" s="2" t="s">
        <v>86</v>
      </c>
      <c r="V4054" s="2"/>
      <c r="W4054">
        <v>108000</v>
      </c>
      <c r="X4054">
        <v>0</v>
      </c>
      <c r="Y4054">
        <v>0</v>
      </c>
      <c r="Z4054">
        <v>108000</v>
      </c>
      <c r="AB4054" s="2" t="s">
        <v>57</v>
      </c>
      <c r="AC4054">
        <v>43200</v>
      </c>
      <c r="AD4054">
        <v>64800</v>
      </c>
      <c r="AE4054">
        <v>0</v>
      </c>
      <c r="AF4054">
        <v>0</v>
      </c>
      <c r="AG4054" s="2"/>
      <c r="AH4054" s="2"/>
      <c r="AI4054" s="1"/>
      <c r="AJ4054" s="2" t="s">
        <v>87</v>
      </c>
      <c r="AK4054" s="2" t="s">
        <v>67</v>
      </c>
      <c r="AM4054" s="2" t="s">
        <v>59</v>
      </c>
      <c r="AP4054" s="2" t="s">
        <v>60</v>
      </c>
      <c r="AQ4054" s="2" t="s">
        <v>98</v>
      </c>
      <c r="AR4054">
        <v>-108000</v>
      </c>
      <c r="AS4054" s="2" t="str">
        <f>_xlfn.IFNA(IF(VLOOKUP(all_resi[[#This Row],[No. Waybill]],settle_reconcile[No. Waybill],1,0)="","Recon","Recon"),"-")</f>
        <v>-</v>
      </c>
      <c r="AT4054" s="2">
        <f>all_resi[[#This Row],[Nilai COD]]-all_resi[[#This Row],[COD Fee]]-all_resi[[#This Row],[Total Biaya Setelah Diskon]]</f>
        <v>-64800</v>
      </c>
      <c r="AU4054" s="2" t="str">
        <f>IF(all_resi[[#This Row],[Waktu Terima]]="","",_xlfn.DAYS(all_resi[[#This Row],[Waktu Terima]],all_resi[[#This Row],[Tanggal Pengiriman]]))</f>
        <v/>
      </c>
    </row>
    <row r="4055" spans="1:47" x14ac:dyDescent="0.25">
      <c r="A4055" s="2" t="s">
        <v>21612</v>
      </c>
      <c r="B4055" s="1">
        <v>46209</v>
      </c>
      <c r="C4055" s="2" t="s">
        <v>42</v>
      </c>
      <c r="D4055" s="2" t="s">
        <v>43</v>
      </c>
      <c r="E4055" s="2" t="s">
        <v>44</v>
      </c>
      <c r="F4055" s="2" t="s">
        <v>45</v>
      </c>
      <c r="G4055" s="2" t="s">
        <v>46</v>
      </c>
      <c r="H4055" s="2" t="s">
        <v>80</v>
      </c>
      <c r="I4055" s="2" t="s">
        <v>21613</v>
      </c>
      <c r="J4055" s="2" t="s">
        <v>21614</v>
      </c>
      <c r="K4055" s="2" t="s">
        <v>143</v>
      </c>
      <c r="L4055" s="2" t="s">
        <v>8400</v>
      </c>
      <c r="M4055" s="2" t="s">
        <v>21615</v>
      </c>
      <c r="N4055" s="2" t="s">
        <v>21616</v>
      </c>
      <c r="O4055">
        <v>1</v>
      </c>
      <c r="P4055" s="2" t="s">
        <v>53</v>
      </c>
      <c r="Q4055">
        <v>100</v>
      </c>
      <c r="R4055">
        <v>0</v>
      </c>
      <c r="S4055" s="2" t="s">
        <v>54</v>
      </c>
      <c r="T4055" s="2" t="s">
        <v>55</v>
      </c>
      <c r="U4055" s="2" t="s">
        <v>19314</v>
      </c>
      <c r="V4055" s="2"/>
      <c r="W4055">
        <v>25000</v>
      </c>
      <c r="X4055">
        <v>0</v>
      </c>
      <c r="Y4055">
        <v>0</v>
      </c>
      <c r="Z4055">
        <v>25000</v>
      </c>
      <c r="AB4055" s="2" t="s">
        <v>57</v>
      </c>
      <c r="AC4055">
        <v>18000</v>
      </c>
      <c r="AD4055">
        <v>7000</v>
      </c>
      <c r="AE4055">
        <v>105000</v>
      </c>
      <c r="AF4055">
        <v>1575</v>
      </c>
      <c r="AG4055" s="2" t="s">
        <v>21613</v>
      </c>
      <c r="AH4055" s="2"/>
      <c r="AI4055" s="1">
        <v>46212</v>
      </c>
      <c r="AJ4055" s="2" t="s">
        <v>87</v>
      </c>
      <c r="AK4055" s="2" t="s">
        <v>58</v>
      </c>
      <c r="AM4055" s="2" t="s">
        <v>59</v>
      </c>
      <c r="AP4055" s="2" t="s">
        <v>60</v>
      </c>
      <c r="AQ4055" s="2" t="s">
        <v>41</v>
      </c>
      <c r="AR4055">
        <v>80000</v>
      </c>
      <c r="AS4055" s="2" t="str">
        <f>_xlfn.IFNA(IF(VLOOKUP(all_resi[[#This Row],[No. Waybill]],settle_reconcile[No. Waybill],1,0)="","Recon","Recon"),"-")</f>
        <v>-</v>
      </c>
      <c r="AT4055" s="2">
        <f>all_resi[[#This Row],[Nilai COD]]-all_resi[[#This Row],[COD Fee]]-all_resi[[#This Row],[Total Biaya Setelah Diskon]]</f>
        <v>96425</v>
      </c>
      <c r="AU4055" s="2">
        <f>IF(all_resi[[#This Row],[Waktu Terima]]="","",_xlfn.DAYS(all_resi[[#This Row],[Waktu Terima]],all_resi[[#This Row],[Tanggal Pengiriman]]))</f>
        <v>3</v>
      </c>
    </row>
    <row r="4056" spans="1:47" x14ac:dyDescent="0.25">
      <c r="A4056" s="2" t="s">
        <v>21617</v>
      </c>
      <c r="B4056" s="1">
        <v>46209</v>
      </c>
      <c r="C4056" s="2" t="s">
        <v>42</v>
      </c>
      <c r="D4056" s="2" t="s">
        <v>43</v>
      </c>
      <c r="E4056" s="2" t="s">
        <v>44</v>
      </c>
      <c r="F4056" s="2" t="s">
        <v>45</v>
      </c>
      <c r="G4056" s="2" t="s">
        <v>46</v>
      </c>
      <c r="H4056" s="2" t="s">
        <v>47</v>
      </c>
      <c r="I4056" s="2" t="s">
        <v>21618</v>
      </c>
      <c r="J4056" s="2" t="s">
        <v>21619</v>
      </c>
      <c r="K4056" s="2" t="s">
        <v>177</v>
      </c>
      <c r="L4056" s="2" t="s">
        <v>896</v>
      </c>
      <c r="M4056" s="2" t="s">
        <v>3157</v>
      </c>
      <c r="N4056" s="2" t="s">
        <v>21620</v>
      </c>
      <c r="O4056">
        <v>1</v>
      </c>
      <c r="P4056" s="2" t="s">
        <v>53</v>
      </c>
      <c r="Q4056">
        <v>100</v>
      </c>
      <c r="R4056">
        <v>0</v>
      </c>
      <c r="S4056" s="2" t="s">
        <v>54</v>
      </c>
      <c r="T4056" s="2" t="s">
        <v>55</v>
      </c>
      <c r="U4056" s="2" t="s">
        <v>147</v>
      </c>
      <c r="V4056" s="2"/>
      <c r="W4056">
        <v>87000</v>
      </c>
      <c r="X4056">
        <v>0</v>
      </c>
      <c r="Y4056">
        <v>0</v>
      </c>
      <c r="Z4056">
        <v>87000</v>
      </c>
      <c r="AB4056" s="2" t="s">
        <v>57</v>
      </c>
      <c r="AC4056">
        <v>34800</v>
      </c>
      <c r="AD4056">
        <v>52200</v>
      </c>
      <c r="AE4056">
        <v>157000</v>
      </c>
      <c r="AF4056">
        <v>2355</v>
      </c>
      <c r="AG4056" s="2"/>
      <c r="AH4056" s="2"/>
      <c r="AI4056" s="1"/>
      <c r="AJ4056" s="2"/>
      <c r="AK4056" s="2" t="s">
        <v>67</v>
      </c>
      <c r="AM4056" s="2" t="s">
        <v>59</v>
      </c>
      <c r="AP4056" s="2" t="s">
        <v>60</v>
      </c>
      <c r="AQ4056" s="2" t="s">
        <v>41</v>
      </c>
      <c r="AR4056">
        <v>70000</v>
      </c>
      <c r="AS4056" s="2" t="str">
        <f>_xlfn.IFNA(IF(VLOOKUP(all_resi[[#This Row],[No. Waybill]],settle_reconcile[No. Waybill],1,0)="","Recon","Recon"),"-")</f>
        <v>-</v>
      </c>
      <c r="AT4056" s="2">
        <f>all_resi[[#This Row],[Nilai COD]]-all_resi[[#This Row],[COD Fee]]-all_resi[[#This Row],[Total Biaya Setelah Diskon]]</f>
        <v>102445</v>
      </c>
      <c r="AU4056" s="2" t="str">
        <f>IF(all_resi[[#This Row],[Waktu Terima]]="","",_xlfn.DAYS(all_resi[[#This Row],[Waktu Terima]],all_resi[[#This Row],[Tanggal Pengiriman]]))</f>
        <v/>
      </c>
    </row>
    <row r="4057" spans="1:47" x14ac:dyDescent="0.25">
      <c r="A4057" s="2" t="s">
        <v>19964</v>
      </c>
      <c r="B4057" s="1">
        <v>46209</v>
      </c>
      <c r="C4057" s="2" t="s">
        <v>42</v>
      </c>
      <c r="D4057" s="2" t="s">
        <v>43</v>
      </c>
      <c r="E4057" s="2" t="s">
        <v>44</v>
      </c>
      <c r="F4057" s="2" t="s">
        <v>45</v>
      </c>
      <c r="G4057" s="2" t="s">
        <v>46</v>
      </c>
      <c r="H4057" s="2" t="s">
        <v>80</v>
      </c>
      <c r="I4057" s="2" t="s">
        <v>19965</v>
      </c>
      <c r="J4057" s="2" t="s">
        <v>21621</v>
      </c>
      <c r="K4057" s="2" t="s">
        <v>116</v>
      </c>
      <c r="L4057" s="2" t="s">
        <v>317</v>
      </c>
      <c r="M4057" s="2" t="s">
        <v>21622</v>
      </c>
      <c r="N4057" s="2" t="s">
        <v>21623</v>
      </c>
      <c r="O4057">
        <v>1</v>
      </c>
      <c r="P4057" s="2" t="s">
        <v>53</v>
      </c>
      <c r="Q4057">
        <v>100</v>
      </c>
      <c r="R4057">
        <v>0</v>
      </c>
      <c r="S4057" s="2" t="s">
        <v>54</v>
      </c>
      <c r="T4057" s="2" t="s">
        <v>55</v>
      </c>
      <c r="U4057" s="2" t="s">
        <v>86</v>
      </c>
      <c r="V4057" s="2"/>
      <c r="W4057">
        <v>12000</v>
      </c>
      <c r="X4057">
        <v>0</v>
      </c>
      <c r="Y4057">
        <v>0</v>
      </c>
      <c r="Z4057">
        <v>12000</v>
      </c>
      <c r="AB4057" s="2" t="s">
        <v>57</v>
      </c>
      <c r="AC4057">
        <v>7000</v>
      </c>
      <c r="AD4057">
        <v>5000</v>
      </c>
      <c r="AE4057">
        <v>72000</v>
      </c>
      <c r="AF4057">
        <v>1080</v>
      </c>
      <c r="AG4057" s="2" t="s">
        <v>19965</v>
      </c>
      <c r="AH4057" s="2"/>
      <c r="AI4057" s="1">
        <v>46210</v>
      </c>
      <c r="AJ4057" s="2" t="s">
        <v>87</v>
      </c>
      <c r="AK4057" s="2" t="s">
        <v>58</v>
      </c>
      <c r="AM4057" s="2" t="s">
        <v>59</v>
      </c>
      <c r="AP4057" s="2" t="s">
        <v>60</v>
      </c>
      <c r="AQ4057" s="2" t="s">
        <v>41</v>
      </c>
      <c r="AR4057">
        <v>60000</v>
      </c>
      <c r="AS4057" s="2" t="str">
        <f>_xlfn.IFNA(IF(VLOOKUP(all_resi[[#This Row],[No. Waybill]],settle_reconcile[No. Waybill],1,0)="","Recon","Recon"),"-")</f>
        <v>Recon</v>
      </c>
      <c r="AT4057" s="2">
        <f>all_resi[[#This Row],[Nilai COD]]-all_resi[[#This Row],[COD Fee]]-all_resi[[#This Row],[Total Biaya Setelah Diskon]]</f>
        <v>65920</v>
      </c>
      <c r="AU4057" s="2">
        <f>IF(all_resi[[#This Row],[Waktu Terima]]="","",_xlfn.DAYS(all_resi[[#This Row],[Waktu Terima]],all_resi[[#This Row],[Tanggal Pengiriman]]))</f>
        <v>1</v>
      </c>
    </row>
    <row r="4058" spans="1:47" x14ac:dyDescent="0.25">
      <c r="A4058" s="2" t="s">
        <v>21624</v>
      </c>
      <c r="B4058" s="1">
        <v>46209</v>
      </c>
      <c r="C4058" s="2" t="s">
        <v>42</v>
      </c>
      <c r="D4058" s="2" t="s">
        <v>43</v>
      </c>
      <c r="E4058" s="2" t="s">
        <v>44</v>
      </c>
      <c r="F4058" s="2" t="s">
        <v>45</v>
      </c>
      <c r="G4058" s="2" t="s">
        <v>46</v>
      </c>
      <c r="H4058" s="2" t="s">
        <v>47</v>
      </c>
      <c r="I4058" s="2" t="s">
        <v>21625</v>
      </c>
      <c r="J4058" s="2" t="s">
        <v>21626</v>
      </c>
      <c r="K4058" s="2" t="s">
        <v>106</v>
      </c>
      <c r="L4058" s="2" t="s">
        <v>2087</v>
      </c>
      <c r="M4058" s="2" t="s">
        <v>4362</v>
      </c>
      <c r="N4058" s="2" t="s">
        <v>21627</v>
      </c>
      <c r="O4058">
        <v>1</v>
      </c>
      <c r="P4058" s="2" t="s">
        <v>53</v>
      </c>
      <c r="Q4058">
        <v>100</v>
      </c>
      <c r="R4058">
        <v>0</v>
      </c>
      <c r="S4058" s="2" t="s">
        <v>54</v>
      </c>
      <c r="T4058" s="2" t="s">
        <v>55</v>
      </c>
      <c r="U4058" s="2" t="s">
        <v>1411</v>
      </c>
      <c r="V4058" s="2"/>
      <c r="W4058">
        <v>53000</v>
      </c>
      <c r="X4058">
        <v>0</v>
      </c>
      <c r="Y4058">
        <v>0</v>
      </c>
      <c r="Z4058">
        <v>53000</v>
      </c>
      <c r="AB4058" s="2" t="s">
        <v>57</v>
      </c>
      <c r="AC4058">
        <v>21200</v>
      </c>
      <c r="AD4058">
        <v>31800</v>
      </c>
      <c r="AE4058">
        <v>175000</v>
      </c>
      <c r="AF4058">
        <v>2625</v>
      </c>
      <c r="AG4058" s="2"/>
      <c r="AH4058" s="2"/>
      <c r="AI4058" s="1"/>
      <c r="AJ4058" s="2"/>
      <c r="AK4058" s="2" t="s">
        <v>67</v>
      </c>
      <c r="AM4058" s="2" t="s">
        <v>59</v>
      </c>
      <c r="AP4058" s="2" t="s">
        <v>60</v>
      </c>
      <c r="AQ4058" s="2" t="s">
        <v>41</v>
      </c>
      <c r="AR4058">
        <v>122000</v>
      </c>
      <c r="AS4058" s="2" t="str">
        <f>_xlfn.IFNA(IF(VLOOKUP(all_resi[[#This Row],[No. Waybill]],settle_reconcile[No. Waybill],1,0)="","Recon","Recon"),"-")</f>
        <v>-</v>
      </c>
      <c r="AT4058" s="2">
        <f>all_resi[[#This Row],[Nilai COD]]-all_resi[[#This Row],[COD Fee]]-all_resi[[#This Row],[Total Biaya Setelah Diskon]]</f>
        <v>140575</v>
      </c>
      <c r="AU4058" s="2" t="str">
        <f>IF(all_resi[[#This Row],[Waktu Terima]]="","",_xlfn.DAYS(all_resi[[#This Row],[Waktu Terima]],all_resi[[#This Row],[Tanggal Pengiriman]]))</f>
        <v/>
      </c>
    </row>
    <row r="4059" spans="1:47" x14ac:dyDescent="0.25">
      <c r="A4059" s="2" t="s">
        <v>19972</v>
      </c>
      <c r="B4059" s="1">
        <v>46209</v>
      </c>
      <c r="C4059" s="2" t="s">
        <v>42</v>
      </c>
      <c r="D4059" s="2" t="s">
        <v>43</v>
      </c>
      <c r="E4059" s="2" t="s">
        <v>44</v>
      </c>
      <c r="F4059" s="2" t="s">
        <v>45</v>
      </c>
      <c r="G4059" s="2" t="s">
        <v>46</v>
      </c>
      <c r="H4059" s="2" t="s">
        <v>80</v>
      </c>
      <c r="I4059" s="2" t="s">
        <v>19973</v>
      </c>
      <c r="J4059" s="2" t="s">
        <v>21628</v>
      </c>
      <c r="K4059" s="2" t="s">
        <v>203</v>
      </c>
      <c r="L4059" s="2" t="s">
        <v>733</v>
      </c>
      <c r="M4059" s="2" t="s">
        <v>3040</v>
      </c>
      <c r="N4059" s="2" t="s">
        <v>21629</v>
      </c>
      <c r="O4059">
        <v>1</v>
      </c>
      <c r="P4059" s="2" t="s">
        <v>53</v>
      </c>
      <c r="Q4059">
        <v>100</v>
      </c>
      <c r="R4059">
        <v>0</v>
      </c>
      <c r="S4059" s="2" t="s">
        <v>54</v>
      </c>
      <c r="T4059" s="2" t="s">
        <v>55</v>
      </c>
      <c r="U4059" s="2" t="s">
        <v>86</v>
      </c>
      <c r="V4059" s="2"/>
      <c r="W4059">
        <v>14000</v>
      </c>
      <c r="X4059">
        <v>0</v>
      </c>
      <c r="Y4059">
        <v>0</v>
      </c>
      <c r="Z4059">
        <v>14000</v>
      </c>
      <c r="AB4059" s="2" t="s">
        <v>57</v>
      </c>
      <c r="AC4059">
        <v>8000</v>
      </c>
      <c r="AD4059">
        <v>6000</v>
      </c>
      <c r="AE4059">
        <v>72500</v>
      </c>
      <c r="AF4059">
        <v>1087.5</v>
      </c>
      <c r="AG4059" s="2" t="s">
        <v>19973</v>
      </c>
      <c r="AH4059" s="2"/>
      <c r="AI4059" s="1">
        <v>46210</v>
      </c>
      <c r="AJ4059" s="2" t="s">
        <v>87</v>
      </c>
      <c r="AK4059" s="2" t="s">
        <v>58</v>
      </c>
      <c r="AM4059" s="2" t="s">
        <v>59</v>
      </c>
      <c r="AP4059" s="2" t="s">
        <v>60</v>
      </c>
      <c r="AQ4059" s="2" t="s">
        <v>41</v>
      </c>
      <c r="AR4059">
        <v>58500</v>
      </c>
      <c r="AS4059" s="2" t="str">
        <f>_xlfn.IFNA(IF(VLOOKUP(all_resi[[#This Row],[No. Waybill]],settle_reconcile[No. Waybill],1,0)="","Recon","Recon"),"-")</f>
        <v>Recon</v>
      </c>
      <c r="AT4059" s="2">
        <f>all_resi[[#This Row],[Nilai COD]]-all_resi[[#This Row],[COD Fee]]-all_resi[[#This Row],[Total Biaya Setelah Diskon]]</f>
        <v>65412.5</v>
      </c>
      <c r="AU4059" s="2">
        <f>IF(all_resi[[#This Row],[Waktu Terima]]="","",_xlfn.DAYS(all_resi[[#This Row],[Waktu Terima]],all_resi[[#This Row],[Tanggal Pengiriman]]))</f>
        <v>1</v>
      </c>
    </row>
    <row r="4060" spans="1:47" x14ac:dyDescent="0.25">
      <c r="A4060" s="2" t="s">
        <v>21630</v>
      </c>
      <c r="B4060" s="1">
        <v>46209</v>
      </c>
      <c r="C4060" s="2" t="s">
        <v>42</v>
      </c>
      <c r="D4060" s="2" t="s">
        <v>43</v>
      </c>
      <c r="E4060" s="2" t="s">
        <v>44</v>
      </c>
      <c r="F4060" s="2" t="s">
        <v>45</v>
      </c>
      <c r="G4060" s="2" t="s">
        <v>46</v>
      </c>
      <c r="H4060" s="2" t="s">
        <v>80</v>
      </c>
      <c r="I4060" s="2" t="s">
        <v>21631</v>
      </c>
      <c r="J4060" s="2" t="s">
        <v>21632</v>
      </c>
      <c r="K4060" s="2" t="s">
        <v>49</v>
      </c>
      <c r="L4060" s="2" t="s">
        <v>2075</v>
      </c>
      <c r="M4060" s="2" t="s">
        <v>9690</v>
      </c>
      <c r="N4060" s="2" t="s">
        <v>21633</v>
      </c>
      <c r="O4060">
        <v>1</v>
      </c>
      <c r="P4060" s="2" t="s">
        <v>53</v>
      </c>
      <c r="Q4060">
        <v>100</v>
      </c>
      <c r="R4060">
        <v>0</v>
      </c>
      <c r="S4060" s="2" t="s">
        <v>54</v>
      </c>
      <c r="T4060" s="2" t="s">
        <v>55</v>
      </c>
      <c r="U4060" s="2" t="s">
        <v>86</v>
      </c>
      <c r="V4060" s="2"/>
      <c r="W4060">
        <v>61000</v>
      </c>
      <c r="X4060">
        <v>0</v>
      </c>
      <c r="Y4060">
        <v>0</v>
      </c>
      <c r="Z4060">
        <v>61000</v>
      </c>
      <c r="AB4060" s="2" t="s">
        <v>57</v>
      </c>
      <c r="AC4060">
        <v>24400</v>
      </c>
      <c r="AD4060">
        <v>36600</v>
      </c>
      <c r="AE4060">
        <v>121000</v>
      </c>
      <c r="AF4060">
        <v>1815</v>
      </c>
      <c r="AG4060" s="2"/>
      <c r="AH4060" s="2"/>
      <c r="AI4060" s="1"/>
      <c r="AJ4060" s="2" t="s">
        <v>87</v>
      </c>
      <c r="AK4060" s="2" t="s">
        <v>67</v>
      </c>
      <c r="AM4060" s="2" t="s">
        <v>59</v>
      </c>
      <c r="AP4060" s="2" t="s">
        <v>60</v>
      </c>
      <c r="AQ4060" s="2" t="s">
        <v>41</v>
      </c>
      <c r="AR4060">
        <v>60000</v>
      </c>
      <c r="AS4060" s="2" t="str">
        <f>_xlfn.IFNA(IF(VLOOKUP(all_resi[[#This Row],[No. Waybill]],settle_reconcile[No. Waybill],1,0)="","Recon","Recon"),"-")</f>
        <v>-</v>
      </c>
      <c r="AT4060" s="2">
        <f>all_resi[[#This Row],[Nilai COD]]-all_resi[[#This Row],[COD Fee]]-all_resi[[#This Row],[Total Biaya Setelah Diskon]]</f>
        <v>82585</v>
      </c>
      <c r="AU4060" s="2" t="str">
        <f>IF(all_resi[[#This Row],[Waktu Terima]]="","",_xlfn.DAYS(all_resi[[#This Row],[Waktu Terima]],all_resi[[#This Row],[Tanggal Pengiriman]]))</f>
        <v/>
      </c>
    </row>
    <row r="4061" spans="1:47" x14ac:dyDescent="0.25">
      <c r="A4061" s="2" t="s">
        <v>21634</v>
      </c>
      <c r="B4061" s="1">
        <v>46209</v>
      </c>
      <c r="C4061" s="2" t="s">
        <v>42</v>
      </c>
      <c r="D4061" s="2" t="s">
        <v>43</v>
      </c>
      <c r="E4061" s="2" t="s">
        <v>44</v>
      </c>
      <c r="F4061" s="2" t="s">
        <v>45</v>
      </c>
      <c r="G4061" s="2" t="s">
        <v>46</v>
      </c>
      <c r="H4061" s="2" t="s">
        <v>80</v>
      </c>
      <c r="I4061" s="2" t="s">
        <v>21635</v>
      </c>
      <c r="J4061" s="2" t="s">
        <v>21636</v>
      </c>
      <c r="K4061" s="2" t="s">
        <v>132</v>
      </c>
      <c r="L4061" s="2" t="s">
        <v>2600</v>
      </c>
      <c r="M4061" s="2" t="s">
        <v>21637</v>
      </c>
      <c r="N4061" s="2" t="s">
        <v>21638</v>
      </c>
      <c r="O4061">
        <v>1</v>
      </c>
      <c r="P4061" s="2" t="s">
        <v>53</v>
      </c>
      <c r="Q4061">
        <v>100</v>
      </c>
      <c r="R4061">
        <v>0</v>
      </c>
      <c r="S4061" s="2" t="s">
        <v>54</v>
      </c>
      <c r="T4061" s="2" t="s">
        <v>55</v>
      </c>
      <c r="U4061" s="2" t="s">
        <v>86</v>
      </c>
      <c r="V4061" s="2"/>
      <c r="W4061">
        <v>37000</v>
      </c>
      <c r="X4061">
        <v>0</v>
      </c>
      <c r="Y4061">
        <v>0</v>
      </c>
      <c r="Z4061">
        <v>37000</v>
      </c>
      <c r="AB4061" s="2" t="s">
        <v>57</v>
      </c>
      <c r="AC4061">
        <v>14800</v>
      </c>
      <c r="AD4061">
        <v>22200</v>
      </c>
      <c r="AE4061">
        <v>97000</v>
      </c>
      <c r="AF4061">
        <v>1455</v>
      </c>
      <c r="AG4061" s="2"/>
      <c r="AH4061" s="2"/>
      <c r="AI4061" s="1"/>
      <c r="AJ4061" s="2" t="s">
        <v>87</v>
      </c>
      <c r="AK4061" s="2" t="s">
        <v>67</v>
      </c>
      <c r="AM4061" s="2" t="s">
        <v>59</v>
      </c>
      <c r="AP4061" s="2" t="s">
        <v>60</v>
      </c>
      <c r="AQ4061" s="2" t="s">
        <v>41</v>
      </c>
      <c r="AR4061">
        <v>60000</v>
      </c>
      <c r="AS4061" s="2" t="str">
        <f>_xlfn.IFNA(IF(VLOOKUP(all_resi[[#This Row],[No. Waybill]],settle_reconcile[No. Waybill],1,0)="","Recon","Recon"),"-")</f>
        <v>-</v>
      </c>
      <c r="AT4061" s="2">
        <f>all_resi[[#This Row],[Nilai COD]]-all_resi[[#This Row],[COD Fee]]-all_resi[[#This Row],[Total Biaya Setelah Diskon]]</f>
        <v>73345</v>
      </c>
      <c r="AU4061" s="2" t="str">
        <f>IF(all_resi[[#This Row],[Waktu Terima]]="","",_xlfn.DAYS(all_resi[[#This Row],[Waktu Terima]],all_resi[[#This Row],[Tanggal Pengiriman]]))</f>
        <v/>
      </c>
    </row>
    <row r="4062" spans="1:47" x14ac:dyDescent="0.25">
      <c r="A4062" s="2" t="s">
        <v>21639</v>
      </c>
      <c r="B4062" s="1">
        <v>46209</v>
      </c>
      <c r="C4062" s="2" t="s">
        <v>42</v>
      </c>
      <c r="D4062" s="2" t="s">
        <v>43</v>
      </c>
      <c r="E4062" s="2" t="s">
        <v>44</v>
      </c>
      <c r="F4062" s="2" t="s">
        <v>45</v>
      </c>
      <c r="G4062" s="2" t="s">
        <v>46</v>
      </c>
      <c r="H4062" s="2" t="s">
        <v>80</v>
      </c>
      <c r="I4062" s="2" t="s">
        <v>21640</v>
      </c>
      <c r="J4062" s="2" t="s">
        <v>21641</v>
      </c>
      <c r="K4062" s="2" t="s">
        <v>82</v>
      </c>
      <c r="L4062" s="2" t="s">
        <v>270</v>
      </c>
      <c r="M4062" s="2" t="s">
        <v>1777</v>
      </c>
      <c r="N4062" s="2" t="s">
        <v>21642</v>
      </c>
      <c r="O4062">
        <v>1</v>
      </c>
      <c r="P4062" s="2" t="s">
        <v>53</v>
      </c>
      <c r="Q4062">
        <v>100</v>
      </c>
      <c r="R4062">
        <v>0</v>
      </c>
      <c r="S4062" s="2" t="s">
        <v>54</v>
      </c>
      <c r="T4062" s="2" t="s">
        <v>55</v>
      </c>
      <c r="U4062" s="2" t="s">
        <v>86</v>
      </c>
      <c r="V4062" s="2"/>
      <c r="W4062">
        <v>73000</v>
      </c>
      <c r="X4062">
        <v>0</v>
      </c>
      <c r="Y4062">
        <v>0</v>
      </c>
      <c r="Z4062">
        <v>73000</v>
      </c>
      <c r="AB4062" s="2" t="s">
        <v>57</v>
      </c>
      <c r="AC4062">
        <v>29200</v>
      </c>
      <c r="AD4062">
        <v>43800</v>
      </c>
      <c r="AE4062">
        <v>133000</v>
      </c>
      <c r="AF4062">
        <v>1995</v>
      </c>
      <c r="AG4062" s="2"/>
      <c r="AH4062" s="2"/>
      <c r="AI4062" s="1"/>
      <c r="AJ4062" s="2" t="s">
        <v>87</v>
      </c>
      <c r="AK4062" s="2" t="s">
        <v>67</v>
      </c>
      <c r="AM4062" s="2" t="s">
        <v>59</v>
      </c>
      <c r="AP4062" s="2" t="s">
        <v>60</v>
      </c>
      <c r="AQ4062" s="2" t="s">
        <v>41</v>
      </c>
      <c r="AR4062">
        <v>60000</v>
      </c>
      <c r="AS4062" s="2" t="str">
        <f>_xlfn.IFNA(IF(VLOOKUP(all_resi[[#This Row],[No. Waybill]],settle_reconcile[No. Waybill],1,0)="","Recon","Recon"),"-")</f>
        <v>-</v>
      </c>
      <c r="AT4062" s="2">
        <f>all_resi[[#This Row],[Nilai COD]]-all_resi[[#This Row],[COD Fee]]-all_resi[[#This Row],[Total Biaya Setelah Diskon]]</f>
        <v>87205</v>
      </c>
      <c r="AU4062" s="2" t="str">
        <f>IF(all_resi[[#This Row],[Waktu Terima]]="","",_xlfn.DAYS(all_resi[[#This Row],[Waktu Terima]],all_resi[[#This Row],[Tanggal Pengiriman]]))</f>
        <v/>
      </c>
    </row>
    <row r="4063" spans="1:47" x14ac:dyDescent="0.25">
      <c r="A4063" s="2" t="s">
        <v>21643</v>
      </c>
      <c r="B4063" s="1">
        <v>46209</v>
      </c>
      <c r="C4063" s="2" t="s">
        <v>42</v>
      </c>
      <c r="D4063" s="2" t="s">
        <v>43</v>
      </c>
      <c r="E4063" s="2" t="s">
        <v>44</v>
      </c>
      <c r="F4063" s="2" t="s">
        <v>45</v>
      </c>
      <c r="G4063" s="2" t="s">
        <v>46</v>
      </c>
      <c r="H4063" s="2" t="s">
        <v>80</v>
      </c>
      <c r="I4063" s="2" t="s">
        <v>21644</v>
      </c>
      <c r="J4063" s="2" t="s">
        <v>21645</v>
      </c>
      <c r="K4063" s="2" t="s">
        <v>121</v>
      </c>
      <c r="L4063" s="2" t="s">
        <v>166</v>
      </c>
      <c r="M4063" s="2" t="s">
        <v>2452</v>
      </c>
      <c r="N4063" s="2" t="s">
        <v>21646</v>
      </c>
      <c r="O4063">
        <v>1</v>
      </c>
      <c r="P4063" s="2" t="s">
        <v>53</v>
      </c>
      <c r="Q4063">
        <v>100</v>
      </c>
      <c r="R4063">
        <v>0</v>
      </c>
      <c r="S4063" s="2" t="s">
        <v>54</v>
      </c>
      <c r="T4063" s="2" t="s">
        <v>55</v>
      </c>
      <c r="U4063" s="2" t="s">
        <v>86</v>
      </c>
      <c r="V4063" s="2"/>
      <c r="W4063">
        <v>85000</v>
      </c>
      <c r="X4063">
        <v>0</v>
      </c>
      <c r="Y4063">
        <v>0</v>
      </c>
      <c r="Z4063">
        <v>85000</v>
      </c>
      <c r="AB4063" s="2" t="s">
        <v>57</v>
      </c>
      <c r="AC4063">
        <v>34000</v>
      </c>
      <c r="AD4063">
        <v>51000</v>
      </c>
      <c r="AE4063">
        <v>145000</v>
      </c>
      <c r="AF4063">
        <v>2175</v>
      </c>
      <c r="AG4063" s="2"/>
      <c r="AH4063" s="2"/>
      <c r="AI4063" s="1"/>
      <c r="AJ4063" s="2" t="s">
        <v>87</v>
      </c>
      <c r="AK4063" s="2" t="s">
        <v>67</v>
      </c>
      <c r="AM4063" s="2" t="s">
        <v>59</v>
      </c>
      <c r="AP4063" s="2" t="s">
        <v>60</v>
      </c>
      <c r="AQ4063" s="2" t="s">
        <v>41</v>
      </c>
      <c r="AR4063">
        <v>60000</v>
      </c>
      <c r="AS4063" s="2" t="str">
        <f>_xlfn.IFNA(IF(VLOOKUP(all_resi[[#This Row],[No. Waybill]],settle_reconcile[No. Waybill],1,0)="","Recon","Recon"),"-")</f>
        <v>-</v>
      </c>
      <c r="AT4063" s="2">
        <f>all_resi[[#This Row],[Nilai COD]]-all_resi[[#This Row],[COD Fee]]-all_resi[[#This Row],[Total Biaya Setelah Diskon]]</f>
        <v>91825</v>
      </c>
      <c r="AU4063" s="2" t="str">
        <f>IF(all_resi[[#This Row],[Waktu Terima]]="","",_xlfn.DAYS(all_resi[[#This Row],[Waktu Terima]],all_resi[[#This Row],[Tanggal Pengiriman]]))</f>
        <v/>
      </c>
    </row>
    <row r="4064" spans="1:47" x14ac:dyDescent="0.25">
      <c r="A4064" s="2" t="s">
        <v>21647</v>
      </c>
      <c r="B4064" s="1">
        <v>46209</v>
      </c>
      <c r="C4064" s="2" t="s">
        <v>42</v>
      </c>
      <c r="D4064" s="2" t="s">
        <v>43</v>
      </c>
      <c r="E4064" s="2" t="s">
        <v>44</v>
      </c>
      <c r="F4064" s="2" t="s">
        <v>45</v>
      </c>
      <c r="G4064" s="2" t="s">
        <v>46</v>
      </c>
      <c r="H4064" s="2" t="s">
        <v>80</v>
      </c>
      <c r="I4064" s="2" t="s">
        <v>21648</v>
      </c>
      <c r="J4064" s="2" t="s">
        <v>21649</v>
      </c>
      <c r="K4064" s="2" t="s">
        <v>177</v>
      </c>
      <c r="L4064" s="2" t="s">
        <v>896</v>
      </c>
      <c r="M4064" s="2" t="s">
        <v>912</v>
      </c>
      <c r="N4064" s="2" t="s">
        <v>21650</v>
      </c>
      <c r="O4064">
        <v>1</v>
      </c>
      <c r="P4064" s="2" t="s">
        <v>53</v>
      </c>
      <c r="Q4064">
        <v>100</v>
      </c>
      <c r="R4064">
        <v>0</v>
      </c>
      <c r="S4064" s="2" t="s">
        <v>54</v>
      </c>
      <c r="T4064" s="2" t="s">
        <v>55</v>
      </c>
      <c r="U4064" s="2" t="s">
        <v>86</v>
      </c>
      <c r="V4064" s="2"/>
      <c r="W4064">
        <v>87000</v>
      </c>
      <c r="X4064">
        <v>0</v>
      </c>
      <c r="Y4064">
        <v>0</v>
      </c>
      <c r="Z4064">
        <v>87000</v>
      </c>
      <c r="AB4064" s="2" t="s">
        <v>57</v>
      </c>
      <c r="AC4064">
        <v>34800</v>
      </c>
      <c r="AD4064">
        <v>52200</v>
      </c>
      <c r="AE4064">
        <v>147000</v>
      </c>
      <c r="AF4064">
        <v>2205</v>
      </c>
      <c r="AG4064" s="2"/>
      <c r="AH4064" s="2"/>
      <c r="AI4064" s="1"/>
      <c r="AJ4064" s="2" t="s">
        <v>87</v>
      </c>
      <c r="AK4064" s="2" t="s">
        <v>67</v>
      </c>
      <c r="AM4064" s="2" t="s">
        <v>59</v>
      </c>
      <c r="AP4064" s="2" t="s">
        <v>60</v>
      </c>
      <c r="AQ4064" s="2" t="s">
        <v>41</v>
      </c>
      <c r="AR4064">
        <v>60000</v>
      </c>
      <c r="AS4064" s="2" t="str">
        <f>_xlfn.IFNA(IF(VLOOKUP(all_resi[[#This Row],[No. Waybill]],settle_reconcile[No. Waybill],1,0)="","Recon","Recon"),"-")</f>
        <v>-</v>
      </c>
      <c r="AT4064" s="2">
        <f>all_resi[[#This Row],[Nilai COD]]-all_resi[[#This Row],[COD Fee]]-all_resi[[#This Row],[Total Biaya Setelah Diskon]]</f>
        <v>92595</v>
      </c>
      <c r="AU4064" s="2" t="str">
        <f>IF(all_resi[[#This Row],[Waktu Terima]]="","",_xlfn.DAYS(all_resi[[#This Row],[Waktu Terima]],all_resi[[#This Row],[Tanggal Pengiriman]]))</f>
        <v/>
      </c>
    </row>
    <row r="4065" spans="1:47" x14ac:dyDescent="0.25">
      <c r="A4065" s="2" t="s">
        <v>21651</v>
      </c>
      <c r="B4065" s="1">
        <v>46209</v>
      </c>
      <c r="C4065" s="2" t="s">
        <v>42</v>
      </c>
      <c r="D4065" s="2" t="s">
        <v>43</v>
      </c>
      <c r="E4065" s="2" t="s">
        <v>44</v>
      </c>
      <c r="F4065" s="2" t="s">
        <v>45</v>
      </c>
      <c r="G4065" s="2" t="s">
        <v>46</v>
      </c>
      <c r="H4065" s="2" t="s">
        <v>80</v>
      </c>
      <c r="I4065" s="2" t="s">
        <v>21652</v>
      </c>
      <c r="J4065" s="2" t="s">
        <v>21653</v>
      </c>
      <c r="K4065" s="2" t="s">
        <v>177</v>
      </c>
      <c r="L4065" s="2" t="s">
        <v>896</v>
      </c>
      <c r="M4065" s="2" t="s">
        <v>2998</v>
      </c>
      <c r="N4065" s="2" t="s">
        <v>21654</v>
      </c>
      <c r="O4065">
        <v>1</v>
      </c>
      <c r="P4065" s="2" t="s">
        <v>53</v>
      </c>
      <c r="Q4065">
        <v>100</v>
      </c>
      <c r="R4065">
        <v>0</v>
      </c>
      <c r="S4065" s="2" t="s">
        <v>54</v>
      </c>
      <c r="T4065" s="2" t="s">
        <v>55</v>
      </c>
      <c r="U4065" s="2" t="s">
        <v>154</v>
      </c>
      <c r="V4065" s="2"/>
      <c r="W4065">
        <v>87000</v>
      </c>
      <c r="X4065">
        <v>0</v>
      </c>
      <c r="Y4065">
        <v>0</v>
      </c>
      <c r="Z4065">
        <v>87000</v>
      </c>
      <c r="AB4065" s="2" t="s">
        <v>57</v>
      </c>
      <c r="AC4065">
        <v>34800</v>
      </c>
      <c r="AD4065">
        <v>52200</v>
      </c>
      <c r="AE4065">
        <v>179000</v>
      </c>
      <c r="AF4065">
        <v>2685</v>
      </c>
      <c r="AG4065" s="2"/>
      <c r="AH4065" s="2"/>
      <c r="AI4065" s="1"/>
      <c r="AJ4065" s="2" t="s">
        <v>87</v>
      </c>
      <c r="AK4065" s="2" t="s">
        <v>67</v>
      </c>
      <c r="AM4065" s="2" t="s">
        <v>59</v>
      </c>
      <c r="AP4065" s="2" t="s">
        <v>60</v>
      </c>
      <c r="AQ4065" s="2" t="s">
        <v>41</v>
      </c>
      <c r="AR4065">
        <v>92000</v>
      </c>
      <c r="AS4065" s="2" t="str">
        <f>_xlfn.IFNA(IF(VLOOKUP(all_resi[[#This Row],[No. Waybill]],settle_reconcile[No. Waybill],1,0)="","Recon","Recon"),"-")</f>
        <v>-</v>
      </c>
      <c r="AT4065" s="2">
        <f>all_resi[[#This Row],[Nilai COD]]-all_resi[[#This Row],[COD Fee]]-all_resi[[#This Row],[Total Biaya Setelah Diskon]]</f>
        <v>124115</v>
      </c>
      <c r="AU4065" s="2" t="str">
        <f>IF(all_resi[[#This Row],[Waktu Terima]]="","",_xlfn.DAYS(all_resi[[#This Row],[Waktu Terima]],all_resi[[#This Row],[Tanggal Pengiriman]]))</f>
        <v/>
      </c>
    </row>
    <row r="4066" spans="1:47" x14ac:dyDescent="0.25">
      <c r="A4066" s="2" t="s">
        <v>19977</v>
      </c>
      <c r="B4066" s="1">
        <v>46209</v>
      </c>
      <c r="C4066" s="2" t="s">
        <v>42</v>
      </c>
      <c r="D4066" s="2" t="s">
        <v>43</v>
      </c>
      <c r="E4066" s="2" t="s">
        <v>44</v>
      </c>
      <c r="F4066" s="2" t="s">
        <v>45</v>
      </c>
      <c r="G4066" s="2" t="s">
        <v>46</v>
      </c>
      <c r="H4066" s="2" t="s">
        <v>47</v>
      </c>
      <c r="I4066" s="2" t="s">
        <v>19978</v>
      </c>
      <c r="J4066" s="2" t="s">
        <v>21655</v>
      </c>
      <c r="K4066" s="2" t="s">
        <v>116</v>
      </c>
      <c r="L4066" s="2" t="s">
        <v>1581</v>
      </c>
      <c r="M4066" s="2" t="s">
        <v>21656</v>
      </c>
      <c r="N4066" s="2" t="s">
        <v>21657</v>
      </c>
      <c r="O4066">
        <v>1</v>
      </c>
      <c r="P4066" s="2" t="s">
        <v>53</v>
      </c>
      <c r="Q4066">
        <v>100</v>
      </c>
      <c r="R4066">
        <v>0</v>
      </c>
      <c r="S4066" s="2" t="s">
        <v>54</v>
      </c>
      <c r="T4066" s="2" t="s">
        <v>55</v>
      </c>
      <c r="U4066" s="2" t="s">
        <v>147</v>
      </c>
      <c r="V4066" s="2"/>
      <c r="W4066">
        <v>8000</v>
      </c>
      <c r="X4066">
        <v>0</v>
      </c>
      <c r="Y4066">
        <v>0</v>
      </c>
      <c r="Z4066">
        <v>8000</v>
      </c>
      <c r="AB4066" s="2" t="s">
        <v>57</v>
      </c>
      <c r="AC4066">
        <v>3000</v>
      </c>
      <c r="AD4066">
        <v>5000</v>
      </c>
      <c r="AE4066">
        <v>78000</v>
      </c>
      <c r="AF4066">
        <v>1170</v>
      </c>
      <c r="AG4066" s="2" t="s">
        <v>19978</v>
      </c>
      <c r="AH4066" s="2"/>
      <c r="AI4066" s="1">
        <v>46210</v>
      </c>
      <c r="AJ4066" s="2"/>
      <c r="AK4066" s="2" t="s">
        <v>58</v>
      </c>
      <c r="AM4066" s="2" t="s">
        <v>59</v>
      </c>
      <c r="AP4066" s="2" t="s">
        <v>60</v>
      </c>
      <c r="AQ4066" s="2" t="s">
        <v>41</v>
      </c>
      <c r="AR4066">
        <v>70000</v>
      </c>
      <c r="AS4066" s="2" t="str">
        <f>_xlfn.IFNA(IF(VLOOKUP(all_resi[[#This Row],[No. Waybill]],settle_reconcile[No. Waybill],1,0)="","Recon","Recon"),"-")</f>
        <v>Recon</v>
      </c>
      <c r="AT4066" s="2">
        <f>all_resi[[#This Row],[Nilai COD]]-all_resi[[#This Row],[COD Fee]]-all_resi[[#This Row],[Total Biaya Setelah Diskon]]</f>
        <v>71830</v>
      </c>
      <c r="AU4066" s="2">
        <f>IF(all_resi[[#This Row],[Waktu Terima]]="","",_xlfn.DAYS(all_resi[[#This Row],[Waktu Terima]],all_resi[[#This Row],[Tanggal Pengiriman]]))</f>
        <v>1</v>
      </c>
    </row>
    <row r="4067" spans="1:47" x14ac:dyDescent="0.25">
      <c r="A4067" s="2" t="s">
        <v>21658</v>
      </c>
      <c r="B4067" s="1">
        <v>46209</v>
      </c>
      <c r="C4067" s="2" t="s">
        <v>42</v>
      </c>
      <c r="D4067" s="2" t="s">
        <v>43</v>
      </c>
      <c r="E4067" s="2" t="s">
        <v>44</v>
      </c>
      <c r="F4067" s="2" t="s">
        <v>45</v>
      </c>
      <c r="G4067" s="2" t="s">
        <v>46</v>
      </c>
      <c r="H4067" s="2" t="s">
        <v>47</v>
      </c>
      <c r="I4067" s="2" t="s">
        <v>21659</v>
      </c>
      <c r="J4067" s="2" t="s">
        <v>21660</v>
      </c>
      <c r="K4067" s="2" t="s">
        <v>69</v>
      </c>
      <c r="L4067" s="2" t="s">
        <v>467</v>
      </c>
      <c r="M4067" s="2" t="s">
        <v>4014</v>
      </c>
      <c r="N4067" s="2" t="s">
        <v>21661</v>
      </c>
      <c r="O4067">
        <v>1</v>
      </c>
      <c r="P4067" s="2" t="s">
        <v>53</v>
      </c>
      <c r="Q4067">
        <v>100</v>
      </c>
      <c r="R4067">
        <v>0</v>
      </c>
      <c r="S4067" s="2" t="s">
        <v>54</v>
      </c>
      <c r="T4067" s="2" t="s">
        <v>55</v>
      </c>
      <c r="U4067" s="2" t="s">
        <v>1838</v>
      </c>
      <c r="V4067" s="2"/>
      <c r="W4067">
        <v>38000</v>
      </c>
      <c r="X4067">
        <v>0</v>
      </c>
      <c r="Y4067">
        <v>0</v>
      </c>
      <c r="Z4067">
        <v>38000</v>
      </c>
      <c r="AB4067" s="2" t="s">
        <v>57</v>
      </c>
      <c r="AC4067">
        <v>15200</v>
      </c>
      <c r="AD4067">
        <v>22800</v>
      </c>
      <c r="AE4067">
        <v>142000</v>
      </c>
      <c r="AF4067">
        <v>2130</v>
      </c>
      <c r="AG4067" s="2"/>
      <c r="AH4067" s="2"/>
      <c r="AI4067" s="1"/>
      <c r="AJ4067" s="2"/>
      <c r="AK4067" s="2" t="s">
        <v>67</v>
      </c>
      <c r="AM4067" s="2" t="s">
        <v>59</v>
      </c>
      <c r="AP4067" s="2" t="s">
        <v>60</v>
      </c>
      <c r="AQ4067" s="2" t="s">
        <v>41</v>
      </c>
      <c r="AR4067">
        <v>104000</v>
      </c>
      <c r="AS4067" s="2" t="str">
        <f>_xlfn.IFNA(IF(VLOOKUP(all_resi[[#This Row],[No. Waybill]],settle_reconcile[No. Waybill],1,0)="","Recon","Recon"),"-")</f>
        <v>-</v>
      </c>
      <c r="AT4067" s="2">
        <f>all_resi[[#This Row],[Nilai COD]]-all_resi[[#This Row],[COD Fee]]-all_resi[[#This Row],[Total Biaya Setelah Diskon]]</f>
        <v>117070</v>
      </c>
      <c r="AU4067" s="2" t="str">
        <f>IF(all_resi[[#This Row],[Waktu Terima]]="","",_xlfn.DAYS(all_resi[[#This Row],[Waktu Terima]],all_resi[[#This Row],[Tanggal Pengiriman]]))</f>
        <v/>
      </c>
    </row>
    <row r="4068" spans="1:47" x14ac:dyDescent="0.25">
      <c r="A4068" s="2" t="s">
        <v>21662</v>
      </c>
      <c r="B4068" s="1">
        <v>46209</v>
      </c>
      <c r="C4068" s="2" t="s">
        <v>42</v>
      </c>
      <c r="D4068" s="2" t="s">
        <v>43</v>
      </c>
      <c r="E4068" s="2" t="s">
        <v>44</v>
      </c>
      <c r="F4068" s="2" t="s">
        <v>45</v>
      </c>
      <c r="G4068" s="2" t="s">
        <v>46</v>
      </c>
      <c r="H4068" s="2" t="s">
        <v>80</v>
      </c>
      <c r="I4068" s="2" t="s">
        <v>21663</v>
      </c>
      <c r="J4068" s="2" t="s">
        <v>21664</v>
      </c>
      <c r="K4068" s="2" t="s">
        <v>957</v>
      </c>
      <c r="L4068" s="2" t="s">
        <v>15465</v>
      </c>
      <c r="M4068" s="2" t="s">
        <v>21665</v>
      </c>
      <c r="N4068" s="2" t="s">
        <v>21666</v>
      </c>
      <c r="O4068">
        <v>1</v>
      </c>
      <c r="P4068" s="2" t="s">
        <v>53</v>
      </c>
      <c r="Q4068">
        <v>100</v>
      </c>
      <c r="R4068">
        <v>0</v>
      </c>
      <c r="S4068" s="2" t="s">
        <v>54</v>
      </c>
      <c r="T4068" s="2" t="s">
        <v>55</v>
      </c>
      <c r="U4068" s="2" t="s">
        <v>86</v>
      </c>
      <c r="V4068" s="2"/>
      <c r="W4068">
        <v>36000</v>
      </c>
      <c r="X4068">
        <v>0</v>
      </c>
      <c r="Y4068">
        <v>0</v>
      </c>
      <c r="Z4068">
        <v>36000</v>
      </c>
      <c r="AB4068" s="2" t="s">
        <v>57</v>
      </c>
      <c r="AC4068">
        <v>14400</v>
      </c>
      <c r="AD4068">
        <v>21600</v>
      </c>
      <c r="AE4068">
        <v>96000</v>
      </c>
      <c r="AF4068">
        <v>1440</v>
      </c>
      <c r="AG4068" s="2"/>
      <c r="AH4068" s="2"/>
      <c r="AI4068" s="1"/>
      <c r="AJ4068" s="2" t="s">
        <v>87</v>
      </c>
      <c r="AK4068" s="2" t="s">
        <v>67</v>
      </c>
      <c r="AM4068" s="2" t="s">
        <v>59</v>
      </c>
      <c r="AP4068" s="2" t="s">
        <v>60</v>
      </c>
      <c r="AQ4068" s="2" t="s">
        <v>41</v>
      </c>
      <c r="AR4068">
        <v>60000</v>
      </c>
      <c r="AS4068" s="2" t="str">
        <f>_xlfn.IFNA(IF(VLOOKUP(all_resi[[#This Row],[No. Waybill]],settle_reconcile[No. Waybill],1,0)="","Recon","Recon"),"-")</f>
        <v>-</v>
      </c>
      <c r="AT4068" s="2">
        <f>all_resi[[#This Row],[Nilai COD]]-all_resi[[#This Row],[COD Fee]]-all_resi[[#This Row],[Total Biaya Setelah Diskon]]</f>
        <v>72960</v>
      </c>
      <c r="AU4068" s="2" t="str">
        <f>IF(all_resi[[#This Row],[Waktu Terima]]="","",_xlfn.DAYS(all_resi[[#This Row],[Waktu Terima]],all_resi[[#This Row],[Tanggal Pengiriman]]))</f>
        <v/>
      </c>
    </row>
    <row r="4069" spans="1:47" x14ac:dyDescent="0.25">
      <c r="A4069" s="2" t="s">
        <v>21667</v>
      </c>
      <c r="B4069" s="1">
        <v>46209</v>
      </c>
      <c r="C4069" s="2" t="s">
        <v>42</v>
      </c>
      <c r="D4069" s="2" t="s">
        <v>43</v>
      </c>
      <c r="E4069" s="2" t="s">
        <v>44</v>
      </c>
      <c r="F4069" s="2" t="s">
        <v>45</v>
      </c>
      <c r="G4069" s="2" t="s">
        <v>46</v>
      </c>
      <c r="H4069" s="2" t="s">
        <v>80</v>
      </c>
      <c r="I4069" s="2" t="s">
        <v>21668</v>
      </c>
      <c r="J4069" s="2" t="s">
        <v>21669</v>
      </c>
      <c r="K4069" s="2" t="s">
        <v>265</v>
      </c>
      <c r="L4069" s="2" t="s">
        <v>1338</v>
      </c>
      <c r="M4069" s="2" t="s">
        <v>20776</v>
      </c>
      <c r="N4069" s="2" t="s">
        <v>21670</v>
      </c>
      <c r="O4069">
        <v>1</v>
      </c>
      <c r="P4069" s="2" t="s">
        <v>53</v>
      </c>
      <c r="Q4069">
        <v>100</v>
      </c>
      <c r="R4069">
        <v>0</v>
      </c>
      <c r="S4069" s="2" t="s">
        <v>54</v>
      </c>
      <c r="T4069" s="2" t="s">
        <v>55</v>
      </c>
      <c r="U4069" s="2" t="s">
        <v>86</v>
      </c>
      <c r="V4069" s="2"/>
      <c r="W4069">
        <v>49000</v>
      </c>
      <c r="X4069">
        <v>0</v>
      </c>
      <c r="Y4069">
        <v>0</v>
      </c>
      <c r="Z4069">
        <v>49000</v>
      </c>
      <c r="AB4069" s="2" t="s">
        <v>57</v>
      </c>
      <c r="AC4069">
        <v>19600</v>
      </c>
      <c r="AD4069">
        <v>29400</v>
      </c>
      <c r="AE4069">
        <v>109000</v>
      </c>
      <c r="AF4069">
        <v>1635</v>
      </c>
      <c r="AG4069" s="2"/>
      <c r="AH4069" s="2"/>
      <c r="AI4069" s="1"/>
      <c r="AJ4069" s="2" t="s">
        <v>87</v>
      </c>
      <c r="AK4069" s="2" t="s">
        <v>67</v>
      </c>
      <c r="AM4069" s="2" t="s">
        <v>59</v>
      </c>
      <c r="AP4069" s="2" t="s">
        <v>60</v>
      </c>
      <c r="AQ4069" s="2" t="s">
        <v>41</v>
      </c>
      <c r="AR4069">
        <v>60000</v>
      </c>
      <c r="AS4069" s="2" t="str">
        <f>_xlfn.IFNA(IF(VLOOKUP(all_resi[[#This Row],[No. Waybill]],settle_reconcile[No. Waybill],1,0)="","Recon","Recon"),"-")</f>
        <v>-</v>
      </c>
      <c r="AT4069" s="2">
        <f>all_resi[[#This Row],[Nilai COD]]-all_resi[[#This Row],[COD Fee]]-all_resi[[#This Row],[Total Biaya Setelah Diskon]]</f>
        <v>77965</v>
      </c>
      <c r="AU4069" s="2" t="str">
        <f>IF(all_resi[[#This Row],[Waktu Terima]]="","",_xlfn.DAYS(all_resi[[#This Row],[Waktu Terima]],all_resi[[#This Row],[Tanggal Pengiriman]]))</f>
        <v/>
      </c>
    </row>
    <row r="4070" spans="1:47" x14ac:dyDescent="0.25">
      <c r="A4070" s="2" t="s">
        <v>21671</v>
      </c>
      <c r="B4070" s="1">
        <v>46209</v>
      </c>
      <c r="C4070" s="2" t="s">
        <v>42</v>
      </c>
      <c r="D4070" s="2" t="s">
        <v>43</v>
      </c>
      <c r="E4070" s="2" t="s">
        <v>44</v>
      </c>
      <c r="F4070" s="2" t="s">
        <v>45</v>
      </c>
      <c r="G4070" s="2" t="s">
        <v>46</v>
      </c>
      <c r="H4070" s="2" t="s">
        <v>47</v>
      </c>
      <c r="I4070" s="2" t="s">
        <v>21672</v>
      </c>
      <c r="J4070" s="2" t="s">
        <v>21673</v>
      </c>
      <c r="K4070" s="2" t="s">
        <v>561</v>
      </c>
      <c r="L4070" s="2" t="s">
        <v>8540</v>
      </c>
      <c r="M4070" s="2" t="s">
        <v>21674</v>
      </c>
      <c r="N4070" s="2" t="s">
        <v>21675</v>
      </c>
      <c r="O4070">
        <v>1</v>
      </c>
      <c r="P4070" s="2" t="s">
        <v>53</v>
      </c>
      <c r="Q4070">
        <v>100</v>
      </c>
      <c r="R4070">
        <v>0</v>
      </c>
      <c r="S4070" s="2" t="s">
        <v>54</v>
      </c>
      <c r="T4070" s="2" t="s">
        <v>55</v>
      </c>
      <c r="U4070" s="2" t="s">
        <v>1411</v>
      </c>
      <c r="V4070" s="2"/>
      <c r="W4070">
        <v>40000</v>
      </c>
      <c r="X4070">
        <v>0</v>
      </c>
      <c r="Y4070">
        <v>0</v>
      </c>
      <c r="Z4070">
        <v>40000</v>
      </c>
      <c r="AB4070" s="2" t="s">
        <v>57</v>
      </c>
      <c r="AC4070">
        <v>16000</v>
      </c>
      <c r="AD4070">
        <v>24000</v>
      </c>
      <c r="AE4070">
        <v>165000</v>
      </c>
      <c r="AF4070">
        <v>2475</v>
      </c>
      <c r="AG4070" s="2"/>
      <c r="AH4070" s="2"/>
      <c r="AI4070" s="1"/>
      <c r="AJ4070" s="2"/>
      <c r="AK4070" s="2" t="s">
        <v>67</v>
      </c>
      <c r="AM4070" s="2" t="s">
        <v>59</v>
      </c>
      <c r="AP4070" s="2" t="s">
        <v>60</v>
      </c>
      <c r="AQ4070" s="2" t="s">
        <v>41</v>
      </c>
      <c r="AR4070">
        <v>125000</v>
      </c>
      <c r="AS4070" s="2" t="str">
        <f>_xlfn.IFNA(IF(VLOOKUP(all_resi[[#This Row],[No. Waybill]],settle_reconcile[No. Waybill],1,0)="","Recon","Recon"),"-")</f>
        <v>-</v>
      </c>
      <c r="AT4070" s="2">
        <f>all_resi[[#This Row],[Nilai COD]]-all_resi[[#This Row],[COD Fee]]-all_resi[[#This Row],[Total Biaya Setelah Diskon]]</f>
        <v>138525</v>
      </c>
      <c r="AU4070" s="2" t="str">
        <f>IF(all_resi[[#This Row],[Waktu Terima]]="","",_xlfn.DAYS(all_resi[[#This Row],[Waktu Terima]],all_resi[[#This Row],[Tanggal Pengiriman]]))</f>
        <v/>
      </c>
    </row>
    <row r="4071" spans="1:47" x14ac:dyDescent="0.25">
      <c r="A4071" s="2" t="s">
        <v>19999</v>
      </c>
      <c r="B4071" s="1">
        <v>46209</v>
      </c>
      <c r="C4071" s="2" t="s">
        <v>42</v>
      </c>
      <c r="D4071" s="2" t="s">
        <v>43</v>
      </c>
      <c r="E4071" s="2" t="s">
        <v>44</v>
      </c>
      <c r="F4071" s="2" t="s">
        <v>45</v>
      </c>
      <c r="G4071" s="2" t="s">
        <v>46</v>
      </c>
      <c r="H4071" s="2" t="s">
        <v>80</v>
      </c>
      <c r="I4071" s="2" t="s">
        <v>20000</v>
      </c>
      <c r="J4071" s="2" t="s">
        <v>21676</v>
      </c>
      <c r="K4071" s="2" t="s">
        <v>116</v>
      </c>
      <c r="L4071" s="2" t="s">
        <v>3776</v>
      </c>
      <c r="M4071" s="2" t="s">
        <v>8150</v>
      </c>
      <c r="N4071" s="2" t="s">
        <v>21677</v>
      </c>
      <c r="O4071">
        <v>1</v>
      </c>
      <c r="P4071" s="2" t="s">
        <v>53</v>
      </c>
      <c r="Q4071">
        <v>100</v>
      </c>
      <c r="R4071">
        <v>0</v>
      </c>
      <c r="S4071" s="2" t="s">
        <v>54</v>
      </c>
      <c r="T4071" s="2" t="s">
        <v>55</v>
      </c>
      <c r="U4071" s="2" t="s">
        <v>305</v>
      </c>
      <c r="V4071" s="2"/>
      <c r="W4071">
        <v>15000</v>
      </c>
      <c r="X4071">
        <v>0</v>
      </c>
      <c r="Y4071">
        <v>0</v>
      </c>
      <c r="Z4071">
        <v>15000</v>
      </c>
      <c r="AB4071" s="2" t="s">
        <v>57</v>
      </c>
      <c r="AC4071">
        <v>9000</v>
      </c>
      <c r="AD4071">
        <v>6000</v>
      </c>
      <c r="AE4071">
        <v>82000</v>
      </c>
      <c r="AF4071">
        <v>1230</v>
      </c>
      <c r="AG4071" s="2" t="s">
        <v>20000</v>
      </c>
      <c r="AH4071" s="2"/>
      <c r="AI4071" s="1">
        <v>46210</v>
      </c>
      <c r="AJ4071" s="2" t="s">
        <v>87</v>
      </c>
      <c r="AK4071" s="2" t="s">
        <v>58</v>
      </c>
      <c r="AM4071" s="2" t="s">
        <v>59</v>
      </c>
      <c r="AP4071" s="2" t="s">
        <v>60</v>
      </c>
      <c r="AQ4071" s="2" t="s">
        <v>41</v>
      </c>
      <c r="AR4071">
        <v>67000</v>
      </c>
      <c r="AS4071" s="2" t="str">
        <f>_xlfn.IFNA(IF(VLOOKUP(all_resi[[#This Row],[No. Waybill]],settle_reconcile[No. Waybill],1,0)="","Recon","Recon"),"-")</f>
        <v>Recon</v>
      </c>
      <c r="AT4071" s="2">
        <f>all_resi[[#This Row],[Nilai COD]]-all_resi[[#This Row],[COD Fee]]-all_resi[[#This Row],[Total Biaya Setelah Diskon]]</f>
        <v>74770</v>
      </c>
      <c r="AU4071" s="2">
        <f>IF(all_resi[[#This Row],[Waktu Terima]]="","",_xlfn.DAYS(all_resi[[#This Row],[Waktu Terima]],all_resi[[#This Row],[Tanggal Pengiriman]]))</f>
        <v>1</v>
      </c>
    </row>
    <row r="4072" spans="1:47" x14ac:dyDescent="0.25">
      <c r="A4072" s="2" t="s">
        <v>21678</v>
      </c>
      <c r="B4072" s="1">
        <v>46209</v>
      </c>
      <c r="C4072" s="2" t="s">
        <v>42</v>
      </c>
      <c r="D4072" s="2" t="s">
        <v>43</v>
      </c>
      <c r="E4072" s="2" t="s">
        <v>44</v>
      </c>
      <c r="F4072" s="2" t="s">
        <v>45</v>
      </c>
      <c r="G4072" s="2" t="s">
        <v>46</v>
      </c>
      <c r="H4072" s="2" t="s">
        <v>80</v>
      </c>
      <c r="I4072" s="2" t="s">
        <v>21679</v>
      </c>
      <c r="J4072" s="2" t="s">
        <v>21680</v>
      </c>
      <c r="K4072" s="2" t="s">
        <v>177</v>
      </c>
      <c r="L4072" s="2" t="s">
        <v>247</v>
      </c>
      <c r="M4072" s="2" t="s">
        <v>755</v>
      </c>
      <c r="N4072" s="2" t="s">
        <v>21681</v>
      </c>
      <c r="O4072">
        <v>1</v>
      </c>
      <c r="P4072" s="2" t="s">
        <v>53</v>
      </c>
      <c r="Q4072">
        <v>100</v>
      </c>
      <c r="R4072">
        <v>0</v>
      </c>
      <c r="S4072" s="2" t="s">
        <v>54</v>
      </c>
      <c r="T4072" s="2" t="s">
        <v>55</v>
      </c>
      <c r="U4072" s="2" t="s">
        <v>86</v>
      </c>
      <c r="V4072" s="2"/>
      <c r="W4072">
        <v>80000</v>
      </c>
      <c r="X4072">
        <v>0</v>
      </c>
      <c r="Y4072">
        <v>0</v>
      </c>
      <c r="Z4072">
        <v>80000</v>
      </c>
      <c r="AB4072" s="2" t="s">
        <v>57</v>
      </c>
      <c r="AC4072">
        <v>32000</v>
      </c>
      <c r="AD4072">
        <v>48000</v>
      </c>
      <c r="AE4072">
        <v>140000</v>
      </c>
      <c r="AF4072">
        <v>2100</v>
      </c>
      <c r="AG4072" s="2"/>
      <c r="AH4072" s="2"/>
      <c r="AI4072" s="1"/>
      <c r="AJ4072" s="2" t="s">
        <v>87</v>
      </c>
      <c r="AK4072" s="2" t="s">
        <v>67</v>
      </c>
      <c r="AM4072" s="2" t="s">
        <v>59</v>
      </c>
      <c r="AP4072" s="2" t="s">
        <v>60</v>
      </c>
      <c r="AQ4072" s="2" t="s">
        <v>41</v>
      </c>
      <c r="AR4072">
        <v>60000</v>
      </c>
      <c r="AS4072" s="2" t="str">
        <f>_xlfn.IFNA(IF(VLOOKUP(all_resi[[#This Row],[No. Waybill]],settle_reconcile[No. Waybill],1,0)="","Recon","Recon"),"-")</f>
        <v>-</v>
      </c>
      <c r="AT4072" s="2">
        <f>all_resi[[#This Row],[Nilai COD]]-all_resi[[#This Row],[COD Fee]]-all_resi[[#This Row],[Total Biaya Setelah Diskon]]</f>
        <v>89900</v>
      </c>
      <c r="AU4072" s="2" t="str">
        <f>IF(all_resi[[#This Row],[Waktu Terima]]="","",_xlfn.DAYS(all_resi[[#This Row],[Waktu Terima]],all_resi[[#This Row],[Tanggal Pengiriman]]))</f>
        <v/>
      </c>
    </row>
    <row r="4073" spans="1:47" x14ac:dyDescent="0.25">
      <c r="A4073" s="2" t="s">
        <v>21682</v>
      </c>
      <c r="B4073" s="1">
        <v>46209</v>
      </c>
      <c r="C4073" s="2" t="s">
        <v>42</v>
      </c>
      <c r="D4073" s="2" t="s">
        <v>43</v>
      </c>
      <c r="E4073" s="2" t="s">
        <v>44</v>
      </c>
      <c r="F4073" s="2" t="s">
        <v>45</v>
      </c>
      <c r="G4073" s="2" t="s">
        <v>46</v>
      </c>
      <c r="H4073" s="2" t="s">
        <v>47</v>
      </c>
      <c r="I4073" s="2" t="s">
        <v>21683</v>
      </c>
      <c r="J4073" s="2" t="s">
        <v>21684</v>
      </c>
      <c r="K4073" s="2" t="s">
        <v>75</v>
      </c>
      <c r="L4073" s="2" t="s">
        <v>355</v>
      </c>
      <c r="M4073" s="2" t="s">
        <v>356</v>
      </c>
      <c r="N4073" s="2" t="s">
        <v>21685</v>
      </c>
      <c r="O4073">
        <v>1</v>
      </c>
      <c r="P4073" s="2" t="s">
        <v>53</v>
      </c>
      <c r="Q4073">
        <v>100</v>
      </c>
      <c r="R4073">
        <v>0</v>
      </c>
      <c r="S4073" s="2" t="s">
        <v>54</v>
      </c>
      <c r="T4073" s="2" t="s">
        <v>55</v>
      </c>
      <c r="U4073" s="2" t="s">
        <v>97</v>
      </c>
      <c r="V4073" s="2"/>
      <c r="W4073">
        <v>60000</v>
      </c>
      <c r="X4073">
        <v>0</v>
      </c>
      <c r="Y4073">
        <v>0</v>
      </c>
      <c r="Z4073">
        <v>60000</v>
      </c>
      <c r="AB4073" s="2" t="s">
        <v>57</v>
      </c>
      <c r="AC4073">
        <v>24000</v>
      </c>
      <c r="AD4073">
        <v>36000</v>
      </c>
      <c r="AE4073">
        <v>122000</v>
      </c>
      <c r="AF4073">
        <v>1830</v>
      </c>
      <c r="AG4073" s="2"/>
      <c r="AH4073" s="2"/>
      <c r="AI4073" s="1"/>
      <c r="AJ4073" s="2"/>
      <c r="AK4073" s="2" t="s">
        <v>67</v>
      </c>
      <c r="AM4073" s="2" t="s">
        <v>59</v>
      </c>
      <c r="AP4073" s="2" t="s">
        <v>60</v>
      </c>
      <c r="AQ4073" s="2" t="s">
        <v>41</v>
      </c>
      <c r="AR4073">
        <v>62000</v>
      </c>
      <c r="AS4073" s="2" t="str">
        <f>_xlfn.IFNA(IF(VLOOKUP(all_resi[[#This Row],[No. Waybill]],settle_reconcile[No. Waybill],1,0)="","Recon","Recon"),"-")</f>
        <v>-</v>
      </c>
      <c r="AT4073" s="2">
        <f>all_resi[[#This Row],[Nilai COD]]-all_resi[[#This Row],[COD Fee]]-all_resi[[#This Row],[Total Biaya Setelah Diskon]]</f>
        <v>84170</v>
      </c>
      <c r="AU4073" s="2" t="str">
        <f>IF(all_resi[[#This Row],[Waktu Terima]]="","",_xlfn.DAYS(all_resi[[#This Row],[Waktu Terima]],all_resi[[#This Row],[Tanggal Pengiriman]]))</f>
        <v/>
      </c>
    </row>
    <row r="4074" spans="1:47" x14ac:dyDescent="0.25">
      <c r="A4074" s="2" t="s">
        <v>21686</v>
      </c>
      <c r="B4074" s="1">
        <v>46209</v>
      </c>
      <c r="C4074" s="2" t="s">
        <v>42</v>
      </c>
      <c r="D4074" s="2" t="s">
        <v>43</v>
      </c>
      <c r="E4074" s="2" t="s">
        <v>44</v>
      </c>
      <c r="F4074" s="2" t="s">
        <v>45</v>
      </c>
      <c r="G4074" s="2" t="s">
        <v>46</v>
      </c>
      <c r="H4074" s="2" t="s">
        <v>80</v>
      </c>
      <c r="I4074" s="2" t="s">
        <v>21687</v>
      </c>
      <c r="J4074" s="2" t="s">
        <v>21688</v>
      </c>
      <c r="K4074" s="2" t="s">
        <v>183</v>
      </c>
      <c r="L4074" s="2" t="s">
        <v>325</v>
      </c>
      <c r="M4074" s="2" t="s">
        <v>326</v>
      </c>
      <c r="N4074" s="2" t="s">
        <v>21689</v>
      </c>
      <c r="O4074">
        <v>1</v>
      </c>
      <c r="P4074" s="2" t="s">
        <v>53</v>
      </c>
      <c r="Q4074">
        <v>100</v>
      </c>
      <c r="R4074">
        <v>0</v>
      </c>
      <c r="S4074" s="2" t="s">
        <v>54</v>
      </c>
      <c r="T4074" s="2" t="s">
        <v>55</v>
      </c>
      <c r="U4074" s="2" t="s">
        <v>19314</v>
      </c>
      <c r="V4074" s="2"/>
      <c r="W4074">
        <v>68000</v>
      </c>
      <c r="X4074">
        <v>0</v>
      </c>
      <c r="Y4074">
        <v>0</v>
      </c>
      <c r="Z4074">
        <v>68000</v>
      </c>
      <c r="AB4074" s="2" t="s">
        <v>57</v>
      </c>
      <c r="AC4074">
        <v>27200</v>
      </c>
      <c r="AD4074">
        <v>40800</v>
      </c>
      <c r="AE4074">
        <v>144000</v>
      </c>
      <c r="AF4074">
        <v>2160</v>
      </c>
      <c r="AG4074" s="2"/>
      <c r="AH4074" s="2"/>
      <c r="AI4074" s="1"/>
      <c r="AJ4074" s="2" t="s">
        <v>87</v>
      </c>
      <c r="AK4074" s="2" t="s">
        <v>67</v>
      </c>
      <c r="AM4074" s="2" t="s">
        <v>59</v>
      </c>
      <c r="AP4074" s="2" t="s">
        <v>60</v>
      </c>
      <c r="AQ4074" s="2" t="s">
        <v>41</v>
      </c>
      <c r="AR4074">
        <v>76000</v>
      </c>
      <c r="AS4074" s="2" t="str">
        <f>_xlfn.IFNA(IF(VLOOKUP(all_resi[[#This Row],[No. Waybill]],settle_reconcile[No. Waybill],1,0)="","Recon","Recon"),"-")</f>
        <v>-</v>
      </c>
      <c r="AT4074" s="2">
        <f>all_resi[[#This Row],[Nilai COD]]-all_resi[[#This Row],[COD Fee]]-all_resi[[#This Row],[Total Biaya Setelah Diskon]]</f>
        <v>101040</v>
      </c>
      <c r="AU4074" s="2" t="str">
        <f>IF(all_resi[[#This Row],[Waktu Terima]]="","",_xlfn.DAYS(all_resi[[#This Row],[Waktu Terima]],all_resi[[#This Row],[Tanggal Pengiriman]]))</f>
        <v/>
      </c>
    </row>
    <row r="4075" spans="1:47" x14ac:dyDescent="0.25">
      <c r="A4075" s="2" t="s">
        <v>21690</v>
      </c>
      <c r="B4075" s="1">
        <v>46209</v>
      </c>
      <c r="C4075" s="2" t="s">
        <v>42</v>
      </c>
      <c r="D4075" s="2" t="s">
        <v>43</v>
      </c>
      <c r="E4075" s="2" t="s">
        <v>44</v>
      </c>
      <c r="F4075" s="2" t="s">
        <v>45</v>
      </c>
      <c r="G4075" s="2" t="s">
        <v>46</v>
      </c>
      <c r="H4075" s="2" t="s">
        <v>80</v>
      </c>
      <c r="I4075" s="2" t="s">
        <v>21691</v>
      </c>
      <c r="J4075" s="2" t="s">
        <v>21692</v>
      </c>
      <c r="K4075" s="2" t="s">
        <v>82</v>
      </c>
      <c r="L4075" s="2" t="s">
        <v>1029</v>
      </c>
      <c r="M4075" s="2" t="s">
        <v>1030</v>
      </c>
      <c r="N4075" s="2" t="s">
        <v>21693</v>
      </c>
      <c r="O4075">
        <v>1</v>
      </c>
      <c r="P4075" s="2" t="s">
        <v>53</v>
      </c>
      <c r="Q4075">
        <v>100</v>
      </c>
      <c r="R4075">
        <v>0</v>
      </c>
      <c r="S4075" s="2" t="s">
        <v>54</v>
      </c>
      <c r="T4075" s="2" t="s">
        <v>55</v>
      </c>
      <c r="U4075" s="2" t="s">
        <v>86</v>
      </c>
      <c r="V4075" s="2"/>
      <c r="W4075">
        <v>71000</v>
      </c>
      <c r="X4075">
        <v>0</v>
      </c>
      <c r="Y4075">
        <v>0</v>
      </c>
      <c r="Z4075">
        <v>71000</v>
      </c>
      <c r="AB4075" s="2" t="s">
        <v>57</v>
      </c>
      <c r="AC4075">
        <v>28400</v>
      </c>
      <c r="AD4075">
        <v>42600</v>
      </c>
      <c r="AE4075">
        <v>131000</v>
      </c>
      <c r="AF4075">
        <v>1965</v>
      </c>
      <c r="AG4075" s="2"/>
      <c r="AH4075" s="2"/>
      <c r="AI4075" s="1"/>
      <c r="AJ4075" s="2" t="s">
        <v>87</v>
      </c>
      <c r="AK4075" s="2" t="s">
        <v>67</v>
      </c>
      <c r="AM4075" s="2" t="s">
        <v>59</v>
      </c>
      <c r="AP4075" s="2" t="s">
        <v>60</v>
      </c>
      <c r="AQ4075" s="2" t="s">
        <v>41</v>
      </c>
      <c r="AR4075">
        <v>60000</v>
      </c>
      <c r="AS4075" s="2" t="str">
        <f>_xlfn.IFNA(IF(VLOOKUP(all_resi[[#This Row],[No. Waybill]],settle_reconcile[No. Waybill],1,0)="","Recon","Recon"),"-")</f>
        <v>-</v>
      </c>
      <c r="AT4075" s="2">
        <f>all_resi[[#This Row],[Nilai COD]]-all_resi[[#This Row],[COD Fee]]-all_resi[[#This Row],[Total Biaya Setelah Diskon]]</f>
        <v>86435</v>
      </c>
      <c r="AU4075" s="2" t="str">
        <f>IF(all_resi[[#This Row],[Waktu Terima]]="","",_xlfn.DAYS(all_resi[[#This Row],[Waktu Terima]],all_resi[[#This Row],[Tanggal Pengiriman]]))</f>
        <v/>
      </c>
    </row>
    <row r="4076" spans="1:47" x14ac:dyDescent="0.25">
      <c r="A4076" s="2" t="s">
        <v>21694</v>
      </c>
      <c r="B4076" s="1">
        <v>46209</v>
      </c>
      <c r="C4076" s="2" t="s">
        <v>42</v>
      </c>
      <c r="D4076" s="2" t="s">
        <v>43</v>
      </c>
      <c r="E4076" s="2" t="s">
        <v>44</v>
      </c>
      <c r="F4076" s="2" t="s">
        <v>45</v>
      </c>
      <c r="G4076" s="2" t="s">
        <v>46</v>
      </c>
      <c r="H4076" s="2" t="s">
        <v>47</v>
      </c>
      <c r="I4076" s="2" t="s">
        <v>21695</v>
      </c>
      <c r="J4076" s="2" t="s">
        <v>21696</v>
      </c>
      <c r="K4076" s="2" t="s">
        <v>69</v>
      </c>
      <c r="L4076" s="2" t="s">
        <v>467</v>
      </c>
      <c r="M4076" s="2" t="s">
        <v>1660</v>
      </c>
      <c r="N4076" s="2" t="s">
        <v>21697</v>
      </c>
      <c r="O4076">
        <v>1</v>
      </c>
      <c r="P4076" s="2" t="s">
        <v>53</v>
      </c>
      <c r="Q4076">
        <v>100</v>
      </c>
      <c r="R4076">
        <v>0</v>
      </c>
      <c r="S4076" s="2" t="s">
        <v>54</v>
      </c>
      <c r="T4076" s="2" t="s">
        <v>55</v>
      </c>
      <c r="U4076" s="2" t="s">
        <v>21698</v>
      </c>
      <c r="V4076" s="2"/>
      <c r="W4076">
        <v>38000</v>
      </c>
      <c r="X4076">
        <v>0</v>
      </c>
      <c r="Y4076">
        <v>0</v>
      </c>
      <c r="Z4076">
        <v>38000</v>
      </c>
      <c r="AB4076" s="2" t="s">
        <v>57</v>
      </c>
      <c r="AC4076">
        <v>15200</v>
      </c>
      <c r="AD4076">
        <v>22800</v>
      </c>
      <c r="AE4076">
        <v>162000</v>
      </c>
      <c r="AF4076">
        <v>2430</v>
      </c>
      <c r="AG4076" s="2"/>
      <c r="AH4076" s="2"/>
      <c r="AI4076" s="1"/>
      <c r="AJ4076" s="2" t="s">
        <v>21699</v>
      </c>
      <c r="AK4076" s="2" t="s">
        <v>67</v>
      </c>
      <c r="AM4076" s="2" t="s">
        <v>59</v>
      </c>
      <c r="AP4076" s="2" t="s">
        <v>60</v>
      </c>
      <c r="AQ4076" s="2" t="s">
        <v>41</v>
      </c>
      <c r="AR4076">
        <v>124000</v>
      </c>
      <c r="AS4076" s="2" t="str">
        <f>_xlfn.IFNA(IF(VLOOKUP(all_resi[[#This Row],[No. Waybill]],settle_reconcile[No. Waybill],1,0)="","Recon","Recon"),"-")</f>
        <v>-</v>
      </c>
      <c r="AT4076" s="2">
        <f>all_resi[[#This Row],[Nilai COD]]-all_resi[[#This Row],[COD Fee]]-all_resi[[#This Row],[Total Biaya Setelah Diskon]]</f>
        <v>136770</v>
      </c>
      <c r="AU4076" s="2" t="str">
        <f>IF(all_resi[[#This Row],[Waktu Terima]]="","",_xlfn.DAYS(all_resi[[#This Row],[Waktu Terima]],all_resi[[#This Row],[Tanggal Pengiriman]]))</f>
        <v/>
      </c>
    </row>
    <row r="4077" spans="1:47" x14ac:dyDescent="0.25">
      <c r="A4077" s="2" t="s">
        <v>21700</v>
      </c>
      <c r="B4077" s="1">
        <v>46209</v>
      </c>
      <c r="C4077" s="2" t="s">
        <v>42</v>
      </c>
      <c r="D4077" s="2" t="s">
        <v>43</v>
      </c>
      <c r="E4077" s="2" t="s">
        <v>44</v>
      </c>
      <c r="F4077" s="2" t="s">
        <v>45</v>
      </c>
      <c r="G4077" s="2" t="s">
        <v>46</v>
      </c>
      <c r="H4077" s="2" t="s">
        <v>47</v>
      </c>
      <c r="I4077" s="2" t="s">
        <v>21701</v>
      </c>
      <c r="J4077" s="2" t="s">
        <v>21702</v>
      </c>
      <c r="K4077" s="2" t="s">
        <v>156</v>
      </c>
      <c r="L4077" s="2" t="s">
        <v>536</v>
      </c>
      <c r="M4077" s="2" t="s">
        <v>1535</v>
      </c>
      <c r="N4077" s="2" t="s">
        <v>21703</v>
      </c>
      <c r="O4077">
        <v>1</v>
      </c>
      <c r="P4077" s="2" t="s">
        <v>53</v>
      </c>
      <c r="Q4077">
        <v>100</v>
      </c>
      <c r="R4077">
        <v>0</v>
      </c>
      <c r="S4077" s="2" t="s">
        <v>54</v>
      </c>
      <c r="T4077" s="2" t="s">
        <v>55</v>
      </c>
      <c r="U4077" s="2" t="s">
        <v>97</v>
      </c>
      <c r="V4077" s="2"/>
      <c r="W4077">
        <v>80000</v>
      </c>
      <c r="X4077">
        <v>0</v>
      </c>
      <c r="Y4077">
        <v>0</v>
      </c>
      <c r="Z4077">
        <v>80000</v>
      </c>
      <c r="AB4077" s="2" t="s">
        <v>57</v>
      </c>
      <c r="AC4077">
        <v>32000</v>
      </c>
      <c r="AD4077">
        <v>48000</v>
      </c>
      <c r="AE4077">
        <v>150000</v>
      </c>
      <c r="AF4077">
        <v>2250</v>
      </c>
      <c r="AG4077" s="2"/>
      <c r="AH4077" s="2"/>
      <c r="AI4077" s="1"/>
      <c r="AJ4077" s="2"/>
      <c r="AK4077" s="2" t="s">
        <v>67</v>
      </c>
      <c r="AM4077" s="2" t="s">
        <v>59</v>
      </c>
      <c r="AP4077" s="2" t="s">
        <v>60</v>
      </c>
      <c r="AQ4077" s="2" t="s">
        <v>41</v>
      </c>
      <c r="AR4077">
        <v>70000</v>
      </c>
      <c r="AS4077" s="2" t="str">
        <f>_xlfn.IFNA(IF(VLOOKUP(all_resi[[#This Row],[No. Waybill]],settle_reconcile[No. Waybill],1,0)="","Recon","Recon"),"-")</f>
        <v>-</v>
      </c>
      <c r="AT4077" s="2">
        <f>all_resi[[#This Row],[Nilai COD]]-all_resi[[#This Row],[COD Fee]]-all_resi[[#This Row],[Total Biaya Setelah Diskon]]</f>
        <v>99750</v>
      </c>
      <c r="AU4077" s="2" t="str">
        <f>IF(all_resi[[#This Row],[Waktu Terima]]="","",_xlfn.DAYS(all_resi[[#This Row],[Waktu Terima]],all_resi[[#This Row],[Tanggal Pengiriman]]))</f>
        <v/>
      </c>
    </row>
    <row r="4078" spans="1:47" x14ac:dyDescent="0.25">
      <c r="A4078" s="2" t="s">
        <v>21704</v>
      </c>
      <c r="B4078" s="1">
        <v>46209</v>
      </c>
      <c r="C4078" s="2" t="s">
        <v>42</v>
      </c>
      <c r="D4078" s="2" t="s">
        <v>43</v>
      </c>
      <c r="E4078" s="2" t="s">
        <v>44</v>
      </c>
      <c r="F4078" s="2" t="s">
        <v>45</v>
      </c>
      <c r="G4078" s="2" t="s">
        <v>46</v>
      </c>
      <c r="H4078" s="2" t="s">
        <v>80</v>
      </c>
      <c r="I4078" s="2" t="s">
        <v>21705</v>
      </c>
      <c r="J4078" s="2" t="s">
        <v>21706</v>
      </c>
      <c r="K4078" s="2" t="s">
        <v>143</v>
      </c>
      <c r="L4078" s="2" t="s">
        <v>883</v>
      </c>
      <c r="M4078" s="2" t="s">
        <v>15655</v>
      </c>
      <c r="N4078" s="2" t="s">
        <v>21707</v>
      </c>
      <c r="O4078">
        <v>1</v>
      </c>
      <c r="P4078" s="2" t="s">
        <v>53</v>
      </c>
      <c r="Q4078">
        <v>100</v>
      </c>
      <c r="R4078">
        <v>0</v>
      </c>
      <c r="S4078" s="2" t="s">
        <v>54</v>
      </c>
      <c r="T4078" s="2" t="s">
        <v>55</v>
      </c>
      <c r="U4078" s="2" t="s">
        <v>86</v>
      </c>
      <c r="V4078" s="2"/>
      <c r="W4078">
        <v>25000</v>
      </c>
      <c r="X4078">
        <v>0</v>
      </c>
      <c r="Y4078">
        <v>0</v>
      </c>
      <c r="Z4078">
        <v>25000</v>
      </c>
      <c r="AB4078" s="2" t="s">
        <v>57</v>
      </c>
      <c r="AC4078">
        <v>18000</v>
      </c>
      <c r="AD4078">
        <v>7000</v>
      </c>
      <c r="AE4078">
        <v>87000</v>
      </c>
      <c r="AF4078">
        <v>1305</v>
      </c>
      <c r="AG4078" s="2" t="s">
        <v>21705</v>
      </c>
      <c r="AH4078" s="2"/>
      <c r="AI4078" s="1">
        <v>46211</v>
      </c>
      <c r="AJ4078" s="2" t="s">
        <v>87</v>
      </c>
      <c r="AK4078" s="2" t="s">
        <v>58</v>
      </c>
      <c r="AM4078" s="2" t="s">
        <v>59</v>
      </c>
      <c r="AP4078" s="2" t="s">
        <v>60</v>
      </c>
      <c r="AQ4078" s="2" t="s">
        <v>41</v>
      </c>
      <c r="AR4078">
        <v>62000</v>
      </c>
      <c r="AS4078" s="2" t="str">
        <f>_xlfn.IFNA(IF(VLOOKUP(all_resi[[#This Row],[No. Waybill]],settle_reconcile[No. Waybill],1,0)="","Recon","Recon"),"-")</f>
        <v>-</v>
      </c>
      <c r="AT4078" s="2">
        <f>all_resi[[#This Row],[Nilai COD]]-all_resi[[#This Row],[COD Fee]]-all_resi[[#This Row],[Total Biaya Setelah Diskon]]</f>
        <v>78695</v>
      </c>
      <c r="AU4078" s="2">
        <f>IF(all_resi[[#This Row],[Waktu Terima]]="","",_xlfn.DAYS(all_resi[[#This Row],[Waktu Terima]],all_resi[[#This Row],[Tanggal Pengiriman]]))</f>
        <v>2</v>
      </c>
    </row>
    <row r="4079" spans="1:47" x14ac:dyDescent="0.25">
      <c r="A4079" s="2" t="s">
        <v>21708</v>
      </c>
      <c r="B4079" s="1">
        <v>46209</v>
      </c>
      <c r="C4079" s="2" t="s">
        <v>42</v>
      </c>
      <c r="D4079" s="2" t="s">
        <v>43</v>
      </c>
      <c r="E4079" s="2" t="s">
        <v>44</v>
      </c>
      <c r="F4079" s="2" t="s">
        <v>45</v>
      </c>
      <c r="G4079" s="2" t="s">
        <v>46</v>
      </c>
      <c r="H4079" s="2" t="s">
        <v>80</v>
      </c>
      <c r="I4079" s="2" t="s">
        <v>21709</v>
      </c>
      <c r="J4079" s="2" t="s">
        <v>21710</v>
      </c>
      <c r="K4079" s="2" t="s">
        <v>82</v>
      </c>
      <c r="L4079" s="2" t="s">
        <v>1029</v>
      </c>
      <c r="M4079" s="2" t="s">
        <v>3712</v>
      </c>
      <c r="N4079" s="2" t="s">
        <v>21711</v>
      </c>
      <c r="O4079">
        <v>1</v>
      </c>
      <c r="P4079" s="2" t="s">
        <v>53</v>
      </c>
      <c r="Q4079">
        <v>100</v>
      </c>
      <c r="R4079">
        <v>0</v>
      </c>
      <c r="S4079" s="2" t="s">
        <v>54</v>
      </c>
      <c r="T4079" s="2" t="s">
        <v>55</v>
      </c>
      <c r="U4079" s="2" t="s">
        <v>86</v>
      </c>
      <c r="V4079" s="2"/>
      <c r="W4079">
        <v>71000</v>
      </c>
      <c r="X4079">
        <v>0</v>
      </c>
      <c r="Y4079">
        <v>0</v>
      </c>
      <c r="Z4079">
        <v>71000</v>
      </c>
      <c r="AB4079" s="2" t="s">
        <v>57</v>
      </c>
      <c r="AC4079">
        <v>28400</v>
      </c>
      <c r="AD4079">
        <v>42600</v>
      </c>
      <c r="AE4079">
        <v>131000</v>
      </c>
      <c r="AF4079">
        <v>1965</v>
      </c>
      <c r="AG4079" s="2"/>
      <c r="AH4079" s="2"/>
      <c r="AI4079" s="1"/>
      <c r="AJ4079" s="2" t="s">
        <v>87</v>
      </c>
      <c r="AK4079" s="2" t="s">
        <v>67</v>
      </c>
      <c r="AM4079" s="2" t="s">
        <v>59</v>
      </c>
      <c r="AP4079" s="2" t="s">
        <v>60</v>
      </c>
      <c r="AQ4079" s="2" t="s">
        <v>41</v>
      </c>
      <c r="AR4079">
        <v>60000</v>
      </c>
      <c r="AS4079" s="2" t="str">
        <f>_xlfn.IFNA(IF(VLOOKUP(all_resi[[#This Row],[No. Waybill]],settle_reconcile[No. Waybill],1,0)="","Recon","Recon"),"-")</f>
        <v>-</v>
      </c>
      <c r="AT4079" s="2">
        <f>all_resi[[#This Row],[Nilai COD]]-all_resi[[#This Row],[COD Fee]]-all_resi[[#This Row],[Total Biaya Setelah Diskon]]</f>
        <v>86435</v>
      </c>
      <c r="AU4079" s="2" t="str">
        <f>IF(all_resi[[#This Row],[Waktu Terima]]="","",_xlfn.DAYS(all_resi[[#This Row],[Waktu Terima]],all_resi[[#This Row],[Tanggal Pengiriman]]))</f>
        <v/>
      </c>
    </row>
    <row r="4080" spans="1:47" x14ac:dyDescent="0.25">
      <c r="A4080" s="2" t="s">
        <v>21712</v>
      </c>
      <c r="B4080" s="1">
        <v>46209</v>
      </c>
      <c r="C4080" s="2" t="s">
        <v>42</v>
      </c>
      <c r="D4080" s="2" t="s">
        <v>43</v>
      </c>
      <c r="E4080" s="2" t="s">
        <v>44</v>
      </c>
      <c r="F4080" s="2" t="s">
        <v>45</v>
      </c>
      <c r="G4080" s="2" t="s">
        <v>46</v>
      </c>
      <c r="H4080" s="2" t="s">
        <v>47</v>
      </c>
      <c r="I4080" s="2" t="s">
        <v>21713</v>
      </c>
      <c r="J4080" s="2" t="s">
        <v>21714</v>
      </c>
      <c r="K4080" s="2" t="s">
        <v>137</v>
      </c>
      <c r="L4080" s="2" t="s">
        <v>2263</v>
      </c>
      <c r="M4080" s="2" t="s">
        <v>21715</v>
      </c>
      <c r="N4080" s="2" t="s">
        <v>21716</v>
      </c>
      <c r="O4080">
        <v>1</v>
      </c>
      <c r="P4080" s="2" t="s">
        <v>53</v>
      </c>
      <c r="Q4080">
        <v>100</v>
      </c>
      <c r="R4080">
        <v>0</v>
      </c>
      <c r="S4080" s="2" t="s">
        <v>54</v>
      </c>
      <c r="T4080" s="2" t="s">
        <v>55</v>
      </c>
      <c r="U4080" s="2" t="s">
        <v>147</v>
      </c>
      <c r="V4080" s="2"/>
      <c r="W4080">
        <v>25000</v>
      </c>
      <c r="X4080">
        <v>0</v>
      </c>
      <c r="Y4080">
        <v>0</v>
      </c>
      <c r="Z4080">
        <v>25000</v>
      </c>
      <c r="AB4080" s="2" t="s">
        <v>57</v>
      </c>
      <c r="AC4080">
        <v>10000</v>
      </c>
      <c r="AD4080">
        <v>15000</v>
      </c>
      <c r="AE4080">
        <v>0</v>
      </c>
      <c r="AF4080">
        <v>0</v>
      </c>
      <c r="AG4080" s="2" t="s">
        <v>21713</v>
      </c>
      <c r="AH4080" s="2"/>
      <c r="AI4080" s="1">
        <v>46212</v>
      </c>
      <c r="AJ4080" s="2"/>
      <c r="AK4080" s="2" t="s">
        <v>58</v>
      </c>
      <c r="AM4080" s="2" t="s">
        <v>59</v>
      </c>
      <c r="AP4080" s="2" t="s">
        <v>60</v>
      </c>
      <c r="AQ4080" s="2" t="s">
        <v>98</v>
      </c>
      <c r="AR4080">
        <v>-25000</v>
      </c>
      <c r="AS4080" s="2" t="str">
        <f>_xlfn.IFNA(IF(VLOOKUP(all_resi[[#This Row],[No. Waybill]],settle_reconcile[No. Waybill],1,0)="","Recon","Recon"),"-")</f>
        <v>-</v>
      </c>
      <c r="AT4080" s="2">
        <f>all_resi[[#This Row],[Nilai COD]]-all_resi[[#This Row],[COD Fee]]-all_resi[[#This Row],[Total Biaya Setelah Diskon]]</f>
        <v>-15000</v>
      </c>
      <c r="AU4080" s="2">
        <f>IF(all_resi[[#This Row],[Waktu Terima]]="","",_xlfn.DAYS(all_resi[[#This Row],[Waktu Terima]],all_resi[[#This Row],[Tanggal Pengiriman]]))</f>
        <v>3</v>
      </c>
    </row>
    <row r="4081" spans="1:47" x14ac:dyDescent="0.25">
      <c r="A4081" s="2" t="s">
        <v>21717</v>
      </c>
      <c r="B4081" s="1">
        <v>46209</v>
      </c>
      <c r="C4081" s="2" t="s">
        <v>42</v>
      </c>
      <c r="D4081" s="2" t="s">
        <v>43</v>
      </c>
      <c r="E4081" s="2" t="s">
        <v>44</v>
      </c>
      <c r="F4081" s="2" t="s">
        <v>45</v>
      </c>
      <c r="G4081" s="2" t="s">
        <v>46</v>
      </c>
      <c r="H4081" s="2" t="s">
        <v>80</v>
      </c>
      <c r="I4081" s="2" t="s">
        <v>21718</v>
      </c>
      <c r="J4081" s="2" t="s">
        <v>21719</v>
      </c>
      <c r="K4081" s="2" t="s">
        <v>82</v>
      </c>
      <c r="L4081" s="2" t="s">
        <v>1843</v>
      </c>
      <c r="M4081" s="2" t="s">
        <v>21720</v>
      </c>
      <c r="N4081" s="2" t="s">
        <v>21721</v>
      </c>
      <c r="O4081">
        <v>1</v>
      </c>
      <c r="P4081" s="2" t="s">
        <v>53</v>
      </c>
      <c r="Q4081">
        <v>100</v>
      </c>
      <c r="R4081">
        <v>0</v>
      </c>
      <c r="S4081" s="2" t="s">
        <v>54</v>
      </c>
      <c r="T4081" s="2" t="s">
        <v>55</v>
      </c>
      <c r="U4081" s="2" t="s">
        <v>86</v>
      </c>
      <c r="V4081" s="2"/>
      <c r="W4081">
        <v>57000</v>
      </c>
      <c r="X4081">
        <v>0</v>
      </c>
      <c r="Y4081">
        <v>0</v>
      </c>
      <c r="Z4081">
        <v>57000</v>
      </c>
      <c r="AB4081" s="2" t="s">
        <v>57</v>
      </c>
      <c r="AC4081">
        <v>22800</v>
      </c>
      <c r="AD4081">
        <v>34200</v>
      </c>
      <c r="AE4081">
        <v>117000</v>
      </c>
      <c r="AF4081">
        <v>1755</v>
      </c>
      <c r="AG4081" s="2"/>
      <c r="AH4081" s="2"/>
      <c r="AI4081" s="1"/>
      <c r="AJ4081" s="2" t="s">
        <v>87</v>
      </c>
      <c r="AK4081" s="2" t="s">
        <v>67</v>
      </c>
      <c r="AM4081" s="2" t="s">
        <v>59</v>
      </c>
      <c r="AP4081" s="2" t="s">
        <v>60</v>
      </c>
      <c r="AQ4081" s="2" t="s">
        <v>41</v>
      </c>
      <c r="AR4081">
        <v>60000</v>
      </c>
      <c r="AS4081" s="2" t="str">
        <f>_xlfn.IFNA(IF(VLOOKUP(all_resi[[#This Row],[No. Waybill]],settle_reconcile[No. Waybill],1,0)="","Recon","Recon"),"-")</f>
        <v>-</v>
      </c>
      <c r="AT4081" s="2">
        <f>all_resi[[#This Row],[Nilai COD]]-all_resi[[#This Row],[COD Fee]]-all_resi[[#This Row],[Total Biaya Setelah Diskon]]</f>
        <v>81045</v>
      </c>
      <c r="AU4081" s="2" t="str">
        <f>IF(all_resi[[#This Row],[Waktu Terima]]="","",_xlfn.DAYS(all_resi[[#This Row],[Waktu Terima]],all_resi[[#This Row],[Tanggal Pengiriman]]))</f>
        <v/>
      </c>
    </row>
    <row r="4082" spans="1:47" x14ac:dyDescent="0.25">
      <c r="A4082" s="2" t="s">
        <v>21722</v>
      </c>
      <c r="B4082" s="1">
        <v>46209</v>
      </c>
      <c r="C4082" s="2" t="s">
        <v>42</v>
      </c>
      <c r="D4082" s="2" t="s">
        <v>43</v>
      </c>
      <c r="E4082" s="2" t="s">
        <v>44</v>
      </c>
      <c r="F4082" s="2" t="s">
        <v>45</v>
      </c>
      <c r="G4082" s="2" t="s">
        <v>46</v>
      </c>
      <c r="H4082" s="2" t="s">
        <v>47</v>
      </c>
      <c r="I4082" s="2" t="s">
        <v>21723</v>
      </c>
      <c r="J4082" s="2" t="s">
        <v>21724</v>
      </c>
      <c r="K4082" s="2" t="s">
        <v>49</v>
      </c>
      <c r="L4082" s="2" t="s">
        <v>1097</v>
      </c>
      <c r="M4082" s="2" t="s">
        <v>3607</v>
      </c>
      <c r="N4082" s="2" t="s">
        <v>21725</v>
      </c>
      <c r="O4082">
        <v>1</v>
      </c>
      <c r="P4082" s="2" t="s">
        <v>53</v>
      </c>
      <c r="Q4082">
        <v>100</v>
      </c>
      <c r="R4082">
        <v>0</v>
      </c>
      <c r="S4082" s="2" t="s">
        <v>54</v>
      </c>
      <c r="T4082" s="2" t="s">
        <v>55</v>
      </c>
      <c r="U4082" s="2" t="s">
        <v>97</v>
      </c>
      <c r="V4082" s="2"/>
      <c r="W4082">
        <v>63000</v>
      </c>
      <c r="X4082">
        <v>0</v>
      </c>
      <c r="Y4082">
        <v>0</v>
      </c>
      <c r="Z4082">
        <v>63000</v>
      </c>
      <c r="AB4082" s="2" t="s">
        <v>57</v>
      </c>
      <c r="AC4082">
        <v>25200</v>
      </c>
      <c r="AD4082">
        <v>37800</v>
      </c>
      <c r="AE4082">
        <v>133000</v>
      </c>
      <c r="AF4082">
        <v>1995</v>
      </c>
      <c r="AG4082" s="2"/>
      <c r="AH4082" s="2"/>
      <c r="AI4082" s="1"/>
      <c r="AJ4082" s="2"/>
      <c r="AK4082" s="2" t="s">
        <v>67</v>
      </c>
      <c r="AM4082" s="2" t="s">
        <v>59</v>
      </c>
      <c r="AP4082" s="2" t="s">
        <v>60</v>
      </c>
      <c r="AQ4082" s="2" t="s">
        <v>41</v>
      </c>
      <c r="AR4082">
        <v>70000</v>
      </c>
      <c r="AS4082" s="2" t="str">
        <f>_xlfn.IFNA(IF(VLOOKUP(all_resi[[#This Row],[No. Waybill]],settle_reconcile[No. Waybill],1,0)="","Recon","Recon"),"-")</f>
        <v>-</v>
      </c>
      <c r="AT4082" s="2">
        <f>all_resi[[#This Row],[Nilai COD]]-all_resi[[#This Row],[COD Fee]]-all_resi[[#This Row],[Total Biaya Setelah Diskon]]</f>
        <v>93205</v>
      </c>
      <c r="AU4082" s="2" t="str">
        <f>IF(all_resi[[#This Row],[Waktu Terima]]="","",_xlfn.DAYS(all_resi[[#This Row],[Waktu Terima]],all_resi[[#This Row],[Tanggal Pengiriman]]))</f>
        <v/>
      </c>
    </row>
    <row r="4083" spans="1:47" x14ac:dyDescent="0.25">
      <c r="A4083" s="2" t="s">
        <v>21726</v>
      </c>
      <c r="B4083" s="1">
        <v>46209</v>
      </c>
      <c r="C4083" s="2" t="s">
        <v>42</v>
      </c>
      <c r="D4083" s="2" t="s">
        <v>43</v>
      </c>
      <c r="E4083" s="2" t="s">
        <v>44</v>
      </c>
      <c r="F4083" s="2" t="s">
        <v>45</v>
      </c>
      <c r="G4083" s="2" t="s">
        <v>46</v>
      </c>
      <c r="H4083" s="2" t="s">
        <v>80</v>
      </c>
      <c r="I4083" s="2" t="s">
        <v>21727</v>
      </c>
      <c r="J4083" s="2" t="s">
        <v>21728</v>
      </c>
      <c r="K4083" s="2" t="s">
        <v>203</v>
      </c>
      <c r="L4083" s="2" t="s">
        <v>733</v>
      </c>
      <c r="M4083" s="2" t="s">
        <v>734</v>
      </c>
      <c r="N4083" s="2" t="s">
        <v>21729</v>
      </c>
      <c r="O4083">
        <v>1</v>
      </c>
      <c r="P4083" s="2" t="s">
        <v>53</v>
      </c>
      <c r="Q4083">
        <v>100</v>
      </c>
      <c r="R4083">
        <v>0</v>
      </c>
      <c r="S4083" s="2" t="s">
        <v>54</v>
      </c>
      <c r="T4083" s="2" t="s">
        <v>55</v>
      </c>
      <c r="U4083" s="2" t="s">
        <v>86</v>
      </c>
      <c r="V4083" s="2"/>
      <c r="W4083">
        <v>14000</v>
      </c>
      <c r="X4083">
        <v>0</v>
      </c>
      <c r="Y4083">
        <v>0</v>
      </c>
      <c r="Z4083">
        <v>14000</v>
      </c>
      <c r="AB4083" s="2" t="s">
        <v>57</v>
      </c>
      <c r="AC4083">
        <v>8000</v>
      </c>
      <c r="AD4083">
        <v>6000</v>
      </c>
      <c r="AE4083">
        <v>66000</v>
      </c>
      <c r="AF4083">
        <v>990</v>
      </c>
      <c r="AG4083" s="2"/>
      <c r="AH4083" s="2"/>
      <c r="AI4083" s="1"/>
      <c r="AJ4083" s="2" t="s">
        <v>87</v>
      </c>
      <c r="AK4083" s="2" t="s">
        <v>67</v>
      </c>
      <c r="AM4083" s="2" t="s">
        <v>59</v>
      </c>
      <c r="AP4083" s="2" t="s">
        <v>60</v>
      </c>
      <c r="AQ4083" s="2" t="s">
        <v>41</v>
      </c>
      <c r="AR4083">
        <v>52000</v>
      </c>
      <c r="AS4083" s="2" t="str">
        <f>_xlfn.IFNA(IF(VLOOKUP(all_resi[[#This Row],[No. Waybill]],settle_reconcile[No. Waybill],1,0)="","Recon","Recon"),"-")</f>
        <v>-</v>
      </c>
      <c r="AT4083" s="2">
        <f>all_resi[[#This Row],[Nilai COD]]-all_resi[[#This Row],[COD Fee]]-all_resi[[#This Row],[Total Biaya Setelah Diskon]]</f>
        <v>59010</v>
      </c>
      <c r="AU4083" s="2" t="str">
        <f>IF(all_resi[[#This Row],[Waktu Terima]]="","",_xlfn.DAYS(all_resi[[#This Row],[Waktu Terima]],all_resi[[#This Row],[Tanggal Pengiriman]]))</f>
        <v/>
      </c>
    </row>
    <row r="4084" spans="1:47" x14ac:dyDescent="0.25">
      <c r="A4084" s="2" t="s">
        <v>21730</v>
      </c>
      <c r="B4084" s="1">
        <v>46209</v>
      </c>
      <c r="C4084" s="2" t="s">
        <v>42</v>
      </c>
      <c r="D4084" s="2" t="s">
        <v>43</v>
      </c>
      <c r="E4084" s="2" t="s">
        <v>44</v>
      </c>
      <c r="F4084" s="2" t="s">
        <v>45</v>
      </c>
      <c r="G4084" s="2" t="s">
        <v>46</v>
      </c>
      <c r="H4084" s="2" t="s">
        <v>47</v>
      </c>
      <c r="I4084" s="2" t="s">
        <v>21731</v>
      </c>
      <c r="J4084" s="2" t="s">
        <v>21732</v>
      </c>
      <c r="K4084" s="2" t="s">
        <v>82</v>
      </c>
      <c r="L4084" s="2" t="s">
        <v>3110</v>
      </c>
      <c r="M4084" s="2" t="s">
        <v>4079</v>
      </c>
      <c r="N4084" s="2" t="s">
        <v>21733</v>
      </c>
      <c r="O4084">
        <v>1</v>
      </c>
      <c r="P4084" s="2" t="s">
        <v>53</v>
      </c>
      <c r="Q4084">
        <v>100</v>
      </c>
      <c r="R4084">
        <v>0</v>
      </c>
      <c r="S4084" s="2" t="s">
        <v>54</v>
      </c>
      <c r="T4084" s="2" t="s">
        <v>55</v>
      </c>
      <c r="U4084" s="2" t="s">
        <v>97</v>
      </c>
      <c r="V4084" s="2"/>
      <c r="W4084">
        <v>59000</v>
      </c>
      <c r="X4084">
        <v>0</v>
      </c>
      <c r="Y4084">
        <v>0</v>
      </c>
      <c r="Z4084">
        <v>59000</v>
      </c>
      <c r="AB4084" s="2" t="s">
        <v>57</v>
      </c>
      <c r="AC4084">
        <v>23600</v>
      </c>
      <c r="AD4084">
        <v>35400</v>
      </c>
      <c r="AE4084">
        <v>0</v>
      </c>
      <c r="AF4084">
        <v>0</v>
      </c>
      <c r="AG4084" s="2"/>
      <c r="AH4084" s="2"/>
      <c r="AI4084" s="1"/>
      <c r="AJ4084" s="2"/>
      <c r="AK4084" s="2" t="s">
        <v>67</v>
      </c>
      <c r="AM4084" s="2" t="s">
        <v>59</v>
      </c>
      <c r="AP4084" s="2" t="s">
        <v>60</v>
      </c>
      <c r="AQ4084" s="2" t="s">
        <v>98</v>
      </c>
      <c r="AR4084">
        <v>-59000</v>
      </c>
      <c r="AS4084" s="2" t="str">
        <f>_xlfn.IFNA(IF(VLOOKUP(all_resi[[#This Row],[No. Waybill]],settle_reconcile[No. Waybill],1,0)="","Recon","Recon"),"-")</f>
        <v>-</v>
      </c>
      <c r="AT4084" s="2">
        <f>all_resi[[#This Row],[Nilai COD]]-all_resi[[#This Row],[COD Fee]]-all_resi[[#This Row],[Total Biaya Setelah Diskon]]</f>
        <v>-35400</v>
      </c>
      <c r="AU4084" s="2" t="str">
        <f>IF(all_resi[[#This Row],[Waktu Terima]]="","",_xlfn.DAYS(all_resi[[#This Row],[Waktu Terima]],all_resi[[#This Row],[Tanggal Pengiriman]]))</f>
        <v/>
      </c>
    </row>
    <row r="4085" spans="1:47" x14ac:dyDescent="0.25">
      <c r="A4085" s="2" t="s">
        <v>21734</v>
      </c>
      <c r="B4085" s="1">
        <v>46209</v>
      </c>
      <c r="C4085" s="2" t="s">
        <v>42</v>
      </c>
      <c r="D4085" s="2" t="s">
        <v>43</v>
      </c>
      <c r="E4085" s="2" t="s">
        <v>44</v>
      </c>
      <c r="F4085" s="2" t="s">
        <v>45</v>
      </c>
      <c r="G4085" s="2" t="s">
        <v>46</v>
      </c>
      <c r="H4085" s="2" t="s">
        <v>80</v>
      </c>
      <c r="I4085" s="2" t="s">
        <v>21735</v>
      </c>
      <c r="J4085" s="2" t="s">
        <v>21736</v>
      </c>
      <c r="K4085" s="2" t="s">
        <v>209</v>
      </c>
      <c r="L4085" s="2" t="s">
        <v>3231</v>
      </c>
      <c r="M4085" s="2" t="s">
        <v>16497</v>
      </c>
      <c r="N4085" s="2" t="s">
        <v>21737</v>
      </c>
      <c r="O4085">
        <v>1</v>
      </c>
      <c r="P4085" s="2" t="s">
        <v>53</v>
      </c>
      <c r="Q4085">
        <v>100</v>
      </c>
      <c r="R4085">
        <v>0</v>
      </c>
      <c r="S4085" s="2" t="s">
        <v>54</v>
      </c>
      <c r="T4085" s="2" t="s">
        <v>55</v>
      </c>
      <c r="U4085" s="2" t="s">
        <v>86</v>
      </c>
      <c r="V4085" s="2"/>
      <c r="W4085">
        <v>52000</v>
      </c>
      <c r="X4085">
        <v>0</v>
      </c>
      <c r="Y4085">
        <v>0</v>
      </c>
      <c r="Z4085">
        <v>52000</v>
      </c>
      <c r="AB4085" s="2" t="s">
        <v>57</v>
      </c>
      <c r="AC4085">
        <v>20800</v>
      </c>
      <c r="AD4085">
        <v>31200</v>
      </c>
      <c r="AE4085">
        <v>112000</v>
      </c>
      <c r="AF4085">
        <v>1680</v>
      </c>
      <c r="AG4085" s="2"/>
      <c r="AH4085" s="2"/>
      <c r="AI4085" s="1"/>
      <c r="AJ4085" s="2" t="s">
        <v>87</v>
      </c>
      <c r="AK4085" s="2" t="s">
        <v>67</v>
      </c>
      <c r="AM4085" s="2" t="s">
        <v>59</v>
      </c>
      <c r="AP4085" s="2" t="s">
        <v>60</v>
      </c>
      <c r="AQ4085" s="2" t="s">
        <v>41</v>
      </c>
      <c r="AR4085">
        <v>60000</v>
      </c>
      <c r="AS4085" s="2" t="str">
        <f>_xlfn.IFNA(IF(VLOOKUP(all_resi[[#This Row],[No. Waybill]],settle_reconcile[No. Waybill],1,0)="","Recon","Recon"),"-")</f>
        <v>-</v>
      </c>
      <c r="AT4085" s="2">
        <f>all_resi[[#This Row],[Nilai COD]]-all_resi[[#This Row],[COD Fee]]-all_resi[[#This Row],[Total Biaya Setelah Diskon]]</f>
        <v>79120</v>
      </c>
      <c r="AU4085" s="2" t="str">
        <f>IF(all_resi[[#This Row],[Waktu Terima]]="","",_xlfn.DAYS(all_resi[[#This Row],[Waktu Terima]],all_resi[[#This Row],[Tanggal Pengiriman]]))</f>
        <v/>
      </c>
    </row>
    <row r="4086" spans="1:47" x14ac:dyDescent="0.25">
      <c r="A4086" s="2" t="s">
        <v>19993</v>
      </c>
      <c r="B4086" s="1">
        <v>46209</v>
      </c>
      <c r="C4086" s="2" t="s">
        <v>42</v>
      </c>
      <c r="D4086" s="2" t="s">
        <v>43</v>
      </c>
      <c r="E4086" s="2" t="s">
        <v>44</v>
      </c>
      <c r="F4086" s="2" t="s">
        <v>45</v>
      </c>
      <c r="G4086" s="2" t="s">
        <v>46</v>
      </c>
      <c r="H4086" s="2" t="s">
        <v>80</v>
      </c>
      <c r="I4086" s="2" t="s">
        <v>19994</v>
      </c>
      <c r="J4086" s="2" t="s">
        <v>21738</v>
      </c>
      <c r="K4086" s="2" t="s">
        <v>116</v>
      </c>
      <c r="L4086" s="2" t="s">
        <v>317</v>
      </c>
      <c r="M4086" s="2" t="s">
        <v>17424</v>
      </c>
      <c r="N4086" s="2" t="s">
        <v>21739</v>
      </c>
      <c r="O4086">
        <v>1</v>
      </c>
      <c r="P4086" s="2" t="s">
        <v>53</v>
      </c>
      <c r="Q4086">
        <v>100</v>
      </c>
      <c r="R4086">
        <v>0</v>
      </c>
      <c r="S4086" s="2" t="s">
        <v>54</v>
      </c>
      <c r="T4086" s="2" t="s">
        <v>55</v>
      </c>
      <c r="U4086" s="2" t="s">
        <v>86</v>
      </c>
      <c r="V4086" s="2"/>
      <c r="W4086">
        <v>12000</v>
      </c>
      <c r="X4086">
        <v>0</v>
      </c>
      <c r="Y4086">
        <v>0</v>
      </c>
      <c r="Z4086">
        <v>12000</v>
      </c>
      <c r="AB4086" s="2" t="s">
        <v>57</v>
      </c>
      <c r="AC4086">
        <v>7000</v>
      </c>
      <c r="AD4086">
        <v>5000</v>
      </c>
      <c r="AE4086">
        <v>70000</v>
      </c>
      <c r="AF4086">
        <v>1050</v>
      </c>
      <c r="AG4086" s="2" t="s">
        <v>19994</v>
      </c>
      <c r="AH4086" s="2"/>
      <c r="AI4086" s="1">
        <v>46210</v>
      </c>
      <c r="AJ4086" s="2" t="s">
        <v>87</v>
      </c>
      <c r="AK4086" s="2" t="s">
        <v>58</v>
      </c>
      <c r="AM4086" s="2" t="s">
        <v>59</v>
      </c>
      <c r="AP4086" s="2" t="s">
        <v>60</v>
      </c>
      <c r="AQ4086" s="2" t="s">
        <v>41</v>
      </c>
      <c r="AR4086">
        <v>58000</v>
      </c>
      <c r="AS4086" s="2" t="str">
        <f>_xlfn.IFNA(IF(VLOOKUP(all_resi[[#This Row],[No. Waybill]],settle_reconcile[No. Waybill],1,0)="","Recon","Recon"),"-")</f>
        <v>Recon</v>
      </c>
      <c r="AT4086" s="2">
        <f>all_resi[[#This Row],[Nilai COD]]-all_resi[[#This Row],[COD Fee]]-all_resi[[#This Row],[Total Biaya Setelah Diskon]]</f>
        <v>63950</v>
      </c>
      <c r="AU4086" s="2">
        <f>IF(all_resi[[#This Row],[Waktu Terima]]="","",_xlfn.DAYS(all_resi[[#This Row],[Waktu Terima]],all_resi[[#This Row],[Tanggal Pengiriman]]))</f>
        <v>1</v>
      </c>
    </row>
    <row r="4087" spans="1:47" x14ac:dyDescent="0.25">
      <c r="A4087" s="2" t="s">
        <v>21740</v>
      </c>
      <c r="B4087" s="1">
        <v>46209</v>
      </c>
      <c r="C4087" s="2" t="s">
        <v>42</v>
      </c>
      <c r="D4087" s="2" t="s">
        <v>43</v>
      </c>
      <c r="E4087" s="2" t="s">
        <v>44</v>
      </c>
      <c r="F4087" s="2" t="s">
        <v>45</v>
      </c>
      <c r="G4087" s="2" t="s">
        <v>46</v>
      </c>
      <c r="H4087" s="2" t="s">
        <v>47</v>
      </c>
      <c r="I4087" s="2" t="s">
        <v>21741</v>
      </c>
      <c r="J4087" s="2" t="s">
        <v>21742</v>
      </c>
      <c r="K4087" s="2" t="s">
        <v>137</v>
      </c>
      <c r="L4087" s="2" t="s">
        <v>578</v>
      </c>
      <c r="M4087" s="2" t="s">
        <v>21743</v>
      </c>
      <c r="N4087" s="2" t="s">
        <v>21744</v>
      </c>
      <c r="O4087">
        <v>1</v>
      </c>
      <c r="P4087" s="2" t="s">
        <v>53</v>
      </c>
      <c r="Q4087">
        <v>100</v>
      </c>
      <c r="R4087">
        <v>0</v>
      </c>
      <c r="S4087" s="2" t="s">
        <v>54</v>
      </c>
      <c r="T4087" s="2" t="s">
        <v>55</v>
      </c>
      <c r="U4087" s="2" t="s">
        <v>147</v>
      </c>
      <c r="V4087" s="2"/>
      <c r="W4087">
        <v>25000</v>
      </c>
      <c r="X4087">
        <v>0</v>
      </c>
      <c r="Y4087">
        <v>0</v>
      </c>
      <c r="Z4087">
        <v>25000</v>
      </c>
      <c r="AB4087" s="2" t="s">
        <v>57</v>
      </c>
      <c r="AC4087">
        <v>16000</v>
      </c>
      <c r="AD4087">
        <v>9000</v>
      </c>
      <c r="AE4087">
        <v>92000</v>
      </c>
      <c r="AF4087">
        <v>1380</v>
      </c>
      <c r="AG4087" s="2"/>
      <c r="AH4087" s="2"/>
      <c r="AI4087" s="1"/>
      <c r="AJ4087" s="2"/>
      <c r="AK4087" s="2" t="s">
        <v>67</v>
      </c>
      <c r="AM4087" s="2" t="s">
        <v>59</v>
      </c>
      <c r="AP4087" s="2" t="s">
        <v>60</v>
      </c>
      <c r="AQ4087" s="2" t="s">
        <v>41</v>
      </c>
      <c r="AR4087">
        <v>67000</v>
      </c>
      <c r="AS4087" s="2" t="str">
        <f>_xlfn.IFNA(IF(VLOOKUP(all_resi[[#This Row],[No. Waybill]],settle_reconcile[No. Waybill],1,0)="","Recon","Recon"),"-")</f>
        <v>-</v>
      </c>
      <c r="AT4087" s="2">
        <f>all_resi[[#This Row],[Nilai COD]]-all_resi[[#This Row],[COD Fee]]-all_resi[[#This Row],[Total Biaya Setelah Diskon]]</f>
        <v>81620</v>
      </c>
      <c r="AU4087" s="2" t="str">
        <f>IF(all_resi[[#This Row],[Waktu Terima]]="","",_xlfn.DAYS(all_resi[[#This Row],[Waktu Terima]],all_resi[[#This Row],[Tanggal Pengiriman]]))</f>
        <v/>
      </c>
    </row>
    <row r="4088" spans="1:47" x14ac:dyDescent="0.25">
      <c r="A4088" s="2" t="s">
        <v>21745</v>
      </c>
      <c r="B4088" s="1">
        <v>46209</v>
      </c>
      <c r="C4088" s="2" t="s">
        <v>42</v>
      </c>
      <c r="D4088" s="2" t="s">
        <v>43</v>
      </c>
      <c r="E4088" s="2" t="s">
        <v>44</v>
      </c>
      <c r="F4088" s="2" t="s">
        <v>45</v>
      </c>
      <c r="G4088" s="2" t="s">
        <v>46</v>
      </c>
      <c r="H4088" s="2" t="s">
        <v>47</v>
      </c>
      <c r="I4088" s="2" t="s">
        <v>21746</v>
      </c>
      <c r="J4088" s="2" t="s">
        <v>21747</v>
      </c>
      <c r="K4088" s="2" t="s">
        <v>561</v>
      </c>
      <c r="L4088" s="2" t="s">
        <v>20590</v>
      </c>
      <c r="M4088" s="2" t="s">
        <v>21748</v>
      </c>
      <c r="N4088" s="2" t="s">
        <v>21749</v>
      </c>
      <c r="O4088">
        <v>1</v>
      </c>
      <c r="P4088" s="2" t="s">
        <v>53</v>
      </c>
      <c r="Q4088">
        <v>100</v>
      </c>
      <c r="R4088">
        <v>0</v>
      </c>
      <c r="S4088" s="2" t="s">
        <v>54</v>
      </c>
      <c r="T4088" s="2" t="s">
        <v>55</v>
      </c>
      <c r="U4088" s="2" t="s">
        <v>147</v>
      </c>
      <c r="V4088" s="2"/>
      <c r="W4088">
        <v>40000</v>
      </c>
      <c r="X4088">
        <v>0</v>
      </c>
      <c r="Y4088">
        <v>0</v>
      </c>
      <c r="Z4088">
        <v>40000</v>
      </c>
      <c r="AB4088" s="2" t="s">
        <v>57</v>
      </c>
      <c r="AC4088">
        <v>16000</v>
      </c>
      <c r="AD4088">
        <v>24000</v>
      </c>
      <c r="AE4088">
        <v>110000</v>
      </c>
      <c r="AF4088">
        <v>1650</v>
      </c>
      <c r="AG4088" s="2"/>
      <c r="AH4088" s="2"/>
      <c r="AI4088" s="1"/>
      <c r="AJ4088" s="2"/>
      <c r="AK4088" s="2" t="s">
        <v>67</v>
      </c>
      <c r="AM4088" s="2" t="s">
        <v>59</v>
      </c>
      <c r="AP4088" s="2" t="s">
        <v>60</v>
      </c>
      <c r="AQ4088" s="2" t="s">
        <v>41</v>
      </c>
      <c r="AR4088">
        <v>70000</v>
      </c>
      <c r="AS4088" s="2" t="str">
        <f>_xlfn.IFNA(IF(VLOOKUP(all_resi[[#This Row],[No. Waybill]],settle_reconcile[No. Waybill],1,0)="","Recon","Recon"),"-")</f>
        <v>-</v>
      </c>
      <c r="AT4088" s="2">
        <f>all_resi[[#This Row],[Nilai COD]]-all_resi[[#This Row],[COD Fee]]-all_resi[[#This Row],[Total Biaya Setelah Diskon]]</f>
        <v>84350</v>
      </c>
      <c r="AU4088" s="2" t="str">
        <f>IF(all_resi[[#This Row],[Waktu Terima]]="","",_xlfn.DAYS(all_resi[[#This Row],[Waktu Terima]],all_resi[[#This Row],[Tanggal Pengiriman]]))</f>
        <v/>
      </c>
    </row>
    <row r="4089" spans="1:47" x14ac:dyDescent="0.25">
      <c r="A4089" s="2" t="s">
        <v>21750</v>
      </c>
      <c r="B4089" s="1">
        <v>46209</v>
      </c>
      <c r="C4089" s="2" t="s">
        <v>42</v>
      </c>
      <c r="D4089" s="2" t="s">
        <v>43</v>
      </c>
      <c r="E4089" s="2" t="s">
        <v>44</v>
      </c>
      <c r="F4089" s="2" t="s">
        <v>45</v>
      </c>
      <c r="G4089" s="2" t="s">
        <v>46</v>
      </c>
      <c r="H4089" s="2" t="s">
        <v>80</v>
      </c>
      <c r="I4089" s="2" t="s">
        <v>21751</v>
      </c>
      <c r="J4089" s="2" t="s">
        <v>14343</v>
      </c>
      <c r="K4089" s="2" t="s">
        <v>700</v>
      </c>
      <c r="L4089" s="2" t="s">
        <v>2103</v>
      </c>
      <c r="M4089" s="2" t="s">
        <v>9447</v>
      </c>
      <c r="N4089" s="2" t="s">
        <v>21752</v>
      </c>
      <c r="O4089">
        <v>1</v>
      </c>
      <c r="P4089" s="2" t="s">
        <v>53</v>
      </c>
      <c r="Q4089">
        <v>100</v>
      </c>
      <c r="R4089">
        <v>0</v>
      </c>
      <c r="S4089" s="2" t="s">
        <v>54</v>
      </c>
      <c r="T4089" s="2" t="s">
        <v>55</v>
      </c>
      <c r="U4089" s="2" t="s">
        <v>19314</v>
      </c>
      <c r="V4089" s="2"/>
      <c r="W4089">
        <v>73000</v>
      </c>
      <c r="X4089">
        <v>0</v>
      </c>
      <c r="Y4089">
        <v>0</v>
      </c>
      <c r="Z4089">
        <v>73000</v>
      </c>
      <c r="AB4089" s="2" t="s">
        <v>57</v>
      </c>
      <c r="AC4089">
        <v>29200</v>
      </c>
      <c r="AD4089">
        <v>43800</v>
      </c>
      <c r="AE4089">
        <v>137000</v>
      </c>
      <c r="AF4089">
        <v>2055</v>
      </c>
      <c r="AG4089" s="2"/>
      <c r="AH4089" s="2"/>
      <c r="AI4089" s="1"/>
      <c r="AJ4089" s="2" t="s">
        <v>87</v>
      </c>
      <c r="AK4089" s="2" t="s">
        <v>67</v>
      </c>
      <c r="AM4089" s="2" t="s">
        <v>59</v>
      </c>
      <c r="AP4089" s="2" t="s">
        <v>60</v>
      </c>
      <c r="AQ4089" s="2" t="s">
        <v>41</v>
      </c>
      <c r="AR4089">
        <v>64000</v>
      </c>
      <c r="AS4089" s="2" t="str">
        <f>_xlfn.IFNA(IF(VLOOKUP(all_resi[[#This Row],[No. Waybill]],settle_reconcile[No. Waybill],1,0)="","Recon","Recon"),"-")</f>
        <v>-</v>
      </c>
      <c r="AT4089" s="2">
        <f>all_resi[[#This Row],[Nilai COD]]-all_resi[[#This Row],[COD Fee]]-all_resi[[#This Row],[Total Biaya Setelah Diskon]]</f>
        <v>91145</v>
      </c>
      <c r="AU4089" s="2" t="str">
        <f>IF(all_resi[[#This Row],[Waktu Terima]]="","",_xlfn.DAYS(all_resi[[#This Row],[Waktu Terima]],all_resi[[#This Row],[Tanggal Pengiriman]]))</f>
        <v/>
      </c>
    </row>
    <row r="4090" spans="1:47" x14ac:dyDescent="0.25">
      <c r="A4090" s="2" t="s">
        <v>21753</v>
      </c>
      <c r="B4090" s="1">
        <v>46209</v>
      </c>
      <c r="C4090" s="2" t="s">
        <v>42</v>
      </c>
      <c r="D4090" s="2" t="s">
        <v>43</v>
      </c>
      <c r="E4090" s="2" t="s">
        <v>44</v>
      </c>
      <c r="F4090" s="2" t="s">
        <v>45</v>
      </c>
      <c r="G4090" s="2" t="s">
        <v>46</v>
      </c>
      <c r="H4090" s="2" t="s">
        <v>80</v>
      </c>
      <c r="I4090" s="2" t="s">
        <v>21754</v>
      </c>
      <c r="J4090" s="2" t="s">
        <v>21755</v>
      </c>
      <c r="K4090" s="2" t="s">
        <v>100</v>
      </c>
      <c r="L4090" s="2" t="s">
        <v>569</v>
      </c>
      <c r="M4090" s="2" t="s">
        <v>10734</v>
      </c>
      <c r="N4090" s="2" t="s">
        <v>21756</v>
      </c>
      <c r="O4090">
        <v>1</v>
      </c>
      <c r="P4090" s="2" t="s">
        <v>53</v>
      </c>
      <c r="Q4090">
        <v>100</v>
      </c>
      <c r="R4090">
        <v>0</v>
      </c>
      <c r="S4090" s="2" t="s">
        <v>54</v>
      </c>
      <c r="T4090" s="2" t="s">
        <v>55</v>
      </c>
      <c r="U4090" s="2" t="s">
        <v>86</v>
      </c>
      <c r="V4090" s="2"/>
      <c r="W4090">
        <v>23000</v>
      </c>
      <c r="X4090">
        <v>0</v>
      </c>
      <c r="Y4090">
        <v>0</v>
      </c>
      <c r="Z4090">
        <v>23000</v>
      </c>
      <c r="AB4090" s="2" t="s">
        <v>57</v>
      </c>
      <c r="AC4090">
        <v>17000</v>
      </c>
      <c r="AD4090">
        <v>6000</v>
      </c>
      <c r="AE4090">
        <v>80000</v>
      </c>
      <c r="AF4090">
        <v>1200</v>
      </c>
      <c r="AG4090" s="2" t="s">
        <v>21754</v>
      </c>
      <c r="AH4090" s="2"/>
      <c r="AI4090" s="1">
        <v>46211</v>
      </c>
      <c r="AJ4090" s="2" t="s">
        <v>87</v>
      </c>
      <c r="AK4090" s="2" t="s">
        <v>58</v>
      </c>
      <c r="AM4090" s="2" t="s">
        <v>59</v>
      </c>
      <c r="AP4090" s="2" t="s">
        <v>60</v>
      </c>
      <c r="AQ4090" s="2" t="s">
        <v>41</v>
      </c>
      <c r="AR4090">
        <v>57000</v>
      </c>
      <c r="AS4090" s="2" t="str">
        <f>_xlfn.IFNA(IF(VLOOKUP(all_resi[[#This Row],[No. Waybill]],settle_reconcile[No. Waybill],1,0)="","Recon","Recon"),"-")</f>
        <v>-</v>
      </c>
      <c r="AT4090" s="2">
        <f>all_resi[[#This Row],[Nilai COD]]-all_resi[[#This Row],[COD Fee]]-all_resi[[#This Row],[Total Biaya Setelah Diskon]]</f>
        <v>72800</v>
      </c>
      <c r="AU4090" s="2">
        <f>IF(all_resi[[#This Row],[Waktu Terima]]="","",_xlfn.DAYS(all_resi[[#This Row],[Waktu Terima]],all_resi[[#This Row],[Tanggal Pengiriman]]))</f>
        <v>2</v>
      </c>
    </row>
    <row r="4091" spans="1:47" x14ac:dyDescent="0.25">
      <c r="A4091" s="2" t="s">
        <v>21757</v>
      </c>
      <c r="B4091" s="1">
        <v>46209</v>
      </c>
      <c r="C4091" s="2" t="s">
        <v>42</v>
      </c>
      <c r="D4091" s="2" t="s">
        <v>43</v>
      </c>
      <c r="E4091" s="2" t="s">
        <v>44</v>
      </c>
      <c r="F4091" s="2" t="s">
        <v>45</v>
      </c>
      <c r="G4091" s="2" t="s">
        <v>46</v>
      </c>
      <c r="H4091" s="2" t="s">
        <v>80</v>
      </c>
      <c r="I4091" s="2" t="s">
        <v>21758</v>
      </c>
      <c r="J4091" s="2" t="s">
        <v>21759</v>
      </c>
      <c r="K4091" s="2" t="s">
        <v>177</v>
      </c>
      <c r="L4091" s="2" t="s">
        <v>807</v>
      </c>
      <c r="M4091" s="2" t="s">
        <v>1836</v>
      </c>
      <c r="N4091" s="2" t="s">
        <v>21760</v>
      </c>
      <c r="O4091">
        <v>1</v>
      </c>
      <c r="P4091" s="2" t="s">
        <v>53</v>
      </c>
      <c r="Q4091">
        <v>100</v>
      </c>
      <c r="R4091">
        <v>0</v>
      </c>
      <c r="S4091" s="2" t="s">
        <v>54</v>
      </c>
      <c r="T4091" s="2" t="s">
        <v>55</v>
      </c>
      <c r="U4091" s="2" t="s">
        <v>19002</v>
      </c>
      <c r="V4091" s="2"/>
      <c r="W4091">
        <v>64000</v>
      </c>
      <c r="X4091">
        <v>0</v>
      </c>
      <c r="Y4091">
        <v>0</v>
      </c>
      <c r="Z4091">
        <v>64000</v>
      </c>
      <c r="AB4091" s="2" t="s">
        <v>57</v>
      </c>
      <c r="AC4091">
        <v>25600</v>
      </c>
      <c r="AD4091">
        <v>38400</v>
      </c>
      <c r="AE4091">
        <v>174000</v>
      </c>
      <c r="AF4091">
        <v>2610</v>
      </c>
      <c r="AG4091" s="2"/>
      <c r="AH4091" s="2"/>
      <c r="AI4091" s="1"/>
      <c r="AJ4091" s="2" t="s">
        <v>87</v>
      </c>
      <c r="AK4091" s="2" t="s">
        <v>67</v>
      </c>
      <c r="AM4091" s="2" t="s">
        <v>59</v>
      </c>
      <c r="AP4091" s="2" t="s">
        <v>60</v>
      </c>
      <c r="AQ4091" s="2" t="s">
        <v>41</v>
      </c>
      <c r="AR4091">
        <v>110000</v>
      </c>
      <c r="AS4091" s="2" t="str">
        <f>_xlfn.IFNA(IF(VLOOKUP(all_resi[[#This Row],[No. Waybill]],settle_reconcile[No. Waybill],1,0)="","Recon","Recon"),"-")</f>
        <v>-</v>
      </c>
      <c r="AT4091" s="2">
        <f>all_resi[[#This Row],[Nilai COD]]-all_resi[[#This Row],[COD Fee]]-all_resi[[#This Row],[Total Biaya Setelah Diskon]]</f>
        <v>132990</v>
      </c>
      <c r="AU4091" s="2" t="str">
        <f>IF(all_resi[[#This Row],[Waktu Terima]]="","",_xlfn.DAYS(all_resi[[#This Row],[Waktu Terima]],all_resi[[#This Row],[Tanggal Pengiriman]]))</f>
        <v/>
      </c>
    </row>
    <row r="4092" spans="1:47" x14ac:dyDescent="0.25">
      <c r="A4092" s="2" t="s">
        <v>21761</v>
      </c>
      <c r="B4092" s="1">
        <v>46209</v>
      </c>
      <c r="C4092" s="2" t="s">
        <v>42</v>
      </c>
      <c r="D4092" s="2" t="s">
        <v>43</v>
      </c>
      <c r="E4092" s="2" t="s">
        <v>44</v>
      </c>
      <c r="F4092" s="2" t="s">
        <v>45</v>
      </c>
      <c r="G4092" s="2" t="s">
        <v>46</v>
      </c>
      <c r="H4092" s="2" t="s">
        <v>47</v>
      </c>
      <c r="I4092" s="2" t="s">
        <v>21762</v>
      </c>
      <c r="J4092" s="2" t="s">
        <v>21763</v>
      </c>
      <c r="K4092" s="2" t="s">
        <v>116</v>
      </c>
      <c r="L4092" s="2" t="s">
        <v>1581</v>
      </c>
      <c r="M4092" s="2" t="s">
        <v>21764</v>
      </c>
      <c r="N4092" s="2" t="s">
        <v>21765</v>
      </c>
      <c r="O4092">
        <v>1</v>
      </c>
      <c r="P4092" s="2" t="s">
        <v>53</v>
      </c>
      <c r="Q4092">
        <v>100</v>
      </c>
      <c r="R4092">
        <v>0</v>
      </c>
      <c r="S4092" s="2" t="s">
        <v>54</v>
      </c>
      <c r="T4092" s="2" t="s">
        <v>55</v>
      </c>
      <c r="U4092" s="2" t="s">
        <v>147</v>
      </c>
      <c r="V4092" s="2"/>
      <c r="W4092">
        <v>8000</v>
      </c>
      <c r="X4092">
        <v>0</v>
      </c>
      <c r="Y4092">
        <v>0</v>
      </c>
      <c r="Z4092">
        <v>8000</v>
      </c>
      <c r="AB4092" s="2" t="s">
        <v>57</v>
      </c>
      <c r="AC4092">
        <v>3000</v>
      </c>
      <c r="AD4092">
        <v>5000</v>
      </c>
      <c r="AE4092">
        <v>78000</v>
      </c>
      <c r="AF4092">
        <v>1170</v>
      </c>
      <c r="AG4092" s="2"/>
      <c r="AH4092" s="2"/>
      <c r="AI4092" s="1"/>
      <c r="AJ4092" s="2"/>
      <c r="AK4092" s="2" t="s">
        <v>67</v>
      </c>
      <c r="AM4092" s="2" t="s">
        <v>59</v>
      </c>
      <c r="AP4092" s="2" t="s">
        <v>60</v>
      </c>
      <c r="AQ4092" s="2" t="s">
        <v>41</v>
      </c>
      <c r="AR4092">
        <v>70000</v>
      </c>
      <c r="AS4092" s="2" t="str">
        <f>_xlfn.IFNA(IF(VLOOKUP(all_resi[[#This Row],[No. Waybill]],settle_reconcile[No. Waybill],1,0)="","Recon","Recon"),"-")</f>
        <v>-</v>
      </c>
      <c r="AT4092" s="2">
        <f>all_resi[[#This Row],[Nilai COD]]-all_resi[[#This Row],[COD Fee]]-all_resi[[#This Row],[Total Biaya Setelah Diskon]]</f>
        <v>71830</v>
      </c>
      <c r="AU4092" s="2" t="str">
        <f>IF(all_resi[[#This Row],[Waktu Terima]]="","",_xlfn.DAYS(all_resi[[#This Row],[Waktu Terima]],all_resi[[#This Row],[Tanggal Pengiriman]]))</f>
        <v/>
      </c>
    </row>
    <row r="4093" spans="1:47" x14ac:dyDescent="0.25">
      <c r="A4093" s="2" t="s">
        <v>21766</v>
      </c>
      <c r="B4093" s="1">
        <v>46209</v>
      </c>
      <c r="C4093" s="2" t="s">
        <v>42</v>
      </c>
      <c r="D4093" s="2" t="s">
        <v>43</v>
      </c>
      <c r="E4093" s="2" t="s">
        <v>44</v>
      </c>
      <c r="F4093" s="2" t="s">
        <v>45</v>
      </c>
      <c r="G4093" s="2" t="s">
        <v>46</v>
      </c>
      <c r="H4093" s="2" t="s">
        <v>47</v>
      </c>
      <c r="I4093" s="2" t="s">
        <v>21767</v>
      </c>
      <c r="J4093" s="2" t="s">
        <v>21768</v>
      </c>
      <c r="K4093" s="2" t="s">
        <v>106</v>
      </c>
      <c r="L4093" s="2" t="s">
        <v>1373</v>
      </c>
      <c r="M4093" s="2" t="s">
        <v>1374</v>
      </c>
      <c r="N4093" s="2" t="s">
        <v>21769</v>
      </c>
      <c r="O4093">
        <v>1</v>
      </c>
      <c r="P4093" s="2" t="s">
        <v>53</v>
      </c>
      <c r="Q4093">
        <v>100</v>
      </c>
      <c r="R4093">
        <v>0</v>
      </c>
      <c r="S4093" s="2" t="s">
        <v>54</v>
      </c>
      <c r="T4093" s="2" t="s">
        <v>55</v>
      </c>
      <c r="U4093" s="2" t="s">
        <v>147</v>
      </c>
      <c r="V4093" s="2"/>
      <c r="W4093">
        <v>59000</v>
      </c>
      <c r="X4093">
        <v>0</v>
      </c>
      <c r="Y4093">
        <v>0</v>
      </c>
      <c r="Z4093">
        <v>59000</v>
      </c>
      <c r="AB4093" s="2" t="s">
        <v>57</v>
      </c>
      <c r="AC4093">
        <v>23600</v>
      </c>
      <c r="AD4093">
        <v>35400</v>
      </c>
      <c r="AE4093">
        <v>129000</v>
      </c>
      <c r="AF4093">
        <v>1935</v>
      </c>
      <c r="AG4093" s="2"/>
      <c r="AH4093" s="2"/>
      <c r="AI4093" s="1"/>
      <c r="AJ4093" s="2"/>
      <c r="AK4093" s="2" t="s">
        <v>67</v>
      </c>
      <c r="AM4093" s="2" t="s">
        <v>59</v>
      </c>
      <c r="AP4093" s="2" t="s">
        <v>60</v>
      </c>
      <c r="AQ4093" s="2" t="s">
        <v>41</v>
      </c>
      <c r="AR4093">
        <v>70000</v>
      </c>
      <c r="AS4093" s="2" t="str">
        <f>_xlfn.IFNA(IF(VLOOKUP(all_resi[[#This Row],[No. Waybill]],settle_reconcile[No. Waybill],1,0)="","Recon","Recon"),"-")</f>
        <v>-</v>
      </c>
      <c r="AT4093" s="2">
        <f>all_resi[[#This Row],[Nilai COD]]-all_resi[[#This Row],[COD Fee]]-all_resi[[#This Row],[Total Biaya Setelah Diskon]]</f>
        <v>91665</v>
      </c>
      <c r="AU4093" s="2" t="str">
        <f>IF(all_resi[[#This Row],[Waktu Terima]]="","",_xlfn.DAYS(all_resi[[#This Row],[Waktu Terima]],all_resi[[#This Row],[Tanggal Pengiriman]]))</f>
        <v/>
      </c>
    </row>
    <row r="4094" spans="1:47" x14ac:dyDescent="0.25">
      <c r="A4094" s="2" t="s">
        <v>21770</v>
      </c>
      <c r="B4094" s="1">
        <v>46209</v>
      </c>
      <c r="C4094" s="2" t="s">
        <v>42</v>
      </c>
      <c r="D4094" s="2" t="s">
        <v>43</v>
      </c>
      <c r="E4094" s="2" t="s">
        <v>44</v>
      </c>
      <c r="F4094" s="2" t="s">
        <v>45</v>
      </c>
      <c r="G4094" s="2" t="s">
        <v>46</v>
      </c>
      <c r="H4094" s="2" t="s">
        <v>80</v>
      </c>
      <c r="I4094" s="2" t="s">
        <v>21771</v>
      </c>
      <c r="J4094" s="2" t="s">
        <v>21772</v>
      </c>
      <c r="K4094" s="2" t="s">
        <v>106</v>
      </c>
      <c r="L4094" s="2" t="s">
        <v>107</v>
      </c>
      <c r="M4094" s="2" t="s">
        <v>21773</v>
      </c>
      <c r="N4094" s="2" t="s">
        <v>21774</v>
      </c>
      <c r="O4094">
        <v>1</v>
      </c>
      <c r="P4094" s="2" t="s">
        <v>53</v>
      </c>
      <c r="Q4094">
        <v>100</v>
      </c>
      <c r="R4094">
        <v>0</v>
      </c>
      <c r="S4094" s="2" t="s">
        <v>54</v>
      </c>
      <c r="T4094" s="2" t="s">
        <v>55</v>
      </c>
      <c r="U4094" s="2" t="s">
        <v>19314</v>
      </c>
      <c r="V4094" s="2"/>
      <c r="W4094">
        <v>51000</v>
      </c>
      <c r="X4094">
        <v>0</v>
      </c>
      <c r="Y4094">
        <v>0</v>
      </c>
      <c r="Z4094">
        <v>51000</v>
      </c>
      <c r="AB4094" s="2" t="s">
        <v>57</v>
      </c>
      <c r="AC4094">
        <v>20400</v>
      </c>
      <c r="AD4094">
        <v>30600</v>
      </c>
      <c r="AE4094">
        <v>134000</v>
      </c>
      <c r="AF4094">
        <v>2010</v>
      </c>
      <c r="AG4094" s="2"/>
      <c r="AH4094" s="2"/>
      <c r="AI4094" s="1"/>
      <c r="AJ4094" s="2" t="s">
        <v>87</v>
      </c>
      <c r="AK4094" s="2" t="s">
        <v>67</v>
      </c>
      <c r="AM4094" s="2" t="s">
        <v>59</v>
      </c>
      <c r="AP4094" s="2" t="s">
        <v>60</v>
      </c>
      <c r="AQ4094" s="2" t="s">
        <v>41</v>
      </c>
      <c r="AR4094">
        <v>83000</v>
      </c>
      <c r="AS4094" s="2" t="str">
        <f>_xlfn.IFNA(IF(VLOOKUP(all_resi[[#This Row],[No. Waybill]],settle_reconcile[No. Waybill],1,0)="","Recon","Recon"),"-")</f>
        <v>-</v>
      </c>
      <c r="AT4094" s="2">
        <f>all_resi[[#This Row],[Nilai COD]]-all_resi[[#This Row],[COD Fee]]-all_resi[[#This Row],[Total Biaya Setelah Diskon]]</f>
        <v>101390</v>
      </c>
      <c r="AU4094" s="2" t="str">
        <f>IF(all_resi[[#This Row],[Waktu Terima]]="","",_xlfn.DAYS(all_resi[[#This Row],[Waktu Terima]],all_resi[[#This Row],[Tanggal Pengiriman]]))</f>
        <v/>
      </c>
    </row>
    <row r="4095" spans="1:47" x14ac:dyDescent="0.25">
      <c r="A4095" s="2" t="s">
        <v>21775</v>
      </c>
      <c r="B4095" s="1">
        <v>46209</v>
      </c>
      <c r="C4095" s="2" t="s">
        <v>42</v>
      </c>
      <c r="D4095" s="2" t="s">
        <v>43</v>
      </c>
      <c r="E4095" s="2" t="s">
        <v>44</v>
      </c>
      <c r="F4095" s="2" t="s">
        <v>45</v>
      </c>
      <c r="G4095" s="2" t="s">
        <v>46</v>
      </c>
      <c r="H4095" s="2" t="s">
        <v>80</v>
      </c>
      <c r="I4095" s="2" t="s">
        <v>21776</v>
      </c>
      <c r="J4095" s="2" t="s">
        <v>21777</v>
      </c>
      <c r="K4095" s="2" t="s">
        <v>82</v>
      </c>
      <c r="L4095" s="2" t="s">
        <v>1843</v>
      </c>
      <c r="M4095" s="2" t="s">
        <v>2837</v>
      </c>
      <c r="N4095" s="2" t="s">
        <v>21778</v>
      </c>
      <c r="O4095">
        <v>1</v>
      </c>
      <c r="P4095" s="2" t="s">
        <v>53</v>
      </c>
      <c r="Q4095">
        <v>100</v>
      </c>
      <c r="R4095">
        <v>0</v>
      </c>
      <c r="S4095" s="2" t="s">
        <v>54</v>
      </c>
      <c r="T4095" s="2" t="s">
        <v>55</v>
      </c>
      <c r="U4095" s="2" t="s">
        <v>86</v>
      </c>
      <c r="V4095" s="2"/>
      <c r="W4095">
        <v>57000</v>
      </c>
      <c r="X4095">
        <v>0</v>
      </c>
      <c r="Y4095">
        <v>0</v>
      </c>
      <c r="Z4095">
        <v>57000</v>
      </c>
      <c r="AB4095" s="2" t="s">
        <v>57</v>
      </c>
      <c r="AC4095">
        <v>22800</v>
      </c>
      <c r="AD4095">
        <v>34200</v>
      </c>
      <c r="AE4095">
        <v>117000</v>
      </c>
      <c r="AF4095">
        <v>1755</v>
      </c>
      <c r="AG4095" s="2"/>
      <c r="AH4095" s="2"/>
      <c r="AI4095" s="1"/>
      <c r="AJ4095" s="2" t="s">
        <v>87</v>
      </c>
      <c r="AK4095" s="2" t="s">
        <v>67</v>
      </c>
      <c r="AM4095" s="2" t="s">
        <v>59</v>
      </c>
      <c r="AP4095" s="2" t="s">
        <v>60</v>
      </c>
      <c r="AQ4095" s="2" t="s">
        <v>41</v>
      </c>
      <c r="AR4095">
        <v>60000</v>
      </c>
      <c r="AS4095" s="2" t="str">
        <f>_xlfn.IFNA(IF(VLOOKUP(all_resi[[#This Row],[No. Waybill]],settle_reconcile[No. Waybill],1,0)="","Recon","Recon"),"-")</f>
        <v>-</v>
      </c>
      <c r="AT4095" s="2">
        <f>all_resi[[#This Row],[Nilai COD]]-all_resi[[#This Row],[COD Fee]]-all_resi[[#This Row],[Total Biaya Setelah Diskon]]</f>
        <v>81045</v>
      </c>
      <c r="AU4095" s="2" t="str">
        <f>IF(all_resi[[#This Row],[Waktu Terima]]="","",_xlfn.DAYS(all_resi[[#This Row],[Waktu Terima]],all_resi[[#This Row],[Tanggal Pengiriman]]))</f>
        <v/>
      </c>
    </row>
    <row r="4096" spans="1:47" x14ac:dyDescent="0.25">
      <c r="A4096" s="2" t="s">
        <v>21779</v>
      </c>
      <c r="B4096" s="1">
        <v>46209</v>
      </c>
      <c r="C4096" s="2" t="s">
        <v>42</v>
      </c>
      <c r="D4096" s="2" t="s">
        <v>43</v>
      </c>
      <c r="E4096" s="2" t="s">
        <v>44</v>
      </c>
      <c r="F4096" s="2" t="s">
        <v>45</v>
      </c>
      <c r="G4096" s="2" t="s">
        <v>46</v>
      </c>
      <c r="H4096" s="2" t="s">
        <v>80</v>
      </c>
      <c r="I4096" s="2" t="s">
        <v>21780</v>
      </c>
      <c r="J4096" s="2" t="s">
        <v>21781</v>
      </c>
      <c r="K4096" s="2" t="s">
        <v>100</v>
      </c>
      <c r="L4096" s="2" t="s">
        <v>101</v>
      </c>
      <c r="M4096" s="2" t="s">
        <v>20258</v>
      </c>
      <c r="N4096" s="2" t="s">
        <v>21782</v>
      </c>
      <c r="O4096">
        <v>1</v>
      </c>
      <c r="P4096" s="2" t="s">
        <v>53</v>
      </c>
      <c r="Q4096">
        <v>100</v>
      </c>
      <c r="R4096">
        <v>0</v>
      </c>
      <c r="S4096" s="2" t="s">
        <v>54</v>
      </c>
      <c r="T4096" s="2" t="s">
        <v>55</v>
      </c>
      <c r="U4096" s="2" t="s">
        <v>86</v>
      </c>
      <c r="V4096" s="2"/>
      <c r="W4096">
        <v>15000</v>
      </c>
      <c r="X4096">
        <v>0</v>
      </c>
      <c r="Y4096">
        <v>0</v>
      </c>
      <c r="Z4096">
        <v>15000</v>
      </c>
      <c r="AB4096" s="2" t="s">
        <v>57</v>
      </c>
      <c r="AC4096">
        <v>9000</v>
      </c>
      <c r="AD4096">
        <v>6000</v>
      </c>
      <c r="AE4096">
        <v>75000</v>
      </c>
      <c r="AF4096">
        <v>1125</v>
      </c>
      <c r="AG4096" s="2" t="s">
        <v>21780</v>
      </c>
      <c r="AH4096" s="2"/>
      <c r="AI4096" s="1">
        <v>46211</v>
      </c>
      <c r="AJ4096" s="2" t="s">
        <v>87</v>
      </c>
      <c r="AK4096" s="2" t="s">
        <v>58</v>
      </c>
      <c r="AM4096" s="2" t="s">
        <v>59</v>
      </c>
      <c r="AP4096" s="2" t="s">
        <v>60</v>
      </c>
      <c r="AQ4096" s="2" t="s">
        <v>41</v>
      </c>
      <c r="AR4096">
        <v>60000</v>
      </c>
      <c r="AS4096" s="2" t="str">
        <f>_xlfn.IFNA(IF(VLOOKUP(all_resi[[#This Row],[No. Waybill]],settle_reconcile[No. Waybill],1,0)="","Recon","Recon"),"-")</f>
        <v>-</v>
      </c>
      <c r="AT4096" s="2">
        <f>all_resi[[#This Row],[Nilai COD]]-all_resi[[#This Row],[COD Fee]]-all_resi[[#This Row],[Total Biaya Setelah Diskon]]</f>
        <v>67875</v>
      </c>
      <c r="AU4096" s="2">
        <f>IF(all_resi[[#This Row],[Waktu Terima]]="","",_xlfn.DAYS(all_resi[[#This Row],[Waktu Terima]],all_resi[[#This Row],[Tanggal Pengiriman]]))</f>
        <v>2</v>
      </c>
    </row>
    <row r="4097" spans="1:47" x14ac:dyDescent="0.25">
      <c r="A4097" s="2" t="s">
        <v>21783</v>
      </c>
      <c r="B4097" s="1">
        <v>46209</v>
      </c>
      <c r="C4097" s="2" t="s">
        <v>42</v>
      </c>
      <c r="D4097" s="2" t="s">
        <v>43</v>
      </c>
      <c r="E4097" s="2" t="s">
        <v>44</v>
      </c>
      <c r="F4097" s="2" t="s">
        <v>45</v>
      </c>
      <c r="G4097" s="2" t="s">
        <v>46</v>
      </c>
      <c r="H4097" s="2" t="s">
        <v>80</v>
      </c>
      <c r="I4097" s="2" t="s">
        <v>21784</v>
      </c>
      <c r="J4097" s="2" t="s">
        <v>21785</v>
      </c>
      <c r="K4097" s="2" t="s">
        <v>75</v>
      </c>
      <c r="L4097" s="2" t="s">
        <v>531</v>
      </c>
      <c r="M4097" s="2" t="s">
        <v>532</v>
      </c>
      <c r="N4097" s="2" t="s">
        <v>21786</v>
      </c>
      <c r="O4097">
        <v>1</v>
      </c>
      <c r="P4097" s="2" t="s">
        <v>53</v>
      </c>
      <c r="Q4097">
        <v>100</v>
      </c>
      <c r="R4097">
        <v>0</v>
      </c>
      <c r="S4097" s="2" t="s">
        <v>54</v>
      </c>
      <c r="T4097" s="2" t="s">
        <v>55</v>
      </c>
      <c r="U4097" s="2" t="s">
        <v>86</v>
      </c>
      <c r="V4097" s="2"/>
      <c r="W4097">
        <v>61000</v>
      </c>
      <c r="X4097">
        <v>0</v>
      </c>
      <c r="Y4097">
        <v>0</v>
      </c>
      <c r="Z4097">
        <v>61000</v>
      </c>
      <c r="AB4097" s="2" t="s">
        <v>57</v>
      </c>
      <c r="AC4097">
        <v>24400</v>
      </c>
      <c r="AD4097">
        <v>36600</v>
      </c>
      <c r="AE4097">
        <v>111000</v>
      </c>
      <c r="AF4097">
        <v>1665</v>
      </c>
      <c r="AG4097" s="2"/>
      <c r="AH4097" s="2"/>
      <c r="AI4097" s="1"/>
      <c r="AJ4097" s="2" t="s">
        <v>87</v>
      </c>
      <c r="AK4097" s="2" t="s">
        <v>67</v>
      </c>
      <c r="AM4097" s="2" t="s">
        <v>59</v>
      </c>
      <c r="AP4097" s="2" t="s">
        <v>60</v>
      </c>
      <c r="AQ4097" s="2" t="s">
        <v>41</v>
      </c>
      <c r="AR4097">
        <v>50000</v>
      </c>
      <c r="AS4097" s="2" t="str">
        <f>_xlfn.IFNA(IF(VLOOKUP(all_resi[[#This Row],[No. Waybill]],settle_reconcile[No. Waybill],1,0)="","Recon","Recon"),"-")</f>
        <v>-</v>
      </c>
      <c r="AT4097" s="2">
        <f>all_resi[[#This Row],[Nilai COD]]-all_resi[[#This Row],[COD Fee]]-all_resi[[#This Row],[Total Biaya Setelah Diskon]]</f>
        <v>72735</v>
      </c>
      <c r="AU4097" s="2" t="str">
        <f>IF(all_resi[[#This Row],[Waktu Terima]]="","",_xlfn.DAYS(all_resi[[#This Row],[Waktu Terima]],all_resi[[#This Row],[Tanggal Pengiriman]]))</f>
        <v/>
      </c>
    </row>
    <row r="4098" spans="1:47" x14ac:dyDescent="0.25">
      <c r="A4098" s="2" t="s">
        <v>19974</v>
      </c>
      <c r="B4098" s="1">
        <v>46209</v>
      </c>
      <c r="C4098" s="2" t="s">
        <v>42</v>
      </c>
      <c r="D4098" s="2" t="s">
        <v>43</v>
      </c>
      <c r="E4098" s="2" t="s">
        <v>44</v>
      </c>
      <c r="F4098" s="2" t="s">
        <v>45</v>
      </c>
      <c r="G4098" s="2" t="s">
        <v>46</v>
      </c>
      <c r="H4098" s="2" t="s">
        <v>80</v>
      </c>
      <c r="I4098" s="2" t="s">
        <v>19975</v>
      </c>
      <c r="J4098" s="2" t="s">
        <v>21787</v>
      </c>
      <c r="K4098" s="2" t="s">
        <v>116</v>
      </c>
      <c r="L4098" s="2" t="s">
        <v>1133</v>
      </c>
      <c r="M4098" s="2" t="s">
        <v>21788</v>
      </c>
      <c r="N4098" s="2" t="s">
        <v>21789</v>
      </c>
      <c r="O4098">
        <v>1</v>
      </c>
      <c r="P4098" s="2" t="s">
        <v>53</v>
      </c>
      <c r="Q4098">
        <v>100</v>
      </c>
      <c r="R4098">
        <v>0</v>
      </c>
      <c r="S4098" s="2" t="s">
        <v>54</v>
      </c>
      <c r="T4098" s="2" t="s">
        <v>55</v>
      </c>
      <c r="U4098" s="2" t="s">
        <v>86</v>
      </c>
      <c r="V4098" s="2"/>
      <c r="W4098">
        <v>12000</v>
      </c>
      <c r="X4098">
        <v>0</v>
      </c>
      <c r="Y4098">
        <v>0</v>
      </c>
      <c r="Z4098">
        <v>12000</v>
      </c>
      <c r="AB4098" s="2" t="s">
        <v>57</v>
      </c>
      <c r="AC4098">
        <v>7000</v>
      </c>
      <c r="AD4098">
        <v>5000</v>
      </c>
      <c r="AE4098">
        <v>72500</v>
      </c>
      <c r="AF4098">
        <v>1087.5</v>
      </c>
      <c r="AG4098" s="2" t="s">
        <v>19975</v>
      </c>
      <c r="AH4098" s="2"/>
      <c r="AI4098" s="1">
        <v>46210</v>
      </c>
      <c r="AJ4098" s="2" t="s">
        <v>87</v>
      </c>
      <c r="AK4098" s="2" t="s">
        <v>58</v>
      </c>
      <c r="AM4098" s="2" t="s">
        <v>59</v>
      </c>
      <c r="AP4098" s="2" t="s">
        <v>60</v>
      </c>
      <c r="AQ4098" s="2" t="s">
        <v>41</v>
      </c>
      <c r="AR4098">
        <v>60500</v>
      </c>
      <c r="AS4098" s="2" t="str">
        <f>_xlfn.IFNA(IF(VLOOKUP(all_resi[[#This Row],[No. Waybill]],settle_reconcile[No. Waybill],1,0)="","Recon","Recon"),"-")</f>
        <v>Recon</v>
      </c>
      <c r="AT4098" s="2">
        <f>all_resi[[#This Row],[Nilai COD]]-all_resi[[#This Row],[COD Fee]]-all_resi[[#This Row],[Total Biaya Setelah Diskon]]</f>
        <v>66412.5</v>
      </c>
      <c r="AU4098" s="2">
        <f>IF(all_resi[[#This Row],[Waktu Terima]]="","",_xlfn.DAYS(all_resi[[#This Row],[Waktu Terima]],all_resi[[#This Row],[Tanggal Pengiriman]]))</f>
        <v>1</v>
      </c>
    </row>
    <row r="4099" spans="1:47" x14ac:dyDescent="0.25">
      <c r="A4099" s="2" t="s">
        <v>21790</v>
      </c>
      <c r="B4099" s="1">
        <v>46209</v>
      </c>
      <c r="C4099" s="2" t="s">
        <v>42</v>
      </c>
      <c r="D4099" s="2" t="s">
        <v>43</v>
      </c>
      <c r="E4099" s="2" t="s">
        <v>44</v>
      </c>
      <c r="F4099" s="2" t="s">
        <v>45</v>
      </c>
      <c r="G4099" s="2" t="s">
        <v>46</v>
      </c>
      <c r="H4099" s="2" t="s">
        <v>80</v>
      </c>
      <c r="I4099" s="2" t="s">
        <v>21791</v>
      </c>
      <c r="J4099" s="2" t="s">
        <v>21792</v>
      </c>
      <c r="K4099" s="2" t="s">
        <v>209</v>
      </c>
      <c r="L4099" s="2" t="s">
        <v>4261</v>
      </c>
      <c r="M4099" s="2" t="s">
        <v>11322</v>
      </c>
      <c r="N4099" s="2" t="s">
        <v>21793</v>
      </c>
      <c r="O4099">
        <v>1</v>
      </c>
      <c r="P4099" s="2" t="s">
        <v>53</v>
      </c>
      <c r="Q4099">
        <v>100</v>
      </c>
      <c r="R4099">
        <v>0</v>
      </c>
      <c r="S4099" s="2" t="s">
        <v>54</v>
      </c>
      <c r="T4099" s="2" t="s">
        <v>55</v>
      </c>
      <c r="U4099" s="2" t="s">
        <v>86</v>
      </c>
      <c r="V4099" s="2"/>
      <c r="W4099">
        <v>56000</v>
      </c>
      <c r="X4099">
        <v>0</v>
      </c>
      <c r="Y4099">
        <v>0</v>
      </c>
      <c r="Z4099">
        <v>56000</v>
      </c>
      <c r="AB4099" s="2" t="s">
        <v>57</v>
      </c>
      <c r="AC4099">
        <v>22400</v>
      </c>
      <c r="AD4099">
        <v>33600</v>
      </c>
      <c r="AE4099">
        <v>116000</v>
      </c>
      <c r="AF4099">
        <v>1740</v>
      </c>
      <c r="AG4099" s="2"/>
      <c r="AH4099" s="2"/>
      <c r="AI4099" s="1"/>
      <c r="AJ4099" s="2" t="s">
        <v>87</v>
      </c>
      <c r="AK4099" s="2" t="s">
        <v>67</v>
      </c>
      <c r="AM4099" s="2" t="s">
        <v>59</v>
      </c>
      <c r="AP4099" s="2" t="s">
        <v>60</v>
      </c>
      <c r="AQ4099" s="2" t="s">
        <v>41</v>
      </c>
      <c r="AR4099">
        <v>60000</v>
      </c>
      <c r="AS4099" s="2" t="str">
        <f>_xlfn.IFNA(IF(VLOOKUP(all_resi[[#This Row],[No. Waybill]],settle_reconcile[No. Waybill],1,0)="","Recon","Recon"),"-")</f>
        <v>-</v>
      </c>
      <c r="AT4099" s="2">
        <f>all_resi[[#This Row],[Nilai COD]]-all_resi[[#This Row],[COD Fee]]-all_resi[[#This Row],[Total Biaya Setelah Diskon]]</f>
        <v>80660</v>
      </c>
      <c r="AU4099" s="2" t="str">
        <f>IF(all_resi[[#This Row],[Waktu Terima]]="","",_xlfn.DAYS(all_resi[[#This Row],[Waktu Terima]],all_resi[[#This Row],[Tanggal Pengiriman]]))</f>
        <v/>
      </c>
    </row>
    <row r="4100" spans="1:47" x14ac:dyDescent="0.25">
      <c r="A4100" s="2" t="s">
        <v>21794</v>
      </c>
      <c r="B4100" s="1">
        <v>46209</v>
      </c>
      <c r="C4100" s="2" t="s">
        <v>42</v>
      </c>
      <c r="D4100" s="2" t="s">
        <v>43</v>
      </c>
      <c r="E4100" s="2" t="s">
        <v>44</v>
      </c>
      <c r="F4100" s="2" t="s">
        <v>45</v>
      </c>
      <c r="G4100" s="2" t="s">
        <v>46</v>
      </c>
      <c r="H4100" s="2" t="s">
        <v>80</v>
      </c>
      <c r="I4100" s="2" t="s">
        <v>21795</v>
      </c>
      <c r="J4100" s="2" t="s">
        <v>21796</v>
      </c>
      <c r="K4100" s="2" t="s">
        <v>121</v>
      </c>
      <c r="L4100" s="2" t="s">
        <v>650</v>
      </c>
      <c r="M4100" s="2" t="s">
        <v>651</v>
      </c>
      <c r="N4100" s="2" t="s">
        <v>21797</v>
      </c>
      <c r="O4100">
        <v>1</v>
      </c>
      <c r="P4100" s="2" t="s">
        <v>53</v>
      </c>
      <c r="Q4100">
        <v>100</v>
      </c>
      <c r="R4100">
        <v>0</v>
      </c>
      <c r="S4100" s="2" t="s">
        <v>54</v>
      </c>
      <c r="T4100" s="2" t="s">
        <v>55</v>
      </c>
      <c r="U4100" s="2" t="s">
        <v>19314</v>
      </c>
      <c r="V4100" s="2"/>
      <c r="W4100">
        <v>122000</v>
      </c>
      <c r="X4100">
        <v>0</v>
      </c>
      <c r="Y4100">
        <v>0</v>
      </c>
      <c r="Z4100">
        <v>122000</v>
      </c>
      <c r="AB4100" s="2" t="s">
        <v>57</v>
      </c>
      <c r="AC4100">
        <v>48800</v>
      </c>
      <c r="AD4100">
        <v>73200</v>
      </c>
      <c r="AE4100">
        <v>198000</v>
      </c>
      <c r="AF4100">
        <v>2970</v>
      </c>
      <c r="AG4100" s="2"/>
      <c r="AH4100" s="2"/>
      <c r="AI4100" s="1"/>
      <c r="AJ4100" s="2" t="s">
        <v>87</v>
      </c>
      <c r="AK4100" s="2" t="s">
        <v>67</v>
      </c>
      <c r="AM4100" s="2" t="s">
        <v>59</v>
      </c>
      <c r="AP4100" s="2" t="s">
        <v>60</v>
      </c>
      <c r="AQ4100" s="2" t="s">
        <v>41</v>
      </c>
      <c r="AR4100">
        <v>76000</v>
      </c>
      <c r="AS4100" s="2" t="str">
        <f>_xlfn.IFNA(IF(VLOOKUP(all_resi[[#This Row],[No. Waybill]],settle_reconcile[No. Waybill],1,0)="","Recon","Recon"),"-")</f>
        <v>-</v>
      </c>
      <c r="AT4100" s="2">
        <f>all_resi[[#This Row],[Nilai COD]]-all_resi[[#This Row],[COD Fee]]-all_resi[[#This Row],[Total Biaya Setelah Diskon]]</f>
        <v>121830</v>
      </c>
      <c r="AU4100" s="2" t="str">
        <f>IF(all_resi[[#This Row],[Waktu Terima]]="","",_xlfn.DAYS(all_resi[[#This Row],[Waktu Terima]],all_resi[[#This Row],[Tanggal Pengiriman]]))</f>
        <v/>
      </c>
    </row>
    <row r="4101" spans="1:47" x14ac:dyDescent="0.25">
      <c r="A4101" s="2" t="s">
        <v>21798</v>
      </c>
      <c r="B4101" s="1">
        <v>46209</v>
      </c>
      <c r="C4101" s="2" t="s">
        <v>42</v>
      </c>
      <c r="D4101" s="2" t="s">
        <v>43</v>
      </c>
      <c r="E4101" s="2" t="s">
        <v>44</v>
      </c>
      <c r="F4101" s="2" t="s">
        <v>45</v>
      </c>
      <c r="G4101" s="2" t="s">
        <v>46</v>
      </c>
      <c r="H4101" s="2" t="s">
        <v>80</v>
      </c>
      <c r="I4101" s="2" t="s">
        <v>21799</v>
      </c>
      <c r="J4101" s="2" t="s">
        <v>21800</v>
      </c>
      <c r="K4101" s="2" t="s">
        <v>49</v>
      </c>
      <c r="L4101" s="2" t="s">
        <v>800</v>
      </c>
      <c r="M4101" s="2" t="s">
        <v>21801</v>
      </c>
      <c r="N4101" s="2" t="s">
        <v>21802</v>
      </c>
      <c r="O4101">
        <v>1</v>
      </c>
      <c r="P4101" s="2" t="s">
        <v>53</v>
      </c>
      <c r="Q4101">
        <v>100</v>
      </c>
      <c r="R4101">
        <v>0</v>
      </c>
      <c r="S4101" s="2" t="s">
        <v>54</v>
      </c>
      <c r="T4101" s="2" t="s">
        <v>55</v>
      </c>
      <c r="U4101" s="2" t="s">
        <v>86</v>
      </c>
      <c r="V4101" s="2"/>
      <c r="W4101">
        <v>60000</v>
      </c>
      <c r="X4101">
        <v>0</v>
      </c>
      <c r="Y4101">
        <v>0</v>
      </c>
      <c r="Z4101">
        <v>60000</v>
      </c>
      <c r="AB4101" s="2" t="s">
        <v>57</v>
      </c>
      <c r="AC4101">
        <v>24000</v>
      </c>
      <c r="AD4101">
        <v>36000</v>
      </c>
      <c r="AE4101">
        <v>120000</v>
      </c>
      <c r="AF4101">
        <v>1800</v>
      </c>
      <c r="AG4101" s="2"/>
      <c r="AH4101" s="2"/>
      <c r="AI4101" s="1"/>
      <c r="AJ4101" s="2" t="s">
        <v>87</v>
      </c>
      <c r="AK4101" s="2" t="s">
        <v>67</v>
      </c>
      <c r="AM4101" s="2" t="s">
        <v>59</v>
      </c>
      <c r="AP4101" s="2" t="s">
        <v>60</v>
      </c>
      <c r="AQ4101" s="2" t="s">
        <v>41</v>
      </c>
      <c r="AR4101">
        <v>60000</v>
      </c>
      <c r="AS4101" s="2" t="str">
        <f>_xlfn.IFNA(IF(VLOOKUP(all_resi[[#This Row],[No. Waybill]],settle_reconcile[No. Waybill],1,0)="","Recon","Recon"),"-")</f>
        <v>-</v>
      </c>
      <c r="AT4101" s="2">
        <f>all_resi[[#This Row],[Nilai COD]]-all_resi[[#This Row],[COD Fee]]-all_resi[[#This Row],[Total Biaya Setelah Diskon]]</f>
        <v>82200</v>
      </c>
      <c r="AU4101" s="2" t="str">
        <f>IF(all_resi[[#This Row],[Waktu Terima]]="","",_xlfn.DAYS(all_resi[[#This Row],[Waktu Terima]],all_resi[[#This Row],[Tanggal Pengiriman]]))</f>
        <v/>
      </c>
    </row>
    <row r="4102" spans="1:47" x14ac:dyDescent="0.25">
      <c r="A4102" s="2" t="s">
        <v>21803</v>
      </c>
      <c r="B4102" s="1">
        <v>46209</v>
      </c>
      <c r="C4102" s="2" t="s">
        <v>42</v>
      </c>
      <c r="D4102" s="2" t="s">
        <v>43</v>
      </c>
      <c r="E4102" s="2" t="s">
        <v>44</v>
      </c>
      <c r="F4102" s="2" t="s">
        <v>45</v>
      </c>
      <c r="G4102" s="2" t="s">
        <v>46</v>
      </c>
      <c r="H4102" s="2" t="s">
        <v>80</v>
      </c>
      <c r="I4102" s="2" t="s">
        <v>21804</v>
      </c>
      <c r="J4102" s="2" t="s">
        <v>21805</v>
      </c>
      <c r="K4102" s="2" t="s">
        <v>69</v>
      </c>
      <c r="L4102" s="2" t="s">
        <v>467</v>
      </c>
      <c r="M4102" s="2" t="s">
        <v>566</v>
      </c>
      <c r="N4102" s="2" t="s">
        <v>21806</v>
      </c>
      <c r="O4102">
        <v>1</v>
      </c>
      <c r="P4102" s="2" t="s">
        <v>53</v>
      </c>
      <c r="Q4102">
        <v>100</v>
      </c>
      <c r="R4102">
        <v>0</v>
      </c>
      <c r="S4102" s="2" t="s">
        <v>54</v>
      </c>
      <c r="T4102" s="2" t="s">
        <v>55</v>
      </c>
      <c r="U4102" s="2" t="s">
        <v>86</v>
      </c>
      <c r="V4102" s="2"/>
      <c r="W4102">
        <v>38000</v>
      </c>
      <c r="X4102">
        <v>0</v>
      </c>
      <c r="Y4102">
        <v>0</v>
      </c>
      <c r="Z4102">
        <v>38000</v>
      </c>
      <c r="AB4102" s="2" t="s">
        <v>57</v>
      </c>
      <c r="AC4102">
        <v>15200</v>
      </c>
      <c r="AD4102">
        <v>22800</v>
      </c>
      <c r="AE4102">
        <v>98000</v>
      </c>
      <c r="AF4102">
        <v>1470</v>
      </c>
      <c r="AG4102" s="2"/>
      <c r="AH4102" s="2"/>
      <c r="AI4102" s="1"/>
      <c r="AJ4102" s="2" t="s">
        <v>87</v>
      </c>
      <c r="AK4102" s="2" t="s">
        <v>67</v>
      </c>
      <c r="AM4102" s="2" t="s">
        <v>59</v>
      </c>
      <c r="AP4102" s="2" t="s">
        <v>60</v>
      </c>
      <c r="AQ4102" s="2" t="s">
        <v>41</v>
      </c>
      <c r="AR4102">
        <v>60000</v>
      </c>
      <c r="AS4102" s="2" t="str">
        <f>_xlfn.IFNA(IF(VLOOKUP(all_resi[[#This Row],[No. Waybill]],settle_reconcile[No. Waybill],1,0)="","Recon","Recon"),"-")</f>
        <v>-</v>
      </c>
      <c r="AT4102" s="2">
        <f>all_resi[[#This Row],[Nilai COD]]-all_resi[[#This Row],[COD Fee]]-all_resi[[#This Row],[Total Biaya Setelah Diskon]]</f>
        <v>73730</v>
      </c>
      <c r="AU4102" s="2" t="str">
        <f>IF(all_resi[[#This Row],[Waktu Terima]]="","",_xlfn.DAYS(all_resi[[#This Row],[Waktu Terima]],all_resi[[#This Row],[Tanggal Pengiriman]]))</f>
        <v/>
      </c>
    </row>
    <row r="4103" spans="1:47" x14ac:dyDescent="0.25">
      <c r="A4103" s="2" t="s">
        <v>21807</v>
      </c>
      <c r="B4103" s="1">
        <v>46209</v>
      </c>
      <c r="C4103" s="2" t="s">
        <v>42</v>
      </c>
      <c r="D4103" s="2" t="s">
        <v>43</v>
      </c>
      <c r="E4103" s="2" t="s">
        <v>44</v>
      </c>
      <c r="F4103" s="2" t="s">
        <v>45</v>
      </c>
      <c r="G4103" s="2" t="s">
        <v>46</v>
      </c>
      <c r="H4103" s="2" t="s">
        <v>47</v>
      </c>
      <c r="I4103" s="2" t="s">
        <v>21808</v>
      </c>
      <c r="J4103" s="2" t="s">
        <v>21809</v>
      </c>
      <c r="K4103" s="2" t="s">
        <v>126</v>
      </c>
      <c r="L4103" s="2" t="s">
        <v>1743</v>
      </c>
      <c r="M4103" s="2" t="s">
        <v>1744</v>
      </c>
      <c r="N4103" s="2" t="s">
        <v>21810</v>
      </c>
      <c r="O4103">
        <v>1</v>
      </c>
      <c r="P4103" s="2" t="s">
        <v>53</v>
      </c>
      <c r="Q4103">
        <v>100</v>
      </c>
      <c r="R4103">
        <v>0</v>
      </c>
      <c r="S4103" s="2" t="s">
        <v>54</v>
      </c>
      <c r="T4103" s="2" t="s">
        <v>55</v>
      </c>
      <c r="U4103" s="2" t="s">
        <v>147</v>
      </c>
      <c r="V4103" s="2"/>
      <c r="W4103">
        <v>53000</v>
      </c>
      <c r="X4103">
        <v>0</v>
      </c>
      <c r="Y4103">
        <v>0</v>
      </c>
      <c r="Z4103">
        <v>53000</v>
      </c>
      <c r="AB4103" s="2" t="s">
        <v>57</v>
      </c>
      <c r="AC4103">
        <v>21200</v>
      </c>
      <c r="AD4103">
        <v>31800</v>
      </c>
      <c r="AE4103">
        <v>120000</v>
      </c>
      <c r="AF4103">
        <v>1800</v>
      </c>
      <c r="AG4103" s="2"/>
      <c r="AH4103" s="2"/>
      <c r="AI4103" s="1"/>
      <c r="AJ4103" s="2"/>
      <c r="AK4103" s="2" t="s">
        <v>67</v>
      </c>
      <c r="AM4103" s="2" t="s">
        <v>59</v>
      </c>
      <c r="AP4103" s="2" t="s">
        <v>60</v>
      </c>
      <c r="AQ4103" s="2" t="s">
        <v>41</v>
      </c>
      <c r="AR4103">
        <v>67000</v>
      </c>
      <c r="AS4103" s="2" t="str">
        <f>_xlfn.IFNA(IF(VLOOKUP(all_resi[[#This Row],[No. Waybill]],settle_reconcile[No. Waybill],1,0)="","Recon","Recon"),"-")</f>
        <v>-</v>
      </c>
      <c r="AT4103" s="2">
        <f>all_resi[[#This Row],[Nilai COD]]-all_resi[[#This Row],[COD Fee]]-all_resi[[#This Row],[Total Biaya Setelah Diskon]]</f>
        <v>86400</v>
      </c>
      <c r="AU4103" s="2" t="str">
        <f>IF(all_resi[[#This Row],[Waktu Terima]]="","",_xlfn.DAYS(all_resi[[#This Row],[Waktu Terima]],all_resi[[#This Row],[Tanggal Pengiriman]]))</f>
        <v/>
      </c>
    </row>
    <row r="4104" spans="1:47" x14ac:dyDescent="0.25">
      <c r="A4104" s="2" t="s">
        <v>21811</v>
      </c>
      <c r="B4104" s="1">
        <v>46209</v>
      </c>
      <c r="C4104" s="2" t="s">
        <v>42</v>
      </c>
      <c r="D4104" s="2" t="s">
        <v>43</v>
      </c>
      <c r="E4104" s="2" t="s">
        <v>44</v>
      </c>
      <c r="F4104" s="2" t="s">
        <v>45</v>
      </c>
      <c r="G4104" s="2" t="s">
        <v>46</v>
      </c>
      <c r="H4104" s="2" t="s">
        <v>47</v>
      </c>
      <c r="I4104" s="2" t="s">
        <v>21812</v>
      </c>
      <c r="J4104" s="2" t="s">
        <v>21813</v>
      </c>
      <c r="K4104" s="2" t="s">
        <v>121</v>
      </c>
      <c r="L4104" s="2" t="s">
        <v>274</v>
      </c>
      <c r="M4104" s="2" t="s">
        <v>1216</v>
      </c>
      <c r="N4104" s="2" t="s">
        <v>21814</v>
      </c>
      <c r="O4104">
        <v>1</v>
      </c>
      <c r="P4104" s="2" t="s">
        <v>53</v>
      </c>
      <c r="Q4104">
        <v>100</v>
      </c>
      <c r="R4104">
        <v>0</v>
      </c>
      <c r="S4104" s="2" t="s">
        <v>54</v>
      </c>
      <c r="T4104" s="2" t="s">
        <v>55</v>
      </c>
      <c r="U4104" s="2" t="s">
        <v>147</v>
      </c>
      <c r="V4104" s="2"/>
      <c r="W4104">
        <v>68000</v>
      </c>
      <c r="X4104">
        <v>0</v>
      </c>
      <c r="Y4104">
        <v>0</v>
      </c>
      <c r="Z4104">
        <v>68000</v>
      </c>
      <c r="AB4104" s="2" t="s">
        <v>57</v>
      </c>
      <c r="AC4104">
        <v>27200</v>
      </c>
      <c r="AD4104">
        <v>40800</v>
      </c>
      <c r="AE4104">
        <v>138000</v>
      </c>
      <c r="AF4104">
        <v>2070</v>
      </c>
      <c r="AG4104" s="2"/>
      <c r="AH4104" s="2"/>
      <c r="AI4104" s="1"/>
      <c r="AJ4104" s="2"/>
      <c r="AK4104" s="2" t="s">
        <v>67</v>
      </c>
      <c r="AM4104" s="2" t="s">
        <v>59</v>
      </c>
      <c r="AP4104" s="2" t="s">
        <v>60</v>
      </c>
      <c r="AQ4104" s="2" t="s">
        <v>41</v>
      </c>
      <c r="AR4104">
        <v>70000</v>
      </c>
      <c r="AS4104" s="2" t="str">
        <f>_xlfn.IFNA(IF(VLOOKUP(all_resi[[#This Row],[No. Waybill]],settle_reconcile[No. Waybill],1,0)="","Recon","Recon"),"-")</f>
        <v>-</v>
      </c>
      <c r="AT4104" s="2">
        <f>all_resi[[#This Row],[Nilai COD]]-all_resi[[#This Row],[COD Fee]]-all_resi[[#This Row],[Total Biaya Setelah Diskon]]</f>
        <v>95130</v>
      </c>
      <c r="AU4104" s="2" t="str">
        <f>IF(all_resi[[#This Row],[Waktu Terima]]="","",_xlfn.DAYS(all_resi[[#This Row],[Waktu Terima]],all_resi[[#This Row],[Tanggal Pengiriman]]))</f>
        <v/>
      </c>
    </row>
    <row r="4105" spans="1:47" x14ac:dyDescent="0.25">
      <c r="A4105" s="2" t="s">
        <v>21815</v>
      </c>
      <c r="B4105" s="1">
        <v>46209</v>
      </c>
      <c r="C4105" s="2" t="s">
        <v>42</v>
      </c>
      <c r="D4105" s="2" t="s">
        <v>43</v>
      </c>
      <c r="E4105" s="2" t="s">
        <v>44</v>
      </c>
      <c r="F4105" s="2" t="s">
        <v>45</v>
      </c>
      <c r="G4105" s="2" t="s">
        <v>46</v>
      </c>
      <c r="H4105" s="2" t="s">
        <v>80</v>
      </c>
      <c r="I4105" s="2" t="s">
        <v>21816</v>
      </c>
      <c r="J4105" s="2" t="s">
        <v>21817</v>
      </c>
      <c r="K4105" s="2" t="s">
        <v>106</v>
      </c>
      <c r="L4105" s="2" t="s">
        <v>1626</v>
      </c>
      <c r="M4105" s="2" t="s">
        <v>21818</v>
      </c>
      <c r="N4105" s="2" t="s">
        <v>21819</v>
      </c>
      <c r="O4105">
        <v>1</v>
      </c>
      <c r="P4105" s="2" t="s">
        <v>53</v>
      </c>
      <c r="Q4105">
        <v>100</v>
      </c>
      <c r="R4105">
        <v>0</v>
      </c>
      <c r="S4105" s="2" t="s">
        <v>54</v>
      </c>
      <c r="T4105" s="2" t="s">
        <v>55</v>
      </c>
      <c r="U4105" s="2" t="s">
        <v>86</v>
      </c>
      <c r="V4105" s="2"/>
      <c r="W4105">
        <v>43000</v>
      </c>
      <c r="X4105">
        <v>0</v>
      </c>
      <c r="Y4105">
        <v>0</v>
      </c>
      <c r="Z4105">
        <v>43000</v>
      </c>
      <c r="AB4105" s="2" t="s">
        <v>57</v>
      </c>
      <c r="AC4105">
        <v>17200</v>
      </c>
      <c r="AD4105">
        <v>25800</v>
      </c>
      <c r="AE4105">
        <v>79000</v>
      </c>
      <c r="AF4105">
        <v>1185</v>
      </c>
      <c r="AG4105" s="2"/>
      <c r="AH4105" s="2"/>
      <c r="AI4105" s="1"/>
      <c r="AJ4105" s="2" t="s">
        <v>87</v>
      </c>
      <c r="AK4105" s="2" t="s">
        <v>67</v>
      </c>
      <c r="AM4105" s="2" t="s">
        <v>59</v>
      </c>
      <c r="AP4105" s="2" t="s">
        <v>60</v>
      </c>
      <c r="AQ4105" s="2" t="s">
        <v>41</v>
      </c>
      <c r="AR4105">
        <v>36000</v>
      </c>
      <c r="AS4105" s="2" t="str">
        <f>_xlfn.IFNA(IF(VLOOKUP(all_resi[[#This Row],[No. Waybill]],settle_reconcile[No. Waybill],1,0)="","Recon","Recon"),"-")</f>
        <v>-</v>
      </c>
      <c r="AT4105" s="2">
        <f>all_resi[[#This Row],[Nilai COD]]-all_resi[[#This Row],[COD Fee]]-all_resi[[#This Row],[Total Biaya Setelah Diskon]]</f>
        <v>52015</v>
      </c>
      <c r="AU4105" s="2" t="str">
        <f>IF(all_resi[[#This Row],[Waktu Terima]]="","",_xlfn.DAYS(all_resi[[#This Row],[Waktu Terima]],all_resi[[#This Row],[Tanggal Pengiriman]]))</f>
        <v/>
      </c>
    </row>
    <row r="4106" spans="1:47" x14ac:dyDescent="0.25">
      <c r="A4106" s="2" t="s">
        <v>21820</v>
      </c>
      <c r="B4106" s="1">
        <v>46209</v>
      </c>
      <c r="C4106" s="2" t="s">
        <v>42</v>
      </c>
      <c r="D4106" s="2" t="s">
        <v>43</v>
      </c>
      <c r="E4106" s="2" t="s">
        <v>44</v>
      </c>
      <c r="F4106" s="2" t="s">
        <v>45</v>
      </c>
      <c r="G4106" s="2" t="s">
        <v>46</v>
      </c>
      <c r="H4106" s="2" t="s">
        <v>47</v>
      </c>
      <c r="I4106" s="2" t="s">
        <v>21821</v>
      </c>
      <c r="J4106" s="2" t="s">
        <v>21822</v>
      </c>
      <c r="K4106" s="2" t="s">
        <v>171</v>
      </c>
      <c r="L4106" s="2" t="s">
        <v>172</v>
      </c>
      <c r="M4106" s="2" t="s">
        <v>654</v>
      </c>
      <c r="N4106" s="2" t="s">
        <v>21823</v>
      </c>
      <c r="O4106">
        <v>1</v>
      </c>
      <c r="P4106" s="2" t="s">
        <v>53</v>
      </c>
      <c r="Q4106">
        <v>100</v>
      </c>
      <c r="R4106">
        <v>0</v>
      </c>
      <c r="S4106" s="2" t="s">
        <v>54</v>
      </c>
      <c r="T4106" s="2" t="s">
        <v>55</v>
      </c>
      <c r="U4106" s="2" t="s">
        <v>225</v>
      </c>
      <c r="V4106" s="2"/>
      <c r="W4106">
        <v>30000</v>
      </c>
      <c r="X4106">
        <v>0</v>
      </c>
      <c r="Y4106">
        <v>0</v>
      </c>
      <c r="Z4106">
        <v>30000</v>
      </c>
      <c r="AB4106" s="2" t="s">
        <v>57</v>
      </c>
      <c r="AC4106">
        <v>12000</v>
      </c>
      <c r="AD4106">
        <v>18000</v>
      </c>
      <c r="AE4106">
        <v>134000</v>
      </c>
      <c r="AF4106">
        <v>2010</v>
      </c>
      <c r="AG4106" s="2"/>
      <c r="AH4106" s="2"/>
      <c r="AI4106" s="1"/>
      <c r="AJ4106" s="2"/>
      <c r="AK4106" s="2" t="s">
        <v>67</v>
      </c>
      <c r="AM4106" s="2" t="s">
        <v>59</v>
      </c>
      <c r="AP4106" s="2" t="s">
        <v>60</v>
      </c>
      <c r="AQ4106" s="2" t="s">
        <v>41</v>
      </c>
      <c r="AR4106">
        <v>104000</v>
      </c>
      <c r="AS4106" s="2" t="str">
        <f>_xlfn.IFNA(IF(VLOOKUP(all_resi[[#This Row],[No. Waybill]],settle_reconcile[No. Waybill],1,0)="","Recon","Recon"),"-")</f>
        <v>-</v>
      </c>
      <c r="AT4106" s="2">
        <f>all_resi[[#This Row],[Nilai COD]]-all_resi[[#This Row],[COD Fee]]-all_resi[[#This Row],[Total Biaya Setelah Diskon]]</f>
        <v>113990</v>
      </c>
      <c r="AU4106" s="2" t="str">
        <f>IF(all_resi[[#This Row],[Waktu Terima]]="","",_xlfn.DAYS(all_resi[[#This Row],[Waktu Terima]],all_resi[[#This Row],[Tanggal Pengiriman]]))</f>
        <v/>
      </c>
    </row>
    <row r="4107" spans="1:47" x14ac:dyDescent="0.25">
      <c r="A4107" s="2" t="s">
        <v>21824</v>
      </c>
      <c r="B4107" s="1">
        <v>46209</v>
      </c>
      <c r="C4107" s="2" t="s">
        <v>42</v>
      </c>
      <c r="D4107" s="2" t="s">
        <v>43</v>
      </c>
      <c r="E4107" s="2" t="s">
        <v>44</v>
      </c>
      <c r="F4107" s="2" t="s">
        <v>45</v>
      </c>
      <c r="G4107" s="2" t="s">
        <v>46</v>
      </c>
      <c r="H4107" s="2" t="s">
        <v>80</v>
      </c>
      <c r="I4107" s="2" t="s">
        <v>21825</v>
      </c>
      <c r="J4107" s="2" t="s">
        <v>21826</v>
      </c>
      <c r="K4107" s="2" t="s">
        <v>143</v>
      </c>
      <c r="L4107" s="2" t="s">
        <v>8644</v>
      </c>
      <c r="M4107" s="2" t="s">
        <v>21827</v>
      </c>
      <c r="N4107" s="2" t="s">
        <v>21828</v>
      </c>
      <c r="O4107">
        <v>1</v>
      </c>
      <c r="P4107" s="2" t="s">
        <v>53</v>
      </c>
      <c r="Q4107">
        <v>100</v>
      </c>
      <c r="R4107">
        <v>0</v>
      </c>
      <c r="S4107" s="2" t="s">
        <v>54</v>
      </c>
      <c r="T4107" s="2" t="s">
        <v>55</v>
      </c>
      <c r="U4107" s="2" t="s">
        <v>86</v>
      </c>
      <c r="V4107" s="2"/>
      <c r="W4107">
        <v>26000</v>
      </c>
      <c r="X4107">
        <v>0</v>
      </c>
      <c r="Y4107">
        <v>0</v>
      </c>
      <c r="Z4107">
        <v>26000</v>
      </c>
      <c r="AB4107" s="2" t="s">
        <v>57</v>
      </c>
      <c r="AC4107">
        <v>19000</v>
      </c>
      <c r="AD4107">
        <v>7000</v>
      </c>
      <c r="AE4107">
        <v>84000</v>
      </c>
      <c r="AF4107">
        <v>1260</v>
      </c>
      <c r="AG4107" s="2" t="s">
        <v>21825</v>
      </c>
      <c r="AH4107" s="2"/>
      <c r="AI4107" s="1">
        <v>46212</v>
      </c>
      <c r="AJ4107" s="2" t="s">
        <v>87</v>
      </c>
      <c r="AK4107" s="2" t="s">
        <v>58</v>
      </c>
      <c r="AM4107" s="2" t="s">
        <v>59</v>
      </c>
      <c r="AP4107" s="2" t="s">
        <v>60</v>
      </c>
      <c r="AQ4107" s="2" t="s">
        <v>41</v>
      </c>
      <c r="AR4107">
        <v>58000</v>
      </c>
      <c r="AS4107" s="2" t="str">
        <f>_xlfn.IFNA(IF(VLOOKUP(all_resi[[#This Row],[No. Waybill]],settle_reconcile[No. Waybill],1,0)="","Recon","Recon"),"-")</f>
        <v>-</v>
      </c>
      <c r="AT4107" s="2">
        <f>all_resi[[#This Row],[Nilai COD]]-all_resi[[#This Row],[COD Fee]]-all_resi[[#This Row],[Total Biaya Setelah Diskon]]</f>
        <v>75740</v>
      </c>
      <c r="AU4107" s="2">
        <f>IF(all_resi[[#This Row],[Waktu Terima]]="","",_xlfn.DAYS(all_resi[[#This Row],[Waktu Terima]],all_resi[[#This Row],[Tanggal Pengiriman]]))</f>
        <v>3</v>
      </c>
    </row>
    <row r="4108" spans="1:47" x14ac:dyDescent="0.25">
      <c r="A4108" s="2" t="s">
        <v>21829</v>
      </c>
      <c r="B4108" s="1">
        <v>46209</v>
      </c>
      <c r="C4108" s="2" t="s">
        <v>42</v>
      </c>
      <c r="D4108" s="2" t="s">
        <v>43</v>
      </c>
      <c r="E4108" s="2" t="s">
        <v>44</v>
      </c>
      <c r="F4108" s="2" t="s">
        <v>45</v>
      </c>
      <c r="G4108" s="2" t="s">
        <v>46</v>
      </c>
      <c r="H4108" s="2" t="s">
        <v>80</v>
      </c>
      <c r="I4108" s="2" t="s">
        <v>21830</v>
      </c>
      <c r="J4108" s="2" t="s">
        <v>21831</v>
      </c>
      <c r="K4108" s="2" t="s">
        <v>82</v>
      </c>
      <c r="L4108" s="2" t="s">
        <v>1029</v>
      </c>
      <c r="M4108" s="2" t="s">
        <v>7936</v>
      </c>
      <c r="N4108" s="2" t="s">
        <v>21832</v>
      </c>
      <c r="O4108">
        <v>1</v>
      </c>
      <c r="P4108" s="2" t="s">
        <v>53</v>
      </c>
      <c r="Q4108">
        <v>100</v>
      </c>
      <c r="R4108">
        <v>0</v>
      </c>
      <c r="S4108" s="2" t="s">
        <v>54</v>
      </c>
      <c r="T4108" s="2" t="s">
        <v>55</v>
      </c>
      <c r="U4108" s="2" t="s">
        <v>19314</v>
      </c>
      <c r="V4108" s="2"/>
      <c r="W4108">
        <v>71000</v>
      </c>
      <c r="X4108">
        <v>0</v>
      </c>
      <c r="Y4108">
        <v>0</v>
      </c>
      <c r="Z4108">
        <v>71000</v>
      </c>
      <c r="AB4108" s="2" t="s">
        <v>57</v>
      </c>
      <c r="AC4108">
        <v>28400</v>
      </c>
      <c r="AD4108">
        <v>42600</v>
      </c>
      <c r="AE4108">
        <v>141000</v>
      </c>
      <c r="AF4108">
        <v>2115</v>
      </c>
      <c r="AG4108" s="2"/>
      <c r="AH4108" s="2"/>
      <c r="AI4108" s="1"/>
      <c r="AJ4108" s="2" t="s">
        <v>87</v>
      </c>
      <c r="AK4108" s="2" t="s">
        <v>67</v>
      </c>
      <c r="AM4108" s="2" t="s">
        <v>59</v>
      </c>
      <c r="AP4108" s="2" t="s">
        <v>60</v>
      </c>
      <c r="AQ4108" s="2" t="s">
        <v>41</v>
      </c>
      <c r="AR4108">
        <v>70000</v>
      </c>
      <c r="AS4108" s="2" t="str">
        <f>_xlfn.IFNA(IF(VLOOKUP(all_resi[[#This Row],[No. Waybill]],settle_reconcile[No. Waybill],1,0)="","Recon","Recon"),"-")</f>
        <v>-</v>
      </c>
      <c r="AT4108" s="2">
        <f>all_resi[[#This Row],[Nilai COD]]-all_resi[[#This Row],[COD Fee]]-all_resi[[#This Row],[Total Biaya Setelah Diskon]]</f>
        <v>96285</v>
      </c>
      <c r="AU4108" s="2" t="str">
        <f>IF(all_resi[[#This Row],[Waktu Terima]]="","",_xlfn.DAYS(all_resi[[#This Row],[Waktu Terima]],all_resi[[#This Row],[Tanggal Pengiriman]]))</f>
        <v/>
      </c>
    </row>
    <row r="4109" spans="1:47" x14ac:dyDescent="0.25">
      <c r="A4109" s="2" t="s">
        <v>21833</v>
      </c>
      <c r="B4109" s="1">
        <v>46209</v>
      </c>
      <c r="C4109" s="2" t="s">
        <v>42</v>
      </c>
      <c r="D4109" s="2" t="s">
        <v>43</v>
      </c>
      <c r="E4109" s="2" t="s">
        <v>44</v>
      </c>
      <c r="F4109" s="2" t="s">
        <v>45</v>
      </c>
      <c r="G4109" s="2" t="s">
        <v>46</v>
      </c>
      <c r="H4109" s="2" t="s">
        <v>80</v>
      </c>
      <c r="I4109" s="2" t="s">
        <v>21834</v>
      </c>
      <c r="J4109" s="2" t="s">
        <v>21835</v>
      </c>
      <c r="K4109" s="2" t="s">
        <v>121</v>
      </c>
      <c r="L4109" s="2" t="s">
        <v>3949</v>
      </c>
      <c r="M4109" s="2" t="s">
        <v>21836</v>
      </c>
      <c r="N4109" s="2" t="s">
        <v>21837</v>
      </c>
      <c r="O4109">
        <v>1</v>
      </c>
      <c r="P4109" s="2" t="s">
        <v>53</v>
      </c>
      <c r="Q4109">
        <v>100</v>
      </c>
      <c r="R4109">
        <v>0</v>
      </c>
      <c r="S4109" s="2" t="s">
        <v>54</v>
      </c>
      <c r="T4109" s="2" t="s">
        <v>55</v>
      </c>
      <c r="U4109" s="2" t="s">
        <v>154</v>
      </c>
      <c r="V4109" s="2"/>
      <c r="W4109">
        <v>85000</v>
      </c>
      <c r="X4109">
        <v>0</v>
      </c>
      <c r="Y4109">
        <v>0</v>
      </c>
      <c r="Z4109">
        <v>85000</v>
      </c>
      <c r="AB4109" s="2" t="s">
        <v>57</v>
      </c>
      <c r="AC4109">
        <v>34000</v>
      </c>
      <c r="AD4109">
        <v>51000</v>
      </c>
      <c r="AE4109">
        <v>185000</v>
      </c>
      <c r="AF4109">
        <v>2775</v>
      </c>
      <c r="AG4109" s="2"/>
      <c r="AH4109" s="2"/>
      <c r="AI4109" s="1"/>
      <c r="AJ4109" s="2" t="s">
        <v>87</v>
      </c>
      <c r="AK4109" s="2" t="s">
        <v>67</v>
      </c>
      <c r="AM4109" s="2" t="s">
        <v>59</v>
      </c>
      <c r="AP4109" s="2" t="s">
        <v>60</v>
      </c>
      <c r="AQ4109" s="2" t="s">
        <v>41</v>
      </c>
      <c r="AR4109">
        <v>100000</v>
      </c>
      <c r="AS4109" s="2" t="str">
        <f>_xlfn.IFNA(IF(VLOOKUP(all_resi[[#This Row],[No. Waybill]],settle_reconcile[No. Waybill],1,0)="","Recon","Recon"),"-")</f>
        <v>-</v>
      </c>
      <c r="AT4109" s="2">
        <f>all_resi[[#This Row],[Nilai COD]]-all_resi[[#This Row],[COD Fee]]-all_resi[[#This Row],[Total Biaya Setelah Diskon]]</f>
        <v>131225</v>
      </c>
      <c r="AU4109" s="2" t="str">
        <f>IF(all_resi[[#This Row],[Waktu Terima]]="","",_xlfn.DAYS(all_resi[[#This Row],[Waktu Terima]],all_resi[[#This Row],[Tanggal Pengiriman]]))</f>
        <v/>
      </c>
    </row>
    <row r="4110" spans="1:47" x14ac:dyDescent="0.25">
      <c r="A4110" s="2" t="s">
        <v>21838</v>
      </c>
      <c r="B4110" s="1">
        <v>46209</v>
      </c>
      <c r="C4110" s="2" t="s">
        <v>42</v>
      </c>
      <c r="D4110" s="2" t="s">
        <v>43</v>
      </c>
      <c r="E4110" s="2" t="s">
        <v>44</v>
      </c>
      <c r="F4110" s="2" t="s">
        <v>45</v>
      </c>
      <c r="G4110" s="2" t="s">
        <v>46</v>
      </c>
      <c r="H4110" s="2" t="s">
        <v>80</v>
      </c>
      <c r="I4110" s="2" t="s">
        <v>21839</v>
      </c>
      <c r="J4110" s="2" t="s">
        <v>21840</v>
      </c>
      <c r="K4110" s="2" t="s">
        <v>116</v>
      </c>
      <c r="L4110" s="2" t="s">
        <v>830</v>
      </c>
      <c r="M4110" s="2" t="s">
        <v>831</v>
      </c>
      <c r="N4110" s="2" t="s">
        <v>21841</v>
      </c>
      <c r="O4110">
        <v>1</v>
      </c>
      <c r="P4110" s="2" t="s">
        <v>53</v>
      </c>
      <c r="Q4110">
        <v>100</v>
      </c>
      <c r="R4110">
        <v>0</v>
      </c>
      <c r="S4110" s="2" t="s">
        <v>54</v>
      </c>
      <c r="T4110" s="2" t="s">
        <v>55</v>
      </c>
      <c r="U4110" s="2" t="s">
        <v>19314</v>
      </c>
      <c r="V4110" s="2"/>
      <c r="W4110">
        <v>15000</v>
      </c>
      <c r="X4110">
        <v>0</v>
      </c>
      <c r="Y4110">
        <v>0</v>
      </c>
      <c r="Z4110">
        <v>15000</v>
      </c>
      <c r="AB4110" s="2" t="s">
        <v>57</v>
      </c>
      <c r="AC4110">
        <v>9000</v>
      </c>
      <c r="AD4110">
        <v>6000</v>
      </c>
      <c r="AE4110">
        <v>93000</v>
      </c>
      <c r="AF4110">
        <v>1395</v>
      </c>
      <c r="AG4110" s="2"/>
      <c r="AH4110" s="2"/>
      <c r="AI4110" s="1"/>
      <c r="AJ4110" s="2" t="s">
        <v>87</v>
      </c>
      <c r="AK4110" s="2" t="s">
        <v>67</v>
      </c>
      <c r="AM4110" s="2" t="s">
        <v>59</v>
      </c>
      <c r="AP4110" s="2" t="s">
        <v>60</v>
      </c>
      <c r="AQ4110" s="2" t="s">
        <v>41</v>
      </c>
      <c r="AR4110">
        <v>78000</v>
      </c>
      <c r="AS4110" s="2" t="str">
        <f>_xlfn.IFNA(IF(VLOOKUP(all_resi[[#This Row],[No. Waybill]],settle_reconcile[No. Waybill],1,0)="","Recon","Recon"),"-")</f>
        <v>-</v>
      </c>
      <c r="AT4110" s="2">
        <f>all_resi[[#This Row],[Nilai COD]]-all_resi[[#This Row],[COD Fee]]-all_resi[[#This Row],[Total Biaya Setelah Diskon]]</f>
        <v>85605</v>
      </c>
      <c r="AU4110" s="2" t="str">
        <f>IF(all_resi[[#This Row],[Waktu Terima]]="","",_xlfn.DAYS(all_resi[[#This Row],[Waktu Terima]],all_resi[[#This Row],[Tanggal Pengiriman]]))</f>
        <v/>
      </c>
    </row>
    <row r="4111" spans="1:47" x14ac:dyDescent="0.25">
      <c r="A4111" s="2" t="s">
        <v>21842</v>
      </c>
      <c r="B4111" s="1">
        <v>46209</v>
      </c>
      <c r="C4111" s="2" t="s">
        <v>42</v>
      </c>
      <c r="D4111" s="2" t="s">
        <v>43</v>
      </c>
      <c r="E4111" s="2" t="s">
        <v>44</v>
      </c>
      <c r="F4111" s="2" t="s">
        <v>45</v>
      </c>
      <c r="G4111" s="2" t="s">
        <v>46</v>
      </c>
      <c r="H4111" s="2" t="s">
        <v>47</v>
      </c>
      <c r="I4111" s="2" t="s">
        <v>21843</v>
      </c>
      <c r="J4111" s="2" t="s">
        <v>21844</v>
      </c>
      <c r="K4111" s="2" t="s">
        <v>595</v>
      </c>
      <c r="L4111" s="2" t="s">
        <v>780</v>
      </c>
      <c r="M4111" s="2" t="s">
        <v>4857</v>
      </c>
      <c r="N4111" s="2" t="s">
        <v>21845</v>
      </c>
      <c r="O4111">
        <v>1</v>
      </c>
      <c r="P4111" s="2" t="s">
        <v>53</v>
      </c>
      <c r="Q4111">
        <v>100</v>
      </c>
      <c r="R4111">
        <v>0</v>
      </c>
      <c r="S4111" s="2" t="s">
        <v>54</v>
      </c>
      <c r="T4111" s="2" t="s">
        <v>55</v>
      </c>
      <c r="U4111" s="2" t="s">
        <v>21846</v>
      </c>
      <c r="V4111" s="2"/>
      <c r="W4111">
        <v>109000</v>
      </c>
      <c r="X4111">
        <v>0</v>
      </c>
      <c r="Y4111">
        <v>0</v>
      </c>
      <c r="Z4111">
        <v>109000</v>
      </c>
      <c r="AB4111" s="2" t="s">
        <v>57</v>
      </c>
      <c r="AC4111">
        <v>43600</v>
      </c>
      <c r="AD4111">
        <v>65400</v>
      </c>
      <c r="AE4111">
        <v>205000</v>
      </c>
      <c r="AF4111">
        <v>3075</v>
      </c>
      <c r="AG4111" s="2"/>
      <c r="AH4111" s="2"/>
      <c r="AI4111" s="1"/>
      <c r="AJ4111" s="2" t="s">
        <v>21847</v>
      </c>
      <c r="AK4111" s="2" t="s">
        <v>67</v>
      </c>
      <c r="AM4111" s="2" t="s">
        <v>59</v>
      </c>
      <c r="AP4111" s="2" t="s">
        <v>60</v>
      </c>
      <c r="AQ4111" s="2" t="s">
        <v>41</v>
      </c>
      <c r="AR4111">
        <v>96000</v>
      </c>
      <c r="AS4111" s="2" t="str">
        <f>_xlfn.IFNA(IF(VLOOKUP(all_resi[[#This Row],[No. Waybill]],settle_reconcile[No. Waybill],1,0)="","Recon","Recon"),"-")</f>
        <v>-</v>
      </c>
      <c r="AT4111" s="2">
        <f>all_resi[[#This Row],[Nilai COD]]-all_resi[[#This Row],[COD Fee]]-all_resi[[#This Row],[Total Biaya Setelah Diskon]]</f>
        <v>136525</v>
      </c>
      <c r="AU4111" s="2" t="str">
        <f>IF(all_resi[[#This Row],[Waktu Terima]]="","",_xlfn.DAYS(all_resi[[#This Row],[Waktu Terima]],all_resi[[#This Row],[Tanggal Pengiriman]]))</f>
        <v/>
      </c>
    </row>
    <row r="4112" spans="1:47" x14ac:dyDescent="0.25">
      <c r="A4112" s="2" t="s">
        <v>21848</v>
      </c>
      <c r="B4112" s="1">
        <v>46209</v>
      </c>
      <c r="C4112" s="2" t="s">
        <v>42</v>
      </c>
      <c r="D4112" s="2" t="s">
        <v>43</v>
      </c>
      <c r="E4112" s="2" t="s">
        <v>44</v>
      </c>
      <c r="F4112" s="2" t="s">
        <v>45</v>
      </c>
      <c r="G4112" s="2" t="s">
        <v>46</v>
      </c>
      <c r="H4112" s="2" t="s">
        <v>80</v>
      </c>
      <c r="I4112" s="2" t="s">
        <v>21849</v>
      </c>
      <c r="J4112" s="2" t="s">
        <v>21850</v>
      </c>
      <c r="K4112" s="2" t="s">
        <v>437</v>
      </c>
      <c r="L4112" s="2" t="s">
        <v>920</v>
      </c>
      <c r="M4112" s="2" t="s">
        <v>921</v>
      </c>
      <c r="N4112" s="2" t="s">
        <v>21851</v>
      </c>
      <c r="O4112">
        <v>1</v>
      </c>
      <c r="P4112" s="2" t="s">
        <v>53</v>
      </c>
      <c r="Q4112">
        <v>100</v>
      </c>
      <c r="R4112">
        <v>0</v>
      </c>
      <c r="S4112" s="2" t="s">
        <v>54</v>
      </c>
      <c r="T4112" s="2" t="s">
        <v>55</v>
      </c>
      <c r="U4112" s="2" t="s">
        <v>86</v>
      </c>
      <c r="V4112" s="2"/>
      <c r="W4112">
        <v>50000</v>
      </c>
      <c r="X4112">
        <v>0</v>
      </c>
      <c r="Y4112">
        <v>0</v>
      </c>
      <c r="Z4112">
        <v>50000</v>
      </c>
      <c r="AB4112" s="2" t="s">
        <v>57</v>
      </c>
      <c r="AC4112">
        <v>20000</v>
      </c>
      <c r="AD4112">
        <v>30000</v>
      </c>
      <c r="AE4112">
        <v>105000</v>
      </c>
      <c r="AF4112">
        <v>1575</v>
      </c>
      <c r="AG4112" s="2"/>
      <c r="AH4112" s="2"/>
      <c r="AI4112" s="1"/>
      <c r="AJ4112" s="2" t="s">
        <v>87</v>
      </c>
      <c r="AK4112" s="2" t="s">
        <v>67</v>
      </c>
      <c r="AM4112" s="2" t="s">
        <v>59</v>
      </c>
      <c r="AP4112" s="2" t="s">
        <v>60</v>
      </c>
      <c r="AQ4112" s="2" t="s">
        <v>41</v>
      </c>
      <c r="AR4112">
        <v>55000</v>
      </c>
      <c r="AS4112" s="2" t="str">
        <f>_xlfn.IFNA(IF(VLOOKUP(all_resi[[#This Row],[No. Waybill]],settle_reconcile[No. Waybill],1,0)="","Recon","Recon"),"-")</f>
        <v>-</v>
      </c>
      <c r="AT4112" s="2">
        <f>all_resi[[#This Row],[Nilai COD]]-all_resi[[#This Row],[COD Fee]]-all_resi[[#This Row],[Total Biaya Setelah Diskon]]</f>
        <v>73425</v>
      </c>
      <c r="AU4112" s="2" t="str">
        <f>IF(all_resi[[#This Row],[Waktu Terima]]="","",_xlfn.DAYS(all_resi[[#This Row],[Waktu Terima]],all_resi[[#This Row],[Tanggal Pengiriman]]))</f>
        <v/>
      </c>
    </row>
    <row r="4113" spans="1:47" x14ac:dyDescent="0.25">
      <c r="A4113" s="2" t="s">
        <v>19954</v>
      </c>
      <c r="B4113" s="1">
        <v>46209</v>
      </c>
      <c r="C4113" s="2" t="s">
        <v>42</v>
      </c>
      <c r="D4113" s="2" t="s">
        <v>43</v>
      </c>
      <c r="E4113" s="2" t="s">
        <v>44</v>
      </c>
      <c r="F4113" s="2" t="s">
        <v>45</v>
      </c>
      <c r="G4113" s="2" t="s">
        <v>46</v>
      </c>
      <c r="H4113" s="2" t="s">
        <v>47</v>
      </c>
      <c r="I4113" s="2" t="s">
        <v>19955</v>
      </c>
      <c r="J4113" s="2" t="s">
        <v>21852</v>
      </c>
      <c r="K4113" s="2" t="s">
        <v>116</v>
      </c>
      <c r="L4113" s="2" t="s">
        <v>2163</v>
      </c>
      <c r="M4113" s="2" t="s">
        <v>21853</v>
      </c>
      <c r="N4113" s="2" t="s">
        <v>21854</v>
      </c>
      <c r="O4113">
        <v>1</v>
      </c>
      <c r="P4113" s="2" t="s">
        <v>53</v>
      </c>
      <c r="Q4113">
        <v>100</v>
      </c>
      <c r="R4113">
        <v>0</v>
      </c>
      <c r="S4113" s="2" t="s">
        <v>54</v>
      </c>
      <c r="T4113" s="2" t="s">
        <v>55</v>
      </c>
      <c r="U4113" s="2" t="s">
        <v>147</v>
      </c>
      <c r="V4113" s="2"/>
      <c r="W4113">
        <v>15000</v>
      </c>
      <c r="X4113">
        <v>0</v>
      </c>
      <c r="Y4113">
        <v>0</v>
      </c>
      <c r="Z4113">
        <v>15000</v>
      </c>
      <c r="AB4113" s="2" t="s">
        <v>57</v>
      </c>
      <c r="AC4113">
        <v>9000</v>
      </c>
      <c r="AD4113">
        <v>6000</v>
      </c>
      <c r="AE4113">
        <v>85000</v>
      </c>
      <c r="AF4113">
        <v>1275</v>
      </c>
      <c r="AG4113" s="2" t="s">
        <v>19955</v>
      </c>
      <c r="AH4113" s="2"/>
      <c r="AI4113" s="1">
        <v>46210</v>
      </c>
      <c r="AJ4113" s="2"/>
      <c r="AK4113" s="2" t="s">
        <v>58</v>
      </c>
      <c r="AM4113" s="2" t="s">
        <v>59</v>
      </c>
      <c r="AP4113" s="2" t="s">
        <v>60</v>
      </c>
      <c r="AQ4113" s="2" t="s">
        <v>41</v>
      </c>
      <c r="AR4113">
        <v>70000</v>
      </c>
      <c r="AS4113" s="2" t="str">
        <f>_xlfn.IFNA(IF(VLOOKUP(all_resi[[#This Row],[No. Waybill]],settle_reconcile[No. Waybill],1,0)="","Recon","Recon"),"-")</f>
        <v>Recon</v>
      </c>
      <c r="AT4113" s="2">
        <f>all_resi[[#This Row],[Nilai COD]]-all_resi[[#This Row],[COD Fee]]-all_resi[[#This Row],[Total Biaya Setelah Diskon]]</f>
        <v>77725</v>
      </c>
      <c r="AU4113" s="2">
        <f>IF(all_resi[[#This Row],[Waktu Terima]]="","",_xlfn.DAYS(all_resi[[#This Row],[Waktu Terima]],all_resi[[#This Row],[Tanggal Pengiriman]]))</f>
        <v>1</v>
      </c>
    </row>
    <row r="4114" spans="1:47" x14ac:dyDescent="0.25">
      <c r="A4114" s="2" t="s">
        <v>21855</v>
      </c>
      <c r="B4114" s="1">
        <v>46209</v>
      </c>
      <c r="C4114" s="2" t="s">
        <v>42</v>
      </c>
      <c r="D4114" s="2" t="s">
        <v>43</v>
      </c>
      <c r="E4114" s="2" t="s">
        <v>44</v>
      </c>
      <c r="F4114" s="2" t="s">
        <v>45</v>
      </c>
      <c r="G4114" s="2" t="s">
        <v>46</v>
      </c>
      <c r="H4114" s="2" t="s">
        <v>80</v>
      </c>
      <c r="I4114" s="2" t="s">
        <v>21856</v>
      </c>
      <c r="J4114" s="2" t="s">
        <v>21857</v>
      </c>
      <c r="K4114" s="2" t="s">
        <v>69</v>
      </c>
      <c r="L4114" s="2" t="s">
        <v>294</v>
      </c>
      <c r="M4114" s="2" t="s">
        <v>523</v>
      </c>
      <c r="N4114" s="2" t="s">
        <v>21858</v>
      </c>
      <c r="O4114">
        <v>1</v>
      </c>
      <c r="P4114" s="2" t="s">
        <v>53</v>
      </c>
      <c r="Q4114">
        <v>100</v>
      </c>
      <c r="R4114">
        <v>0</v>
      </c>
      <c r="S4114" s="2" t="s">
        <v>54</v>
      </c>
      <c r="T4114" s="2" t="s">
        <v>55</v>
      </c>
      <c r="U4114" s="2" t="s">
        <v>86</v>
      </c>
      <c r="V4114" s="2"/>
      <c r="W4114">
        <v>54000</v>
      </c>
      <c r="X4114">
        <v>0</v>
      </c>
      <c r="Y4114">
        <v>0</v>
      </c>
      <c r="Z4114">
        <v>54000</v>
      </c>
      <c r="AB4114" s="2" t="s">
        <v>57</v>
      </c>
      <c r="AC4114">
        <v>21600</v>
      </c>
      <c r="AD4114">
        <v>32400</v>
      </c>
      <c r="AE4114">
        <v>102000</v>
      </c>
      <c r="AF4114">
        <v>1530</v>
      </c>
      <c r="AG4114" s="2"/>
      <c r="AH4114" s="2"/>
      <c r="AI4114" s="1"/>
      <c r="AJ4114" s="2" t="s">
        <v>87</v>
      </c>
      <c r="AK4114" s="2" t="s">
        <v>67</v>
      </c>
      <c r="AM4114" s="2" t="s">
        <v>59</v>
      </c>
      <c r="AP4114" s="2" t="s">
        <v>60</v>
      </c>
      <c r="AQ4114" s="2" t="s">
        <v>41</v>
      </c>
      <c r="AR4114">
        <v>48000</v>
      </c>
      <c r="AS4114" s="2" t="str">
        <f>_xlfn.IFNA(IF(VLOOKUP(all_resi[[#This Row],[No. Waybill]],settle_reconcile[No. Waybill],1,0)="","Recon","Recon"),"-")</f>
        <v>-</v>
      </c>
      <c r="AT4114" s="2">
        <f>all_resi[[#This Row],[Nilai COD]]-all_resi[[#This Row],[COD Fee]]-all_resi[[#This Row],[Total Biaya Setelah Diskon]]</f>
        <v>68070</v>
      </c>
      <c r="AU4114" s="2" t="str">
        <f>IF(all_resi[[#This Row],[Waktu Terima]]="","",_xlfn.DAYS(all_resi[[#This Row],[Waktu Terima]],all_resi[[#This Row],[Tanggal Pengiriman]]))</f>
        <v/>
      </c>
    </row>
    <row r="4115" spans="1:47" x14ac:dyDescent="0.25">
      <c r="A4115" s="2" t="s">
        <v>21859</v>
      </c>
      <c r="B4115" s="1">
        <v>46209</v>
      </c>
      <c r="C4115" s="2" t="s">
        <v>42</v>
      </c>
      <c r="D4115" s="2" t="s">
        <v>43</v>
      </c>
      <c r="E4115" s="2" t="s">
        <v>44</v>
      </c>
      <c r="F4115" s="2" t="s">
        <v>45</v>
      </c>
      <c r="G4115" s="2" t="s">
        <v>46</v>
      </c>
      <c r="H4115" s="2" t="s">
        <v>80</v>
      </c>
      <c r="I4115" s="2" t="s">
        <v>21860</v>
      </c>
      <c r="J4115" s="2" t="s">
        <v>21861</v>
      </c>
      <c r="K4115" s="2" t="s">
        <v>82</v>
      </c>
      <c r="L4115" s="2" t="s">
        <v>270</v>
      </c>
      <c r="M4115" s="2" t="s">
        <v>1122</v>
      </c>
      <c r="N4115" s="2" t="s">
        <v>21862</v>
      </c>
      <c r="O4115">
        <v>1</v>
      </c>
      <c r="P4115" s="2" t="s">
        <v>53</v>
      </c>
      <c r="Q4115">
        <v>100</v>
      </c>
      <c r="R4115">
        <v>0</v>
      </c>
      <c r="S4115" s="2" t="s">
        <v>54</v>
      </c>
      <c r="T4115" s="2" t="s">
        <v>55</v>
      </c>
      <c r="U4115" s="2" t="s">
        <v>154</v>
      </c>
      <c r="V4115" s="2"/>
      <c r="W4115">
        <v>93000</v>
      </c>
      <c r="X4115">
        <v>0</v>
      </c>
      <c r="Y4115">
        <v>0</v>
      </c>
      <c r="Z4115">
        <v>93000</v>
      </c>
      <c r="AB4115" s="2" t="s">
        <v>57</v>
      </c>
      <c r="AC4115">
        <v>37200</v>
      </c>
      <c r="AD4115">
        <v>55800</v>
      </c>
      <c r="AE4115">
        <v>175000</v>
      </c>
      <c r="AF4115">
        <v>2625</v>
      </c>
      <c r="AG4115" s="2"/>
      <c r="AH4115" s="2"/>
      <c r="AI4115" s="1"/>
      <c r="AJ4115" s="2" t="s">
        <v>87</v>
      </c>
      <c r="AK4115" s="2" t="s">
        <v>67</v>
      </c>
      <c r="AM4115" s="2" t="s">
        <v>59</v>
      </c>
      <c r="AP4115" s="2" t="s">
        <v>60</v>
      </c>
      <c r="AQ4115" s="2" t="s">
        <v>41</v>
      </c>
      <c r="AR4115">
        <v>82000</v>
      </c>
      <c r="AS4115" s="2" t="str">
        <f>_xlfn.IFNA(IF(VLOOKUP(all_resi[[#This Row],[No. Waybill]],settle_reconcile[No. Waybill],1,0)="","Recon","Recon"),"-")</f>
        <v>-</v>
      </c>
      <c r="AT4115" s="2">
        <f>all_resi[[#This Row],[Nilai COD]]-all_resi[[#This Row],[COD Fee]]-all_resi[[#This Row],[Total Biaya Setelah Diskon]]</f>
        <v>116575</v>
      </c>
      <c r="AU4115" s="2" t="str">
        <f>IF(all_resi[[#This Row],[Waktu Terima]]="","",_xlfn.DAYS(all_resi[[#This Row],[Waktu Terima]],all_resi[[#This Row],[Tanggal Pengiriman]]))</f>
        <v/>
      </c>
    </row>
    <row r="4116" spans="1:47" x14ac:dyDescent="0.25">
      <c r="A4116" s="2" t="s">
        <v>21863</v>
      </c>
      <c r="B4116" s="1">
        <v>46209</v>
      </c>
      <c r="C4116" s="2" t="s">
        <v>42</v>
      </c>
      <c r="D4116" s="2" t="s">
        <v>43</v>
      </c>
      <c r="E4116" s="2" t="s">
        <v>44</v>
      </c>
      <c r="F4116" s="2" t="s">
        <v>45</v>
      </c>
      <c r="G4116" s="2" t="s">
        <v>46</v>
      </c>
      <c r="H4116" s="2" t="s">
        <v>47</v>
      </c>
      <c r="I4116" s="2" t="s">
        <v>21864</v>
      </c>
      <c r="J4116" s="2" t="s">
        <v>21865</v>
      </c>
      <c r="K4116" s="2" t="s">
        <v>69</v>
      </c>
      <c r="L4116" s="2" t="s">
        <v>1472</v>
      </c>
      <c r="M4116" s="2" t="s">
        <v>21866</v>
      </c>
      <c r="N4116" s="2" t="s">
        <v>21867</v>
      </c>
      <c r="O4116">
        <v>1</v>
      </c>
      <c r="P4116" s="2" t="s">
        <v>53</v>
      </c>
      <c r="Q4116">
        <v>100</v>
      </c>
      <c r="R4116">
        <v>0</v>
      </c>
      <c r="S4116" s="2" t="s">
        <v>54</v>
      </c>
      <c r="T4116" s="2" t="s">
        <v>55</v>
      </c>
      <c r="U4116" s="2" t="s">
        <v>1411</v>
      </c>
      <c r="V4116" s="2"/>
      <c r="W4116">
        <v>63000</v>
      </c>
      <c r="X4116">
        <v>0</v>
      </c>
      <c r="Y4116">
        <v>0</v>
      </c>
      <c r="Z4116">
        <v>63000</v>
      </c>
      <c r="AB4116" s="2" t="s">
        <v>57</v>
      </c>
      <c r="AC4116">
        <v>25200</v>
      </c>
      <c r="AD4116">
        <v>37800</v>
      </c>
      <c r="AE4116">
        <v>188000</v>
      </c>
      <c r="AF4116">
        <v>2820</v>
      </c>
      <c r="AG4116" s="2"/>
      <c r="AH4116" s="2"/>
      <c r="AI4116" s="1"/>
      <c r="AJ4116" s="2"/>
      <c r="AK4116" s="2" t="s">
        <v>67</v>
      </c>
      <c r="AM4116" s="2" t="s">
        <v>59</v>
      </c>
      <c r="AP4116" s="2" t="s">
        <v>60</v>
      </c>
      <c r="AQ4116" s="2" t="s">
        <v>41</v>
      </c>
      <c r="AR4116">
        <v>125000</v>
      </c>
      <c r="AS4116" s="2" t="str">
        <f>_xlfn.IFNA(IF(VLOOKUP(all_resi[[#This Row],[No. Waybill]],settle_reconcile[No. Waybill],1,0)="","Recon","Recon"),"-")</f>
        <v>-</v>
      </c>
      <c r="AT4116" s="2">
        <f>all_resi[[#This Row],[Nilai COD]]-all_resi[[#This Row],[COD Fee]]-all_resi[[#This Row],[Total Biaya Setelah Diskon]]</f>
        <v>147380</v>
      </c>
      <c r="AU4116" s="2" t="str">
        <f>IF(all_resi[[#This Row],[Waktu Terima]]="","",_xlfn.DAYS(all_resi[[#This Row],[Waktu Terima]],all_resi[[#This Row],[Tanggal Pengiriman]]))</f>
        <v/>
      </c>
    </row>
    <row r="4117" spans="1:47" x14ac:dyDescent="0.25">
      <c r="A4117" s="2" t="s">
        <v>21868</v>
      </c>
      <c r="B4117" s="1">
        <v>46209</v>
      </c>
      <c r="C4117" s="2" t="s">
        <v>42</v>
      </c>
      <c r="D4117" s="2" t="s">
        <v>43</v>
      </c>
      <c r="E4117" s="2" t="s">
        <v>44</v>
      </c>
      <c r="F4117" s="2" t="s">
        <v>45</v>
      </c>
      <c r="G4117" s="2" t="s">
        <v>46</v>
      </c>
      <c r="H4117" s="2" t="s">
        <v>47</v>
      </c>
      <c r="I4117" s="2" t="s">
        <v>21869</v>
      </c>
      <c r="J4117" s="2" t="s">
        <v>21870</v>
      </c>
      <c r="K4117" s="2" t="s">
        <v>265</v>
      </c>
      <c r="L4117" s="2" t="s">
        <v>676</v>
      </c>
      <c r="M4117" s="2" t="s">
        <v>21871</v>
      </c>
      <c r="N4117" s="2" t="s">
        <v>21872</v>
      </c>
      <c r="O4117">
        <v>1</v>
      </c>
      <c r="P4117" s="2" t="s">
        <v>53</v>
      </c>
      <c r="Q4117">
        <v>100</v>
      </c>
      <c r="R4117">
        <v>0</v>
      </c>
      <c r="S4117" s="2" t="s">
        <v>54</v>
      </c>
      <c r="T4117" s="2" t="s">
        <v>55</v>
      </c>
      <c r="U4117" s="2" t="s">
        <v>147</v>
      </c>
      <c r="V4117" s="2"/>
      <c r="W4117">
        <v>50000</v>
      </c>
      <c r="X4117">
        <v>0</v>
      </c>
      <c r="Y4117">
        <v>0</v>
      </c>
      <c r="Z4117">
        <v>50000</v>
      </c>
      <c r="AB4117" s="2" t="s">
        <v>57</v>
      </c>
      <c r="AC4117">
        <v>20000</v>
      </c>
      <c r="AD4117">
        <v>30000</v>
      </c>
      <c r="AE4117">
        <v>120000</v>
      </c>
      <c r="AF4117">
        <v>1800</v>
      </c>
      <c r="AG4117" s="2"/>
      <c r="AH4117" s="2"/>
      <c r="AI4117" s="1"/>
      <c r="AJ4117" s="2"/>
      <c r="AK4117" s="2" t="s">
        <v>67</v>
      </c>
      <c r="AM4117" s="2" t="s">
        <v>59</v>
      </c>
      <c r="AP4117" s="2" t="s">
        <v>60</v>
      </c>
      <c r="AQ4117" s="2" t="s">
        <v>41</v>
      </c>
      <c r="AR4117">
        <v>70000</v>
      </c>
      <c r="AS4117" s="2" t="str">
        <f>_xlfn.IFNA(IF(VLOOKUP(all_resi[[#This Row],[No. Waybill]],settle_reconcile[No. Waybill],1,0)="","Recon","Recon"),"-")</f>
        <v>-</v>
      </c>
      <c r="AT4117" s="2">
        <f>all_resi[[#This Row],[Nilai COD]]-all_resi[[#This Row],[COD Fee]]-all_resi[[#This Row],[Total Biaya Setelah Diskon]]</f>
        <v>88200</v>
      </c>
      <c r="AU4117" s="2" t="str">
        <f>IF(all_resi[[#This Row],[Waktu Terima]]="","",_xlfn.DAYS(all_resi[[#This Row],[Waktu Terima]],all_resi[[#This Row],[Tanggal Pengiriman]]))</f>
        <v/>
      </c>
    </row>
    <row r="4118" spans="1:47" x14ac:dyDescent="0.25">
      <c r="A4118" s="2" t="s">
        <v>21873</v>
      </c>
      <c r="B4118" s="1">
        <v>46209</v>
      </c>
      <c r="C4118" s="2" t="s">
        <v>42</v>
      </c>
      <c r="D4118" s="2" t="s">
        <v>43</v>
      </c>
      <c r="E4118" s="2" t="s">
        <v>44</v>
      </c>
      <c r="F4118" s="2" t="s">
        <v>45</v>
      </c>
      <c r="G4118" s="2" t="s">
        <v>46</v>
      </c>
      <c r="H4118" s="2" t="s">
        <v>47</v>
      </c>
      <c r="I4118" s="2" t="s">
        <v>21874</v>
      </c>
      <c r="J4118" s="2" t="s">
        <v>21875</v>
      </c>
      <c r="K4118" s="2" t="s">
        <v>132</v>
      </c>
      <c r="L4118" s="2" t="s">
        <v>791</v>
      </c>
      <c r="M4118" s="2" t="s">
        <v>3773</v>
      </c>
      <c r="N4118" s="2" t="s">
        <v>21876</v>
      </c>
      <c r="O4118">
        <v>1</v>
      </c>
      <c r="P4118" s="2" t="s">
        <v>53</v>
      </c>
      <c r="Q4118">
        <v>100</v>
      </c>
      <c r="R4118">
        <v>0</v>
      </c>
      <c r="S4118" s="2" t="s">
        <v>54</v>
      </c>
      <c r="T4118" s="2" t="s">
        <v>55</v>
      </c>
      <c r="U4118" s="2" t="s">
        <v>147</v>
      </c>
      <c r="V4118" s="2"/>
      <c r="W4118">
        <v>29000</v>
      </c>
      <c r="X4118">
        <v>0</v>
      </c>
      <c r="Y4118">
        <v>0</v>
      </c>
      <c r="Z4118">
        <v>29000</v>
      </c>
      <c r="AB4118" s="2" t="s">
        <v>57</v>
      </c>
      <c r="AC4118">
        <v>11600</v>
      </c>
      <c r="AD4118">
        <v>17400</v>
      </c>
      <c r="AE4118">
        <v>96000</v>
      </c>
      <c r="AF4118">
        <v>1440</v>
      </c>
      <c r="AG4118" s="2" t="s">
        <v>21874</v>
      </c>
      <c r="AH4118" s="2"/>
      <c r="AI4118" s="1">
        <v>46212</v>
      </c>
      <c r="AJ4118" s="2"/>
      <c r="AK4118" s="2" t="s">
        <v>58</v>
      </c>
      <c r="AM4118" s="2" t="s">
        <v>59</v>
      </c>
      <c r="AP4118" s="2" t="s">
        <v>60</v>
      </c>
      <c r="AQ4118" s="2" t="s">
        <v>41</v>
      </c>
      <c r="AR4118">
        <v>67000</v>
      </c>
      <c r="AS4118" s="2" t="str">
        <f>_xlfn.IFNA(IF(VLOOKUP(all_resi[[#This Row],[No. Waybill]],settle_reconcile[No. Waybill],1,0)="","Recon","Recon"),"-")</f>
        <v>-</v>
      </c>
      <c r="AT4118" s="2">
        <f>all_resi[[#This Row],[Nilai COD]]-all_resi[[#This Row],[COD Fee]]-all_resi[[#This Row],[Total Biaya Setelah Diskon]]</f>
        <v>77160</v>
      </c>
      <c r="AU4118" s="2">
        <f>IF(all_resi[[#This Row],[Waktu Terima]]="","",_xlfn.DAYS(all_resi[[#This Row],[Waktu Terima]],all_resi[[#This Row],[Tanggal Pengiriman]]))</f>
        <v>3</v>
      </c>
    </row>
    <row r="4119" spans="1:47" x14ac:dyDescent="0.25">
      <c r="A4119" s="2" t="s">
        <v>21877</v>
      </c>
      <c r="B4119" s="1">
        <v>46209</v>
      </c>
      <c r="C4119" s="2" t="s">
        <v>42</v>
      </c>
      <c r="D4119" s="2" t="s">
        <v>43</v>
      </c>
      <c r="E4119" s="2" t="s">
        <v>44</v>
      </c>
      <c r="F4119" s="2" t="s">
        <v>45</v>
      </c>
      <c r="G4119" s="2" t="s">
        <v>46</v>
      </c>
      <c r="H4119" s="2" t="s">
        <v>47</v>
      </c>
      <c r="I4119" s="2" t="s">
        <v>21878</v>
      </c>
      <c r="J4119" s="2" t="s">
        <v>21879</v>
      </c>
      <c r="K4119" s="2" t="s">
        <v>203</v>
      </c>
      <c r="L4119" s="2" t="s">
        <v>1548</v>
      </c>
      <c r="M4119" s="2" t="s">
        <v>3798</v>
      </c>
      <c r="N4119" s="2" t="s">
        <v>21880</v>
      </c>
      <c r="O4119">
        <v>1</v>
      </c>
      <c r="P4119" s="2" t="s">
        <v>53</v>
      </c>
      <c r="Q4119">
        <v>100</v>
      </c>
      <c r="R4119">
        <v>0</v>
      </c>
      <c r="S4119" s="2" t="s">
        <v>54</v>
      </c>
      <c r="T4119" s="2" t="s">
        <v>55</v>
      </c>
      <c r="U4119" s="2" t="s">
        <v>225</v>
      </c>
      <c r="V4119" s="2"/>
      <c r="W4119">
        <v>14000</v>
      </c>
      <c r="X4119">
        <v>0</v>
      </c>
      <c r="Y4119">
        <v>0</v>
      </c>
      <c r="Z4119">
        <v>14000</v>
      </c>
      <c r="AB4119" s="2" t="s">
        <v>57</v>
      </c>
      <c r="AC4119">
        <v>5600</v>
      </c>
      <c r="AD4119">
        <v>8400</v>
      </c>
      <c r="AE4119">
        <v>0</v>
      </c>
      <c r="AF4119">
        <v>0</v>
      </c>
      <c r="AG4119" s="2" t="s">
        <v>21878</v>
      </c>
      <c r="AH4119" s="2"/>
      <c r="AI4119" s="1">
        <v>46211</v>
      </c>
      <c r="AJ4119" s="2"/>
      <c r="AK4119" s="2" t="s">
        <v>58</v>
      </c>
      <c r="AM4119" s="2" t="s">
        <v>59</v>
      </c>
      <c r="AP4119" s="2" t="s">
        <v>60</v>
      </c>
      <c r="AQ4119" s="2" t="s">
        <v>98</v>
      </c>
      <c r="AR4119">
        <v>-14000</v>
      </c>
      <c r="AS4119" s="2" t="str">
        <f>_xlfn.IFNA(IF(VLOOKUP(all_resi[[#This Row],[No. Waybill]],settle_reconcile[No. Waybill],1,0)="","Recon","Recon"),"-")</f>
        <v>-</v>
      </c>
      <c r="AT4119" s="2">
        <f>all_resi[[#This Row],[Nilai COD]]-all_resi[[#This Row],[COD Fee]]-all_resi[[#This Row],[Total Biaya Setelah Diskon]]</f>
        <v>-8400</v>
      </c>
      <c r="AU4119" s="2">
        <f>IF(all_resi[[#This Row],[Waktu Terima]]="","",_xlfn.DAYS(all_resi[[#This Row],[Waktu Terima]],all_resi[[#This Row],[Tanggal Pengiriman]]))</f>
        <v>2</v>
      </c>
    </row>
    <row r="4120" spans="1:47" x14ac:dyDescent="0.25">
      <c r="A4120" s="2" t="s">
        <v>21881</v>
      </c>
      <c r="B4120" s="1">
        <v>46209</v>
      </c>
      <c r="C4120" s="2" t="s">
        <v>42</v>
      </c>
      <c r="D4120" s="2" t="s">
        <v>43</v>
      </c>
      <c r="E4120" s="2" t="s">
        <v>44</v>
      </c>
      <c r="F4120" s="2" t="s">
        <v>45</v>
      </c>
      <c r="G4120" s="2" t="s">
        <v>46</v>
      </c>
      <c r="H4120" s="2" t="s">
        <v>47</v>
      </c>
      <c r="I4120" s="2" t="s">
        <v>21882</v>
      </c>
      <c r="J4120" s="2" t="s">
        <v>21883</v>
      </c>
      <c r="K4120" s="2" t="s">
        <v>75</v>
      </c>
      <c r="L4120" s="2" t="s">
        <v>341</v>
      </c>
      <c r="M4120" s="2" t="s">
        <v>4813</v>
      </c>
      <c r="N4120" s="2" t="s">
        <v>21884</v>
      </c>
      <c r="O4120">
        <v>1</v>
      </c>
      <c r="P4120" s="2" t="s">
        <v>53</v>
      </c>
      <c r="Q4120">
        <v>100</v>
      </c>
      <c r="R4120">
        <v>0</v>
      </c>
      <c r="S4120" s="2" t="s">
        <v>54</v>
      </c>
      <c r="T4120" s="2" t="s">
        <v>55</v>
      </c>
      <c r="U4120" s="2" t="s">
        <v>225</v>
      </c>
      <c r="V4120" s="2"/>
      <c r="W4120">
        <v>65000</v>
      </c>
      <c r="X4120">
        <v>0</v>
      </c>
      <c r="Y4120">
        <v>0</v>
      </c>
      <c r="Z4120">
        <v>65000</v>
      </c>
      <c r="AB4120" s="2" t="s">
        <v>57</v>
      </c>
      <c r="AC4120">
        <v>26000</v>
      </c>
      <c r="AD4120">
        <v>39000</v>
      </c>
      <c r="AE4120">
        <v>169000</v>
      </c>
      <c r="AF4120">
        <v>2535</v>
      </c>
      <c r="AG4120" s="2"/>
      <c r="AH4120" s="2"/>
      <c r="AI4120" s="1"/>
      <c r="AJ4120" s="2"/>
      <c r="AK4120" s="2" t="s">
        <v>67</v>
      </c>
      <c r="AM4120" s="2" t="s">
        <v>59</v>
      </c>
      <c r="AP4120" s="2" t="s">
        <v>60</v>
      </c>
      <c r="AQ4120" s="2" t="s">
        <v>41</v>
      </c>
      <c r="AR4120">
        <v>104000</v>
      </c>
      <c r="AS4120" s="2" t="str">
        <f>_xlfn.IFNA(IF(VLOOKUP(all_resi[[#This Row],[No. Waybill]],settle_reconcile[No. Waybill],1,0)="","Recon","Recon"),"-")</f>
        <v>-</v>
      </c>
      <c r="AT4120" s="2">
        <f>all_resi[[#This Row],[Nilai COD]]-all_resi[[#This Row],[COD Fee]]-all_resi[[#This Row],[Total Biaya Setelah Diskon]]</f>
        <v>127465</v>
      </c>
      <c r="AU4120" s="2" t="str">
        <f>IF(all_resi[[#This Row],[Waktu Terima]]="","",_xlfn.DAYS(all_resi[[#This Row],[Waktu Terima]],all_resi[[#This Row],[Tanggal Pengiriman]]))</f>
        <v/>
      </c>
    </row>
    <row r="4121" spans="1:47" x14ac:dyDescent="0.25">
      <c r="A4121" s="2" t="s">
        <v>21885</v>
      </c>
      <c r="B4121" s="1">
        <v>46209</v>
      </c>
      <c r="C4121" s="2" t="s">
        <v>42</v>
      </c>
      <c r="D4121" s="2" t="s">
        <v>43</v>
      </c>
      <c r="E4121" s="2" t="s">
        <v>44</v>
      </c>
      <c r="F4121" s="2" t="s">
        <v>45</v>
      </c>
      <c r="G4121" s="2" t="s">
        <v>46</v>
      </c>
      <c r="H4121" s="2" t="s">
        <v>80</v>
      </c>
      <c r="I4121" s="2" t="s">
        <v>21886</v>
      </c>
      <c r="J4121" s="2" t="s">
        <v>21887</v>
      </c>
      <c r="K4121" s="2" t="s">
        <v>69</v>
      </c>
      <c r="L4121" s="2" t="s">
        <v>2787</v>
      </c>
      <c r="M4121" s="2" t="s">
        <v>2788</v>
      </c>
      <c r="N4121" s="2" t="s">
        <v>21888</v>
      </c>
      <c r="O4121">
        <v>1</v>
      </c>
      <c r="P4121" s="2" t="s">
        <v>53</v>
      </c>
      <c r="Q4121">
        <v>100</v>
      </c>
      <c r="R4121">
        <v>0</v>
      </c>
      <c r="S4121" s="2" t="s">
        <v>54</v>
      </c>
      <c r="T4121" s="2" t="s">
        <v>55</v>
      </c>
      <c r="U4121" s="2" t="s">
        <v>86</v>
      </c>
      <c r="V4121" s="2"/>
      <c r="W4121">
        <v>54000</v>
      </c>
      <c r="X4121">
        <v>0</v>
      </c>
      <c r="Y4121">
        <v>0</v>
      </c>
      <c r="Z4121">
        <v>54000</v>
      </c>
      <c r="AB4121" s="2" t="s">
        <v>57</v>
      </c>
      <c r="AC4121">
        <v>21600</v>
      </c>
      <c r="AD4121">
        <v>32400</v>
      </c>
      <c r="AE4121">
        <v>113000</v>
      </c>
      <c r="AF4121">
        <v>1695</v>
      </c>
      <c r="AG4121" s="2"/>
      <c r="AH4121" s="2"/>
      <c r="AI4121" s="1"/>
      <c r="AJ4121" s="2" t="s">
        <v>87</v>
      </c>
      <c r="AK4121" s="2" t="s">
        <v>67</v>
      </c>
      <c r="AM4121" s="2" t="s">
        <v>59</v>
      </c>
      <c r="AP4121" s="2" t="s">
        <v>60</v>
      </c>
      <c r="AQ4121" s="2" t="s">
        <v>41</v>
      </c>
      <c r="AR4121">
        <v>59000</v>
      </c>
      <c r="AS4121" s="2" t="str">
        <f>_xlfn.IFNA(IF(VLOOKUP(all_resi[[#This Row],[No. Waybill]],settle_reconcile[No. Waybill],1,0)="","Recon","Recon"),"-")</f>
        <v>-</v>
      </c>
      <c r="AT4121" s="2">
        <f>all_resi[[#This Row],[Nilai COD]]-all_resi[[#This Row],[COD Fee]]-all_resi[[#This Row],[Total Biaya Setelah Diskon]]</f>
        <v>78905</v>
      </c>
      <c r="AU4121" s="2" t="str">
        <f>IF(all_resi[[#This Row],[Waktu Terima]]="","",_xlfn.DAYS(all_resi[[#This Row],[Waktu Terima]],all_resi[[#This Row],[Tanggal Pengiriman]]))</f>
        <v/>
      </c>
    </row>
    <row r="4122" spans="1:47" x14ac:dyDescent="0.25">
      <c r="A4122" s="2" t="s">
        <v>21889</v>
      </c>
      <c r="B4122" s="1">
        <v>46209</v>
      </c>
      <c r="C4122" s="2" t="s">
        <v>42</v>
      </c>
      <c r="D4122" s="2" t="s">
        <v>43</v>
      </c>
      <c r="E4122" s="2" t="s">
        <v>44</v>
      </c>
      <c r="F4122" s="2" t="s">
        <v>45</v>
      </c>
      <c r="G4122" s="2" t="s">
        <v>46</v>
      </c>
      <c r="H4122" s="2" t="s">
        <v>47</v>
      </c>
      <c r="I4122" s="2" t="s">
        <v>21890</v>
      </c>
      <c r="J4122" s="2" t="s">
        <v>21891</v>
      </c>
      <c r="K4122" s="2" t="s">
        <v>377</v>
      </c>
      <c r="L4122" s="2" t="s">
        <v>378</v>
      </c>
      <c r="M4122" s="2" t="s">
        <v>21892</v>
      </c>
      <c r="N4122" s="2" t="s">
        <v>21893</v>
      </c>
      <c r="O4122">
        <v>1</v>
      </c>
      <c r="P4122" s="2" t="s">
        <v>53</v>
      </c>
      <c r="Q4122">
        <v>100</v>
      </c>
      <c r="R4122">
        <v>0</v>
      </c>
      <c r="S4122" s="2" t="s">
        <v>54</v>
      </c>
      <c r="T4122" s="2" t="s">
        <v>55</v>
      </c>
      <c r="U4122" s="2" t="s">
        <v>207</v>
      </c>
      <c r="V4122" s="2"/>
      <c r="W4122">
        <v>75000</v>
      </c>
      <c r="X4122">
        <v>0</v>
      </c>
      <c r="Y4122">
        <v>0</v>
      </c>
      <c r="Z4122">
        <v>75000</v>
      </c>
      <c r="AB4122" s="2" t="s">
        <v>57</v>
      </c>
      <c r="AC4122">
        <v>30000</v>
      </c>
      <c r="AD4122">
        <v>45000</v>
      </c>
      <c r="AE4122">
        <v>145000</v>
      </c>
      <c r="AF4122">
        <v>2175</v>
      </c>
      <c r="AG4122" s="2"/>
      <c r="AH4122" s="2"/>
      <c r="AI4122" s="1"/>
      <c r="AJ4122" s="2"/>
      <c r="AK4122" s="2" t="s">
        <v>67</v>
      </c>
      <c r="AM4122" s="2" t="s">
        <v>59</v>
      </c>
      <c r="AP4122" s="2" t="s">
        <v>60</v>
      </c>
      <c r="AQ4122" s="2" t="s">
        <v>41</v>
      </c>
      <c r="AR4122">
        <v>70000</v>
      </c>
      <c r="AS4122" s="2" t="str">
        <f>_xlfn.IFNA(IF(VLOOKUP(all_resi[[#This Row],[No. Waybill]],settle_reconcile[No. Waybill],1,0)="","Recon","Recon"),"-")</f>
        <v>-</v>
      </c>
      <c r="AT4122" s="2">
        <f>all_resi[[#This Row],[Nilai COD]]-all_resi[[#This Row],[COD Fee]]-all_resi[[#This Row],[Total Biaya Setelah Diskon]]</f>
        <v>97825</v>
      </c>
      <c r="AU4122" s="2" t="str">
        <f>IF(all_resi[[#This Row],[Waktu Terima]]="","",_xlfn.DAYS(all_resi[[#This Row],[Waktu Terima]],all_resi[[#This Row],[Tanggal Pengiriman]]))</f>
        <v/>
      </c>
    </row>
    <row r="4123" spans="1:47" x14ac:dyDescent="0.25">
      <c r="A4123" s="2" t="s">
        <v>21894</v>
      </c>
      <c r="B4123" s="1">
        <v>46210</v>
      </c>
      <c r="C4123" s="2" t="s">
        <v>42</v>
      </c>
      <c r="D4123" s="2" t="s">
        <v>43</v>
      </c>
      <c r="E4123" s="2" t="s">
        <v>44</v>
      </c>
      <c r="F4123" s="2" t="s">
        <v>45</v>
      </c>
      <c r="G4123" s="2" t="s">
        <v>46</v>
      </c>
      <c r="H4123" s="2" t="s">
        <v>47</v>
      </c>
      <c r="I4123" s="2" t="s">
        <v>21895</v>
      </c>
      <c r="J4123" s="2" t="s">
        <v>21896</v>
      </c>
      <c r="K4123" s="2" t="s">
        <v>75</v>
      </c>
      <c r="L4123" s="2" t="s">
        <v>531</v>
      </c>
      <c r="M4123" s="2" t="s">
        <v>1917</v>
      </c>
      <c r="N4123" s="2" t="s">
        <v>21897</v>
      </c>
      <c r="O4123">
        <v>1</v>
      </c>
      <c r="P4123" s="2" t="s">
        <v>53</v>
      </c>
      <c r="Q4123">
        <v>100</v>
      </c>
      <c r="R4123">
        <v>0</v>
      </c>
      <c r="S4123" s="2" t="s">
        <v>54</v>
      </c>
      <c r="T4123" s="2" t="s">
        <v>55</v>
      </c>
      <c r="U4123" s="2" t="s">
        <v>97</v>
      </c>
      <c r="V4123" s="2"/>
      <c r="W4123">
        <v>61000</v>
      </c>
      <c r="X4123">
        <v>0</v>
      </c>
      <c r="Y4123">
        <v>0</v>
      </c>
      <c r="Z4123">
        <v>61000</v>
      </c>
      <c r="AB4123" s="2" t="s">
        <v>57</v>
      </c>
      <c r="AC4123">
        <v>24400</v>
      </c>
      <c r="AD4123">
        <v>36600</v>
      </c>
      <c r="AE4123">
        <v>131000</v>
      </c>
      <c r="AF4123">
        <v>1965</v>
      </c>
      <c r="AG4123" s="2"/>
      <c r="AH4123" s="2"/>
      <c r="AI4123" s="1"/>
      <c r="AJ4123" s="2"/>
      <c r="AK4123" s="2" t="s">
        <v>67</v>
      </c>
      <c r="AM4123" s="2" t="s">
        <v>59</v>
      </c>
      <c r="AP4123" s="2" t="s">
        <v>60</v>
      </c>
      <c r="AQ4123" s="2" t="s">
        <v>41</v>
      </c>
      <c r="AR4123">
        <v>70000</v>
      </c>
      <c r="AS4123" s="2" t="str">
        <f>_xlfn.IFNA(IF(VLOOKUP(all_resi[[#This Row],[No. Waybill]],settle_reconcile[No. Waybill],1,0)="","Recon","Recon"),"-")</f>
        <v>-</v>
      </c>
      <c r="AT4123" s="2">
        <f>all_resi[[#This Row],[Nilai COD]]-all_resi[[#This Row],[COD Fee]]-all_resi[[#This Row],[Total Biaya Setelah Diskon]]</f>
        <v>92435</v>
      </c>
      <c r="AU4123" s="2" t="str">
        <f>IF(all_resi[[#This Row],[Waktu Terima]]="","",_xlfn.DAYS(all_resi[[#This Row],[Waktu Terima]],all_resi[[#This Row],[Tanggal Pengiriman]]))</f>
        <v/>
      </c>
    </row>
    <row r="4124" spans="1:47" x14ac:dyDescent="0.25">
      <c r="A4124" s="2" t="s">
        <v>21898</v>
      </c>
      <c r="B4124" s="1">
        <v>46210</v>
      </c>
      <c r="C4124" s="2" t="s">
        <v>42</v>
      </c>
      <c r="D4124" s="2" t="s">
        <v>43</v>
      </c>
      <c r="E4124" s="2" t="s">
        <v>44</v>
      </c>
      <c r="F4124" s="2" t="s">
        <v>45</v>
      </c>
      <c r="G4124" s="2" t="s">
        <v>46</v>
      </c>
      <c r="H4124" s="2" t="s">
        <v>80</v>
      </c>
      <c r="I4124" s="2" t="s">
        <v>21899</v>
      </c>
      <c r="J4124" s="2" t="s">
        <v>21900</v>
      </c>
      <c r="K4124" s="2" t="s">
        <v>171</v>
      </c>
      <c r="L4124" s="2" t="s">
        <v>401</v>
      </c>
      <c r="M4124" s="2" t="s">
        <v>1657</v>
      </c>
      <c r="N4124" s="2" t="s">
        <v>21901</v>
      </c>
      <c r="O4124">
        <v>1</v>
      </c>
      <c r="P4124" s="2" t="s">
        <v>53</v>
      </c>
      <c r="Q4124">
        <v>100</v>
      </c>
      <c r="R4124">
        <v>0</v>
      </c>
      <c r="S4124" s="2" t="s">
        <v>54</v>
      </c>
      <c r="T4124" s="2" t="s">
        <v>55</v>
      </c>
      <c r="U4124" s="2" t="s">
        <v>86</v>
      </c>
      <c r="V4124" s="2"/>
      <c r="W4124">
        <v>30000</v>
      </c>
      <c r="X4124">
        <v>0</v>
      </c>
      <c r="Y4124">
        <v>0</v>
      </c>
      <c r="Z4124">
        <v>30000</v>
      </c>
      <c r="AB4124" s="2" t="s">
        <v>57</v>
      </c>
      <c r="AC4124">
        <v>12000</v>
      </c>
      <c r="AD4124">
        <v>18000</v>
      </c>
      <c r="AE4124">
        <v>87000</v>
      </c>
      <c r="AF4124">
        <v>1305</v>
      </c>
      <c r="AG4124" s="2"/>
      <c r="AH4124" s="2"/>
      <c r="AI4124" s="1"/>
      <c r="AJ4124" s="2" t="s">
        <v>87</v>
      </c>
      <c r="AK4124" s="2" t="s">
        <v>67</v>
      </c>
      <c r="AM4124" s="2" t="s">
        <v>59</v>
      </c>
      <c r="AP4124" s="2" t="s">
        <v>60</v>
      </c>
      <c r="AQ4124" s="2" t="s">
        <v>41</v>
      </c>
      <c r="AR4124">
        <v>57000</v>
      </c>
      <c r="AS4124" s="2" t="str">
        <f>_xlfn.IFNA(IF(VLOOKUP(all_resi[[#This Row],[No. Waybill]],settle_reconcile[No. Waybill],1,0)="","Recon","Recon"),"-")</f>
        <v>-</v>
      </c>
      <c r="AT4124" s="2">
        <f>all_resi[[#This Row],[Nilai COD]]-all_resi[[#This Row],[COD Fee]]-all_resi[[#This Row],[Total Biaya Setelah Diskon]]</f>
        <v>67695</v>
      </c>
      <c r="AU4124" s="2" t="str">
        <f>IF(all_resi[[#This Row],[Waktu Terima]]="","",_xlfn.DAYS(all_resi[[#This Row],[Waktu Terima]],all_resi[[#This Row],[Tanggal Pengiriman]]))</f>
        <v/>
      </c>
    </row>
    <row r="4125" spans="1:47" x14ac:dyDescent="0.25">
      <c r="A4125" s="2" t="s">
        <v>21902</v>
      </c>
      <c r="B4125" s="1">
        <v>46210</v>
      </c>
      <c r="C4125" s="2" t="s">
        <v>42</v>
      </c>
      <c r="D4125" s="2" t="s">
        <v>43</v>
      </c>
      <c r="E4125" s="2" t="s">
        <v>44</v>
      </c>
      <c r="F4125" s="2" t="s">
        <v>45</v>
      </c>
      <c r="G4125" s="2" t="s">
        <v>46</v>
      </c>
      <c r="H4125" s="2" t="s">
        <v>80</v>
      </c>
      <c r="I4125" s="2" t="s">
        <v>21903</v>
      </c>
      <c r="J4125" s="2" t="s">
        <v>21904</v>
      </c>
      <c r="K4125" s="2" t="s">
        <v>82</v>
      </c>
      <c r="L4125" s="2" t="s">
        <v>1029</v>
      </c>
      <c r="M4125" s="2" t="s">
        <v>21905</v>
      </c>
      <c r="N4125" s="2" t="s">
        <v>21906</v>
      </c>
      <c r="O4125">
        <v>1</v>
      </c>
      <c r="P4125" s="2" t="s">
        <v>53</v>
      </c>
      <c r="Q4125">
        <v>100</v>
      </c>
      <c r="R4125">
        <v>0</v>
      </c>
      <c r="S4125" s="2" t="s">
        <v>54</v>
      </c>
      <c r="T4125" s="2" t="s">
        <v>55</v>
      </c>
      <c r="U4125" s="2" t="s">
        <v>86</v>
      </c>
      <c r="V4125" s="2"/>
      <c r="W4125">
        <v>71000</v>
      </c>
      <c r="X4125">
        <v>0</v>
      </c>
      <c r="Y4125">
        <v>0</v>
      </c>
      <c r="Z4125">
        <v>71000</v>
      </c>
      <c r="AB4125" s="2" t="s">
        <v>57</v>
      </c>
      <c r="AC4125">
        <v>28400</v>
      </c>
      <c r="AD4125">
        <v>42600</v>
      </c>
      <c r="AE4125">
        <v>131000</v>
      </c>
      <c r="AF4125">
        <v>1965</v>
      </c>
      <c r="AG4125" s="2"/>
      <c r="AH4125" s="2"/>
      <c r="AI4125" s="1"/>
      <c r="AJ4125" s="2" t="s">
        <v>87</v>
      </c>
      <c r="AK4125" s="2" t="s">
        <v>67</v>
      </c>
      <c r="AM4125" s="2" t="s">
        <v>59</v>
      </c>
      <c r="AP4125" s="2" t="s">
        <v>60</v>
      </c>
      <c r="AQ4125" s="2" t="s">
        <v>41</v>
      </c>
      <c r="AR4125">
        <v>60000</v>
      </c>
      <c r="AS4125" s="2" t="str">
        <f>_xlfn.IFNA(IF(VLOOKUP(all_resi[[#This Row],[No. Waybill]],settle_reconcile[No. Waybill],1,0)="","Recon","Recon"),"-")</f>
        <v>-</v>
      </c>
      <c r="AT4125" s="2">
        <f>all_resi[[#This Row],[Nilai COD]]-all_resi[[#This Row],[COD Fee]]-all_resi[[#This Row],[Total Biaya Setelah Diskon]]</f>
        <v>86435</v>
      </c>
      <c r="AU4125" s="2" t="str">
        <f>IF(all_resi[[#This Row],[Waktu Terima]]="","",_xlfn.DAYS(all_resi[[#This Row],[Waktu Terima]],all_resi[[#This Row],[Tanggal Pengiriman]]))</f>
        <v/>
      </c>
    </row>
    <row r="4126" spans="1:47" x14ac:dyDescent="0.25">
      <c r="A4126" s="2" t="s">
        <v>21907</v>
      </c>
      <c r="B4126" s="1">
        <v>46210</v>
      </c>
      <c r="C4126" s="2" t="s">
        <v>42</v>
      </c>
      <c r="D4126" s="2" t="s">
        <v>43</v>
      </c>
      <c r="E4126" s="2" t="s">
        <v>44</v>
      </c>
      <c r="F4126" s="2" t="s">
        <v>45</v>
      </c>
      <c r="G4126" s="2" t="s">
        <v>46</v>
      </c>
      <c r="H4126" s="2" t="s">
        <v>47</v>
      </c>
      <c r="I4126" s="2" t="s">
        <v>21908</v>
      </c>
      <c r="J4126" s="2" t="s">
        <v>21909</v>
      </c>
      <c r="K4126" s="2" t="s">
        <v>69</v>
      </c>
      <c r="L4126" s="2" t="s">
        <v>94</v>
      </c>
      <c r="M4126" s="2" t="s">
        <v>21910</v>
      </c>
      <c r="N4126" s="2" t="s">
        <v>21911</v>
      </c>
      <c r="O4126">
        <v>1</v>
      </c>
      <c r="P4126" s="2" t="s">
        <v>53</v>
      </c>
      <c r="Q4126">
        <v>100</v>
      </c>
      <c r="R4126">
        <v>0</v>
      </c>
      <c r="S4126" s="2" t="s">
        <v>54</v>
      </c>
      <c r="T4126" s="2" t="s">
        <v>55</v>
      </c>
      <c r="U4126" s="2" t="s">
        <v>97</v>
      </c>
      <c r="V4126" s="2"/>
      <c r="W4126">
        <v>54000</v>
      </c>
      <c r="X4126">
        <v>0</v>
      </c>
      <c r="Y4126">
        <v>0</v>
      </c>
      <c r="Z4126">
        <v>54000</v>
      </c>
      <c r="AB4126" s="2" t="s">
        <v>57</v>
      </c>
      <c r="AC4126">
        <v>21600</v>
      </c>
      <c r="AD4126">
        <v>32400</v>
      </c>
      <c r="AE4126">
        <v>124000</v>
      </c>
      <c r="AF4126">
        <v>1860</v>
      </c>
      <c r="AG4126" s="2"/>
      <c r="AH4126" s="2"/>
      <c r="AI4126" s="1"/>
      <c r="AJ4126" s="2"/>
      <c r="AK4126" s="2" t="s">
        <v>67</v>
      </c>
      <c r="AM4126" s="2" t="s">
        <v>59</v>
      </c>
      <c r="AP4126" s="2" t="s">
        <v>60</v>
      </c>
      <c r="AQ4126" s="2" t="s">
        <v>41</v>
      </c>
      <c r="AR4126">
        <v>70000</v>
      </c>
      <c r="AS4126" s="2" t="str">
        <f>_xlfn.IFNA(IF(VLOOKUP(all_resi[[#This Row],[No. Waybill]],settle_reconcile[No. Waybill],1,0)="","Recon","Recon"),"-")</f>
        <v>-</v>
      </c>
      <c r="AT4126" s="2">
        <f>all_resi[[#This Row],[Nilai COD]]-all_resi[[#This Row],[COD Fee]]-all_resi[[#This Row],[Total Biaya Setelah Diskon]]</f>
        <v>89740</v>
      </c>
      <c r="AU4126" s="2" t="str">
        <f>IF(all_resi[[#This Row],[Waktu Terima]]="","",_xlfn.DAYS(all_resi[[#This Row],[Waktu Terima]],all_resi[[#This Row],[Tanggal Pengiriman]]))</f>
        <v/>
      </c>
    </row>
    <row r="4127" spans="1:47" x14ac:dyDescent="0.25">
      <c r="A4127" s="2" t="s">
        <v>21912</v>
      </c>
      <c r="B4127" s="1">
        <v>46210</v>
      </c>
      <c r="C4127" s="2" t="s">
        <v>42</v>
      </c>
      <c r="D4127" s="2" t="s">
        <v>43</v>
      </c>
      <c r="E4127" s="2" t="s">
        <v>44</v>
      </c>
      <c r="F4127" s="2" t="s">
        <v>45</v>
      </c>
      <c r="G4127" s="2" t="s">
        <v>46</v>
      </c>
      <c r="H4127" s="2" t="s">
        <v>47</v>
      </c>
      <c r="I4127" s="2" t="s">
        <v>21913</v>
      </c>
      <c r="J4127" s="2" t="s">
        <v>21914</v>
      </c>
      <c r="K4127" s="2" t="s">
        <v>437</v>
      </c>
      <c r="L4127" s="2" t="s">
        <v>935</v>
      </c>
      <c r="M4127" s="2" t="s">
        <v>1759</v>
      </c>
      <c r="N4127" s="2" t="s">
        <v>21915</v>
      </c>
      <c r="O4127">
        <v>1</v>
      </c>
      <c r="P4127" s="2" t="s">
        <v>53</v>
      </c>
      <c r="Q4127">
        <v>100</v>
      </c>
      <c r="R4127">
        <v>0</v>
      </c>
      <c r="S4127" s="2" t="s">
        <v>54</v>
      </c>
      <c r="T4127" s="2" t="s">
        <v>55</v>
      </c>
      <c r="U4127" s="2" t="s">
        <v>207</v>
      </c>
      <c r="V4127" s="2"/>
      <c r="W4127">
        <v>52000</v>
      </c>
      <c r="X4127">
        <v>0</v>
      </c>
      <c r="Y4127">
        <v>0</v>
      </c>
      <c r="Z4127">
        <v>52000</v>
      </c>
      <c r="AB4127" s="2" t="s">
        <v>57</v>
      </c>
      <c r="AC4127">
        <v>20800</v>
      </c>
      <c r="AD4127">
        <v>31200</v>
      </c>
      <c r="AE4127">
        <v>122000</v>
      </c>
      <c r="AF4127">
        <v>1830</v>
      </c>
      <c r="AG4127" s="2"/>
      <c r="AH4127" s="2"/>
      <c r="AI4127" s="1"/>
      <c r="AJ4127" s="2"/>
      <c r="AK4127" s="2" t="s">
        <v>67</v>
      </c>
      <c r="AM4127" s="2" t="s">
        <v>59</v>
      </c>
      <c r="AP4127" s="2" t="s">
        <v>60</v>
      </c>
      <c r="AQ4127" s="2" t="s">
        <v>41</v>
      </c>
      <c r="AR4127">
        <v>70000</v>
      </c>
      <c r="AS4127" s="2" t="str">
        <f>_xlfn.IFNA(IF(VLOOKUP(all_resi[[#This Row],[No. Waybill]],settle_reconcile[No. Waybill],1,0)="","Recon","Recon"),"-")</f>
        <v>-</v>
      </c>
      <c r="AT4127" s="2">
        <f>all_resi[[#This Row],[Nilai COD]]-all_resi[[#This Row],[COD Fee]]-all_resi[[#This Row],[Total Biaya Setelah Diskon]]</f>
        <v>88970</v>
      </c>
      <c r="AU4127" s="2" t="str">
        <f>IF(all_resi[[#This Row],[Waktu Terima]]="","",_xlfn.DAYS(all_resi[[#This Row],[Waktu Terima]],all_resi[[#This Row],[Tanggal Pengiriman]]))</f>
        <v/>
      </c>
    </row>
    <row r="4128" spans="1:47" x14ac:dyDescent="0.25">
      <c r="A4128" s="2" t="s">
        <v>21916</v>
      </c>
      <c r="B4128" s="1">
        <v>46210</v>
      </c>
      <c r="C4128" s="2" t="s">
        <v>42</v>
      </c>
      <c r="D4128" s="2" t="s">
        <v>43</v>
      </c>
      <c r="E4128" s="2" t="s">
        <v>44</v>
      </c>
      <c r="F4128" s="2" t="s">
        <v>45</v>
      </c>
      <c r="G4128" s="2" t="s">
        <v>46</v>
      </c>
      <c r="H4128" s="2" t="s">
        <v>47</v>
      </c>
      <c r="I4128" s="2" t="s">
        <v>21917</v>
      </c>
      <c r="J4128" s="2" t="s">
        <v>21918</v>
      </c>
      <c r="K4128" s="2" t="s">
        <v>100</v>
      </c>
      <c r="L4128" s="2" t="s">
        <v>2514</v>
      </c>
      <c r="M4128" s="2" t="s">
        <v>18214</v>
      </c>
      <c r="N4128" s="2" t="s">
        <v>21919</v>
      </c>
      <c r="O4128">
        <v>1</v>
      </c>
      <c r="P4128" s="2" t="s">
        <v>53</v>
      </c>
      <c r="Q4128">
        <v>100</v>
      </c>
      <c r="R4128">
        <v>0</v>
      </c>
      <c r="S4128" s="2" t="s">
        <v>54</v>
      </c>
      <c r="T4128" s="2" t="s">
        <v>55</v>
      </c>
      <c r="U4128" s="2" t="s">
        <v>97</v>
      </c>
      <c r="V4128" s="2"/>
      <c r="W4128">
        <v>15000</v>
      </c>
      <c r="X4128">
        <v>0</v>
      </c>
      <c r="Y4128">
        <v>0</v>
      </c>
      <c r="Z4128">
        <v>15000</v>
      </c>
      <c r="AB4128" s="2" t="s">
        <v>57</v>
      </c>
      <c r="AC4128">
        <v>9000</v>
      </c>
      <c r="AD4128">
        <v>6000</v>
      </c>
      <c r="AE4128">
        <v>85000</v>
      </c>
      <c r="AF4128">
        <v>1275</v>
      </c>
      <c r="AG4128" s="2" t="s">
        <v>21917</v>
      </c>
      <c r="AH4128" s="2"/>
      <c r="AI4128" s="1">
        <v>46211</v>
      </c>
      <c r="AJ4128" s="2"/>
      <c r="AK4128" s="2" t="s">
        <v>58</v>
      </c>
      <c r="AM4128" s="2" t="s">
        <v>59</v>
      </c>
      <c r="AP4128" s="2" t="s">
        <v>60</v>
      </c>
      <c r="AQ4128" s="2" t="s">
        <v>41</v>
      </c>
      <c r="AR4128">
        <v>70000</v>
      </c>
      <c r="AS4128" s="2" t="str">
        <f>_xlfn.IFNA(IF(VLOOKUP(all_resi[[#This Row],[No. Waybill]],settle_reconcile[No. Waybill],1,0)="","Recon","Recon"),"-")</f>
        <v>-</v>
      </c>
      <c r="AT4128" s="2">
        <f>all_resi[[#This Row],[Nilai COD]]-all_resi[[#This Row],[COD Fee]]-all_resi[[#This Row],[Total Biaya Setelah Diskon]]</f>
        <v>77725</v>
      </c>
      <c r="AU4128" s="2">
        <f>IF(all_resi[[#This Row],[Waktu Terima]]="","",_xlfn.DAYS(all_resi[[#This Row],[Waktu Terima]],all_resi[[#This Row],[Tanggal Pengiriman]]))</f>
        <v>1</v>
      </c>
    </row>
    <row r="4129" spans="1:47" x14ac:dyDescent="0.25">
      <c r="A4129" s="2" t="s">
        <v>21920</v>
      </c>
      <c r="B4129" s="1">
        <v>46210</v>
      </c>
      <c r="C4129" s="2" t="s">
        <v>42</v>
      </c>
      <c r="D4129" s="2" t="s">
        <v>43</v>
      </c>
      <c r="E4129" s="2" t="s">
        <v>44</v>
      </c>
      <c r="F4129" s="2" t="s">
        <v>45</v>
      </c>
      <c r="G4129" s="2" t="s">
        <v>46</v>
      </c>
      <c r="H4129" s="2" t="s">
        <v>80</v>
      </c>
      <c r="I4129" s="2" t="s">
        <v>21921</v>
      </c>
      <c r="J4129" s="2" t="s">
        <v>21922</v>
      </c>
      <c r="K4129" s="2" t="s">
        <v>126</v>
      </c>
      <c r="L4129" s="2" t="s">
        <v>450</v>
      </c>
      <c r="M4129" s="2" t="s">
        <v>21923</v>
      </c>
      <c r="N4129" s="2" t="s">
        <v>21924</v>
      </c>
      <c r="O4129">
        <v>1</v>
      </c>
      <c r="P4129" s="2" t="s">
        <v>53</v>
      </c>
      <c r="Q4129">
        <v>100</v>
      </c>
      <c r="R4129">
        <v>0</v>
      </c>
      <c r="S4129" s="2" t="s">
        <v>54</v>
      </c>
      <c r="T4129" s="2" t="s">
        <v>55</v>
      </c>
      <c r="U4129" s="2" t="s">
        <v>86</v>
      </c>
      <c r="V4129" s="2"/>
      <c r="W4129">
        <v>74000</v>
      </c>
      <c r="X4129">
        <v>0</v>
      </c>
      <c r="Y4129">
        <v>0</v>
      </c>
      <c r="Z4129">
        <v>74000</v>
      </c>
      <c r="AB4129" s="2" t="s">
        <v>57</v>
      </c>
      <c r="AC4129">
        <v>29600</v>
      </c>
      <c r="AD4129">
        <v>44400</v>
      </c>
      <c r="AE4129">
        <v>134000</v>
      </c>
      <c r="AF4129">
        <v>2010</v>
      </c>
      <c r="AG4129" s="2"/>
      <c r="AH4129" s="2"/>
      <c r="AI4129" s="1"/>
      <c r="AJ4129" s="2" t="s">
        <v>87</v>
      </c>
      <c r="AK4129" s="2" t="s">
        <v>67</v>
      </c>
      <c r="AM4129" s="2" t="s">
        <v>59</v>
      </c>
      <c r="AP4129" s="2" t="s">
        <v>60</v>
      </c>
      <c r="AQ4129" s="2" t="s">
        <v>41</v>
      </c>
      <c r="AR4129">
        <v>60000</v>
      </c>
      <c r="AS4129" s="2" t="str">
        <f>_xlfn.IFNA(IF(VLOOKUP(all_resi[[#This Row],[No. Waybill]],settle_reconcile[No. Waybill],1,0)="","Recon","Recon"),"-")</f>
        <v>-</v>
      </c>
      <c r="AT4129" s="2">
        <f>all_resi[[#This Row],[Nilai COD]]-all_resi[[#This Row],[COD Fee]]-all_resi[[#This Row],[Total Biaya Setelah Diskon]]</f>
        <v>87590</v>
      </c>
      <c r="AU4129" s="2" t="str">
        <f>IF(all_resi[[#This Row],[Waktu Terima]]="","",_xlfn.DAYS(all_resi[[#This Row],[Waktu Terima]],all_resi[[#This Row],[Tanggal Pengiriman]]))</f>
        <v/>
      </c>
    </row>
    <row r="4130" spans="1:47" x14ac:dyDescent="0.25">
      <c r="A4130" s="2" t="s">
        <v>21925</v>
      </c>
      <c r="B4130" s="1">
        <v>46210</v>
      </c>
      <c r="C4130" s="2" t="s">
        <v>42</v>
      </c>
      <c r="D4130" s="2" t="s">
        <v>43</v>
      </c>
      <c r="E4130" s="2" t="s">
        <v>44</v>
      </c>
      <c r="F4130" s="2" t="s">
        <v>45</v>
      </c>
      <c r="G4130" s="2" t="s">
        <v>46</v>
      </c>
      <c r="H4130" s="2" t="s">
        <v>47</v>
      </c>
      <c r="I4130" s="2" t="s">
        <v>21926</v>
      </c>
      <c r="J4130" s="2" t="s">
        <v>21237</v>
      </c>
      <c r="K4130" s="2" t="s">
        <v>137</v>
      </c>
      <c r="L4130" s="2" t="s">
        <v>1064</v>
      </c>
      <c r="M4130" s="2" t="s">
        <v>21238</v>
      </c>
      <c r="N4130" s="2" t="s">
        <v>21927</v>
      </c>
      <c r="O4130">
        <v>1</v>
      </c>
      <c r="P4130" s="2" t="s">
        <v>53</v>
      </c>
      <c r="Q4130">
        <v>100</v>
      </c>
      <c r="R4130">
        <v>0</v>
      </c>
      <c r="S4130" s="2" t="s">
        <v>54</v>
      </c>
      <c r="T4130" s="2" t="s">
        <v>55</v>
      </c>
      <c r="U4130" s="2" t="s">
        <v>97</v>
      </c>
      <c r="V4130" s="2"/>
      <c r="W4130">
        <v>21000</v>
      </c>
      <c r="X4130">
        <v>0</v>
      </c>
      <c r="Y4130">
        <v>0</v>
      </c>
      <c r="Z4130">
        <v>21000</v>
      </c>
      <c r="AB4130" s="2" t="s">
        <v>57</v>
      </c>
      <c r="AC4130">
        <v>12000</v>
      </c>
      <c r="AD4130">
        <v>9000</v>
      </c>
      <c r="AE4130">
        <v>91000</v>
      </c>
      <c r="AF4130">
        <v>1365</v>
      </c>
      <c r="AG4130" s="2"/>
      <c r="AH4130" s="2"/>
      <c r="AI4130" s="1"/>
      <c r="AJ4130" s="2"/>
      <c r="AK4130" s="2" t="s">
        <v>67</v>
      </c>
      <c r="AM4130" s="2" t="s">
        <v>59</v>
      </c>
      <c r="AP4130" s="2" t="s">
        <v>60</v>
      </c>
      <c r="AQ4130" s="2" t="s">
        <v>41</v>
      </c>
      <c r="AR4130">
        <v>70000</v>
      </c>
      <c r="AS4130" s="2" t="str">
        <f>_xlfn.IFNA(IF(VLOOKUP(all_resi[[#This Row],[No. Waybill]],settle_reconcile[No. Waybill],1,0)="","Recon","Recon"),"-")</f>
        <v>-</v>
      </c>
      <c r="AT4130" s="2">
        <f>all_resi[[#This Row],[Nilai COD]]-all_resi[[#This Row],[COD Fee]]-all_resi[[#This Row],[Total Biaya Setelah Diskon]]</f>
        <v>80635</v>
      </c>
      <c r="AU4130" s="2" t="str">
        <f>IF(all_resi[[#This Row],[Waktu Terima]]="","",_xlfn.DAYS(all_resi[[#This Row],[Waktu Terima]],all_resi[[#This Row],[Tanggal Pengiriman]]))</f>
        <v/>
      </c>
    </row>
    <row r="4131" spans="1:47" x14ac:dyDescent="0.25">
      <c r="A4131" s="2" t="s">
        <v>21928</v>
      </c>
      <c r="B4131" s="1">
        <v>46210</v>
      </c>
      <c r="C4131" s="2" t="s">
        <v>42</v>
      </c>
      <c r="D4131" s="2" t="s">
        <v>43</v>
      </c>
      <c r="E4131" s="2" t="s">
        <v>44</v>
      </c>
      <c r="F4131" s="2" t="s">
        <v>45</v>
      </c>
      <c r="G4131" s="2" t="s">
        <v>46</v>
      </c>
      <c r="H4131" s="2" t="s">
        <v>80</v>
      </c>
      <c r="I4131" s="2" t="s">
        <v>21929</v>
      </c>
      <c r="J4131" s="2" t="s">
        <v>21930</v>
      </c>
      <c r="K4131" s="2" t="s">
        <v>116</v>
      </c>
      <c r="L4131" s="2" t="s">
        <v>830</v>
      </c>
      <c r="M4131" s="2" t="s">
        <v>831</v>
      </c>
      <c r="N4131" s="2" t="s">
        <v>21931</v>
      </c>
      <c r="O4131">
        <v>1</v>
      </c>
      <c r="P4131" s="2" t="s">
        <v>53</v>
      </c>
      <c r="Q4131">
        <v>100</v>
      </c>
      <c r="R4131">
        <v>0</v>
      </c>
      <c r="S4131" s="2" t="s">
        <v>54</v>
      </c>
      <c r="T4131" s="2" t="s">
        <v>55</v>
      </c>
      <c r="U4131" s="2" t="s">
        <v>86</v>
      </c>
      <c r="V4131" s="2"/>
      <c r="W4131">
        <v>15000</v>
      </c>
      <c r="X4131">
        <v>0</v>
      </c>
      <c r="Y4131">
        <v>0</v>
      </c>
      <c r="Z4131">
        <v>15000</v>
      </c>
      <c r="AB4131" s="2" t="s">
        <v>57</v>
      </c>
      <c r="AC4131">
        <v>9000</v>
      </c>
      <c r="AD4131">
        <v>6000</v>
      </c>
      <c r="AE4131">
        <v>73000</v>
      </c>
      <c r="AF4131">
        <v>1095</v>
      </c>
      <c r="AG4131" s="2"/>
      <c r="AH4131" s="2"/>
      <c r="AI4131" s="1"/>
      <c r="AJ4131" s="2" t="s">
        <v>87</v>
      </c>
      <c r="AK4131" s="2" t="s">
        <v>67</v>
      </c>
      <c r="AM4131" s="2" t="s">
        <v>59</v>
      </c>
      <c r="AP4131" s="2" t="s">
        <v>60</v>
      </c>
      <c r="AQ4131" s="2" t="s">
        <v>41</v>
      </c>
      <c r="AR4131">
        <v>58000</v>
      </c>
      <c r="AS4131" s="2" t="str">
        <f>_xlfn.IFNA(IF(VLOOKUP(all_resi[[#This Row],[No. Waybill]],settle_reconcile[No. Waybill],1,0)="","Recon","Recon"),"-")</f>
        <v>-</v>
      </c>
      <c r="AT4131" s="2">
        <f>all_resi[[#This Row],[Nilai COD]]-all_resi[[#This Row],[COD Fee]]-all_resi[[#This Row],[Total Biaya Setelah Diskon]]</f>
        <v>65905</v>
      </c>
      <c r="AU4131" s="2" t="str">
        <f>IF(all_resi[[#This Row],[Waktu Terima]]="","",_xlfn.DAYS(all_resi[[#This Row],[Waktu Terima]],all_resi[[#This Row],[Tanggal Pengiriman]]))</f>
        <v/>
      </c>
    </row>
    <row r="4132" spans="1:47" x14ac:dyDescent="0.25">
      <c r="A4132" s="2" t="s">
        <v>21932</v>
      </c>
      <c r="B4132" s="1">
        <v>46210</v>
      </c>
      <c r="C4132" s="2" t="s">
        <v>42</v>
      </c>
      <c r="D4132" s="2" t="s">
        <v>43</v>
      </c>
      <c r="E4132" s="2" t="s">
        <v>44</v>
      </c>
      <c r="F4132" s="2" t="s">
        <v>45</v>
      </c>
      <c r="G4132" s="2" t="s">
        <v>46</v>
      </c>
      <c r="H4132" s="2" t="s">
        <v>47</v>
      </c>
      <c r="I4132" s="2" t="s">
        <v>21933</v>
      </c>
      <c r="J4132" s="2" t="s">
        <v>21934</v>
      </c>
      <c r="K4132" s="2" t="s">
        <v>237</v>
      </c>
      <c r="L4132" s="2" t="s">
        <v>238</v>
      </c>
      <c r="M4132" s="2" t="s">
        <v>3645</v>
      </c>
      <c r="N4132" s="2" t="s">
        <v>21935</v>
      </c>
      <c r="O4132">
        <v>1</v>
      </c>
      <c r="P4132" s="2" t="s">
        <v>53</v>
      </c>
      <c r="Q4132">
        <v>100</v>
      </c>
      <c r="R4132">
        <v>6500000</v>
      </c>
      <c r="S4132" s="2" t="s">
        <v>54</v>
      </c>
      <c r="T4132" s="2" t="s">
        <v>55</v>
      </c>
      <c r="U4132" s="2" t="s">
        <v>97</v>
      </c>
      <c r="V4132" s="2" t="s">
        <v>15188</v>
      </c>
      <c r="W4132">
        <v>37000</v>
      </c>
      <c r="X4132">
        <v>0</v>
      </c>
      <c r="Y4132">
        <v>0</v>
      </c>
      <c r="Z4132">
        <v>37000</v>
      </c>
      <c r="AB4132" s="2" t="s">
        <v>57</v>
      </c>
      <c r="AC4132">
        <v>14800</v>
      </c>
      <c r="AD4132">
        <v>22200</v>
      </c>
      <c r="AE4132">
        <v>107000</v>
      </c>
      <c r="AF4132">
        <v>1605</v>
      </c>
      <c r="AG4132" s="2"/>
      <c r="AH4132" s="2"/>
      <c r="AI4132" s="1"/>
      <c r="AJ4132" s="2"/>
      <c r="AK4132" s="2" t="s">
        <v>67</v>
      </c>
      <c r="AM4132" s="2" t="s">
        <v>59</v>
      </c>
      <c r="AP4132" s="2" t="s">
        <v>60</v>
      </c>
      <c r="AQ4132" s="2" t="s">
        <v>41</v>
      </c>
      <c r="AR4132">
        <v>70000</v>
      </c>
      <c r="AS4132" s="2" t="str">
        <f>_xlfn.IFNA(IF(VLOOKUP(all_resi[[#This Row],[No. Waybill]],settle_reconcile[No. Waybill],1,0)="","Recon","Recon"),"-")</f>
        <v>-</v>
      </c>
      <c r="AT4132" s="2">
        <f>all_resi[[#This Row],[Nilai COD]]-all_resi[[#This Row],[COD Fee]]-all_resi[[#This Row],[Total Biaya Setelah Diskon]]</f>
        <v>83195</v>
      </c>
      <c r="AU4132" s="2" t="str">
        <f>IF(all_resi[[#This Row],[Waktu Terima]]="","",_xlfn.DAYS(all_resi[[#This Row],[Waktu Terima]],all_resi[[#This Row],[Tanggal Pengiriman]]))</f>
        <v/>
      </c>
    </row>
    <row r="4133" spans="1:47" x14ac:dyDescent="0.25">
      <c r="A4133" s="2" t="s">
        <v>21936</v>
      </c>
      <c r="B4133" s="1">
        <v>46210</v>
      </c>
      <c r="C4133" s="2" t="s">
        <v>42</v>
      </c>
      <c r="D4133" s="2" t="s">
        <v>43</v>
      </c>
      <c r="E4133" s="2" t="s">
        <v>44</v>
      </c>
      <c r="F4133" s="2" t="s">
        <v>45</v>
      </c>
      <c r="G4133" s="2" t="s">
        <v>46</v>
      </c>
      <c r="H4133" s="2" t="s">
        <v>47</v>
      </c>
      <c r="I4133" s="2" t="s">
        <v>21937</v>
      </c>
      <c r="J4133" s="2" t="s">
        <v>21938</v>
      </c>
      <c r="K4133" s="2" t="s">
        <v>209</v>
      </c>
      <c r="L4133" s="2" t="s">
        <v>573</v>
      </c>
      <c r="M4133" s="2" t="s">
        <v>21939</v>
      </c>
      <c r="N4133" s="2" t="s">
        <v>21940</v>
      </c>
      <c r="O4133">
        <v>1</v>
      </c>
      <c r="P4133" s="2" t="s">
        <v>53</v>
      </c>
      <c r="Q4133">
        <v>100</v>
      </c>
      <c r="R4133">
        <v>0</v>
      </c>
      <c r="S4133" s="2" t="s">
        <v>54</v>
      </c>
      <c r="T4133" s="2" t="s">
        <v>55</v>
      </c>
      <c r="U4133" s="2" t="s">
        <v>207</v>
      </c>
      <c r="V4133" s="2"/>
      <c r="W4133">
        <v>48000</v>
      </c>
      <c r="X4133">
        <v>0</v>
      </c>
      <c r="Y4133">
        <v>0</v>
      </c>
      <c r="Z4133">
        <v>48000</v>
      </c>
      <c r="AB4133" s="2" t="s">
        <v>57</v>
      </c>
      <c r="AC4133">
        <v>19200</v>
      </c>
      <c r="AD4133">
        <v>28800</v>
      </c>
      <c r="AE4133">
        <v>118000</v>
      </c>
      <c r="AF4133">
        <v>1770</v>
      </c>
      <c r="AG4133" s="2"/>
      <c r="AH4133" s="2"/>
      <c r="AI4133" s="1"/>
      <c r="AJ4133" s="2"/>
      <c r="AK4133" s="2" t="s">
        <v>67</v>
      </c>
      <c r="AM4133" s="2" t="s">
        <v>59</v>
      </c>
      <c r="AP4133" s="2" t="s">
        <v>60</v>
      </c>
      <c r="AQ4133" s="2" t="s">
        <v>41</v>
      </c>
      <c r="AR4133">
        <v>70000</v>
      </c>
      <c r="AS4133" s="2" t="str">
        <f>_xlfn.IFNA(IF(VLOOKUP(all_resi[[#This Row],[No. Waybill]],settle_reconcile[No. Waybill],1,0)="","Recon","Recon"),"-")</f>
        <v>-</v>
      </c>
      <c r="AT4133" s="2">
        <f>all_resi[[#This Row],[Nilai COD]]-all_resi[[#This Row],[COD Fee]]-all_resi[[#This Row],[Total Biaya Setelah Diskon]]</f>
        <v>87430</v>
      </c>
      <c r="AU4133" s="2" t="str">
        <f>IF(all_resi[[#This Row],[Waktu Terima]]="","",_xlfn.DAYS(all_resi[[#This Row],[Waktu Terima]],all_resi[[#This Row],[Tanggal Pengiriman]]))</f>
        <v/>
      </c>
    </row>
    <row r="4134" spans="1:47" x14ac:dyDescent="0.25">
      <c r="A4134" s="2" t="s">
        <v>21941</v>
      </c>
      <c r="B4134" s="1">
        <v>46210</v>
      </c>
      <c r="C4134" s="2" t="s">
        <v>42</v>
      </c>
      <c r="D4134" s="2" t="s">
        <v>43</v>
      </c>
      <c r="E4134" s="2" t="s">
        <v>44</v>
      </c>
      <c r="F4134" s="2" t="s">
        <v>45</v>
      </c>
      <c r="G4134" s="2" t="s">
        <v>46</v>
      </c>
      <c r="H4134" s="2" t="s">
        <v>80</v>
      </c>
      <c r="I4134" s="2" t="s">
        <v>21942</v>
      </c>
      <c r="J4134" s="2" t="s">
        <v>21943</v>
      </c>
      <c r="K4134" s="2" t="s">
        <v>106</v>
      </c>
      <c r="L4134" s="2" t="s">
        <v>1373</v>
      </c>
      <c r="M4134" s="2" t="s">
        <v>21944</v>
      </c>
      <c r="N4134" s="2" t="s">
        <v>21945</v>
      </c>
      <c r="O4134">
        <v>1</v>
      </c>
      <c r="P4134" s="2" t="s">
        <v>53</v>
      </c>
      <c r="Q4134">
        <v>100</v>
      </c>
      <c r="R4134">
        <v>0</v>
      </c>
      <c r="S4134" s="2" t="s">
        <v>54</v>
      </c>
      <c r="T4134" s="2" t="s">
        <v>55</v>
      </c>
      <c r="U4134" s="2" t="s">
        <v>86</v>
      </c>
      <c r="V4134" s="2"/>
      <c r="W4134">
        <v>59000</v>
      </c>
      <c r="X4134">
        <v>0</v>
      </c>
      <c r="Y4134">
        <v>0</v>
      </c>
      <c r="Z4134">
        <v>59000</v>
      </c>
      <c r="AB4134" s="2" t="s">
        <v>57</v>
      </c>
      <c r="AC4134">
        <v>23600</v>
      </c>
      <c r="AD4134">
        <v>35400</v>
      </c>
      <c r="AE4134">
        <v>109000</v>
      </c>
      <c r="AF4134">
        <v>1635</v>
      </c>
      <c r="AG4134" s="2"/>
      <c r="AH4134" s="2"/>
      <c r="AI4134" s="1"/>
      <c r="AJ4134" s="2" t="s">
        <v>87</v>
      </c>
      <c r="AK4134" s="2" t="s">
        <v>67</v>
      </c>
      <c r="AM4134" s="2" t="s">
        <v>59</v>
      </c>
      <c r="AP4134" s="2" t="s">
        <v>60</v>
      </c>
      <c r="AQ4134" s="2" t="s">
        <v>41</v>
      </c>
      <c r="AR4134">
        <v>50000</v>
      </c>
      <c r="AS4134" s="2" t="str">
        <f>_xlfn.IFNA(IF(VLOOKUP(all_resi[[#This Row],[No. Waybill]],settle_reconcile[No. Waybill],1,0)="","Recon","Recon"),"-")</f>
        <v>-</v>
      </c>
      <c r="AT4134" s="2">
        <f>all_resi[[#This Row],[Nilai COD]]-all_resi[[#This Row],[COD Fee]]-all_resi[[#This Row],[Total Biaya Setelah Diskon]]</f>
        <v>71965</v>
      </c>
      <c r="AU4134" s="2" t="str">
        <f>IF(all_resi[[#This Row],[Waktu Terima]]="","",_xlfn.DAYS(all_resi[[#This Row],[Waktu Terima]],all_resi[[#This Row],[Tanggal Pengiriman]]))</f>
        <v/>
      </c>
    </row>
    <row r="4135" spans="1:47" x14ac:dyDescent="0.25">
      <c r="A4135" s="2" t="s">
        <v>21946</v>
      </c>
      <c r="B4135" s="1">
        <v>46210</v>
      </c>
      <c r="C4135" s="2" t="s">
        <v>42</v>
      </c>
      <c r="D4135" s="2" t="s">
        <v>43</v>
      </c>
      <c r="E4135" s="2" t="s">
        <v>44</v>
      </c>
      <c r="F4135" s="2" t="s">
        <v>45</v>
      </c>
      <c r="G4135" s="2" t="s">
        <v>46</v>
      </c>
      <c r="H4135" s="2" t="s">
        <v>47</v>
      </c>
      <c r="I4135" s="2" t="s">
        <v>21947</v>
      </c>
      <c r="J4135" s="2" t="s">
        <v>21948</v>
      </c>
      <c r="K4135" s="2" t="s">
        <v>209</v>
      </c>
      <c r="L4135" s="2" t="s">
        <v>1041</v>
      </c>
      <c r="M4135" s="2" t="s">
        <v>17379</v>
      </c>
      <c r="N4135" s="2" t="s">
        <v>21949</v>
      </c>
      <c r="O4135">
        <v>1</v>
      </c>
      <c r="P4135" s="2" t="s">
        <v>53</v>
      </c>
      <c r="Q4135">
        <v>100</v>
      </c>
      <c r="R4135">
        <v>0</v>
      </c>
      <c r="S4135" s="2" t="s">
        <v>54</v>
      </c>
      <c r="T4135" s="2" t="s">
        <v>55</v>
      </c>
      <c r="U4135" s="2" t="s">
        <v>97</v>
      </c>
      <c r="V4135" s="2"/>
      <c r="W4135">
        <v>56000</v>
      </c>
      <c r="X4135">
        <v>0</v>
      </c>
      <c r="Y4135">
        <v>0</v>
      </c>
      <c r="Z4135">
        <v>56000</v>
      </c>
      <c r="AB4135" s="2" t="s">
        <v>57</v>
      </c>
      <c r="AC4135">
        <v>22400</v>
      </c>
      <c r="AD4135">
        <v>33600</v>
      </c>
      <c r="AE4135">
        <v>126000</v>
      </c>
      <c r="AF4135">
        <v>1890</v>
      </c>
      <c r="AG4135" s="2"/>
      <c r="AH4135" s="2"/>
      <c r="AI4135" s="1"/>
      <c r="AJ4135" s="2"/>
      <c r="AK4135" s="2" t="s">
        <v>67</v>
      </c>
      <c r="AM4135" s="2" t="s">
        <v>59</v>
      </c>
      <c r="AP4135" s="2" t="s">
        <v>60</v>
      </c>
      <c r="AQ4135" s="2" t="s">
        <v>41</v>
      </c>
      <c r="AR4135">
        <v>70000</v>
      </c>
      <c r="AS4135" s="2" t="str">
        <f>_xlfn.IFNA(IF(VLOOKUP(all_resi[[#This Row],[No. Waybill]],settle_reconcile[No. Waybill],1,0)="","Recon","Recon"),"-")</f>
        <v>-</v>
      </c>
      <c r="AT4135" s="2">
        <f>all_resi[[#This Row],[Nilai COD]]-all_resi[[#This Row],[COD Fee]]-all_resi[[#This Row],[Total Biaya Setelah Diskon]]</f>
        <v>90510</v>
      </c>
      <c r="AU4135" s="2" t="str">
        <f>IF(all_resi[[#This Row],[Waktu Terima]]="","",_xlfn.DAYS(all_resi[[#This Row],[Waktu Terima]],all_resi[[#This Row],[Tanggal Pengiriman]]))</f>
        <v/>
      </c>
    </row>
    <row r="4136" spans="1:47" x14ac:dyDescent="0.25">
      <c r="A4136" s="2" t="s">
        <v>21950</v>
      </c>
      <c r="B4136" s="1">
        <v>46210</v>
      </c>
      <c r="C4136" s="2" t="s">
        <v>42</v>
      </c>
      <c r="D4136" s="2" t="s">
        <v>43</v>
      </c>
      <c r="E4136" s="2" t="s">
        <v>44</v>
      </c>
      <c r="F4136" s="2" t="s">
        <v>45</v>
      </c>
      <c r="G4136" s="2" t="s">
        <v>46</v>
      </c>
      <c r="H4136" s="2" t="s">
        <v>47</v>
      </c>
      <c r="I4136" s="2" t="s">
        <v>21951</v>
      </c>
      <c r="J4136" s="2" t="s">
        <v>21952</v>
      </c>
      <c r="K4136" s="2" t="s">
        <v>203</v>
      </c>
      <c r="L4136" s="2" t="s">
        <v>733</v>
      </c>
      <c r="M4136" s="2" t="s">
        <v>7630</v>
      </c>
      <c r="N4136" s="2" t="s">
        <v>21953</v>
      </c>
      <c r="O4136">
        <v>1</v>
      </c>
      <c r="P4136" s="2" t="s">
        <v>53</v>
      </c>
      <c r="Q4136">
        <v>100</v>
      </c>
      <c r="R4136">
        <v>0</v>
      </c>
      <c r="S4136" s="2" t="s">
        <v>54</v>
      </c>
      <c r="T4136" s="2" t="s">
        <v>55</v>
      </c>
      <c r="U4136" s="2" t="s">
        <v>97</v>
      </c>
      <c r="V4136" s="2"/>
      <c r="W4136">
        <v>14000</v>
      </c>
      <c r="X4136">
        <v>0</v>
      </c>
      <c r="Y4136">
        <v>0</v>
      </c>
      <c r="Z4136">
        <v>14000</v>
      </c>
      <c r="AB4136" s="2" t="s">
        <v>57</v>
      </c>
      <c r="AC4136">
        <v>8000</v>
      </c>
      <c r="AD4136">
        <v>6000</v>
      </c>
      <c r="AE4136">
        <v>84000</v>
      </c>
      <c r="AF4136">
        <v>1260</v>
      </c>
      <c r="AG4136" s="2" t="s">
        <v>21951</v>
      </c>
      <c r="AH4136" s="2"/>
      <c r="AI4136" s="1">
        <v>46211</v>
      </c>
      <c r="AJ4136" s="2"/>
      <c r="AK4136" s="2" t="s">
        <v>58</v>
      </c>
      <c r="AM4136" s="2" t="s">
        <v>59</v>
      </c>
      <c r="AP4136" s="2" t="s">
        <v>60</v>
      </c>
      <c r="AQ4136" s="2" t="s">
        <v>41</v>
      </c>
      <c r="AR4136">
        <v>70000</v>
      </c>
      <c r="AS4136" s="2" t="str">
        <f>_xlfn.IFNA(IF(VLOOKUP(all_resi[[#This Row],[No. Waybill]],settle_reconcile[No. Waybill],1,0)="","Recon","Recon"),"-")</f>
        <v>-</v>
      </c>
      <c r="AT4136" s="2">
        <f>all_resi[[#This Row],[Nilai COD]]-all_resi[[#This Row],[COD Fee]]-all_resi[[#This Row],[Total Biaya Setelah Diskon]]</f>
        <v>76740</v>
      </c>
      <c r="AU4136" s="2">
        <f>IF(all_resi[[#This Row],[Waktu Terima]]="","",_xlfn.DAYS(all_resi[[#This Row],[Waktu Terima]],all_resi[[#This Row],[Tanggal Pengiriman]]))</f>
        <v>1</v>
      </c>
    </row>
    <row r="4137" spans="1:47" x14ac:dyDescent="0.25">
      <c r="A4137" s="2" t="s">
        <v>21954</v>
      </c>
      <c r="B4137" s="1">
        <v>46210</v>
      </c>
      <c r="C4137" s="2" t="s">
        <v>42</v>
      </c>
      <c r="D4137" s="2" t="s">
        <v>43</v>
      </c>
      <c r="E4137" s="2" t="s">
        <v>44</v>
      </c>
      <c r="F4137" s="2" t="s">
        <v>45</v>
      </c>
      <c r="G4137" s="2" t="s">
        <v>46</v>
      </c>
      <c r="H4137" s="2" t="s">
        <v>47</v>
      </c>
      <c r="I4137" s="2" t="s">
        <v>21955</v>
      </c>
      <c r="J4137" s="2" t="s">
        <v>21956</v>
      </c>
      <c r="K4137" s="2" t="s">
        <v>143</v>
      </c>
      <c r="L4137" s="2" t="s">
        <v>2582</v>
      </c>
      <c r="M4137" s="2" t="s">
        <v>21957</v>
      </c>
      <c r="N4137" s="2" t="s">
        <v>21958</v>
      </c>
      <c r="O4137">
        <v>1</v>
      </c>
      <c r="P4137" s="2" t="s">
        <v>53</v>
      </c>
      <c r="Q4137">
        <v>100</v>
      </c>
      <c r="R4137">
        <v>0</v>
      </c>
      <c r="S4137" s="2" t="s">
        <v>54</v>
      </c>
      <c r="T4137" s="2" t="s">
        <v>55</v>
      </c>
      <c r="U4137" s="2" t="s">
        <v>97</v>
      </c>
      <c r="V4137" s="2"/>
      <c r="W4137">
        <v>25000</v>
      </c>
      <c r="X4137">
        <v>0</v>
      </c>
      <c r="Y4137">
        <v>0</v>
      </c>
      <c r="Z4137">
        <v>25000</v>
      </c>
      <c r="AB4137" s="2" t="s">
        <v>57</v>
      </c>
      <c r="AC4137">
        <v>18000</v>
      </c>
      <c r="AD4137">
        <v>7000</v>
      </c>
      <c r="AE4137">
        <v>85000</v>
      </c>
      <c r="AF4137">
        <v>1275</v>
      </c>
      <c r="AG4137" s="2" t="s">
        <v>21955</v>
      </c>
      <c r="AH4137" s="2"/>
      <c r="AI4137" s="1">
        <v>46212</v>
      </c>
      <c r="AJ4137" s="2"/>
      <c r="AK4137" s="2" t="s">
        <v>58</v>
      </c>
      <c r="AM4137" s="2" t="s">
        <v>59</v>
      </c>
      <c r="AP4137" s="2" t="s">
        <v>60</v>
      </c>
      <c r="AQ4137" s="2" t="s">
        <v>41</v>
      </c>
      <c r="AR4137">
        <v>60000</v>
      </c>
      <c r="AS4137" s="2" t="str">
        <f>_xlfn.IFNA(IF(VLOOKUP(all_resi[[#This Row],[No. Waybill]],settle_reconcile[No. Waybill],1,0)="","Recon","Recon"),"-")</f>
        <v>-</v>
      </c>
      <c r="AT4137" s="2">
        <f>all_resi[[#This Row],[Nilai COD]]-all_resi[[#This Row],[COD Fee]]-all_resi[[#This Row],[Total Biaya Setelah Diskon]]</f>
        <v>76725</v>
      </c>
      <c r="AU4137" s="2">
        <f>IF(all_resi[[#This Row],[Waktu Terima]]="","",_xlfn.DAYS(all_resi[[#This Row],[Waktu Terima]],all_resi[[#This Row],[Tanggal Pengiriman]]))</f>
        <v>2</v>
      </c>
    </row>
    <row r="4138" spans="1:47" x14ac:dyDescent="0.25">
      <c r="A4138" s="2" t="s">
        <v>21959</v>
      </c>
      <c r="B4138" s="1">
        <v>46210</v>
      </c>
      <c r="C4138" s="2" t="s">
        <v>42</v>
      </c>
      <c r="D4138" s="2" t="s">
        <v>43</v>
      </c>
      <c r="E4138" s="2" t="s">
        <v>44</v>
      </c>
      <c r="F4138" s="2" t="s">
        <v>45</v>
      </c>
      <c r="G4138" s="2" t="s">
        <v>46</v>
      </c>
      <c r="H4138" s="2" t="s">
        <v>47</v>
      </c>
      <c r="I4138" s="2" t="s">
        <v>21960</v>
      </c>
      <c r="J4138" s="2" t="s">
        <v>21961</v>
      </c>
      <c r="K4138" s="2" t="s">
        <v>75</v>
      </c>
      <c r="L4138" s="2" t="s">
        <v>393</v>
      </c>
      <c r="M4138" s="2" t="s">
        <v>21962</v>
      </c>
      <c r="N4138" s="2" t="s">
        <v>21963</v>
      </c>
      <c r="O4138">
        <v>1</v>
      </c>
      <c r="P4138" s="2" t="s">
        <v>53</v>
      </c>
      <c r="Q4138">
        <v>100</v>
      </c>
      <c r="R4138">
        <v>0</v>
      </c>
      <c r="S4138" s="2" t="s">
        <v>54</v>
      </c>
      <c r="T4138" s="2" t="s">
        <v>55</v>
      </c>
      <c r="U4138" s="2" t="s">
        <v>225</v>
      </c>
      <c r="V4138" s="2"/>
      <c r="W4138">
        <v>60000</v>
      </c>
      <c r="X4138">
        <v>0</v>
      </c>
      <c r="Y4138">
        <v>0</v>
      </c>
      <c r="Z4138">
        <v>60000</v>
      </c>
      <c r="AB4138" s="2" t="s">
        <v>57</v>
      </c>
      <c r="AC4138">
        <v>24000</v>
      </c>
      <c r="AD4138">
        <v>36000</v>
      </c>
      <c r="AE4138">
        <v>165000</v>
      </c>
      <c r="AF4138">
        <v>2475</v>
      </c>
      <c r="AG4138" s="2"/>
      <c r="AH4138" s="2"/>
      <c r="AI4138" s="1"/>
      <c r="AJ4138" s="2"/>
      <c r="AK4138" s="2" t="s">
        <v>67</v>
      </c>
      <c r="AM4138" s="2" t="s">
        <v>59</v>
      </c>
      <c r="AP4138" s="2" t="s">
        <v>60</v>
      </c>
      <c r="AQ4138" s="2" t="s">
        <v>41</v>
      </c>
      <c r="AR4138">
        <v>105000</v>
      </c>
      <c r="AS4138" s="2" t="str">
        <f>_xlfn.IFNA(IF(VLOOKUP(all_resi[[#This Row],[No. Waybill]],settle_reconcile[No. Waybill],1,0)="","Recon","Recon"),"-")</f>
        <v>-</v>
      </c>
      <c r="AT4138" s="2">
        <f>all_resi[[#This Row],[Nilai COD]]-all_resi[[#This Row],[COD Fee]]-all_resi[[#This Row],[Total Biaya Setelah Diskon]]</f>
        <v>126525</v>
      </c>
      <c r="AU4138" s="2" t="str">
        <f>IF(all_resi[[#This Row],[Waktu Terima]]="","",_xlfn.DAYS(all_resi[[#This Row],[Waktu Terima]],all_resi[[#This Row],[Tanggal Pengiriman]]))</f>
        <v/>
      </c>
    </row>
    <row r="4139" spans="1:47" x14ac:dyDescent="0.25">
      <c r="A4139" s="2" t="s">
        <v>21964</v>
      </c>
      <c r="B4139" s="1">
        <v>46210</v>
      </c>
      <c r="C4139" s="2" t="s">
        <v>42</v>
      </c>
      <c r="D4139" s="2" t="s">
        <v>43</v>
      </c>
      <c r="E4139" s="2" t="s">
        <v>44</v>
      </c>
      <c r="F4139" s="2" t="s">
        <v>45</v>
      </c>
      <c r="G4139" s="2" t="s">
        <v>46</v>
      </c>
      <c r="H4139" s="2" t="s">
        <v>80</v>
      </c>
      <c r="I4139" s="2" t="s">
        <v>21965</v>
      </c>
      <c r="J4139" s="2" t="s">
        <v>21966</v>
      </c>
      <c r="K4139" s="2" t="s">
        <v>957</v>
      </c>
      <c r="L4139" s="2" t="s">
        <v>3043</v>
      </c>
      <c r="M4139" s="2" t="s">
        <v>3044</v>
      </c>
      <c r="N4139" s="2" t="s">
        <v>21967</v>
      </c>
      <c r="O4139">
        <v>1</v>
      </c>
      <c r="P4139" s="2" t="s">
        <v>53</v>
      </c>
      <c r="Q4139">
        <v>100</v>
      </c>
      <c r="R4139">
        <v>0</v>
      </c>
      <c r="S4139" s="2" t="s">
        <v>54</v>
      </c>
      <c r="T4139" s="2" t="s">
        <v>55</v>
      </c>
      <c r="U4139" s="2" t="s">
        <v>86</v>
      </c>
      <c r="V4139" s="2"/>
      <c r="W4139">
        <v>53000</v>
      </c>
      <c r="X4139">
        <v>0</v>
      </c>
      <c r="Y4139">
        <v>0</v>
      </c>
      <c r="Z4139">
        <v>53000</v>
      </c>
      <c r="AB4139" s="2" t="s">
        <v>57</v>
      </c>
      <c r="AC4139">
        <v>21200</v>
      </c>
      <c r="AD4139">
        <v>31800</v>
      </c>
      <c r="AE4139">
        <v>106000</v>
      </c>
      <c r="AF4139">
        <v>1590</v>
      </c>
      <c r="AG4139" s="2"/>
      <c r="AH4139" s="2"/>
      <c r="AI4139" s="1"/>
      <c r="AJ4139" s="2" t="s">
        <v>87</v>
      </c>
      <c r="AK4139" s="2" t="s">
        <v>67</v>
      </c>
      <c r="AM4139" s="2" t="s">
        <v>59</v>
      </c>
      <c r="AP4139" s="2" t="s">
        <v>60</v>
      </c>
      <c r="AQ4139" s="2" t="s">
        <v>41</v>
      </c>
      <c r="AR4139">
        <v>53000</v>
      </c>
      <c r="AS4139" s="2" t="str">
        <f>_xlfn.IFNA(IF(VLOOKUP(all_resi[[#This Row],[No. Waybill]],settle_reconcile[No. Waybill],1,0)="","Recon","Recon"),"-")</f>
        <v>-</v>
      </c>
      <c r="AT4139" s="2">
        <f>all_resi[[#This Row],[Nilai COD]]-all_resi[[#This Row],[COD Fee]]-all_resi[[#This Row],[Total Biaya Setelah Diskon]]</f>
        <v>72610</v>
      </c>
      <c r="AU4139" s="2" t="str">
        <f>IF(all_resi[[#This Row],[Waktu Terima]]="","",_xlfn.DAYS(all_resi[[#This Row],[Waktu Terima]],all_resi[[#This Row],[Tanggal Pengiriman]]))</f>
        <v/>
      </c>
    </row>
    <row r="4140" spans="1:47" x14ac:dyDescent="0.25">
      <c r="A4140" s="2" t="s">
        <v>21968</v>
      </c>
      <c r="B4140" s="1">
        <v>46210</v>
      </c>
      <c r="C4140" s="2" t="s">
        <v>42</v>
      </c>
      <c r="D4140" s="2" t="s">
        <v>43</v>
      </c>
      <c r="E4140" s="2" t="s">
        <v>44</v>
      </c>
      <c r="F4140" s="2" t="s">
        <v>45</v>
      </c>
      <c r="G4140" s="2" t="s">
        <v>46</v>
      </c>
      <c r="H4140" s="2" t="s">
        <v>47</v>
      </c>
      <c r="I4140" s="2" t="s">
        <v>21969</v>
      </c>
      <c r="J4140" s="2" t="s">
        <v>21970</v>
      </c>
      <c r="K4140" s="2" t="s">
        <v>177</v>
      </c>
      <c r="L4140" s="2" t="s">
        <v>807</v>
      </c>
      <c r="M4140" s="2" t="s">
        <v>1836</v>
      </c>
      <c r="N4140" s="2" t="s">
        <v>21971</v>
      </c>
      <c r="O4140">
        <v>1</v>
      </c>
      <c r="P4140" s="2" t="s">
        <v>53</v>
      </c>
      <c r="Q4140">
        <v>100</v>
      </c>
      <c r="R4140">
        <v>0</v>
      </c>
      <c r="S4140" s="2" t="s">
        <v>54</v>
      </c>
      <c r="T4140" s="2" t="s">
        <v>55</v>
      </c>
      <c r="U4140" s="2" t="s">
        <v>225</v>
      </c>
      <c r="V4140" s="2"/>
      <c r="W4140">
        <v>64000</v>
      </c>
      <c r="X4140">
        <v>0</v>
      </c>
      <c r="Y4140">
        <v>0</v>
      </c>
      <c r="Z4140">
        <v>64000</v>
      </c>
      <c r="AB4140" s="2" t="s">
        <v>57</v>
      </c>
      <c r="AC4140">
        <v>25600</v>
      </c>
      <c r="AD4140">
        <v>38400</v>
      </c>
      <c r="AE4140">
        <v>168000</v>
      </c>
      <c r="AF4140">
        <v>2520</v>
      </c>
      <c r="AG4140" s="2"/>
      <c r="AH4140" s="2"/>
      <c r="AI4140" s="1"/>
      <c r="AJ4140" s="2"/>
      <c r="AK4140" s="2" t="s">
        <v>67</v>
      </c>
      <c r="AM4140" s="2" t="s">
        <v>59</v>
      </c>
      <c r="AP4140" s="2" t="s">
        <v>60</v>
      </c>
      <c r="AQ4140" s="2" t="s">
        <v>41</v>
      </c>
      <c r="AR4140">
        <v>104000</v>
      </c>
      <c r="AS4140" s="2" t="str">
        <f>_xlfn.IFNA(IF(VLOOKUP(all_resi[[#This Row],[No. Waybill]],settle_reconcile[No. Waybill],1,0)="","Recon","Recon"),"-")</f>
        <v>-</v>
      </c>
      <c r="AT4140" s="2">
        <f>all_resi[[#This Row],[Nilai COD]]-all_resi[[#This Row],[COD Fee]]-all_resi[[#This Row],[Total Biaya Setelah Diskon]]</f>
        <v>127080</v>
      </c>
      <c r="AU4140" s="2" t="str">
        <f>IF(all_resi[[#This Row],[Waktu Terima]]="","",_xlfn.DAYS(all_resi[[#This Row],[Waktu Terima]],all_resi[[#This Row],[Tanggal Pengiriman]]))</f>
        <v/>
      </c>
    </row>
    <row r="4141" spans="1:47" x14ac:dyDescent="0.25">
      <c r="A4141" s="2" t="s">
        <v>21972</v>
      </c>
      <c r="B4141" s="1">
        <v>46210</v>
      </c>
      <c r="C4141" s="2" t="s">
        <v>42</v>
      </c>
      <c r="D4141" s="2" t="s">
        <v>43</v>
      </c>
      <c r="E4141" s="2" t="s">
        <v>44</v>
      </c>
      <c r="F4141" s="2" t="s">
        <v>45</v>
      </c>
      <c r="G4141" s="2" t="s">
        <v>46</v>
      </c>
      <c r="H4141" s="2" t="s">
        <v>80</v>
      </c>
      <c r="I4141" s="2" t="s">
        <v>21973</v>
      </c>
      <c r="J4141" s="2" t="s">
        <v>21974</v>
      </c>
      <c r="K4141" s="2" t="s">
        <v>197</v>
      </c>
      <c r="L4141" s="2" t="s">
        <v>1527</v>
      </c>
      <c r="M4141" s="2" t="s">
        <v>2383</v>
      </c>
      <c r="N4141" s="2" t="s">
        <v>21975</v>
      </c>
      <c r="O4141">
        <v>1</v>
      </c>
      <c r="P4141" s="2" t="s">
        <v>53</v>
      </c>
      <c r="Q4141">
        <v>100</v>
      </c>
      <c r="R4141">
        <v>0</v>
      </c>
      <c r="S4141" s="2" t="s">
        <v>54</v>
      </c>
      <c r="T4141" s="2" t="s">
        <v>55</v>
      </c>
      <c r="U4141" s="2" t="s">
        <v>154</v>
      </c>
      <c r="V4141" s="2"/>
      <c r="W4141">
        <v>72000</v>
      </c>
      <c r="X4141">
        <v>0</v>
      </c>
      <c r="Y4141">
        <v>0</v>
      </c>
      <c r="Z4141">
        <v>72000</v>
      </c>
      <c r="AB4141" s="2" t="s">
        <v>57</v>
      </c>
      <c r="AC4141">
        <v>28800</v>
      </c>
      <c r="AD4141">
        <v>43200</v>
      </c>
      <c r="AE4141">
        <v>166000</v>
      </c>
      <c r="AF4141">
        <v>2490</v>
      </c>
      <c r="AG4141" s="2"/>
      <c r="AH4141" s="2"/>
      <c r="AI4141" s="1"/>
      <c r="AJ4141" s="2" t="s">
        <v>87</v>
      </c>
      <c r="AK4141" s="2" t="s">
        <v>67</v>
      </c>
      <c r="AM4141" s="2" t="s">
        <v>59</v>
      </c>
      <c r="AP4141" s="2" t="s">
        <v>60</v>
      </c>
      <c r="AQ4141" s="2" t="s">
        <v>41</v>
      </c>
      <c r="AR4141">
        <v>94000</v>
      </c>
      <c r="AS4141" s="2" t="str">
        <f>_xlfn.IFNA(IF(VLOOKUP(all_resi[[#This Row],[No. Waybill]],settle_reconcile[No. Waybill],1,0)="","Recon","Recon"),"-")</f>
        <v>-</v>
      </c>
      <c r="AT4141" s="2">
        <f>all_resi[[#This Row],[Nilai COD]]-all_resi[[#This Row],[COD Fee]]-all_resi[[#This Row],[Total Biaya Setelah Diskon]]</f>
        <v>120310</v>
      </c>
      <c r="AU4141" s="2" t="str">
        <f>IF(all_resi[[#This Row],[Waktu Terima]]="","",_xlfn.DAYS(all_resi[[#This Row],[Waktu Terima]],all_resi[[#This Row],[Tanggal Pengiriman]]))</f>
        <v/>
      </c>
    </row>
    <row r="4142" spans="1:47" x14ac:dyDescent="0.25">
      <c r="A4142" s="2" t="s">
        <v>21976</v>
      </c>
      <c r="B4142" s="1">
        <v>46210</v>
      </c>
      <c r="C4142" s="2" t="s">
        <v>42</v>
      </c>
      <c r="D4142" s="2" t="s">
        <v>43</v>
      </c>
      <c r="E4142" s="2" t="s">
        <v>44</v>
      </c>
      <c r="F4142" s="2" t="s">
        <v>45</v>
      </c>
      <c r="G4142" s="2" t="s">
        <v>46</v>
      </c>
      <c r="H4142" s="2" t="s">
        <v>47</v>
      </c>
      <c r="I4142" s="2" t="s">
        <v>21977</v>
      </c>
      <c r="J4142" s="2" t="s">
        <v>21978</v>
      </c>
      <c r="K4142" s="2" t="s">
        <v>359</v>
      </c>
      <c r="L4142" s="2" t="s">
        <v>360</v>
      </c>
      <c r="M4142" s="2" t="s">
        <v>5052</v>
      </c>
      <c r="N4142" s="2" t="s">
        <v>21979</v>
      </c>
      <c r="O4142">
        <v>1</v>
      </c>
      <c r="P4142" s="2" t="s">
        <v>53</v>
      </c>
      <c r="Q4142">
        <v>100</v>
      </c>
      <c r="R4142">
        <v>0</v>
      </c>
      <c r="S4142" s="2" t="s">
        <v>54</v>
      </c>
      <c r="T4142" s="2" t="s">
        <v>55</v>
      </c>
      <c r="U4142" s="2" t="s">
        <v>207</v>
      </c>
      <c r="V4142" s="2"/>
      <c r="W4142">
        <v>58000</v>
      </c>
      <c r="X4142">
        <v>0</v>
      </c>
      <c r="Y4142">
        <v>0</v>
      </c>
      <c r="Z4142">
        <v>58000</v>
      </c>
      <c r="AB4142" s="2" t="s">
        <v>57</v>
      </c>
      <c r="AC4142">
        <v>23200</v>
      </c>
      <c r="AD4142">
        <v>34800</v>
      </c>
      <c r="AE4142">
        <v>128000</v>
      </c>
      <c r="AF4142">
        <v>1920</v>
      </c>
      <c r="AG4142" s="2"/>
      <c r="AH4142" s="2"/>
      <c r="AI4142" s="1"/>
      <c r="AJ4142" s="2"/>
      <c r="AK4142" s="2" t="s">
        <v>67</v>
      </c>
      <c r="AM4142" s="2" t="s">
        <v>59</v>
      </c>
      <c r="AP4142" s="2" t="s">
        <v>60</v>
      </c>
      <c r="AQ4142" s="2" t="s">
        <v>41</v>
      </c>
      <c r="AR4142">
        <v>70000</v>
      </c>
      <c r="AS4142" s="2" t="str">
        <f>_xlfn.IFNA(IF(VLOOKUP(all_resi[[#This Row],[No. Waybill]],settle_reconcile[No. Waybill],1,0)="","Recon","Recon"),"-")</f>
        <v>-</v>
      </c>
      <c r="AT4142" s="2">
        <f>all_resi[[#This Row],[Nilai COD]]-all_resi[[#This Row],[COD Fee]]-all_resi[[#This Row],[Total Biaya Setelah Diskon]]</f>
        <v>91280</v>
      </c>
      <c r="AU4142" s="2" t="str">
        <f>IF(all_resi[[#This Row],[Waktu Terima]]="","",_xlfn.DAYS(all_resi[[#This Row],[Waktu Terima]],all_resi[[#This Row],[Tanggal Pengiriman]]))</f>
        <v/>
      </c>
    </row>
    <row r="4143" spans="1:47" x14ac:dyDescent="0.25">
      <c r="A4143" s="2" t="s">
        <v>21980</v>
      </c>
      <c r="B4143" s="1">
        <v>46210</v>
      </c>
      <c r="C4143" s="2" t="s">
        <v>42</v>
      </c>
      <c r="D4143" s="2" t="s">
        <v>43</v>
      </c>
      <c r="E4143" s="2" t="s">
        <v>44</v>
      </c>
      <c r="F4143" s="2" t="s">
        <v>45</v>
      </c>
      <c r="G4143" s="2" t="s">
        <v>46</v>
      </c>
      <c r="H4143" s="2" t="s">
        <v>80</v>
      </c>
      <c r="I4143" s="2" t="s">
        <v>21981</v>
      </c>
      <c r="J4143" s="2" t="s">
        <v>21982</v>
      </c>
      <c r="K4143" s="2" t="s">
        <v>106</v>
      </c>
      <c r="L4143" s="2" t="s">
        <v>2911</v>
      </c>
      <c r="M4143" s="2" t="s">
        <v>21983</v>
      </c>
      <c r="N4143" s="2" t="s">
        <v>21984</v>
      </c>
      <c r="O4143">
        <v>1</v>
      </c>
      <c r="P4143" s="2" t="s">
        <v>53</v>
      </c>
      <c r="Q4143">
        <v>100</v>
      </c>
      <c r="R4143">
        <v>0</v>
      </c>
      <c r="S4143" s="2" t="s">
        <v>54</v>
      </c>
      <c r="T4143" s="2" t="s">
        <v>55</v>
      </c>
      <c r="U4143" s="2" t="s">
        <v>86</v>
      </c>
      <c r="V4143" s="2"/>
      <c r="W4143">
        <v>53000</v>
      </c>
      <c r="X4143">
        <v>0</v>
      </c>
      <c r="Y4143">
        <v>0</v>
      </c>
      <c r="Z4143">
        <v>53000</v>
      </c>
      <c r="AB4143" s="2" t="s">
        <v>57</v>
      </c>
      <c r="AC4143">
        <v>21200</v>
      </c>
      <c r="AD4143">
        <v>31800</v>
      </c>
      <c r="AE4143">
        <v>113000</v>
      </c>
      <c r="AF4143">
        <v>1695</v>
      </c>
      <c r="AG4143" s="2"/>
      <c r="AH4143" s="2"/>
      <c r="AI4143" s="1"/>
      <c r="AJ4143" s="2" t="s">
        <v>87</v>
      </c>
      <c r="AK4143" s="2" t="s">
        <v>67</v>
      </c>
      <c r="AM4143" s="2" t="s">
        <v>59</v>
      </c>
      <c r="AP4143" s="2" t="s">
        <v>60</v>
      </c>
      <c r="AQ4143" s="2" t="s">
        <v>41</v>
      </c>
      <c r="AR4143">
        <v>60000</v>
      </c>
      <c r="AS4143" s="2" t="str">
        <f>_xlfn.IFNA(IF(VLOOKUP(all_resi[[#This Row],[No. Waybill]],settle_reconcile[No. Waybill],1,0)="","Recon","Recon"),"-")</f>
        <v>-</v>
      </c>
      <c r="AT4143" s="2">
        <f>all_resi[[#This Row],[Nilai COD]]-all_resi[[#This Row],[COD Fee]]-all_resi[[#This Row],[Total Biaya Setelah Diskon]]</f>
        <v>79505</v>
      </c>
      <c r="AU4143" s="2" t="str">
        <f>IF(all_resi[[#This Row],[Waktu Terima]]="","",_xlfn.DAYS(all_resi[[#This Row],[Waktu Terima]],all_resi[[#This Row],[Tanggal Pengiriman]]))</f>
        <v/>
      </c>
    </row>
    <row r="4144" spans="1:47" x14ac:dyDescent="0.25">
      <c r="A4144" s="2" t="s">
        <v>21985</v>
      </c>
      <c r="B4144" s="1">
        <v>46210</v>
      </c>
      <c r="C4144" s="2" t="s">
        <v>42</v>
      </c>
      <c r="D4144" s="2" t="s">
        <v>43</v>
      </c>
      <c r="E4144" s="2" t="s">
        <v>44</v>
      </c>
      <c r="F4144" s="2" t="s">
        <v>45</v>
      </c>
      <c r="G4144" s="2" t="s">
        <v>46</v>
      </c>
      <c r="H4144" s="2" t="s">
        <v>80</v>
      </c>
      <c r="I4144" s="2" t="s">
        <v>21986</v>
      </c>
      <c r="J4144" s="2" t="s">
        <v>21987</v>
      </c>
      <c r="K4144" s="2" t="s">
        <v>132</v>
      </c>
      <c r="L4144" s="2" t="s">
        <v>2410</v>
      </c>
      <c r="M4144" s="2" t="s">
        <v>21988</v>
      </c>
      <c r="N4144" s="2" t="s">
        <v>21989</v>
      </c>
      <c r="O4144">
        <v>1</v>
      </c>
      <c r="P4144" s="2" t="s">
        <v>53</v>
      </c>
      <c r="Q4144">
        <v>100</v>
      </c>
      <c r="R4144">
        <v>0</v>
      </c>
      <c r="S4144" s="2" t="s">
        <v>54</v>
      </c>
      <c r="T4144" s="2" t="s">
        <v>55</v>
      </c>
      <c r="U4144" s="2" t="s">
        <v>86</v>
      </c>
      <c r="V4144" s="2"/>
      <c r="W4144">
        <v>45000</v>
      </c>
      <c r="X4144">
        <v>0</v>
      </c>
      <c r="Y4144">
        <v>0</v>
      </c>
      <c r="Z4144">
        <v>45000</v>
      </c>
      <c r="AB4144" s="2" t="s">
        <v>57</v>
      </c>
      <c r="AC4144">
        <v>18000</v>
      </c>
      <c r="AD4144">
        <v>27000</v>
      </c>
      <c r="AE4144">
        <v>105000</v>
      </c>
      <c r="AF4144">
        <v>1575</v>
      </c>
      <c r="AG4144" s="2"/>
      <c r="AH4144" s="2"/>
      <c r="AI4144" s="1"/>
      <c r="AJ4144" s="2" t="s">
        <v>87</v>
      </c>
      <c r="AK4144" s="2" t="s">
        <v>67</v>
      </c>
      <c r="AM4144" s="2" t="s">
        <v>59</v>
      </c>
      <c r="AP4144" s="2" t="s">
        <v>60</v>
      </c>
      <c r="AQ4144" s="2" t="s">
        <v>41</v>
      </c>
      <c r="AR4144">
        <v>60000</v>
      </c>
      <c r="AS4144" s="2" t="str">
        <f>_xlfn.IFNA(IF(VLOOKUP(all_resi[[#This Row],[No. Waybill]],settle_reconcile[No. Waybill],1,0)="","Recon","Recon"),"-")</f>
        <v>-</v>
      </c>
      <c r="AT4144" s="2">
        <f>all_resi[[#This Row],[Nilai COD]]-all_resi[[#This Row],[COD Fee]]-all_resi[[#This Row],[Total Biaya Setelah Diskon]]</f>
        <v>76425</v>
      </c>
      <c r="AU4144" s="2" t="str">
        <f>IF(all_resi[[#This Row],[Waktu Terima]]="","",_xlfn.DAYS(all_resi[[#This Row],[Waktu Terima]],all_resi[[#This Row],[Tanggal Pengiriman]]))</f>
        <v/>
      </c>
    </row>
    <row r="4145" spans="1:47" x14ac:dyDescent="0.25">
      <c r="A4145" s="2" t="s">
        <v>21990</v>
      </c>
      <c r="B4145" s="1">
        <v>46210</v>
      </c>
      <c r="C4145" s="2" t="s">
        <v>42</v>
      </c>
      <c r="D4145" s="2" t="s">
        <v>43</v>
      </c>
      <c r="E4145" s="2" t="s">
        <v>44</v>
      </c>
      <c r="F4145" s="2" t="s">
        <v>45</v>
      </c>
      <c r="G4145" s="2" t="s">
        <v>46</v>
      </c>
      <c r="H4145" s="2" t="s">
        <v>80</v>
      </c>
      <c r="I4145" s="2" t="s">
        <v>21991</v>
      </c>
      <c r="J4145" s="2" t="s">
        <v>21992</v>
      </c>
      <c r="K4145" s="2" t="s">
        <v>177</v>
      </c>
      <c r="L4145" s="2" t="s">
        <v>178</v>
      </c>
      <c r="M4145" s="2" t="s">
        <v>1068</v>
      </c>
      <c r="N4145" s="2" t="s">
        <v>21993</v>
      </c>
      <c r="O4145">
        <v>1</v>
      </c>
      <c r="P4145" s="2" t="s">
        <v>53</v>
      </c>
      <c r="Q4145">
        <v>100</v>
      </c>
      <c r="R4145">
        <v>0</v>
      </c>
      <c r="S4145" s="2" t="s">
        <v>54</v>
      </c>
      <c r="T4145" s="2" t="s">
        <v>55</v>
      </c>
      <c r="U4145" s="2" t="s">
        <v>86</v>
      </c>
      <c r="V4145" s="2"/>
      <c r="W4145">
        <v>72000</v>
      </c>
      <c r="X4145">
        <v>0</v>
      </c>
      <c r="Y4145">
        <v>0</v>
      </c>
      <c r="Z4145">
        <v>72000</v>
      </c>
      <c r="AB4145" s="2" t="s">
        <v>57</v>
      </c>
      <c r="AC4145">
        <v>28800</v>
      </c>
      <c r="AD4145">
        <v>43200</v>
      </c>
      <c r="AE4145">
        <v>132000</v>
      </c>
      <c r="AF4145">
        <v>1980</v>
      </c>
      <c r="AG4145" s="2"/>
      <c r="AH4145" s="2"/>
      <c r="AI4145" s="1"/>
      <c r="AJ4145" s="2" t="s">
        <v>87</v>
      </c>
      <c r="AK4145" s="2" t="s">
        <v>67</v>
      </c>
      <c r="AM4145" s="2" t="s">
        <v>59</v>
      </c>
      <c r="AP4145" s="2" t="s">
        <v>60</v>
      </c>
      <c r="AQ4145" s="2" t="s">
        <v>41</v>
      </c>
      <c r="AR4145">
        <v>60000</v>
      </c>
      <c r="AS4145" s="2" t="str">
        <f>_xlfn.IFNA(IF(VLOOKUP(all_resi[[#This Row],[No. Waybill]],settle_reconcile[No. Waybill],1,0)="","Recon","Recon"),"-")</f>
        <v>-</v>
      </c>
      <c r="AT4145" s="2">
        <f>all_resi[[#This Row],[Nilai COD]]-all_resi[[#This Row],[COD Fee]]-all_resi[[#This Row],[Total Biaya Setelah Diskon]]</f>
        <v>86820</v>
      </c>
      <c r="AU4145" s="2" t="str">
        <f>IF(all_resi[[#This Row],[Waktu Terima]]="","",_xlfn.DAYS(all_resi[[#This Row],[Waktu Terima]],all_resi[[#This Row],[Tanggal Pengiriman]]))</f>
        <v/>
      </c>
    </row>
    <row r="4146" spans="1:47" x14ac:dyDescent="0.25">
      <c r="A4146" s="2" t="s">
        <v>21994</v>
      </c>
      <c r="B4146" s="1">
        <v>46210</v>
      </c>
      <c r="C4146" s="2" t="s">
        <v>42</v>
      </c>
      <c r="D4146" s="2" t="s">
        <v>43</v>
      </c>
      <c r="E4146" s="2" t="s">
        <v>44</v>
      </c>
      <c r="F4146" s="2" t="s">
        <v>45</v>
      </c>
      <c r="G4146" s="2" t="s">
        <v>46</v>
      </c>
      <c r="H4146" s="2" t="s">
        <v>47</v>
      </c>
      <c r="I4146" s="2" t="s">
        <v>21995</v>
      </c>
      <c r="J4146" s="2" t="s">
        <v>21996</v>
      </c>
      <c r="K4146" s="2" t="s">
        <v>265</v>
      </c>
      <c r="L4146" s="2" t="s">
        <v>1025</v>
      </c>
      <c r="M4146" s="2" t="s">
        <v>21997</v>
      </c>
      <c r="N4146" s="2" t="s">
        <v>21998</v>
      </c>
      <c r="O4146">
        <v>1</v>
      </c>
      <c r="P4146" s="2" t="s">
        <v>53</v>
      </c>
      <c r="Q4146">
        <v>100</v>
      </c>
      <c r="R4146">
        <v>0</v>
      </c>
      <c r="S4146" s="2" t="s">
        <v>54</v>
      </c>
      <c r="T4146" s="2" t="s">
        <v>55</v>
      </c>
      <c r="U4146" s="2" t="s">
        <v>1301</v>
      </c>
      <c r="V4146" s="2"/>
      <c r="W4146">
        <v>38000</v>
      </c>
      <c r="X4146">
        <v>0</v>
      </c>
      <c r="Y4146">
        <v>0</v>
      </c>
      <c r="Z4146">
        <v>38000</v>
      </c>
      <c r="AB4146" s="2" t="s">
        <v>57</v>
      </c>
      <c r="AC4146">
        <v>15200</v>
      </c>
      <c r="AD4146">
        <v>22800</v>
      </c>
      <c r="AE4146">
        <v>153000</v>
      </c>
      <c r="AF4146">
        <v>2295</v>
      </c>
      <c r="AG4146" s="2"/>
      <c r="AH4146" s="2"/>
      <c r="AI4146" s="1"/>
      <c r="AJ4146" s="2"/>
      <c r="AK4146" s="2" t="s">
        <v>67</v>
      </c>
      <c r="AM4146" s="2" t="s">
        <v>59</v>
      </c>
      <c r="AP4146" s="2" t="s">
        <v>60</v>
      </c>
      <c r="AQ4146" s="2" t="s">
        <v>41</v>
      </c>
      <c r="AR4146">
        <v>115000</v>
      </c>
      <c r="AS4146" s="2" t="str">
        <f>_xlfn.IFNA(IF(VLOOKUP(all_resi[[#This Row],[No. Waybill]],settle_reconcile[No. Waybill],1,0)="","Recon","Recon"),"-")</f>
        <v>-</v>
      </c>
      <c r="AT4146" s="2">
        <f>all_resi[[#This Row],[Nilai COD]]-all_resi[[#This Row],[COD Fee]]-all_resi[[#This Row],[Total Biaya Setelah Diskon]]</f>
        <v>127905</v>
      </c>
      <c r="AU4146" s="2" t="str">
        <f>IF(all_resi[[#This Row],[Waktu Terima]]="","",_xlfn.DAYS(all_resi[[#This Row],[Waktu Terima]],all_resi[[#This Row],[Tanggal Pengiriman]]))</f>
        <v/>
      </c>
    </row>
    <row r="4147" spans="1:47" x14ac:dyDescent="0.25">
      <c r="A4147" s="2" t="s">
        <v>21999</v>
      </c>
      <c r="B4147" s="1">
        <v>46210</v>
      </c>
      <c r="C4147" s="2" t="s">
        <v>42</v>
      </c>
      <c r="D4147" s="2" t="s">
        <v>43</v>
      </c>
      <c r="E4147" s="2" t="s">
        <v>44</v>
      </c>
      <c r="F4147" s="2" t="s">
        <v>45</v>
      </c>
      <c r="G4147" s="2" t="s">
        <v>46</v>
      </c>
      <c r="H4147" s="2" t="s">
        <v>47</v>
      </c>
      <c r="I4147" s="2" t="s">
        <v>22000</v>
      </c>
      <c r="J4147" s="2" t="s">
        <v>22001</v>
      </c>
      <c r="K4147" s="2" t="s">
        <v>75</v>
      </c>
      <c r="L4147" s="2" t="s">
        <v>112</v>
      </c>
      <c r="M4147" s="2" t="s">
        <v>22002</v>
      </c>
      <c r="N4147" s="2" t="s">
        <v>22003</v>
      </c>
      <c r="O4147">
        <v>1</v>
      </c>
      <c r="P4147" s="2" t="s">
        <v>53</v>
      </c>
      <c r="Q4147">
        <v>100</v>
      </c>
      <c r="R4147">
        <v>0</v>
      </c>
      <c r="S4147" s="2" t="s">
        <v>54</v>
      </c>
      <c r="T4147" s="2" t="s">
        <v>55</v>
      </c>
      <c r="U4147" s="2" t="s">
        <v>207</v>
      </c>
      <c r="V4147" s="2"/>
      <c r="W4147">
        <v>64000</v>
      </c>
      <c r="X4147">
        <v>0</v>
      </c>
      <c r="Y4147">
        <v>0</v>
      </c>
      <c r="Z4147">
        <v>64000</v>
      </c>
      <c r="AB4147" s="2" t="s">
        <v>57</v>
      </c>
      <c r="AC4147">
        <v>25600</v>
      </c>
      <c r="AD4147">
        <v>38400</v>
      </c>
      <c r="AE4147">
        <v>135000</v>
      </c>
      <c r="AF4147">
        <v>2025</v>
      </c>
      <c r="AG4147" s="2"/>
      <c r="AH4147" s="2"/>
      <c r="AI4147" s="1"/>
      <c r="AJ4147" s="2"/>
      <c r="AK4147" s="2" t="s">
        <v>67</v>
      </c>
      <c r="AM4147" s="2" t="s">
        <v>59</v>
      </c>
      <c r="AP4147" s="2" t="s">
        <v>60</v>
      </c>
      <c r="AQ4147" s="2" t="s">
        <v>41</v>
      </c>
      <c r="AR4147">
        <v>71000</v>
      </c>
      <c r="AS4147" s="2" t="str">
        <f>_xlfn.IFNA(IF(VLOOKUP(all_resi[[#This Row],[No. Waybill]],settle_reconcile[No. Waybill],1,0)="","Recon","Recon"),"-")</f>
        <v>-</v>
      </c>
      <c r="AT4147" s="2">
        <f>all_resi[[#This Row],[Nilai COD]]-all_resi[[#This Row],[COD Fee]]-all_resi[[#This Row],[Total Biaya Setelah Diskon]]</f>
        <v>94575</v>
      </c>
      <c r="AU4147" s="2" t="str">
        <f>IF(all_resi[[#This Row],[Waktu Terima]]="","",_xlfn.DAYS(all_resi[[#This Row],[Waktu Terima]],all_resi[[#This Row],[Tanggal Pengiriman]]))</f>
        <v/>
      </c>
    </row>
    <row r="4148" spans="1:47" x14ac:dyDescent="0.25">
      <c r="A4148" s="2" t="s">
        <v>22004</v>
      </c>
      <c r="B4148" s="1">
        <v>46210</v>
      </c>
      <c r="C4148" s="2" t="s">
        <v>42</v>
      </c>
      <c r="D4148" s="2" t="s">
        <v>43</v>
      </c>
      <c r="E4148" s="2" t="s">
        <v>44</v>
      </c>
      <c r="F4148" s="2" t="s">
        <v>45</v>
      </c>
      <c r="G4148" s="2" t="s">
        <v>46</v>
      </c>
      <c r="H4148" s="2" t="s">
        <v>80</v>
      </c>
      <c r="I4148" s="2" t="s">
        <v>22005</v>
      </c>
      <c r="J4148" s="2" t="s">
        <v>22006</v>
      </c>
      <c r="K4148" s="2" t="s">
        <v>69</v>
      </c>
      <c r="L4148" s="2" t="s">
        <v>15608</v>
      </c>
      <c r="M4148" s="2" t="s">
        <v>15609</v>
      </c>
      <c r="N4148" s="2" t="s">
        <v>22007</v>
      </c>
      <c r="O4148">
        <v>1</v>
      </c>
      <c r="P4148" s="2" t="s">
        <v>53</v>
      </c>
      <c r="Q4148">
        <v>100</v>
      </c>
      <c r="R4148">
        <v>0</v>
      </c>
      <c r="S4148" s="2" t="s">
        <v>54</v>
      </c>
      <c r="T4148" s="2" t="s">
        <v>55</v>
      </c>
      <c r="U4148" s="2" t="s">
        <v>86</v>
      </c>
      <c r="V4148" s="2"/>
      <c r="W4148">
        <v>54000</v>
      </c>
      <c r="X4148">
        <v>0</v>
      </c>
      <c r="Y4148">
        <v>0</v>
      </c>
      <c r="Z4148">
        <v>54000</v>
      </c>
      <c r="AB4148" s="2" t="s">
        <v>57</v>
      </c>
      <c r="AC4148">
        <v>21600</v>
      </c>
      <c r="AD4148">
        <v>32400</v>
      </c>
      <c r="AE4148">
        <v>114000</v>
      </c>
      <c r="AF4148">
        <v>1710</v>
      </c>
      <c r="AG4148" s="2"/>
      <c r="AH4148" s="2"/>
      <c r="AI4148" s="1"/>
      <c r="AJ4148" s="2" t="s">
        <v>87</v>
      </c>
      <c r="AK4148" s="2" t="s">
        <v>67</v>
      </c>
      <c r="AM4148" s="2" t="s">
        <v>59</v>
      </c>
      <c r="AP4148" s="2" t="s">
        <v>60</v>
      </c>
      <c r="AQ4148" s="2" t="s">
        <v>41</v>
      </c>
      <c r="AR4148">
        <v>60000</v>
      </c>
      <c r="AS4148" s="2" t="str">
        <f>_xlfn.IFNA(IF(VLOOKUP(all_resi[[#This Row],[No. Waybill]],settle_reconcile[No. Waybill],1,0)="","Recon","Recon"),"-")</f>
        <v>-</v>
      </c>
      <c r="AT4148" s="2">
        <f>all_resi[[#This Row],[Nilai COD]]-all_resi[[#This Row],[COD Fee]]-all_resi[[#This Row],[Total Biaya Setelah Diskon]]</f>
        <v>79890</v>
      </c>
      <c r="AU4148" s="2" t="str">
        <f>IF(all_resi[[#This Row],[Waktu Terima]]="","",_xlfn.DAYS(all_resi[[#This Row],[Waktu Terima]],all_resi[[#This Row],[Tanggal Pengiriman]]))</f>
        <v/>
      </c>
    </row>
    <row r="4149" spans="1:47" x14ac:dyDescent="0.25">
      <c r="A4149" s="2" t="s">
        <v>22008</v>
      </c>
      <c r="B4149" s="1">
        <v>46210</v>
      </c>
      <c r="C4149" s="2" t="s">
        <v>42</v>
      </c>
      <c r="D4149" s="2" t="s">
        <v>43</v>
      </c>
      <c r="E4149" s="2" t="s">
        <v>44</v>
      </c>
      <c r="F4149" s="2" t="s">
        <v>45</v>
      </c>
      <c r="G4149" s="2" t="s">
        <v>46</v>
      </c>
      <c r="H4149" s="2" t="s">
        <v>80</v>
      </c>
      <c r="I4149" s="2" t="s">
        <v>22009</v>
      </c>
      <c r="J4149" s="2" t="s">
        <v>22010</v>
      </c>
      <c r="K4149" s="2" t="s">
        <v>377</v>
      </c>
      <c r="L4149" s="2" t="s">
        <v>2232</v>
      </c>
      <c r="M4149" s="2" t="s">
        <v>5197</v>
      </c>
      <c r="N4149" s="2" t="s">
        <v>22011</v>
      </c>
      <c r="O4149">
        <v>1</v>
      </c>
      <c r="P4149" s="2" t="s">
        <v>53</v>
      </c>
      <c r="Q4149">
        <v>100</v>
      </c>
      <c r="R4149">
        <v>0</v>
      </c>
      <c r="S4149" s="2" t="s">
        <v>54</v>
      </c>
      <c r="T4149" s="2" t="s">
        <v>55</v>
      </c>
      <c r="U4149" s="2" t="s">
        <v>86</v>
      </c>
      <c r="V4149" s="2"/>
      <c r="W4149">
        <v>65000</v>
      </c>
      <c r="X4149">
        <v>0</v>
      </c>
      <c r="Y4149">
        <v>0</v>
      </c>
      <c r="Z4149">
        <v>65000</v>
      </c>
      <c r="AB4149" s="2" t="s">
        <v>57</v>
      </c>
      <c r="AC4149">
        <v>26000</v>
      </c>
      <c r="AD4149">
        <v>39000</v>
      </c>
      <c r="AE4149">
        <v>125000</v>
      </c>
      <c r="AF4149">
        <v>1875</v>
      </c>
      <c r="AG4149" s="2"/>
      <c r="AH4149" s="2"/>
      <c r="AI4149" s="1"/>
      <c r="AJ4149" s="2" t="s">
        <v>87</v>
      </c>
      <c r="AK4149" s="2" t="s">
        <v>67</v>
      </c>
      <c r="AM4149" s="2" t="s">
        <v>59</v>
      </c>
      <c r="AP4149" s="2" t="s">
        <v>60</v>
      </c>
      <c r="AQ4149" s="2" t="s">
        <v>41</v>
      </c>
      <c r="AR4149">
        <v>60000</v>
      </c>
      <c r="AS4149" s="2" t="str">
        <f>_xlfn.IFNA(IF(VLOOKUP(all_resi[[#This Row],[No. Waybill]],settle_reconcile[No. Waybill],1,0)="","Recon","Recon"),"-")</f>
        <v>-</v>
      </c>
      <c r="AT4149" s="2">
        <f>all_resi[[#This Row],[Nilai COD]]-all_resi[[#This Row],[COD Fee]]-all_resi[[#This Row],[Total Biaya Setelah Diskon]]</f>
        <v>84125</v>
      </c>
      <c r="AU4149" s="2" t="str">
        <f>IF(all_resi[[#This Row],[Waktu Terima]]="","",_xlfn.DAYS(all_resi[[#This Row],[Waktu Terima]],all_resi[[#This Row],[Tanggal Pengiriman]]))</f>
        <v/>
      </c>
    </row>
    <row r="4150" spans="1:47" x14ac:dyDescent="0.25">
      <c r="A4150" s="2" t="s">
        <v>22012</v>
      </c>
      <c r="B4150" s="1">
        <v>46210</v>
      </c>
      <c r="C4150" s="2" t="s">
        <v>42</v>
      </c>
      <c r="D4150" s="2" t="s">
        <v>43</v>
      </c>
      <c r="E4150" s="2" t="s">
        <v>44</v>
      </c>
      <c r="F4150" s="2" t="s">
        <v>45</v>
      </c>
      <c r="G4150" s="2" t="s">
        <v>46</v>
      </c>
      <c r="H4150" s="2" t="s">
        <v>47</v>
      </c>
      <c r="I4150" s="2" t="s">
        <v>22013</v>
      </c>
      <c r="J4150" s="2" t="s">
        <v>22014</v>
      </c>
      <c r="K4150" s="2" t="s">
        <v>156</v>
      </c>
      <c r="L4150" s="2" t="s">
        <v>433</v>
      </c>
      <c r="M4150" s="2" t="s">
        <v>2372</v>
      </c>
      <c r="N4150" s="2" t="s">
        <v>22015</v>
      </c>
      <c r="O4150">
        <v>1</v>
      </c>
      <c r="P4150" s="2" t="s">
        <v>53</v>
      </c>
      <c r="Q4150">
        <v>100</v>
      </c>
      <c r="R4150">
        <v>0</v>
      </c>
      <c r="S4150" s="2" t="s">
        <v>54</v>
      </c>
      <c r="T4150" s="2" t="s">
        <v>55</v>
      </c>
      <c r="U4150" s="2" t="s">
        <v>97</v>
      </c>
      <c r="V4150" s="2"/>
      <c r="W4150">
        <v>81000</v>
      </c>
      <c r="X4150">
        <v>0</v>
      </c>
      <c r="Y4150">
        <v>0</v>
      </c>
      <c r="Z4150">
        <v>81000</v>
      </c>
      <c r="AB4150" s="2" t="s">
        <v>57</v>
      </c>
      <c r="AC4150">
        <v>32400</v>
      </c>
      <c r="AD4150">
        <v>48600</v>
      </c>
      <c r="AE4150">
        <v>146000</v>
      </c>
      <c r="AF4150">
        <v>2190</v>
      </c>
      <c r="AG4150" s="2"/>
      <c r="AH4150" s="2"/>
      <c r="AI4150" s="1"/>
      <c r="AJ4150" s="2"/>
      <c r="AK4150" s="2" t="s">
        <v>67</v>
      </c>
      <c r="AM4150" s="2" t="s">
        <v>59</v>
      </c>
      <c r="AP4150" s="2" t="s">
        <v>60</v>
      </c>
      <c r="AQ4150" s="2" t="s">
        <v>41</v>
      </c>
      <c r="AR4150">
        <v>65000</v>
      </c>
      <c r="AS4150" s="2" t="str">
        <f>_xlfn.IFNA(IF(VLOOKUP(all_resi[[#This Row],[No. Waybill]],settle_reconcile[No. Waybill],1,0)="","Recon","Recon"),"-")</f>
        <v>-</v>
      </c>
      <c r="AT4150" s="2">
        <f>all_resi[[#This Row],[Nilai COD]]-all_resi[[#This Row],[COD Fee]]-all_resi[[#This Row],[Total Biaya Setelah Diskon]]</f>
        <v>95210</v>
      </c>
      <c r="AU4150" s="2" t="str">
        <f>IF(all_resi[[#This Row],[Waktu Terima]]="","",_xlfn.DAYS(all_resi[[#This Row],[Waktu Terima]],all_resi[[#This Row],[Tanggal Pengiriman]]))</f>
        <v/>
      </c>
    </row>
    <row r="4151" spans="1:47" x14ac:dyDescent="0.25">
      <c r="A4151" s="2" t="s">
        <v>22016</v>
      </c>
      <c r="B4151" s="1">
        <v>46210</v>
      </c>
      <c r="C4151" s="2" t="s">
        <v>42</v>
      </c>
      <c r="D4151" s="2" t="s">
        <v>43</v>
      </c>
      <c r="E4151" s="2" t="s">
        <v>44</v>
      </c>
      <c r="F4151" s="2" t="s">
        <v>45</v>
      </c>
      <c r="G4151" s="2" t="s">
        <v>46</v>
      </c>
      <c r="H4151" s="2" t="s">
        <v>47</v>
      </c>
      <c r="I4151" s="2" t="s">
        <v>22017</v>
      </c>
      <c r="J4151" s="2" t="s">
        <v>22018</v>
      </c>
      <c r="K4151" s="2" t="s">
        <v>143</v>
      </c>
      <c r="L4151" s="2" t="s">
        <v>2896</v>
      </c>
      <c r="M4151" s="2" t="s">
        <v>17344</v>
      </c>
      <c r="N4151" s="2" t="s">
        <v>22019</v>
      </c>
      <c r="O4151">
        <v>1</v>
      </c>
      <c r="P4151" s="2" t="s">
        <v>53</v>
      </c>
      <c r="Q4151">
        <v>100</v>
      </c>
      <c r="R4151">
        <v>0</v>
      </c>
      <c r="S4151" s="2" t="s">
        <v>54</v>
      </c>
      <c r="T4151" s="2" t="s">
        <v>55</v>
      </c>
      <c r="U4151" s="2" t="s">
        <v>207</v>
      </c>
      <c r="V4151" s="2"/>
      <c r="W4151">
        <v>25000</v>
      </c>
      <c r="X4151">
        <v>0</v>
      </c>
      <c r="Y4151">
        <v>0</v>
      </c>
      <c r="Z4151">
        <v>25000</v>
      </c>
      <c r="AB4151" s="2" t="s">
        <v>57</v>
      </c>
      <c r="AC4151">
        <v>18000</v>
      </c>
      <c r="AD4151">
        <v>7000</v>
      </c>
      <c r="AE4151">
        <v>95000</v>
      </c>
      <c r="AF4151">
        <v>1425</v>
      </c>
      <c r="AG4151" s="2" t="s">
        <v>22017</v>
      </c>
      <c r="AH4151" s="2"/>
      <c r="AI4151" s="1">
        <v>46212</v>
      </c>
      <c r="AJ4151" s="2"/>
      <c r="AK4151" s="2" t="s">
        <v>58</v>
      </c>
      <c r="AM4151" s="2" t="s">
        <v>59</v>
      </c>
      <c r="AP4151" s="2" t="s">
        <v>60</v>
      </c>
      <c r="AQ4151" s="2" t="s">
        <v>41</v>
      </c>
      <c r="AR4151">
        <v>70000</v>
      </c>
      <c r="AS4151" s="2" t="str">
        <f>_xlfn.IFNA(IF(VLOOKUP(all_resi[[#This Row],[No. Waybill]],settle_reconcile[No. Waybill],1,0)="","Recon","Recon"),"-")</f>
        <v>-</v>
      </c>
      <c r="AT4151" s="2">
        <f>all_resi[[#This Row],[Nilai COD]]-all_resi[[#This Row],[COD Fee]]-all_resi[[#This Row],[Total Biaya Setelah Diskon]]</f>
        <v>86575</v>
      </c>
      <c r="AU4151" s="2">
        <f>IF(all_resi[[#This Row],[Waktu Terima]]="","",_xlfn.DAYS(all_resi[[#This Row],[Waktu Terima]],all_resi[[#This Row],[Tanggal Pengiriman]]))</f>
        <v>2</v>
      </c>
    </row>
    <row r="4152" spans="1:47" x14ac:dyDescent="0.25">
      <c r="A4152" s="2" t="s">
        <v>22020</v>
      </c>
      <c r="B4152" s="1">
        <v>46210</v>
      </c>
      <c r="C4152" s="2" t="s">
        <v>42</v>
      </c>
      <c r="D4152" s="2" t="s">
        <v>43</v>
      </c>
      <c r="E4152" s="2" t="s">
        <v>44</v>
      </c>
      <c r="F4152" s="2" t="s">
        <v>45</v>
      </c>
      <c r="G4152" s="2" t="s">
        <v>46</v>
      </c>
      <c r="H4152" s="2" t="s">
        <v>80</v>
      </c>
      <c r="I4152" s="2" t="s">
        <v>22021</v>
      </c>
      <c r="J4152" s="2" t="s">
        <v>22022</v>
      </c>
      <c r="K4152" s="2" t="s">
        <v>177</v>
      </c>
      <c r="L4152" s="2" t="s">
        <v>807</v>
      </c>
      <c r="M4152" s="2" t="s">
        <v>1503</v>
      </c>
      <c r="N4152" s="2" t="s">
        <v>22023</v>
      </c>
      <c r="O4152">
        <v>1</v>
      </c>
      <c r="P4152" s="2" t="s">
        <v>53</v>
      </c>
      <c r="Q4152">
        <v>100</v>
      </c>
      <c r="R4152">
        <v>0</v>
      </c>
      <c r="S4152" s="2" t="s">
        <v>54</v>
      </c>
      <c r="T4152" s="2" t="s">
        <v>55</v>
      </c>
      <c r="U4152" s="2" t="s">
        <v>86</v>
      </c>
      <c r="V4152" s="2"/>
      <c r="W4152">
        <v>64000</v>
      </c>
      <c r="X4152">
        <v>0</v>
      </c>
      <c r="Y4152">
        <v>0</v>
      </c>
      <c r="Z4152">
        <v>64000</v>
      </c>
      <c r="AB4152" s="2" t="s">
        <v>57</v>
      </c>
      <c r="AC4152">
        <v>25600</v>
      </c>
      <c r="AD4152">
        <v>38400</v>
      </c>
      <c r="AE4152">
        <v>121000</v>
      </c>
      <c r="AF4152">
        <v>1815</v>
      </c>
      <c r="AG4152" s="2"/>
      <c r="AH4152" s="2"/>
      <c r="AI4152" s="1"/>
      <c r="AJ4152" s="2" t="s">
        <v>87</v>
      </c>
      <c r="AK4152" s="2" t="s">
        <v>67</v>
      </c>
      <c r="AM4152" s="2" t="s">
        <v>59</v>
      </c>
      <c r="AP4152" s="2" t="s">
        <v>60</v>
      </c>
      <c r="AQ4152" s="2" t="s">
        <v>41</v>
      </c>
      <c r="AR4152">
        <v>57000</v>
      </c>
      <c r="AS4152" s="2" t="str">
        <f>_xlfn.IFNA(IF(VLOOKUP(all_resi[[#This Row],[No. Waybill]],settle_reconcile[No. Waybill],1,0)="","Recon","Recon"),"-")</f>
        <v>-</v>
      </c>
      <c r="AT4152" s="2">
        <f>all_resi[[#This Row],[Nilai COD]]-all_resi[[#This Row],[COD Fee]]-all_resi[[#This Row],[Total Biaya Setelah Diskon]]</f>
        <v>80785</v>
      </c>
      <c r="AU4152" s="2" t="str">
        <f>IF(all_resi[[#This Row],[Waktu Terima]]="","",_xlfn.DAYS(all_resi[[#This Row],[Waktu Terima]],all_resi[[#This Row],[Tanggal Pengiriman]]))</f>
        <v/>
      </c>
    </row>
    <row r="4153" spans="1:47" x14ac:dyDescent="0.25">
      <c r="A4153" s="2" t="s">
        <v>22024</v>
      </c>
      <c r="B4153" s="1">
        <v>46210</v>
      </c>
      <c r="C4153" s="2" t="s">
        <v>42</v>
      </c>
      <c r="D4153" s="2" t="s">
        <v>43</v>
      </c>
      <c r="E4153" s="2" t="s">
        <v>44</v>
      </c>
      <c r="F4153" s="2" t="s">
        <v>45</v>
      </c>
      <c r="G4153" s="2" t="s">
        <v>46</v>
      </c>
      <c r="H4153" s="2" t="s">
        <v>80</v>
      </c>
      <c r="I4153" s="2" t="s">
        <v>22025</v>
      </c>
      <c r="J4153" s="2" t="s">
        <v>22026</v>
      </c>
      <c r="K4153" s="2" t="s">
        <v>171</v>
      </c>
      <c r="L4153" s="2" t="s">
        <v>172</v>
      </c>
      <c r="M4153" s="2" t="s">
        <v>3080</v>
      </c>
      <c r="N4153" s="2" t="s">
        <v>22027</v>
      </c>
      <c r="O4153">
        <v>1</v>
      </c>
      <c r="P4153" s="2" t="s">
        <v>53</v>
      </c>
      <c r="Q4153">
        <v>100</v>
      </c>
      <c r="R4153">
        <v>0</v>
      </c>
      <c r="S4153" s="2" t="s">
        <v>54</v>
      </c>
      <c r="T4153" s="2" t="s">
        <v>55</v>
      </c>
      <c r="U4153" s="2" t="s">
        <v>86</v>
      </c>
      <c r="V4153" s="2"/>
      <c r="W4153">
        <v>30000</v>
      </c>
      <c r="X4153">
        <v>0</v>
      </c>
      <c r="Y4153">
        <v>0</v>
      </c>
      <c r="Z4153">
        <v>30000</v>
      </c>
      <c r="AB4153" s="2" t="s">
        <v>57</v>
      </c>
      <c r="AC4153">
        <v>12000</v>
      </c>
      <c r="AD4153">
        <v>18000</v>
      </c>
      <c r="AE4153">
        <v>85000</v>
      </c>
      <c r="AF4153">
        <v>1275</v>
      </c>
      <c r="AG4153" s="2"/>
      <c r="AH4153" s="2"/>
      <c r="AI4153" s="1"/>
      <c r="AJ4153" s="2" t="s">
        <v>87</v>
      </c>
      <c r="AK4153" s="2" t="s">
        <v>67</v>
      </c>
      <c r="AM4153" s="2" t="s">
        <v>59</v>
      </c>
      <c r="AP4153" s="2" t="s">
        <v>60</v>
      </c>
      <c r="AQ4153" s="2" t="s">
        <v>41</v>
      </c>
      <c r="AR4153">
        <v>55000</v>
      </c>
      <c r="AS4153" s="2" t="str">
        <f>_xlfn.IFNA(IF(VLOOKUP(all_resi[[#This Row],[No. Waybill]],settle_reconcile[No. Waybill],1,0)="","Recon","Recon"),"-")</f>
        <v>-</v>
      </c>
      <c r="AT4153" s="2">
        <f>all_resi[[#This Row],[Nilai COD]]-all_resi[[#This Row],[COD Fee]]-all_resi[[#This Row],[Total Biaya Setelah Diskon]]</f>
        <v>65725</v>
      </c>
      <c r="AU4153" s="2" t="str">
        <f>IF(all_resi[[#This Row],[Waktu Terima]]="","",_xlfn.DAYS(all_resi[[#This Row],[Waktu Terima]],all_resi[[#This Row],[Tanggal Pengiriman]]))</f>
        <v/>
      </c>
    </row>
    <row r="4154" spans="1:47" x14ac:dyDescent="0.25">
      <c r="A4154" s="2" t="s">
        <v>22028</v>
      </c>
      <c r="B4154" s="1">
        <v>46210</v>
      </c>
      <c r="C4154" s="2" t="s">
        <v>42</v>
      </c>
      <c r="D4154" s="2" t="s">
        <v>43</v>
      </c>
      <c r="E4154" s="2" t="s">
        <v>44</v>
      </c>
      <c r="F4154" s="2" t="s">
        <v>45</v>
      </c>
      <c r="G4154" s="2" t="s">
        <v>46</v>
      </c>
      <c r="H4154" s="2" t="s">
        <v>47</v>
      </c>
      <c r="I4154" s="2" t="s">
        <v>22029</v>
      </c>
      <c r="J4154" s="2" t="s">
        <v>22030</v>
      </c>
      <c r="K4154" s="2" t="s">
        <v>69</v>
      </c>
      <c r="L4154" s="2" t="s">
        <v>70</v>
      </c>
      <c r="M4154" s="2" t="s">
        <v>22031</v>
      </c>
      <c r="N4154" s="2" t="s">
        <v>22032</v>
      </c>
      <c r="O4154">
        <v>1</v>
      </c>
      <c r="P4154" s="2" t="s">
        <v>53</v>
      </c>
      <c r="Q4154">
        <v>100</v>
      </c>
      <c r="R4154">
        <v>0</v>
      </c>
      <c r="S4154" s="2" t="s">
        <v>54</v>
      </c>
      <c r="T4154" s="2" t="s">
        <v>55</v>
      </c>
      <c r="U4154" s="2" t="s">
        <v>22033</v>
      </c>
      <c r="V4154" s="2"/>
      <c r="W4154">
        <v>62000</v>
      </c>
      <c r="X4154">
        <v>0</v>
      </c>
      <c r="Y4154">
        <v>0</v>
      </c>
      <c r="Z4154">
        <v>62000</v>
      </c>
      <c r="AB4154" s="2" t="s">
        <v>57</v>
      </c>
      <c r="AC4154">
        <v>24800</v>
      </c>
      <c r="AD4154">
        <v>37200</v>
      </c>
      <c r="AE4154">
        <v>132000</v>
      </c>
      <c r="AF4154">
        <v>1980</v>
      </c>
      <c r="AG4154" s="2"/>
      <c r="AH4154" s="2"/>
      <c r="AI4154" s="1"/>
      <c r="AJ4154" s="2"/>
      <c r="AK4154" s="2" t="s">
        <v>67</v>
      </c>
      <c r="AM4154" s="2" t="s">
        <v>59</v>
      </c>
      <c r="AP4154" s="2" t="s">
        <v>60</v>
      </c>
      <c r="AQ4154" s="2" t="s">
        <v>41</v>
      </c>
      <c r="AR4154">
        <v>70000</v>
      </c>
      <c r="AS4154" s="2" t="str">
        <f>_xlfn.IFNA(IF(VLOOKUP(all_resi[[#This Row],[No. Waybill]],settle_reconcile[No. Waybill],1,0)="","Recon","Recon"),"-")</f>
        <v>-</v>
      </c>
      <c r="AT4154" s="2">
        <f>all_resi[[#This Row],[Nilai COD]]-all_resi[[#This Row],[COD Fee]]-all_resi[[#This Row],[Total Biaya Setelah Diskon]]</f>
        <v>92820</v>
      </c>
      <c r="AU4154" s="2" t="str">
        <f>IF(all_resi[[#This Row],[Waktu Terima]]="","",_xlfn.DAYS(all_resi[[#This Row],[Waktu Terima]],all_resi[[#This Row],[Tanggal Pengiriman]]))</f>
        <v/>
      </c>
    </row>
    <row r="4155" spans="1:47" x14ac:dyDescent="0.25">
      <c r="A4155" s="2" t="s">
        <v>22034</v>
      </c>
      <c r="B4155" s="1">
        <v>46210</v>
      </c>
      <c r="C4155" s="2" t="s">
        <v>42</v>
      </c>
      <c r="D4155" s="2" t="s">
        <v>43</v>
      </c>
      <c r="E4155" s="2" t="s">
        <v>44</v>
      </c>
      <c r="F4155" s="2" t="s">
        <v>45</v>
      </c>
      <c r="G4155" s="2" t="s">
        <v>46</v>
      </c>
      <c r="H4155" s="2" t="s">
        <v>47</v>
      </c>
      <c r="I4155" s="2" t="s">
        <v>22035</v>
      </c>
      <c r="J4155" s="2" t="s">
        <v>22036</v>
      </c>
      <c r="K4155" s="2" t="s">
        <v>49</v>
      </c>
      <c r="L4155" s="2" t="s">
        <v>50</v>
      </c>
      <c r="M4155" s="2" t="s">
        <v>22037</v>
      </c>
      <c r="N4155" s="2" t="s">
        <v>22038</v>
      </c>
      <c r="O4155">
        <v>1</v>
      </c>
      <c r="P4155" s="2" t="s">
        <v>53</v>
      </c>
      <c r="Q4155">
        <v>100</v>
      </c>
      <c r="R4155">
        <v>0</v>
      </c>
      <c r="S4155" s="2" t="s">
        <v>54</v>
      </c>
      <c r="T4155" s="2" t="s">
        <v>55</v>
      </c>
      <c r="U4155" s="2" t="s">
        <v>225</v>
      </c>
      <c r="V4155" s="2"/>
      <c r="W4155">
        <v>74000</v>
      </c>
      <c r="X4155">
        <v>0</v>
      </c>
      <c r="Y4155">
        <v>0</v>
      </c>
      <c r="Z4155">
        <v>74000</v>
      </c>
      <c r="AB4155" s="2" t="s">
        <v>57</v>
      </c>
      <c r="AC4155">
        <v>29600</v>
      </c>
      <c r="AD4155">
        <v>44400</v>
      </c>
      <c r="AE4155">
        <v>178000</v>
      </c>
      <c r="AF4155">
        <v>2670</v>
      </c>
      <c r="AG4155" s="2"/>
      <c r="AH4155" s="2"/>
      <c r="AI4155" s="1"/>
      <c r="AJ4155" s="2"/>
      <c r="AK4155" s="2" t="s">
        <v>67</v>
      </c>
      <c r="AM4155" s="2" t="s">
        <v>59</v>
      </c>
      <c r="AP4155" s="2" t="s">
        <v>60</v>
      </c>
      <c r="AQ4155" s="2" t="s">
        <v>41</v>
      </c>
      <c r="AR4155">
        <v>104000</v>
      </c>
      <c r="AS4155" s="2" t="str">
        <f>_xlfn.IFNA(IF(VLOOKUP(all_resi[[#This Row],[No. Waybill]],settle_reconcile[No. Waybill],1,0)="","Recon","Recon"),"-")</f>
        <v>-</v>
      </c>
      <c r="AT4155" s="2">
        <f>all_resi[[#This Row],[Nilai COD]]-all_resi[[#This Row],[COD Fee]]-all_resi[[#This Row],[Total Biaya Setelah Diskon]]</f>
        <v>130930</v>
      </c>
      <c r="AU4155" s="2" t="str">
        <f>IF(all_resi[[#This Row],[Waktu Terima]]="","",_xlfn.DAYS(all_resi[[#This Row],[Waktu Terima]],all_resi[[#This Row],[Tanggal Pengiriman]]))</f>
        <v/>
      </c>
    </row>
    <row r="4156" spans="1:47" x14ac:dyDescent="0.25">
      <c r="A4156" s="2" t="s">
        <v>22039</v>
      </c>
      <c r="B4156" s="1">
        <v>46210</v>
      </c>
      <c r="C4156" s="2" t="s">
        <v>42</v>
      </c>
      <c r="D4156" s="2" t="s">
        <v>43</v>
      </c>
      <c r="E4156" s="2" t="s">
        <v>44</v>
      </c>
      <c r="F4156" s="2" t="s">
        <v>45</v>
      </c>
      <c r="G4156" s="2" t="s">
        <v>46</v>
      </c>
      <c r="H4156" s="2" t="s">
        <v>80</v>
      </c>
      <c r="I4156" s="2" t="s">
        <v>22040</v>
      </c>
      <c r="J4156" s="2" t="s">
        <v>22041</v>
      </c>
      <c r="K4156" s="2" t="s">
        <v>69</v>
      </c>
      <c r="L4156" s="2" t="s">
        <v>467</v>
      </c>
      <c r="M4156" s="2" t="s">
        <v>2885</v>
      </c>
      <c r="N4156" s="2" t="s">
        <v>22042</v>
      </c>
      <c r="O4156">
        <v>1</v>
      </c>
      <c r="P4156" s="2" t="s">
        <v>53</v>
      </c>
      <c r="Q4156">
        <v>100</v>
      </c>
      <c r="R4156">
        <v>0</v>
      </c>
      <c r="S4156" s="2" t="s">
        <v>54</v>
      </c>
      <c r="T4156" s="2" t="s">
        <v>55</v>
      </c>
      <c r="U4156" s="2" t="s">
        <v>154</v>
      </c>
      <c r="V4156" s="2"/>
      <c r="W4156">
        <v>38000</v>
      </c>
      <c r="X4156">
        <v>0</v>
      </c>
      <c r="Y4156">
        <v>0</v>
      </c>
      <c r="Z4156">
        <v>38000</v>
      </c>
      <c r="AB4156" s="2" t="s">
        <v>57</v>
      </c>
      <c r="AC4156">
        <v>15200</v>
      </c>
      <c r="AD4156">
        <v>22800</v>
      </c>
      <c r="AE4156">
        <v>134000</v>
      </c>
      <c r="AF4156">
        <v>2010</v>
      </c>
      <c r="AG4156" s="2"/>
      <c r="AH4156" s="2"/>
      <c r="AI4156" s="1"/>
      <c r="AJ4156" s="2" t="s">
        <v>87</v>
      </c>
      <c r="AK4156" s="2" t="s">
        <v>67</v>
      </c>
      <c r="AM4156" s="2" t="s">
        <v>59</v>
      </c>
      <c r="AP4156" s="2" t="s">
        <v>60</v>
      </c>
      <c r="AQ4156" s="2" t="s">
        <v>41</v>
      </c>
      <c r="AR4156">
        <v>96000</v>
      </c>
      <c r="AS4156" s="2" t="str">
        <f>_xlfn.IFNA(IF(VLOOKUP(all_resi[[#This Row],[No. Waybill]],settle_reconcile[No. Waybill],1,0)="","Recon","Recon"),"-")</f>
        <v>-</v>
      </c>
      <c r="AT4156" s="2">
        <f>all_resi[[#This Row],[Nilai COD]]-all_resi[[#This Row],[COD Fee]]-all_resi[[#This Row],[Total Biaya Setelah Diskon]]</f>
        <v>109190</v>
      </c>
      <c r="AU4156" s="2" t="str">
        <f>IF(all_resi[[#This Row],[Waktu Terima]]="","",_xlfn.DAYS(all_resi[[#This Row],[Waktu Terima]],all_resi[[#This Row],[Tanggal Pengiriman]]))</f>
        <v/>
      </c>
    </row>
    <row r="4157" spans="1:47" x14ac:dyDescent="0.25">
      <c r="A4157" s="2" t="s">
        <v>22043</v>
      </c>
      <c r="B4157" s="1">
        <v>46210</v>
      </c>
      <c r="C4157" s="2" t="s">
        <v>42</v>
      </c>
      <c r="D4157" s="2" t="s">
        <v>43</v>
      </c>
      <c r="E4157" s="2" t="s">
        <v>44</v>
      </c>
      <c r="F4157" s="2" t="s">
        <v>45</v>
      </c>
      <c r="G4157" s="2" t="s">
        <v>46</v>
      </c>
      <c r="H4157" s="2" t="s">
        <v>80</v>
      </c>
      <c r="I4157" s="2" t="s">
        <v>22044</v>
      </c>
      <c r="J4157" s="2" t="s">
        <v>22045</v>
      </c>
      <c r="K4157" s="2" t="s">
        <v>100</v>
      </c>
      <c r="L4157" s="2" t="s">
        <v>101</v>
      </c>
      <c r="M4157" s="2" t="s">
        <v>2858</v>
      </c>
      <c r="N4157" s="2" t="s">
        <v>22046</v>
      </c>
      <c r="O4157">
        <v>1</v>
      </c>
      <c r="P4157" s="2" t="s">
        <v>53</v>
      </c>
      <c r="Q4157">
        <v>100</v>
      </c>
      <c r="R4157">
        <v>0</v>
      </c>
      <c r="S4157" s="2" t="s">
        <v>54</v>
      </c>
      <c r="T4157" s="2" t="s">
        <v>55</v>
      </c>
      <c r="U4157" s="2" t="s">
        <v>86</v>
      </c>
      <c r="V4157" s="2"/>
      <c r="W4157">
        <v>15000</v>
      </c>
      <c r="X4157">
        <v>0</v>
      </c>
      <c r="Y4157">
        <v>0</v>
      </c>
      <c r="Z4157">
        <v>15000</v>
      </c>
      <c r="AB4157" s="2" t="s">
        <v>57</v>
      </c>
      <c r="AC4157">
        <v>9000</v>
      </c>
      <c r="AD4157">
        <v>6000</v>
      </c>
      <c r="AE4157">
        <v>72000</v>
      </c>
      <c r="AF4157">
        <v>1080</v>
      </c>
      <c r="AG4157" s="2" t="s">
        <v>22044</v>
      </c>
      <c r="AH4157" s="2"/>
      <c r="AI4157" s="1">
        <v>46211</v>
      </c>
      <c r="AJ4157" s="2" t="s">
        <v>87</v>
      </c>
      <c r="AK4157" s="2" t="s">
        <v>58</v>
      </c>
      <c r="AM4157" s="2" t="s">
        <v>59</v>
      </c>
      <c r="AP4157" s="2" t="s">
        <v>60</v>
      </c>
      <c r="AQ4157" s="2" t="s">
        <v>41</v>
      </c>
      <c r="AR4157">
        <v>57000</v>
      </c>
      <c r="AS4157" s="2" t="str">
        <f>_xlfn.IFNA(IF(VLOOKUP(all_resi[[#This Row],[No. Waybill]],settle_reconcile[No. Waybill],1,0)="","Recon","Recon"),"-")</f>
        <v>-</v>
      </c>
      <c r="AT4157" s="2">
        <f>all_resi[[#This Row],[Nilai COD]]-all_resi[[#This Row],[COD Fee]]-all_resi[[#This Row],[Total Biaya Setelah Diskon]]</f>
        <v>64920</v>
      </c>
      <c r="AU4157" s="2">
        <f>IF(all_resi[[#This Row],[Waktu Terima]]="","",_xlfn.DAYS(all_resi[[#This Row],[Waktu Terima]],all_resi[[#This Row],[Tanggal Pengiriman]]))</f>
        <v>1</v>
      </c>
    </row>
    <row r="4158" spans="1:47" x14ac:dyDescent="0.25">
      <c r="A4158" s="2" t="s">
        <v>22047</v>
      </c>
      <c r="B4158" s="1">
        <v>46210</v>
      </c>
      <c r="C4158" s="2" t="s">
        <v>42</v>
      </c>
      <c r="D4158" s="2" t="s">
        <v>43</v>
      </c>
      <c r="E4158" s="2" t="s">
        <v>44</v>
      </c>
      <c r="F4158" s="2" t="s">
        <v>45</v>
      </c>
      <c r="G4158" s="2" t="s">
        <v>46</v>
      </c>
      <c r="H4158" s="2" t="s">
        <v>47</v>
      </c>
      <c r="I4158" s="2" t="s">
        <v>22048</v>
      </c>
      <c r="J4158" s="2" t="s">
        <v>22049</v>
      </c>
      <c r="K4158" s="2" t="s">
        <v>561</v>
      </c>
      <c r="L4158" s="2" t="s">
        <v>562</v>
      </c>
      <c r="M4158" s="2" t="s">
        <v>22050</v>
      </c>
      <c r="N4158" s="2" t="s">
        <v>22051</v>
      </c>
      <c r="O4158">
        <v>1</v>
      </c>
      <c r="P4158" s="2" t="s">
        <v>53</v>
      </c>
      <c r="Q4158">
        <v>100</v>
      </c>
      <c r="R4158">
        <v>0</v>
      </c>
      <c r="S4158" s="2" t="s">
        <v>54</v>
      </c>
      <c r="T4158" s="2" t="s">
        <v>55</v>
      </c>
      <c r="U4158" s="2" t="s">
        <v>207</v>
      </c>
      <c r="V4158" s="2"/>
      <c r="W4158">
        <v>22000</v>
      </c>
      <c r="X4158">
        <v>0</v>
      </c>
      <c r="Y4158">
        <v>0</v>
      </c>
      <c r="Z4158">
        <v>22000</v>
      </c>
      <c r="AB4158" s="2" t="s">
        <v>57</v>
      </c>
      <c r="AC4158">
        <v>8800</v>
      </c>
      <c r="AD4158">
        <v>13200</v>
      </c>
      <c r="AE4158">
        <v>92000</v>
      </c>
      <c r="AF4158">
        <v>1380</v>
      </c>
      <c r="AG4158" s="2"/>
      <c r="AH4158" s="2"/>
      <c r="AI4158" s="1"/>
      <c r="AJ4158" s="2"/>
      <c r="AK4158" s="2" t="s">
        <v>67</v>
      </c>
      <c r="AM4158" s="2" t="s">
        <v>59</v>
      </c>
      <c r="AP4158" s="2" t="s">
        <v>60</v>
      </c>
      <c r="AQ4158" s="2" t="s">
        <v>41</v>
      </c>
      <c r="AR4158">
        <v>70000</v>
      </c>
      <c r="AS4158" s="2" t="str">
        <f>_xlfn.IFNA(IF(VLOOKUP(all_resi[[#This Row],[No. Waybill]],settle_reconcile[No. Waybill],1,0)="","Recon","Recon"),"-")</f>
        <v>-</v>
      </c>
      <c r="AT4158" s="2">
        <f>all_resi[[#This Row],[Nilai COD]]-all_resi[[#This Row],[COD Fee]]-all_resi[[#This Row],[Total Biaya Setelah Diskon]]</f>
        <v>77420</v>
      </c>
      <c r="AU4158" s="2" t="str">
        <f>IF(all_resi[[#This Row],[Waktu Terima]]="","",_xlfn.DAYS(all_resi[[#This Row],[Waktu Terima]],all_resi[[#This Row],[Tanggal Pengiriman]]))</f>
        <v/>
      </c>
    </row>
    <row r="4159" spans="1:47" x14ac:dyDescent="0.25">
      <c r="A4159" s="2" t="s">
        <v>22052</v>
      </c>
      <c r="B4159" s="1">
        <v>46210</v>
      </c>
      <c r="C4159" s="2" t="s">
        <v>42</v>
      </c>
      <c r="D4159" s="2" t="s">
        <v>43</v>
      </c>
      <c r="E4159" s="2" t="s">
        <v>44</v>
      </c>
      <c r="F4159" s="2" t="s">
        <v>45</v>
      </c>
      <c r="G4159" s="2" t="s">
        <v>46</v>
      </c>
      <c r="H4159" s="2" t="s">
        <v>80</v>
      </c>
      <c r="I4159" s="2" t="s">
        <v>22053</v>
      </c>
      <c r="J4159" s="2" t="s">
        <v>22054</v>
      </c>
      <c r="K4159" s="2" t="s">
        <v>137</v>
      </c>
      <c r="L4159" s="2" t="s">
        <v>4313</v>
      </c>
      <c r="M4159" s="2" t="s">
        <v>22055</v>
      </c>
      <c r="N4159" s="2" t="s">
        <v>22056</v>
      </c>
      <c r="O4159">
        <v>1</v>
      </c>
      <c r="P4159" s="2" t="s">
        <v>53</v>
      </c>
      <c r="Q4159">
        <v>100</v>
      </c>
      <c r="R4159">
        <v>0</v>
      </c>
      <c r="S4159" s="2" t="s">
        <v>54</v>
      </c>
      <c r="T4159" s="2" t="s">
        <v>55</v>
      </c>
      <c r="U4159" s="2" t="s">
        <v>86</v>
      </c>
      <c r="V4159" s="2"/>
      <c r="W4159">
        <v>27000</v>
      </c>
      <c r="X4159">
        <v>0</v>
      </c>
      <c r="Y4159">
        <v>0</v>
      </c>
      <c r="Z4159">
        <v>27000</v>
      </c>
      <c r="AB4159" s="2" t="s">
        <v>57</v>
      </c>
      <c r="AC4159">
        <v>18000</v>
      </c>
      <c r="AD4159">
        <v>9000</v>
      </c>
      <c r="AE4159">
        <v>87000</v>
      </c>
      <c r="AF4159">
        <v>1305</v>
      </c>
      <c r="AG4159" s="2" t="s">
        <v>22053</v>
      </c>
      <c r="AH4159" s="2"/>
      <c r="AI4159" s="1">
        <v>46212</v>
      </c>
      <c r="AJ4159" s="2" t="s">
        <v>87</v>
      </c>
      <c r="AK4159" s="2" t="s">
        <v>58</v>
      </c>
      <c r="AM4159" s="2" t="s">
        <v>59</v>
      </c>
      <c r="AP4159" s="2" t="s">
        <v>60</v>
      </c>
      <c r="AQ4159" s="2" t="s">
        <v>41</v>
      </c>
      <c r="AR4159">
        <v>60000</v>
      </c>
      <c r="AS4159" s="2" t="str">
        <f>_xlfn.IFNA(IF(VLOOKUP(all_resi[[#This Row],[No. Waybill]],settle_reconcile[No. Waybill],1,0)="","Recon","Recon"),"-")</f>
        <v>-</v>
      </c>
      <c r="AT4159" s="2">
        <f>all_resi[[#This Row],[Nilai COD]]-all_resi[[#This Row],[COD Fee]]-all_resi[[#This Row],[Total Biaya Setelah Diskon]]</f>
        <v>76695</v>
      </c>
      <c r="AU4159" s="2">
        <f>IF(all_resi[[#This Row],[Waktu Terima]]="","",_xlfn.DAYS(all_resi[[#This Row],[Waktu Terima]],all_resi[[#This Row],[Tanggal Pengiriman]]))</f>
        <v>2</v>
      </c>
    </row>
    <row r="4160" spans="1:47" x14ac:dyDescent="0.25">
      <c r="A4160" s="2" t="s">
        <v>22057</v>
      </c>
      <c r="B4160" s="1">
        <v>46210</v>
      </c>
      <c r="C4160" s="2" t="s">
        <v>42</v>
      </c>
      <c r="D4160" s="2" t="s">
        <v>43</v>
      </c>
      <c r="E4160" s="2" t="s">
        <v>44</v>
      </c>
      <c r="F4160" s="2" t="s">
        <v>45</v>
      </c>
      <c r="G4160" s="2" t="s">
        <v>46</v>
      </c>
      <c r="H4160" s="2" t="s">
        <v>80</v>
      </c>
      <c r="I4160" s="2" t="s">
        <v>22058</v>
      </c>
      <c r="J4160" s="2" t="s">
        <v>22059</v>
      </c>
      <c r="K4160" s="2" t="s">
        <v>137</v>
      </c>
      <c r="L4160" s="2" t="s">
        <v>3901</v>
      </c>
      <c r="M4160" s="2" t="s">
        <v>22060</v>
      </c>
      <c r="N4160" s="2" t="s">
        <v>22061</v>
      </c>
      <c r="O4160">
        <v>1</v>
      </c>
      <c r="P4160" s="2" t="s">
        <v>53</v>
      </c>
      <c r="Q4160">
        <v>100</v>
      </c>
      <c r="R4160">
        <v>0</v>
      </c>
      <c r="S4160" s="2" t="s">
        <v>54</v>
      </c>
      <c r="T4160" s="2" t="s">
        <v>55</v>
      </c>
      <c r="U4160" s="2" t="s">
        <v>154</v>
      </c>
      <c r="V4160" s="2"/>
      <c r="W4160">
        <v>31000</v>
      </c>
      <c r="X4160">
        <v>0</v>
      </c>
      <c r="Y4160">
        <v>0</v>
      </c>
      <c r="Z4160">
        <v>31000</v>
      </c>
      <c r="AB4160" s="2" t="s">
        <v>57</v>
      </c>
      <c r="AC4160">
        <v>22000</v>
      </c>
      <c r="AD4160">
        <v>9000</v>
      </c>
      <c r="AE4160">
        <v>131000</v>
      </c>
      <c r="AF4160">
        <v>1965</v>
      </c>
      <c r="AG4160" s="2"/>
      <c r="AH4160" s="2"/>
      <c r="AI4160" s="1"/>
      <c r="AJ4160" s="2" t="s">
        <v>87</v>
      </c>
      <c r="AK4160" s="2" t="s">
        <v>67</v>
      </c>
      <c r="AM4160" s="2" t="s">
        <v>59</v>
      </c>
      <c r="AP4160" s="2" t="s">
        <v>60</v>
      </c>
      <c r="AQ4160" s="2" t="s">
        <v>41</v>
      </c>
      <c r="AR4160">
        <v>100000</v>
      </c>
      <c r="AS4160" s="2" t="str">
        <f>_xlfn.IFNA(IF(VLOOKUP(all_resi[[#This Row],[No. Waybill]],settle_reconcile[No. Waybill],1,0)="","Recon","Recon"),"-")</f>
        <v>-</v>
      </c>
      <c r="AT4160" s="2">
        <f>all_resi[[#This Row],[Nilai COD]]-all_resi[[#This Row],[COD Fee]]-all_resi[[#This Row],[Total Biaya Setelah Diskon]]</f>
        <v>120035</v>
      </c>
      <c r="AU4160" s="2" t="str">
        <f>IF(all_resi[[#This Row],[Waktu Terima]]="","",_xlfn.DAYS(all_resi[[#This Row],[Waktu Terima]],all_resi[[#This Row],[Tanggal Pengiriman]]))</f>
        <v/>
      </c>
    </row>
    <row r="4161" spans="1:47" x14ac:dyDescent="0.25">
      <c r="A4161" s="2" t="s">
        <v>22062</v>
      </c>
      <c r="B4161" s="1">
        <v>46210</v>
      </c>
      <c r="C4161" s="2" t="s">
        <v>42</v>
      </c>
      <c r="D4161" s="2" t="s">
        <v>43</v>
      </c>
      <c r="E4161" s="2" t="s">
        <v>44</v>
      </c>
      <c r="F4161" s="2" t="s">
        <v>45</v>
      </c>
      <c r="G4161" s="2" t="s">
        <v>46</v>
      </c>
      <c r="H4161" s="2" t="s">
        <v>80</v>
      </c>
      <c r="I4161" s="2" t="s">
        <v>22063</v>
      </c>
      <c r="J4161" s="2" t="s">
        <v>22064</v>
      </c>
      <c r="K4161" s="2" t="s">
        <v>121</v>
      </c>
      <c r="L4161" s="2" t="s">
        <v>1607</v>
      </c>
      <c r="M4161" s="2" t="s">
        <v>22065</v>
      </c>
      <c r="N4161" s="2" t="s">
        <v>22066</v>
      </c>
      <c r="O4161">
        <v>1</v>
      </c>
      <c r="P4161" s="2" t="s">
        <v>53</v>
      </c>
      <c r="Q4161">
        <v>100</v>
      </c>
      <c r="R4161">
        <v>0</v>
      </c>
      <c r="S4161" s="2" t="s">
        <v>54</v>
      </c>
      <c r="T4161" s="2" t="s">
        <v>55</v>
      </c>
      <c r="U4161" s="2" t="s">
        <v>86</v>
      </c>
      <c r="V4161" s="2"/>
      <c r="W4161">
        <v>85000</v>
      </c>
      <c r="X4161">
        <v>0</v>
      </c>
      <c r="Y4161">
        <v>0</v>
      </c>
      <c r="Z4161">
        <v>85000</v>
      </c>
      <c r="AB4161" s="2" t="s">
        <v>57</v>
      </c>
      <c r="AC4161">
        <v>34000</v>
      </c>
      <c r="AD4161">
        <v>51000</v>
      </c>
      <c r="AE4161">
        <v>145000</v>
      </c>
      <c r="AF4161">
        <v>2175</v>
      </c>
      <c r="AG4161" s="2"/>
      <c r="AH4161" s="2"/>
      <c r="AI4161" s="1"/>
      <c r="AJ4161" s="2" t="s">
        <v>87</v>
      </c>
      <c r="AK4161" s="2" t="s">
        <v>67</v>
      </c>
      <c r="AM4161" s="2" t="s">
        <v>59</v>
      </c>
      <c r="AP4161" s="2" t="s">
        <v>60</v>
      </c>
      <c r="AQ4161" s="2" t="s">
        <v>41</v>
      </c>
      <c r="AR4161">
        <v>60000</v>
      </c>
      <c r="AS4161" s="2" t="str">
        <f>_xlfn.IFNA(IF(VLOOKUP(all_resi[[#This Row],[No. Waybill]],settle_reconcile[No. Waybill],1,0)="","Recon","Recon"),"-")</f>
        <v>-</v>
      </c>
      <c r="AT4161" s="2">
        <f>all_resi[[#This Row],[Nilai COD]]-all_resi[[#This Row],[COD Fee]]-all_resi[[#This Row],[Total Biaya Setelah Diskon]]</f>
        <v>91825</v>
      </c>
      <c r="AU4161" s="2" t="str">
        <f>IF(all_resi[[#This Row],[Waktu Terima]]="","",_xlfn.DAYS(all_resi[[#This Row],[Waktu Terima]],all_resi[[#This Row],[Tanggal Pengiriman]]))</f>
        <v/>
      </c>
    </row>
    <row r="4162" spans="1:47" x14ac:dyDescent="0.25">
      <c r="A4162" s="2" t="s">
        <v>22067</v>
      </c>
      <c r="B4162" s="1">
        <v>46210</v>
      </c>
      <c r="C4162" s="2" t="s">
        <v>42</v>
      </c>
      <c r="D4162" s="2" t="s">
        <v>43</v>
      </c>
      <c r="E4162" s="2" t="s">
        <v>44</v>
      </c>
      <c r="F4162" s="2" t="s">
        <v>45</v>
      </c>
      <c r="G4162" s="2" t="s">
        <v>46</v>
      </c>
      <c r="H4162" s="2" t="s">
        <v>47</v>
      </c>
      <c r="I4162" s="2" t="s">
        <v>22068</v>
      </c>
      <c r="J4162" s="2" t="s">
        <v>22069</v>
      </c>
      <c r="K4162" s="2" t="s">
        <v>156</v>
      </c>
      <c r="L4162" s="2" t="s">
        <v>737</v>
      </c>
      <c r="M4162" s="2" t="s">
        <v>22070</v>
      </c>
      <c r="N4162" s="2" t="s">
        <v>22071</v>
      </c>
      <c r="O4162">
        <v>1</v>
      </c>
      <c r="P4162" s="2" t="s">
        <v>53</v>
      </c>
      <c r="Q4162">
        <v>100</v>
      </c>
      <c r="R4162">
        <v>0</v>
      </c>
      <c r="S4162" s="2" t="s">
        <v>54</v>
      </c>
      <c r="T4162" s="2" t="s">
        <v>55</v>
      </c>
      <c r="U4162" s="2" t="s">
        <v>22072</v>
      </c>
      <c r="V4162" s="2"/>
      <c r="W4162">
        <v>81000</v>
      </c>
      <c r="X4162">
        <v>0</v>
      </c>
      <c r="Y4162">
        <v>0</v>
      </c>
      <c r="Z4162">
        <v>81000</v>
      </c>
      <c r="AB4162" s="2" t="s">
        <v>57</v>
      </c>
      <c r="AC4162">
        <v>32400</v>
      </c>
      <c r="AD4162">
        <v>48600</v>
      </c>
      <c r="AE4162">
        <v>151000</v>
      </c>
      <c r="AF4162">
        <v>2265</v>
      </c>
      <c r="AG4162" s="2"/>
      <c r="AH4162" s="2"/>
      <c r="AI4162" s="1"/>
      <c r="AJ4162" s="2"/>
      <c r="AK4162" s="2" t="s">
        <v>67</v>
      </c>
      <c r="AM4162" s="2" t="s">
        <v>59</v>
      </c>
      <c r="AP4162" s="2" t="s">
        <v>60</v>
      </c>
      <c r="AQ4162" s="2" t="s">
        <v>41</v>
      </c>
      <c r="AR4162">
        <v>70000</v>
      </c>
      <c r="AS4162" s="2" t="str">
        <f>_xlfn.IFNA(IF(VLOOKUP(all_resi[[#This Row],[No. Waybill]],settle_reconcile[No. Waybill],1,0)="","Recon","Recon"),"-")</f>
        <v>-</v>
      </c>
      <c r="AT4162" s="2">
        <f>all_resi[[#This Row],[Nilai COD]]-all_resi[[#This Row],[COD Fee]]-all_resi[[#This Row],[Total Biaya Setelah Diskon]]</f>
        <v>100135</v>
      </c>
      <c r="AU4162" s="2" t="str">
        <f>IF(all_resi[[#This Row],[Waktu Terima]]="","",_xlfn.DAYS(all_resi[[#This Row],[Waktu Terima]],all_resi[[#This Row],[Tanggal Pengiriman]]))</f>
        <v/>
      </c>
    </row>
    <row r="4163" spans="1:47" x14ac:dyDescent="0.25">
      <c r="A4163" s="2" t="s">
        <v>22073</v>
      </c>
      <c r="B4163" s="1">
        <v>46210</v>
      </c>
      <c r="C4163" s="2" t="s">
        <v>42</v>
      </c>
      <c r="D4163" s="2" t="s">
        <v>43</v>
      </c>
      <c r="E4163" s="2" t="s">
        <v>44</v>
      </c>
      <c r="F4163" s="2" t="s">
        <v>45</v>
      </c>
      <c r="G4163" s="2" t="s">
        <v>46</v>
      </c>
      <c r="H4163" s="2" t="s">
        <v>47</v>
      </c>
      <c r="I4163" s="2" t="s">
        <v>22074</v>
      </c>
      <c r="J4163" s="2" t="s">
        <v>22075</v>
      </c>
      <c r="K4163" s="2" t="s">
        <v>75</v>
      </c>
      <c r="L4163" s="2" t="s">
        <v>310</v>
      </c>
      <c r="M4163" s="2" t="s">
        <v>9115</v>
      </c>
      <c r="N4163" s="2" t="s">
        <v>22076</v>
      </c>
      <c r="O4163">
        <v>1</v>
      </c>
      <c r="P4163" s="2" t="s">
        <v>53</v>
      </c>
      <c r="Q4163">
        <v>100</v>
      </c>
      <c r="R4163">
        <v>0</v>
      </c>
      <c r="S4163" s="2" t="s">
        <v>54</v>
      </c>
      <c r="T4163" s="2" t="s">
        <v>55</v>
      </c>
      <c r="U4163" s="2" t="s">
        <v>97</v>
      </c>
      <c r="V4163" s="2"/>
      <c r="W4163">
        <v>61000</v>
      </c>
      <c r="X4163">
        <v>0</v>
      </c>
      <c r="Y4163">
        <v>0</v>
      </c>
      <c r="Z4163">
        <v>61000</v>
      </c>
      <c r="AB4163" s="2" t="s">
        <v>57</v>
      </c>
      <c r="AC4163">
        <v>24400</v>
      </c>
      <c r="AD4163">
        <v>36600</v>
      </c>
      <c r="AE4163">
        <v>121000</v>
      </c>
      <c r="AF4163">
        <v>1815</v>
      </c>
      <c r="AG4163" s="2"/>
      <c r="AH4163" s="2"/>
      <c r="AI4163" s="1"/>
      <c r="AJ4163" s="2"/>
      <c r="AK4163" s="2" t="s">
        <v>67</v>
      </c>
      <c r="AM4163" s="2" t="s">
        <v>59</v>
      </c>
      <c r="AP4163" s="2" t="s">
        <v>60</v>
      </c>
      <c r="AQ4163" s="2" t="s">
        <v>41</v>
      </c>
      <c r="AR4163">
        <v>60000</v>
      </c>
      <c r="AS4163" s="2" t="str">
        <f>_xlfn.IFNA(IF(VLOOKUP(all_resi[[#This Row],[No. Waybill]],settle_reconcile[No. Waybill],1,0)="","Recon","Recon"),"-")</f>
        <v>-</v>
      </c>
      <c r="AT4163" s="2">
        <f>all_resi[[#This Row],[Nilai COD]]-all_resi[[#This Row],[COD Fee]]-all_resi[[#This Row],[Total Biaya Setelah Diskon]]</f>
        <v>82585</v>
      </c>
      <c r="AU4163" s="2" t="str">
        <f>IF(all_resi[[#This Row],[Waktu Terima]]="","",_xlfn.DAYS(all_resi[[#This Row],[Waktu Terima]],all_resi[[#This Row],[Tanggal Pengiriman]]))</f>
        <v/>
      </c>
    </row>
    <row r="4164" spans="1:47" x14ac:dyDescent="0.25">
      <c r="A4164" s="2" t="s">
        <v>22077</v>
      </c>
      <c r="B4164" s="1">
        <v>46210</v>
      </c>
      <c r="C4164" s="2" t="s">
        <v>42</v>
      </c>
      <c r="D4164" s="2" t="s">
        <v>43</v>
      </c>
      <c r="E4164" s="2" t="s">
        <v>44</v>
      </c>
      <c r="F4164" s="2" t="s">
        <v>45</v>
      </c>
      <c r="G4164" s="2" t="s">
        <v>46</v>
      </c>
      <c r="H4164" s="2" t="s">
        <v>47</v>
      </c>
      <c r="I4164" s="2" t="s">
        <v>22078</v>
      </c>
      <c r="J4164" s="2" t="s">
        <v>22079</v>
      </c>
      <c r="K4164" s="2" t="s">
        <v>69</v>
      </c>
      <c r="L4164" s="2" t="s">
        <v>15138</v>
      </c>
      <c r="M4164" s="2" t="s">
        <v>22080</v>
      </c>
      <c r="N4164" s="2" t="s">
        <v>22081</v>
      </c>
      <c r="O4164">
        <v>1</v>
      </c>
      <c r="P4164" s="2" t="s">
        <v>53</v>
      </c>
      <c r="Q4164">
        <v>100</v>
      </c>
      <c r="R4164">
        <v>0</v>
      </c>
      <c r="S4164" s="2" t="s">
        <v>54</v>
      </c>
      <c r="T4164" s="2" t="s">
        <v>55</v>
      </c>
      <c r="U4164" s="2" t="s">
        <v>225</v>
      </c>
      <c r="V4164" s="2"/>
      <c r="W4164">
        <v>62000</v>
      </c>
      <c r="X4164">
        <v>0</v>
      </c>
      <c r="Y4164">
        <v>0</v>
      </c>
      <c r="Z4164">
        <v>62000</v>
      </c>
      <c r="AB4164" s="2" t="s">
        <v>57</v>
      </c>
      <c r="AC4164">
        <v>24800</v>
      </c>
      <c r="AD4164">
        <v>37200</v>
      </c>
      <c r="AE4164">
        <v>155000</v>
      </c>
      <c r="AF4164">
        <v>2325</v>
      </c>
      <c r="AG4164" s="2"/>
      <c r="AH4164" s="2"/>
      <c r="AI4164" s="1"/>
      <c r="AJ4164" s="2"/>
      <c r="AK4164" s="2" t="s">
        <v>67</v>
      </c>
      <c r="AM4164" s="2" t="s">
        <v>59</v>
      </c>
      <c r="AP4164" s="2" t="s">
        <v>60</v>
      </c>
      <c r="AQ4164" s="2" t="s">
        <v>41</v>
      </c>
      <c r="AR4164">
        <v>93000</v>
      </c>
      <c r="AS4164" s="2" t="str">
        <f>_xlfn.IFNA(IF(VLOOKUP(all_resi[[#This Row],[No. Waybill]],settle_reconcile[No. Waybill],1,0)="","Recon","Recon"),"-")</f>
        <v>-</v>
      </c>
      <c r="AT4164" s="2">
        <f>all_resi[[#This Row],[Nilai COD]]-all_resi[[#This Row],[COD Fee]]-all_resi[[#This Row],[Total Biaya Setelah Diskon]]</f>
        <v>115475</v>
      </c>
      <c r="AU4164" s="2" t="str">
        <f>IF(all_resi[[#This Row],[Waktu Terima]]="","",_xlfn.DAYS(all_resi[[#This Row],[Waktu Terima]],all_resi[[#This Row],[Tanggal Pengiriman]]))</f>
        <v/>
      </c>
    </row>
    <row r="4165" spans="1:47" x14ac:dyDescent="0.25">
      <c r="A4165" s="2" t="s">
        <v>22082</v>
      </c>
      <c r="B4165" s="1">
        <v>46210</v>
      </c>
      <c r="C4165" s="2" t="s">
        <v>42</v>
      </c>
      <c r="D4165" s="2" t="s">
        <v>43</v>
      </c>
      <c r="E4165" s="2" t="s">
        <v>44</v>
      </c>
      <c r="F4165" s="2" t="s">
        <v>45</v>
      </c>
      <c r="G4165" s="2" t="s">
        <v>46</v>
      </c>
      <c r="H4165" s="2" t="s">
        <v>47</v>
      </c>
      <c r="I4165" s="2" t="s">
        <v>22083</v>
      </c>
      <c r="J4165" s="2" t="s">
        <v>22084</v>
      </c>
      <c r="K4165" s="2" t="s">
        <v>156</v>
      </c>
      <c r="L4165" s="2" t="s">
        <v>946</v>
      </c>
      <c r="M4165" s="2" t="s">
        <v>8889</v>
      </c>
      <c r="N4165" s="2" t="s">
        <v>22085</v>
      </c>
      <c r="O4165">
        <v>1</v>
      </c>
      <c r="P4165" s="2" t="s">
        <v>53</v>
      </c>
      <c r="Q4165">
        <v>100</v>
      </c>
      <c r="R4165">
        <v>0</v>
      </c>
      <c r="S4165" s="2" t="s">
        <v>54</v>
      </c>
      <c r="T4165" s="2" t="s">
        <v>55</v>
      </c>
      <c r="U4165" s="2" t="s">
        <v>97</v>
      </c>
      <c r="V4165" s="2"/>
      <c r="W4165">
        <v>78000</v>
      </c>
      <c r="X4165">
        <v>0</v>
      </c>
      <c r="Y4165">
        <v>0</v>
      </c>
      <c r="Z4165">
        <v>78000</v>
      </c>
      <c r="AB4165" s="2" t="s">
        <v>57</v>
      </c>
      <c r="AC4165">
        <v>31200</v>
      </c>
      <c r="AD4165">
        <v>46800</v>
      </c>
      <c r="AE4165">
        <v>148000</v>
      </c>
      <c r="AF4165">
        <v>2220</v>
      </c>
      <c r="AG4165" s="2"/>
      <c r="AH4165" s="2"/>
      <c r="AI4165" s="1"/>
      <c r="AJ4165" s="2"/>
      <c r="AK4165" s="2" t="s">
        <v>67</v>
      </c>
      <c r="AM4165" s="2" t="s">
        <v>59</v>
      </c>
      <c r="AP4165" s="2" t="s">
        <v>60</v>
      </c>
      <c r="AQ4165" s="2" t="s">
        <v>41</v>
      </c>
      <c r="AR4165">
        <v>70000</v>
      </c>
      <c r="AS4165" s="2" t="str">
        <f>_xlfn.IFNA(IF(VLOOKUP(all_resi[[#This Row],[No. Waybill]],settle_reconcile[No. Waybill],1,0)="","Recon","Recon"),"-")</f>
        <v>-</v>
      </c>
      <c r="AT4165" s="2">
        <f>all_resi[[#This Row],[Nilai COD]]-all_resi[[#This Row],[COD Fee]]-all_resi[[#This Row],[Total Biaya Setelah Diskon]]</f>
        <v>98980</v>
      </c>
      <c r="AU4165" s="2" t="str">
        <f>IF(all_resi[[#This Row],[Waktu Terima]]="","",_xlfn.DAYS(all_resi[[#This Row],[Waktu Terima]],all_resi[[#This Row],[Tanggal Pengiriman]]))</f>
        <v/>
      </c>
    </row>
    <row r="4166" spans="1:47" x14ac:dyDescent="0.25">
      <c r="A4166" s="2" t="s">
        <v>22086</v>
      </c>
      <c r="B4166" s="1">
        <v>46210</v>
      </c>
      <c r="C4166" s="2" t="s">
        <v>42</v>
      </c>
      <c r="D4166" s="2" t="s">
        <v>43</v>
      </c>
      <c r="E4166" s="2" t="s">
        <v>44</v>
      </c>
      <c r="F4166" s="2" t="s">
        <v>45</v>
      </c>
      <c r="G4166" s="2" t="s">
        <v>46</v>
      </c>
      <c r="H4166" s="2" t="s">
        <v>47</v>
      </c>
      <c r="I4166" s="2" t="s">
        <v>22087</v>
      </c>
      <c r="J4166" s="2" t="s">
        <v>22088</v>
      </c>
      <c r="K4166" s="2" t="s">
        <v>177</v>
      </c>
      <c r="L4166" s="2" t="s">
        <v>807</v>
      </c>
      <c r="M4166" s="2" t="s">
        <v>1836</v>
      </c>
      <c r="N4166" s="2" t="s">
        <v>22089</v>
      </c>
      <c r="O4166">
        <v>1</v>
      </c>
      <c r="P4166" s="2" t="s">
        <v>53</v>
      </c>
      <c r="Q4166">
        <v>100</v>
      </c>
      <c r="R4166">
        <v>0</v>
      </c>
      <c r="S4166" s="2" t="s">
        <v>54</v>
      </c>
      <c r="T4166" s="2" t="s">
        <v>55</v>
      </c>
      <c r="U4166" s="2" t="s">
        <v>207</v>
      </c>
      <c r="V4166" s="2"/>
      <c r="W4166">
        <v>64000</v>
      </c>
      <c r="X4166">
        <v>0</v>
      </c>
      <c r="Y4166">
        <v>0</v>
      </c>
      <c r="Z4166">
        <v>64000</v>
      </c>
      <c r="AB4166" s="2" t="s">
        <v>57</v>
      </c>
      <c r="AC4166">
        <v>25600</v>
      </c>
      <c r="AD4166">
        <v>38400</v>
      </c>
      <c r="AE4166">
        <v>134000</v>
      </c>
      <c r="AF4166">
        <v>2010</v>
      </c>
      <c r="AG4166" s="2"/>
      <c r="AH4166" s="2"/>
      <c r="AI4166" s="1"/>
      <c r="AJ4166" s="2"/>
      <c r="AK4166" s="2" t="s">
        <v>67</v>
      </c>
      <c r="AM4166" s="2" t="s">
        <v>59</v>
      </c>
      <c r="AP4166" s="2" t="s">
        <v>60</v>
      </c>
      <c r="AQ4166" s="2" t="s">
        <v>41</v>
      </c>
      <c r="AR4166">
        <v>70000</v>
      </c>
      <c r="AS4166" s="2" t="str">
        <f>_xlfn.IFNA(IF(VLOOKUP(all_resi[[#This Row],[No. Waybill]],settle_reconcile[No. Waybill],1,0)="","Recon","Recon"),"-")</f>
        <v>-</v>
      </c>
      <c r="AT4166" s="2">
        <f>all_resi[[#This Row],[Nilai COD]]-all_resi[[#This Row],[COD Fee]]-all_resi[[#This Row],[Total Biaya Setelah Diskon]]</f>
        <v>93590</v>
      </c>
      <c r="AU4166" s="2" t="str">
        <f>IF(all_resi[[#This Row],[Waktu Terima]]="","",_xlfn.DAYS(all_resi[[#This Row],[Waktu Terima]],all_resi[[#This Row],[Tanggal Pengiriman]]))</f>
        <v/>
      </c>
    </row>
    <row r="4167" spans="1:47" x14ac:dyDescent="0.25">
      <c r="A4167" s="2" t="s">
        <v>22090</v>
      </c>
      <c r="B4167" s="1">
        <v>46210</v>
      </c>
      <c r="C4167" s="2" t="s">
        <v>42</v>
      </c>
      <c r="D4167" s="2" t="s">
        <v>43</v>
      </c>
      <c r="E4167" s="2" t="s">
        <v>44</v>
      </c>
      <c r="F4167" s="2" t="s">
        <v>45</v>
      </c>
      <c r="G4167" s="2" t="s">
        <v>46</v>
      </c>
      <c r="H4167" s="2" t="s">
        <v>47</v>
      </c>
      <c r="I4167" s="2" t="s">
        <v>22091</v>
      </c>
      <c r="J4167" s="2" t="s">
        <v>22092</v>
      </c>
      <c r="K4167" s="2" t="s">
        <v>116</v>
      </c>
      <c r="L4167" s="2" t="s">
        <v>1581</v>
      </c>
      <c r="M4167" s="2" t="s">
        <v>2053</v>
      </c>
      <c r="N4167" s="2" t="s">
        <v>22093</v>
      </c>
      <c r="O4167">
        <v>1</v>
      </c>
      <c r="P4167" s="2" t="s">
        <v>53</v>
      </c>
      <c r="Q4167">
        <v>100</v>
      </c>
      <c r="R4167">
        <v>0</v>
      </c>
      <c r="S4167" s="2" t="s">
        <v>54</v>
      </c>
      <c r="T4167" s="2" t="s">
        <v>55</v>
      </c>
      <c r="U4167" s="2" t="s">
        <v>97</v>
      </c>
      <c r="V4167" s="2"/>
      <c r="W4167">
        <v>8000</v>
      </c>
      <c r="X4167">
        <v>0</v>
      </c>
      <c r="Y4167">
        <v>0</v>
      </c>
      <c r="Z4167">
        <v>8000</v>
      </c>
      <c r="AB4167" s="2" t="s">
        <v>57</v>
      </c>
      <c r="AC4167">
        <v>3000</v>
      </c>
      <c r="AD4167">
        <v>5000</v>
      </c>
      <c r="AE4167">
        <v>78000</v>
      </c>
      <c r="AF4167">
        <v>1170</v>
      </c>
      <c r="AG4167" s="2" t="s">
        <v>22091</v>
      </c>
      <c r="AH4167" s="2"/>
      <c r="AI4167" s="1">
        <v>46211</v>
      </c>
      <c r="AJ4167" s="2"/>
      <c r="AK4167" s="2" t="s">
        <v>58</v>
      </c>
      <c r="AM4167" s="2" t="s">
        <v>59</v>
      </c>
      <c r="AP4167" s="2" t="s">
        <v>60</v>
      </c>
      <c r="AQ4167" s="2" t="s">
        <v>41</v>
      </c>
      <c r="AR4167">
        <v>70000</v>
      </c>
      <c r="AS4167" s="2" t="str">
        <f>_xlfn.IFNA(IF(VLOOKUP(all_resi[[#This Row],[No. Waybill]],settle_reconcile[No. Waybill],1,0)="","Recon","Recon"),"-")</f>
        <v>-</v>
      </c>
      <c r="AT4167" s="2">
        <f>all_resi[[#This Row],[Nilai COD]]-all_resi[[#This Row],[COD Fee]]-all_resi[[#This Row],[Total Biaya Setelah Diskon]]</f>
        <v>71830</v>
      </c>
      <c r="AU4167" s="2">
        <f>IF(all_resi[[#This Row],[Waktu Terima]]="","",_xlfn.DAYS(all_resi[[#This Row],[Waktu Terima]],all_resi[[#This Row],[Tanggal Pengiriman]]))</f>
        <v>1</v>
      </c>
    </row>
    <row r="4168" spans="1:47" x14ac:dyDescent="0.25">
      <c r="A4168" s="2" t="s">
        <v>22094</v>
      </c>
      <c r="B4168" s="1">
        <v>46210</v>
      </c>
      <c r="C4168" s="2" t="s">
        <v>42</v>
      </c>
      <c r="D4168" s="2" t="s">
        <v>43</v>
      </c>
      <c r="E4168" s="2" t="s">
        <v>44</v>
      </c>
      <c r="F4168" s="2" t="s">
        <v>45</v>
      </c>
      <c r="G4168" s="2" t="s">
        <v>46</v>
      </c>
      <c r="H4168" s="2" t="s">
        <v>80</v>
      </c>
      <c r="I4168" s="2" t="s">
        <v>22095</v>
      </c>
      <c r="J4168" s="2" t="s">
        <v>22096</v>
      </c>
      <c r="K4168" s="2" t="s">
        <v>177</v>
      </c>
      <c r="L4168" s="2" t="s">
        <v>866</v>
      </c>
      <c r="M4168" s="2" t="s">
        <v>3052</v>
      </c>
      <c r="N4168" s="2" t="s">
        <v>22097</v>
      </c>
      <c r="O4168">
        <v>1</v>
      </c>
      <c r="P4168" s="2" t="s">
        <v>53</v>
      </c>
      <c r="Q4168">
        <v>100</v>
      </c>
      <c r="R4168">
        <v>0</v>
      </c>
      <c r="S4168" s="2" t="s">
        <v>54</v>
      </c>
      <c r="T4168" s="2" t="s">
        <v>55</v>
      </c>
      <c r="U4168" s="2" t="s">
        <v>86</v>
      </c>
      <c r="V4168" s="2"/>
      <c r="W4168">
        <v>102000</v>
      </c>
      <c r="X4168">
        <v>0</v>
      </c>
      <c r="Y4168">
        <v>0</v>
      </c>
      <c r="Z4168">
        <v>102000</v>
      </c>
      <c r="AB4168" s="2" t="s">
        <v>57</v>
      </c>
      <c r="AC4168">
        <v>40800</v>
      </c>
      <c r="AD4168">
        <v>61200</v>
      </c>
      <c r="AE4168">
        <v>158000</v>
      </c>
      <c r="AF4168">
        <v>2370</v>
      </c>
      <c r="AG4168" s="2"/>
      <c r="AH4168" s="2"/>
      <c r="AI4168" s="1"/>
      <c r="AJ4168" s="2" t="s">
        <v>87</v>
      </c>
      <c r="AK4168" s="2" t="s">
        <v>67</v>
      </c>
      <c r="AM4168" s="2" t="s">
        <v>59</v>
      </c>
      <c r="AP4168" s="2" t="s">
        <v>60</v>
      </c>
      <c r="AQ4168" s="2" t="s">
        <v>41</v>
      </c>
      <c r="AR4168">
        <v>56000</v>
      </c>
      <c r="AS4168" s="2" t="str">
        <f>_xlfn.IFNA(IF(VLOOKUP(all_resi[[#This Row],[No. Waybill]],settle_reconcile[No. Waybill],1,0)="","Recon","Recon"),"-")</f>
        <v>-</v>
      </c>
      <c r="AT4168" s="2">
        <f>all_resi[[#This Row],[Nilai COD]]-all_resi[[#This Row],[COD Fee]]-all_resi[[#This Row],[Total Biaya Setelah Diskon]]</f>
        <v>94430</v>
      </c>
      <c r="AU4168" s="2" t="str">
        <f>IF(all_resi[[#This Row],[Waktu Terima]]="","",_xlfn.DAYS(all_resi[[#This Row],[Waktu Terima]],all_resi[[#This Row],[Tanggal Pengiriman]]))</f>
        <v/>
      </c>
    </row>
    <row r="4169" spans="1:47" x14ac:dyDescent="0.25">
      <c r="A4169" s="2" t="s">
        <v>22098</v>
      </c>
      <c r="B4169" s="1">
        <v>46210</v>
      </c>
      <c r="C4169" s="2" t="s">
        <v>42</v>
      </c>
      <c r="D4169" s="2" t="s">
        <v>43</v>
      </c>
      <c r="E4169" s="2" t="s">
        <v>44</v>
      </c>
      <c r="F4169" s="2" t="s">
        <v>45</v>
      </c>
      <c r="G4169" s="2" t="s">
        <v>46</v>
      </c>
      <c r="H4169" s="2" t="s">
        <v>47</v>
      </c>
      <c r="I4169" s="2" t="s">
        <v>22099</v>
      </c>
      <c r="J4169" s="2" t="s">
        <v>22100</v>
      </c>
      <c r="K4169" s="2" t="s">
        <v>156</v>
      </c>
      <c r="L4169" s="2" t="s">
        <v>157</v>
      </c>
      <c r="M4169" s="2" t="s">
        <v>158</v>
      </c>
      <c r="N4169" s="2" t="s">
        <v>22101</v>
      </c>
      <c r="O4169">
        <v>1</v>
      </c>
      <c r="P4169" s="2" t="s">
        <v>53</v>
      </c>
      <c r="Q4169">
        <v>100</v>
      </c>
      <c r="R4169">
        <v>0</v>
      </c>
      <c r="S4169" s="2" t="s">
        <v>54</v>
      </c>
      <c r="T4169" s="2" t="s">
        <v>55</v>
      </c>
      <c r="U4169" s="2" t="s">
        <v>1838</v>
      </c>
      <c r="V4169" s="2"/>
      <c r="W4169">
        <v>80000</v>
      </c>
      <c r="X4169">
        <v>0</v>
      </c>
      <c r="Y4169">
        <v>0</v>
      </c>
      <c r="Z4169">
        <v>80000</v>
      </c>
      <c r="AB4169" s="2" t="s">
        <v>57</v>
      </c>
      <c r="AC4169">
        <v>32000</v>
      </c>
      <c r="AD4169">
        <v>48000</v>
      </c>
      <c r="AE4169">
        <v>184000</v>
      </c>
      <c r="AF4169">
        <v>2760</v>
      </c>
      <c r="AG4169" s="2"/>
      <c r="AH4169" s="2"/>
      <c r="AI4169" s="1"/>
      <c r="AJ4169" s="2"/>
      <c r="AK4169" s="2" t="s">
        <v>67</v>
      </c>
      <c r="AM4169" s="2" t="s">
        <v>59</v>
      </c>
      <c r="AP4169" s="2" t="s">
        <v>60</v>
      </c>
      <c r="AQ4169" s="2" t="s">
        <v>41</v>
      </c>
      <c r="AR4169">
        <v>104000</v>
      </c>
      <c r="AS4169" s="2" t="str">
        <f>_xlfn.IFNA(IF(VLOOKUP(all_resi[[#This Row],[No. Waybill]],settle_reconcile[No. Waybill],1,0)="","Recon","Recon"),"-")</f>
        <v>-</v>
      </c>
      <c r="AT4169" s="2">
        <f>all_resi[[#This Row],[Nilai COD]]-all_resi[[#This Row],[COD Fee]]-all_resi[[#This Row],[Total Biaya Setelah Diskon]]</f>
        <v>133240</v>
      </c>
      <c r="AU4169" s="2" t="str">
        <f>IF(all_resi[[#This Row],[Waktu Terima]]="","",_xlfn.DAYS(all_resi[[#This Row],[Waktu Terima]],all_resi[[#This Row],[Tanggal Pengiriman]]))</f>
        <v/>
      </c>
    </row>
    <row r="4170" spans="1:47" x14ac:dyDescent="0.25">
      <c r="A4170" s="2" t="s">
        <v>22102</v>
      </c>
      <c r="B4170" s="1">
        <v>46210</v>
      </c>
      <c r="C4170" s="2" t="s">
        <v>42</v>
      </c>
      <c r="D4170" s="2" t="s">
        <v>43</v>
      </c>
      <c r="E4170" s="2" t="s">
        <v>44</v>
      </c>
      <c r="F4170" s="2" t="s">
        <v>45</v>
      </c>
      <c r="G4170" s="2" t="s">
        <v>46</v>
      </c>
      <c r="H4170" s="2" t="s">
        <v>80</v>
      </c>
      <c r="I4170" s="2" t="s">
        <v>22103</v>
      </c>
      <c r="J4170" s="2" t="s">
        <v>22104</v>
      </c>
      <c r="K4170" s="2" t="s">
        <v>171</v>
      </c>
      <c r="L4170" s="2" t="s">
        <v>172</v>
      </c>
      <c r="M4170" s="2" t="s">
        <v>654</v>
      </c>
      <c r="N4170" s="2" t="s">
        <v>22105</v>
      </c>
      <c r="O4170">
        <v>1</v>
      </c>
      <c r="P4170" s="2" t="s">
        <v>53</v>
      </c>
      <c r="Q4170">
        <v>100</v>
      </c>
      <c r="R4170">
        <v>0</v>
      </c>
      <c r="S4170" s="2" t="s">
        <v>54</v>
      </c>
      <c r="T4170" s="2" t="s">
        <v>55</v>
      </c>
      <c r="U4170" s="2" t="s">
        <v>154</v>
      </c>
      <c r="V4170" s="2"/>
      <c r="W4170">
        <v>30000</v>
      </c>
      <c r="X4170">
        <v>0</v>
      </c>
      <c r="Y4170">
        <v>0</v>
      </c>
      <c r="Z4170">
        <v>30000</v>
      </c>
      <c r="AB4170" s="2" t="s">
        <v>57</v>
      </c>
      <c r="AC4170">
        <v>12000</v>
      </c>
      <c r="AD4170">
        <v>18000</v>
      </c>
      <c r="AE4170">
        <v>130000</v>
      </c>
      <c r="AF4170">
        <v>1950</v>
      </c>
      <c r="AG4170" s="2"/>
      <c r="AH4170" s="2"/>
      <c r="AI4170" s="1"/>
      <c r="AJ4170" s="2" t="s">
        <v>87</v>
      </c>
      <c r="AK4170" s="2" t="s">
        <v>67</v>
      </c>
      <c r="AM4170" s="2" t="s">
        <v>59</v>
      </c>
      <c r="AP4170" s="2" t="s">
        <v>60</v>
      </c>
      <c r="AQ4170" s="2" t="s">
        <v>41</v>
      </c>
      <c r="AR4170">
        <v>100000</v>
      </c>
      <c r="AS4170" s="2" t="str">
        <f>_xlfn.IFNA(IF(VLOOKUP(all_resi[[#This Row],[No. Waybill]],settle_reconcile[No. Waybill],1,0)="","Recon","Recon"),"-")</f>
        <v>-</v>
      </c>
      <c r="AT4170" s="2">
        <f>all_resi[[#This Row],[Nilai COD]]-all_resi[[#This Row],[COD Fee]]-all_resi[[#This Row],[Total Biaya Setelah Diskon]]</f>
        <v>110050</v>
      </c>
      <c r="AU4170" s="2" t="str">
        <f>IF(all_resi[[#This Row],[Waktu Terima]]="","",_xlfn.DAYS(all_resi[[#This Row],[Waktu Terima]],all_resi[[#This Row],[Tanggal Pengiriman]]))</f>
        <v/>
      </c>
    </row>
    <row r="4171" spans="1:47" x14ac:dyDescent="0.25">
      <c r="A4171" s="2" t="s">
        <v>22106</v>
      </c>
      <c r="B4171" s="1">
        <v>46210</v>
      </c>
      <c r="C4171" s="2" t="s">
        <v>42</v>
      </c>
      <c r="D4171" s="2" t="s">
        <v>43</v>
      </c>
      <c r="E4171" s="2" t="s">
        <v>44</v>
      </c>
      <c r="F4171" s="2" t="s">
        <v>45</v>
      </c>
      <c r="G4171" s="2" t="s">
        <v>46</v>
      </c>
      <c r="H4171" s="2" t="s">
        <v>47</v>
      </c>
      <c r="I4171" s="2" t="s">
        <v>22107</v>
      </c>
      <c r="J4171" s="2" t="s">
        <v>22108</v>
      </c>
      <c r="K4171" s="2" t="s">
        <v>377</v>
      </c>
      <c r="L4171" s="2" t="s">
        <v>414</v>
      </c>
      <c r="M4171" s="2" t="s">
        <v>22109</v>
      </c>
      <c r="N4171" s="2" t="s">
        <v>22110</v>
      </c>
      <c r="O4171">
        <v>1</v>
      </c>
      <c r="P4171" s="2" t="s">
        <v>53</v>
      </c>
      <c r="Q4171">
        <v>100</v>
      </c>
      <c r="R4171">
        <v>0</v>
      </c>
      <c r="S4171" s="2" t="s">
        <v>54</v>
      </c>
      <c r="T4171" s="2" t="s">
        <v>55</v>
      </c>
      <c r="U4171" s="2" t="s">
        <v>22033</v>
      </c>
      <c r="V4171" s="2"/>
      <c r="W4171">
        <v>61000</v>
      </c>
      <c r="X4171">
        <v>0</v>
      </c>
      <c r="Y4171">
        <v>0</v>
      </c>
      <c r="Z4171">
        <v>61000</v>
      </c>
      <c r="AB4171" s="2" t="s">
        <v>57</v>
      </c>
      <c r="AC4171">
        <v>24400</v>
      </c>
      <c r="AD4171">
        <v>36600</v>
      </c>
      <c r="AE4171">
        <v>131000</v>
      </c>
      <c r="AF4171">
        <v>1965</v>
      </c>
      <c r="AG4171" s="2"/>
      <c r="AH4171" s="2"/>
      <c r="AI4171" s="1"/>
      <c r="AJ4171" s="2"/>
      <c r="AK4171" s="2" t="s">
        <v>67</v>
      </c>
      <c r="AM4171" s="2" t="s">
        <v>59</v>
      </c>
      <c r="AP4171" s="2" t="s">
        <v>60</v>
      </c>
      <c r="AQ4171" s="2" t="s">
        <v>41</v>
      </c>
      <c r="AR4171">
        <v>70000</v>
      </c>
      <c r="AS4171" s="2" t="str">
        <f>_xlfn.IFNA(IF(VLOOKUP(all_resi[[#This Row],[No. Waybill]],settle_reconcile[No. Waybill],1,0)="","Recon","Recon"),"-")</f>
        <v>-</v>
      </c>
      <c r="AT4171" s="2">
        <f>all_resi[[#This Row],[Nilai COD]]-all_resi[[#This Row],[COD Fee]]-all_resi[[#This Row],[Total Biaya Setelah Diskon]]</f>
        <v>92435</v>
      </c>
      <c r="AU4171" s="2" t="str">
        <f>IF(all_resi[[#This Row],[Waktu Terima]]="","",_xlfn.DAYS(all_resi[[#This Row],[Waktu Terima]],all_resi[[#This Row],[Tanggal Pengiriman]]))</f>
        <v/>
      </c>
    </row>
    <row r="4172" spans="1:47" x14ac:dyDescent="0.25">
      <c r="A4172" s="2" t="s">
        <v>22111</v>
      </c>
      <c r="B4172" s="1">
        <v>46210</v>
      </c>
      <c r="C4172" s="2" t="s">
        <v>42</v>
      </c>
      <c r="D4172" s="2" t="s">
        <v>43</v>
      </c>
      <c r="E4172" s="2" t="s">
        <v>44</v>
      </c>
      <c r="F4172" s="2" t="s">
        <v>45</v>
      </c>
      <c r="G4172" s="2" t="s">
        <v>46</v>
      </c>
      <c r="H4172" s="2" t="s">
        <v>80</v>
      </c>
      <c r="I4172" s="2" t="s">
        <v>22112</v>
      </c>
      <c r="J4172" s="2" t="s">
        <v>22113</v>
      </c>
      <c r="K4172" s="2" t="s">
        <v>237</v>
      </c>
      <c r="L4172" s="2" t="s">
        <v>238</v>
      </c>
      <c r="M4172" s="2" t="s">
        <v>239</v>
      </c>
      <c r="N4172" s="2" t="s">
        <v>22114</v>
      </c>
      <c r="O4172">
        <v>1</v>
      </c>
      <c r="P4172" s="2" t="s">
        <v>53</v>
      </c>
      <c r="Q4172">
        <v>100</v>
      </c>
      <c r="R4172">
        <v>5500000</v>
      </c>
      <c r="S4172" s="2" t="s">
        <v>54</v>
      </c>
      <c r="T4172" s="2" t="s">
        <v>55</v>
      </c>
      <c r="U4172" s="2" t="s">
        <v>86</v>
      </c>
      <c r="V4172" s="2" t="s">
        <v>2496</v>
      </c>
      <c r="W4172">
        <v>37000</v>
      </c>
      <c r="X4172">
        <v>0</v>
      </c>
      <c r="Y4172">
        <v>0</v>
      </c>
      <c r="Z4172">
        <v>37000</v>
      </c>
      <c r="AB4172" s="2" t="s">
        <v>57</v>
      </c>
      <c r="AC4172">
        <v>14800</v>
      </c>
      <c r="AD4172">
        <v>22200</v>
      </c>
      <c r="AE4172">
        <v>97000</v>
      </c>
      <c r="AF4172">
        <v>1455</v>
      </c>
      <c r="AG4172" s="2"/>
      <c r="AH4172" s="2"/>
      <c r="AI4172" s="1"/>
      <c r="AJ4172" s="2" t="s">
        <v>87</v>
      </c>
      <c r="AK4172" s="2" t="s">
        <v>67</v>
      </c>
      <c r="AM4172" s="2" t="s">
        <v>59</v>
      </c>
      <c r="AP4172" s="2" t="s">
        <v>60</v>
      </c>
      <c r="AQ4172" s="2" t="s">
        <v>41</v>
      </c>
      <c r="AR4172">
        <v>60000</v>
      </c>
      <c r="AS4172" s="2" t="str">
        <f>_xlfn.IFNA(IF(VLOOKUP(all_resi[[#This Row],[No. Waybill]],settle_reconcile[No. Waybill],1,0)="","Recon","Recon"),"-")</f>
        <v>-</v>
      </c>
      <c r="AT4172" s="2">
        <f>all_resi[[#This Row],[Nilai COD]]-all_resi[[#This Row],[COD Fee]]-all_resi[[#This Row],[Total Biaya Setelah Diskon]]</f>
        <v>73345</v>
      </c>
      <c r="AU4172" s="2" t="str">
        <f>IF(all_resi[[#This Row],[Waktu Terima]]="","",_xlfn.DAYS(all_resi[[#This Row],[Waktu Terima]],all_resi[[#This Row],[Tanggal Pengiriman]]))</f>
        <v/>
      </c>
    </row>
    <row r="4173" spans="1:47" x14ac:dyDescent="0.25">
      <c r="A4173" s="2" t="s">
        <v>22115</v>
      </c>
      <c r="B4173" s="1">
        <v>46210</v>
      </c>
      <c r="C4173" s="2" t="s">
        <v>42</v>
      </c>
      <c r="D4173" s="2" t="s">
        <v>43</v>
      </c>
      <c r="E4173" s="2" t="s">
        <v>44</v>
      </c>
      <c r="F4173" s="2" t="s">
        <v>45</v>
      </c>
      <c r="G4173" s="2" t="s">
        <v>46</v>
      </c>
      <c r="H4173" s="2" t="s">
        <v>80</v>
      </c>
      <c r="I4173" s="2" t="s">
        <v>22116</v>
      </c>
      <c r="J4173" s="2" t="s">
        <v>22117</v>
      </c>
      <c r="K4173" s="2" t="s">
        <v>82</v>
      </c>
      <c r="L4173" s="2" t="s">
        <v>270</v>
      </c>
      <c r="M4173" s="2" t="s">
        <v>1122</v>
      </c>
      <c r="N4173" s="2" t="s">
        <v>22118</v>
      </c>
      <c r="O4173">
        <v>1</v>
      </c>
      <c r="P4173" s="2" t="s">
        <v>53</v>
      </c>
      <c r="Q4173">
        <v>100</v>
      </c>
      <c r="R4173">
        <v>0</v>
      </c>
      <c r="S4173" s="2" t="s">
        <v>54</v>
      </c>
      <c r="T4173" s="2" t="s">
        <v>55</v>
      </c>
      <c r="U4173" s="2" t="s">
        <v>154</v>
      </c>
      <c r="V4173" s="2"/>
      <c r="W4173">
        <v>93000</v>
      </c>
      <c r="X4173">
        <v>0</v>
      </c>
      <c r="Y4173">
        <v>0</v>
      </c>
      <c r="Z4173">
        <v>93000</v>
      </c>
      <c r="AB4173" s="2" t="s">
        <v>57</v>
      </c>
      <c r="AC4173">
        <v>37200</v>
      </c>
      <c r="AD4173">
        <v>55800</v>
      </c>
      <c r="AE4173">
        <v>193000</v>
      </c>
      <c r="AF4173">
        <v>2895</v>
      </c>
      <c r="AG4173" s="2"/>
      <c r="AH4173" s="2"/>
      <c r="AI4173" s="1"/>
      <c r="AJ4173" s="2" t="s">
        <v>87</v>
      </c>
      <c r="AK4173" s="2" t="s">
        <v>67</v>
      </c>
      <c r="AM4173" s="2" t="s">
        <v>59</v>
      </c>
      <c r="AP4173" s="2" t="s">
        <v>60</v>
      </c>
      <c r="AQ4173" s="2" t="s">
        <v>41</v>
      </c>
      <c r="AR4173">
        <v>100000</v>
      </c>
      <c r="AS4173" s="2" t="str">
        <f>_xlfn.IFNA(IF(VLOOKUP(all_resi[[#This Row],[No. Waybill]],settle_reconcile[No. Waybill],1,0)="","Recon","Recon"),"-")</f>
        <v>-</v>
      </c>
      <c r="AT4173" s="2">
        <f>all_resi[[#This Row],[Nilai COD]]-all_resi[[#This Row],[COD Fee]]-all_resi[[#This Row],[Total Biaya Setelah Diskon]]</f>
        <v>134305</v>
      </c>
      <c r="AU4173" s="2" t="str">
        <f>IF(all_resi[[#This Row],[Waktu Terima]]="","",_xlfn.DAYS(all_resi[[#This Row],[Waktu Terima]],all_resi[[#This Row],[Tanggal Pengiriman]]))</f>
        <v/>
      </c>
    </row>
    <row r="4174" spans="1:47" x14ac:dyDescent="0.25">
      <c r="A4174" s="2" t="s">
        <v>22119</v>
      </c>
      <c r="B4174" s="1">
        <v>46211</v>
      </c>
      <c r="C4174" s="2" t="s">
        <v>42</v>
      </c>
      <c r="D4174" s="2" t="s">
        <v>43</v>
      </c>
      <c r="E4174" s="2" t="s">
        <v>44</v>
      </c>
      <c r="F4174" s="2" t="s">
        <v>45</v>
      </c>
      <c r="G4174" s="2" t="s">
        <v>46</v>
      </c>
      <c r="H4174" s="2" t="s">
        <v>47</v>
      </c>
      <c r="I4174" s="2" t="s">
        <v>22120</v>
      </c>
      <c r="J4174" s="2" t="s">
        <v>22121</v>
      </c>
      <c r="K4174" s="2" t="s">
        <v>69</v>
      </c>
      <c r="L4174" s="2" t="s">
        <v>467</v>
      </c>
      <c r="M4174" s="2" t="s">
        <v>4722</v>
      </c>
      <c r="N4174" s="2" t="s">
        <v>22122</v>
      </c>
      <c r="O4174">
        <v>1</v>
      </c>
      <c r="P4174" s="2" t="s">
        <v>53</v>
      </c>
      <c r="Q4174">
        <v>100</v>
      </c>
      <c r="R4174">
        <v>0</v>
      </c>
      <c r="S4174" s="2" t="s">
        <v>54</v>
      </c>
      <c r="T4174" s="2" t="s">
        <v>55</v>
      </c>
      <c r="U4174" s="2" t="s">
        <v>207</v>
      </c>
      <c r="V4174" s="2"/>
      <c r="W4174">
        <v>38000</v>
      </c>
      <c r="X4174">
        <v>0</v>
      </c>
      <c r="Y4174">
        <v>0</v>
      </c>
      <c r="Z4174">
        <v>38000</v>
      </c>
      <c r="AB4174" s="2" t="s">
        <v>57</v>
      </c>
      <c r="AC4174">
        <v>15200</v>
      </c>
      <c r="AD4174">
        <v>22800</v>
      </c>
      <c r="AE4174">
        <v>98000</v>
      </c>
      <c r="AF4174">
        <v>1470</v>
      </c>
      <c r="AG4174" s="2"/>
      <c r="AH4174" s="2"/>
      <c r="AI4174" s="1"/>
      <c r="AJ4174" s="2"/>
      <c r="AK4174" s="2" t="s">
        <v>67</v>
      </c>
      <c r="AM4174" s="2" t="s">
        <v>59</v>
      </c>
      <c r="AP4174" s="2" t="s">
        <v>60</v>
      </c>
      <c r="AQ4174" s="2" t="s">
        <v>41</v>
      </c>
      <c r="AR4174">
        <v>60000</v>
      </c>
      <c r="AS4174" s="2" t="str">
        <f>_xlfn.IFNA(IF(VLOOKUP(all_resi[[#This Row],[No. Waybill]],settle_reconcile[No. Waybill],1,0)="","Recon","Recon"),"-")</f>
        <v>-</v>
      </c>
      <c r="AT4174" s="2">
        <f>all_resi[[#This Row],[Nilai COD]]-all_resi[[#This Row],[COD Fee]]-all_resi[[#This Row],[Total Biaya Setelah Diskon]]</f>
        <v>73730</v>
      </c>
      <c r="AU4174" s="2" t="str">
        <f>IF(all_resi[[#This Row],[Waktu Terima]]="","",_xlfn.DAYS(all_resi[[#This Row],[Waktu Terima]],all_resi[[#This Row],[Tanggal Pengiriman]]))</f>
        <v/>
      </c>
    </row>
    <row r="4175" spans="1:47" x14ac:dyDescent="0.25">
      <c r="A4175" s="2" t="s">
        <v>22123</v>
      </c>
      <c r="B4175" s="1">
        <v>46211</v>
      </c>
      <c r="C4175" s="2" t="s">
        <v>42</v>
      </c>
      <c r="D4175" s="2" t="s">
        <v>43</v>
      </c>
      <c r="E4175" s="2" t="s">
        <v>44</v>
      </c>
      <c r="F4175" s="2" t="s">
        <v>45</v>
      </c>
      <c r="G4175" s="2" t="s">
        <v>46</v>
      </c>
      <c r="H4175" s="2" t="s">
        <v>80</v>
      </c>
      <c r="I4175" s="2" t="s">
        <v>22124</v>
      </c>
      <c r="J4175" s="2" t="s">
        <v>22125</v>
      </c>
      <c r="K4175" s="2" t="s">
        <v>121</v>
      </c>
      <c r="L4175" s="2" t="s">
        <v>680</v>
      </c>
      <c r="M4175" s="2" t="s">
        <v>2250</v>
      </c>
      <c r="N4175" s="2" t="s">
        <v>22126</v>
      </c>
      <c r="O4175">
        <v>1</v>
      </c>
      <c r="P4175" s="2" t="s">
        <v>53</v>
      </c>
      <c r="Q4175">
        <v>100</v>
      </c>
      <c r="R4175">
        <v>0</v>
      </c>
      <c r="S4175" s="2" t="s">
        <v>54</v>
      </c>
      <c r="T4175" s="2" t="s">
        <v>55</v>
      </c>
      <c r="U4175" s="2" t="s">
        <v>86</v>
      </c>
      <c r="V4175" s="2"/>
      <c r="W4175">
        <v>81000</v>
      </c>
      <c r="X4175">
        <v>0</v>
      </c>
      <c r="Y4175">
        <v>0</v>
      </c>
      <c r="Z4175">
        <v>81000</v>
      </c>
      <c r="AB4175" s="2" t="s">
        <v>57</v>
      </c>
      <c r="AC4175">
        <v>32400</v>
      </c>
      <c r="AD4175">
        <v>48600</v>
      </c>
      <c r="AE4175">
        <v>141000</v>
      </c>
      <c r="AF4175">
        <v>2115</v>
      </c>
      <c r="AG4175" s="2"/>
      <c r="AH4175" s="2"/>
      <c r="AI4175" s="1"/>
      <c r="AJ4175" s="2" t="s">
        <v>87</v>
      </c>
      <c r="AK4175" s="2" t="s">
        <v>67</v>
      </c>
      <c r="AM4175" s="2" t="s">
        <v>59</v>
      </c>
      <c r="AP4175" s="2" t="s">
        <v>60</v>
      </c>
      <c r="AQ4175" s="2" t="s">
        <v>41</v>
      </c>
      <c r="AR4175">
        <v>60000</v>
      </c>
      <c r="AS4175" s="2" t="str">
        <f>_xlfn.IFNA(IF(VLOOKUP(all_resi[[#This Row],[No. Waybill]],settle_reconcile[No. Waybill],1,0)="","Recon","Recon"),"-")</f>
        <v>-</v>
      </c>
      <c r="AT4175" s="2">
        <f>all_resi[[#This Row],[Nilai COD]]-all_resi[[#This Row],[COD Fee]]-all_resi[[#This Row],[Total Biaya Setelah Diskon]]</f>
        <v>90285</v>
      </c>
      <c r="AU4175" s="2" t="str">
        <f>IF(all_resi[[#This Row],[Waktu Terima]]="","",_xlfn.DAYS(all_resi[[#This Row],[Waktu Terima]],all_resi[[#This Row],[Tanggal Pengiriman]]))</f>
        <v/>
      </c>
    </row>
    <row r="4176" spans="1:47" x14ac:dyDescent="0.25">
      <c r="A4176" s="2" t="s">
        <v>22127</v>
      </c>
      <c r="B4176" s="1">
        <v>46211</v>
      </c>
      <c r="C4176" s="2" t="s">
        <v>42</v>
      </c>
      <c r="D4176" s="2" t="s">
        <v>43</v>
      </c>
      <c r="E4176" s="2" t="s">
        <v>44</v>
      </c>
      <c r="F4176" s="2" t="s">
        <v>45</v>
      </c>
      <c r="G4176" s="2" t="s">
        <v>46</v>
      </c>
      <c r="H4176" s="2" t="s">
        <v>47</v>
      </c>
      <c r="I4176" s="2" t="s">
        <v>22128</v>
      </c>
      <c r="J4176" s="2" t="s">
        <v>22129</v>
      </c>
      <c r="K4176" s="2" t="s">
        <v>265</v>
      </c>
      <c r="L4176" s="2" t="s">
        <v>1958</v>
      </c>
      <c r="M4176" s="2" t="s">
        <v>1959</v>
      </c>
      <c r="N4176" s="2" t="s">
        <v>22130</v>
      </c>
      <c r="O4176">
        <v>1</v>
      </c>
      <c r="P4176" s="2" t="s">
        <v>53</v>
      </c>
      <c r="Q4176">
        <v>100</v>
      </c>
      <c r="R4176">
        <v>0</v>
      </c>
      <c r="S4176" s="2" t="s">
        <v>54</v>
      </c>
      <c r="T4176" s="2" t="s">
        <v>55</v>
      </c>
      <c r="U4176" s="2" t="s">
        <v>207</v>
      </c>
      <c r="V4176" s="2"/>
      <c r="W4176">
        <v>50000</v>
      </c>
      <c r="X4176">
        <v>0</v>
      </c>
      <c r="Y4176">
        <v>0</v>
      </c>
      <c r="Z4176">
        <v>50000</v>
      </c>
      <c r="AB4176" s="2" t="s">
        <v>57</v>
      </c>
      <c r="AC4176">
        <v>20000</v>
      </c>
      <c r="AD4176">
        <v>30000</v>
      </c>
      <c r="AE4176">
        <v>120000</v>
      </c>
      <c r="AF4176">
        <v>1800</v>
      </c>
      <c r="AG4176" s="2"/>
      <c r="AH4176" s="2"/>
      <c r="AI4176" s="1"/>
      <c r="AJ4176" s="2"/>
      <c r="AK4176" s="2" t="s">
        <v>67</v>
      </c>
      <c r="AM4176" s="2" t="s">
        <v>59</v>
      </c>
      <c r="AP4176" s="2" t="s">
        <v>60</v>
      </c>
      <c r="AQ4176" s="2" t="s">
        <v>41</v>
      </c>
      <c r="AR4176">
        <v>70000</v>
      </c>
      <c r="AS4176" s="2" t="str">
        <f>_xlfn.IFNA(IF(VLOOKUP(all_resi[[#This Row],[No. Waybill]],settle_reconcile[No. Waybill],1,0)="","Recon","Recon"),"-")</f>
        <v>-</v>
      </c>
      <c r="AT4176" s="2">
        <f>all_resi[[#This Row],[Nilai COD]]-all_resi[[#This Row],[COD Fee]]-all_resi[[#This Row],[Total Biaya Setelah Diskon]]</f>
        <v>88200</v>
      </c>
      <c r="AU4176" s="2" t="str">
        <f>IF(all_resi[[#This Row],[Waktu Terima]]="","",_xlfn.DAYS(all_resi[[#This Row],[Waktu Terima]],all_resi[[#This Row],[Tanggal Pengiriman]]))</f>
        <v/>
      </c>
    </row>
    <row r="4177" spans="1:47" x14ac:dyDescent="0.25">
      <c r="A4177" s="2" t="s">
        <v>22131</v>
      </c>
      <c r="B4177" s="1">
        <v>46211</v>
      </c>
      <c r="C4177" s="2" t="s">
        <v>42</v>
      </c>
      <c r="D4177" s="2" t="s">
        <v>43</v>
      </c>
      <c r="E4177" s="2" t="s">
        <v>44</v>
      </c>
      <c r="F4177" s="2" t="s">
        <v>45</v>
      </c>
      <c r="G4177" s="2" t="s">
        <v>46</v>
      </c>
      <c r="H4177" s="2" t="s">
        <v>47</v>
      </c>
      <c r="I4177" s="2" t="s">
        <v>22132</v>
      </c>
      <c r="J4177" s="2" t="s">
        <v>22133</v>
      </c>
      <c r="K4177" s="2" t="s">
        <v>69</v>
      </c>
      <c r="L4177" s="2" t="s">
        <v>18607</v>
      </c>
      <c r="M4177" s="2" t="s">
        <v>22134</v>
      </c>
      <c r="N4177" s="2" t="s">
        <v>22135</v>
      </c>
      <c r="O4177">
        <v>1</v>
      </c>
      <c r="P4177" s="2" t="s">
        <v>53</v>
      </c>
      <c r="Q4177">
        <v>100</v>
      </c>
      <c r="R4177">
        <v>0</v>
      </c>
      <c r="S4177" s="2" t="s">
        <v>54</v>
      </c>
      <c r="T4177" s="2" t="s">
        <v>55</v>
      </c>
      <c r="U4177" s="2" t="s">
        <v>1301</v>
      </c>
      <c r="V4177" s="2"/>
      <c r="W4177">
        <v>62000</v>
      </c>
      <c r="X4177">
        <v>0</v>
      </c>
      <c r="Y4177">
        <v>0</v>
      </c>
      <c r="Z4177">
        <v>62000</v>
      </c>
      <c r="AB4177" s="2" t="s">
        <v>57</v>
      </c>
      <c r="AC4177">
        <v>24800</v>
      </c>
      <c r="AD4177">
        <v>37200</v>
      </c>
      <c r="AE4177">
        <v>177000</v>
      </c>
      <c r="AF4177">
        <v>2655</v>
      </c>
      <c r="AG4177" s="2"/>
      <c r="AH4177" s="2"/>
      <c r="AI4177" s="1"/>
      <c r="AJ4177" s="2"/>
      <c r="AK4177" s="2" t="s">
        <v>67</v>
      </c>
      <c r="AM4177" s="2" t="s">
        <v>59</v>
      </c>
      <c r="AP4177" s="2" t="s">
        <v>60</v>
      </c>
      <c r="AQ4177" s="2" t="s">
        <v>41</v>
      </c>
      <c r="AR4177">
        <v>115000</v>
      </c>
      <c r="AS4177" s="2" t="str">
        <f>_xlfn.IFNA(IF(VLOOKUP(all_resi[[#This Row],[No. Waybill]],settle_reconcile[No. Waybill],1,0)="","Recon","Recon"),"-")</f>
        <v>-</v>
      </c>
      <c r="AT4177" s="2">
        <f>all_resi[[#This Row],[Nilai COD]]-all_resi[[#This Row],[COD Fee]]-all_resi[[#This Row],[Total Biaya Setelah Diskon]]</f>
        <v>137145</v>
      </c>
      <c r="AU4177" s="2" t="str">
        <f>IF(all_resi[[#This Row],[Waktu Terima]]="","",_xlfn.DAYS(all_resi[[#This Row],[Waktu Terima]],all_resi[[#This Row],[Tanggal Pengiriman]]))</f>
        <v/>
      </c>
    </row>
    <row r="4178" spans="1:47" x14ac:dyDescent="0.25">
      <c r="A4178" s="2" t="s">
        <v>22136</v>
      </c>
      <c r="B4178" s="1">
        <v>46211</v>
      </c>
      <c r="C4178" s="2" t="s">
        <v>42</v>
      </c>
      <c r="D4178" s="2" t="s">
        <v>43</v>
      </c>
      <c r="E4178" s="2" t="s">
        <v>44</v>
      </c>
      <c r="F4178" s="2" t="s">
        <v>45</v>
      </c>
      <c r="G4178" s="2" t="s">
        <v>46</v>
      </c>
      <c r="H4178" s="2" t="s">
        <v>80</v>
      </c>
      <c r="I4178" s="2" t="s">
        <v>22137</v>
      </c>
      <c r="J4178" s="2" t="s">
        <v>22138</v>
      </c>
      <c r="K4178" s="2" t="s">
        <v>700</v>
      </c>
      <c r="L4178" s="2" t="s">
        <v>928</v>
      </c>
      <c r="M4178" s="2" t="s">
        <v>16526</v>
      </c>
      <c r="N4178" s="2" t="s">
        <v>22139</v>
      </c>
      <c r="O4178">
        <v>1</v>
      </c>
      <c r="P4178" s="2" t="s">
        <v>53</v>
      </c>
      <c r="Q4178">
        <v>100</v>
      </c>
      <c r="R4178">
        <v>0</v>
      </c>
      <c r="S4178" s="2" t="s">
        <v>54</v>
      </c>
      <c r="T4178" s="2" t="s">
        <v>55</v>
      </c>
      <c r="U4178" s="2" t="s">
        <v>86</v>
      </c>
      <c r="V4178" s="2"/>
      <c r="W4178">
        <v>51000</v>
      </c>
      <c r="X4178">
        <v>0</v>
      </c>
      <c r="Y4178">
        <v>0</v>
      </c>
      <c r="Z4178">
        <v>51000</v>
      </c>
      <c r="AB4178" s="2" t="s">
        <v>57</v>
      </c>
      <c r="AC4178">
        <v>20400</v>
      </c>
      <c r="AD4178">
        <v>30600</v>
      </c>
      <c r="AE4178">
        <v>111000</v>
      </c>
      <c r="AF4178">
        <v>1665</v>
      </c>
      <c r="AG4178" s="2"/>
      <c r="AH4178" s="2"/>
      <c r="AI4178" s="1"/>
      <c r="AJ4178" s="2" t="s">
        <v>87</v>
      </c>
      <c r="AK4178" s="2" t="s">
        <v>67</v>
      </c>
      <c r="AM4178" s="2" t="s">
        <v>59</v>
      </c>
      <c r="AP4178" s="2" t="s">
        <v>60</v>
      </c>
      <c r="AQ4178" s="2" t="s">
        <v>41</v>
      </c>
      <c r="AR4178">
        <v>60000</v>
      </c>
      <c r="AS4178" s="2" t="str">
        <f>_xlfn.IFNA(IF(VLOOKUP(all_resi[[#This Row],[No. Waybill]],settle_reconcile[No. Waybill],1,0)="","Recon","Recon"),"-")</f>
        <v>-</v>
      </c>
      <c r="AT4178" s="2">
        <f>all_resi[[#This Row],[Nilai COD]]-all_resi[[#This Row],[COD Fee]]-all_resi[[#This Row],[Total Biaya Setelah Diskon]]</f>
        <v>78735</v>
      </c>
      <c r="AU4178" s="2" t="str">
        <f>IF(all_resi[[#This Row],[Waktu Terima]]="","",_xlfn.DAYS(all_resi[[#This Row],[Waktu Terima]],all_resi[[#This Row],[Tanggal Pengiriman]]))</f>
        <v/>
      </c>
    </row>
    <row r="4179" spans="1:47" x14ac:dyDescent="0.25">
      <c r="A4179" s="2" t="s">
        <v>22140</v>
      </c>
      <c r="B4179" s="1">
        <v>46211</v>
      </c>
      <c r="C4179" s="2" t="s">
        <v>42</v>
      </c>
      <c r="D4179" s="2" t="s">
        <v>43</v>
      </c>
      <c r="E4179" s="2" t="s">
        <v>44</v>
      </c>
      <c r="F4179" s="2" t="s">
        <v>45</v>
      </c>
      <c r="G4179" s="2" t="s">
        <v>46</v>
      </c>
      <c r="H4179" s="2" t="s">
        <v>80</v>
      </c>
      <c r="I4179" s="2" t="s">
        <v>22141</v>
      </c>
      <c r="J4179" s="2" t="s">
        <v>22142</v>
      </c>
      <c r="K4179" s="2" t="s">
        <v>116</v>
      </c>
      <c r="L4179" s="2" t="s">
        <v>2433</v>
      </c>
      <c r="M4179" s="2" t="s">
        <v>2434</v>
      </c>
      <c r="N4179" s="2" t="s">
        <v>22143</v>
      </c>
      <c r="O4179">
        <v>1</v>
      </c>
      <c r="P4179" s="2" t="s">
        <v>53</v>
      </c>
      <c r="Q4179">
        <v>100</v>
      </c>
      <c r="R4179">
        <v>0</v>
      </c>
      <c r="S4179" s="2" t="s">
        <v>54</v>
      </c>
      <c r="T4179" s="2" t="s">
        <v>55</v>
      </c>
      <c r="U4179" s="2" t="s">
        <v>305</v>
      </c>
      <c r="V4179" s="2"/>
      <c r="W4179">
        <v>8000</v>
      </c>
      <c r="X4179">
        <v>0</v>
      </c>
      <c r="Y4179">
        <v>0</v>
      </c>
      <c r="Z4179">
        <v>8000</v>
      </c>
      <c r="AB4179" s="2" t="s">
        <v>57</v>
      </c>
      <c r="AC4179">
        <v>3000</v>
      </c>
      <c r="AD4179">
        <v>5000</v>
      </c>
      <c r="AE4179">
        <v>82000</v>
      </c>
      <c r="AF4179">
        <v>1230</v>
      </c>
      <c r="AG4179" s="2"/>
      <c r="AH4179" s="2"/>
      <c r="AI4179" s="1"/>
      <c r="AJ4179" s="2" t="s">
        <v>87</v>
      </c>
      <c r="AK4179" s="2" t="s">
        <v>67</v>
      </c>
      <c r="AM4179" s="2" t="s">
        <v>59</v>
      </c>
      <c r="AP4179" s="2" t="s">
        <v>60</v>
      </c>
      <c r="AQ4179" s="2" t="s">
        <v>41</v>
      </c>
      <c r="AR4179">
        <v>74000</v>
      </c>
      <c r="AS4179" s="2" t="str">
        <f>_xlfn.IFNA(IF(VLOOKUP(all_resi[[#This Row],[No. Waybill]],settle_reconcile[No. Waybill],1,0)="","Recon","Recon"),"-")</f>
        <v>-</v>
      </c>
      <c r="AT4179" s="2">
        <f>all_resi[[#This Row],[Nilai COD]]-all_resi[[#This Row],[COD Fee]]-all_resi[[#This Row],[Total Biaya Setelah Diskon]]</f>
        <v>75770</v>
      </c>
      <c r="AU4179" s="2" t="str">
        <f>IF(all_resi[[#This Row],[Waktu Terima]]="","",_xlfn.DAYS(all_resi[[#This Row],[Waktu Terima]],all_resi[[#This Row],[Tanggal Pengiriman]]))</f>
        <v/>
      </c>
    </row>
    <row r="4180" spans="1:47" x14ac:dyDescent="0.25">
      <c r="A4180" s="2" t="s">
        <v>22144</v>
      </c>
      <c r="B4180" s="1">
        <v>46211</v>
      </c>
      <c r="C4180" s="2" t="s">
        <v>42</v>
      </c>
      <c r="D4180" s="2" t="s">
        <v>43</v>
      </c>
      <c r="E4180" s="2" t="s">
        <v>44</v>
      </c>
      <c r="F4180" s="2" t="s">
        <v>45</v>
      </c>
      <c r="G4180" s="2" t="s">
        <v>46</v>
      </c>
      <c r="H4180" s="2" t="s">
        <v>80</v>
      </c>
      <c r="I4180" s="2" t="s">
        <v>22145</v>
      </c>
      <c r="J4180" s="2" t="s">
        <v>22146</v>
      </c>
      <c r="K4180" s="2" t="s">
        <v>69</v>
      </c>
      <c r="L4180" s="2" t="s">
        <v>467</v>
      </c>
      <c r="M4180" s="2" t="s">
        <v>22147</v>
      </c>
      <c r="N4180" s="2" t="s">
        <v>22148</v>
      </c>
      <c r="O4180">
        <v>1</v>
      </c>
      <c r="P4180" s="2" t="s">
        <v>53</v>
      </c>
      <c r="Q4180">
        <v>100</v>
      </c>
      <c r="R4180">
        <v>0</v>
      </c>
      <c r="S4180" s="2" t="s">
        <v>54</v>
      </c>
      <c r="T4180" s="2" t="s">
        <v>55</v>
      </c>
      <c r="U4180" s="2" t="s">
        <v>86</v>
      </c>
      <c r="V4180" s="2"/>
      <c r="W4180">
        <v>38000</v>
      </c>
      <c r="X4180">
        <v>0</v>
      </c>
      <c r="Y4180">
        <v>0</v>
      </c>
      <c r="Z4180">
        <v>38000</v>
      </c>
      <c r="AB4180" s="2" t="s">
        <v>57</v>
      </c>
      <c r="AC4180">
        <v>15200</v>
      </c>
      <c r="AD4180">
        <v>22800</v>
      </c>
      <c r="AE4180">
        <v>88000</v>
      </c>
      <c r="AF4180">
        <v>1320</v>
      </c>
      <c r="AG4180" s="2"/>
      <c r="AH4180" s="2"/>
      <c r="AI4180" s="1"/>
      <c r="AJ4180" s="2" t="s">
        <v>87</v>
      </c>
      <c r="AK4180" s="2" t="s">
        <v>67</v>
      </c>
      <c r="AM4180" s="2" t="s">
        <v>59</v>
      </c>
      <c r="AP4180" s="2" t="s">
        <v>60</v>
      </c>
      <c r="AQ4180" s="2" t="s">
        <v>41</v>
      </c>
      <c r="AR4180">
        <v>50000</v>
      </c>
      <c r="AS4180" s="2" t="str">
        <f>_xlfn.IFNA(IF(VLOOKUP(all_resi[[#This Row],[No. Waybill]],settle_reconcile[No. Waybill],1,0)="","Recon","Recon"),"-")</f>
        <v>-</v>
      </c>
      <c r="AT4180" s="2">
        <f>all_resi[[#This Row],[Nilai COD]]-all_resi[[#This Row],[COD Fee]]-all_resi[[#This Row],[Total Biaya Setelah Diskon]]</f>
        <v>63880</v>
      </c>
      <c r="AU4180" s="2" t="str">
        <f>IF(all_resi[[#This Row],[Waktu Terima]]="","",_xlfn.DAYS(all_resi[[#This Row],[Waktu Terima]],all_resi[[#This Row],[Tanggal Pengiriman]]))</f>
        <v/>
      </c>
    </row>
    <row r="4181" spans="1:47" x14ac:dyDescent="0.25">
      <c r="A4181" s="2" t="s">
        <v>22149</v>
      </c>
      <c r="B4181" s="1">
        <v>46211</v>
      </c>
      <c r="C4181" s="2" t="s">
        <v>42</v>
      </c>
      <c r="D4181" s="2" t="s">
        <v>43</v>
      </c>
      <c r="E4181" s="2" t="s">
        <v>44</v>
      </c>
      <c r="F4181" s="2" t="s">
        <v>45</v>
      </c>
      <c r="G4181" s="2" t="s">
        <v>46</v>
      </c>
      <c r="H4181" s="2" t="s">
        <v>47</v>
      </c>
      <c r="I4181" s="2" t="s">
        <v>22150</v>
      </c>
      <c r="J4181" s="2" t="s">
        <v>22151</v>
      </c>
      <c r="K4181" s="2" t="s">
        <v>177</v>
      </c>
      <c r="L4181" s="2" t="s">
        <v>222</v>
      </c>
      <c r="M4181" s="2" t="s">
        <v>4507</v>
      </c>
      <c r="N4181" s="2" t="s">
        <v>22152</v>
      </c>
      <c r="O4181">
        <v>1</v>
      </c>
      <c r="P4181" s="2" t="s">
        <v>53</v>
      </c>
      <c r="Q4181">
        <v>100</v>
      </c>
      <c r="R4181">
        <v>0</v>
      </c>
      <c r="S4181" s="2" t="s">
        <v>54</v>
      </c>
      <c r="T4181" s="2" t="s">
        <v>55</v>
      </c>
      <c r="U4181" s="2" t="s">
        <v>207</v>
      </c>
      <c r="V4181" s="2"/>
      <c r="W4181">
        <v>80000</v>
      </c>
      <c r="X4181">
        <v>0</v>
      </c>
      <c r="Y4181">
        <v>0</v>
      </c>
      <c r="Z4181">
        <v>80000</v>
      </c>
      <c r="AB4181" s="2" t="s">
        <v>57</v>
      </c>
      <c r="AC4181">
        <v>32000</v>
      </c>
      <c r="AD4181">
        <v>48000</v>
      </c>
      <c r="AE4181">
        <v>150000</v>
      </c>
      <c r="AF4181">
        <v>2250</v>
      </c>
      <c r="AG4181" s="2"/>
      <c r="AH4181" s="2"/>
      <c r="AI4181" s="1"/>
      <c r="AJ4181" s="2"/>
      <c r="AK4181" s="2" t="s">
        <v>67</v>
      </c>
      <c r="AM4181" s="2" t="s">
        <v>59</v>
      </c>
      <c r="AP4181" s="2" t="s">
        <v>60</v>
      </c>
      <c r="AQ4181" s="2" t="s">
        <v>41</v>
      </c>
      <c r="AR4181">
        <v>70000</v>
      </c>
      <c r="AS4181" s="2" t="str">
        <f>_xlfn.IFNA(IF(VLOOKUP(all_resi[[#This Row],[No. Waybill]],settle_reconcile[No. Waybill],1,0)="","Recon","Recon"),"-")</f>
        <v>-</v>
      </c>
      <c r="AT4181" s="2">
        <f>all_resi[[#This Row],[Nilai COD]]-all_resi[[#This Row],[COD Fee]]-all_resi[[#This Row],[Total Biaya Setelah Diskon]]</f>
        <v>99750</v>
      </c>
      <c r="AU4181" s="2" t="str">
        <f>IF(all_resi[[#This Row],[Waktu Terima]]="","",_xlfn.DAYS(all_resi[[#This Row],[Waktu Terima]],all_resi[[#This Row],[Tanggal Pengiriman]]))</f>
        <v/>
      </c>
    </row>
    <row r="4182" spans="1:47" x14ac:dyDescent="0.25">
      <c r="A4182" s="2" t="s">
        <v>22153</v>
      </c>
      <c r="B4182" s="1">
        <v>46211</v>
      </c>
      <c r="C4182" s="2" t="s">
        <v>42</v>
      </c>
      <c r="D4182" s="2" t="s">
        <v>43</v>
      </c>
      <c r="E4182" s="2" t="s">
        <v>44</v>
      </c>
      <c r="F4182" s="2" t="s">
        <v>45</v>
      </c>
      <c r="G4182" s="2" t="s">
        <v>46</v>
      </c>
      <c r="H4182" s="2" t="s">
        <v>80</v>
      </c>
      <c r="I4182" s="2" t="s">
        <v>22154</v>
      </c>
      <c r="J4182" s="2" t="s">
        <v>22155</v>
      </c>
      <c r="K4182" s="2" t="s">
        <v>265</v>
      </c>
      <c r="L4182" s="2" t="s">
        <v>1932</v>
      </c>
      <c r="M4182" s="2" t="s">
        <v>22156</v>
      </c>
      <c r="N4182" s="2" t="s">
        <v>22157</v>
      </c>
      <c r="O4182">
        <v>1</v>
      </c>
      <c r="P4182" s="2" t="s">
        <v>53</v>
      </c>
      <c r="Q4182">
        <v>100</v>
      </c>
      <c r="R4182">
        <v>0</v>
      </c>
      <c r="S4182" s="2" t="s">
        <v>54</v>
      </c>
      <c r="T4182" s="2" t="s">
        <v>55</v>
      </c>
      <c r="U4182" s="2" t="s">
        <v>86</v>
      </c>
      <c r="V4182" s="2"/>
      <c r="W4182">
        <v>50000</v>
      </c>
      <c r="X4182">
        <v>0</v>
      </c>
      <c r="Y4182">
        <v>0</v>
      </c>
      <c r="Z4182">
        <v>50000</v>
      </c>
      <c r="AB4182" s="2" t="s">
        <v>57</v>
      </c>
      <c r="AC4182">
        <v>20000</v>
      </c>
      <c r="AD4182">
        <v>30000</v>
      </c>
      <c r="AE4182">
        <v>110000</v>
      </c>
      <c r="AF4182">
        <v>1650</v>
      </c>
      <c r="AG4182" s="2"/>
      <c r="AH4182" s="2"/>
      <c r="AI4182" s="1"/>
      <c r="AJ4182" s="2" t="s">
        <v>87</v>
      </c>
      <c r="AK4182" s="2" t="s">
        <v>67</v>
      </c>
      <c r="AM4182" s="2" t="s">
        <v>59</v>
      </c>
      <c r="AP4182" s="2" t="s">
        <v>60</v>
      </c>
      <c r="AQ4182" s="2" t="s">
        <v>41</v>
      </c>
      <c r="AR4182">
        <v>60000</v>
      </c>
      <c r="AS4182" s="2" t="str">
        <f>_xlfn.IFNA(IF(VLOOKUP(all_resi[[#This Row],[No. Waybill]],settle_reconcile[No. Waybill],1,0)="","Recon","Recon"),"-")</f>
        <v>-</v>
      </c>
      <c r="AT4182" s="2">
        <f>all_resi[[#This Row],[Nilai COD]]-all_resi[[#This Row],[COD Fee]]-all_resi[[#This Row],[Total Biaya Setelah Diskon]]</f>
        <v>78350</v>
      </c>
      <c r="AU4182" s="2" t="str">
        <f>IF(all_resi[[#This Row],[Waktu Terima]]="","",_xlfn.DAYS(all_resi[[#This Row],[Waktu Terima]],all_resi[[#This Row],[Tanggal Pengiriman]]))</f>
        <v/>
      </c>
    </row>
    <row r="4183" spans="1:47" x14ac:dyDescent="0.25">
      <c r="A4183" s="2" t="s">
        <v>22158</v>
      </c>
      <c r="B4183" s="1">
        <v>46211</v>
      </c>
      <c r="C4183" s="2" t="s">
        <v>42</v>
      </c>
      <c r="D4183" s="2" t="s">
        <v>43</v>
      </c>
      <c r="E4183" s="2" t="s">
        <v>44</v>
      </c>
      <c r="F4183" s="2" t="s">
        <v>45</v>
      </c>
      <c r="G4183" s="2" t="s">
        <v>46</v>
      </c>
      <c r="H4183" s="2" t="s">
        <v>47</v>
      </c>
      <c r="I4183" s="2" t="s">
        <v>22159</v>
      </c>
      <c r="J4183" s="2" t="s">
        <v>22160</v>
      </c>
      <c r="K4183" s="2" t="s">
        <v>156</v>
      </c>
      <c r="L4183" s="2" t="s">
        <v>487</v>
      </c>
      <c r="M4183" s="2" t="s">
        <v>22161</v>
      </c>
      <c r="N4183" s="2" t="s">
        <v>22162</v>
      </c>
      <c r="O4183">
        <v>1</v>
      </c>
      <c r="P4183" s="2" t="s">
        <v>53</v>
      </c>
      <c r="Q4183">
        <v>100</v>
      </c>
      <c r="R4183">
        <v>0</v>
      </c>
      <c r="S4183" s="2" t="s">
        <v>54</v>
      </c>
      <c r="T4183" s="2" t="s">
        <v>55</v>
      </c>
      <c r="U4183" s="2" t="s">
        <v>207</v>
      </c>
      <c r="V4183" s="2"/>
      <c r="W4183">
        <v>75000</v>
      </c>
      <c r="X4183">
        <v>0</v>
      </c>
      <c r="Y4183">
        <v>0</v>
      </c>
      <c r="Z4183">
        <v>75000</v>
      </c>
      <c r="AB4183" s="2" t="s">
        <v>57</v>
      </c>
      <c r="AC4183">
        <v>30000</v>
      </c>
      <c r="AD4183">
        <v>45000</v>
      </c>
      <c r="AE4183">
        <v>150000</v>
      </c>
      <c r="AF4183">
        <v>2250</v>
      </c>
      <c r="AG4183" s="2"/>
      <c r="AH4183" s="2"/>
      <c r="AI4183" s="1"/>
      <c r="AJ4183" s="2"/>
      <c r="AK4183" s="2" t="s">
        <v>67</v>
      </c>
      <c r="AM4183" s="2" t="s">
        <v>59</v>
      </c>
      <c r="AP4183" s="2" t="s">
        <v>60</v>
      </c>
      <c r="AQ4183" s="2" t="s">
        <v>41</v>
      </c>
      <c r="AR4183">
        <v>75000</v>
      </c>
      <c r="AS4183" s="2" t="str">
        <f>_xlfn.IFNA(IF(VLOOKUP(all_resi[[#This Row],[No. Waybill]],settle_reconcile[No. Waybill],1,0)="","Recon","Recon"),"-")</f>
        <v>-</v>
      </c>
      <c r="AT4183" s="2">
        <f>all_resi[[#This Row],[Nilai COD]]-all_resi[[#This Row],[COD Fee]]-all_resi[[#This Row],[Total Biaya Setelah Diskon]]</f>
        <v>102750</v>
      </c>
      <c r="AU4183" s="2" t="str">
        <f>IF(all_resi[[#This Row],[Waktu Terima]]="","",_xlfn.DAYS(all_resi[[#This Row],[Waktu Terima]],all_resi[[#This Row],[Tanggal Pengiriman]]))</f>
        <v/>
      </c>
    </row>
    <row r="4184" spans="1:47" x14ac:dyDescent="0.25">
      <c r="A4184" s="2" t="s">
        <v>22163</v>
      </c>
      <c r="B4184" s="1">
        <v>46211</v>
      </c>
      <c r="C4184" s="2" t="s">
        <v>42</v>
      </c>
      <c r="D4184" s="2" t="s">
        <v>43</v>
      </c>
      <c r="E4184" s="2" t="s">
        <v>44</v>
      </c>
      <c r="F4184" s="2" t="s">
        <v>45</v>
      </c>
      <c r="G4184" s="2" t="s">
        <v>46</v>
      </c>
      <c r="H4184" s="2" t="s">
        <v>47</v>
      </c>
      <c r="I4184" s="2" t="s">
        <v>22164</v>
      </c>
      <c r="J4184" s="2" t="s">
        <v>15373</v>
      </c>
      <c r="K4184" s="2" t="s">
        <v>156</v>
      </c>
      <c r="L4184" s="2" t="s">
        <v>606</v>
      </c>
      <c r="M4184" s="2" t="s">
        <v>2861</v>
      </c>
      <c r="N4184" s="2" t="s">
        <v>22165</v>
      </c>
      <c r="O4184">
        <v>1</v>
      </c>
      <c r="P4184" s="2" t="s">
        <v>53</v>
      </c>
      <c r="Q4184">
        <v>100</v>
      </c>
      <c r="R4184">
        <v>0</v>
      </c>
      <c r="S4184" s="2" t="s">
        <v>54</v>
      </c>
      <c r="T4184" s="2" t="s">
        <v>55</v>
      </c>
      <c r="U4184" s="2" t="s">
        <v>15495</v>
      </c>
      <c r="V4184" s="2"/>
      <c r="W4184">
        <v>64000</v>
      </c>
      <c r="X4184">
        <v>0</v>
      </c>
      <c r="Y4184">
        <v>0</v>
      </c>
      <c r="Z4184">
        <v>64000</v>
      </c>
      <c r="AB4184" s="2" t="s">
        <v>57</v>
      </c>
      <c r="AC4184">
        <v>25600</v>
      </c>
      <c r="AD4184">
        <v>38400</v>
      </c>
      <c r="AE4184">
        <v>134000</v>
      </c>
      <c r="AF4184">
        <v>2010</v>
      </c>
      <c r="AG4184" s="2"/>
      <c r="AH4184" s="2"/>
      <c r="AI4184" s="1"/>
      <c r="AJ4184" s="2"/>
      <c r="AK4184" s="2" t="s">
        <v>67</v>
      </c>
      <c r="AM4184" s="2" t="s">
        <v>59</v>
      </c>
      <c r="AP4184" s="2" t="s">
        <v>60</v>
      </c>
      <c r="AQ4184" s="2" t="s">
        <v>41</v>
      </c>
      <c r="AR4184">
        <v>70000</v>
      </c>
      <c r="AS4184" s="2" t="str">
        <f>_xlfn.IFNA(IF(VLOOKUP(all_resi[[#This Row],[No. Waybill]],settle_reconcile[No. Waybill],1,0)="","Recon","Recon"),"-")</f>
        <v>-</v>
      </c>
      <c r="AT4184" s="2">
        <f>all_resi[[#This Row],[Nilai COD]]-all_resi[[#This Row],[COD Fee]]-all_resi[[#This Row],[Total Biaya Setelah Diskon]]</f>
        <v>93590</v>
      </c>
      <c r="AU4184" s="2" t="str">
        <f>IF(all_resi[[#This Row],[Waktu Terima]]="","",_xlfn.DAYS(all_resi[[#This Row],[Waktu Terima]],all_resi[[#This Row],[Tanggal Pengiriman]]))</f>
        <v/>
      </c>
    </row>
    <row r="4185" spans="1:47" x14ac:dyDescent="0.25">
      <c r="A4185" s="2" t="s">
        <v>22166</v>
      </c>
      <c r="B4185" s="1">
        <v>46211</v>
      </c>
      <c r="C4185" s="2" t="s">
        <v>42</v>
      </c>
      <c r="D4185" s="2" t="s">
        <v>43</v>
      </c>
      <c r="E4185" s="2" t="s">
        <v>44</v>
      </c>
      <c r="F4185" s="2" t="s">
        <v>45</v>
      </c>
      <c r="G4185" s="2" t="s">
        <v>46</v>
      </c>
      <c r="H4185" s="2" t="s">
        <v>47</v>
      </c>
      <c r="I4185" s="2" t="s">
        <v>22167</v>
      </c>
      <c r="J4185" s="2" t="s">
        <v>22168</v>
      </c>
      <c r="K4185" s="2" t="s">
        <v>561</v>
      </c>
      <c r="L4185" s="2" t="s">
        <v>8540</v>
      </c>
      <c r="M4185" s="2" t="s">
        <v>8541</v>
      </c>
      <c r="N4185" s="2" t="s">
        <v>22169</v>
      </c>
      <c r="O4185">
        <v>1</v>
      </c>
      <c r="P4185" s="2" t="s">
        <v>53</v>
      </c>
      <c r="Q4185">
        <v>100</v>
      </c>
      <c r="R4185">
        <v>0</v>
      </c>
      <c r="S4185" s="2" t="s">
        <v>54</v>
      </c>
      <c r="T4185" s="2" t="s">
        <v>55</v>
      </c>
      <c r="U4185" s="2" t="s">
        <v>207</v>
      </c>
      <c r="V4185" s="2"/>
      <c r="W4185">
        <v>40000</v>
      </c>
      <c r="X4185">
        <v>0</v>
      </c>
      <c r="Y4185">
        <v>0</v>
      </c>
      <c r="Z4185">
        <v>40000</v>
      </c>
      <c r="AB4185" s="2" t="s">
        <v>57</v>
      </c>
      <c r="AC4185">
        <v>16000</v>
      </c>
      <c r="AD4185">
        <v>24000</v>
      </c>
      <c r="AE4185">
        <v>110000</v>
      </c>
      <c r="AF4185">
        <v>1650</v>
      </c>
      <c r="AG4185" s="2"/>
      <c r="AH4185" s="2"/>
      <c r="AI4185" s="1"/>
      <c r="AJ4185" s="2"/>
      <c r="AK4185" s="2" t="s">
        <v>67</v>
      </c>
      <c r="AM4185" s="2" t="s">
        <v>59</v>
      </c>
      <c r="AP4185" s="2" t="s">
        <v>60</v>
      </c>
      <c r="AQ4185" s="2" t="s">
        <v>41</v>
      </c>
      <c r="AR4185">
        <v>70000</v>
      </c>
      <c r="AS4185" s="2" t="str">
        <f>_xlfn.IFNA(IF(VLOOKUP(all_resi[[#This Row],[No. Waybill]],settle_reconcile[No. Waybill],1,0)="","Recon","Recon"),"-")</f>
        <v>-</v>
      </c>
      <c r="AT4185" s="2">
        <f>all_resi[[#This Row],[Nilai COD]]-all_resi[[#This Row],[COD Fee]]-all_resi[[#This Row],[Total Biaya Setelah Diskon]]</f>
        <v>84350</v>
      </c>
      <c r="AU4185" s="2" t="str">
        <f>IF(all_resi[[#This Row],[Waktu Terima]]="","",_xlfn.DAYS(all_resi[[#This Row],[Waktu Terima]],all_resi[[#This Row],[Tanggal Pengiriman]]))</f>
        <v/>
      </c>
    </row>
    <row r="4186" spans="1:47" x14ac:dyDescent="0.25">
      <c r="A4186" s="2" t="s">
        <v>22170</v>
      </c>
      <c r="B4186" s="1">
        <v>46211</v>
      </c>
      <c r="C4186" s="2" t="s">
        <v>42</v>
      </c>
      <c r="D4186" s="2" t="s">
        <v>43</v>
      </c>
      <c r="E4186" s="2" t="s">
        <v>44</v>
      </c>
      <c r="F4186" s="2" t="s">
        <v>45</v>
      </c>
      <c r="G4186" s="2" t="s">
        <v>46</v>
      </c>
      <c r="H4186" s="2" t="s">
        <v>80</v>
      </c>
      <c r="I4186" s="2" t="s">
        <v>22171</v>
      </c>
      <c r="J4186" s="2" t="s">
        <v>22172</v>
      </c>
      <c r="K4186" s="2" t="s">
        <v>69</v>
      </c>
      <c r="L4186" s="2" t="s">
        <v>557</v>
      </c>
      <c r="M4186" s="2" t="s">
        <v>1571</v>
      </c>
      <c r="N4186" s="2" t="s">
        <v>22173</v>
      </c>
      <c r="O4186">
        <v>1</v>
      </c>
      <c r="P4186" s="2" t="s">
        <v>53</v>
      </c>
      <c r="Q4186">
        <v>100</v>
      </c>
      <c r="R4186">
        <v>0</v>
      </c>
      <c r="S4186" s="2" t="s">
        <v>54</v>
      </c>
      <c r="T4186" s="2" t="s">
        <v>55</v>
      </c>
      <c r="U4186" s="2" t="s">
        <v>86</v>
      </c>
      <c r="V4186" s="2"/>
      <c r="W4186">
        <v>54000</v>
      </c>
      <c r="X4186">
        <v>0</v>
      </c>
      <c r="Y4186">
        <v>0</v>
      </c>
      <c r="Z4186">
        <v>54000</v>
      </c>
      <c r="AB4186" s="2" t="s">
        <v>57</v>
      </c>
      <c r="AC4186">
        <v>21600</v>
      </c>
      <c r="AD4186">
        <v>32400</v>
      </c>
      <c r="AE4186">
        <v>114000</v>
      </c>
      <c r="AF4186">
        <v>1710</v>
      </c>
      <c r="AG4186" s="2"/>
      <c r="AH4186" s="2"/>
      <c r="AI4186" s="1"/>
      <c r="AJ4186" s="2" t="s">
        <v>87</v>
      </c>
      <c r="AK4186" s="2" t="s">
        <v>67</v>
      </c>
      <c r="AM4186" s="2" t="s">
        <v>59</v>
      </c>
      <c r="AP4186" s="2" t="s">
        <v>60</v>
      </c>
      <c r="AQ4186" s="2" t="s">
        <v>41</v>
      </c>
      <c r="AR4186">
        <v>60000</v>
      </c>
      <c r="AS4186" s="2" t="str">
        <f>_xlfn.IFNA(IF(VLOOKUP(all_resi[[#This Row],[No. Waybill]],settle_reconcile[No. Waybill],1,0)="","Recon","Recon"),"-")</f>
        <v>-</v>
      </c>
      <c r="AT4186" s="2">
        <f>all_resi[[#This Row],[Nilai COD]]-all_resi[[#This Row],[COD Fee]]-all_resi[[#This Row],[Total Biaya Setelah Diskon]]</f>
        <v>79890</v>
      </c>
      <c r="AU4186" s="2" t="str">
        <f>IF(all_resi[[#This Row],[Waktu Terima]]="","",_xlfn.DAYS(all_resi[[#This Row],[Waktu Terima]],all_resi[[#This Row],[Tanggal Pengiriman]]))</f>
        <v/>
      </c>
    </row>
    <row r="4187" spans="1:47" x14ac:dyDescent="0.25">
      <c r="A4187" s="2" t="s">
        <v>22174</v>
      </c>
      <c r="B4187" s="1">
        <v>46211</v>
      </c>
      <c r="C4187" s="2" t="s">
        <v>42</v>
      </c>
      <c r="D4187" s="2" t="s">
        <v>43</v>
      </c>
      <c r="E4187" s="2" t="s">
        <v>44</v>
      </c>
      <c r="F4187" s="2" t="s">
        <v>45</v>
      </c>
      <c r="G4187" s="2" t="s">
        <v>46</v>
      </c>
      <c r="H4187" s="2" t="s">
        <v>47</v>
      </c>
      <c r="I4187" s="2" t="s">
        <v>22175</v>
      </c>
      <c r="J4187" s="2" t="s">
        <v>22176</v>
      </c>
      <c r="K4187" s="2" t="s">
        <v>177</v>
      </c>
      <c r="L4187" s="2" t="s">
        <v>2851</v>
      </c>
      <c r="M4187" s="2" t="s">
        <v>22177</v>
      </c>
      <c r="N4187" s="2" t="s">
        <v>22178</v>
      </c>
      <c r="O4187">
        <v>1</v>
      </c>
      <c r="P4187" s="2" t="s">
        <v>53</v>
      </c>
      <c r="Q4187">
        <v>100</v>
      </c>
      <c r="R4187">
        <v>0</v>
      </c>
      <c r="S4187" s="2" t="s">
        <v>54</v>
      </c>
      <c r="T4187" s="2" t="s">
        <v>55</v>
      </c>
      <c r="U4187" s="2" t="s">
        <v>1301</v>
      </c>
      <c r="V4187" s="2"/>
      <c r="W4187">
        <v>114000</v>
      </c>
      <c r="X4187">
        <v>0</v>
      </c>
      <c r="Y4187">
        <v>0</v>
      </c>
      <c r="Z4187">
        <v>114000</v>
      </c>
      <c r="AB4187" s="2" t="s">
        <v>57</v>
      </c>
      <c r="AC4187">
        <v>45600</v>
      </c>
      <c r="AD4187">
        <v>68400</v>
      </c>
      <c r="AE4187">
        <v>229000</v>
      </c>
      <c r="AF4187">
        <v>3435</v>
      </c>
      <c r="AG4187" s="2"/>
      <c r="AH4187" s="2"/>
      <c r="AI4187" s="1"/>
      <c r="AJ4187" s="2"/>
      <c r="AK4187" s="2" t="s">
        <v>67</v>
      </c>
      <c r="AM4187" s="2" t="s">
        <v>59</v>
      </c>
      <c r="AP4187" s="2" t="s">
        <v>60</v>
      </c>
      <c r="AQ4187" s="2" t="s">
        <v>41</v>
      </c>
      <c r="AR4187">
        <v>115000</v>
      </c>
      <c r="AS4187" s="2" t="str">
        <f>_xlfn.IFNA(IF(VLOOKUP(all_resi[[#This Row],[No. Waybill]],settle_reconcile[No. Waybill],1,0)="","Recon","Recon"),"-")</f>
        <v>-</v>
      </c>
      <c r="AT4187" s="2">
        <f>all_resi[[#This Row],[Nilai COD]]-all_resi[[#This Row],[COD Fee]]-all_resi[[#This Row],[Total Biaya Setelah Diskon]]</f>
        <v>157165</v>
      </c>
      <c r="AU4187" s="2" t="str">
        <f>IF(all_resi[[#This Row],[Waktu Terima]]="","",_xlfn.DAYS(all_resi[[#This Row],[Waktu Terima]],all_resi[[#This Row],[Tanggal Pengiriman]]))</f>
        <v/>
      </c>
    </row>
    <row r="4188" spans="1:47" x14ac:dyDescent="0.25">
      <c r="A4188" s="2" t="s">
        <v>22179</v>
      </c>
      <c r="B4188" s="1">
        <v>46211</v>
      </c>
      <c r="C4188" s="2" t="s">
        <v>42</v>
      </c>
      <c r="D4188" s="2" t="s">
        <v>43</v>
      </c>
      <c r="E4188" s="2" t="s">
        <v>44</v>
      </c>
      <c r="F4188" s="2" t="s">
        <v>45</v>
      </c>
      <c r="G4188" s="2" t="s">
        <v>46</v>
      </c>
      <c r="H4188" s="2" t="s">
        <v>47</v>
      </c>
      <c r="I4188" s="2" t="s">
        <v>22180</v>
      </c>
      <c r="J4188" s="2" t="s">
        <v>22181</v>
      </c>
      <c r="K4188" s="2" t="s">
        <v>203</v>
      </c>
      <c r="L4188" s="2" t="s">
        <v>4605</v>
      </c>
      <c r="M4188" s="2" t="s">
        <v>22182</v>
      </c>
      <c r="N4188" s="2" t="s">
        <v>22183</v>
      </c>
      <c r="O4188">
        <v>1</v>
      </c>
      <c r="P4188" s="2" t="s">
        <v>53</v>
      </c>
      <c r="Q4188">
        <v>100</v>
      </c>
      <c r="R4188">
        <v>0</v>
      </c>
      <c r="S4188" s="2" t="s">
        <v>54</v>
      </c>
      <c r="T4188" s="2" t="s">
        <v>55</v>
      </c>
      <c r="U4188" s="2" t="s">
        <v>207</v>
      </c>
      <c r="V4188" s="2"/>
      <c r="W4188">
        <v>14000</v>
      </c>
      <c r="X4188">
        <v>0</v>
      </c>
      <c r="Y4188">
        <v>0</v>
      </c>
      <c r="Z4188">
        <v>14000</v>
      </c>
      <c r="AB4188" s="2" t="s">
        <v>57</v>
      </c>
      <c r="AC4188">
        <v>8000</v>
      </c>
      <c r="AD4188">
        <v>6000</v>
      </c>
      <c r="AE4188">
        <v>80000</v>
      </c>
      <c r="AF4188">
        <v>1200</v>
      </c>
      <c r="AG4188" s="2"/>
      <c r="AH4188" s="2"/>
      <c r="AI4188" s="1"/>
      <c r="AJ4188" s="2"/>
      <c r="AK4188" s="2" t="s">
        <v>67</v>
      </c>
      <c r="AM4188" s="2" t="s">
        <v>59</v>
      </c>
      <c r="AP4188" s="2" t="s">
        <v>60</v>
      </c>
      <c r="AQ4188" s="2" t="s">
        <v>41</v>
      </c>
      <c r="AR4188">
        <v>66000</v>
      </c>
      <c r="AS4188" s="2" t="str">
        <f>_xlfn.IFNA(IF(VLOOKUP(all_resi[[#This Row],[No. Waybill]],settle_reconcile[No. Waybill],1,0)="","Recon","Recon"),"-")</f>
        <v>-</v>
      </c>
      <c r="AT4188" s="2">
        <f>all_resi[[#This Row],[Nilai COD]]-all_resi[[#This Row],[COD Fee]]-all_resi[[#This Row],[Total Biaya Setelah Diskon]]</f>
        <v>72800</v>
      </c>
      <c r="AU4188" s="2" t="str">
        <f>IF(all_resi[[#This Row],[Waktu Terima]]="","",_xlfn.DAYS(all_resi[[#This Row],[Waktu Terima]],all_resi[[#This Row],[Tanggal Pengiriman]]))</f>
        <v/>
      </c>
    </row>
    <row r="4189" spans="1:47" x14ac:dyDescent="0.25">
      <c r="A4189" s="2" t="s">
        <v>22184</v>
      </c>
      <c r="B4189" s="1">
        <v>46211</v>
      </c>
      <c r="C4189" s="2" t="s">
        <v>42</v>
      </c>
      <c r="D4189" s="2" t="s">
        <v>43</v>
      </c>
      <c r="E4189" s="2" t="s">
        <v>44</v>
      </c>
      <c r="F4189" s="2" t="s">
        <v>45</v>
      </c>
      <c r="G4189" s="2" t="s">
        <v>46</v>
      </c>
      <c r="H4189" s="2" t="s">
        <v>47</v>
      </c>
      <c r="I4189" s="2" t="s">
        <v>22185</v>
      </c>
      <c r="J4189" s="2" t="s">
        <v>22186</v>
      </c>
      <c r="K4189" s="2" t="s">
        <v>171</v>
      </c>
      <c r="L4189" s="2" t="s">
        <v>10910</v>
      </c>
      <c r="M4189" s="2" t="s">
        <v>22187</v>
      </c>
      <c r="N4189" s="2" t="s">
        <v>22188</v>
      </c>
      <c r="O4189">
        <v>1</v>
      </c>
      <c r="P4189" s="2" t="s">
        <v>53</v>
      </c>
      <c r="Q4189">
        <v>100</v>
      </c>
      <c r="R4189">
        <v>0</v>
      </c>
      <c r="S4189" s="2" t="s">
        <v>54</v>
      </c>
      <c r="T4189" s="2" t="s">
        <v>55</v>
      </c>
      <c r="U4189" s="2" t="s">
        <v>22189</v>
      </c>
      <c r="V4189" s="2"/>
      <c r="W4189">
        <v>38000</v>
      </c>
      <c r="X4189">
        <v>0</v>
      </c>
      <c r="Y4189">
        <v>0</v>
      </c>
      <c r="Z4189">
        <v>38000</v>
      </c>
      <c r="AB4189" s="2" t="s">
        <v>57</v>
      </c>
      <c r="AC4189">
        <v>15200</v>
      </c>
      <c r="AD4189">
        <v>22800</v>
      </c>
      <c r="AE4189">
        <v>108000</v>
      </c>
      <c r="AF4189">
        <v>1620</v>
      </c>
      <c r="AG4189" s="2"/>
      <c r="AH4189" s="2"/>
      <c r="AI4189" s="1"/>
      <c r="AJ4189" s="2"/>
      <c r="AK4189" s="2" t="s">
        <v>67</v>
      </c>
      <c r="AM4189" s="2" t="s">
        <v>59</v>
      </c>
      <c r="AP4189" s="2" t="s">
        <v>60</v>
      </c>
      <c r="AQ4189" s="2" t="s">
        <v>41</v>
      </c>
      <c r="AR4189">
        <v>70000</v>
      </c>
      <c r="AS4189" s="2" t="str">
        <f>_xlfn.IFNA(IF(VLOOKUP(all_resi[[#This Row],[No. Waybill]],settle_reconcile[No. Waybill],1,0)="","Recon","Recon"),"-")</f>
        <v>-</v>
      </c>
      <c r="AT4189" s="2">
        <f>all_resi[[#This Row],[Nilai COD]]-all_resi[[#This Row],[COD Fee]]-all_resi[[#This Row],[Total Biaya Setelah Diskon]]</f>
        <v>83580</v>
      </c>
      <c r="AU4189" s="2" t="str">
        <f>IF(all_resi[[#This Row],[Waktu Terima]]="","",_xlfn.DAYS(all_resi[[#This Row],[Waktu Terima]],all_resi[[#This Row],[Tanggal Pengiriman]]))</f>
        <v/>
      </c>
    </row>
    <row r="4190" spans="1:47" x14ac:dyDescent="0.25">
      <c r="A4190" s="2" t="s">
        <v>22190</v>
      </c>
      <c r="B4190" s="1">
        <v>46211</v>
      </c>
      <c r="C4190" s="2" t="s">
        <v>42</v>
      </c>
      <c r="D4190" s="2" t="s">
        <v>43</v>
      </c>
      <c r="E4190" s="2" t="s">
        <v>44</v>
      </c>
      <c r="F4190" s="2" t="s">
        <v>45</v>
      </c>
      <c r="G4190" s="2" t="s">
        <v>46</v>
      </c>
      <c r="H4190" s="2" t="s">
        <v>47</v>
      </c>
      <c r="I4190" s="2" t="s">
        <v>22191</v>
      </c>
      <c r="J4190" s="2" t="s">
        <v>22192</v>
      </c>
      <c r="K4190" s="2" t="s">
        <v>69</v>
      </c>
      <c r="L4190" s="2" t="s">
        <v>294</v>
      </c>
      <c r="M4190" s="2" t="s">
        <v>22193</v>
      </c>
      <c r="N4190" s="2" t="s">
        <v>22194</v>
      </c>
      <c r="O4190">
        <v>1</v>
      </c>
      <c r="P4190" s="2" t="s">
        <v>53</v>
      </c>
      <c r="Q4190">
        <v>100</v>
      </c>
      <c r="R4190">
        <v>0</v>
      </c>
      <c r="S4190" s="2" t="s">
        <v>54</v>
      </c>
      <c r="T4190" s="2" t="s">
        <v>55</v>
      </c>
      <c r="U4190" s="2" t="s">
        <v>207</v>
      </c>
      <c r="V4190" s="2"/>
      <c r="W4190">
        <v>54000</v>
      </c>
      <c r="X4190">
        <v>0</v>
      </c>
      <c r="Y4190">
        <v>0</v>
      </c>
      <c r="Z4190">
        <v>54000</v>
      </c>
      <c r="AB4190" s="2" t="s">
        <v>57</v>
      </c>
      <c r="AC4190">
        <v>21600</v>
      </c>
      <c r="AD4190">
        <v>32400</v>
      </c>
      <c r="AE4190">
        <v>112000</v>
      </c>
      <c r="AF4190">
        <v>1680</v>
      </c>
      <c r="AG4190" s="2"/>
      <c r="AH4190" s="2"/>
      <c r="AI4190" s="1"/>
      <c r="AJ4190" s="2"/>
      <c r="AK4190" s="2" t="s">
        <v>67</v>
      </c>
      <c r="AM4190" s="2" t="s">
        <v>59</v>
      </c>
      <c r="AP4190" s="2" t="s">
        <v>60</v>
      </c>
      <c r="AQ4190" s="2" t="s">
        <v>41</v>
      </c>
      <c r="AR4190">
        <v>58000</v>
      </c>
      <c r="AS4190" s="2" t="str">
        <f>_xlfn.IFNA(IF(VLOOKUP(all_resi[[#This Row],[No. Waybill]],settle_reconcile[No. Waybill],1,0)="","Recon","Recon"),"-")</f>
        <v>-</v>
      </c>
      <c r="AT4190" s="2">
        <f>all_resi[[#This Row],[Nilai COD]]-all_resi[[#This Row],[COD Fee]]-all_resi[[#This Row],[Total Biaya Setelah Diskon]]</f>
        <v>77920</v>
      </c>
      <c r="AU4190" s="2" t="str">
        <f>IF(all_resi[[#This Row],[Waktu Terima]]="","",_xlfn.DAYS(all_resi[[#This Row],[Waktu Terima]],all_resi[[#This Row],[Tanggal Pengiriman]]))</f>
        <v/>
      </c>
    </row>
    <row r="4191" spans="1:47" x14ac:dyDescent="0.25">
      <c r="A4191" s="2" t="s">
        <v>22195</v>
      </c>
      <c r="B4191" s="1">
        <v>46211</v>
      </c>
      <c r="C4191" s="2" t="s">
        <v>42</v>
      </c>
      <c r="D4191" s="2" t="s">
        <v>43</v>
      </c>
      <c r="E4191" s="2" t="s">
        <v>44</v>
      </c>
      <c r="F4191" s="2" t="s">
        <v>45</v>
      </c>
      <c r="G4191" s="2" t="s">
        <v>46</v>
      </c>
      <c r="H4191" s="2" t="s">
        <v>47</v>
      </c>
      <c r="I4191" s="2" t="s">
        <v>22196</v>
      </c>
      <c r="J4191" s="2" t="s">
        <v>22197</v>
      </c>
      <c r="K4191" s="2" t="s">
        <v>126</v>
      </c>
      <c r="L4191" s="2" t="s">
        <v>161</v>
      </c>
      <c r="M4191" s="2" t="s">
        <v>22198</v>
      </c>
      <c r="N4191" s="2" t="s">
        <v>22199</v>
      </c>
      <c r="O4191">
        <v>1</v>
      </c>
      <c r="P4191" s="2" t="s">
        <v>53</v>
      </c>
      <c r="Q4191">
        <v>100</v>
      </c>
      <c r="R4191">
        <v>0</v>
      </c>
      <c r="S4191" s="2" t="s">
        <v>54</v>
      </c>
      <c r="T4191" s="2" t="s">
        <v>55</v>
      </c>
      <c r="U4191" s="2" t="s">
        <v>1301</v>
      </c>
      <c r="V4191" s="2"/>
      <c r="W4191">
        <v>74000</v>
      </c>
      <c r="X4191">
        <v>0</v>
      </c>
      <c r="Y4191">
        <v>0</v>
      </c>
      <c r="Z4191">
        <v>74000</v>
      </c>
      <c r="AB4191" s="2" t="s">
        <v>57</v>
      </c>
      <c r="AC4191">
        <v>29600</v>
      </c>
      <c r="AD4191">
        <v>44400</v>
      </c>
      <c r="AE4191">
        <v>189000</v>
      </c>
      <c r="AF4191">
        <v>2835</v>
      </c>
      <c r="AG4191" s="2"/>
      <c r="AH4191" s="2"/>
      <c r="AI4191" s="1"/>
      <c r="AJ4191" s="2"/>
      <c r="AK4191" s="2" t="s">
        <v>67</v>
      </c>
      <c r="AM4191" s="2" t="s">
        <v>59</v>
      </c>
      <c r="AP4191" s="2" t="s">
        <v>60</v>
      </c>
      <c r="AQ4191" s="2" t="s">
        <v>41</v>
      </c>
      <c r="AR4191">
        <v>115000</v>
      </c>
      <c r="AS4191" s="2" t="str">
        <f>_xlfn.IFNA(IF(VLOOKUP(all_resi[[#This Row],[No. Waybill]],settle_reconcile[No. Waybill],1,0)="","Recon","Recon"),"-")</f>
        <v>-</v>
      </c>
      <c r="AT4191" s="2">
        <f>all_resi[[#This Row],[Nilai COD]]-all_resi[[#This Row],[COD Fee]]-all_resi[[#This Row],[Total Biaya Setelah Diskon]]</f>
        <v>141765</v>
      </c>
      <c r="AU4191" s="2" t="str">
        <f>IF(all_resi[[#This Row],[Waktu Terima]]="","",_xlfn.DAYS(all_resi[[#This Row],[Waktu Terima]],all_resi[[#This Row],[Tanggal Pengiriman]]))</f>
        <v/>
      </c>
    </row>
    <row r="4192" spans="1:47" x14ac:dyDescent="0.25">
      <c r="A4192" s="2" t="s">
        <v>22200</v>
      </c>
      <c r="B4192" s="1">
        <v>46211</v>
      </c>
      <c r="C4192" s="2" t="s">
        <v>42</v>
      </c>
      <c r="D4192" s="2" t="s">
        <v>43</v>
      </c>
      <c r="E4192" s="2" t="s">
        <v>44</v>
      </c>
      <c r="F4192" s="2" t="s">
        <v>45</v>
      </c>
      <c r="G4192" s="2" t="s">
        <v>46</v>
      </c>
      <c r="H4192" s="2" t="s">
        <v>47</v>
      </c>
      <c r="I4192" s="2" t="s">
        <v>22201</v>
      </c>
      <c r="J4192" s="2" t="s">
        <v>22202</v>
      </c>
      <c r="K4192" s="2" t="s">
        <v>156</v>
      </c>
      <c r="L4192" s="2" t="s">
        <v>157</v>
      </c>
      <c r="M4192" s="2" t="s">
        <v>22203</v>
      </c>
      <c r="N4192" s="2" t="s">
        <v>22204</v>
      </c>
      <c r="O4192">
        <v>1</v>
      </c>
      <c r="P4192" s="2" t="s">
        <v>53</v>
      </c>
      <c r="Q4192">
        <v>100</v>
      </c>
      <c r="R4192">
        <v>0</v>
      </c>
      <c r="S4192" s="2" t="s">
        <v>54</v>
      </c>
      <c r="T4192" s="2" t="s">
        <v>55</v>
      </c>
      <c r="U4192" s="2" t="s">
        <v>207</v>
      </c>
      <c r="V4192" s="2"/>
      <c r="W4192">
        <v>85000</v>
      </c>
      <c r="X4192">
        <v>0</v>
      </c>
      <c r="Y4192">
        <v>0</v>
      </c>
      <c r="Z4192">
        <v>85000</v>
      </c>
      <c r="AB4192" s="2" t="s">
        <v>57</v>
      </c>
      <c r="AC4192">
        <v>34000</v>
      </c>
      <c r="AD4192">
        <v>51000</v>
      </c>
      <c r="AE4192">
        <v>155000</v>
      </c>
      <c r="AF4192">
        <v>2325</v>
      </c>
      <c r="AG4192" s="2"/>
      <c r="AH4192" s="2"/>
      <c r="AI4192" s="1"/>
      <c r="AJ4192" s="2"/>
      <c r="AK4192" s="2" t="s">
        <v>67</v>
      </c>
      <c r="AM4192" s="2" t="s">
        <v>59</v>
      </c>
      <c r="AP4192" s="2" t="s">
        <v>60</v>
      </c>
      <c r="AQ4192" s="2" t="s">
        <v>41</v>
      </c>
      <c r="AR4192">
        <v>70000</v>
      </c>
      <c r="AS4192" s="2" t="str">
        <f>_xlfn.IFNA(IF(VLOOKUP(all_resi[[#This Row],[No. Waybill]],settle_reconcile[No. Waybill],1,0)="","Recon","Recon"),"-")</f>
        <v>-</v>
      </c>
      <c r="AT4192" s="2">
        <f>all_resi[[#This Row],[Nilai COD]]-all_resi[[#This Row],[COD Fee]]-all_resi[[#This Row],[Total Biaya Setelah Diskon]]</f>
        <v>101675</v>
      </c>
      <c r="AU4192" s="2" t="str">
        <f>IF(all_resi[[#This Row],[Waktu Terima]]="","",_xlfn.DAYS(all_resi[[#This Row],[Waktu Terima]],all_resi[[#This Row],[Tanggal Pengiriman]]))</f>
        <v/>
      </c>
    </row>
    <row r="4193" spans="1:47" x14ac:dyDescent="0.25">
      <c r="A4193" s="2" t="s">
        <v>22205</v>
      </c>
      <c r="B4193" s="1">
        <v>46211</v>
      </c>
      <c r="C4193" s="2" t="s">
        <v>42</v>
      </c>
      <c r="D4193" s="2" t="s">
        <v>43</v>
      </c>
      <c r="E4193" s="2" t="s">
        <v>44</v>
      </c>
      <c r="F4193" s="2" t="s">
        <v>45</v>
      </c>
      <c r="G4193" s="2" t="s">
        <v>46</v>
      </c>
      <c r="H4193" s="2" t="s">
        <v>47</v>
      </c>
      <c r="I4193" s="2" t="s">
        <v>22206</v>
      </c>
      <c r="J4193" s="2" t="s">
        <v>22207</v>
      </c>
      <c r="K4193" s="2" t="s">
        <v>69</v>
      </c>
      <c r="L4193" s="2" t="s">
        <v>1223</v>
      </c>
      <c r="M4193" s="2" t="s">
        <v>15120</v>
      </c>
      <c r="N4193" s="2" t="s">
        <v>22208</v>
      </c>
      <c r="O4193">
        <v>1</v>
      </c>
      <c r="P4193" s="2" t="s">
        <v>53</v>
      </c>
      <c r="Q4193">
        <v>100</v>
      </c>
      <c r="R4193">
        <v>0</v>
      </c>
      <c r="S4193" s="2" t="s">
        <v>54</v>
      </c>
      <c r="T4193" s="2" t="s">
        <v>55</v>
      </c>
      <c r="U4193" s="2" t="s">
        <v>207</v>
      </c>
      <c r="V4193" s="2"/>
      <c r="W4193">
        <v>54000</v>
      </c>
      <c r="X4193">
        <v>0</v>
      </c>
      <c r="Y4193">
        <v>0</v>
      </c>
      <c r="Z4193">
        <v>54000</v>
      </c>
      <c r="AB4193" s="2" t="s">
        <v>57</v>
      </c>
      <c r="AC4193">
        <v>21600</v>
      </c>
      <c r="AD4193">
        <v>32400</v>
      </c>
      <c r="AE4193">
        <v>108000</v>
      </c>
      <c r="AF4193">
        <v>1620</v>
      </c>
      <c r="AG4193" s="2"/>
      <c r="AH4193" s="2"/>
      <c r="AI4193" s="1"/>
      <c r="AJ4193" s="2"/>
      <c r="AK4193" s="2" t="s">
        <v>67</v>
      </c>
      <c r="AM4193" s="2" t="s">
        <v>59</v>
      </c>
      <c r="AP4193" s="2" t="s">
        <v>60</v>
      </c>
      <c r="AQ4193" s="2" t="s">
        <v>41</v>
      </c>
      <c r="AR4193">
        <v>54000</v>
      </c>
      <c r="AS4193" s="2" t="str">
        <f>_xlfn.IFNA(IF(VLOOKUP(all_resi[[#This Row],[No. Waybill]],settle_reconcile[No. Waybill],1,0)="","Recon","Recon"),"-")</f>
        <v>-</v>
      </c>
      <c r="AT4193" s="2">
        <f>all_resi[[#This Row],[Nilai COD]]-all_resi[[#This Row],[COD Fee]]-all_resi[[#This Row],[Total Biaya Setelah Diskon]]</f>
        <v>73980</v>
      </c>
      <c r="AU4193" s="2" t="str">
        <f>IF(all_resi[[#This Row],[Waktu Terima]]="","",_xlfn.DAYS(all_resi[[#This Row],[Waktu Terima]],all_resi[[#This Row],[Tanggal Pengiriman]]))</f>
        <v/>
      </c>
    </row>
    <row r="4194" spans="1:47" x14ac:dyDescent="0.25">
      <c r="A4194" s="2" t="s">
        <v>22209</v>
      </c>
      <c r="B4194" s="1">
        <v>46211</v>
      </c>
      <c r="C4194" s="2" t="s">
        <v>42</v>
      </c>
      <c r="D4194" s="2" t="s">
        <v>43</v>
      </c>
      <c r="E4194" s="2" t="s">
        <v>44</v>
      </c>
      <c r="F4194" s="2" t="s">
        <v>45</v>
      </c>
      <c r="G4194" s="2" t="s">
        <v>46</v>
      </c>
      <c r="H4194" s="2" t="s">
        <v>47</v>
      </c>
      <c r="I4194" s="2" t="s">
        <v>22210</v>
      </c>
      <c r="J4194" s="2" t="s">
        <v>22211</v>
      </c>
      <c r="K4194" s="2" t="s">
        <v>156</v>
      </c>
      <c r="L4194" s="2" t="s">
        <v>480</v>
      </c>
      <c r="M4194" s="2" t="s">
        <v>3364</v>
      </c>
      <c r="N4194" s="2" t="s">
        <v>22212</v>
      </c>
      <c r="O4194">
        <v>1</v>
      </c>
      <c r="P4194" s="2" t="s">
        <v>53</v>
      </c>
      <c r="Q4194">
        <v>100</v>
      </c>
      <c r="R4194">
        <v>0</v>
      </c>
      <c r="S4194" s="2" t="s">
        <v>54</v>
      </c>
      <c r="T4194" s="2" t="s">
        <v>55</v>
      </c>
      <c r="U4194" s="2" t="s">
        <v>1838</v>
      </c>
      <c r="V4194" s="2"/>
      <c r="W4194">
        <v>82000</v>
      </c>
      <c r="X4194">
        <v>0</v>
      </c>
      <c r="Y4194">
        <v>0</v>
      </c>
      <c r="Z4194">
        <v>82000</v>
      </c>
      <c r="AB4194" s="2" t="s">
        <v>57</v>
      </c>
      <c r="AC4194">
        <v>32800</v>
      </c>
      <c r="AD4194">
        <v>49200</v>
      </c>
      <c r="AE4194">
        <v>186000</v>
      </c>
      <c r="AF4194">
        <v>2790</v>
      </c>
      <c r="AG4194" s="2"/>
      <c r="AH4194" s="2"/>
      <c r="AI4194" s="1"/>
      <c r="AJ4194" s="2"/>
      <c r="AK4194" s="2" t="s">
        <v>67</v>
      </c>
      <c r="AM4194" s="2" t="s">
        <v>59</v>
      </c>
      <c r="AP4194" s="2" t="s">
        <v>60</v>
      </c>
      <c r="AQ4194" s="2" t="s">
        <v>41</v>
      </c>
      <c r="AR4194">
        <v>104000</v>
      </c>
      <c r="AS4194" s="2" t="str">
        <f>_xlfn.IFNA(IF(VLOOKUP(all_resi[[#This Row],[No. Waybill]],settle_reconcile[No. Waybill],1,0)="","Recon","Recon"),"-")</f>
        <v>-</v>
      </c>
      <c r="AT4194" s="2">
        <f>all_resi[[#This Row],[Nilai COD]]-all_resi[[#This Row],[COD Fee]]-all_resi[[#This Row],[Total Biaya Setelah Diskon]]</f>
        <v>134010</v>
      </c>
      <c r="AU4194" s="2" t="str">
        <f>IF(all_resi[[#This Row],[Waktu Terima]]="","",_xlfn.DAYS(all_resi[[#This Row],[Waktu Terima]],all_resi[[#This Row],[Tanggal Pengiriman]]))</f>
        <v/>
      </c>
    </row>
    <row r="4195" spans="1:47" x14ac:dyDescent="0.25">
      <c r="A4195" s="2" t="s">
        <v>22213</v>
      </c>
      <c r="B4195" s="1">
        <v>46211</v>
      </c>
      <c r="C4195" s="2" t="s">
        <v>42</v>
      </c>
      <c r="D4195" s="2" t="s">
        <v>43</v>
      </c>
      <c r="E4195" s="2" t="s">
        <v>44</v>
      </c>
      <c r="F4195" s="2" t="s">
        <v>45</v>
      </c>
      <c r="G4195" s="2" t="s">
        <v>46</v>
      </c>
      <c r="H4195" s="2" t="s">
        <v>47</v>
      </c>
      <c r="I4195" s="2" t="s">
        <v>22214</v>
      </c>
      <c r="J4195" s="2" t="s">
        <v>22215</v>
      </c>
      <c r="K4195" s="2" t="s">
        <v>143</v>
      </c>
      <c r="L4195" s="2" t="s">
        <v>1446</v>
      </c>
      <c r="M4195" s="2" t="s">
        <v>2397</v>
      </c>
      <c r="N4195" s="2" t="s">
        <v>22216</v>
      </c>
      <c r="O4195">
        <v>1</v>
      </c>
      <c r="P4195" s="2" t="s">
        <v>53</v>
      </c>
      <c r="Q4195">
        <v>100</v>
      </c>
      <c r="R4195">
        <v>0</v>
      </c>
      <c r="S4195" s="2" t="s">
        <v>54</v>
      </c>
      <c r="T4195" s="2" t="s">
        <v>55</v>
      </c>
      <c r="U4195" s="2" t="s">
        <v>207</v>
      </c>
      <c r="V4195" s="2"/>
      <c r="W4195">
        <v>25000</v>
      </c>
      <c r="X4195">
        <v>0</v>
      </c>
      <c r="Y4195">
        <v>0</v>
      </c>
      <c r="Z4195">
        <v>25000</v>
      </c>
      <c r="AB4195" s="2" t="s">
        <v>57</v>
      </c>
      <c r="AC4195">
        <v>18000</v>
      </c>
      <c r="AD4195">
        <v>7000</v>
      </c>
      <c r="AE4195">
        <v>95000</v>
      </c>
      <c r="AF4195">
        <v>1425</v>
      </c>
      <c r="AG4195" s="2"/>
      <c r="AH4195" s="2"/>
      <c r="AI4195" s="1"/>
      <c r="AJ4195" s="2"/>
      <c r="AK4195" s="2" t="s">
        <v>67</v>
      </c>
      <c r="AM4195" s="2" t="s">
        <v>59</v>
      </c>
      <c r="AP4195" s="2" t="s">
        <v>60</v>
      </c>
      <c r="AQ4195" s="2" t="s">
        <v>41</v>
      </c>
      <c r="AR4195">
        <v>70000</v>
      </c>
      <c r="AS4195" s="2" t="str">
        <f>_xlfn.IFNA(IF(VLOOKUP(all_resi[[#This Row],[No. Waybill]],settle_reconcile[No. Waybill],1,0)="","Recon","Recon"),"-")</f>
        <v>-</v>
      </c>
      <c r="AT4195" s="2">
        <f>all_resi[[#This Row],[Nilai COD]]-all_resi[[#This Row],[COD Fee]]-all_resi[[#This Row],[Total Biaya Setelah Diskon]]</f>
        <v>86575</v>
      </c>
      <c r="AU4195" s="2" t="str">
        <f>IF(all_resi[[#This Row],[Waktu Terima]]="","",_xlfn.DAYS(all_resi[[#This Row],[Waktu Terima]],all_resi[[#This Row],[Tanggal Pengiriman]]))</f>
        <v/>
      </c>
    </row>
    <row r="4196" spans="1:47" x14ac:dyDescent="0.25">
      <c r="A4196" s="2" t="s">
        <v>22217</v>
      </c>
      <c r="B4196" s="1">
        <v>46211</v>
      </c>
      <c r="C4196" s="2" t="s">
        <v>42</v>
      </c>
      <c r="D4196" s="2" t="s">
        <v>43</v>
      </c>
      <c r="E4196" s="2" t="s">
        <v>44</v>
      </c>
      <c r="F4196" s="2" t="s">
        <v>45</v>
      </c>
      <c r="G4196" s="2" t="s">
        <v>46</v>
      </c>
      <c r="H4196" s="2" t="s">
        <v>47</v>
      </c>
      <c r="I4196" s="2" t="s">
        <v>22218</v>
      </c>
      <c r="J4196" s="2" t="s">
        <v>22219</v>
      </c>
      <c r="K4196" s="2" t="s">
        <v>183</v>
      </c>
      <c r="L4196" s="2" t="s">
        <v>446</v>
      </c>
      <c r="M4196" s="2" t="s">
        <v>22220</v>
      </c>
      <c r="N4196" s="2" t="s">
        <v>22221</v>
      </c>
      <c r="O4196">
        <v>1</v>
      </c>
      <c r="P4196" s="2" t="s">
        <v>53</v>
      </c>
      <c r="Q4196">
        <v>100</v>
      </c>
      <c r="R4196">
        <v>0</v>
      </c>
      <c r="S4196" s="2" t="s">
        <v>54</v>
      </c>
      <c r="T4196" s="2" t="s">
        <v>55</v>
      </c>
      <c r="U4196" s="2" t="s">
        <v>207</v>
      </c>
      <c r="V4196" s="2"/>
      <c r="W4196">
        <v>100000</v>
      </c>
      <c r="X4196">
        <v>0</v>
      </c>
      <c r="Y4196">
        <v>0</v>
      </c>
      <c r="Z4196">
        <v>100000</v>
      </c>
      <c r="AB4196" s="2" t="s">
        <v>57</v>
      </c>
      <c r="AC4196">
        <v>40000</v>
      </c>
      <c r="AD4196">
        <v>60000</v>
      </c>
      <c r="AE4196">
        <v>170000</v>
      </c>
      <c r="AF4196">
        <v>2550</v>
      </c>
      <c r="AG4196" s="2"/>
      <c r="AH4196" s="2"/>
      <c r="AI4196" s="1"/>
      <c r="AJ4196" s="2"/>
      <c r="AK4196" s="2" t="s">
        <v>67</v>
      </c>
      <c r="AM4196" s="2" t="s">
        <v>59</v>
      </c>
      <c r="AP4196" s="2" t="s">
        <v>60</v>
      </c>
      <c r="AQ4196" s="2" t="s">
        <v>41</v>
      </c>
      <c r="AR4196">
        <v>70000</v>
      </c>
      <c r="AS4196" s="2" t="str">
        <f>_xlfn.IFNA(IF(VLOOKUP(all_resi[[#This Row],[No. Waybill]],settle_reconcile[No. Waybill],1,0)="","Recon","Recon"),"-")</f>
        <v>-</v>
      </c>
      <c r="AT4196" s="2">
        <f>all_resi[[#This Row],[Nilai COD]]-all_resi[[#This Row],[COD Fee]]-all_resi[[#This Row],[Total Biaya Setelah Diskon]]</f>
        <v>107450</v>
      </c>
      <c r="AU4196" s="2" t="str">
        <f>IF(all_resi[[#This Row],[Waktu Terima]]="","",_xlfn.DAYS(all_resi[[#This Row],[Waktu Terima]],all_resi[[#This Row],[Tanggal Pengiriman]]))</f>
        <v/>
      </c>
    </row>
    <row r="4197" spans="1:47" x14ac:dyDescent="0.25">
      <c r="A4197" s="2" t="s">
        <v>22222</v>
      </c>
      <c r="B4197" s="1">
        <v>46211</v>
      </c>
      <c r="C4197" s="2" t="s">
        <v>42</v>
      </c>
      <c r="D4197" s="2" t="s">
        <v>43</v>
      </c>
      <c r="E4197" s="2" t="s">
        <v>44</v>
      </c>
      <c r="F4197" s="2" t="s">
        <v>45</v>
      </c>
      <c r="G4197" s="2" t="s">
        <v>46</v>
      </c>
      <c r="H4197" s="2" t="s">
        <v>47</v>
      </c>
      <c r="I4197" s="2" t="s">
        <v>22223</v>
      </c>
      <c r="J4197" s="2" t="s">
        <v>22224</v>
      </c>
      <c r="K4197" s="2" t="s">
        <v>75</v>
      </c>
      <c r="L4197" s="2" t="s">
        <v>3750</v>
      </c>
      <c r="M4197" s="2" t="s">
        <v>3751</v>
      </c>
      <c r="N4197" s="2" t="s">
        <v>22225</v>
      </c>
      <c r="O4197">
        <v>1</v>
      </c>
      <c r="P4197" s="2" t="s">
        <v>53</v>
      </c>
      <c r="Q4197">
        <v>100</v>
      </c>
      <c r="R4197">
        <v>0</v>
      </c>
      <c r="S4197" s="2" t="s">
        <v>54</v>
      </c>
      <c r="T4197" s="2" t="s">
        <v>55</v>
      </c>
      <c r="U4197" s="2" t="s">
        <v>207</v>
      </c>
      <c r="V4197" s="2"/>
      <c r="W4197">
        <v>61000</v>
      </c>
      <c r="X4197">
        <v>0</v>
      </c>
      <c r="Y4197">
        <v>0</v>
      </c>
      <c r="Z4197">
        <v>61000</v>
      </c>
      <c r="AB4197" s="2" t="s">
        <v>57</v>
      </c>
      <c r="AC4197">
        <v>24400</v>
      </c>
      <c r="AD4197">
        <v>36600</v>
      </c>
      <c r="AE4197">
        <v>131000</v>
      </c>
      <c r="AF4197">
        <v>1965</v>
      </c>
      <c r="AG4197" s="2"/>
      <c r="AH4197" s="2"/>
      <c r="AI4197" s="1"/>
      <c r="AJ4197" s="2"/>
      <c r="AK4197" s="2" t="s">
        <v>67</v>
      </c>
      <c r="AM4197" s="2" t="s">
        <v>59</v>
      </c>
      <c r="AP4197" s="2" t="s">
        <v>60</v>
      </c>
      <c r="AQ4197" s="2" t="s">
        <v>41</v>
      </c>
      <c r="AR4197">
        <v>70000</v>
      </c>
      <c r="AS4197" s="2" t="str">
        <f>_xlfn.IFNA(IF(VLOOKUP(all_resi[[#This Row],[No. Waybill]],settle_reconcile[No. Waybill],1,0)="","Recon","Recon"),"-")</f>
        <v>-</v>
      </c>
      <c r="AT4197" s="2">
        <f>all_resi[[#This Row],[Nilai COD]]-all_resi[[#This Row],[COD Fee]]-all_resi[[#This Row],[Total Biaya Setelah Diskon]]</f>
        <v>92435</v>
      </c>
      <c r="AU4197" s="2" t="str">
        <f>IF(all_resi[[#This Row],[Waktu Terima]]="","",_xlfn.DAYS(all_resi[[#This Row],[Waktu Terima]],all_resi[[#This Row],[Tanggal Pengiriman]]))</f>
        <v/>
      </c>
    </row>
    <row r="4198" spans="1:47" x14ac:dyDescent="0.25">
      <c r="A4198" s="2" t="s">
        <v>22226</v>
      </c>
      <c r="B4198" s="1">
        <v>46211</v>
      </c>
      <c r="C4198" s="2" t="s">
        <v>42</v>
      </c>
      <c r="D4198" s="2" t="s">
        <v>43</v>
      </c>
      <c r="E4198" s="2" t="s">
        <v>44</v>
      </c>
      <c r="F4198" s="2" t="s">
        <v>45</v>
      </c>
      <c r="G4198" s="2" t="s">
        <v>46</v>
      </c>
      <c r="H4198" s="2" t="s">
        <v>47</v>
      </c>
      <c r="I4198" s="2" t="s">
        <v>22227</v>
      </c>
      <c r="J4198" s="2" t="s">
        <v>22228</v>
      </c>
      <c r="K4198" s="2" t="s">
        <v>143</v>
      </c>
      <c r="L4198" s="2" t="s">
        <v>2966</v>
      </c>
      <c r="M4198" s="2" t="s">
        <v>22229</v>
      </c>
      <c r="N4198" s="2" t="s">
        <v>22230</v>
      </c>
      <c r="O4198">
        <v>1</v>
      </c>
      <c r="P4198" s="2" t="s">
        <v>53</v>
      </c>
      <c r="Q4198">
        <v>100</v>
      </c>
      <c r="R4198">
        <v>0</v>
      </c>
      <c r="S4198" s="2" t="s">
        <v>54</v>
      </c>
      <c r="T4198" s="2" t="s">
        <v>55</v>
      </c>
      <c r="U4198" s="2" t="s">
        <v>207</v>
      </c>
      <c r="V4198" s="2"/>
      <c r="W4198">
        <v>25000</v>
      </c>
      <c r="X4198">
        <v>0</v>
      </c>
      <c r="Y4198">
        <v>0</v>
      </c>
      <c r="Z4198">
        <v>25000</v>
      </c>
      <c r="AB4198" s="2" t="s">
        <v>57</v>
      </c>
      <c r="AC4198">
        <v>18000</v>
      </c>
      <c r="AD4198">
        <v>7000</v>
      </c>
      <c r="AE4198">
        <v>95000</v>
      </c>
      <c r="AF4198">
        <v>1425</v>
      </c>
      <c r="AG4198" s="2"/>
      <c r="AH4198" s="2"/>
      <c r="AI4198" s="1"/>
      <c r="AJ4198" s="2"/>
      <c r="AK4198" s="2" t="s">
        <v>67</v>
      </c>
      <c r="AM4198" s="2" t="s">
        <v>59</v>
      </c>
      <c r="AP4198" s="2" t="s">
        <v>60</v>
      </c>
      <c r="AQ4198" s="2" t="s">
        <v>41</v>
      </c>
      <c r="AR4198">
        <v>70000</v>
      </c>
      <c r="AS4198" s="2" t="str">
        <f>_xlfn.IFNA(IF(VLOOKUP(all_resi[[#This Row],[No. Waybill]],settle_reconcile[No. Waybill],1,0)="","Recon","Recon"),"-")</f>
        <v>-</v>
      </c>
      <c r="AT4198" s="2">
        <f>all_resi[[#This Row],[Nilai COD]]-all_resi[[#This Row],[COD Fee]]-all_resi[[#This Row],[Total Biaya Setelah Diskon]]</f>
        <v>86575</v>
      </c>
      <c r="AU4198" s="2" t="str">
        <f>IF(all_resi[[#This Row],[Waktu Terima]]="","",_xlfn.DAYS(all_resi[[#This Row],[Waktu Terima]],all_resi[[#This Row],[Tanggal Pengiriman]]))</f>
        <v/>
      </c>
    </row>
    <row r="4199" spans="1:47" x14ac:dyDescent="0.25">
      <c r="A4199" s="2" t="s">
        <v>22231</v>
      </c>
      <c r="B4199" s="1">
        <v>46211</v>
      </c>
      <c r="C4199" s="2" t="s">
        <v>42</v>
      </c>
      <c r="D4199" s="2" t="s">
        <v>43</v>
      </c>
      <c r="E4199" s="2" t="s">
        <v>44</v>
      </c>
      <c r="F4199" s="2" t="s">
        <v>45</v>
      </c>
      <c r="G4199" s="2" t="s">
        <v>46</v>
      </c>
      <c r="H4199" s="2" t="s">
        <v>47</v>
      </c>
      <c r="I4199" s="2" t="s">
        <v>22232</v>
      </c>
      <c r="J4199" s="2" t="s">
        <v>22233</v>
      </c>
      <c r="K4199" s="2" t="s">
        <v>177</v>
      </c>
      <c r="L4199" s="2" t="s">
        <v>807</v>
      </c>
      <c r="M4199" s="2" t="s">
        <v>1836</v>
      </c>
      <c r="N4199" s="2" t="s">
        <v>22234</v>
      </c>
      <c r="O4199">
        <v>1</v>
      </c>
      <c r="P4199" s="2" t="s">
        <v>53</v>
      </c>
      <c r="Q4199">
        <v>100</v>
      </c>
      <c r="R4199">
        <v>0</v>
      </c>
      <c r="S4199" s="2" t="s">
        <v>54</v>
      </c>
      <c r="T4199" s="2" t="s">
        <v>55</v>
      </c>
      <c r="U4199" s="2" t="s">
        <v>1301</v>
      </c>
      <c r="V4199" s="2"/>
      <c r="W4199">
        <v>64000</v>
      </c>
      <c r="X4199">
        <v>0</v>
      </c>
      <c r="Y4199">
        <v>0</v>
      </c>
      <c r="Z4199">
        <v>64000</v>
      </c>
      <c r="AB4199" s="2" t="s">
        <v>57</v>
      </c>
      <c r="AC4199">
        <v>25600</v>
      </c>
      <c r="AD4199">
        <v>38400</v>
      </c>
      <c r="AE4199">
        <v>179000</v>
      </c>
      <c r="AF4199">
        <v>2685</v>
      </c>
      <c r="AG4199" s="2"/>
      <c r="AH4199" s="2"/>
      <c r="AI4199" s="1"/>
      <c r="AJ4199" s="2"/>
      <c r="AK4199" s="2" t="s">
        <v>67</v>
      </c>
      <c r="AM4199" s="2" t="s">
        <v>59</v>
      </c>
      <c r="AP4199" s="2" t="s">
        <v>60</v>
      </c>
      <c r="AQ4199" s="2" t="s">
        <v>41</v>
      </c>
      <c r="AR4199">
        <v>115000</v>
      </c>
      <c r="AS4199" s="2" t="str">
        <f>_xlfn.IFNA(IF(VLOOKUP(all_resi[[#This Row],[No. Waybill]],settle_reconcile[No. Waybill],1,0)="","Recon","Recon"),"-")</f>
        <v>-</v>
      </c>
      <c r="AT4199" s="2">
        <f>all_resi[[#This Row],[Nilai COD]]-all_resi[[#This Row],[COD Fee]]-all_resi[[#This Row],[Total Biaya Setelah Diskon]]</f>
        <v>137915</v>
      </c>
      <c r="AU4199" s="2" t="str">
        <f>IF(all_resi[[#This Row],[Waktu Terima]]="","",_xlfn.DAYS(all_resi[[#This Row],[Waktu Terima]],all_resi[[#This Row],[Tanggal Pengiriman]]))</f>
        <v/>
      </c>
    </row>
    <row r="4200" spans="1:47" x14ac:dyDescent="0.25">
      <c r="A4200" s="2" t="s">
        <v>22235</v>
      </c>
      <c r="B4200" s="1">
        <v>46211</v>
      </c>
      <c r="C4200" s="2" t="s">
        <v>42</v>
      </c>
      <c r="D4200" s="2" t="s">
        <v>43</v>
      </c>
      <c r="E4200" s="2" t="s">
        <v>44</v>
      </c>
      <c r="F4200" s="2" t="s">
        <v>45</v>
      </c>
      <c r="G4200" s="2" t="s">
        <v>46</v>
      </c>
      <c r="H4200" s="2" t="s">
        <v>47</v>
      </c>
      <c r="I4200" s="2" t="s">
        <v>22236</v>
      </c>
      <c r="J4200" s="2" t="s">
        <v>22237</v>
      </c>
      <c r="K4200" s="2" t="s">
        <v>171</v>
      </c>
      <c r="L4200" s="2" t="s">
        <v>10910</v>
      </c>
      <c r="M4200" s="2" t="s">
        <v>22238</v>
      </c>
      <c r="N4200" s="2" t="s">
        <v>22239</v>
      </c>
      <c r="O4200">
        <v>1</v>
      </c>
      <c r="P4200" s="2" t="s">
        <v>53</v>
      </c>
      <c r="Q4200">
        <v>100</v>
      </c>
      <c r="R4200">
        <v>0</v>
      </c>
      <c r="S4200" s="2" t="s">
        <v>54</v>
      </c>
      <c r="T4200" s="2" t="s">
        <v>55</v>
      </c>
      <c r="U4200" s="2" t="s">
        <v>207</v>
      </c>
      <c r="V4200" s="2"/>
      <c r="W4200">
        <v>38000</v>
      </c>
      <c r="X4200">
        <v>0</v>
      </c>
      <c r="Y4200">
        <v>0</v>
      </c>
      <c r="Z4200">
        <v>38000</v>
      </c>
      <c r="AB4200" s="2" t="s">
        <v>57</v>
      </c>
      <c r="AC4200">
        <v>15200</v>
      </c>
      <c r="AD4200">
        <v>22800</v>
      </c>
      <c r="AE4200">
        <v>108000</v>
      </c>
      <c r="AF4200">
        <v>1620</v>
      </c>
      <c r="AG4200" s="2"/>
      <c r="AH4200" s="2"/>
      <c r="AI4200" s="1"/>
      <c r="AJ4200" s="2"/>
      <c r="AK4200" s="2" t="s">
        <v>67</v>
      </c>
      <c r="AM4200" s="2" t="s">
        <v>59</v>
      </c>
      <c r="AP4200" s="2" t="s">
        <v>60</v>
      </c>
      <c r="AQ4200" s="2" t="s">
        <v>41</v>
      </c>
      <c r="AR4200">
        <v>70000</v>
      </c>
      <c r="AS4200" s="2" t="str">
        <f>_xlfn.IFNA(IF(VLOOKUP(all_resi[[#This Row],[No. Waybill]],settle_reconcile[No. Waybill],1,0)="","Recon","Recon"),"-")</f>
        <v>-</v>
      </c>
      <c r="AT4200" s="2">
        <f>all_resi[[#This Row],[Nilai COD]]-all_resi[[#This Row],[COD Fee]]-all_resi[[#This Row],[Total Biaya Setelah Diskon]]</f>
        <v>83580</v>
      </c>
      <c r="AU4200" s="2" t="str">
        <f>IF(all_resi[[#This Row],[Waktu Terima]]="","",_xlfn.DAYS(all_resi[[#This Row],[Waktu Terima]],all_resi[[#This Row],[Tanggal Pengiriman]]))</f>
        <v/>
      </c>
    </row>
    <row r="4201" spans="1:47" x14ac:dyDescent="0.25">
      <c r="A4201" s="2" t="s">
        <v>22240</v>
      </c>
      <c r="B4201" s="1">
        <v>46211</v>
      </c>
      <c r="C4201" s="2" t="s">
        <v>42</v>
      </c>
      <c r="D4201" s="2" t="s">
        <v>43</v>
      </c>
      <c r="E4201" s="2" t="s">
        <v>44</v>
      </c>
      <c r="F4201" s="2" t="s">
        <v>45</v>
      </c>
      <c r="G4201" s="2" t="s">
        <v>46</v>
      </c>
      <c r="H4201" s="2" t="s">
        <v>47</v>
      </c>
      <c r="I4201" s="2" t="s">
        <v>22241</v>
      </c>
      <c r="J4201" s="2" t="s">
        <v>22242</v>
      </c>
      <c r="K4201" s="2" t="s">
        <v>116</v>
      </c>
      <c r="L4201" s="2" t="s">
        <v>617</v>
      </c>
      <c r="M4201" s="2" t="s">
        <v>1413</v>
      </c>
      <c r="N4201" s="2" t="s">
        <v>22243</v>
      </c>
      <c r="O4201">
        <v>1</v>
      </c>
      <c r="P4201" s="2" t="s">
        <v>53</v>
      </c>
      <c r="Q4201">
        <v>100</v>
      </c>
      <c r="R4201">
        <v>0</v>
      </c>
      <c r="S4201" s="2" t="s">
        <v>54</v>
      </c>
      <c r="T4201" s="2" t="s">
        <v>55</v>
      </c>
      <c r="U4201" s="2" t="s">
        <v>207</v>
      </c>
      <c r="V4201" s="2"/>
      <c r="W4201">
        <v>15000</v>
      </c>
      <c r="X4201">
        <v>0</v>
      </c>
      <c r="Y4201">
        <v>0</v>
      </c>
      <c r="Z4201">
        <v>15000</v>
      </c>
      <c r="AB4201" s="2" t="s">
        <v>57</v>
      </c>
      <c r="AC4201">
        <v>9000</v>
      </c>
      <c r="AD4201">
        <v>6000</v>
      </c>
      <c r="AE4201">
        <v>85000</v>
      </c>
      <c r="AF4201">
        <v>1275</v>
      </c>
      <c r="AG4201" s="2"/>
      <c r="AH4201" s="2"/>
      <c r="AI4201" s="1"/>
      <c r="AJ4201" s="2"/>
      <c r="AK4201" s="2" t="s">
        <v>67</v>
      </c>
      <c r="AM4201" s="2" t="s">
        <v>59</v>
      </c>
      <c r="AP4201" s="2" t="s">
        <v>60</v>
      </c>
      <c r="AQ4201" s="2" t="s">
        <v>41</v>
      </c>
      <c r="AR4201">
        <v>70000</v>
      </c>
      <c r="AS4201" s="2" t="str">
        <f>_xlfn.IFNA(IF(VLOOKUP(all_resi[[#This Row],[No. Waybill]],settle_reconcile[No. Waybill],1,0)="","Recon","Recon"),"-")</f>
        <v>-</v>
      </c>
      <c r="AT4201" s="2">
        <f>all_resi[[#This Row],[Nilai COD]]-all_resi[[#This Row],[COD Fee]]-all_resi[[#This Row],[Total Biaya Setelah Diskon]]</f>
        <v>77725</v>
      </c>
      <c r="AU4201" s="2" t="str">
        <f>IF(all_resi[[#This Row],[Waktu Terima]]="","",_xlfn.DAYS(all_resi[[#This Row],[Waktu Terima]],all_resi[[#This Row],[Tanggal Pengiriman]]))</f>
        <v/>
      </c>
    </row>
    <row r="4202" spans="1:47" x14ac:dyDescent="0.25">
      <c r="A4202" s="2" t="s">
        <v>22244</v>
      </c>
      <c r="B4202" s="1">
        <v>46211</v>
      </c>
      <c r="C4202" s="2" t="s">
        <v>42</v>
      </c>
      <c r="D4202" s="2" t="s">
        <v>43</v>
      </c>
      <c r="E4202" s="2" t="s">
        <v>44</v>
      </c>
      <c r="F4202" s="2" t="s">
        <v>45</v>
      </c>
      <c r="G4202" s="2" t="s">
        <v>46</v>
      </c>
      <c r="H4202" s="2" t="s">
        <v>47</v>
      </c>
      <c r="I4202" s="2" t="s">
        <v>22245</v>
      </c>
      <c r="J4202" s="2" t="s">
        <v>22246</v>
      </c>
      <c r="K4202" s="2" t="s">
        <v>171</v>
      </c>
      <c r="L4202" s="2" t="s">
        <v>172</v>
      </c>
      <c r="M4202" s="2" t="s">
        <v>173</v>
      </c>
      <c r="N4202" s="2" t="s">
        <v>22247</v>
      </c>
      <c r="O4202">
        <v>1</v>
      </c>
      <c r="P4202" s="2" t="s">
        <v>53</v>
      </c>
      <c r="Q4202">
        <v>100</v>
      </c>
      <c r="R4202">
        <v>0</v>
      </c>
      <c r="S4202" s="2" t="s">
        <v>54</v>
      </c>
      <c r="T4202" s="2" t="s">
        <v>55</v>
      </c>
      <c r="U4202" s="2" t="s">
        <v>207</v>
      </c>
      <c r="V4202" s="2"/>
      <c r="W4202">
        <v>30000</v>
      </c>
      <c r="X4202">
        <v>0</v>
      </c>
      <c r="Y4202">
        <v>0</v>
      </c>
      <c r="Z4202">
        <v>30000</v>
      </c>
      <c r="AB4202" s="2" t="s">
        <v>57</v>
      </c>
      <c r="AC4202">
        <v>12000</v>
      </c>
      <c r="AD4202">
        <v>18000</v>
      </c>
      <c r="AE4202">
        <v>97000</v>
      </c>
      <c r="AF4202">
        <v>1455</v>
      </c>
      <c r="AG4202" s="2"/>
      <c r="AH4202" s="2"/>
      <c r="AI4202" s="1"/>
      <c r="AJ4202" s="2"/>
      <c r="AK4202" s="2" t="s">
        <v>67</v>
      </c>
      <c r="AM4202" s="2" t="s">
        <v>59</v>
      </c>
      <c r="AP4202" s="2" t="s">
        <v>60</v>
      </c>
      <c r="AQ4202" s="2" t="s">
        <v>41</v>
      </c>
      <c r="AR4202">
        <v>67000</v>
      </c>
      <c r="AS4202" s="2" t="str">
        <f>_xlfn.IFNA(IF(VLOOKUP(all_resi[[#This Row],[No. Waybill]],settle_reconcile[No. Waybill],1,0)="","Recon","Recon"),"-")</f>
        <v>-</v>
      </c>
      <c r="AT4202" s="2">
        <f>all_resi[[#This Row],[Nilai COD]]-all_resi[[#This Row],[COD Fee]]-all_resi[[#This Row],[Total Biaya Setelah Diskon]]</f>
        <v>77545</v>
      </c>
      <c r="AU4202" s="2" t="str">
        <f>IF(all_resi[[#This Row],[Waktu Terima]]="","",_xlfn.DAYS(all_resi[[#This Row],[Waktu Terima]],all_resi[[#This Row],[Tanggal Pengiriman]]))</f>
        <v/>
      </c>
    </row>
    <row r="4203" spans="1:47" x14ac:dyDescent="0.25">
      <c r="A4203" s="2" t="s">
        <v>22248</v>
      </c>
      <c r="B4203" s="1">
        <v>46211</v>
      </c>
      <c r="C4203" s="2" t="s">
        <v>42</v>
      </c>
      <c r="D4203" s="2" t="s">
        <v>43</v>
      </c>
      <c r="E4203" s="2" t="s">
        <v>44</v>
      </c>
      <c r="F4203" s="2" t="s">
        <v>45</v>
      </c>
      <c r="G4203" s="2" t="s">
        <v>46</v>
      </c>
      <c r="H4203" s="2" t="s">
        <v>47</v>
      </c>
      <c r="I4203" s="2" t="s">
        <v>22249</v>
      </c>
      <c r="J4203" s="2" t="s">
        <v>22250</v>
      </c>
      <c r="K4203" s="2" t="s">
        <v>156</v>
      </c>
      <c r="L4203" s="2" t="s">
        <v>737</v>
      </c>
      <c r="M4203" s="2" t="s">
        <v>22251</v>
      </c>
      <c r="N4203" s="2" t="s">
        <v>22252</v>
      </c>
      <c r="O4203">
        <v>1</v>
      </c>
      <c r="P4203" s="2" t="s">
        <v>53</v>
      </c>
      <c r="Q4203">
        <v>100</v>
      </c>
      <c r="R4203">
        <v>0</v>
      </c>
      <c r="S4203" s="2" t="s">
        <v>54</v>
      </c>
      <c r="T4203" s="2" t="s">
        <v>55</v>
      </c>
      <c r="U4203" s="2" t="s">
        <v>207</v>
      </c>
      <c r="V4203" s="2"/>
      <c r="W4203">
        <v>81000</v>
      </c>
      <c r="X4203">
        <v>0</v>
      </c>
      <c r="Y4203">
        <v>0</v>
      </c>
      <c r="Z4203">
        <v>81000</v>
      </c>
      <c r="AB4203" s="2" t="s">
        <v>57</v>
      </c>
      <c r="AC4203">
        <v>32400</v>
      </c>
      <c r="AD4203">
        <v>48600</v>
      </c>
      <c r="AE4203">
        <v>174000</v>
      </c>
      <c r="AF4203">
        <v>2610</v>
      </c>
      <c r="AG4203" s="2"/>
      <c r="AH4203" s="2"/>
      <c r="AI4203" s="1"/>
      <c r="AJ4203" s="2"/>
      <c r="AK4203" s="2" t="s">
        <v>67</v>
      </c>
      <c r="AM4203" s="2" t="s">
        <v>59</v>
      </c>
      <c r="AP4203" s="2" t="s">
        <v>60</v>
      </c>
      <c r="AQ4203" s="2" t="s">
        <v>41</v>
      </c>
      <c r="AR4203">
        <v>93000</v>
      </c>
      <c r="AS4203" s="2" t="str">
        <f>_xlfn.IFNA(IF(VLOOKUP(all_resi[[#This Row],[No. Waybill]],settle_reconcile[No. Waybill],1,0)="","Recon","Recon"),"-")</f>
        <v>-</v>
      </c>
      <c r="AT4203" s="2">
        <f>all_resi[[#This Row],[Nilai COD]]-all_resi[[#This Row],[COD Fee]]-all_resi[[#This Row],[Total Biaya Setelah Diskon]]</f>
        <v>122790</v>
      </c>
      <c r="AU4203" s="2" t="str">
        <f>IF(all_resi[[#This Row],[Waktu Terima]]="","",_xlfn.DAYS(all_resi[[#This Row],[Waktu Terima]],all_resi[[#This Row],[Tanggal Pengiriman]]))</f>
        <v/>
      </c>
    </row>
    <row r="4204" spans="1:47" x14ac:dyDescent="0.25">
      <c r="A4204" s="2" t="s">
        <v>22253</v>
      </c>
      <c r="B4204" s="1">
        <v>46211</v>
      </c>
      <c r="C4204" s="2" t="s">
        <v>42</v>
      </c>
      <c r="D4204" s="2" t="s">
        <v>43</v>
      </c>
      <c r="E4204" s="2" t="s">
        <v>44</v>
      </c>
      <c r="F4204" s="2" t="s">
        <v>45</v>
      </c>
      <c r="G4204" s="2" t="s">
        <v>46</v>
      </c>
      <c r="H4204" s="2" t="s">
        <v>47</v>
      </c>
      <c r="I4204" s="2" t="s">
        <v>22254</v>
      </c>
      <c r="J4204" s="2" t="s">
        <v>22255</v>
      </c>
      <c r="K4204" s="2" t="s">
        <v>116</v>
      </c>
      <c r="L4204" s="2" t="s">
        <v>2881</v>
      </c>
      <c r="M4204" s="2" t="s">
        <v>22256</v>
      </c>
      <c r="N4204" s="2" t="s">
        <v>22257</v>
      </c>
      <c r="O4204">
        <v>1</v>
      </c>
      <c r="P4204" s="2" t="s">
        <v>53</v>
      </c>
      <c r="Q4204">
        <v>100</v>
      </c>
      <c r="R4204">
        <v>0</v>
      </c>
      <c r="S4204" s="2" t="s">
        <v>54</v>
      </c>
      <c r="T4204" s="2" t="s">
        <v>55</v>
      </c>
      <c r="U4204" s="2" t="s">
        <v>207</v>
      </c>
      <c r="V4204" s="2"/>
      <c r="W4204">
        <v>16000</v>
      </c>
      <c r="X4204">
        <v>0</v>
      </c>
      <c r="Y4204">
        <v>0</v>
      </c>
      <c r="Z4204">
        <v>16000</v>
      </c>
      <c r="AB4204" s="2" t="s">
        <v>57</v>
      </c>
      <c r="AC4204">
        <v>11000</v>
      </c>
      <c r="AD4204">
        <v>5000</v>
      </c>
      <c r="AE4204">
        <v>86000</v>
      </c>
      <c r="AF4204">
        <v>1290</v>
      </c>
      <c r="AG4204" s="2"/>
      <c r="AH4204" s="2"/>
      <c r="AI4204" s="1"/>
      <c r="AJ4204" s="2"/>
      <c r="AK4204" s="2" t="s">
        <v>67</v>
      </c>
      <c r="AM4204" s="2" t="s">
        <v>59</v>
      </c>
      <c r="AP4204" s="2" t="s">
        <v>60</v>
      </c>
      <c r="AQ4204" s="2" t="s">
        <v>41</v>
      </c>
      <c r="AR4204">
        <v>70000</v>
      </c>
      <c r="AS4204" s="2" t="str">
        <f>_xlfn.IFNA(IF(VLOOKUP(all_resi[[#This Row],[No. Waybill]],settle_reconcile[No. Waybill],1,0)="","Recon","Recon"),"-")</f>
        <v>-</v>
      </c>
      <c r="AT4204" s="2">
        <f>all_resi[[#This Row],[Nilai COD]]-all_resi[[#This Row],[COD Fee]]-all_resi[[#This Row],[Total Biaya Setelah Diskon]]</f>
        <v>79710</v>
      </c>
      <c r="AU4204" s="2" t="str">
        <f>IF(all_resi[[#This Row],[Waktu Terima]]="","",_xlfn.DAYS(all_resi[[#This Row],[Waktu Terima]],all_resi[[#This Row],[Tanggal Pengiriman]]))</f>
        <v/>
      </c>
    </row>
    <row r="4205" spans="1:47" x14ac:dyDescent="0.25">
      <c r="A4205" s="2" t="s">
        <v>22258</v>
      </c>
      <c r="B4205" s="1">
        <v>46211</v>
      </c>
      <c r="C4205" s="2" t="s">
        <v>42</v>
      </c>
      <c r="D4205" s="2" t="s">
        <v>43</v>
      </c>
      <c r="E4205" s="2" t="s">
        <v>44</v>
      </c>
      <c r="F4205" s="2" t="s">
        <v>45</v>
      </c>
      <c r="G4205" s="2" t="s">
        <v>46</v>
      </c>
      <c r="H4205" s="2" t="s">
        <v>80</v>
      </c>
      <c r="I4205" s="2" t="s">
        <v>22259</v>
      </c>
      <c r="J4205" s="2" t="s">
        <v>22260</v>
      </c>
      <c r="K4205" s="2" t="s">
        <v>177</v>
      </c>
      <c r="L4205" s="2" t="s">
        <v>1245</v>
      </c>
      <c r="M4205" s="2" t="s">
        <v>3411</v>
      </c>
      <c r="N4205" s="2" t="s">
        <v>22261</v>
      </c>
      <c r="O4205">
        <v>1</v>
      </c>
      <c r="P4205" s="2" t="s">
        <v>53</v>
      </c>
      <c r="Q4205">
        <v>100</v>
      </c>
      <c r="R4205">
        <v>0</v>
      </c>
      <c r="S4205" s="2" t="s">
        <v>54</v>
      </c>
      <c r="T4205" s="2" t="s">
        <v>55</v>
      </c>
      <c r="U4205" s="2" t="s">
        <v>86</v>
      </c>
      <c r="V4205" s="2"/>
      <c r="W4205">
        <v>80000</v>
      </c>
      <c r="X4205">
        <v>0</v>
      </c>
      <c r="Y4205">
        <v>0</v>
      </c>
      <c r="Z4205">
        <v>80000</v>
      </c>
      <c r="AB4205" s="2" t="s">
        <v>57</v>
      </c>
      <c r="AC4205">
        <v>32000</v>
      </c>
      <c r="AD4205">
        <v>48000</v>
      </c>
      <c r="AE4205">
        <v>140000</v>
      </c>
      <c r="AF4205">
        <v>2100</v>
      </c>
      <c r="AG4205" s="2"/>
      <c r="AH4205" s="2"/>
      <c r="AI4205" s="1"/>
      <c r="AJ4205" s="2" t="s">
        <v>87</v>
      </c>
      <c r="AK4205" s="2" t="s">
        <v>67</v>
      </c>
      <c r="AM4205" s="2" t="s">
        <v>59</v>
      </c>
      <c r="AP4205" s="2" t="s">
        <v>60</v>
      </c>
      <c r="AQ4205" s="2" t="s">
        <v>41</v>
      </c>
      <c r="AR4205">
        <v>60000</v>
      </c>
      <c r="AS4205" s="2" t="str">
        <f>_xlfn.IFNA(IF(VLOOKUP(all_resi[[#This Row],[No. Waybill]],settle_reconcile[No. Waybill],1,0)="","Recon","Recon"),"-")</f>
        <v>-</v>
      </c>
      <c r="AT4205" s="2">
        <f>all_resi[[#This Row],[Nilai COD]]-all_resi[[#This Row],[COD Fee]]-all_resi[[#This Row],[Total Biaya Setelah Diskon]]</f>
        <v>89900</v>
      </c>
      <c r="AU4205" s="2" t="str">
        <f>IF(all_resi[[#This Row],[Waktu Terima]]="","",_xlfn.DAYS(all_resi[[#This Row],[Waktu Terima]],all_resi[[#This Row],[Tanggal Pengiriman]]))</f>
        <v/>
      </c>
    </row>
    <row r="4206" spans="1:47" x14ac:dyDescent="0.25">
      <c r="A4206" s="2" t="s">
        <v>22262</v>
      </c>
      <c r="B4206" s="1">
        <v>46211</v>
      </c>
      <c r="C4206" s="2" t="s">
        <v>42</v>
      </c>
      <c r="D4206" s="2" t="s">
        <v>43</v>
      </c>
      <c r="E4206" s="2" t="s">
        <v>44</v>
      </c>
      <c r="F4206" s="2" t="s">
        <v>45</v>
      </c>
      <c r="G4206" s="2" t="s">
        <v>46</v>
      </c>
      <c r="H4206" s="2" t="s">
        <v>47</v>
      </c>
      <c r="I4206" s="2" t="s">
        <v>22263</v>
      </c>
      <c r="J4206" s="2" t="s">
        <v>22264</v>
      </c>
      <c r="K4206" s="2" t="s">
        <v>183</v>
      </c>
      <c r="L4206" s="2" t="s">
        <v>1198</v>
      </c>
      <c r="M4206" s="2" t="s">
        <v>3267</v>
      </c>
      <c r="N4206" s="2" t="s">
        <v>22265</v>
      </c>
      <c r="O4206">
        <v>1</v>
      </c>
      <c r="P4206" s="2" t="s">
        <v>53</v>
      </c>
      <c r="Q4206">
        <v>100</v>
      </c>
      <c r="R4206">
        <v>0</v>
      </c>
      <c r="S4206" s="2" t="s">
        <v>54</v>
      </c>
      <c r="T4206" s="2" t="s">
        <v>55</v>
      </c>
      <c r="U4206" s="2" t="s">
        <v>207</v>
      </c>
      <c r="V4206" s="2"/>
      <c r="W4206">
        <v>91000</v>
      </c>
      <c r="X4206">
        <v>0</v>
      </c>
      <c r="Y4206">
        <v>0</v>
      </c>
      <c r="Z4206">
        <v>91000</v>
      </c>
      <c r="AB4206" s="2" t="s">
        <v>57</v>
      </c>
      <c r="AC4206">
        <v>36400</v>
      </c>
      <c r="AD4206">
        <v>54600</v>
      </c>
      <c r="AE4206">
        <v>161000</v>
      </c>
      <c r="AF4206">
        <v>2415</v>
      </c>
      <c r="AG4206" s="2"/>
      <c r="AH4206" s="2"/>
      <c r="AI4206" s="1"/>
      <c r="AJ4206" s="2"/>
      <c r="AK4206" s="2" t="s">
        <v>67</v>
      </c>
      <c r="AM4206" s="2" t="s">
        <v>59</v>
      </c>
      <c r="AP4206" s="2" t="s">
        <v>60</v>
      </c>
      <c r="AQ4206" s="2" t="s">
        <v>41</v>
      </c>
      <c r="AR4206">
        <v>70000</v>
      </c>
      <c r="AS4206" s="2" t="str">
        <f>_xlfn.IFNA(IF(VLOOKUP(all_resi[[#This Row],[No. Waybill]],settle_reconcile[No. Waybill],1,0)="","Recon","Recon"),"-")</f>
        <v>-</v>
      </c>
      <c r="AT4206" s="2">
        <f>all_resi[[#This Row],[Nilai COD]]-all_resi[[#This Row],[COD Fee]]-all_resi[[#This Row],[Total Biaya Setelah Diskon]]</f>
        <v>103985</v>
      </c>
      <c r="AU4206" s="2" t="str">
        <f>IF(all_resi[[#This Row],[Waktu Terima]]="","",_xlfn.DAYS(all_resi[[#This Row],[Waktu Terima]],all_resi[[#This Row],[Tanggal Pengiriman]]))</f>
        <v/>
      </c>
    </row>
    <row r="4207" spans="1:47" x14ac:dyDescent="0.25">
      <c r="A4207" s="2" t="s">
        <v>22266</v>
      </c>
      <c r="B4207" s="1">
        <v>46211</v>
      </c>
      <c r="C4207" s="2" t="s">
        <v>42</v>
      </c>
      <c r="D4207" s="2" t="s">
        <v>43</v>
      </c>
      <c r="E4207" s="2" t="s">
        <v>44</v>
      </c>
      <c r="F4207" s="2" t="s">
        <v>45</v>
      </c>
      <c r="G4207" s="2" t="s">
        <v>46</v>
      </c>
      <c r="H4207" s="2" t="s">
        <v>47</v>
      </c>
      <c r="I4207" s="2" t="s">
        <v>22267</v>
      </c>
      <c r="J4207" s="2" t="s">
        <v>22268</v>
      </c>
      <c r="K4207" s="2" t="s">
        <v>69</v>
      </c>
      <c r="L4207" s="2" t="s">
        <v>4766</v>
      </c>
      <c r="M4207" s="2" t="s">
        <v>22269</v>
      </c>
      <c r="N4207" s="2" t="s">
        <v>22270</v>
      </c>
      <c r="O4207">
        <v>1</v>
      </c>
      <c r="P4207" s="2" t="s">
        <v>53</v>
      </c>
      <c r="Q4207">
        <v>100</v>
      </c>
      <c r="R4207">
        <v>0</v>
      </c>
      <c r="S4207" s="2" t="s">
        <v>54</v>
      </c>
      <c r="T4207" s="2" t="s">
        <v>55</v>
      </c>
      <c r="U4207" s="2" t="s">
        <v>207</v>
      </c>
      <c r="V4207" s="2"/>
      <c r="W4207">
        <v>62000</v>
      </c>
      <c r="X4207">
        <v>0</v>
      </c>
      <c r="Y4207">
        <v>0</v>
      </c>
      <c r="Z4207">
        <v>62000</v>
      </c>
      <c r="AB4207" s="2" t="s">
        <v>57</v>
      </c>
      <c r="AC4207">
        <v>24800</v>
      </c>
      <c r="AD4207">
        <v>37200</v>
      </c>
      <c r="AE4207">
        <v>132000</v>
      </c>
      <c r="AF4207">
        <v>1980</v>
      </c>
      <c r="AG4207" s="2"/>
      <c r="AH4207" s="2"/>
      <c r="AI4207" s="1"/>
      <c r="AJ4207" s="2"/>
      <c r="AK4207" s="2" t="s">
        <v>67</v>
      </c>
      <c r="AM4207" s="2" t="s">
        <v>59</v>
      </c>
      <c r="AP4207" s="2" t="s">
        <v>60</v>
      </c>
      <c r="AQ4207" s="2" t="s">
        <v>41</v>
      </c>
      <c r="AR4207">
        <v>70000</v>
      </c>
      <c r="AS4207" s="2" t="str">
        <f>_xlfn.IFNA(IF(VLOOKUP(all_resi[[#This Row],[No. Waybill]],settle_reconcile[No. Waybill],1,0)="","Recon","Recon"),"-")</f>
        <v>-</v>
      </c>
      <c r="AT4207" s="2">
        <f>all_resi[[#This Row],[Nilai COD]]-all_resi[[#This Row],[COD Fee]]-all_resi[[#This Row],[Total Biaya Setelah Diskon]]</f>
        <v>92820</v>
      </c>
      <c r="AU4207" s="2" t="str">
        <f>IF(all_resi[[#This Row],[Waktu Terima]]="","",_xlfn.DAYS(all_resi[[#This Row],[Waktu Terima]],all_resi[[#This Row],[Tanggal Pengiriman]]))</f>
        <v/>
      </c>
    </row>
    <row r="4208" spans="1:47" x14ac:dyDescent="0.25">
      <c r="A4208" s="2" t="s">
        <v>22271</v>
      </c>
      <c r="B4208" s="1">
        <v>46211</v>
      </c>
      <c r="C4208" s="2" t="s">
        <v>42</v>
      </c>
      <c r="D4208" s="2" t="s">
        <v>43</v>
      </c>
      <c r="E4208" s="2" t="s">
        <v>44</v>
      </c>
      <c r="F4208" s="2" t="s">
        <v>45</v>
      </c>
      <c r="G4208" s="2" t="s">
        <v>46</v>
      </c>
      <c r="H4208" s="2" t="s">
        <v>47</v>
      </c>
      <c r="I4208" s="2" t="s">
        <v>22272</v>
      </c>
      <c r="J4208" s="2" t="s">
        <v>22273</v>
      </c>
      <c r="K4208" s="2" t="s">
        <v>265</v>
      </c>
      <c r="L4208" s="2" t="s">
        <v>22274</v>
      </c>
      <c r="M4208" s="2" t="s">
        <v>22275</v>
      </c>
      <c r="N4208" s="2" t="s">
        <v>22276</v>
      </c>
      <c r="O4208">
        <v>1</v>
      </c>
      <c r="P4208" s="2" t="s">
        <v>53</v>
      </c>
      <c r="Q4208">
        <v>100</v>
      </c>
      <c r="R4208">
        <v>0</v>
      </c>
      <c r="S4208" s="2" t="s">
        <v>54</v>
      </c>
      <c r="T4208" s="2" t="s">
        <v>55</v>
      </c>
      <c r="U4208" s="2" t="s">
        <v>207</v>
      </c>
      <c r="V4208" s="2"/>
      <c r="W4208">
        <v>47000</v>
      </c>
      <c r="X4208">
        <v>0</v>
      </c>
      <c r="Y4208">
        <v>0</v>
      </c>
      <c r="Z4208">
        <v>47000</v>
      </c>
      <c r="AB4208" s="2" t="s">
        <v>57</v>
      </c>
      <c r="AC4208">
        <v>18800</v>
      </c>
      <c r="AD4208">
        <v>28200</v>
      </c>
      <c r="AE4208">
        <v>117000</v>
      </c>
      <c r="AF4208">
        <v>1755</v>
      </c>
      <c r="AG4208" s="2"/>
      <c r="AH4208" s="2"/>
      <c r="AI4208" s="1"/>
      <c r="AJ4208" s="2"/>
      <c r="AK4208" s="2" t="s">
        <v>67</v>
      </c>
      <c r="AM4208" s="2" t="s">
        <v>59</v>
      </c>
      <c r="AP4208" s="2" t="s">
        <v>60</v>
      </c>
      <c r="AQ4208" s="2" t="s">
        <v>41</v>
      </c>
      <c r="AR4208">
        <v>70000</v>
      </c>
      <c r="AS4208" s="2" t="str">
        <f>_xlfn.IFNA(IF(VLOOKUP(all_resi[[#This Row],[No. Waybill]],settle_reconcile[No. Waybill],1,0)="","Recon","Recon"),"-")</f>
        <v>-</v>
      </c>
      <c r="AT4208" s="2">
        <f>all_resi[[#This Row],[Nilai COD]]-all_resi[[#This Row],[COD Fee]]-all_resi[[#This Row],[Total Biaya Setelah Diskon]]</f>
        <v>87045</v>
      </c>
      <c r="AU4208" s="2" t="str">
        <f>IF(all_resi[[#This Row],[Waktu Terima]]="","",_xlfn.DAYS(all_resi[[#This Row],[Waktu Terima]],all_resi[[#This Row],[Tanggal Pengiriman]]))</f>
        <v/>
      </c>
    </row>
    <row r="4209" spans="1:47" x14ac:dyDescent="0.25">
      <c r="A4209" s="2" t="s">
        <v>22277</v>
      </c>
      <c r="B4209" s="1">
        <v>46211</v>
      </c>
      <c r="C4209" s="2" t="s">
        <v>42</v>
      </c>
      <c r="D4209" s="2" t="s">
        <v>43</v>
      </c>
      <c r="E4209" s="2" t="s">
        <v>44</v>
      </c>
      <c r="F4209" s="2" t="s">
        <v>45</v>
      </c>
      <c r="G4209" s="2" t="s">
        <v>46</v>
      </c>
      <c r="H4209" s="2" t="s">
        <v>80</v>
      </c>
      <c r="I4209" s="2" t="s">
        <v>22278</v>
      </c>
      <c r="J4209" s="2" t="s">
        <v>22279</v>
      </c>
      <c r="K4209" s="2" t="s">
        <v>116</v>
      </c>
      <c r="L4209" s="2" t="s">
        <v>830</v>
      </c>
      <c r="M4209" s="2" t="s">
        <v>22280</v>
      </c>
      <c r="N4209" s="2" t="s">
        <v>22281</v>
      </c>
      <c r="O4209">
        <v>1</v>
      </c>
      <c r="P4209" s="2" t="s">
        <v>53</v>
      </c>
      <c r="Q4209">
        <v>100</v>
      </c>
      <c r="R4209">
        <v>0</v>
      </c>
      <c r="S4209" s="2" t="s">
        <v>54</v>
      </c>
      <c r="T4209" s="2" t="s">
        <v>55</v>
      </c>
      <c r="U4209" s="2" t="s">
        <v>86</v>
      </c>
      <c r="V4209" s="2"/>
      <c r="W4209">
        <v>15000</v>
      </c>
      <c r="X4209">
        <v>0</v>
      </c>
      <c r="Y4209">
        <v>0</v>
      </c>
      <c r="Z4209">
        <v>15000</v>
      </c>
      <c r="AB4209" s="2" t="s">
        <v>57</v>
      </c>
      <c r="AC4209">
        <v>6000</v>
      </c>
      <c r="AD4209">
        <v>9000</v>
      </c>
      <c r="AE4209">
        <v>0</v>
      </c>
      <c r="AF4209">
        <v>0</v>
      </c>
      <c r="AG4209" s="2"/>
      <c r="AH4209" s="2"/>
      <c r="AI4209" s="1"/>
      <c r="AJ4209" s="2" t="s">
        <v>87</v>
      </c>
      <c r="AK4209" s="2" t="s">
        <v>67</v>
      </c>
      <c r="AM4209" s="2" t="s">
        <v>59</v>
      </c>
      <c r="AP4209" s="2" t="s">
        <v>60</v>
      </c>
      <c r="AQ4209" s="2" t="s">
        <v>98</v>
      </c>
      <c r="AR4209">
        <v>-15000</v>
      </c>
      <c r="AS4209" s="2" t="str">
        <f>_xlfn.IFNA(IF(VLOOKUP(all_resi[[#This Row],[No. Waybill]],settle_reconcile[No. Waybill],1,0)="","Recon","Recon"),"-")</f>
        <v>-</v>
      </c>
      <c r="AT4209" s="2">
        <f>all_resi[[#This Row],[Nilai COD]]-all_resi[[#This Row],[COD Fee]]-all_resi[[#This Row],[Total Biaya Setelah Diskon]]</f>
        <v>-9000</v>
      </c>
      <c r="AU4209" s="2" t="str">
        <f>IF(all_resi[[#This Row],[Waktu Terima]]="","",_xlfn.DAYS(all_resi[[#This Row],[Waktu Terima]],all_resi[[#This Row],[Tanggal Pengiriman]]))</f>
        <v/>
      </c>
    </row>
    <row r="4210" spans="1:47" x14ac:dyDescent="0.25">
      <c r="A4210" s="2" t="s">
        <v>22282</v>
      </c>
      <c r="B4210" s="1">
        <v>46211</v>
      </c>
      <c r="C4210" s="2" t="s">
        <v>42</v>
      </c>
      <c r="D4210" s="2" t="s">
        <v>43</v>
      </c>
      <c r="E4210" s="2" t="s">
        <v>44</v>
      </c>
      <c r="F4210" s="2" t="s">
        <v>45</v>
      </c>
      <c r="G4210" s="2" t="s">
        <v>46</v>
      </c>
      <c r="H4210" s="2" t="s">
        <v>47</v>
      </c>
      <c r="I4210" s="2" t="s">
        <v>22283</v>
      </c>
      <c r="J4210" s="2" t="s">
        <v>22284</v>
      </c>
      <c r="K4210" s="2" t="s">
        <v>121</v>
      </c>
      <c r="L4210" s="2" t="s">
        <v>274</v>
      </c>
      <c r="M4210" s="2" t="s">
        <v>2072</v>
      </c>
      <c r="N4210" s="2" t="s">
        <v>22285</v>
      </c>
      <c r="O4210">
        <v>1</v>
      </c>
      <c r="P4210" s="2" t="s">
        <v>53</v>
      </c>
      <c r="Q4210">
        <v>100</v>
      </c>
      <c r="R4210">
        <v>0</v>
      </c>
      <c r="S4210" s="2" t="s">
        <v>54</v>
      </c>
      <c r="T4210" s="2" t="s">
        <v>55</v>
      </c>
      <c r="U4210" s="2" t="s">
        <v>207</v>
      </c>
      <c r="V4210" s="2"/>
      <c r="W4210">
        <v>68000</v>
      </c>
      <c r="X4210">
        <v>0</v>
      </c>
      <c r="Y4210">
        <v>0</v>
      </c>
      <c r="Z4210">
        <v>68000</v>
      </c>
      <c r="AB4210" s="2" t="s">
        <v>57</v>
      </c>
      <c r="AC4210">
        <v>27200</v>
      </c>
      <c r="AD4210">
        <v>40800</v>
      </c>
      <c r="AE4210">
        <v>138000</v>
      </c>
      <c r="AF4210">
        <v>2070</v>
      </c>
      <c r="AG4210" s="2"/>
      <c r="AH4210" s="2"/>
      <c r="AI4210" s="1"/>
      <c r="AJ4210" s="2"/>
      <c r="AK4210" s="2" t="s">
        <v>67</v>
      </c>
      <c r="AM4210" s="2" t="s">
        <v>59</v>
      </c>
      <c r="AP4210" s="2" t="s">
        <v>60</v>
      </c>
      <c r="AQ4210" s="2" t="s">
        <v>41</v>
      </c>
      <c r="AR4210">
        <v>70000</v>
      </c>
      <c r="AS4210" s="2" t="str">
        <f>_xlfn.IFNA(IF(VLOOKUP(all_resi[[#This Row],[No. Waybill]],settle_reconcile[No. Waybill],1,0)="","Recon","Recon"),"-")</f>
        <v>-</v>
      </c>
      <c r="AT4210" s="2">
        <f>all_resi[[#This Row],[Nilai COD]]-all_resi[[#This Row],[COD Fee]]-all_resi[[#This Row],[Total Biaya Setelah Diskon]]</f>
        <v>95130</v>
      </c>
      <c r="AU4210" s="2" t="str">
        <f>IF(all_resi[[#This Row],[Waktu Terima]]="","",_xlfn.DAYS(all_resi[[#This Row],[Waktu Terima]],all_resi[[#This Row],[Tanggal Pengiriman]]))</f>
        <v/>
      </c>
    </row>
    <row r="4211" spans="1:47" x14ac:dyDescent="0.25">
      <c r="A4211" s="2" t="s">
        <v>22286</v>
      </c>
      <c r="B4211" s="1">
        <v>46211</v>
      </c>
      <c r="C4211" s="2" t="s">
        <v>42</v>
      </c>
      <c r="D4211" s="2" t="s">
        <v>43</v>
      </c>
      <c r="E4211" s="2" t="s">
        <v>44</v>
      </c>
      <c r="F4211" s="2" t="s">
        <v>45</v>
      </c>
      <c r="G4211" s="2" t="s">
        <v>46</v>
      </c>
      <c r="H4211" s="2" t="s">
        <v>47</v>
      </c>
      <c r="I4211" s="2" t="s">
        <v>22287</v>
      </c>
      <c r="J4211" s="2" t="s">
        <v>22288</v>
      </c>
      <c r="K4211" s="2" t="s">
        <v>143</v>
      </c>
      <c r="L4211" s="2" t="s">
        <v>302</v>
      </c>
      <c r="M4211" s="2" t="s">
        <v>22289</v>
      </c>
      <c r="N4211" s="2" t="s">
        <v>22290</v>
      </c>
      <c r="O4211">
        <v>1</v>
      </c>
      <c r="P4211" s="2" t="s">
        <v>53</v>
      </c>
      <c r="Q4211">
        <v>100</v>
      </c>
      <c r="R4211">
        <v>0</v>
      </c>
      <c r="S4211" s="2" t="s">
        <v>54</v>
      </c>
      <c r="T4211" s="2" t="s">
        <v>55</v>
      </c>
      <c r="U4211" s="2" t="s">
        <v>207</v>
      </c>
      <c r="V4211" s="2"/>
      <c r="W4211">
        <v>25000</v>
      </c>
      <c r="X4211">
        <v>0</v>
      </c>
      <c r="Y4211">
        <v>0</v>
      </c>
      <c r="Z4211">
        <v>25000</v>
      </c>
      <c r="AB4211" s="2" t="s">
        <v>57</v>
      </c>
      <c r="AC4211">
        <v>18000</v>
      </c>
      <c r="AD4211">
        <v>7000</v>
      </c>
      <c r="AE4211">
        <v>95000</v>
      </c>
      <c r="AF4211">
        <v>1425</v>
      </c>
      <c r="AG4211" s="2"/>
      <c r="AH4211" s="2"/>
      <c r="AI4211" s="1"/>
      <c r="AJ4211" s="2"/>
      <c r="AK4211" s="2" t="s">
        <v>67</v>
      </c>
      <c r="AM4211" s="2" t="s">
        <v>59</v>
      </c>
      <c r="AP4211" s="2" t="s">
        <v>60</v>
      </c>
      <c r="AQ4211" s="2" t="s">
        <v>41</v>
      </c>
      <c r="AR4211">
        <v>70000</v>
      </c>
      <c r="AS4211" s="2" t="str">
        <f>_xlfn.IFNA(IF(VLOOKUP(all_resi[[#This Row],[No. Waybill]],settle_reconcile[No. Waybill],1,0)="","Recon","Recon"),"-")</f>
        <v>-</v>
      </c>
      <c r="AT4211" s="2">
        <f>all_resi[[#This Row],[Nilai COD]]-all_resi[[#This Row],[COD Fee]]-all_resi[[#This Row],[Total Biaya Setelah Diskon]]</f>
        <v>86575</v>
      </c>
      <c r="AU4211" s="2" t="str">
        <f>IF(all_resi[[#This Row],[Waktu Terima]]="","",_xlfn.DAYS(all_resi[[#This Row],[Waktu Terima]],all_resi[[#This Row],[Tanggal Pengiriman]]))</f>
        <v/>
      </c>
    </row>
    <row r="4212" spans="1:47" x14ac:dyDescent="0.25">
      <c r="A4212" s="2" t="s">
        <v>22291</v>
      </c>
      <c r="B4212" s="1">
        <v>46211</v>
      </c>
      <c r="C4212" s="2" t="s">
        <v>42</v>
      </c>
      <c r="D4212" s="2" t="s">
        <v>43</v>
      </c>
      <c r="E4212" s="2" t="s">
        <v>44</v>
      </c>
      <c r="F4212" s="2" t="s">
        <v>45</v>
      </c>
      <c r="G4212" s="2" t="s">
        <v>46</v>
      </c>
      <c r="H4212" s="2" t="s">
        <v>47</v>
      </c>
      <c r="I4212" s="2" t="s">
        <v>22292</v>
      </c>
      <c r="J4212" s="2" t="s">
        <v>22293</v>
      </c>
      <c r="K4212" s="2" t="s">
        <v>75</v>
      </c>
      <c r="L4212" s="2" t="s">
        <v>1943</v>
      </c>
      <c r="M4212" s="2" t="s">
        <v>22294</v>
      </c>
      <c r="N4212" s="2" t="s">
        <v>22295</v>
      </c>
      <c r="O4212">
        <v>1</v>
      </c>
      <c r="P4212" s="2" t="s">
        <v>53</v>
      </c>
      <c r="Q4212">
        <v>100</v>
      </c>
      <c r="R4212">
        <v>0</v>
      </c>
      <c r="S4212" s="2" t="s">
        <v>54</v>
      </c>
      <c r="T4212" s="2" t="s">
        <v>55</v>
      </c>
      <c r="U4212" s="2" t="s">
        <v>207</v>
      </c>
      <c r="V4212" s="2"/>
      <c r="W4212">
        <v>61000</v>
      </c>
      <c r="X4212">
        <v>0</v>
      </c>
      <c r="Y4212">
        <v>0</v>
      </c>
      <c r="Z4212">
        <v>61000</v>
      </c>
      <c r="AB4212" s="2" t="s">
        <v>57</v>
      </c>
      <c r="AC4212">
        <v>24400</v>
      </c>
      <c r="AD4212">
        <v>36600</v>
      </c>
      <c r="AE4212">
        <v>131000</v>
      </c>
      <c r="AF4212">
        <v>1965</v>
      </c>
      <c r="AG4212" s="2"/>
      <c r="AH4212" s="2"/>
      <c r="AI4212" s="1"/>
      <c r="AJ4212" s="2"/>
      <c r="AK4212" s="2" t="s">
        <v>67</v>
      </c>
      <c r="AM4212" s="2" t="s">
        <v>59</v>
      </c>
      <c r="AP4212" s="2" t="s">
        <v>60</v>
      </c>
      <c r="AQ4212" s="2" t="s">
        <v>41</v>
      </c>
      <c r="AR4212">
        <v>70000</v>
      </c>
      <c r="AS4212" s="2" t="str">
        <f>_xlfn.IFNA(IF(VLOOKUP(all_resi[[#This Row],[No. Waybill]],settle_reconcile[No. Waybill],1,0)="","Recon","Recon"),"-")</f>
        <v>-</v>
      </c>
      <c r="AT4212" s="2">
        <f>all_resi[[#This Row],[Nilai COD]]-all_resi[[#This Row],[COD Fee]]-all_resi[[#This Row],[Total Biaya Setelah Diskon]]</f>
        <v>92435</v>
      </c>
      <c r="AU4212" s="2" t="str">
        <f>IF(all_resi[[#This Row],[Waktu Terima]]="","",_xlfn.DAYS(all_resi[[#This Row],[Waktu Terima]],all_resi[[#This Row],[Tanggal Pengiriman]]))</f>
        <v/>
      </c>
    </row>
    <row r="4213" spans="1:47" x14ac:dyDescent="0.25">
      <c r="A4213" s="2" t="s">
        <v>22296</v>
      </c>
      <c r="B4213" s="1">
        <v>46211</v>
      </c>
      <c r="C4213" s="2" t="s">
        <v>42</v>
      </c>
      <c r="D4213" s="2" t="s">
        <v>43</v>
      </c>
      <c r="E4213" s="2" t="s">
        <v>44</v>
      </c>
      <c r="F4213" s="2" t="s">
        <v>45</v>
      </c>
      <c r="G4213" s="2" t="s">
        <v>46</v>
      </c>
      <c r="H4213" s="2" t="s">
        <v>47</v>
      </c>
      <c r="I4213" s="2" t="s">
        <v>22297</v>
      </c>
      <c r="J4213" s="2" t="s">
        <v>22298</v>
      </c>
      <c r="K4213" s="2" t="s">
        <v>171</v>
      </c>
      <c r="L4213" s="2" t="s">
        <v>1453</v>
      </c>
      <c r="M4213" s="2" t="s">
        <v>1454</v>
      </c>
      <c r="N4213" s="2" t="s">
        <v>22299</v>
      </c>
      <c r="O4213">
        <v>1</v>
      </c>
      <c r="P4213" s="2" t="s">
        <v>53</v>
      </c>
      <c r="Q4213">
        <v>100</v>
      </c>
      <c r="R4213">
        <v>0</v>
      </c>
      <c r="S4213" s="2" t="s">
        <v>54</v>
      </c>
      <c r="T4213" s="2" t="s">
        <v>55</v>
      </c>
      <c r="U4213" s="2" t="s">
        <v>207</v>
      </c>
      <c r="V4213" s="2"/>
      <c r="W4213">
        <v>38000</v>
      </c>
      <c r="X4213">
        <v>0</v>
      </c>
      <c r="Y4213">
        <v>0</v>
      </c>
      <c r="Z4213">
        <v>38000</v>
      </c>
      <c r="AB4213" s="2" t="s">
        <v>57</v>
      </c>
      <c r="AC4213">
        <v>15200</v>
      </c>
      <c r="AD4213">
        <v>22800</v>
      </c>
      <c r="AE4213">
        <v>108000</v>
      </c>
      <c r="AF4213">
        <v>1620</v>
      </c>
      <c r="AG4213" s="2"/>
      <c r="AH4213" s="2"/>
      <c r="AI4213" s="1"/>
      <c r="AJ4213" s="2"/>
      <c r="AK4213" s="2" t="s">
        <v>67</v>
      </c>
      <c r="AM4213" s="2" t="s">
        <v>59</v>
      </c>
      <c r="AP4213" s="2" t="s">
        <v>60</v>
      </c>
      <c r="AQ4213" s="2" t="s">
        <v>41</v>
      </c>
      <c r="AR4213">
        <v>70000</v>
      </c>
      <c r="AS4213" s="2" t="str">
        <f>_xlfn.IFNA(IF(VLOOKUP(all_resi[[#This Row],[No. Waybill]],settle_reconcile[No. Waybill],1,0)="","Recon","Recon"),"-")</f>
        <v>-</v>
      </c>
      <c r="AT4213" s="2">
        <f>all_resi[[#This Row],[Nilai COD]]-all_resi[[#This Row],[COD Fee]]-all_resi[[#This Row],[Total Biaya Setelah Diskon]]</f>
        <v>83580</v>
      </c>
      <c r="AU4213" s="2" t="str">
        <f>IF(all_resi[[#This Row],[Waktu Terima]]="","",_xlfn.DAYS(all_resi[[#This Row],[Waktu Terima]],all_resi[[#This Row],[Tanggal Pengiriman]]))</f>
        <v/>
      </c>
    </row>
    <row r="4214" spans="1:47" x14ac:dyDescent="0.25">
      <c r="A4214" s="2" t="s">
        <v>22300</v>
      </c>
      <c r="B4214" s="1">
        <v>46211</v>
      </c>
      <c r="C4214" s="2" t="s">
        <v>42</v>
      </c>
      <c r="D4214" s="2" t="s">
        <v>43</v>
      </c>
      <c r="E4214" s="2" t="s">
        <v>44</v>
      </c>
      <c r="F4214" s="2" t="s">
        <v>45</v>
      </c>
      <c r="G4214" s="2" t="s">
        <v>46</v>
      </c>
      <c r="H4214" s="2" t="s">
        <v>47</v>
      </c>
      <c r="I4214" s="2" t="s">
        <v>22301</v>
      </c>
      <c r="J4214" s="2" t="s">
        <v>22302</v>
      </c>
      <c r="K4214" s="2" t="s">
        <v>143</v>
      </c>
      <c r="L4214" s="2" t="s">
        <v>3616</v>
      </c>
      <c r="M4214" s="2" t="s">
        <v>22303</v>
      </c>
      <c r="N4214" s="2" t="s">
        <v>22304</v>
      </c>
      <c r="O4214">
        <v>1</v>
      </c>
      <c r="P4214" s="2" t="s">
        <v>53</v>
      </c>
      <c r="Q4214">
        <v>100</v>
      </c>
      <c r="R4214">
        <v>0</v>
      </c>
      <c r="S4214" s="2" t="s">
        <v>54</v>
      </c>
      <c r="T4214" s="2" t="s">
        <v>55</v>
      </c>
      <c r="U4214" s="2" t="s">
        <v>207</v>
      </c>
      <c r="V4214" s="2"/>
      <c r="W4214">
        <v>19000</v>
      </c>
      <c r="X4214">
        <v>0</v>
      </c>
      <c r="Y4214">
        <v>0</v>
      </c>
      <c r="Z4214">
        <v>19000</v>
      </c>
      <c r="AB4214" s="2" t="s">
        <v>57</v>
      </c>
      <c r="AC4214">
        <v>12000</v>
      </c>
      <c r="AD4214">
        <v>7000</v>
      </c>
      <c r="AE4214">
        <v>89000</v>
      </c>
      <c r="AF4214">
        <v>1335</v>
      </c>
      <c r="AG4214" s="2"/>
      <c r="AH4214" s="2"/>
      <c r="AI4214" s="1"/>
      <c r="AJ4214" s="2"/>
      <c r="AK4214" s="2" t="s">
        <v>67</v>
      </c>
      <c r="AM4214" s="2" t="s">
        <v>59</v>
      </c>
      <c r="AP4214" s="2" t="s">
        <v>60</v>
      </c>
      <c r="AQ4214" s="2" t="s">
        <v>41</v>
      </c>
      <c r="AR4214">
        <v>70000</v>
      </c>
      <c r="AS4214" s="2" t="str">
        <f>_xlfn.IFNA(IF(VLOOKUP(all_resi[[#This Row],[No. Waybill]],settle_reconcile[No. Waybill],1,0)="","Recon","Recon"),"-")</f>
        <v>-</v>
      </c>
      <c r="AT4214" s="2">
        <f>all_resi[[#This Row],[Nilai COD]]-all_resi[[#This Row],[COD Fee]]-all_resi[[#This Row],[Total Biaya Setelah Diskon]]</f>
        <v>80665</v>
      </c>
      <c r="AU4214" s="2" t="str">
        <f>IF(all_resi[[#This Row],[Waktu Terima]]="","",_xlfn.DAYS(all_resi[[#This Row],[Waktu Terima]],all_resi[[#This Row],[Tanggal Pengiriman]]))</f>
        <v/>
      </c>
    </row>
    <row r="4215" spans="1:47" x14ac:dyDescent="0.25">
      <c r="A4215" s="2" t="s">
        <v>22305</v>
      </c>
      <c r="B4215" s="1">
        <v>46211</v>
      </c>
      <c r="C4215" s="2" t="s">
        <v>42</v>
      </c>
      <c r="D4215" s="2" t="s">
        <v>43</v>
      </c>
      <c r="E4215" s="2" t="s">
        <v>44</v>
      </c>
      <c r="F4215" s="2" t="s">
        <v>45</v>
      </c>
      <c r="G4215" s="2" t="s">
        <v>46</v>
      </c>
      <c r="H4215" s="2" t="s">
        <v>47</v>
      </c>
      <c r="I4215" s="2" t="s">
        <v>22306</v>
      </c>
      <c r="J4215" s="2" t="s">
        <v>22307</v>
      </c>
      <c r="K4215" s="2" t="s">
        <v>121</v>
      </c>
      <c r="L4215" s="2" t="s">
        <v>650</v>
      </c>
      <c r="M4215" s="2" t="s">
        <v>2206</v>
      </c>
      <c r="N4215" s="2" t="s">
        <v>22308</v>
      </c>
      <c r="O4215">
        <v>1</v>
      </c>
      <c r="P4215" s="2" t="s">
        <v>53</v>
      </c>
      <c r="Q4215">
        <v>100</v>
      </c>
      <c r="R4215">
        <v>0</v>
      </c>
      <c r="S4215" s="2" t="s">
        <v>54</v>
      </c>
      <c r="T4215" s="2" t="s">
        <v>55</v>
      </c>
      <c r="U4215" s="2" t="s">
        <v>207</v>
      </c>
      <c r="V4215" s="2"/>
      <c r="W4215">
        <v>122000</v>
      </c>
      <c r="X4215">
        <v>0</v>
      </c>
      <c r="Y4215">
        <v>0</v>
      </c>
      <c r="Z4215">
        <v>122000</v>
      </c>
      <c r="AB4215" s="2" t="s">
        <v>57</v>
      </c>
      <c r="AC4215">
        <v>48800</v>
      </c>
      <c r="AD4215">
        <v>73200</v>
      </c>
      <c r="AE4215">
        <v>189000</v>
      </c>
      <c r="AF4215">
        <v>2835</v>
      </c>
      <c r="AG4215" s="2"/>
      <c r="AH4215" s="2"/>
      <c r="AI4215" s="1"/>
      <c r="AJ4215" s="2"/>
      <c r="AK4215" s="2" t="s">
        <v>67</v>
      </c>
      <c r="AM4215" s="2" t="s">
        <v>59</v>
      </c>
      <c r="AP4215" s="2" t="s">
        <v>60</v>
      </c>
      <c r="AQ4215" s="2" t="s">
        <v>41</v>
      </c>
      <c r="AR4215">
        <v>67000</v>
      </c>
      <c r="AS4215" s="2" t="str">
        <f>_xlfn.IFNA(IF(VLOOKUP(all_resi[[#This Row],[No. Waybill]],settle_reconcile[No. Waybill],1,0)="","Recon","Recon"),"-")</f>
        <v>-</v>
      </c>
      <c r="AT4215" s="2">
        <f>all_resi[[#This Row],[Nilai COD]]-all_resi[[#This Row],[COD Fee]]-all_resi[[#This Row],[Total Biaya Setelah Diskon]]</f>
        <v>112965</v>
      </c>
      <c r="AU4215" s="2" t="str">
        <f>IF(all_resi[[#This Row],[Waktu Terima]]="","",_xlfn.DAYS(all_resi[[#This Row],[Waktu Terima]],all_resi[[#This Row],[Tanggal Pengiriman]]))</f>
        <v/>
      </c>
    </row>
    <row r="4216" spans="1:47" x14ac:dyDescent="0.25">
      <c r="A4216" s="2" t="s">
        <v>22309</v>
      </c>
      <c r="B4216" s="1">
        <v>46211</v>
      </c>
      <c r="C4216" s="2" t="s">
        <v>42</v>
      </c>
      <c r="D4216" s="2" t="s">
        <v>43</v>
      </c>
      <c r="E4216" s="2" t="s">
        <v>44</v>
      </c>
      <c r="F4216" s="2" t="s">
        <v>45</v>
      </c>
      <c r="G4216" s="2" t="s">
        <v>46</v>
      </c>
      <c r="H4216" s="2" t="s">
        <v>80</v>
      </c>
      <c r="I4216" s="2" t="s">
        <v>22310</v>
      </c>
      <c r="J4216" s="2" t="s">
        <v>22311</v>
      </c>
      <c r="K4216" s="2" t="s">
        <v>561</v>
      </c>
      <c r="L4216" s="2" t="s">
        <v>562</v>
      </c>
      <c r="M4216" s="2" t="s">
        <v>22312</v>
      </c>
      <c r="N4216" s="2" t="s">
        <v>22313</v>
      </c>
      <c r="O4216">
        <v>1</v>
      </c>
      <c r="P4216" s="2" t="s">
        <v>53</v>
      </c>
      <c r="Q4216">
        <v>100</v>
      </c>
      <c r="R4216">
        <v>0</v>
      </c>
      <c r="S4216" s="2" t="s">
        <v>54</v>
      </c>
      <c r="T4216" s="2" t="s">
        <v>55</v>
      </c>
      <c r="U4216" s="2" t="s">
        <v>86</v>
      </c>
      <c r="V4216" s="2"/>
      <c r="W4216">
        <v>22000</v>
      </c>
      <c r="X4216">
        <v>0</v>
      </c>
      <c r="Y4216">
        <v>0</v>
      </c>
      <c r="Z4216">
        <v>22000</v>
      </c>
      <c r="AB4216" s="2" t="s">
        <v>57</v>
      </c>
      <c r="AC4216">
        <v>8800</v>
      </c>
      <c r="AD4216">
        <v>13200</v>
      </c>
      <c r="AE4216">
        <v>82000</v>
      </c>
      <c r="AF4216">
        <v>1230</v>
      </c>
      <c r="AG4216" s="2"/>
      <c r="AH4216" s="2"/>
      <c r="AI4216" s="1"/>
      <c r="AJ4216" s="2" t="s">
        <v>87</v>
      </c>
      <c r="AK4216" s="2" t="s">
        <v>67</v>
      </c>
      <c r="AM4216" s="2" t="s">
        <v>59</v>
      </c>
      <c r="AP4216" s="2" t="s">
        <v>60</v>
      </c>
      <c r="AQ4216" s="2" t="s">
        <v>41</v>
      </c>
      <c r="AR4216">
        <v>60000</v>
      </c>
      <c r="AS4216" s="2" t="str">
        <f>_xlfn.IFNA(IF(VLOOKUP(all_resi[[#This Row],[No. Waybill]],settle_reconcile[No. Waybill],1,0)="","Recon","Recon"),"-")</f>
        <v>-</v>
      </c>
      <c r="AT4216" s="2">
        <f>all_resi[[#This Row],[Nilai COD]]-all_resi[[#This Row],[COD Fee]]-all_resi[[#This Row],[Total Biaya Setelah Diskon]]</f>
        <v>67570</v>
      </c>
      <c r="AU4216" s="2" t="str">
        <f>IF(all_resi[[#This Row],[Waktu Terima]]="","",_xlfn.DAYS(all_resi[[#This Row],[Waktu Terima]],all_resi[[#This Row],[Tanggal Pengiriman]]))</f>
        <v/>
      </c>
    </row>
    <row r="4217" spans="1:47" x14ac:dyDescent="0.25">
      <c r="A4217" s="2" t="s">
        <v>22314</v>
      </c>
      <c r="B4217" s="1">
        <v>46211</v>
      </c>
      <c r="C4217" s="2" t="s">
        <v>42</v>
      </c>
      <c r="D4217" s="2" t="s">
        <v>43</v>
      </c>
      <c r="E4217" s="2" t="s">
        <v>44</v>
      </c>
      <c r="F4217" s="2" t="s">
        <v>45</v>
      </c>
      <c r="G4217" s="2" t="s">
        <v>46</v>
      </c>
      <c r="H4217" s="2" t="s">
        <v>47</v>
      </c>
      <c r="I4217" s="2" t="s">
        <v>22315</v>
      </c>
      <c r="J4217" s="2" t="s">
        <v>22316</v>
      </c>
      <c r="K4217" s="2" t="s">
        <v>116</v>
      </c>
      <c r="L4217" s="2" t="s">
        <v>2163</v>
      </c>
      <c r="M4217" s="2" t="s">
        <v>4551</v>
      </c>
      <c r="N4217" s="2" t="s">
        <v>22317</v>
      </c>
      <c r="O4217">
        <v>1</v>
      </c>
      <c r="P4217" s="2" t="s">
        <v>53</v>
      </c>
      <c r="Q4217">
        <v>100</v>
      </c>
      <c r="R4217">
        <v>0</v>
      </c>
      <c r="S4217" s="2" t="s">
        <v>54</v>
      </c>
      <c r="T4217" s="2" t="s">
        <v>55</v>
      </c>
      <c r="U4217" s="2" t="s">
        <v>207</v>
      </c>
      <c r="V4217" s="2"/>
      <c r="W4217">
        <v>15000</v>
      </c>
      <c r="X4217">
        <v>0</v>
      </c>
      <c r="Y4217">
        <v>0</v>
      </c>
      <c r="Z4217">
        <v>15000</v>
      </c>
      <c r="AB4217" s="2" t="s">
        <v>57</v>
      </c>
      <c r="AC4217">
        <v>9000</v>
      </c>
      <c r="AD4217">
        <v>6000</v>
      </c>
      <c r="AE4217">
        <v>85000</v>
      </c>
      <c r="AF4217">
        <v>1275</v>
      </c>
      <c r="AG4217" s="2"/>
      <c r="AH4217" s="2"/>
      <c r="AI4217" s="1"/>
      <c r="AJ4217" s="2"/>
      <c r="AK4217" s="2" t="s">
        <v>67</v>
      </c>
      <c r="AM4217" s="2" t="s">
        <v>59</v>
      </c>
      <c r="AP4217" s="2" t="s">
        <v>60</v>
      </c>
      <c r="AQ4217" s="2" t="s">
        <v>41</v>
      </c>
      <c r="AR4217">
        <v>70000</v>
      </c>
      <c r="AS4217" s="2" t="str">
        <f>_xlfn.IFNA(IF(VLOOKUP(all_resi[[#This Row],[No. Waybill]],settle_reconcile[No. Waybill],1,0)="","Recon","Recon"),"-")</f>
        <v>-</v>
      </c>
      <c r="AT4217" s="2">
        <f>all_resi[[#This Row],[Nilai COD]]-all_resi[[#This Row],[COD Fee]]-all_resi[[#This Row],[Total Biaya Setelah Diskon]]</f>
        <v>77725</v>
      </c>
      <c r="AU4217" s="2" t="str">
        <f>IF(all_resi[[#This Row],[Waktu Terima]]="","",_xlfn.DAYS(all_resi[[#This Row],[Waktu Terima]],all_resi[[#This Row],[Tanggal Pengiriman]]))</f>
        <v/>
      </c>
    </row>
    <row r="4218" spans="1:47" x14ac:dyDescent="0.25">
      <c r="A4218" s="2" t="s">
        <v>22318</v>
      </c>
      <c r="B4218" s="1">
        <v>46211</v>
      </c>
      <c r="C4218" s="2" t="s">
        <v>42</v>
      </c>
      <c r="D4218" s="2" t="s">
        <v>43</v>
      </c>
      <c r="E4218" s="2" t="s">
        <v>44</v>
      </c>
      <c r="F4218" s="2" t="s">
        <v>45</v>
      </c>
      <c r="G4218" s="2" t="s">
        <v>46</v>
      </c>
      <c r="H4218" s="2" t="s">
        <v>47</v>
      </c>
      <c r="I4218" s="2" t="s">
        <v>22319</v>
      </c>
      <c r="J4218" s="2" t="s">
        <v>22320</v>
      </c>
      <c r="K4218" s="2" t="s">
        <v>121</v>
      </c>
      <c r="L4218" s="2" t="s">
        <v>122</v>
      </c>
      <c r="M4218" s="2" t="s">
        <v>3061</v>
      </c>
      <c r="N4218" s="2" t="s">
        <v>22321</v>
      </c>
      <c r="O4218">
        <v>1</v>
      </c>
      <c r="P4218" s="2" t="s">
        <v>53</v>
      </c>
      <c r="Q4218">
        <v>100</v>
      </c>
      <c r="R4218">
        <v>0</v>
      </c>
      <c r="S4218" s="2" t="s">
        <v>54</v>
      </c>
      <c r="T4218" s="2" t="s">
        <v>55</v>
      </c>
      <c r="U4218" s="2" t="s">
        <v>207</v>
      </c>
      <c r="V4218" s="2"/>
      <c r="W4218">
        <v>85000</v>
      </c>
      <c r="X4218">
        <v>0</v>
      </c>
      <c r="Y4218">
        <v>0</v>
      </c>
      <c r="Z4218">
        <v>85000</v>
      </c>
      <c r="AB4218" s="2" t="s">
        <v>57</v>
      </c>
      <c r="AC4218">
        <v>34000</v>
      </c>
      <c r="AD4218">
        <v>51000</v>
      </c>
      <c r="AE4218">
        <v>155000</v>
      </c>
      <c r="AF4218">
        <v>2325</v>
      </c>
      <c r="AG4218" s="2"/>
      <c r="AH4218" s="2"/>
      <c r="AI4218" s="1"/>
      <c r="AJ4218" s="2"/>
      <c r="AK4218" s="2" t="s">
        <v>67</v>
      </c>
      <c r="AM4218" s="2" t="s">
        <v>59</v>
      </c>
      <c r="AP4218" s="2" t="s">
        <v>60</v>
      </c>
      <c r="AQ4218" s="2" t="s">
        <v>41</v>
      </c>
      <c r="AR4218">
        <v>70000</v>
      </c>
      <c r="AS4218" s="2" t="str">
        <f>_xlfn.IFNA(IF(VLOOKUP(all_resi[[#This Row],[No. Waybill]],settle_reconcile[No. Waybill],1,0)="","Recon","Recon"),"-")</f>
        <v>-</v>
      </c>
      <c r="AT4218" s="2">
        <f>all_resi[[#This Row],[Nilai COD]]-all_resi[[#This Row],[COD Fee]]-all_resi[[#This Row],[Total Biaya Setelah Diskon]]</f>
        <v>101675</v>
      </c>
      <c r="AU4218" s="2" t="str">
        <f>IF(all_resi[[#This Row],[Waktu Terima]]="","",_xlfn.DAYS(all_resi[[#This Row],[Waktu Terima]],all_resi[[#This Row],[Tanggal Pengiriman]]))</f>
        <v/>
      </c>
    </row>
    <row r="4219" spans="1:47" x14ac:dyDescent="0.25">
      <c r="A4219" s="2" t="s">
        <v>22322</v>
      </c>
      <c r="B4219" s="1">
        <v>46211</v>
      </c>
      <c r="C4219" s="2" t="s">
        <v>42</v>
      </c>
      <c r="D4219" s="2" t="s">
        <v>43</v>
      </c>
      <c r="E4219" s="2" t="s">
        <v>44</v>
      </c>
      <c r="F4219" s="2" t="s">
        <v>45</v>
      </c>
      <c r="G4219" s="2" t="s">
        <v>46</v>
      </c>
      <c r="H4219" s="2" t="s">
        <v>47</v>
      </c>
      <c r="I4219" s="2" t="s">
        <v>22323</v>
      </c>
      <c r="J4219" s="2" t="s">
        <v>22324</v>
      </c>
      <c r="K4219" s="2" t="s">
        <v>209</v>
      </c>
      <c r="L4219" s="2" t="s">
        <v>1041</v>
      </c>
      <c r="M4219" s="2" t="s">
        <v>17379</v>
      </c>
      <c r="N4219" s="2" t="s">
        <v>22325</v>
      </c>
      <c r="O4219">
        <v>1</v>
      </c>
      <c r="P4219" s="2" t="s">
        <v>53</v>
      </c>
      <c r="Q4219">
        <v>100</v>
      </c>
      <c r="R4219">
        <v>0</v>
      </c>
      <c r="S4219" s="2" t="s">
        <v>54</v>
      </c>
      <c r="T4219" s="2" t="s">
        <v>55</v>
      </c>
      <c r="U4219" s="2" t="s">
        <v>207</v>
      </c>
      <c r="V4219" s="2"/>
      <c r="W4219">
        <v>56000</v>
      </c>
      <c r="X4219">
        <v>0</v>
      </c>
      <c r="Y4219">
        <v>0</v>
      </c>
      <c r="Z4219">
        <v>56000</v>
      </c>
      <c r="AB4219" s="2" t="s">
        <v>57</v>
      </c>
      <c r="AC4219">
        <v>22400</v>
      </c>
      <c r="AD4219">
        <v>33600</v>
      </c>
      <c r="AE4219">
        <v>126000</v>
      </c>
      <c r="AF4219">
        <v>1890</v>
      </c>
      <c r="AG4219" s="2"/>
      <c r="AH4219" s="2"/>
      <c r="AI4219" s="1"/>
      <c r="AJ4219" s="2"/>
      <c r="AK4219" s="2" t="s">
        <v>67</v>
      </c>
      <c r="AM4219" s="2" t="s">
        <v>59</v>
      </c>
      <c r="AP4219" s="2" t="s">
        <v>60</v>
      </c>
      <c r="AQ4219" s="2" t="s">
        <v>41</v>
      </c>
      <c r="AR4219">
        <v>70000</v>
      </c>
      <c r="AS4219" s="2" t="str">
        <f>_xlfn.IFNA(IF(VLOOKUP(all_resi[[#This Row],[No. Waybill]],settle_reconcile[No. Waybill],1,0)="","Recon","Recon"),"-")</f>
        <v>-</v>
      </c>
      <c r="AT4219" s="2">
        <f>all_resi[[#This Row],[Nilai COD]]-all_resi[[#This Row],[COD Fee]]-all_resi[[#This Row],[Total Biaya Setelah Diskon]]</f>
        <v>90510</v>
      </c>
      <c r="AU4219" s="2" t="str">
        <f>IF(all_resi[[#This Row],[Waktu Terima]]="","",_xlfn.DAYS(all_resi[[#This Row],[Waktu Terima]],all_resi[[#This Row],[Tanggal Pengiriman]]))</f>
        <v/>
      </c>
    </row>
    <row r="4220" spans="1:47" x14ac:dyDescent="0.25">
      <c r="A4220" s="2" t="s">
        <v>22326</v>
      </c>
      <c r="B4220" s="1">
        <v>46211</v>
      </c>
      <c r="C4220" s="2" t="s">
        <v>42</v>
      </c>
      <c r="D4220" s="2" t="s">
        <v>43</v>
      </c>
      <c r="E4220" s="2" t="s">
        <v>44</v>
      </c>
      <c r="F4220" s="2" t="s">
        <v>45</v>
      </c>
      <c r="G4220" s="2" t="s">
        <v>46</v>
      </c>
      <c r="H4220" s="2" t="s">
        <v>47</v>
      </c>
      <c r="I4220" s="2" t="s">
        <v>22327</v>
      </c>
      <c r="J4220" s="2" t="s">
        <v>12788</v>
      </c>
      <c r="K4220" s="2" t="s">
        <v>132</v>
      </c>
      <c r="L4220" s="2" t="s">
        <v>1138</v>
      </c>
      <c r="M4220" s="2" t="s">
        <v>3242</v>
      </c>
      <c r="N4220" s="2" t="s">
        <v>22328</v>
      </c>
      <c r="O4220">
        <v>1</v>
      </c>
      <c r="P4220" s="2" t="s">
        <v>53</v>
      </c>
      <c r="Q4220">
        <v>100</v>
      </c>
      <c r="R4220">
        <v>0</v>
      </c>
      <c r="S4220" s="2" t="s">
        <v>54</v>
      </c>
      <c r="T4220" s="2" t="s">
        <v>55</v>
      </c>
      <c r="U4220" s="2" t="s">
        <v>207</v>
      </c>
      <c r="V4220" s="2"/>
      <c r="W4220">
        <v>37000</v>
      </c>
      <c r="X4220">
        <v>0</v>
      </c>
      <c r="Y4220">
        <v>0</v>
      </c>
      <c r="Z4220">
        <v>37000</v>
      </c>
      <c r="AB4220" s="2" t="s">
        <v>57</v>
      </c>
      <c r="AC4220">
        <v>14800</v>
      </c>
      <c r="AD4220">
        <v>22200</v>
      </c>
      <c r="AE4220">
        <v>106000</v>
      </c>
      <c r="AF4220">
        <v>1590</v>
      </c>
      <c r="AG4220" s="2"/>
      <c r="AH4220" s="2"/>
      <c r="AI4220" s="1"/>
      <c r="AJ4220" s="2"/>
      <c r="AK4220" s="2" t="s">
        <v>67</v>
      </c>
      <c r="AM4220" s="2" t="s">
        <v>59</v>
      </c>
      <c r="AP4220" s="2" t="s">
        <v>60</v>
      </c>
      <c r="AQ4220" s="2" t="s">
        <v>41</v>
      </c>
      <c r="AR4220">
        <v>69000</v>
      </c>
      <c r="AS4220" s="2" t="str">
        <f>_xlfn.IFNA(IF(VLOOKUP(all_resi[[#This Row],[No. Waybill]],settle_reconcile[No. Waybill],1,0)="","Recon","Recon"),"-")</f>
        <v>-</v>
      </c>
      <c r="AT4220" s="2">
        <f>all_resi[[#This Row],[Nilai COD]]-all_resi[[#This Row],[COD Fee]]-all_resi[[#This Row],[Total Biaya Setelah Diskon]]</f>
        <v>82210</v>
      </c>
      <c r="AU4220" s="2" t="str">
        <f>IF(all_resi[[#This Row],[Waktu Terima]]="","",_xlfn.DAYS(all_resi[[#This Row],[Waktu Terima]],all_resi[[#This Row],[Tanggal Pengiriman]]))</f>
        <v/>
      </c>
    </row>
    <row r="4221" spans="1:47" x14ac:dyDescent="0.25">
      <c r="A4221" s="2" t="s">
        <v>22329</v>
      </c>
      <c r="B4221" s="1">
        <v>46211</v>
      </c>
      <c r="C4221" s="2" t="s">
        <v>42</v>
      </c>
      <c r="D4221" s="2" t="s">
        <v>43</v>
      </c>
      <c r="E4221" s="2" t="s">
        <v>44</v>
      </c>
      <c r="F4221" s="2" t="s">
        <v>45</v>
      </c>
      <c r="G4221" s="2" t="s">
        <v>46</v>
      </c>
      <c r="H4221" s="2" t="s">
        <v>47</v>
      </c>
      <c r="I4221" s="2" t="s">
        <v>22330</v>
      </c>
      <c r="J4221" s="2" t="s">
        <v>22331</v>
      </c>
      <c r="K4221" s="2" t="s">
        <v>156</v>
      </c>
      <c r="L4221" s="2" t="s">
        <v>3261</v>
      </c>
      <c r="M4221" s="2" t="s">
        <v>4703</v>
      </c>
      <c r="N4221" s="2" t="s">
        <v>22332</v>
      </c>
      <c r="O4221">
        <v>1</v>
      </c>
      <c r="P4221" s="2" t="s">
        <v>53</v>
      </c>
      <c r="Q4221">
        <v>100</v>
      </c>
      <c r="R4221">
        <v>0</v>
      </c>
      <c r="S4221" s="2" t="s">
        <v>54</v>
      </c>
      <c r="T4221" s="2" t="s">
        <v>55</v>
      </c>
      <c r="U4221" s="2" t="s">
        <v>207</v>
      </c>
      <c r="V4221" s="2"/>
      <c r="W4221">
        <v>80000</v>
      </c>
      <c r="X4221">
        <v>0</v>
      </c>
      <c r="Y4221">
        <v>0</v>
      </c>
      <c r="Z4221">
        <v>80000</v>
      </c>
      <c r="AB4221" s="2" t="s">
        <v>57</v>
      </c>
      <c r="AC4221">
        <v>32000</v>
      </c>
      <c r="AD4221">
        <v>48000</v>
      </c>
      <c r="AE4221">
        <v>150000</v>
      </c>
      <c r="AF4221">
        <v>2250</v>
      </c>
      <c r="AG4221" s="2"/>
      <c r="AH4221" s="2"/>
      <c r="AI4221" s="1"/>
      <c r="AJ4221" s="2"/>
      <c r="AK4221" s="2" t="s">
        <v>67</v>
      </c>
      <c r="AM4221" s="2" t="s">
        <v>59</v>
      </c>
      <c r="AP4221" s="2" t="s">
        <v>60</v>
      </c>
      <c r="AQ4221" s="2" t="s">
        <v>41</v>
      </c>
      <c r="AR4221">
        <v>70000</v>
      </c>
      <c r="AS4221" s="2" t="str">
        <f>_xlfn.IFNA(IF(VLOOKUP(all_resi[[#This Row],[No. Waybill]],settle_reconcile[No. Waybill],1,0)="","Recon","Recon"),"-")</f>
        <v>-</v>
      </c>
      <c r="AT4221" s="2">
        <f>all_resi[[#This Row],[Nilai COD]]-all_resi[[#This Row],[COD Fee]]-all_resi[[#This Row],[Total Biaya Setelah Diskon]]</f>
        <v>99750</v>
      </c>
      <c r="AU4221" s="2" t="str">
        <f>IF(all_resi[[#This Row],[Waktu Terima]]="","",_xlfn.DAYS(all_resi[[#This Row],[Waktu Terima]],all_resi[[#This Row],[Tanggal Pengiriman]]))</f>
        <v/>
      </c>
    </row>
    <row r="4222" spans="1:47" x14ac:dyDescent="0.25">
      <c r="A4222" s="2" t="s">
        <v>22333</v>
      </c>
      <c r="B4222" s="1">
        <v>46211</v>
      </c>
      <c r="C4222" s="2" t="s">
        <v>42</v>
      </c>
      <c r="D4222" s="2" t="s">
        <v>43</v>
      </c>
      <c r="E4222" s="2" t="s">
        <v>44</v>
      </c>
      <c r="F4222" s="2" t="s">
        <v>45</v>
      </c>
      <c r="G4222" s="2" t="s">
        <v>46</v>
      </c>
      <c r="H4222" s="2" t="s">
        <v>80</v>
      </c>
      <c r="I4222" s="2" t="s">
        <v>22334</v>
      </c>
      <c r="J4222" s="2" t="s">
        <v>22335</v>
      </c>
      <c r="K4222" s="2" t="s">
        <v>177</v>
      </c>
      <c r="L4222" s="2" t="s">
        <v>222</v>
      </c>
      <c r="M4222" s="2" t="s">
        <v>3200</v>
      </c>
      <c r="N4222" s="2" t="s">
        <v>22336</v>
      </c>
      <c r="O4222">
        <v>1</v>
      </c>
      <c r="P4222" s="2" t="s">
        <v>53</v>
      </c>
      <c r="Q4222">
        <v>100</v>
      </c>
      <c r="R4222">
        <v>0</v>
      </c>
      <c r="S4222" s="2" t="s">
        <v>54</v>
      </c>
      <c r="T4222" s="2" t="s">
        <v>55</v>
      </c>
      <c r="U4222" s="2" t="s">
        <v>86</v>
      </c>
      <c r="V4222" s="2"/>
      <c r="W4222">
        <v>80000</v>
      </c>
      <c r="X4222">
        <v>0</v>
      </c>
      <c r="Y4222">
        <v>0</v>
      </c>
      <c r="Z4222">
        <v>80000</v>
      </c>
      <c r="AB4222" s="2" t="s">
        <v>57</v>
      </c>
      <c r="AC4222">
        <v>32000</v>
      </c>
      <c r="AD4222">
        <v>48000</v>
      </c>
      <c r="AE4222">
        <v>135000</v>
      </c>
      <c r="AF4222">
        <v>2025</v>
      </c>
      <c r="AG4222" s="2"/>
      <c r="AH4222" s="2"/>
      <c r="AI4222" s="1"/>
      <c r="AJ4222" s="2" t="s">
        <v>87</v>
      </c>
      <c r="AK4222" s="2" t="s">
        <v>67</v>
      </c>
      <c r="AM4222" s="2" t="s">
        <v>59</v>
      </c>
      <c r="AP4222" s="2" t="s">
        <v>60</v>
      </c>
      <c r="AQ4222" s="2" t="s">
        <v>41</v>
      </c>
      <c r="AR4222">
        <v>55000</v>
      </c>
      <c r="AS4222" s="2" t="str">
        <f>_xlfn.IFNA(IF(VLOOKUP(all_resi[[#This Row],[No. Waybill]],settle_reconcile[No. Waybill],1,0)="","Recon","Recon"),"-")</f>
        <v>-</v>
      </c>
      <c r="AT4222" s="2">
        <f>all_resi[[#This Row],[Nilai COD]]-all_resi[[#This Row],[COD Fee]]-all_resi[[#This Row],[Total Biaya Setelah Diskon]]</f>
        <v>84975</v>
      </c>
      <c r="AU4222" s="2" t="str">
        <f>IF(all_resi[[#This Row],[Waktu Terima]]="","",_xlfn.DAYS(all_resi[[#This Row],[Waktu Terima]],all_resi[[#This Row],[Tanggal Pengiriman]]))</f>
        <v/>
      </c>
    </row>
    <row r="4223" spans="1:47" x14ac:dyDescent="0.25">
      <c r="A4223" s="2" t="s">
        <v>22337</v>
      </c>
      <c r="B4223" s="1">
        <v>46211</v>
      </c>
      <c r="C4223" s="2" t="s">
        <v>42</v>
      </c>
      <c r="D4223" s="2" t="s">
        <v>43</v>
      </c>
      <c r="E4223" s="2" t="s">
        <v>44</v>
      </c>
      <c r="F4223" s="2" t="s">
        <v>45</v>
      </c>
      <c r="G4223" s="2" t="s">
        <v>46</v>
      </c>
      <c r="H4223" s="2" t="s">
        <v>80</v>
      </c>
      <c r="I4223" s="2" t="s">
        <v>22338</v>
      </c>
      <c r="J4223" s="2" t="s">
        <v>22339</v>
      </c>
      <c r="K4223" s="2" t="s">
        <v>203</v>
      </c>
      <c r="L4223" s="2" t="s">
        <v>2826</v>
      </c>
      <c r="M4223" s="2" t="s">
        <v>2827</v>
      </c>
      <c r="N4223" s="2" t="s">
        <v>22340</v>
      </c>
      <c r="O4223">
        <v>1</v>
      </c>
      <c r="P4223" s="2" t="s">
        <v>53</v>
      </c>
      <c r="Q4223">
        <v>100</v>
      </c>
      <c r="R4223">
        <v>0</v>
      </c>
      <c r="S4223" s="2" t="s">
        <v>54</v>
      </c>
      <c r="T4223" s="2" t="s">
        <v>55</v>
      </c>
      <c r="U4223" s="2" t="s">
        <v>86</v>
      </c>
      <c r="V4223" s="2"/>
      <c r="W4223">
        <v>14000</v>
      </c>
      <c r="X4223">
        <v>0</v>
      </c>
      <c r="Y4223">
        <v>0</v>
      </c>
      <c r="Z4223">
        <v>14000</v>
      </c>
      <c r="AB4223" s="2" t="s">
        <v>57</v>
      </c>
      <c r="AC4223">
        <v>8000</v>
      </c>
      <c r="AD4223">
        <v>6000</v>
      </c>
      <c r="AE4223">
        <v>72000</v>
      </c>
      <c r="AF4223">
        <v>1080</v>
      </c>
      <c r="AG4223" s="2"/>
      <c r="AH4223" s="2"/>
      <c r="AI4223" s="1"/>
      <c r="AJ4223" s="2" t="s">
        <v>87</v>
      </c>
      <c r="AK4223" s="2" t="s">
        <v>67</v>
      </c>
      <c r="AM4223" s="2" t="s">
        <v>59</v>
      </c>
      <c r="AP4223" s="2" t="s">
        <v>60</v>
      </c>
      <c r="AQ4223" s="2" t="s">
        <v>41</v>
      </c>
      <c r="AR4223">
        <v>58000</v>
      </c>
      <c r="AS4223" s="2" t="str">
        <f>_xlfn.IFNA(IF(VLOOKUP(all_resi[[#This Row],[No. Waybill]],settle_reconcile[No. Waybill],1,0)="","Recon","Recon"),"-")</f>
        <v>-</v>
      </c>
      <c r="AT4223" s="2">
        <f>all_resi[[#This Row],[Nilai COD]]-all_resi[[#This Row],[COD Fee]]-all_resi[[#This Row],[Total Biaya Setelah Diskon]]</f>
        <v>64920</v>
      </c>
      <c r="AU4223" s="2" t="str">
        <f>IF(all_resi[[#This Row],[Waktu Terima]]="","",_xlfn.DAYS(all_resi[[#This Row],[Waktu Terima]],all_resi[[#This Row],[Tanggal Pengiriman]]))</f>
        <v/>
      </c>
    </row>
    <row r="4224" spans="1:47" x14ac:dyDescent="0.25">
      <c r="A4224" s="2" t="s">
        <v>22341</v>
      </c>
      <c r="B4224" s="1">
        <v>46211</v>
      </c>
      <c r="C4224" s="2" t="s">
        <v>42</v>
      </c>
      <c r="D4224" s="2" t="s">
        <v>43</v>
      </c>
      <c r="E4224" s="2" t="s">
        <v>44</v>
      </c>
      <c r="F4224" s="2" t="s">
        <v>45</v>
      </c>
      <c r="G4224" s="2" t="s">
        <v>46</v>
      </c>
      <c r="H4224" s="2" t="s">
        <v>47</v>
      </c>
      <c r="I4224" s="2" t="s">
        <v>22342</v>
      </c>
      <c r="J4224" s="2" t="s">
        <v>22343</v>
      </c>
      <c r="K4224" s="2" t="s">
        <v>121</v>
      </c>
      <c r="L4224" s="2" t="s">
        <v>1309</v>
      </c>
      <c r="M4224" s="2" t="s">
        <v>2375</v>
      </c>
      <c r="N4224" s="2" t="s">
        <v>22344</v>
      </c>
      <c r="O4224">
        <v>1</v>
      </c>
      <c r="P4224" s="2" t="s">
        <v>53</v>
      </c>
      <c r="Q4224">
        <v>100</v>
      </c>
      <c r="R4224">
        <v>0</v>
      </c>
      <c r="S4224" s="2" t="s">
        <v>54</v>
      </c>
      <c r="T4224" s="2" t="s">
        <v>55</v>
      </c>
      <c r="U4224" s="2" t="s">
        <v>207</v>
      </c>
      <c r="V4224" s="2"/>
      <c r="W4224">
        <v>83000</v>
      </c>
      <c r="X4224">
        <v>0</v>
      </c>
      <c r="Y4224">
        <v>0</v>
      </c>
      <c r="Z4224">
        <v>83000</v>
      </c>
      <c r="AB4224" s="2" t="s">
        <v>57</v>
      </c>
      <c r="AC4224">
        <v>33200</v>
      </c>
      <c r="AD4224">
        <v>49800</v>
      </c>
      <c r="AE4224">
        <v>153000</v>
      </c>
      <c r="AF4224">
        <v>2295</v>
      </c>
      <c r="AG4224" s="2"/>
      <c r="AH4224" s="2"/>
      <c r="AI4224" s="1"/>
      <c r="AJ4224" s="2"/>
      <c r="AK4224" s="2" t="s">
        <v>67</v>
      </c>
      <c r="AM4224" s="2" t="s">
        <v>59</v>
      </c>
      <c r="AP4224" s="2" t="s">
        <v>60</v>
      </c>
      <c r="AQ4224" s="2" t="s">
        <v>41</v>
      </c>
      <c r="AR4224">
        <v>70000</v>
      </c>
      <c r="AS4224" s="2" t="str">
        <f>_xlfn.IFNA(IF(VLOOKUP(all_resi[[#This Row],[No. Waybill]],settle_reconcile[No. Waybill],1,0)="","Recon","Recon"),"-")</f>
        <v>-</v>
      </c>
      <c r="AT4224" s="2">
        <f>all_resi[[#This Row],[Nilai COD]]-all_resi[[#This Row],[COD Fee]]-all_resi[[#This Row],[Total Biaya Setelah Diskon]]</f>
        <v>100905</v>
      </c>
      <c r="AU4224" s="2" t="str">
        <f>IF(all_resi[[#This Row],[Waktu Terima]]="","",_xlfn.DAYS(all_resi[[#This Row],[Waktu Terima]],all_resi[[#This Row],[Tanggal Pengiriman]]))</f>
        <v/>
      </c>
    </row>
    <row r="4225" spans="1:47" x14ac:dyDescent="0.25">
      <c r="A4225" s="2" t="s">
        <v>22345</v>
      </c>
      <c r="B4225" s="1">
        <v>46211</v>
      </c>
      <c r="C4225" s="2" t="s">
        <v>42</v>
      </c>
      <c r="D4225" s="2" t="s">
        <v>43</v>
      </c>
      <c r="E4225" s="2" t="s">
        <v>44</v>
      </c>
      <c r="F4225" s="2" t="s">
        <v>45</v>
      </c>
      <c r="G4225" s="2" t="s">
        <v>46</v>
      </c>
      <c r="H4225" s="2" t="s">
        <v>47</v>
      </c>
      <c r="I4225" s="2" t="s">
        <v>22346</v>
      </c>
      <c r="J4225" s="2" t="s">
        <v>21410</v>
      </c>
      <c r="K4225" s="2" t="s">
        <v>156</v>
      </c>
      <c r="L4225" s="2" t="s">
        <v>625</v>
      </c>
      <c r="M4225" s="2" t="s">
        <v>21411</v>
      </c>
      <c r="N4225" s="2" t="s">
        <v>22347</v>
      </c>
      <c r="O4225">
        <v>1</v>
      </c>
      <c r="P4225" s="2" t="s">
        <v>53</v>
      </c>
      <c r="Q4225">
        <v>100</v>
      </c>
      <c r="R4225">
        <v>0</v>
      </c>
      <c r="S4225" s="2" t="s">
        <v>54</v>
      </c>
      <c r="T4225" s="2" t="s">
        <v>55</v>
      </c>
      <c r="U4225" s="2" t="s">
        <v>207</v>
      </c>
      <c r="V4225" s="2"/>
      <c r="W4225">
        <v>84000</v>
      </c>
      <c r="X4225">
        <v>0</v>
      </c>
      <c r="Y4225">
        <v>0</v>
      </c>
      <c r="Z4225">
        <v>84000</v>
      </c>
      <c r="AB4225" s="2" t="s">
        <v>57</v>
      </c>
      <c r="AC4225">
        <v>33600</v>
      </c>
      <c r="AD4225">
        <v>50400</v>
      </c>
      <c r="AE4225">
        <v>154000</v>
      </c>
      <c r="AF4225">
        <v>2310</v>
      </c>
      <c r="AG4225" s="2"/>
      <c r="AH4225" s="2"/>
      <c r="AI4225" s="1"/>
      <c r="AJ4225" s="2"/>
      <c r="AK4225" s="2" t="s">
        <v>67</v>
      </c>
      <c r="AM4225" s="2" t="s">
        <v>59</v>
      </c>
      <c r="AP4225" s="2" t="s">
        <v>60</v>
      </c>
      <c r="AQ4225" s="2" t="s">
        <v>41</v>
      </c>
      <c r="AR4225">
        <v>70000</v>
      </c>
      <c r="AS4225" s="2" t="str">
        <f>_xlfn.IFNA(IF(VLOOKUP(all_resi[[#This Row],[No. Waybill]],settle_reconcile[No. Waybill],1,0)="","Recon","Recon"),"-")</f>
        <v>-</v>
      </c>
      <c r="AT4225" s="2">
        <f>all_resi[[#This Row],[Nilai COD]]-all_resi[[#This Row],[COD Fee]]-all_resi[[#This Row],[Total Biaya Setelah Diskon]]</f>
        <v>101290</v>
      </c>
      <c r="AU4225" s="2" t="str">
        <f>IF(all_resi[[#This Row],[Waktu Terima]]="","",_xlfn.DAYS(all_resi[[#This Row],[Waktu Terima]],all_resi[[#This Row],[Tanggal Pengiriman]]))</f>
        <v/>
      </c>
    </row>
    <row r="4226" spans="1:47" x14ac:dyDescent="0.25">
      <c r="A4226" s="2" t="s">
        <v>22348</v>
      </c>
      <c r="B4226" s="1">
        <v>46211</v>
      </c>
      <c r="C4226" s="2" t="s">
        <v>42</v>
      </c>
      <c r="D4226" s="2" t="s">
        <v>43</v>
      </c>
      <c r="E4226" s="2" t="s">
        <v>44</v>
      </c>
      <c r="F4226" s="2" t="s">
        <v>45</v>
      </c>
      <c r="G4226" s="2" t="s">
        <v>46</v>
      </c>
      <c r="H4226" s="2" t="s">
        <v>47</v>
      </c>
      <c r="I4226" s="2" t="s">
        <v>22349</v>
      </c>
      <c r="J4226" s="2" t="s">
        <v>22350</v>
      </c>
      <c r="K4226" s="2" t="s">
        <v>121</v>
      </c>
      <c r="L4226" s="2" t="s">
        <v>745</v>
      </c>
      <c r="M4226" s="2" t="s">
        <v>746</v>
      </c>
      <c r="N4226" s="2" t="s">
        <v>22351</v>
      </c>
      <c r="O4226">
        <v>1</v>
      </c>
      <c r="P4226" s="2" t="s">
        <v>53</v>
      </c>
      <c r="Q4226">
        <v>100</v>
      </c>
      <c r="R4226">
        <v>0</v>
      </c>
      <c r="S4226" s="2" t="s">
        <v>54</v>
      </c>
      <c r="T4226" s="2" t="s">
        <v>55</v>
      </c>
      <c r="U4226" s="2" t="s">
        <v>207</v>
      </c>
      <c r="V4226" s="2"/>
      <c r="W4226">
        <v>85000</v>
      </c>
      <c r="X4226">
        <v>0</v>
      </c>
      <c r="Y4226">
        <v>0</v>
      </c>
      <c r="Z4226">
        <v>85000</v>
      </c>
      <c r="AB4226" s="2" t="s">
        <v>57</v>
      </c>
      <c r="AC4226">
        <v>34000</v>
      </c>
      <c r="AD4226">
        <v>51000</v>
      </c>
      <c r="AE4226">
        <v>155000</v>
      </c>
      <c r="AF4226">
        <v>2325</v>
      </c>
      <c r="AG4226" s="2"/>
      <c r="AH4226" s="2"/>
      <c r="AI4226" s="1"/>
      <c r="AJ4226" s="2"/>
      <c r="AK4226" s="2" t="s">
        <v>67</v>
      </c>
      <c r="AM4226" s="2" t="s">
        <v>59</v>
      </c>
      <c r="AP4226" s="2" t="s">
        <v>60</v>
      </c>
      <c r="AQ4226" s="2" t="s">
        <v>41</v>
      </c>
      <c r="AR4226">
        <v>70000</v>
      </c>
      <c r="AS4226" s="2" t="str">
        <f>_xlfn.IFNA(IF(VLOOKUP(all_resi[[#This Row],[No. Waybill]],settle_reconcile[No. Waybill],1,0)="","Recon","Recon"),"-")</f>
        <v>-</v>
      </c>
      <c r="AT4226" s="2">
        <f>all_resi[[#This Row],[Nilai COD]]-all_resi[[#This Row],[COD Fee]]-all_resi[[#This Row],[Total Biaya Setelah Diskon]]</f>
        <v>101675</v>
      </c>
      <c r="AU4226" s="2" t="str">
        <f>IF(all_resi[[#This Row],[Waktu Terima]]="","",_xlfn.DAYS(all_resi[[#This Row],[Waktu Terima]],all_resi[[#This Row],[Tanggal Pengiriman]]))</f>
        <v/>
      </c>
    </row>
    <row r="4227" spans="1:47" x14ac:dyDescent="0.25">
      <c r="A4227" s="2" t="s">
        <v>22352</v>
      </c>
      <c r="B4227" s="1">
        <v>46211</v>
      </c>
      <c r="C4227" s="2" t="s">
        <v>42</v>
      </c>
      <c r="D4227" s="2" t="s">
        <v>43</v>
      </c>
      <c r="E4227" s="2" t="s">
        <v>44</v>
      </c>
      <c r="F4227" s="2" t="s">
        <v>45</v>
      </c>
      <c r="G4227" s="2" t="s">
        <v>46</v>
      </c>
      <c r="H4227" s="2" t="s">
        <v>47</v>
      </c>
      <c r="I4227" s="2" t="s">
        <v>22353</v>
      </c>
      <c r="J4227" s="2" t="s">
        <v>22354</v>
      </c>
      <c r="K4227" s="2" t="s">
        <v>143</v>
      </c>
      <c r="L4227" s="2" t="s">
        <v>2896</v>
      </c>
      <c r="M4227" s="2" t="s">
        <v>22355</v>
      </c>
      <c r="N4227" s="2" t="s">
        <v>22356</v>
      </c>
      <c r="O4227">
        <v>1</v>
      </c>
      <c r="P4227" s="2" t="s">
        <v>53</v>
      </c>
      <c r="Q4227">
        <v>100</v>
      </c>
      <c r="R4227">
        <v>0</v>
      </c>
      <c r="S4227" s="2" t="s">
        <v>54</v>
      </c>
      <c r="T4227" s="2" t="s">
        <v>55</v>
      </c>
      <c r="U4227" s="2" t="s">
        <v>207</v>
      </c>
      <c r="V4227" s="2"/>
      <c r="W4227">
        <v>25000</v>
      </c>
      <c r="X4227">
        <v>0</v>
      </c>
      <c r="Y4227">
        <v>0</v>
      </c>
      <c r="Z4227">
        <v>25000</v>
      </c>
      <c r="AB4227" s="2" t="s">
        <v>57</v>
      </c>
      <c r="AC4227">
        <v>18000</v>
      </c>
      <c r="AD4227">
        <v>7000</v>
      </c>
      <c r="AE4227">
        <v>95000</v>
      </c>
      <c r="AF4227">
        <v>1425</v>
      </c>
      <c r="AG4227" s="2"/>
      <c r="AH4227" s="2"/>
      <c r="AI4227" s="1"/>
      <c r="AJ4227" s="2"/>
      <c r="AK4227" s="2" t="s">
        <v>67</v>
      </c>
      <c r="AM4227" s="2" t="s">
        <v>59</v>
      </c>
      <c r="AP4227" s="2" t="s">
        <v>60</v>
      </c>
      <c r="AQ4227" s="2" t="s">
        <v>41</v>
      </c>
      <c r="AR4227">
        <v>70000</v>
      </c>
      <c r="AS4227" s="2" t="str">
        <f>_xlfn.IFNA(IF(VLOOKUP(all_resi[[#This Row],[No. Waybill]],settle_reconcile[No. Waybill],1,0)="","Recon","Recon"),"-")</f>
        <v>-</v>
      </c>
      <c r="AT4227" s="2">
        <f>all_resi[[#This Row],[Nilai COD]]-all_resi[[#This Row],[COD Fee]]-all_resi[[#This Row],[Total Biaya Setelah Diskon]]</f>
        <v>86575</v>
      </c>
      <c r="AU4227" s="2" t="str">
        <f>IF(all_resi[[#This Row],[Waktu Terima]]="","",_xlfn.DAYS(all_resi[[#This Row],[Waktu Terima]],all_resi[[#This Row],[Tanggal Pengiriman]]))</f>
        <v/>
      </c>
    </row>
    <row r="4228" spans="1:47" x14ac:dyDescent="0.25">
      <c r="A4228" s="2" t="s">
        <v>22357</v>
      </c>
      <c r="B4228" s="1">
        <v>46211</v>
      </c>
      <c r="C4228" s="2" t="s">
        <v>42</v>
      </c>
      <c r="D4228" s="2" t="s">
        <v>43</v>
      </c>
      <c r="E4228" s="2" t="s">
        <v>44</v>
      </c>
      <c r="F4228" s="2" t="s">
        <v>45</v>
      </c>
      <c r="G4228" s="2" t="s">
        <v>46</v>
      </c>
      <c r="H4228" s="2" t="s">
        <v>47</v>
      </c>
      <c r="I4228" s="2" t="s">
        <v>22358</v>
      </c>
      <c r="J4228" s="2" t="s">
        <v>22359</v>
      </c>
      <c r="K4228" s="2" t="s">
        <v>100</v>
      </c>
      <c r="L4228" s="2" t="s">
        <v>405</v>
      </c>
      <c r="M4228" s="2" t="s">
        <v>1071</v>
      </c>
      <c r="N4228" s="2" t="s">
        <v>22360</v>
      </c>
      <c r="O4228">
        <v>1</v>
      </c>
      <c r="P4228" s="2" t="s">
        <v>53</v>
      </c>
      <c r="Q4228">
        <v>100</v>
      </c>
      <c r="R4228">
        <v>0</v>
      </c>
      <c r="S4228" s="2" t="s">
        <v>54</v>
      </c>
      <c r="T4228" s="2" t="s">
        <v>55</v>
      </c>
      <c r="U4228" s="2" t="s">
        <v>207</v>
      </c>
      <c r="V4228" s="2"/>
      <c r="W4228">
        <v>15000</v>
      </c>
      <c r="X4228">
        <v>0</v>
      </c>
      <c r="Y4228">
        <v>0</v>
      </c>
      <c r="Z4228">
        <v>15000</v>
      </c>
      <c r="AB4228" s="2" t="s">
        <v>57</v>
      </c>
      <c r="AC4228">
        <v>9000</v>
      </c>
      <c r="AD4228">
        <v>6000</v>
      </c>
      <c r="AE4228">
        <v>83500</v>
      </c>
      <c r="AF4228">
        <v>1252.5</v>
      </c>
      <c r="AG4228" s="2"/>
      <c r="AH4228" s="2"/>
      <c r="AI4228" s="1"/>
      <c r="AJ4228" s="2"/>
      <c r="AK4228" s="2" t="s">
        <v>67</v>
      </c>
      <c r="AM4228" s="2" t="s">
        <v>59</v>
      </c>
      <c r="AP4228" s="2" t="s">
        <v>60</v>
      </c>
      <c r="AQ4228" s="2" t="s">
        <v>41</v>
      </c>
      <c r="AR4228">
        <v>68500</v>
      </c>
      <c r="AS4228" s="2" t="str">
        <f>_xlfn.IFNA(IF(VLOOKUP(all_resi[[#This Row],[No. Waybill]],settle_reconcile[No. Waybill],1,0)="","Recon","Recon"),"-")</f>
        <v>-</v>
      </c>
      <c r="AT4228" s="2">
        <f>all_resi[[#This Row],[Nilai COD]]-all_resi[[#This Row],[COD Fee]]-all_resi[[#This Row],[Total Biaya Setelah Diskon]]</f>
        <v>76247.5</v>
      </c>
      <c r="AU4228" s="2" t="str">
        <f>IF(all_resi[[#This Row],[Waktu Terima]]="","",_xlfn.DAYS(all_resi[[#This Row],[Waktu Terima]],all_resi[[#This Row],[Tanggal Pengiriman]]))</f>
        <v/>
      </c>
    </row>
    <row r="4229" spans="1:47" x14ac:dyDescent="0.25">
      <c r="A4229" s="2" t="s">
        <v>22361</v>
      </c>
      <c r="B4229" s="1">
        <v>46211</v>
      </c>
      <c r="C4229" s="2" t="s">
        <v>42</v>
      </c>
      <c r="D4229" s="2" t="s">
        <v>43</v>
      </c>
      <c r="E4229" s="2" t="s">
        <v>44</v>
      </c>
      <c r="F4229" s="2" t="s">
        <v>45</v>
      </c>
      <c r="G4229" s="2" t="s">
        <v>46</v>
      </c>
      <c r="H4229" s="2" t="s">
        <v>47</v>
      </c>
      <c r="I4229" s="2" t="s">
        <v>22362</v>
      </c>
      <c r="J4229" s="2" t="s">
        <v>22363</v>
      </c>
      <c r="K4229" s="2" t="s">
        <v>69</v>
      </c>
      <c r="L4229" s="2" t="s">
        <v>18607</v>
      </c>
      <c r="M4229" s="2" t="s">
        <v>22364</v>
      </c>
      <c r="N4229" s="2" t="s">
        <v>22365</v>
      </c>
      <c r="O4229">
        <v>1</v>
      </c>
      <c r="P4229" s="2" t="s">
        <v>53</v>
      </c>
      <c r="Q4229">
        <v>100</v>
      </c>
      <c r="R4229">
        <v>0</v>
      </c>
      <c r="S4229" s="2" t="s">
        <v>54</v>
      </c>
      <c r="T4229" s="2" t="s">
        <v>55</v>
      </c>
      <c r="U4229" s="2" t="s">
        <v>207</v>
      </c>
      <c r="V4229" s="2"/>
      <c r="W4229">
        <v>58000</v>
      </c>
      <c r="X4229">
        <v>0</v>
      </c>
      <c r="Y4229">
        <v>0</v>
      </c>
      <c r="Z4229">
        <v>58000</v>
      </c>
      <c r="AB4229" s="2" t="s">
        <v>57</v>
      </c>
      <c r="AC4229">
        <v>23200</v>
      </c>
      <c r="AD4229">
        <v>34800</v>
      </c>
      <c r="AE4229">
        <v>128000</v>
      </c>
      <c r="AF4229">
        <v>1920</v>
      </c>
      <c r="AG4229" s="2"/>
      <c r="AH4229" s="2"/>
      <c r="AI4229" s="1"/>
      <c r="AJ4229" s="2"/>
      <c r="AK4229" s="2" t="s">
        <v>67</v>
      </c>
      <c r="AM4229" s="2" t="s">
        <v>59</v>
      </c>
      <c r="AP4229" s="2" t="s">
        <v>60</v>
      </c>
      <c r="AQ4229" s="2" t="s">
        <v>41</v>
      </c>
      <c r="AR4229">
        <v>70000</v>
      </c>
      <c r="AS4229" s="2" t="str">
        <f>_xlfn.IFNA(IF(VLOOKUP(all_resi[[#This Row],[No. Waybill]],settle_reconcile[No. Waybill],1,0)="","Recon","Recon"),"-")</f>
        <v>-</v>
      </c>
      <c r="AT4229" s="2">
        <f>all_resi[[#This Row],[Nilai COD]]-all_resi[[#This Row],[COD Fee]]-all_resi[[#This Row],[Total Biaya Setelah Diskon]]</f>
        <v>91280</v>
      </c>
      <c r="AU4229" s="2" t="str">
        <f>IF(all_resi[[#This Row],[Waktu Terima]]="","",_xlfn.DAYS(all_resi[[#This Row],[Waktu Terima]],all_resi[[#This Row],[Tanggal Pengiriman]]))</f>
        <v/>
      </c>
    </row>
    <row r="4230" spans="1:47" x14ac:dyDescent="0.25">
      <c r="A4230" s="2" t="s">
        <v>22366</v>
      </c>
      <c r="B4230" s="1">
        <v>46211</v>
      </c>
      <c r="C4230" s="2" t="s">
        <v>42</v>
      </c>
      <c r="D4230" s="2" t="s">
        <v>43</v>
      </c>
      <c r="E4230" s="2" t="s">
        <v>44</v>
      </c>
      <c r="F4230" s="2" t="s">
        <v>45</v>
      </c>
      <c r="G4230" s="2" t="s">
        <v>46</v>
      </c>
      <c r="H4230" s="2" t="s">
        <v>47</v>
      </c>
      <c r="I4230" s="2" t="s">
        <v>22367</v>
      </c>
      <c r="J4230" s="2" t="s">
        <v>22368</v>
      </c>
      <c r="K4230" s="2" t="s">
        <v>132</v>
      </c>
      <c r="L4230" s="2" t="s">
        <v>2600</v>
      </c>
      <c r="M4230" s="2" t="s">
        <v>22369</v>
      </c>
      <c r="N4230" s="2" t="s">
        <v>22370</v>
      </c>
      <c r="O4230">
        <v>1</v>
      </c>
      <c r="P4230" s="2" t="s">
        <v>53</v>
      </c>
      <c r="Q4230">
        <v>100</v>
      </c>
      <c r="R4230">
        <v>0</v>
      </c>
      <c r="S4230" s="2" t="s">
        <v>54</v>
      </c>
      <c r="T4230" s="2" t="s">
        <v>55</v>
      </c>
      <c r="U4230" s="2" t="s">
        <v>1301</v>
      </c>
      <c r="V4230" s="2"/>
      <c r="W4230">
        <v>37000</v>
      </c>
      <c r="X4230">
        <v>0</v>
      </c>
      <c r="Y4230">
        <v>0</v>
      </c>
      <c r="Z4230">
        <v>37000</v>
      </c>
      <c r="AB4230" s="2" t="s">
        <v>57</v>
      </c>
      <c r="AC4230">
        <v>14800</v>
      </c>
      <c r="AD4230">
        <v>22200</v>
      </c>
      <c r="AE4230">
        <v>152000</v>
      </c>
      <c r="AF4230">
        <v>2280</v>
      </c>
      <c r="AG4230" s="2"/>
      <c r="AH4230" s="2"/>
      <c r="AI4230" s="1"/>
      <c r="AJ4230" s="2"/>
      <c r="AK4230" s="2" t="s">
        <v>67</v>
      </c>
      <c r="AM4230" s="2" t="s">
        <v>59</v>
      </c>
      <c r="AP4230" s="2" t="s">
        <v>60</v>
      </c>
      <c r="AQ4230" s="2" t="s">
        <v>41</v>
      </c>
      <c r="AR4230">
        <v>115000</v>
      </c>
      <c r="AS4230" s="2" t="str">
        <f>_xlfn.IFNA(IF(VLOOKUP(all_resi[[#This Row],[No. Waybill]],settle_reconcile[No. Waybill],1,0)="","Recon","Recon"),"-")</f>
        <v>-</v>
      </c>
      <c r="AT4230" s="2">
        <f>all_resi[[#This Row],[Nilai COD]]-all_resi[[#This Row],[COD Fee]]-all_resi[[#This Row],[Total Biaya Setelah Diskon]]</f>
        <v>127520</v>
      </c>
      <c r="AU4230" s="2" t="str">
        <f>IF(all_resi[[#This Row],[Waktu Terima]]="","",_xlfn.DAYS(all_resi[[#This Row],[Waktu Terima]],all_resi[[#This Row],[Tanggal Pengiriman]]))</f>
        <v/>
      </c>
    </row>
    <row r="4231" spans="1:47" x14ac:dyDescent="0.25">
      <c r="A4231" s="2" t="s">
        <v>22371</v>
      </c>
      <c r="B4231" s="1">
        <v>46211</v>
      </c>
      <c r="C4231" s="2" t="s">
        <v>42</v>
      </c>
      <c r="D4231" s="2" t="s">
        <v>43</v>
      </c>
      <c r="E4231" s="2" t="s">
        <v>44</v>
      </c>
      <c r="F4231" s="2" t="s">
        <v>45</v>
      </c>
      <c r="G4231" s="2" t="s">
        <v>46</v>
      </c>
      <c r="H4231" s="2" t="s">
        <v>47</v>
      </c>
      <c r="I4231" s="2" t="s">
        <v>22372</v>
      </c>
      <c r="J4231" s="2" t="s">
        <v>22373</v>
      </c>
      <c r="K4231" s="2" t="s">
        <v>156</v>
      </c>
      <c r="L4231" s="2" t="s">
        <v>946</v>
      </c>
      <c r="M4231" s="2" t="s">
        <v>8889</v>
      </c>
      <c r="N4231" s="2" t="s">
        <v>22374</v>
      </c>
      <c r="O4231">
        <v>1</v>
      </c>
      <c r="P4231" s="2" t="s">
        <v>53</v>
      </c>
      <c r="Q4231">
        <v>100</v>
      </c>
      <c r="R4231">
        <v>0</v>
      </c>
      <c r="S4231" s="2" t="s">
        <v>54</v>
      </c>
      <c r="T4231" s="2" t="s">
        <v>55</v>
      </c>
      <c r="U4231" s="2" t="s">
        <v>207</v>
      </c>
      <c r="V4231" s="2"/>
      <c r="W4231">
        <v>78000</v>
      </c>
      <c r="X4231">
        <v>0</v>
      </c>
      <c r="Y4231">
        <v>0</v>
      </c>
      <c r="Z4231">
        <v>78000</v>
      </c>
      <c r="AB4231" s="2" t="s">
        <v>57</v>
      </c>
      <c r="AC4231">
        <v>31200</v>
      </c>
      <c r="AD4231">
        <v>46800</v>
      </c>
      <c r="AE4231">
        <v>148000</v>
      </c>
      <c r="AF4231">
        <v>2220</v>
      </c>
      <c r="AG4231" s="2"/>
      <c r="AH4231" s="2"/>
      <c r="AI4231" s="1"/>
      <c r="AJ4231" s="2"/>
      <c r="AK4231" s="2" t="s">
        <v>67</v>
      </c>
      <c r="AM4231" s="2" t="s">
        <v>59</v>
      </c>
      <c r="AP4231" s="2" t="s">
        <v>60</v>
      </c>
      <c r="AQ4231" s="2" t="s">
        <v>41</v>
      </c>
      <c r="AR4231">
        <v>70000</v>
      </c>
      <c r="AS4231" s="2" t="str">
        <f>_xlfn.IFNA(IF(VLOOKUP(all_resi[[#This Row],[No. Waybill]],settle_reconcile[No. Waybill],1,0)="","Recon","Recon"),"-")</f>
        <v>-</v>
      </c>
      <c r="AT4231" s="2">
        <f>all_resi[[#This Row],[Nilai COD]]-all_resi[[#This Row],[COD Fee]]-all_resi[[#This Row],[Total Biaya Setelah Diskon]]</f>
        <v>98980</v>
      </c>
      <c r="AU4231" s="2" t="str">
        <f>IF(all_resi[[#This Row],[Waktu Terima]]="","",_xlfn.DAYS(all_resi[[#This Row],[Waktu Terima]],all_resi[[#This Row],[Tanggal Pengiriman]]))</f>
        <v/>
      </c>
    </row>
    <row r="4232" spans="1:47" x14ac:dyDescent="0.25">
      <c r="A4232" s="2" t="s">
        <v>22375</v>
      </c>
      <c r="B4232" s="1">
        <v>46211</v>
      </c>
      <c r="C4232" s="2" t="s">
        <v>42</v>
      </c>
      <c r="D4232" s="2" t="s">
        <v>43</v>
      </c>
      <c r="E4232" s="2" t="s">
        <v>44</v>
      </c>
      <c r="F4232" s="2" t="s">
        <v>45</v>
      </c>
      <c r="G4232" s="2" t="s">
        <v>46</v>
      </c>
      <c r="H4232" s="2" t="s">
        <v>47</v>
      </c>
      <c r="I4232" s="2" t="s">
        <v>22376</v>
      </c>
      <c r="J4232" s="2" t="s">
        <v>22377</v>
      </c>
      <c r="K4232" s="2" t="s">
        <v>171</v>
      </c>
      <c r="L4232" s="2" t="s">
        <v>172</v>
      </c>
      <c r="M4232" s="2" t="s">
        <v>654</v>
      </c>
      <c r="N4232" s="2" t="s">
        <v>22378</v>
      </c>
      <c r="O4232">
        <v>1</v>
      </c>
      <c r="P4232" s="2" t="s">
        <v>53</v>
      </c>
      <c r="Q4232">
        <v>100</v>
      </c>
      <c r="R4232">
        <v>0</v>
      </c>
      <c r="S4232" s="2" t="s">
        <v>54</v>
      </c>
      <c r="T4232" s="2" t="s">
        <v>55</v>
      </c>
      <c r="U4232" s="2" t="s">
        <v>207</v>
      </c>
      <c r="V4232" s="2"/>
      <c r="W4232">
        <v>30000</v>
      </c>
      <c r="X4232">
        <v>0</v>
      </c>
      <c r="Y4232">
        <v>0</v>
      </c>
      <c r="Z4232">
        <v>30000</v>
      </c>
      <c r="AB4232" s="2" t="s">
        <v>57</v>
      </c>
      <c r="AC4232">
        <v>12000</v>
      </c>
      <c r="AD4232">
        <v>18000</v>
      </c>
      <c r="AE4232">
        <v>97000</v>
      </c>
      <c r="AF4232">
        <v>1455</v>
      </c>
      <c r="AG4232" s="2"/>
      <c r="AH4232" s="2"/>
      <c r="AI4232" s="1"/>
      <c r="AJ4232" s="2"/>
      <c r="AK4232" s="2" t="s">
        <v>67</v>
      </c>
      <c r="AM4232" s="2" t="s">
        <v>59</v>
      </c>
      <c r="AP4232" s="2" t="s">
        <v>60</v>
      </c>
      <c r="AQ4232" s="2" t="s">
        <v>41</v>
      </c>
      <c r="AR4232">
        <v>67000</v>
      </c>
      <c r="AS4232" s="2" t="str">
        <f>_xlfn.IFNA(IF(VLOOKUP(all_resi[[#This Row],[No. Waybill]],settle_reconcile[No. Waybill],1,0)="","Recon","Recon"),"-")</f>
        <v>-</v>
      </c>
      <c r="AT4232" s="2">
        <f>all_resi[[#This Row],[Nilai COD]]-all_resi[[#This Row],[COD Fee]]-all_resi[[#This Row],[Total Biaya Setelah Diskon]]</f>
        <v>77545</v>
      </c>
      <c r="AU4232" s="2" t="str">
        <f>IF(all_resi[[#This Row],[Waktu Terima]]="","",_xlfn.DAYS(all_resi[[#This Row],[Waktu Terima]],all_resi[[#This Row],[Tanggal Pengiriman]]))</f>
        <v/>
      </c>
    </row>
    <row r="4233" spans="1:47" x14ac:dyDescent="0.25">
      <c r="A4233" s="2" t="s">
        <v>22379</v>
      </c>
      <c r="B4233" s="1">
        <v>46211</v>
      </c>
      <c r="C4233" s="2" t="s">
        <v>42</v>
      </c>
      <c r="D4233" s="2" t="s">
        <v>43</v>
      </c>
      <c r="E4233" s="2" t="s">
        <v>44</v>
      </c>
      <c r="F4233" s="2" t="s">
        <v>45</v>
      </c>
      <c r="G4233" s="2" t="s">
        <v>46</v>
      </c>
      <c r="H4233" s="2" t="s">
        <v>47</v>
      </c>
      <c r="I4233" s="2" t="s">
        <v>22380</v>
      </c>
      <c r="J4233" s="2" t="s">
        <v>22381</v>
      </c>
      <c r="K4233" s="2" t="s">
        <v>121</v>
      </c>
      <c r="L4233" s="2" t="s">
        <v>122</v>
      </c>
      <c r="M4233" s="2" t="s">
        <v>10741</v>
      </c>
      <c r="N4233" s="2" t="s">
        <v>22382</v>
      </c>
      <c r="O4233">
        <v>1</v>
      </c>
      <c r="P4233" s="2" t="s">
        <v>53</v>
      </c>
      <c r="Q4233">
        <v>100</v>
      </c>
      <c r="R4233">
        <v>0</v>
      </c>
      <c r="S4233" s="2" t="s">
        <v>54</v>
      </c>
      <c r="T4233" s="2" t="s">
        <v>55</v>
      </c>
      <c r="U4233" s="2" t="s">
        <v>1301</v>
      </c>
      <c r="V4233" s="2"/>
      <c r="W4233">
        <v>85000</v>
      </c>
      <c r="X4233">
        <v>0</v>
      </c>
      <c r="Y4233">
        <v>0</v>
      </c>
      <c r="Z4233">
        <v>85000</v>
      </c>
      <c r="AB4233" s="2" t="s">
        <v>57</v>
      </c>
      <c r="AC4233">
        <v>34000</v>
      </c>
      <c r="AD4233">
        <v>51000</v>
      </c>
      <c r="AE4233">
        <v>200000</v>
      </c>
      <c r="AF4233">
        <v>3000</v>
      </c>
      <c r="AG4233" s="2"/>
      <c r="AH4233" s="2"/>
      <c r="AI4233" s="1"/>
      <c r="AJ4233" s="2"/>
      <c r="AK4233" s="2" t="s">
        <v>67</v>
      </c>
      <c r="AM4233" s="2" t="s">
        <v>59</v>
      </c>
      <c r="AP4233" s="2" t="s">
        <v>60</v>
      </c>
      <c r="AQ4233" s="2" t="s">
        <v>41</v>
      </c>
      <c r="AR4233">
        <v>115000</v>
      </c>
      <c r="AS4233" s="2" t="str">
        <f>_xlfn.IFNA(IF(VLOOKUP(all_resi[[#This Row],[No. Waybill]],settle_reconcile[No. Waybill],1,0)="","Recon","Recon"),"-")</f>
        <v>-</v>
      </c>
      <c r="AT4233" s="2">
        <f>all_resi[[#This Row],[Nilai COD]]-all_resi[[#This Row],[COD Fee]]-all_resi[[#This Row],[Total Biaya Setelah Diskon]]</f>
        <v>146000</v>
      </c>
      <c r="AU4233" s="2" t="str">
        <f>IF(all_resi[[#This Row],[Waktu Terima]]="","",_xlfn.DAYS(all_resi[[#This Row],[Waktu Terima]],all_resi[[#This Row],[Tanggal Pengiriman]]))</f>
        <v/>
      </c>
    </row>
    <row r="4234" spans="1:47" x14ac:dyDescent="0.25">
      <c r="A4234" s="2" t="s">
        <v>22383</v>
      </c>
      <c r="B4234" s="1">
        <v>46211</v>
      </c>
      <c r="C4234" s="2" t="s">
        <v>42</v>
      </c>
      <c r="D4234" s="2" t="s">
        <v>43</v>
      </c>
      <c r="E4234" s="2" t="s">
        <v>44</v>
      </c>
      <c r="F4234" s="2" t="s">
        <v>45</v>
      </c>
      <c r="G4234" s="2" t="s">
        <v>46</v>
      </c>
      <c r="H4234" s="2" t="s">
        <v>80</v>
      </c>
      <c r="I4234" s="2" t="s">
        <v>22384</v>
      </c>
      <c r="J4234" s="2" t="s">
        <v>22385</v>
      </c>
      <c r="K4234" s="2" t="s">
        <v>116</v>
      </c>
      <c r="L4234" s="2" t="s">
        <v>2163</v>
      </c>
      <c r="M4234" s="2" t="s">
        <v>22386</v>
      </c>
      <c r="N4234" s="2" t="s">
        <v>22387</v>
      </c>
      <c r="O4234">
        <v>1</v>
      </c>
      <c r="P4234" s="2" t="s">
        <v>53</v>
      </c>
      <c r="Q4234">
        <v>100</v>
      </c>
      <c r="R4234">
        <v>0</v>
      </c>
      <c r="S4234" s="2" t="s">
        <v>54</v>
      </c>
      <c r="T4234" s="2" t="s">
        <v>55</v>
      </c>
      <c r="U4234" s="2" t="s">
        <v>19314</v>
      </c>
      <c r="V4234" s="2"/>
      <c r="W4234">
        <v>15000</v>
      </c>
      <c r="X4234">
        <v>0</v>
      </c>
      <c r="Y4234">
        <v>0</v>
      </c>
      <c r="Z4234">
        <v>15000</v>
      </c>
      <c r="AB4234" s="2" t="s">
        <v>57</v>
      </c>
      <c r="AC4234">
        <v>9000</v>
      </c>
      <c r="AD4234">
        <v>6000</v>
      </c>
      <c r="AE4234">
        <v>92000</v>
      </c>
      <c r="AF4234">
        <v>1380</v>
      </c>
      <c r="AG4234" s="2"/>
      <c r="AH4234" s="2"/>
      <c r="AI4234" s="1"/>
      <c r="AJ4234" s="2" t="s">
        <v>87</v>
      </c>
      <c r="AK4234" s="2" t="s">
        <v>67</v>
      </c>
      <c r="AM4234" s="2" t="s">
        <v>59</v>
      </c>
      <c r="AP4234" s="2" t="s">
        <v>60</v>
      </c>
      <c r="AQ4234" s="2" t="s">
        <v>41</v>
      </c>
      <c r="AR4234">
        <v>77000</v>
      </c>
      <c r="AS4234" s="2" t="str">
        <f>_xlfn.IFNA(IF(VLOOKUP(all_resi[[#This Row],[No. Waybill]],settle_reconcile[No. Waybill],1,0)="","Recon","Recon"),"-")</f>
        <v>-</v>
      </c>
      <c r="AT4234" s="2">
        <f>all_resi[[#This Row],[Nilai COD]]-all_resi[[#This Row],[COD Fee]]-all_resi[[#This Row],[Total Biaya Setelah Diskon]]</f>
        <v>84620</v>
      </c>
      <c r="AU4234" s="2" t="str">
        <f>IF(all_resi[[#This Row],[Waktu Terima]]="","",_xlfn.DAYS(all_resi[[#This Row],[Waktu Terima]],all_resi[[#This Row],[Tanggal Pengiriman]]))</f>
        <v/>
      </c>
    </row>
    <row r="4235" spans="1:47" x14ac:dyDescent="0.25">
      <c r="A4235" s="2" t="s">
        <v>22388</v>
      </c>
      <c r="B4235" s="1">
        <v>46211</v>
      </c>
      <c r="C4235" s="2" t="s">
        <v>42</v>
      </c>
      <c r="D4235" s="2" t="s">
        <v>43</v>
      </c>
      <c r="E4235" s="2" t="s">
        <v>44</v>
      </c>
      <c r="F4235" s="2" t="s">
        <v>45</v>
      </c>
      <c r="G4235" s="2" t="s">
        <v>46</v>
      </c>
      <c r="H4235" s="2" t="s">
        <v>47</v>
      </c>
      <c r="I4235" s="2" t="s">
        <v>22389</v>
      </c>
      <c r="J4235" s="2" t="s">
        <v>22390</v>
      </c>
      <c r="K4235" s="2" t="s">
        <v>132</v>
      </c>
      <c r="L4235" s="2" t="s">
        <v>2410</v>
      </c>
      <c r="M4235" s="2" t="s">
        <v>2411</v>
      </c>
      <c r="N4235" s="2" t="s">
        <v>22391</v>
      </c>
      <c r="O4235">
        <v>1</v>
      </c>
      <c r="P4235" s="2" t="s">
        <v>53</v>
      </c>
      <c r="Q4235">
        <v>100</v>
      </c>
      <c r="R4235">
        <v>0</v>
      </c>
      <c r="S4235" s="2" t="s">
        <v>54</v>
      </c>
      <c r="T4235" s="2" t="s">
        <v>55</v>
      </c>
      <c r="U4235" s="2" t="s">
        <v>1301</v>
      </c>
      <c r="V4235" s="2"/>
      <c r="W4235">
        <v>45000</v>
      </c>
      <c r="X4235">
        <v>0</v>
      </c>
      <c r="Y4235">
        <v>0</v>
      </c>
      <c r="Z4235">
        <v>45000</v>
      </c>
      <c r="AB4235" s="2" t="s">
        <v>57</v>
      </c>
      <c r="AC4235">
        <v>18000</v>
      </c>
      <c r="AD4235">
        <v>27000</v>
      </c>
      <c r="AE4235">
        <v>160000</v>
      </c>
      <c r="AF4235">
        <v>2400</v>
      </c>
      <c r="AG4235" s="2"/>
      <c r="AH4235" s="2"/>
      <c r="AI4235" s="1"/>
      <c r="AJ4235" s="2"/>
      <c r="AK4235" s="2" t="s">
        <v>67</v>
      </c>
      <c r="AM4235" s="2" t="s">
        <v>59</v>
      </c>
      <c r="AP4235" s="2" t="s">
        <v>60</v>
      </c>
      <c r="AQ4235" s="2" t="s">
        <v>41</v>
      </c>
      <c r="AR4235">
        <v>115000</v>
      </c>
      <c r="AS4235" s="2" t="str">
        <f>_xlfn.IFNA(IF(VLOOKUP(all_resi[[#This Row],[No. Waybill]],settle_reconcile[No. Waybill],1,0)="","Recon","Recon"),"-")</f>
        <v>-</v>
      </c>
      <c r="AT4235" s="2">
        <f>all_resi[[#This Row],[Nilai COD]]-all_resi[[#This Row],[COD Fee]]-all_resi[[#This Row],[Total Biaya Setelah Diskon]]</f>
        <v>130600</v>
      </c>
      <c r="AU4235" s="2" t="str">
        <f>IF(all_resi[[#This Row],[Waktu Terima]]="","",_xlfn.DAYS(all_resi[[#This Row],[Waktu Terima]],all_resi[[#This Row],[Tanggal Pengiriman]]))</f>
        <v/>
      </c>
    </row>
    <row r="4236" spans="1:47" x14ac:dyDescent="0.25">
      <c r="A4236" s="2" t="s">
        <v>22392</v>
      </c>
      <c r="B4236" s="1">
        <v>46211</v>
      </c>
      <c r="C4236" s="2" t="s">
        <v>42</v>
      </c>
      <c r="D4236" s="2" t="s">
        <v>43</v>
      </c>
      <c r="E4236" s="2" t="s">
        <v>44</v>
      </c>
      <c r="F4236" s="2" t="s">
        <v>45</v>
      </c>
      <c r="G4236" s="2" t="s">
        <v>46</v>
      </c>
      <c r="H4236" s="2" t="s">
        <v>47</v>
      </c>
      <c r="I4236" s="2" t="s">
        <v>22393</v>
      </c>
      <c r="J4236" s="2" t="s">
        <v>22394</v>
      </c>
      <c r="K4236" s="2" t="s">
        <v>69</v>
      </c>
      <c r="L4236" s="2" t="s">
        <v>467</v>
      </c>
      <c r="M4236" s="2" t="s">
        <v>4722</v>
      </c>
      <c r="N4236" s="2" t="s">
        <v>22395</v>
      </c>
      <c r="O4236">
        <v>1</v>
      </c>
      <c r="P4236" s="2" t="s">
        <v>53</v>
      </c>
      <c r="Q4236">
        <v>100</v>
      </c>
      <c r="R4236">
        <v>0</v>
      </c>
      <c r="S4236" s="2" t="s">
        <v>54</v>
      </c>
      <c r="T4236" s="2" t="s">
        <v>55</v>
      </c>
      <c r="U4236" s="2" t="s">
        <v>22396</v>
      </c>
      <c r="V4236" s="2"/>
      <c r="W4236">
        <v>38000</v>
      </c>
      <c r="X4236">
        <v>0</v>
      </c>
      <c r="Y4236">
        <v>0</v>
      </c>
      <c r="Z4236">
        <v>38000</v>
      </c>
      <c r="AB4236" s="2" t="s">
        <v>57</v>
      </c>
      <c r="AC4236">
        <v>15200</v>
      </c>
      <c r="AD4236">
        <v>22800</v>
      </c>
      <c r="AE4236">
        <v>108000</v>
      </c>
      <c r="AF4236">
        <v>1620</v>
      </c>
      <c r="AG4236" s="2"/>
      <c r="AH4236" s="2"/>
      <c r="AI4236" s="1"/>
      <c r="AJ4236" s="2"/>
      <c r="AK4236" s="2" t="s">
        <v>67</v>
      </c>
      <c r="AM4236" s="2" t="s">
        <v>59</v>
      </c>
      <c r="AP4236" s="2" t="s">
        <v>60</v>
      </c>
      <c r="AQ4236" s="2" t="s">
        <v>41</v>
      </c>
      <c r="AR4236">
        <v>70000</v>
      </c>
      <c r="AS4236" s="2" t="str">
        <f>_xlfn.IFNA(IF(VLOOKUP(all_resi[[#This Row],[No. Waybill]],settle_reconcile[No. Waybill],1,0)="","Recon","Recon"),"-")</f>
        <v>-</v>
      </c>
      <c r="AT4236" s="2">
        <f>all_resi[[#This Row],[Nilai COD]]-all_resi[[#This Row],[COD Fee]]-all_resi[[#This Row],[Total Biaya Setelah Diskon]]</f>
        <v>83580</v>
      </c>
      <c r="AU4236" s="2" t="str">
        <f>IF(all_resi[[#This Row],[Waktu Terima]]="","",_xlfn.DAYS(all_resi[[#This Row],[Waktu Terima]],all_resi[[#This Row],[Tanggal Pengiriman]]))</f>
        <v/>
      </c>
    </row>
    <row r="4237" spans="1:47" x14ac:dyDescent="0.25">
      <c r="A4237" s="2" t="s">
        <v>22397</v>
      </c>
      <c r="B4237" s="1">
        <v>46211</v>
      </c>
      <c r="C4237" s="2" t="s">
        <v>42</v>
      </c>
      <c r="D4237" s="2" t="s">
        <v>43</v>
      </c>
      <c r="E4237" s="2" t="s">
        <v>44</v>
      </c>
      <c r="F4237" s="2" t="s">
        <v>45</v>
      </c>
      <c r="G4237" s="2" t="s">
        <v>46</v>
      </c>
      <c r="H4237" s="2" t="s">
        <v>47</v>
      </c>
      <c r="I4237" s="2" t="s">
        <v>22398</v>
      </c>
      <c r="J4237" s="2" t="s">
        <v>22399</v>
      </c>
      <c r="K4237" s="2" t="s">
        <v>156</v>
      </c>
      <c r="L4237" s="2" t="s">
        <v>606</v>
      </c>
      <c r="M4237" s="2" t="s">
        <v>2861</v>
      </c>
      <c r="N4237" s="2" t="s">
        <v>22400</v>
      </c>
      <c r="O4237">
        <v>1</v>
      </c>
      <c r="P4237" s="2" t="s">
        <v>53</v>
      </c>
      <c r="Q4237">
        <v>100</v>
      </c>
      <c r="R4237">
        <v>0</v>
      </c>
      <c r="S4237" s="2" t="s">
        <v>54</v>
      </c>
      <c r="T4237" s="2" t="s">
        <v>55</v>
      </c>
      <c r="U4237" s="2" t="s">
        <v>22401</v>
      </c>
      <c r="V4237" s="2"/>
      <c r="W4237">
        <v>64000</v>
      </c>
      <c r="X4237">
        <v>0</v>
      </c>
      <c r="Y4237">
        <v>0</v>
      </c>
      <c r="Z4237">
        <v>64000</v>
      </c>
      <c r="AB4237" s="2" t="s">
        <v>57</v>
      </c>
      <c r="AC4237">
        <v>25600</v>
      </c>
      <c r="AD4237">
        <v>38400</v>
      </c>
      <c r="AE4237">
        <v>168000</v>
      </c>
      <c r="AF4237">
        <v>2520</v>
      </c>
      <c r="AG4237" s="2"/>
      <c r="AH4237" s="2"/>
      <c r="AI4237" s="1"/>
      <c r="AJ4237" s="2"/>
      <c r="AK4237" s="2" t="s">
        <v>67</v>
      </c>
      <c r="AM4237" s="2" t="s">
        <v>59</v>
      </c>
      <c r="AP4237" s="2" t="s">
        <v>60</v>
      </c>
      <c r="AQ4237" s="2" t="s">
        <v>41</v>
      </c>
      <c r="AR4237">
        <v>104000</v>
      </c>
      <c r="AS4237" s="2" t="str">
        <f>_xlfn.IFNA(IF(VLOOKUP(all_resi[[#This Row],[No. Waybill]],settle_reconcile[No. Waybill],1,0)="","Recon","Recon"),"-")</f>
        <v>-</v>
      </c>
      <c r="AT4237" s="2">
        <f>all_resi[[#This Row],[Nilai COD]]-all_resi[[#This Row],[COD Fee]]-all_resi[[#This Row],[Total Biaya Setelah Diskon]]</f>
        <v>127080</v>
      </c>
      <c r="AU4237" s="2" t="str">
        <f>IF(all_resi[[#This Row],[Waktu Terima]]="","",_xlfn.DAYS(all_resi[[#This Row],[Waktu Terima]],all_resi[[#This Row],[Tanggal Pengiriman]]))</f>
        <v/>
      </c>
    </row>
    <row r="4238" spans="1:47" x14ac:dyDescent="0.25">
      <c r="A4238" s="2" t="s">
        <v>22402</v>
      </c>
      <c r="B4238" s="1">
        <v>46211</v>
      </c>
      <c r="C4238" s="2" t="s">
        <v>42</v>
      </c>
      <c r="D4238" s="2" t="s">
        <v>43</v>
      </c>
      <c r="E4238" s="2" t="s">
        <v>44</v>
      </c>
      <c r="F4238" s="2" t="s">
        <v>45</v>
      </c>
      <c r="G4238" s="2" t="s">
        <v>46</v>
      </c>
      <c r="H4238" s="2" t="s">
        <v>47</v>
      </c>
      <c r="I4238" s="2" t="s">
        <v>22403</v>
      </c>
      <c r="J4238" s="2" t="s">
        <v>22404</v>
      </c>
      <c r="K4238" s="2" t="s">
        <v>69</v>
      </c>
      <c r="L4238" s="2" t="s">
        <v>467</v>
      </c>
      <c r="M4238" s="2" t="s">
        <v>22147</v>
      </c>
      <c r="N4238" s="2" t="s">
        <v>22405</v>
      </c>
      <c r="O4238">
        <v>1</v>
      </c>
      <c r="P4238" s="2" t="s">
        <v>53</v>
      </c>
      <c r="Q4238">
        <v>100</v>
      </c>
      <c r="R4238">
        <v>0</v>
      </c>
      <c r="S4238" s="2" t="s">
        <v>54</v>
      </c>
      <c r="T4238" s="2" t="s">
        <v>55</v>
      </c>
      <c r="U4238" s="2" t="s">
        <v>207</v>
      </c>
      <c r="V4238" s="2"/>
      <c r="W4238">
        <v>38000</v>
      </c>
      <c r="X4238">
        <v>0</v>
      </c>
      <c r="Y4238">
        <v>0</v>
      </c>
      <c r="Z4238">
        <v>38000</v>
      </c>
      <c r="AB4238" s="2" t="s">
        <v>57</v>
      </c>
      <c r="AC4238">
        <v>15200</v>
      </c>
      <c r="AD4238">
        <v>22800</v>
      </c>
      <c r="AE4238">
        <v>95000</v>
      </c>
      <c r="AF4238">
        <v>1425</v>
      </c>
      <c r="AG4238" s="2"/>
      <c r="AH4238" s="2"/>
      <c r="AI4238" s="1"/>
      <c r="AJ4238" s="2"/>
      <c r="AK4238" s="2" t="s">
        <v>67</v>
      </c>
      <c r="AM4238" s="2" t="s">
        <v>59</v>
      </c>
      <c r="AP4238" s="2" t="s">
        <v>60</v>
      </c>
      <c r="AQ4238" s="2" t="s">
        <v>41</v>
      </c>
      <c r="AR4238">
        <v>57000</v>
      </c>
      <c r="AS4238" s="2" t="str">
        <f>_xlfn.IFNA(IF(VLOOKUP(all_resi[[#This Row],[No. Waybill]],settle_reconcile[No. Waybill],1,0)="","Recon","Recon"),"-")</f>
        <v>-</v>
      </c>
      <c r="AT4238" s="2">
        <f>all_resi[[#This Row],[Nilai COD]]-all_resi[[#This Row],[COD Fee]]-all_resi[[#This Row],[Total Biaya Setelah Diskon]]</f>
        <v>70775</v>
      </c>
      <c r="AU4238" s="2" t="str">
        <f>IF(all_resi[[#This Row],[Waktu Terima]]="","",_xlfn.DAYS(all_resi[[#This Row],[Waktu Terima]],all_resi[[#This Row],[Tanggal Pengiriman]]))</f>
        <v/>
      </c>
    </row>
    <row r="4239" spans="1:47" x14ac:dyDescent="0.25">
      <c r="A4239" s="2" t="s">
        <v>22406</v>
      </c>
      <c r="B4239" s="1">
        <v>46211</v>
      </c>
      <c r="C4239" s="2" t="s">
        <v>42</v>
      </c>
      <c r="D4239" s="2" t="s">
        <v>43</v>
      </c>
      <c r="E4239" s="2" t="s">
        <v>44</v>
      </c>
      <c r="F4239" s="2" t="s">
        <v>45</v>
      </c>
      <c r="G4239" s="2" t="s">
        <v>46</v>
      </c>
      <c r="H4239" s="2" t="s">
        <v>47</v>
      </c>
      <c r="I4239" s="2" t="s">
        <v>22407</v>
      </c>
      <c r="J4239" s="2" t="s">
        <v>22408</v>
      </c>
      <c r="K4239" s="2" t="s">
        <v>156</v>
      </c>
      <c r="L4239" s="2" t="s">
        <v>606</v>
      </c>
      <c r="M4239" s="2" t="s">
        <v>1590</v>
      </c>
      <c r="N4239" s="2" t="s">
        <v>22409</v>
      </c>
      <c r="O4239">
        <v>1</v>
      </c>
      <c r="P4239" s="2" t="s">
        <v>53</v>
      </c>
      <c r="Q4239">
        <v>100</v>
      </c>
      <c r="R4239">
        <v>0</v>
      </c>
      <c r="S4239" s="2" t="s">
        <v>54</v>
      </c>
      <c r="T4239" s="2" t="s">
        <v>55</v>
      </c>
      <c r="U4239" s="2" t="s">
        <v>1838</v>
      </c>
      <c r="V4239" s="2"/>
      <c r="W4239">
        <v>64000</v>
      </c>
      <c r="X4239">
        <v>0</v>
      </c>
      <c r="Y4239">
        <v>0</v>
      </c>
      <c r="Z4239">
        <v>64000</v>
      </c>
      <c r="AB4239" s="2" t="s">
        <v>57</v>
      </c>
      <c r="AC4239">
        <v>25600</v>
      </c>
      <c r="AD4239">
        <v>38400</v>
      </c>
      <c r="AE4239">
        <v>168000</v>
      </c>
      <c r="AF4239">
        <v>2520</v>
      </c>
      <c r="AG4239" s="2"/>
      <c r="AH4239" s="2"/>
      <c r="AI4239" s="1"/>
      <c r="AJ4239" s="2"/>
      <c r="AK4239" s="2" t="s">
        <v>67</v>
      </c>
      <c r="AM4239" s="2" t="s">
        <v>59</v>
      </c>
      <c r="AP4239" s="2" t="s">
        <v>60</v>
      </c>
      <c r="AQ4239" s="2" t="s">
        <v>41</v>
      </c>
      <c r="AR4239">
        <v>104000</v>
      </c>
      <c r="AS4239" s="2" t="str">
        <f>_xlfn.IFNA(IF(VLOOKUP(all_resi[[#This Row],[No. Waybill]],settle_reconcile[No. Waybill],1,0)="","Recon","Recon"),"-")</f>
        <v>-</v>
      </c>
      <c r="AT4239" s="2">
        <f>all_resi[[#This Row],[Nilai COD]]-all_resi[[#This Row],[COD Fee]]-all_resi[[#This Row],[Total Biaya Setelah Diskon]]</f>
        <v>127080</v>
      </c>
      <c r="AU4239" s="2" t="str">
        <f>IF(all_resi[[#This Row],[Waktu Terima]]="","",_xlfn.DAYS(all_resi[[#This Row],[Waktu Terima]],all_resi[[#This Row],[Tanggal Pengiriman]]))</f>
        <v/>
      </c>
    </row>
    <row r="4240" spans="1:47" x14ac:dyDescent="0.25">
      <c r="A4240" s="2" t="s">
        <v>22410</v>
      </c>
      <c r="B4240" s="1">
        <v>46211</v>
      </c>
      <c r="C4240" s="2" t="s">
        <v>42</v>
      </c>
      <c r="D4240" s="2" t="s">
        <v>43</v>
      </c>
      <c r="E4240" s="2" t="s">
        <v>44</v>
      </c>
      <c r="F4240" s="2" t="s">
        <v>45</v>
      </c>
      <c r="G4240" s="2" t="s">
        <v>46</v>
      </c>
      <c r="H4240" s="2" t="s">
        <v>47</v>
      </c>
      <c r="I4240" s="2" t="s">
        <v>17669</v>
      </c>
      <c r="J4240" s="2" t="s">
        <v>22411</v>
      </c>
      <c r="K4240" s="2" t="s">
        <v>177</v>
      </c>
      <c r="L4240" s="2" t="s">
        <v>807</v>
      </c>
      <c r="M4240" s="2" t="s">
        <v>808</v>
      </c>
      <c r="N4240" s="2" t="s">
        <v>22412</v>
      </c>
      <c r="O4240">
        <v>1</v>
      </c>
      <c r="P4240" s="2" t="s">
        <v>53</v>
      </c>
      <c r="Q4240">
        <v>100</v>
      </c>
      <c r="R4240">
        <v>0</v>
      </c>
      <c r="S4240" s="2" t="s">
        <v>54</v>
      </c>
      <c r="T4240" s="2" t="s">
        <v>55</v>
      </c>
      <c r="U4240" s="2" t="s">
        <v>97</v>
      </c>
      <c r="V4240" s="2"/>
      <c r="W4240">
        <v>64000</v>
      </c>
      <c r="X4240">
        <v>0</v>
      </c>
      <c r="Y4240">
        <v>0</v>
      </c>
      <c r="Z4240">
        <v>64000</v>
      </c>
      <c r="AB4240" s="2" t="s">
        <v>57</v>
      </c>
      <c r="AC4240">
        <v>25600</v>
      </c>
      <c r="AD4240">
        <v>38400</v>
      </c>
      <c r="AE4240">
        <v>134000</v>
      </c>
      <c r="AF4240">
        <v>2010</v>
      </c>
      <c r="AG4240" s="2"/>
      <c r="AH4240" s="2"/>
      <c r="AI4240" s="1"/>
      <c r="AJ4240" s="2"/>
      <c r="AK4240" s="2" t="s">
        <v>67</v>
      </c>
      <c r="AM4240" s="2" t="s">
        <v>59</v>
      </c>
      <c r="AP4240" s="2" t="s">
        <v>60</v>
      </c>
      <c r="AQ4240" s="2" t="s">
        <v>41</v>
      </c>
      <c r="AR4240">
        <v>70000</v>
      </c>
      <c r="AS4240" s="2" t="str">
        <f>_xlfn.IFNA(IF(VLOOKUP(all_resi[[#This Row],[No. Waybill]],settle_reconcile[No. Waybill],1,0)="","Recon","Recon"),"-")</f>
        <v>-</v>
      </c>
      <c r="AT4240" s="2">
        <f>all_resi[[#This Row],[Nilai COD]]-all_resi[[#This Row],[COD Fee]]-all_resi[[#This Row],[Total Biaya Setelah Diskon]]</f>
        <v>93590</v>
      </c>
      <c r="AU4240" s="2" t="str">
        <f>IF(all_resi[[#This Row],[Waktu Terima]]="","",_xlfn.DAYS(all_resi[[#This Row],[Waktu Terima]],all_resi[[#This Row],[Tanggal Pengiriman]]))</f>
        <v/>
      </c>
    </row>
    <row r="4241" spans="1:47" x14ac:dyDescent="0.25">
      <c r="A4241" s="2" t="s">
        <v>22413</v>
      </c>
      <c r="B4241" s="1">
        <v>46211</v>
      </c>
      <c r="C4241" s="2" t="s">
        <v>42</v>
      </c>
      <c r="D4241" s="2" t="s">
        <v>43</v>
      </c>
      <c r="E4241" s="2" t="s">
        <v>44</v>
      </c>
      <c r="F4241" s="2" t="s">
        <v>45</v>
      </c>
      <c r="G4241" s="2" t="s">
        <v>46</v>
      </c>
      <c r="H4241" s="2" t="s">
        <v>47</v>
      </c>
      <c r="I4241" s="2" t="s">
        <v>22414</v>
      </c>
      <c r="J4241" s="2" t="s">
        <v>22415</v>
      </c>
      <c r="K4241" s="2" t="s">
        <v>177</v>
      </c>
      <c r="L4241" s="2" t="s">
        <v>807</v>
      </c>
      <c r="M4241" s="2" t="s">
        <v>1836</v>
      </c>
      <c r="N4241" s="2" t="s">
        <v>22416</v>
      </c>
      <c r="O4241">
        <v>1</v>
      </c>
      <c r="P4241" s="2" t="s">
        <v>53</v>
      </c>
      <c r="Q4241">
        <v>100</v>
      </c>
      <c r="R4241">
        <v>0</v>
      </c>
      <c r="S4241" s="2" t="s">
        <v>54</v>
      </c>
      <c r="T4241" s="2" t="s">
        <v>55</v>
      </c>
      <c r="U4241" s="2" t="s">
        <v>207</v>
      </c>
      <c r="V4241" s="2"/>
      <c r="W4241">
        <v>64000</v>
      </c>
      <c r="X4241">
        <v>0</v>
      </c>
      <c r="Y4241">
        <v>0</v>
      </c>
      <c r="Z4241">
        <v>64000</v>
      </c>
      <c r="AB4241" s="2" t="s">
        <v>57</v>
      </c>
      <c r="AC4241">
        <v>25600</v>
      </c>
      <c r="AD4241">
        <v>38400</v>
      </c>
      <c r="AE4241">
        <v>134000</v>
      </c>
      <c r="AF4241">
        <v>2010</v>
      </c>
      <c r="AG4241" s="2"/>
      <c r="AH4241" s="2"/>
      <c r="AI4241" s="1"/>
      <c r="AJ4241" s="2"/>
      <c r="AK4241" s="2" t="s">
        <v>67</v>
      </c>
      <c r="AM4241" s="2" t="s">
        <v>59</v>
      </c>
      <c r="AP4241" s="2" t="s">
        <v>60</v>
      </c>
      <c r="AQ4241" s="2" t="s">
        <v>41</v>
      </c>
      <c r="AR4241">
        <v>70000</v>
      </c>
      <c r="AS4241" s="2" t="str">
        <f>_xlfn.IFNA(IF(VLOOKUP(all_resi[[#This Row],[No. Waybill]],settle_reconcile[No. Waybill],1,0)="","Recon","Recon"),"-")</f>
        <v>-</v>
      </c>
      <c r="AT4241" s="2">
        <f>all_resi[[#This Row],[Nilai COD]]-all_resi[[#This Row],[COD Fee]]-all_resi[[#This Row],[Total Biaya Setelah Diskon]]</f>
        <v>93590</v>
      </c>
      <c r="AU4241" s="2" t="str">
        <f>IF(all_resi[[#This Row],[Waktu Terima]]="","",_xlfn.DAYS(all_resi[[#This Row],[Waktu Terima]],all_resi[[#This Row],[Tanggal Pengiriman]]))</f>
        <v/>
      </c>
    </row>
    <row r="4242" spans="1:47" x14ac:dyDescent="0.25">
      <c r="A4242" s="2" t="s">
        <v>22417</v>
      </c>
      <c r="B4242" s="1">
        <v>46211</v>
      </c>
      <c r="C4242" s="2" t="s">
        <v>42</v>
      </c>
      <c r="D4242" s="2" t="s">
        <v>43</v>
      </c>
      <c r="E4242" s="2" t="s">
        <v>44</v>
      </c>
      <c r="F4242" s="2" t="s">
        <v>45</v>
      </c>
      <c r="G4242" s="2" t="s">
        <v>46</v>
      </c>
      <c r="H4242" s="2" t="s">
        <v>47</v>
      </c>
      <c r="I4242" s="2" t="s">
        <v>22418</v>
      </c>
      <c r="J4242" s="2" t="s">
        <v>22419</v>
      </c>
      <c r="K4242" s="2" t="s">
        <v>171</v>
      </c>
      <c r="L4242" s="2" t="s">
        <v>1453</v>
      </c>
      <c r="M4242" s="2" t="s">
        <v>2276</v>
      </c>
      <c r="N4242" s="2" t="s">
        <v>22420</v>
      </c>
      <c r="O4242">
        <v>1</v>
      </c>
      <c r="P4242" s="2" t="s">
        <v>53</v>
      </c>
      <c r="Q4242">
        <v>100</v>
      </c>
      <c r="R4242">
        <v>0</v>
      </c>
      <c r="S4242" s="2" t="s">
        <v>54</v>
      </c>
      <c r="T4242" s="2" t="s">
        <v>55</v>
      </c>
      <c r="U4242" s="2" t="s">
        <v>207</v>
      </c>
      <c r="V4242" s="2"/>
      <c r="W4242">
        <v>38000</v>
      </c>
      <c r="X4242">
        <v>0</v>
      </c>
      <c r="Y4242">
        <v>0</v>
      </c>
      <c r="Z4242">
        <v>38000</v>
      </c>
      <c r="AB4242" s="2" t="s">
        <v>57</v>
      </c>
      <c r="AC4242">
        <v>15200</v>
      </c>
      <c r="AD4242">
        <v>22800</v>
      </c>
      <c r="AE4242">
        <v>108000</v>
      </c>
      <c r="AF4242">
        <v>1620</v>
      </c>
      <c r="AG4242" s="2"/>
      <c r="AH4242" s="2"/>
      <c r="AI4242" s="1"/>
      <c r="AJ4242" s="2"/>
      <c r="AK4242" s="2" t="s">
        <v>67</v>
      </c>
      <c r="AM4242" s="2" t="s">
        <v>59</v>
      </c>
      <c r="AP4242" s="2" t="s">
        <v>60</v>
      </c>
      <c r="AQ4242" s="2" t="s">
        <v>41</v>
      </c>
      <c r="AR4242">
        <v>70000</v>
      </c>
      <c r="AS4242" s="2" t="str">
        <f>_xlfn.IFNA(IF(VLOOKUP(all_resi[[#This Row],[No. Waybill]],settle_reconcile[No. Waybill],1,0)="","Recon","Recon"),"-")</f>
        <v>-</v>
      </c>
      <c r="AT4242" s="2">
        <f>all_resi[[#This Row],[Nilai COD]]-all_resi[[#This Row],[COD Fee]]-all_resi[[#This Row],[Total Biaya Setelah Diskon]]</f>
        <v>83580</v>
      </c>
      <c r="AU4242" s="2" t="str">
        <f>IF(all_resi[[#This Row],[Waktu Terima]]="","",_xlfn.DAYS(all_resi[[#This Row],[Waktu Terima]],all_resi[[#This Row],[Tanggal Pengiriman]]))</f>
        <v/>
      </c>
    </row>
    <row r="4243" spans="1:47" x14ac:dyDescent="0.25">
      <c r="A4243" s="2" t="s">
        <v>22421</v>
      </c>
      <c r="B4243" s="1">
        <v>46211</v>
      </c>
      <c r="C4243" s="2" t="s">
        <v>42</v>
      </c>
      <c r="D4243" s="2" t="s">
        <v>43</v>
      </c>
      <c r="E4243" s="2" t="s">
        <v>44</v>
      </c>
      <c r="F4243" s="2" t="s">
        <v>45</v>
      </c>
      <c r="G4243" s="2" t="s">
        <v>46</v>
      </c>
      <c r="H4243" s="2" t="s">
        <v>47</v>
      </c>
      <c r="I4243" s="2" t="s">
        <v>22422</v>
      </c>
      <c r="J4243" s="2" t="s">
        <v>22423</v>
      </c>
      <c r="K4243" s="2" t="s">
        <v>156</v>
      </c>
      <c r="L4243" s="2" t="s">
        <v>369</v>
      </c>
      <c r="M4243" s="2" t="s">
        <v>4524</v>
      </c>
      <c r="N4243" s="2" t="s">
        <v>22424</v>
      </c>
      <c r="O4243">
        <v>1</v>
      </c>
      <c r="P4243" s="2" t="s">
        <v>53</v>
      </c>
      <c r="Q4243">
        <v>100</v>
      </c>
      <c r="R4243">
        <v>0</v>
      </c>
      <c r="S4243" s="2" t="s">
        <v>54</v>
      </c>
      <c r="T4243" s="2" t="s">
        <v>55</v>
      </c>
      <c r="U4243" s="2" t="s">
        <v>207</v>
      </c>
      <c r="V4243" s="2"/>
      <c r="W4243">
        <v>80000</v>
      </c>
      <c r="X4243">
        <v>0</v>
      </c>
      <c r="Y4243">
        <v>0</v>
      </c>
      <c r="Z4243">
        <v>80000</v>
      </c>
      <c r="AB4243" s="2" t="s">
        <v>57</v>
      </c>
      <c r="AC4243">
        <v>32000</v>
      </c>
      <c r="AD4243">
        <v>48000</v>
      </c>
      <c r="AE4243">
        <v>150000</v>
      </c>
      <c r="AF4243">
        <v>2250</v>
      </c>
      <c r="AG4243" s="2"/>
      <c r="AH4243" s="2"/>
      <c r="AI4243" s="1"/>
      <c r="AJ4243" s="2"/>
      <c r="AK4243" s="2" t="s">
        <v>67</v>
      </c>
      <c r="AM4243" s="2" t="s">
        <v>59</v>
      </c>
      <c r="AP4243" s="2" t="s">
        <v>60</v>
      </c>
      <c r="AQ4243" s="2" t="s">
        <v>41</v>
      </c>
      <c r="AR4243">
        <v>70000</v>
      </c>
      <c r="AS4243" s="2" t="str">
        <f>_xlfn.IFNA(IF(VLOOKUP(all_resi[[#This Row],[No. Waybill]],settle_reconcile[No. Waybill],1,0)="","Recon","Recon"),"-")</f>
        <v>-</v>
      </c>
      <c r="AT4243" s="2">
        <f>all_resi[[#This Row],[Nilai COD]]-all_resi[[#This Row],[COD Fee]]-all_resi[[#This Row],[Total Biaya Setelah Diskon]]</f>
        <v>99750</v>
      </c>
      <c r="AU4243" s="2" t="str">
        <f>IF(all_resi[[#This Row],[Waktu Terima]]="","",_xlfn.DAYS(all_resi[[#This Row],[Waktu Terima]],all_resi[[#This Row],[Tanggal Pengiriman]]))</f>
        <v/>
      </c>
    </row>
    <row r="4244" spans="1:47" x14ac:dyDescent="0.25">
      <c r="A4244" s="2" t="s">
        <v>22425</v>
      </c>
      <c r="B4244" s="1">
        <v>46211</v>
      </c>
      <c r="C4244" s="2" t="s">
        <v>42</v>
      </c>
      <c r="D4244" s="2" t="s">
        <v>43</v>
      </c>
      <c r="E4244" s="2" t="s">
        <v>44</v>
      </c>
      <c r="F4244" s="2" t="s">
        <v>45</v>
      </c>
      <c r="G4244" s="2" t="s">
        <v>46</v>
      </c>
      <c r="H4244" s="2" t="s">
        <v>47</v>
      </c>
      <c r="I4244" s="2" t="s">
        <v>22426</v>
      </c>
      <c r="J4244" s="2" t="s">
        <v>22427</v>
      </c>
      <c r="K4244" s="2" t="s">
        <v>49</v>
      </c>
      <c r="L4244" s="2" t="s">
        <v>491</v>
      </c>
      <c r="M4244" s="2" t="s">
        <v>22428</v>
      </c>
      <c r="N4244" s="2" t="s">
        <v>22429</v>
      </c>
      <c r="O4244">
        <v>1</v>
      </c>
      <c r="P4244" s="2" t="s">
        <v>53</v>
      </c>
      <c r="Q4244">
        <v>100</v>
      </c>
      <c r="R4244">
        <v>0</v>
      </c>
      <c r="S4244" s="2" t="s">
        <v>54</v>
      </c>
      <c r="T4244" s="2" t="s">
        <v>55</v>
      </c>
      <c r="U4244" s="2" t="s">
        <v>207</v>
      </c>
      <c r="V4244" s="2"/>
      <c r="W4244">
        <v>59000</v>
      </c>
      <c r="X4244">
        <v>0</v>
      </c>
      <c r="Y4244">
        <v>0</v>
      </c>
      <c r="Z4244">
        <v>59000</v>
      </c>
      <c r="AB4244" s="2" t="s">
        <v>57</v>
      </c>
      <c r="AC4244">
        <v>23600</v>
      </c>
      <c r="AD4244">
        <v>35400</v>
      </c>
      <c r="AE4244">
        <v>129000</v>
      </c>
      <c r="AF4244">
        <v>1935</v>
      </c>
      <c r="AG4244" s="2"/>
      <c r="AH4244" s="2"/>
      <c r="AI4244" s="1"/>
      <c r="AJ4244" s="2"/>
      <c r="AK4244" s="2" t="s">
        <v>67</v>
      </c>
      <c r="AM4244" s="2" t="s">
        <v>59</v>
      </c>
      <c r="AP4244" s="2" t="s">
        <v>60</v>
      </c>
      <c r="AQ4244" s="2" t="s">
        <v>41</v>
      </c>
      <c r="AR4244">
        <v>70000</v>
      </c>
      <c r="AS4244" s="2" t="str">
        <f>_xlfn.IFNA(IF(VLOOKUP(all_resi[[#This Row],[No. Waybill]],settle_reconcile[No. Waybill],1,0)="","Recon","Recon"),"-")</f>
        <v>-</v>
      </c>
      <c r="AT4244" s="2">
        <f>all_resi[[#This Row],[Nilai COD]]-all_resi[[#This Row],[COD Fee]]-all_resi[[#This Row],[Total Biaya Setelah Diskon]]</f>
        <v>91665</v>
      </c>
      <c r="AU4244" s="2" t="str">
        <f>IF(all_resi[[#This Row],[Waktu Terima]]="","",_xlfn.DAYS(all_resi[[#This Row],[Waktu Terima]],all_resi[[#This Row],[Tanggal Pengiriman]]))</f>
        <v/>
      </c>
    </row>
    <row r="4245" spans="1:47" x14ac:dyDescent="0.25">
      <c r="A4245" s="2" t="s">
        <v>22430</v>
      </c>
      <c r="B4245" s="1">
        <v>46211</v>
      </c>
      <c r="C4245" s="2" t="s">
        <v>42</v>
      </c>
      <c r="D4245" s="2" t="s">
        <v>43</v>
      </c>
      <c r="E4245" s="2" t="s">
        <v>44</v>
      </c>
      <c r="F4245" s="2" t="s">
        <v>45</v>
      </c>
      <c r="G4245" s="2" t="s">
        <v>46</v>
      </c>
      <c r="H4245" s="2" t="s">
        <v>47</v>
      </c>
      <c r="I4245" s="2" t="s">
        <v>22431</v>
      </c>
      <c r="J4245" s="2" t="s">
        <v>22432</v>
      </c>
      <c r="K4245" s="2" t="s">
        <v>121</v>
      </c>
      <c r="L4245" s="2" t="s">
        <v>232</v>
      </c>
      <c r="M4245" s="2" t="s">
        <v>233</v>
      </c>
      <c r="N4245" s="2" t="s">
        <v>22433</v>
      </c>
      <c r="O4245">
        <v>1</v>
      </c>
      <c r="P4245" s="2" t="s">
        <v>53</v>
      </c>
      <c r="Q4245">
        <v>100</v>
      </c>
      <c r="R4245">
        <v>0</v>
      </c>
      <c r="S4245" s="2" t="s">
        <v>54</v>
      </c>
      <c r="T4245" s="2" t="s">
        <v>55</v>
      </c>
      <c r="U4245" s="2" t="s">
        <v>207</v>
      </c>
      <c r="V4245" s="2"/>
      <c r="W4245">
        <v>108000</v>
      </c>
      <c r="X4245">
        <v>0</v>
      </c>
      <c r="Y4245">
        <v>0</v>
      </c>
      <c r="Z4245">
        <v>108000</v>
      </c>
      <c r="AB4245" s="2" t="s">
        <v>57</v>
      </c>
      <c r="AC4245">
        <v>43200</v>
      </c>
      <c r="AD4245">
        <v>64800</v>
      </c>
      <c r="AE4245">
        <v>178000</v>
      </c>
      <c r="AF4245">
        <v>2670</v>
      </c>
      <c r="AG4245" s="2"/>
      <c r="AH4245" s="2"/>
      <c r="AI4245" s="1"/>
      <c r="AJ4245" s="2"/>
      <c r="AK4245" s="2" t="s">
        <v>67</v>
      </c>
      <c r="AM4245" s="2" t="s">
        <v>59</v>
      </c>
      <c r="AP4245" s="2" t="s">
        <v>60</v>
      </c>
      <c r="AQ4245" s="2" t="s">
        <v>41</v>
      </c>
      <c r="AR4245">
        <v>70000</v>
      </c>
      <c r="AS4245" s="2" t="str">
        <f>_xlfn.IFNA(IF(VLOOKUP(all_resi[[#This Row],[No. Waybill]],settle_reconcile[No. Waybill],1,0)="","Recon","Recon"),"-")</f>
        <v>-</v>
      </c>
      <c r="AT4245" s="2">
        <f>all_resi[[#This Row],[Nilai COD]]-all_resi[[#This Row],[COD Fee]]-all_resi[[#This Row],[Total Biaya Setelah Diskon]]</f>
        <v>110530</v>
      </c>
      <c r="AU4245" s="2" t="str">
        <f>IF(all_resi[[#This Row],[Waktu Terima]]="","",_xlfn.DAYS(all_resi[[#This Row],[Waktu Terima]],all_resi[[#This Row],[Tanggal Pengiriman]]))</f>
        <v/>
      </c>
    </row>
    <row r="4246" spans="1:47" x14ac:dyDescent="0.25">
      <c r="A4246" s="2" t="s">
        <v>22434</v>
      </c>
      <c r="B4246" s="1">
        <v>46211</v>
      </c>
      <c r="C4246" s="2" t="s">
        <v>42</v>
      </c>
      <c r="D4246" s="2" t="s">
        <v>43</v>
      </c>
      <c r="E4246" s="2" t="s">
        <v>44</v>
      </c>
      <c r="F4246" s="2" t="s">
        <v>45</v>
      </c>
      <c r="G4246" s="2" t="s">
        <v>46</v>
      </c>
      <c r="H4246" s="2" t="s">
        <v>47</v>
      </c>
      <c r="I4246" s="2" t="s">
        <v>22435</v>
      </c>
      <c r="J4246" s="2" t="s">
        <v>22436</v>
      </c>
      <c r="K4246" s="2" t="s">
        <v>177</v>
      </c>
      <c r="L4246" s="2" t="s">
        <v>1333</v>
      </c>
      <c r="M4246" s="2" t="s">
        <v>2060</v>
      </c>
      <c r="N4246" s="2" t="s">
        <v>22437</v>
      </c>
      <c r="O4246">
        <v>1</v>
      </c>
      <c r="P4246" s="2" t="s">
        <v>53</v>
      </c>
      <c r="Q4246">
        <v>100</v>
      </c>
      <c r="R4246">
        <v>0</v>
      </c>
      <c r="S4246" s="2" t="s">
        <v>54</v>
      </c>
      <c r="T4246" s="2" t="s">
        <v>55</v>
      </c>
      <c r="U4246" s="2" t="s">
        <v>207</v>
      </c>
      <c r="V4246" s="2"/>
      <c r="W4246">
        <v>87000</v>
      </c>
      <c r="X4246">
        <v>0</v>
      </c>
      <c r="Y4246">
        <v>0</v>
      </c>
      <c r="Z4246">
        <v>87000</v>
      </c>
      <c r="AB4246" s="2" t="s">
        <v>57</v>
      </c>
      <c r="AC4246">
        <v>34800</v>
      </c>
      <c r="AD4246">
        <v>52200</v>
      </c>
      <c r="AE4246">
        <v>157000</v>
      </c>
      <c r="AF4246">
        <v>2355</v>
      </c>
      <c r="AG4246" s="2"/>
      <c r="AH4246" s="2"/>
      <c r="AI4246" s="1"/>
      <c r="AJ4246" s="2"/>
      <c r="AK4246" s="2" t="s">
        <v>67</v>
      </c>
      <c r="AM4246" s="2" t="s">
        <v>59</v>
      </c>
      <c r="AP4246" s="2" t="s">
        <v>60</v>
      </c>
      <c r="AQ4246" s="2" t="s">
        <v>41</v>
      </c>
      <c r="AR4246">
        <v>70000</v>
      </c>
      <c r="AS4246" s="2" t="str">
        <f>_xlfn.IFNA(IF(VLOOKUP(all_resi[[#This Row],[No. Waybill]],settle_reconcile[No. Waybill],1,0)="","Recon","Recon"),"-")</f>
        <v>-</v>
      </c>
      <c r="AT4246" s="2">
        <f>all_resi[[#This Row],[Nilai COD]]-all_resi[[#This Row],[COD Fee]]-all_resi[[#This Row],[Total Biaya Setelah Diskon]]</f>
        <v>102445</v>
      </c>
      <c r="AU4246" s="2" t="str">
        <f>IF(all_resi[[#This Row],[Waktu Terima]]="","",_xlfn.DAYS(all_resi[[#This Row],[Waktu Terima]],all_resi[[#This Row],[Tanggal Pengiriman]]))</f>
        <v/>
      </c>
    </row>
    <row r="4247" spans="1:47" x14ac:dyDescent="0.25">
      <c r="A4247" s="2" t="s">
        <v>22438</v>
      </c>
      <c r="B4247" s="1">
        <v>46211</v>
      </c>
      <c r="C4247" s="2" t="s">
        <v>42</v>
      </c>
      <c r="D4247" s="2" t="s">
        <v>43</v>
      </c>
      <c r="E4247" s="2" t="s">
        <v>44</v>
      </c>
      <c r="F4247" s="2" t="s">
        <v>45</v>
      </c>
      <c r="G4247" s="2" t="s">
        <v>46</v>
      </c>
      <c r="H4247" s="2" t="s">
        <v>47</v>
      </c>
      <c r="I4247" s="2" t="s">
        <v>22439</v>
      </c>
      <c r="J4247" s="2" t="s">
        <v>22440</v>
      </c>
      <c r="K4247" s="2" t="s">
        <v>121</v>
      </c>
      <c r="L4247" s="2" t="s">
        <v>761</v>
      </c>
      <c r="M4247" s="2" t="s">
        <v>15359</v>
      </c>
      <c r="N4247" s="2" t="s">
        <v>22441</v>
      </c>
      <c r="O4247">
        <v>1</v>
      </c>
      <c r="P4247" s="2" t="s">
        <v>53</v>
      </c>
      <c r="Q4247">
        <v>100</v>
      </c>
      <c r="R4247">
        <v>0</v>
      </c>
      <c r="S4247" s="2" t="s">
        <v>54</v>
      </c>
      <c r="T4247" s="2" t="s">
        <v>55</v>
      </c>
      <c r="U4247" s="2" t="s">
        <v>207</v>
      </c>
      <c r="V4247" s="2"/>
      <c r="W4247">
        <v>85000</v>
      </c>
      <c r="X4247">
        <v>0</v>
      </c>
      <c r="Y4247">
        <v>0</v>
      </c>
      <c r="Z4247">
        <v>85000</v>
      </c>
      <c r="AB4247" s="2" t="s">
        <v>57</v>
      </c>
      <c r="AC4247">
        <v>34000</v>
      </c>
      <c r="AD4247">
        <v>51000</v>
      </c>
      <c r="AE4247">
        <v>155000</v>
      </c>
      <c r="AF4247">
        <v>2325</v>
      </c>
      <c r="AG4247" s="2"/>
      <c r="AH4247" s="2"/>
      <c r="AI4247" s="1"/>
      <c r="AJ4247" s="2"/>
      <c r="AK4247" s="2" t="s">
        <v>67</v>
      </c>
      <c r="AM4247" s="2" t="s">
        <v>59</v>
      </c>
      <c r="AP4247" s="2" t="s">
        <v>60</v>
      </c>
      <c r="AQ4247" s="2" t="s">
        <v>41</v>
      </c>
      <c r="AR4247">
        <v>70000</v>
      </c>
      <c r="AS4247" s="2" t="str">
        <f>_xlfn.IFNA(IF(VLOOKUP(all_resi[[#This Row],[No. Waybill]],settle_reconcile[No. Waybill],1,0)="","Recon","Recon"),"-")</f>
        <v>-</v>
      </c>
      <c r="AT4247" s="2">
        <f>all_resi[[#This Row],[Nilai COD]]-all_resi[[#This Row],[COD Fee]]-all_resi[[#This Row],[Total Biaya Setelah Diskon]]</f>
        <v>101675</v>
      </c>
      <c r="AU4247" s="2" t="str">
        <f>IF(all_resi[[#This Row],[Waktu Terima]]="","",_xlfn.DAYS(all_resi[[#This Row],[Waktu Terima]],all_resi[[#This Row],[Tanggal Pengiriman]]))</f>
        <v/>
      </c>
    </row>
    <row r="4248" spans="1:47" x14ac:dyDescent="0.25">
      <c r="A4248" s="2" t="s">
        <v>22442</v>
      </c>
      <c r="B4248" s="1">
        <v>46211</v>
      </c>
      <c r="C4248" s="2" t="s">
        <v>42</v>
      </c>
      <c r="D4248" s="2" t="s">
        <v>43</v>
      </c>
      <c r="E4248" s="2" t="s">
        <v>44</v>
      </c>
      <c r="F4248" s="2" t="s">
        <v>45</v>
      </c>
      <c r="G4248" s="2" t="s">
        <v>46</v>
      </c>
      <c r="H4248" s="2" t="s">
        <v>47</v>
      </c>
      <c r="I4248" s="2" t="s">
        <v>22443</v>
      </c>
      <c r="J4248" s="2" t="s">
        <v>22444</v>
      </c>
      <c r="K4248" s="2" t="s">
        <v>183</v>
      </c>
      <c r="L4248" s="2" t="s">
        <v>337</v>
      </c>
      <c r="M4248" s="2" t="s">
        <v>749</v>
      </c>
      <c r="N4248" s="2" t="s">
        <v>22445</v>
      </c>
      <c r="O4248">
        <v>1</v>
      </c>
      <c r="P4248" s="2" t="s">
        <v>53</v>
      </c>
      <c r="Q4248">
        <v>100</v>
      </c>
      <c r="R4248">
        <v>0</v>
      </c>
      <c r="S4248" s="2" t="s">
        <v>54</v>
      </c>
      <c r="T4248" s="2" t="s">
        <v>55</v>
      </c>
      <c r="U4248" s="2" t="s">
        <v>1301</v>
      </c>
      <c r="V4248" s="2"/>
      <c r="W4248">
        <v>91000</v>
      </c>
      <c r="X4248">
        <v>0</v>
      </c>
      <c r="Y4248">
        <v>0</v>
      </c>
      <c r="Z4248">
        <v>91000</v>
      </c>
      <c r="AB4248" s="2" t="s">
        <v>57</v>
      </c>
      <c r="AC4248">
        <v>36400</v>
      </c>
      <c r="AD4248">
        <v>54600</v>
      </c>
      <c r="AE4248">
        <v>206000</v>
      </c>
      <c r="AF4248">
        <v>3090</v>
      </c>
      <c r="AG4248" s="2"/>
      <c r="AH4248" s="2"/>
      <c r="AI4248" s="1"/>
      <c r="AJ4248" s="2"/>
      <c r="AK4248" s="2" t="s">
        <v>67</v>
      </c>
      <c r="AM4248" s="2" t="s">
        <v>59</v>
      </c>
      <c r="AP4248" s="2" t="s">
        <v>60</v>
      </c>
      <c r="AQ4248" s="2" t="s">
        <v>41</v>
      </c>
      <c r="AR4248">
        <v>115000</v>
      </c>
      <c r="AS4248" s="2" t="str">
        <f>_xlfn.IFNA(IF(VLOOKUP(all_resi[[#This Row],[No. Waybill]],settle_reconcile[No. Waybill],1,0)="","Recon","Recon"),"-")</f>
        <v>-</v>
      </c>
      <c r="AT4248" s="2">
        <f>all_resi[[#This Row],[Nilai COD]]-all_resi[[#This Row],[COD Fee]]-all_resi[[#This Row],[Total Biaya Setelah Diskon]]</f>
        <v>148310</v>
      </c>
      <c r="AU4248" s="2" t="str">
        <f>IF(all_resi[[#This Row],[Waktu Terima]]="","",_xlfn.DAYS(all_resi[[#This Row],[Waktu Terima]],all_resi[[#This Row],[Tanggal Pengiriman]]))</f>
        <v/>
      </c>
    </row>
    <row r="4249" spans="1:47" x14ac:dyDescent="0.25">
      <c r="A4249" s="2" t="s">
        <v>22446</v>
      </c>
      <c r="B4249" s="1">
        <v>46211</v>
      </c>
      <c r="C4249" s="2" t="s">
        <v>42</v>
      </c>
      <c r="D4249" s="2" t="s">
        <v>43</v>
      </c>
      <c r="E4249" s="2" t="s">
        <v>44</v>
      </c>
      <c r="F4249" s="2" t="s">
        <v>45</v>
      </c>
      <c r="G4249" s="2" t="s">
        <v>46</v>
      </c>
      <c r="H4249" s="2" t="s">
        <v>47</v>
      </c>
      <c r="I4249" s="2" t="s">
        <v>22447</v>
      </c>
      <c r="J4249" s="2" t="s">
        <v>22448</v>
      </c>
      <c r="K4249" s="2" t="s">
        <v>171</v>
      </c>
      <c r="L4249" s="2" t="s">
        <v>1453</v>
      </c>
      <c r="M4249" s="2" t="s">
        <v>17558</v>
      </c>
      <c r="N4249" s="2" t="s">
        <v>22449</v>
      </c>
      <c r="O4249">
        <v>1</v>
      </c>
      <c r="P4249" s="2" t="s">
        <v>53</v>
      </c>
      <c r="Q4249">
        <v>100</v>
      </c>
      <c r="R4249">
        <v>0</v>
      </c>
      <c r="S4249" s="2" t="s">
        <v>54</v>
      </c>
      <c r="T4249" s="2" t="s">
        <v>55</v>
      </c>
      <c r="U4249" s="2" t="s">
        <v>207</v>
      </c>
      <c r="V4249" s="2"/>
      <c r="W4249">
        <v>38000</v>
      </c>
      <c r="X4249">
        <v>0</v>
      </c>
      <c r="Y4249">
        <v>0</v>
      </c>
      <c r="Z4249">
        <v>38000</v>
      </c>
      <c r="AB4249" s="2" t="s">
        <v>57</v>
      </c>
      <c r="AC4249">
        <v>15200</v>
      </c>
      <c r="AD4249">
        <v>22800</v>
      </c>
      <c r="AE4249">
        <v>108000</v>
      </c>
      <c r="AF4249">
        <v>1620</v>
      </c>
      <c r="AG4249" s="2"/>
      <c r="AH4249" s="2"/>
      <c r="AI4249" s="1"/>
      <c r="AJ4249" s="2"/>
      <c r="AK4249" s="2" t="s">
        <v>67</v>
      </c>
      <c r="AM4249" s="2" t="s">
        <v>59</v>
      </c>
      <c r="AP4249" s="2" t="s">
        <v>60</v>
      </c>
      <c r="AQ4249" s="2" t="s">
        <v>41</v>
      </c>
      <c r="AR4249">
        <v>70000</v>
      </c>
      <c r="AS4249" s="2" t="str">
        <f>_xlfn.IFNA(IF(VLOOKUP(all_resi[[#This Row],[No. Waybill]],settle_reconcile[No. Waybill],1,0)="","Recon","Recon"),"-")</f>
        <v>-</v>
      </c>
      <c r="AT4249" s="2">
        <f>all_resi[[#This Row],[Nilai COD]]-all_resi[[#This Row],[COD Fee]]-all_resi[[#This Row],[Total Biaya Setelah Diskon]]</f>
        <v>83580</v>
      </c>
      <c r="AU4249" s="2" t="str">
        <f>IF(all_resi[[#This Row],[Waktu Terima]]="","",_xlfn.DAYS(all_resi[[#This Row],[Waktu Terima]],all_resi[[#This Row],[Tanggal Pengiriman]]))</f>
        <v/>
      </c>
    </row>
    <row r="4250" spans="1:47" x14ac:dyDescent="0.25">
      <c r="A4250" s="2" t="s">
        <v>22450</v>
      </c>
      <c r="B4250" s="1">
        <v>46211</v>
      </c>
      <c r="C4250" s="2" t="s">
        <v>42</v>
      </c>
      <c r="D4250" s="2" t="s">
        <v>43</v>
      </c>
      <c r="E4250" s="2" t="s">
        <v>44</v>
      </c>
      <c r="F4250" s="2" t="s">
        <v>45</v>
      </c>
      <c r="G4250" s="2" t="s">
        <v>46</v>
      </c>
      <c r="H4250" s="2" t="s">
        <v>80</v>
      </c>
      <c r="I4250" s="2" t="s">
        <v>22451</v>
      </c>
      <c r="J4250" s="2" t="s">
        <v>22452</v>
      </c>
      <c r="K4250" s="2" t="s">
        <v>183</v>
      </c>
      <c r="L4250" s="2" t="s">
        <v>218</v>
      </c>
      <c r="M4250" s="2" t="s">
        <v>22453</v>
      </c>
      <c r="N4250" s="2" t="s">
        <v>22454</v>
      </c>
      <c r="O4250">
        <v>1</v>
      </c>
      <c r="P4250" s="2" t="s">
        <v>53</v>
      </c>
      <c r="Q4250">
        <v>100</v>
      </c>
      <c r="R4250">
        <v>0</v>
      </c>
      <c r="S4250" s="2" t="s">
        <v>54</v>
      </c>
      <c r="T4250" s="2" t="s">
        <v>55</v>
      </c>
      <c r="U4250" s="2" t="s">
        <v>86</v>
      </c>
      <c r="V4250" s="2"/>
      <c r="W4250">
        <v>91000</v>
      </c>
      <c r="X4250">
        <v>0</v>
      </c>
      <c r="Y4250">
        <v>0</v>
      </c>
      <c r="Z4250">
        <v>91000</v>
      </c>
      <c r="AB4250" s="2" t="s">
        <v>57</v>
      </c>
      <c r="AC4250">
        <v>36400</v>
      </c>
      <c r="AD4250">
        <v>54600</v>
      </c>
      <c r="AE4250">
        <v>151000</v>
      </c>
      <c r="AF4250">
        <v>2265</v>
      </c>
      <c r="AG4250" s="2"/>
      <c r="AH4250" s="2"/>
      <c r="AI4250" s="1"/>
      <c r="AJ4250" s="2" t="s">
        <v>87</v>
      </c>
      <c r="AK4250" s="2" t="s">
        <v>67</v>
      </c>
      <c r="AM4250" s="2" t="s">
        <v>59</v>
      </c>
      <c r="AP4250" s="2" t="s">
        <v>60</v>
      </c>
      <c r="AQ4250" s="2" t="s">
        <v>41</v>
      </c>
      <c r="AR4250">
        <v>60000</v>
      </c>
      <c r="AS4250" s="2" t="str">
        <f>_xlfn.IFNA(IF(VLOOKUP(all_resi[[#This Row],[No. Waybill]],settle_reconcile[No. Waybill],1,0)="","Recon","Recon"),"-")</f>
        <v>-</v>
      </c>
      <c r="AT4250" s="2">
        <f>all_resi[[#This Row],[Nilai COD]]-all_resi[[#This Row],[COD Fee]]-all_resi[[#This Row],[Total Biaya Setelah Diskon]]</f>
        <v>94135</v>
      </c>
      <c r="AU4250" s="2" t="str">
        <f>IF(all_resi[[#This Row],[Waktu Terima]]="","",_xlfn.DAYS(all_resi[[#This Row],[Waktu Terima]],all_resi[[#This Row],[Tanggal Pengiriman]]))</f>
        <v/>
      </c>
    </row>
    <row r="4251" spans="1:47" x14ac:dyDescent="0.25">
      <c r="A4251" s="2" t="s">
        <v>22455</v>
      </c>
      <c r="B4251" s="1">
        <v>46211</v>
      </c>
      <c r="C4251" s="2" t="s">
        <v>42</v>
      </c>
      <c r="D4251" s="2" t="s">
        <v>43</v>
      </c>
      <c r="E4251" s="2" t="s">
        <v>44</v>
      </c>
      <c r="F4251" s="2" t="s">
        <v>45</v>
      </c>
      <c r="G4251" s="2" t="s">
        <v>46</v>
      </c>
      <c r="H4251" s="2" t="s">
        <v>80</v>
      </c>
      <c r="I4251" s="2" t="s">
        <v>22456</v>
      </c>
      <c r="J4251" s="2" t="s">
        <v>22457</v>
      </c>
      <c r="K4251" s="2" t="s">
        <v>700</v>
      </c>
      <c r="L4251" s="2" t="s">
        <v>1352</v>
      </c>
      <c r="M4251" s="2" t="s">
        <v>22458</v>
      </c>
      <c r="N4251" s="2" t="s">
        <v>22459</v>
      </c>
      <c r="O4251">
        <v>1</v>
      </c>
      <c r="P4251" s="2" t="s">
        <v>53</v>
      </c>
      <c r="Q4251">
        <v>100</v>
      </c>
      <c r="R4251">
        <v>0</v>
      </c>
      <c r="S4251" s="2" t="s">
        <v>54</v>
      </c>
      <c r="T4251" s="2" t="s">
        <v>55</v>
      </c>
      <c r="U4251" s="2" t="s">
        <v>86</v>
      </c>
      <c r="V4251" s="2"/>
      <c r="W4251">
        <v>45000</v>
      </c>
      <c r="X4251">
        <v>0</v>
      </c>
      <c r="Y4251">
        <v>0</v>
      </c>
      <c r="Z4251">
        <v>45000</v>
      </c>
      <c r="AB4251" s="2" t="s">
        <v>57</v>
      </c>
      <c r="AC4251">
        <v>18000</v>
      </c>
      <c r="AD4251">
        <v>27000</v>
      </c>
      <c r="AE4251">
        <v>119000</v>
      </c>
      <c r="AF4251">
        <v>1785</v>
      </c>
      <c r="AG4251" s="2"/>
      <c r="AH4251" s="2"/>
      <c r="AI4251" s="1"/>
      <c r="AJ4251" s="2" t="s">
        <v>87</v>
      </c>
      <c r="AK4251" s="2" t="s">
        <v>67</v>
      </c>
      <c r="AM4251" s="2" t="s">
        <v>59</v>
      </c>
      <c r="AP4251" s="2" t="s">
        <v>60</v>
      </c>
      <c r="AQ4251" s="2" t="s">
        <v>41</v>
      </c>
      <c r="AR4251">
        <v>74000</v>
      </c>
      <c r="AS4251" s="2" t="str">
        <f>_xlfn.IFNA(IF(VLOOKUP(all_resi[[#This Row],[No. Waybill]],settle_reconcile[No. Waybill],1,0)="","Recon","Recon"),"-")</f>
        <v>-</v>
      </c>
      <c r="AT4251" s="2">
        <f>all_resi[[#This Row],[Nilai COD]]-all_resi[[#This Row],[COD Fee]]-all_resi[[#This Row],[Total Biaya Setelah Diskon]]</f>
        <v>90215</v>
      </c>
      <c r="AU4251" s="2" t="str">
        <f>IF(all_resi[[#This Row],[Waktu Terima]]="","",_xlfn.DAYS(all_resi[[#This Row],[Waktu Terima]],all_resi[[#This Row],[Tanggal Pengiriman]]))</f>
        <v/>
      </c>
    </row>
    <row r="4252" spans="1:47" x14ac:dyDescent="0.25">
      <c r="A4252" s="2" t="s">
        <v>22460</v>
      </c>
      <c r="B4252" s="1">
        <v>46211</v>
      </c>
      <c r="C4252" s="2" t="s">
        <v>42</v>
      </c>
      <c r="D4252" s="2" t="s">
        <v>43</v>
      </c>
      <c r="E4252" s="2" t="s">
        <v>44</v>
      </c>
      <c r="F4252" s="2" t="s">
        <v>45</v>
      </c>
      <c r="G4252" s="2" t="s">
        <v>46</v>
      </c>
      <c r="H4252" s="2" t="s">
        <v>47</v>
      </c>
      <c r="I4252" s="2" t="s">
        <v>22461</v>
      </c>
      <c r="J4252" s="2" t="s">
        <v>22462</v>
      </c>
      <c r="K4252" s="2" t="s">
        <v>203</v>
      </c>
      <c r="L4252" s="2" t="s">
        <v>4605</v>
      </c>
      <c r="M4252" s="2" t="s">
        <v>22182</v>
      </c>
      <c r="N4252" s="2" t="s">
        <v>22463</v>
      </c>
      <c r="O4252">
        <v>1</v>
      </c>
      <c r="P4252" s="2" t="s">
        <v>53</v>
      </c>
      <c r="Q4252">
        <v>100</v>
      </c>
      <c r="R4252">
        <v>0</v>
      </c>
      <c r="S4252" s="2" t="s">
        <v>54</v>
      </c>
      <c r="T4252" s="2" t="s">
        <v>55</v>
      </c>
      <c r="U4252" s="2" t="s">
        <v>207</v>
      </c>
      <c r="V4252" s="2"/>
      <c r="W4252">
        <v>14000</v>
      </c>
      <c r="X4252">
        <v>0</v>
      </c>
      <c r="Y4252">
        <v>0</v>
      </c>
      <c r="Z4252">
        <v>14000</v>
      </c>
      <c r="AB4252" s="2" t="s">
        <v>57</v>
      </c>
      <c r="AC4252">
        <v>8000</v>
      </c>
      <c r="AD4252">
        <v>6000</v>
      </c>
      <c r="AE4252">
        <v>80000</v>
      </c>
      <c r="AF4252">
        <v>1200</v>
      </c>
      <c r="AG4252" s="2"/>
      <c r="AH4252" s="2"/>
      <c r="AI4252" s="1"/>
      <c r="AJ4252" s="2"/>
      <c r="AK4252" s="2" t="s">
        <v>67</v>
      </c>
      <c r="AM4252" s="2" t="s">
        <v>59</v>
      </c>
      <c r="AP4252" s="2" t="s">
        <v>60</v>
      </c>
      <c r="AQ4252" s="2" t="s">
        <v>41</v>
      </c>
      <c r="AR4252">
        <v>66000</v>
      </c>
      <c r="AS4252" s="2" t="str">
        <f>_xlfn.IFNA(IF(VLOOKUP(all_resi[[#This Row],[No. Waybill]],settle_reconcile[No. Waybill],1,0)="","Recon","Recon"),"-")</f>
        <v>-</v>
      </c>
      <c r="AT4252" s="2">
        <f>all_resi[[#This Row],[Nilai COD]]-all_resi[[#This Row],[COD Fee]]-all_resi[[#This Row],[Total Biaya Setelah Diskon]]</f>
        <v>72800</v>
      </c>
      <c r="AU4252" s="2" t="str">
        <f>IF(all_resi[[#This Row],[Waktu Terima]]="","",_xlfn.DAYS(all_resi[[#This Row],[Waktu Terima]],all_resi[[#This Row],[Tanggal Pengiriman]]))</f>
        <v/>
      </c>
    </row>
    <row r="4253" spans="1:47" x14ac:dyDescent="0.25">
      <c r="A4253" s="2" t="s">
        <v>22464</v>
      </c>
      <c r="B4253" s="1">
        <v>46211</v>
      </c>
      <c r="C4253" s="2" t="s">
        <v>42</v>
      </c>
      <c r="D4253" s="2" t="s">
        <v>43</v>
      </c>
      <c r="E4253" s="2" t="s">
        <v>44</v>
      </c>
      <c r="F4253" s="2" t="s">
        <v>45</v>
      </c>
      <c r="G4253" s="2" t="s">
        <v>46</v>
      </c>
      <c r="H4253" s="2" t="s">
        <v>80</v>
      </c>
      <c r="I4253" s="2" t="s">
        <v>22465</v>
      </c>
      <c r="J4253" s="2" t="s">
        <v>22466</v>
      </c>
      <c r="K4253" s="2" t="s">
        <v>252</v>
      </c>
      <c r="L4253" s="2" t="s">
        <v>621</v>
      </c>
      <c r="M4253" s="2" t="s">
        <v>22467</v>
      </c>
      <c r="N4253" s="2" t="s">
        <v>22468</v>
      </c>
      <c r="O4253">
        <v>1</v>
      </c>
      <c r="P4253" s="2" t="s">
        <v>53</v>
      </c>
      <c r="Q4253">
        <v>100</v>
      </c>
      <c r="R4253">
        <v>0</v>
      </c>
      <c r="S4253" s="2" t="s">
        <v>54</v>
      </c>
      <c r="T4253" s="2" t="s">
        <v>55</v>
      </c>
      <c r="U4253" s="2" t="s">
        <v>305</v>
      </c>
      <c r="V4253" s="2"/>
      <c r="W4253">
        <v>20000</v>
      </c>
      <c r="X4253">
        <v>0</v>
      </c>
      <c r="Y4253">
        <v>0</v>
      </c>
      <c r="Z4253">
        <v>20000</v>
      </c>
      <c r="AB4253" s="2" t="s">
        <v>57</v>
      </c>
      <c r="AC4253">
        <v>13000</v>
      </c>
      <c r="AD4253">
        <v>7000</v>
      </c>
      <c r="AE4253">
        <v>90000</v>
      </c>
      <c r="AF4253">
        <v>1350</v>
      </c>
      <c r="AG4253" s="2"/>
      <c r="AH4253" s="2"/>
      <c r="AI4253" s="1"/>
      <c r="AJ4253" s="2" t="s">
        <v>87</v>
      </c>
      <c r="AK4253" s="2" t="s">
        <v>67</v>
      </c>
      <c r="AM4253" s="2" t="s">
        <v>59</v>
      </c>
      <c r="AP4253" s="2" t="s">
        <v>60</v>
      </c>
      <c r="AQ4253" s="2" t="s">
        <v>41</v>
      </c>
      <c r="AR4253">
        <v>70000</v>
      </c>
      <c r="AS4253" s="2" t="str">
        <f>_xlfn.IFNA(IF(VLOOKUP(all_resi[[#This Row],[No. Waybill]],settle_reconcile[No. Waybill],1,0)="","Recon","Recon"),"-")</f>
        <v>-</v>
      </c>
      <c r="AT4253" s="2">
        <f>all_resi[[#This Row],[Nilai COD]]-all_resi[[#This Row],[COD Fee]]-all_resi[[#This Row],[Total Biaya Setelah Diskon]]</f>
        <v>81650</v>
      </c>
      <c r="AU4253" s="2" t="str">
        <f>IF(all_resi[[#This Row],[Waktu Terima]]="","",_xlfn.DAYS(all_resi[[#This Row],[Waktu Terima]],all_resi[[#This Row],[Tanggal Pengiriman]]))</f>
        <v/>
      </c>
    </row>
    <row r="4254" spans="1:47" x14ac:dyDescent="0.25">
      <c r="A4254" s="2" t="s">
        <v>22469</v>
      </c>
      <c r="B4254" s="1">
        <v>46211</v>
      </c>
      <c r="C4254" s="2" t="s">
        <v>42</v>
      </c>
      <c r="D4254" s="2" t="s">
        <v>43</v>
      </c>
      <c r="E4254" s="2" t="s">
        <v>44</v>
      </c>
      <c r="F4254" s="2" t="s">
        <v>45</v>
      </c>
      <c r="G4254" s="2" t="s">
        <v>46</v>
      </c>
      <c r="H4254" s="2" t="s">
        <v>47</v>
      </c>
      <c r="I4254" s="2" t="s">
        <v>22470</v>
      </c>
      <c r="J4254" s="2" t="s">
        <v>22471</v>
      </c>
      <c r="K4254" s="2" t="s">
        <v>132</v>
      </c>
      <c r="L4254" s="2" t="s">
        <v>3856</v>
      </c>
      <c r="M4254" s="2" t="s">
        <v>22472</v>
      </c>
      <c r="N4254" s="2" t="s">
        <v>22473</v>
      </c>
      <c r="O4254">
        <v>1</v>
      </c>
      <c r="P4254" s="2" t="s">
        <v>53</v>
      </c>
      <c r="Q4254">
        <v>100</v>
      </c>
      <c r="R4254">
        <v>0</v>
      </c>
      <c r="S4254" s="2" t="s">
        <v>54</v>
      </c>
      <c r="T4254" s="2" t="s">
        <v>55</v>
      </c>
      <c r="U4254" s="2" t="s">
        <v>207</v>
      </c>
      <c r="V4254" s="2"/>
      <c r="W4254">
        <v>37000</v>
      </c>
      <c r="X4254">
        <v>0</v>
      </c>
      <c r="Y4254">
        <v>0</v>
      </c>
      <c r="Z4254">
        <v>37000</v>
      </c>
      <c r="AB4254" s="2" t="s">
        <v>57</v>
      </c>
      <c r="AC4254">
        <v>14800</v>
      </c>
      <c r="AD4254">
        <v>22200</v>
      </c>
      <c r="AE4254">
        <v>107000</v>
      </c>
      <c r="AF4254">
        <v>1605</v>
      </c>
      <c r="AG4254" s="2"/>
      <c r="AH4254" s="2"/>
      <c r="AI4254" s="1"/>
      <c r="AJ4254" s="2"/>
      <c r="AK4254" s="2" t="s">
        <v>67</v>
      </c>
      <c r="AM4254" s="2" t="s">
        <v>59</v>
      </c>
      <c r="AP4254" s="2" t="s">
        <v>60</v>
      </c>
      <c r="AQ4254" s="2" t="s">
        <v>41</v>
      </c>
      <c r="AR4254">
        <v>70000</v>
      </c>
      <c r="AS4254" s="2" t="str">
        <f>_xlfn.IFNA(IF(VLOOKUP(all_resi[[#This Row],[No. Waybill]],settle_reconcile[No. Waybill],1,0)="","Recon","Recon"),"-")</f>
        <v>-</v>
      </c>
      <c r="AT4254" s="2">
        <f>all_resi[[#This Row],[Nilai COD]]-all_resi[[#This Row],[COD Fee]]-all_resi[[#This Row],[Total Biaya Setelah Diskon]]</f>
        <v>83195</v>
      </c>
      <c r="AU4254" s="2" t="str">
        <f>IF(all_resi[[#This Row],[Waktu Terima]]="","",_xlfn.DAYS(all_resi[[#This Row],[Waktu Terima]],all_resi[[#This Row],[Tanggal Pengiriman]]))</f>
        <v/>
      </c>
    </row>
    <row r="4255" spans="1:47" x14ac:dyDescent="0.25">
      <c r="A4255" s="2" t="s">
        <v>22474</v>
      </c>
      <c r="B4255" s="1">
        <v>46211</v>
      </c>
      <c r="C4255" s="2" t="s">
        <v>42</v>
      </c>
      <c r="D4255" s="2" t="s">
        <v>43</v>
      </c>
      <c r="E4255" s="2" t="s">
        <v>44</v>
      </c>
      <c r="F4255" s="2" t="s">
        <v>45</v>
      </c>
      <c r="G4255" s="2" t="s">
        <v>46</v>
      </c>
      <c r="H4255" s="2" t="s">
        <v>47</v>
      </c>
      <c r="I4255" s="2" t="s">
        <v>22475</v>
      </c>
      <c r="J4255" s="2" t="s">
        <v>22476</v>
      </c>
      <c r="K4255" s="2" t="s">
        <v>126</v>
      </c>
      <c r="L4255" s="2" t="s">
        <v>1468</v>
      </c>
      <c r="M4255" s="2" t="s">
        <v>22477</v>
      </c>
      <c r="N4255" s="2" t="s">
        <v>22478</v>
      </c>
      <c r="O4255">
        <v>1</v>
      </c>
      <c r="P4255" s="2" t="s">
        <v>53</v>
      </c>
      <c r="Q4255">
        <v>100</v>
      </c>
      <c r="R4255">
        <v>0</v>
      </c>
      <c r="S4255" s="2" t="s">
        <v>54</v>
      </c>
      <c r="T4255" s="2" t="s">
        <v>55</v>
      </c>
      <c r="U4255" s="2" t="s">
        <v>207</v>
      </c>
      <c r="V4255" s="2"/>
      <c r="W4255">
        <v>60000</v>
      </c>
      <c r="X4255">
        <v>0</v>
      </c>
      <c r="Y4255">
        <v>0</v>
      </c>
      <c r="Z4255">
        <v>60000</v>
      </c>
      <c r="AB4255" s="2" t="s">
        <v>57</v>
      </c>
      <c r="AC4255">
        <v>24000</v>
      </c>
      <c r="AD4255">
        <v>36000</v>
      </c>
      <c r="AE4255">
        <v>130000</v>
      </c>
      <c r="AF4255">
        <v>1950</v>
      </c>
      <c r="AG4255" s="2"/>
      <c r="AH4255" s="2"/>
      <c r="AI4255" s="1"/>
      <c r="AJ4255" s="2"/>
      <c r="AK4255" s="2" t="s">
        <v>67</v>
      </c>
      <c r="AM4255" s="2" t="s">
        <v>59</v>
      </c>
      <c r="AP4255" s="2" t="s">
        <v>60</v>
      </c>
      <c r="AQ4255" s="2" t="s">
        <v>41</v>
      </c>
      <c r="AR4255">
        <v>70000</v>
      </c>
      <c r="AS4255" s="2" t="str">
        <f>_xlfn.IFNA(IF(VLOOKUP(all_resi[[#This Row],[No. Waybill]],settle_reconcile[No. Waybill],1,0)="","Recon","Recon"),"-")</f>
        <v>-</v>
      </c>
      <c r="AT4255" s="2">
        <f>all_resi[[#This Row],[Nilai COD]]-all_resi[[#This Row],[COD Fee]]-all_resi[[#This Row],[Total Biaya Setelah Diskon]]</f>
        <v>92050</v>
      </c>
      <c r="AU4255" s="2" t="str">
        <f>IF(all_resi[[#This Row],[Waktu Terima]]="","",_xlfn.DAYS(all_resi[[#This Row],[Waktu Terima]],all_resi[[#This Row],[Tanggal Pengiriman]]))</f>
        <v/>
      </c>
    </row>
    <row r="4256" spans="1:47" x14ac:dyDescent="0.25">
      <c r="A4256" s="2" t="s">
        <v>22479</v>
      </c>
      <c r="B4256" s="1">
        <v>46211</v>
      </c>
      <c r="C4256" s="2" t="s">
        <v>42</v>
      </c>
      <c r="D4256" s="2" t="s">
        <v>43</v>
      </c>
      <c r="E4256" s="2" t="s">
        <v>44</v>
      </c>
      <c r="F4256" s="2" t="s">
        <v>45</v>
      </c>
      <c r="G4256" s="2" t="s">
        <v>46</v>
      </c>
      <c r="H4256" s="2" t="s">
        <v>47</v>
      </c>
      <c r="I4256" s="2" t="s">
        <v>22480</v>
      </c>
      <c r="J4256" s="2" t="s">
        <v>22481</v>
      </c>
      <c r="K4256" s="2" t="s">
        <v>388</v>
      </c>
      <c r="L4256" s="2" t="s">
        <v>1277</v>
      </c>
      <c r="M4256" s="2" t="s">
        <v>22482</v>
      </c>
      <c r="N4256" s="2" t="s">
        <v>22483</v>
      </c>
      <c r="O4256">
        <v>1</v>
      </c>
      <c r="P4256" s="2" t="s">
        <v>53</v>
      </c>
      <c r="Q4256">
        <v>100</v>
      </c>
      <c r="R4256">
        <v>0</v>
      </c>
      <c r="S4256" s="2" t="s">
        <v>54</v>
      </c>
      <c r="T4256" s="2" t="s">
        <v>55</v>
      </c>
      <c r="U4256" s="2" t="s">
        <v>207</v>
      </c>
      <c r="V4256" s="2"/>
      <c r="W4256">
        <v>77000</v>
      </c>
      <c r="X4256">
        <v>0</v>
      </c>
      <c r="Y4256">
        <v>0</v>
      </c>
      <c r="Z4256">
        <v>77000</v>
      </c>
      <c r="AB4256" s="2" t="s">
        <v>57</v>
      </c>
      <c r="AC4256">
        <v>30800</v>
      </c>
      <c r="AD4256">
        <v>46200</v>
      </c>
      <c r="AE4256">
        <v>147000</v>
      </c>
      <c r="AF4256">
        <v>2205</v>
      </c>
      <c r="AG4256" s="2"/>
      <c r="AH4256" s="2"/>
      <c r="AI4256" s="1"/>
      <c r="AJ4256" s="2"/>
      <c r="AK4256" s="2" t="s">
        <v>67</v>
      </c>
      <c r="AM4256" s="2" t="s">
        <v>59</v>
      </c>
      <c r="AP4256" s="2" t="s">
        <v>60</v>
      </c>
      <c r="AQ4256" s="2" t="s">
        <v>41</v>
      </c>
      <c r="AR4256">
        <v>70000</v>
      </c>
      <c r="AS4256" s="2" t="str">
        <f>_xlfn.IFNA(IF(VLOOKUP(all_resi[[#This Row],[No. Waybill]],settle_reconcile[No. Waybill],1,0)="","Recon","Recon"),"-")</f>
        <v>-</v>
      </c>
      <c r="AT4256" s="2">
        <f>all_resi[[#This Row],[Nilai COD]]-all_resi[[#This Row],[COD Fee]]-all_resi[[#This Row],[Total Biaya Setelah Diskon]]</f>
        <v>98595</v>
      </c>
      <c r="AU4256" s="2" t="str">
        <f>IF(all_resi[[#This Row],[Waktu Terima]]="","",_xlfn.DAYS(all_resi[[#This Row],[Waktu Terima]],all_resi[[#This Row],[Tanggal Pengiriman]]))</f>
        <v/>
      </c>
    </row>
    <row r="4257" spans="1:47" x14ac:dyDescent="0.25">
      <c r="A4257" s="2" t="s">
        <v>22484</v>
      </c>
      <c r="B4257" s="1">
        <v>46211</v>
      </c>
      <c r="C4257" s="2" t="s">
        <v>42</v>
      </c>
      <c r="D4257" s="2" t="s">
        <v>43</v>
      </c>
      <c r="E4257" s="2" t="s">
        <v>44</v>
      </c>
      <c r="F4257" s="2" t="s">
        <v>45</v>
      </c>
      <c r="G4257" s="2" t="s">
        <v>46</v>
      </c>
      <c r="H4257" s="2" t="s">
        <v>47</v>
      </c>
      <c r="I4257" s="2" t="s">
        <v>22485</v>
      </c>
      <c r="J4257" s="2" t="s">
        <v>22486</v>
      </c>
      <c r="K4257" s="2" t="s">
        <v>265</v>
      </c>
      <c r="L4257" s="2" t="s">
        <v>1025</v>
      </c>
      <c r="M4257" s="2" t="s">
        <v>4964</v>
      </c>
      <c r="N4257" s="2" t="s">
        <v>22487</v>
      </c>
      <c r="O4257">
        <v>1</v>
      </c>
      <c r="P4257" s="2" t="s">
        <v>53</v>
      </c>
      <c r="Q4257">
        <v>100</v>
      </c>
      <c r="R4257">
        <v>0</v>
      </c>
      <c r="S4257" s="2" t="s">
        <v>54</v>
      </c>
      <c r="T4257" s="2" t="s">
        <v>55</v>
      </c>
      <c r="U4257" s="2" t="s">
        <v>207</v>
      </c>
      <c r="V4257" s="2"/>
      <c r="W4257">
        <v>38000</v>
      </c>
      <c r="X4257">
        <v>0</v>
      </c>
      <c r="Y4257">
        <v>0</v>
      </c>
      <c r="Z4257">
        <v>38000</v>
      </c>
      <c r="AB4257" s="2" t="s">
        <v>57</v>
      </c>
      <c r="AC4257">
        <v>15200</v>
      </c>
      <c r="AD4257">
        <v>22800</v>
      </c>
      <c r="AE4257">
        <v>108000</v>
      </c>
      <c r="AF4257">
        <v>1620</v>
      </c>
      <c r="AG4257" s="2"/>
      <c r="AH4257" s="2"/>
      <c r="AI4257" s="1"/>
      <c r="AJ4257" s="2"/>
      <c r="AK4257" s="2" t="s">
        <v>67</v>
      </c>
      <c r="AM4257" s="2" t="s">
        <v>59</v>
      </c>
      <c r="AP4257" s="2" t="s">
        <v>60</v>
      </c>
      <c r="AQ4257" s="2" t="s">
        <v>41</v>
      </c>
      <c r="AR4257">
        <v>70000</v>
      </c>
      <c r="AS4257" s="2" t="str">
        <f>_xlfn.IFNA(IF(VLOOKUP(all_resi[[#This Row],[No. Waybill]],settle_reconcile[No. Waybill],1,0)="","Recon","Recon"),"-")</f>
        <v>-</v>
      </c>
      <c r="AT4257" s="2">
        <f>all_resi[[#This Row],[Nilai COD]]-all_resi[[#This Row],[COD Fee]]-all_resi[[#This Row],[Total Biaya Setelah Diskon]]</f>
        <v>83580</v>
      </c>
      <c r="AU4257" s="2" t="str">
        <f>IF(all_resi[[#This Row],[Waktu Terima]]="","",_xlfn.DAYS(all_resi[[#This Row],[Waktu Terima]],all_resi[[#This Row],[Tanggal Pengiriman]]))</f>
        <v/>
      </c>
    </row>
    <row r="4258" spans="1:47" x14ac:dyDescent="0.25">
      <c r="A4258" s="2" t="s">
        <v>22488</v>
      </c>
      <c r="B4258" s="1">
        <v>46211</v>
      </c>
      <c r="C4258" s="2" t="s">
        <v>42</v>
      </c>
      <c r="D4258" s="2" t="s">
        <v>43</v>
      </c>
      <c r="E4258" s="2" t="s">
        <v>44</v>
      </c>
      <c r="F4258" s="2" t="s">
        <v>45</v>
      </c>
      <c r="G4258" s="2" t="s">
        <v>46</v>
      </c>
      <c r="H4258" s="2" t="s">
        <v>47</v>
      </c>
      <c r="I4258" s="2" t="s">
        <v>22489</v>
      </c>
      <c r="J4258" s="2" t="s">
        <v>22490</v>
      </c>
      <c r="K4258" s="2" t="s">
        <v>132</v>
      </c>
      <c r="L4258" s="2" t="s">
        <v>791</v>
      </c>
      <c r="M4258" s="2" t="s">
        <v>22491</v>
      </c>
      <c r="N4258" s="2" t="s">
        <v>22492</v>
      </c>
      <c r="O4258">
        <v>1</v>
      </c>
      <c r="P4258" s="2" t="s">
        <v>53</v>
      </c>
      <c r="Q4258">
        <v>100</v>
      </c>
      <c r="R4258">
        <v>0</v>
      </c>
      <c r="S4258" s="2" t="s">
        <v>54</v>
      </c>
      <c r="T4258" s="2" t="s">
        <v>55</v>
      </c>
      <c r="U4258" s="2" t="s">
        <v>207</v>
      </c>
      <c r="V4258" s="2"/>
      <c r="W4258">
        <v>29000</v>
      </c>
      <c r="X4258">
        <v>0</v>
      </c>
      <c r="Y4258">
        <v>0</v>
      </c>
      <c r="Z4258">
        <v>29000</v>
      </c>
      <c r="AB4258" s="2" t="s">
        <v>57</v>
      </c>
      <c r="AC4258">
        <v>11600</v>
      </c>
      <c r="AD4258">
        <v>17400</v>
      </c>
      <c r="AE4258">
        <v>99000</v>
      </c>
      <c r="AF4258">
        <v>1485</v>
      </c>
      <c r="AG4258" s="2"/>
      <c r="AH4258" s="2"/>
      <c r="AI4258" s="1"/>
      <c r="AJ4258" s="2"/>
      <c r="AK4258" s="2" t="s">
        <v>67</v>
      </c>
      <c r="AM4258" s="2" t="s">
        <v>59</v>
      </c>
      <c r="AP4258" s="2" t="s">
        <v>60</v>
      </c>
      <c r="AQ4258" s="2" t="s">
        <v>41</v>
      </c>
      <c r="AR4258">
        <v>70000</v>
      </c>
      <c r="AS4258" s="2" t="str">
        <f>_xlfn.IFNA(IF(VLOOKUP(all_resi[[#This Row],[No. Waybill]],settle_reconcile[No. Waybill],1,0)="","Recon","Recon"),"-")</f>
        <v>-</v>
      </c>
      <c r="AT4258" s="2">
        <f>all_resi[[#This Row],[Nilai COD]]-all_resi[[#This Row],[COD Fee]]-all_resi[[#This Row],[Total Biaya Setelah Diskon]]</f>
        <v>80115</v>
      </c>
      <c r="AU4258" s="2" t="str">
        <f>IF(all_resi[[#This Row],[Waktu Terima]]="","",_xlfn.DAYS(all_resi[[#This Row],[Waktu Terima]],all_resi[[#This Row],[Tanggal Pengiriman]]))</f>
        <v/>
      </c>
    </row>
    <row r="4259" spans="1:47" x14ac:dyDescent="0.25">
      <c r="A4259" s="2" t="s">
        <v>22493</v>
      </c>
      <c r="B4259" s="1">
        <v>46211</v>
      </c>
      <c r="C4259" s="2" t="s">
        <v>42</v>
      </c>
      <c r="D4259" s="2" t="s">
        <v>43</v>
      </c>
      <c r="E4259" s="2" t="s">
        <v>44</v>
      </c>
      <c r="F4259" s="2" t="s">
        <v>45</v>
      </c>
      <c r="G4259" s="2" t="s">
        <v>46</v>
      </c>
      <c r="H4259" s="2" t="s">
        <v>47</v>
      </c>
      <c r="I4259" s="2" t="s">
        <v>22494</v>
      </c>
      <c r="J4259" s="2" t="s">
        <v>22495</v>
      </c>
      <c r="K4259" s="2" t="s">
        <v>177</v>
      </c>
      <c r="L4259" s="2" t="s">
        <v>178</v>
      </c>
      <c r="M4259" s="2" t="s">
        <v>22496</v>
      </c>
      <c r="N4259" s="2" t="s">
        <v>22497</v>
      </c>
      <c r="O4259">
        <v>1</v>
      </c>
      <c r="P4259" s="2" t="s">
        <v>53</v>
      </c>
      <c r="Q4259">
        <v>100</v>
      </c>
      <c r="R4259">
        <v>0</v>
      </c>
      <c r="S4259" s="2" t="s">
        <v>54</v>
      </c>
      <c r="T4259" s="2" t="s">
        <v>55</v>
      </c>
      <c r="U4259" s="2" t="s">
        <v>1301</v>
      </c>
      <c r="V4259" s="2"/>
      <c r="W4259">
        <v>102000</v>
      </c>
      <c r="X4259">
        <v>0</v>
      </c>
      <c r="Y4259">
        <v>0</v>
      </c>
      <c r="Z4259">
        <v>102000</v>
      </c>
      <c r="AB4259" s="2" t="s">
        <v>57</v>
      </c>
      <c r="AC4259">
        <v>40800</v>
      </c>
      <c r="AD4259">
        <v>61200</v>
      </c>
      <c r="AE4259">
        <v>205000</v>
      </c>
      <c r="AF4259">
        <v>3075</v>
      </c>
      <c r="AG4259" s="2"/>
      <c r="AH4259" s="2"/>
      <c r="AI4259" s="1"/>
      <c r="AJ4259" s="2"/>
      <c r="AK4259" s="2" t="s">
        <v>67</v>
      </c>
      <c r="AM4259" s="2" t="s">
        <v>59</v>
      </c>
      <c r="AP4259" s="2" t="s">
        <v>60</v>
      </c>
      <c r="AQ4259" s="2" t="s">
        <v>41</v>
      </c>
      <c r="AR4259">
        <v>103000</v>
      </c>
      <c r="AS4259" s="2" t="str">
        <f>_xlfn.IFNA(IF(VLOOKUP(all_resi[[#This Row],[No. Waybill]],settle_reconcile[No. Waybill],1,0)="","Recon","Recon"),"-")</f>
        <v>-</v>
      </c>
      <c r="AT4259" s="2">
        <f>all_resi[[#This Row],[Nilai COD]]-all_resi[[#This Row],[COD Fee]]-all_resi[[#This Row],[Total Biaya Setelah Diskon]]</f>
        <v>140725</v>
      </c>
      <c r="AU4259" s="2" t="str">
        <f>IF(all_resi[[#This Row],[Waktu Terima]]="","",_xlfn.DAYS(all_resi[[#This Row],[Waktu Terima]],all_resi[[#This Row],[Tanggal Pengiriman]]))</f>
        <v/>
      </c>
    </row>
    <row r="4260" spans="1:47" x14ac:dyDescent="0.25">
      <c r="A4260" s="2" t="s">
        <v>22498</v>
      </c>
      <c r="B4260" s="1">
        <v>46211</v>
      </c>
      <c r="C4260" s="2" t="s">
        <v>42</v>
      </c>
      <c r="D4260" s="2" t="s">
        <v>43</v>
      </c>
      <c r="E4260" s="2" t="s">
        <v>44</v>
      </c>
      <c r="F4260" s="2" t="s">
        <v>45</v>
      </c>
      <c r="G4260" s="2" t="s">
        <v>46</v>
      </c>
      <c r="H4260" s="2" t="s">
        <v>47</v>
      </c>
      <c r="I4260" s="2" t="s">
        <v>22499</v>
      </c>
      <c r="J4260" s="2" t="s">
        <v>22500</v>
      </c>
      <c r="K4260" s="2" t="s">
        <v>156</v>
      </c>
      <c r="L4260" s="2" t="s">
        <v>606</v>
      </c>
      <c r="M4260" s="2" t="s">
        <v>1191</v>
      </c>
      <c r="N4260" s="2" t="s">
        <v>22501</v>
      </c>
      <c r="O4260">
        <v>1</v>
      </c>
      <c r="P4260" s="2" t="s">
        <v>53</v>
      </c>
      <c r="Q4260">
        <v>100</v>
      </c>
      <c r="R4260">
        <v>0</v>
      </c>
      <c r="S4260" s="2" t="s">
        <v>54</v>
      </c>
      <c r="T4260" s="2" t="s">
        <v>55</v>
      </c>
      <c r="U4260" s="2" t="s">
        <v>207</v>
      </c>
      <c r="V4260" s="2"/>
      <c r="W4260">
        <v>64000</v>
      </c>
      <c r="X4260">
        <v>0</v>
      </c>
      <c r="Y4260">
        <v>0</v>
      </c>
      <c r="Z4260">
        <v>64000</v>
      </c>
      <c r="AB4260" s="2" t="s">
        <v>57</v>
      </c>
      <c r="AC4260">
        <v>25600</v>
      </c>
      <c r="AD4260">
        <v>38400</v>
      </c>
      <c r="AE4260">
        <v>100000</v>
      </c>
      <c r="AF4260">
        <v>1500</v>
      </c>
      <c r="AG4260" s="2"/>
      <c r="AH4260" s="2"/>
      <c r="AI4260" s="1"/>
      <c r="AJ4260" s="2"/>
      <c r="AK4260" s="2" t="s">
        <v>67</v>
      </c>
      <c r="AM4260" s="2" t="s">
        <v>59</v>
      </c>
      <c r="AP4260" s="2" t="s">
        <v>60</v>
      </c>
      <c r="AQ4260" s="2" t="s">
        <v>41</v>
      </c>
      <c r="AR4260">
        <v>36000</v>
      </c>
      <c r="AS4260" s="2" t="str">
        <f>_xlfn.IFNA(IF(VLOOKUP(all_resi[[#This Row],[No. Waybill]],settle_reconcile[No. Waybill],1,0)="","Recon","Recon"),"-")</f>
        <v>-</v>
      </c>
      <c r="AT4260" s="2">
        <f>all_resi[[#This Row],[Nilai COD]]-all_resi[[#This Row],[COD Fee]]-all_resi[[#This Row],[Total Biaya Setelah Diskon]]</f>
        <v>60100</v>
      </c>
      <c r="AU4260" s="2" t="str">
        <f>IF(all_resi[[#This Row],[Waktu Terima]]="","",_xlfn.DAYS(all_resi[[#This Row],[Waktu Terima]],all_resi[[#This Row],[Tanggal Pengiriman]]))</f>
        <v/>
      </c>
    </row>
    <row r="4261" spans="1:47" x14ac:dyDescent="0.25">
      <c r="A4261" s="2" t="s">
        <v>22502</v>
      </c>
      <c r="B4261" s="1">
        <v>46211</v>
      </c>
      <c r="C4261" s="2" t="s">
        <v>42</v>
      </c>
      <c r="D4261" s="2" t="s">
        <v>43</v>
      </c>
      <c r="E4261" s="2" t="s">
        <v>44</v>
      </c>
      <c r="F4261" s="2" t="s">
        <v>45</v>
      </c>
      <c r="G4261" s="2" t="s">
        <v>46</v>
      </c>
      <c r="H4261" s="2" t="s">
        <v>47</v>
      </c>
      <c r="I4261" s="2" t="s">
        <v>22503</v>
      </c>
      <c r="J4261" s="2" t="s">
        <v>22504</v>
      </c>
      <c r="K4261" s="2" t="s">
        <v>265</v>
      </c>
      <c r="L4261" s="2" t="s">
        <v>1726</v>
      </c>
      <c r="M4261" s="2" t="s">
        <v>4081</v>
      </c>
      <c r="N4261" s="2" t="s">
        <v>22505</v>
      </c>
      <c r="O4261">
        <v>1</v>
      </c>
      <c r="P4261" s="2" t="s">
        <v>53</v>
      </c>
      <c r="Q4261">
        <v>100</v>
      </c>
      <c r="R4261">
        <v>0</v>
      </c>
      <c r="S4261" s="2" t="s">
        <v>54</v>
      </c>
      <c r="T4261" s="2" t="s">
        <v>55</v>
      </c>
      <c r="U4261" s="2" t="s">
        <v>207</v>
      </c>
      <c r="V4261" s="2"/>
      <c r="W4261">
        <v>50000</v>
      </c>
      <c r="X4261">
        <v>0</v>
      </c>
      <c r="Y4261">
        <v>0</v>
      </c>
      <c r="Z4261">
        <v>50000</v>
      </c>
      <c r="AB4261" s="2" t="s">
        <v>57</v>
      </c>
      <c r="AC4261">
        <v>20000</v>
      </c>
      <c r="AD4261">
        <v>30000</v>
      </c>
      <c r="AE4261">
        <v>120000</v>
      </c>
      <c r="AF4261">
        <v>1800</v>
      </c>
      <c r="AG4261" s="2"/>
      <c r="AH4261" s="2"/>
      <c r="AI4261" s="1"/>
      <c r="AJ4261" s="2"/>
      <c r="AK4261" s="2" t="s">
        <v>67</v>
      </c>
      <c r="AM4261" s="2" t="s">
        <v>59</v>
      </c>
      <c r="AP4261" s="2" t="s">
        <v>60</v>
      </c>
      <c r="AQ4261" s="2" t="s">
        <v>41</v>
      </c>
      <c r="AR4261">
        <v>70000</v>
      </c>
      <c r="AS4261" s="2" t="str">
        <f>_xlfn.IFNA(IF(VLOOKUP(all_resi[[#This Row],[No. Waybill]],settle_reconcile[No. Waybill],1,0)="","Recon","Recon"),"-")</f>
        <v>-</v>
      </c>
      <c r="AT4261" s="2">
        <f>all_resi[[#This Row],[Nilai COD]]-all_resi[[#This Row],[COD Fee]]-all_resi[[#This Row],[Total Biaya Setelah Diskon]]</f>
        <v>88200</v>
      </c>
      <c r="AU4261" s="2" t="str">
        <f>IF(all_resi[[#This Row],[Waktu Terima]]="","",_xlfn.DAYS(all_resi[[#This Row],[Waktu Terima]],all_resi[[#This Row],[Tanggal Pengiriman]]))</f>
        <v/>
      </c>
    </row>
    <row r="4262" spans="1:47" x14ac:dyDescent="0.25">
      <c r="A4262" s="2" t="s">
        <v>22506</v>
      </c>
      <c r="B4262" s="1">
        <v>46211</v>
      </c>
      <c r="C4262" s="2" t="s">
        <v>42</v>
      </c>
      <c r="D4262" s="2" t="s">
        <v>43</v>
      </c>
      <c r="E4262" s="2" t="s">
        <v>44</v>
      </c>
      <c r="F4262" s="2" t="s">
        <v>45</v>
      </c>
      <c r="G4262" s="2" t="s">
        <v>46</v>
      </c>
      <c r="H4262" s="2" t="s">
        <v>47</v>
      </c>
      <c r="I4262" s="2" t="s">
        <v>22507</v>
      </c>
      <c r="J4262" s="2" t="s">
        <v>22508</v>
      </c>
      <c r="K4262" s="2" t="s">
        <v>183</v>
      </c>
      <c r="L4262" s="2" t="s">
        <v>646</v>
      </c>
      <c r="M4262" s="2" t="s">
        <v>9263</v>
      </c>
      <c r="N4262" s="2" t="s">
        <v>22509</v>
      </c>
      <c r="O4262">
        <v>1</v>
      </c>
      <c r="P4262" s="2" t="s">
        <v>53</v>
      </c>
      <c r="Q4262">
        <v>100</v>
      </c>
      <c r="R4262">
        <v>0</v>
      </c>
      <c r="S4262" s="2" t="s">
        <v>54</v>
      </c>
      <c r="T4262" s="2" t="s">
        <v>55</v>
      </c>
      <c r="U4262" s="2" t="s">
        <v>207</v>
      </c>
      <c r="V4262" s="2"/>
      <c r="W4262">
        <v>85000</v>
      </c>
      <c r="X4262">
        <v>0</v>
      </c>
      <c r="Y4262">
        <v>0</v>
      </c>
      <c r="Z4262">
        <v>85000</v>
      </c>
      <c r="AB4262" s="2" t="s">
        <v>57</v>
      </c>
      <c r="AC4262">
        <v>34000</v>
      </c>
      <c r="AD4262">
        <v>51000</v>
      </c>
      <c r="AE4262">
        <v>155000</v>
      </c>
      <c r="AF4262">
        <v>2325</v>
      </c>
      <c r="AG4262" s="2"/>
      <c r="AH4262" s="2"/>
      <c r="AI4262" s="1"/>
      <c r="AJ4262" s="2"/>
      <c r="AK4262" s="2" t="s">
        <v>67</v>
      </c>
      <c r="AM4262" s="2" t="s">
        <v>59</v>
      </c>
      <c r="AP4262" s="2" t="s">
        <v>60</v>
      </c>
      <c r="AQ4262" s="2" t="s">
        <v>41</v>
      </c>
      <c r="AR4262">
        <v>70000</v>
      </c>
      <c r="AS4262" s="2" t="str">
        <f>_xlfn.IFNA(IF(VLOOKUP(all_resi[[#This Row],[No. Waybill]],settle_reconcile[No. Waybill],1,0)="","Recon","Recon"),"-")</f>
        <v>-</v>
      </c>
      <c r="AT4262" s="2">
        <f>all_resi[[#This Row],[Nilai COD]]-all_resi[[#This Row],[COD Fee]]-all_resi[[#This Row],[Total Biaya Setelah Diskon]]</f>
        <v>101675</v>
      </c>
      <c r="AU4262" s="2" t="str">
        <f>IF(all_resi[[#This Row],[Waktu Terima]]="","",_xlfn.DAYS(all_resi[[#This Row],[Waktu Terima]],all_resi[[#This Row],[Tanggal Pengiriman]]))</f>
        <v/>
      </c>
    </row>
    <row r="4263" spans="1:47" x14ac:dyDescent="0.25">
      <c r="A4263" s="2" t="s">
        <v>22510</v>
      </c>
      <c r="B4263" s="1">
        <v>46211</v>
      </c>
      <c r="C4263" s="2" t="s">
        <v>42</v>
      </c>
      <c r="D4263" s="2" t="s">
        <v>43</v>
      </c>
      <c r="E4263" s="2" t="s">
        <v>44</v>
      </c>
      <c r="F4263" s="2" t="s">
        <v>45</v>
      </c>
      <c r="G4263" s="2" t="s">
        <v>46</v>
      </c>
      <c r="H4263" s="2" t="s">
        <v>47</v>
      </c>
      <c r="I4263" s="2" t="s">
        <v>22511</v>
      </c>
      <c r="J4263" s="2" t="s">
        <v>22512</v>
      </c>
      <c r="K4263" s="2" t="s">
        <v>171</v>
      </c>
      <c r="L4263" s="2" t="s">
        <v>2128</v>
      </c>
      <c r="M4263" s="2" t="s">
        <v>2129</v>
      </c>
      <c r="N4263" s="2" t="s">
        <v>22513</v>
      </c>
      <c r="O4263">
        <v>1</v>
      </c>
      <c r="P4263" s="2" t="s">
        <v>53</v>
      </c>
      <c r="Q4263">
        <v>100</v>
      </c>
      <c r="R4263">
        <v>0</v>
      </c>
      <c r="S4263" s="2" t="s">
        <v>54</v>
      </c>
      <c r="T4263" s="2" t="s">
        <v>55</v>
      </c>
      <c r="U4263" s="2" t="s">
        <v>207</v>
      </c>
      <c r="V4263" s="2"/>
      <c r="W4263">
        <v>38000</v>
      </c>
      <c r="X4263">
        <v>0</v>
      </c>
      <c r="Y4263">
        <v>0</v>
      </c>
      <c r="Z4263">
        <v>38000</v>
      </c>
      <c r="AB4263" s="2" t="s">
        <v>57</v>
      </c>
      <c r="AC4263">
        <v>15200</v>
      </c>
      <c r="AD4263">
        <v>22800</v>
      </c>
      <c r="AE4263">
        <v>108000</v>
      </c>
      <c r="AF4263">
        <v>1620</v>
      </c>
      <c r="AG4263" s="2"/>
      <c r="AH4263" s="2"/>
      <c r="AI4263" s="1"/>
      <c r="AJ4263" s="2"/>
      <c r="AK4263" s="2" t="s">
        <v>67</v>
      </c>
      <c r="AM4263" s="2" t="s">
        <v>59</v>
      </c>
      <c r="AP4263" s="2" t="s">
        <v>60</v>
      </c>
      <c r="AQ4263" s="2" t="s">
        <v>41</v>
      </c>
      <c r="AR4263">
        <v>70000</v>
      </c>
      <c r="AS4263" s="2" t="str">
        <f>_xlfn.IFNA(IF(VLOOKUP(all_resi[[#This Row],[No. Waybill]],settle_reconcile[No. Waybill],1,0)="","Recon","Recon"),"-")</f>
        <v>-</v>
      </c>
      <c r="AT4263" s="2">
        <f>all_resi[[#This Row],[Nilai COD]]-all_resi[[#This Row],[COD Fee]]-all_resi[[#This Row],[Total Biaya Setelah Diskon]]</f>
        <v>83580</v>
      </c>
      <c r="AU4263" s="2" t="str">
        <f>IF(all_resi[[#This Row],[Waktu Terima]]="","",_xlfn.DAYS(all_resi[[#This Row],[Waktu Terima]],all_resi[[#This Row],[Tanggal Pengiriman]]))</f>
        <v/>
      </c>
    </row>
    <row r="4264" spans="1:47" x14ac:dyDescent="0.25">
      <c r="A4264" s="2" t="s">
        <v>22514</v>
      </c>
      <c r="B4264" s="1">
        <v>46211</v>
      </c>
      <c r="C4264" s="2" t="s">
        <v>42</v>
      </c>
      <c r="D4264" s="2" t="s">
        <v>43</v>
      </c>
      <c r="E4264" s="2" t="s">
        <v>44</v>
      </c>
      <c r="F4264" s="2" t="s">
        <v>45</v>
      </c>
      <c r="G4264" s="2" t="s">
        <v>46</v>
      </c>
      <c r="H4264" s="2" t="s">
        <v>47</v>
      </c>
      <c r="I4264" s="2" t="s">
        <v>22515</v>
      </c>
      <c r="J4264" s="2" t="s">
        <v>22516</v>
      </c>
      <c r="K4264" s="2" t="s">
        <v>106</v>
      </c>
      <c r="L4264" s="2" t="s">
        <v>1860</v>
      </c>
      <c r="M4264" s="2" t="s">
        <v>22517</v>
      </c>
      <c r="N4264" s="2" t="s">
        <v>22518</v>
      </c>
      <c r="O4264">
        <v>1</v>
      </c>
      <c r="P4264" s="2" t="s">
        <v>53</v>
      </c>
      <c r="Q4264">
        <v>100</v>
      </c>
      <c r="R4264">
        <v>0</v>
      </c>
      <c r="S4264" s="2" t="s">
        <v>54</v>
      </c>
      <c r="T4264" s="2" t="s">
        <v>55</v>
      </c>
      <c r="U4264" s="2" t="s">
        <v>1301</v>
      </c>
      <c r="V4264" s="2"/>
      <c r="W4264">
        <v>51000</v>
      </c>
      <c r="X4264">
        <v>0</v>
      </c>
      <c r="Y4264">
        <v>0</v>
      </c>
      <c r="Z4264">
        <v>51000</v>
      </c>
      <c r="AB4264" s="2" t="s">
        <v>57</v>
      </c>
      <c r="AC4264">
        <v>20400</v>
      </c>
      <c r="AD4264">
        <v>30600</v>
      </c>
      <c r="AE4264">
        <v>166000</v>
      </c>
      <c r="AF4264">
        <v>2490</v>
      </c>
      <c r="AG4264" s="2"/>
      <c r="AH4264" s="2"/>
      <c r="AI4264" s="1"/>
      <c r="AJ4264" s="2"/>
      <c r="AK4264" s="2" t="s">
        <v>67</v>
      </c>
      <c r="AM4264" s="2" t="s">
        <v>59</v>
      </c>
      <c r="AP4264" s="2" t="s">
        <v>60</v>
      </c>
      <c r="AQ4264" s="2" t="s">
        <v>41</v>
      </c>
      <c r="AR4264">
        <v>115000</v>
      </c>
      <c r="AS4264" s="2" t="str">
        <f>_xlfn.IFNA(IF(VLOOKUP(all_resi[[#This Row],[No. Waybill]],settle_reconcile[No. Waybill],1,0)="","Recon","Recon"),"-")</f>
        <v>-</v>
      </c>
      <c r="AT4264" s="2">
        <f>all_resi[[#This Row],[Nilai COD]]-all_resi[[#This Row],[COD Fee]]-all_resi[[#This Row],[Total Biaya Setelah Diskon]]</f>
        <v>132910</v>
      </c>
      <c r="AU4264" s="2" t="str">
        <f>IF(all_resi[[#This Row],[Waktu Terima]]="","",_xlfn.DAYS(all_resi[[#This Row],[Waktu Terima]],all_resi[[#This Row],[Tanggal Pengiriman]]))</f>
        <v/>
      </c>
    </row>
    <row r="4265" spans="1:47" x14ac:dyDescent="0.25">
      <c r="A4265" s="2" t="s">
        <v>22519</v>
      </c>
      <c r="B4265" s="1">
        <v>46211</v>
      </c>
      <c r="C4265" s="2" t="s">
        <v>42</v>
      </c>
      <c r="D4265" s="2" t="s">
        <v>43</v>
      </c>
      <c r="E4265" s="2" t="s">
        <v>44</v>
      </c>
      <c r="F4265" s="2" t="s">
        <v>45</v>
      </c>
      <c r="G4265" s="2" t="s">
        <v>46</v>
      </c>
      <c r="H4265" s="2" t="s">
        <v>47</v>
      </c>
      <c r="I4265" s="2" t="s">
        <v>22520</v>
      </c>
      <c r="J4265" s="2" t="s">
        <v>22521</v>
      </c>
      <c r="K4265" s="2" t="s">
        <v>75</v>
      </c>
      <c r="L4265" s="2" t="s">
        <v>2063</v>
      </c>
      <c r="M4265" s="2" t="s">
        <v>3209</v>
      </c>
      <c r="N4265" s="2" t="s">
        <v>22522</v>
      </c>
      <c r="O4265">
        <v>1</v>
      </c>
      <c r="P4265" s="2" t="s">
        <v>53</v>
      </c>
      <c r="Q4265">
        <v>100</v>
      </c>
      <c r="R4265">
        <v>0</v>
      </c>
      <c r="S4265" s="2" t="s">
        <v>54</v>
      </c>
      <c r="T4265" s="2" t="s">
        <v>55</v>
      </c>
      <c r="U4265" s="2" t="s">
        <v>207</v>
      </c>
      <c r="V4265" s="2"/>
      <c r="W4265">
        <v>65000</v>
      </c>
      <c r="X4265">
        <v>0</v>
      </c>
      <c r="Y4265">
        <v>0</v>
      </c>
      <c r="Z4265">
        <v>65000</v>
      </c>
      <c r="AB4265" s="2" t="s">
        <v>57</v>
      </c>
      <c r="AC4265">
        <v>26000</v>
      </c>
      <c r="AD4265">
        <v>39000</v>
      </c>
      <c r="AE4265">
        <v>135000</v>
      </c>
      <c r="AF4265">
        <v>2025</v>
      </c>
      <c r="AG4265" s="2"/>
      <c r="AH4265" s="2"/>
      <c r="AI4265" s="1"/>
      <c r="AJ4265" s="2"/>
      <c r="AK4265" s="2" t="s">
        <v>67</v>
      </c>
      <c r="AM4265" s="2" t="s">
        <v>59</v>
      </c>
      <c r="AP4265" s="2" t="s">
        <v>60</v>
      </c>
      <c r="AQ4265" s="2" t="s">
        <v>41</v>
      </c>
      <c r="AR4265">
        <v>70000</v>
      </c>
      <c r="AS4265" s="2" t="str">
        <f>_xlfn.IFNA(IF(VLOOKUP(all_resi[[#This Row],[No. Waybill]],settle_reconcile[No. Waybill],1,0)="","Recon","Recon"),"-")</f>
        <v>-</v>
      </c>
      <c r="AT4265" s="2">
        <f>all_resi[[#This Row],[Nilai COD]]-all_resi[[#This Row],[COD Fee]]-all_resi[[#This Row],[Total Biaya Setelah Diskon]]</f>
        <v>93975</v>
      </c>
      <c r="AU4265" s="2" t="str">
        <f>IF(all_resi[[#This Row],[Waktu Terima]]="","",_xlfn.DAYS(all_resi[[#This Row],[Waktu Terima]],all_resi[[#This Row],[Tanggal Pengiriman]]))</f>
        <v/>
      </c>
    </row>
    <row r="4266" spans="1:47" x14ac:dyDescent="0.25">
      <c r="A4266" s="2" t="s">
        <v>22523</v>
      </c>
      <c r="B4266" s="1">
        <v>46211</v>
      </c>
      <c r="C4266" s="2" t="s">
        <v>42</v>
      </c>
      <c r="D4266" s="2" t="s">
        <v>43</v>
      </c>
      <c r="E4266" s="2" t="s">
        <v>44</v>
      </c>
      <c r="F4266" s="2" t="s">
        <v>45</v>
      </c>
      <c r="G4266" s="2" t="s">
        <v>46</v>
      </c>
      <c r="H4266" s="2" t="s">
        <v>47</v>
      </c>
      <c r="I4266" s="2" t="s">
        <v>22524</v>
      </c>
      <c r="J4266" s="2" t="s">
        <v>22525</v>
      </c>
      <c r="K4266" s="2" t="s">
        <v>203</v>
      </c>
      <c r="L4266" s="2" t="s">
        <v>733</v>
      </c>
      <c r="M4266" s="2" t="s">
        <v>7630</v>
      </c>
      <c r="N4266" s="2" t="s">
        <v>22526</v>
      </c>
      <c r="O4266">
        <v>1</v>
      </c>
      <c r="P4266" s="2" t="s">
        <v>53</v>
      </c>
      <c r="Q4266">
        <v>100</v>
      </c>
      <c r="R4266">
        <v>0</v>
      </c>
      <c r="S4266" s="2" t="s">
        <v>54</v>
      </c>
      <c r="T4266" s="2" t="s">
        <v>55</v>
      </c>
      <c r="U4266" s="2" t="s">
        <v>207</v>
      </c>
      <c r="V4266" s="2"/>
      <c r="W4266">
        <v>14000</v>
      </c>
      <c r="X4266">
        <v>0</v>
      </c>
      <c r="Y4266">
        <v>0</v>
      </c>
      <c r="Z4266">
        <v>14000</v>
      </c>
      <c r="AB4266" s="2" t="s">
        <v>57</v>
      </c>
      <c r="AC4266">
        <v>8000</v>
      </c>
      <c r="AD4266">
        <v>6000</v>
      </c>
      <c r="AE4266">
        <v>84000</v>
      </c>
      <c r="AF4266">
        <v>1260</v>
      </c>
      <c r="AG4266" s="2"/>
      <c r="AH4266" s="2"/>
      <c r="AI4266" s="1"/>
      <c r="AJ4266" s="2"/>
      <c r="AK4266" s="2" t="s">
        <v>67</v>
      </c>
      <c r="AM4266" s="2" t="s">
        <v>59</v>
      </c>
      <c r="AP4266" s="2" t="s">
        <v>60</v>
      </c>
      <c r="AQ4266" s="2" t="s">
        <v>41</v>
      </c>
      <c r="AR4266">
        <v>70000</v>
      </c>
      <c r="AS4266" s="2" t="str">
        <f>_xlfn.IFNA(IF(VLOOKUP(all_resi[[#This Row],[No. Waybill]],settle_reconcile[No. Waybill],1,0)="","Recon","Recon"),"-")</f>
        <v>-</v>
      </c>
      <c r="AT4266" s="2">
        <f>all_resi[[#This Row],[Nilai COD]]-all_resi[[#This Row],[COD Fee]]-all_resi[[#This Row],[Total Biaya Setelah Diskon]]</f>
        <v>76740</v>
      </c>
      <c r="AU4266" s="2" t="str">
        <f>IF(all_resi[[#This Row],[Waktu Terima]]="","",_xlfn.DAYS(all_resi[[#This Row],[Waktu Terima]],all_resi[[#This Row],[Tanggal Pengiriman]]))</f>
        <v/>
      </c>
    </row>
    <row r="4267" spans="1:47" x14ac:dyDescent="0.25">
      <c r="A4267" s="2" t="s">
        <v>22527</v>
      </c>
      <c r="B4267" s="1">
        <v>46211</v>
      </c>
      <c r="C4267" s="2" t="s">
        <v>42</v>
      </c>
      <c r="D4267" s="2" t="s">
        <v>43</v>
      </c>
      <c r="E4267" s="2" t="s">
        <v>44</v>
      </c>
      <c r="F4267" s="2" t="s">
        <v>45</v>
      </c>
      <c r="G4267" s="2" t="s">
        <v>46</v>
      </c>
      <c r="H4267" s="2" t="s">
        <v>80</v>
      </c>
      <c r="I4267" s="2" t="s">
        <v>22528</v>
      </c>
      <c r="J4267" s="2" t="s">
        <v>22529</v>
      </c>
      <c r="K4267" s="2" t="s">
        <v>203</v>
      </c>
      <c r="L4267" s="2" t="s">
        <v>1548</v>
      </c>
      <c r="M4267" s="2" t="s">
        <v>10902</v>
      </c>
      <c r="N4267" s="2" t="s">
        <v>22530</v>
      </c>
      <c r="O4267">
        <v>1</v>
      </c>
      <c r="P4267" s="2" t="s">
        <v>53</v>
      </c>
      <c r="Q4267">
        <v>100</v>
      </c>
      <c r="R4267">
        <v>0</v>
      </c>
      <c r="S4267" s="2" t="s">
        <v>54</v>
      </c>
      <c r="T4267" s="2" t="s">
        <v>55</v>
      </c>
      <c r="U4267" s="2" t="s">
        <v>86</v>
      </c>
      <c r="V4267" s="2"/>
      <c r="W4267">
        <v>14000</v>
      </c>
      <c r="X4267">
        <v>0</v>
      </c>
      <c r="Y4267">
        <v>0</v>
      </c>
      <c r="Z4267">
        <v>14000</v>
      </c>
      <c r="AB4267" s="2" t="s">
        <v>57</v>
      </c>
      <c r="AC4267">
        <v>8000</v>
      </c>
      <c r="AD4267">
        <v>6000</v>
      </c>
      <c r="AE4267">
        <v>72000</v>
      </c>
      <c r="AF4267">
        <v>1080</v>
      </c>
      <c r="AG4267" s="2"/>
      <c r="AH4267" s="2"/>
      <c r="AI4267" s="1"/>
      <c r="AJ4267" s="2" t="s">
        <v>87</v>
      </c>
      <c r="AK4267" s="2" t="s">
        <v>67</v>
      </c>
      <c r="AM4267" s="2" t="s">
        <v>59</v>
      </c>
      <c r="AP4267" s="2" t="s">
        <v>60</v>
      </c>
      <c r="AQ4267" s="2" t="s">
        <v>41</v>
      </c>
      <c r="AR4267">
        <v>58000</v>
      </c>
      <c r="AS4267" s="2" t="str">
        <f>_xlfn.IFNA(IF(VLOOKUP(all_resi[[#This Row],[No. Waybill]],settle_reconcile[No. Waybill],1,0)="","Recon","Recon"),"-")</f>
        <v>-</v>
      </c>
      <c r="AT4267" s="2">
        <f>all_resi[[#This Row],[Nilai COD]]-all_resi[[#This Row],[COD Fee]]-all_resi[[#This Row],[Total Biaya Setelah Diskon]]</f>
        <v>64920</v>
      </c>
      <c r="AU4267" s="2" t="str">
        <f>IF(all_resi[[#This Row],[Waktu Terima]]="","",_xlfn.DAYS(all_resi[[#This Row],[Waktu Terima]],all_resi[[#This Row],[Tanggal Pengiriman]]))</f>
        <v/>
      </c>
    </row>
    <row r="4268" spans="1:47" x14ac:dyDescent="0.25">
      <c r="A4268" s="2" t="s">
        <v>22531</v>
      </c>
      <c r="B4268" s="1">
        <v>46211</v>
      </c>
      <c r="C4268" s="2" t="s">
        <v>42</v>
      </c>
      <c r="D4268" s="2" t="s">
        <v>43</v>
      </c>
      <c r="E4268" s="2" t="s">
        <v>44</v>
      </c>
      <c r="F4268" s="2" t="s">
        <v>45</v>
      </c>
      <c r="G4268" s="2" t="s">
        <v>46</v>
      </c>
      <c r="H4268" s="2" t="s">
        <v>47</v>
      </c>
      <c r="I4268" s="2" t="s">
        <v>22532</v>
      </c>
      <c r="J4268" s="2" t="s">
        <v>22533</v>
      </c>
      <c r="K4268" s="2" t="s">
        <v>75</v>
      </c>
      <c r="L4268" s="2" t="s">
        <v>341</v>
      </c>
      <c r="M4268" s="2" t="s">
        <v>22534</v>
      </c>
      <c r="N4268" s="2" t="s">
        <v>22535</v>
      </c>
      <c r="O4268">
        <v>1</v>
      </c>
      <c r="P4268" s="2" t="s">
        <v>53</v>
      </c>
      <c r="Q4268">
        <v>100</v>
      </c>
      <c r="R4268">
        <v>0</v>
      </c>
      <c r="S4268" s="2" t="s">
        <v>54</v>
      </c>
      <c r="T4268" s="2" t="s">
        <v>55</v>
      </c>
      <c r="U4268" s="2" t="s">
        <v>97</v>
      </c>
      <c r="V4268" s="2"/>
      <c r="W4268">
        <v>65000</v>
      </c>
      <c r="X4268">
        <v>0</v>
      </c>
      <c r="Y4268">
        <v>0</v>
      </c>
      <c r="Z4268">
        <v>65000</v>
      </c>
      <c r="AB4268" s="2" t="s">
        <v>57</v>
      </c>
      <c r="AC4268">
        <v>26000</v>
      </c>
      <c r="AD4268">
        <v>39000</v>
      </c>
      <c r="AE4268">
        <v>135000</v>
      </c>
      <c r="AF4268">
        <v>2025</v>
      </c>
      <c r="AG4268" s="2"/>
      <c r="AH4268" s="2"/>
      <c r="AI4268" s="1"/>
      <c r="AJ4268" s="2"/>
      <c r="AK4268" s="2" t="s">
        <v>67</v>
      </c>
      <c r="AM4268" s="2" t="s">
        <v>59</v>
      </c>
      <c r="AP4268" s="2" t="s">
        <v>60</v>
      </c>
      <c r="AQ4268" s="2" t="s">
        <v>41</v>
      </c>
      <c r="AR4268">
        <v>70000</v>
      </c>
      <c r="AS4268" s="2" t="str">
        <f>_xlfn.IFNA(IF(VLOOKUP(all_resi[[#This Row],[No. Waybill]],settle_reconcile[No. Waybill],1,0)="","Recon","Recon"),"-")</f>
        <v>-</v>
      </c>
      <c r="AT4268" s="2">
        <f>all_resi[[#This Row],[Nilai COD]]-all_resi[[#This Row],[COD Fee]]-all_resi[[#This Row],[Total Biaya Setelah Diskon]]</f>
        <v>93975</v>
      </c>
      <c r="AU4268" s="2" t="str">
        <f>IF(all_resi[[#This Row],[Waktu Terima]]="","",_xlfn.DAYS(all_resi[[#This Row],[Waktu Terima]],all_resi[[#This Row],[Tanggal Pengiriman]]))</f>
        <v/>
      </c>
    </row>
    <row r="4269" spans="1:47" x14ac:dyDescent="0.25">
      <c r="A4269" s="2" t="s">
        <v>22536</v>
      </c>
      <c r="B4269" s="1">
        <v>46211</v>
      </c>
      <c r="C4269" s="2" t="s">
        <v>42</v>
      </c>
      <c r="D4269" s="2" t="s">
        <v>43</v>
      </c>
      <c r="E4269" s="2" t="s">
        <v>44</v>
      </c>
      <c r="F4269" s="2" t="s">
        <v>45</v>
      </c>
      <c r="G4269" s="2" t="s">
        <v>46</v>
      </c>
      <c r="H4269" s="2" t="s">
        <v>47</v>
      </c>
      <c r="I4269" s="2" t="s">
        <v>22537</v>
      </c>
      <c r="J4269" s="2" t="s">
        <v>22538</v>
      </c>
      <c r="K4269" s="2" t="s">
        <v>75</v>
      </c>
      <c r="L4269" s="2" t="s">
        <v>8933</v>
      </c>
      <c r="M4269" s="2" t="s">
        <v>22539</v>
      </c>
      <c r="N4269" s="2" t="s">
        <v>22540</v>
      </c>
      <c r="O4269">
        <v>1</v>
      </c>
      <c r="P4269" s="2" t="s">
        <v>53</v>
      </c>
      <c r="Q4269">
        <v>100</v>
      </c>
      <c r="R4269">
        <v>0</v>
      </c>
      <c r="S4269" s="2" t="s">
        <v>54</v>
      </c>
      <c r="T4269" s="2" t="s">
        <v>55</v>
      </c>
      <c r="U4269" s="2" t="s">
        <v>207</v>
      </c>
      <c r="V4269" s="2"/>
      <c r="W4269">
        <v>61000</v>
      </c>
      <c r="X4269">
        <v>0</v>
      </c>
      <c r="Y4269">
        <v>0</v>
      </c>
      <c r="Z4269">
        <v>61000</v>
      </c>
      <c r="AB4269" s="2" t="s">
        <v>57</v>
      </c>
      <c r="AC4269">
        <v>24400</v>
      </c>
      <c r="AD4269">
        <v>36600</v>
      </c>
      <c r="AE4269">
        <v>131000</v>
      </c>
      <c r="AF4269">
        <v>1965</v>
      </c>
      <c r="AG4269" s="2"/>
      <c r="AH4269" s="2"/>
      <c r="AI4269" s="1"/>
      <c r="AJ4269" s="2"/>
      <c r="AK4269" s="2" t="s">
        <v>67</v>
      </c>
      <c r="AM4269" s="2" t="s">
        <v>59</v>
      </c>
      <c r="AP4269" s="2" t="s">
        <v>60</v>
      </c>
      <c r="AQ4269" s="2" t="s">
        <v>41</v>
      </c>
      <c r="AR4269">
        <v>70000</v>
      </c>
      <c r="AS4269" s="2" t="str">
        <f>_xlfn.IFNA(IF(VLOOKUP(all_resi[[#This Row],[No. Waybill]],settle_reconcile[No. Waybill],1,0)="","Recon","Recon"),"-")</f>
        <v>-</v>
      </c>
      <c r="AT4269" s="2">
        <f>all_resi[[#This Row],[Nilai COD]]-all_resi[[#This Row],[COD Fee]]-all_resi[[#This Row],[Total Biaya Setelah Diskon]]</f>
        <v>92435</v>
      </c>
      <c r="AU4269" s="2" t="str">
        <f>IF(all_resi[[#This Row],[Waktu Terima]]="","",_xlfn.DAYS(all_resi[[#This Row],[Waktu Terima]],all_resi[[#This Row],[Tanggal Pengiriman]]))</f>
        <v/>
      </c>
    </row>
    <row r="4270" spans="1:47" x14ac:dyDescent="0.25">
      <c r="A4270" s="2" t="s">
        <v>22541</v>
      </c>
      <c r="B4270" s="1">
        <v>46211</v>
      </c>
      <c r="C4270" s="2" t="s">
        <v>42</v>
      </c>
      <c r="D4270" s="2" t="s">
        <v>43</v>
      </c>
      <c r="E4270" s="2" t="s">
        <v>44</v>
      </c>
      <c r="F4270" s="2" t="s">
        <v>45</v>
      </c>
      <c r="G4270" s="2" t="s">
        <v>46</v>
      </c>
      <c r="H4270" s="2" t="s">
        <v>47</v>
      </c>
      <c r="I4270" s="2" t="s">
        <v>22542</v>
      </c>
      <c r="J4270" s="2" t="s">
        <v>22543</v>
      </c>
      <c r="K4270" s="2" t="s">
        <v>171</v>
      </c>
      <c r="L4270" s="2" t="s">
        <v>3306</v>
      </c>
      <c r="M4270" s="2" t="s">
        <v>3307</v>
      </c>
      <c r="N4270" s="2" t="s">
        <v>22544</v>
      </c>
      <c r="O4270">
        <v>1</v>
      </c>
      <c r="P4270" s="2" t="s">
        <v>53</v>
      </c>
      <c r="Q4270">
        <v>100</v>
      </c>
      <c r="R4270">
        <v>0</v>
      </c>
      <c r="S4270" s="2" t="s">
        <v>54</v>
      </c>
      <c r="T4270" s="2" t="s">
        <v>55</v>
      </c>
      <c r="U4270" s="2" t="s">
        <v>207</v>
      </c>
      <c r="V4270" s="2"/>
      <c r="W4270">
        <v>38000</v>
      </c>
      <c r="X4270">
        <v>0</v>
      </c>
      <c r="Y4270">
        <v>0</v>
      </c>
      <c r="Z4270">
        <v>38000</v>
      </c>
      <c r="AB4270" s="2" t="s">
        <v>57</v>
      </c>
      <c r="AC4270">
        <v>15200</v>
      </c>
      <c r="AD4270">
        <v>22800</v>
      </c>
      <c r="AE4270">
        <v>108000</v>
      </c>
      <c r="AF4270">
        <v>1620</v>
      </c>
      <c r="AG4270" s="2"/>
      <c r="AH4270" s="2"/>
      <c r="AI4270" s="1"/>
      <c r="AJ4270" s="2"/>
      <c r="AK4270" s="2" t="s">
        <v>67</v>
      </c>
      <c r="AM4270" s="2" t="s">
        <v>59</v>
      </c>
      <c r="AP4270" s="2" t="s">
        <v>60</v>
      </c>
      <c r="AQ4270" s="2" t="s">
        <v>41</v>
      </c>
      <c r="AR4270">
        <v>70000</v>
      </c>
      <c r="AS4270" s="2" t="str">
        <f>_xlfn.IFNA(IF(VLOOKUP(all_resi[[#This Row],[No. Waybill]],settle_reconcile[No. Waybill],1,0)="","Recon","Recon"),"-")</f>
        <v>-</v>
      </c>
      <c r="AT4270" s="2">
        <f>all_resi[[#This Row],[Nilai COD]]-all_resi[[#This Row],[COD Fee]]-all_resi[[#This Row],[Total Biaya Setelah Diskon]]</f>
        <v>83580</v>
      </c>
      <c r="AU4270" s="2" t="str">
        <f>IF(all_resi[[#This Row],[Waktu Terima]]="","",_xlfn.DAYS(all_resi[[#This Row],[Waktu Terima]],all_resi[[#This Row],[Tanggal Pengiriman]]))</f>
        <v/>
      </c>
    </row>
    <row r="4271" spans="1:47" x14ac:dyDescent="0.25">
      <c r="A4271" s="2" t="s">
        <v>22545</v>
      </c>
      <c r="B4271" s="1">
        <v>46211</v>
      </c>
      <c r="C4271" s="2" t="s">
        <v>42</v>
      </c>
      <c r="D4271" s="2" t="s">
        <v>43</v>
      </c>
      <c r="E4271" s="2" t="s">
        <v>44</v>
      </c>
      <c r="F4271" s="2" t="s">
        <v>45</v>
      </c>
      <c r="G4271" s="2" t="s">
        <v>46</v>
      </c>
      <c r="H4271" s="2" t="s">
        <v>47</v>
      </c>
      <c r="I4271" s="2" t="s">
        <v>22546</v>
      </c>
      <c r="J4271" s="2" t="s">
        <v>22547</v>
      </c>
      <c r="K4271" s="2" t="s">
        <v>209</v>
      </c>
      <c r="L4271" s="2" t="s">
        <v>2573</v>
      </c>
      <c r="M4271" s="2" t="s">
        <v>22548</v>
      </c>
      <c r="N4271" s="2" t="s">
        <v>22549</v>
      </c>
      <c r="O4271">
        <v>1</v>
      </c>
      <c r="P4271" s="2" t="s">
        <v>53</v>
      </c>
      <c r="Q4271">
        <v>100</v>
      </c>
      <c r="R4271">
        <v>0</v>
      </c>
      <c r="S4271" s="2" t="s">
        <v>54</v>
      </c>
      <c r="T4271" s="2" t="s">
        <v>55</v>
      </c>
      <c r="U4271" s="2" t="s">
        <v>207</v>
      </c>
      <c r="V4271" s="2"/>
      <c r="W4271">
        <v>46000</v>
      </c>
      <c r="X4271">
        <v>0</v>
      </c>
      <c r="Y4271">
        <v>0</v>
      </c>
      <c r="Z4271">
        <v>46000</v>
      </c>
      <c r="AB4271" s="2" t="s">
        <v>57</v>
      </c>
      <c r="AC4271">
        <v>18400</v>
      </c>
      <c r="AD4271">
        <v>27600</v>
      </c>
      <c r="AE4271">
        <v>116000</v>
      </c>
      <c r="AF4271">
        <v>1740</v>
      </c>
      <c r="AG4271" s="2"/>
      <c r="AH4271" s="2"/>
      <c r="AI4271" s="1"/>
      <c r="AJ4271" s="2"/>
      <c r="AK4271" s="2" t="s">
        <v>67</v>
      </c>
      <c r="AM4271" s="2" t="s">
        <v>59</v>
      </c>
      <c r="AP4271" s="2" t="s">
        <v>60</v>
      </c>
      <c r="AQ4271" s="2" t="s">
        <v>41</v>
      </c>
      <c r="AR4271">
        <v>70000</v>
      </c>
      <c r="AS4271" s="2" t="str">
        <f>_xlfn.IFNA(IF(VLOOKUP(all_resi[[#This Row],[No. Waybill]],settle_reconcile[No. Waybill],1,0)="","Recon","Recon"),"-")</f>
        <v>-</v>
      </c>
      <c r="AT4271" s="2">
        <f>all_resi[[#This Row],[Nilai COD]]-all_resi[[#This Row],[COD Fee]]-all_resi[[#This Row],[Total Biaya Setelah Diskon]]</f>
        <v>86660</v>
      </c>
      <c r="AU4271" s="2" t="str">
        <f>IF(all_resi[[#This Row],[Waktu Terima]]="","",_xlfn.DAYS(all_resi[[#This Row],[Waktu Terima]],all_resi[[#This Row],[Tanggal Pengiriman]]))</f>
        <v/>
      </c>
    </row>
    <row r="4272" spans="1:47" x14ac:dyDescent="0.25">
      <c r="A4272" s="2" t="s">
        <v>22550</v>
      </c>
      <c r="B4272" s="1">
        <v>46211</v>
      </c>
      <c r="C4272" s="2" t="s">
        <v>42</v>
      </c>
      <c r="D4272" s="2" t="s">
        <v>43</v>
      </c>
      <c r="E4272" s="2" t="s">
        <v>44</v>
      </c>
      <c r="F4272" s="2" t="s">
        <v>45</v>
      </c>
      <c r="G4272" s="2" t="s">
        <v>46</v>
      </c>
      <c r="H4272" s="2" t="s">
        <v>47</v>
      </c>
      <c r="I4272" s="2" t="s">
        <v>22551</v>
      </c>
      <c r="J4272" s="2" t="s">
        <v>22552</v>
      </c>
      <c r="K4272" s="2" t="s">
        <v>237</v>
      </c>
      <c r="L4272" s="2" t="s">
        <v>238</v>
      </c>
      <c r="M4272" s="2" t="s">
        <v>1426</v>
      </c>
      <c r="N4272" s="2" t="s">
        <v>22553</v>
      </c>
      <c r="O4272">
        <v>1</v>
      </c>
      <c r="P4272" s="2" t="s">
        <v>53</v>
      </c>
      <c r="Q4272">
        <v>100</v>
      </c>
      <c r="R4272">
        <v>6500000</v>
      </c>
      <c r="S4272" s="2" t="s">
        <v>54</v>
      </c>
      <c r="T4272" s="2" t="s">
        <v>55</v>
      </c>
      <c r="U4272" s="2" t="s">
        <v>207</v>
      </c>
      <c r="V4272" s="2" t="s">
        <v>22554</v>
      </c>
      <c r="W4272">
        <v>37000</v>
      </c>
      <c r="X4272">
        <v>0</v>
      </c>
      <c r="Y4272">
        <v>0</v>
      </c>
      <c r="Z4272">
        <v>37000</v>
      </c>
      <c r="AB4272" s="2" t="s">
        <v>57</v>
      </c>
      <c r="AC4272">
        <v>14800</v>
      </c>
      <c r="AD4272">
        <v>22200</v>
      </c>
      <c r="AE4272">
        <v>107000</v>
      </c>
      <c r="AF4272">
        <v>1605</v>
      </c>
      <c r="AG4272" s="2"/>
      <c r="AH4272" s="2"/>
      <c r="AI4272" s="1"/>
      <c r="AJ4272" s="2"/>
      <c r="AK4272" s="2" t="s">
        <v>67</v>
      </c>
      <c r="AM4272" s="2" t="s">
        <v>59</v>
      </c>
      <c r="AP4272" s="2" t="s">
        <v>60</v>
      </c>
      <c r="AQ4272" s="2" t="s">
        <v>41</v>
      </c>
      <c r="AR4272">
        <v>70000</v>
      </c>
      <c r="AS4272" s="2" t="str">
        <f>_xlfn.IFNA(IF(VLOOKUP(all_resi[[#This Row],[No. Waybill]],settle_reconcile[No. Waybill],1,0)="","Recon","Recon"),"-")</f>
        <v>-</v>
      </c>
      <c r="AT4272" s="2">
        <f>all_resi[[#This Row],[Nilai COD]]-all_resi[[#This Row],[COD Fee]]-all_resi[[#This Row],[Total Biaya Setelah Diskon]]</f>
        <v>83195</v>
      </c>
      <c r="AU4272" s="2" t="str">
        <f>IF(all_resi[[#This Row],[Waktu Terima]]="","",_xlfn.DAYS(all_resi[[#This Row],[Waktu Terima]],all_resi[[#This Row],[Tanggal Pengiriman]]))</f>
        <v/>
      </c>
    </row>
    <row r="4273" spans="1:47" x14ac:dyDescent="0.25">
      <c r="A4273" s="2" t="s">
        <v>22555</v>
      </c>
      <c r="B4273" s="1">
        <v>46211</v>
      </c>
      <c r="C4273" s="2" t="s">
        <v>42</v>
      </c>
      <c r="D4273" s="2" t="s">
        <v>43</v>
      </c>
      <c r="E4273" s="2" t="s">
        <v>44</v>
      </c>
      <c r="F4273" s="2" t="s">
        <v>45</v>
      </c>
      <c r="G4273" s="2" t="s">
        <v>46</v>
      </c>
      <c r="H4273" s="2" t="s">
        <v>47</v>
      </c>
      <c r="I4273" s="2" t="s">
        <v>22556</v>
      </c>
      <c r="J4273" s="2" t="s">
        <v>22557</v>
      </c>
      <c r="K4273" s="2" t="s">
        <v>156</v>
      </c>
      <c r="L4273" s="2" t="s">
        <v>433</v>
      </c>
      <c r="M4273" s="2" t="s">
        <v>3913</v>
      </c>
      <c r="N4273" s="2" t="s">
        <v>22558</v>
      </c>
      <c r="O4273">
        <v>1</v>
      </c>
      <c r="P4273" s="2" t="s">
        <v>53</v>
      </c>
      <c r="Q4273">
        <v>100</v>
      </c>
      <c r="R4273">
        <v>0</v>
      </c>
      <c r="S4273" s="2" t="s">
        <v>54</v>
      </c>
      <c r="T4273" s="2" t="s">
        <v>55</v>
      </c>
      <c r="U4273" s="2" t="s">
        <v>207</v>
      </c>
      <c r="V4273" s="2"/>
      <c r="W4273">
        <v>85000</v>
      </c>
      <c r="X4273">
        <v>0</v>
      </c>
      <c r="Y4273">
        <v>0</v>
      </c>
      <c r="Z4273">
        <v>85000</v>
      </c>
      <c r="AB4273" s="2" t="s">
        <v>57</v>
      </c>
      <c r="AC4273">
        <v>34000</v>
      </c>
      <c r="AD4273">
        <v>51000</v>
      </c>
      <c r="AE4273">
        <v>145000</v>
      </c>
      <c r="AF4273">
        <v>2175</v>
      </c>
      <c r="AG4273" s="2"/>
      <c r="AH4273" s="2"/>
      <c r="AI4273" s="1"/>
      <c r="AJ4273" s="2"/>
      <c r="AK4273" s="2" t="s">
        <v>67</v>
      </c>
      <c r="AM4273" s="2" t="s">
        <v>59</v>
      </c>
      <c r="AP4273" s="2" t="s">
        <v>60</v>
      </c>
      <c r="AQ4273" s="2" t="s">
        <v>41</v>
      </c>
      <c r="AR4273">
        <v>60000</v>
      </c>
      <c r="AS4273" s="2" t="str">
        <f>_xlfn.IFNA(IF(VLOOKUP(all_resi[[#This Row],[No. Waybill]],settle_reconcile[No. Waybill],1,0)="","Recon","Recon"),"-")</f>
        <v>-</v>
      </c>
      <c r="AT4273" s="2">
        <f>all_resi[[#This Row],[Nilai COD]]-all_resi[[#This Row],[COD Fee]]-all_resi[[#This Row],[Total Biaya Setelah Diskon]]</f>
        <v>91825</v>
      </c>
      <c r="AU4273" s="2" t="str">
        <f>IF(all_resi[[#This Row],[Waktu Terima]]="","",_xlfn.DAYS(all_resi[[#This Row],[Waktu Terima]],all_resi[[#This Row],[Tanggal Pengiriman]]))</f>
        <v/>
      </c>
    </row>
    <row r="4274" spans="1:47" x14ac:dyDescent="0.25">
      <c r="A4274" s="2" t="s">
        <v>22559</v>
      </c>
      <c r="B4274" s="1">
        <v>46211</v>
      </c>
      <c r="C4274" s="2" t="s">
        <v>42</v>
      </c>
      <c r="D4274" s="2" t="s">
        <v>43</v>
      </c>
      <c r="E4274" s="2" t="s">
        <v>44</v>
      </c>
      <c r="F4274" s="2" t="s">
        <v>45</v>
      </c>
      <c r="G4274" s="2" t="s">
        <v>46</v>
      </c>
      <c r="H4274" s="2" t="s">
        <v>47</v>
      </c>
      <c r="I4274" s="2" t="s">
        <v>22560</v>
      </c>
      <c r="J4274" s="2" t="s">
        <v>22561</v>
      </c>
      <c r="K4274" s="2" t="s">
        <v>132</v>
      </c>
      <c r="L4274" s="2" t="s">
        <v>791</v>
      </c>
      <c r="M4274" s="2" t="s">
        <v>2783</v>
      </c>
      <c r="N4274" s="2" t="s">
        <v>22562</v>
      </c>
      <c r="O4274">
        <v>1</v>
      </c>
      <c r="P4274" s="2" t="s">
        <v>53</v>
      </c>
      <c r="Q4274">
        <v>100</v>
      </c>
      <c r="R4274">
        <v>0</v>
      </c>
      <c r="S4274" s="2" t="s">
        <v>54</v>
      </c>
      <c r="T4274" s="2" t="s">
        <v>55</v>
      </c>
      <c r="U4274" s="2" t="s">
        <v>207</v>
      </c>
      <c r="V4274" s="2"/>
      <c r="W4274">
        <v>29000</v>
      </c>
      <c r="X4274">
        <v>0</v>
      </c>
      <c r="Y4274">
        <v>0</v>
      </c>
      <c r="Z4274">
        <v>29000</v>
      </c>
      <c r="AB4274" s="2" t="s">
        <v>57</v>
      </c>
      <c r="AC4274">
        <v>11600</v>
      </c>
      <c r="AD4274">
        <v>17400</v>
      </c>
      <c r="AE4274">
        <v>99000</v>
      </c>
      <c r="AF4274">
        <v>1485</v>
      </c>
      <c r="AG4274" s="2"/>
      <c r="AH4274" s="2"/>
      <c r="AI4274" s="1"/>
      <c r="AJ4274" s="2"/>
      <c r="AK4274" s="2" t="s">
        <v>67</v>
      </c>
      <c r="AM4274" s="2" t="s">
        <v>59</v>
      </c>
      <c r="AP4274" s="2" t="s">
        <v>60</v>
      </c>
      <c r="AQ4274" s="2" t="s">
        <v>41</v>
      </c>
      <c r="AR4274">
        <v>70000</v>
      </c>
      <c r="AS4274" s="2" t="str">
        <f>_xlfn.IFNA(IF(VLOOKUP(all_resi[[#This Row],[No. Waybill]],settle_reconcile[No. Waybill],1,0)="","Recon","Recon"),"-")</f>
        <v>-</v>
      </c>
      <c r="AT4274" s="2">
        <f>all_resi[[#This Row],[Nilai COD]]-all_resi[[#This Row],[COD Fee]]-all_resi[[#This Row],[Total Biaya Setelah Diskon]]</f>
        <v>80115</v>
      </c>
      <c r="AU4274" s="2" t="str">
        <f>IF(all_resi[[#This Row],[Waktu Terima]]="","",_xlfn.DAYS(all_resi[[#This Row],[Waktu Terima]],all_resi[[#This Row],[Tanggal Pengiriman]]))</f>
        <v/>
      </c>
    </row>
    <row r="4275" spans="1:47" x14ac:dyDescent="0.25">
      <c r="A4275" s="2" t="s">
        <v>22563</v>
      </c>
      <c r="B4275" s="1">
        <v>46211</v>
      </c>
      <c r="C4275" s="2" t="s">
        <v>42</v>
      </c>
      <c r="D4275" s="2" t="s">
        <v>43</v>
      </c>
      <c r="E4275" s="2" t="s">
        <v>44</v>
      </c>
      <c r="F4275" s="2" t="s">
        <v>45</v>
      </c>
      <c r="G4275" s="2" t="s">
        <v>46</v>
      </c>
      <c r="H4275" s="2" t="s">
        <v>47</v>
      </c>
      <c r="I4275" s="2" t="s">
        <v>22564</v>
      </c>
      <c r="J4275" s="2" t="s">
        <v>22565</v>
      </c>
      <c r="K4275" s="2" t="s">
        <v>132</v>
      </c>
      <c r="L4275" s="2" t="s">
        <v>791</v>
      </c>
      <c r="M4275" s="2" t="s">
        <v>2843</v>
      </c>
      <c r="N4275" s="2" t="s">
        <v>22566</v>
      </c>
      <c r="O4275">
        <v>1</v>
      </c>
      <c r="P4275" s="2" t="s">
        <v>53</v>
      </c>
      <c r="Q4275">
        <v>100</v>
      </c>
      <c r="R4275">
        <v>0</v>
      </c>
      <c r="S4275" s="2" t="s">
        <v>54</v>
      </c>
      <c r="T4275" s="2" t="s">
        <v>55</v>
      </c>
      <c r="U4275" s="2" t="s">
        <v>1301</v>
      </c>
      <c r="V4275" s="2"/>
      <c r="W4275">
        <v>29000</v>
      </c>
      <c r="X4275">
        <v>0</v>
      </c>
      <c r="Y4275">
        <v>0</v>
      </c>
      <c r="Z4275">
        <v>29000</v>
      </c>
      <c r="AB4275" s="2" t="s">
        <v>57</v>
      </c>
      <c r="AC4275">
        <v>11600</v>
      </c>
      <c r="AD4275">
        <v>17400</v>
      </c>
      <c r="AE4275">
        <v>144000</v>
      </c>
      <c r="AF4275">
        <v>2160</v>
      </c>
      <c r="AG4275" s="2"/>
      <c r="AH4275" s="2"/>
      <c r="AI4275" s="1"/>
      <c r="AJ4275" s="2"/>
      <c r="AK4275" s="2" t="s">
        <v>67</v>
      </c>
      <c r="AM4275" s="2" t="s">
        <v>59</v>
      </c>
      <c r="AP4275" s="2" t="s">
        <v>60</v>
      </c>
      <c r="AQ4275" s="2" t="s">
        <v>41</v>
      </c>
      <c r="AR4275">
        <v>115000</v>
      </c>
      <c r="AS4275" s="2" t="str">
        <f>_xlfn.IFNA(IF(VLOOKUP(all_resi[[#This Row],[No. Waybill]],settle_reconcile[No. Waybill],1,0)="","Recon","Recon"),"-")</f>
        <v>-</v>
      </c>
      <c r="AT4275" s="2">
        <f>all_resi[[#This Row],[Nilai COD]]-all_resi[[#This Row],[COD Fee]]-all_resi[[#This Row],[Total Biaya Setelah Diskon]]</f>
        <v>124440</v>
      </c>
      <c r="AU4275" s="2" t="str">
        <f>IF(all_resi[[#This Row],[Waktu Terima]]="","",_xlfn.DAYS(all_resi[[#This Row],[Waktu Terima]],all_resi[[#This Row],[Tanggal Pengiriman]]))</f>
        <v/>
      </c>
    </row>
    <row r="4276" spans="1:47" x14ac:dyDescent="0.25">
      <c r="A4276" s="2" t="s">
        <v>22567</v>
      </c>
      <c r="B4276" s="1">
        <v>46211</v>
      </c>
      <c r="C4276" s="2" t="s">
        <v>42</v>
      </c>
      <c r="D4276" s="2" t="s">
        <v>43</v>
      </c>
      <c r="E4276" s="2" t="s">
        <v>44</v>
      </c>
      <c r="F4276" s="2" t="s">
        <v>45</v>
      </c>
      <c r="G4276" s="2" t="s">
        <v>46</v>
      </c>
      <c r="H4276" s="2" t="s">
        <v>47</v>
      </c>
      <c r="I4276" s="2" t="s">
        <v>22568</v>
      </c>
      <c r="J4276" s="2" t="s">
        <v>22569</v>
      </c>
      <c r="K4276" s="2" t="s">
        <v>132</v>
      </c>
      <c r="L4276" s="2" t="s">
        <v>3788</v>
      </c>
      <c r="M4276" s="2" t="s">
        <v>22570</v>
      </c>
      <c r="N4276" s="2" t="s">
        <v>22571</v>
      </c>
      <c r="O4276">
        <v>1</v>
      </c>
      <c r="P4276" s="2" t="s">
        <v>53</v>
      </c>
      <c r="Q4276">
        <v>100</v>
      </c>
      <c r="R4276">
        <v>0</v>
      </c>
      <c r="S4276" s="2" t="s">
        <v>54</v>
      </c>
      <c r="T4276" s="2" t="s">
        <v>55</v>
      </c>
      <c r="U4276" s="2" t="s">
        <v>207</v>
      </c>
      <c r="V4276" s="2"/>
      <c r="W4276">
        <v>37000</v>
      </c>
      <c r="X4276">
        <v>0</v>
      </c>
      <c r="Y4276">
        <v>0</v>
      </c>
      <c r="Z4276">
        <v>37000</v>
      </c>
      <c r="AB4276" s="2" t="s">
        <v>57</v>
      </c>
      <c r="AC4276">
        <v>14800</v>
      </c>
      <c r="AD4276">
        <v>22200</v>
      </c>
      <c r="AE4276">
        <v>107000</v>
      </c>
      <c r="AF4276">
        <v>1605</v>
      </c>
      <c r="AG4276" s="2"/>
      <c r="AH4276" s="2"/>
      <c r="AI4276" s="1"/>
      <c r="AJ4276" s="2"/>
      <c r="AK4276" s="2" t="s">
        <v>67</v>
      </c>
      <c r="AM4276" s="2" t="s">
        <v>59</v>
      </c>
      <c r="AP4276" s="2" t="s">
        <v>60</v>
      </c>
      <c r="AQ4276" s="2" t="s">
        <v>41</v>
      </c>
      <c r="AR4276">
        <v>70000</v>
      </c>
      <c r="AS4276" s="2" t="str">
        <f>_xlfn.IFNA(IF(VLOOKUP(all_resi[[#This Row],[No. Waybill]],settle_reconcile[No. Waybill],1,0)="","Recon","Recon"),"-")</f>
        <v>-</v>
      </c>
      <c r="AT4276" s="2">
        <f>all_resi[[#This Row],[Nilai COD]]-all_resi[[#This Row],[COD Fee]]-all_resi[[#This Row],[Total Biaya Setelah Diskon]]</f>
        <v>83195</v>
      </c>
      <c r="AU4276" s="2" t="str">
        <f>IF(all_resi[[#This Row],[Waktu Terima]]="","",_xlfn.DAYS(all_resi[[#This Row],[Waktu Terima]],all_resi[[#This Row],[Tanggal Pengiriman]]))</f>
        <v/>
      </c>
    </row>
    <row r="4277" spans="1:47" x14ac:dyDescent="0.25">
      <c r="A4277" s="2" t="s">
        <v>22572</v>
      </c>
      <c r="B4277" s="1">
        <v>46211</v>
      </c>
      <c r="C4277" s="2" t="s">
        <v>42</v>
      </c>
      <c r="D4277" s="2" t="s">
        <v>43</v>
      </c>
      <c r="E4277" s="2" t="s">
        <v>44</v>
      </c>
      <c r="F4277" s="2" t="s">
        <v>45</v>
      </c>
      <c r="G4277" s="2" t="s">
        <v>46</v>
      </c>
      <c r="H4277" s="2" t="s">
        <v>47</v>
      </c>
      <c r="I4277" s="2" t="s">
        <v>22573</v>
      </c>
      <c r="J4277" s="2" t="s">
        <v>22574</v>
      </c>
      <c r="K4277" s="2" t="s">
        <v>69</v>
      </c>
      <c r="L4277" s="2" t="s">
        <v>991</v>
      </c>
      <c r="M4277" s="2" t="s">
        <v>22575</v>
      </c>
      <c r="N4277" s="2" t="s">
        <v>22576</v>
      </c>
      <c r="O4277">
        <v>1</v>
      </c>
      <c r="P4277" s="2" t="s">
        <v>53</v>
      </c>
      <c r="Q4277">
        <v>100</v>
      </c>
      <c r="R4277">
        <v>0</v>
      </c>
      <c r="S4277" s="2" t="s">
        <v>54</v>
      </c>
      <c r="T4277" s="2" t="s">
        <v>55</v>
      </c>
      <c r="U4277" s="2" t="s">
        <v>207</v>
      </c>
      <c r="V4277" s="2"/>
      <c r="W4277">
        <v>54000</v>
      </c>
      <c r="X4277">
        <v>0</v>
      </c>
      <c r="Y4277">
        <v>0</v>
      </c>
      <c r="Z4277">
        <v>54000</v>
      </c>
      <c r="AB4277" s="2" t="s">
        <v>57</v>
      </c>
      <c r="AC4277">
        <v>21600</v>
      </c>
      <c r="AD4277">
        <v>32400</v>
      </c>
      <c r="AE4277">
        <v>124000</v>
      </c>
      <c r="AF4277">
        <v>1860</v>
      </c>
      <c r="AG4277" s="2"/>
      <c r="AH4277" s="2"/>
      <c r="AI4277" s="1"/>
      <c r="AJ4277" s="2"/>
      <c r="AK4277" s="2" t="s">
        <v>67</v>
      </c>
      <c r="AM4277" s="2" t="s">
        <v>59</v>
      </c>
      <c r="AP4277" s="2" t="s">
        <v>60</v>
      </c>
      <c r="AQ4277" s="2" t="s">
        <v>41</v>
      </c>
      <c r="AR4277">
        <v>70000</v>
      </c>
      <c r="AS4277" s="2" t="str">
        <f>_xlfn.IFNA(IF(VLOOKUP(all_resi[[#This Row],[No. Waybill]],settle_reconcile[No. Waybill],1,0)="","Recon","Recon"),"-")</f>
        <v>-</v>
      </c>
      <c r="AT4277" s="2">
        <f>all_resi[[#This Row],[Nilai COD]]-all_resi[[#This Row],[COD Fee]]-all_resi[[#This Row],[Total Biaya Setelah Diskon]]</f>
        <v>89740</v>
      </c>
      <c r="AU4277" s="2" t="str">
        <f>IF(all_resi[[#This Row],[Waktu Terima]]="","",_xlfn.DAYS(all_resi[[#This Row],[Waktu Terima]],all_resi[[#This Row],[Tanggal Pengiriman]]))</f>
        <v/>
      </c>
    </row>
    <row r="4278" spans="1:47" x14ac:dyDescent="0.25">
      <c r="A4278" s="2" t="s">
        <v>22577</v>
      </c>
      <c r="B4278" s="1">
        <v>46211</v>
      </c>
      <c r="C4278" s="2" t="s">
        <v>42</v>
      </c>
      <c r="D4278" s="2" t="s">
        <v>43</v>
      </c>
      <c r="E4278" s="2" t="s">
        <v>44</v>
      </c>
      <c r="F4278" s="2" t="s">
        <v>45</v>
      </c>
      <c r="G4278" s="2" t="s">
        <v>46</v>
      </c>
      <c r="H4278" s="2" t="s">
        <v>47</v>
      </c>
      <c r="I4278" s="2" t="s">
        <v>22578</v>
      </c>
      <c r="J4278" s="2" t="s">
        <v>22579</v>
      </c>
      <c r="K4278" s="2" t="s">
        <v>156</v>
      </c>
      <c r="L4278" s="2" t="s">
        <v>606</v>
      </c>
      <c r="M4278" s="2" t="s">
        <v>4240</v>
      </c>
      <c r="N4278" s="2" t="s">
        <v>22580</v>
      </c>
      <c r="O4278">
        <v>1</v>
      </c>
      <c r="P4278" s="2" t="s">
        <v>53</v>
      </c>
      <c r="Q4278">
        <v>100</v>
      </c>
      <c r="R4278">
        <v>0</v>
      </c>
      <c r="S4278" s="2" t="s">
        <v>54</v>
      </c>
      <c r="T4278" s="2" t="s">
        <v>55</v>
      </c>
      <c r="U4278" s="2" t="s">
        <v>1301</v>
      </c>
      <c r="V4278" s="2"/>
      <c r="W4278">
        <v>64000</v>
      </c>
      <c r="X4278">
        <v>0</v>
      </c>
      <c r="Y4278">
        <v>0</v>
      </c>
      <c r="Z4278">
        <v>64000</v>
      </c>
      <c r="AB4278" s="2" t="s">
        <v>57</v>
      </c>
      <c r="AC4278">
        <v>25600</v>
      </c>
      <c r="AD4278">
        <v>38400</v>
      </c>
      <c r="AE4278">
        <v>179000</v>
      </c>
      <c r="AF4278">
        <v>2685</v>
      </c>
      <c r="AG4278" s="2"/>
      <c r="AH4278" s="2"/>
      <c r="AI4278" s="1"/>
      <c r="AJ4278" s="2"/>
      <c r="AK4278" s="2" t="s">
        <v>67</v>
      </c>
      <c r="AM4278" s="2" t="s">
        <v>59</v>
      </c>
      <c r="AP4278" s="2" t="s">
        <v>60</v>
      </c>
      <c r="AQ4278" s="2" t="s">
        <v>41</v>
      </c>
      <c r="AR4278">
        <v>115000</v>
      </c>
      <c r="AS4278" s="2" t="str">
        <f>_xlfn.IFNA(IF(VLOOKUP(all_resi[[#This Row],[No. Waybill]],settle_reconcile[No. Waybill],1,0)="","Recon","Recon"),"-")</f>
        <v>-</v>
      </c>
      <c r="AT4278" s="2">
        <f>all_resi[[#This Row],[Nilai COD]]-all_resi[[#This Row],[COD Fee]]-all_resi[[#This Row],[Total Biaya Setelah Diskon]]</f>
        <v>137915</v>
      </c>
      <c r="AU4278" s="2" t="str">
        <f>IF(all_resi[[#This Row],[Waktu Terima]]="","",_xlfn.DAYS(all_resi[[#This Row],[Waktu Terima]],all_resi[[#This Row],[Tanggal Pengiriman]]))</f>
        <v/>
      </c>
    </row>
    <row r="4279" spans="1:47" x14ac:dyDescent="0.25">
      <c r="A4279" s="2" t="s">
        <v>22581</v>
      </c>
      <c r="B4279" s="1">
        <v>46211</v>
      </c>
      <c r="C4279" s="2" t="s">
        <v>42</v>
      </c>
      <c r="D4279" s="2" t="s">
        <v>43</v>
      </c>
      <c r="E4279" s="2" t="s">
        <v>44</v>
      </c>
      <c r="F4279" s="2" t="s">
        <v>45</v>
      </c>
      <c r="G4279" s="2" t="s">
        <v>46</v>
      </c>
      <c r="H4279" s="2" t="s">
        <v>47</v>
      </c>
      <c r="I4279" s="2" t="s">
        <v>22582</v>
      </c>
      <c r="J4279" s="2" t="s">
        <v>22583</v>
      </c>
      <c r="K4279" s="2" t="s">
        <v>209</v>
      </c>
      <c r="L4279" s="2" t="s">
        <v>210</v>
      </c>
      <c r="M4279" s="2" t="s">
        <v>954</v>
      </c>
      <c r="N4279" s="2" t="s">
        <v>22584</v>
      </c>
      <c r="O4279">
        <v>1</v>
      </c>
      <c r="P4279" s="2" t="s">
        <v>53</v>
      </c>
      <c r="Q4279">
        <v>100</v>
      </c>
      <c r="R4279">
        <v>0</v>
      </c>
      <c r="S4279" s="2" t="s">
        <v>54</v>
      </c>
      <c r="T4279" s="2" t="s">
        <v>55</v>
      </c>
      <c r="U4279" s="2" t="s">
        <v>207</v>
      </c>
      <c r="V4279" s="2"/>
      <c r="W4279">
        <v>39000</v>
      </c>
      <c r="X4279">
        <v>0</v>
      </c>
      <c r="Y4279">
        <v>0</v>
      </c>
      <c r="Z4279">
        <v>39000</v>
      </c>
      <c r="AB4279" s="2" t="s">
        <v>57</v>
      </c>
      <c r="AC4279">
        <v>15600</v>
      </c>
      <c r="AD4279">
        <v>23400</v>
      </c>
      <c r="AE4279">
        <v>109000</v>
      </c>
      <c r="AF4279">
        <v>1635</v>
      </c>
      <c r="AG4279" s="2"/>
      <c r="AH4279" s="2"/>
      <c r="AI4279" s="1"/>
      <c r="AJ4279" s="2"/>
      <c r="AK4279" s="2" t="s">
        <v>67</v>
      </c>
      <c r="AM4279" s="2" t="s">
        <v>59</v>
      </c>
      <c r="AP4279" s="2" t="s">
        <v>60</v>
      </c>
      <c r="AQ4279" s="2" t="s">
        <v>41</v>
      </c>
      <c r="AR4279">
        <v>70000</v>
      </c>
      <c r="AS4279" s="2" t="str">
        <f>_xlfn.IFNA(IF(VLOOKUP(all_resi[[#This Row],[No. Waybill]],settle_reconcile[No. Waybill],1,0)="","Recon","Recon"),"-")</f>
        <v>-</v>
      </c>
      <c r="AT4279" s="2">
        <f>all_resi[[#This Row],[Nilai COD]]-all_resi[[#This Row],[COD Fee]]-all_resi[[#This Row],[Total Biaya Setelah Diskon]]</f>
        <v>83965</v>
      </c>
      <c r="AU4279" s="2" t="str">
        <f>IF(all_resi[[#This Row],[Waktu Terima]]="","",_xlfn.DAYS(all_resi[[#This Row],[Waktu Terima]],all_resi[[#This Row],[Tanggal Pengiriman]]))</f>
        <v/>
      </c>
    </row>
    <row r="4280" spans="1:47" x14ac:dyDescent="0.25">
      <c r="A4280" s="2" t="s">
        <v>22585</v>
      </c>
      <c r="B4280" s="1">
        <v>46211</v>
      </c>
      <c r="C4280" s="2" t="s">
        <v>42</v>
      </c>
      <c r="D4280" s="2" t="s">
        <v>43</v>
      </c>
      <c r="E4280" s="2" t="s">
        <v>44</v>
      </c>
      <c r="F4280" s="2" t="s">
        <v>45</v>
      </c>
      <c r="G4280" s="2" t="s">
        <v>46</v>
      </c>
      <c r="H4280" s="2" t="s">
        <v>80</v>
      </c>
      <c r="I4280" s="2" t="s">
        <v>22586</v>
      </c>
      <c r="J4280" s="2" t="s">
        <v>22587</v>
      </c>
      <c r="K4280" s="2" t="s">
        <v>69</v>
      </c>
      <c r="L4280" s="2" t="s">
        <v>294</v>
      </c>
      <c r="M4280" s="2" t="s">
        <v>22193</v>
      </c>
      <c r="N4280" s="2" t="s">
        <v>22588</v>
      </c>
      <c r="O4280">
        <v>1</v>
      </c>
      <c r="P4280" s="2" t="s">
        <v>53</v>
      </c>
      <c r="Q4280">
        <v>100</v>
      </c>
      <c r="R4280">
        <v>0</v>
      </c>
      <c r="S4280" s="2" t="s">
        <v>54</v>
      </c>
      <c r="T4280" s="2" t="s">
        <v>55</v>
      </c>
      <c r="U4280" s="2" t="s">
        <v>86</v>
      </c>
      <c r="V4280" s="2"/>
      <c r="W4280">
        <v>54000</v>
      </c>
      <c r="X4280">
        <v>0</v>
      </c>
      <c r="Y4280">
        <v>0</v>
      </c>
      <c r="Z4280">
        <v>54000</v>
      </c>
      <c r="AB4280" s="2" t="s">
        <v>57</v>
      </c>
      <c r="AC4280">
        <v>21600</v>
      </c>
      <c r="AD4280">
        <v>32400</v>
      </c>
      <c r="AE4280">
        <v>102000</v>
      </c>
      <c r="AF4280">
        <v>1530</v>
      </c>
      <c r="AG4280" s="2"/>
      <c r="AH4280" s="2"/>
      <c r="AI4280" s="1"/>
      <c r="AJ4280" s="2" t="s">
        <v>87</v>
      </c>
      <c r="AK4280" s="2" t="s">
        <v>67</v>
      </c>
      <c r="AM4280" s="2" t="s">
        <v>59</v>
      </c>
      <c r="AP4280" s="2" t="s">
        <v>60</v>
      </c>
      <c r="AQ4280" s="2" t="s">
        <v>41</v>
      </c>
      <c r="AR4280">
        <v>48000</v>
      </c>
      <c r="AS4280" s="2" t="str">
        <f>_xlfn.IFNA(IF(VLOOKUP(all_resi[[#This Row],[No. Waybill]],settle_reconcile[No. Waybill],1,0)="","Recon","Recon"),"-")</f>
        <v>-</v>
      </c>
      <c r="AT4280" s="2">
        <f>all_resi[[#This Row],[Nilai COD]]-all_resi[[#This Row],[COD Fee]]-all_resi[[#This Row],[Total Biaya Setelah Diskon]]</f>
        <v>68070</v>
      </c>
      <c r="AU4280" s="2" t="str">
        <f>IF(all_resi[[#This Row],[Waktu Terima]]="","",_xlfn.DAYS(all_resi[[#This Row],[Waktu Terima]],all_resi[[#This Row],[Tanggal Pengiriman]]))</f>
        <v/>
      </c>
    </row>
    <row r="4281" spans="1:47" x14ac:dyDescent="0.25">
      <c r="A4281" s="2" t="s">
        <v>22589</v>
      </c>
      <c r="B4281" s="1">
        <v>46211</v>
      </c>
      <c r="C4281" s="2" t="s">
        <v>42</v>
      </c>
      <c r="D4281" s="2" t="s">
        <v>43</v>
      </c>
      <c r="E4281" s="2" t="s">
        <v>44</v>
      </c>
      <c r="F4281" s="2" t="s">
        <v>45</v>
      </c>
      <c r="G4281" s="2" t="s">
        <v>46</v>
      </c>
      <c r="H4281" s="2" t="s">
        <v>47</v>
      </c>
      <c r="I4281" s="2" t="s">
        <v>22590</v>
      </c>
      <c r="J4281" s="2" t="s">
        <v>22591</v>
      </c>
      <c r="K4281" s="2" t="s">
        <v>171</v>
      </c>
      <c r="L4281" s="2" t="s">
        <v>458</v>
      </c>
      <c r="M4281" s="2" t="s">
        <v>459</v>
      </c>
      <c r="N4281" s="2" t="s">
        <v>22592</v>
      </c>
      <c r="O4281">
        <v>1</v>
      </c>
      <c r="P4281" s="2" t="s">
        <v>53</v>
      </c>
      <c r="Q4281">
        <v>100</v>
      </c>
      <c r="R4281">
        <v>0</v>
      </c>
      <c r="S4281" s="2" t="s">
        <v>54</v>
      </c>
      <c r="T4281" s="2" t="s">
        <v>55</v>
      </c>
      <c r="U4281" s="2" t="s">
        <v>207</v>
      </c>
      <c r="V4281" s="2"/>
      <c r="W4281">
        <v>38000</v>
      </c>
      <c r="X4281">
        <v>0</v>
      </c>
      <c r="Y4281">
        <v>0</v>
      </c>
      <c r="Z4281">
        <v>38000</v>
      </c>
      <c r="AB4281" s="2" t="s">
        <v>57</v>
      </c>
      <c r="AC4281">
        <v>15200</v>
      </c>
      <c r="AD4281">
        <v>22800</v>
      </c>
      <c r="AE4281">
        <v>108000</v>
      </c>
      <c r="AF4281">
        <v>1620</v>
      </c>
      <c r="AG4281" s="2"/>
      <c r="AH4281" s="2"/>
      <c r="AI4281" s="1"/>
      <c r="AJ4281" s="2"/>
      <c r="AK4281" s="2" t="s">
        <v>67</v>
      </c>
      <c r="AM4281" s="2" t="s">
        <v>59</v>
      </c>
      <c r="AP4281" s="2" t="s">
        <v>60</v>
      </c>
      <c r="AQ4281" s="2" t="s">
        <v>41</v>
      </c>
      <c r="AR4281">
        <v>70000</v>
      </c>
      <c r="AS4281" s="2" t="str">
        <f>_xlfn.IFNA(IF(VLOOKUP(all_resi[[#This Row],[No. Waybill]],settle_reconcile[No. Waybill],1,0)="","Recon","Recon"),"-")</f>
        <v>-</v>
      </c>
      <c r="AT4281" s="2">
        <f>all_resi[[#This Row],[Nilai COD]]-all_resi[[#This Row],[COD Fee]]-all_resi[[#This Row],[Total Biaya Setelah Diskon]]</f>
        <v>83580</v>
      </c>
      <c r="AU4281" s="2" t="str">
        <f>IF(all_resi[[#This Row],[Waktu Terima]]="","",_xlfn.DAYS(all_resi[[#This Row],[Waktu Terima]],all_resi[[#This Row],[Tanggal Pengiriman]]))</f>
        <v/>
      </c>
    </row>
    <row r="4282" spans="1:47" x14ac:dyDescent="0.25">
      <c r="A4282" s="2" t="s">
        <v>22593</v>
      </c>
      <c r="B4282" s="1">
        <v>46211</v>
      </c>
      <c r="C4282" s="2" t="s">
        <v>42</v>
      </c>
      <c r="D4282" s="2" t="s">
        <v>43</v>
      </c>
      <c r="E4282" s="2" t="s">
        <v>44</v>
      </c>
      <c r="F4282" s="2" t="s">
        <v>45</v>
      </c>
      <c r="G4282" s="2" t="s">
        <v>46</v>
      </c>
      <c r="H4282" s="2" t="s">
        <v>47</v>
      </c>
      <c r="I4282" s="2" t="s">
        <v>22594</v>
      </c>
      <c r="J4282" s="2" t="s">
        <v>22595</v>
      </c>
      <c r="K4282" s="2" t="s">
        <v>177</v>
      </c>
      <c r="L4282" s="2" t="s">
        <v>178</v>
      </c>
      <c r="M4282" s="2" t="s">
        <v>1068</v>
      </c>
      <c r="N4282" s="2" t="s">
        <v>22596</v>
      </c>
      <c r="O4282">
        <v>1</v>
      </c>
      <c r="P4282" s="2" t="s">
        <v>53</v>
      </c>
      <c r="Q4282">
        <v>100</v>
      </c>
      <c r="R4282">
        <v>0</v>
      </c>
      <c r="S4282" s="2" t="s">
        <v>54</v>
      </c>
      <c r="T4282" s="2" t="s">
        <v>55</v>
      </c>
      <c r="U4282" s="2" t="s">
        <v>207</v>
      </c>
      <c r="V4282" s="2"/>
      <c r="W4282">
        <v>72000</v>
      </c>
      <c r="X4282">
        <v>0</v>
      </c>
      <c r="Y4282">
        <v>0</v>
      </c>
      <c r="Z4282">
        <v>72000</v>
      </c>
      <c r="AB4282" s="2" t="s">
        <v>57</v>
      </c>
      <c r="AC4282">
        <v>28800</v>
      </c>
      <c r="AD4282">
        <v>43200</v>
      </c>
      <c r="AE4282">
        <v>142000</v>
      </c>
      <c r="AF4282">
        <v>2130</v>
      </c>
      <c r="AG4282" s="2"/>
      <c r="AH4282" s="2"/>
      <c r="AI4282" s="1"/>
      <c r="AJ4282" s="2"/>
      <c r="AK4282" s="2" t="s">
        <v>67</v>
      </c>
      <c r="AM4282" s="2" t="s">
        <v>59</v>
      </c>
      <c r="AP4282" s="2" t="s">
        <v>60</v>
      </c>
      <c r="AQ4282" s="2" t="s">
        <v>41</v>
      </c>
      <c r="AR4282">
        <v>70000</v>
      </c>
      <c r="AS4282" s="2" t="str">
        <f>_xlfn.IFNA(IF(VLOOKUP(all_resi[[#This Row],[No. Waybill]],settle_reconcile[No. Waybill],1,0)="","Recon","Recon"),"-")</f>
        <v>-</v>
      </c>
      <c r="AT4282" s="2">
        <f>all_resi[[#This Row],[Nilai COD]]-all_resi[[#This Row],[COD Fee]]-all_resi[[#This Row],[Total Biaya Setelah Diskon]]</f>
        <v>96670</v>
      </c>
      <c r="AU4282" s="2" t="str">
        <f>IF(all_resi[[#This Row],[Waktu Terima]]="","",_xlfn.DAYS(all_resi[[#This Row],[Waktu Terima]],all_resi[[#This Row],[Tanggal Pengiriman]]))</f>
        <v/>
      </c>
    </row>
    <row r="4283" spans="1:47" x14ac:dyDescent="0.25">
      <c r="A4283" s="2" t="s">
        <v>22597</v>
      </c>
      <c r="B4283" s="1">
        <v>46211</v>
      </c>
      <c r="C4283" s="2" t="s">
        <v>42</v>
      </c>
      <c r="D4283" s="2" t="s">
        <v>43</v>
      </c>
      <c r="E4283" s="2" t="s">
        <v>44</v>
      </c>
      <c r="F4283" s="2" t="s">
        <v>45</v>
      </c>
      <c r="G4283" s="2" t="s">
        <v>46</v>
      </c>
      <c r="H4283" s="2" t="s">
        <v>47</v>
      </c>
      <c r="I4283" s="2" t="s">
        <v>22598</v>
      </c>
      <c r="J4283" s="2" t="s">
        <v>22599</v>
      </c>
      <c r="K4283" s="2" t="s">
        <v>156</v>
      </c>
      <c r="L4283" s="2" t="s">
        <v>433</v>
      </c>
      <c r="M4283" s="2" t="s">
        <v>3913</v>
      </c>
      <c r="N4283" s="2" t="s">
        <v>22600</v>
      </c>
      <c r="O4283">
        <v>1</v>
      </c>
      <c r="P4283" s="2" t="s">
        <v>53</v>
      </c>
      <c r="Q4283">
        <v>100</v>
      </c>
      <c r="R4283">
        <v>0</v>
      </c>
      <c r="S4283" s="2" t="s">
        <v>54</v>
      </c>
      <c r="T4283" s="2" t="s">
        <v>55</v>
      </c>
      <c r="U4283" s="2" t="s">
        <v>207</v>
      </c>
      <c r="V4283" s="2"/>
      <c r="W4283">
        <v>85000</v>
      </c>
      <c r="X4283">
        <v>0</v>
      </c>
      <c r="Y4283">
        <v>0</v>
      </c>
      <c r="Z4283">
        <v>85000</v>
      </c>
      <c r="AB4283" s="2" t="s">
        <v>57</v>
      </c>
      <c r="AC4283">
        <v>34000</v>
      </c>
      <c r="AD4283">
        <v>51000</v>
      </c>
      <c r="AE4283">
        <v>155000</v>
      </c>
      <c r="AF4283">
        <v>2325</v>
      </c>
      <c r="AG4283" s="2"/>
      <c r="AH4283" s="2"/>
      <c r="AI4283" s="1"/>
      <c r="AJ4283" s="2"/>
      <c r="AK4283" s="2" t="s">
        <v>67</v>
      </c>
      <c r="AM4283" s="2" t="s">
        <v>59</v>
      </c>
      <c r="AP4283" s="2" t="s">
        <v>60</v>
      </c>
      <c r="AQ4283" s="2" t="s">
        <v>41</v>
      </c>
      <c r="AR4283">
        <v>70000</v>
      </c>
      <c r="AS4283" s="2" t="str">
        <f>_xlfn.IFNA(IF(VLOOKUP(all_resi[[#This Row],[No. Waybill]],settle_reconcile[No. Waybill],1,0)="","Recon","Recon"),"-")</f>
        <v>-</v>
      </c>
      <c r="AT4283" s="2">
        <f>all_resi[[#This Row],[Nilai COD]]-all_resi[[#This Row],[COD Fee]]-all_resi[[#This Row],[Total Biaya Setelah Diskon]]</f>
        <v>101675</v>
      </c>
      <c r="AU4283" s="2" t="str">
        <f>IF(all_resi[[#This Row],[Waktu Terima]]="","",_xlfn.DAYS(all_resi[[#This Row],[Waktu Terima]],all_resi[[#This Row],[Tanggal Pengiriman]]))</f>
        <v/>
      </c>
    </row>
    <row r="4284" spans="1:47" x14ac:dyDescent="0.25">
      <c r="A4284" s="2" t="s">
        <v>22601</v>
      </c>
      <c r="B4284" s="1">
        <v>46211</v>
      </c>
      <c r="C4284" s="2" t="s">
        <v>42</v>
      </c>
      <c r="D4284" s="2" t="s">
        <v>43</v>
      </c>
      <c r="E4284" s="2" t="s">
        <v>44</v>
      </c>
      <c r="F4284" s="2" t="s">
        <v>45</v>
      </c>
      <c r="G4284" s="2" t="s">
        <v>46</v>
      </c>
      <c r="H4284" s="2" t="s">
        <v>47</v>
      </c>
      <c r="I4284" s="2" t="s">
        <v>22602</v>
      </c>
      <c r="J4284" s="2" t="s">
        <v>22603</v>
      </c>
      <c r="K4284" s="2" t="s">
        <v>177</v>
      </c>
      <c r="L4284" s="2" t="s">
        <v>2242</v>
      </c>
      <c r="M4284" s="2" t="s">
        <v>22604</v>
      </c>
      <c r="N4284" s="2" t="s">
        <v>22605</v>
      </c>
      <c r="O4284">
        <v>1</v>
      </c>
      <c r="P4284" s="2" t="s">
        <v>53</v>
      </c>
      <c r="Q4284">
        <v>100</v>
      </c>
      <c r="R4284">
        <v>0</v>
      </c>
      <c r="S4284" s="2" t="s">
        <v>54</v>
      </c>
      <c r="T4284" s="2" t="s">
        <v>55</v>
      </c>
      <c r="U4284" s="2" t="s">
        <v>207</v>
      </c>
      <c r="V4284" s="2"/>
      <c r="W4284">
        <v>114000</v>
      </c>
      <c r="X4284">
        <v>0</v>
      </c>
      <c r="Y4284">
        <v>0</v>
      </c>
      <c r="Z4284">
        <v>114000</v>
      </c>
      <c r="AB4284" s="2" t="s">
        <v>57</v>
      </c>
      <c r="AC4284">
        <v>45600</v>
      </c>
      <c r="AD4284">
        <v>68400</v>
      </c>
      <c r="AE4284">
        <v>184000</v>
      </c>
      <c r="AF4284">
        <v>2760</v>
      </c>
      <c r="AG4284" s="2"/>
      <c r="AH4284" s="2"/>
      <c r="AI4284" s="1"/>
      <c r="AJ4284" s="2"/>
      <c r="AK4284" s="2" t="s">
        <v>67</v>
      </c>
      <c r="AM4284" s="2" t="s">
        <v>59</v>
      </c>
      <c r="AP4284" s="2" t="s">
        <v>60</v>
      </c>
      <c r="AQ4284" s="2" t="s">
        <v>41</v>
      </c>
      <c r="AR4284">
        <v>70000</v>
      </c>
      <c r="AS4284" s="2" t="str">
        <f>_xlfn.IFNA(IF(VLOOKUP(all_resi[[#This Row],[No. Waybill]],settle_reconcile[No. Waybill],1,0)="","Recon","Recon"),"-")</f>
        <v>-</v>
      </c>
      <c r="AT4284" s="2">
        <f>all_resi[[#This Row],[Nilai COD]]-all_resi[[#This Row],[COD Fee]]-all_resi[[#This Row],[Total Biaya Setelah Diskon]]</f>
        <v>112840</v>
      </c>
      <c r="AU4284" s="2" t="str">
        <f>IF(all_resi[[#This Row],[Waktu Terima]]="","",_xlfn.DAYS(all_resi[[#This Row],[Waktu Terima]],all_resi[[#This Row],[Tanggal Pengiriman]]))</f>
        <v/>
      </c>
    </row>
    <row r="4285" spans="1:47" x14ac:dyDescent="0.25">
      <c r="A4285" s="2" t="s">
        <v>22606</v>
      </c>
      <c r="B4285" s="1">
        <v>46211</v>
      </c>
      <c r="C4285" s="2" t="s">
        <v>42</v>
      </c>
      <c r="D4285" s="2" t="s">
        <v>43</v>
      </c>
      <c r="E4285" s="2" t="s">
        <v>44</v>
      </c>
      <c r="F4285" s="2" t="s">
        <v>45</v>
      </c>
      <c r="G4285" s="2" t="s">
        <v>46</v>
      </c>
      <c r="H4285" s="2" t="s">
        <v>47</v>
      </c>
      <c r="I4285" s="2" t="s">
        <v>22607</v>
      </c>
      <c r="J4285" s="2" t="s">
        <v>22608</v>
      </c>
      <c r="K4285" s="2" t="s">
        <v>177</v>
      </c>
      <c r="L4285" s="2" t="s">
        <v>807</v>
      </c>
      <c r="M4285" s="2" t="s">
        <v>5059</v>
      </c>
      <c r="N4285" s="2" t="s">
        <v>22609</v>
      </c>
      <c r="O4285">
        <v>1</v>
      </c>
      <c r="P4285" s="2" t="s">
        <v>53</v>
      </c>
      <c r="Q4285">
        <v>100</v>
      </c>
      <c r="R4285">
        <v>0</v>
      </c>
      <c r="S4285" s="2" t="s">
        <v>54</v>
      </c>
      <c r="T4285" s="2" t="s">
        <v>55</v>
      </c>
      <c r="U4285" s="2" t="s">
        <v>207</v>
      </c>
      <c r="V4285" s="2"/>
      <c r="W4285">
        <v>64000</v>
      </c>
      <c r="X4285">
        <v>0</v>
      </c>
      <c r="Y4285">
        <v>0</v>
      </c>
      <c r="Z4285">
        <v>64000</v>
      </c>
      <c r="AB4285" s="2" t="s">
        <v>57</v>
      </c>
      <c r="AC4285">
        <v>25600</v>
      </c>
      <c r="AD4285">
        <v>38400</v>
      </c>
      <c r="AE4285">
        <v>134000</v>
      </c>
      <c r="AF4285">
        <v>2010</v>
      </c>
      <c r="AG4285" s="2"/>
      <c r="AH4285" s="2"/>
      <c r="AI4285" s="1"/>
      <c r="AJ4285" s="2"/>
      <c r="AK4285" s="2" t="s">
        <v>67</v>
      </c>
      <c r="AM4285" s="2" t="s">
        <v>59</v>
      </c>
      <c r="AP4285" s="2" t="s">
        <v>60</v>
      </c>
      <c r="AQ4285" s="2" t="s">
        <v>41</v>
      </c>
      <c r="AR4285">
        <v>70000</v>
      </c>
      <c r="AS4285" s="2" t="str">
        <f>_xlfn.IFNA(IF(VLOOKUP(all_resi[[#This Row],[No. Waybill]],settle_reconcile[No. Waybill],1,0)="","Recon","Recon"),"-")</f>
        <v>-</v>
      </c>
      <c r="AT4285" s="2">
        <f>all_resi[[#This Row],[Nilai COD]]-all_resi[[#This Row],[COD Fee]]-all_resi[[#This Row],[Total Biaya Setelah Diskon]]</f>
        <v>93590</v>
      </c>
      <c r="AU4285" s="2" t="str">
        <f>IF(all_resi[[#This Row],[Waktu Terima]]="","",_xlfn.DAYS(all_resi[[#This Row],[Waktu Terima]],all_resi[[#This Row],[Tanggal Pengiriman]]))</f>
        <v/>
      </c>
    </row>
    <row r="4286" spans="1:47" x14ac:dyDescent="0.25">
      <c r="A4286" s="2" t="s">
        <v>22610</v>
      </c>
      <c r="B4286" s="1">
        <v>46211</v>
      </c>
      <c r="C4286" s="2" t="s">
        <v>42</v>
      </c>
      <c r="D4286" s="2" t="s">
        <v>43</v>
      </c>
      <c r="E4286" s="2" t="s">
        <v>44</v>
      </c>
      <c r="F4286" s="2" t="s">
        <v>45</v>
      </c>
      <c r="G4286" s="2" t="s">
        <v>46</v>
      </c>
      <c r="H4286" s="2" t="s">
        <v>47</v>
      </c>
      <c r="I4286" s="2" t="s">
        <v>22611</v>
      </c>
      <c r="J4286" s="2" t="s">
        <v>22612</v>
      </c>
      <c r="K4286" s="2" t="s">
        <v>69</v>
      </c>
      <c r="L4286" s="2" t="s">
        <v>4113</v>
      </c>
      <c r="M4286" s="2" t="s">
        <v>21166</v>
      </c>
      <c r="N4286" s="2" t="s">
        <v>22613</v>
      </c>
      <c r="O4286">
        <v>1</v>
      </c>
      <c r="P4286" s="2" t="s">
        <v>53</v>
      </c>
      <c r="Q4286">
        <v>100</v>
      </c>
      <c r="R4286">
        <v>0</v>
      </c>
      <c r="S4286" s="2" t="s">
        <v>54</v>
      </c>
      <c r="T4286" s="2" t="s">
        <v>55</v>
      </c>
      <c r="U4286" s="2" t="s">
        <v>97</v>
      </c>
      <c r="V4286" s="2"/>
      <c r="W4286">
        <v>52000</v>
      </c>
      <c r="X4286">
        <v>0</v>
      </c>
      <c r="Y4286">
        <v>0</v>
      </c>
      <c r="Z4286">
        <v>52000</v>
      </c>
      <c r="AB4286" s="2" t="s">
        <v>57</v>
      </c>
      <c r="AC4286">
        <v>20800</v>
      </c>
      <c r="AD4286">
        <v>31200</v>
      </c>
      <c r="AE4286">
        <v>122000</v>
      </c>
      <c r="AF4286">
        <v>1830</v>
      </c>
      <c r="AG4286" s="2"/>
      <c r="AH4286" s="2"/>
      <c r="AI4286" s="1"/>
      <c r="AJ4286" s="2"/>
      <c r="AK4286" s="2" t="s">
        <v>67</v>
      </c>
      <c r="AM4286" s="2" t="s">
        <v>59</v>
      </c>
      <c r="AP4286" s="2" t="s">
        <v>60</v>
      </c>
      <c r="AQ4286" s="2" t="s">
        <v>41</v>
      </c>
      <c r="AR4286">
        <v>70000</v>
      </c>
      <c r="AS4286" s="2" t="str">
        <f>_xlfn.IFNA(IF(VLOOKUP(all_resi[[#This Row],[No. Waybill]],settle_reconcile[No. Waybill],1,0)="","Recon","Recon"),"-")</f>
        <v>-</v>
      </c>
      <c r="AT4286" s="2">
        <f>all_resi[[#This Row],[Nilai COD]]-all_resi[[#This Row],[COD Fee]]-all_resi[[#This Row],[Total Biaya Setelah Diskon]]</f>
        <v>88970</v>
      </c>
      <c r="AU4286" s="2" t="str">
        <f>IF(all_resi[[#This Row],[Waktu Terima]]="","",_xlfn.DAYS(all_resi[[#This Row],[Waktu Terima]],all_resi[[#This Row],[Tanggal Pengiriman]]))</f>
        <v/>
      </c>
    </row>
    <row r="4287" spans="1:47" x14ac:dyDescent="0.25">
      <c r="A4287" s="2" t="s">
        <v>22614</v>
      </c>
      <c r="B4287" s="1">
        <v>46211</v>
      </c>
      <c r="C4287" s="2" t="s">
        <v>42</v>
      </c>
      <c r="D4287" s="2" t="s">
        <v>43</v>
      </c>
      <c r="E4287" s="2" t="s">
        <v>44</v>
      </c>
      <c r="F4287" s="2" t="s">
        <v>45</v>
      </c>
      <c r="G4287" s="2" t="s">
        <v>46</v>
      </c>
      <c r="H4287" s="2" t="s">
        <v>47</v>
      </c>
      <c r="I4287" s="2" t="s">
        <v>22615</v>
      </c>
      <c r="J4287" s="2" t="s">
        <v>22616</v>
      </c>
      <c r="K4287" s="2" t="s">
        <v>137</v>
      </c>
      <c r="L4287" s="2" t="s">
        <v>2672</v>
      </c>
      <c r="M4287" s="2" t="s">
        <v>22617</v>
      </c>
      <c r="N4287" s="2" t="s">
        <v>22618</v>
      </c>
      <c r="O4287">
        <v>1</v>
      </c>
      <c r="P4287" s="2" t="s">
        <v>53</v>
      </c>
      <c r="Q4287">
        <v>100</v>
      </c>
      <c r="R4287">
        <v>0</v>
      </c>
      <c r="S4287" s="2" t="s">
        <v>54</v>
      </c>
      <c r="T4287" s="2" t="s">
        <v>55</v>
      </c>
      <c r="U4287" s="2" t="s">
        <v>207</v>
      </c>
      <c r="V4287" s="2"/>
      <c r="W4287">
        <v>21000</v>
      </c>
      <c r="X4287">
        <v>0</v>
      </c>
      <c r="Y4287">
        <v>0</v>
      </c>
      <c r="Z4287">
        <v>21000</v>
      </c>
      <c r="AB4287" s="2" t="s">
        <v>57</v>
      </c>
      <c r="AC4287">
        <v>12000</v>
      </c>
      <c r="AD4287">
        <v>9000</v>
      </c>
      <c r="AE4287">
        <v>91000</v>
      </c>
      <c r="AF4287">
        <v>1365</v>
      </c>
      <c r="AG4287" s="2"/>
      <c r="AH4287" s="2"/>
      <c r="AI4287" s="1"/>
      <c r="AJ4287" s="2"/>
      <c r="AK4287" s="2" t="s">
        <v>67</v>
      </c>
      <c r="AM4287" s="2" t="s">
        <v>59</v>
      </c>
      <c r="AP4287" s="2" t="s">
        <v>60</v>
      </c>
      <c r="AQ4287" s="2" t="s">
        <v>41</v>
      </c>
      <c r="AR4287">
        <v>70000</v>
      </c>
      <c r="AS4287" s="2" t="str">
        <f>_xlfn.IFNA(IF(VLOOKUP(all_resi[[#This Row],[No. Waybill]],settle_reconcile[No. Waybill],1,0)="","Recon","Recon"),"-")</f>
        <v>-</v>
      </c>
      <c r="AT4287" s="2">
        <f>all_resi[[#This Row],[Nilai COD]]-all_resi[[#This Row],[COD Fee]]-all_resi[[#This Row],[Total Biaya Setelah Diskon]]</f>
        <v>80635</v>
      </c>
      <c r="AU4287" s="2" t="str">
        <f>IF(all_resi[[#This Row],[Waktu Terima]]="","",_xlfn.DAYS(all_resi[[#This Row],[Waktu Terima]],all_resi[[#This Row],[Tanggal Pengiriman]]))</f>
        <v/>
      </c>
    </row>
    <row r="4288" spans="1:47" x14ac:dyDescent="0.25">
      <c r="A4288" s="2" t="s">
        <v>22619</v>
      </c>
      <c r="B4288" s="1">
        <v>46211</v>
      </c>
      <c r="C4288" s="2" t="s">
        <v>42</v>
      </c>
      <c r="D4288" s="2" t="s">
        <v>43</v>
      </c>
      <c r="E4288" s="2" t="s">
        <v>44</v>
      </c>
      <c r="F4288" s="2" t="s">
        <v>45</v>
      </c>
      <c r="G4288" s="2" t="s">
        <v>46</v>
      </c>
      <c r="H4288" s="2" t="s">
        <v>47</v>
      </c>
      <c r="I4288" s="2" t="s">
        <v>22620</v>
      </c>
      <c r="J4288" s="2" t="s">
        <v>22621</v>
      </c>
      <c r="K4288" s="2" t="s">
        <v>132</v>
      </c>
      <c r="L4288" s="2" t="s">
        <v>513</v>
      </c>
      <c r="M4288" s="2" t="s">
        <v>3853</v>
      </c>
      <c r="N4288" s="2" t="s">
        <v>22622</v>
      </c>
      <c r="O4288">
        <v>1</v>
      </c>
      <c r="P4288" s="2" t="s">
        <v>53</v>
      </c>
      <c r="Q4288">
        <v>100</v>
      </c>
      <c r="R4288">
        <v>0</v>
      </c>
      <c r="S4288" s="2" t="s">
        <v>54</v>
      </c>
      <c r="T4288" s="2" t="s">
        <v>55</v>
      </c>
      <c r="U4288" s="2" t="s">
        <v>207</v>
      </c>
      <c r="V4288" s="2"/>
      <c r="W4288">
        <v>37000</v>
      </c>
      <c r="X4288">
        <v>0</v>
      </c>
      <c r="Y4288">
        <v>0</v>
      </c>
      <c r="Z4288">
        <v>37000</v>
      </c>
      <c r="AB4288" s="2" t="s">
        <v>57</v>
      </c>
      <c r="AC4288">
        <v>14800</v>
      </c>
      <c r="AD4288">
        <v>22200</v>
      </c>
      <c r="AE4288">
        <v>107000</v>
      </c>
      <c r="AF4288">
        <v>1605</v>
      </c>
      <c r="AG4288" s="2"/>
      <c r="AH4288" s="2"/>
      <c r="AI4288" s="1"/>
      <c r="AJ4288" s="2"/>
      <c r="AK4288" s="2" t="s">
        <v>67</v>
      </c>
      <c r="AM4288" s="2" t="s">
        <v>59</v>
      </c>
      <c r="AP4288" s="2" t="s">
        <v>60</v>
      </c>
      <c r="AQ4288" s="2" t="s">
        <v>41</v>
      </c>
      <c r="AR4288">
        <v>70000</v>
      </c>
      <c r="AS4288" s="2" t="str">
        <f>_xlfn.IFNA(IF(VLOOKUP(all_resi[[#This Row],[No. Waybill]],settle_reconcile[No. Waybill],1,0)="","Recon","Recon"),"-")</f>
        <v>-</v>
      </c>
      <c r="AT4288" s="2">
        <f>all_resi[[#This Row],[Nilai COD]]-all_resi[[#This Row],[COD Fee]]-all_resi[[#This Row],[Total Biaya Setelah Diskon]]</f>
        <v>83195</v>
      </c>
      <c r="AU4288" s="2" t="str">
        <f>IF(all_resi[[#This Row],[Waktu Terima]]="","",_xlfn.DAYS(all_resi[[#This Row],[Waktu Terima]],all_resi[[#This Row],[Tanggal Pengiriman]]))</f>
        <v/>
      </c>
    </row>
    <row r="4289" spans="1:47" x14ac:dyDescent="0.25">
      <c r="A4289" s="2" t="s">
        <v>22623</v>
      </c>
      <c r="B4289" s="1">
        <v>46211</v>
      </c>
      <c r="C4289" s="2" t="s">
        <v>42</v>
      </c>
      <c r="D4289" s="2" t="s">
        <v>43</v>
      </c>
      <c r="E4289" s="2" t="s">
        <v>44</v>
      </c>
      <c r="F4289" s="2" t="s">
        <v>45</v>
      </c>
      <c r="G4289" s="2" t="s">
        <v>46</v>
      </c>
      <c r="H4289" s="2" t="s">
        <v>47</v>
      </c>
      <c r="I4289" s="2" t="s">
        <v>22624</v>
      </c>
      <c r="J4289" s="2" t="s">
        <v>22625</v>
      </c>
      <c r="K4289" s="2" t="s">
        <v>121</v>
      </c>
      <c r="L4289" s="2" t="s">
        <v>680</v>
      </c>
      <c r="M4289" s="2" t="s">
        <v>3291</v>
      </c>
      <c r="N4289" s="2" t="s">
        <v>22626</v>
      </c>
      <c r="O4289">
        <v>1</v>
      </c>
      <c r="P4289" s="2" t="s">
        <v>53</v>
      </c>
      <c r="Q4289">
        <v>100</v>
      </c>
      <c r="R4289">
        <v>0</v>
      </c>
      <c r="S4289" s="2" t="s">
        <v>54</v>
      </c>
      <c r="T4289" s="2" t="s">
        <v>55</v>
      </c>
      <c r="U4289" s="2" t="s">
        <v>207</v>
      </c>
      <c r="V4289" s="2"/>
      <c r="W4289">
        <v>85000</v>
      </c>
      <c r="X4289">
        <v>0</v>
      </c>
      <c r="Y4289">
        <v>0</v>
      </c>
      <c r="Z4289">
        <v>85000</v>
      </c>
      <c r="AB4289" s="2" t="s">
        <v>57</v>
      </c>
      <c r="AC4289">
        <v>34000</v>
      </c>
      <c r="AD4289">
        <v>51000</v>
      </c>
      <c r="AE4289">
        <v>155000</v>
      </c>
      <c r="AF4289">
        <v>2325</v>
      </c>
      <c r="AG4289" s="2"/>
      <c r="AH4289" s="2"/>
      <c r="AI4289" s="1"/>
      <c r="AJ4289" s="2"/>
      <c r="AK4289" s="2" t="s">
        <v>67</v>
      </c>
      <c r="AM4289" s="2" t="s">
        <v>59</v>
      </c>
      <c r="AP4289" s="2" t="s">
        <v>60</v>
      </c>
      <c r="AQ4289" s="2" t="s">
        <v>41</v>
      </c>
      <c r="AR4289">
        <v>70000</v>
      </c>
      <c r="AS4289" s="2" t="str">
        <f>_xlfn.IFNA(IF(VLOOKUP(all_resi[[#This Row],[No. Waybill]],settle_reconcile[No. Waybill],1,0)="","Recon","Recon"),"-")</f>
        <v>-</v>
      </c>
      <c r="AT4289" s="2">
        <f>all_resi[[#This Row],[Nilai COD]]-all_resi[[#This Row],[COD Fee]]-all_resi[[#This Row],[Total Biaya Setelah Diskon]]</f>
        <v>101675</v>
      </c>
      <c r="AU4289" s="2" t="str">
        <f>IF(all_resi[[#This Row],[Waktu Terima]]="","",_xlfn.DAYS(all_resi[[#This Row],[Waktu Terima]],all_resi[[#This Row],[Tanggal Pengiriman]]))</f>
        <v/>
      </c>
    </row>
    <row r="4290" spans="1:47" x14ac:dyDescent="0.25">
      <c r="A4290" s="2" t="s">
        <v>22627</v>
      </c>
      <c r="B4290" s="1">
        <v>46211</v>
      </c>
      <c r="C4290" s="2" t="s">
        <v>42</v>
      </c>
      <c r="D4290" s="2" t="s">
        <v>43</v>
      </c>
      <c r="E4290" s="2" t="s">
        <v>44</v>
      </c>
      <c r="F4290" s="2" t="s">
        <v>45</v>
      </c>
      <c r="G4290" s="2" t="s">
        <v>46</v>
      </c>
      <c r="H4290" s="2" t="s">
        <v>47</v>
      </c>
      <c r="I4290" s="2" t="s">
        <v>22628</v>
      </c>
      <c r="J4290" s="2" t="s">
        <v>22629</v>
      </c>
      <c r="K4290" s="2" t="s">
        <v>156</v>
      </c>
      <c r="L4290" s="2" t="s">
        <v>480</v>
      </c>
      <c r="M4290" s="2" t="s">
        <v>481</v>
      </c>
      <c r="N4290" s="2" t="s">
        <v>22630</v>
      </c>
      <c r="O4290">
        <v>1</v>
      </c>
      <c r="P4290" s="2" t="s">
        <v>53</v>
      </c>
      <c r="Q4290">
        <v>100</v>
      </c>
      <c r="R4290">
        <v>0</v>
      </c>
      <c r="S4290" s="2" t="s">
        <v>54</v>
      </c>
      <c r="T4290" s="2" t="s">
        <v>55</v>
      </c>
      <c r="U4290" s="2" t="s">
        <v>207</v>
      </c>
      <c r="V4290" s="2"/>
      <c r="W4290">
        <v>74000</v>
      </c>
      <c r="X4290">
        <v>0</v>
      </c>
      <c r="Y4290">
        <v>0</v>
      </c>
      <c r="Z4290">
        <v>74000</v>
      </c>
      <c r="AB4290" s="2" t="s">
        <v>57</v>
      </c>
      <c r="AC4290">
        <v>29600</v>
      </c>
      <c r="AD4290">
        <v>44400</v>
      </c>
      <c r="AE4290">
        <v>144000</v>
      </c>
      <c r="AF4290">
        <v>2160</v>
      </c>
      <c r="AG4290" s="2"/>
      <c r="AH4290" s="2"/>
      <c r="AI4290" s="1"/>
      <c r="AJ4290" s="2"/>
      <c r="AK4290" s="2" t="s">
        <v>67</v>
      </c>
      <c r="AM4290" s="2" t="s">
        <v>59</v>
      </c>
      <c r="AP4290" s="2" t="s">
        <v>60</v>
      </c>
      <c r="AQ4290" s="2" t="s">
        <v>41</v>
      </c>
      <c r="AR4290">
        <v>70000</v>
      </c>
      <c r="AS4290" s="2" t="str">
        <f>_xlfn.IFNA(IF(VLOOKUP(all_resi[[#This Row],[No. Waybill]],settle_reconcile[No. Waybill],1,0)="","Recon","Recon"),"-")</f>
        <v>-</v>
      </c>
      <c r="AT4290" s="2">
        <f>all_resi[[#This Row],[Nilai COD]]-all_resi[[#This Row],[COD Fee]]-all_resi[[#This Row],[Total Biaya Setelah Diskon]]</f>
        <v>97440</v>
      </c>
      <c r="AU4290" s="2" t="str">
        <f>IF(all_resi[[#This Row],[Waktu Terima]]="","",_xlfn.DAYS(all_resi[[#This Row],[Waktu Terima]],all_resi[[#This Row],[Tanggal Pengiriman]]))</f>
        <v/>
      </c>
    </row>
    <row r="4291" spans="1:47" x14ac:dyDescent="0.25">
      <c r="A4291" s="2" t="s">
        <v>22631</v>
      </c>
      <c r="B4291" s="1">
        <v>46211</v>
      </c>
      <c r="C4291" s="2" t="s">
        <v>42</v>
      </c>
      <c r="D4291" s="2" t="s">
        <v>43</v>
      </c>
      <c r="E4291" s="2" t="s">
        <v>44</v>
      </c>
      <c r="F4291" s="2" t="s">
        <v>45</v>
      </c>
      <c r="G4291" s="2" t="s">
        <v>46</v>
      </c>
      <c r="H4291" s="2" t="s">
        <v>47</v>
      </c>
      <c r="I4291" s="2" t="s">
        <v>22632</v>
      </c>
      <c r="J4291" s="2" t="s">
        <v>22633</v>
      </c>
      <c r="K4291" s="2" t="s">
        <v>203</v>
      </c>
      <c r="L4291" s="2" t="s">
        <v>2826</v>
      </c>
      <c r="M4291" s="2" t="s">
        <v>8622</v>
      </c>
      <c r="N4291" s="2" t="s">
        <v>22634</v>
      </c>
      <c r="O4291">
        <v>1</v>
      </c>
      <c r="P4291" s="2" t="s">
        <v>53</v>
      </c>
      <c r="Q4291">
        <v>100</v>
      </c>
      <c r="R4291">
        <v>0</v>
      </c>
      <c r="S4291" s="2" t="s">
        <v>54</v>
      </c>
      <c r="T4291" s="2" t="s">
        <v>55</v>
      </c>
      <c r="U4291" s="2" t="s">
        <v>207</v>
      </c>
      <c r="V4291" s="2"/>
      <c r="W4291">
        <v>14000</v>
      </c>
      <c r="X4291">
        <v>0</v>
      </c>
      <c r="Y4291">
        <v>0</v>
      </c>
      <c r="Z4291">
        <v>14000</v>
      </c>
      <c r="AB4291" s="2" t="s">
        <v>57</v>
      </c>
      <c r="AC4291">
        <v>8000</v>
      </c>
      <c r="AD4291">
        <v>6000</v>
      </c>
      <c r="AE4291">
        <v>83000</v>
      </c>
      <c r="AF4291">
        <v>1245</v>
      </c>
      <c r="AG4291" s="2"/>
      <c r="AH4291" s="2"/>
      <c r="AI4291" s="1"/>
      <c r="AJ4291" s="2"/>
      <c r="AK4291" s="2" t="s">
        <v>67</v>
      </c>
      <c r="AM4291" s="2" t="s">
        <v>59</v>
      </c>
      <c r="AP4291" s="2" t="s">
        <v>60</v>
      </c>
      <c r="AQ4291" s="2" t="s">
        <v>41</v>
      </c>
      <c r="AR4291">
        <v>69000</v>
      </c>
      <c r="AS4291" s="2" t="str">
        <f>_xlfn.IFNA(IF(VLOOKUP(all_resi[[#This Row],[No. Waybill]],settle_reconcile[No. Waybill],1,0)="","Recon","Recon"),"-")</f>
        <v>-</v>
      </c>
      <c r="AT4291" s="2">
        <f>all_resi[[#This Row],[Nilai COD]]-all_resi[[#This Row],[COD Fee]]-all_resi[[#This Row],[Total Biaya Setelah Diskon]]</f>
        <v>75755</v>
      </c>
      <c r="AU4291" s="2" t="str">
        <f>IF(all_resi[[#This Row],[Waktu Terima]]="","",_xlfn.DAYS(all_resi[[#This Row],[Waktu Terima]],all_resi[[#This Row],[Tanggal Pengiriman]]))</f>
        <v/>
      </c>
    </row>
    <row r="4292" spans="1:47" x14ac:dyDescent="0.25">
      <c r="A4292" s="2" t="s">
        <v>22635</v>
      </c>
      <c r="B4292" s="1">
        <v>46211</v>
      </c>
      <c r="C4292" s="2" t="s">
        <v>42</v>
      </c>
      <c r="D4292" s="2" t="s">
        <v>43</v>
      </c>
      <c r="E4292" s="2" t="s">
        <v>44</v>
      </c>
      <c r="F4292" s="2" t="s">
        <v>45</v>
      </c>
      <c r="G4292" s="2" t="s">
        <v>46</v>
      </c>
      <c r="H4292" s="2" t="s">
        <v>80</v>
      </c>
      <c r="I4292" s="2" t="s">
        <v>22636</v>
      </c>
      <c r="J4292" s="2" t="s">
        <v>22637</v>
      </c>
      <c r="K4292" s="2" t="s">
        <v>100</v>
      </c>
      <c r="L4292" s="2" t="s">
        <v>1383</v>
      </c>
      <c r="M4292" s="2" t="s">
        <v>22638</v>
      </c>
      <c r="N4292" s="2" t="s">
        <v>22639</v>
      </c>
      <c r="O4292">
        <v>1</v>
      </c>
      <c r="P4292" s="2" t="s">
        <v>53</v>
      </c>
      <c r="Q4292">
        <v>100</v>
      </c>
      <c r="R4292">
        <v>0</v>
      </c>
      <c r="S4292" s="2" t="s">
        <v>54</v>
      </c>
      <c r="T4292" s="2" t="s">
        <v>55</v>
      </c>
      <c r="U4292" s="2" t="s">
        <v>86</v>
      </c>
      <c r="V4292" s="2"/>
      <c r="W4292">
        <v>18000</v>
      </c>
      <c r="X4292">
        <v>0</v>
      </c>
      <c r="Y4292">
        <v>0</v>
      </c>
      <c r="Z4292">
        <v>18000</v>
      </c>
      <c r="AB4292" s="2" t="s">
        <v>57</v>
      </c>
      <c r="AC4292">
        <v>12000</v>
      </c>
      <c r="AD4292">
        <v>6000</v>
      </c>
      <c r="AE4292">
        <v>78000</v>
      </c>
      <c r="AF4292">
        <v>1170</v>
      </c>
      <c r="AG4292" s="2"/>
      <c r="AH4292" s="2"/>
      <c r="AI4292" s="1"/>
      <c r="AJ4292" s="2" t="s">
        <v>87</v>
      </c>
      <c r="AK4292" s="2" t="s">
        <v>67</v>
      </c>
      <c r="AM4292" s="2" t="s">
        <v>59</v>
      </c>
      <c r="AP4292" s="2" t="s">
        <v>60</v>
      </c>
      <c r="AQ4292" s="2" t="s">
        <v>41</v>
      </c>
      <c r="AR4292">
        <v>60000</v>
      </c>
      <c r="AS4292" s="2" t="str">
        <f>_xlfn.IFNA(IF(VLOOKUP(all_resi[[#This Row],[No. Waybill]],settle_reconcile[No. Waybill],1,0)="","Recon","Recon"),"-")</f>
        <v>-</v>
      </c>
      <c r="AT4292" s="2">
        <f>all_resi[[#This Row],[Nilai COD]]-all_resi[[#This Row],[COD Fee]]-all_resi[[#This Row],[Total Biaya Setelah Diskon]]</f>
        <v>70830</v>
      </c>
      <c r="AU4292" s="2" t="str">
        <f>IF(all_resi[[#This Row],[Waktu Terima]]="","",_xlfn.DAYS(all_resi[[#This Row],[Waktu Terima]],all_resi[[#This Row],[Tanggal Pengiriman]]))</f>
        <v/>
      </c>
    </row>
    <row r="4293" spans="1:47" x14ac:dyDescent="0.25">
      <c r="A4293" s="2" t="s">
        <v>22640</v>
      </c>
      <c r="B4293" s="1">
        <v>46211</v>
      </c>
      <c r="C4293" s="2" t="s">
        <v>42</v>
      </c>
      <c r="D4293" s="2" t="s">
        <v>43</v>
      </c>
      <c r="E4293" s="2" t="s">
        <v>44</v>
      </c>
      <c r="F4293" s="2" t="s">
        <v>45</v>
      </c>
      <c r="G4293" s="2" t="s">
        <v>46</v>
      </c>
      <c r="H4293" s="2" t="s">
        <v>47</v>
      </c>
      <c r="I4293" s="2" t="s">
        <v>22641</v>
      </c>
      <c r="J4293" s="2" t="s">
        <v>22642</v>
      </c>
      <c r="K4293" s="2" t="s">
        <v>265</v>
      </c>
      <c r="L4293" s="2" t="s">
        <v>1025</v>
      </c>
      <c r="M4293" s="2" t="s">
        <v>21997</v>
      </c>
      <c r="N4293" s="2" t="s">
        <v>22643</v>
      </c>
      <c r="O4293">
        <v>1</v>
      </c>
      <c r="P4293" s="2" t="s">
        <v>53</v>
      </c>
      <c r="Q4293">
        <v>100</v>
      </c>
      <c r="R4293">
        <v>0</v>
      </c>
      <c r="S4293" s="2" t="s">
        <v>54</v>
      </c>
      <c r="T4293" s="2" t="s">
        <v>55</v>
      </c>
      <c r="U4293" s="2" t="s">
        <v>207</v>
      </c>
      <c r="V4293" s="2"/>
      <c r="W4293">
        <v>38000</v>
      </c>
      <c r="X4293">
        <v>0</v>
      </c>
      <c r="Y4293">
        <v>0</v>
      </c>
      <c r="Z4293">
        <v>38000</v>
      </c>
      <c r="AB4293" s="2" t="s">
        <v>57</v>
      </c>
      <c r="AC4293">
        <v>15200</v>
      </c>
      <c r="AD4293">
        <v>22800</v>
      </c>
      <c r="AE4293">
        <v>108000</v>
      </c>
      <c r="AF4293">
        <v>1620</v>
      </c>
      <c r="AG4293" s="2"/>
      <c r="AH4293" s="2"/>
      <c r="AI4293" s="1"/>
      <c r="AJ4293" s="2"/>
      <c r="AK4293" s="2" t="s">
        <v>67</v>
      </c>
      <c r="AM4293" s="2" t="s">
        <v>59</v>
      </c>
      <c r="AP4293" s="2" t="s">
        <v>60</v>
      </c>
      <c r="AQ4293" s="2" t="s">
        <v>41</v>
      </c>
      <c r="AR4293">
        <v>70000</v>
      </c>
      <c r="AS4293" s="2" t="str">
        <f>_xlfn.IFNA(IF(VLOOKUP(all_resi[[#This Row],[No. Waybill]],settle_reconcile[No. Waybill],1,0)="","Recon","Recon"),"-")</f>
        <v>-</v>
      </c>
      <c r="AT4293" s="2">
        <f>all_resi[[#This Row],[Nilai COD]]-all_resi[[#This Row],[COD Fee]]-all_resi[[#This Row],[Total Biaya Setelah Diskon]]</f>
        <v>83580</v>
      </c>
      <c r="AU4293" s="2" t="str">
        <f>IF(all_resi[[#This Row],[Waktu Terima]]="","",_xlfn.DAYS(all_resi[[#This Row],[Waktu Terima]],all_resi[[#This Row],[Tanggal Pengiriman]]))</f>
        <v/>
      </c>
    </row>
    <row r="4294" spans="1:47" x14ac:dyDescent="0.25">
      <c r="A4294" s="2" t="s">
        <v>22644</v>
      </c>
      <c r="B4294" s="1">
        <v>46211</v>
      </c>
      <c r="C4294" s="2" t="s">
        <v>42</v>
      </c>
      <c r="D4294" s="2" t="s">
        <v>43</v>
      </c>
      <c r="E4294" s="2" t="s">
        <v>44</v>
      </c>
      <c r="F4294" s="2" t="s">
        <v>45</v>
      </c>
      <c r="G4294" s="2" t="s">
        <v>46</v>
      </c>
      <c r="H4294" s="2" t="s">
        <v>47</v>
      </c>
      <c r="I4294" s="2" t="s">
        <v>22645</v>
      </c>
      <c r="J4294" s="2" t="s">
        <v>22646</v>
      </c>
      <c r="K4294" s="2" t="s">
        <v>100</v>
      </c>
      <c r="L4294" s="2" t="s">
        <v>17461</v>
      </c>
      <c r="M4294" s="2" t="s">
        <v>22647</v>
      </c>
      <c r="N4294" s="2" t="s">
        <v>22648</v>
      </c>
      <c r="O4294">
        <v>1</v>
      </c>
      <c r="P4294" s="2" t="s">
        <v>53</v>
      </c>
      <c r="Q4294">
        <v>100</v>
      </c>
      <c r="R4294">
        <v>0</v>
      </c>
      <c r="S4294" s="2" t="s">
        <v>54</v>
      </c>
      <c r="T4294" s="2" t="s">
        <v>55</v>
      </c>
      <c r="U4294" s="2" t="s">
        <v>207</v>
      </c>
      <c r="V4294" s="2"/>
      <c r="W4294">
        <v>18000</v>
      </c>
      <c r="X4294">
        <v>0</v>
      </c>
      <c r="Y4294">
        <v>0</v>
      </c>
      <c r="Z4294">
        <v>18000</v>
      </c>
      <c r="AB4294" s="2" t="s">
        <v>57</v>
      </c>
      <c r="AC4294">
        <v>12000</v>
      </c>
      <c r="AD4294">
        <v>6000</v>
      </c>
      <c r="AE4294">
        <v>88000</v>
      </c>
      <c r="AF4294">
        <v>1320</v>
      </c>
      <c r="AG4294" s="2"/>
      <c r="AH4294" s="2"/>
      <c r="AI4294" s="1"/>
      <c r="AJ4294" s="2"/>
      <c r="AK4294" s="2" t="s">
        <v>67</v>
      </c>
      <c r="AM4294" s="2" t="s">
        <v>59</v>
      </c>
      <c r="AP4294" s="2" t="s">
        <v>60</v>
      </c>
      <c r="AQ4294" s="2" t="s">
        <v>41</v>
      </c>
      <c r="AR4294">
        <v>70000</v>
      </c>
      <c r="AS4294" s="2" t="str">
        <f>_xlfn.IFNA(IF(VLOOKUP(all_resi[[#This Row],[No. Waybill]],settle_reconcile[No. Waybill],1,0)="","Recon","Recon"),"-")</f>
        <v>-</v>
      </c>
      <c r="AT4294" s="2">
        <f>all_resi[[#This Row],[Nilai COD]]-all_resi[[#This Row],[COD Fee]]-all_resi[[#This Row],[Total Biaya Setelah Diskon]]</f>
        <v>80680</v>
      </c>
      <c r="AU4294" s="2" t="str">
        <f>IF(all_resi[[#This Row],[Waktu Terima]]="","",_xlfn.DAYS(all_resi[[#This Row],[Waktu Terima]],all_resi[[#This Row],[Tanggal Pengiriman]]))</f>
        <v/>
      </c>
    </row>
    <row r="4295" spans="1:47" x14ac:dyDescent="0.25">
      <c r="A4295" s="2" t="s">
        <v>22649</v>
      </c>
      <c r="B4295" s="1">
        <v>46211</v>
      </c>
      <c r="C4295" s="2" t="s">
        <v>42</v>
      </c>
      <c r="D4295" s="2" t="s">
        <v>43</v>
      </c>
      <c r="E4295" s="2" t="s">
        <v>44</v>
      </c>
      <c r="F4295" s="2" t="s">
        <v>45</v>
      </c>
      <c r="G4295" s="2" t="s">
        <v>46</v>
      </c>
      <c r="H4295" s="2" t="s">
        <v>47</v>
      </c>
      <c r="I4295" s="2" t="s">
        <v>22650</v>
      </c>
      <c r="J4295" s="2" t="s">
        <v>22651</v>
      </c>
      <c r="K4295" s="2" t="s">
        <v>203</v>
      </c>
      <c r="L4295" s="2" t="s">
        <v>1548</v>
      </c>
      <c r="M4295" s="2" t="s">
        <v>16521</v>
      </c>
      <c r="N4295" s="2" t="s">
        <v>22652</v>
      </c>
      <c r="O4295">
        <v>1</v>
      </c>
      <c r="P4295" s="2" t="s">
        <v>53</v>
      </c>
      <c r="Q4295">
        <v>100</v>
      </c>
      <c r="R4295">
        <v>0</v>
      </c>
      <c r="S4295" s="2" t="s">
        <v>54</v>
      </c>
      <c r="T4295" s="2" t="s">
        <v>55</v>
      </c>
      <c r="U4295" s="2" t="s">
        <v>207</v>
      </c>
      <c r="V4295" s="2"/>
      <c r="W4295">
        <v>14000</v>
      </c>
      <c r="X4295">
        <v>0</v>
      </c>
      <c r="Y4295">
        <v>0</v>
      </c>
      <c r="Z4295">
        <v>14000</v>
      </c>
      <c r="AB4295" s="2" t="s">
        <v>57</v>
      </c>
      <c r="AC4295">
        <v>8000</v>
      </c>
      <c r="AD4295">
        <v>6000</v>
      </c>
      <c r="AE4295">
        <v>80000</v>
      </c>
      <c r="AF4295">
        <v>1200</v>
      </c>
      <c r="AG4295" s="2"/>
      <c r="AH4295" s="2"/>
      <c r="AI4295" s="1"/>
      <c r="AJ4295" s="2"/>
      <c r="AK4295" s="2" t="s">
        <v>67</v>
      </c>
      <c r="AM4295" s="2" t="s">
        <v>59</v>
      </c>
      <c r="AP4295" s="2" t="s">
        <v>60</v>
      </c>
      <c r="AQ4295" s="2" t="s">
        <v>41</v>
      </c>
      <c r="AR4295">
        <v>66000</v>
      </c>
      <c r="AS4295" s="2" t="str">
        <f>_xlfn.IFNA(IF(VLOOKUP(all_resi[[#This Row],[No. Waybill]],settle_reconcile[No. Waybill],1,0)="","Recon","Recon"),"-")</f>
        <v>-</v>
      </c>
      <c r="AT4295" s="2">
        <f>all_resi[[#This Row],[Nilai COD]]-all_resi[[#This Row],[COD Fee]]-all_resi[[#This Row],[Total Biaya Setelah Diskon]]</f>
        <v>72800</v>
      </c>
      <c r="AU4295" s="2" t="str">
        <f>IF(all_resi[[#This Row],[Waktu Terima]]="","",_xlfn.DAYS(all_resi[[#This Row],[Waktu Terima]],all_resi[[#This Row],[Tanggal Pengiriman]]))</f>
        <v/>
      </c>
    </row>
    <row r="4296" spans="1:47" x14ac:dyDescent="0.25">
      <c r="A4296" s="2" t="s">
        <v>22653</v>
      </c>
      <c r="B4296" s="1">
        <v>46211</v>
      </c>
      <c r="C4296" s="2" t="s">
        <v>42</v>
      </c>
      <c r="D4296" s="2" t="s">
        <v>43</v>
      </c>
      <c r="E4296" s="2" t="s">
        <v>44</v>
      </c>
      <c r="F4296" s="2" t="s">
        <v>45</v>
      </c>
      <c r="G4296" s="2" t="s">
        <v>46</v>
      </c>
      <c r="H4296" s="2" t="s">
        <v>80</v>
      </c>
      <c r="I4296" s="2" t="s">
        <v>22654</v>
      </c>
      <c r="J4296" s="2" t="s">
        <v>22655</v>
      </c>
      <c r="K4296" s="2" t="s">
        <v>143</v>
      </c>
      <c r="L4296" s="2" t="s">
        <v>2582</v>
      </c>
      <c r="M4296" s="2" t="s">
        <v>22656</v>
      </c>
      <c r="N4296" s="2" t="s">
        <v>22657</v>
      </c>
      <c r="O4296">
        <v>1</v>
      </c>
      <c r="P4296" s="2" t="s">
        <v>53</v>
      </c>
      <c r="Q4296">
        <v>100</v>
      </c>
      <c r="R4296">
        <v>0</v>
      </c>
      <c r="S4296" s="2" t="s">
        <v>54</v>
      </c>
      <c r="T4296" s="2" t="s">
        <v>55</v>
      </c>
      <c r="U4296" s="2" t="s">
        <v>86</v>
      </c>
      <c r="V4296" s="2"/>
      <c r="W4296">
        <v>25000</v>
      </c>
      <c r="X4296">
        <v>0</v>
      </c>
      <c r="Y4296">
        <v>0</v>
      </c>
      <c r="Z4296">
        <v>25000</v>
      </c>
      <c r="AB4296" s="2" t="s">
        <v>57</v>
      </c>
      <c r="AC4296">
        <v>10000</v>
      </c>
      <c r="AD4296">
        <v>15000</v>
      </c>
      <c r="AE4296">
        <v>0</v>
      </c>
      <c r="AF4296">
        <v>0</v>
      </c>
      <c r="AG4296" s="2"/>
      <c r="AH4296" s="2"/>
      <c r="AI4296" s="1"/>
      <c r="AJ4296" s="2" t="s">
        <v>87</v>
      </c>
      <c r="AK4296" s="2" t="s">
        <v>67</v>
      </c>
      <c r="AM4296" s="2" t="s">
        <v>59</v>
      </c>
      <c r="AP4296" s="2" t="s">
        <v>60</v>
      </c>
      <c r="AQ4296" s="2" t="s">
        <v>98</v>
      </c>
      <c r="AR4296">
        <v>-25000</v>
      </c>
      <c r="AS4296" s="2" t="str">
        <f>_xlfn.IFNA(IF(VLOOKUP(all_resi[[#This Row],[No. Waybill]],settle_reconcile[No. Waybill],1,0)="","Recon","Recon"),"-")</f>
        <v>-</v>
      </c>
      <c r="AT4296" s="2">
        <f>all_resi[[#This Row],[Nilai COD]]-all_resi[[#This Row],[COD Fee]]-all_resi[[#This Row],[Total Biaya Setelah Diskon]]</f>
        <v>-15000</v>
      </c>
      <c r="AU4296" s="2" t="str">
        <f>IF(all_resi[[#This Row],[Waktu Terima]]="","",_xlfn.DAYS(all_resi[[#This Row],[Waktu Terima]],all_resi[[#This Row],[Tanggal Pengiriman]]))</f>
        <v/>
      </c>
    </row>
    <row r="4297" spans="1:47" x14ac:dyDescent="0.25">
      <c r="A4297" s="2" t="s">
        <v>22658</v>
      </c>
      <c r="B4297" s="1">
        <v>46211</v>
      </c>
      <c r="C4297" s="2" t="s">
        <v>42</v>
      </c>
      <c r="D4297" s="2" t="s">
        <v>43</v>
      </c>
      <c r="E4297" s="2" t="s">
        <v>44</v>
      </c>
      <c r="F4297" s="2" t="s">
        <v>45</v>
      </c>
      <c r="G4297" s="2" t="s">
        <v>46</v>
      </c>
      <c r="H4297" s="2" t="s">
        <v>80</v>
      </c>
      <c r="I4297" s="2" t="s">
        <v>22659</v>
      </c>
      <c r="J4297" s="2" t="s">
        <v>22660</v>
      </c>
      <c r="K4297" s="2" t="s">
        <v>177</v>
      </c>
      <c r="L4297" s="2" t="s">
        <v>866</v>
      </c>
      <c r="M4297" s="2" t="s">
        <v>2539</v>
      </c>
      <c r="N4297" s="2" t="s">
        <v>22661</v>
      </c>
      <c r="O4297">
        <v>1</v>
      </c>
      <c r="P4297" s="2" t="s">
        <v>53</v>
      </c>
      <c r="Q4297">
        <v>100</v>
      </c>
      <c r="R4297">
        <v>0</v>
      </c>
      <c r="S4297" s="2" t="s">
        <v>54</v>
      </c>
      <c r="T4297" s="2" t="s">
        <v>55</v>
      </c>
      <c r="U4297" s="2" t="s">
        <v>86</v>
      </c>
      <c r="V4297" s="2"/>
      <c r="W4297">
        <v>102000</v>
      </c>
      <c r="X4297">
        <v>0</v>
      </c>
      <c r="Y4297">
        <v>0</v>
      </c>
      <c r="Z4297">
        <v>102000</v>
      </c>
      <c r="AB4297" s="2" t="s">
        <v>57</v>
      </c>
      <c r="AC4297">
        <v>40800</v>
      </c>
      <c r="AD4297">
        <v>61200</v>
      </c>
      <c r="AE4297">
        <v>162000</v>
      </c>
      <c r="AF4297">
        <v>2430</v>
      </c>
      <c r="AG4297" s="2"/>
      <c r="AH4297" s="2"/>
      <c r="AI4297" s="1"/>
      <c r="AJ4297" s="2" t="s">
        <v>87</v>
      </c>
      <c r="AK4297" s="2" t="s">
        <v>67</v>
      </c>
      <c r="AM4297" s="2" t="s">
        <v>59</v>
      </c>
      <c r="AP4297" s="2" t="s">
        <v>60</v>
      </c>
      <c r="AQ4297" s="2" t="s">
        <v>41</v>
      </c>
      <c r="AR4297">
        <v>60000</v>
      </c>
      <c r="AS4297" s="2" t="str">
        <f>_xlfn.IFNA(IF(VLOOKUP(all_resi[[#This Row],[No. Waybill]],settle_reconcile[No. Waybill],1,0)="","Recon","Recon"),"-")</f>
        <v>-</v>
      </c>
      <c r="AT4297" s="2">
        <f>all_resi[[#This Row],[Nilai COD]]-all_resi[[#This Row],[COD Fee]]-all_resi[[#This Row],[Total Biaya Setelah Diskon]]</f>
        <v>98370</v>
      </c>
      <c r="AU4297" s="2" t="str">
        <f>IF(all_resi[[#This Row],[Waktu Terima]]="","",_xlfn.DAYS(all_resi[[#This Row],[Waktu Terima]],all_resi[[#This Row],[Tanggal Pengiriman]]))</f>
        <v/>
      </c>
    </row>
    <row r="4298" spans="1:47" x14ac:dyDescent="0.25">
      <c r="A4298" s="2" t="s">
        <v>22662</v>
      </c>
      <c r="B4298" s="1">
        <v>46211</v>
      </c>
      <c r="C4298" s="2" t="s">
        <v>42</v>
      </c>
      <c r="D4298" s="2" t="s">
        <v>43</v>
      </c>
      <c r="E4298" s="2" t="s">
        <v>44</v>
      </c>
      <c r="F4298" s="2" t="s">
        <v>45</v>
      </c>
      <c r="G4298" s="2" t="s">
        <v>46</v>
      </c>
      <c r="H4298" s="2" t="s">
        <v>47</v>
      </c>
      <c r="I4298" s="2" t="s">
        <v>22663</v>
      </c>
      <c r="J4298" s="2" t="s">
        <v>22664</v>
      </c>
      <c r="K4298" s="2" t="s">
        <v>69</v>
      </c>
      <c r="L4298" s="2" t="s">
        <v>467</v>
      </c>
      <c r="M4298" s="2" t="s">
        <v>639</v>
      </c>
      <c r="N4298" s="2" t="s">
        <v>22665</v>
      </c>
      <c r="O4298">
        <v>1</v>
      </c>
      <c r="P4298" s="2" t="s">
        <v>53</v>
      </c>
      <c r="Q4298">
        <v>100</v>
      </c>
      <c r="R4298">
        <v>0</v>
      </c>
      <c r="S4298" s="2" t="s">
        <v>54</v>
      </c>
      <c r="T4298" s="2" t="s">
        <v>55</v>
      </c>
      <c r="U4298" s="2" t="s">
        <v>207</v>
      </c>
      <c r="V4298" s="2"/>
      <c r="W4298">
        <v>38000</v>
      </c>
      <c r="X4298">
        <v>0</v>
      </c>
      <c r="Y4298">
        <v>0</v>
      </c>
      <c r="Z4298">
        <v>38000</v>
      </c>
      <c r="AB4298" s="2" t="s">
        <v>57</v>
      </c>
      <c r="AC4298">
        <v>15200</v>
      </c>
      <c r="AD4298">
        <v>22800</v>
      </c>
      <c r="AE4298">
        <v>100000</v>
      </c>
      <c r="AF4298">
        <v>1500</v>
      </c>
      <c r="AG4298" s="2"/>
      <c r="AH4298" s="2"/>
      <c r="AI4298" s="1"/>
      <c r="AJ4298" s="2"/>
      <c r="AK4298" s="2" t="s">
        <v>67</v>
      </c>
      <c r="AM4298" s="2" t="s">
        <v>59</v>
      </c>
      <c r="AP4298" s="2" t="s">
        <v>60</v>
      </c>
      <c r="AQ4298" s="2" t="s">
        <v>41</v>
      </c>
      <c r="AR4298">
        <v>62000</v>
      </c>
      <c r="AS4298" s="2" t="str">
        <f>_xlfn.IFNA(IF(VLOOKUP(all_resi[[#This Row],[No. Waybill]],settle_reconcile[No. Waybill],1,0)="","Recon","Recon"),"-")</f>
        <v>-</v>
      </c>
      <c r="AT4298" s="2">
        <f>all_resi[[#This Row],[Nilai COD]]-all_resi[[#This Row],[COD Fee]]-all_resi[[#This Row],[Total Biaya Setelah Diskon]]</f>
        <v>75700</v>
      </c>
      <c r="AU4298" s="2" t="str">
        <f>IF(all_resi[[#This Row],[Waktu Terima]]="","",_xlfn.DAYS(all_resi[[#This Row],[Waktu Terima]],all_resi[[#This Row],[Tanggal Pengiriman]]))</f>
        <v/>
      </c>
    </row>
    <row r="4299" spans="1:47" x14ac:dyDescent="0.25">
      <c r="A4299" s="2" t="s">
        <v>22666</v>
      </c>
      <c r="B4299" s="1">
        <v>46211</v>
      </c>
      <c r="C4299" s="2" t="s">
        <v>42</v>
      </c>
      <c r="D4299" s="2" t="s">
        <v>43</v>
      </c>
      <c r="E4299" s="2" t="s">
        <v>44</v>
      </c>
      <c r="F4299" s="2" t="s">
        <v>45</v>
      </c>
      <c r="G4299" s="2" t="s">
        <v>46</v>
      </c>
      <c r="H4299" s="2" t="s">
        <v>47</v>
      </c>
      <c r="I4299" s="2" t="s">
        <v>22667</v>
      </c>
      <c r="J4299" s="2" t="s">
        <v>22668</v>
      </c>
      <c r="K4299" s="2" t="s">
        <v>106</v>
      </c>
      <c r="L4299" s="2" t="s">
        <v>2523</v>
      </c>
      <c r="M4299" s="2" t="s">
        <v>22669</v>
      </c>
      <c r="N4299" s="2" t="s">
        <v>22670</v>
      </c>
      <c r="O4299">
        <v>1</v>
      </c>
      <c r="P4299" s="2" t="s">
        <v>53</v>
      </c>
      <c r="Q4299">
        <v>100</v>
      </c>
      <c r="R4299">
        <v>0</v>
      </c>
      <c r="S4299" s="2" t="s">
        <v>54</v>
      </c>
      <c r="T4299" s="2" t="s">
        <v>55</v>
      </c>
      <c r="U4299" s="2" t="s">
        <v>207</v>
      </c>
      <c r="V4299" s="2"/>
      <c r="W4299">
        <v>59000</v>
      </c>
      <c r="X4299">
        <v>0</v>
      </c>
      <c r="Y4299">
        <v>0</v>
      </c>
      <c r="Z4299">
        <v>59000</v>
      </c>
      <c r="AB4299" s="2" t="s">
        <v>57</v>
      </c>
      <c r="AC4299">
        <v>23600</v>
      </c>
      <c r="AD4299">
        <v>35400</v>
      </c>
      <c r="AE4299">
        <v>129000</v>
      </c>
      <c r="AF4299">
        <v>1935</v>
      </c>
      <c r="AG4299" s="2"/>
      <c r="AH4299" s="2"/>
      <c r="AI4299" s="1"/>
      <c r="AJ4299" s="2"/>
      <c r="AK4299" s="2" t="s">
        <v>67</v>
      </c>
      <c r="AM4299" s="2" t="s">
        <v>59</v>
      </c>
      <c r="AP4299" s="2" t="s">
        <v>60</v>
      </c>
      <c r="AQ4299" s="2" t="s">
        <v>41</v>
      </c>
      <c r="AR4299">
        <v>70000</v>
      </c>
      <c r="AS4299" s="2" t="str">
        <f>_xlfn.IFNA(IF(VLOOKUP(all_resi[[#This Row],[No. Waybill]],settle_reconcile[No. Waybill],1,0)="","Recon","Recon"),"-")</f>
        <v>-</v>
      </c>
      <c r="AT4299" s="2">
        <f>all_resi[[#This Row],[Nilai COD]]-all_resi[[#This Row],[COD Fee]]-all_resi[[#This Row],[Total Biaya Setelah Diskon]]</f>
        <v>91665</v>
      </c>
      <c r="AU4299" s="2" t="str">
        <f>IF(all_resi[[#This Row],[Waktu Terima]]="","",_xlfn.DAYS(all_resi[[#This Row],[Waktu Terima]],all_resi[[#This Row],[Tanggal Pengiriman]]))</f>
        <v/>
      </c>
    </row>
    <row r="4300" spans="1:47" x14ac:dyDescent="0.25">
      <c r="A4300" s="2" t="s">
        <v>22671</v>
      </c>
      <c r="B4300" s="1">
        <v>46211</v>
      </c>
      <c r="C4300" s="2" t="s">
        <v>42</v>
      </c>
      <c r="D4300" s="2" t="s">
        <v>43</v>
      </c>
      <c r="E4300" s="2" t="s">
        <v>44</v>
      </c>
      <c r="F4300" s="2" t="s">
        <v>45</v>
      </c>
      <c r="G4300" s="2" t="s">
        <v>46</v>
      </c>
      <c r="H4300" s="2" t="s">
        <v>80</v>
      </c>
      <c r="I4300" s="2" t="s">
        <v>22672</v>
      </c>
      <c r="J4300" s="2" t="s">
        <v>22673</v>
      </c>
      <c r="K4300" s="2" t="s">
        <v>143</v>
      </c>
      <c r="L4300" s="2" t="s">
        <v>1446</v>
      </c>
      <c r="M4300" s="2" t="s">
        <v>17890</v>
      </c>
      <c r="N4300" s="2" t="s">
        <v>22674</v>
      </c>
      <c r="O4300">
        <v>1</v>
      </c>
      <c r="P4300" s="2" t="s">
        <v>53</v>
      </c>
      <c r="Q4300">
        <v>100</v>
      </c>
      <c r="R4300">
        <v>0</v>
      </c>
      <c r="S4300" s="2" t="s">
        <v>54</v>
      </c>
      <c r="T4300" s="2" t="s">
        <v>55</v>
      </c>
      <c r="U4300" s="2" t="s">
        <v>305</v>
      </c>
      <c r="V4300" s="2"/>
      <c r="W4300">
        <v>25000</v>
      </c>
      <c r="X4300">
        <v>0</v>
      </c>
      <c r="Y4300">
        <v>0</v>
      </c>
      <c r="Z4300">
        <v>25000</v>
      </c>
      <c r="AB4300" s="2" t="s">
        <v>57</v>
      </c>
      <c r="AC4300">
        <v>18000</v>
      </c>
      <c r="AD4300">
        <v>7000</v>
      </c>
      <c r="AE4300">
        <v>97000</v>
      </c>
      <c r="AF4300">
        <v>1455</v>
      </c>
      <c r="AG4300" s="2"/>
      <c r="AH4300" s="2"/>
      <c r="AI4300" s="1"/>
      <c r="AJ4300" s="2" t="s">
        <v>87</v>
      </c>
      <c r="AK4300" s="2" t="s">
        <v>67</v>
      </c>
      <c r="AM4300" s="2" t="s">
        <v>59</v>
      </c>
      <c r="AP4300" s="2" t="s">
        <v>60</v>
      </c>
      <c r="AQ4300" s="2" t="s">
        <v>41</v>
      </c>
      <c r="AR4300">
        <v>72000</v>
      </c>
      <c r="AS4300" s="2" t="str">
        <f>_xlfn.IFNA(IF(VLOOKUP(all_resi[[#This Row],[No. Waybill]],settle_reconcile[No. Waybill],1,0)="","Recon","Recon"),"-")</f>
        <v>-</v>
      </c>
      <c r="AT4300" s="2">
        <f>all_resi[[#This Row],[Nilai COD]]-all_resi[[#This Row],[COD Fee]]-all_resi[[#This Row],[Total Biaya Setelah Diskon]]</f>
        <v>88545</v>
      </c>
      <c r="AU4300" s="2" t="str">
        <f>IF(all_resi[[#This Row],[Waktu Terima]]="","",_xlfn.DAYS(all_resi[[#This Row],[Waktu Terima]],all_resi[[#This Row],[Tanggal Pengiriman]]))</f>
        <v/>
      </c>
    </row>
    <row r="4301" spans="1:47" x14ac:dyDescent="0.25">
      <c r="A4301" s="2" t="s">
        <v>22675</v>
      </c>
      <c r="B4301" s="1">
        <v>46211</v>
      </c>
      <c r="C4301" s="2" t="s">
        <v>42</v>
      </c>
      <c r="D4301" s="2" t="s">
        <v>43</v>
      </c>
      <c r="E4301" s="2" t="s">
        <v>44</v>
      </c>
      <c r="F4301" s="2" t="s">
        <v>45</v>
      </c>
      <c r="G4301" s="2" t="s">
        <v>46</v>
      </c>
      <c r="H4301" s="2" t="s">
        <v>47</v>
      </c>
      <c r="I4301" s="2" t="s">
        <v>22676</v>
      </c>
      <c r="J4301" s="2" t="s">
        <v>22677</v>
      </c>
      <c r="K4301" s="2" t="s">
        <v>388</v>
      </c>
      <c r="L4301" s="2" t="s">
        <v>388</v>
      </c>
      <c r="M4301" s="2" t="s">
        <v>19201</v>
      </c>
      <c r="N4301" s="2" t="s">
        <v>22678</v>
      </c>
      <c r="O4301">
        <v>1</v>
      </c>
      <c r="P4301" s="2" t="s">
        <v>53</v>
      </c>
      <c r="Q4301">
        <v>100</v>
      </c>
      <c r="R4301">
        <v>0</v>
      </c>
      <c r="S4301" s="2" t="s">
        <v>54</v>
      </c>
      <c r="T4301" s="2" t="s">
        <v>55</v>
      </c>
      <c r="U4301" s="2" t="s">
        <v>207</v>
      </c>
      <c r="V4301" s="2"/>
      <c r="W4301">
        <v>68000</v>
      </c>
      <c r="X4301">
        <v>0</v>
      </c>
      <c r="Y4301">
        <v>0</v>
      </c>
      <c r="Z4301">
        <v>68000</v>
      </c>
      <c r="AB4301" s="2" t="s">
        <v>57</v>
      </c>
      <c r="AC4301">
        <v>27200</v>
      </c>
      <c r="AD4301">
        <v>40800</v>
      </c>
      <c r="AE4301">
        <v>138000</v>
      </c>
      <c r="AF4301">
        <v>2070</v>
      </c>
      <c r="AG4301" s="2"/>
      <c r="AH4301" s="2"/>
      <c r="AI4301" s="1"/>
      <c r="AJ4301" s="2"/>
      <c r="AK4301" s="2" t="s">
        <v>67</v>
      </c>
      <c r="AM4301" s="2" t="s">
        <v>59</v>
      </c>
      <c r="AP4301" s="2" t="s">
        <v>60</v>
      </c>
      <c r="AQ4301" s="2" t="s">
        <v>41</v>
      </c>
      <c r="AR4301">
        <v>70000</v>
      </c>
      <c r="AS4301" s="2" t="str">
        <f>_xlfn.IFNA(IF(VLOOKUP(all_resi[[#This Row],[No. Waybill]],settle_reconcile[No. Waybill],1,0)="","Recon","Recon"),"-")</f>
        <v>-</v>
      </c>
      <c r="AT4301" s="2">
        <f>all_resi[[#This Row],[Nilai COD]]-all_resi[[#This Row],[COD Fee]]-all_resi[[#This Row],[Total Biaya Setelah Diskon]]</f>
        <v>95130</v>
      </c>
      <c r="AU4301" s="2" t="str">
        <f>IF(all_resi[[#This Row],[Waktu Terima]]="","",_xlfn.DAYS(all_resi[[#This Row],[Waktu Terima]],all_resi[[#This Row],[Tanggal Pengiriman]]))</f>
        <v/>
      </c>
    </row>
    <row r="4302" spans="1:47" x14ac:dyDescent="0.25">
      <c r="A4302" s="2" t="s">
        <v>22679</v>
      </c>
      <c r="B4302" s="1">
        <v>46211</v>
      </c>
      <c r="C4302" s="2" t="s">
        <v>42</v>
      </c>
      <c r="D4302" s="2" t="s">
        <v>43</v>
      </c>
      <c r="E4302" s="2" t="s">
        <v>44</v>
      </c>
      <c r="F4302" s="2" t="s">
        <v>45</v>
      </c>
      <c r="G4302" s="2" t="s">
        <v>46</v>
      </c>
      <c r="H4302" s="2" t="s">
        <v>80</v>
      </c>
      <c r="I4302" s="2" t="s">
        <v>22680</v>
      </c>
      <c r="J4302" s="2" t="s">
        <v>22681</v>
      </c>
      <c r="K4302" s="2" t="s">
        <v>177</v>
      </c>
      <c r="L4302" s="2" t="s">
        <v>222</v>
      </c>
      <c r="M4302" s="2" t="s">
        <v>9303</v>
      </c>
      <c r="N4302" s="2" t="s">
        <v>22682</v>
      </c>
      <c r="O4302">
        <v>1</v>
      </c>
      <c r="P4302" s="2" t="s">
        <v>53</v>
      </c>
      <c r="Q4302">
        <v>100</v>
      </c>
      <c r="R4302">
        <v>0</v>
      </c>
      <c r="S4302" s="2" t="s">
        <v>54</v>
      </c>
      <c r="T4302" s="2" t="s">
        <v>55</v>
      </c>
      <c r="U4302" s="2" t="s">
        <v>86</v>
      </c>
      <c r="V4302" s="2"/>
      <c r="W4302">
        <v>80000</v>
      </c>
      <c r="X4302">
        <v>0</v>
      </c>
      <c r="Y4302">
        <v>0</v>
      </c>
      <c r="Z4302">
        <v>80000</v>
      </c>
      <c r="AB4302" s="2" t="s">
        <v>57</v>
      </c>
      <c r="AC4302">
        <v>32000</v>
      </c>
      <c r="AD4302">
        <v>48000</v>
      </c>
      <c r="AE4302">
        <v>135000</v>
      </c>
      <c r="AF4302">
        <v>2025</v>
      </c>
      <c r="AG4302" s="2"/>
      <c r="AH4302" s="2"/>
      <c r="AI4302" s="1"/>
      <c r="AJ4302" s="2" t="s">
        <v>87</v>
      </c>
      <c r="AK4302" s="2" t="s">
        <v>67</v>
      </c>
      <c r="AM4302" s="2" t="s">
        <v>59</v>
      </c>
      <c r="AP4302" s="2" t="s">
        <v>60</v>
      </c>
      <c r="AQ4302" s="2" t="s">
        <v>41</v>
      </c>
      <c r="AR4302">
        <v>55000</v>
      </c>
      <c r="AS4302" s="2" t="str">
        <f>_xlfn.IFNA(IF(VLOOKUP(all_resi[[#This Row],[No. Waybill]],settle_reconcile[No. Waybill],1,0)="","Recon","Recon"),"-")</f>
        <v>-</v>
      </c>
      <c r="AT4302" s="2">
        <f>all_resi[[#This Row],[Nilai COD]]-all_resi[[#This Row],[COD Fee]]-all_resi[[#This Row],[Total Biaya Setelah Diskon]]</f>
        <v>84975</v>
      </c>
      <c r="AU4302" s="2" t="str">
        <f>IF(all_resi[[#This Row],[Waktu Terima]]="","",_xlfn.DAYS(all_resi[[#This Row],[Waktu Terima]],all_resi[[#This Row],[Tanggal Pengiriman]]))</f>
        <v/>
      </c>
    </row>
    <row r="4303" spans="1:47" x14ac:dyDescent="0.25">
      <c r="A4303" s="2" t="s">
        <v>22683</v>
      </c>
      <c r="B4303" s="1">
        <v>46211</v>
      </c>
      <c r="C4303" s="2" t="s">
        <v>42</v>
      </c>
      <c r="D4303" s="2" t="s">
        <v>43</v>
      </c>
      <c r="E4303" s="2" t="s">
        <v>44</v>
      </c>
      <c r="F4303" s="2" t="s">
        <v>45</v>
      </c>
      <c r="G4303" s="2" t="s">
        <v>46</v>
      </c>
      <c r="H4303" s="2" t="s">
        <v>47</v>
      </c>
      <c r="I4303" s="2" t="s">
        <v>22684</v>
      </c>
      <c r="J4303" s="2" t="s">
        <v>22685</v>
      </c>
      <c r="K4303" s="2" t="s">
        <v>100</v>
      </c>
      <c r="L4303" s="2" t="s">
        <v>2514</v>
      </c>
      <c r="M4303" s="2" t="s">
        <v>9036</v>
      </c>
      <c r="N4303" s="2" t="s">
        <v>22686</v>
      </c>
      <c r="O4303">
        <v>1</v>
      </c>
      <c r="P4303" s="2" t="s">
        <v>53</v>
      </c>
      <c r="Q4303">
        <v>100</v>
      </c>
      <c r="R4303">
        <v>0</v>
      </c>
      <c r="S4303" s="2" t="s">
        <v>54</v>
      </c>
      <c r="T4303" s="2" t="s">
        <v>55</v>
      </c>
      <c r="U4303" s="2" t="s">
        <v>97</v>
      </c>
      <c r="V4303" s="2"/>
      <c r="W4303">
        <v>15000</v>
      </c>
      <c r="X4303">
        <v>0</v>
      </c>
      <c r="Y4303">
        <v>0</v>
      </c>
      <c r="Z4303">
        <v>15000</v>
      </c>
      <c r="AB4303" s="2" t="s">
        <v>57</v>
      </c>
      <c r="AC4303">
        <v>6000</v>
      </c>
      <c r="AD4303">
        <v>9000</v>
      </c>
      <c r="AE4303">
        <v>0</v>
      </c>
      <c r="AF4303">
        <v>0</v>
      </c>
      <c r="AG4303" s="2"/>
      <c r="AH4303" s="2"/>
      <c r="AI4303" s="1"/>
      <c r="AJ4303" s="2"/>
      <c r="AK4303" s="2" t="s">
        <v>67</v>
      </c>
      <c r="AM4303" s="2" t="s">
        <v>59</v>
      </c>
      <c r="AP4303" s="2" t="s">
        <v>60</v>
      </c>
      <c r="AQ4303" s="2" t="s">
        <v>98</v>
      </c>
      <c r="AR4303">
        <v>-15000</v>
      </c>
      <c r="AS4303" s="2" t="str">
        <f>_xlfn.IFNA(IF(VLOOKUP(all_resi[[#This Row],[No. Waybill]],settle_reconcile[No. Waybill],1,0)="","Recon","Recon"),"-")</f>
        <v>-</v>
      </c>
      <c r="AT4303" s="2">
        <f>all_resi[[#This Row],[Nilai COD]]-all_resi[[#This Row],[COD Fee]]-all_resi[[#This Row],[Total Biaya Setelah Diskon]]</f>
        <v>-9000</v>
      </c>
      <c r="AU4303" s="2" t="str">
        <f>IF(all_resi[[#This Row],[Waktu Terima]]="","",_xlfn.DAYS(all_resi[[#This Row],[Waktu Terima]],all_resi[[#This Row],[Tanggal Pengiriman]]))</f>
        <v/>
      </c>
    </row>
    <row r="4304" spans="1:47" x14ac:dyDescent="0.25">
      <c r="A4304" s="2" t="s">
        <v>22687</v>
      </c>
      <c r="B4304" s="1">
        <v>46211</v>
      </c>
      <c r="C4304" s="2" t="s">
        <v>42</v>
      </c>
      <c r="D4304" s="2" t="s">
        <v>43</v>
      </c>
      <c r="E4304" s="2" t="s">
        <v>44</v>
      </c>
      <c r="F4304" s="2" t="s">
        <v>45</v>
      </c>
      <c r="G4304" s="2" t="s">
        <v>46</v>
      </c>
      <c r="H4304" s="2" t="s">
        <v>47</v>
      </c>
      <c r="I4304" s="2" t="s">
        <v>22688</v>
      </c>
      <c r="J4304" s="2" t="s">
        <v>22689</v>
      </c>
      <c r="K4304" s="2" t="s">
        <v>106</v>
      </c>
      <c r="L4304" s="2" t="s">
        <v>10995</v>
      </c>
      <c r="M4304" s="2" t="s">
        <v>22690</v>
      </c>
      <c r="N4304" s="2" t="s">
        <v>22691</v>
      </c>
      <c r="O4304">
        <v>1</v>
      </c>
      <c r="P4304" s="2" t="s">
        <v>53</v>
      </c>
      <c r="Q4304">
        <v>100</v>
      </c>
      <c r="R4304">
        <v>0</v>
      </c>
      <c r="S4304" s="2" t="s">
        <v>54</v>
      </c>
      <c r="T4304" s="2" t="s">
        <v>55</v>
      </c>
      <c r="U4304" s="2" t="s">
        <v>207</v>
      </c>
      <c r="V4304" s="2"/>
      <c r="W4304">
        <v>51000</v>
      </c>
      <c r="X4304">
        <v>0</v>
      </c>
      <c r="Y4304">
        <v>0</v>
      </c>
      <c r="Z4304">
        <v>51000</v>
      </c>
      <c r="AB4304" s="2" t="s">
        <v>57</v>
      </c>
      <c r="AC4304">
        <v>20400</v>
      </c>
      <c r="AD4304">
        <v>30600</v>
      </c>
      <c r="AE4304">
        <v>121000</v>
      </c>
      <c r="AF4304">
        <v>1815</v>
      </c>
      <c r="AG4304" s="2"/>
      <c r="AH4304" s="2"/>
      <c r="AI4304" s="1"/>
      <c r="AJ4304" s="2"/>
      <c r="AK4304" s="2" t="s">
        <v>67</v>
      </c>
      <c r="AM4304" s="2" t="s">
        <v>59</v>
      </c>
      <c r="AP4304" s="2" t="s">
        <v>60</v>
      </c>
      <c r="AQ4304" s="2" t="s">
        <v>41</v>
      </c>
      <c r="AR4304">
        <v>70000</v>
      </c>
      <c r="AS4304" s="2" t="str">
        <f>_xlfn.IFNA(IF(VLOOKUP(all_resi[[#This Row],[No. Waybill]],settle_reconcile[No. Waybill],1,0)="","Recon","Recon"),"-")</f>
        <v>-</v>
      </c>
      <c r="AT4304" s="2">
        <f>all_resi[[#This Row],[Nilai COD]]-all_resi[[#This Row],[COD Fee]]-all_resi[[#This Row],[Total Biaya Setelah Diskon]]</f>
        <v>88585</v>
      </c>
      <c r="AU4304" s="2" t="str">
        <f>IF(all_resi[[#This Row],[Waktu Terima]]="","",_xlfn.DAYS(all_resi[[#This Row],[Waktu Terima]],all_resi[[#This Row],[Tanggal Pengiriman]]))</f>
        <v/>
      </c>
    </row>
    <row r="4305" spans="1:47" x14ac:dyDescent="0.25">
      <c r="A4305" s="2" t="s">
        <v>22692</v>
      </c>
      <c r="B4305" s="1">
        <v>46211</v>
      </c>
      <c r="C4305" s="2" t="s">
        <v>42</v>
      </c>
      <c r="D4305" s="2" t="s">
        <v>43</v>
      </c>
      <c r="E4305" s="2" t="s">
        <v>44</v>
      </c>
      <c r="F4305" s="2" t="s">
        <v>45</v>
      </c>
      <c r="G4305" s="2" t="s">
        <v>46</v>
      </c>
      <c r="H4305" s="2" t="s">
        <v>47</v>
      </c>
      <c r="I4305" s="2" t="s">
        <v>22693</v>
      </c>
      <c r="J4305" s="2" t="s">
        <v>22694</v>
      </c>
      <c r="K4305" s="2" t="s">
        <v>156</v>
      </c>
      <c r="L4305" s="2" t="s">
        <v>625</v>
      </c>
      <c r="M4305" s="2" t="s">
        <v>22695</v>
      </c>
      <c r="N4305" s="2" t="s">
        <v>22696</v>
      </c>
      <c r="O4305">
        <v>1</v>
      </c>
      <c r="P4305" s="2" t="s">
        <v>53</v>
      </c>
      <c r="Q4305">
        <v>100</v>
      </c>
      <c r="R4305">
        <v>0</v>
      </c>
      <c r="S4305" s="2" t="s">
        <v>54</v>
      </c>
      <c r="T4305" s="2" t="s">
        <v>55</v>
      </c>
      <c r="U4305" s="2" t="s">
        <v>1838</v>
      </c>
      <c r="V4305" s="2"/>
      <c r="W4305">
        <v>84000</v>
      </c>
      <c r="X4305">
        <v>0</v>
      </c>
      <c r="Y4305">
        <v>0</v>
      </c>
      <c r="Z4305">
        <v>84000</v>
      </c>
      <c r="AB4305" s="2" t="s">
        <v>57</v>
      </c>
      <c r="AC4305">
        <v>33600</v>
      </c>
      <c r="AD4305">
        <v>50400</v>
      </c>
      <c r="AE4305">
        <v>188000</v>
      </c>
      <c r="AF4305">
        <v>2820</v>
      </c>
      <c r="AG4305" s="2"/>
      <c r="AH4305" s="2"/>
      <c r="AI4305" s="1"/>
      <c r="AJ4305" s="2"/>
      <c r="AK4305" s="2" t="s">
        <v>67</v>
      </c>
      <c r="AM4305" s="2" t="s">
        <v>59</v>
      </c>
      <c r="AP4305" s="2" t="s">
        <v>60</v>
      </c>
      <c r="AQ4305" s="2" t="s">
        <v>41</v>
      </c>
      <c r="AR4305">
        <v>104000</v>
      </c>
      <c r="AS4305" s="2" t="str">
        <f>_xlfn.IFNA(IF(VLOOKUP(all_resi[[#This Row],[No. Waybill]],settle_reconcile[No. Waybill],1,0)="","Recon","Recon"),"-")</f>
        <v>-</v>
      </c>
      <c r="AT4305" s="2">
        <f>all_resi[[#This Row],[Nilai COD]]-all_resi[[#This Row],[COD Fee]]-all_resi[[#This Row],[Total Biaya Setelah Diskon]]</f>
        <v>134780</v>
      </c>
      <c r="AU4305" s="2" t="str">
        <f>IF(all_resi[[#This Row],[Waktu Terima]]="","",_xlfn.DAYS(all_resi[[#This Row],[Waktu Terima]],all_resi[[#This Row],[Tanggal Pengiriman]]))</f>
        <v/>
      </c>
    </row>
    <row r="4306" spans="1:47" x14ac:dyDescent="0.25">
      <c r="A4306" s="2" t="s">
        <v>22697</v>
      </c>
      <c r="B4306" s="1">
        <v>46211</v>
      </c>
      <c r="C4306" s="2" t="s">
        <v>42</v>
      </c>
      <c r="D4306" s="2" t="s">
        <v>43</v>
      </c>
      <c r="E4306" s="2" t="s">
        <v>44</v>
      </c>
      <c r="F4306" s="2" t="s">
        <v>45</v>
      </c>
      <c r="G4306" s="2" t="s">
        <v>46</v>
      </c>
      <c r="H4306" s="2" t="s">
        <v>47</v>
      </c>
      <c r="I4306" s="2" t="s">
        <v>22698</v>
      </c>
      <c r="J4306" s="2" t="s">
        <v>22699</v>
      </c>
      <c r="K4306" s="2" t="s">
        <v>132</v>
      </c>
      <c r="L4306" s="2" t="s">
        <v>544</v>
      </c>
      <c r="M4306" s="2" t="s">
        <v>3151</v>
      </c>
      <c r="N4306" s="2" t="s">
        <v>22700</v>
      </c>
      <c r="O4306">
        <v>1</v>
      </c>
      <c r="P4306" s="2" t="s">
        <v>53</v>
      </c>
      <c r="Q4306">
        <v>100</v>
      </c>
      <c r="R4306">
        <v>0</v>
      </c>
      <c r="S4306" s="2" t="s">
        <v>54</v>
      </c>
      <c r="T4306" s="2" t="s">
        <v>55</v>
      </c>
      <c r="U4306" s="2" t="s">
        <v>207</v>
      </c>
      <c r="V4306" s="2"/>
      <c r="W4306">
        <v>37000</v>
      </c>
      <c r="X4306">
        <v>0</v>
      </c>
      <c r="Y4306">
        <v>0</v>
      </c>
      <c r="Z4306">
        <v>37000</v>
      </c>
      <c r="AB4306" s="2" t="s">
        <v>57</v>
      </c>
      <c r="AC4306">
        <v>14800</v>
      </c>
      <c r="AD4306">
        <v>22200</v>
      </c>
      <c r="AE4306">
        <v>107000</v>
      </c>
      <c r="AF4306">
        <v>1605</v>
      </c>
      <c r="AG4306" s="2"/>
      <c r="AH4306" s="2"/>
      <c r="AI4306" s="1"/>
      <c r="AJ4306" s="2"/>
      <c r="AK4306" s="2" t="s">
        <v>67</v>
      </c>
      <c r="AM4306" s="2" t="s">
        <v>59</v>
      </c>
      <c r="AP4306" s="2" t="s">
        <v>60</v>
      </c>
      <c r="AQ4306" s="2" t="s">
        <v>41</v>
      </c>
      <c r="AR4306">
        <v>70000</v>
      </c>
      <c r="AS4306" s="2" t="str">
        <f>_xlfn.IFNA(IF(VLOOKUP(all_resi[[#This Row],[No. Waybill]],settle_reconcile[No. Waybill],1,0)="","Recon","Recon"),"-")</f>
        <v>-</v>
      </c>
      <c r="AT4306" s="2">
        <f>all_resi[[#This Row],[Nilai COD]]-all_resi[[#This Row],[COD Fee]]-all_resi[[#This Row],[Total Biaya Setelah Diskon]]</f>
        <v>83195</v>
      </c>
      <c r="AU4306" s="2" t="str">
        <f>IF(all_resi[[#This Row],[Waktu Terima]]="","",_xlfn.DAYS(all_resi[[#This Row],[Waktu Terima]],all_resi[[#This Row],[Tanggal Pengiriman]]))</f>
        <v/>
      </c>
    </row>
    <row r="4307" spans="1:47" x14ac:dyDescent="0.25">
      <c r="A4307" s="2" t="s">
        <v>22701</v>
      </c>
      <c r="B4307" s="1">
        <v>46211</v>
      </c>
      <c r="C4307" s="2" t="s">
        <v>42</v>
      </c>
      <c r="D4307" s="2" t="s">
        <v>43</v>
      </c>
      <c r="E4307" s="2" t="s">
        <v>44</v>
      </c>
      <c r="F4307" s="2" t="s">
        <v>45</v>
      </c>
      <c r="G4307" s="2" t="s">
        <v>46</v>
      </c>
      <c r="H4307" s="2" t="s">
        <v>47</v>
      </c>
      <c r="I4307" s="2" t="s">
        <v>22702</v>
      </c>
      <c r="J4307" s="2" t="s">
        <v>14012</v>
      </c>
      <c r="K4307" s="2" t="s">
        <v>69</v>
      </c>
      <c r="L4307" s="2" t="s">
        <v>950</v>
      </c>
      <c r="M4307" s="2" t="s">
        <v>7656</v>
      </c>
      <c r="N4307" s="2" t="s">
        <v>22703</v>
      </c>
      <c r="O4307">
        <v>1</v>
      </c>
      <c r="P4307" s="2" t="s">
        <v>53</v>
      </c>
      <c r="Q4307">
        <v>100</v>
      </c>
      <c r="R4307">
        <v>0</v>
      </c>
      <c r="S4307" s="2" t="s">
        <v>54</v>
      </c>
      <c r="T4307" s="2" t="s">
        <v>55</v>
      </c>
      <c r="U4307" s="2" t="s">
        <v>207</v>
      </c>
      <c r="V4307" s="2"/>
      <c r="W4307">
        <v>47000</v>
      </c>
      <c r="X4307">
        <v>0</v>
      </c>
      <c r="Y4307">
        <v>0</v>
      </c>
      <c r="Z4307">
        <v>47000</v>
      </c>
      <c r="AB4307" s="2" t="s">
        <v>57</v>
      </c>
      <c r="AC4307">
        <v>18800</v>
      </c>
      <c r="AD4307">
        <v>28200</v>
      </c>
      <c r="AE4307">
        <v>117000</v>
      </c>
      <c r="AF4307">
        <v>1755</v>
      </c>
      <c r="AG4307" s="2"/>
      <c r="AH4307" s="2"/>
      <c r="AI4307" s="1"/>
      <c r="AJ4307" s="2"/>
      <c r="AK4307" s="2" t="s">
        <v>67</v>
      </c>
      <c r="AM4307" s="2" t="s">
        <v>59</v>
      </c>
      <c r="AP4307" s="2" t="s">
        <v>60</v>
      </c>
      <c r="AQ4307" s="2" t="s">
        <v>41</v>
      </c>
      <c r="AR4307">
        <v>70000</v>
      </c>
      <c r="AS4307" s="2" t="str">
        <f>_xlfn.IFNA(IF(VLOOKUP(all_resi[[#This Row],[No. Waybill]],settle_reconcile[No. Waybill],1,0)="","Recon","Recon"),"-")</f>
        <v>-</v>
      </c>
      <c r="AT4307" s="2">
        <f>all_resi[[#This Row],[Nilai COD]]-all_resi[[#This Row],[COD Fee]]-all_resi[[#This Row],[Total Biaya Setelah Diskon]]</f>
        <v>87045</v>
      </c>
      <c r="AU4307" s="2" t="str">
        <f>IF(all_resi[[#This Row],[Waktu Terima]]="","",_xlfn.DAYS(all_resi[[#This Row],[Waktu Terima]],all_resi[[#This Row],[Tanggal Pengiriman]]))</f>
        <v/>
      </c>
    </row>
    <row r="4308" spans="1:47" x14ac:dyDescent="0.25">
      <c r="A4308" s="2" t="s">
        <v>22704</v>
      </c>
      <c r="B4308" s="1">
        <v>46211</v>
      </c>
      <c r="C4308" s="2" t="s">
        <v>42</v>
      </c>
      <c r="D4308" s="2" t="s">
        <v>43</v>
      </c>
      <c r="E4308" s="2" t="s">
        <v>44</v>
      </c>
      <c r="F4308" s="2" t="s">
        <v>45</v>
      </c>
      <c r="G4308" s="2" t="s">
        <v>46</v>
      </c>
      <c r="H4308" s="2" t="s">
        <v>47</v>
      </c>
      <c r="I4308" s="2" t="s">
        <v>22705</v>
      </c>
      <c r="J4308" s="2" t="s">
        <v>22706</v>
      </c>
      <c r="K4308" s="2" t="s">
        <v>177</v>
      </c>
      <c r="L4308" s="2" t="s">
        <v>222</v>
      </c>
      <c r="M4308" s="2" t="s">
        <v>4390</v>
      </c>
      <c r="N4308" s="2" t="s">
        <v>22707</v>
      </c>
      <c r="O4308">
        <v>1</v>
      </c>
      <c r="P4308" s="2" t="s">
        <v>53</v>
      </c>
      <c r="Q4308">
        <v>100</v>
      </c>
      <c r="R4308">
        <v>0</v>
      </c>
      <c r="S4308" s="2" t="s">
        <v>54</v>
      </c>
      <c r="T4308" s="2" t="s">
        <v>55</v>
      </c>
      <c r="U4308" s="2" t="s">
        <v>207</v>
      </c>
      <c r="V4308" s="2"/>
      <c r="W4308">
        <v>80000</v>
      </c>
      <c r="X4308">
        <v>0</v>
      </c>
      <c r="Y4308">
        <v>0</v>
      </c>
      <c r="Z4308">
        <v>80000</v>
      </c>
      <c r="AB4308" s="2" t="s">
        <v>57</v>
      </c>
      <c r="AC4308">
        <v>32000</v>
      </c>
      <c r="AD4308">
        <v>48000</v>
      </c>
      <c r="AE4308">
        <v>150000</v>
      </c>
      <c r="AF4308">
        <v>2250</v>
      </c>
      <c r="AG4308" s="2"/>
      <c r="AH4308" s="2"/>
      <c r="AI4308" s="1"/>
      <c r="AJ4308" s="2"/>
      <c r="AK4308" s="2" t="s">
        <v>67</v>
      </c>
      <c r="AM4308" s="2" t="s">
        <v>59</v>
      </c>
      <c r="AP4308" s="2" t="s">
        <v>60</v>
      </c>
      <c r="AQ4308" s="2" t="s">
        <v>41</v>
      </c>
      <c r="AR4308">
        <v>70000</v>
      </c>
      <c r="AS4308" s="2" t="str">
        <f>_xlfn.IFNA(IF(VLOOKUP(all_resi[[#This Row],[No. Waybill]],settle_reconcile[No. Waybill],1,0)="","Recon","Recon"),"-")</f>
        <v>-</v>
      </c>
      <c r="AT4308" s="2">
        <f>all_resi[[#This Row],[Nilai COD]]-all_resi[[#This Row],[COD Fee]]-all_resi[[#This Row],[Total Biaya Setelah Diskon]]</f>
        <v>99750</v>
      </c>
      <c r="AU4308" s="2" t="str">
        <f>IF(all_resi[[#This Row],[Waktu Terima]]="","",_xlfn.DAYS(all_resi[[#This Row],[Waktu Terima]],all_resi[[#This Row],[Tanggal Pengiriman]]))</f>
        <v/>
      </c>
    </row>
    <row r="4309" spans="1:47" x14ac:dyDescent="0.25">
      <c r="A4309" s="2" t="s">
        <v>22708</v>
      </c>
      <c r="B4309" s="1">
        <v>46211</v>
      </c>
      <c r="C4309" s="2" t="s">
        <v>42</v>
      </c>
      <c r="D4309" s="2" t="s">
        <v>43</v>
      </c>
      <c r="E4309" s="2" t="s">
        <v>44</v>
      </c>
      <c r="F4309" s="2" t="s">
        <v>45</v>
      </c>
      <c r="G4309" s="2" t="s">
        <v>46</v>
      </c>
      <c r="H4309" s="2" t="s">
        <v>47</v>
      </c>
      <c r="I4309" s="2" t="s">
        <v>22709</v>
      </c>
      <c r="J4309" s="2" t="s">
        <v>22710</v>
      </c>
      <c r="K4309" s="2" t="s">
        <v>171</v>
      </c>
      <c r="L4309" s="2" t="s">
        <v>2128</v>
      </c>
      <c r="M4309" s="2" t="s">
        <v>2129</v>
      </c>
      <c r="N4309" s="2" t="s">
        <v>22711</v>
      </c>
      <c r="O4309">
        <v>1</v>
      </c>
      <c r="P4309" s="2" t="s">
        <v>53</v>
      </c>
      <c r="Q4309">
        <v>100</v>
      </c>
      <c r="R4309">
        <v>0</v>
      </c>
      <c r="S4309" s="2" t="s">
        <v>54</v>
      </c>
      <c r="T4309" s="2" t="s">
        <v>55</v>
      </c>
      <c r="U4309" s="2" t="s">
        <v>207</v>
      </c>
      <c r="V4309" s="2"/>
      <c r="W4309">
        <v>38000</v>
      </c>
      <c r="X4309">
        <v>0</v>
      </c>
      <c r="Y4309">
        <v>0</v>
      </c>
      <c r="Z4309">
        <v>38000</v>
      </c>
      <c r="AB4309" s="2" t="s">
        <v>57</v>
      </c>
      <c r="AC4309">
        <v>15200</v>
      </c>
      <c r="AD4309">
        <v>22800</v>
      </c>
      <c r="AE4309">
        <v>108000</v>
      </c>
      <c r="AF4309">
        <v>1620</v>
      </c>
      <c r="AG4309" s="2"/>
      <c r="AH4309" s="2"/>
      <c r="AI4309" s="1"/>
      <c r="AJ4309" s="2"/>
      <c r="AK4309" s="2" t="s">
        <v>67</v>
      </c>
      <c r="AM4309" s="2" t="s">
        <v>59</v>
      </c>
      <c r="AP4309" s="2" t="s">
        <v>60</v>
      </c>
      <c r="AQ4309" s="2" t="s">
        <v>41</v>
      </c>
      <c r="AR4309">
        <v>70000</v>
      </c>
      <c r="AS4309" s="2" t="str">
        <f>_xlfn.IFNA(IF(VLOOKUP(all_resi[[#This Row],[No. Waybill]],settle_reconcile[No. Waybill],1,0)="","Recon","Recon"),"-")</f>
        <v>-</v>
      </c>
      <c r="AT4309" s="2">
        <f>all_resi[[#This Row],[Nilai COD]]-all_resi[[#This Row],[COD Fee]]-all_resi[[#This Row],[Total Biaya Setelah Diskon]]</f>
        <v>83580</v>
      </c>
      <c r="AU4309" s="2" t="str">
        <f>IF(all_resi[[#This Row],[Waktu Terima]]="","",_xlfn.DAYS(all_resi[[#This Row],[Waktu Terima]],all_resi[[#This Row],[Tanggal Pengiriman]]))</f>
        <v/>
      </c>
    </row>
    <row r="4310" spans="1:47" x14ac:dyDescent="0.25">
      <c r="A4310" s="2" t="s">
        <v>22712</v>
      </c>
      <c r="B4310" s="1">
        <v>46211</v>
      </c>
      <c r="C4310" s="2" t="s">
        <v>42</v>
      </c>
      <c r="D4310" s="2" t="s">
        <v>43</v>
      </c>
      <c r="E4310" s="2" t="s">
        <v>44</v>
      </c>
      <c r="F4310" s="2" t="s">
        <v>45</v>
      </c>
      <c r="G4310" s="2" t="s">
        <v>46</v>
      </c>
      <c r="H4310" s="2" t="s">
        <v>80</v>
      </c>
      <c r="I4310" s="2" t="s">
        <v>22713</v>
      </c>
      <c r="J4310" s="2" t="s">
        <v>22714</v>
      </c>
      <c r="K4310" s="2" t="s">
        <v>143</v>
      </c>
      <c r="L4310" s="2" t="s">
        <v>144</v>
      </c>
      <c r="M4310" s="2" t="s">
        <v>145</v>
      </c>
      <c r="N4310" s="2" t="s">
        <v>22715</v>
      </c>
      <c r="O4310">
        <v>1</v>
      </c>
      <c r="P4310" s="2" t="s">
        <v>53</v>
      </c>
      <c r="Q4310">
        <v>100</v>
      </c>
      <c r="R4310">
        <v>0</v>
      </c>
      <c r="S4310" s="2" t="s">
        <v>54</v>
      </c>
      <c r="T4310" s="2" t="s">
        <v>55</v>
      </c>
      <c r="U4310" s="2" t="s">
        <v>86</v>
      </c>
      <c r="V4310" s="2"/>
      <c r="W4310">
        <v>26000</v>
      </c>
      <c r="X4310">
        <v>0</v>
      </c>
      <c r="Y4310">
        <v>0</v>
      </c>
      <c r="Z4310">
        <v>26000</v>
      </c>
      <c r="AB4310" s="2" t="s">
        <v>57</v>
      </c>
      <c r="AC4310">
        <v>19000</v>
      </c>
      <c r="AD4310">
        <v>7000</v>
      </c>
      <c r="AE4310">
        <v>86000</v>
      </c>
      <c r="AF4310">
        <v>1290</v>
      </c>
      <c r="AG4310" s="2"/>
      <c r="AH4310" s="2"/>
      <c r="AI4310" s="1"/>
      <c r="AJ4310" s="2" t="s">
        <v>87</v>
      </c>
      <c r="AK4310" s="2" t="s">
        <v>67</v>
      </c>
      <c r="AM4310" s="2" t="s">
        <v>59</v>
      </c>
      <c r="AP4310" s="2" t="s">
        <v>60</v>
      </c>
      <c r="AQ4310" s="2" t="s">
        <v>41</v>
      </c>
      <c r="AR4310">
        <v>60000</v>
      </c>
      <c r="AS4310" s="2" t="str">
        <f>_xlfn.IFNA(IF(VLOOKUP(all_resi[[#This Row],[No. Waybill]],settle_reconcile[No. Waybill],1,0)="","Recon","Recon"),"-")</f>
        <v>-</v>
      </c>
      <c r="AT4310" s="2">
        <f>all_resi[[#This Row],[Nilai COD]]-all_resi[[#This Row],[COD Fee]]-all_resi[[#This Row],[Total Biaya Setelah Diskon]]</f>
        <v>77710</v>
      </c>
      <c r="AU4310" s="2" t="str">
        <f>IF(all_resi[[#This Row],[Waktu Terima]]="","",_xlfn.DAYS(all_resi[[#This Row],[Waktu Terima]],all_resi[[#This Row],[Tanggal Pengiriman]]))</f>
        <v/>
      </c>
    </row>
    <row r="4311" spans="1:47" x14ac:dyDescent="0.25">
      <c r="A4311" s="2" t="s">
        <v>22716</v>
      </c>
      <c r="B4311" s="1">
        <v>46211</v>
      </c>
      <c r="C4311" s="2" t="s">
        <v>42</v>
      </c>
      <c r="D4311" s="2" t="s">
        <v>43</v>
      </c>
      <c r="E4311" s="2" t="s">
        <v>44</v>
      </c>
      <c r="F4311" s="2" t="s">
        <v>45</v>
      </c>
      <c r="G4311" s="2" t="s">
        <v>46</v>
      </c>
      <c r="H4311" s="2" t="s">
        <v>47</v>
      </c>
      <c r="I4311" s="2" t="s">
        <v>22717</v>
      </c>
      <c r="J4311" s="2" t="s">
        <v>22718</v>
      </c>
      <c r="K4311" s="2" t="s">
        <v>137</v>
      </c>
      <c r="L4311" s="2" t="s">
        <v>22719</v>
      </c>
      <c r="M4311" s="2" t="s">
        <v>22720</v>
      </c>
      <c r="N4311" s="2" t="s">
        <v>22721</v>
      </c>
      <c r="O4311">
        <v>1</v>
      </c>
      <c r="P4311" s="2" t="s">
        <v>53</v>
      </c>
      <c r="Q4311">
        <v>100</v>
      </c>
      <c r="R4311">
        <v>0</v>
      </c>
      <c r="S4311" s="2" t="s">
        <v>54</v>
      </c>
      <c r="T4311" s="2" t="s">
        <v>55</v>
      </c>
      <c r="U4311" s="2" t="s">
        <v>207</v>
      </c>
      <c r="V4311" s="2"/>
      <c r="W4311">
        <v>27000</v>
      </c>
      <c r="X4311">
        <v>0</v>
      </c>
      <c r="Y4311">
        <v>0</v>
      </c>
      <c r="Z4311">
        <v>27000</v>
      </c>
      <c r="AB4311" s="2" t="s">
        <v>57</v>
      </c>
      <c r="AC4311">
        <v>18000</v>
      </c>
      <c r="AD4311">
        <v>9000</v>
      </c>
      <c r="AE4311">
        <v>97000</v>
      </c>
      <c r="AF4311">
        <v>1455</v>
      </c>
      <c r="AG4311" s="2"/>
      <c r="AH4311" s="2"/>
      <c r="AI4311" s="1"/>
      <c r="AJ4311" s="2"/>
      <c r="AK4311" s="2" t="s">
        <v>67</v>
      </c>
      <c r="AM4311" s="2" t="s">
        <v>59</v>
      </c>
      <c r="AP4311" s="2" t="s">
        <v>60</v>
      </c>
      <c r="AQ4311" s="2" t="s">
        <v>41</v>
      </c>
      <c r="AR4311">
        <v>70000</v>
      </c>
      <c r="AS4311" s="2" t="str">
        <f>_xlfn.IFNA(IF(VLOOKUP(all_resi[[#This Row],[No. Waybill]],settle_reconcile[No. Waybill],1,0)="","Recon","Recon"),"-")</f>
        <v>-</v>
      </c>
      <c r="AT4311" s="2">
        <f>all_resi[[#This Row],[Nilai COD]]-all_resi[[#This Row],[COD Fee]]-all_resi[[#This Row],[Total Biaya Setelah Diskon]]</f>
        <v>86545</v>
      </c>
      <c r="AU4311" s="2" t="str">
        <f>IF(all_resi[[#This Row],[Waktu Terima]]="","",_xlfn.DAYS(all_resi[[#This Row],[Waktu Terima]],all_resi[[#This Row],[Tanggal Pengiriman]]))</f>
        <v/>
      </c>
    </row>
    <row r="4312" spans="1:47" x14ac:dyDescent="0.25">
      <c r="A4312" s="2" t="s">
        <v>22722</v>
      </c>
      <c r="B4312" s="1">
        <v>46211</v>
      </c>
      <c r="C4312" s="2" t="s">
        <v>42</v>
      </c>
      <c r="D4312" s="2" t="s">
        <v>43</v>
      </c>
      <c r="E4312" s="2" t="s">
        <v>44</v>
      </c>
      <c r="F4312" s="2" t="s">
        <v>45</v>
      </c>
      <c r="G4312" s="2" t="s">
        <v>46</v>
      </c>
      <c r="H4312" s="2" t="s">
        <v>47</v>
      </c>
      <c r="I4312" s="2" t="s">
        <v>22723</v>
      </c>
      <c r="J4312" s="2" t="s">
        <v>22724</v>
      </c>
      <c r="K4312" s="2" t="s">
        <v>177</v>
      </c>
      <c r="L4312" s="2" t="s">
        <v>669</v>
      </c>
      <c r="M4312" s="2" t="s">
        <v>3875</v>
      </c>
      <c r="N4312" s="2" t="s">
        <v>22725</v>
      </c>
      <c r="O4312">
        <v>1</v>
      </c>
      <c r="P4312" s="2" t="s">
        <v>53</v>
      </c>
      <c r="Q4312">
        <v>100</v>
      </c>
      <c r="R4312">
        <v>0</v>
      </c>
      <c r="S4312" s="2" t="s">
        <v>54</v>
      </c>
      <c r="T4312" s="2" t="s">
        <v>55</v>
      </c>
      <c r="U4312" s="2" t="s">
        <v>207</v>
      </c>
      <c r="V4312" s="2"/>
      <c r="W4312">
        <v>102000</v>
      </c>
      <c r="X4312">
        <v>0</v>
      </c>
      <c r="Y4312">
        <v>0</v>
      </c>
      <c r="Z4312">
        <v>102000</v>
      </c>
      <c r="AB4312" s="2" t="s">
        <v>57</v>
      </c>
      <c r="AC4312">
        <v>40800</v>
      </c>
      <c r="AD4312">
        <v>61200</v>
      </c>
      <c r="AE4312">
        <v>172000</v>
      </c>
      <c r="AF4312">
        <v>2580</v>
      </c>
      <c r="AG4312" s="2"/>
      <c r="AH4312" s="2"/>
      <c r="AI4312" s="1"/>
      <c r="AJ4312" s="2"/>
      <c r="AK4312" s="2" t="s">
        <v>67</v>
      </c>
      <c r="AM4312" s="2" t="s">
        <v>59</v>
      </c>
      <c r="AP4312" s="2" t="s">
        <v>60</v>
      </c>
      <c r="AQ4312" s="2" t="s">
        <v>41</v>
      </c>
      <c r="AR4312">
        <v>70000</v>
      </c>
      <c r="AS4312" s="2" t="str">
        <f>_xlfn.IFNA(IF(VLOOKUP(all_resi[[#This Row],[No. Waybill]],settle_reconcile[No. Waybill],1,0)="","Recon","Recon"),"-")</f>
        <v>-</v>
      </c>
      <c r="AT4312" s="2">
        <f>all_resi[[#This Row],[Nilai COD]]-all_resi[[#This Row],[COD Fee]]-all_resi[[#This Row],[Total Biaya Setelah Diskon]]</f>
        <v>108220</v>
      </c>
      <c r="AU4312" s="2" t="str">
        <f>IF(all_resi[[#This Row],[Waktu Terima]]="","",_xlfn.DAYS(all_resi[[#This Row],[Waktu Terima]],all_resi[[#This Row],[Tanggal Pengiriman]]))</f>
        <v/>
      </c>
    </row>
    <row r="4313" spans="1:47" x14ac:dyDescent="0.25">
      <c r="A4313" s="2" t="s">
        <v>22726</v>
      </c>
      <c r="B4313" s="1">
        <v>46211</v>
      </c>
      <c r="C4313" s="2" t="s">
        <v>42</v>
      </c>
      <c r="D4313" s="2" t="s">
        <v>43</v>
      </c>
      <c r="E4313" s="2" t="s">
        <v>44</v>
      </c>
      <c r="F4313" s="2" t="s">
        <v>45</v>
      </c>
      <c r="G4313" s="2" t="s">
        <v>46</v>
      </c>
      <c r="H4313" s="2" t="s">
        <v>47</v>
      </c>
      <c r="I4313" s="2" t="s">
        <v>22727</v>
      </c>
      <c r="J4313" s="2" t="s">
        <v>14576</v>
      </c>
      <c r="K4313" s="2" t="s">
        <v>156</v>
      </c>
      <c r="L4313" s="2" t="s">
        <v>606</v>
      </c>
      <c r="M4313" s="2" t="s">
        <v>1191</v>
      </c>
      <c r="N4313" s="2" t="s">
        <v>22728</v>
      </c>
      <c r="O4313">
        <v>1</v>
      </c>
      <c r="P4313" s="2" t="s">
        <v>53</v>
      </c>
      <c r="Q4313">
        <v>100</v>
      </c>
      <c r="R4313">
        <v>0</v>
      </c>
      <c r="S4313" s="2" t="s">
        <v>54</v>
      </c>
      <c r="T4313" s="2" t="s">
        <v>55</v>
      </c>
      <c r="U4313" s="2" t="s">
        <v>207</v>
      </c>
      <c r="V4313" s="2"/>
      <c r="W4313">
        <v>64000</v>
      </c>
      <c r="X4313">
        <v>0</v>
      </c>
      <c r="Y4313">
        <v>0</v>
      </c>
      <c r="Z4313">
        <v>64000</v>
      </c>
      <c r="AB4313" s="2" t="s">
        <v>57</v>
      </c>
      <c r="AC4313">
        <v>25600</v>
      </c>
      <c r="AD4313">
        <v>38400</v>
      </c>
      <c r="AE4313">
        <v>134000</v>
      </c>
      <c r="AF4313">
        <v>2010</v>
      </c>
      <c r="AG4313" s="2"/>
      <c r="AH4313" s="2"/>
      <c r="AI4313" s="1"/>
      <c r="AJ4313" s="2"/>
      <c r="AK4313" s="2" t="s">
        <v>67</v>
      </c>
      <c r="AM4313" s="2" t="s">
        <v>59</v>
      </c>
      <c r="AP4313" s="2" t="s">
        <v>60</v>
      </c>
      <c r="AQ4313" s="2" t="s">
        <v>41</v>
      </c>
      <c r="AR4313">
        <v>70000</v>
      </c>
      <c r="AS4313" s="2" t="str">
        <f>_xlfn.IFNA(IF(VLOOKUP(all_resi[[#This Row],[No. Waybill]],settle_reconcile[No. Waybill],1,0)="","Recon","Recon"),"-")</f>
        <v>-</v>
      </c>
      <c r="AT4313" s="2">
        <f>all_resi[[#This Row],[Nilai COD]]-all_resi[[#This Row],[COD Fee]]-all_resi[[#This Row],[Total Biaya Setelah Diskon]]</f>
        <v>93590</v>
      </c>
      <c r="AU4313" s="2" t="str">
        <f>IF(all_resi[[#This Row],[Waktu Terima]]="","",_xlfn.DAYS(all_resi[[#This Row],[Waktu Terima]],all_resi[[#This Row],[Tanggal Pengiriman]]))</f>
        <v/>
      </c>
    </row>
    <row r="4314" spans="1:47" x14ac:dyDescent="0.25">
      <c r="A4314" s="2" t="s">
        <v>22729</v>
      </c>
      <c r="B4314" s="1">
        <v>46211</v>
      </c>
      <c r="C4314" s="2" t="s">
        <v>42</v>
      </c>
      <c r="D4314" s="2" t="s">
        <v>43</v>
      </c>
      <c r="E4314" s="2" t="s">
        <v>44</v>
      </c>
      <c r="F4314" s="2" t="s">
        <v>45</v>
      </c>
      <c r="G4314" s="2" t="s">
        <v>46</v>
      </c>
      <c r="H4314" s="2" t="s">
        <v>47</v>
      </c>
      <c r="I4314" s="2" t="s">
        <v>22730</v>
      </c>
      <c r="J4314" s="2" t="s">
        <v>22731</v>
      </c>
      <c r="K4314" s="2" t="s">
        <v>49</v>
      </c>
      <c r="L4314" s="2" t="s">
        <v>2075</v>
      </c>
      <c r="M4314" s="2" t="s">
        <v>17596</v>
      </c>
      <c r="N4314" s="2" t="s">
        <v>22732</v>
      </c>
      <c r="O4314">
        <v>1</v>
      </c>
      <c r="P4314" s="2" t="s">
        <v>53</v>
      </c>
      <c r="Q4314">
        <v>100</v>
      </c>
      <c r="R4314">
        <v>0</v>
      </c>
      <c r="S4314" s="2" t="s">
        <v>54</v>
      </c>
      <c r="T4314" s="2" t="s">
        <v>55</v>
      </c>
      <c r="U4314" s="2" t="s">
        <v>207</v>
      </c>
      <c r="V4314" s="2"/>
      <c r="W4314">
        <v>61000</v>
      </c>
      <c r="X4314">
        <v>0</v>
      </c>
      <c r="Y4314">
        <v>0</v>
      </c>
      <c r="Z4314">
        <v>61000</v>
      </c>
      <c r="AB4314" s="2" t="s">
        <v>57</v>
      </c>
      <c r="AC4314">
        <v>24400</v>
      </c>
      <c r="AD4314">
        <v>36600</v>
      </c>
      <c r="AE4314">
        <v>131000</v>
      </c>
      <c r="AF4314">
        <v>1965</v>
      </c>
      <c r="AG4314" s="2"/>
      <c r="AH4314" s="2"/>
      <c r="AI4314" s="1"/>
      <c r="AJ4314" s="2"/>
      <c r="AK4314" s="2" t="s">
        <v>67</v>
      </c>
      <c r="AM4314" s="2" t="s">
        <v>59</v>
      </c>
      <c r="AP4314" s="2" t="s">
        <v>60</v>
      </c>
      <c r="AQ4314" s="2" t="s">
        <v>41</v>
      </c>
      <c r="AR4314">
        <v>70000</v>
      </c>
      <c r="AS4314" s="2" t="str">
        <f>_xlfn.IFNA(IF(VLOOKUP(all_resi[[#This Row],[No. Waybill]],settle_reconcile[No. Waybill],1,0)="","Recon","Recon"),"-")</f>
        <v>-</v>
      </c>
      <c r="AT4314" s="2">
        <f>all_resi[[#This Row],[Nilai COD]]-all_resi[[#This Row],[COD Fee]]-all_resi[[#This Row],[Total Biaya Setelah Diskon]]</f>
        <v>92435</v>
      </c>
      <c r="AU4314" s="2" t="str">
        <f>IF(all_resi[[#This Row],[Waktu Terima]]="","",_xlfn.DAYS(all_resi[[#This Row],[Waktu Terima]],all_resi[[#This Row],[Tanggal Pengiriman]]))</f>
        <v/>
      </c>
    </row>
    <row r="4315" spans="1:47" x14ac:dyDescent="0.25">
      <c r="A4315" s="2" t="s">
        <v>22733</v>
      </c>
      <c r="B4315" s="1">
        <v>46211</v>
      </c>
      <c r="C4315" s="2" t="s">
        <v>42</v>
      </c>
      <c r="D4315" s="2" t="s">
        <v>43</v>
      </c>
      <c r="E4315" s="2" t="s">
        <v>44</v>
      </c>
      <c r="F4315" s="2" t="s">
        <v>45</v>
      </c>
      <c r="G4315" s="2" t="s">
        <v>46</v>
      </c>
      <c r="H4315" s="2" t="s">
        <v>47</v>
      </c>
      <c r="I4315" s="2" t="s">
        <v>22734</v>
      </c>
      <c r="J4315" s="2" t="s">
        <v>22735</v>
      </c>
      <c r="K4315" s="2" t="s">
        <v>126</v>
      </c>
      <c r="L4315" s="2" t="s">
        <v>1211</v>
      </c>
      <c r="M4315" s="2" t="s">
        <v>1212</v>
      </c>
      <c r="N4315" s="2" t="s">
        <v>22736</v>
      </c>
      <c r="O4315">
        <v>1</v>
      </c>
      <c r="P4315" s="2" t="s">
        <v>53</v>
      </c>
      <c r="Q4315">
        <v>100</v>
      </c>
      <c r="R4315">
        <v>0</v>
      </c>
      <c r="S4315" s="2" t="s">
        <v>54</v>
      </c>
      <c r="T4315" s="2" t="s">
        <v>55</v>
      </c>
      <c r="U4315" s="2" t="s">
        <v>207</v>
      </c>
      <c r="V4315" s="2"/>
      <c r="W4315">
        <v>74000</v>
      </c>
      <c r="X4315">
        <v>0</v>
      </c>
      <c r="Y4315">
        <v>0</v>
      </c>
      <c r="Z4315">
        <v>74000</v>
      </c>
      <c r="AB4315" s="2" t="s">
        <v>57</v>
      </c>
      <c r="AC4315">
        <v>29600</v>
      </c>
      <c r="AD4315">
        <v>44400</v>
      </c>
      <c r="AE4315">
        <v>144000</v>
      </c>
      <c r="AF4315">
        <v>2160</v>
      </c>
      <c r="AG4315" s="2"/>
      <c r="AH4315" s="2"/>
      <c r="AI4315" s="1"/>
      <c r="AJ4315" s="2"/>
      <c r="AK4315" s="2" t="s">
        <v>67</v>
      </c>
      <c r="AM4315" s="2" t="s">
        <v>59</v>
      </c>
      <c r="AP4315" s="2" t="s">
        <v>60</v>
      </c>
      <c r="AQ4315" s="2" t="s">
        <v>41</v>
      </c>
      <c r="AR4315">
        <v>70000</v>
      </c>
      <c r="AS4315" s="2" t="str">
        <f>_xlfn.IFNA(IF(VLOOKUP(all_resi[[#This Row],[No. Waybill]],settle_reconcile[No. Waybill],1,0)="","Recon","Recon"),"-")</f>
        <v>-</v>
      </c>
      <c r="AT4315" s="2">
        <f>all_resi[[#This Row],[Nilai COD]]-all_resi[[#This Row],[COD Fee]]-all_resi[[#This Row],[Total Biaya Setelah Diskon]]</f>
        <v>97440</v>
      </c>
      <c r="AU4315" s="2" t="str">
        <f>IF(all_resi[[#This Row],[Waktu Terima]]="","",_xlfn.DAYS(all_resi[[#This Row],[Waktu Terima]],all_resi[[#This Row],[Tanggal Pengiriman]]))</f>
        <v/>
      </c>
    </row>
    <row r="4316" spans="1:47" x14ac:dyDescent="0.25">
      <c r="A4316" s="2" t="s">
        <v>22737</v>
      </c>
      <c r="B4316" s="1">
        <v>46211</v>
      </c>
      <c r="C4316" s="2" t="s">
        <v>42</v>
      </c>
      <c r="D4316" s="2" t="s">
        <v>43</v>
      </c>
      <c r="E4316" s="2" t="s">
        <v>44</v>
      </c>
      <c r="F4316" s="2" t="s">
        <v>45</v>
      </c>
      <c r="G4316" s="2" t="s">
        <v>46</v>
      </c>
      <c r="H4316" s="2" t="s">
        <v>47</v>
      </c>
      <c r="I4316" s="2" t="s">
        <v>22738</v>
      </c>
      <c r="J4316" s="2" t="s">
        <v>22739</v>
      </c>
      <c r="K4316" s="2" t="s">
        <v>156</v>
      </c>
      <c r="L4316" s="2" t="s">
        <v>509</v>
      </c>
      <c r="M4316" s="2" t="s">
        <v>1552</v>
      </c>
      <c r="N4316" s="2" t="s">
        <v>22740</v>
      </c>
      <c r="O4316">
        <v>1</v>
      </c>
      <c r="P4316" s="2" t="s">
        <v>53</v>
      </c>
      <c r="Q4316">
        <v>100</v>
      </c>
      <c r="R4316">
        <v>0</v>
      </c>
      <c r="S4316" s="2" t="s">
        <v>54</v>
      </c>
      <c r="T4316" s="2" t="s">
        <v>55</v>
      </c>
      <c r="U4316" s="2" t="s">
        <v>207</v>
      </c>
      <c r="V4316" s="2"/>
      <c r="W4316">
        <v>80000</v>
      </c>
      <c r="X4316">
        <v>0</v>
      </c>
      <c r="Y4316">
        <v>0</v>
      </c>
      <c r="Z4316">
        <v>80000</v>
      </c>
      <c r="AB4316" s="2" t="s">
        <v>57</v>
      </c>
      <c r="AC4316">
        <v>32000</v>
      </c>
      <c r="AD4316">
        <v>48000</v>
      </c>
      <c r="AE4316">
        <v>150000</v>
      </c>
      <c r="AF4316">
        <v>2250</v>
      </c>
      <c r="AG4316" s="2"/>
      <c r="AH4316" s="2"/>
      <c r="AI4316" s="1"/>
      <c r="AJ4316" s="2"/>
      <c r="AK4316" s="2" t="s">
        <v>67</v>
      </c>
      <c r="AM4316" s="2" t="s">
        <v>59</v>
      </c>
      <c r="AP4316" s="2" t="s">
        <v>60</v>
      </c>
      <c r="AQ4316" s="2" t="s">
        <v>41</v>
      </c>
      <c r="AR4316">
        <v>70000</v>
      </c>
      <c r="AS4316" s="2" t="str">
        <f>_xlfn.IFNA(IF(VLOOKUP(all_resi[[#This Row],[No. Waybill]],settle_reconcile[No. Waybill],1,0)="","Recon","Recon"),"-")</f>
        <v>-</v>
      </c>
      <c r="AT4316" s="2">
        <f>all_resi[[#This Row],[Nilai COD]]-all_resi[[#This Row],[COD Fee]]-all_resi[[#This Row],[Total Biaya Setelah Diskon]]</f>
        <v>99750</v>
      </c>
      <c r="AU4316" s="2" t="str">
        <f>IF(all_resi[[#This Row],[Waktu Terima]]="","",_xlfn.DAYS(all_resi[[#This Row],[Waktu Terima]],all_resi[[#This Row],[Tanggal Pengiriman]]))</f>
        <v/>
      </c>
    </row>
    <row r="4317" spans="1:47" x14ac:dyDescent="0.25">
      <c r="A4317" s="2" t="s">
        <v>22741</v>
      </c>
      <c r="B4317" s="1">
        <v>46211</v>
      </c>
      <c r="C4317" s="2" t="s">
        <v>42</v>
      </c>
      <c r="D4317" s="2" t="s">
        <v>43</v>
      </c>
      <c r="E4317" s="2" t="s">
        <v>44</v>
      </c>
      <c r="F4317" s="2" t="s">
        <v>45</v>
      </c>
      <c r="G4317" s="2" t="s">
        <v>46</v>
      </c>
      <c r="H4317" s="2" t="s">
        <v>47</v>
      </c>
      <c r="I4317" s="2" t="s">
        <v>22742</v>
      </c>
      <c r="J4317" s="2" t="s">
        <v>22743</v>
      </c>
      <c r="K4317" s="2" t="s">
        <v>49</v>
      </c>
      <c r="L4317" s="2" t="s">
        <v>1097</v>
      </c>
      <c r="M4317" s="2" t="s">
        <v>10988</v>
      </c>
      <c r="N4317" s="2" t="s">
        <v>22744</v>
      </c>
      <c r="O4317">
        <v>1</v>
      </c>
      <c r="P4317" s="2" t="s">
        <v>53</v>
      </c>
      <c r="Q4317">
        <v>100</v>
      </c>
      <c r="R4317">
        <v>0</v>
      </c>
      <c r="S4317" s="2" t="s">
        <v>54</v>
      </c>
      <c r="T4317" s="2" t="s">
        <v>55</v>
      </c>
      <c r="U4317" s="2" t="s">
        <v>207</v>
      </c>
      <c r="V4317" s="2"/>
      <c r="W4317">
        <v>63000</v>
      </c>
      <c r="X4317">
        <v>0</v>
      </c>
      <c r="Y4317">
        <v>0</v>
      </c>
      <c r="Z4317">
        <v>63000</v>
      </c>
      <c r="AB4317" s="2" t="s">
        <v>57</v>
      </c>
      <c r="AC4317">
        <v>25200</v>
      </c>
      <c r="AD4317">
        <v>37800</v>
      </c>
      <c r="AE4317">
        <v>133000</v>
      </c>
      <c r="AF4317">
        <v>1995</v>
      </c>
      <c r="AG4317" s="2"/>
      <c r="AH4317" s="2"/>
      <c r="AI4317" s="1"/>
      <c r="AJ4317" s="2"/>
      <c r="AK4317" s="2" t="s">
        <v>67</v>
      </c>
      <c r="AM4317" s="2" t="s">
        <v>59</v>
      </c>
      <c r="AP4317" s="2" t="s">
        <v>60</v>
      </c>
      <c r="AQ4317" s="2" t="s">
        <v>41</v>
      </c>
      <c r="AR4317">
        <v>70000</v>
      </c>
      <c r="AS4317" s="2" t="str">
        <f>_xlfn.IFNA(IF(VLOOKUP(all_resi[[#This Row],[No. Waybill]],settle_reconcile[No. Waybill],1,0)="","Recon","Recon"),"-")</f>
        <v>-</v>
      </c>
      <c r="AT4317" s="2">
        <f>all_resi[[#This Row],[Nilai COD]]-all_resi[[#This Row],[COD Fee]]-all_resi[[#This Row],[Total Biaya Setelah Diskon]]</f>
        <v>93205</v>
      </c>
      <c r="AU4317" s="2" t="str">
        <f>IF(all_resi[[#This Row],[Waktu Terima]]="","",_xlfn.DAYS(all_resi[[#This Row],[Waktu Terima]],all_resi[[#This Row],[Tanggal Pengiriman]]))</f>
        <v/>
      </c>
    </row>
    <row r="4318" spans="1:47" x14ac:dyDescent="0.25">
      <c r="A4318" s="2" t="s">
        <v>22745</v>
      </c>
      <c r="B4318" s="1">
        <v>46211</v>
      </c>
      <c r="C4318" s="2" t="s">
        <v>42</v>
      </c>
      <c r="D4318" s="2" t="s">
        <v>43</v>
      </c>
      <c r="E4318" s="2" t="s">
        <v>44</v>
      </c>
      <c r="F4318" s="2" t="s">
        <v>45</v>
      </c>
      <c r="G4318" s="2" t="s">
        <v>46</v>
      </c>
      <c r="H4318" s="2" t="s">
        <v>47</v>
      </c>
      <c r="I4318" s="2" t="s">
        <v>22746</v>
      </c>
      <c r="J4318" s="2" t="s">
        <v>22747</v>
      </c>
      <c r="K4318" s="2" t="s">
        <v>69</v>
      </c>
      <c r="L4318" s="2" t="s">
        <v>70</v>
      </c>
      <c r="M4318" s="2" t="s">
        <v>22748</v>
      </c>
      <c r="N4318" s="2" t="s">
        <v>22749</v>
      </c>
      <c r="O4318">
        <v>1</v>
      </c>
      <c r="P4318" s="2" t="s">
        <v>53</v>
      </c>
      <c r="Q4318">
        <v>100</v>
      </c>
      <c r="R4318">
        <v>0</v>
      </c>
      <c r="S4318" s="2" t="s">
        <v>54</v>
      </c>
      <c r="T4318" s="2" t="s">
        <v>55</v>
      </c>
      <c r="U4318" s="2" t="s">
        <v>207</v>
      </c>
      <c r="V4318" s="2"/>
      <c r="W4318">
        <v>62000</v>
      </c>
      <c r="X4318">
        <v>0</v>
      </c>
      <c r="Y4318">
        <v>0</v>
      </c>
      <c r="Z4318">
        <v>62000</v>
      </c>
      <c r="AB4318" s="2" t="s">
        <v>57</v>
      </c>
      <c r="AC4318">
        <v>24800</v>
      </c>
      <c r="AD4318">
        <v>37200</v>
      </c>
      <c r="AE4318">
        <v>132000</v>
      </c>
      <c r="AF4318">
        <v>1980</v>
      </c>
      <c r="AG4318" s="2"/>
      <c r="AH4318" s="2"/>
      <c r="AI4318" s="1"/>
      <c r="AJ4318" s="2"/>
      <c r="AK4318" s="2" t="s">
        <v>67</v>
      </c>
      <c r="AM4318" s="2" t="s">
        <v>59</v>
      </c>
      <c r="AP4318" s="2" t="s">
        <v>60</v>
      </c>
      <c r="AQ4318" s="2" t="s">
        <v>41</v>
      </c>
      <c r="AR4318">
        <v>70000</v>
      </c>
      <c r="AS4318" s="2" t="str">
        <f>_xlfn.IFNA(IF(VLOOKUP(all_resi[[#This Row],[No. Waybill]],settle_reconcile[No. Waybill],1,0)="","Recon","Recon"),"-")</f>
        <v>-</v>
      </c>
      <c r="AT4318" s="2">
        <f>all_resi[[#This Row],[Nilai COD]]-all_resi[[#This Row],[COD Fee]]-all_resi[[#This Row],[Total Biaya Setelah Diskon]]</f>
        <v>92820</v>
      </c>
      <c r="AU4318" s="2" t="str">
        <f>IF(all_resi[[#This Row],[Waktu Terima]]="","",_xlfn.DAYS(all_resi[[#This Row],[Waktu Terima]],all_resi[[#This Row],[Tanggal Pengiriman]]))</f>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2CEB7-3792-4529-A2B7-E1B4E032F7FB}">
  <dimension ref="A1:K2113"/>
  <sheetViews>
    <sheetView topLeftCell="A1309" workbookViewId="0">
      <selection activeCell="A1331" sqref="A1331"/>
    </sheetView>
  </sheetViews>
  <sheetFormatPr defaultRowHeight="15" x14ac:dyDescent="0.25"/>
  <cols>
    <col min="1" max="1" width="13.7109375" bestFit="1" customWidth="1"/>
    <col min="2" max="2" width="12.85546875" bestFit="1" customWidth="1"/>
    <col min="3" max="3" width="10.140625" bestFit="1" customWidth="1"/>
    <col min="4" max="4" width="14" bestFit="1" customWidth="1"/>
    <col min="5" max="5" width="42.85546875" bestFit="1" customWidth="1"/>
    <col min="6" max="6" width="25.7109375" bestFit="1" customWidth="1"/>
    <col min="7" max="7" width="7.140625" bestFit="1" customWidth="1"/>
    <col min="8" max="8" width="15.42578125" bestFit="1" customWidth="1"/>
    <col min="9" max="9" width="14.140625" bestFit="1" customWidth="1"/>
    <col min="10" max="10" width="14.28515625" bestFit="1" customWidth="1"/>
    <col min="11" max="11" width="29.28515625" bestFit="1" customWidth="1"/>
  </cols>
  <sheetData>
    <row r="1" spans="1:11" x14ac:dyDescent="0.25">
      <c r="A1" t="s">
        <v>0</v>
      </c>
      <c r="B1" t="s">
        <v>5294</v>
      </c>
      <c r="C1" t="s">
        <v>5295</v>
      </c>
      <c r="D1" t="s">
        <v>5296</v>
      </c>
      <c r="E1" t="s">
        <v>8</v>
      </c>
      <c r="F1" t="s">
        <v>5297</v>
      </c>
      <c r="G1" t="s">
        <v>41</v>
      </c>
      <c r="H1" t="s">
        <v>5298</v>
      </c>
      <c r="I1" t="s">
        <v>5299</v>
      </c>
      <c r="J1" t="s">
        <v>5300</v>
      </c>
      <c r="K1" t="s">
        <v>5301</v>
      </c>
    </row>
    <row r="2" spans="1:11" x14ac:dyDescent="0.25">
      <c r="A2" s="2" t="s">
        <v>6440</v>
      </c>
      <c r="B2" s="1">
        <v>46176</v>
      </c>
      <c r="C2" s="2" t="s">
        <v>5302</v>
      </c>
      <c r="D2" s="2" t="s">
        <v>5303</v>
      </c>
      <c r="E2" s="2" t="s">
        <v>2162</v>
      </c>
      <c r="F2" s="2" t="s">
        <v>5503</v>
      </c>
      <c r="G2">
        <v>73500</v>
      </c>
      <c r="H2" s="2" t="s">
        <v>54</v>
      </c>
      <c r="I2" s="2" t="s">
        <v>53</v>
      </c>
      <c r="J2" s="2" t="s">
        <v>5305</v>
      </c>
      <c r="K2" s="2" t="s">
        <v>5504</v>
      </c>
    </row>
    <row r="3" spans="1:11" x14ac:dyDescent="0.25">
      <c r="A3" s="2" t="s">
        <v>6030</v>
      </c>
      <c r="B3" s="1">
        <v>46176</v>
      </c>
      <c r="C3" s="2" t="s">
        <v>5302</v>
      </c>
      <c r="D3" s="2" t="s">
        <v>5303</v>
      </c>
      <c r="E3" s="2" t="s">
        <v>773</v>
      </c>
      <c r="F3" s="2" t="s">
        <v>5492</v>
      </c>
      <c r="G3">
        <v>196000</v>
      </c>
      <c r="H3" s="2" t="s">
        <v>54</v>
      </c>
      <c r="I3" s="2" t="s">
        <v>53</v>
      </c>
      <c r="J3" s="2" t="s">
        <v>5305</v>
      </c>
      <c r="K3" s="2" t="s">
        <v>5493</v>
      </c>
    </row>
    <row r="4" spans="1:11" x14ac:dyDescent="0.25">
      <c r="A4" s="2" t="s">
        <v>6123</v>
      </c>
      <c r="B4" s="1">
        <v>46176</v>
      </c>
      <c r="C4" s="2" t="s">
        <v>5302</v>
      </c>
      <c r="D4" s="2" t="s">
        <v>5303</v>
      </c>
      <c r="E4" s="2" t="s">
        <v>1107</v>
      </c>
      <c r="F4" s="2" t="s">
        <v>5490</v>
      </c>
      <c r="G4">
        <v>208000</v>
      </c>
      <c r="H4" s="2" t="s">
        <v>54</v>
      </c>
      <c r="I4" s="2" t="s">
        <v>53</v>
      </c>
      <c r="J4" s="2" t="s">
        <v>5305</v>
      </c>
      <c r="K4" s="2" t="s">
        <v>5491</v>
      </c>
    </row>
    <row r="5" spans="1:11" x14ac:dyDescent="0.25">
      <c r="A5" s="2" t="s">
        <v>5876</v>
      </c>
      <c r="B5" s="1">
        <v>46177</v>
      </c>
      <c r="C5" s="2" t="s">
        <v>5302</v>
      </c>
      <c r="D5" s="2" t="s">
        <v>5303</v>
      </c>
      <c r="E5" s="2" t="s">
        <v>115</v>
      </c>
      <c r="F5" s="2" t="s">
        <v>5501</v>
      </c>
      <c r="G5">
        <v>73500</v>
      </c>
      <c r="H5" s="2" t="s">
        <v>54</v>
      </c>
      <c r="I5" s="2" t="s">
        <v>53</v>
      </c>
      <c r="J5" s="2" t="s">
        <v>5305</v>
      </c>
      <c r="K5" s="2" t="s">
        <v>5502</v>
      </c>
    </row>
    <row r="6" spans="1:11" x14ac:dyDescent="0.25">
      <c r="A6" s="2" t="s">
        <v>6239</v>
      </c>
      <c r="B6" s="1">
        <v>46177</v>
      </c>
      <c r="C6" s="2" t="s">
        <v>5302</v>
      </c>
      <c r="D6" s="2" t="s">
        <v>5303</v>
      </c>
      <c r="E6" s="2" t="s">
        <v>1513</v>
      </c>
      <c r="F6" s="2" t="s">
        <v>5505</v>
      </c>
      <c r="G6">
        <v>80000</v>
      </c>
      <c r="H6" s="2" t="s">
        <v>54</v>
      </c>
      <c r="I6" s="2" t="s">
        <v>53</v>
      </c>
      <c r="J6" s="2" t="s">
        <v>5305</v>
      </c>
      <c r="K6" s="2" t="s">
        <v>5506</v>
      </c>
    </row>
    <row r="7" spans="1:11" x14ac:dyDescent="0.25">
      <c r="A7" s="2" t="s">
        <v>5922</v>
      </c>
      <c r="B7" s="1">
        <v>46177</v>
      </c>
      <c r="C7" s="2" t="s">
        <v>5302</v>
      </c>
      <c r="D7" s="2" t="s">
        <v>5303</v>
      </c>
      <c r="E7" s="2" t="s">
        <v>335</v>
      </c>
      <c r="F7" s="2" t="s">
        <v>5499</v>
      </c>
      <c r="G7">
        <v>82000</v>
      </c>
      <c r="H7" s="2" t="s">
        <v>54</v>
      </c>
      <c r="I7" s="2" t="s">
        <v>53</v>
      </c>
      <c r="J7" s="2" t="s">
        <v>5305</v>
      </c>
      <c r="K7" s="2" t="s">
        <v>5500</v>
      </c>
    </row>
    <row r="8" spans="1:11" x14ac:dyDescent="0.25">
      <c r="A8" s="2" t="s">
        <v>6286</v>
      </c>
      <c r="B8" s="1">
        <v>46177</v>
      </c>
      <c r="C8" s="2" t="s">
        <v>5302</v>
      </c>
      <c r="D8" s="2" t="s">
        <v>5303</v>
      </c>
      <c r="E8" s="2" t="s">
        <v>1667</v>
      </c>
      <c r="F8" s="2" t="s">
        <v>5494</v>
      </c>
      <c r="G8">
        <v>167000</v>
      </c>
      <c r="H8" s="2" t="s">
        <v>54</v>
      </c>
      <c r="I8" s="2" t="s">
        <v>53</v>
      </c>
      <c r="J8" s="2" t="s">
        <v>5305</v>
      </c>
      <c r="K8" s="2" t="s">
        <v>5494</v>
      </c>
    </row>
    <row r="9" spans="1:11" x14ac:dyDescent="0.25">
      <c r="A9" s="2" t="s">
        <v>6000</v>
      </c>
      <c r="B9" s="1">
        <v>46177</v>
      </c>
      <c r="C9" s="2" t="s">
        <v>5302</v>
      </c>
      <c r="D9" s="2" t="s">
        <v>5303</v>
      </c>
      <c r="E9" s="2" t="s">
        <v>663</v>
      </c>
      <c r="F9" s="2" t="s">
        <v>5495</v>
      </c>
      <c r="G9">
        <v>103000</v>
      </c>
      <c r="H9" s="2" t="s">
        <v>54</v>
      </c>
      <c r="I9" s="2" t="s">
        <v>53</v>
      </c>
      <c r="J9" s="2" t="s">
        <v>5305</v>
      </c>
      <c r="K9" s="2" t="s">
        <v>5496</v>
      </c>
    </row>
    <row r="10" spans="1:11" x14ac:dyDescent="0.25">
      <c r="A10" s="2" t="s">
        <v>6237</v>
      </c>
      <c r="B10" s="1">
        <v>46177</v>
      </c>
      <c r="C10" s="2" t="s">
        <v>5302</v>
      </c>
      <c r="D10" s="2" t="s">
        <v>5303</v>
      </c>
      <c r="E10" s="2" t="s">
        <v>1505</v>
      </c>
      <c r="F10" s="2" t="s">
        <v>5497</v>
      </c>
      <c r="G10">
        <v>126000</v>
      </c>
      <c r="H10" s="2" t="s">
        <v>54</v>
      </c>
      <c r="I10" s="2" t="s">
        <v>53</v>
      </c>
      <c r="J10" s="2" t="s">
        <v>5305</v>
      </c>
      <c r="K10" s="2" t="s">
        <v>5498</v>
      </c>
    </row>
    <row r="11" spans="1:11" x14ac:dyDescent="0.25">
      <c r="A11" s="2" t="s">
        <v>6059</v>
      </c>
      <c r="B11" s="1">
        <v>46178</v>
      </c>
      <c r="C11" s="2" t="s">
        <v>5302</v>
      </c>
      <c r="D11" s="2" t="s">
        <v>5303</v>
      </c>
      <c r="E11" s="2" t="s">
        <v>882</v>
      </c>
      <c r="F11" s="2" t="s">
        <v>5404</v>
      </c>
      <c r="G11">
        <v>87000</v>
      </c>
      <c r="H11" s="2" t="s">
        <v>54</v>
      </c>
      <c r="I11" s="2" t="s">
        <v>53</v>
      </c>
      <c r="J11" s="2" t="s">
        <v>5305</v>
      </c>
      <c r="K11" s="2" t="s">
        <v>5405</v>
      </c>
    </row>
    <row r="12" spans="1:11" x14ac:dyDescent="0.25">
      <c r="A12" s="2" t="s">
        <v>6220</v>
      </c>
      <c r="B12" s="1">
        <v>46178</v>
      </c>
      <c r="C12" s="2" t="s">
        <v>5302</v>
      </c>
      <c r="D12" s="2" t="s">
        <v>5303</v>
      </c>
      <c r="E12" s="2" t="s">
        <v>1445</v>
      </c>
      <c r="F12" s="2" t="s">
        <v>5396</v>
      </c>
      <c r="G12">
        <v>131000</v>
      </c>
      <c r="H12" s="2" t="s">
        <v>54</v>
      </c>
      <c r="I12" s="2" t="s">
        <v>53</v>
      </c>
      <c r="J12" s="2" t="s">
        <v>5305</v>
      </c>
      <c r="K12" s="2" t="s">
        <v>5397</v>
      </c>
    </row>
    <row r="13" spans="1:11" x14ac:dyDescent="0.25">
      <c r="A13" s="2" t="s">
        <v>6663</v>
      </c>
      <c r="B13" s="1">
        <v>46178</v>
      </c>
      <c r="C13" s="2" t="s">
        <v>5302</v>
      </c>
      <c r="D13" s="2" t="s">
        <v>5303</v>
      </c>
      <c r="E13" s="2" t="s">
        <v>2811</v>
      </c>
      <c r="F13" s="2" t="s">
        <v>5408</v>
      </c>
      <c r="G13">
        <v>116000</v>
      </c>
      <c r="H13" s="2" t="s">
        <v>54</v>
      </c>
      <c r="I13" s="2" t="s">
        <v>53</v>
      </c>
      <c r="J13" s="2" t="s">
        <v>5305</v>
      </c>
      <c r="K13" s="2" t="s">
        <v>5409</v>
      </c>
    </row>
    <row r="14" spans="1:11" x14ac:dyDescent="0.25">
      <c r="A14" s="2" t="s">
        <v>6124</v>
      </c>
      <c r="B14" s="1">
        <v>46178</v>
      </c>
      <c r="C14" s="2" t="s">
        <v>5302</v>
      </c>
      <c r="D14" s="2" t="s">
        <v>5303</v>
      </c>
      <c r="E14" s="2" t="s">
        <v>1114</v>
      </c>
      <c r="F14" s="2" t="s">
        <v>5406</v>
      </c>
      <c r="G14">
        <v>118000</v>
      </c>
      <c r="H14" s="2" t="s">
        <v>54</v>
      </c>
      <c r="I14" s="2" t="s">
        <v>53</v>
      </c>
      <c r="J14" s="2" t="s">
        <v>5305</v>
      </c>
      <c r="K14" s="2" t="s">
        <v>5407</v>
      </c>
    </row>
    <row r="15" spans="1:11" x14ac:dyDescent="0.25">
      <c r="A15" s="2" t="s">
        <v>6692</v>
      </c>
      <c r="B15" s="1">
        <v>46178</v>
      </c>
      <c r="C15" s="2" t="s">
        <v>5302</v>
      </c>
      <c r="D15" s="2" t="s">
        <v>5303</v>
      </c>
      <c r="E15" s="2" t="s">
        <v>2895</v>
      </c>
      <c r="F15" s="2" t="s">
        <v>5374</v>
      </c>
      <c r="G15">
        <v>107000</v>
      </c>
      <c r="H15" s="2" t="s">
        <v>54</v>
      </c>
      <c r="I15" s="2" t="s">
        <v>53</v>
      </c>
      <c r="J15" s="2" t="s">
        <v>5305</v>
      </c>
      <c r="K15" s="2" t="s">
        <v>5375</v>
      </c>
    </row>
    <row r="16" spans="1:11" x14ac:dyDescent="0.25">
      <c r="A16" s="2" t="s">
        <v>6279</v>
      </c>
      <c r="B16" s="1">
        <v>46178</v>
      </c>
      <c r="C16" s="2" t="s">
        <v>5302</v>
      </c>
      <c r="D16" s="2" t="s">
        <v>5303</v>
      </c>
      <c r="E16" s="2" t="s">
        <v>1645</v>
      </c>
      <c r="F16" s="2" t="s">
        <v>5360</v>
      </c>
      <c r="G16">
        <v>90000</v>
      </c>
      <c r="H16" s="2" t="s">
        <v>54</v>
      </c>
      <c r="I16" s="2" t="s">
        <v>53</v>
      </c>
      <c r="J16" s="2" t="s">
        <v>5305</v>
      </c>
      <c r="K16" s="2" t="s">
        <v>5361</v>
      </c>
    </row>
    <row r="17" spans="1:11" x14ac:dyDescent="0.25">
      <c r="A17" s="2" t="s">
        <v>6207</v>
      </c>
      <c r="B17" s="1">
        <v>46178</v>
      </c>
      <c r="C17" s="2" t="s">
        <v>5302</v>
      </c>
      <c r="D17" s="2" t="s">
        <v>5303</v>
      </c>
      <c r="E17" s="2" t="s">
        <v>1402</v>
      </c>
      <c r="F17" s="2" t="s">
        <v>5386</v>
      </c>
      <c r="G17">
        <v>125000</v>
      </c>
      <c r="H17" s="2" t="s">
        <v>54</v>
      </c>
      <c r="I17" s="2" t="s">
        <v>53</v>
      </c>
      <c r="J17" s="2" t="s">
        <v>5305</v>
      </c>
      <c r="K17" s="2" t="s">
        <v>5387</v>
      </c>
    </row>
    <row r="18" spans="1:11" x14ac:dyDescent="0.25">
      <c r="A18" s="2" t="s">
        <v>6418</v>
      </c>
      <c r="B18" s="1">
        <v>46178</v>
      </c>
      <c r="C18" s="2" t="s">
        <v>5302</v>
      </c>
      <c r="D18" s="2" t="s">
        <v>5303</v>
      </c>
      <c r="E18" s="2" t="s">
        <v>2093</v>
      </c>
      <c r="F18" s="2" t="s">
        <v>5378</v>
      </c>
      <c r="G18">
        <v>126000</v>
      </c>
      <c r="H18" s="2" t="s">
        <v>54</v>
      </c>
      <c r="I18" s="2" t="s">
        <v>53</v>
      </c>
      <c r="J18" s="2" t="s">
        <v>5305</v>
      </c>
      <c r="K18" s="2" t="s">
        <v>5379</v>
      </c>
    </row>
    <row r="19" spans="1:11" x14ac:dyDescent="0.25">
      <c r="A19" s="2" t="s">
        <v>6449</v>
      </c>
      <c r="B19" s="1">
        <v>46178</v>
      </c>
      <c r="C19" s="2" t="s">
        <v>5302</v>
      </c>
      <c r="D19" s="2" t="s">
        <v>5303</v>
      </c>
      <c r="E19" s="2" t="s">
        <v>2190</v>
      </c>
      <c r="F19" s="2" t="s">
        <v>5410</v>
      </c>
      <c r="G19">
        <v>117000</v>
      </c>
      <c r="H19" s="2" t="s">
        <v>54</v>
      </c>
      <c r="I19" s="2" t="s">
        <v>53</v>
      </c>
      <c r="J19" s="2" t="s">
        <v>5305</v>
      </c>
      <c r="K19" s="2" t="s">
        <v>5411</v>
      </c>
    </row>
    <row r="20" spans="1:11" x14ac:dyDescent="0.25">
      <c r="A20" s="2" t="s">
        <v>6652</v>
      </c>
      <c r="B20" s="1">
        <v>46178</v>
      </c>
      <c r="C20" s="2" t="s">
        <v>5302</v>
      </c>
      <c r="D20" s="2" t="s">
        <v>5303</v>
      </c>
      <c r="E20" s="2" t="s">
        <v>335</v>
      </c>
      <c r="F20" s="2" t="s">
        <v>5422</v>
      </c>
      <c r="G20">
        <v>73000</v>
      </c>
      <c r="H20" s="2" t="s">
        <v>54</v>
      </c>
      <c r="I20" s="2" t="s">
        <v>53</v>
      </c>
      <c r="J20" s="2" t="s">
        <v>5305</v>
      </c>
      <c r="K20" s="2" t="s">
        <v>5423</v>
      </c>
    </row>
    <row r="21" spans="1:11" x14ac:dyDescent="0.25">
      <c r="A21" s="2" t="s">
        <v>6559</v>
      </c>
      <c r="B21" s="1">
        <v>46178</v>
      </c>
      <c r="C21" s="2" t="s">
        <v>5302</v>
      </c>
      <c r="D21" s="2" t="s">
        <v>5303</v>
      </c>
      <c r="E21" s="2" t="s">
        <v>2513</v>
      </c>
      <c r="F21" s="2" t="s">
        <v>5420</v>
      </c>
      <c r="G21">
        <v>83000</v>
      </c>
      <c r="H21" s="2" t="s">
        <v>54</v>
      </c>
      <c r="I21" s="2" t="s">
        <v>53</v>
      </c>
      <c r="J21" s="2" t="s">
        <v>5305</v>
      </c>
      <c r="K21" s="2" t="s">
        <v>5421</v>
      </c>
    </row>
    <row r="22" spans="1:11" x14ac:dyDescent="0.25">
      <c r="A22" s="2" t="s">
        <v>6204</v>
      </c>
      <c r="B22" s="1">
        <v>46178</v>
      </c>
      <c r="C22" s="2" t="s">
        <v>5302</v>
      </c>
      <c r="D22" s="2" t="s">
        <v>5303</v>
      </c>
      <c r="E22" s="2" t="s">
        <v>1392</v>
      </c>
      <c r="F22" s="2" t="s">
        <v>5304</v>
      </c>
      <c r="G22">
        <v>144000</v>
      </c>
      <c r="H22" s="2" t="s">
        <v>54</v>
      </c>
      <c r="I22" s="2" t="s">
        <v>53</v>
      </c>
      <c r="J22" s="2" t="s">
        <v>5305</v>
      </c>
      <c r="K22" s="2" t="s">
        <v>5306</v>
      </c>
    </row>
    <row r="23" spans="1:11" x14ac:dyDescent="0.25">
      <c r="A23" s="2" t="s">
        <v>6406</v>
      </c>
      <c r="B23" s="1">
        <v>46178</v>
      </c>
      <c r="C23" s="2" t="s">
        <v>5302</v>
      </c>
      <c r="D23" s="2" t="s">
        <v>5303</v>
      </c>
      <c r="E23" s="2" t="s">
        <v>2052</v>
      </c>
      <c r="F23" s="2" t="s">
        <v>5424</v>
      </c>
      <c r="G23">
        <v>62000</v>
      </c>
      <c r="H23" s="2" t="s">
        <v>54</v>
      </c>
      <c r="I23" s="2" t="s">
        <v>53</v>
      </c>
      <c r="J23" s="2" t="s">
        <v>5305</v>
      </c>
      <c r="K23" s="2" t="s">
        <v>5425</v>
      </c>
    </row>
    <row r="24" spans="1:11" x14ac:dyDescent="0.25">
      <c r="A24" s="2" t="s">
        <v>6040</v>
      </c>
      <c r="B24" s="1">
        <v>46178</v>
      </c>
      <c r="C24" s="2" t="s">
        <v>5302</v>
      </c>
      <c r="D24" s="2" t="s">
        <v>5303</v>
      </c>
      <c r="E24" s="2" t="s">
        <v>810</v>
      </c>
      <c r="F24" s="2" t="s">
        <v>5414</v>
      </c>
      <c r="G24">
        <v>100000</v>
      </c>
      <c r="H24" s="2" t="s">
        <v>54</v>
      </c>
      <c r="I24" s="2" t="s">
        <v>53</v>
      </c>
      <c r="J24" s="2" t="s">
        <v>5305</v>
      </c>
      <c r="K24" s="2" t="s">
        <v>5415</v>
      </c>
    </row>
    <row r="25" spans="1:11" x14ac:dyDescent="0.25">
      <c r="A25" s="2" t="s">
        <v>6130</v>
      </c>
      <c r="B25" s="1">
        <v>46178</v>
      </c>
      <c r="C25" s="2" t="s">
        <v>5302</v>
      </c>
      <c r="D25" s="2" t="s">
        <v>5303</v>
      </c>
      <c r="E25" s="2" t="s">
        <v>1132</v>
      </c>
      <c r="F25" s="2" t="s">
        <v>5412</v>
      </c>
      <c r="G25">
        <v>50000</v>
      </c>
      <c r="H25" s="2" t="s">
        <v>54</v>
      </c>
      <c r="I25" s="2" t="s">
        <v>53</v>
      </c>
      <c r="J25" s="2" t="s">
        <v>5305</v>
      </c>
      <c r="K25" s="2" t="s">
        <v>5413</v>
      </c>
    </row>
    <row r="26" spans="1:11" x14ac:dyDescent="0.25">
      <c r="A26" s="2" t="s">
        <v>6045</v>
      </c>
      <c r="B26" s="1">
        <v>46178</v>
      </c>
      <c r="C26" s="2" t="s">
        <v>5302</v>
      </c>
      <c r="D26" s="2" t="s">
        <v>5303</v>
      </c>
      <c r="E26" s="2" t="s">
        <v>829</v>
      </c>
      <c r="F26" s="2" t="s">
        <v>5418</v>
      </c>
      <c r="G26">
        <v>117000</v>
      </c>
      <c r="H26" s="2" t="s">
        <v>54</v>
      </c>
      <c r="I26" s="2" t="s">
        <v>53</v>
      </c>
      <c r="J26" s="2" t="s">
        <v>5305</v>
      </c>
      <c r="K26" s="2" t="s">
        <v>5419</v>
      </c>
    </row>
    <row r="27" spans="1:11" x14ac:dyDescent="0.25">
      <c r="A27" s="2" t="s">
        <v>6710</v>
      </c>
      <c r="B27" s="1">
        <v>46178</v>
      </c>
      <c r="C27" s="2" t="s">
        <v>5302</v>
      </c>
      <c r="D27" s="2" t="s">
        <v>5303</v>
      </c>
      <c r="E27" s="2" t="s">
        <v>2949</v>
      </c>
      <c r="F27" s="2" t="s">
        <v>5416</v>
      </c>
      <c r="G27">
        <v>77000</v>
      </c>
      <c r="H27" s="2" t="s">
        <v>54</v>
      </c>
      <c r="I27" s="2" t="s">
        <v>53</v>
      </c>
      <c r="J27" s="2" t="s">
        <v>5305</v>
      </c>
      <c r="K27" s="2" t="s">
        <v>5417</v>
      </c>
    </row>
    <row r="28" spans="1:11" x14ac:dyDescent="0.25">
      <c r="A28" s="2" t="s">
        <v>6072</v>
      </c>
      <c r="B28" s="1">
        <v>46178</v>
      </c>
      <c r="C28" s="2" t="s">
        <v>5302</v>
      </c>
      <c r="D28" s="2" t="s">
        <v>5303</v>
      </c>
      <c r="E28" s="2" t="s">
        <v>931</v>
      </c>
      <c r="F28" s="2" t="s">
        <v>5352</v>
      </c>
      <c r="G28">
        <v>80000</v>
      </c>
      <c r="H28" s="2" t="s">
        <v>54</v>
      </c>
      <c r="I28" s="2" t="s">
        <v>53</v>
      </c>
      <c r="J28" s="2" t="s">
        <v>5305</v>
      </c>
      <c r="K28" s="2" t="s">
        <v>5353</v>
      </c>
    </row>
    <row r="29" spans="1:11" x14ac:dyDescent="0.25">
      <c r="A29" s="2" t="s">
        <v>6429</v>
      </c>
      <c r="B29" s="1">
        <v>46178</v>
      </c>
      <c r="C29" s="2" t="s">
        <v>5302</v>
      </c>
      <c r="D29" s="2" t="s">
        <v>5303</v>
      </c>
      <c r="E29" s="2" t="s">
        <v>2127</v>
      </c>
      <c r="F29" s="2" t="s">
        <v>5317</v>
      </c>
      <c r="G29">
        <v>116000</v>
      </c>
      <c r="H29" s="2" t="s">
        <v>54</v>
      </c>
      <c r="I29" s="2" t="s">
        <v>53</v>
      </c>
      <c r="J29" s="2" t="s">
        <v>5305</v>
      </c>
      <c r="K29" s="2" t="s">
        <v>5318</v>
      </c>
    </row>
    <row r="30" spans="1:11" x14ac:dyDescent="0.25">
      <c r="A30" s="2" t="s">
        <v>5979</v>
      </c>
      <c r="B30" s="1">
        <v>46178</v>
      </c>
      <c r="C30" s="2" t="s">
        <v>5302</v>
      </c>
      <c r="D30" s="2" t="s">
        <v>5303</v>
      </c>
      <c r="E30" s="2" t="s">
        <v>577</v>
      </c>
      <c r="F30" s="2" t="s">
        <v>5342</v>
      </c>
      <c r="G30">
        <v>102000</v>
      </c>
      <c r="H30" s="2" t="s">
        <v>54</v>
      </c>
      <c r="I30" s="2" t="s">
        <v>53</v>
      </c>
      <c r="J30" s="2" t="s">
        <v>5305</v>
      </c>
      <c r="K30" s="2" t="s">
        <v>5343</v>
      </c>
    </row>
    <row r="31" spans="1:11" x14ac:dyDescent="0.25">
      <c r="A31" s="2" t="s">
        <v>6226</v>
      </c>
      <c r="B31" s="1">
        <v>46178</v>
      </c>
      <c r="C31" s="2" t="s">
        <v>5302</v>
      </c>
      <c r="D31" s="2" t="s">
        <v>5303</v>
      </c>
      <c r="E31" s="2" t="s">
        <v>1466</v>
      </c>
      <c r="F31" s="2" t="s">
        <v>5316</v>
      </c>
      <c r="G31">
        <v>170700</v>
      </c>
      <c r="H31" s="2" t="s">
        <v>54</v>
      </c>
      <c r="I31" s="2" t="s">
        <v>53</v>
      </c>
      <c r="J31" s="2" t="s">
        <v>5305</v>
      </c>
      <c r="K31" s="2" t="s">
        <v>5316</v>
      </c>
    </row>
    <row r="32" spans="1:11" x14ac:dyDescent="0.25">
      <c r="A32" s="2" t="s">
        <v>6227</v>
      </c>
      <c r="B32" s="1">
        <v>46179</v>
      </c>
      <c r="C32" s="2" t="s">
        <v>5302</v>
      </c>
      <c r="D32" s="2" t="s">
        <v>5303</v>
      </c>
      <c r="E32" s="2" t="s">
        <v>1471</v>
      </c>
      <c r="F32" s="2" t="s">
        <v>5344</v>
      </c>
      <c r="G32">
        <v>146000</v>
      </c>
      <c r="H32" s="2" t="s">
        <v>54</v>
      </c>
      <c r="I32" s="2" t="s">
        <v>53</v>
      </c>
      <c r="J32" s="2" t="s">
        <v>5305</v>
      </c>
      <c r="K32" s="2" t="s">
        <v>5345</v>
      </c>
    </row>
    <row r="33" spans="1:11" x14ac:dyDescent="0.25">
      <c r="A33" s="2" t="s">
        <v>6155</v>
      </c>
      <c r="B33" s="1">
        <v>46179</v>
      </c>
      <c r="C33" s="2" t="s">
        <v>5302</v>
      </c>
      <c r="D33" s="2" t="s">
        <v>5303</v>
      </c>
      <c r="E33" s="2" t="s">
        <v>1218</v>
      </c>
      <c r="F33" s="2" t="s">
        <v>5329</v>
      </c>
      <c r="G33">
        <v>90000</v>
      </c>
      <c r="H33" s="2" t="s">
        <v>54</v>
      </c>
      <c r="I33" s="2" t="s">
        <v>53</v>
      </c>
      <c r="J33" s="2" t="s">
        <v>5305</v>
      </c>
      <c r="K33" s="2" t="s">
        <v>5330</v>
      </c>
    </row>
    <row r="34" spans="1:11" x14ac:dyDescent="0.25">
      <c r="A34" s="2" t="s">
        <v>6381</v>
      </c>
      <c r="B34" s="1">
        <v>46179</v>
      </c>
      <c r="C34" s="2" t="s">
        <v>5302</v>
      </c>
      <c r="D34" s="2" t="s">
        <v>5303</v>
      </c>
      <c r="E34" s="2" t="s">
        <v>1972</v>
      </c>
      <c r="F34" s="2" t="s">
        <v>5327</v>
      </c>
      <c r="G34">
        <v>164000</v>
      </c>
      <c r="H34" s="2" t="s">
        <v>54</v>
      </c>
      <c r="I34" s="2" t="s">
        <v>53</v>
      </c>
      <c r="J34" s="2" t="s">
        <v>5305</v>
      </c>
      <c r="K34" s="2" t="s">
        <v>5328</v>
      </c>
    </row>
    <row r="35" spans="1:11" x14ac:dyDescent="0.25">
      <c r="A35" s="2" t="s">
        <v>6397</v>
      </c>
      <c r="B35" s="1">
        <v>46179</v>
      </c>
      <c r="C35" s="2" t="s">
        <v>5302</v>
      </c>
      <c r="D35" s="2" t="s">
        <v>5303</v>
      </c>
      <c r="E35" s="2" t="s">
        <v>2020</v>
      </c>
      <c r="F35" s="2" t="s">
        <v>5340</v>
      </c>
      <c r="G35">
        <v>155000</v>
      </c>
      <c r="H35" s="2" t="s">
        <v>54</v>
      </c>
      <c r="I35" s="2" t="s">
        <v>53</v>
      </c>
      <c r="J35" s="2" t="s">
        <v>5305</v>
      </c>
      <c r="K35" s="2" t="s">
        <v>5341</v>
      </c>
    </row>
    <row r="36" spans="1:11" x14ac:dyDescent="0.25">
      <c r="A36" s="2" t="s">
        <v>5902</v>
      </c>
      <c r="B36" s="1">
        <v>46179</v>
      </c>
      <c r="C36" s="2" t="s">
        <v>5302</v>
      </c>
      <c r="D36" s="2" t="s">
        <v>5303</v>
      </c>
      <c r="E36" s="2" t="s">
        <v>256</v>
      </c>
      <c r="F36" s="2" t="s">
        <v>5451</v>
      </c>
      <c r="G36">
        <v>83000</v>
      </c>
      <c r="H36" s="2" t="s">
        <v>54</v>
      </c>
      <c r="I36" s="2" t="s">
        <v>53</v>
      </c>
      <c r="J36" s="2" t="s">
        <v>5305</v>
      </c>
      <c r="K36" s="2" t="s">
        <v>5452</v>
      </c>
    </row>
    <row r="37" spans="1:11" x14ac:dyDescent="0.25">
      <c r="A37" s="2" t="s">
        <v>6192</v>
      </c>
      <c r="B37" s="1">
        <v>46179</v>
      </c>
      <c r="C37" s="2" t="s">
        <v>5302</v>
      </c>
      <c r="D37" s="2" t="s">
        <v>5303</v>
      </c>
      <c r="E37" s="2" t="s">
        <v>1351</v>
      </c>
      <c r="F37" s="2" t="s">
        <v>5333</v>
      </c>
      <c r="G37">
        <v>180000</v>
      </c>
      <c r="H37" s="2" t="s">
        <v>54</v>
      </c>
      <c r="I37" s="2" t="s">
        <v>53</v>
      </c>
      <c r="J37" s="2" t="s">
        <v>5305</v>
      </c>
      <c r="K37" s="2" t="s">
        <v>5334</v>
      </c>
    </row>
    <row r="38" spans="1:11" x14ac:dyDescent="0.25">
      <c r="A38" s="2" t="s">
        <v>6055</v>
      </c>
      <c r="B38" s="1">
        <v>46179</v>
      </c>
      <c r="C38" s="2" t="s">
        <v>5302</v>
      </c>
      <c r="D38" s="2" t="s">
        <v>5303</v>
      </c>
      <c r="E38" s="2" t="s">
        <v>865</v>
      </c>
      <c r="F38" s="2" t="s">
        <v>5336</v>
      </c>
      <c r="G38">
        <v>216000</v>
      </c>
      <c r="H38" s="2" t="s">
        <v>54</v>
      </c>
      <c r="I38" s="2" t="s">
        <v>53</v>
      </c>
      <c r="J38" s="2" t="s">
        <v>5305</v>
      </c>
      <c r="K38" s="2" t="s">
        <v>5337</v>
      </c>
    </row>
    <row r="39" spans="1:11" x14ac:dyDescent="0.25">
      <c r="A39" s="2" t="s">
        <v>5978</v>
      </c>
      <c r="B39" s="1">
        <v>46179</v>
      </c>
      <c r="C39" s="2" t="s">
        <v>5302</v>
      </c>
      <c r="D39" s="2" t="s">
        <v>5303</v>
      </c>
      <c r="E39" s="2" t="s">
        <v>572</v>
      </c>
      <c r="F39" s="2" t="s">
        <v>5325</v>
      </c>
      <c r="G39">
        <v>172000</v>
      </c>
      <c r="H39" s="2" t="s">
        <v>54</v>
      </c>
      <c r="I39" s="2" t="s">
        <v>53</v>
      </c>
      <c r="J39" s="2" t="s">
        <v>5305</v>
      </c>
      <c r="K39" s="2" t="s">
        <v>5326</v>
      </c>
    </row>
    <row r="40" spans="1:11" x14ac:dyDescent="0.25">
      <c r="A40" s="2" t="s">
        <v>6556</v>
      </c>
      <c r="B40" s="1">
        <v>46179</v>
      </c>
      <c r="C40" s="2" t="s">
        <v>5302</v>
      </c>
      <c r="D40" s="2" t="s">
        <v>5303</v>
      </c>
      <c r="E40" s="2" t="s">
        <v>2503</v>
      </c>
      <c r="F40" s="2" t="s">
        <v>5458</v>
      </c>
      <c r="G40">
        <v>77500</v>
      </c>
      <c r="H40" s="2" t="s">
        <v>54</v>
      </c>
      <c r="I40" s="2" t="s">
        <v>53</v>
      </c>
      <c r="J40" s="2" t="s">
        <v>5305</v>
      </c>
      <c r="K40" s="2" t="s">
        <v>5459</v>
      </c>
    </row>
    <row r="41" spans="1:11" x14ac:dyDescent="0.25">
      <c r="A41" s="2" t="s">
        <v>5918</v>
      </c>
      <c r="B41" s="1">
        <v>46179</v>
      </c>
      <c r="C41" s="2" t="s">
        <v>5302</v>
      </c>
      <c r="D41" s="2" t="s">
        <v>5303</v>
      </c>
      <c r="E41" s="2" t="s">
        <v>316</v>
      </c>
      <c r="F41" s="2" t="s">
        <v>5460</v>
      </c>
      <c r="G41">
        <v>71000</v>
      </c>
      <c r="H41" s="2" t="s">
        <v>54</v>
      </c>
      <c r="I41" s="2" t="s">
        <v>53</v>
      </c>
      <c r="J41" s="2" t="s">
        <v>5305</v>
      </c>
      <c r="K41" s="2" t="s">
        <v>5461</v>
      </c>
    </row>
    <row r="42" spans="1:11" x14ac:dyDescent="0.25">
      <c r="A42" s="2" t="s">
        <v>6735</v>
      </c>
      <c r="B42" s="1">
        <v>46179</v>
      </c>
      <c r="C42" s="2" t="s">
        <v>5302</v>
      </c>
      <c r="D42" s="2" t="s">
        <v>5303</v>
      </c>
      <c r="E42" s="2" t="s">
        <v>3026</v>
      </c>
      <c r="F42" s="2" t="s">
        <v>5456</v>
      </c>
      <c r="G42">
        <v>97000</v>
      </c>
      <c r="H42" s="2" t="s">
        <v>54</v>
      </c>
      <c r="I42" s="2" t="s">
        <v>53</v>
      </c>
      <c r="J42" s="2" t="s">
        <v>5305</v>
      </c>
      <c r="K42" s="2" t="s">
        <v>5457</v>
      </c>
    </row>
    <row r="43" spans="1:11" x14ac:dyDescent="0.25">
      <c r="A43" s="2" t="s">
        <v>6701</v>
      </c>
      <c r="B43" s="1">
        <v>46179</v>
      </c>
      <c r="C43" s="2" t="s">
        <v>5302</v>
      </c>
      <c r="D43" s="2" t="s">
        <v>5303</v>
      </c>
      <c r="E43" s="2" t="s">
        <v>2923</v>
      </c>
      <c r="F43" s="2" t="s">
        <v>5446</v>
      </c>
      <c r="G43">
        <v>83000</v>
      </c>
      <c r="H43" s="2" t="s">
        <v>54</v>
      </c>
      <c r="I43" s="2" t="s">
        <v>53</v>
      </c>
      <c r="J43" s="2" t="s">
        <v>5305</v>
      </c>
      <c r="K43" s="2" t="s">
        <v>5446</v>
      </c>
    </row>
    <row r="44" spans="1:11" x14ac:dyDescent="0.25">
      <c r="A44" s="2" t="s">
        <v>6756</v>
      </c>
      <c r="B44" s="1">
        <v>46179</v>
      </c>
      <c r="C44" s="2" t="s">
        <v>5302</v>
      </c>
      <c r="D44" s="2" t="s">
        <v>5303</v>
      </c>
      <c r="E44" s="2" t="s">
        <v>3086</v>
      </c>
      <c r="F44" s="2" t="s">
        <v>5442</v>
      </c>
      <c r="G44">
        <v>60000</v>
      </c>
      <c r="H44" s="2" t="s">
        <v>54</v>
      </c>
      <c r="I44" s="2" t="s">
        <v>53</v>
      </c>
      <c r="J44" s="2" t="s">
        <v>5305</v>
      </c>
      <c r="K44" s="2" t="s">
        <v>5443</v>
      </c>
    </row>
    <row r="45" spans="1:11" x14ac:dyDescent="0.25">
      <c r="A45" s="2" t="s">
        <v>6199</v>
      </c>
      <c r="B45" s="1">
        <v>46179</v>
      </c>
      <c r="C45" s="2" t="s">
        <v>5302</v>
      </c>
      <c r="D45" s="2" t="s">
        <v>5303</v>
      </c>
      <c r="E45" s="2" t="s">
        <v>256</v>
      </c>
      <c r="F45" s="2" t="s">
        <v>5426</v>
      </c>
      <c r="G45">
        <v>122000</v>
      </c>
      <c r="H45" s="2" t="s">
        <v>54</v>
      </c>
      <c r="I45" s="2" t="s">
        <v>53</v>
      </c>
      <c r="J45" s="2" t="s">
        <v>5305</v>
      </c>
      <c r="K45" s="2" t="s">
        <v>5427</v>
      </c>
    </row>
    <row r="46" spans="1:11" x14ac:dyDescent="0.25">
      <c r="A46" s="2" t="s">
        <v>6695</v>
      </c>
      <c r="B46" s="1">
        <v>46179</v>
      </c>
      <c r="C46" s="2" t="s">
        <v>5302</v>
      </c>
      <c r="D46" s="2" t="s">
        <v>5303</v>
      </c>
      <c r="E46" s="2" t="s">
        <v>2904</v>
      </c>
      <c r="F46" s="2" t="s">
        <v>5468</v>
      </c>
      <c r="G46">
        <v>107000</v>
      </c>
      <c r="H46" s="2" t="s">
        <v>54</v>
      </c>
      <c r="I46" s="2" t="s">
        <v>53</v>
      </c>
      <c r="J46" s="2" t="s">
        <v>5305</v>
      </c>
      <c r="K46" s="2" t="s">
        <v>5469</v>
      </c>
    </row>
    <row r="47" spans="1:11" x14ac:dyDescent="0.25">
      <c r="A47" s="2" t="s">
        <v>6679</v>
      </c>
      <c r="B47" s="1">
        <v>46179</v>
      </c>
      <c r="C47" s="2" t="s">
        <v>5302</v>
      </c>
      <c r="D47" s="2" t="s">
        <v>5303</v>
      </c>
      <c r="E47" s="2" t="s">
        <v>2857</v>
      </c>
      <c r="F47" s="2" t="s">
        <v>5466</v>
      </c>
      <c r="G47">
        <v>83000</v>
      </c>
      <c r="H47" s="2" t="s">
        <v>54</v>
      </c>
      <c r="I47" s="2" t="s">
        <v>53</v>
      </c>
      <c r="J47" s="2" t="s">
        <v>5305</v>
      </c>
      <c r="K47" s="2" t="s">
        <v>5467</v>
      </c>
    </row>
    <row r="48" spans="1:11" x14ac:dyDescent="0.25">
      <c r="A48" s="2" t="s">
        <v>6330</v>
      </c>
      <c r="B48" s="1">
        <v>46179</v>
      </c>
      <c r="C48" s="2" t="s">
        <v>5302</v>
      </c>
      <c r="D48" s="2" t="s">
        <v>5303</v>
      </c>
      <c r="E48" s="2" t="s">
        <v>1812</v>
      </c>
      <c r="F48" s="2" t="s">
        <v>5378</v>
      </c>
      <c r="G48">
        <v>59000</v>
      </c>
      <c r="H48" s="2" t="s">
        <v>54</v>
      </c>
      <c r="I48" s="2" t="s">
        <v>53</v>
      </c>
      <c r="J48" s="2" t="s">
        <v>5305</v>
      </c>
      <c r="K48" s="2" t="s">
        <v>5435</v>
      </c>
    </row>
    <row r="49" spans="1:11" x14ac:dyDescent="0.25">
      <c r="A49" s="2" t="s">
        <v>6234</v>
      </c>
      <c r="B49" s="1">
        <v>46179</v>
      </c>
      <c r="C49" s="2" t="s">
        <v>5302</v>
      </c>
      <c r="D49" s="2" t="s">
        <v>5303</v>
      </c>
      <c r="E49" s="2" t="s">
        <v>1495</v>
      </c>
      <c r="F49" s="2" t="s">
        <v>5464</v>
      </c>
      <c r="G49">
        <v>66450</v>
      </c>
      <c r="H49" s="2" t="s">
        <v>54</v>
      </c>
      <c r="I49" s="2" t="s">
        <v>53</v>
      </c>
      <c r="J49" s="2" t="s">
        <v>5305</v>
      </c>
      <c r="K49" s="2" t="s">
        <v>5465</v>
      </c>
    </row>
    <row r="50" spans="1:11" x14ac:dyDescent="0.25">
      <c r="A50" s="2" t="s">
        <v>5899</v>
      </c>
      <c r="B50" s="1">
        <v>46179</v>
      </c>
      <c r="C50" s="2" t="s">
        <v>5302</v>
      </c>
      <c r="D50" s="2" t="s">
        <v>5303</v>
      </c>
      <c r="E50" s="2" t="s">
        <v>236</v>
      </c>
      <c r="F50" s="2" t="s">
        <v>5381</v>
      </c>
      <c r="G50">
        <v>100000</v>
      </c>
      <c r="H50" s="2" t="s">
        <v>54</v>
      </c>
      <c r="I50" s="2" t="s">
        <v>53</v>
      </c>
      <c r="J50" s="2" t="s">
        <v>5305</v>
      </c>
      <c r="K50" s="2" t="s">
        <v>5382</v>
      </c>
    </row>
    <row r="51" spans="1:11" x14ac:dyDescent="0.25">
      <c r="A51" s="2" t="s">
        <v>6238</v>
      </c>
      <c r="B51" s="1">
        <v>46179</v>
      </c>
      <c r="C51" s="2" t="s">
        <v>5302</v>
      </c>
      <c r="D51" s="2" t="s">
        <v>5303</v>
      </c>
      <c r="E51" s="2" t="s">
        <v>1509</v>
      </c>
      <c r="F51" s="2" t="s">
        <v>5380</v>
      </c>
      <c r="G51">
        <v>88000</v>
      </c>
      <c r="H51" s="2" t="s">
        <v>54</v>
      </c>
      <c r="I51" s="2" t="s">
        <v>53</v>
      </c>
      <c r="J51" s="2" t="s">
        <v>5305</v>
      </c>
      <c r="K51" s="2" t="s">
        <v>5380</v>
      </c>
    </row>
    <row r="52" spans="1:11" x14ac:dyDescent="0.25">
      <c r="A52" s="2" t="s">
        <v>6161</v>
      </c>
      <c r="B52" s="1">
        <v>46179</v>
      </c>
      <c r="C52" s="2" t="s">
        <v>5302</v>
      </c>
      <c r="D52" s="2" t="s">
        <v>5303</v>
      </c>
      <c r="E52" s="2" t="s">
        <v>1236</v>
      </c>
      <c r="F52" s="2" t="s">
        <v>5307</v>
      </c>
      <c r="G52">
        <v>125000</v>
      </c>
      <c r="H52" s="2" t="s">
        <v>54</v>
      </c>
      <c r="I52" s="2" t="s">
        <v>53</v>
      </c>
      <c r="J52" s="2" t="s">
        <v>5305</v>
      </c>
      <c r="K52" s="2" t="s">
        <v>5308</v>
      </c>
    </row>
    <row r="53" spans="1:11" x14ac:dyDescent="0.25">
      <c r="A53" s="2" t="s">
        <v>6269</v>
      </c>
      <c r="B53" s="1">
        <v>46179</v>
      </c>
      <c r="C53" s="2" t="s">
        <v>5302</v>
      </c>
      <c r="D53" s="2" t="s">
        <v>5303</v>
      </c>
      <c r="E53" s="2" t="s">
        <v>1610</v>
      </c>
      <c r="F53" s="2" t="s">
        <v>5309</v>
      </c>
      <c r="G53">
        <v>182000</v>
      </c>
      <c r="H53" s="2" t="s">
        <v>54</v>
      </c>
      <c r="I53" s="2" t="s">
        <v>53</v>
      </c>
      <c r="J53" s="2" t="s">
        <v>5305</v>
      </c>
      <c r="K53" s="2" t="s">
        <v>5310</v>
      </c>
    </row>
    <row r="54" spans="1:11" x14ac:dyDescent="0.25">
      <c r="A54" s="2" t="s">
        <v>6132</v>
      </c>
      <c r="B54" s="1">
        <v>46179</v>
      </c>
      <c r="C54" s="2" t="s">
        <v>5302</v>
      </c>
      <c r="D54" s="2" t="s">
        <v>5303</v>
      </c>
      <c r="E54" s="2" t="s">
        <v>1141</v>
      </c>
      <c r="F54" s="2" t="s">
        <v>5370</v>
      </c>
      <c r="G54">
        <v>113000</v>
      </c>
      <c r="H54" s="2" t="s">
        <v>54</v>
      </c>
      <c r="I54" s="2" t="s">
        <v>53</v>
      </c>
      <c r="J54" s="2" t="s">
        <v>5305</v>
      </c>
      <c r="K54" s="2" t="s">
        <v>5371</v>
      </c>
    </row>
    <row r="55" spans="1:11" x14ac:dyDescent="0.25">
      <c r="A55" s="2" t="s">
        <v>6181</v>
      </c>
      <c r="B55" s="1">
        <v>46179</v>
      </c>
      <c r="C55" s="2" t="s">
        <v>5302</v>
      </c>
      <c r="D55" s="2" t="s">
        <v>5303</v>
      </c>
      <c r="E55" s="2" t="s">
        <v>1307</v>
      </c>
      <c r="F55" s="2" t="s">
        <v>5311</v>
      </c>
      <c r="G55">
        <v>183000</v>
      </c>
      <c r="H55" s="2" t="s">
        <v>54</v>
      </c>
      <c r="I55" s="2" t="s">
        <v>53</v>
      </c>
      <c r="J55" s="2" t="s">
        <v>5305</v>
      </c>
      <c r="K55" s="2" t="s">
        <v>5311</v>
      </c>
    </row>
    <row r="56" spans="1:11" x14ac:dyDescent="0.25">
      <c r="A56" s="2" t="s">
        <v>5976</v>
      </c>
      <c r="B56" s="1">
        <v>46179</v>
      </c>
      <c r="C56" s="2" t="s">
        <v>5302</v>
      </c>
      <c r="D56" s="2" t="s">
        <v>5303</v>
      </c>
      <c r="E56" s="2" t="s">
        <v>565</v>
      </c>
      <c r="F56" s="2" t="s">
        <v>5350</v>
      </c>
      <c r="G56">
        <v>111000</v>
      </c>
      <c r="H56" s="2" t="s">
        <v>54</v>
      </c>
      <c r="I56" s="2" t="s">
        <v>53</v>
      </c>
      <c r="J56" s="2" t="s">
        <v>5305</v>
      </c>
      <c r="K56" s="2" t="s">
        <v>5351</v>
      </c>
    </row>
    <row r="57" spans="1:11" x14ac:dyDescent="0.25">
      <c r="A57" s="2" t="s">
        <v>6321</v>
      </c>
      <c r="B57" s="1">
        <v>46179</v>
      </c>
      <c r="C57" s="2" t="s">
        <v>5302</v>
      </c>
      <c r="D57" s="2" t="s">
        <v>5303</v>
      </c>
      <c r="E57" s="2" t="s">
        <v>1787</v>
      </c>
      <c r="F57" s="2" t="s">
        <v>5312</v>
      </c>
      <c r="G57">
        <v>167000</v>
      </c>
      <c r="H57" s="2" t="s">
        <v>54</v>
      </c>
      <c r="I57" s="2" t="s">
        <v>53</v>
      </c>
      <c r="J57" s="2" t="s">
        <v>5305</v>
      </c>
      <c r="K57" s="2" t="s">
        <v>5313</v>
      </c>
    </row>
    <row r="58" spans="1:11" x14ac:dyDescent="0.25">
      <c r="A58" s="2" t="s">
        <v>6188</v>
      </c>
      <c r="B58" s="1">
        <v>46179</v>
      </c>
      <c r="C58" s="2" t="s">
        <v>5302</v>
      </c>
      <c r="D58" s="2" t="s">
        <v>5303</v>
      </c>
      <c r="E58" s="2" t="s">
        <v>1336</v>
      </c>
      <c r="F58" s="2" t="s">
        <v>5314</v>
      </c>
      <c r="G58">
        <v>151000</v>
      </c>
      <c r="H58" s="2" t="s">
        <v>54</v>
      </c>
      <c r="I58" s="2" t="s">
        <v>53</v>
      </c>
      <c r="J58" s="2" t="s">
        <v>5305</v>
      </c>
      <c r="K58" s="2" t="s">
        <v>5315</v>
      </c>
    </row>
    <row r="59" spans="1:11" x14ac:dyDescent="0.25">
      <c r="A59" s="2" t="s">
        <v>6542</v>
      </c>
      <c r="B59" s="1">
        <v>46179</v>
      </c>
      <c r="C59" s="2" t="s">
        <v>5302</v>
      </c>
      <c r="D59" s="2" t="s">
        <v>5303</v>
      </c>
      <c r="E59" s="2" t="s">
        <v>2465</v>
      </c>
      <c r="F59" s="2" t="s">
        <v>5360</v>
      </c>
      <c r="G59">
        <v>107000</v>
      </c>
      <c r="H59" s="2" t="s">
        <v>54</v>
      </c>
      <c r="I59" s="2" t="s">
        <v>53</v>
      </c>
      <c r="J59" s="2" t="s">
        <v>5305</v>
      </c>
      <c r="K59" s="2" t="s">
        <v>5361</v>
      </c>
    </row>
    <row r="60" spans="1:11" x14ac:dyDescent="0.25">
      <c r="A60" s="2" t="s">
        <v>5951</v>
      </c>
      <c r="B60" s="1">
        <v>46179</v>
      </c>
      <c r="C60" s="2" t="s">
        <v>5302</v>
      </c>
      <c r="D60" s="2" t="s">
        <v>5303</v>
      </c>
      <c r="E60" s="2" t="s">
        <v>457</v>
      </c>
      <c r="F60" s="2" t="s">
        <v>5356</v>
      </c>
      <c r="G60">
        <v>147000</v>
      </c>
      <c r="H60" s="2" t="s">
        <v>54</v>
      </c>
      <c r="I60" s="2" t="s">
        <v>53</v>
      </c>
      <c r="J60" s="2" t="s">
        <v>5305</v>
      </c>
      <c r="K60" s="2" t="s">
        <v>5357</v>
      </c>
    </row>
    <row r="61" spans="1:11" x14ac:dyDescent="0.25">
      <c r="A61" s="2" t="s">
        <v>5992</v>
      </c>
      <c r="B61" s="1">
        <v>46179</v>
      </c>
      <c r="C61" s="2" t="s">
        <v>5302</v>
      </c>
      <c r="D61" s="2" t="s">
        <v>5303</v>
      </c>
      <c r="E61" s="2" t="s">
        <v>635</v>
      </c>
      <c r="F61" s="2" t="s">
        <v>5485</v>
      </c>
      <c r="G61">
        <v>79000</v>
      </c>
      <c r="H61" s="2" t="s">
        <v>54</v>
      </c>
      <c r="I61" s="2" t="s">
        <v>53</v>
      </c>
      <c r="J61" s="2" t="s">
        <v>5305</v>
      </c>
      <c r="K61" s="2" t="s">
        <v>5485</v>
      </c>
    </row>
    <row r="62" spans="1:11" x14ac:dyDescent="0.25">
      <c r="A62" s="2" t="s">
        <v>6042</v>
      </c>
      <c r="B62" s="1">
        <v>46179</v>
      </c>
      <c r="C62" s="2" t="s">
        <v>5302</v>
      </c>
      <c r="D62" s="2" t="s">
        <v>5303</v>
      </c>
      <c r="E62" s="2" t="s">
        <v>817</v>
      </c>
      <c r="F62" s="2" t="s">
        <v>5358</v>
      </c>
      <c r="G62">
        <v>112000</v>
      </c>
      <c r="H62" s="2" t="s">
        <v>54</v>
      </c>
      <c r="I62" s="2" t="s">
        <v>53</v>
      </c>
      <c r="J62" s="2" t="s">
        <v>5305</v>
      </c>
      <c r="K62" s="2" t="s">
        <v>5359</v>
      </c>
    </row>
    <row r="63" spans="1:11" x14ac:dyDescent="0.25">
      <c r="A63" s="2" t="s">
        <v>6314</v>
      </c>
      <c r="B63" s="1">
        <v>46180</v>
      </c>
      <c r="C63" s="2" t="s">
        <v>5302</v>
      </c>
      <c r="D63" s="2" t="s">
        <v>5303</v>
      </c>
      <c r="E63" s="2" t="s">
        <v>1758</v>
      </c>
      <c r="F63" s="2" t="s">
        <v>5354</v>
      </c>
      <c r="G63">
        <v>139000</v>
      </c>
      <c r="H63" s="2" t="s">
        <v>54</v>
      </c>
      <c r="I63" s="2" t="s">
        <v>53</v>
      </c>
      <c r="J63" s="2" t="s">
        <v>5305</v>
      </c>
      <c r="K63" s="2" t="s">
        <v>5355</v>
      </c>
    </row>
    <row r="64" spans="1:11" x14ac:dyDescent="0.25">
      <c r="A64" s="2" t="s">
        <v>5869</v>
      </c>
      <c r="B64" s="1">
        <v>46180</v>
      </c>
      <c r="C64" s="2" t="s">
        <v>5302</v>
      </c>
      <c r="D64" s="2" t="s">
        <v>5303</v>
      </c>
      <c r="E64" s="2" t="s">
        <v>74</v>
      </c>
      <c r="F64" s="2" t="s">
        <v>5453</v>
      </c>
      <c r="G64">
        <v>147000</v>
      </c>
      <c r="H64" s="2" t="s">
        <v>54</v>
      </c>
      <c r="I64" s="2" t="s">
        <v>53</v>
      </c>
      <c r="J64" s="2" t="s">
        <v>5305</v>
      </c>
      <c r="K64" s="2" t="s">
        <v>5453</v>
      </c>
    </row>
    <row r="65" spans="1:11" x14ac:dyDescent="0.25">
      <c r="A65" s="2" t="s">
        <v>6434</v>
      </c>
      <c r="B65" s="1">
        <v>46180</v>
      </c>
      <c r="C65" s="2" t="s">
        <v>5302</v>
      </c>
      <c r="D65" s="2" t="s">
        <v>5303</v>
      </c>
      <c r="E65" s="2" t="s">
        <v>2145</v>
      </c>
      <c r="F65" s="2" t="s">
        <v>5476</v>
      </c>
      <c r="G65">
        <v>66000</v>
      </c>
      <c r="H65" s="2" t="s">
        <v>54</v>
      </c>
      <c r="I65" s="2" t="s">
        <v>53</v>
      </c>
      <c r="J65" s="2" t="s">
        <v>5305</v>
      </c>
      <c r="K65" s="2" t="s">
        <v>5476</v>
      </c>
    </row>
    <row r="66" spans="1:11" x14ac:dyDescent="0.25">
      <c r="A66" s="2" t="s">
        <v>6439</v>
      </c>
      <c r="B66" s="1">
        <v>46180</v>
      </c>
      <c r="C66" s="2" t="s">
        <v>5302</v>
      </c>
      <c r="D66" s="2" t="s">
        <v>5303</v>
      </c>
      <c r="E66" s="2" t="s">
        <v>2159</v>
      </c>
      <c r="F66" s="2" t="s">
        <v>5321</v>
      </c>
      <c r="G66">
        <v>137000</v>
      </c>
      <c r="H66" s="2" t="s">
        <v>54</v>
      </c>
      <c r="I66" s="2" t="s">
        <v>53</v>
      </c>
      <c r="J66" s="2" t="s">
        <v>5305</v>
      </c>
      <c r="K66" s="2" t="s">
        <v>5322</v>
      </c>
    </row>
    <row r="67" spans="1:11" x14ac:dyDescent="0.25">
      <c r="A67" s="2" t="s">
        <v>6390</v>
      </c>
      <c r="B67" s="1">
        <v>46180</v>
      </c>
      <c r="C67" s="2" t="s">
        <v>5302</v>
      </c>
      <c r="D67" s="2" t="s">
        <v>5303</v>
      </c>
      <c r="E67" s="2" t="s">
        <v>1998</v>
      </c>
      <c r="F67" s="2" t="s">
        <v>5454</v>
      </c>
      <c r="G67">
        <v>87000</v>
      </c>
      <c r="H67" s="2" t="s">
        <v>54</v>
      </c>
      <c r="I67" s="2" t="s">
        <v>53</v>
      </c>
      <c r="J67" s="2" t="s">
        <v>5305</v>
      </c>
      <c r="K67" s="2" t="s">
        <v>5455</v>
      </c>
    </row>
    <row r="68" spans="1:11" x14ac:dyDescent="0.25">
      <c r="A68" s="2" t="s">
        <v>6564</v>
      </c>
      <c r="B68" s="1">
        <v>46180</v>
      </c>
      <c r="C68" s="2" t="s">
        <v>5302</v>
      </c>
      <c r="D68" s="2" t="s">
        <v>5303</v>
      </c>
      <c r="E68" s="2" t="s">
        <v>2529</v>
      </c>
      <c r="F68" s="2" t="s">
        <v>5462</v>
      </c>
      <c r="G68">
        <v>50000</v>
      </c>
      <c r="H68" s="2" t="s">
        <v>54</v>
      </c>
      <c r="I68" s="2" t="s">
        <v>53</v>
      </c>
      <c r="J68" s="2" t="s">
        <v>5305</v>
      </c>
      <c r="K68" s="2" t="s">
        <v>5463</v>
      </c>
    </row>
    <row r="69" spans="1:11" x14ac:dyDescent="0.25">
      <c r="A69" s="2" t="s">
        <v>6819</v>
      </c>
      <c r="B69" s="1">
        <v>46180</v>
      </c>
      <c r="C69" s="2" t="s">
        <v>5302</v>
      </c>
      <c r="D69" s="2" t="s">
        <v>5303</v>
      </c>
      <c r="E69" s="2" t="s">
        <v>3269</v>
      </c>
      <c r="F69" s="2" t="s">
        <v>5475</v>
      </c>
      <c r="G69">
        <v>70000</v>
      </c>
      <c r="H69" s="2" t="s">
        <v>54</v>
      </c>
      <c r="I69" s="2" t="s">
        <v>53</v>
      </c>
      <c r="J69" s="2" t="s">
        <v>5305</v>
      </c>
      <c r="K69" s="2" t="s">
        <v>5475</v>
      </c>
    </row>
    <row r="70" spans="1:11" x14ac:dyDescent="0.25">
      <c r="A70" s="2" t="s">
        <v>6968</v>
      </c>
      <c r="B70" s="1">
        <v>46180</v>
      </c>
      <c r="C70" s="2" t="s">
        <v>5302</v>
      </c>
      <c r="D70" s="2" t="s">
        <v>5303</v>
      </c>
      <c r="E70" s="2" t="s">
        <v>3677</v>
      </c>
      <c r="F70" s="2" t="s">
        <v>5486</v>
      </c>
      <c r="G70">
        <v>107500</v>
      </c>
      <c r="H70" s="2" t="s">
        <v>54</v>
      </c>
      <c r="I70" s="2" t="s">
        <v>53</v>
      </c>
      <c r="J70" s="2" t="s">
        <v>5305</v>
      </c>
      <c r="K70" s="2" t="s">
        <v>5487</v>
      </c>
    </row>
    <row r="71" spans="1:11" x14ac:dyDescent="0.25">
      <c r="A71" s="2" t="s">
        <v>6260</v>
      </c>
      <c r="B71" s="1">
        <v>46180</v>
      </c>
      <c r="C71" s="2" t="s">
        <v>5302</v>
      </c>
      <c r="D71" s="2" t="s">
        <v>5303</v>
      </c>
      <c r="E71" s="2" t="s">
        <v>1580</v>
      </c>
      <c r="F71" s="2" t="s">
        <v>5483</v>
      </c>
      <c r="G71">
        <v>78000</v>
      </c>
      <c r="H71" s="2" t="s">
        <v>54</v>
      </c>
      <c r="I71" s="2" t="s">
        <v>53</v>
      </c>
      <c r="J71" s="2" t="s">
        <v>5305</v>
      </c>
      <c r="K71" s="2" t="s">
        <v>5484</v>
      </c>
    </row>
    <row r="72" spans="1:11" x14ac:dyDescent="0.25">
      <c r="A72" s="2" t="s">
        <v>6441</v>
      </c>
      <c r="B72" s="1">
        <v>46180</v>
      </c>
      <c r="C72" s="2" t="s">
        <v>5302</v>
      </c>
      <c r="D72" s="2" t="s">
        <v>5303</v>
      </c>
      <c r="E72" s="2" t="s">
        <v>2166</v>
      </c>
      <c r="F72" s="2" t="s">
        <v>5479</v>
      </c>
      <c r="G72">
        <v>58500</v>
      </c>
      <c r="H72" s="2" t="s">
        <v>54</v>
      </c>
      <c r="I72" s="2" t="s">
        <v>53</v>
      </c>
      <c r="J72" s="2" t="s">
        <v>5305</v>
      </c>
      <c r="K72" s="2" t="s">
        <v>5480</v>
      </c>
    </row>
    <row r="73" spans="1:11" x14ac:dyDescent="0.25">
      <c r="A73" s="2" t="s">
        <v>6092</v>
      </c>
      <c r="B73" s="1">
        <v>46180</v>
      </c>
      <c r="C73" s="2" t="s">
        <v>5302</v>
      </c>
      <c r="D73" s="2" t="s">
        <v>5303</v>
      </c>
      <c r="E73" s="2" t="s">
        <v>1001</v>
      </c>
      <c r="F73" s="2" t="s">
        <v>5477</v>
      </c>
      <c r="G73">
        <v>84000</v>
      </c>
      <c r="H73" s="2" t="s">
        <v>54</v>
      </c>
      <c r="I73" s="2" t="s">
        <v>53</v>
      </c>
      <c r="J73" s="2" t="s">
        <v>5305</v>
      </c>
      <c r="K73" s="2" t="s">
        <v>5478</v>
      </c>
    </row>
    <row r="74" spans="1:11" x14ac:dyDescent="0.25">
      <c r="A74" s="2" t="s">
        <v>6177</v>
      </c>
      <c r="B74" s="1">
        <v>46180</v>
      </c>
      <c r="C74" s="2" t="s">
        <v>5302</v>
      </c>
      <c r="D74" s="2" t="s">
        <v>5303</v>
      </c>
      <c r="E74" s="2" t="s">
        <v>1294</v>
      </c>
      <c r="F74" s="2" t="s">
        <v>5473</v>
      </c>
      <c r="G74">
        <v>64000</v>
      </c>
      <c r="H74" s="2" t="s">
        <v>54</v>
      </c>
      <c r="I74" s="2" t="s">
        <v>53</v>
      </c>
      <c r="J74" s="2" t="s">
        <v>5305</v>
      </c>
      <c r="K74" s="2" t="s">
        <v>5474</v>
      </c>
    </row>
    <row r="75" spans="1:11" x14ac:dyDescent="0.25">
      <c r="A75" s="2" t="s">
        <v>6890</v>
      </c>
      <c r="B75" s="1">
        <v>46180</v>
      </c>
      <c r="C75" s="2" t="s">
        <v>5302</v>
      </c>
      <c r="D75" s="2" t="s">
        <v>5303</v>
      </c>
      <c r="E75" s="2" t="s">
        <v>3465</v>
      </c>
      <c r="F75" s="2" t="s">
        <v>5470</v>
      </c>
      <c r="G75">
        <v>77000</v>
      </c>
      <c r="H75" s="2" t="s">
        <v>54</v>
      </c>
      <c r="I75" s="2" t="s">
        <v>53</v>
      </c>
      <c r="J75" s="2" t="s">
        <v>5305</v>
      </c>
      <c r="K75" s="2" t="s">
        <v>5470</v>
      </c>
    </row>
    <row r="76" spans="1:11" x14ac:dyDescent="0.25">
      <c r="A76" s="2" t="s">
        <v>5987</v>
      </c>
      <c r="B76" s="1">
        <v>46180</v>
      </c>
      <c r="C76" s="2" t="s">
        <v>5302</v>
      </c>
      <c r="D76" s="2" t="s">
        <v>5303</v>
      </c>
      <c r="E76" s="2" t="s">
        <v>616</v>
      </c>
      <c r="F76" s="2" t="s">
        <v>5481</v>
      </c>
      <c r="G76">
        <v>67500</v>
      </c>
      <c r="H76" s="2" t="s">
        <v>54</v>
      </c>
      <c r="I76" s="2" t="s">
        <v>53</v>
      </c>
      <c r="J76" s="2" t="s">
        <v>5305</v>
      </c>
      <c r="K76" s="2" t="s">
        <v>5482</v>
      </c>
    </row>
    <row r="77" spans="1:11" x14ac:dyDescent="0.25">
      <c r="A77" s="2" t="s">
        <v>6041</v>
      </c>
      <c r="B77" s="1">
        <v>46180</v>
      </c>
      <c r="C77" s="2" t="s">
        <v>5302</v>
      </c>
      <c r="D77" s="2" t="s">
        <v>5303</v>
      </c>
      <c r="E77" s="2" t="s">
        <v>814</v>
      </c>
      <c r="F77" s="2" t="s">
        <v>5319</v>
      </c>
      <c r="G77">
        <v>187000</v>
      </c>
      <c r="H77" s="2" t="s">
        <v>54</v>
      </c>
      <c r="I77" s="2" t="s">
        <v>53</v>
      </c>
      <c r="J77" s="2" t="s">
        <v>5305</v>
      </c>
      <c r="K77" s="2" t="s">
        <v>5320</v>
      </c>
    </row>
    <row r="78" spans="1:11" x14ac:dyDescent="0.25">
      <c r="A78" s="2" t="s">
        <v>7016</v>
      </c>
      <c r="B78" s="1">
        <v>46180</v>
      </c>
      <c r="C78" s="2" t="s">
        <v>5302</v>
      </c>
      <c r="D78" s="2" t="s">
        <v>5303</v>
      </c>
      <c r="E78" s="2" t="s">
        <v>3811</v>
      </c>
      <c r="F78" s="2" t="s">
        <v>5488</v>
      </c>
      <c r="G78">
        <v>98000</v>
      </c>
      <c r="H78" s="2" t="s">
        <v>54</v>
      </c>
      <c r="I78" s="2" t="s">
        <v>53</v>
      </c>
      <c r="J78" s="2" t="s">
        <v>5305</v>
      </c>
      <c r="K78" s="2" t="s">
        <v>5489</v>
      </c>
    </row>
    <row r="79" spans="1:11" x14ac:dyDescent="0.25">
      <c r="A79" s="2" t="s">
        <v>6113</v>
      </c>
      <c r="B79" s="1">
        <v>46180</v>
      </c>
      <c r="C79" s="2" t="s">
        <v>5302</v>
      </c>
      <c r="D79" s="2" t="s">
        <v>5303</v>
      </c>
      <c r="E79" s="2" t="s">
        <v>1076</v>
      </c>
      <c r="F79" s="2" t="s">
        <v>5471</v>
      </c>
      <c r="G79">
        <v>66000</v>
      </c>
      <c r="H79" s="2" t="s">
        <v>54</v>
      </c>
      <c r="I79" s="2" t="s">
        <v>53</v>
      </c>
      <c r="J79" s="2" t="s">
        <v>5305</v>
      </c>
      <c r="K79" s="2" t="s">
        <v>5472</v>
      </c>
    </row>
    <row r="80" spans="1:11" x14ac:dyDescent="0.25">
      <c r="A80" s="2" t="s">
        <v>6272</v>
      </c>
      <c r="B80" s="1">
        <v>46180</v>
      </c>
      <c r="C80" s="2" t="s">
        <v>5302</v>
      </c>
      <c r="D80" s="2" t="s">
        <v>5303</v>
      </c>
      <c r="E80" s="2" t="s">
        <v>1620</v>
      </c>
      <c r="F80" s="2" t="s">
        <v>5388</v>
      </c>
      <c r="G80">
        <v>233000</v>
      </c>
      <c r="H80" s="2" t="s">
        <v>54</v>
      </c>
      <c r="I80" s="2" t="s">
        <v>53</v>
      </c>
      <c r="J80" s="2" t="s">
        <v>5305</v>
      </c>
      <c r="K80" s="2" t="s">
        <v>5389</v>
      </c>
    </row>
    <row r="81" spans="1:11" x14ac:dyDescent="0.25">
      <c r="A81" s="2" t="s">
        <v>6370</v>
      </c>
      <c r="B81" s="1">
        <v>46180</v>
      </c>
      <c r="C81" s="2" t="s">
        <v>5302</v>
      </c>
      <c r="D81" s="2" t="s">
        <v>5303</v>
      </c>
      <c r="E81" s="2" t="s">
        <v>1939</v>
      </c>
      <c r="F81" s="2" t="s">
        <v>5390</v>
      </c>
      <c r="G81">
        <v>91000</v>
      </c>
      <c r="H81" s="2" t="s">
        <v>54</v>
      </c>
      <c r="I81" s="2" t="s">
        <v>53</v>
      </c>
      <c r="J81" s="2" t="s">
        <v>5305</v>
      </c>
      <c r="K81" s="2" t="s">
        <v>5391</v>
      </c>
    </row>
    <row r="82" spans="1:11" x14ac:dyDescent="0.25">
      <c r="A82" s="2" t="s">
        <v>6143</v>
      </c>
      <c r="B82" s="1">
        <v>46180</v>
      </c>
      <c r="C82" s="2" t="s">
        <v>5302</v>
      </c>
      <c r="D82" s="2" t="s">
        <v>5303</v>
      </c>
      <c r="E82" s="2" t="s">
        <v>1180</v>
      </c>
      <c r="F82" s="2" t="s">
        <v>5362</v>
      </c>
      <c r="G82">
        <v>96000</v>
      </c>
      <c r="H82" s="2" t="s">
        <v>54</v>
      </c>
      <c r="I82" s="2" t="s">
        <v>53</v>
      </c>
      <c r="J82" s="2" t="s">
        <v>5305</v>
      </c>
      <c r="K82" s="2" t="s">
        <v>5363</v>
      </c>
    </row>
    <row r="83" spans="1:11" x14ac:dyDescent="0.25">
      <c r="A83" s="2" t="s">
        <v>6349</v>
      </c>
      <c r="B83" s="1">
        <v>46180</v>
      </c>
      <c r="C83" s="2" t="s">
        <v>5302</v>
      </c>
      <c r="D83" s="2" t="s">
        <v>5303</v>
      </c>
      <c r="E83" s="2" t="s">
        <v>1876</v>
      </c>
      <c r="F83" s="2" t="s">
        <v>5346</v>
      </c>
      <c r="G83">
        <v>146000</v>
      </c>
      <c r="H83" s="2" t="s">
        <v>54</v>
      </c>
      <c r="I83" s="2" t="s">
        <v>53</v>
      </c>
      <c r="J83" s="2" t="s">
        <v>5305</v>
      </c>
      <c r="K83" s="2" t="s">
        <v>5347</v>
      </c>
    </row>
    <row r="84" spans="1:11" x14ac:dyDescent="0.25">
      <c r="A84" s="2" t="s">
        <v>6363</v>
      </c>
      <c r="B84" s="1">
        <v>46180</v>
      </c>
      <c r="C84" s="2" t="s">
        <v>5302</v>
      </c>
      <c r="D84" s="2" t="s">
        <v>5303</v>
      </c>
      <c r="E84" s="2" t="s">
        <v>1916</v>
      </c>
      <c r="F84" s="2" t="s">
        <v>5398</v>
      </c>
      <c r="G84">
        <v>155000</v>
      </c>
      <c r="H84" s="2" t="s">
        <v>54</v>
      </c>
      <c r="I84" s="2" t="s">
        <v>53</v>
      </c>
      <c r="J84" s="2" t="s">
        <v>5305</v>
      </c>
      <c r="K84" s="2" t="s">
        <v>5399</v>
      </c>
    </row>
    <row r="85" spans="1:11" x14ac:dyDescent="0.25">
      <c r="A85" s="2" t="s">
        <v>6605</v>
      </c>
      <c r="B85" s="1">
        <v>46180</v>
      </c>
      <c r="C85" s="2" t="s">
        <v>5302</v>
      </c>
      <c r="D85" s="2" t="s">
        <v>5303</v>
      </c>
      <c r="E85" s="2" t="s">
        <v>2648</v>
      </c>
      <c r="F85" s="2" t="s">
        <v>5400</v>
      </c>
      <c r="G85">
        <v>117000</v>
      </c>
      <c r="H85" s="2" t="s">
        <v>54</v>
      </c>
      <c r="I85" s="2" t="s">
        <v>53</v>
      </c>
      <c r="J85" s="2" t="s">
        <v>5305</v>
      </c>
      <c r="K85" s="2" t="s">
        <v>5401</v>
      </c>
    </row>
    <row r="86" spans="1:11" x14ac:dyDescent="0.25">
      <c r="A86" s="2" t="s">
        <v>6320</v>
      </c>
      <c r="B86" s="1">
        <v>46180</v>
      </c>
      <c r="C86" s="2" t="s">
        <v>5302</v>
      </c>
      <c r="D86" s="2" t="s">
        <v>5303</v>
      </c>
      <c r="E86" s="2" t="s">
        <v>1779</v>
      </c>
      <c r="F86" s="2" t="s">
        <v>5392</v>
      </c>
      <c r="G86">
        <v>95000</v>
      </c>
      <c r="H86" s="2" t="s">
        <v>54</v>
      </c>
      <c r="I86" s="2" t="s">
        <v>53</v>
      </c>
      <c r="J86" s="2" t="s">
        <v>5305</v>
      </c>
      <c r="K86" s="2" t="s">
        <v>5393</v>
      </c>
    </row>
    <row r="87" spans="1:11" x14ac:dyDescent="0.25">
      <c r="A87" s="2" t="s">
        <v>6519</v>
      </c>
      <c r="B87" s="1">
        <v>46180</v>
      </c>
      <c r="C87" s="2" t="s">
        <v>5302</v>
      </c>
      <c r="D87" s="2" t="s">
        <v>5303</v>
      </c>
      <c r="E87" s="2" t="s">
        <v>2399</v>
      </c>
      <c r="F87" s="2" t="s">
        <v>5394</v>
      </c>
      <c r="G87">
        <v>103000</v>
      </c>
      <c r="H87" s="2" t="s">
        <v>54</v>
      </c>
      <c r="I87" s="2" t="s">
        <v>53</v>
      </c>
      <c r="J87" s="2" t="s">
        <v>5305</v>
      </c>
      <c r="K87" s="2" t="s">
        <v>5395</v>
      </c>
    </row>
    <row r="88" spans="1:11" x14ac:dyDescent="0.25">
      <c r="A88" s="2" t="s">
        <v>6098</v>
      </c>
      <c r="B88" s="1">
        <v>46180</v>
      </c>
      <c r="C88" s="2" t="s">
        <v>5302</v>
      </c>
      <c r="D88" s="2" t="s">
        <v>5303</v>
      </c>
      <c r="E88" s="2" t="s">
        <v>1024</v>
      </c>
      <c r="F88" s="2" t="s">
        <v>5368</v>
      </c>
      <c r="G88">
        <v>111000</v>
      </c>
      <c r="H88" s="2" t="s">
        <v>54</v>
      </c>
      <c r="I88" s="2" t="s">
        <v>53</v>
      </c>
      <c r="J88" s="2" t="s">
        <v>5305</v>
      </c>
      <c r="K88" s="2" t="s">
        <v>5369</v>
      </c>
    </row>
    <row r="89" spans="1:11" x14ac:dyDescent="0.25">
      <c r="A89" s="2" t="s">
        <v>6568</v>
      </c>
      <c r="B89" s="1">
        <v>46180</v>
      </c>
      <c r="C89" s="2" t="s">
        <v>5302</v>
      </c>
      <c r="D89" s="2" t="s">
        <v>5303</v>
      </c>
      <c r="E89" s="2" t="s">
        <v>2541</v>
      </c>
      <c r="F89" s="2" t="s">
        <v>5372</v>
      </c>
      <c r="G89">
        <v>112000</v>
      </c>
      <c r="H89" s="2" t="s">
        <v>54</v>
      </c>
      <c r="I89" s="2" t="s">
        <v>53</v>
      </c>
      <c r="J89" s="2" t="s">
        <v>5305</v>
      </c>
      <c r="K89" s="2" t="s">
        <v>5373</v>
      </c>
    </row>
    <row r="90" spans="1:11" x14ac:dyDescent="0.25">
      <c r="A90" s="2" t="s">
        <v>6069</v>
      </c>
      <c r="B90" s="1">
        <v>46180</v>
      </c>
      <c r="C90" s="2" t="s">
        <v>5302</v>
      </c>
      <c r="D90" s="2" t="s">
        <v>5303</v>
      </c>
      <c r="E90" s="2" t="s">
        <v>919</v>
      </c>
      <c r="F90" s="2" t="s">
        <v>5364</v>
      </c>
      <c r="G90">
        <v>138000</v>
      </c>
      <c r="H90" s="2" t="s">
        <v>54</v>
      </c>
      <c r="I90" s="2" t="s">
        <v>53</v>
      </c>
      <c r="J90" s="2" t="s">
        <v>5305</v>
      </c>
      <c r="K90" s="2" t="s">
        <v>5365</v>
      </c>
    </row>
    <row r="91" spans="1:11" x14ac:dyDescent="0.25">
      <c r="A91" s="2" t="s">
        <v>6700</v>
      </c>
      <c r="B91" s="1">
        <v>46180</v>
      </c>
      <c r="C91" s="2" t="s">
        <v>5302</v>
      </c>
      <c r="D91" s="2" t="s">
        <v>5303</v>
      </c>
      <c r="E91" s="2" t="s">
        <v>2920</v>
      </c>
      <c r="F91" s="2" t="s">
        <v>5366</v>
      </c>
      <c r="G91">
        <v>97000</v>
      </c>
      <c r="H91" s="2" t="s">
        <v>54</v>
      </c>
      <c r="I91" s="2" t="s">
        <v>53</v>
      </c>
      <c r="J91" s="2" t="s">
        <v>5305</v>
      </c>
      <c r="K91" s="2" t="s">
        <v>5367</v>
      </c>
    </row>
    <row r="92" spans="1:11" x14ac:dyDescent="0.25">
      <c r="A92" s="2" t="s">
        <v>5939</v>
      </c>
      <c r="B92" s="1">
        <v>46180</v>
      </c>
      <c r="C92" s="2" t="s">
        <v>5302</v>
      </c>
      <c r="D92" s="2" t="s">
        <v>5303</v>
      </c>
      <c r="E92" s="2" t="s">
        <v>409</v>
      </c>
      <c r="F92" s="2" t="s">
        <v>5383</v>
      </c>
      <c r="G92">
        <v>182000</v>
      </c>
      <c r="H92" s="2" t="s">
        <v>54</v>
      </c>
      <c r="I92" s="2" t="s">
        <v>53</v>
      </c>
      <c r="J92" s="2" t="s">
        <v>5305</v>
      </c>
      <c r="K92" s="2" t="s">
        <v>5384</v>
      </c>
    </row>
    <row r="93" spans="1:11" x14ac:dyDescent="0.25">
      <c r="A93" s="2" t="s">
        <v>6534</v>
      </c>
      <c r="B93" s="1">
        <v>46180</v>
      </c>
      <c r="C93" s="2" t="s">
        <v>5302</v>
      </c>
      <c r="D93" s="2" t="s">
        <v>5303</v>
      </c>
      <c r="E93" s="2" t="s">
        <v>2444</v>
      </c>
      <c r="F93" s="2" t="s">
        <v>5385</v>
      </c>
      <c r="G93">
        <v>250000</v>
      </c>
      <c r="H93" s="2" t="s">
        <v>54</v>
      </c>
      <c r="I93" s="2" t="s">
        <v>53</v>
      </c>
      <c r="J93" s="2" t="s">
        <v>5305</v>
      </c>
      <c r="K93" s="2" t="s">
        <v>5385</v>
      </c>
    </row>
    <row r="94" spans="1:11" x14ac:dyDescent="0.25">
      <c r="A94" s="2" t="s">
        <v>6613</v>
      </c>
      <c r="B94" s="1">
        <v>46180</v>
      </c>
      <c r="C94" s="2" t="s">
        <v>5302</v>
      </c>
      <c r="D94" s="2" t="s">
        <v>5303</v>
      </c>
      <c r="E94" s="2" t="s">
        <v>2669</v>
      </c>
      <c r="F94" s="2" t="s">
        <v>5376</v>
      </c>
      <c r="G94">
        <v>107000</v>
      </c>
      <c r="H94" s="2" t="s">
        <v>54</v>
      </c>
      <c r="I94" s="2" t="s">
        <v>53</v>
      </c>
      <c r="J94" s="2" t="s">
        <v>5305</v>
      </c>
      <c r="K94" s="2" t="s">
        <v>5377</v>
      </c>
    </row>
    <row r="95" spans="1:11" x14ac:dyDescent="0.25">
      <c r="A95" s="2" t="s">
        <v>6407</v>
      </c>
      <c r="B95" s="1">
        <v>46180</v>
      </c>
      <c r="C95" s="2" t="s">
        <v>5302</v>
      </c>
      <c r="D95" s="2" t="s">
        <v>5303</v>
      </c>
      <c r="E95" s="2" t="s">
        <v>2055</v>
      </c>
      <c r="F95" s="2" t="s">
        <v>5348</v>
      </c>
      <c r="G95">
        <v>193640</v>
      </c>
      <c r="H95" s="2" t="s">
        <v>54</v>
      </c>
      <c r="I95" s="2" t="s">
        <v>53</v>
      </c>
      <c r="J95" s="2" t="s">
        <v>5305</v>
      </c>
      <c r="K95" s="2" t="s">
        <v>5349</v>
      </c>
    </row>
    <row r="96" spans="1:11" x14ac:dyDescent="0.25">
      <c r="A96" s="2" t="s">
        <v>6203</v>
      </c>
      <c r="B96" s="1">
        <v>46180</v>
      </c>
      <c r="C96" s="2" t="s">
        <v>5302</v>
      </c>
      <c r="D96" s="2" t="s">
        <v>5303</v>
      </c>
      <c r="E96" s="2" t="s">
        <v>1389</v>
      </c>
      <c r="F96" s="2" t="s">
        <v>5440</v>
      </c>
      <c r="G96">
        <v>162000</v>
      </c>
      <c r="H96" s="2" t="s">
        <v>54</v>
      </c>
      <c r="I96" s="2" t="s">
        <v>53</v>
      </c>
      <c r="J96" s="2" t="s">
        <v>5305</v>
      </c>
      <c r="K96" s="2" t="s">
        <v>5441</v>
      </c>
    </row>
    <row r="97" spans="1:11" x14ac:dyDescent="0.25">
      <c r="A97" s="2" t="s">
        <v>6597</v>
      </c>
      <c r="B97" s="1">
        <v>46180</v>
      </c>
      <c r="C97" s="2" t="s">
        <v>5302</v>
      </c>
      <c r="D97" s="2" t="s">
        <v>5303</v>
      </c>
      <c r="E97" s="2" t="s">
        <v>2625</v>
      </c>
      <c r="F97" s="2" t="s">
        <v>5438</v>
      </c>
      <c r="G97">
        <v>154000</v>
      </c>
      <c r="H97" s="2" t="s">
        <v>54</v>
      </c>
      <c r="I97" s="2" t="s">
        <v>53</v>
      </c>
      <c r="J97" s="2" t="s">
        <v>5305</v>
      </c>
      <c r="K97" s="2" t="s">
        <v>5439</v>
      </c>
    </row>
    <row r="98" spans="1:11" x14ac:dyDescent="0.25">
      <c r="A98" s="2" t="s">
        <v>6006</v>
      </c>
      <c r="B98" s="1">
        <v>46180</v>
      </c>
      <c r="C98" s="2" t="s">
        <v>5302</v>
      </c>
      <c r="D98" s="2" t="s">
        <v>5303</v>
      </c>
      <c r="E98" s="2" t="s">
        <v>687</v>
      </c>
      <c r="F98" s="2" t="s">
        <v>5447</v>
      </c>
      <c r="G98">
        <v>100000</v>
      </c>
      <c r="H98" s="2" t="s">
        <v>54</v>
      </c>
      <c r="I98" s="2" t="s">
        <v>53</v>
      </c>
      <c r="J98" s="2" t="s">
        <v>5305</v>
      </c>
      <c r="K98" s="2" t="s">
        <v>5448</v>
      </c>
    </row>
    <row r="99" spans="1:11" x14ac:dyDescent="0.25">
      <c r="A99" s="2" t="s">
        <v>6575</v>
      </c>
      <c r="B99" s="1">
        <v>46180</v>
      </c>
      <c r="C99" s="2" t="s">
        <v>5302</v>
      </c>
      <c r="D99" s="2" t="s">
        <v>5303</v>
      </c>
      <c r="E99" s="2" t="s">
        <v>2562</v>
      </c>
      <c r="F99" s="2" t="s">
        <v>5444</v>
      </c>
      <c r="G99">
        <v>122430</v>
      </c>
      <c r="H99" s="2" t="s">
        <v>54</v>
      </c>
      <c r="I99" s="2" t="s">
        <v>53</v>
      </c>
      <c r="J99" s="2" t="s">
        <v>5305</v>
      </c>
      <c r="K99" s="2" t="s">
        <v>5445</v>
      </c>
    </row>
    <row r="100" spans="1:11" x14ac:dyDescent="0.25">
      <c r="A100" s="2" t="s">
        <v>6667</v>
      </c>
      <c r="B100" s="1">
        <v>46180</v>
      </c>
      <c r="C100" s="2" t="s">
        <v>5302</v>
      </c>
      <c r="D100" s="2" t="s">
        <v>5303</v>
      </c>
      <c r="E100" s="2" t="s">
        <v>2821</v>
      </c>
      <c r="F100" s="2" t="s">
        <v>5431</v>
      </c>
      <c r="G100">
        <v>60000</v>
      </c>
      <c r="H100" s="2" t="s">
        <v>54</v>
      </c>
      <c r="I100" s="2" t="s">
        <v>53</v>
      </c>
      <c r="J100" s="2" t="s">
        <v>5305</v>
      </c>
      <c r="K100" s="2" t="s">
        <v>5432</v>
      </c>
    </row>
    <row r="101" spans="1:11" x14ac:dyDescent="0.25">
      <c r="A101" s="2" t="s">
        <v>6122</v>
      </c>
      <c r="B101" s="1">
        <v>46180</v>
      </c>
      <c r="C101" s="2" t="s">
        <v>5302</v>
      </c>
      <c r="D101" s="2" t="s">
        <v>5303</v>
      </c>
      <c r="E101" s="2" t="s">
        <v>1104</v>
      </c>
      <c r="F101" s="2" t="s">
        <v>5429</v>
      </c>
      <c r="G101">
        <v>94000</v>
      </c>
      <c r="H101" s="2" t="s">
        <v>54</v>
      </c>
      <c r="I101" s="2" t="s">
        <v>53</v>
      </c>
      <c r="J101" s="2" t="s">
        <v>5305</v>
      </c>
      <c r="K101" s="2" t="s">
        <v>5430</v>
      </c>
    </row>
    <row r="102" spans="1:11" x14ac:dyDescent="0.25">
      <c r="A102" s="2" t="s">
        <v>6738</v>
      </c>
      <c r="B102" s="1">
        <v>46180</v>
      </c>
      <c r="C102" s="2" t="s">
        <v>5302</v>
      </c>
      <c r="D102" s="2" t="s">
        <v>5303</v>
      </c>
      <c r="E102" s="2" t="s">
        <v>3035</v>
      </c>
      <c r="F102" s="2" t="s">
        <v>5436</v>
      </c>
      <c r="G102">
        <v>94900</v>
      </c>
      <c r="H102" s="2" t="s">
        <v>54</v>
      </c>
      <c r="I102" s="2" t="s">
        <v>53</v>
      </c>
      <c r="J102" s="2" t="s">
        <v>5305</v>
      </c>
      <c r="K102" s="2" t="s">
        <v>5437</v>
      </c>
    </row>
    <row r="103" spans="1:11" x14ac:dyDescent="0.25">
      <c r="A103" s="2" t="s">
        <v>6355</v>
      </c>
      <c r="B103" s="1">
        <v>46180</v>
      </c>
      <c r="C103" s="2" t="s">
        <v>5302</v>
      </c>
      <c r="D103" s="2" t="s">
        <v>5303</v>
      </c>
      <c r="E103" s="2" t="s">
        <v>1894</v>
      </c>
      <c r="F103" s="2" t="s">
        <v>5433</v>
      </c>
      <c r="G103">
        <v>64000</v>
      </c>
      <c r="H103" s="2" t="s">
        <v>54</v>
      </c>
      <c r="I103" s="2" t="s">
        <v>53</v>
      </c>
      <c r="J103" s="2" t="s">
        <v>5305</v>
      </c>
      <c r="K103" s="2" t="s">
        <v>5434</v>
      </c>
    </row>
    <row r="104" spans="1:11" x14ac:dyDescent="0.25">
      <c r="A104" s="2" t="s">
        <v>6676</v>
      </c>
      <c r="B104" s="1">
        <v>46180</v>
      </c>
      <c r="C104" s="2" t="s">
        <v>5302</v>
      </c>
      <c r="D104" s="2" t="s">
        <v>5303</v>
      </c>
      <c r="E104" s="2" t="s">
        <v>2847</v>
      </c>
      <c r="F104" s="2" t="s">
        <v>5449</v>
      </c>
      <c r="G104">
        <v>124000</v>
      </c>
      <c r="H104" s="2" t="s">
        <v>54</v>
      </c>
      <c r="I104" s="2" t="s">
        <v>53</v>
      </c>
      <c r="J104" s="2" t="s">
        <v>5305</v>
      </c>
      <c r="K104" s="2" t="s">
        <v>5450</v>
      </c>
    </row>
    <row r="105" spans="1:11" x14ac:dyDescent="0.25">
      <c r="A105" s="2" t="s">
        <v>6091</v>
      </c>
      <c r="B105" s="1">
        <v>46180</v>
      </c>
      <c r="C105" s="2" t="s">
        <v>5302</v>
      </c>
      <c r="D105" s="2" t="s">
        <v>5303</v>
      </c>
      <c r="E105" s="2" t="s">
        <v>997</v>
      </c>
      <c r="F105" s="2" t="s">
        <v>5335</v>
      </c>
      <c r="G105">
        <v>153000</v>
      </c>
      <c r="H105" s="2" t="s">
        <v>54</v>
      </c>
      <c r="I105" s="2" t="s">
        <v>53</v>
      </c>
      <c r="J105" s="2" t="s">
        <v>5305</v>
      </c>
      <c r="K105" s="2" t="s">
        <v>5335</v>
      </c>
    </row>
    <row r="106" spans="1:11" x14ac:dyDescent="0.25">
      <c r="A106" s="2" t="s">
        <v>6541</v>
      </c>
      <c r="B106" s="1">
        <v>46180</v>
      </c>
      <c r="C106" s="2" t="s">
        <v>5302</v>
      </c>
      <c r="D106" s="2" t="s">
        <v>5303</v>
      </c>
      <c r="E106" s="2" t="s">
        <v>2463</v>
      </c>
      <c r="F106" s="2" t="s">
        <v>5335</v>
      </c>
      <c r="G106">
        <v>145000</v>
      </c>
      <c r="H106" s="2" t="s">
        <v>54</v>
      </c>
      <c r="I106" s="2" t="s">
        <v>53</v>
      </c>
      <c r="J106" s="2" t="s">
        <v>5305</v>
      </c>
      <c r="K106" s="2" t="s">
        <v>5335</v>
      </c>
    </row>
    <row r="107" spans="1:11" x14ac:dyDescent="0.25">
      <c r="A107" s="2" t="s">
        <v>6346</v>
      </c>
      <c r="B107" s="1">
        <v>46180</v>
      </c>
      <c r="C107" s="2" t="s">
        <v>5302</v>
      </c>
      <c r="D107" s="2" t="s">
        <v>5303</v>
      </c>
      <c r="E107" s="2" t="s">
        <v>1866</v>
      </c>
      <c r="F107" s="2" t="s">
        <v>5402</v>
      </c>
      <c r="G107">
        <v>120000</v>
      </c>
      <c r="H107" s="2" t="s">
        <v>54</v>
      </c>
      <c r="I107" s="2" t="s">
        <v>53</v>
      </c>
      <c r="J107" s="2" t="s">
        <v>5305</v>
      </c>
      <c r="K107" s="2" t="s">
        <v>5403</v>
      </c>
    </row>
    <row r="108" spans="1:11" x14ac:dyDescent="0.25">
      <c r="A108" s="2" t="s">
        <v>6470</v>
      </c>
      <c r="B108" s="1">
        <v>46180</v>
      </c>
      <c r="C108" s="2" t="s">
        <v>5302</v>
      </c>
      <c r="D108" s="2" t="s">
        <v>5303</v>
      </c>
      <c r="E108" s="2" t="s">
        <v>2256</v>
      </c>
      <c r="F108" s="2" t="s">
        <v>5331</v>
      </c>
      <c r="G108">
        <v>106000</v>
      </c>
      <c r="H108" s="2" t="s">
        <v>54</v>
      </c>
      <c r="I108" s="2" t="s">
        <v>53</v>
      </c>
      <c r="J108" s="2" t="s">
        <v>5305</v>
      </c>
      <c r="K108" s="2" t="s">
        <v>5332</v>
      </c>
    </row>
    <row r="109" spans="1:11" x14ac:dyDescent="0.25">
      <c r="A109" s="2" t="s">
        <v>5967</v>
      </c>
      <c r="B109" s="1">
        <v>46180</v>
      </c>
      <c r="C109" s="2" t="s">
        <v>5302</v>
      </c>
      <c r="D109" s="2" t="s">
        <v>5303</v>
      </c>
      <c r="E109" s="2" t="s">
        <v>526</v>
      </c>
      <c r="F109" s="2" t="s">
        <v>5428</v>
      </c>
      <c r="G109">
        <v>183000</v>
      </c>
      <c r="H109" s="2" t="s">
        <v>54</v>
      </c>
      <c r="I109" s="2" t="s">
        <v>53</v>
      </c>
      <c r="J109" s="2" t="s">
        <v>5305</v>
      </c>
      <c r="K109" s="2" t="s">
        <v>5428</v>
      </c>
    </row>
    <row r="110" spans="1:11" x14ac:dyDescent="0.25">
      <c r="A110" s="2" t="s">
        <v>5879</v>
      </c>
      <c r="B110" s="1">
        <v>46180</v>
      </c>
      <c r="C110" s="2" t="s">
        <v>5302</v>
      </c>
      <c r="D110" s="2" t="s">
        <v>5303</v>
      </c>
      <c r="E110" s="2" t="s">
        <v>131</v>
      </c>
      <c r="F110" s="2" t="s">
        <v>5338</v>
      </c>
      <c r="G110">
        <v>100000</v>
      </c>
      <c r="H110" s="2" t="s">
        <v>54</v>
      </c>
      <c r="I110" s="2" t="s">
        <v>53</v>
      </c>
      <c r="J110" s="2" t="s">
        <v>5305</v>
      </c>
      <c r="K110" s="2" t="s">
        <v>5339</v>
      </c>
    </row>
    <row r="111" spans="1:11" x14ac:dyDescent="0.25">
      <c r="A111" s="2" t="s">
        <v>6504</v>
      </c>
      <c r="B111" s="1">
        <v>46180</v>
      </c>
      <c r="C111" s="2" t="s">
        <v>5302</v>
      </c>
      <c r="D111" s="2" t="s">
        <v>5303</v>
      </c>
      <c r="E111" s="2" t="s">
        <v>2356</v>
      </c>
      <c r="F111" s="2" t="s">
        <v>5323</v>
      </c>
      <c r="G111">
        <v>114000</v>
      </c>
      <c r="H111" s="2" t="s">
        <v>54</v>
      </c>
      <c r="I111" s="2" t="s">
        <v>53</v>
      </c>
      <c r="J111" s="2" t="s">
        <v>5305</v>
      </c>
      <c r="K111" s="2" t="s">
        <v>5324</v>
      </c>
    </row>
    <row r="112" spans="1:11" x14ac:dyDescent="0.25">
      <c r="A112" s="2" t="s">
        <v>6637</v>
      </c>
      <c r="B112" s="1">
        <v>46181</v>
      </c>
      <c r="C112" s="2" t="s">
        <v>5302</v>
      </c>
      <c r="D112" s="2" t="s">
        <v>5303</v>
      </c>
      <c r="E112" s="2" t="s">
        <v>2738</v>
      </c>
      <c r="F112" s="2" t="s">
        <v>5720</v>
      </c>
      <c r="G112">
        <v>202000</v>
      </c>
      <c r="H112" s="2" t="s">
        <v>54</v>
      </c>
      <c r="I112" s="2" t="s">
        <v>53</v>
      </c>
      <c r="J112" s="2" t="s">
        <v>5305</v>
      </c>
      <c r="K112" s="2" t="s">
        <v>5720</v>
      </c>
    </row>
    <row r="113" spans="1:11" x14ac:dyDescent="0.25">
      <c r="A113" s="2" t="s">
        <v>5912</v>
      </c>
      <c r="B113" s="1">
        <v>46181</v>
      </c>
      <c r="C113" s="2" t="s">
        <v>5302</v>
      </c>
      <c r="D113" s="2" t="s">
        <v>5303</v>
      </c>
      <c r="E113" s="2" t="s">
        <v>293</v>
      </c>
      <c r="F113" s="2" t="s">
        <v>5366</v>
      </c>
      <c r="G113">
        <v>109000</v>
      </c>
      <c r="H113" s="2" t="s">
        <v>54</v>
      </c>
      <c r="I113" s="2" t="s">
        <v>53</v>
      </c>
      <c r="J113" s="2" t="s">
        <v>5305</v>
      </c>
      <c r="K113" s="2" t="s">
        <v>5721</v>
      </c>
    </row>
    <row r="114" spans="1:11" x14ac:dyDescent="0.25">
      <c r="A114" s="2" t="s">
        <v>6180</v>
      </c>
      <c r="B114" s="1">
        <v>46181</v>
      </c>
      <c r="C114" s="2" t="s">
        <v>5302</v>
      </c>
      <c r="D114" s="2" t="s">
        <v>5303</v>
      </c>
      <c r="E114" s="2" t="s">
        <v>1304</v>
      </c>
      <c r="F114" s="2" t="s">
        <v>5716</v>
      </c>
      <c r="G114">
        <v>128000</v>
      </c>
      <c r="H114" s="2" t="s">
        <v>54</v>
      </c>
      <c r="I114" s="2" t="s">
        <v>53</v>
      </c>
      <c r="J114" s="2" t="s">
        <v>5305</v>
      </c>
      <c r="K114" s="2" t="s">
        <v>5717</v>
      </c>
    </row>
    <row r="115" spans="1:11" x14ac:dyDescent="0.25">
      <c r="A115" s="2" t="s">
        <v>6001</v>
      </c>
      <c r="B115" s="1">
        <v>46181</v>
      </c>
      <c r="C115" s="2" t="s">
        <v>5302</v>
      </c>
      <c r="D115" s="2" t="s">
        <v>5303</v>
      </c>
      <c r="E115" s="2" t="s">
        <v>668</v>
      </c>
      <c r="F115" s="2" t="s">
        <v>5713</v>
      </c>
      <c r="G115">
        <v>171560</v>
      </c>
      <c r="H115" s="2" t="s">
        <v>54</v>
      </c>
      <c r="I115" s="2" t="s">
        <v>53</v>
      </c>
      <c r="J115" s="2" t="s">
        <v>5305</v>
      </c>
      <c r="K115" s="2" t="s">
        <v>5714</v>
      </c>
    </row>
    <row r="116" spans="1:11" x14ac:dyDescent="0.25">
      <c r="A116" s="2" t="s">
        <v>6431</v>
      </c>
      <c r="B116" s="1">
        <v>46181</v>
      </c>
      <c r="C116" s="2" t="s">
        <v>5302</v>
      </c>
      <c r="D116" s="2" t="s">
        <v>5303</v>
      </c>
      <c r="E116" s="2" t="s">
        <v>2134</v>
      </c>
      <c r="F116" s="2" t="s">
        <v>5715</v>
      </c>
      <c r="G116">
        <v>175000</v>
      </c>
      <c r="H116" s="2" t="s">
        <v>54</v>
      </c>
      <c r="I116" s="2" t="s">
        <v>53</v>
      </c>
      <c r="J116" s="2" t="s">
        <v>5305</v>
      </c>
      <c r="K116" s="2" t="s">
        <v>5715</v>
      </c>
    </row>
    <row r="117" spans="1:11" x14ac:dyDescent="0.25">
      <c r="A117" s="2" t="s">
        <v>6585</v>
      </c>
      <c r="B117" s="1">
        <v>46181</v>
      </c>
      <c r="C117" s="2" t="s">
        <v>5302</v>
      </c>
      <c r="D117" s="2" t="s">
        <v>5303</v>
      </c>
      <c r="E117" s="2" t="s">
        <v>2592</v>
      </c>
      <c r="F117" s="2" t="s">
        <v>5724</v>
      </c>
      <c r="G117">
        <v>172000</v>
      </c>
      <c r="H117" s="2" t="s">
        <v>54</v>
      </c>
      <c r="I117" s="2" t="s">
        <v>53</v>
      </c>
      <c r="J117" s="2" t="s">
        <v>5305</v>
      </c>
      <c r="K117" s="2" t="s">
        <v>5725</v>
      </c>
    </row>
    <row r="118" spans="1:11" x14ac:dyDescent="0.25">
      <c r="A118" s="2" t="s">
        <v>6420</v>
      </c>
      <c r="B118" s="1">
        <v>46181</v>
      </c>
      <c r="C118" s="2" t="s">
        <v>5302</v>
      </c>
      <c r="D118" s="2" t="s">
        <v>5303</v>
      </c>
      <c r="E118" s="2" t="s">
        <v>2099</v>
      </c>
      <c r="F118" s="2" t="s">
        <v>5743</v>
      </c>
      <c r="G118">
        <v>156000</v>
      </c>
      <c r="H118" s="2" t="s">
        <v>54</v>
      </c>
      <c r="I118" s="2" t="s">
        <v>53</v>
      </c>
      <c r="J118" s="2" t="s">
        <v>5305</v>
      </c>
      <c r="K118" s="2" t="s">
        <v>5744</v>
      </c>
    </row>
    <row r="119" spans="1:11" x14ac:dyDescent="0.25">
      <c r="A119" s="2" t="s">
        <v>6348</v>
      </c>
      <c r="B119" s="1">
        <v>46181</v>
      </c>
      <c r="C119" s="2" t="s">
        <v>5302</v>
      </c>
      <c r="D119" s="2" t="s">
        <v>5303</v>
      </c>
      <c r="E119" s="2" t="s">
        <v>1872</v>
      </c>
      <c r="F119" s="2" t="s">
        <v>5748</v>
      </c>
      <c r="G119">
        <v>188000</v>
      </c>
      <c r="H119" s="2" t="s">
        <v>54</v>
      </c>
      <c r="I119" s="2" t="s">
        <v>53</v>
      </c>
      <c r="J119" s="2" t="s">
        <v>5305</v>
      </c>
      <c r="K119" s="2" t="s">
        <v>5749</v>
      </c>
    </row>
    <row r="120" spans="1:11" x14ac:dyDescent="0.25">
      <c r="A120" s="2" t="s">
        <v>6697</v>
      </c>
      <c r="B120" s="1">
        <v>46181</v>
      </c>
      <c r="C120" s="2" t="s">
        <v>5302</v>
      </c>
      <c r="D120" s="2" t="s">
        <v>5303</v>
      </c>
      <c r="E120" s="2" t="s">
        <v>2910</v>
      </c>
      <c r="F120" s="2" t="s">
        <v>5750</v>
      </c>
      <c r="G120">
        <v>122900</v>
      </c>
      <c r="H120" s="2" t="s">
        <v>54</v>
      </c>
      <c r="I120" s="2" t="s">
        <v>53</v>
      </c>
      <c r="J120" s="2" t="s">
        <v>5305</v>
      </c>
      <c r="K120" s="2" t="s">
        <v>5750</v>
      </c>
    </row>
    <row r="121" spans="1:11" x14ac:dyDescent="0.25">
      <c r="A121" s="2" t="s">
        <v>6553</v>
      </c>
      <c r="B121" s="1">
        <v>46181</v>
      </c>
      <c r="C121" s="2" t="s">
        <v>5302</v>
      </c>
      <c r="D121" s="2" t="s">
        <v>5303</v>
      </c>
      <c r="E121" s="2" t="s">
        <v>2494</v>
      </c>
      <c r="F121" s="2" t="s">
        <v>5728</v>
      </c>
      <c r="G121">
        <v>100000</v>
      </c>
      <c r="H121" s="2" t="s">
        <v>54</v>
      </c>
      <c r="I121" s="2" t="s">
        <v>53</v>
      </c>
      <c r="J121" s="2" t="s">
        <v>5305</v>
      </c>
      <c r="K121" s="2" t="s">
        <v>5729</v>
      </c>
    </row>
    <row r="122" spans="1:11" x14ac:dyDescent="0.25">
      <c r="A122" s="2" t="s">
        <v>6641</v>
      </c>
      <c r="B122" s="1">
        <v>46181</v>
      </c>
      <c r="C122" s="2" t="s">
        <v>5302</v>
      </c>
      <c r="D122" s="2" t="s">
        <v>5303</v>
      </c>
      <c r="E122" s="2" t="s">
        <v>2750</v>
      </c>
      <c r="F122" s="2" t="s">
        <v>5730</v>
      </c>
      <c r="G122">
        <v>158000</v>
      </c>
      <c r="H122" s="2" t="s">
        <v>54</v>
      </c>
      <c r="I122" s="2" t="s">
        <v>53</v>
      </c>
      <c r="J122" s="2" t="s">
        <v>5305</v>
      </c>
      <c r="K122" s="2" t="s">
        <v>5731</v>
      </c>
    </row>
    <row r="123" spans="1:11" x14ac:dyDescent="0.25">
      <c r="A123" s="2" t="s">
        <v>6561</v>
      </c>
      <c r="B123" s="1">
        <v>46181</v>
      </c>
      <c r="C123" s="2" t="s">
        <v>5302</v>
      </c>
      <c r="D123" s="2" t="s">
        <v>5303</v>
      </c>
      <c r="E123" s="2" t="s">
        <v>2520</v>
      </c>
      <c r="F123" s="2" t="s">
        <v>5741</v>
      </c>
      <c r="G123">
        <v>160000</v>
      </c>
      <c r="H123" s="2" t="s">
        <v>54</v>
      </c>
      <c r="I123" s="2" t="s">
        <v>53</v>
      </c>
      <c r="J123" s="2" t="s">
        <v>5305</v>
      </c>
      <c r="K123" s="2" t="s">
        <v>5742</v>
      </c>
    </row>
    <row r="124" spans="1:11" x14ac:dyDescent="0.25">
      <c r="A124" s="2" t="s">
        <v>6343</v>
      </c>
      <c r="B124" s="1">
        <v>46181</v>
      </c>
      <c r="C124" s="2" t="s">
        <v>5302</v>
      </c>
      <c r="D124" s="2" t="s">
        <v>5303</v>
      </c>
      <c r="E124" s="2" t="s">
        <v>1858</v>
      </c>
      <c r="F124" s="2" t="s">
        <v>5691</v>
      </c>
      <c r="G124">
        <v>129000</v>
      </c>
      <c r="H124" s="2" t="s">
        <v>54</v>
      </c>
      <c r="I124" s="2" t="s">
        <v>53</v>
      </c>
      <c r="J124" s="2" t="s">
        <v>5305</v>
      </c>
      <c r="K124" s="2" t="s">
        <v>5691</v>
      </c>
    </row>
    <row r="125" spans="1:11" x14ac:dyDescent="0.25">
      <c r="A125" s="2" t="s">
        <v>6023</v>
      </c>
      <c r="B125" s="1">
        <v>46181</v>
      </c>
      <c r="C125" s="2" t="s">
        <v>5302</v>
      </c>
      <c r="D125" s="2" t="s">
        <v>5303</v>
      </c>
      <c r="E125" s="2" t="s">
        <v>748</v>
      </c>
      <c r="F125" s="2" t="s">
        <v>5692</v>
      </c>
      <c r="G125">
        <v>179900</v>
      </c>
      <c r="H125" s="2" t="s">
        <v>54</v>
      </c>
      <c r="I125" s="2" t="s">
        <v>53</v>
      </c>
      <c r="J125" s="2" t="s">
        <v>5305</v>
      </c>
      <c r="K125" s="2" t="s">
        <v>5693</v>
      </c>
    </row>
    <row r="126" spans="1:11" x14ac:dyDescent="0.25">
      <c r="A126" s="2" t="s">
        <v>6274</v>
      </c>
      <c r="B126" s="1">
        <v>46181</v>
      </c>
      <c r="C126" s="2" t="s">
        <v>5302</v>
      </c>
      <c r="D126" s="2" t="s">
        <v>5303</v>
      </c>
      <c r="E126" s="2" t="s">
        <v>1625</v>
      </c>
      <c r="F126" s="2" t="s">
        <v>5567</v>
      </c>
      <c r="G126">
        <v>145000</v>
      </c>
      <c r="H126" s="2" t="s">
        <v>54</v>
      </c>
      <c r="I126" s="2" t="s">
        <v>53</v>
      </c>
      <c r="J126" s="2" t="s">
        <v>5305</v>
      </c>
      <c r="K126" s="2" t="s">
        <v>5568</v>
      </c>
    </row>
    <row r="127" spans="1:11" x14ac:dyDescent="0.25">
      <c r="A127" s="2" t="s">
        <v>6179</v>
      </c>
      <c r="B127" s="1">
        <v>46181</v>
      </c>
      <c r="C127" s="2" t="s">
        <v>5302</v>
      </c>
      <c r="D127" s="2" t="s">
        <v>5303</v>
      </c>
      <c r="E127" s="2" t="s">
        <v>1302</v>
      </c>
      <c r="F127" s="2" t="s">
        <v>5790</v>
      </c>
      <c r="G127">
        <v>106000</v>
      </c>
      <c r="H127" s="2" t="s">
        <v>54</v>
      </c>
      <c r="I127" s="2" t="s">
        <v>53</v>
      </c>
      <c r="J127" s="2" t="s">
        <v>5305</v>
      </c>
      <c r="K127" s="2" t="s">
        <v>5791</v>
      </c>
    </row>
    <row r="128" spans="1:11" x14ac:dyDescent="0.25">
      <c r="A128" s="2" t="s">
        <v>5903</v>
      </c>
      <c r="B128" s="1">
        <v>46181</v>
      </c>
      <c r="C128" s="2" t="s">
        <v>5302</v>
      </c>
      <c r="D128" s="2" t="s">
        <v>5303</v>
      </c>
      <c r="E128" s="2" t="s">
        <v>257</v>
      </c>
      <c r="F128" s="2" t="s">
        <v>5859</v>
      </c>
      <c r="G128">
        <v>88000</v>
      </c>
      <c r="H128" s="2" t="s">
        <v>54</v>
      </c>
      <c r="I128" s="2" t="s">
        <v>53</v>
      </c>
      <c r="J128" s="2" t="s">
        <v>5305</v>
      </c>
      <c r="K128" s="2" t="s">
        <v>5860</v>
      </c>
    </row>
    <row r="129" spans="1:11" x14ac:dyDescent="0.25">
      <c r="A129" s="2" t="s">
        <v>6283</v>
      </c>
      <c r="B129" s="1">
        <v>46181</v>
      </c>
      <c r="C129" s="2" t="s">
        <v>5302</v>
      </c>
      <c r="D129" s="2" t="s">
        <v>5303</v>
      </c>
      <c r="E129" s="2" t="s">
        <v>1659</v>
      </c>
      <c r="F129" s="2" t="s">
        <v>5598</v>
      </c>
      <c r="G129">
        <v>102000</v>
      </c>
      <c r="H129" s="2" t="s">
        <v>54</v>
      </c>
      <c r="I129" s="2" t="s">
        <v>53</v>
      </c>
      <c r="J129" s="2" t="s">
        <v>5305</v>
      </c>
      <c r="K129" s="2" t="s">
        <v>5599</v>
      </c>
    </row>
    <row r="130" spans="1:11" x14ac:dyDescent="0.25">
      <c r="A130" s="2" t="s">
        <v>6127</v>
      </c>
      <c r="B130" s="1">
        <v>46181</v>
      </c>
      <c r="C130" s="2" t="s">
        <v>5302</v>
      </c>
      <c r="D130" s="2" t="s">
        <v>5303</v>
      </c>
      <c r="E130" s="2" t="s">
        <v>1124</v>
      </c>
      <c r="F130" s="2" t="s">
        <v>5699</v>
      </c>
      <c r="G130">
        <v>150000</v>
      </c>
      <c r="H130" s="2" t="s">
        <v>54</v>
      </c>
      <c r="I130" s="2" t="s">
        <v>53</v>
      </c>
      <c r="J130" s="2" t="s">
        <v>5305</v>
      </c>
      <c r="K130" s="2" t="s">
        <v>5700</v>
      </c>
    </row>
    <row r="131" spans="1:11" x14ac:dyDescent="0.25">
      <c r="A131" s="2" t="s">
        <v>6162</v>
      </c>
      <c r="B131" s="1">
        <v>46181</v>
      </c>
      <c r="C131" s="2" t="s">
        <v>5302</v>
      </c>
      <c r="D131" s="2" t="s">
        <v>5303</v>
      </c>
      <c r="E131" s="2" t="s">
        <v>1240</v>
      </c>
      <c r="F131" s="2" t="s">
        <v>5358</v>
      </c>
      <c r="G131">
        <v>196000</v>
      </c>
      <c r="H131" s="2" t="s">
        <v>54</v>
      </c>
      <c r="I131" s="2" t="s">
        <v>53</v>
      </c>
      <c r="J131" s="2" t="s">
        <v>5305</v>
      </c>
      <c r="K131" s="2" t="s">
        <v>5708</v>
      </c>
    </row>
    <row r="132" spans="1:11" x14ac:dyDescent="0.25">
      <c r="A132" s="2" t="s">
        <v>6478</v>
      </c>
      <c r="B132" s="1">
        <v>46181</v>
      </c>
      <c r="C132" s="2" t="s">
        <v>5302</v>
      </c>
      <c r="D132" s="2" t="s">
        <v>5303</v>
      </c>
      <c r="E132" s="2" t="s">
        <v>2280</v>
      </c>
      <c r="F132" s="2" t="s">
        <v>5709</v>
      </c>
      <c r="G132">
        <v>102000</v>
      </c>
      <c r="H132" s="2" t="s">
        <v>54</v>
      </c>
      <c r="I132" s="2" t="s">
        <v>53</v>
      </c>
      <c r="J132" s="2" t="s">
        <v>5305</v>
      </c>
      <c r="K132" s="2" t="s">
        <v>5710</v>
      </c>
    </row>
    <row r="133" spans="1:11" x14ac:dyDescent="0.25">
      <c r="A133" s="2" t="s">
        <v>6471</v>
      </c>
      <c r="B133" s="1">
        <v>46181</v>
      </c>
      <c r="C133" s="2" t="s">
        <v>5302</v>
      </c>
      <c r="D133" s="2" t="s">
        <v>5303</v>
      </c>
      <c r="E133" s="2" t="s">
        <v>2259</v>
      </c>
      <c r="F133" s="2" t="s">
        <v>5711</v>
      </c>
      <c r="G133">
        <v>210600</v>
      </c>
      <c r="H133" s="2" t="s">
        <v>54</v>
      </c>
      <c r="I133" s="2" t="s">
        <v>53</v>
      </c>
      <c r="J133" s="2" t="s">
        <v>5305</v>
      </c>
      <c r="K133" s="2" t="s">
        <v>5712</v>
      </c>
    </row>
    <row r="134" spans="1:11" x14ac:dyDescent="0.25">
      <c r="A134" s="2" t="s">
        <v>6315</v>
      </c>
      <c r="B134" s="1">
        <v>46181</v>
      </c>
      <c r="C134" s="2" t="s">
        <v>5302</v>
      </c>
      <c r="D134" s="2" t="s">
        <v>5303</v>
      </c>
      <c r="E134" s="2" t="s">
        <v>1762</v>
      </c>
      <c r="F134" s="2" t="s">
        <v>5516</v>
      </c>
      <c r="G134">
        <v>108600</v>
      </c>
      <c r="H134" s="2" t="s">
        <v>54</v>
      </c>
      <c r="I134" s="2" t="s">
        <v>53</v>
      </c>
      <c r="J134" s="2" t="s">
        <v>5305</v>
      </c>
      <c r="K134" s="2" t="s">
        <v>5701</v>
      </c>
    </row>
    <row r="135" spans="1:11" x14ac:dyDescent="0.25">
      <c r="A135" s="2" t="s">
        <v>6358</v>
      </c>
      <c r="B135" s="1">
        <v>46181</v>
      </c>
      <c r="C135" s="2" t="s">
        <v>5302</v>
      </c>
      <c r="D135" s="2" t="s">
        <v>5303</v>
      </c>
      <c r="E135" s="2" t="s">
        <v>1902</v>
      </c>
      <c r="F135" s="2" t="s">
        <v>5702</v>
      </c>
      <c r="G135">
        <v>175000</v>
      </c>
      <c r="H135" s="2" t="s">
        <v>54</v>
      </c>
      <c r="I135" s="2" t="s">
        <v>53</v>
      </c>
      <c r="J135" s="2" t="s">
        <v>5305</v>
      </c>
      <c r="K135" s="2" t="s">
        <v>5703</v>
      </c>
    </row>
    <row r="136" spans="1:11" x14ac:dyDescent="0.25">
      <c r="A136" s="2" t="s">
        <v>6462</v>
      </c>
      <c r="B136" s="1">
        <v>46181</v>
      </c>
      <c r="C136" s="2" t="s">
        <v>5302</v>
      </c>
      <c r="D136" s="2" t="s">
        <v>5303</v>
      </c>
      <c r="E136" s="2" t="s">
        <v>2229</v>
      </c>
      <c r="F136" s="2" t="s">
        <v>5704</v>
      </c>
      <c r="G136">
        <v>187000</v>
      </c>
      <c r="H136" s="2" t="s">
        <v>54</v>
      </c>
      <c r="I136" s="2" t="s">
        <v>53</v>
      </c>
      <c r="J136" s="2" t="s">
        <v>5305</v>
      </c>
      <c r="K136" s="2" t="s">
        <v>5705</v>
      </c>
    </row>
    <row r="137" spans="1:11" x14ac:dyDescent="0.25">
      <c r="A137" s="2" t="s">
        <v>6131</v>
      </c>
      <c r="B137" s="1">
        <v>46181</v>
      </c>
      <c r="C137" s="2" t="s">
        <v>5302</v>
      </c>
      <c r="D137" s="2" t="s">
        <v>5303</v>
      </c>
      <c r="E137" s="2" t="s">
        <v>1137</v>
      </c>
      <c r="F137" s="2" t="s">
        <v>5751</v>
      </c>
      <c r="G137">
        <v>95000</v>
      </c>
      <c r="H137" s="2" t="s">
        <v>54</v>
      </c>
      <c r="I137" s="2" t="s">
        <v>53</v>
      </c>
      <c r="J137" s="2" t="s">
        <v>5305</v>
      </c>
      <c r="K137" s="2" t="s">
        <v>5752</v>
      </c>
    </row>
    <row r="138" spans="1:11" x14ac:dyDescent="0.25">
      <c r="A138" s="2" t="s">
        <v>6191</v>
      </c>
      <c r="B138" s="1">
        <v>46181</v>
      </c>
      <c r="C138" s="2" t="s">
        <v>5302</v>
      </c>
      <c r="D138" s="2" t="s">
        <v>5303</v>
      </c>
      <c r="E138" s="2" t="s">
        <v>1347</v>
      </c>
      <c r="F138" s="2" t="s">
        <v>5814</v>
      </c>
      <c r="G138">
        <v>91000</v>
      </c>
      <c r="H138" s="2" t="s">
        <v>54</v>
      </c>
      <c r="I138" s="2" t="s">
        <v>53</v>
      </c>
      <c r="J138" s="2" t="s">
        <v>5305</v>
      </c>
      <c r="K138" s="2" t="s">
        <v>5815</v>
      </c>
    </row>
    <row r="139" spans="1:11" x14ac:dyDescent="0.25">
      <c r="A139" s="2" t="s">
        <v>6538</v>
      </c>
      <c r="B139" s="1">
        <v>46181</v>
      </c>
      <c r="C139" s="2" t="s">
        <v>5302</v>
      </c>
      <c r="D139" s="2" t="s">
        <v>5303</v>
      </c>
      <c r="E139" s="2" t="s">
        <v>2454</v>
      </c>
      <c r="F139" s="2" t="s">
        <v>5812</v>
      </c>
      <c r="G139">
        <v>125000</v>
      </c>
      <c r="H139" s="2" t="s">
        <v>54</v>
      </c>
      <c r="I139" s="2" t="s">
        <v>53</v>
      </c>
      <c r="J139" s="2" t="s">
        <v>5305</v>
      </c>
      <c r="K139" s="2" t="s">
        <v>5813</v>
      </c>
    </row>
    <row r="140" spans="1:11" x14ac:dyDescent="0.25">
      <c r="A140" s="2" t="s">
        <v>6881</v>
      </c>
      <c r="B140" s="1">
        <v>46181</v>
      </c>
      <c r="C140" s="2" t="s">
        <v>5302</v>
      </c>
      <c r="D140" s="2" t="s">
        <v>5303</v>
      </c>
      <c r="E140" s="2" t="s">
        <v>3440</v>
      </c>
      <c r="F140" s="2" t="s">
        <v>5820</v>
      </c>
      <c r="G140">
        <v>118000</v>
      </c>
      <c r="H140" s="2" t="s">
        <v>54</v>
      </c>
      <c r="I140" s="2" t="s">
        <v>53</v>
      </c>
      <c r="J140" s="2" t="s">
        <v>5305</v>
      </c>
      <c r="K140" s="2" t="s">
        <v>5821</v>
      </c>
    </row>
    <row r="141" spans="1:11" x14ac:dyDescent="0.25">
      <c r="A141" s="2" t="s">
        <v>6840</v>
      </c>
      <c r="B141" s="1">
        <v>46181</v>
      </c>
      <c r="C141" s="2" t="s">
        <v>5302</v>
      </c>
      <c r="D141" s="2" t="s">
        <v>5303</v>
      </c>
      <c r="E141" s="2" t="s">
        <v>3331</v>
      </c>
      <c r="F141" s="2" t="s">
        <v>5818</v>
      </c>
      <c r="G141">
        <v>115000</v>
      </c>
      <c r="H141" s="2" t="s">
        <v>54</v>
      </c>
      <c r="I141" s="2" t="s">
        <v>53</v>
      </c>
      <c r="J141" s="2" t="s">
        <v>5305</v>
      </c>
      <c r="K141" s="2" t="s">
        <v>5819</v>
      </c>
    </row>
    <row r="142" spans="1:11" x14ac:dyDescent="0.25">
      <c r="A142" s="2" t="s">
        <v>6532</v>
      </c>
      <c r="B142" s="1">
        <v>46181</v>
      </c>
      <c r="C142" s="2" t="s">
        <v>5302</v>
      </c>
      <c r="D142" s="2" t="s">
        <v>5303</v>
      </c>
      <c r="E142" s="2" t="s">
        <v>256</v>
      </c>
      <c r="F142" s="2" t="s">
        <v>5737</v>
      </c>
      <c r="G142">
        <v>192000</v>
      </c>
      <c r="H142" s="2" t="s">
        <v>54</v>
      </c>
      <c r="I142" s="2" t="s">
        <v>53</v>
      </c>
      <c r="J142" s="2" t="s">
        <v>5305</v>
      </c>
      <c r="K142" s="2" t="s">
        <v>5808</v>
      </c>
    </row>
    <row r="143" spans="1:11" x14ac:dyDescent="0.25">
      <c r="A143" s="2" t="s">
        <v>5966</v>
      </c>
      <c r="B143" s="1">
        <v>46181</v>
      </c>
      <c r="C143" s="2" t="s">
        <v>5302</v>
      </c>
      <c r="D143" s="2" t="s">
        <v>5303</v>
      </c>
      <c r="E143" s="2" t="s">
        <v>522</v>
      </c>
      <c r="F143" s="2" t="s">
        <v>5806</v>
      </c>
      <c r="G143">
        <v>112000</v>
      </c>
      <c r="H143" s="2" t="s">
        <v>54</v>
      </c>
      <c r="I143" s="2" t="s">
        <v>53</v>
      </c>
      <c r="J143" s="2" t="s">
        <v>5305</v>
      </c>
      <c r="K143" s="2" t="s">
        <v>5807</v>
      </c>
    </row>
    <row r="144" spans="1:11" x14ac:dyDescent="0.25">
      <c r="A144" s="2" t="s">
        <v>5975</v>
      </c>
      <c r="B144" s="1">
        <v>46181</v>
      </c>
      <c r="C144" s="2" t="s">
        <v>5302</v>
      </c>
      <c r="D144" s="2" t="s">
        <v>5303</v>
      </c>
      <c r="E144" s="2" t="s">
        <v>560</v>
      </c>
      <c r="F144" s="2" t="s">
        <v>5810</v>
      </c>
      <c r="G144">
        <v>126000</v>
      </c>
      <c r="H144" s="2" t="s">
        <v>54</v>
      </c>
      <c r="I144" s="2" t="s">
        <v>53</v>
      </c>
      <c r="J144" s="2" t="s">
        <v>5305</v>
      </c>
      <c r="K144" s="2" t="s">
        <v>5811</v>
      </c>
    </row>
    <row r="145" spans="1:11" x14ac:dyDescent="0.25">
      <c r="A145" s="2" t="s">
        <v>6414</v>
      </c>
      <c r="B145" s="1">
        <v>46181</v>
      </c>
      <c r="C145" s="2" t="s">
        <v>5302</v>
      </c>
      <c r="D145" s="2" t="s">
        <v>5303</v>
      </c>
      <c r="E145" s="2" t="s">
        <v>2079</v>
      </c>
      <c r="F145" s="2" t="s">
        <v>5780</v>
      </c>
      <c r="G145">
        <v>206000</v>
      </c>
      <c r="H145" s="2" t="s">
        <v>54</v>
      </c>
      <c r="I145" s="2" t="s">
        <v>53</v>
      </c>
      <c r="J145" s="2" t="s">
        <v>5305</v>
      </c>
      <c r="K145" s="2" t="s">
        <v>5809</v>
      </c>
    </row>
    <row r="146" spans="1:11" x14ac:dyDescent="0.25">
      <c r="A146" s="2" t="s">
        <v>6633</v>
      </c>
      <c r="B146" s="1">
        <v>46181</v>
      </c>
      <c r="C146" s="2" t="s">
        <v>5302</v>
      </c>
      <c r="D146" s="2" t="s">
        <v>5303</v>
      </c>
      <c r="E146" s="2" t="s">
        <v>2727</v>
      </c>
      <c r="F146" s="2" t="s">
        <v>5852</v>
      </c>
      <c r="G146">
        <v>62000</v>
      </c>
      <c r="H146" s="2" t="s">
        <v>54</v>
      </c>
      <c r="I146" s="2" t="s">
        <v>53</v>
      </c>
      <c r="J146" s="2" t="s">
        <v>5305</v>
      </c>
      <c r="K146" s="2" t="s">
        <v>5852</v>
      </c>
    </row>
    <row r="147" spans="1:11" x14ac:dyDescent="0.25">
      <c r="A147" s="2" t="s">
        <v>6372</v>
      </c>
      <c r="B147" s="1">
        <v>46181</v>
      </c>
      <c r="C147" s="2" t="s">
        <v>5302</v>
      </c>
      <c r="D147" s="2" t="s">
        <v>5303</v>
      </c>
      <c r="E147" s="2" t="s">
        <v>1946</v>
      </c>
      <c r="F147" s="2" t="s">
        <v>5847</v>
      </c>
      <c r="G147">
        <v>67000</v>
      </c>
      <c r="H147" s="2" t="s">
        <v>54</v>
      </c>
      <c r="I147" s="2" t="s">
        <v>53</v>
      </c>
      <c r="J147" s="2" t="s">
        <v>5305</v>
      </c>
      <c r="K147" s="2" t="s">
        <v>5848</v>
      </c>
    </row>
    <row r="148" spans="1:11" x14ac:dyDescent="0.25">
      <c r="A148" s="2" t="s">
        <v>7081</v>
      </c>
      <c r="B148" s="1">
        <v>46181</v>
      </c>
      <c r="C148" s="2" t="s">
        <v>5302</v>
      </c>
      <c r="D148" s="2" t="s">
        <v>5303</v>
      </c>
      <c r="E148" s="2" t="s">
        <v>3989</v>
      </c>
      <c r="F148" s="2" t="s">
        <v>5857</v>
      </c>
      <c r="G148">
        <v>113000</v>
      </c>
      <c r="H148" s="2" t="s">
        <v>54</v>
      </c>
      <c r="I148" s="2" t="s">
        <v>53</v>
      </c>
      <c r="J148" s="2" t="s">
        <v>5305</v>
      </c>
      <c r="K148" s="2" t="s">
        <v>5858</v>
      </c>
    </row>
    <row r="149" spans="1:11" x14ac:dyDescent="0.25">
      <c r="A149" s="2" t="s">
        <v>6969</v>
      </c>
      <c r="B149" s="1">
        <v>46181</v>
      </c>
      <c r="C149" s="2" t="s">
        <v>5302</v>
      </c>
      <c r="D149" s="2" t="s">
        <v>5303</v>
      </c>
      <c r="E149" s="2" t="s">
        <v>3680</v>
      </c>
      <c r="F149" s="2" t="s">
        <v>5855</v>
      </c>
      <c r="G149">
        <v>58000</v>
      </c>
      <c r="H149" s="2" t="s">
        <v>54</v>
      </c>
      <c r="I149" s="2" t="s">
        <v>53</v>
      </c>
      <c r="J149" s="2" t="s">
        <v>5305</v>
      </c>
      <c r="K149" s="2" t="s">
        <v>5856</v>
      </c>
    </row>
    <row r="150" spans="1:11" x14ac:dyDescent="0.25">
      <c r="A150" s="2" t="s">
        <v>6484</v>
      </c>
      <c r="B150" s="1">
        <v>46181</v>
      </c>
      <c r="C150" s="2" t="s">
        <v>5302</v>
      </c>
      <c r="D150" s="2" t="s">
        <v>5303</v>
      </c>
      <c r="E150" s="2" t="s">
        <v>2299</v>
      </c>
      <c r="F150" s="2" t="s">
        <v>5837</v>
      </c>
      <c r="G150">
        <v>148000</v>
      </c>
      <c r="H150" s="2" t="s">
        <v>54</v>
      </c>
      <c r="I150" s="2" t="s">
        <v>53</v>
      </c>
      <c r="J150" s="2" t="s">
        <v>5305</v>
      </c>
      <c r="K150" s="2" t="s">
        <v>5430</v>
      </c>
    </row>
    <row r="151" spans="1:11" x14ac:dyDescent="0.25">
      <c r="A151" s="2" t="s">
        <v>6671</v>
      </c>
      <c r="B151" s="1">
        <v>46181</v>
      </c>
      <c r="C151" s="2" t="s">
        <v>5302</v>
      </c>
      <c r="D151" s="2" t="s">
        <v>5303</v>
      </c>
      <c r="E151" s="2" t="s">
        <v>2834</v>
      </c>
      <c r="F151" s="2" t="s">
        <v>5824</v>
      </c>
      <c r="G151">
        <v>158000</v>
      </c>
      <c r="H151" s="2" t="s">
        <v>54</v>
      </c>
      <c r="I151" s="2" t="s">
        <v>53</v>
      </c>
      <c r="J151" s="2" t="s">
        <v>5305</v>
      </c>
      <c r="K151" s="2" t="s">
        <v>5825</v>
      </c>
    </row>
    <row r="152" spans="1:11" x14ac:dyDescent="0.25">
      <c r="A152" s="2" t="s">
        <v>6801</v>
      </c>
      <c r="B152" s="1">
        <v>46181</v>
      </c>
      <c r="C152" s="2" t="s">
        <v>5302</v>
      </c>
      <c r="D152" s="2" t="s">
        <v>5303</v>
      </c>
      <c r="E152" s="2" t="s">
        <v>3219</v>
      </c>
      <c r="F152" s="2" t="s">
        <v>5424</v>
      </c>
      <c r="G152">
        <v>92000</v>
      </c>
      <c r="H152" s="2" t="s">
        <v>54</v>
      </c>
      <c r="I152" s="2" t="s">
        <v>53</v>
      </c>
      <c r="J152" s="2" t="s">
        <v>5305</v>
      </c>
      <c r="K152" s="2" t="s">
        <v>5842</v>
      </c>
    </row>
    <row r="153" spans="1:11" x14ac:dyDescent="0.25">
      <c r="A153" s="2" t="s">
        <v>6862</v>
      </c>
      <c r="B153" s="1">
        <v>46181</v>
      </c>
      <c r="C153" s="2" t="s">
        <v>5302</v>
      </c>
      <c r="D153" s="2" t="s">
        <v>5303</v>
      </c>
      <c r="E153" s="2" t="s">
        <v>3390</v>
      </c>
      <c r="F153" s="2" t="s">
        <v>5838</v>
      </c>
      <c r="G153">
        <v>107000</v>
      </c>
      <c r="H153" s="2" t="s">
        <v>54</v>
      </c>
      <c r="I153" s="2" t="s">
        <v>53</v>
      </c>
      <c r="J153" s="2" t="s">
        <v>5305</v>
      </c>
      <c r="K153" s="2" t="s">
        <v>5839</v>
      </c>
    </row>
    <row r="154" spans="1:11" x14ac:dyDescent="0.25">
      <c r="A154" s="2" t="s">
        <v>5982</v>
      </c>
      <c r="B154" s="1">
        <v>46181</v>
      </c>
      <c r="C154" s="2" t="s">
        <v>5302</v>
      </c>
      <c r="D154" s="2" t="s">
        <v>5303</v>
      </c>
      <c r="E154" s="2" t="s">
        <v>591</v>
      </c>
      <c r="F154" s="2" t="s">
        <v>5804</v>
      </c>
      <c r="G154">
        <v>121000</v>
      </c>
      <c r="H154" s="2" t="s">
        <v>54</v>
      </c>
      <c r="I154" s="2" t="s">
        <v>53</v>
      </c>
      <c r="J154" s="2" t="s">
        <v>5305</v>
      </c>
      <c r="K154" s="2" t="s">
        <v>5805</v>
      </c>
    </row>
    <row r="155" spans="1:11" x14ac:dyDescent="0.25">
      <c r="A155" s="2" t="s">
        <v>6012</v>
      </c>
      <c r="B155" s="1">
        <v>46181</v>
      </c>
      <c r="C155" s="2" t="s">
        <v>5302</v>
      </c>
      <c r="D155" s="2" t="s">
        <v>5303</v>
      </c>
      <c r="E155" s="2" t="s">
        <v>709</v>
      </c>
      <c r="F155" s="2" t="s">
        <v>5766</v>
      </c>
      <c r="G155">
        <v>143000</v>
      </c>
      <c r="H155" s="2" t="s">
        <v>54</v>
      </c>
      <c r="I155" s="2" t="s">
        <v>53</v>
      </c>
      <c r="J155" s="2" t="s">
        <v>5305</v>
      </c>
      <c r="K155" s="2" t="s">
        <v>5767</v>
      </c>
    </row>
    <row r="156" spans="1:11" x14ac:dyDescent="0.25">
      <c r="A156" s="2" t="s">
        <v>6252</v>
      </c>
      <c r="B156" s="1">
        <v>46181</v>
      </c>
      <c r="C156" s="2" t="s">
        <v>5302</v>
      </c>
      <c r="D156" s="2" t="s">
        <v>5303</v>
      </c>
      <c r="E156" s="2" t="s">
        <v>1557</v>
      </c>
      <c r="F156" s="2" t="s">
        <v>5765</v>
      </c>
      <c r="G156">
        <v>291000</v>
      </c>
      <c r="H156" s="2" t="s">
        <v>54</v>
      </c>
      <c r="I156" s="2" t="s">
        <v>53</v>
      </c>
      <c r="J156" s="2" t="s">
        <v>5305</v>
      </c>
      <c r="K156" s="2" t="s">
        <v>5765</v>
      </c>
    </row>
    <row r="157" spans="1:11" x14ac:dyDescent="0.25">
      <c r="A157" s="2" t="s">
        <v>6351</v>
      </c>
      <c r="B157" s="1">
        <v>46181</v>
      </c>
      <c r="C157" s="2" t="s">
        <v>5302</v>
      </c>
      <c r="D157" s="2" t="s">
        <v>5303</v>
      </c>
      <c r="E157" s="2" t="s">
        <v>1883</v>
      </c>
      <c r="F157" s="2" t="s">
        <v>5770</v>
      </c>
      <c r="G157">
        <v>192000</v>
      </c>
      <c r="H157" s="2" t="s">
        <v>54</v>
      </c>
      <c r="I157" s="2" t="s">
        <v>53</v>
      </c>
      <c r="J157" s="2" t="s">
        <v>5305</v>
      </c>
      <c r="K157" s="2" t="s">
        <v>5771</v>
      </c>
    </row>
    <row r="158" spans="1:11" x14ac:dyDescent="0.25">
      <c r="A158" s="2" t="s">
        <v>6713</v>
      </c>
      <c r="B158" s="1">
        <v>46181</v>
      </c>
      <c r="C158" s="2" t="s">
        <v>5302</v>
      </c>
      <c r="D158" s="2" t="s">
        <v>5303</v>
      </c>
      <c r="E158" s="2" t="s">
        <v>2958</v>
      </c>
      <c r="F158" s="2" t="s">
        <v>5768</v>
      </c>
      <c r="G158">
        <v>146000</v>
      </c>
      <c r="H158" s="2" t="s">
        <v>54</v>
      </c>
      <c r="I158" s="2" t="s">
        <v>53</v>
      </c>
      <c r="J158" s="2" t="s">
        <v>5305</v>
      </c>
      <c r="K158" s="2" t="s">
        <v>5769</v>
      </c>
    </row>
    <row r="159" spans="1:11" x14ac:dyDescent="0.25">
      <c r="A159" s="2" t="s">
        <v>6526</v>
      </c>
      <c r="B159" s="1">
        <v>46181</v>
      </c>
      <c r="C159" s="2" t="s">
        <v>5302</v>
      </c>
      <c r="D159" s="2" t="s">
        <v>5303</v>
      </c>
      <c r="E159" s="2" t="s">
        <v>2419</v>
      </c>
      <c r="F159" s="2" t="s">
        <v>5757</v>
      </c>
      <c r="G159">
        <v>97000</v>
      </c>
      <c r="H159" s="2" t="s">
        <v>54</v>
      </c>
      <c r="I159" s="2" t="s">
        <v>53</v>
      </c>
      <c r="J159" s="2" t="s">
        <v>5305</v>
      </c>
      <c r="K159" s="2" t="s">
        <v>5758</v>
      </c>
    </row>
    <row r="160" spans="1:11" x14ac:dyDescent="0.25">
      <c r="A160" s="2" t="s">
        <v>6171</v>
      </c>
      <c r="B160" s="1">
        <v>46181</v>
      </c>
      <c r="C160" s="2" t="s">
        <v>5302</v>
      </c>
      <c r="D160" s="2" t="s">
        <v>5303</v>
      </c>
      <c r="E160" s="2" t="s">
        <v>1274</v>
      </c>
      <c r="F160" s="2" t="s">
        <v>5551</v>
      </c>
      <c r="G160">
        <v>173000</v>
      </c>
      <c r="H160" s="2" t="s">
        <v>54</v>
      </c>
      <c r="I160" s="2" t="s">
        <v>53</v>
      </c>
      <c r="J160" s="2" t="s">
        <v>5305</v>
      </c>
      <c r="K160" s="2" t="s">
        <v>5552</v>
      </c>
    </row>
    <row r="161" spans="1:11" x14ac:dyDescent="0.25">
      <c r="A161" s="2" t="s">
        <v>6544</v>
      </c>
      <c r="B161" s="1">
        <v>46181</v>
      </c>
      <c r="C161" s="2" t="s">
        <v>5302</v>
      </c>
      <c r="D161" s="2" t="s">
        <v>5303</v>
      </c>
      <c r="E161" s="2" t="s">
        <v>2469</v>
      </c>
      <c r="F161" s="2" t="s">
        <v>5763</v>
      </c>
      <c r="G161">
        <v>118000</v>
      </c>
      <c r="H161" s="2" t="s">
        <v>54</v>
      </c>
      <c r="I161" s="2" t="s">
        <v>53</v>
      </c>
      <c r="J161" s="2" t="s">
        <v>5305</v>
      </c>
      <c r="K161" s="2" t="s">
        <v>5764</v>
      </c>
    </row>
    <row r="162" spans="1:11" x14ac:dyDescent="0.25">
      <c r="A162" s="2" t="s">
        <v>6682</v>
      </c>
      <c r="B162" s="1">
        <v>46181</v>
      </c>
      <c r="C162" s="2" t="s">
        <v>5302</v>
      </c>
      <c r="D162" s="2" t="s">
        <v>5303</v>
      </c>
      <c r="E162" s="2" t="s">
        <v>2866</v>
      </c>
      <c r="F162" s="2" t="s">
        <v>5761</v>
      </c>
      <c r="G162">
        <v>208000</v>
      </c>
      <c r="H162" s="2" t="s">
        <v>54</v>
      </c>
      <c r="I162" s="2" t="s">
        <v>53</v>
      </c>
      <c r="J162" s="2" t="s">
        <v>5305</v>
      </c>
      <c r="K162" s="2" t="s">
        <v>5762</v>
      </c>
    </row>
    <row r="163" spans="1:11" x14ac:dyDescent="0.25">
      <c r="A163" s="2" t="s">
        <v>6326</v>
      </c>
      <c r="B163" s="1">
        <v>46181</v>
      </c>
      <c r="C163" s="2" t="s">
        <v>5302</v>
      </c>
      <c r="D163" s="2" t="s">
        <v>5303</v>
      </c>
      <c r="E163" s="2" t="s">
        <v>1802</v>
      </c>
      <c r="F163" s="2" t="s">
        <v>5798</v>
      </c>
      <c r="G163">
        <v>139000</v>
      </c>
      <c r="H163" s="2" t="s">
        <v>54</v>
      </c>
      <c r="I163" s="2" t="s">
        <v>53</v>
      </c>
      <c r="J163" s="2" t="s">
        <v>5305</v>
      </c>
      <c r="K163" s="2" t="s">
        <v>5798</v>
      </c>
    </row>
    <row r="164" spans="1:11" x14ac:dyDescent="0.25">
      <c r="A164" s="2" t="s">
        <v>6624</v>
      </c>
      <c r="B164" s="1">
        <v>46181</v>
      </c>
      <c r="C164" s="2" t="s">
        <v>5302</v>
      </c>
      <c r="D164" s="2" t="s">
        <v>5303</v>
      </c>
      <c r="E164" s="2" t="s">
        <v>2701</v>
      </c>
      <c r="F164" s="2" t="s">
        <v>5796</v>
      </c>
      <c r="G164">
        <v>127000</v>
      </c>
      <c r="H164" s="2" t="s">
        <v>54</v>
      </c>
      <c r="I164" s="2" t="s">
        <v>53</v>
      </c>
      <c r="J164" s="2" t="s">
        <v>5305</v>
      </c>
      <c r="K164" s="2" t="s">
        <v>5797</v>
      </c>
    </row>
    <row r="165" spans="1:11" x14ac:dyDescent="0.25">
      <c r="A165" s="2" t="s">
        <v>6818</v>
      </c>
      <c r="B165" s="1">
        <v>46181</v>
      </c>
      <c r="C165" s="2" t="s">
        <v>5302</v>
      </c>
      <c r="D165" s="2" t="s">
        <v>5303</v>
      </c>
      <c r="E165" s="2" t="s">
        <v>3266</v>
      </c>
      <c r="F165" s="2" t="s">
        <v>5803</v>
      </c>
      <c r="G165">
        <v>205000</v>
      </c>
      <c r="H165" s="2" t="s">
        <v>54</v>
      </c>
      <c r="I165" s="2" t="s">
        <v>53</v>
      </c>
      <c r="J165" s="2" t="s">
        <v>5305</v>
      </c>
      <c r="K165" s="2" t="s">
        <v>5603</v>
      </c>
    </row>
    <row r="166" spans="1:11" x14ac:dyDescent="0.25">
      <c r="A166" s="2" t="s">
        <v>6078</v>
      </c>
      <c r="B166" s="1">
        <v>46181</v>
      </c>
      <c r="C166" s="2" t="s">
        <v>5302</v>
      </c>
      <c r="D166" s="2" t="s">
        <v>5303</v>
      </c>
      <c r="E166" s="2" t="s">
        <v>953</v>
      </c>
      <c r="F166" s="2" t="s">
        <v>5801</v>
      </c>
      <c r="G166">
        <v>150000</v>
      </c>
      <c r="H166" s="2" t="s">
        <v>54</v>
      </c>
      <c r="I166" s="2" t="s">
        <v>53</v>
      </c>
      <c r="J166" s="2" t="s">
        <v>5305</v>
      </c>
      <c r="K166" s="2" t="s">
        <v>5802</v>
      </c>
    </row>
    <row r="167" spans="1:11" x14ac:dyDescent="0.25">
      <c r="A167" s="2" t="s">
        <v>6590</v>
      </c>
      <c r="B167" s="1">
        <v>46181</v>
      </c>
      <c r="C167" s="2" t="s">
        <v>5302</v>
      </c>
      <c r="D167" s="2" t="s">
        <v>5303</v>
      </c>
      <c r="E167" s="2" t="s">
        <v>2606</v>
      </c>
      <c r="F167" s="2" t="s">
        <v>5782</v>
      </c>
      <c r="G167">
        <v>142000</v>
      </c>
      <c r="H167" s="2" t="s">
        <v>54</v>
      </c>
      <c r="I167" s="2" t="s">
        <v>53</v>
      </c>
      <c r="J167" s="2" t="s">
        <v>5305</v>
      </c>
      <c r="K167" s="2" t="s">
        <v>5783</v>
      </c>
    </row>
    <row r="168" spans="1:11" x14ac:dyDescent="0.25">
      <c r="A168" s="2" t="s">
        <v>6666</v>
      </c>
      <c r="B168" s="1">
        <v>46181</v>
      </c>
      <c r="C168" s="2" t="s">
        <v>5302</v>
      </c>
      <c r="D168" s="2" t="s">
        <v>5303</v>
      </c>
      <c r="E168" s="2" t="s">
        <v>2818</v>
      </c>
      <c r="F168" s="2" t="s">
        <v>5776</v>
      </c>
      <c r="G168">
        <v>151000</v>
      </c>
      <c r="H168" s="2" t="s">
        <v>54</v>
      </c>
      <c r="I168" s="2" t="s">
        <v>53</v>
      </c>
      <c r="J168" s="2" t="s">
        <v>5305</v>
      </c>
      <c r="K168" s="2" t="s">
        <v>5777</v>
      </c>
    </row>
    <row r="169" spans="1:11" x14ac:dyDescent="0.25">
      <c r="A169" s="2" t="s">
        <v>6638</v>
      </c>
      <c r="B169" s="1">
        <v>46181</v>
      </c>
      <c r="C169" s="2" t="s">
        <v>5302</v>
      </c>
      <c r="D169" s="2" t="s">
        <v>5303</v>
      </c>
      <c r="E169" s="2" t="s">
        <v>2740</v>
      </c>
      <c r="F169" s="2" t="s">
        <v>5794</v>
      </c>
      <c r="G169">
        <v>105000</v>
      </c>
      <c r="H169" s="2" t="s">
        <v>54</v>
      </c>
      <c r="I169" s="2" t="s">
        <v>53</v>
      </c>
      <c r="J169" s="2" t="s">
        <v>5305</v>
      </c>
      <c r="K169" s="2" t="s">
        <v>5795</v>
      </c>
    </row>
    <row r="170" spans="1:11" x14ac:dyDescent="0.25">
      <c r="A170" s="2" t="s">
        <v>6310</v>
      </c>
      <c r="B170" s="1">
        <v>46181</v>
      </c>
      <c r="C170" s="2" t="s">
        <v>5302</v>
      </c>
      <c r="D170" s="2" t="s">
        <v>5303</v>
      </c>
      <c r="E170" s="2" t="s">
        <v>1746</v>
      </c>
      <c r="F170" s="2" t="s">
        <v>5788</v>
      </c>
      <c r="G170">
        <v>167000</v>
      </c>
      <c r="H170" s="2" t="s">
        <v>54</v>
      </c>
      <c r="I170" s="2" t="s">
        <v>53</v>
      </c>
      <c r="J170" s="2" t="s">
        <v>5305</v>
      </c>
      <c r="K170" s="2" t="s">
        <v>5789</v>
      </c>
    </row>
    <row r="171" spans="1:11" x14ac:dyDescent="0.25">
      <c r="A171" s="2" t="s">
        <v>6373</v>
      </c>
      <c r="B171" s="1">
        <v>46182</v>
      </c>
      <c r="C171" s="2" t="s">
        <v>5302</v>
      </c>
      <c r="D171" s="2" t="s">
        <v>5303</v>
      </c>
      <c r="E171" s="2" t="s">
        <v>1948</v>
      </c>
      <c r="F171" s="2" t="s">
        <v>5745</v>
      </c>
      <c r="G171">
        <v>205000</v>
      </c>
      <c r="H171" s="2" t="s">
        <v>54</v>
      </c>
      <c r="I171" s="2" t="s">
        <v>53</v>
      </c>
      <c r="J171" s="2" t="s">
        <v>5305</v>
      </c>
      <c r="K171" s="2" t="s">
        <v>5742</v>
      </c>
    </row>
    <row r="172" spans="1:11" x14ac:dyDescent="0.25">
      <c r="A172" s="2" t="s">
        <v>6225</v>
      </c>
      <c r="B172" s="1">
        <v>46182</v>
      </c>
      <c r="C172" s="2" t="s">
        <v>5302</v>
      </c>
      <c r="D172" s="2" t="s">
        <v>5303</v>
      </c>
      <c r="E172" s="2" t="s">
        <v>1463</v>
      </c>
      <c r="F172" s="2" t="s">
        <v>5746</v>
      </c>
      <c r="G172">
        <v>189000</v>
      </c>
      <c r="H172" s="2" t="s">
        <v>54</v>
      </c>
      <c r="I172" s="2" t="s">
        <v>53</v>
      </c>
      <c r="J172" s="2" t="s">
        <v>5305</v>
      </c>
      <c r="K172" s="2" t="s">
        <v>5747</v>
      </c>
    </row>
    <row r="173" spans="1:11" x14ac:dyDescent="0.25">
      <c r="A173" s="2" t="s">
        <v>6662</v>
      </c>
      <c r="B173" s="1">
        <v>46182</v>
      </c>
      <c r="C173" s="2" t="s">
        <v>5302</v>
      </c>
      <c r="D173" s="2" t="s">
        <v>5303</v>
      </c>
      <c r="E173" s="2" t="s">
        <v>2808</v>
      </c>
      <c r="F173" s="2" t="s">
        <v>5753</v>
      </c>
      <c r="G173">
        <v>140000</v>
      </c>
      <c r="H173" s="2" t="s">
        <v>54</v>
      </c>
      <c r="I173" s="2" t="s">
        <v>53</v>
      </c>
      <c r="J173" s="2" t="s">
        <v>5305</v>
      </c>
      <c r="K173" s="2" t="s">
        <v>5754</v>
      </c>
    </row>
    <row r="174" spans="1:11" x14ac:dyDescent="0.25">
      <c r="A174" s="2" t="s">
        <v>6589</v>
      </c>
      <c r="B174" s="1">
        <v>46182</v>
      </c>
      <c r="C174" s="2" t="s">
        <v>5302</v>
      </c>
      <c r="D174" s="2" t="s">
        <v>5303</v>
      </c>
      <c r="E174" s="2" t="s">
        <v>2603</v>
      </c>
      <c r="F174" s="2" t="s">
        <v>5735</v>
      </c>
      <c r="G174">
        <v>129000</v>
      </c>
      <c r="H174" s="2" t="s">
        <v>54</v>
      </c>
      <c r="I174" s="2" t="s">
        <v>53</v>
      </c>
      <c r="J174" s="2" t="s">
        <v>5305</v>
      </c>
      <c r="K174" s="2" t="s">
        <v>5736</v>
      </c>
    </row>
    <row r="175" spans="1:11" x14ac:dyDescent="0.25">
      <c r="A175" s="2" t="s">
        <v>6514</v>
      </c>
      <c r="B175" s="1">
        <v>46182</v>
      </c>
      <c r="C175" s="2" t="s">
        <v>5302</v>
      </c>
      <c r="D175" s="2" t="s">
        <v>5303</v>
      </c>
      <c r="E175" s="2" t="s">
        <v>2385</v>
      </c>
      <c r="F175" s="2" t="s">
        <v>5737</v>
      </c>
      <c r="G175">
        <v>182000</v>
      </c>
      <c r="H175" s="2" t="s">
        <v>54</v>
      </c>
      <c r="I175" s="2" t="s">
        <v>53</v>
      </c>
      <c r="J175" s="2" t="s">
        <v>5305</v>
      </c>
      <c r="K175" s="2" t="s">
        <v>5738</v>
      </c>
    </row>
    <row r="176" spans="1:11" x14ac:dyDescent="0.25">
      <c r="A176" s="2" t="s">
        <v>6433</v>
      </c>
      <c r="B176" s="1">
        <v>46182</v>
      </c>
      <c r="C176" s="2" t="s">
        <v>5302</v>
      </c>
      <c r="D176" s="2" t="s">
        <v>5303</v>
      </c>
      <c r="E176" s="2" t="s">
        <v>2141</v>
      </c>
      <c r="F176" s="2" t="s">
        <v>5739</v>
      </c>
      <c r="G176">
        <v>173000</v>
      </c>
      <c r="H176" s="2" t="s">
        <v>54</v>
      </c>
      <c r="I176" s="2" t="s">
        <v>53</v>
      </c>
      <c r="J176" s="2" t="s">
        <v>5305</v>
      </c>
      <c r="K176" s="2" t="s">
        <v>5740</v>
      </c>
    </row>
    <row r="177" spans="1:11" x14ac:dyDescent="0.25">
      <c r="A177" s="2" t="s">
        <v>6073</v>
      </c>
      <c r="B177" s="1">
        <v>46182</v>
      </c>
      <c r="C177" s="2" t="s">
        <v>5302</v>
      </c>
      <c r="D177" s="2" t="s">
        <v>5303</v>
      </c>
      <c r="E177" s="2" t="s">
        <v>934</v>
      </c>
      <c r="F177" s="2" t="s">
        <v>5774</v>
      </c>
      <c r="G177">
        <v>99800</v>
      </c>
      <c r="H177" s="2" t="s">
        <v>54</v>
      </c>
      <c r="I177" s="2" t="s">
        <v>53</v>
      </c>
      <c r="J177" s="2" t="s">
        <v>5305</v>
      </c>
      <c r="K177" s="2" t="s">
        <v>5775</v>
      </c>
    </row>
    <row r="178" spans="1:11" x14ac:dyDescent="0.25">
      <c r="A178" s="2" t="s">
        <v>6102</v>
      </c>
      <c r="B178" s="1">
        <v>46182</v>
      </c>
      <c r="C178" s="2" t="s">
        <v>5302</v>
      </c>
      <c r="D178" s="2" t="s">
        <v>5303</v>
      </c>
      <c r="E178" s="2" t="s">
        <v>1037</v>
      </c>
      <c r="F178" s="2" t="s">
        <v>5778</v>
      </c>
      <c r="G178">
        <v>151500</v>
      </c>
      <c r="H178" s="2" t="s">
        <v>54</v>
      </c>
      <c r="I178" s="2" t="s">
        <v>53</v>
      </c>
      <c r="J178" s="2" t="s">
        <v>5305</v>
      </c>
      <c r="K178" s="2" t="s">
        <v>5779</v>
      </c>
    </row>
    <row r="179" spans="1:11" x14ac:dyDescent="0.25">
      <c r="A179" s="2" t="s">
        <v>6387</v>
      </c>
      <c r="B179" s="1">
        <v>46182</v>
      </c>
      <c r="C179" s="2" t="s">
        <v>5302</v>
      </c>
      <c r="D179" s="2" t="s">
        <v>5303</v>
      </c>
      <c r="E179" s="2" t="s">
        <v>1990</v>
      </c>
      <c r="F179" s="2" t="s">
        <v>5780</v>
      </c>
      <c r="G179">
        <v>176000</v>
      </c>
      <c r="H179" s="2" t="s">
        <v>54</v>
      </c>
      <c r="I179" s="2" t="s">
        <v>53</v>
      </c>
      <c r="J179" s="2" t="s">
        <v>5305</v>
      </c>
      <c r="K179" s="2" t="s">
        <v>5781</v>
      </c>
    </row>
    <row r="180" spans="1:11" x14ac:dyDescent="0.25">
      <c r="A180" s="2" t="s">
        <v>6156</v>
      </c>
      <c r="B180" s="1">
        <v>46182</v>
      </c>
      <c r="C180" s="2" t="s">
        <v>5302</v>
      </c>
      <c r="D180" s="2" t="s">
        <v>5303</v>
      </c>
      <c r="E180" s="2" t="s">
        <v>1222</v>
      </c>
      <c r="F180" s="2" t="s">
        <v>5755</v>
      </c>
      <c r="G180">
        <v>167000</v>
      </c>
      <c r="H180" s="2" t="s">
        <v>54</v>
      </c>
      <c r="I180" s="2" t="s">
        <v>53</v>
      </c>
      <c r="J180" s="2" t="s">
        <v>5305</v>
      </c>
      <c r="K180" s="2" t="s">
        <v>5756</v>
      </c>
    </row>
    <row r="181" spans="1:11" x14ac:dyDescent="0.25">
      <c r="A181" s="2" t="s">
        <v>6305</v>
      </c>
      <c r="B181" s="1">
        <v>46182</v>
      </c>
      <c r="C181" s="2" t="s">
        <v>5302</v>
      </c>
      <c r="D181" s="2" t="s">
        <v>5303</v>
      </c>
      <c r="E181" s="2" t="s">
        <v>1729</v>
      </c>
      <c r="F181" s="2" t="s">
        <v>5759</v>
      </c>
      <c r="G181">
        <v>184000</v>
      </c>
      <c r="H181" s="2" t="s">
        <v>54</v>
      </c>
      <c r="I181" s="2" t="s">
        <v>53</v>
      </c>
      <c r="J181" s="2" t="s">
        <v>5305</v>
      </c>
      <c r="K181" s="2" t="s">
        <v>5760</v>
      </c>
    </row>
    <row r="182" spans="1:11" x14ac:dyDescent="0.25">
      <c r="A182" s="2" t="s">
        <v>6057</v>
      </c>
      <c r="B182" s="1">
        <v>46182</v>
      </c>
      <c r="C182" s="2" t="s">
        <v>5302</v>
      </c>
      <c r="D182" s="2" t="s">
        <v>5303</v>
      </c>
      <c r="E182" s="2" t="s">
        <v>874</v>
      </c>
      <c r="F182" s="2" t="s">
        <v>5772</v>
      </c>
      <c r="G182">
        <v>200000</v>
      </c>
      <c r="H182" s="2" t="s">
        <v>54</v>
      </c>
      <c r="I182" s="2" t="s">
        <v>53</v>
      </c>
      <c r="J182" s="2" t="s">
        <v>5305</v>
      </c>
      <c r="K182" s="2" t="s">
        <v>5773</v>
      </c>
    </row>
    <row r="183" spans="1:11" x14ac:dyDescent="0.25">
      <c r="A183" s="2" t="s">
        <v>6379</v>
      </c>
      <c r="B183" s="1">
        <v>46182</v>
      </c>
      <c r="C183" s="2" t="s">
        <v>5302</v>
      </c>
      <c r="D183" s="2" t="s">
        <v>5303</v>
      </c>
      <c r="E183" s="2" t="s">
        <v>1966</v>
      </c>
      <c r="F183" s="2" t="s">
        <v>5694</v>
      </c>
      <c r="G183">
        <v>149000</v>
      </c>
      <c r="H183" s="2" t="s">
        <v>54</v>
      </c>
      <c r="I183" s="2" t="s">
        <v>53</v>
      </c>
      <c r="J183" s="2" t="s">
        <v>5305</v>
      </c>
      <c r="K183" s="2" t="s">
        <v>5695</v>
      </c>
    </row>
    <row r="184" spans="1:11" x14ac:dyDescent="0.25">
      <c r="A184" s="2" t="s">
        <v>6501</v>
      </c>
      <c r="B184" s="1">
        <v>46182</v>
      </c>
      <c r="C184" s="2" t="s">
        <v>5302</v>
      </c>
      <c r="D184" s="2" t="s">
        <v>5303</v>
      </c>
      <c r="E184" s="2" t="s">
        <v>2348</v>
      </c>
      <c r="F184" s="2" t="s">
        <v>5309</v>
      </c>
      <c r="G184">
        <v>163000</v>
      </c>
      <c r="H184" s="2" t="s">
        <v>54</v>
      </c>
      <c r="I184" s="2" t="s">
        <v>53</v>
      </c>
      <c r="J184" s="2" t="s">
        <v>5305</v>
      </c>
      <c r="K184" s="2" t="s">
        <v>5696</v>
      </c>
    </row>
    <row r="185" spans="1:11" x14ac:dyDescent="0.25">
      <c r="A185" s="2" t="s">
        <v>5981</v>
      </c>
      <c r="B185" s="1">
        <v>46182</v>
      </c>
      <c r="C185" s="2" t="s">
        <v>5302</v>
      </c>
      <c r="D185" s="2" t="s">
        <v>5303</v>
      </c>
      <c r="E185" s="2" t="s">
        <v>586</v>
      </c>
      <c r="F185" s="2" t="s">
        <v>5697</v>
      </c>
      <c r="G185">
        <v>181000</v>
      </c>
      <c r="H185" s="2" t="s">
        <v>54</v>
      </c>
      <c r="I185" s="2" t="s">
        <v>53</v>
      </c>
      <c r="J185" s="2" t="s">
        <v>5305</v>
      </c>
      <c r="K185" s="2" t="s">
        <v>5698</v>
      </c>
    </row>
    <row r="186" spans="1:11" x14ac:dyDescent="0.25">
      <c r="A186" s="2" t="s">
        <v>6105</v>
      </c>
      <c r="B186" s="1">
        <v>46182</v>
      </c>
      <c r="C186" s="2" t="s">
        <v>5302</v>
      </c>
      <c r="D186" s="2" t="s">
        <v>5303</v>
      </c>
      <c r="E186" s="2" t="s">
        <v>1046</v>
      </c>
      <c r="F186" s="2" t="s">
        <v>5686</v>
      </c>
      <c r="G186">
        <v>265000</v>
      </c>
      <c r="H186" s="2" t="s">
        <v>54</v>
      </c>
      <c r="I186" s="2" t="s">
        <v>53</v>
      </c>
      <c r="J186" s="2" t="s">
        <v>5305</v>
      </c>
      <c r="K186" s="2" t="s">
        <v>5687</v>
      </c>
    </row>
    <row r="187" spans="1:11" x14ac:dyDescent="0.25">
      <c r="A187" s="2" t="s">
        <v>6046</v>
      </c>
      <c r="B187" s="1">
        <v>46182</v>
      </c>
      <c r="C187" s="2" t="s">
        <v>5302</v>
      </c>
      <c r="D187" s="2" t="s">
        <v>5303</v>
      </c>
      <c r="E187" s="2" t="s">
        <v>833</v>
      </c>
      <c r="F187" s="2" t="s">
        <v>5688</v>
      </c>
      <c r="G187">
        <v>232000</v>
      </c>
      <c r="H187" s="2" t="s">
        <v>54</v>
      </c>
      <c r="I187" s="2" t="s">
        <v>53</v>
      </c>
      <c r="J187" s="2" t="s">
        <v>5305</v>
      </c>
      <c r="K187" s="2" t="s">
        <v>5689</v>
      </c>
    </row>
    <row r="188" spans="1:11" x14ac:dyDescent="0.25">
      <c r="A188" s="2" t="s">
        <v>6228</v>
      </c>
      <c r="B188" s="1">
        <v>46182</v>
      </c>
      <c r="C188" s="2" t="s">
        <v>5302</v>
      </c>
      <c r="D188" s="2" t="s">
        <v>5303</v>
      </c>
      <c r="E188" s="2" t="s">
        <v>1475</v>
      </c>
      <c r="F188" s="2" t="s">
        <v>5690</v>
      </c>
      <c r="G188">
        <v>264000</v>
      </c>
      <c r="H188" s="2" t="s">
        <v>54</v>
      </c>
      <c r="I188" s="2" t="s">
        <v>53</v>
      </c>
      <c r="J188" s="2" t="s">
        <v>5305</v>
      </c>
      <c r="K188" s="2" t="s">
        <v>5690</v>
      </c>
    </row>
    <row r="189" spans="1:11" x14ac:dyDescent="0.25">
      <c r="A189" s="2" t="s">
        <v>5882</v>
      </c>
      <c r="B189" s="1">
        <v>46182</v>
      </c>
      <c r="C189" s="2" t="s">
        <v>5302</v>
      </c>
      <c r="D189" s="2" t="s">
        <v>5303</v>
      </c>
      <c r="E189" s="2" t="s">
        <v>150</v>
      </c>
      <c r="F189" s="2" t="s">
        <v>5722</v>
      </c>
      <c r="G189">
        <v>151000</v>
      </c>
      <c r="H189" s="2" t="s">
        <v>54</v>
      </c>
      <c r="I189" s="2" t="s">
        <v>53</v>
      </c>
      <c r="J189" s="2" t="s">
        <v>5305</v>
      </c>
      <c r="K189" s="2" t="s">
        <v>5723</v>
      </c>
    </row>
    <row r="190" spans="1:11" x14ac:dyDescent="0.25">
      <c r="A190" s="2" t="s">
        <v>6594</v>
      </c>
      <c r="B190" s="1">
        <v>46182</v>
      </c>
      <c r="C190" s="2" t="s">
        <v>5302</v>
      </c>
      <c r="D190" s="2" t="s">
        <v>5303</v>
      </c>
      <c r="E190" s="2" t="s">
        <v>2617</v>
      </c>
      <c r="F190" s="2" t="s">
        <v>5726</v>
      </c>
      <c r="G190">
        <v>231000</v>
      </c>
      <c r="H190" s="2" t="s">
        <v>54</v>
      </c>
      <c r="I190" s="2" t="s">
        <v>53</v>
      </c>
      <c r="J190" s="2" t="s">
        <v>5305</v>
      </c>
      <c r="K190" s="2" t="s">
        <v>5727</v>
      </c>
    </row>
    <row r="191" spans="1:11" x14ac:dyDescent="0.25">
      <c r="A191" s="2" t="s">
        <v>6318</v>
      </c>
      <c r="B191" s="1">
        <v>46182</v>
      </c>
      <c r="C191" s="2" t="s">
        <v>5302</v>
      </c>
      <c r="D191" s="2" t="s">
        <v>5303</v>
      </c>
      <c r="E191" s="2" t="s">
        <v>1772</v>
      </c>
      <c r="F191" s="2" t="s">
        <v>5551</v>
      </c>
      <c r="G191">
        <v>171000</v>
      </c>
      <c r="H191" s="2" t="s">
        <v>54</v>
      </c>
      <c r="I191" s="2" t="s">
        <v>53</v>
      </c>
      <c r="J191" s="2" t="s">
        <v>5305</v>
      </c>
      <c r="K191" s="2" t="s">
        <v>5734</v>
      </c>
    </row>
    <row r="192" spans="1:11" x14ac:dyDescent="0.25">
      <c r="A192" s="2" t="s">
        <v>6457</v>
      </c>
      <c r="B192" s="1">
        <v>46182</v>
      </c>
      <c r="C192" s="2" t="s">
        <v>5302</v>
      </c>
      <c r="D192" s="2" t="s">
        <v>5303</v>
      </c>
      <c r="E192" s="2" t="s">
        <v>2214</v>
      </c>
      <c r="F192" s="2" t="s">
        <v>5706</v>
      </c>
      <c r="G192">
        <v>170000</v>
      </c>
      <c r="H192" s="2" t="s">
        <v>54</v>
      </c>
      <c r="I192" s="2" t="s">
        <v>53</v>
      </c>
      <c r="J192" s="2" t="s">
        <v>5305</v>
      </c>
      <c r="K192" s="2" t="s">
        <v>5707</v>
      </c>
    </row>
    <row r="193" spans="1:11" x14ac:dyDescent="0.25">
      <c r="A193" s="2" t="s">
        <v>6153</v>
      </c>
      <c r="B193" s="1">
        <v>46182</v>
      </c>
      <c r="C193" s="2" t="s">
        <v>5302</v>
      </c>
      <c r="D193" s="2" t="s">
        <v>5303</v>
      </c>
      <c r="E193" s="2" t="s">
        <v>1214</v>
      </c>
      <c r="F193" s="2" t="s">
        <v>5718</v>
      </c>
      <c r="G193">
        <v>133000</v>
      </c>
      <c r="H193" s="2" t="s">
        <v>54</v>
      </c>
      <c r="I193" s="2" t="s">
        <v>53</v>
      </c>
      <c r="J193" s="2" t="s">
        <v>5305</v>
      </c>
      <c r="K193" s="2" t="s">
        <v>5719</v>
      </c>
    </row>
    <row r="194" spans="1:11" x14ac:dyDescent="0.25">
      <c r="A194" s="2" t="s">
        <v>5874</v>
      </c>
      <c r="B194" s="1">
        <v>46182</v>
      </c>
      <c r="C194" s="2" t="s">
        <v>5302</v>
      </c>
      <c r="D194" s="2" t="s">
        <v>5303</v>
      </c>
      <c r="E194" s="2" t="s">
        <v>105</v>
      </c>
      <c r="F194" s="2" t="s">
        <v>5557</v>
      </c>
      <c r="G194">
        <v>145000</v>
      </c>
      <c r="H194" s="2" t="s">
        <v>54</v>
      </c>
      <c r="I194" s="2" t="s">
        <v>53</v>
      </c>
      <c r="J194" s="2" t="s">
        <v>5305</v>
      </c>
      <c r="K194" s="2" t="s">
        <v>5558</v>
      </c>
    </row>
    <row r="195" spans="1:11" x14ac:dyDescent="0.25">
      <c r="A195" s="2" t="s">
        <v>6029</v>
      </c>
      <c r="B195" s="1">
        <v>46182</v>
      </c>
      <c r="C195" s="2" t="s">
        <v>5302</v>
      </c>
      <c r="D195" s="2" t="s">
        <v>5303</v>
      </c>
      <c r="E195" s="2" t="s">
        <v>769</v>
      </c>
      <c r="F195" s="2" t="s">
        <v>5784</v>
      </c>
      <c r="G195">
        <v>94000</v>
      </c>
      <c r="H195" s="2" t="s">
        <v>54</v>
      </c>
      <c r="I195" s="2" t="s">
        <v>53</v>
      </c>
      <c r="J195" s="2" t="s">
        <v>5305</v>
      </c>
      <c r="K195" s="2" t="s">
        <v>5785</v>
      </c>
    </row>
    <row r="196" spans="1:11" x14ac:dyDescent="0.25">
      <c r="A196" s="2" t="s">
        <v>6008</v>
      </c>
      <c r="B196" s="1">
        <v>46182</v>
      </c>
      <c r="C196" s="2" t="s">
        <v>5302</v>
      </c>
      <c r="D196" s="2" t="s">
        <v>5303</v>
      </c>
      <c r="E196" s="2" t="s">
        <v>695</v>
      </c>
      <c r="F196" s="2" t="s">
        <v>5835</v>
      </c>
      <c r="G196">
        <v>116000</v>
      </c>
      <c r="H196" s="2" t="s">
        <v>54</v>
      </c>
      <c r="I196" s="2" t="s">
        <v>53</v>
      </c>
      <c r="J196" s="2" t="s">
        <v>5305</v>
      </c>
      <c r="K196" s="2" t="s">
        <v>5836</v>
      </c>
    </row>
    <row r="197" spans="1:11" x14ac:dyDescent="0.25">
      <c r="A197" s="2" t="s">
        <v>6475</v>
      </c>
      <c r="B197" s="1">
        <v>46182</v>
      </c>
      <c r="C197" s="2" t="s">
        <v>5302</v>
      </c>
      <c r="D197" s="2" t="s">
        <v>5303</v>
      </c>
      <c r="E197" s="2" t="s">
        <v>2272</v>
      </c>
      <c r="F197" s="2" t="s">
        <v>5840</v>
      </c>
      <c r="G197">
        <v>130000</v>
      </c>
      <c r="H197" s="2" t="s">
        <v>54</v>
      </c>
      <c r="I197" s="2" t="s">
        <v>53</v>
      </c>
      <c r="J197" s="2" t="s">
        <v>5305</v>
      </c>
      <c r="K197" s="2" t="s">
        <v>5841</v>
      </c>
    </row>
    <row r="198" spans="1:11" x14ac:dyDescent="0.25">
      <c r="A198" s="2" t="s">
        <v>6034</v>
      </c>
      <c r="B198" s="1">
        <v>46182</v>
      </c>
      <c r="C198" s="2" t="s">
        <v>5302</v>
      </c>
      <c r="D198" s="2" t="s">
        <v>5303</v>
      </c>
      <c r="E198" s="2" t="s">
        <v>790</v>
      </c>
      <c r="F198" s="2" t="s">
        <v>5843</v>
      </c>
      <c r="G198">
        <v>85000</v>
      </c>
      <c r="H198" s="2" t="s">
        <v>54</v>
      </c>
      <c r="I198" s="2" t="s">
        <v>53</v>
      </c>
      <c r="J198" s="2" t="s">
        <v>5305</v>
      </c>
      <c r="K198" s="2" t="s">
        <v>5844</v>
      </c>
    </row>
    <row r="199" spans="1:11" x14ac:dyDescent="0.25">
      <c r="A199" s="2" t="s">
        <v>6869</v>
      </c>
      <c r="B199" s="1">
        <v>46182</v>
      </c>
      <c r="C199" s="2" t="s">
        <v>5302</v>
      </c>
      <c r="D199" s="2" t="s">
        <v>5303</v>
      </c>
      <c r="E199" s="2" t="s">
        <v>3408</v>
      </c>
      <c r="F199" s="2" t="s">
        <v>5786</v>
      </c>
      <c r="G199">
        <v>147000</v>
      </c>
      <c r="H199" s="2" t="s">
        <v>54</v>
      </c>
      <c r="I199" s="2" t="s">
        <v>53</v>
      </c>
      <c r="J199" s="2" t="s">
        <v>5305</v>
      </c>
      <c r="K199" s="2" t="s">
        <v>5827</v>
      </c>
    </row>
    <row r="200" spans="1:11" x14ac:dyDescent="0.25">
      <c r="A200" s="2" t="s">
        <v>6875</v>
      </c>
      <c r="B200" s="1">
        <v>46182</v>
      </c>
      <c r="C200" s="2" t="s">
        <v>5302</v>
      </c>
      <c r="D200" s="2" t="s">
        <v>5303</v>
      </c>
      <c r="E200" s="2" t="s">
        <v>3421</v>
      </c>
      <c r="F200" s="2" t="s">
        <v>5833</v>
      </c>
      <c r="G200">
        <v>140000</v>
      </c>
      <c r="H200" s="2" t="s">
        <v>54</v>
      </c>
      <c r="I200" s="2" t="s">
        <v>53</v>
      </c>
      <c r="J200" s="2" t="s">
        <v>5305</v>
      </c>
      <c r="K200" s="2" t="s">
        <v>5833</v>
      </c>
    </row>
    <row r="201" spans="1:11" x14ac:dyDescent="0.25">
      <c r="A201" s="2" t="s">
        <v>6408</v>
      </c>
      <c r="B201" s="1">
        <v>46182</v>
      </c>
      <c r="C201" s="2" t="s">
        <v>5302</v>
      </c>
      <c r="D201" s="2" t="s">
        <v>5303</v>
      </c>
      <c r="E201" s="2" t="s">
        <v>2059</v>
      </c>
      <c r="F201" s="2" t="s">
        <v>5780</v>
      </c>
      <c r="G201">
        <v>154000</v>
      </c>
      <c r="H201" s="2" t="s">
        <v>54</v>
      </c>
      <c r="I201" s="2" t="s">
        <v>53</v>
      </c>
      <c r="J201" s="2" t="s">
        <v>5305</v>
      </c>
      <c r="K201" s="2" t="s">
        <v>5834</v>
      </c>
    </row>
    <row r="202" spans="1:11" x14ac:dyDescent="0.25">
      <c r="A202" s="2" t="s">
        <v>6273</v>
      </c>
      <c r="B202" s="1">
        <v>46182</v>
      </c>
      <c r="C202" s="2" t="s">
        <v>5302</v>
      </c>
      <c r="D202" s="2" t="s">
        <v>5303</v>
      </c>
      <c r="E202" s="2" t="s">
        <v>1623</v>
      </c>
      <c r="F202" s="2" t="s">
        <v>5850</v>
      </c>
      <c r="G202">
        <v>96000</v>
      </c>
      <c r="H202" s="2" t="s">
        <v>54</v>
      </c>
      <c r="I202" s="2" t="s">
        <v>53</v>
      </c>
      <c r="J202" s="2" t="s">
        <v>5305</v>
      </c>
      <c r="K202" s="2" t="s">
        <v>5851</v>
      </c>
    </row>
    <row r="203" spans="1:11" x14ac:dyDescent="0.25">
      <c r="A203" s="2" t="s">
        <v>6866</v>
      </c>
      <c r="B203" s="1">
        <v>46182</v>
      </c>
      <c r="C203" s="2" t="s">
        <v>5302</v>
      </c>
      <c r="D203" s="2" t="s">
        <v>5303</v>
      </c>
      <c r="E203" s="2" t="s">
        <v>3399</v>
      </c>
      <c r="F203" s="2" t="s">
        <v>5853</v>
      </c>
      <c r="G203">
        <v>97000</v>
      </c>
      <c r="H203" s="2" t="s">
        <v>54</v>
      </c>
      <c r="I203" s="2" t="s">
        <v>53</v>
      </c>
      <c r="J203" s="2" t="s">
        <v>5305</v>
      </c>
      <c r="K203" s="2" t="s">
        <v>5854</v>
      </c>
    </row>
    <row r="204" spans="1:11" x14ac:dyDescent="0.25">
      <c r="A204" s="2" t="s">
        <v>6383</v>
      </c>
      <c r="B204" s="1">
        <v>46182</v>
      </c>
      <c r="C204" s="2" t="s">
        <v>5302</v>
      </c>
      <c r="D204" s="2" t="s">
        <v>5303</v>
      </c>
      <c r="E204" s="2" t="s">
        <v>1977</v>
      </c>
      <c r="F204" s="2" t="s">
        <v>5732</v>
      </c>
      <c r="G204">
        <v>237000</v>
      </c>
      <c r="H204" s="2" t="s">
        <v>54</v>
      </c>
      <c r="I204" s="2" t="s">
        <v>53</v>
      </c>
      <c r="J204" s="2" t="s">
        <v>5305</v>
      </c>
      <c r="K204" s="2" t="s">
        <v>5733</v>
      </c>
    </row>
    <row r="205" spans="1:11" x14ac:dyDescent="0.25">
      <c r="A205" s="2" t="s">
        <v>6653</v>
      </c>
      <c r="B205" s="1">
        <v>46182</v>
      </c>
      <c r="C205" s="2" t="s">
        <v>5302</v>
      </c>
      <c r="D205" s="2" t="s">
        <v>5303</v>
      </c>
      <c r="E205" s="2" t="s">
        <v>2782</v>
      </c>
      <c r="F205" s="2" t="s">
        <v>5843</v>
      </c>
      <c r="G205">
        <v>130000</v>
      </c>
      <c r="H205" s="2" t="s">
        <v>54</v>
      </c>
      <c r="I205" s="2" t="s">
        <v>53</v>
      </c>
      <c r="J205" s="2" t="s">
        <v>5305</v>
      </c>
      <c r="K205" s="2" t="s">
        <v>5845</v>
      </c>
    </row>
    <row r="206" spans="1:11" x14ac:dyDescent="0.25">
      <c r="A206" s="2" t="s">
        <v>6395</v>
      </c>
      <c r="B206" s="1">
        <v>46182</v>
      </c>
      <c r="C206" s="2" t="s">
        <v>5302</v>
      </c>
      <c r="D206" s="2" t="s">
        <v>5303</v>
      </c>
      <c r="E206" s="2" t="s">
        <v>2014</v>
      </c>
      <c r="F206" s="2" t="s">
        <v>5618</v>
      </c>
      <c r="G206">
        <v>131000</v>
      </c>
      <c r="H206" s="2" t="s">
        <v>54</v>
      </c>
      <c r="I206" s="2" t="s">
        <v>53</v>
      </c>
      <c r="J206" s="2" t="s">
        <v>5305</v>
      </c>
      <c r="K206" s="2" t="s">
        <v>5846</v>
      </c>
    </row>
    <row r="207" spans="1:11" x14ac:dyDescent="0.25">
      <c r="A207" s="2" t="s">
        <v>7097</v>
      </c>
      <c r="B207" s="1">
        <v>46182</v>
      </c>
      <c r="C207" s="2" t="s">
        <v>5302</v>
      </c>
      <c r="D207" s="2" t="s">
        <v>5303</v>
      </c>
      <c r="E207" s="2" t="s">
        <v>4031</v>
      </c>
      <c r="F207" s="2" t="s">
        <v>5849</v>
      </c>
      <c r="G207">
        <v>141000</v>
      </c>
      <c r="H207" s="2" t="s">
        <v>54</v>
      </c>
      <c r="I207" s="2" t="s">
        <v>53</v>
      </c>
      <c r="J207" s="2" t="s">
        <v>5305</v>
      </c>
      <c r="K207" s="2" t="s">
        <v>5849</v>
      </c>
    </row>
    <row r="208" spans="1:11" x14ac:dyDescent="0.25">
      <c r="A208" s="2" t="s">
        <v>6582</v>
      </c>
      <c r="B208" s="1">
        <v>46182</v>
      </c>
      <c r="C208" s="2" t="s">
        <v>5302</v>
      </c>
      <c r="D208" s="2" t="s">
        <v>5303</v>
      </c>
      <c r="E208" s="2" t="s">
        <v>2585</v>
      </c>
      <c r="F208" s="2" t="s">
        <v>5755</v>
      </c>
      <c r="G208">
        <v>123000</v>
      </c>
      <c r="H208" s="2" t="s">
        <v>54</v>
      </c>
      <c r="I208" s="2" t="s">
        <v>53</v>
      </c>
      <c r="J208" s="2" t="s">
        <v>5305</v>
      </c>
      <c r="K208" s="2" t="s">
        <v>5756</v>
      </c>
    </row>
    <row r="209" spans="1:11" x14ac:dyDescent="0.25">
      <c r="A209" s="2" t="s">
        <v>6607</v>
      </c>
      <c r="B209" s="1">
        <v>46182</v>
      </c>
      <c r="C209" s="2" t="s">
        <v>5302</v>
      </c>
      <c r="D209" s="2" t="s">
        <v>5303</v>
      </c>
      <c r="E209" s="2" t="s">
        <v>2652</v>
      </c>
      <c r="F209" s="2" t="s">
        <v>5816</v>
      </c>
      <c r="G209">
        <v>149100</v>
      </c>
      <c r="H209" s="2" t="s">
        <v>54</v>
      </c>
      <c r="I209" s="2" t="s">
        <v>53</v>
      </c>
      <c r="J209" s="2" t="s">
        <v>5305</v>
      </c>
      <c r="K209" s="2" t="s">
        <v>5817</v>
      </c>
    </row>
    <row r="210" spans="1:11" x14ac:dyDescent="0.25">
      <c r="A210" s="2" t="s">
        <v>6702</v>
      </c>
      <c r="B210" s="1">
        <v>46182</v>
      </c>
      <c r="C210" s="2" t="s">
        <v>5302</v>
      </c>
      <c r="D210" s="2" t="s">
        <v>5303</v>
      </c>
      <c r="E210" s="2" t="s">
        <v>2926</v>
      </c>
      <c r="F210" s="2" t="s">
        <v>5822</v>
      </c>
      <c r="G210">
        <v>122000</v>
      </c>
      <c r="H210" s="2" t="s">
        <v>54</v>
      </c>
      <c r="I210" s="2" t="s">
        <v>53</v>
      </c>
      <c r="J210" s="2" t="s">
        <v>5305</v>
      </c>
      <c r="K210" s="2" t="s">
        <v>5823</v>
      </c>
    </row>
    <row r="211" spans="1:11" x14ac:dyDescent="0.25">
      <c r="A211" s="2" t="s">
        <v>6835</v>
      </c>
      <c r="B211" s="1">
        <v>46182</v>
      </c>
      <c r="C211" s="2" t="s">
        <v>5302</v>
      </c>
      <c r="D211" s="2" t="s">
        <v>5303</v>
      </c>
      <c r="E211" s="2" t="s">
        <v>3316</v>
      </c>
      <c r="F211" s="2" t="s">
        <v>5786</v>
      </c>
      <c r="G211">
        <v>188000</v>
      </c>
      <c r="H211" s="2" t="s">
        <v>54</v>
      </c>
      <c r="I211" s="2" t="s">
        <v>53</v>
      </c>
      <c r="J211" s="2" t="s">
        <v>5305</v>
      </c>
      <c r="K211" s="2" t="s">
        <v>5787</v>
      </c>
    </row>
    <row r="212" spans="1:11" x14ac:dyDescent="0.25">
      <c r="A212" s="2" t="s">
        <v>6487</v>
      </c>
      <c r="B212" s="1">
        <v>46182</v>
      </c>
      <c r="C212" s="2" t="s">
        <v>5302</v>
      </c>
      <c r="D212" s="2" t="s">
        <v>5303</v>
      </c>
      <c r="E212" s="2" t="s">
        <v>2307</v>
      </c>
      <c r="F212" s="2" t="s">
        <v>5792</v>
      </c>
      <c r="G212">
        <v>115000</v>
      </c>
      <c r="H212" s="2" t="s">
        <v>54</v>
      </c>
      <c r="I212" s="2" t="s">
        <v>53</v>
      </c>
      <c r="J212" s="2" t="s">
        <v>5305</v>
      </c>
      <c r="K212" s="2" t="s">
        <v>5793</v>
      </c>
    </row>
    <row r="213" spans="1:11" x14ac:dyDescent="0.25">
      <c r="A213" s="2" t="s">
        <v>6492</v>
      </c>
      <c r="B213" s="1">
        <v>46182</v>
      </c>
      <c r="C213" s="2" t="s">
        <v>5302</v>
      </c>
      <c r="D213" s="2" t="s">
        <v>5303</v>
      </c>
      <c r="E213" s="2" t="s">
        <v>2321</v>
      </c>
      <c r="F213" s="2" t="s">
        <v>5799</v>
      </c>
      <c r="G213">
        <v>140000</v>
      </c>
      <c r="H213" s="2" t="s">
        <v>54</v>
      </c>
      <c r="I213" s="2" t="s">
        <v>53</v>
      </c>
      <c r="J213" s="2" t="s">
        <v>5305</v>
      </c>
      <c r="K213" s="2" t="s">
        <v>5800</v>
      </c>
    </row>
    <row r="214" spans="1:11" x14ac:dyDescent="0.25">
      <c r="A214" s="2" t="s">
        <v>6533</v>
      </c>
      <c r="B214" s="1">
        <v>46182</v>
      </c>
      <c r="C214" s="2" t="s">
        <v>5302</v>
      </c>
      <c r="D214" s="2" t="s">
        <v>5303</v>
      </c>
      <c r="E214" s="2" t="s">
        <v>2442</v>
      </c>
      <c r="F214" s="2" t="s">
        <v>5826</v>
      </c>
      <c r="G214">
        <v>157000</v>
      </c>
      <c r="H214" s="2" t="s">
        <v>54</v>
      </c>
      <c r="I214" s="2" t="s">
        <v>53</v>
      </c>
      <c r="J214" s="2" t="s">
        <v>5305</v>
      </c>
      <c r="K214" s="2" t="s">
        <v>5827</v>
      </c>
    </row>
    <row r="215" spans="1:11" x14ac:dyDescent="0.25">
      <c r="A215" s="2" t="s">
        <v>6545</v>
      </c>
      <c r="B215" s="1">
        <v>46182</v>
      </c>
      <c r="C215" s="2" t="s">
        <v>5302</v>
      </c>
      <c r="D215" s="2" t="s">
        <v>5303</v>
      </c>
      <c r="E215" s="2" t="s">
        <v>2473</v>
      </c>
      <c r="F215" s="2" t="s">
        <v>5550</v>
      </c>
      <c r="G215">
        <v>155000</v>
      </c>
      <c r="H215" s="2" t="s">
        <v>54</v>
      </c>
      <c r="I215" s="2" t="s">
        <v>53</v>
      </c>
      <c r="J215" s="2" t="s">
        <v>5305</v>
      </c>
      <c r="K215" s="2" t="s">
        <v>5550</v>
      </c>
    </row>
    <row r="216" spans="1:11" x14ac:dyDescent="0.25">
      <c r="A216" s="2" t="s">
        <v>6554</v>
      </c>
      <c r="B216" s="1">
        <v>46182</v>
      </c>
      <c r="C216" s="2" t="s">
        <v>5302</v>
      </c>
      <c r="D216" s="2" t="s">
        <v>5303</v>
      </c>
      <c r="E216" s="2" t="s">
        <v>2499</v>
      </c>
      <c r="F216" s="2" t="s">
        <v>5832</v>
      </c>
      <c r="G216">
        <v>209000</v>
      </c>
      <c r="H216" s="2" t="s">
        <v>54</v>
      </c>
      <c r="I216" s="2" t="s">
        <v>53</v>
      </c>
      <c r="J216" s="2" t="s">
        <v>5305</v>
      </c>
      <c r="K216" s="2" t="s">
        <v>5832</v>
      </c>
    </row>
    <row r="217" spans="1:11" x14ac:dyDescent="0.25">
      <c r="A217" s="2" t="s">
        <v>6724</v>
      </c>
      <c r="B217" s="1">
        <v>46182</v>
      </c>
      <c r="C217" s="2" t="s">
        <v>5302</v>
      </c>
      <c r="D217" s="2" t="s">
        <v>5303</v>
      </c>
      <c r="E217" s="2" t="s">
        <v>2992</v>
      </c>
      <c r="F217" s="2" t="s">
        <v>5581</v>
      </c>
      <c r="G217">
        <v>227000</v>
      </c>
      <c r="H217" s="2" t="s">
        <v>54</v>
      </c>
      <c r="I217" s="2" t="s">
        <v>53</v>
      </c>
      <c r="J217" s="2" t="s">
        <v>5305</v>
      </c>
      <c r="K217" s="2" t="s">
        <v>5831</v>
      </c>
    </row>
    <row r="218" spans="1:11" x14ac:dyDescent="0.25">
      <c r="A218" s="2" t="s">
        <v>6360</v>
      </c>
      <c r="B218" s="1">
        <v>46182</v>
      </c>
      <c r="C218" s="2" t="s">
        <v>5302</v>
      </c>
      <c r="D218" s="2" t="s">
        <v>5303</v>
      </c>
      <c r="E218" s="2" t="s">
        <v>1908</v>
      </c>
      <c r="F218" s="2" t="s">
        <v>5828</v>
      </c>
      <c r="G218">
        <v>132000</v>
      </c>
      <c r="H218" s="2" t="s">
        <v>54</v>
      </c>
      <c r="I218" s="2" t="s">
        <v>53</v>
      </c>
      <c r="J218" s="2" t="s">
        <v>5305</v>
      </c>
      <c r="K218" s="2" t="s">
        <v>5829</v>
      </c>
    </row>
    <row r="219" spans="1:11" x14ac:dyDescent="0.25">
      <c r="A219" s="2" t="s">
        <v>5947</v>
      </c>
      <c r="B219" s="1">
        <v>46182</v>
      </c>
      <c r="C219" s="2" t="s">
        <v>5302</v>
      </c>
      <c r="D219" s="2" t="s">
        <v>5303</v>
      </c>
      <c r="E219" s="2" t="s">
        <v>442</v>
      </c>
      <c r="F219" s="2" t="s">
        <v>5830</v>
      </c>
      <c r="G219">
        <v>111000</v>
      </c>
      <c r="H219" s="2" t="s">
        <v>54</v>
      </c>
      <c r="I219" s="2" t="s">
        <v>53</v>
      </c>
      <c r="J219" s="2" t="s">
        <v>5305</v>
      </c>
      <c r="K219" s="2" t="s">
        <v>5758</v>
      </c>
    </row>
    <row r="220" spans="1:11" x14ac:dyDescent="0.25">
      <c r="A220" s="2" t="s">
        <v>6233</v>
      </c>
      <c r="B220" s="1">
        <v>46183</v>
      </c>
      <c r="C220" s="2" t="s">
        <v>5302</v>
      </c>
      <c r="D220" s="2" t="s">
        <v>5303</v>
      </c>
      <c r="E220" s="2" t="s">
        <v>1492</v>
      </c>
      <c r="F220" s="2" t="s">
        <v>5589</v>
      </c>
      <c r="G220">
        <v>131000</v>
      </c>
      <c r="H220" s="2" t="s">
        <v>54</v>
      </c>
      <c r="I220" s="2" t="s">
        <v>53</v>
      </c>
      <c r="J220" s="2" t="s">
        <v>5305</v>
      </c>
      <c r="K220" s="2" t="s">
        <v>5590</v>
      </c>
    </row>
    <row r="221" spans="1:11" x14ac:dyDescent="0.25">
      <c r="A221" s="2" t="s">
        <v>6752</v>
      </c>
      <c r="B221" s="1">
        <v>46183</v>
      </c>
      <c r="C221" s="2" t="s">
        <v>5302</v>
      </c>
      <c r="D221" s="2" t="s">
        <v>5303</v>
      </c>
      <c r="E221" s="2" t="s">
        <v>3073</v>
      </c>
      <c r="F221" s="2" t="s">
        <v>5587</v>
      </c>
      <c r="G221">
        <v>155000</v>
      </c>
      <c r="H221" s="2" t="s">
        <v>54</v>
      </c>
      <c r="I221" s="2" t="s">
        <v>53</v>
      </c>
      <c r="J221" s="2" t="s">
        <v>5305</v>
      </c>
      <c r="K221" s="2" t="s">
        <v>5588</v>
      </c>
    </row>
    <row r="222" spans="1:11" x14ac:dyDescent="0.25">
      <c r="A222" s="2" t="s">
        <v>7247</v>
      </c>
      <c r="B222" s="1">
        <v>46183</v>
      </c>
      <c r="C222" s="2" t="s">
        <v>5302</v>
      </c>
      <c r="D222" s="2" t="s">
        <v>5303</v>
      </c>
      <c r="E222" s="2" t="s">
        <v>4440</v>
      </c>
      <c r="F222" s="2" t="s">
        <v>5647</v>
      </c>
      <c r="G222">
        <v>97500</v>
      </c>
      <c r="H222" s="2" t="s">
        <v>54</v>
      </c>
      <c r="I222" s="2" t="s">
        <v>53</v>
      </c>
      <c r="J222" s="2" t="s">
        <v>5305</v>
      </c>
      <c r="K222" s="2" t="s">
        <v>5648</v>
      </c>
    </row>
    <row r="223" spans="1:11" x14ac:dyDescent="0.25">
      <c r="A223" s="2" t="s">
        <v>6026</v>
      </c>
      <c r="B223" s="1">
        <v>46183</v>
      </c>
      <c r="C223" s="2" t="s">
        <v>5302</v>
      </c>
      <c r="D223" s="2" t="s">
        <v>5303</v>
      </c>
      <c r="E223" s="2" t="s">
        <v>757</v>
      </c>
      <c r="F223" s="2" t="s">
        <v>5591</v>
      </c>
      <c r="G223">
        <v>183000</v>
      </c>
      <c r="H223" s="2" t="s">
        <v>54</v>
      </c>
      <c r="I223" s="2" t="s">
        <v>53</v>
      </c>
      <c r="J223" s="2" t="s">
        <v>5305</v>
      </c>
      <c r="K223" s="2" t="s">
        <v>5591</v>
      </c>
    </row>
    <row r="224" spans="1:11" x14ac:dyDescent="0.25">
      <c r="A224" s="2" t="s">
        <v>7221</v>
      </c>
      <c r="B224" s="1">
        <v>46183</v>
      </c>
      <c r="C224" s="2" t="s">
        <v>5302</v>
      </c>
      <c r="D224" s="2" t="s">
        <v>5303</v>
      </c>
      <c r="E224" s="2" t="s">
        <v>4367</v>
      </c>
      <c r="F224" s="2" t="s">
        <v>5641</v>
      </c>
      <c r="G224">
        <v>50000</v>
      </c>
      <c r="H224" s="2" t="s">
        <v>54</v>
      </c>
      <c r="I224" s="2" t="s">
        <v>53</v>
      </c>
      <c r="J224" s="2" t="s">
        <v>5305</v>
      </c>
      <c r="K224" s="2" t="s">
        <v>5642</v>
      </c>
    </row>
    <row r="225" spans="1:11" x14ac:dyDescent="0.25">
      <c r="A225" s="2" t="s">
        <v>7258</v>
      </c>
      <c r="B225" s="1">
        <v>46183</v>
      </c>
      <c r="C225" s="2" t="s">
        <v>5302</v>
      </c>
      <c r="D225" s="2" t="s">
        <v>5303</v>
      </c>
      <c r="E225" s="2" t="s">
        <v>4473</v>
      </c>
      <c r="F225" s="2" t="s">
        <v>5643</v>
      </c>
      <c r="G225">
        <v>97500</v>
      </c>
      <c r="H225" s="2" t="s">
        <v>54</v>
      </c>
      <c r="I225" s="2" t="s">
        <v>53</v>
      </c>
      <c r="J225" s="2" t="s">
        <v>5305</v>
      </c>
      <c r="K225" s="2" t="s">
        <v>5644</v>
      </c>
    </row>
    <row r="226" spans="1:11" x14ac:dyDescent="0.25">
      <c r="A226" s="2" t="s">
        <v>7287</v>
      </c>
      <c r="B226" s="1">
        <v>46183</v>
      </c>
      <c r="C226" s="2" t="s">
        <v>5302</v>
      </c>
      <c r="D226" s="2" t="s">
        <v>5303</v>
      </c>
      <c r="E226" s="2" t="s">
        <v>4550</v>
      </c>
      <c r="F226" s="2" t="s">
        <v>5645</v>
      </c>
      <c r="G226">
        <v>54000</v>
      </c>
      <c r="H226" s="2" t="s">
        <v>54</v>
      </c>
      <c r="I226" s="2" t="s">
        <v>53</v>
      </c>
      <c r="J226" s="2" t="s">
        <v>5305</v>
      </c>
      <c r="K226" s="2" t="s">
        <v>5646</v>
      </c>
    </row>
    <row r="227" spans="1:11" x14ac:dyDescent="0.25">
      <c r="A227" s="2" t="s">
        <v>5956</v>
      </c>
      <c r="B227" s="1">
        <v>46183</v>
      </c>
      <c r="C227" s="2" t="s">
        <v>5302</v>
      </c>
      <c r="D227" s="2" t="s">
        <v>5303</v>
      </c>
      <c r="E227" s="2" t="s">
        <v>479</v>
      </c>
      <c r="F227" s="2" t="s">
        <v>5575</v>
      </c>
      <c r="G227">
        <v>232000</v>
      </c>
      <c r="H227" s="2" t="s">
        <v>54</v>
      </c>
      <c r="I227" s="2" t="s">
        <v>53</v>
      </c>
      <c r="J227" s="2" t="s">
        <v>5305</v>
      </c>
      <c r="K227" s="2" t="s">
        <v>5576</v>
      </c>
    </row>
    <row r="228" spans="1:11" x14ac:dyDescent="0.25">
      <c r="A228" s="2" t="s">
        <v>6611</v>
      </c>
      <c r="B228" s="1">
        <v>46183</v>
      </c>
      <c r="C228" s="2" t="s">
        <v>5302</v>
      </c>
      <c r="D228" s="2" t="s">
        <v>5303</v>
      </c>
      <c r="E228" s="2" t="s">
        <v>2663</v>
      </c>
      <c r="F228" s="2" t="s">
        <v>5573</v>
      </c>
      <c r="G228">
        <v>153000</v>
      </c>
      <c r="H228" s="2" t="s">
        <v>54</v>
      </c>
      <c r="I228" s="2" t="s">
        <v>53</v>
      </c>
      <c r="J228" s="2" t="s">
        <v>5305</v>
      </c>
      <c r="K228" s="2" t="s">
        <v>5574</v>
      </c>
    </row>
    <row r="229" spans="1:11" x14ac:dyDescent="0.25">
      <c r="A229" s="2" t="s">
        <v>6065</v>
      </c>
      <c r="B229" s="1">
        <v>46183</v>
      </c>
      <c r="C229" s="2" t="s">
        <v>5302</v>
      </c>
      <c r="D229" s="2" t="s">
        <v>5303</v>
      </c>
      <c r="E229" s="2" t="s">
        <v>905</v>
      </c>
      <c r="F229" s="2" t="s">
        <v>5559</v>
      </c>
      <c r="G229">
        <v>90000</v>
      </c>
      <c r="H229" s="2" t="s">
        <v>54</v>
      </c>
      <c r="I229" s="2" t="s">
        <v>53</v>
      </c>
      <c r="J229" s="2" t="s">
        <v>5305</v>
      </c>
      <c r="K229" s="2" t="s">
        <v>5560</v>
      </c>
    </row>
    <row r="230" spans="1:11" x14ac:dyDescent="0.25">
      <c r="A230" s="2" t="s">
        <v>6593</v>
      </c>
      <c r="B230" s="1">
        <v>46183</v>
      </c>
      <c r="C230" s="2" t="s">
        <v>5302</v>
      </c>
      <c r="D230" s="2" t="s">
        <v>5303</v>
      </c>
      <c r="E230" s="2" t="s">
        <v>2614</v>
      </c>
      <c r="F230" s="2" t="s">
        <v>5579</v>
      </c>
      <c r="G230">
        <v>139000</v>
      </c>
      <c r="H230" s="2" t="s">
        <v>54</v>
      </c>
      <c r="I230" s="2" t="s">
        <v>53</v>
      </c>
      <c r="J230" s="2" t="s">
        <v>5305</v>
      </c>
      <c r="K230" s="2" t="s">
        <v>5580</v>
      </c>
    </row>
    <row r="231" spans="1:11" x14ac:dyDescent="0.25">
      <c r="A231" s="2" t="s">
        <v>6623</v>
      </c>
      <c r="B231" s="1">
        <v>46183</v>
      </c>
      <c r="C231" s="2" t="s">
        <v>5302</v>
      </c>
      <c r="D231" s="2" t="s">
        <v>5303</v>
      </c>
      <c r="E231" s="2" t="s">
        <v>2699</v>
      </c>
      <c r="F231" s="2" t="s">
        <v>5649</v>
      </c>
      <c r="G231">
        <v>97500</v>
      </c>
      <c r="H231" s="2" t="s">
        <v>54</v>
      </c>
      <c r="I231" s="2" t="s">
        <v>53</v>
      </c>
      <c r="J231" s="2" t="s">
        <v>5305</v>
      </c>
      <c r="K231" s="2" t="s">
        <v>5650</v>
      </c>
    </row>
    <row r="232" spans="1:11" x14ac:dyDescent="0.25">
      <c r="A232" s="2" t="s">
        <v>7262</v>
      </c>
      <c r="B232" s="1">
        <v>46183</v>
      </c>
      <c r="C232" s="2" t="s">
        <v>5302</v>
      </c>
      <c r="D232" s="2" t="s">
        <v>5303</v>
      </c>
      <c r="E232" s="2" t="s">
        <v>4482</v>
      </c>
      <c r="F232" s="2" t="s">
        <v>5651</v>
      </c>
      <c r="G232">
        <v>93000</v>
      </c>
      <c r="H232" s="2" t="s">
        <v>54</v>
      </c>
      <c r="I232" s="2" t="s">
        <v>53</v>
      </c>
      <c r="J232" s="2" t="s">
        <v>5305</v>
      </c>
      <c r="K232" s="2" t="s">
        <v>5652</v>
      </c>
    </row>
    <row r="233" spans="1:11" x14ac:dyDescent="0.25">
      <c r="A233" s="2" t="s">
        <v>6278</v>
      </c>
      <c r="B233" s="1">
        <v>46183</v>
      </c>
      <c r="C233" s="2" t="s">
        <v>5302</v>
      </c>
      <c r="D233" s="2" t="s">
        <v>5303</v>
      </c>
      <c r="E233" s="2" t="s">
        <v>1642</v>
      </c>
      <c r="F233" s="2" t="s">
        <v>5581</v>
      </c>
      <c r="G233">
        <v>188000</v>
      </c>
      <c r="H233" s="2" t="s">
        <v>54</v>
      </c>
      <c r="I233" s="2" t="s">
        <v>53</v>
      </c>
      <c r="J233" s="2" t="s">
        <v>5305</v>
      </c>
      <c r="K233" s="2" t="s">
        <v>5582</v>
      </c>
    </row>
    <row r="234" spans="1:11" x14ac:dyDescent="0.25">
      <c r="A234" s="2" t="s">
        <v>6760</v>
      </c>
      <c r="B234" s="1">
        <v>46183</v>
      </c>
      <c r="C234" s="2" t="s">
        <v>5302</v>
      </c>
      <c r="D234" s="2" t="s">
        <v>5303</v>
      </c>
      <c r="E234" s="2" t="s">
        <v>3098</v>
      </c>
      <c r="F234" s="2" t="s">
        <v>5609</v>
      </c>
      <c r="G234">
        <v>73000</v>
      </c>
      <c r="H234" s="2" t="s">
        <v>54</v>
      </c>
      <c r="I234" s="2" t="s">
        <v>53</v>
      </c>
      <c r="J234" s="2" t="s">
        <v>5305</v>
      </c>
      <c r="K234" s="2" t="s">
        <v>5610</v>
      </c>
    </row>
    <row r="235" spans="1:11" x14ac:dyDescent="0.25">
      <c r="A235" s="2" t="s">
        <v>6996</v>
      </c>
      <c r="B235" s="1">
        <v>46183</v>
      </c>
      <c r="C235" s="2" t="s">
        <v>5302</v>
      </c>
      <c r="D235" s="2" t="s">
        <v>5303</v>
      </c>
      <c r="E235" s="2" t="s">
        <v>3753</v>
      </c>
      <c r="F235" s="2" t="s">
        <v>5606</v>
      </c>
      <c r="G235">
        <v>85000</v>
      </c>
      <c r="H235" s="2" t="s">
        <v>54</v>
      </c>
      <c r="I235" s="2" t="s">
        <v>53</v>
      </c>
      <c r="J235" s="2" t="s">
        <v>5305</v>
      </c>
      <c r="K235" s="2" t="s">
        <v>5607</v>
      </c>
    </row>
    <row r="236" spans="1:11" x14ac:dyDescent="0.25">
      <c r="A236" s="2" t="s">
        <v>6205</v>
      </c>
      <c r="B236" s="1">
        <v>46183</v>
      </c>
      <c r="C236" s="2" t="s">
        <v>5302</v>
      </c>
      <c r="D236" s="2" t="s">
        <v>5303</v>
      </c>
      <c r="E236" s="2" t="s">
        <v>1396</v>
      </c>
      <c r="F236" s="2" t="s">
        <v>5604</v>
      </c>
      <c r="G236">
        <v>154000</v>
      </c>
      <c r="H236" s="2" t="s">
        <v>54</v>
      </c>
      <c r="I236" s="2" t="s">
        <v>53</v>
      </c>
      <c r="J236" s="2" t="s">
        <v>5305</v>
      </c>
      <c r="K236" s="2" t="s">
        <v>5605</v>
      </c>
    </row>
    <row r="237" spans="1:11" x14ac:dyDescent="0.25">
      <c r="A237" s="2" t="s">
        <v>6573</v>
      </c>
      <c r="B237" s="1">
        <v>46183</v>
      </c>
      <c r="C237" s="2" t="s">
        <v>5302</v>
      </c>
      <c r="D237" s="2" t="s">
        <v>5303</v>
      </c>
      <c r="E237" s="2" t="s">
        <v>2556</v>
      </c>
      <c r="F237" s="2" t="s">
        <v>5611</v>
      </c>
      <c r="G237">
        <v>113000</v>
      </c>
      <c r="H237" s="2" t="s">
        <v>54</v>
      </c>
      <c r="I237" s="2" t="s">
        <v>53</v>
      </c>
      <c r="J237" s="2" t="s">
        <v>5305</v>
      </c>
      <c r="K237" s="2" t="s">
        <v>5612</v>
      </c>
    </row>
    <row r="238" spans="1:11" x14ac:dyDescent="0.25">
      <c r="A238" s="2" t="s">
        <v>6240</v>
      </c>
      <c r="B238" s="1">
        <v>46183</v>
      </c>
      <c r="C238" s="2" t="s">
        <v>5302</v>
      </c>
      <c r="D238" s="2" t="s">
        <v>5303</v>
      </c>
      <c r="E238" s="2" t="s">
        <v>1516</v>
      </c>
      <c r="F238" s="2" t="s">
        <v>5618</v>
      </c>
      <c r="G238">
        <v>130000</v>
      </c>
      <c r="H238" s="2" t="s">
        <v>54</v>
      </c>
      <c r="I238" s="2" t="s">
        <v>53</v>
      </c>
      <c r="J238" s="2" t="s">
        <v>5305</v>
      </c>
      <c r="K238" s="2" t="s">
        <v>5618</v>
      </c>
    </row>
    <row r="239" spans="1:11" x14ac:dyDescent="0.25">
      <c r="A239" s="2" t="s">
        <v>7057</v>
      </c>
      <c r="B239" s="1">
        <v>46183</v>
      </c>
      <c r="C239" s="2" t="s">
        <v>5302</v>
      </c>
      <c r="D239" s="2" t="s">
        <v>5303</v>
      </c>
      <c r="E239" s="2" t="s">
        <v>3929</v>
      </c>
      <c r="F239" s="2" t="s">
        <v>5616</v>
      </c>
      <c r="G239">
        <v>105000</v>
      </c>
      <c r="H239" s="2" t="s">
        <v>54</v>
      </c>
      <c r="I239" s="2" t="s">
        <v>53</v>
      </c>
      <c r="J239" s="2" t="s">
        <v>5305</v>
      </c>
      <c r="K239" s="2" t="s">
        <v>5617</v>
      </c>
    </row>
    <row r="240" spans="1:11" x14ac:dyDescent="0.25">
      <c r="A240" s="2" t="s">
        <v>6301</v>
      </c>
      <c r="B240" s="1">
        <v>46183</v>
      </c>
      <c r="C240" s="2" t="s">
        <v>5302</v>
      </c>
      <c r="D240" s="2" t="s">
        <v>5303</v>
      </c>
      <c r="E240" s="2" t="s">
        <v>1719</v>
      </c>
      <c r="F240" s="2" t="s">
        <v>5567</v>
      </c>
      <c r="G240">
        <v>145000</v>
      </c>
      <c r="H240" s="2" t="s">
        <v>54</v>
      </c>
      <c r="I240" s="2" t="s">
        <v>53</v>
      </c>
      <c r="J240" s="2" t="s">
        <v>5305</v>
      </c>
      <c r="K240" s="2" t="s">
        <v>5568</v>
      </c>
    </row>
    <row r="241" spans="1:11" x14ac:dyDescent="0.25">
      <c r="A241" s="2" t="s">
        <v>6915</v>
      </c>
      <c r="B241" s="1">
        <v>46183</v>
      </c>
      <c r="C241" s="2" t="s">
        <v>5302</v>
      </c>
      <c r="D241" s="2" t="s">
        <v>5303</v>
      </c>
      <c r="E241" s="2" t="s">
        <v>3534</v>
      </c>
      <c r="F241" s="2" t="s">
        <v>5598</v>
      </c>
      <c r="G241">
        <v>100000</v>
      </c>
      <c r="H241" s="2" t="s">
        <v>54</v>
      </c>
      <c r="I241" s="2" t="s">
        <v>53</v>
      </c>
      <c r="J241" s="2" t="s">
        <v>5305</v>
      </c>
      <c r="K241" s="2" t="s">
        <v>5599</v>
      </c>
    </row>
    <row r="242" spans="1:11" x14ac:dyDescent="0.25">
      <c r="A242" s="2" t="s">
        <v>6465</v>
      </c>
      <c r="B242" s="1">
        <v>46183</v>
      </c>
      <c r="C242" s="2" t="s">
        <v>5302</v>
      </c>
      <c r="D242" s="2" t="s">
        <v>5303</v>
      </c>
      <c r="E242" s="2" t="s">
        <v>2238</v>
      </c>
      <c r="F242" s="2" t="s">
        <v>5637</v>
      </c>
      <c r="G242">
        <v>127000</v>
      </c>
      <c r="H242" s="2" t="s">
        <v>54</v>
      </c>
      <c r="I242" s="2" t="s">
        <v>53</v>
      </c>
      <c r="J242" s="2" t="s">
        <v>5305</v>
      </c>
      <c r="K242" s="2" t="s">
        <v>5638</v>
      </c>
    </row>
    <row r="243" spans="1:11" x14ac:dyDescent="0.25">
      <c r="A243" s="2" t="s">
        <v>6955</v>
      </c>
      <c r="B243" s="1">
        <v>46183</v>
      </c>
      <c r="C243" s="2" t="s">
        <v>5302</v>
      </c>
      <c r="D243" s="2" t="s">
        <v>5303</v>
      </c>
      <c r="E243" s="2" t="s">
        <v>3647</v>
      </c>
      <c r="F243" s="2" t="s">
        <v>5639</v>
      </c>
      <c r="G243">
        <v>128000</v>
      </c>
      <c r="H243" s="2" t="s">
        <v>54</v>
      </c>
      <c r="I243" s="2" t="s">
        <v>53</v>
      </c>
      <c r="J243" s="2" t="s">
        <v>5305</v>
      </c>
      <c r="K243" s="2" t="s">
        <v>5640</v>
      </c>
    </row>
    <row r="244" spans="1:11" x14ac:dyDescent="0.25">
      <c r="A244" s="2" t="s">
        <v>7075</v>
      </c>
      <c r="B244" s="1">
        <v>46183</v>
      </c>
      <c r="C244" s="2" t="s">
        <v>5302</v>
      </c>
      <c r="D244" s="2" t="s">
        <v>5303</v>
      </c>
      <c r="E244" s="2" t="s">
        <v>3974</v>
      </c>
      <c r="F244" s="2" t="s">
        <v>5538</v>
      </c>
      <c r="G244">
        <v>112000</v>
      </c>
      <c r="H244" s="2" t="s">
        <v>54</v>
      </c>
      <c r="I244" s="2" t="s">
        <v>53</v>
      </c>
      <c r="J244" s="2" t="s">
        <v>5305</v>
      </c>
      <c r="K244" s="2" t="s">
        <v>5539</v>
      </c>
    </row>
    <row r="245" spans="1:11" x14ac:dyDescent="0.25">
      <c r="A245" s="2" t="s">
        <v>6997</v>
      </c>
      <c r="B245" s="1">
        <v>46183</v>
      </c>
      <c r="C245" s="2" t="s">
        <v>5302</v>
      </c>
      <c r="D245" s="2" t="s">
        <v>5303</v>
      </c>
      <c r="E245" s="2" t="s">
        <v>3755</v>
      </c>
      <c r="F245" s="2" t="s">
        <v>5631</v>
      </c>
      <c r="G245">
        <v>82500</v>
      </c>
      <c r="H245" s="2" t="s">
        <v>54</v>
      </c>
      <c r="I245" s="2" t="s">
        <v>53</v>
      </c>
      <c r="J245" s="2" t="s">
        <v>5305</v>
      </c>
      <c r="K245" s="2" t="s">
        <v>5632</v>
      </c>
    </row>
    <row r="246" spans="1:11" x14ac:dyDescent="0.25">
      <c r="A246" s="2" t="s">
        <v>6686</v>
      </c>
      <c r="B246" s="1">
        <v>46183</v>
      </c>
      <c r="C246" s="2" t="s">
        <v>5302</v>
      </c>
      <c r="D246" s="2" t="s">
        <v>5303</v>
      </c>
      <c r="E246" s="2" t="s">
        <v>2877</v>
      </c>
      <c r="F246" s="2" t="s">
        <v>5633</v>
      </c>
      <c r="G246">
        <v>52500</v>
      </c>
      <c r="H246" s="2" t="s">
        <v>54</v>
      </c>
      <c r="I246" s="2" t="s">
        <v>53</v>
      </c>
      <c r="J246" s="2" t="s">
        <v>5305</v>
      </c>
      <c r="K246" s="2" t="s">
        <v>5634</v>
      </c>
    </row>
    <row r="247" spans="1:11" x14ac:dyDescent="0.25">
      <c r="A247" s="2" t="s">
        <v>6877</v>
      </c>
      <c r="B247" s="1">
        <v>46183</v>
      </c>
      <c r="C247" s="2" t="s">
        <v>5302</v>
      </c>
      <c r="D247" s="2" t="s">
        <v>5303</v>
      </c>
      <c r="E247" s="2" t="s">
        <v>3427</v>
      </c>
      <c r="F247" s="2" t="s">
        <v>5635</v>
      </c>
      <c r="G247">
        <v>53000</v>
      </c>
      <c r="H247" s="2" t="s">
        <v>54</v>
      </c>
      <c r="I247" s="2" t="s">
        <v>53</v>
      </c>
      <c r="J247" s="2" t="s">
        <v>5305</v>
      </c>
      <c r="K247" s="2" t="s">
        <v>5636</v>
      </c>
    </row>
    <row r="248" spans="1:11" x14ac:dyDescent="0.25">
      <c r="A248" s="2" t="s">
        <v>6136</v>
      </c>
      <c r="B248" s="1">
        <v>46183</v>
      </c>
      <c r="C248" s="2" t="s">
        <v>5302</v>
      </c>
      <c r="D248" s="2" t="s">
        <v>5303</v>
      </c>
      <c r="E248" s="2" t="s">
        <v>1156</v>
      </c>
      <c r="F248" s="2" t="s">
        <v>5546</v>
      </c>
      <c r="G248">
        <v>139650</v>
      </c>
      <c r="H248" s="2" t="s">
        <v>54</v>
      </c>
      <c r="I248" s="2" t="s">
        <v>53</v>
      </c>
      <c r="J248" s="2" t="s">
        <v>5305</v>
      </c>
      <c r="K248" s="2" t="s">
        <v>5547</v>
      </c>
    </row>
    <row r="249" spans="1:11" x14ac:dyDescent="0.25">
      <c r="A249" s="2" t="s">
        <v>6524</v>
      </c>
      <c r="B249" s="1">
        <v>46183</v>
      </c>
      <c r="C249" s="2" t="s">
        <v>5302</v>
      </c>
      <c r="D249" s="2" t="s">
        <v>5303</v>
      </c>
      <c r="E249" s="2" t="s">
        <v>2413</v>
      </c>
      <c r="F249" s="2" t="s">
        <v>5544</v>
      </c>
      <c r="G249">
        <v>74500</v>
      </c>
      <c r="H249" s="2" t="s">
        <v>54</v>
      </c>
      <c r="I249" s="2" t="s">
        <v>53</v>
      </c>
      <c r="J249" s="2" t="s">
        <v>5305</v>
      </c>
      <c r="K249" s="2" t="s">
        <v>5545</v>
      </c>
    </row>
    <row r="250" spans="1:11" x14ac:dyDescent="0.25">
      <c r="A250" s="2" t="s">
        <v>5871</v>
      </c>
      <c r="B250" s="1">
        <v>46183</v>
      </c>
      <c r="C250" s="2" t="s">
        <v>5302</v>
      </c>
      <c r="D250" s="2" t="s">
        <v>5303</v>
      </c>
      <c r="E250" s="2" t="s">
        <v>88</v>
      </c>
      <c r="F250" s="2" t="s">
        <v>5542</v>
      </c>
      <c r="G250">
        <v>163000</v>
      </c>
      <c r="H250" s="2" t="s">
        <v>54</v>
      </c>
      <c r="I250" s="2" t="s">
        <v>53</v>
      </c>
      <c r="J250" s="2" t="s">
        <v>5305</v>
      </c>
      <c r="K250" s="2" t="s">
        <v>5543</v>
      </c>
    </row>
    <row r="251" spans="1:11" x14ac:dyDescent="0.25">
      <c r="A251" s="2" t="s">
        <v>5890</v>
      </c>
      <c r="B251" s="1">
        <v>46183</v>
      </c>
      <c r="C251" s="2" t="s">
        <v>5302</v>
      </c>
      <c r="D251" s="2" t="s">
        <v>5303</v>
      </c>
      <c r="E251" s="2" t="s">
        <v>191</v>
      </c>
      <c r="F251" s="2" t="s">
        <v>5527</v>
      </c>
      <c r="G251">
        <v>150000</v>
      </c>
      <c r="H251" s="2" t="s">
        <v>54</v>
      </c>
      <c r="I251" s="2" t="s">
        <v>53</v>
      </c>
      <c r="J251" s="2" t="s">
        <v>5305</v>
      </c>
      <c r="K251" s="2" t="s">
        <v>5528</v>
      </c>
    </row>
    <row r="252" spans="1:11" x14ac:dyDescent="0.25">
      <c r="A252" s="2" t="s">
        <v>5901</v>
      </c>
      <c r="B252" s="1">
        <v>46183</v>
      </c>
      <c r="C252" s="2" t="s">
        <v>5302</v>
      </c>
      <c r="D252" s="2" t="s">
        <v>5303</v>
      </c>
      <c r="E252" s="2" t="s">
        <v>246</v>
      </c>
      <c r="F252" s="2" t="s">
        <v>5550</v>
      </c>
      <c r="G252">
        <v>150000</v>
      </c>
      <c r="H252" s="2" t="s">
        <v>54</v>
      </c>
      <c r="I252" s="2" t="s">
        <v>53</v>
      </c>
      <c r="J252" s="2" t="s">
        <v>5305</v>
      </c>
      <c r="K252" s="2" t="s">
        <v>5550</v>
      </c>
    </row>
    <row r="253" spans="1:11" x14ac:dyDescent="0.25">
      <c r="A253" s="2" t="s">
        <v>6626</v>
      </c>
      <c r="B253" s="1">
        <v>46183</v>
      </c>
      <c r="C253" s="2" t="s">
        <v>5302</v>
      </c>
      <c r="D253" s="2" t="s">
        <v>5303</v>
      </c>
      <c r="E253" s="2" t="s">
        <v>2707</v>
      </c>
      <c r="F253" s="2" t="s">
        <v>5519</v>
      </c>
      <c r="G253">
        <v>206000</v>
      </c>
      <c r="H253" s="2" t="s">
        <v>54</v>
      </c>
      <c r="I253" s="2" t="s">
        <v>53</v>
      </c>
      <c r="J253" s="2" t="s">
        <v>5305</v>
      </c>
      <c r="K253" s="2" t="s">
        <v>5520</v>
      </c>
    </row>
    <row r="254" spans="1:11" x14ac:dyDescent="0.25">
      <c r="A254" s="2" t="s">
        <v>6490</v>
      </c>
      <c r="B254" s="1">
        <v>46183</v>
      </c>
      <c r="C254" s="2" t="s">
        <v>5302</v>
      </c>
      <c r="D254" s="2" t="s">
        <v>5303</v>
      </c>
      <c r="E254" s="2" t="s">
        <v>2315</v>
      </c>
      <c r="F254" s="2" t="s">
        <v>5533</v>
      </c>
      <c r="G254">
        <v>116000</v>
      </c>
      <c r="H254" s="2" t="s">
        <v>54</v>
      </c>
      <c r="I254" s="2" t="s">
        <v>53</v>
      </c>
      <c r="J254" s="2" t="s">
        <v>5305</v>
      </c>
      <c r="K254" s="2" t="s">
        <v>5534</v>
      </c>
    </row>
    <row r="255" spans="1:11" x14ac:dyDescent="0.25">
      <c r="A255" s="2" t="s">
        <v>6304</v>
      </c>
      <c r="B255" s="1">
        <v>46183</v>
      </c>
      <c r="C255" s="2" t="s">
        <v>5302</v>
      </c>
      <c r="D255" s="2" t="s">
        <v>5303</v>
      </c>
      <c r="E255" s="2" t="s">
        <v>1725</v>
      </c>
      <c r="F255" s="2" t="s">
        <v>5531</v>
      </c>
      <c r="G255">
        <v>142000</v>
      </c>
      <c r="H255" s="2" t="s">
        <v>54</v>
      </c>
      <c r="I255" s="2" t="s">
        <v>53</v>
      </c>
      <c r="J255" s="2" t="s">
        <v>5305</v>
      </c>
      <c r="K255" s="2" t="s">
        <v>5532</v>
      </c>
    </row>
    <row r="256" spans="1:11" x14ac:dyDescent="0.25">
      <c r="A256" s="2" t="s">
        <v>5907</v>
      </c>
      <c r="B256" s="1">
        <v>46183</v>
      </c>
      <c r="C256" s="2" t="s">
        <v>5302</v>
      </c>
      <c r="D256" s="2" t="s">
        <v>5303</v>
      </c>
      <c r="E256" s="2" t="s">
        <v>273</v>
      </c>
      <c r="F256" s="2" t="s">
        <v>5525</v>
      </c>
      <c r="G256">
        <v>158000</v>
      </c>
      <c r="H256" s="2" t="s">
        <v>54</v>
      </c>
      <c r="I256" s="2" t="s">
        <v>53</v>
      </c>
      <c r="J256" s="2" t="s">
        <v>5305</v>
      </c>
      <c r="K256" s="2" t="s">
        <v>5526</v>
      </c>
    </row>
    <row r="257" spans="1:11" x14ac:dyDescent="0.25">
      <c r="A257" s="2" t="s">
        <v>6369</v>
      </c>
      <c r="B257" s="1">
        <v>46183</v>
      </c>
      <c r="C257" s="2" t="s">
        <v>5302</v>
      </c>
      <c r="D257" s="2" t="s">
        <v>5303</v>
      </c>
      <c r="E257" s="2" t="s">
        <v>1935</v>
      </c>
      <c r="F257" s="2" t="s">
        <v>5540</v>
      </c>
      <c r="G257">
        <v>157000</v>
      </c>
      <c r="H257" s="2" t="s">
        <v>54</v>
      </c>
      <c r="I257" s="2" t="s">
        <v>53</v>
      </c>
      <c r="J257" s="2" t="s">
        <v>5305</v>
      </c>
      <c r="K257" s="2" t="s">
        <v>5541</v>
      </c>
    </row>
    <row r="258" spans="1:11" x14ac:dyDescent="0.25">
      <c r="A258" s="2" t="s">
        <v>6324</v>
      </c>
      <c r="B258" s="1">
        <v>46183</v>
      </c>
      <c r="C258" s="2" t="s">
        <v>5302</v>
      </c>
      <c r="D258" s="2" t="s">
        <v>5303</v>
      </c>
      <c r="E258" s="2" t="s">
        <v>1794</v>
      </c>
      <c r="F258" s="2" t="s">
        <v>5538</v>
      </c>
      <c r="G258">
        <v>133000</v>
      </c>
      <c r="H258" s="2" t="s">
        <v>54</v>
      </c>
      <c r="I258" s="2" t="s">
        <v>53</v>
      </c>
      <c r="J258" s="2" t="s">
        <v>5305</v>
      </c>
      <c r="K258" s="2" t="s">
        <v>5539</v>
      </c>
    </row>
    <row r="259" spans="1:11" x14ac:dyDescent="0.25">
      <c r="A259" s="2" t="s">
        <v>6569</v>
      </c>
      <c r="B259" s="1">
        <v>46183</v>
      </c>
      <c r="C259" s="2" t="s">
        <v>5302</v>
      </c>
      <c r="D259" s="2" t="s">
        <v>5303</v>
      </c>
      <c r="E259" s="2" t="s">
        <v>2544</v>
      </c>
      <c r="F259" s="2" t="s">
        <v>5523</v>
      </c>
      <c r="G259">
        <v>150000</v>
      </c>
      <c r="H259" s="2" t="s">
        <v>54</v>
      </c>
      <c r="I259" s="2" t="s">
        <v>53</v>
      </c>
      <c r="J259" s="2" t="s">
        <v>5305</v>
      </c>
      <c r="K259" s="2" t="s">
        <v>5524</v>
      </c>
    </row>
    <row r="260" spans="1:11" x14ac:dyDescent="0.25">
      <c r="A260" s="2" t="s">
        <v>6297</v>
      </c>
      <c r="B260" s="1">
        <v>46183</v>
      </c>
      <c r="C260" s="2" t="s">
        <v>5302</v>
      </c>
      <c r="D260" s="2" t="s">
        <v>5303</v>
      </c>
      <c r="E260" s="2" t="s">
        <v>1704</v>
      </c>
      <c r="F260" s="2" t="s">
        <v>5512</v>
      </c>
      <c r="G260">
        <v>174000</v>
      </c>
      <c r="H260" s="2" t="s">
        <v>54</v>
      </c>
      <c r="I260" s="2" t="s">
        <v>53</v>
      </c>
      <c r="J260" s="2" t="s">
        <v>5305</v>
      </c>
      <c r="K260" s="2" t="s">
        <v>5513</v>
      </c>
    </row>
    <row r="261" spans="1:11" x14ac:dyDescent="0.25">
      <c r="A261" s="2" t="s">
        <v>7033</v>
      </c>
      <c r="B261" s="1">
        <v>46183</v>
      </c>
      <c r="C261" s="2" t="s">
        <v>5302</v>
      </c>
      <c r="D261" s="2" t="s">
        <v>5303</v>
      </c>
      <c r="E261" s="2" t="s">
        <v>3861</v>
      </c>
      <c r="F261" s="2" t="s">
        <v>5613</v>
      </c>
      <c r="G261">
        <v>121000</v>
      </c>
      <c r="H261" s="2" t="s">
        <v>54</v>
      </c>
      <c r="I261" s="2" t="s">
        <v>53</v>
      </c>
      <c r="J261" s="2" t="s">
        <v>5305</v>
      </c>
      <c r="K261" s="2" t="s">
        <v>5607</v>
      </c>
    </row>
    <row r="262" spans="1:11" x14ac:dyDescent="0.25">
      <c r="A262" s="2" t="s">
        <v>6378</v>
      </c>
      <c r="B262" s="1">
        <v>46183</v>
      </c>
      <c r="C262" s="2" t="s">
        <v>5302</v>
      </c>
      <c r="D262" s="2" t="s">
        <v>5303</v>
      </c>
      <c r="E262" s="2" t="s">
        <v>1964</v>
      </c>
      <c r="F262" s="2" t="s">
        <v>5509</v>
      </c>
      <c r="G262">
        <v>114000</v>
      </c>
      <c r="H262" s="2" t="s">
        <v>54</v>
      </c>
      <c r="I262" s="2" t="s">
        <v>53</v>
      </c>
      <c r="J262" s="2" t="s">
        <v>5305</v>
      </c>
      <c r="K262" s="2" t="s">
        <v>5510</v>
      </c>
    </row>
    <row r="263" spans="1:11" x14ac:dyDescent="0.25">
      <c r="A263" s="2" t="s">
        <v>6664</v>
      </c>
      <c r="B263" s="1">
        <v>46183</v>
      </c>
      <c r="C263" s="2" t="s">
        <v>5302</v>
      </c>
      <c r="D263" s="2" t="s">
        <v>5303</v>
      </c>
      <c r="E263" s="2" t="s">
        <v>2814</v>
      </c>
      <c r="F263" s="2" t="s">
        <v>5551</v>
      </c>
      <c r="G263">
        <v>163000</v>
      </c>
      <c r="H263" s="2" t="s">
        <v>54</v>
      </c>
      <c r="I263" s="2" t="s">
        <v>53</v>
      </c>
      <c r="J263" s="2" t="s">
        <v>5305</v>
      </c>
      <c r="K263" s="2" t="s">
        <v>5552</v>
      </c>
    </row>
    <row r="264" spans="1:11" x14ac:dyDescent="0.25">
      <c r="A264" s="2" t="s">
        <v>6684</v>
      </c>
      <c r="B264" s="1">
        <v>46183</v>
      </c>
      <c r="C264" s="2" t="s">
        <v>5302</v>
      </c>
      <c r="D264" s="2" t="s">
        <v>5303</v>
      </c>
      <c r="E264" s="2" t="s">
        <v>2872</v>
      </c>
      <c r="F264" s="2" t="s">
        <v>5518</v>
      </c>
      <c r="G264">
        <v>132000</v>
      </c>
      <c r="H264" s="2" t="s">
        <v>54</v>
      </c>
      <c r="I264" s="2" t="s">
        <v>53</v>
      </c>
      <c r="J264" s="2" t="s">
        <v>5305</v>
      </c>
      <c r="K264" s="2" t="s">
        <v>5518</v>
      </c>
    </row>
    <row r="265" spans="1:11" x14ac:dyDescent="0.25">
      <c r="A265" s="2" t="s">
        <v>6467</v>
      </c>
      <c r="B265" s="1">
        <v>46183</v>
      </c>
      <c r="C265" s="2" t="s">
        <v>5302</v>
      </c>
      <c r="D265" s="2" t="s">
        <v>5303</v>
      </c>
      <c r="E265" s="2" t="s">
        <v>2245</v>
      </c>
      <c r="F265" s="2" t="s">
        <v>5514</v>
      </c>
      <c r="G265">
        <v>254000</v>
      </c>
      <c r="H265" s="2" t="s">
        <v>54</v>
      </c>
      <c r="I265" s="2" t="s">
        <v>53</v>
      </c>
      <c r="J265" s="2" t="s">
        <v>5305</v>
      </c>
      <c r="K265" s="2" t="s">
        <v>5515</v>
      </c>
    </row>
    <row r="266" spans="1:11" x14ac:dyDescent="0.25">
      <c r="A266" s="2" t="s">
        <v>5990</v>
      </c>
      <c r="B266" s="1">
        <v>46183</v>
      </c>
      <c r="C266" s="2" t="s">
        <v>5302</v>
      </c>
      <c r="D266" s="2" t="s">
        <v>5303</v>
      </c>
      <c r="E266" s="2" t="s">
        <v>628</v>
      </c>
      <c r="F266" s="2" t="s">
        <v>5516</v>
      </c>
      <c r="G266">
        <v>242000</v>
      </c>
      <c r="H266" s="2" t="s">
        <v>54</v>
      </c>
      <c r="I266" s="2" t="s">
        <v>53</v>
      </c>
      <c r="J266" s="2" t="s">
        <v>5305</v>
      </c>
      <c r="K266" s="2" t="s">
        <v>5517</v>
      </c>
    </row>
    <row r="267" spans="1:11" x14ac:dyDescent="0.25">
      <c r="A267" s="2" t="s">
        <v>5880</v>
      </c>
      <c r="B267" s="1">
        <v>46184</v>
      </c>
      <c r="C267" s="2" t="s">
        <v>5302</v>
      </c>
      <c r="D267" s="2" t="s">
        <v>5303</v>
      </c>
      <c r="E267" s="2" t="s">
        <v>136</v>
      </c>
      <c r="F267" s="2" t="s">
        <v>5625</v>
      </c>
      <c r="G267">
        <v>71000</v>
      </c>
      <c r="H267" s="2" t="s">
        <v>54</v>
      </c>
      <c r="I267" s="2" t="s">
        <v>53</v>
      </c>
      <c r="J267" s="2" t="s">
        <v>5305</v>
      </c>
      <c r="K267" s="2" t="s">
        <v>5626</v>
      </c>
    </row>
    <row r="268" spans="1:11" x14ac:dyDescent="0.25">
      <c r="A268" s="2" t="s">
        <v>6096</v>
      </c>
      <c r="B268" s="1">
        <v>46184</v>
      </c>
      <c r="C268" s="2" t="s">
        <v>5302</v>
      </c>
      <c r="D268" s="2" t="s">
        <v>5303</v>
      </c>
      <c r="E268" s="2" t="s">
        <v>1016</v>
      </c>
      <c r="F268" s="2" t="s">
        <v>5623</v>
      </c>
      <c r="G268">
        <v>104000</v>
      </c>
      <c r="H268" s="2" t="s">
        <v>54</v>
      </c>
      <c r="I268" s="2" t="s">
        <v>53</v>
      </c>
      <c r="J268" s="2" t="s">
        <v>5305</v>
      </c>
      <c r="K268" s="2" t="s">
        <v>5624</v>
      </c>
    </row>
    <row r="269" spans="1:11" x14ac:dyDescent="0.25">
      <c r="A269" s="2" t="s">
        <v>6777</v>
      </c>
      <c r="B269" s="1">
        <v>46184</v>
      </c>
      <c r="C269" s="2" t="s">
        <v>5302</v>
      </c>
      <c r="D269" s="2" t="s">
        <v>5303</v>
      </c>
      <c r="E269" s="2" t="s">
        <v>3146</v>
      </c>
      <c r="F269" s="2" t="s">
        <v>5628</v>
      </c>
      <c r="G269">
        <v>156720</v>
      </c>
      <c r="H269" s="2" t="s">
        <v>54</v>
      </c>
      <c r="I269" s="2" t="s">
        <v>53</v>
      </c>
      <c r="J269" s="2" t="s">
        <v>5305</v>
      </c>
      <c r="K269" s="2" t="s">
        <v>5628</v>
      </c>
    </row>
    <row r="270" spans="1:11" x14ac:dyDescent="0.25">
      <c r="A270" s="2" t="s">
        <v>6954</v>
      </c>
      <c r="B270" s="1">
        <v>46184</v>
      </c>
      <c r="C270" s="2" t="s">
        <v>5302</v>
      </c>
      <c r="D270" s="2" t="s">
        <v>5303</v>
      </c>
      <c r="E270" s="2" t="s">
        <v>3644</v>
      </c>
      <c r="F270" s="2" t="s">
        <v>5629</v>
      </c>
      <c r="G270">
        <v>117000</v>
      </c>
      <c r="H270" s="2" t="s">
        <v>54</v>
      </c>
      <c r="I270" s="2" t="s">
        <v>53</v>
      </c>
      <c r="J270" s="2" t="s">
        <v>5305</v>
      </c>
      <c r="K270" s="2" t="s">
        <v>5630</v>
      </c>
    </row>
    <row r="271" spans="1:11" x14ac:dyDescent="0.25">
      <c r="A271" s="2" t="s">
        <v>6518</v>
      </c>
      <c r="B271" s="1">
        <v>46184</v>
      </c>
      <c r="C271" s="2" t="s">
        <v>5302</v>
      </c>
      <c r="D271" s="2" t="s">
        <v>5303</v>
      </c>
      <c r="E271" s="2" t="s">
        <v>256</v>
      </c>
      <c r="F271" s="2" t="s">
        <v>5396</v>
      </c>
      <c r="G271">
        <v>127000</v>
      </c>
      <c r="H271" s="2" t="s">
        <v>54</v>
      </c>
      <c r="I271" s="2" t="s">
        <v>53</v>
      </c>
      <c r="J271" s="2" t="s">
        <v>5305</v>
      </c>
      <c r="K271" s="2" t="s">
        <v>5627</v>
      </c>
    </row>
    <row r="272" spans="1:11" x14ac:dyDescent="0.25">
      <c r="A272" s="2" t="s">
        <v>6111</v>
      </c>
      <c r="B272" s="1">
        <v>46184</v>
      </c>
      <c r="C272" s="2" t="s">
        <v>5302</v>
      </c>
      <c r="D272" s="2" t="s">
        <v>5303</v>
      </c>
      <c r="E272" s="2" t="s">
        <v>1070</v>
      </c>
      <c r="F272" s="2" t="s">
        <v>5682</v>
      </c>
      <c r="G272">
        <v>53500</v>
      </c>
      <c r="H272" s="2" t="s">
        <v>54</v>
      </c>
      <c r="I272" s="2" t="s">
        <v>53</v>
      </c>
      <c r="J272" s="2" t="s">
        <v>5305</v>
      </c>
      <c r="K272" s="2" t="s">
        <v>5683</v>
      </c>
    </row>
    <row r="273" spans="1:11" x14ac:dyDescent="0.25">
      <c r="A273" s="2" t="s">
        <v>7185</v>
      </c>
      <c r="B273" s="1">
        <v>46184</v>
      </c>
      <c r="C273" s="2" t="s">
        <v>5302</v>
      </c>
      <c r="D273" s="2" t="s">
        <v>5303</v>
      </c>
      <c r="E273" s="2" t="s">
        <v>4271</v>
      </c>
      <c r="F273" s="2" t="s">
        <v>5684</v>
      </c>
      <c r="G273">
        <v>55400</v>
      </c>
      <c r="H273" s="2" t="s">
        <v>54</v>
      </c>
      <c r="I273" s="2" t="s">
        <v>53</v>
      </c>
      <c r="J273" s="2" t="s">
        <v>5305</v>
      </c>
      <c r="K273" s="2" t="s">
        <v>5685</v>
      </c>
    </row>
    <row r="274" spans="1:11" x14ac:dyDescent="0.25">
      <c r="A274" s="2" t="s">
        <v>6442</v>
      </c>
      <c r="B274" s="1">
        <v>46184</v>
      </c>
      <c r="C274" s="2" t="s">
        <v>5302</v>
      </c>
      <c r="D274" s="2" t="s">
        <v>5303</v>
      </c>
      <c r="E274" s="2" t="s">
        <v>2170</v>
      </c>
      <c r="F274" s="2" t="s">
        <v>5659</v>
      </c>
      <c r="G274">
        <v>97000</v>
      </c>
      <c r="H274" s="2" t="s">
        <v>54</v>
      </c>
      <c r="I274" s="2" t="s">
        <v>53</v>
      </c>
      <c r="J274" s="2" t="s">
        <v>5305</v>
      </c>
      <c r="K274" s="2" t="s">
        <v>5660</v>
      </c>
    </row>
    <row r="275" spans="1:11" x14ac:dyDescent="0.25">
      <c r="A275" s="2" t="s">
        <v>6540</v>
      </c>
      <c r="B275" s="1">
        <v>46184</v>
      </c>
      <c r="C275" s="2" t="s">
        <v>5302</v>
      </c>
      <c r="D275" s="2" t="s">
        <v>5303</v>
      </c>
      <c r="E275" s="2" t="s">
        <v>2460</v>
      </c>
      <c r="F275" s="2" t="s">
        <v>5661</v>
      </c>
      <c r="G275">
        <v>93500</v>
      </c>
      <c r="H275" s="2" t="s">
        <v>54</v>
      </c>
      <c r="I275" s="2" t="s">
        <v>53</v>
      </c>
      <c r="J275" s="2" t="s">
        <v>5305</v>
      </c>
      <c r="K275" s="2" t="s">
        <v>5662</v>
      </c>
    </row>
    <row r="276" spans="1:11" x14ac:dyDescent="0.25">
      <c r="A276" s="2" t="s">
        <v>6765</v>
      </c>
      <c r="B276" s="1">
        <v>46184</v>
      </c>
      <c r="C276" s="2" t="s">
        <v>5302</v>
      </c>
      <c r="D276" s="2" t="s">
        <v>5303</v>
      </c>
      <c r="E276" s="2" t="s">
        <v>3113</v>
      </c>
      <c r="F276" s="2" t="s">
        <v>5671</v>
      </c>
      <c r="G276">
        <v>97000</v>
      </c>
      <c r="H276" s="2" t="s">
        <v>54</v>
      </c>
      <c r="I276" s="2" t="s">
        <v>53</v>
      </c>
      <c r="J276" s="2" t="s">
        <v>5305</v>
      </c>
      <c r="K276" s="2" t="s">
        <v>5644</v>
      </c>
    </row>
    <row r="277" spans="1:11" x14ac:dyDescent="0.25">
      <c r="A277" s="2" t="s">
        <v>7138</v>
      </c>
      <c r="B277" s="1">
        <v>46184</v>
      </c>
      <c r="C277" s="2" t="s">
        <v>5302</v>
      </c>
      <c r="D277" s="2" t="s">
        <v>5303</v>
      </c>
      <c r="E277" s="2" t="s">
        <v>4138</v>
      </c>
      <c r="F277" s="2" t="s">
        <v>5657</v>
      </c>
      <c r="G277">
        <v>68400</v>
      </c>
      <c r="H277" s="2" t="s">
        <v>54</v>
      </c>
      <c r="I277" s="2" t="s">
        <v>53</v>
      </c>
      <c r="J277" s="2" t="s">
        <v>5305</v>
      </c>
      <c r="K277" s="2" t="s">
        <v>5658</v>
      </c>
    </row>
    <row r="278" spans="1:11" x14ac:dyDescent="0.25">
      <c r="A278" s="2" t="s">
        <v>7222</v>
      </c>
      <c r="B278" s="1">
        <v>46184</v>
      </c>
      <c r="C278" s="2" t="s">
        <v>5302</v>
      </c>
      <c r="D278" s="2" t="s">
        <v>5303</v>
      </c>
      <c r="E278" s="2" t="s">
        <v>4373</v>
      </c>
      <c r="F278" s="2" t="s">
        <v>5667</v>
      </c>
      <c r="G278">
        <v>80000</v>
      </c>
      <c r="H278" s="2" t="s">
        <v>54</v>
      </c>
      <c r="I278" s="2" t="s">
        <v>53</v>
      </c>
      <c r="J278" s="2" t="s">
        <v>5305</v>
      </c>
      <c r="K278" s="2" t="s">
        <v>5668</v>
      </c>
    </row>
    <row r="279" spans="1:11" x14ac:dyDescent="0.25">
      <c r="A279" s="2" t="s">
        <v>6784</v>
      </c>
      <c r="B279" s="1">
        <v>46184</v>
      </c>
      <c r="C279" s="2" t="s">
        <v>5302</v>
      </c>
      <c r="D279" s="2" t="s">
        <v>5303</v>
      </c>
      <c r="E279" s="2" t="s">
        <v>3166</v>
      </c>
      <c r="F279" s="2" t="s">
        <v>5669</v>
      </c>
      <c r="G279">
        <v>73500</v>
      </c>
      <c r="H279" s="2" t="s">
        <v>54</v>
      </c>
      <c r="I279" s="2" t="s">
        <v>53</v>
      </c>
      <c r="J279" s="2" t="s">
        <v>5305</v>
      </c>
      <c r="K279" s="2" t="s">
        <v>5670</v>
      </c>
    </row>
    <row r="280" spans="1:11" x14ac:dyDescent="0.25">
      <c r="A280" s="2" t="s">
        <v>7230</v>
      </c>
      <c r="B280" s="1">
        <v>46184</v>
      </c>
      <c r="C280" s="2" t="s">
        <v>5302</v>
      </c>
      <c r="D280" s="2" t="s">
        <v>5303</v>
      </c>
      <c r="E280" s="2" t="s">
        <v>4392</v>
      </c>
      <c r="F280" s="2" t="s">
        <v>5663</v>
      </c>
      <c r="G280">
        <v>55000</v>
      </c>
      <c r="H280" s="2" t="s">
        <v>54</v>
      </c>
      <c r="I280" s="2" t="s">
        <v>53</v>
      </c>
      <c r="J280" s="2" t="s">
        <v>5305</v>
      </c>
      <c r="K280" s="2" t="s">
        <v>5664</v>
      </c>
    </row>
    <row r="281" spans="1:11" x14ac:dyDescent="0.25">
      <c r="A281" s="2" t="s">
        <v>7144</v>
      </c>
      <c r="B281" s="1">
        <v>46184</v>
      </c>
      <c r="C281" s="2" t="s">
        <v>5302</v>
      </c>
      <c r="D281" s="2" t="s">
        <v>5303</v>
      </c>
      <c r="E281" s="2" t="s">
        <v>4156</v>
      </c>
      <c r="F281" s="2" t="s">
        <v>5665</v>
      </c>
      <c r="G281">
        <v>86000</v>
      </c>
      <c r="H281" s="2" t="s">
        <v>54</v>
      </c>
      <c r="I281" s="2" t="s">
        <v>53</v>
      </c>
      <c r="J281" s="2" t="s">
        <v>5305</v>
      </c>
      <c r="K281" s="2" t="s">
        <v>5666</v>
      </c>
    </row>
    <row r="282" spans="1:11" x14ac:dyDescent="0.25">
      <c r="A282" s="2" t="s">
        <v>7308</v>
      </c>
      <c r="B282" s="1">
        <v>46184</v>
      </c>
      <c r="C282" s="2" t="s">
        <v>5302</v>
      </c>
      <c r="D282" s="2" t="s">
        <v>5303</v>
      </c>
      <c r="E282" s="2" t="s">
        <v>4604</v>
      </c>
      <c r="F282" s="2" t="s">
        <v>5676</v>
      </c>
      <c r="G282">
        <v>92500</v>
      </c>
      <c r="H282" s="2" t="s">
        <v>54</v>
      </c>
      <c r="I282" s="2" t="s">
        <v>53</v>
      </c>
      <c r="J282" s="2" t="s">
        <v>5305</v>
      </c>
      <c r="K282" s="2" t="s">
        <v>5677</v>
      </c>
    </row>
    <row r="283" spans="1:11" x14ac:dyDescent="0.25">
      <c r="A283" s="2" t="s">
        <v>6058</v>
      </c>
      <c r="B283" s="1">
        <v>46184</v>
      </c>
      <c r="C283" s="2" t="s">
        <v>5302</v>
      </c>
      <c r="D283" s="2" t="s">
        <v>5303</v>
      </c>
      <c r="E283" s="2" t="s">
        <v>878</v>
      </c>
      <c r="F283" s="2" t="s">
        <v>5674</v>
      </c>
      <c r="G283">
        <v>106500</v>
      </c>
      <c r="H283" s="2" t="s">
        <v>54</v>
      </c>
      <c r="I283" s="2" t="s">
        <v>53</v>
      </c>
      <c r="J283" s="2" t="s">
        <v>5305</v>
      </c>
      <c r="K283" s="2" t="s">
        <v>5675</v>
      </c>
    </row>
    <row r="284" spans="1:11" x14ac:dyDescent="0.25">
      <c r="A284" s="2" t="s">
        <v>7189</v>
      </c>
      <c r="B284" s="1">
        <v>46184</v>
      </c>
      <c r="C284" s="2" t="s">
        <v>5302</v>
      </c>
      <c r="D284" s="2" t="s">
        <v>5303</v>
      </c>
      <c r="E284" s="2" t="s">
        <v>4282</v>
      </c>
      <c r="F284" s="2" t="s">
        <v>5680</v>
      </c>
      <c r="G284">
        <v>85000</v>
      </c>
      <c r="H284" s="2" t="s">
        <v>54</v>
      </c>
      <c r="I284" s="2" t="s">
        <v>53</v>
      </c>
      <c r="J284" s="2" t="s">
        <v>5305</v>
      </c>
      <c r="K284" s="2" t="s">
        <v>5681</v>
      </c>
    </row>
    <row r="285" spans="1:11" x14ac:dyDescent="0.25">
      <c r="A285" s="2" t="s">
        <v>7155</v>
      </c>
      <c r="B285" s="1">
        <v>46184</v>
      </c>
      <c r="C285" s="2" t="s">
        <v>5302</v>
      </c>
      <c r="D285" s="2" t="s">
        <v>5303</v>
      </c>
      <c r="E285" s="2" t="s">
        <v>4185</v>
      </c>
      <c r="F285" s="2" t="s">
        <v>5678</v>
      </c>
      <c r="G285">
        <v>119000</v>
      </c>
      <c r="H285" s="2" t="s">
        <v>54</v>
      </c>
      <c r="I285" s="2" t="s">
        <v>53</v>
      </c>
      <c r="J285" s="2" t="s">
        <v>5305</v>
      </c>
      <c r="K285" s="2" t="s">
        <v>5679</v>
      </c>
    </row>
    <row r="286" spans="1:11" x14ac:dyDescent="0.25">
      <c r="A286" s="2" t="s">
        <v>7056</v>
      </c>
      <c r="B286" s="1">
        <v>46184</v>
      </c>
      <c r="C286" s="2" t="s">
        <v>5302</v>
      </c>
      <c r="D286" s="2" t="s">
        <v>5303</v>
      </c>
      <c r="E286" s="2" t="s">
        <v>3925</v>
      </c>
      <c r="F286" s="2" t="s">
        <v>5655</v>
      </c>
      <c r="G286">
        <v>48000</v>
      </c>
      <c r="H286" s="2" t="s">
        <v>54</v>
      </c>
      <c r="I286" s="2" t="s">
        <v>53</v>
      </c>
      <c r="J286" s="2" t="s">
        <v>5305</v>
      </c>
      <c r="K286" s="2" t="s">
        <v>5656</v>
      </c>
    </row>
    <row r="287" spans="1:11" x14ac:dyDescent="0.25">
      <c r="A287" s="2" t="s">
        <v>6720</v>
      </c>
      <c r="B287" s="1">
        <v>46184</v>
      </c>
      <c r="C287" s="2" t="s">
        <v>5302</v>
      </c>
      <c r="D287" s="2" t="s">
        <v>5303</v>
      </c>
      <c r="E287" s="2" t="s">
        <v>2980</v>
      </c>
      <c r="F287" s="2" t="s">
        <v>5672</v>
      </c>
      <c r="G287">
        <v>56500</v>
      </c>
      <c r="H287" s="2" t="s">
        <v>54</v>
      </c>
      <c r="I287" s="2" t="s">
        <v>53</v>
      </c>
      <c r="J287" s="2" t="s">
        <v>5305</v>
      </c>
      <c r="K287" s="2" t="s">
        <v>5673</v>
      </c>
    </row>
    <row r="288" spans="1:11" x14ac:dyDescent="0.25">
      <c r="A288" s="2" t="s">
        <v>6964</v>
      </c>
      <c r="B288" s="1">
        <v>46184</v>
      </c>
      <c r="C288" s="2" t="s">
        <v>5302</v>
      </c>
      <c r="D288" s="2" t="s">
        <v>5303</v>
      </c>
      <c r="E288" s="2" t="s">
        <v>3668</v>
      </c>
      <c r="F288" s="2" t="s">
        <v>5653</v>
      </c>
      <c r="G288">
        <v>52500</v>
      </c>
      <c r="H288" s="2" t="s">
        <v>54</v>
      </c>
      <c r="I288" s="2" t="s">
        <v>53</v>
      </c>
      <c r="J288" s="2" t="s">
        <v>5305</v>
      </c>
      <c r="K288" s="2" t="s">
        <v>5654</v>
      </c>
    </row>
    <row r="289" spans="1:11" x14ac:dyDescent="0.25">
      <c r="A289" s="2" t="s">
        <v>6494</v>
      </c>
      <c r="B289" s="1">
        <v>46184</v>
      </c>
      <c r="C289" s="2" t="s">
        <v>5302</v>
      </c>
      <c r="D289" s="2" t="s">
        <v>5303</v>
      </c>
      <c r="E289" s="2" t="s">
        <v>2327</v>
      </c>
      <c r="F289" s="2" t="s">
        <v>5548</v>
      </c>
      <c r="G289">
        <v>127000</v>
      </c>
      <c r="H289" s="2" t="s">
        <v>54</v>
      </c>
      <c r="I289" s="2" t="s">
        <v>53</v>
      </c>
      <c r="J289" s="2" t="s">
        <v>5305</v>
      </c>
      <c r="K289" s="2" t="s">
        <v>5549</v>
      </c>
    </row>
    <row r="290" spans="1:11" x14ac:dyDescent="0.25">
      <c r="A290" s="2" t="s">
        <v>6602</v>
      </c>
      <c r="B290" s="1">
        <v>46184</v>
      </c>
      <c r="C290" s="2" t="s">
        <v>5302</v>
      </c>
      <c r="D290" s="2" t="s">
        <v>5303</v>
      </c>
      <c r="E290" s="2" t="s">
        <v>2639</v>
      </c>
      <c r="F290" s="2" t="s">
        <v>5621</v>
      </c>
      <c r="G290">
        <v>58000</v>
      </c>
      <c r="H290" s="2" t="s">
        <v>54</v>
      </c>
      <c r="I290" s="2" t="s">
        <v>53</v>
      </c>
      <c r="J290" s="2" t="s">
        <v>5305</v>
      </c>
      <c r="K290" s="2" t="s">
        <v>5622</v>
      </c>
    </row>
    <row r="291" spans="1:11" x14ac:dyDescent="0.25">
      <c r="A291" s="2" t="s">
        <v>5958</v>
      </c>
      <c r="B291" s="1">
        <v>46184</v>
      </c>
      <c r="C291" s="2" t="s">
        <v>5302</v>
      </c>
      <c r="D291" s="2" t="s">
        <v>5303</v>
      </c>
      <c r="E291" s="2" t="s">
        <v>486</v>
      </c>
      <c r="F291" s="2" t="s">
        <v>5563</v>
      </c>
      <c r="G291">
        <v>233000</v>
      </c>
      <c r="H291" s="2" t="s">
        <v>54</v>
      </c>
      <c r="I291" s="2" t="s">
        <v>53</v>
      </c>
      <c r="J291" s="2" t="s">
        <v>5305</v>
      </c>
      <c r="K291" s="2" t="s">
        <v>5564</v>
      </c>
    </row>
    <row r="292" spans="1:11" x14ac:dyDescent="0.25">
      <c r="A292" s="2" t="s">
        <v>6800</v>
      </c>
      <c r="B292" s="1">
        <v>46184</v>
      </c>
      <c r="C292" s="2" t="s">
        <v>5302</v>
      </c>
      <c r="D292" s="2" t="s">
        <v>5303</v>
      </c>
      <c r="E292" s="2" t="s">
        <v>3217</v>
      </c>
      <c r="F292" s="2" t="s">
        <v>5565</v>
      </c>
      <c r="G292">
        <v>182000</v>
      </c>
      <c r="H292" s="2" t="s">
        <v>54</v>
      </c>
      <c r="I292" s="2" t="s">
        <v>53</v>
      </c>
      <c r="J292" s="2" t="s">
        <v>5305</v>
      </c>
      <c r="K292" s="2" t="s">
        <v>5566</v>
      </c>
    </row>
    <row r="293" spans="1:11" x14ac:dyDescent="0.25">
      <c r="A293" s="2" t="s">
        <v>6011</v>
      </c>
      <c r="B293" s="1">
        <v>46184</v>
      </c>
      <c r="C293" s="2" t="s">
        <v>5302</v>
      </c>
      <c r="D293" s="2" t="s">
        <v>5303</v>
      </c>
      <c r="E293" s="2" t="s">
        <v>707</v>
      </c>
      <c r="F293" s="2" t="s">
        <v>5557</v>
      </c>
      <c r="G293">
        <v>135000</v>
      </c>
      <c r="H293" s="2" t="s">
        <v>54</v>
      </c>
      <c r="I293" s="2" t="s">
        <v>53</v>
      </c>
      <c r="J293" s="2" t="s">
        <v>5305</v>
      </c>
      <c r="K293" s="2" t="s">
        <v>5558</v>
      </c>
    </row>
    <row r="294" spans="1:11" x14ac:dyDescent="0.25">
      <c r="A294" s="2" t="s">
        <v>6056</v>
      </c>
      <c r="B294" s="1">
        <v>46184</v>
      </c>
      <c r="C294" s="2" t="s">
        <v>5302</v>
      </c>
      <c r="D294" s="2" t="s">
        <v>5303</v>
      </c>
      <c r="E294" s="2" t="s">
        <v>869</v>
      </c>
      <c r="F294" s="2" t="s">
        <v>5561</v>
      </c>
      <c r="G294">
        <v>148000</v>
      </c>
      <c r="H294" s="2" t="s">
        <v>54</v>
      </c>
      <c r="I294" s="2" t="s">
        <v>53</v>
      </c>
      <c r="J294" s="2" t="s">
        <v>5305</v>
      </c>
      <c r="K294" s="2" t="s">
        <v>5562</v>
      </c>
    </row>
    <row r="295" spans="1:11" x14ac:dyDescent="0.25">
      <c r="A295" s="2" t="s">
        <v>6282</v>
      </c>
      <c r="B295" s="1">
        <v>46184</v>
      </c>
      <c r="C295" s="2" t="s">
        <v>5302</v>
      </c>
      <c r="D295" s="2" t="s">
        <v>5303</v>
      </c>
      <c r="E295" s="2" t="s">
        <v>1656</v>
      </c>
      <c r="F295" s="2" t="s">
        <v>5571</v>
      </c>
      <c r="G295">
        <v>107000</v>
      </c>
      <c r="H295" s="2" t="s">
        <v>54</v>
      </c>
      <c r="I295" s="2" t="s">
        <v>53</v>
      </c>
      <c r="J295" s="2" t="s">
        <v>5305</v>
      </c>
      <c r="K295" s="2" t="s">
        <v>5572</v>
      </c>
    </row>
    <row r="296" spans="1:11" x14ac:dyDescent="0.25">
      <c r="A296" s="2" t="s">
        <v>6070</v>
      </c>
      <c r="B296" s="1">
        <v>46184</v>
      </c>
      <c r="C296" s="2" t="s">
        <v>5302</v>
      </c>
      <c r="D296" s="2" t="s">
        <v>5303</v>
      </c>
      <c r="E296" s="2" t="s">
        <v>924</v>
      </c>
      <c r="F296" s="2" t="s">
        <v>5577</v>
      </c>
      <c r="G296">
        <v>166000</v>
      </c>
      <c r="H296" s="2" t="s">
        <v>54</v>
      </c>
      <c r="I296" s="2" t="s">
        <v>53</v>
      </c>
      <c r="J296" s="2" t="s">
        <v>5305</v>
      </c>
      <c r="K296" s="2" t="s">
        <v>5578</v>
      </c>
    </row>
    <row r="297" spans="1:11" x14ac:dyDescent="0.25">
      <c r="A297" s="2" t="s">
        <v>6511</v>
      </c>
      <c r="B297" s="1">
        <v>46184</v>
      </c>
      <c r="C297" s="2" t="s">
        <v>5302</v>
      </c>
      <c r="D297" s="2" t="s">
        <v>5303</v>
      </c>
      <c r="E297" s="2" t="s">
        <v>2377</v>
      </c>
      <c r="F297" s="2" t="s">
        <v>5567</v>
      </c>
      <c r="G297">
        <v>125000</v>
      </c>
      <c r="H297" s="2" t="s">
        <v>54</v>
      </c>
      <c r="I297" s="2" t="s">
        <v>53</v>
      </c>
      <c r="J297" s="2" t="s">
        <v>5305</v>
      </c>
      <c r="K297" s="2" t="s">
        <v>5568</v>
      </c>
    </row>
    <row r="298" spans="1:11" x14ac:dyDescent="0.25">
      <c r="A298" s="2" t="s">
        <v>6469</v>
      </c>
      <c r="B298" s="1">
        <v>46184</v>
      </c>
      <c r="C298" s="2" t="s">
        <v>5302</v>
      </c>
      <c r="D298" s="2" t="s">
        <v>5303</v>
      </c>
      <c r="E298" s="2" t="s">
        <v>2252</v>
      </c>
      <c r="F298" s="2" t="s">
        <v>5569</v>
      </c>
      <c r="G298">
        <v>179000</v>
      </c>
      <c r="H298" s="2" t="s">
        <v>54</v>
      </c>
      <c r="I298" s="2" t="s">
        <v>53</v>
      </c>
      <c r="J298" s="2" t="s">
        <v>5305</v>
      </c>
      <c r="K298" s="2" t="s">
        <v>5570</v>
      </c>
    </row>
    <row r="299" spans="1:11" x14ac:dyDescent="0.25">
      <c r="A299" s="2" t="s">
        <v>5941</v>
      </c>
      <c r="B299" s="1">
        <v>46184</v>
      </c>
      <c r="C299" s="2" t="s">
        <v>5302</v>
      </c>
      <c r="D299" s="2" t="s">
        <v>5303</v>
      </c>
      <c r="E299" s="2" t="s">
        <v>417</v>
      </c>
      <c r="F299" s="2" t="s">
        <v>5529</v>
      </c>
      <c r="G299">
        <v>169000</v>
      </c>
      <c r="H299" s="2" t="s">
        <v>54</v>
      </c>
      <c r="I299" s="2" t="s">
        <v>53</v>
      </c>
      <c r="J299" s="2" t="s">
        <v>5305</v>
      </c>
      <c r="K299" s="2" t="s">
        <v>5530</v>
      </c>
    </row>
    <row r="300" spans="1:11" x14ac:dyDescent="0.25">
      <c r="A300" s="2" t="s">
        <v>5897</v>
      </c>
      <c r="B300" s="1">
        <v>46184</v>
      </c>
      <c r="C300" s="2" t="s">
        <v>5302</v>
      </c>
      <c r="D300" s="2" t="s">
        <v>5303</v>
      </c>
      <c r="E300" s="2" t="s">
        <v>226</v>
      </c>
      <c r="F300" s="2" t="s">
        <v>5535</v>
      </c>
      <c r="G300">
        <v>179000</v>
      </c>
      <c r="H300" s="2" t="s">
        <v>54</v>
      </c>
      <c r="I300" s="2" t="s">
        <v>53</v>
      </c>
      <c r="J300" s="2" t="s">
        <v>5305</v>
      </c>
      <c r="K300" s="2" t="s">
        <v>5536</v>
      </c>
    </row>
    <row r="301" spans="1:11" x14ac:dyDescent="0.25">
      <c r="A301" s="2" t="s">
        <v>5984</v>
      </c>
      <c r="B301" s="1">
        <v>46184</v>
      </c>
      <c r="C301" s="2" t="s">
        <v>5302</v>
      </c>
      <c r="D301" s="2" t="s">
        <v>5303</v>
      </c>
      <c r="E301" s="2" t="s">
        <v>599</v>
      </c>
      <c r="F301" s="2" t="s">
        <v>5511</v>
      </c>
      <c r="G301">
        <v>250000</v>
      </c>
      <c r="H301" s="2" t="s">
        <v>54</v>
      </c>
      <c r="I301" s="2" t="s">
        <v>53</v>
      </c>
      <c r="J301" s="2" t="s">
        <v>5305</v>
      </c>
      <c r="K301" s="2" t="s">
        <v>5511</v>
      </c>
    </row>
    <row r="302" spans="1:11" x14ac:dyDescent="0.25">
      <c r="A302" s="2" t="s">
        <v>6628</v>
      </c>
      <c r="B302" s="1">
        <v>46184</v>
      </c>
      <c r="C302" s="2" t="s">
        <v>5302</v>
      </c>
      <c r="D302" s="2" t="s">
        <v>5303</v>
      </c>
      <c r="E302" s="2" t="s">
        <v>2714</v>
      </c>
      <c r="F302" s="2" t="s">
        <v>5521</v>
      </c>
      <c r="G302">
        <v>160000</v>
      </c>
      <c r="H302" s="2" t="s">
        <v>54</v>
      </c>
      <c r="I302" s="2" t="s">
        <v>53</v>
      </c>
      <c r="J302" s="2" t="s">
        <v>5305</v>
      </c>
      <c r="K302" s="2" t="s">
        <v>5522</v>
      </c>
    </row>
    <row r="303" spans="1:11" x14ac:dyDescent="0.25">
      <c r="A303" s="2" t="s">
        <v>6422</v>
      </c>
      <c r="B303" s="1">
        <v>46184</v>
      </c>
      <c r="C303" s="2" t="s">
        <v>5302</v>
      </c>
      <c r="D303" s="2" t="s">
        <v>5303</v>
      </c>
      <c r="E303" s="2" t="s">
        <v>2106</v>
      </c>
      <c r="F303" s="2" t="s">
        <v>5553</v>
      </c>
      <c r="G303">
        <v>192000</v>
      </c>
      <c r="H303" s="2" t="s">
        <v>54</v>
      </c>
      <c r="I303" s="2" t="s">
        <v>53</v>
      </c>
      <c r="J303" s="2" t="s">
        <v>5305</v>
      </c>
      <c r="K303" s="2" t="s">
        <v>5554</v>
      </c>
    </row>
    <row r="304" spans="1:11" x14ac:dyDescent="0.25">
      <c r="A304" s="2" t="s">
        <v>5916</v>
      </c>
      <c r="B304" s="1">
        <v>46184</v>
      </c>
      <c r="C304" s="2" t="s">
        <v>5302</v>
      </c>
      <c r="D304" s="2" t="s">
        <v>5303</v>
      </c>
      <c r="E304" s="2" t="s">
        <v>309</v>
      </c>
      <c r="F304" s="2" t="s">
        <v>5555</v>
      </c>
      <c r="G304">
        <v>134000</v>
      </c>
      <c r="H304" s="2" t="s">
        <v>54</v>
      </c>
      <c r="I304" s="2" t="s">
        <v>53</v>
      </c>
      <c r="J304" s="2" t="s">
        <v>5305</v>
      </c>
      <c r="K304" s="2" t="s">
        <v>5556</v>
      </c>
    </row>
    <row r="305" spans="1:11" x14ac:dyDescent="0.25">
      <c r="A305" s="2" t="s">
        <v>6733</v>
      </c>
      <c r="B305" s="1">
        <v>46184</v>
      </c>
      <c r="C305" s="2" t="s">
        <v>5302</v>
      </c>
      <c r="D305" s="2" t="s">
        <v>5303</v>
      </c>
      <c r="E305" s="2" t="s">
        <v>3020</v>
      </c>
      <c r="F305" s="2" t="s">
        <v>5537</v>
      </c>
      <c r="G305">
        <v>202000</v>
      </c>
      <c r="H305" s="2" t="s">
        <v>54</v>
      </c>
      <c r="I305" s="2" t="s">
        <v>53</v>
      </c>
      <c r="J305" s="2" t="s">
        <v>5305</v>
      </c>
      <c r="K305" s="2" t="s">
        <v>5537</v>
      </c>
    </row>
    <row r="306" spans="1:11" x14ac:dyDescent="0.25">
      <c r="A306" s="2" t="s">
        <v>6152</v>
      </c>
      <c r="B306" s="1">
        <v>46184</v>
      </c>
      <c r="C306" s="2" t="s">
        <v>5302</v>
      </c>
      <c r="D306" s="2" t="s">
        <v>5303</v>
      </c>
      <c r="E306" s="2" t="s">
        <v>1207</v>
      </c>
      <c r="F306" s="2" t="s">
        <v>5548</v>
      </c>
      <c r="G306">
        <v>97500</v>
      </c>
      <c r="H306" s="2" t="s">
        <v>54</v>
      </c>
      <c r="I306" s="2" t="s">
        <v>53</v>
      </c>
      <c r="J306" s="2" t="s">
        <v>5305</v>
      </c>
      <c r="K306" s="2" t="s">
        <v>5549</v>
      </c>
    </row>
    <row r="307" spans="1:11" x14ac:dyDescent="0.25">
      <c r="A307" s="2" t="s">
        <v>6157</v>
      </c>
      <c r="B307" s="1">
        <v>46184</v>
      </c>
      <c r="C307" s="2" t="s">
        <v>5302</v>
      </c>
      <c r="D307" s="2" t="s">
        <v>5303</v>
      </c>
      <c r="E307" s="2" t="s">
        <v>1226</v>
      </c>
      <c r="F307" s="2" t="s">
        <v>5388</v>
      </c>
      <c r="G307">
        <v>183000</v>
      </c>
      <c r="H307" s="2" t="s">
        <v>54</v>
      </c>
      <c r="I307" s="2" t="s">
        <v>53</v>
      </c>
      <c r="J307" s="2" t="s">
        <v>5305</v>
      </c>
      <c r="K307" s="2" t="s">
        <v>5428</v>
      </c>
    </row>
    <row r="308" spans="1:11" x14ac:dyDescent="0.25">
      <c r="A308" s="2" t="s">
        <v>6014</v>
      </c>
      <c r="B308" s="1">
        <v>46184</v>
      </c>
      <c r="C308" s="2" t="s">
        <v>5302</v>
      </c>
      <c r="D308" s="2" t="s">
        <v>5303</v>
      </c>
      <c r="E308" s="2" t="s">
        <v>716</v>
      </c>
      <c r="F308" s="2" t="s">
        <v>5596</v>
      </c>
      <c r="G308">
        <v>180000</v>
      </c>
      <c r="H308" s="2" t="s">
        <v>54</v>
      </c>
      <c r="I308" s="2" t="s">
        <v>53</v>
      </c>
      <c r="J308" s="2" t="s">
        <v>5305</v>
      </c>
      <c r="K308" s="2" t="s">
        <v>5597</v>
      </c>
    </row>
    <row r="309" spans="1:11" x14ac:dyDescent="0.25">
      <c r="A309" s="2" t="s">
        <v>6757</v>
      </c>
      <c r="B309" s="1">
        <v>46184</v>
      </c>
      <c r="C309" s="2" t="s">
        <v>5302</v>
      </c>
      <c r="D309" s="2" t="s">
        <v>5303</v>
      </c>
      <c r="E309" s="2" t="s">
        <v>3090</v>
      </c>
      <c r="F309" s="2" t="s">
        <v>5546</v>
      </c>
      <c r="G309">
        <v>128000</v>
      </c>
      <c r="H309" s="2" t="s">
        <v>54</v>
      </c>
      <c r="I309" s="2" t="s">
        <v>53</v>
      </c>
      <c r="J309" s="2" t="s">
        <v>5305</v>
      </c>
      <c r="K309" s="2" t="s">
        <v>5600</v>
      </c>
    </row>
    <row r="310" spans="1:11" x14ac:dyDescent="0.25">
      <c r="A310" s="2" t="s">
        <v>6971</v>
      </c>
      <c r="B310" s="1">
        <v>46184</v>
      </c>
      <c r="C310" s="2" t="s">
        <v>5302</v>
      </c>
      <c r="D310" s="2" t="s">
        <v>5303</v>
      </c>
      <c r="E310" s="2" t="s">
        <v>3686</v>
      </c>
      <c r="F310" s="2" t="s">
        <v>5592</v>
      </c>
      <c r="G310">
        <v>220000</v>
      </c>
      <c r="H310" s="2" t="s">
        <v>54</v>
      </c>
      <c r="I310" s="2" t="s">
        <v>53</v>
      </c>
      <c r="J310" s="2" t="s">
        <v>5305</v>
      </c>
      <c r="K310" s="2" t="s">
        <v>5593</v>
      </c>
    </row>
    <row r="311" spans="1:11" x14ac:dyDescent="0.25">
      <c r="A311" s="2" t="s">
        <v>6453</v>
      </c>
      <c r="B311" s="1">
        <v>46184</v>
      </c>
      <c r="C311" s="2" t="s">
        <v>5302</v>
      </c>
      <c r="D311" s="2" t="s">
        <v>5303</v>
      </c>
      <c r="E311" s="2" t="s">
        <v>2204</v>
      </c>
      <c r="F311" s="2" t="s">
        <v>5594</v>
      </c>
      <c r="G311">
        <v>153000</v>
      </c>
      <c r="H311" s="2" t="s">
        <v>54</v>
      </c>
      <c r="I311" s="2" t="s">
        <v>53</v>
      </c>
      <c r="J311" s="2" t="s">
        <v>5305</v>
      </c>
      <c r="K311" s="2" t="s">
        <v>5595</v>
      </c>
    </row>
    <row r="312" spans="1:11" x14ac:dyDescent="0.25">
      <c r="A312" s="2" t="s">
        <v>7055</v>
      </c>
      <c r="B312" s="1">
        <v>46184</v>
      </c>
      <c r="C312" s="2" t="s">
        <v>5302</v>
      </c>
      <c r="D312" s="2" t="s">
        <v>5303</v>
      </c>
      <c r="E312" s="2" t="s">
        <v>3924</v>
      </c>
      <c r="F312" s="2" t="s">
        <v>5601</v>
      </c>
      <c r="G312">
        <v>102900</v>
      </c>
      <c r="H312" s="2" t="s">
        <v>54</v>
      </c>
      <c r="I312" s="2" t="s">
        <v>53</v>
      </c>
      <c r="J312" s="2" t="s">
        <v>5305</v>
      </c>
      <c r="K312" s="2" t="s">
        <v>5602</v>
      </c>
    </row>
    <row r="313" spans="1:11" x14ac:dyDescent="0.25">
      <c r="A313" s="2" t="s">
        <v>6257</v>
      </c>
      <c r="B313" s="1">
        <v>46184</v>
      </c>
      <c r="C313" s="2" t="s">
        <v>5302</v>
      </c>
      <c r="D313" s="2" t="s">
        <v>5303</v>
      </c>
      <c r="E313" s="2" t="s">
        <v>1570</v>
      </c>
      <c r="F313" s="2" t="s">
        <v>5507</v>
      </c>
      <c r="G313">
        <v>142000</v>
      </c>
      <c r="H313" s="2" t="s">
        <v>54</v>
      </c>
      <c r="I313" s="2" t="s">
        <v>53</v>
      </c>
      <c r="J313" s="2" t="s">
        <v>5305</v>
      </c>
      <c r="K313" s="2" t="s">
        <v>5508</v>
      </c>
    </row>
    <row r="314" spans="1:11" x14ac:dyDescent="0.25">
      <c r="A314" s="2" t="s">
        <v>7192</v>
      </c>
      <c r="B314" s="1">
        <v>46184</v>
      </c>
      <c r="C314" s="2" t="s">
        <v>5302</v>
      </c>
      <c r="D314" s="2" t="s">
        <v>5303</v>
      </c>
      <c r="E314" s="2" t="s">
        <v>4290</v>
      </c>
      <c r="F314" s="2" t="s">
        <v>5619</v>
      </c>
      <c r="G314">
        <v>137000</v>
      </c>
      <c r="H314" s="2" t="s">
        <v>54</v>
      </c>
      <c r="I314" s="2" t="s">
        <v>53</v>
      </c>
      <c r="J314" s="2" t="s">
        <v>5305</v>
      </c>
      <c r="K314" s="2" t="s">
        <v>5620</v>
      </c>
    </row>
    <row r="315" spans="1:11" x14ac:dyDescent="0.25">
      <c r="A315" s="2" t="s">
        <v>6974</v>
      </c>
      <c r="B315" s="1">
        <v>46184</v>
      </c>
      <c r="C315" s="2" t="s">
        <v>5302</v>
      </c>
      <c r="D315" s="2" t="s">
        <v>5303</v>
      </c>
      <c r="E315" s="2" t="s">
        <v>3696</v>
      </c>
      <c r="F315" s="2" t="s">
        <v>5603</v>
      </c>
      <c r="G315">
        <v>231000</v>
      </c>
      <c r="H315" s="2" t="s">
        <v>54</v>
      </c>
      <c r="I315" s="2" t="s">
        <v>53</v>
      </c>
      <c r="J315" s="2" t="s">
        <v>5305</v>
      </c>
      <c r="K315" s="2" t="s">
        <v>5603</v>
      </c>
    </row>
    <row r="316" spans="1:11" x14ac:dyDescent="0.25">
      <c r="A316" s="2" t="s">
        <v>6567</v>
      </c>
      <c r="B316" s="1">
        <v>46184</v>
      </c>
      <c r="C316" s="2" t="s">
        <v>5302</v>
      </c>
      <c r="D316" s="2" t="s">
        <v>5303</v>
      </c>
      <c r="E316" s="2" t="s">
        <v>2538</v>
      </c>
      <c r="F316" s="2" t="s">
        <v>5336</v>
      </c>
      <c r="G316">
        <v>175000</v>
      </c>
      <c r="H316" s="2" t="s">
        <v>54</v>
      </c>
      <c r="I316" s="2" t="s">
        <v>53</v>
      </c>
      <c r="J316" s="2" t="s">
        <v>5305</v>
      </c>
      <c r="K316" s="2" t="s">
        <v>5608</v>
      </c>
    </row>
    <row r="317" spans="1:11" x14ac:dyDescent="0.25">
      <c r="A317" s="2" t="s">
        <v>6832</v>
      </c>
      <c r="B317" s="1">
        <v>46184</v>
      </c>
      <c r="C317" s="2" t="s">
        <v>5302</v>
      </c>
      <c r="D317" s="2" t="s">
        <v>5303</v>
      </c>
      <c r="E317" s="2" t="s">
        <v>3305</v>
      </c>
      <c r="F317" s="2" t="s">
        <v>5614</v>
      </c>
      <c r="G317">
        <v>145000</v>
      </c>
      <c r="H317" s="2" t="s">
        <v>54</v>
      </c>
      <c r="I317" s="2" t="s">
        <v>53</v>
      </c>
      <c r="J317" s="2" t="s">
        <v>5305</v>
      </c>
      <c r="K317" s="2" t="s">
        <v>5615</v>
      </c>
    </row>
    <row r="318" spans="1:11" x14ac:dyDescent="0.25">
      <c r="A318" s="2" t="s">
        <v>6444</v>
      </c>
      <c r="B318" s="1">
        <v>46184</v>
      </c>
      <c r="C318" s="2" t="s">
        <v>5302</v>
      </c>
      <c r="D318" s="2" t="s">
        <v>5303</v>
      </c>
      <c r="E318" s="2" t="s">
        <v>2176</v>
      </c>
      <c r="F318" s="2" t="s">
        <v>5585</v>
      </c>
      <c r="G318">
        <v>194000</v>
      </c>
      <c r="H318" s="2" t="s">
        <v>54</v>
      </c>
      <c r="I318" s="2" t="s">
        <v>53</v>
      </c>
      <c r="J318" s="2" t="s">
        <v>5305</v>
      </c>
      <c r="K318" s="2" t="s">
        <v>5586</v>
      </c>
    </row>
    <row r="319" spans="1:11" x14ac:dyDescent="0.25">
      <c r="A319" s="2" t="s">
        <v>6126</v>
      </c>
      <c r="B319" s="1">
        <v>46184</v>
      </c>
      <c r="C319" s="2" t="s">
        <v>5302</v>
      </c>
      <c r="D319" s="2" t="s">
        <v>5303</v>
      </c>
      <c r="E319" s="2" t="s">
        <v>1121</v>
      </c>
      <c r="F319" s="2" t="s">
        <v>5583</v>
      </c>
      <c r="G319">
        <v>192000</v>
      </c>
      <c r="H319" s="2" t="s">
        <v>54</v>
      </c>
      <c r="I319" s="2" t="s">
        <v>53</v>
      </c>
      <c r="J319" s="2" t="s">
        <v>5305</v>
      </c>
      <c r="K319" s="2" t="s">
        <v>5584</v>
      </c>
    </row>
    <row r="320" spans="1:11" x14ac:dyDescent="0.25">
      <c r="A320" s="2" t="s">
        <v>6247</v>
      </c>
      <c r="B320" s="1">
        <v>46185</v>
      </c>
      <c r="C320" s="2" t="s">
        <v>5302</v>
      </c>
      <c r="D320" s="2" t="s">
        <v>5303</v>
      </c>
      <c r="E320" s="2" t="s">
        <v>1540</v>
      </c>
      <c r="F320" s="2" t="s">
        <v>9811</v>
      </c>
      <c r="G320">
        <v>73000</v>
      </c>
      <c r="H320" s="2" t="s">
        <v>54</v>
      </c>
      <c r="I320" s="2" t="s">
        <v>53</v>
      </c>
      <c r="J320" s="2" t="s">
        <v>5305</v>
      </c>
      <c r="K320" s="2" t="s">
        <v>9812</v>
      </c>
    </row>
    <row r="321" spans="1:11" x14ac:dyDescent="0.25">
      <c r="A321" s="2" t="s">
        <v>7184</v>
      </c>
      <c r="B321" s="1">
        <v>46185</v>
      </c>
      <c r="C321" s="2" t="s">
        <v>5302</v>
      </c>
      <c r="D321" s="2" t="s">
        <v>5303</v>
      </c>
      <c r="E321" s="2" t="s">
        <v>4268</v>
      </c>
      <c r="F321" s="2" t="s">
        <v>9808</v>
      </c>
      <c r="G321">
        <v>152000</v>
      </c>
      <c r="H321" s="2" t="s">
        <v>54</v>
      </c>
      <c r="I321" s="2" t="s">
        <v>53</v>
      </c>
      <c r="J321" s="2" t="s">
        <v>5305</v>
      </c>
      <c r="K321" s="2" t="s">
        <v>9809</v>
      </c>
    </row>
    <row r="322" spans="1:11" x14ac:dyDescent="0.25">
      <c r="A322" s="2" t="s">
        <v>7275</v>
      </c>
      <c r="B322" s="1">
        <v>46185</v>
      </c>
      <c r="C322" s="2" t="s">
        <v>5302</v>
      </c>
      <c r="D322" s="2" t="s">
        <v>5303</v>
      </c>
      <c r="E322" s="2" t="s">
        <v>4513</v>
      </c>
      <c r="F322" s="2" t="s">
        <v>9823</v>
      </c>
      <c r="G322">
        <v>64800</v>
      </c>
      <c r="H322" s="2" t="s">
        <v>54</v>
      </c>
      <c r="I322" s="2" t="s">
        <v>53</v>
      </c>
      <c r="J322" s="2" t="s">
        <v>5305</v>
      </c>
      <c r="K322" s="2" t="s">
        <v>9824</v>
      </c>
    </row>
    <row r="323" spans="1:11" x14ac:dyDescent="0.25">
      <c r="A323" s="2" t="s">
        <v>6855</v>
      </c>
      <c r="B323" s="1">
        <v>46185</v>
      </c>
      <c r="C323" s="2" t="s">
        <v>5302</v>
      </c>
      <c r="D323" s="2" t="s">
        <v>5303</v>
      </c>
      <c r="E323" s="2" t="s">
        <v>3372</v>
      </c>
      <c r="F323" s="2" t="s">
        <v>9796</v>
      </c>
      <c r="G323">
        <v>144000</v>
      </c>
      <c r="H323" s="2" t="s">
        <v>54</v>
      </c>
      <c r="I323" s="2" t="s">
        <v>53</v>
      </c>
      <c r="J323" s="2" t="s">
        <v>5305</v>
      </c>
      <c r="K323" s="2" t="s">
        <v>9797</v>
      </c>
    </row>
    <row r="324" spans="1:11" x14ac:dyDescent="0.25">
      <c r="A324" s="2" t="s">
        <v>7224</v>
      </c>
      <c r="B324" s="1">
        <v>46185</v>
      </c>
      <c r="C324" s="2" t="s">
        <v>5302</v>
      </c>
      <c r="D324" s="2" t="s">
        <v>5303</v>
      </c>
      <c r="E324" s="2" t="s">
        <v>4377</v>
      </c>
      <c r="F324" s="2" t="s">
        <v>5623</v>
      </c>
      <c r="G324">
        <v>64000</v>
      </c>
      <c r="H324" s="2" t="s">
        <v>54</v>
      </c>
      <c r="I324" s="2" t="s">
        <v>53</v>
      </c>
      <c r="J324" s="2" t="s">
        <v>5305</v>
      </c>
      <c r="K324" s="2" t="s">
        <v>5624</v>
      </c>
    </row>
    <row r="325" spans="1:11" x14ac:dyDescent="0.25">
      <c r="A325" s="2" t="s">
        <v>6443</v>
      </c>
      <c r="B325" s="1">
        <v>46185</v>
      </c>
      <c r="C325" s="2" t="s">
        <v>5302</v>
      </c>
      <c r="D325" s="2" t="s">
        <v>5303</v>
      </c>
      <c r="E325" s="2" t="s">
        <v>2173</v>
      </c>
      <c r="F325" s="2" t="s">
        <v>5400</v>
      </c>
      <c r="G325">
        <v>123000</v>
      </c>
      <c r="H325" s="2" t="s">
        <v>54</v>
      </c>
      <c r="I325" s="2" t="s">
        <v>53</v>
      </c>
      <c r="J325" s="2" t="s">
        <v>5305</v>
      </c>
      <c r="K325" s="2" t="s">
        <v>5401</v>
      </c>
    </row>
    <row r="326" spans="1:11" x14ac:dyDescent="0.25">
      <c r="A326" s="2" t="s">
        <v>6908</v>
      </c>
      <c r="B326" s="1">
        <v>46185</v>
      </c>
      <c r="C326" s="2" t="s">
        <v>5302</v>
      </c>
      <c r="D326" s="2" t="s">
        <v>5303</v>
      </c>
      <c r="E326" s="2" t="s">
        <v>3516</v>
      </c>
      <c r="F326" s="2" t="s">
        <v>9782</v>
      </c>
      <c r="G326">
        <v>188000</v>
      </c>
      <c r="H326" s="2" t="s">
        <v>54</v>
      </c>
      <c r="I326" s="2" t="s">
        <v>53</v>
      </c>
      <c r="J326" s="2" t="s">
        <v>5305</v>
      </c>
      <c r="K326" s="2" t="s">
        <v>9783</v>
      </c>
    </row>
    <row r="327" spans="1:11" x14ac:dyDescent="0.25">
      <c r="A327" s="2" t="s">
        <v>6365</v>
      </c>
      <c r="B327" s="1">
        <v>46185</v>
      </c>
      <c r="C327" s="2" t="s">
        <v>5302</v>
      </c>
      <c r="D327" s="2" t="s">
        <v>5303</v>
      </c>
      <c r="E327" s="2" t="s">
        <v>1923</v>
      </c>
      <c r="F327" s="2" t="s">
        <v>9804</v>
      </c>
      <c r="G327">
        <v>222000</v>
      </c>
      <c r="H327" s="2" t="s">
        <v>54</v>
      </c>
      <c r="I327" s="2" t="s">
        <v>53</v>
      </c>
      <c r="J327" s="2" t="s">
        <v>5305</v>
      </c>
      <c r="K327" s="2" t="s">
        <v>9805</v>
      </c>
    </row>
    <row r="328" spans="1:11" x14ac:dyDescent="0.25">
      <c r="A328" s="2" t="s">
        <v>6926</v>
      </c>
      <c r="B328" s="1">
        <v>46185</v>
      </c>
      <c r="C328" s="2" t="s">
        <v>5302</v>
      </c>
      <c r="D328" s="2" t="s">
        <v>5303</v>
      </c>
      <c r="E328" s="2" t="s">
        <v>3566</v>
      </c>
      <c r="F328" s="2" t="s">
        <v>9800</v>
      </c>
      <c r="G328">
        <v>155000</v>
      </c>
      <c r="H328" s="2" t="s">
        <v>54</v>
      </c>
      <c r="I328" s="2" t="s">
        <v>53</v>
      </c>
      <c r="J328" s="2" t="s">
        <v>5305</v>
      </c>
      <c r="K328" s="2" t="s">
        <v>9810</v>
      </c>
    </row>
    <row r="329" spans="1:11" x14ac:dyDescent="0.25">
      <c r="A329" s="2" t="s">
        <v>6182</v>
      </c>
      <c r="B329" s="1">
        <v>46185</v>
      </c>
      <c r="C329" s="2" t="s">
        <v>5302</v>
      </c>
      <c r="D329" s="2" t="s">
        <v>5303</v>
      </c>
      <c r="E329" s="2" t="s">
        <v>1313</v>
      </c>
      <c r="F329" s="2" t="s">
        <v>9792</v>
      </c>
      <c r="G329">
        <v>226000</v>
      </c>
      <c r="H329" s="2" t="s">
        <v>54</v>
      </c>
      <c r="I329" s="2" t="s">
        <v>53</v>
      </c>
      <c r="J329" s="2" t="s">
        <v>5305</v>
      </c>
      <c r="K329" s="2" t="s">
        <v>9793</v>
      </c>
    </row>
    <row r="330" spans="1:11" x14ac:dyDescent="0.25">
      <c r="A330" s="2" t="s">
        <v>6893</v>
      </c>
      <c r="B330" s="1">
        <v>46185</v>
      </c>
      <c r="C330" s="2" t="s">
        <v>5302</v>
      </c>
      <c r="D330" s="2" t="s">
        <v>5303</v>
      </c>
      <c r="E330" s="2" t="s">
        <v>3475</v>
      </c>
      <c r="F330" s="2" t="s">
        <v>9815</v>
      </c>
      <c r="G330">
        <v>94000</v>
      </c>
      <c r="H330" s="2" t="s">
        <v>54</v>
      </c>
      <c r="I330" s="2" t="s">
        <v>53</v>
      </c>
      <c r="J330" s="2" t="s">
        <v>5305</v>
      </c>
      <c r="K330" s="2" t="s">
        <v>9816</v>
      </c>
    </row>
    <row r="331" spans="1:11" x14ac:dyDescent="0.25">
      <c r="A331" s="2" t="s">
        <v>6109</v>
      </c>
      <c r="B331" s="1">
        <v>46185</v>
      </c>
      <c r="C331" s="2" t="s">
        <v>5302</v>
      </c>
      <c r="D331" s="2" t="s">
        <v>5303</v>
      </c>
      <c r="E331" s="2" t="s">
        <v>1063</v>
      </c>
      <c r="F331" s="2" t="s">
        <v>9817</v>
      </c>
      <c r="G331">
        <v>75000</v>
      </c>
      <c r="H331" s="2" t="s">
        <v>54</v>
      </c>
      <c r="I331" s="2" t="s">
        <v>53</v>
      </c>
      <c r="J331" s="2" t="s">
        <v>5305</v>
      </c>
      <c r="K331" s="2" t="s">
        <v>9818</v>
      </c>
    </row>
    <row r="332" spans="1:11" x14ac:dyDescent="0.25">
      <c r="A332" s="2" t="s">
        <v>6992</v>
      </c>
      <c r="B332" s="1">
        <v>46185</v>
      </c>
      <c r="C332" s="2" t="s">
        <v>5302</v>
      </c>
      <c r="D332" s="2" t="s">
        <v>5303</v>
      </c>
      <c r="E332" s="2" t="s">
        <v>3741</v>
      </c>
      <c r="F332" s="2" t="s">
        <v>9806</v>
      </c>
      <c r="G332">
        <v>239000</v>
      </c>
      <c r="H332" s="2" t="s">
        <v>54</v>
      </c>
      <c r="I332" s="2" t="s">
        <v>53</v>
      </c>
      <c r="J332" s="2" t="s">
        <v>5305</v>
      </c>
      <c r="K332" s="2" t="s">
        <v>9807</v>
      </c>
    </row>
    <row r="333" spans="1:11" x14ac:dyDescent="0.25">
      <c r="A333" s="2" t="s">
        <v>6193</v>
      </c>
      <c r="B333" s="1">
        <v>46185</v>
      </c>
      <c r="C333" s="2" t="s">
        <v>5302</v>
      </c>
      <c r="D333" s="2" t="s">
        <v>5303</v>
      </c>
      <c r="E333" s="2" t="s">
        <v>1356</v>
      </c>
      <c r="F333" s="2" t="s">
        <v>9798</v>
      </c>
      <c r="G333">
        <v>224000</v>
      </c>
      <c r="H333" s="2" t="s">
        <v>54</v>
      </c>
      <c r="I333" s="2" t="s">
        <v>53</v>
      </c>
      <c r="J333" s="2" t="s">
        <v>5305</v>
      </c>
      <c r="K333" s="2" t="s">
        <v>9799</v>
      </c>
    </row>
    <row r="334" spans="1:11" x14ac:dyDescent="0.25">
      <c r="A334" s="2" t="s">
        <v>6956</v>
      </c>
      <c r="B334" s="1">
        <v>46185</v>
      </c>
      <c r="C334" s="2" t="s">
        <v>5302</v>
      </c>
      <c r="D334" s="2" t="s">
        <v>5303</v>
      </c>
      <c r="E334" s="2" t="s">
        <v>3649</v>
      </c>
      <c r="F334" s="2" t="s">
        <v>5398</v>
      </c>
      <c r="G334">
        <v>115900</v>
      </c>
      <c r="H334" s="2" t="s">
        <v>54</v>
      </c>
      <c r="I334" s="2" t="s">
        <v>53</v>
      </c>
      <c r="J334" s="2" t="s">
        <v>5305</v>
      </c>
      <c r="K334" s="2" t="s">
        <v>5399</v>
      </c>
    </row>
    <row r="335" spans="1:11" x14ac:dyDescent="0.25">
      <c r="A335" s="2" t="s">
        <v>6625</v>
      </c>
      <c r="B335" s="1">
        <v>46185</v>
      </c>
      <c r="C335" s="2" t="s">
        <v>5302</v>
      </c>
      <c r="D335" s="2" t="s">
        <v>5303</v>
      </c>
      <c r="E335" s="2" t="s">
        <v>2704</v>
      </c>
      <c r="F335" s="2" t="s">
        <v>5447</v>
      </c>
      <c r="G335">
        <v>107000</v>
      </c>
      <c r="H335" s="2" t="s">
        <v>54</v>
      </c>
      <c r="I335" s="2" t="s">
        <v>53</v>
      </c>
      <c r="J335" s="2" t="s">
        <v>5305</v>
      </c>
      <c r="K335" s="2" t="s">
        <v>5448</v>
      </c>
    </row>
    <row r="336" spans="1:11" x14ac:dyDescent="0.25">
      <c r="A336" s="2" t="s">
        <v>6940</v>
      </c>
      <c r="B336" s="1">
        <v>46185</v>
      </c>
      <c r="C336" s="2" t="s">
        <v>5302</v>
      </c>
      <c r="D336" s="2" t="s">
        <v>5303</v>
      </c>
      <c r="E336" s="2" t="s">
        <v>3604</v>
      </c>
      <c r="F336" s="2" t="s">
        <v>9790</v>
      </c>
      <c r="G336">
        <v>131000</v>
      </c>
      <c r="H336" s="2" t="s">
        <v>54</v>
      </c>
      <c r="I336" s="2" t="s">
        <v>53</v>
      </c>
      <c r="J336" s="2" t="s">
        <v>5305</v>
      </c>
      <c r="K336" s="2" t="s">
        <v>9791</v>
      </c>
    </row>
    <row r="337" spans="1:11" x14ac:dyDescent="0.25">
      <c r="A337" s="2" t="s">
        <v>6978</v>
      </c>
      <c r="B337" s="1">
        <v>46185</v>
      </c>
      <c r="C337" s="2" t="s">
        <v>5302</v>
      </c>
      <c r="D337" s="2" t="s">
        <v>5303</v>
      </c>
      <c r="E337" s="2" t="s">
        <v>3704</v>
      </c>
      <c r="F337" s="2" t="s">
        <v>5761</v>
      </c>
      <c r="G337">
        <v>155000</v>
      </c>
      <c r="H337" s="2" t="s">
        <v>54</v>
      </c>
      <c r="I337" s="2" t="s">
        <v>53</v>
      </c>
      <c r="J337" s="2" t="s">
        <v>5305</v>
      </c>
      <c r="K337" s="2" t="s">
        <v>9784</v>
      </c>
    </row>
    <row r="338" spans="1:11" x14ac:dyDescent="0.25">
      <c r="A338" s="2" t="s">
        <v>7276</v>
      </c>
      <c r="B338" s="1">
        <v>46185</v>
      </c>
      <c r="C338" s="2" t="s">
        <v>5302</v>
      </c>
      <c r="D338" s="2" t="s">
        <v>5303</v>
      </c>
      <c r="E338" s="2" t="s">
        <v>4516</v>
      </c>
      <c r="F338" s="2" t="s">
        <v>9802</v>
      </c>
      <c r="G338">
        <v>106000</v>
      </c>
      <c r="H338" s="2" t="s">
        <v>54</v>
      </c>
      <c r="I338" s="2" t="s">
        <v>53</v>
      </c>
      <c r="J338" s="2" t="s">
        <v>5305</v>
      </c>
      <c r="K338" s="2" t="s">
        <v>9803</v>
      </c>
    </row>
    <row r="339" spans="1:11" x14ac:dyDescent="0.25">
      <c r="A339" s="2" t="s">
        <v>6929</v>
      </c>
      <c r="B339" s="1">
        <v>46185</v>
      </c>
      <c r="C339" s="2" t="s">
        <v>5302</v>
      </c>
      <c r="D339" s="2" t="s">
        <v>5303</v>
      </c>
      <c r="E339" s="2" t="s">
        <v>3575</v>
      </c>
      <c r="F339" s="2" t="s">
        <v>9829</v>
      </c>
      <c r="G339">
        <v>164000</v>
      </c>
      <c r="H339" s="2" t="s">
        <v>54</v>
      </c>
      <c r="I339" s="2" t="s">
        <v>53</v>
      </c>
      <c r="J339" s="2" t="s">
        <v>5305</v>
      </c>
      <c r="K339" s="2" t="s">
        <v>9829</v>
      </c>
    </row>
    <row r="340" spans="1:11" x14ac:dyDescent="0.25">
      <c r="A340" s="2" t="s">
        <v>6741</v>
      </c>
      <c r="B340" s="1">
        <v>46185</v>
      </c>
      <c r="C340" s="2" t="s">
        <v>5302</v>
      </c>
      <c r="D340" s="2" t="s">
        <v>5303</v>
      </c>
      <c r="E340" s="2" t="s">
        <v>3042</v>
      </c>
      <c r="F340" s="2" t="s">
        <v>9800</v>
      </c>
      <c r="G340">
        <v>155000</v>
      </c>
      <c r="H340" s="2" t="s">
        <v>54</v>
      </c>
      <c r="I340" s="2" t="s">
        <v>53</v>
      </c>
      <c r="J340" s="2" t="s">
        <v>5305</v>
      </c>
      <c r="K340" s="2" t="s">
        <v>9801</v>
      </c>
    </row>
    <row r="341" spans="1:11" x14ac:dyDescent="0.25">
      <c r="A341" s="2" t="s">
        <v>6530</v>
      </c>
      <c r="B341" s="1">
        <v>46185</v>
      </c>
      <c r="C341" s="2" t="s">
        <v>5302</v>
      </c>
      <c r="D341" s="2" t="s">
        <v>5303</v>
      </c>
      <c r="E341" s="2" t="s">
        <v>2432</v>
      </c>
      <c r="F341" s="2" t="s">
        <v>9832</v>
      </c>
      <c r="G341">
        <v>115000</v>
      </c>
      <c r="H341" s="2" t="s">
        <v>54</v>
      </c>
      <c r="I341" s="2" t="s">
        <v>53</v>
      </c>
      <c r="J341" s="2" t="s">
        <v>5305</v>
      </c>
      <c r="K341" s="2" t="s">
        <v>9833</v>
      </c>
    </row>
    <row r="342" spans="1:11" x14ac:dyDescent="0.25">
      <c r="A342" s="2" t="s">
        <v>7226</v>
      </c>
      <c r="B342" s="1">
        <v>46185</v>
      </c>
      <c r="C342" s="2" t="s">
        <v>5302</v>
      </c>
      <c r="D342" s="2" t="s">
        <v>5303</v>
      </c>
      <c r="E342" s="2" t="s">
        <v>4382</v>
      </c>
      <c r="F342" s="2" t="s">
        <v>9836</v>
      </c>
      <c r="G342">
        <v>67500</v>
      </c>
      <c r="H342" s="2" t="s">
        <v>54</v>
      </c>
      <c r="I342" s="2" t="s">
        <v>53</v>
      </c>
      <c r="J342" s="2" t="s">
        <v>5305</v>
      </c>
      <c r="K342" s="2" t="s">
        <v>9837</v>
      </c>
    </row>
    <row r="343" spans="1:11" x14ac:dyDescent="0.25">
      <c r="A343" s="2" t="s">
        <v>7200</v>
      </c>
      <c r="B343" s="1">
        <v>46185</v>
      </c>
      <c r="C343" s="2" t="s">
        <v>5302</v>
      </c>
      <c r="D343" s="2" t="s">
        <v>5303</v>
      </c>
      <c r="E343" s="2" t="s">
        <v>4312</v>
      </c>
      <c r="F343" s="2" t="s">
        <v>9834</v>
      </c>
      <c r="G343">
        <v>105000</v>
      </c>
      <c r="H343" s="2" t="s">
        <v>54</v>
      </c>
      <c r="I343" s="2" t="s">
        <v>53</v>
      </c>
      <c r="J343" s="2" t="s">
        <v>5305</v>
      </c>
      <c r="K343" s="2" t="s">
        <v>9835</v>
      </c>
    </row>
    <row r="344" spans="1:11" x14ac:dyDescent="0.25">
      <c r="A344" s="2" t="s">
        <v>6904</v>
      </c>
      <c r="B344" s="1">
        <v>46185</v>
      </c>
      <c r="C344" s="2" t="s">
        <v>5302</v>
      </c>
      <c r="D344" s="2" t="s">
        <v>5303</v>
      </c>
      <c r="E344" s="2" t="s">
        <v>3506</v>
      </c>
      <c r="F344" s="2" t="s">
        <v>9830</v>
      </c>
      <c r="G344">
        <v>116000</v>
      </c>
      <c r="H344" s="2" t="s">
        <v>54</v>
      </c>
      <c r="I344" s="2" t="s">
        <v>53</v>
      </c>
      <c r="J344" s="2" t="s">
        <v>5305</v>
      </c>
      <c r="K344" s="2" t="s">
        <v>9831</v>
      </c>
    </row>
    <row r="345" spans="1:11" x14ac:dyDescent="0.25">
      <c r="A345" s="2" t="s">
        <v>6708</v>
      </c>
      <c r="B345" s="1">
        <v>46185</v>
      </c>
      <c r="C345" s="2" t="s">
        <v>5302</v>
      </c>
      <c r="D345" s="2" t="s">
        <v>5303</v>
      </c>
      <c r="E345" s="2" t="s">
        <v>2944</v>
      </c>
      <c r="F345" s="2" t="s">
        <v>9789</v>
      </c>
      <c r="G345">
        <v>108000</v>
      </c>
      <c r="H345" s="2" t="s">
        <v>54</v>
      </c>
      <c r="I345" s="2" t="s">
        <v>53</v>
      </c>
      <c r="J345" s="2" t="s">
        <v>5305</v>
      </c>
      <c r="K345" s="2" t="s">
        <v>9789</v>
      </c>
    </row>
    <row r="346" spans="1:11" x14ac:dyDescent="0.25">
      <c r="A346" s="2" t="s">
        <v>7022</v>
      </c>
      <c r="B346" s="1">
        <v>46185</v>
      </c>
      <c r="C346" s="2" t="s">
        <v>5302</v>
      </c>
      <c r="D346" s="2" t="s">
        <v>5303</v>
      </c>
      <c r="E346" s="2" t="s">
        <v>3831</v>
      </c>
      <c r="F346" s="2" t="s">
        <v>9827</v>
      </c>
      <c r="G346">
        <v>147000</v>
      </c>
      <c r="H346" s="2" t="s">
        <v>54</v>
      </c>
      <c r="I346" s="2" t="s">
        <v>53</v>
      </c>
      <c r="J346" s="2" t="s">
        <v>5305</v>
      </c>
      <c r="K346" s="2" t="s">
        <v>9828</v>
      </c>
    </row>
    <row r="347" spans="1:11" x14ac:dyDescent="0.25">
      <c r="A347" s="2" t="s">
        <v>6300</v>
      </c>
      <c r="B347" s="1">
        <v>46185</v>
      </c>
      <c r="C347" s="2" t="s">
        <v>5302</v>
      </c>
      <c r="D347" s="2" t="s">
        <v>5303</v>
      </c>
      <c r="E347" s="2" t="s">
        <v>1715</v>
      </c>
      <c r="F347" s="2" t="s">
        <v>9794</v>
      </c>
      <c r="G347">
        <v>86900</v>
      </c>
      <c r="H347" s="2" t="s">
        <v>54</v>
      </c>
      <c r="I347" s="2" t="s">
        <v>53</v>
      </c>
      <c r="J347" s="2" t="s">
        <v>5305</v>
      </c>
      <c r="K347" s="2" t="s">
        <v>9795</v>
      </c>
    </row>
    <row r="348" spans="1:11" x14ac:dyDescent="0.25">
      <c r="A348" s="2" t="s">
        <v>5914</v>
      </c>
      <c r="B348" s="1">
        <v>46185</v>
      </c>
      <c r="C348" s="2" t="s">
        <v>5302</v>
      </c>
      <c r="D348" s="2" t="s">
        <v>5303</v>
      </c>
      <c r="E348" s="2" t="s">
        <v>301</v>
      </c>
      <c r="F348" s="2" t="s">
        <v>9769</v>
      </c>
      <c r="G348">
        <v>92000</v>
      </c>
      <c r="H348" s="2" t="s">
        <v>54</v>
      </c>
      <c r="I348" s="2" t="s">
        <v>53</v>
      </c>
      <c r="J348" s="2" t="s">
        <v>5305</v>
      </c>
      <c r="K348" s="2" t="s">
        <v>9769</v>
      </c>
    </row>
    <row r="349" spans="1:11" x14ac:dyDescent="0.25">
      <c r="A349" s="2" t="s">
        <v>6717</v>
      </c>
      <c r="B349" s="1">
        <v>46185</v>
      </c>
      <c r="C349" s="2" t="s">
        <v>5302</v>
      </c>
      <c r="D349" s="2" t="s">
        <v>5303</v>
      </c>
      <c r="E349" s="2" t="s">
        <v>2972</v>
      </c>
      <c r="F349" s="2" t="s">
        <v>9767</v>
      </c>
      <c r="G349">
        <v>57000</v>
      </c>
      <c r="H349" s="2" t="s">
        <v>54</v>
      </c>
      <c r="I349" s="2" t="s">
        <v>53</v>
      </c>
      <c r="J349" s="2" t="s">
        <v>5305</v>
      </c>
      <c r="K349" s="2" t="s">
        <v>9768</v>
      </c>
    </row>
    <row r="350" spans="1:11" x14ac:dyDescent="0.25">
      <c r="A350" s="2" t="s">
        <v>7248</v>
      </c>
      <c r="B350" s="1">
        <v>46185</v>
      </c>
      <c r="C350" s="2" t="s">
        <v>5302</v>
      </c>
      <c r="D350" s="2" t="s">
        <v>5303</v>
      </c>
      <c r="E350" s="2" t="s">
        <v>4443</v>
      </c>
      <c r="F350" s="2" t="s">
        <v>9770</v>
      </c>
      <c r="G350">
        <v>52500</v>
      </c>
      <c r="H350" s="2" t="s">
        <v>54</v>
      </c>
      <c r="I350" s="2" t="s">
        <v>53</v>
      </c>
      <c r="J350" s="2" t="s">
        <v>5305</v>
      </c>
      <c r="K350" s="2" t="s">
        <v>9771</v>
      </c>
    </row>
    <row r="351" spans="1:11" x14ac:dyDescent="0.25">
      <c r="A351" s="2" t="s">
        <v>5994</v>
      </c>
      <c r="B351" s="1">
        <v>46185</v>
      </c>
      <c r="C351" s="2" t="s">
        <v>5302</v>
      </c>
      <c r="D351" s="2" t="s">
        <v>5303</v>
      </c>
      <c r="E351" s="2" t="s">
        <v>641</v>
      </c>
      <c r="F351" s="2" t="s">
        <v>9757</v>
      </c>
      <c r="G351">
        <v>116000</v>
      </c>
      <c r="H351" s="2" t="s">
        <v>54</v>
      </c>
      <c r="I351" s="2" t="s">
        <v>53</v>
      </c>
      <c r="J351" s="2" t="s">
        <v>5305</v>
      </c>
      <c r="K351" s="2" t="s">
        <v>9758</v>
      </c>
    </row>
    <row r="352" spans="1:11" x14ac:dyDescent="0.25">
      <c r="A352" s="2" t="s">
        <v>7434</v>
      </c>
      <c r="B352" s="1">
        <v>46185</v>
      </c>
      <c r="C352" s="2" t="s">
        <v>5302</v>
      </c>
      <c r="D352" s="2" t="s">
        <v>5303</v>
      </c>
      <c r="E352" s="2" t="s">
        <v>4930</v>
      </c>
      <c r="F352" s="2" t="s">
        <v>9772</v>
      </c>
      <c r="G352">
        <v>73000</v>
      </c>
      <c r="H352" s="2" t="s">
        <v>54</v>
      </c>
      <c r="I352" s="2" t="s">
        <v>53</v>
      </c>
      <c r="J352" s="2" t="s">
        <v>5305</v>
      </c>
      <c r="K352" s="2" t="s">
        <v>9773</v>
      </c>
    </row>
    <row r="353" spans="1:11" x14ac:dyDescent="0.25">
      <c r="A353" s="2" t="s">
        <v>7165</v>
      </c>
      <c r="B353" s="1">
        <v>46185</v>
      </c>
      <c r="C353" s="2" t="s">
        <v>5302</v>
      </c>
      <c r="D353" s="2" t="s">
        <v>5303</v>
      </c>
      <c r="E353" s="2" t="s">
        <v>4212</v>
      </c>
      <c r="F353" s="2" t="s">
        <v>9765</v>
      </c>
      <c r="G353">
        <v>72000</v>
      </c>
      <c r="H353" s="2" t="s">
        <v>54</v>
      </c>
      <c r="I353" s="2" t="s">
        <v>53</v>
      </c>
      <c r="J353" s="2" t="s">
        <v>5305</v>
      </c>
      <c r="K353" s="2" t="s">
        <v>9766</v>
      </c>
    </row>
    <row r="354" spans="1:11" x14ac:dyDescent="0.25">
      <c r="A354" s="2" t="s">
        <v>6261</v>
      </c>
      <c r="B354" s="1">
        <v>46185</v>
      </c>
      <c r="C354" s="2" t="s">
        <v>5302</v>
      </c>
      <c r="D354" s="2" t="s">
        <v>5303</v>
      </c>
      <c r="E354" s="2" t="s">
        <v>1584</v>
      </c>
      <c r="F354" s="2" t="s">
        <v>9787</v>
      </c>
      <c r="G354">
        <v>391000</v>
      </c>
      <c r="H354" s="2" t="s">
        <v>54</v>
      </c>
      <c r="I354" s="2" t="s">
        <v>53</v>
      </c>
      <c r="J354" s="2" t="s">
        <v>5305</v>
      </c>
      <c r="K354" s="2" t="s">
        <v>9788</v>
      </c>
    </row>
    <row r="355" spans="1:11" x14ac:dyDescent="0.25">
      <c r="A355" s="2" t="s">
        <v>6446</v>
      </c>
      <c r="B355" s="1">
        <v>46185</v>
      </c>
      <c r="C355" s="2" t="s">
        <v>5302</v>
      </c>
      <c r="D355" s="2" t="s">
        <v>5303</v>
      </c>
      <c r="E355" s="2" t="s">
        <v>2182</v>
      </c>
      <c r="F355" s="2" t="s">
        <v>9759</v>
      </c>
      <c r="G355">
        <v>49000</v>
      </c>
      <c r="H355" s="2" t="s">
        <v>54</v>
      </c>
      <c r="I355" s="2" t="s">
        <v>53</v>
      </c>
      <c r="J355" s="2" t="s">
        <v>5305</v>
      </c>
      <c r="K355" s="2" t="s">
        <v>9760</v>
      </c>
    </row>
    <row r="356" spans="1:11" x14ac:dyDescent="0.25">
      <c r="A356" s="2" t="s">
        <v>7194</v>
      </c>
      <c r="B356" s="1">
        <v>46185</v>
      </c>
      <c r="C356" s="2" t="s">
        <v>5302</v>
      </c>
      <c r="D356" s="2" t="s">
        <v>5303</v>
      </c>
      <c r="E356" s="2" t="s">
        <v>4295</v>
      </c>
      <c r="F356" s="2" t="s">
        <v>9774</v>
      </c>
      <c r="G356">
        <v>76000</v>
      </c>
      <c r="H356" s="2" t="s">
        <v>54</v>
      </c>
      <c r="I356" s="2" t="s">
        <v>53</v>
      </c>
      <c r="J356" s="2" t="s">
        <v>5305</v>
      </c>
      <c r="K356" s="2" t="s">
        <v>9775</v>
      </c>
    </row>
    <row r="357" spans="1:11" x14ac:dyDescent="0.25">
      <c r="A357" s="2" t="s">
        <v>6002</v>
      </c>
      <c r="B357" s="1">
        <v>46185</v>
      </c>
      <c r="C357" s="2" t="s">
        <v>5302</v>
      </c>
      <c r="D357" s="2" t="s">
        <v>5303</v>
      </c>
      <c r="E357" s="2" t="s">
        <v>672</v>
      </c>
      <c r="F357" s="2" t="s">
        <v>9785</v>
      </c>
      <c r="G357">
        <v>182500</v>
      </c>
      <c r="H357" s="2" t="s">
        <v>54</v>
      </c>
      <c r="I357" s="2" t="s">
        <v>53</v>
      </c>
      <c r="J357" s="2" t="s">
        <v>5305</v>
      </c>
      <c r="K357" s="2" t="s">
        <v>9786</v>
      </c>
    </row>
    <row r="358" spans="1:11" x14ac:dyDescent="0.25">
      <c r="A358" s="2" t="s">
        <v>7286</v>
      </c>
      <c r="B358" s="1">
        <v>46185</v>
      </c>
      <c r="C358" s="2" t="s">
        <v>5302</v>
      </c>
      <c r="D358" s="2" t="s">
        <v>5303</v>
      </c>
      <c r="E358" s="2" t="s">
        <v>4547</v>
      </c>
      <c r="F358" s="2" t="s">
        <v>9761</v>
      </c>
      <c r="G358">
        <v>83500</v>
      </c>
      <c r="H358" s="2" t="s">
        <v>54</v>
      </c>
      <c r="I358" s="2" t="s">
        <v>53</v>
      </c>
      <c r="J358" s="2" t="s">
        <v>5305</v>
      </c>
      <c r="K358" s="2" t="s">
        <v>9762</v>
      </c>
    </row>
    <row r="359" spans="1:11" x14ac:dyDescent="0.25">
      <c r="A359" s="2" t="s">
        <v>6565</v>
      </c>
      <c r="B359" s="1">
        <v>46185</v>
      </c>
      <c r="C359" s="2" t="s">
        <v>5302</v>
      </c>
      <c r="D359" s="2" t="s">
        <v>5303</v>
      </c>
      <c r="E359" s="2" t="s">
        <v>2531</v>
      </c>
      <c r="F359" s="2" t="s">
        <v>9821</v>
      </c>
      <c r="G359">
        <v>67000</v>
      </c>
      <c r="H359" s="2" t="s">
        <v>54</v>
      </c>
      <c r="I359" s="2" t="s">
        <v>53</v>
      </c>
      <c r="J359" s="2" t="s">
        <v>5305</v>
      </c>
      <c r="K359" s="2" t="s">
        <v>9822</v>
      </c>
    </row>
    <row r="360" spans="1:11" x14ac:dyDescent="0.25">
      <c r="A360" s="2" t="s">
        <v>6775</v>
      </c>
      <c r="B360" s="1">
        <v>46185</v>
      </c>
      <c r="C360" s="2" t="s">
        <v>5302</v>
      </c>
      <c r="D360" s="2" t="s">
        <v>5303</v>
      </c>
      <c r="E360" s="2" t="s">
        <v>3139</v>
      </c>
      <c r="F360" s="2" t="s">
        <v>9780</v>
      </c>
      <c r="G360">
        <v>194000</v>
      </c>
      <c r="H360" s="2" t="s">
        <v>54</v>
      </c>
      <c r="I360" s="2" t="s">
        <v>53</v>
      </c>
      <c r="J360" s="2" t="s">
        <v>5305</v>
      </c>
      <c r="K360" s="2" t="s">
        <v>9781</v>
      </c>
    </row>
    <row r="361" spans="1:11" x14ac:dyDescent="0.25">
      <c r="A361" s="2" t="s">
        <v>6298</v>
      </c>
      <c r="B361" s="1">
        <v>46185</v>
      </c>
      <c r="C361" s="2" t="s">
        <v>5302</v>
      </c>
      <c r="D361" s="2" t="s">
        <v>5303</v>
      </c>
      <c r="E361" s="2" t="s">
        <v>1707</v>
      </c>
      <c r="F361" s="2" t="s">
        <v>9825</v>
      </c>
      <c r="G361">
        <v>150000</v>
      </c>
      <c r="H361" s="2" t="s">
        <v>54</v>
      </c>
      <c r="I361" s="2" t="s">
        <v>53</v>
      </c>
      <c r="J361" s="2" t="s">
        <v>5305</v>
      </c>
      <c r="K361" s="2" t="s">
        <v>9826</v>
      </c>
    </row>
    <row r="362" spans="1:11" x14ac:dyDescent="0.25">
      <c r="A362" s="2" t="s">
        <v>6577</v>
      </c>
      <c r="B362" s="1">
        <v>46185</v>
      </c>
      <c r="C362" s="2" t="s">
        <v>5302</v>
      </c>
      <c r="D362" s="2" t="s">
        <v>5303</v>
      </c>
      <c r="E362" s="2" t="s">
        <v>2569</v>
      </c>
      <c r="F362" s="2" t="s">
        <v>9778</v>
      </c>
      <c r="G362">
        <v>158000</v>
      </c>
      <c r="H362" s="2" t="s">
        <v>54</v>
      </c>
      <c r="I362" s="2" t="s">
        <v>53</v>
      </c>
      <c r="J362" s="2" t="s">
        <v>5305</v>
      </c>
      <c r="K362" s="2" t="s">
        <v>9779</v>
      </c>
    </row>
    <row r="363" spans="1:11" x14ac:dyDescent="0.25">
      <c r="A363" s="2" t="s">
        <v>7170</v>
      </c>
      <c r="B363" s="1">
        <v>46185</v>
      </c>
      <c r="C363" s="2" t="s">
        <v>5302</v>
      </c>
      <c r="D363" s="2" t="s">
        <v>5303</v>
      </c>
      <c r="E363" s="2" t="s">
        <v>4227</v>
      </c>
      <c r="F363" s="2" t="s">
        <v>9763</v>
      </c>
      <c r="G363">
        <v>82000</v>
      </c>
      <c r="H363" s="2" t="s">
        <v>54</v>
      </c>
      <c r="I363" s="2" t="s">
        <v>53</v>
      </c>
      <c r="J363" s="2" t="s">
        <v>5305</v>
      </c>
      <c r="K363" s="2" t="s">
        <v>9764</v>
      </c>
    </row>
    <row r="364" spans="1:11" x14ac:dyDescent="0.25">
      <c r="A364" s="2" t="s">
        <v>7366</v>
      </c>
      <c r="B364" s="1">
        <v>46185</v>
      </c>
      <c r="C364" s="2" t="s">
        <v>5302</v>
      </c>
      <c r="D364" s="2" t="s">
        <v>5303</v>
      </c>
      <c r="E364" s="2" t="s">
        <v>4753</v>
      </c>
      <c r="F364" s="2" t="s">
        <v>9776</v>
      </c>
      <c r="G364">
        <v>102000</v>
      </c>
      <c r="H364" s="2" t="s">
        <v>54</v>
      </c>
      <c r="I364" s="2" t="s">
        <v>53</v>
      </c>
      <c r="J364" s="2" t="s">
        <v>5305</v>
      </c>
      <c r="K364" s="2" t="s">
        <v>9777</v>
      </c>
    </row>
    <row r="365" spans="1:11" x14ac:dyDescent="0.25">
      <c r="A365" s="2" t="s">
        <v>6646</v>
      </c>
      <c r="B365" s="1">
        <v>46185</v>
      </c>
      <c r="C365" s="2" t="s">
        <v>5302</v>
      </c>
      <c r="D365" s="2" t="s">
        <v>5303</v>
      </c>
      <c r="E365" s="2" t="s">
        <v>2764</v>
      </c>
      <c r="F365" s="2" t="s">
        <v>9819</v>
      </c>
      <c r="G365">
        <v>55400</v>
      </c>
      <c r="H365" s="2" t="s">
        <v>54</v>
      </c>
      <c r="I365" s="2" t="s">
        <v>53</v>
      </c>
      <c r="J365" s="2" t="s">
        <v>5305</v>
      </c>
      <c r="K365" s="2" t="s">
        <v>9820</v>
      </c>
    </row>
    <row r="366" spans="1:11" x14ac:dyDescent="0.25">
      <c r="A366" s="2" t="s">
        <v>6936</v>
      </c>
      <c r="B366" s="1">
        <v>46185</v>
      </c>
      <c r="C366" s="2" t="s">
        <v>5302</v>
      </c>
      <c r="D366" s="2" t="s">
        <v>5303</v>
      </c>
      <c r="E366" s="2" t="s">
        <v>3594</v>
      </c>
      <c r="F366" s="2" t="s">
        <v>9813</v>
      </c>
      <c r="G366">
        <v>72000</v>
      </c>
      <c r="H366" s="2" t="s">
        <v>54</v>
      </c>
      <c r="I366" s="2" t="s">
        <v>53</v>
      </c>
      <c r="J366" s="2" t="s">
        <v>5305</v>
      </c>
      <c r="K366" s="2" t="s">
        <v>9814</v>
      </c>
    </row>
    <row r="367" spans="1:11" x14ac:dyDescent="0.25">
      <c r="A367" s="2" t="s">
        <v>6948</v>
      </c>
      <c r="B367" s="1">
        <v>46186</v>
      </c>
      <c r="C367" s="2" t="s">
        <v>5302</v>
      </c>
      <c r="D367" s="2" t="s">
        <v>5303</v>
      </c>
      <c r="E367" s="2" t="s">
        <v>335</v>
      </c>
      <c r="F367" s="2" t="s">
        <v>9962</v>
      </c>
      <c r="G367">
        <v>120000</v>
      </c>
      <c r="H367" s="2" t="s">
        <v>54</v>
      </c>
      <c r="I367" s="2" t="s">
        <v>53</v>
      </c>
      <c r="J367" s="2" t="s">
        <v>5305</v>
      </c>
      <c r="K367" s="2" t="s">
        <v>9963</v>
      </c>
    </row>
    <row r="368" spans="1:11" x14ac:dyDescent="0.25">
      <c r="A368" s="2" t="s">
        <v>6797</v>
      </c>
      <c r="B368" s="1">
        <v>46186</v>
      </c>
      <c r="C368" s="2" t="s">
        <v>5302</v>
      </c>
      <c r="D368" s="2" t="s">
        <v>5303</v>
      </c>
      <c r="E368" s="2" t="s">
        <v>3208</v>
      </c>
      <c r="F368" s="2" t="s">
        <v>9972</v>
      </c>
      <c r="G368">
        <v>180000</v>
      </c>
      <c r="H368" s="2" t="s">
        <v>54</v>
      </c>
      <c r="I368" s="2" t="s">
        <v>53</v>
      </c>
      <c r="J368" s="2" t="s">
        <v>5305</v>
      </c>
      <c r="K368" s="2" t="s">
        <v>9973</v>
      </c>
    </row>
    <row r="369" spans="1:11" x14ac:dyDescent="0.25">
      <c r="A369" s="2" t="s">
        <v>5908</v>
      </c>
      <c r="B369" s="1">
        <v>46186</v>
      </c>
      <c r="C369" s="2" t="s">
        <v>5302</v>
      </c>
      <c r="D369" s="2" t="s">
        <v>5303</v>
      </c>
      <c r="E369" s="2" t="s">
        <v>277</v>
      </c>
      <c r="F369" s="2" t="s">
        <v>5494</v>
      </c>
      <c r="G369">
        <v>115000</v>
      </c>
      <c r="H369" s="2" t="s">
        <v>54</v>
      </c>
      <c r="I369" s="2" t="s">
        <v>53</v>
      </c>
      <c r="J369" s="2" t="s">
        <v>5305</v>
      </c>
      <c r="K369" s="2" t="s">
        <v>5494</v>
      </c>
    </row>
    <row r="370" spans="1:11" x14ac:dyDescent="0.25">
      <c r="A370" s="2" t="s">
        <v>6895</v>
      </c>
      <c r="B370" s="1">
        <v>46186</v>
      </c>
      <c r="C370" s="2" t="s">
        <v>5302</v>
      </c>
      <c r="D370" s="2" t="s">
        <v>5303</v>
      </c>
      <c r="E370" s="2" t="s">
        <v>3481</v>
      </c>
      <c r="F370" s="2" t="s">
        <v>9951</v>
      </c>
      <c r="G370">
        <v>170000</v>
      </c>
      <c r="H370" s="2" t="s">
        <v>54</v>
      </c>
      <c r="I370" s="2" t="s">
        <v>53</v>
      </c>
      <c r="J370" s="2" t="s">
        <v>5305</v>
      </c>
      <c r="K370" s="2" t="s">
        <v>9952</v>
      </c>
    </row>
    <row r="371" spans="1:11" x14ac:dyDescent="0.25">
      <c r="A371" s="2" t="s">
        <v>6988</v>
      </c>
      <c r="B371" s="1">
        <v>46186</v>
      </c>
      <c r="C371" s="2" t="s">
        <v>5302</v>
      </c>
      <c r="D371" s="2" t="s">
        <v>5303</v>
      </c>
      <c r="E371" s="2" t="s">
        <v>3731</v>
      </c>
      <c r="F371" s="2" t="s">
        <v>9953</v>
      </c>
      <c r="G371">
        <v>131000</v>
      </c>
      <c r="H371" s="2" t="s">
        <v>54</v>
      </c>
      <c r="I371" s="2" t="s">
        <v>53</v>
      </c>
      <c r="J371" s="2" t="s">
        <v>5305</v>
      </c>
      <c r="K371" s="2" t="s">
        <v>9954</v>
      </c>
    </row>
    <row r="372" spans="1:11" x14ac:dyDescent="0.25">
      <c r="A372" s="2" t="s">
        <v>6262</v>
      </c>
      <c r="B372" s="1">
        <v>46186</v>
      </c>
      <c r="C372" s="2" t="s">
        <v>5302</v>
      </c>
      <c r="D372" s="2" t="s">
        <v>5303</v>
      </c>
      <c r="E372" s="2" t="s">
        <v>1589</v>
      </c>
      <c r="F372" s="2" t="s">
        <v>9961</v>
      </c>
      <c r="G372">
        <v>263000</v>
      </c>
      <c r="H372" s="2" t="s">
        <v>54</v>
      </c>
      <c r="I372" s="2" t="s">
        <v>53</v>
      </c>
      <c r="J372" s="2" t="s">
        <v>5305</v>
      </c>
      <c r="K372" s="2" t="s">
        <v>9961</v>
      </c>
    </row>
    <row r="373" spans="1:11" x14ac:dyDescent="0.25">
      <c r="A373" s="2" t="s">
        <v>7219</v>
      </c>
      <c r="B373" s="1">
        <v>46186</v>
      </c>
      <c r="C373" s="2" t="s">
        <v>5302</v>
      </c>
      <c r="D373" s="2" t="s">
        <v>5303</v>
      </c>
      <c r="E373" s="2" t="s">
        <v>4361</v>
      </c>
      <c r="F373" s="2" t="s">
        <v>9957</v>
      </c>
      <c r="G373">
        <v>134000</v>
      </c>
      <c r="H373" s="2" t="s">
        <v>54</v>
      </c>
      <c r="I373" s="2" t="s">
        <v>53</v>
      </c>
      <c r="J373" s="2" t="s">
        <v>5305</v>
      </c>
      <c r="K373" s="2" t="s">
        <v>9958</v>
      </c>
    </row>
    <row r="374" spans="1:11" x14ac:dyDescent="0.25">
      <c r="A374" s="2" t="s">
        <v>6427</v>
      </c>
      <c r="B374" s="1">
        <v>46186</v>
      </c>
      <c r="C374" s="2" t="s">
        <v>5302</v>
      </c>
      <c r="D374" s="2" t="s">
        <v>5303</v>
      </c>
      <c r="E374" s="2" t="s">
        <v>2122</v>
      </c>
      <c r="F374" s="2" t="s">
        <v>9970</v>
      </c>
      <c r="G374">
        <v>129000</v>
      </c>
      <c r="H374" s="2" t="s">
        <v>54</v>
      </c>
      <c r="I374" s="2" t="s">
        <v>53</v>
      </c>
      <c r="J374" s="2" t="s">
        <v>5305</v>
      </c>
      <c r="K374" s="2" t="s">
        <v>9971</v>
      </c>
    </row>
    <row r="375" spans="1:11" x14ac:dyDescent="0.25">
      <c r="A375" s="2" t="s">
        <v>6595</v>
      </c>
      <c r="B375" s="1">
        <v>46186</v>
      </c>
      <c r="C375" s="2" t="s">
        <v>5302</v>
      </c>
      <c r="D375" s="2" t="s">
        <v>5303</v>
      </c>
      <c r="E375" s="2" t="s">
        <v>2620</v>
      </c>
      <c r="F375" s="2" t="s">
        <v>5786</v>
      </c>
      <c r="G375">
        <v>147000</v>
      </c>
      <c r="H375" s="2" t="s">
        <v>54</v>
      </c>
      <c r="I375" s="2" t="s">
        <v>53</v>
      </c>
      <c r="J375" s="2" t="s">
        <v>5305</v>
      </c>
      <c r="K375" s="2" t="s">
        <v>5827</v>
      </c>
    </row>
    <row r="376" spans="1:11" x14ac:dyDescent="0.25">
      <c r="A376" s="2" t="s">
        <v>6672</v>
      </c>
      <c r="B376" s="1">
        <v>46186</v>
      </c>
      <c r="C376" s="2" t="s">
        <v>5302</v>
      </c>
      <c r="D376" s="2" t="s">
        <v>5303</v>
      </c>
      <c r="E376" s="2" t="s">
        <v>2836</v>
      </c>
      <c r="F376" s="2" t="s">
        <v>9955</v>
      </c>
      <c r="G376">
        <v>126000</v>
      </c>
      <c r="H376" s="2" t="s">
        <v>54</v>
      </c>
      <c r="I376" s="2" t="s">
        <v>53</v>
      </c>
      <c r="J376" s="2" t="s">
        <v>5305</v>
      </c>
      <c r="K376" s="2" t="s">
        <v>9956</v>
      </c>
    </row>
    <row r="377" spans="1:11" x14ac:dyDescent="0.25">
      <c r="A377" s="2" t="s">
        <v>6896</v>
      </c>
      <c r="B377" s="1">
        <v>46186</v>
      </c>
      <c r="C377" s="2" t="s">
        <v>5302</v>
      </c>
      <c r="D377" s="2" t="s">
        <v>5303</v>
      </c>
      <c r="E377" s="2" t="s">
        <v>3484</v>
      </c>
      <c r="F377" s="2" t="s">
        <v>5794</v>
      </c>
      <c r="G377">
        <v>131000</v>
      </c>
      <c r="H377" s="2" t="s">
        <v>54</v>
      </c>
      <c r="I377" s="2" t="s">
        <v>53</v>
      </c>
      <c r="J377" s="2" t="s">
        <v>5305</v>
      </c>
      <c r="K377" s="2" t="s">
        <v>9949</v>
      </c>
    </row>
    <row r="378" spans="1:11" x14ac:dyDescent="0.25">
      <c r="A378" s="2" t="s">
        <v>6454</v>
      </c>
      <c r="B378" s="1">
        <v>46186</v>
      </c>
      <c r="C378" s="2" t="s">
        <v>5302</v>
      </c>
      <c r="D378" s="2" t="s">
        <v>5303</v>
      </c>
      <c r="E378" s="2" t="s">
        <v>2205</v>
      </c>
      <c r="F378" s="2" t="s">
        <v>9782</v>
      </c>
      <c r="G378">
        <v>161000</v>
      </c>
      <c r="H378" s="2" t="s">
        <v>54</v>
      </c>
      <c r="I378" s="2" t="s">
        <v>53</v>
      </c>
      <c r="J378" s="2" t="s">
        <v>5305</v>
      </c>
      <c r="K378" s="2" t="s">
        <v>9783</v>
      </c>
    </row>
    <row r="379" spans="1:11" x14ac:dyDescent="0.25">
      <c r="A379" s="2" t="s">
        <v>6027</v>
      </c>
      <c r="B379" s="1">
        <v>46186</v>
      </c>
      <c r="C379" s="2" t="s">
        <v>5302</v>
      </c>
      <c r="D379" s="2" t="s">
        <v>5303</v>
      </c>
      <c r="E379" s="2" t="s">
        <v>760</v>
      </c>
      <c r="F379" s="2" t="s">
        <v>9947</v>
      </c>
      <c r="G379">
        <v>162000</v>
      </c>
      <c r="H379" s="2" t="s">
        <v>54</v>
      </c>
      <c r="I379" s="2" t="s">
        <v>53</v>
      </c>
      <c r="J379" s="2" t="s">
        <v>5305</v>
      </c>
      <c r="K379" s="2" t="s">
        <v>9948</v>
      </c>
    </row>
    <row r="380" spans="1:11" x14ac:dyDescent="0.25">
      <c r="A380" s="2" t="s">
        <v>5900</v>
      </c>
      <c r="B380" s="1">
        <v>46186</v>
      </c>
      <c r="C380" s="2" t="s">
        <v>5302</v>
      </c>
      <c r="D380" s="2" t="s">
        <v>5303</v>
      </c>
      <c r="E380" s="2" t="s">
        <v>242</v>
      </c>
      <c r="F380" s="2" t="s">
        <v>9936</v>
      </c>
      <c r="G380">
        <v>150000</v>
      </c>
      <c r="H380" s="2" t="s">
        <v>54</v>
      </c>
      <c r="I380" s="2" t="s">
        <v>53</v>
      </c>
      <c r="J380" s="2" t="s">
        <v>5305</v>
      </c>
      <c r="K380" s="2" t="s">
        <v>9937</v>
      </c>
    </row>
    <row r="381" spans="1:11" x14ac:dyDescent="0.25">
      <c r="A381" s="2" t="s">
        <v>6574</v>
      </c>
      <c r="B381" s="1">
        <v>46186</v>
      </c>
      <c r="C381" s="2" t="s">
        <v>5302</v>
      </c>
      <c r="D381" s="2" t="s">
        <v>5303</v>
      </c>
      <c r="E381" s="2" t="s">
        <v>2559</v>
      </c>
      <c r="F381" s="2" t="s">
        <v>9941</v>
      </c>
      <c r="G381">
        <v>160000</v>
      </c>
      <c r="H381" s="2" t="s">
        <v>54</v>
      </c>
      <c r="I381" s="2" t="s">
        <v>53</v>
      </c>
      <c r="J381" s="2" t="s">
        <v>5305</v>
      </c>
      <c r="K381" s="2" t="s">
        <v>9942</v>
      </c>
    </row>
    <row r="382" spans="1:11" x14ac:dyDescent="0.25">
      <c r="A382" s="2" t="s">
        <v>6498</v>
      </c>
      <c r="B382" s="1">
        <v>46186</v>
      </c>
      <c r="C382" s="2" t="s">
        <v>5302</v>
      </c>
      <c r="D382" s="2" t="s">
        <v>5303</v>
      </c>
      <c r="E382" s="2" t="s">
        <v>2339</v>
      </c>
      <c r="F382" s="2" t="s">
        <v>9927</v>
      </c>
      <c r="G382">
        <v>167000</v>
      </c>
      <c r="H382" s="2" t="s">
        <v>54</v>
      </c>
      <c r="I382" s="2" t="s">
        <v>53</v>
      </c>
      <c r="J382" s="2" t="s">
        <v>5305</v>
      </c>
      <c r="K382" s="2" t="s">
        <v>9927</v>
      </c>
    </row>
    <row r="383" spans="1:11" x14ac:dyDescent="0.25">
      <c r="A383" s="2" t="s">
        <v>6857</v>
      </c>
      <c r="B383" s="1">
        <v>46186</v>
      </c>
      <c r="C383" s="2" t="s">
        <v>5302</v>
      </c>
      <c r="D383" s="2" t="s">
        <v>5303</v>
      </c>
      <c r="E383" s="2" t="s">
        <v>3378</v>
      </c>
      <c r="F383" s="2" t="s">
        <v>5512</v>
      </c>
      <c r="G383">
        <v>174000</v>
      </c>
      <c r="H383" s="2" t="s">
        <v>54</v>
      </c>
      <c r="I383" s="2" t="s">
        <v>53</v>
      </c>
      <c r="J383" s="2" t="s">
        <v>5305</v>
      </c>
      <c r="K383" s="2" t="s">
        <v>5513</v>
      </c>
    </row>
    <row r="384" spans="1:11" x14ac:dyDescent="0.25">
      <c r="A384" s="2" t="s">
        <v>6781</v>
      </c>
      <c r="B384" s="1">
        <v>46186</v>
      </c>
      <c r="C384" s="2" t="s">
        <v>5302</v>
      </c>
      <c r="D384" s="2" t="s">
        <v>5303</v>
      </c>
      <c r="E384" s="2" t="s">
        <v>3159</v>
      </c>
      <c r="F384" s="2" t="s">
        <v>9930</v>
      </c>
      <c r="G384">
        <v>192000</v>
      </c>
      <c r="H384" s="2" t="s">
        <v>54</v>
      </c>
      <c r="I384" s="2" t="s">
        <v>53</v>
      </c>
      <c r="J384" s="2" t="s">
        <v>5305</v>
      </c>
      <c r="K384" s="2" t="s">
        <v>9931</v>
      </c>
    </row>
    <row r="385" spans="1:11" x14ac:dyDescent="0.25">
      <c r="A385" s="2" t="s">
        <v>6798</v>
      </c>
      <c r="B385" s="1">
        <v>46186</v>
      </c>
      <c r="C385" s="2" t="s">
        <v>5302</v>
      </c>
      <c r="D385" s="2" t="s">
        <v>5303</v>
      </c>
      <c r="E385" s="2" t="s">
        <v>3211</v>
      </c>
      <c r="F385" s="2" t="s">
        <v>9945</v>
      </c>
      <c r="G385">
        <v>214000</v>
      </c>
      <c r="H385" s="2" t="s">
        <v>54</v>
      </c>
      <c r="I385" s="2" t="s">
        <v>53</v>
      </c>
      <c r="J385" s="2" t="s">
        <v>5305</v>
      </c>
      <c r="K385" s="2" t="s">
        <v>9946</v>
      </c>
    </row>
    <row r="386" spans="1:11" x14ac:dyDescent="0.25">
      <c r="A386" s="2" t="s">
        <v>6989</v>
      </c>
      <c r="B386" s="1">
        <v>46186</v>
      </c>
      <c r="C386" s="2" t="s">
        <v>5302</v>
      </c>
      <c r="D386" s="2" t="s">
        <v>5303</v>
      </c>
      <c r="E386" s="2" t="s">
        <v>3733</v>
      </c>
      <c r="F386" s="2" t="s">
        <v>9928</v>
      </c>
      <c r="G386">
        <v>162000</v>
      </c>
      <c r="H386" s="2" t="s">
        <v>54</v>
      </c>
      <c r="I386" s="2" t="s">
        <v>53</v>
      </c>
      <c r="J386" s="2" t="s">
        <v>5305</v>
      </c>
      <c r="K386" s="2" t="s">
        <v>9929</v>
      </c>
    </row>
    <row r="387" spans="1:11" x14ac:dyDescent="0.25">
      <c r="A387" s="2" t="s">
        <v>6774</v>
      </c>
      <c r="B387" s="1">
        <v>46186</v>
      </c>
      <c r="C387" s="2" t="s">
        <v>5302</v>
      </c>
      <c r="D387" s="2" t="s">
        <v>5303</v>
      </c>
      <c r="E387" s="2" t="s">
        <v>3136</v>
      </c>
      <c r="F387" s="2" t="s">
        <v>5516</v>
      </c>
      <c r="G387">
        <v>184000</v>
      </c>
      <c r="H387" s="2" t="s">
        <v>54</v>
      </c>
      <c r="I387" s="2" t="s">
        <v>53</v>
      </c>
      <c r="J387" s="2" t="s">
        <v>5305</v>
      </c>
      <c r="K387" s="2" t="s">
        <v>9938</v>
      </c>
    </row>
    <row r="388" spans="1:11" x14ac:dyDescent="0.25">
      <c r="A388" s="2" t="s">
        <v>6241</v>
      </c>
      <c r="B388" s="1">
        <v>46186</v>
      </c>
      <c r="C388" s="2" t="s">
        <v>5302</v>
      </c>
      <c r="D388" s="2" t="s">
        <v>5303</v>
      </c>
      <c r="E388" s="2" t="s">
        <v>1519</v>
      </c>
      <c r="F388" s="2" t="s">
        <v>9966</v>
      </c>
      <c r="G388">
        <v>217000</v>
      </c>
      <c r="H388" s="2" t="s">
        <v>54</v>
      </c>
      <c r="I388" s="2" t="s">
        <v>53</v>
      </c>
      <c r="J388" s="2" t="s">
        <v>5305</v>
      </c>
      <c r="K388" s="2" t="s">
        <v>9967</v>
      </c>
    </row>
    <row r="389" spans="1:11" x14ac:dyDescent="0.25">
      <c r="A389" s="2" t="s">
        <v>5998</v>
      </c>
      <c r="B389" s="1">
        <v>46186</v>
      </c>
      <c r="C389" s="2" t="s">
        <v>5302</v>
      </c>
      <c r="D389" s="2" t="s">
        <v>5303</v>
      </c>
      <c r="E389" s="2" t="s">
        <v>656</v>
      </c>
      <c r="F389" s="2" t="s">
        <v>9950</v>
      </c>
      <c r="G389">
        <v>122000</v>
      </c>
      <c r="H389" s="2" t="s">
        <v>54</v>
      </c>
      <c r="I389" s="2" t="s">
        <v>53</v>
      </c>
      <c r="J389" s="2" t="s">
        <v>5305</v>
      </c>
      <c r="K389" s="2" t="s">
        <v>5341</v>
      </c>
    </row>
    <row r="390" spans="1:11" x14ac:dyDescent="0.25">
      <c r="A390" s="2" t="s">
        <v>6463</v>
      </c>
      <c r="B390" s="1">
        <v>46186</v>
      </c>
      <c r="C390" s="2" t="s">
        <v>5302</v>
      </c>
      <c r="D390" s="2" t="s">
        <v>5303</v>
      </c>
      <c r="E390" s="2" t="s">
        <v>2231</v>
      </c>
      <c r="F390" s="2" t="s">
        <v>9968</v>
      </c>
      <c r="G390">
        <v>137000</v>
      </c>
      <c r="H390" s="2" t="s">
        <v>54</v>
      </c>
      <c r="I390" s="2" t="s">
        <v>53</v>
      </c>
      <c r="J390" s="2" t="s">
        <v>5305</v>
      </c>
      <c r="K390" s="2" t="s">
        <v>9969</v>
      </c>
    </row>
    <row r="391" spans="1:11" x14ac:dyDescent="0.25">
      <c r="A391" s="2" t="s">
        <v>6063</v>
      </c>
      <c r="B391" s="1">
        <v>46186</v>
      </c>
      <c r="C391" s="2" t="s">
        <v>5302</v>
      </c>
      <c r="D391" s="2" t="s">
        <v>5303</v>
      </c>
      <c r="E391" s="2" t="s">
        <v>899</v>
      </c>
      <c r="F391" s="2" t="s">
        <v>9964</v>
      </c>
      <c r="G391">
        <v>184000</v>
      </c>
      <c r="H391" s="2" t="s">
        <v>54</v>
      </c>
      <c r="I391" s="2" t="s">
        <v>53</v>
      </c>
      <c r="J391" s="2" t="s">
        <v>5305</v>
      </c>
      <c r="K391" s="2" t="s">
        <v>9965</v>
      </c>
    </row>
    <row r="392" spans="1:11" x14ac:dyDescent="0.25">
      <c r="A392" s="2" t="s">
        <v>5866</v>
      </c>
      <c r="B392" s="1">
        <v>46186</v>
      </c>
      <c r="C392" s="2" t="s">
        <v>5302</v>
      </c>
      <c r="D392" s="2" t="s">
        <v>5303</v>
      </c>
      <c r="E392" s="2" t="s">
        <v>48</v>
      </c>
      <c r="F392" s="2" t="s">
        <v>5551</v>
      </c>
      <c r="G392">
        <v>167000</v>
      </c>
      <c r="H392" s="2" t="s">
        <v>54</v>
      </c>
      <c r="I392" s="2" t="s">
        <v>53</v>
      </c>
      <c r="J392" s="2" t="s">
        <v>5305</v>
      </c>
      <c r="K392" s="2" t="s">
        <v>5552</v>
      </c>
    </row>
    <row r="393" spans="1:11" x14ac:dyDescent="0.25">
      <c r="A393" s="2" t="s">
        <v>6049</v>
      </c>
      <c r="B393" s="1">
        <v>46186</v>
      </c>
      <c r="C393" s="2" t="s">
        <v>5302</v>
      </c>
      <c r="D393" s="2" t="s">
        <v>5303</v>
      </c>
      <c r="E393" s="2" t="s">
        <v>845</v>
      </c>
      <c r="F393" s="2" t="s">
        <v>9934</v>
      </c>
      <c r="G393">
        <v>120000</v>
      </c>
      <c r="H393" s="2" t="s">
        <v>54</v>
      </c>
      <c r="I393" s="2" t="s">
        <v>53</v>
      </c>
      <c r="J393" s="2" t="s">
        <v>5305</v>
      </c>
      <c r="K393" s="2" t="s">
        <v>9935</v>
      </c>
    </row>
    <row r="394" spans="1:11" x14ac:dyDescent="0.25">
      <c r="A394" s="2" t="s">
        <v>7260</v>
      </c>
      <c r="B394" s="1">
        <v>46186</v>
      </c>
      <c r="C394" s="2" t="s">
        <v>5302</v>
      </c>
      <c r="D394" s="2" t="s">
        <v>5303</v>
      </c>
      <c r="E394" s="2" t="s">
        <v>4478</v>
      </c>
      <c r="F394" s="2" t="s">
        <v>9932</v>
      </c>
      <c r="G394">
        <v>202000</v>
      </c>
      <c r="H394" s="2" t="s">
        <v>54</v>
      </c>
      <c r="I394" s="2" t="s">
        <v>53</v>
      </c>
      <c r="J394" s="2" t="s">
        <v>5305</v>
      </c>
      <c r="K394" s="2" t="s">
        <v>9933</v>
      </c>
    </row>
    <row r="395" spans="1:11" x14ac:dyDescent="0.25">
      <c r="A395" s="2" t="s">
        <v>5910</v>
      </c>
      <c r="B395" s="1">
        <v>46186</v>
      </c>
      <c r="C395" s="2" t="s">
        <v>5302</v>
      </c>
      <c r="D395" s="2" t="s">
        <v>5303</v>
      </c>
      <c r="E395" s="2" t="s">
        <v>285</v>
      </c>
      <c r="F395" s="2" t="s">
        <v>9939</v>
      </c>
      <c r="G395">
        <v>264000</v>
      </c>
      <c r="H395" s="2" t="s">
        <v>54</v>
      </c>
      <c r="I395" s="2" t="s">
        <v>53</v>
      </c>
      <c r="J395" s="2" t="s">
        <v>5305</v>
      </c>
      <c r="K395" s="2" t="s">
        <v>9940</v>
      </c>
    </row>
    <row r="396" spans="1:11" x14ac:dyDescent="0.25">
      <c r="A396" s="2" t="s">
        <v>6413</v>
      </c>
      <c r="B396" s="1">
        <v>46186</v>
      </c>
      <c r="C396" s="2" t="s">
        <v>5302</v>
      </c>
      <c r="D396" s="2" t="s">
        <v>5303</v>
      </c>
      <c r="E396" s="2" t="s">
        <v>2078</v>
      </c>
      <c r="F396" s="2" t="s">
        <v>9943</v>
      </c>
      <c r="G396">
        <v>179000</v>
      </c>
      <c r="H396" s="2" t="s">
        <v>54</v>
      </c>
      <c r="I396" s="2" t="s">
        <v>53</v>
      </c>
      <c r="J396" s="2" t="s">
        <v>5305</v>
      </c>
      <c r="K396" s="2" t="s">
        <v>9944</v>
      </c>
    </row>
    <row r="397" spans="1:11" x14ac:dyDescent="0.25">
      <c r="A397" s="2" t="s">
        <v>6699</v>
      </c>
      <c r="B397" s="1">
        <v>46186</v>
      </c>
      <c r="C397" s="2" t="s">
        <v>5302</v>
      </c>
      <c r="D397" s="2" t="s">
        <v>5303</v>
      </c>
      <c r="E397" s="2" t="s">
        <v>2918</v>
      </c>
      <c r="F397" s="2" t="s">
        <v>9941</v>
      </c>
      <c r="G397">
        <v>209000</v>
      </c>
      <c r="H397" s="2" t="s">
        <v>54</v>
      </c>
      <c r="I397" s="2" t="s">
        <v>53</v>
      </c>
      <c r="J397" s="2" t="s">
        <v>5305</v>
      </c>
      <c r="K397" s="2" t="s">
        <v>9942</v>
      </c>
    </row>
    <row r="398" spans="1:11" x14ac:dyDescent="0.25">
      <c r="A398" s="2" t="s">
        <v>6833</v>
      </c>
      <c r="B398" s="1">
        <v>46186</v>
      </c>
      <c r="C398" s="2" t="s">
        <v>5302</v>
      </c>
      <c r="D398" s="2" t="s">
        <v>5303</v>
      </c>
      <c r="E398" s="2" t="s">
        <v>3309</v>
      </c>
      <c r="F398" s="2" t="s">
        <v>9959</v>
      </c>
      <c r="G398">
        <v>134000</v>
      </c>
      <c r="H398" s="2" t="s">
        <v>54</v>
      </c>
      <c r="I398" s="2" t="s">
        <v>53</v>
      </c>
      <c r="J398" s="2" t="s">
        <v>5305</v>
      </c>
      <c r="K398" s="2" t="s">
        <v>9960</v>
      </c>
    </row>
    <row r="399" spans="1:11" x14ac:dyDescent="0.25">
      <c r="A399" s="2" t="s">
        <v>7044</v>
      </c>
      <c r="B399" s="1">
        <v>46186</v>
      </c>
      <c r="C399" s="2" t="s">
        <v>5302</v>
      </c>
      <c r="D399" s="2" t="s">
        <v>5303</v>
      </c>
      <c r="E399" s="2" t="s">
        <v>3888</v>
      </c>
      <c r="F399" s="2" t="s">
        <v>9995</v>
      </c>
      <c r="G399">
        <v>88000</v>
      </c>
      <c r="H399" s="2" t="s">
        <v>54</v>
      </c>
      <c r="I399" s="2" t="s">
        <v>53</v>
      </c>
      <c r="J399" s="2" t="s">
        <v>5305</v>
      </c>
      <c r="K399" s="2" t="s">
        <v>9996</v>
      </c>
    </row>
    <row r="400" spans="1:11" x14ac:dyDescent="0.25">
      <c r="A400" s="2" t="s">
        <v>6715</v>
      </c>
      <c r="B400" s="1">
        <v>46186</v>
      </c>
      <c r="C400" s="2" t="s">
        <v>5302</v>
      </c>
      <c r="D400" s="2" t="s">
        <v>5303</v>
      </c>
      <c r="E400" s="2" t="s">
        <v>2965</v>
      </c>
      <c r="F400" s="2" t="s">
        <v>9985</v>
      </c>
      <c r="G400">
        <v>126000</v>
      </c>
      <c r="H400" s="2" t="s">
        <v>54</v>
      </c>
      <c r="I400" s="2" t="s">
        <v>53</v>
      </c>
      <c r="J400" s="2" t="s">
        <v>5305</v>
      </c>
      <c r="K400" s="2" t="s">
        <v>9986</v>
      </c>
    </row>
    <row r="401" spans="1:11" x14ac:dyDescent="0.25">
      <c r="A401" s="2" t="s">
        <v>7302</v>
      </c>
      <c r="B401" s="1">
        <v>46186</v>
      </c>
      <c r="C401" s="2" t="s">
        <v>5302</v>
      </c>
      <c r="D401" s="2" t="s">
        <v>5303</v>
      </c>
      <c r="E401" s="2" t="s">
        <v>4588</v>
      </c>
      <c r="F401" s="2" t="s">
        <v>9978</v>
      </c>
      <c r="G401">
        <v>98000</v>
      </c>
      <c r="H401" s="2" t="s">
        <v>54</v>
      </c>
      <c r="I401" s="2" t="s">
        <v>53</v>
      </c>
      <c r="J401" s="2" t="s">
        <v>5305</v>
      </c>
      <c r="K401" s="2" t="s">
        <v>9979</v>
      </c>
    </row>
    <row r="402" spans="1:11" x14ac:dyDescent="0.25">
      <c r="A402" s="2" t="s">
        <v>6175</v>
      </c>
      <c r="B402" s="1">
        <v>46186</v>
      </c>
      <c r="C402" s="2" t="s">
        <v>5302</v>
      </c>
      <c r="D402" s="2" t="s">
        <v>5303</v>
      </c>
      <c r="E402" s="2" t="s">
        <v>1286</v>
      </c>
      <c r="F402" s="2" t="s">
        <v>9987</v>
      </c>
      <c r="G402">
        <v>106000</v>
      </c>
      <c r="H402" s="2" t="s">
        <v>54</v>
      </c>
      <c r="I402" s="2" t="s">
        <v>53</v>
      </c>
      <c r="J402" s="2" t="s">
        <v>5305</v>
      </c>
      <c r="K402" s="2" t="s">
        <v>9988</v>
      </c>
    </row>
    <row r="403" spans="1:11" x14ac:dyDescent="0.25">
      <c r="A403" s="2" t="s">
        <v>7437</v>
      </c>
      <c r="B403" s="1">
        <v>46186</v>
      </c>
      <c r="C403" s="2" t="s">
        <v>5302</v>
      </c>
      <c r="D403" s="2" t="s">
        <v>5303</v>
      </c>
      <c r="E403" s="2" t="s">
        <v>4937</v>
      </c>
      <c r="F403" s="2" t="s">
        <v>9989</v>
      </c>
      <c r="G403">
        <v>208000</v>
      </c>
      <c r="H403" s="2" t="s">
        <v>54</v>
      </c>
      <c r="I403" s="2" t="s">
        <v>53</v>
      </c>
      <c r="J403" s="2" t="s">
        <v>5305</v>
      </c>
      <c r="K403" s="2" t="s">
        <v>9990</v>
      </c>
    </row>
    <row r="404" spans="1:11" x14ac:dyDescent="0.25">
      <c r="A404" s="2" t="s">
        <v>7411</v>
      </c>
      <c r="B404" s="1">
        <v>46186</v>
      </c>
      <c r="C404" s="2" t="s">
        <v>5302</v>
      </c>
      <c r="D404" s="2" t="s">
        <v>5303</v>
      </c>
      <c r="E404" s="2" t="s">
        <v>4872</v>
      </c>
      <c r="F404" s="2" t="s">
        <v>9991</v>
      </c>
      <c r="G404">
        <v>93000</v>
      </c>
      <c r="H404" s="2" t="s">
        <v>54</v>
      </c>
      <c r="I404" s="2" t="s">
        <v>53</v>
      </c>
      <c r="J404" s="2" t="s">
        <v>5305</v>
      </c>
      <c r="K404" s="2" t="s">
        <v>9992</v>
      </c>
    </row>
    <row r="405" spans="1:11" x14ac:dyDescent="0.25">
      <c r="A405" s="2" t="s">
        <v>6176</v>
      </c>
      <c r="B405" s="1">
        <v>46186</v>
      </c>
      <c r="C405" s="2" t="s">
        <v>5302</v>
      </c>
      <c r="D405" s="2" t="s">
        <v>5303</v>
      </c>
      <c r="E405" s="2" t="s">
        <v>1290</v>
      </c>
      <c r="F405" s="2" t="s">
        <v>9976</v>
      </c>
      <c r="G405">
        <v>122000</v>
      </c>
      <c r="H405" s="2" t="s">
        <v>54</v>
      </c>
      <c r="I405" s="2" t="s">
        <v>53</v>
      </c>
      <c r="J405" s="2" t="s">
        <v>5305</v>
      </c>
      <c r="K405" s="2" t="s">
        <v>9977</v>
      </c>
    </row>
    <row r="406" spans="1:11" x14ac:dyDescent="0.25">
      <c r="A406" s="2" t="s">
        <v>7209</v>
      </c>
      <c r="B406" s="1">
        <v>46186</v>
      </c>
      <c r="C406" s="2" t="s">
        <v>5302</v>
      </c>
      <c r="D406" s="2" t="s">
        <v>5303</v>
      </c>
      <c r="E406" s="2" t="s">
        <v>4336</v>
      </c>
      <c r="F406" s="2" t="s">
        <v>9984</v>
      </c>
      <c r="G406">
        <v>96500</v>
      </c>
      <c r="H406" s="2" t="s">
        <v>54</v>
      </c>
      <c r="I406" s="2" t="s">
        <v>53</v>
      </c>
      <c r="J406" s="2" t="s">
        <v>5305</v>
      </c>
      <c r="K406" s="2" t="s">
        <v>5685</v>
      </c>
    </row>
    <row r="407" spans="1:11" x14ac:dyDescent="0.25">
      <c r="A407" s="2" t="s">
        <v>7140</v>
      </c>
      <c r="B407" s="1">
        <v>46186</v>
      </c>
      <c r="C407" s="2" t="s">
        <v>5302</v>
      </c>
      <c r="D407" s="2" t="s">
        <v>5303</v>
      </c>
      <c r="E407" s="2" t="s">
        <v>4144</v>
      </c>
      <c r="F407" s="2" t="s">
        <v>9982</v>
      </c>
      <c r="G407">
        <v>83500</v>
      </c>
      <c r="H407" s="2" t="s">
        <v>54</v>
      </c>
      <c r="I407" s="2" t="s">
        <v>53</v>
      </c>
      <c r="J407" s="2" t="s">
        <v>5305</v>
      </c>
      <c r="K407" s="2" t="s">
        <v>9983</v>
      </c>
    </row>
    <row r="408" spans="1:11" x14ac:dyDescent="0.25">
      <c r="A408" s="2" t="s">
        <v>5938</v>
      </c>
      <c r="B408" s="1">
        <v>46186</v>
      </c>
      <c r="C408" s="2" t="s">
        <v>5302</v>
      </c>
      <c r="D408" s="2" t="s">
        <v>5303</v>
      </c>
      <c r="E408" s="2" t="s">
        <v>404</v>
      </c>
      <c r="F408" s="2" t="s">
        <v>10010</v>
      </c>
      <c r="G408">
        <v>97500</v>
      </c>
      <c r="H408" s="2" t="s">
        <v>54</v>
      </c>
      <c r="I408" s="2" t="s">
        <v>53</v>
      </c>
      <c r="J408" s="2" t="s">
        <v>5305</v>
      </c>
      <c r="K408" s="2" t="s">
        <v>10011</v>
      </c>
    </row>
    <row r="409" spans="1:11" x14ac:dyDescent="0.25">
      <c r="A409" s="2" t="s">
        <v>7421</v>
      </c>
      <c r="B409" s="1">
        <v>46186</v>
      </c>
      <c r="C409" s="2" t="s">
        <v>5302</v>
      </c>
      <c r="D409" s="2" t="s">
        <v>5303</v>
      </c>
      <c r="E409" s="2" t="s">
        <v>4896</v>
      </c>
      <c r="F409" s="2" t="s">
        <v>9974</v>
      </c>
      <c r="G409">
        <v>77000</v>
      </c>
      <c r="H409" s="2" t="s">
        <v>54</v>
      </c>
      <c r="I409" s="2" t="s">
        <v>53</v>
      </c>
      <c r="J409" s="2" t="s">
        <v>5305</v>
      </c>
      <c r="K409" s="2" t="s">
        <v>9975</v>
      </c>
    </row>
    <row r="410" spans="1:11" x14ac:dyDescent="0.25">
      <c r="A410" s="2" t="s">
        <v>6931</v>
      </c>
      <c r="B410" s="1">
        <v>46186</v>
      </c>
      <c r="C410" s="2" t="s">
        <v>5302</v>
      </c>
      <c r="D410" s="2" t="s">
        <v>5303</v>
      </c>
      <c r="E410" s="2" t="s">
        <v>3581</v>
      </c>
      <c r="F410" s="2" t="s">
        <v>9980</v>
      </c>
      <c r="G410">
        <v>100000</v>
      </c>
      <c r="H410" s="2" t="s">
        <v>54</v>
      </c>
      <c r="I410" s="2" t="s">
        <v>53</v>
      </c>
      <c r="J410" s="2" t="s">
        <v>5305</v>
      </c>
      <c r="K410" s="2" t="s">
        <v>9981</v>
      </c>
    </row>
    <row r="411" spans="1:11" x14ac:dyDescent="0.25">
      <c r="A411" s="2" t="s">
        <v>6977</v>
      </c>
      <c r="B411" s="1">
        <v>46186</v>
      </c>
      <c r="C411" s="2" t="s">
        <v>5302</v>
      </c>
      <c r="D411" s="2" t="s">
        <v>5303</v>
      </c>
      <c r="E411" s="2" t="s">
        <v>3702</v>
      </c>
      <c r="F411" s="2" t="s">
        <v>5420</v>
      </c>
      <c r="G411">
        <v>95000</v>
      </c>
      <c r="H411" s="2" t="s">
        <v>54</v>
      </c>
      <c r="I411" s="2" t="s">
        <v>53</v>
      </c>
      <c r="J411" s="2" t="s">
        <v>5305</v>
      </c>
      <c r="K411" s="2" t="s">
        <v>5421</v>
      </c>
    </row>
    <row r="412" spans="1:11" x14ac:dyDescent="0.25">
      <c r="A412" s="2" t="s">
        <v>7376</v>
      </c>
      <c r="B412" s="1">
        <v>46186</v>
      </c>
      <c r="C412" s="2" t="s">
        <v>5302</v>
      </c>
      <c r="D412" s="2" t="s">
        <v>5303</v>
      </c>
      <c r="E412" s="2" t="s">
        <v>4779</v>
      </c>
      <c r="F412" s="2" t="s">
        <v>9993</v>
      </c>
      <c r="G412">
        <v>106000</v>
      </c>
      <c r="H412" s="2" t="s">
        <v>54</v>
      </c>
      <c r="I412" s="2" t="s">
        <v>53</v>
      </c>
      <c r="J412" s="2" t="s">
        <v>5305</v>
      </c>
      <c r="K412" s="2" t="s">
        <v>9994</v>
      </c>
    </row>
    <row r="413" spans="1:11" x14ac:dyDescent="0.25">
      <c r="A413" s="2" t="s">
        <v>6588</v>
      </c>
      <c r="B413" s="1">
        <v>46186</v>
      </c>
      <c r="C413" s="2" t="s">
        <v>5302</v>
      </c>
      <c r="D413" s="2" t="s">
        <v>5303</v>
      </c>
      <c r="E413" s="2" t="s">
        <v>2599</v>
      </c>
      <c r="F413" s="2" t="s">
        <v>9916</v>
      </c>
      <c r="G413">
        <v>107000</v>
      </c>
      <c r="H413" s="2" t="s">
        <v>54</v>
      </c>
      <c r="I413" s="2" t="s">
        <v>53</v>
      </c>
      <c r="J413" s="2" t="s">
        <v>5305</v>
      </c>
      <c r="K413" s="2" t="s">
        <v>9917</v>
      </c>
    </row>
    <row r="414" spans="1:11" x14ac:dyDescent="0.25">
      <c r="A414" s="2" t="s">
        <v>6417</v>
      </c>
      <c r="B414" s="1">
        <v>46186</v>
      </c>
      <c r="C414" s="2" t="s">
        <v>5302</v>
      </c>
      <c r="D414" s="2" t="s">
        <v>5303</v>
      </c>
      <c r="E414" s="2" t="s">
        <v>2090</v>
      </c>
      <c r="F414" s="2" t="s">
        <v>9910</v>
      </c>
      <c r="G414">
        <v>89000</v>
      </c>
      <c r="H414" s="2" t="s">
        <v>54</v>
      </c>
      <c r="I414" s="2" t="s">
        <v>53</v>
      </c>
      <c r="J414" s="2" t="s">
        <v>5305</v>
      </c>
      <c r="K414" s="2" t="s">
        <v>9911</v>
      </c>
    </row>
    <row r="415" spans="1:11" x14ac:dyDescent="0.25">
      <c r="A415" s="2" t="s">
        <v>6864</v>
      </c>
      <c r="B415" s="1">
        <v>46186</v>
      </c>
      <c r="C415" s="2" t="s">
        <v>5302</v>
      </c>
      <c r="D415" s="2" t="s">
        <v>5303</v>
      </c>
      <c r="E415" s="2" t="s">
        <v>3395</v>
      </c>
      <c r="F415" s="2" t="s">
        <v>9912</v>
      </c>
      <c r="G415">
        <v>106000</v>
      </c>
      <c r="H415" s="2" t="s">
        <v>54</v>
      </c>
      <c r="I415" s="2" t="s">
        <v>53</v>
      </c>
      <c r="J415" s="2" t="s">
        <v>5305</v>
      </c>
      <c r="K415" s="2" t="s">
        <v>9913</v>
      </c>
    </row>
    <row r="416" spans="1:11" x14ac:dyDescent="0.25">
      <c r="A416" s="2" t="s">
        <v>7068</v>
      </c>
      <c r="B416" s="1">
        <v>46186</v>
      </c>
      <c r="C416" s="2" t="s">
        <v>5302</v>
      </c>
      <c r="D416" s="2" t="s">
        <v>5303</v>
      </c>
      <c r="E416" s="2" t="s">
        <v>3003</v>
      </c>
      <c r="F416" s="2" t="s">
        <v>5431</v>
      </c>
      <c r="G416">
        <v>81000</v>
      </c>
      <c r="H416" s="2" t="s">
        <v>54</v>
      </c>
      <c r="I416" s="2" t="s">
        <v>53</v>
      </c>
      <c r="J416" s="2" t="s">
        <v>5305</v>
      </c>
      <c r="K416" s="2" t="s">
        <v>5432</v>
      </c>
    </row>
    <row r="417" spans="1:11" x14ac:dyDescent="0.25">
      <c r="A417" s="2" t="s">
        <v>7279</v>
      </c>
      <c r="B417" s="1">
        <v>46186</v>
      </c>
      <c r="C417" s="2" t="s">
        <v>5302</v>
      </c>
      <c r="D417" s="2" t="s">
        <v>5303</v>
      </c>
      <c r="E417" s="2" t="s">
        <v>4526</v>
      </c>
      <c r="F417" s="2" t="s">
        <v>9904</v>
      </c>
      <c r="G417">
        <v>84000</v>
      </c>
      <c r="H417" s="2" t="s">
        <v>54</v>
      </c>
      <c r="I417" s="2" t="s">
        <v>53</v>
      </c>
      <c r="J417" s="2" t="s">
        <v>5305</v>
      </c>
      <c r="K417" s="2" t="s">
        <v>9905</v>
      </c>
    </row>
    <row r="418" spans="1:11" x14ac:dyDescent="0.25">
      <c r="A418" s="2" t="s">
        <v>6108</v>
      </c>
      <c r="B418" s="1">
        <v>46186</v>
      </c>
      <c r="C418" s="2" t="s">
        <v>5302</v>
      </c>
      <c r="D418" s="2" t="s">
        <v>5303</v>
      </c>
      <c r="E418" s="2" t="s">
        <v>1058</v>
      </c>
      <c r="F418" s="2" t="s">
        <v>9914</v>
      </c>
      <c r="G418">
        <v>115000</v>
      </c>
      <c r="H418" s="2" t="s">
        <v>54</v>
      </c>
      <c r="I418" s="2" t="s">
        <v>53</v>
      </c>
      <c r="J418" s="2" t="s">
        <v>5305</v>
      </c>
      <c r="K418" s="2" t="s">
        <v>9915</v>
      </c>
    </row>
    <row r="419" spans="1:11" x14ac:dyDescent="0.25">
      <c r="A419" s="2" t="s">
        <v>7188</v>
      </c>
      <c r="B419" s="1">
        <v>46186</v>
      </c>
      <c r="C419" s="2" t="s">
        <v>5302</v>
      </c>
      <c r="D419" s="2" t="s">
        <v>5303</v>
      </c>
      <c r="E419" s="2" t="s">
        <v>4279</v>
      </c>
      <c r="F419" s="2" t="s">
        <v>10006</v>
      </c>
      <c r="G419">
        <v>89000</v>
      </c>
      <c r="H419" s="2" t="s">
        <v>54</v>
      </c>
      <c r="I419" s="2" t="s">
        <v>53</v>
      </c>
      <c r="J419" s="2" t="s">
        <v>5305</v>
      </c>
      <c r="K419" s="2" t="s">
        <v>10007</v>
      </c>
    </row>
    <row r="420" spans="1:11" x14ac:dyDescent="0.25">
      <c r="A420" s="2" t="s">
        <v>7341</v>
      </c>
      <c r="B420" s="1">
        <v>46186</v>
      </c>
      <c r="C420" s="2" t="s">
        <v>5302</v>
      </c>
      <c r="D420" s="2" t="s">
        <v>5303</v>
      </c>
      <c r="E420" s="2" t="s">
        <v>4690</v>
      </c>
      <c r="F420" s="2" t="s">
        <v>10013</v>
      </c>
      <c r="G420">
        <v>110000</v>
      </c>
      <c r="H420" s="2" t="s">
        <v>54</v>
      </c>
      <c r="I420" s="2" t="s">
        <v>53</v>
      </c>
      <c r="J420" s="2" t="s">
        <v>5305</v>
      </c>
      <c r="K420" s="2" t="s">
        <v>10014</v>
      </c>
    </row>
    <row r="421" spans="1:11" x14ac:dyDescent="0.25">
      <c r="A421" s="2" t="s">
        <v>7102</v>
      </c>
      <c r="B421" s="1">
        <v>46186</v>
      </c>
      <c r="C421" s="2" t="s">
        <v>5302</v>
      </c>
      <c r="D421" s="2" t="s">
        <v>5303</v>
      </c>
      <c r="E421" s="2" t="s">
        <v>4046</v>
      </c>
      <c r="F421" s="2" t="s">
        <v>5412</v>
      </c>
      <c r="G421">
        <v>53000</v>
      </c>
      <c r="H421" s="2" t="s">
        <v>54</v>
      </c>
      <c r="I421" s="2" t="s">
        <v>53</v>
      </c>
      <c r="J421" s="2" t="s">
        <v>5305</v>
      </c>
      <c r="K421" s="2" t="s">
        <v>10012</v>
      </c>
    </row>
    <row r="422" spans="1:11" x14ac:dyDescent="0.25">
      <c r="A422" s="2" t="s">
        <v>6687</v>
      </c>
      <c r="B422" s="1">
        <v>46186</v>
      </c>
      <c r="C422" s="2" t="s">
        <v>5302</v>
      </c>
      <c r="D422" s="2" t="s">
        <v>5303</v>
      </c>
      <c r="E422" s="2" t="s">
        <v>2880</v>
      </c>
      <c r="F422" s="2" t="s">
        <v>9998</v>
      </c>
      <c r="G422">
        <v>75000</v>
      </c>
      <c r="H422" s="2" t="s">
        <v>54</v>
      </c>
      <c r="I422" s="2" t="s">
        <v>53</v>
      </c>
      <c r="J422" s="2" t="s">
        <v>5305</v>
      </c>
      <c r="K422" s="2" t="s">
        <v>9999</v>
      </c>
    </row>
    <row r="423" spans="1:11" x14ac:dyDescent="0.25">
      <c r="A423" s="2" t="s">
        <v>7034</v>
      </c>
      <c r="B423" s="1">
        <v>46186</v>
      </c>
      <c r="C423" s="2" t="s">
        <v>5302</v>
      </c>
      <c r="D423" s="2" t="s">
        <v>5303</v>
      </c>
      <c r="E423" s="2" t="s">
        <v>3863</v>
      </c>
      <c r="F423" s="2" t="s">
        <v>10004</v>
      </c>
      <c r="G423">
        <v>109000</v>
      </c>
      <c r="H423" s="2" t="s">
        <v>54</v>
      </c>
      <c r="I423" s="2" t="s">
        <v>53</v>
      </c>
      <c r="J423" s="2" t="s">
        <v>5305</v>
      </c>
      <c r="K423" s="2" t="s">
        <v>10005</v>
      </c>
    </row>
    <row r="424" spans="1:11" x14ac:dyDescent="0.25">
      <c r="A424" s="2" t="s">
        <v>7186</v>
      </c>
      <c r="B424" s="1">
        <v>46186</v>
      </c>
      <c r="C424" s="2" t="s">
        <v>5302</v>
      </c>
      <c r="D424" s="2" t="s">
        <v>5303</v>
      </c>
      <c r="E424" s="2" t="s">
        <v>4274</v>
      </c>
      <c r="F424" s="2" t="s">
        <v>10008</v>
      </c>
      <c r="G424">
        <v>145600</v>
      </c>
      <c r="H424" s="2" t="s">
        <v>54</v>
      </c>
      <c r="I424" s="2" t="s">
        <v>53</v>
      </c>
      <c r="J424" s="2" t="s">
        <v>5305</v>
      </c>
      <c r="K424" s="2" t="s">
        <v>10009</v>
      </c>
    </row>
    <row r="425" spans="1:11" x14ac:dyDescent="0.25">
      <c r="A425" s="2" t="s">
        <v>7491</v>
      </c>
      <c r="B425" s="1">
        <v>46186</v>
      </c>
      <c r="C425" s="2" t="s">
        <v>5302</v>
      </c>
      <c r="D425" s="2" t="s">
        <v>5303</v>
      </c>
      <c r="E425" s="2" t="s">
        <v>5075</v>
      </c>
      <c r="F425" s="2" t="s">
        <v>5853</v>
      </c>
      <c r="G425">
        <v>76000</v>
      </c>
      <c r="H425" s="2" t="s">
        <v>54</v>
      </c>
      <c r="I425" s="2" t="s">
        <v>53</v>
      </c>
      <c r="J425" s="2" t="s">
        <v>5305</v>
      </c>
      <c r="K425" s="2" t="s">
        <v>5853</v>
      </c>
    </row>
    <row r="426" spans="1:11" x14ac:dyDescent="0.25">
      <c r="A426" s="2" t="s">
        <v>7004</v>
      </c>
      <c r="B426" s="1">
        <v>46186</v>
      </c>
      <c r="C426" s="2" t="s">
        <v>5302</v>
      </c>
      <c r="D426" s="2" t="s">
        <v>5303</v>
      </c>
      <c r="E426" s="2" t="s">
        <v>3775</v>
      </c>
      <c r="F426" s="2" t="s">
        <v>10000</v>
      </c>
      <c r="G426">
        <v>53500</v>
      </c>
      <c r="H426" s="2" t="s">
        <v>54</v>
      </c>
      <c r="I426" s="2" t="s">
        <v>53</v>
      </c>
      <c r="J426" s="2" t="s">
        <v>5305</v>
      </c>
      <c r="K426" s="2" t="s">
        <v>10001</v>
      </c>
    </row>
    <row r="427" spans="1:11" x14ac:dyDescent="0.25">
      <c r="A427" s="2" t="s">
        <v>7517</v>
      </c>
      <c r="B427" s="1">
        <v>46186</v>
      </c>
      <c r="C427" s="2" t="s">
        <v>5302</v>
      </c>
      <c r="D427" s="2" t="s">
        <v>5303</v>
      </c>
      <c r="E427" s="2" t="s">
        <v>5138</v>
      </c>
      <c r="F427" s="2" t="s">
        <v>9868</v>
      </c>
      <c r="G427">
        <v>96000</v>
      </c>
      <c r="H427" s="2" t="s">
        <v>54</v>
      </c>
      <c r="I427" s="2" t="s">
        <v>53</v>
      </c>
      <c r="J427" s="2" t="s">
        <v>5305</v>
      </c>
      <c r="K427" s="2" t="s">
        <v>9869</v>
      </c>
    </row>
    <row r="428" spans="1:11" x14ac:dyDescent="0.25">
      <c r="A428" s="2" t="s">
        <v>7392</v>
      </c>
      <c r="B428" s="1">
        <v>46186</v>
      </c>
      <c r="C428" s="2" t="s">
        <v>5302</v>
      </c>
      <c r="D428" s="2" t="s">
        <v>5303</v>
      </c>
      <c r="E428" s="2" t="s">
        <v>4818</v>
      </c>
      <c r="F428" s="2" t="s">
        <v>9872</v>
      </c>
      <c r="G428">
        <v>85000</v>
      </c>
      <c r="H428" s="2" t="s">
        <v>54</v>
      </c>
      <c r="I428" s="2" t="s">
        <v>53</v>
      </c>
      <c r="J428" s="2" t="s">
        <v>5305</v>
      </c>
      <c r="K428" s="2" t="s">
        <v>9873</v>
      </c>
    </row>
    <row r="429" spans="1:11" x14ac:dyDescent="0.25">
      <c r="A429" s="2" t="s">
        <v>7512</v>
      </c>
      <c r="B429" s="1">
        <v>46186</v>
      </c>
      <c r="C429" s="2" t="s">
        <v>5302</v>
      </c>
      <c r="D429" s="2" t="s">
        <v>5303</v>
      </c>
      <c r="E429" s="2" t="s">
        <v>5126</v>
      </c>
      <c r="F429" s="2" t="s">
        <v>9867</v>
      </c>
      <c r="G429">
        <v>94000</v>
      </c>
      <c r="H429" s="2" t="s">
        <v>54</v>
      </c>
      <c r="I429" s="2" t="s">
        <v>53</v>
      </c>
      <c r="J429" s="2" t="s">
        <v>5305</v>
      </c>
      <c r="K429" s="2" t="s">
        <v>5634</v>
      </c>
    </row>
    <row r="430" spans="1:11" x14ac:dyDescent="0.25">
      <c r="A430" s="2" t="s">
        <v>7109</v>
      </c>
      <c r="B430" s="1">
        <v>46186</v>
      </c>
      <c r="C430" s="2" t="s">
        <v>5302</v>
      </c>
      <c r="D430" s="2" t="s">
        <v>5303</v>
      </c>
      <c r="E430" s="2" t="s">
        <v>4063</v>
      </c>
      <c r="F430" s="2" t="s">
        <v>9867</v>
      </c>
      <c r="G430">
        <v>84000</v>
      </c>
      <c r="H430" s="2" t="s">
        <v>54</v>
      </c>
      <c r="I430" s="2" t="s">
        <v>53</v>
      </c>
      <c r="J430" s="2" t="s">
        <v>5305</v>
      </c>
      <c r="K430" s="2" t="s">
        <v>5634</v>
      </c>
    </row>
    <row r="431" spans="1:11" x14ac:dyDescent="0.25">
      <c r="A431" s="2" t="s">
        <v>7315</v>
      </c>
      <c r="B431" s="1">
        <v>46186</v>
      </c>
      <c r="C431" s="2" t="s">
        <v>5302</v>
      </c>
      <c r="D431" s="2" t="s">
        <v>5303</v>
      </c>
      <c r="E431" s="2" t="s">
        <v>4625</v>
      </c>
      <c r="F431" s="2" t="s">
        <v>9865</v>
      </c>
      <c r="G431">
        <v>67000</v>
      </c>
      <c r="H431" s="2" t="s">
        <v>54</v>
      </c>
      <c r="I431" s="2" t="s">
        <v>53</v>
      </c>
      <c r="J431" s="2" t="s">
        <v>5305</v>
      </c>
      <c r="K431" s="2" t="s">
        <v>9866</v>
      </c>
    </row>
    <row r="432" spans="1:11" x14ac:dyDescent="0.25">
      <c r="A432" s="2" t="s">
        <v>6899</v>
      </c>
      <c r="B432" s="1">
        <v>46186</v>
      </c>
      <c r="C432" s="2" t="s">
        <v>5302</v>
      </c>
      <c r="D432" s="2" t="s">
        <v>5303</v>
      </c>
      <c r="E432" s="2" t="s">
        <v>3491</v>
      </c>
      <c r="F432" s="2" t="s">
        <v>9863</v>
      </c>
      <c r="G432">
        <v>63000</v>
      </c>
      <c r="H432" s="2" t="s">
        <v>54</v>
      </c>
      <c r="I432" s="2" t="s">
        <v>53</v>
      </c>
      <c r="J432" s="2" t="s">
        <v>5305</v>
      </c>
      <c r="K432" s="2" t="s">
        <v>9864</v>
      </c>
    </row>
    <row r="433" spans="1:11" x14ac:dyDescent="0.25">
      <c r="A433" s="2" t="s">
        <v>7503</v>
      </c>
      <c r="B433" s="1">
        <v>46186</v>
      </c>
      <c r="C433" s="2" t="s">
        <v>5302</v>
      </c>
      <c r="D433" s="2" t="s">
        <v>5303</v>
      </c>
      <c r="E433" s="2" t="s">
        <v>5105</v>
      </c>
      <c r="F433" s="2" t="s">
        <v>9870</v>
      </c>
      <c r="G433">
        <v>100000</v>
      </c>
      <c r="H433" s="2" t="s">
        <v>54</v>
      </c>
      <c r="I433" s="2" t="s">
        <v>53</v>
      </c>
      <c r="J433" s="2" t="s">
        <v>5305</v>
      </c>
      <c r="K433" s="2" t="s">
        <v>9871</v>
      </c>
    </row>
    <row r="434" spans="1:11" x14ac:dyDescent="0.25">
      <c r="A434" s="2" t="s">
        <v>7317</v>
      </c>
      <c r="B434" s="1">
        <v>46186</v>
      </c>
      <c r="C434" s="2" t="s">
        <v>5302</v>
      </c>
      <c r="D434" s="2" t="s">
        <v>5303</v>
      </c>
      <c r="E434" s="2" t="s">
        <v>4629</v>
      </c>
      <c r="F434" s="2" t="s">
        <v>9856</v>
      </c>
      <c r="G434">
        <v>56000</v>
      </c>
      <c r="H434" s="2" t="s">
        <v>54</v>
      </c>
      <c r="I434" s="2" t="s">
        <v>53</v>
      </c>
      <c r="J434" s="2" t="s">
        <v>5305</v>
      </c>
      <c r="K434" s="2" t="s">
        <v>9857</v>
      </c>
    </row>
    <row r="435" spans="1:11" x14ac:dyDescent="0.25">
      <c r="A435" s="2" t="s">
        <v>7425</v>
      </c>
      <c r="B435" s="1">
        <v>46186</v>
      </c>
      <c r="C435" s="2" t="s">
        <v>5302</v>
      </c>
      <c r="D435" s="2" t="s">
        <v>5303</v>
      </c>
      <c r="E435" s="2" t="s">
        <v>4910</v>
      </c>
      <c r="F435" s="2" t="s">
        <v>9862</v>
      </c>
      <c r="G435">
        <v>96000</v>
      </c>
      <c r="H435" s="2" t="s">
        <v>54</v>
      </c>
      <c r="I435" s="2" t="s">
        <v>53</v>
      </c>
      <c r="J435" s="2" t="s">
        <v>5305</v>
      </c>
      <c r="K435" s="2" t="s">
        <v>5654</v>
      </c>
    </row>
    <row r="436" spans="1:11" x14ac:dyDescent="0.25">
      <c r="A436" s="2" t="s">
        <v>7545</v>
      </c>
      <c r="B436" s="1">
        <v>46186</v>
      </c>
      <c r="C436" s="2" t="s">
        <v>5302</v>
      </c>
      <c r="D436" s="2" t="s">
        <v>5303</v>
      </c>
      <c r="E436" s="2" t="s">
        <v>5211</v>
      </c>
      <c r="F436" s="2" t="s">
        <v>9860</v>
      </c>
      <c r="G436">
        <v>68000</v>
      </c>
      <c r="H436" s="2" t="s">
        <v>54</v>
      </c>
      <c r="I436" s="2" t="s">
        <v>53</v>
      </c>
      <c r="J436" s="2" t="s">
        <v>5305</v>
      </c>
      <c r="K436" s="2" t="s">
        <v>9861</v>
      </c>
    </row>
    <row r="437" spans="1:11" x14ac:dyDescent="0.25">
      <c r="A437" s="2" t="s">
        <v>7553</v>
      </c>
      <c r="B437" s="1">
        <v>46186</v>
      </c>
      <c r="C437" s="2" t="s">
        <v>5302</v>
      </c>
      <c r="D437" s="2" t="s">
        <v>5303</v>
      </c>
      <c r="E437" s="2" t="s">
        <v>5232</v>
      </c>
      <c r="F437" s="2" t="s">
        <v>9855</v>
      </c>
      <c r="G437">
        <v>54000</v>
      </c>
      <c r="H437" s="2" t="s">
        <v>54</v>
      </c>
      <c r="I437" s="2" t="s">
        <v>53</v>
      </c>
      <c r="J437" s="2" t="s">
        <v>5305</v>
      </c>
      <c r="K437" s="2" t="s">
        <v>9846</v>
      </c>
    </row>
    <row r="438" spans="1:11" x14ac:dyDescent="0.25">
      <c r="A438" s="2" t="s">
        <v>7546</v>
      </c>
      <c r="B438" s="1">
        <v>46186</v>
      </c>
      <c r="C438" s="2" t="s">
        <v>5302</v>
      </c>
      <c r="D438" s="2" t="s">
        <v>5303</v>
      </c>
      <c r="E438" s="2" t="s">
        <v>5214</v>
      </c>
      <c r="F438" s="2" t="s">
        <v>5639</v>
      </c>
      <c r="G438">
        <v>55400</v>
      </c>
      <c r="H438" s="2" t="s">
        <v>54</v>
      </c>
      <c r="I438" s="2" t="s">
        <v>53</v>
      </c>
      <c r="J438" s="2" t="s">
        <v>5305</v>
      </c>
      <c r="K438" s="2" t="s">
        <v>5640</v>
      </c>
    </row>
    <row r="439" spans="1:11" x14ac:dyDescent="0.25">
      <c r="A439" s="2" t="s">
        <v>6736</v>
      </c>
      <c r="B439" s="1">
        <v>46186</v>
      </c>
      <c r="C439" s="2" t="s">
        <v>5302</v>
      </c>
      <c r="D439" s="2" t="s">
        <v>5303</v>
      </c>
      <c r="E439" s="2" t="s">
        <v>3029</v>
      </c>
      <c r="F439" s="2" t="s">
        <v>9853</v>
      </c>
      <c r="G439">
        <v>66500</v>
      </c>
      <c r="H439" s="2" t="s">
        <v>54</v>
      </c>
      <c r="I439" s="2" t="s">
        <v>53</v>
      </c>
      <c r="J439" s="2" t="s">
        <v>5305</v>
      </c>
      <c r="K439" s="2" t="s">
        <v>9854</v>
      </c>
    </row>
    <row r="440" spans="1:11" x14ac:dyDescent="0.25">
      <c r="A440" s="2" t="s">
        <v>5892</v>
      </c>
      <c r="B440" s="1">
        <v>46186</v>
      </c>
      <c r="C440" s="2" t="s">
        <v>5302</v>
      </c>
      <c r="D440" s="2" t="s">
        <v>5303</v>
      </c>
      <c r="E440" s="2" t="s">
        <v>202</v>
      </c>
      <c r="F440" s="2" t="s">
        <v>9851</v>
      </c>
      <c r="G440">
        <v>85000</v>
      </c>
      <c r="H440" s="2" t="s">
        <v>54</v>
      </c>
      <c r="I440" s="2" t="s">
        <v>53</v>
      </c>
      <c r="J440" s="2" t="s">
        <v>5305</v>
      </c>
      <c r="K440" s="2" t="s">
        <v>9852</v>
      </c>
    </row>
    <row r="441" spans="1:11" x14ac:dyDescent="0.25">
      <c r="A441" s="2" t="s">
        <v>7019</v>
      </c>
      <c r="B441" s="1">
        <v>46186</v>
      </c>
      <c r="C441" s="2" t="s">
        <v>5302</v>
      </c>
      <c r="D441" s="2" t="s">
        <v>5303</v>
      </c>
      <c r="E441" s="2" t="s">
        <v>3822</v>
      </c>
      <c r="F441" s="2" t="s">
        <v>5408</v>
      </c>
      <c r="G441">
        <v>170100</v>
      </c>
      <c r="H441" s="2" t="s">
        <v>54</v>
      </c>
      <c r="I441" s="2" t="s">
        <v>53</v>
      </c>
      <c r="J441" s="2" t="s">
        <v>5305</v>
      </c>
      <c r="K441" s="2" t="s">
        <v>5409</v>
      </c>
    </row>
    <row r="442" spans="1:11" x14ac:dyDescent="0.25">
      <c r="A442" s="2" t="s">
        <v>7128</v>
      </c>
      <c r="B442" s="1">
        <v>46186</v>
      </c>
      <c r="C442" s="2" t="s">
        <v>5302</v>
      </c>
      <c r="D442" s="2" t="s">
        <v>5303</v>
      </c>
      <c r="E442" s="2" t="s">
        <v>4109</v>
      </c>
      <c r="F442" s="2" t="s">
        <v>9843</v>
      </c>
      <c r="G442">
        <v>83000</v>
      </c>
      <c r="H442" s="2" t="s">
        <v>54</v>
      </c>
      <c r="I442" s="2" t="s">
        <v>53</v>
      </c>
      <c r="J442" s="2" t="s">
        <v>5305</v>
      </c>
      <c r="K442" s="2" t="s">
        <v>9844</v>
      </c>
    </row>
    <row r="443" spans="1:11" x14ac:dyDescent="0.25">
      <c r="A443" s="2" t="s">
        <v>7091</v>
      </c>
      <c r="B443" s="1">
        <v>46186</v>
      </c>
      <c r="C443" s="2" t="s">
        <v>5302</v>
      </c>
      <c r="D443" s="2" t="s">
        <v>5303</v>
      </c>
      <c r="E443" s="2" t="s">
        <v>4016</v>
      </c>
      <c r="F443" s="2" t="s">
        <v>9841</v>
      </c>
      <c r="G443">
        <v>82000</v>
      </c>
      <c r="H443" s="2" t="s">
        <v>54</v>
      </c>
      <c r="I443" s="2" t="s">
        <v>53</v>
      </c>
      <c r="J443" s="2" t="s">
        <v>5305</v>
      </c>
      <c r="K443" s="2" t="s">
        <v>9842</v>
      </c>
    </row>
    <row r="444" spans="1:11" x14ac:dyDescent="0.25">
      <c r="A444" s="2" t="s">
        <v>7083</v>
      </c>
      <c r="B444" s="1">
        <v>46186</v>
      </c>
      <c r="C444" s="2" t="s">
        <v>5302</v>
      </c>
      <c r="D444" s="2" t="s">
        <v>5303</v>
      </c>
      <c r="E444" s="2" t="s">
        <v>3995</v>
      </c>
      <c r="F444" s="2" t="s">
        <v>10002</v>
      </c>
      <c r="G444">
        <v>98000</v>
      </c>
      <c r="H444" s="2" t="s">
        <v>54</v>
      </c>
      <c r="I444" s="2" t="s">
        <v>53</v>
      </c>
      <c r="J444" s="2" t="s">
        <v>5305</v>
      </c>
      <c r="K444" s="2" t="s">
        <v>10003</v>
      </c>
    </row>
    <row r="445" spans="1:11" x14ac:dyDescent="0.25">
      <c r="A445" s="2" t="s">
        <v>7561</v>
      </c>
      <c r="B445" s="1">
        <v>46186</v>
      </c>
      <c r="C445" s="2" t="s">
        <v>5302</v>
      </c>
      <c r="D445" s="2" t="s">
        <v>5303</v>
      </c>
      <c r="E445" s="2" t="s">
        <v>5251</v>
      </c>
      <c r="F445" s="2" t="s">
        <v>9851</v>
      </c>
      <c r="G445">
        <v>118000</v>
      </c>
      <c r="H445" s="2" t="s">
        <v>54</v>
      </c>
      <c r="I445" s="2" t="s">
        <v>53</v>
      </c>
      <c r="J445" s="2" t="s">
        <v>5305</v>
      </c>
      <c r="K445" s="2" t="s">
        <v>9852</v>
      </c>
    </row>
    <row r="446" spans="1:11" x14ac:dyDescent="0.25">
      <c r="A446" s="2" t="s">
        <v>6342</v>
      </c>
      <c r="B446" s="1">
        <v>46186</v>
      </c>
      <c r="C446" s="2" t="s">
        <v>5302</v>
      </c>
      <c r="D446" s="2" t="s">
        <v>5303</v>
      </c>
      <c r="E446" s="2" t="s">
        <v>1852</v>
      </c>
      <c r="F446" s="2" t="s">
        <v>5649</v>
      </c>
      <c r="G446">
        <v>95000</v>
      </c>
      <c r="H446" s="2" t="s">
        <v>54</v>
      </c>
      <c r="I446" s="2" t="s">
        <v>53</v>
      </c>
      <c r="J446" s="2" t="s">
        <v>5305</v>
      </c>
      <c r="K446" s="2" t="s">
        <v>5650</v>
      </c>
    </row>
    <row r="447" spans="1:11" x14ac:dyDescent="0.25">
      <c r="A447" s="2" t="s">
        <v>7086</v>
      </c>
      <c r="B447" s="1">
        <v>46186</v>
      </c>
      <c r="C447" s="2" t="s">
        <v>5302</v>
      </c>
      <c r="D447" s="2" t="s">
        <v>5303</v>
      </c>
      <c r="E447" s="2" t="s">
        <v>4004</v>
      </c>
      <c r="F447" s="2" t="s">
        <v>9849</v>
      </c>
      <c r="G447">
        <v>118000</v>
      </c>
      <c r="H447" s="2" t="s">
        <v>54</v>
      </c>
      <c r="I447" s="2" t="s">
        <v>53</v>
      </c>
      <c r="J447" s="2" t="s">
        <v>5305</v>
      </c>
      <c r="K447" s="2" t="s">
        <v>9850</v>
      </c>
    </row>
    <row r="448" spans="1:11" x14ac:dyDescent="0.25">
      <c r="A448" s="2" t="s">
        <v>6264</v>
      </c>
      <c r="B448" s="1">
        <v>46186</v>
      </c>
      <c r="C448" s="2" t="s">
        <v>5302</v>
      </c>
      <c r="D448" s="2" t="s">
        <v>5303</v>
      </c>
      <c r="E448" s="2" t="s">
        <v>1595</v>
      </c>
      <c r="F448" s="2" t="s">
        <v>5674</v>
      </c>
      <c r="G448">
        <v>96000</v>
      </c>
      <c r="H448" s="2" t="s">
        <v>54</v>
      </c>
      <c r="I448" s="2" t="s">
        <v>53</v>
      </c>
      <c r="J448" s="2" t="s">
        <v>5305</v>
      </c>
      <c r="K448" s="2" t="s">
        <v>5675</v>
      </c>
    </row>
    <row r="449" spans="1:11" x14ac:dyDescent="0.25">
      <c r="A449" s="2" t="s">
        <v>6145</v>
      </c>
      <c r="B449" s="1">
        <v>46186</v>
      </c>
      <c r="C449" s="2" t="s">
        <v>5302</v>
      </c>
      <c r="D449" s="2" t="s">
        <v>5303</v>
      </c>
      <c r="E449" s="2" t="s">
        <v>1187</v>
      </c>
      <c r="F449" s="2" t="s">
        <v>5847</v>
      </c>
      <c r="G449">
        <v>70000</v>
      </c>
      <c r="H449" s="2" t="s">
        <v>54</v>
      </c>
      <c r="I449" s="2" t="s">
        <v>53</v>
      </c>
      <c r="J449" s="2" t="s">
        <v>5305</v>
      </c>
      <c r="K449" s="2" t="s">
        <v>5848</v>
      </c>
    </row>
    <row r="450" spans="1:11" x14ac:dyDescent="0.25">
      <c r="A450" s="2" t="s">
        <v>7318</v>
      </c>
      <c r="B450" s="1">
        <v>46186</v>
      </c>
      <c r="C450" s="2" t="s">
        <v>5302</v>
      </c>
      <c r="D450" s="2" t="s">
        <v>5303</v>
      </c>
      <c r="E450" s="2" t="s">
        <v>4632</v>
      </c>
      <c r="F450" s="2" t="s">
        <v>9838</v>
      </c>
      <c r="G450">
        <v>94000</v>
      </c>
      <c r="H450" s="2" t="s">
        <v>54</v>
      </c>
      <c r="I450" s="2" t="s">
        <v>53</v>
      </c>
      <c r="J450" s="2" t="s">
        <v>5305</v>
      </c>
      <c r="K450" s="2" t="s">
        <v>9839</v>
      </c>
    </row>
    <row r="451" spans="1:11" x14ac:dyDescent="0.25">
      <c r="A451" s="2" t="s">
        <v>7093</v>
      </c>
      <c r="B451" s="1">
        <v>46186</v>
      </c>
      <c r="C451" s="2" t="s">
        <v>5302</v>
      </c>
      <c r="D451" s="2" t="s">
        <v>5303</v>
      </c>
      <c r="E451" s="2" t="s">
        <v>4021</v>
      </c>
      <c r="F451" s="2" t="s">
        <v>9847</v>
      </c>
      <c r="G451">
        <v>72000</v>
      </c>
      <c r="H451" s="2" t="s">
        <v>54</v>
      </c>
      <c r="I451" s="2" t="s">
        <v>53</v>
      </c>
      <c r="J451" s="2" t="s">
        <v>5305</v>
      </c>
      <c r="K451" s="2" t="s">
        <v>9848</v>
      </c>
    </row>
    <row r="452" spans="1:11" x14ac:dyDescent="0.25">
      <c r="A452" s="2" t="s">
        <v>7435</v>
      </c>
      <c r="B452" s="1">
        <v>46186</v>
      </c>
      <c r="C452" s="2" t="s">
        <v>5302</v>
      </c>
      <c r="D452" s="2" t="s">
        <v>5303</v>
      </c>
      <c r="E452" s="2" t="s">
        <v>4932</v>
      </c>
      <c r="F452" s="2" t="s">
        <v>9845</v>
      </c>
      <c r="G452">
        <v>84000</v>
      </c>
      <c r="H452" s="2" t="s">
        <v>54</v>
      </c>
      <c r="I452" s="2" t="s">
        <v>53</v>
      </c>
      <c r="J452" s="2" t="s">
        <v>5305</v>
      </c>
      <c r="K452" s="2" t="s">
        <v>9846</v>
      </c>
    </row>
    <row r="453" spans="1:11" x14ac:dyDescent="0.25">
      <c r="A453" s="2" t="s">
        <v>7120</v>
      </c>
      <c r="B453" s="1">
        <v>46186</v>
      </c>
      <c r="C453" s="2" t="s">
        <v>5302</v>
      </c>
      <c r="D453" s="2" t="s">
        <v>5303</v>
      </c>
      <c r="E453" s="2" t="s">
        <v>4090</v>
      </c>
      <c r="F453" s="2" t="s">
        <v>9840</v>
      </c>
      <c r="G453">
        <v>50000</v>
      </c>
      <c r="H453" s="2" t="s">
        <v>54</v>
      </c>
      <c r="I453" s="2" t="s">
        <v>53</v>
      </c>
      <c r="J453" s="2" t="s">
        <v>5305</v>
      </c>
      <c r="K453" s="2" t="s">
        <v>5670</v>
      </c>
    </row>
    <row r="454" spans="1:11" x14ac:dyDescent="0.25">
      <c r="A454" s="2" t="s">
        <v>7031</v>
      </c>
      <c r="B454" s="1">
        <v>46186</v>
      </c>
      <c r="C454" s="2" t="s">
        <v>5302</v>
      </c>
      <c r="D454" s="2" t="s">
        <v>5303</v>
      </c>
      <c r="E454" s="2" t="s">
        <v>3855</v>
      </c>
      <c r="F454" s="2" t="s">
        <v>9922</v>
      </c>
      <c r="G454">
        <v>141000</v>
      </c>
      <c r="H454" s="2" t="s">
        <v>54</v>
      </c>
      <c r="I454" s="2" t="s">
        <v>53</v>
      </c>
      <c r="J454" s="2" t="s">
        <v>5305</v>
      </c>
      <c r="K454" s="2" t="s">
        <v>9923</v>
      </c>
    </row>
    <row r="455" spans="1:11" x14ac:dyDescent="0.25">
      <c r="A455" s="2" t="s">
        <v>6296</v>
      </c>
      <c r="B455" s="1">
        <v>46186</v>
      </c>
      <c r="C455" s="2" t="s">
        <v>5302</v>
      </c>
      <c r="D455" s="2" t="s">
        <v>5303</v>
      </c>
      <c r="E455" s="2" t="s">
        <v>1701</v>
      </c>
      <c r="F455" s="2" t="s">
        <v>5824</v>
      </c>
      <c r="G455">
        <v>127000</v>
      </c>
      <c r="H455" s="2" t="s">
        <v>54</v>
      </c>
      <c r="I455" s="2" t="s">
        <v>53</v>
      </c>
      <c r="J455" s="2" t="s">
        <v>5305</v>
      </c>
      <c r="K455" s="2" t="s">
        <v>5825</v>
      </c>
    </row>
    <row r="456" spans="1:11" x14ac:dyDescent="0.25">
      <c r="A456" s="2" t="s">
        <v>6539</v>
      </c>
      <c r="B456" s="1">
        <v>46186</v>
      </c>
      <c r="C456" s="2" t="s">
        <v>5302</v>
      </c>
      <c r="D456" s="2" t="s">
        <v>5303</v>
      </c>
      <c r="E456" s="2" t="s">
        <v>2456</v>
      </c>
      <c r="F456" s="2" t="s">
        <v>9920</v>
      </c>
      <c r="G456">
        <v>196000</v>
      </c>
      <c r="H456" s="2" t="s">
        <v>54</v>
      </c>
      <c r="I456" s="2" t="s">
        <v>53</v>
      </c>
      <c r="J456" s="2" t="s">
        <v>5305</v>
      </c>
      <c r="K456" s="2" t="s">
        <v>9921</v>
      </c>
    </row>
    <row r="457" spans="1:11" x14ac:dyDescent="0.25">
      <c r="A457" s="2" t="s">
        <v>5974</v>
      </c>
      <c r="B457" s="1">
        <v>46186</v>
      </c>
      <c r="C457" s="2" t="s">
        <v>5302</v>
      </c>
      <c r="D457" s="2" t="s">
        <v>5303</v>
      </c>
      <c r="E457" s="2" t="s">
        <v>556</v>
      </c>
      <c r="F457" s="2" t="s">
        <v>5507</v>
      </c>
      <c r="G457">
        <v>133000</v>
      </c>
      <c r="H457" s="2" t="s">
        <v>54</v>
      </c>
      <c r="I457" s="2" t="s">
        <v>53</v>
      </c>
      <c r="J457" s="2" t="s">
        <v>5305</v>
      </c>
      <c r="K457" s="2" t="s">
        <v>9903</v>
      </c>
    </row>
    <row r="458" spans="1:11" x14ac:dyDescent="0.25">
      <c r="A458" s="2" t="s">
        <v>6144</v>
      </c>
      <c r="B458" s="1">
        <v>46186</v>
      </c>
      <c r="C458" s="2" t="s">
        <v>5302</v>
      </c>
      <c r="D458" s="2" t="s">
        <v>5303</v>
      </c>
      <c r="E458" s="2" t="s">
        <v>1183</v>
      </c>
      <c r="F458" s="2" t="s">
        <v>9847</v>
      </c>
      <c r="G458">
        <v>70300</v>
      </c>
      <c r="H458" s="2" t="s">
        <v>54</v>
      </c>
      <c r="I458" s="2" t="s">
        <v>53</v>
      </c>
      <c r="J458" s="2" t="s">
        <v>5305</v>
      </c>
      <c r="K458" s="2" t="s">
        <v>9997</v>
      </c>
    </row>
    <row r="459" spans="1:11" x14ac:dyDescent="0.25">
      <c r="A459" s="2" t="s">
        <v>7099</v>
      </c>
      <c r="B459" s="1">
        <v>46186</v>
      </c>
      <c r="C459" s="2" t="s">
        <v>5302</v>
      </c>
      <c r="D459" s="2" t="s">
        <v>5303</v>
      </c>
      <c r="E459" s="2" t="s">
        <v>4038</v>
      </c>
      <c r="F459" s="2" t="s">
        <v>9901</v>
      </c>
      <c r="G459">
        <v>207000</v>
      </c>
      <c r="H459" s="2" t="s">
        <v>54</v>
      </c>
      <c r="I459" s="2" t="s">
        <v>53</v>
      </c>
      <c r="J459" s="2" t="s">
        <v>5305</v>
      </c>
      <c r="K459" s="2" t="s">
        <v>9902</v>
      </c>
    </row>
    <row r="460" spans="1:11" x14ac:dyDescent="0.25">
      <c r="A460" s="2" t="s">
        <v>6949</v>
      </c>
      <c r="B460" s="1">
        <v>46186</v>
      </c>
      <c r="C460" s="2" t="s">
        <v>5302</v>
      </c>
      <c r="D460" s="2" t="s">
        <v>5303</v>
      </c>
      <c r="E460" s="2" t="s">
        <v>3631</v>
      </c>
      <c r="F460" s="2" t="s">
        <v>5368</v>
      </c>
      <c r="G460">
        <v>122000</v>
      </c>
      <c r="H460" s="2" t="s">
        <v>54</v>
      </c>
      <c r="I460" s="2" t="s">
        <v>53</v>
      </c>
      <c r="J460" s="2" t="s">
        <v>5305</v>
      </c>
      <c r="K460" s="2" t="s">
        <v>5369</v>
      </c>
    </row>
    <row r="461" spans="1:11" x14ac:dyDescent="0.25">
      <c r="A461" s="2" t="s">
        <v>7115</v>
      </c>
      <c r="B461" s="1">
        <v>46186</v>
      </c>
      <c r="C461" s="2" t="s">
        <v>5302</v>
      </c>
      <c r="D461" s="2" t="s">
        <v>5303</v>
      </c>
      <c r="E461" s="2" t="s">
        <v>4078</v>
      </c>
      <c r="F461" s="2" t="s">
        <v>9893</v>
      </c>
      <c r="G461">
        <v>138000</v>
      </c>
      <c r="H461" s="2" t="s">
        <v>54</v>
      </c>
      <c r="I461" s="2" t="s">
        <v>53</v>
      </c>
      <c r="J461" s="2" t="s">
        <v>5305</v>
      </c>
      <c r="K461" s="2" t="s">
        <v>9894</v>
      </c>
    </row>
    <row r="462" spans="1:11" x14ac:dyDescent="0.25">
      <c r="A462" s="2" t="s">
        <v>7253</v>
      </c>
      <c r="B462" s="1">
        <v>46186</v>
      </c>
      <c r="C462" s="2" t="s">
        <v>5302</v>
      </c>
      <c r="D462" s="2" t="s">
        <v>5303</v>
      </c>
      <c r="E462" s="2" t="s">
        <v>4457</v>
      </c>
      <c r="F462" s="2" t="s">
        <v>9918</v>
      </c>
      <c r="G462">
        <v>132000</v>
      </c>
      <c r="H462" s="2" t="s">
        <v>54</v>
      </c>
      <c r="I462" s="2" t="s">
        <v>53</v>
      </c>
      <c r="J462" s="2" t="s">
        <v>5305</v>
      </c>
      <c r="K462" s="2" t="s">
        <v>9919</v>
      </c>
    </row>
    <row r="463" spans="1:11" x14ac:dyDescent="0.25">
      <c r="A463" s="2" t="s">
        <v>6384</v>
      </c>
      <c r="B463" s="1">
        <v>46186</v>
      </c>
      <c r="C463" s="2" t="s">
        <v>5302</v>
      </c>
      <c r="D463" s="2" t="s">
        <v>5303</v>
      </c>
      <c r="E463" s="2" t="s">
        <v>1981</v>
      </c>
      <c r="F463" s="2" t="s">
        <v>9889</v>
      </c>
      <c r="G463">
        <v>132000</v>
      </c>
      <c r="H463" s="2" t="s">
        <v>54</v>
      </c>
      <c r="I463" s="2" t="s">
        <v>53</v>
      </c>
      <c r="J463" s="2" t="s">
        <v>5305</v>
      </c>
      <c r="K463" s="2" t="s">
        <v>9890</v>
      </c>
    </row>
    <row r="464" spans="1:11" x14ac:dyDescent="0.25">
      <c r="A464" s="2" t="s">
        <v>6135</v>
      </c>
      <c r="B464" s="1">
        <v>46186</v>
      </c>
      <c r="C464" s="2" t="s">
        <v>5302</v>
      </c>
      <c r="D464" s="2" t="s">
        <v>5303</v>
      </c>
      <c r="E464" s="2" t="s">
        <v>1152</v>
      </c>
      <c r="F464" s="2" t="s">
        <v>9858</v>
      </c>
      <c r="G464">
        <v>165000</v>
      </c>
      <c r="H464" s="2" t="s">
        <v>54</v>
      </c>
      <c r="I464" s="2" t="s">
        <v>53</v>
      </c>
      <c r="J464" s="2" t="s">
        <v>5305</v>
      </c>
      <c r="K464" s="2" t="s">
        <v>9859</v>
      </c>
    </row>
    <row r="465" spans="1:11" x14ac:dyDescent="0.25">
      <c r="A465" s="2" t="s">
        <v>6680</v>
      </c>
      <c r="B465" s="1">
        <v>46186</v>
      </c>
      <c r="C465" s="2" t="s">
        <v>5302</v>
      </c>
      <c r="D465" s="2" t="s">
        <v>5303</v>
      </c>
      <c r="E465" s="2" t="s">
        <v>2860</v>
      </c>
      <c r="F465" s="2" t="s">
        <v>9878</v>
      </c>
      <c r="G465">
        <v>160000</v>
      </c>
      <c r="H465" s="2" t="s">
        <v>54</v>
      </c>
      <c r="I465" s="2" t="s">
        <v>53</v>
      </c>
      <c r="J465" s="2" t="s">
        <v>5305</v>
      </c>
      <c r="K465" s="2" t="s">
        <v>9880</v>
      </c>
    </row>
    <row r="466" spans="1:11" x14ac:dyDescent="0.25">
      <c r="A466" s="2" t="s">
        <v>7238</v>
      </c>
      <c r="B466" s="1">
        <v>46186</v>
      </c>
      <c r="C466" s="2" t="s">
        <v>5302</v>
      </c>
      <c r="D466" s="2" t="s">
        <v>5303</v>
      </c>
      <c r="E466" s="2" t="s">
        <v>4415</v>
      </c>
      <c r="F466" s="2" t="s">
        <v>9874</v>
      </c>
      <c r="G466">
        <v>169000</v>
      </c>
      <c r="H466" s="2" t="s">
        <v>54</v>
      </c>
      <c r="I466" s="2" t="s">
        <v>53</v>
      </c>
      <c r="J466" s="2" t="s">
        <v>5305</v>
      </c>
      <c r="K466" s="2" t="s">
        <v>9875</v>
      </c>
    </row>
    <row r="467" spans="1:11" x14ac:dyDescent="0.25">
      <c r="A467" s="2" t="s">
        <v>6966</v>
      </c>
      <c r="B467" s="1">
        <v>46186</v>
      </c>
      <c r="C467" s="2" t="s">
        <v>5302</v>
      </c>
      <c r="D467" s="2" t="s">
        <v>5303</v>
      </c>
      <c r="E467" s="2" t="s">
        <v>3672</v>
      </c>
      <c r="F467" s="2" t="s">
        <v>9878</v>
      </c>
      <c r="G467">
        <v>135000</v>
      </c>
      <c r="H467" s="2" t="s">
        <v>54</v>
      </c>
      <c r="I467" s="2" t="s">
        <v>53</v>
      </c>
      <c r="J467" s="2" t="s">
        <v>5305</v>
      </c>
      <c r="K467" s="2" t="s">
        <v>9879</v>
      </c>
    </row>
    <row r="468" spans="1:11" x14ac:dyDescent="0.25">
      <c r="A468" s="2" t="s">
        <v>6991</v>
      </c>
      <c r="B468" s="1">
        <v>46186</v>
      </c>
      <c r="C468" s="2" t="s">
        <v>5302</v>
      </c>
      <c r="D468" s="2" t="s">
        <v>5303</v>
      </c>
      <c r="E468" s="2" t="s">
        <v>3738</v>
      </c>
      <c r="F468" s="2" t="s">
        <v>9895</v>
      </c>
      <c r="G468">
        <v>148000</v>
      </c>
      <c r="H468" s="2" t="s">
        <v>54</v>
      </c>
      <c r="I468" s="2" t="s">
        <v>53</v>
      </c>
      <c r="J468" s="2" t="s">
        <v>5305</v>
      </c>
      <c r="K468" s="2" t="s">
        <v>9896</v>
      </c>
    </row>
    <row r="469" spans="1:11" x14ac:dyDescent="0.25">
      <c r="A469" s="2" t="s">
        <v>6767</v>
      </c>
      <c r="B469" s="1">
        <v>46186</v>
      </c>
      <c r="C469" s="2" t="s">
        <v>5302</v>
      </c>
      <c r="D469" s="2" t="s">
        <v>5303</v>
      </c>
      <c r="E469" s="2" t="s">
        <v>3119</v>
      </c>
      <c r="F469" s="2" t="s">
        <v>9897</v>
      </c>
      <c r="G469">
        <v>154000</v>
      </c>
      <c r="H469" s="2" t="s">
        <v>54</v>
      </c>
      <c r="I469" s="2" t="s">
        <v>53</v>
      </c>
      <c r="J469" s="2" t="s">
        <v>5305</v>
      </c>
      <c r="K469" s="2" t="s">
        <v>9898</v>
      </c>
    </row>
    <row r="470" spans="1:11" x14ac:dyDescent="0.25">
      <c r="A470" s="2" t="s">
        <v>6938</v>
      </c>
      <c r="B470" s="1">
        <v>46186</v>
      </c>
      <c r="C470" s="2" t="s">
        <v>5302</v>
      </c>
      <c r="D470" s="2" t="s">
        <v>5303</v>
      </c>
      <c r="E470" s="2" t="s">
        <v>3599</v>
      </c>
      <c r="F470" s="2" t="s">
        <v>9876</v>
      </c>
      <c r="G470">
        <v>80000</v>
      </c>
      <c r="H470" s="2" t="s">
        <v>54</v>
      </c>
      <c r="I470" s="2" t="s">
        <v>53</v>
      </c>
      <c r="J470" s="2" t="s">
        <v>5305</v>
      </c>
      <c r="K470" s="2" t="s">
        <v>9877</v>
      </c>
    </row>
    <row r="471" spans="1:11" x14ac:dyDescent="0.25">
      <c r="A471" s="2" t="s">
        <v>6965</v>
      </c>
      <c r="B471" s="1">
        <v>46186</v>
      </c>
      <c r="C471" s="2" t="s">
        <v>5302</v>
      </c>
      <c r="D471" s="2" t="s">
        <v>5303</v>
      </c>
      <c r="E471" s="2" t="s">
        <v>3670</v>
      </c>
      <c r="F471" s="2" t="s">
        <v>5713</v>
      </c>
      <c r="G471">
        <v>232000</v>
      </c>
      <c r="H471" s="2" t="s">
        <v>54</v>
      </c>
      <c r="I471" s="2" t="s">
        <v>53</v>
      </c>
      <c r="J471" s="2" t="s">
        <v>5305</v>
      </c>
      <c r="K471" s="2" t="s">
        <v>5714</v>
      </c>
    </row>
    <row r="472" spans="1:11" x14ac:dyDescent="0.25">
      <c r="A472" s="2" t="s">
        <v>7208</v>
      </c>
      <c r="B472" s="1">
        <v>46186</v>
      </c>
      <c r="C472" s="2" t="s">
        <v>5302</v>
      </c>
      <c r="D472" s="2" t="s">
        <v>5303</v>
      </c>
      <c r="E472" s="2" t="s">
        <v>4334</v>
      </c>
      <c r="F472" s="2" t="s">
        <v>9883</v>
      </c>
      <c r="G472">
        <v>111000</v>
      </c>
      <c r="H472" s="2" t="s">
        <v>54</v>
      </c>
      <c r="I472" s="2" t="s">
        <v>53</v>
      </c>
      <c r="J472" s="2" t="s">
        <v>5305</v>
      </c>
      <c r="K472" s="2" t="s">
        <v>9884</v>
      </c>
    </row>
    <row r="473" spans="1:11" x14ac:dyDescent="0.25">
      <c r="A473" s="2" t="s">
        <v>5954</v>
      </c>
      <c r="B473" s="1">
        <v>46186</v>
      </c>
      <c r="C473" s="2" t="s">
        <v>5302</v>
      </c>
      <c r="D473" s="2" t="s">
        <v>5303</v>
      </c>
      <c r="E473" s="2" t="s">
        <v>470</v>
      </c>
      <c r="F473" s="2" t="s">
        <v>9881</v>
      </c>
      <c r="G473">
        <v>178000</v>
      </c>
      <c r="H473" s="2" t="s">
        <v>54</v>
      </c>
      <c r="I473" s="2" t="s">
        <v>53</v>
      </c>
      <c r="J473" s="2" t="s">
        <v>5305</v>
      </c>
      <c r="K473" s="2" t="s">
        <v>9882</v>
      </c>
    </row>
    <row r="474" spans="1:11" x14ac:dyDescent="0.25">
      <c r="A474" s="2" t="s">
        <v>6828</v>
      </c>
      <c r="B474" s="1">
        <v>46186</v>
      </c>
      <c r="C474" s="2" t="s">
        <v>5302</v>
      </c>
      <c r="D474" s="2" t="s">
        <v>5303</v>
      </c>
      <c r="E474" s="2" t="s">
        <v>3295</v>
      </c>
      <c r="F474" s="2" t="s">
        <v>9885</v>
      </c>
      <c r="G474">
        <v>229000</v>
      </c>
      <c r="H474" s="2" t="s">
        <v>54</v>
      </c>
      <c r="I474" s="2" t="s">
        <v>53</v>
      </c>
      <c r="J474" s="2" t="s">
        <v>5305</v>
      </c>
      <c r="K474" s="2" t="s">
        <v>9886</v>
      </c>
    </row>
    <row r="475" spans="1:11" x14ac:dyDescent="0.25">
      <c r="A475" s="2" t="s">
        <v>7130</v>
      </c>
      <c r="B475" s="1">
        <v>46186</v>
      </c>
      <c r="C475" s="2" t="s">
        <v>5302</v>
      </c>
      <c r="D475" s="2" t="s">
        <v>5303</v>
      </c>
      <c r="E475" s="2" t="s">
        <v>4116</v>
      </c>
      <c r="F475" s="2" t="s">
        <v>9899</v>
      </c>
      <c r="G475">
        <v>131000</v>
      </c>
      <c r="H475" s="2" t="s">
        <v>54</v>
      </c>
      <c r="I475" s="2" t="s">
        <v>53</v>
      </c>
      <c r="J475" s="2" t="s">
        <v>5305</v>
      </c>
      <c r="K475" s="2" t="s">
        <v>9900</v>
      </c>
    </row>
    <row r="476" spans="1:11" x14ac:dyDescent="0.25">
      <c r="A476" s="2" t="s">
        <v>6121</v>
      </c>
      <c r="B476" s="1">
        <v>46186</v>
      </c>
      <c r="C476" s="2" t="s">
        <v>5302</v>
      </c>
      <c r="D476" s="2" t="s">
        <v>5303</v>
      </c>
      <c r="E476" s="2" t="s">
        <v>1102</v>
      </c>
      <c r="F476" s="2" t="s">
        <v>5389</v>
      </c>
      <c r="G476">
        <v>162000</v>
      </c>
      <c r="H476" s="2" t="s">
        <v>54</v>
      </c>
      <c r="I476" s="2" t="s">
        <v>53</v>
      </c>
      <c r="J476" s="2" t="s">
        <v>5305</v>
      </c>
      <c r="K476" s="2" t="s">
        <v>9924</v>
      </c>
    </row>
    <row r="477" spans="1:11" x14ac:dyDescent="0.25">
      <c r="A477" s="2" t="s">
        <v>7301</v>
      </c>
      <c r="B477" s="1">
        <v>46186</v>
      </c>
      <c r="C477" s="2" t="s">
        <v>5302</v>
      </c>
      <c r="D477" s="2" t="s">
        <v>5303</v>
      </c>
      <c r="E477" s="2" t="s">
        <v>4584</v>
      </c>
      <c r="F477" s="2" t="s">
        <v>9925</v>
      </c>
      <c r="G477">
        <v>133000</v>
      </c>
      <c r="H477" s="2" t="s">
        <v>54</v>
      </c>
      <c r="I477" s="2" t="s">
        <v>53</v>
      </c>
      <c r="J477" s="2" t="s">
        <v>5305</v>
      </c>
      <c r="K477" s="2" t="s">
        <v>9926</v>
      </c>
    </row>
    <row r="478" spans="1:11" x14ac:dyDescent="0.25">
      <c r="A478" s="2" t="s">
        <v>7060</v>
      </c>
      <c r="B478" s="1">
        <v>46186</v>
      </c>
      <c r="C478" s="2" t="s">
        <v>5302</v>
      </c>
      <c r="D478" s="2" t="s">
        <v>5303</v>
      </c>
      <c r="E478" s="2" t="s">
        <v>3935</v>
      </c>
      <c r="F478" s="2" t="s">
        <v>9906</v>
      </c>
      <c r="G478">
        <v>100000</v>
      </c>
      <c r="H478" s="2" t="s">
        <v>54</v>
      </c>
      <c r="I478" s="2" t="s">
        <v>53</v>
      </c>
      <c r="J478" s="2" t="s">
        <v>5305</v>
      </c>
      <c r="K478" s="2" t="s">
        <v>9907</v>
      </c>
    </row>
    <row r="479" spans="1:11" x14ac:dyDescent="0.25">
      <c r="A479" s="2" t="s">
        <v>6306</v>
      </c>
      <c r="B479" s="1">
        <v>46186</v>
      </c>
      <c r="C479" s="2" t="s">
        <v>5302</v>
      </c>
      <c r="D479" s="2" t="s">
        <v>5303</v>
      </c>
      <c r="E479" s="2" t="s">
        <v>1732</v>
      </c>
      <c r="F479" s="2" t="s">
        <v>9881</v>
      </c>
      <c r="G479">
        <v>140000</v>
      </c>
      <c r="H479" s="2" t="s">
        <v>54</v>
      </c>
      <c r="I479" s="2" t="s">
        <v>53</v>
      </c>
      <c r="J479" s="2" t="s">
        <v>5305</v>
      </c>
      <c r="K479" s="2" t="s">
        <v>9882</v>
      </c>
    </row>
    <row r="480" spans="1:11" x14ac:dyDescent="0.25">
      <c r="A480" s="2" t="s">
        <v>6880</v>
      </c>
      <c r="B480" s="1">
        <v>46186</v>
      </c>
      <c r="C480" s="2" t="s">
        <v>5302</v>
      </c>
      <c r="D480" s="2" t="s">
        <v>5303</v>
      </c>
      <c r="E480" s="2" t="s">
        <v>3438</v>
      </c>
      <c r="F480" s="2" t="s">
        <v>9887</v>
      </c>
      <c r="G480">
        <v>232000</v>
      </c>
      <c r="H480" s="2" t="s">
        <v>54</v>
      </c>
      <c r="I480" s="2" t="s">
        <v>53</v>
      </c>
      <c r="J480" s="2" t="s">
        <v>5305</v>
      </c>
      <c r="K480" s="2" t="s">
        <v>9888</v>
      </c>
    </row>
    <row r="481" spans="1:11" x14ac:dyDescent="0.25">
      <c r="A481" s="2" t="s">
        <v>7429</v>
      </c>
      <c r="B481" s="1">
        <v>46186</v>
      </c>
      <c r="C481" s="2" t="s">
        <v>5302</v>
      </c>
      <c r="D481" s="2" t="s">
        <v>5303</v>
      </c>
      <c r="E481" s="2" t="s">
        <v>4917</v>
      </c>
      <c r="F481" s="2" t="s">
        <v>5477</v>
      </c>
      <c r="G481">
        <v>84000</v>
      </c>
      <c r="H481" s="2" t="s">
        <v>54</v>
      </c>
      <c r="I481" s="2" t="s">
        <v>53</v>
      </c>
      <c r="J481" s="2" t="s">
        <v>5305</v>
      </c>
      <c r="K481" s="2" t="s">
        <v>5478</v>
      </c>
    </row>
    <row r="482" spans="1:11" x14ac:dyDescent="0.25">
      <c r="A482" s="2" t="s">
        <v>6583</v>
      </c>
      <c r="B482" s="1">
        <v>46186</v>
      </c>
      <c r="C482" s="2" t="s">
        <v>5302</v>
      </c>
      <c r="D482" s="2" t="s">
        <v>5303</v>
      </c>
      <c r="E482" s="2" t="s">
        <v>2587</v>
      </c>
      <c r="F482" s="2" t="s">
        <v>9891</v>
      </c>
      <c r="G482">
        <v>179000</v>
      </c>
      <c r="H482" s="2" t="s">
        <v>54</v>
      </c>
      <c r="I482" s="2" t="s">
        <v>53</v>
      </c>
      <c r="J482" s="2" t="s">
        <v>5305</v>
      </c>
      <c r="K482" s="2" t="s">
        <v>9892</v>
      </c>
    </row>
    <row r="483" spans="1:11" x14ac:dyDescent="0.25">
      <c r="A483" s="2" t="s">
        <v>7487</v>
      </c>
      <c r="B483" s="1">
        <v>46186</v>
      </c>
      <c r="C483" s="2" t="s">
        <v>5302</v>
      </c>
      <c r="D483" s="2" t="s">
        <v>5303</v>
      </c>
      <c r="E483" s="2" t="s">
        <v>5063</v>
      </c>
      <c r="F483" s="2" t="s">
        <v>9908</v>
      </c>
      <c r="G483">
        <v>66000</v>
      </c>
      <c r="H483" s="2" t="s">
        <v>54</v>
      </c>
      <c r="I483" s="2" t="s">
        <v>53</v>
      </c>
      <c r="J483" s="2" t="s">
        <v>5305</v>
      </c>
      <c r="K483" s="2" t="s">
        <v>9909</v>
      </c>
    </row>
    <row r="484" spans="1:11" x14ac:dyDescent="0.25">
      <c r="A484" s="2" t="s">
        <v>8609</v>
      </c>
      <c r="B484" s="1">
        <v>46187</v>
      </c>
      <c r="C484" s="2" t="s">
        <v>5302</v>
      </c>
      <c r="D484" s="2" t="s">
        <v>5303</v>
      </c>
      <c r="E484" s="2" t="s">
        <v>8610</v>
      </c>
      <c r="F484" s="2" t="s">
        <v>10075</v>
      </c>
      <c r="G484">
        <v>118000</v>
      </c>
      <c r="H484" s="2" t="s">
        <v>54</v>
      </c>
      <c r="I484" s="2" t="s">
        <v>53</v>
      </c>
      <c r="J484" s="2" t="s">
        <v>5305</v>
      </c>
      <c r="K484" s="2" t="s">
        <v>10076</v>
      </c>
    </row>
    <row r="485" spans="1:11" x14ac:dyDescent="0.25">
      <c r="A485" s="2" t="s">
        <v>6998</v>
      </c>
      <c r="B485" s="1">
        <v>46187</v>
      </c>
      <c r="C485" s="2" t="s">
        <v>5302</v>
      </c>
      <c r="D485" s="2" t="s">
        <v>5303</v>
      </c>
      <c r="E485" s="2" t="s">
        <v>3758</v>
      </c>
      <c r="F485" s="2" t="s">
        <v>10029</v>
      </c>
      <c r="G485">
        <v>91000</v>
      </c>
      <c r="H485" s="2" t="s">
        <v>54</v>
      </c>
      <c r="I485" s="2" t="s">
        <v>53</v>
      </c>
      <c r="J485" s="2" t="s">
        <v>5305</v>
      </c>
      <c r="K485" s="2" t="s">
        <v>10030</v>
      </c>
    </row>
    <row r="486" spans="1:11" x14ac:dyDescent="0.25">
      <c r="A486" s="2" t="s">
        <v>7543</v>
      </c>
      <c r="B486" s="1">
        <v>46187</v>
      </c>
      <c r="C486" s="2" t="s">
        <v>5302</v>
      </c>
      <c r="D486" s="2" t="s">
        <v>5303</v>
      </c>
      <c r="E486" s="2" t="s">
        <v>5205</v>
      </c>
      <c r="F486" s="2" t="s">
        <v>10045</v>
      </c>
      <c r="G486">
        <v>95000</v>
      </c>
      <c r="H486" s="2" t="s">
        <v>54</v>
      </c>
      <c r="I486" s="2" t="s">
        <v>53</v>
      </c>
      <c r="J486" s="2" t="s">
        <v>5305</v>
      </c>
      <c r="K486" s="2" t="s">
        <v>10045</v>
      </c>
    </row>
    <row r="487" spans="1:11" x14ac:dyDescent="0.25">
      <c r="A487" s="2" t="s">
        <v>7349</v>
      </c>
      <c r="B487" s="1">
        <v>46187</v>
      </c>
      <c r="C487" s="2" t="s">
        <v>5302</v>
      </c>
      <c r="D487" s="2" t="s">
        <v>5303</v>
      </c>
      <c r="E487" s="2" t="s">
        <v>4710</v>
      </c>
      <c r="F487" s="2" t="s">
        <v>10048</v>
      </c>
      <c r="G487">
        <v>97000</v>
      </c>
      <c r="H487" s="2" t="s">
        <v>54</v>
      </c>
      <c r="I487" s="2" t="s">
        <v>53</v>
      </c>
      <c r="J487" s="2" t="s">
        <v>5305</v>
      </c>
      <c r="K487" s="2" t="s">
        <v>10049</v>
      </c>
    </row>
    <row r="488" spans="1:11" x14ac:dyDescent="0.25">
      <c r="A488" s="2" t="s">
        <v>6944</v>
      </c>
      <c r="B488" s="1">
        <v>46187</v>
      </c>
      <c r="C488" s="2" t="s">
        <v>5302</v>
      </c>
      <c r="D488" s="2" t="s">
        <v>5303</v>
      </c>
      <c r="E488" s="2" t="s">
        <v>3615</v>
      </c>
      <c r="F488" s="2" t="s">
        <v>10015</v>
      </c>
      <c r="G488">
        <v>74000</v>
      </c>
      <c r="H488" s="2" t="s">
        <v>54</v>
      </c>
      <c r="I488" s="2" t="s">
        <v>53</v>
      </c>
      <c r="J488" s="2" t="s">
        <v>5305</v>
      </c>
      <c r="K488" s="2" t="s">
        <v>10016</v>
      </c>
    </row>
    <row r="489" spans="1:11" x14ac:dyDescent="0.25">
      <c r="A489" s="2" t="s">
        <v>7541</v>
      </c>
      <c r="B489" s="1">
        <v>46187</v>
      </c>
      <c r="C489" s="2" t="s">
        <v>5302</v>
      </c>
      <c r="D489" s="2" t="s">
        <v>5303</v>
      </c>
      <c r="E489" s="2" t="s">
        <v>5199</v>
      </c>
      <c r="F489" s="2" t="s">
        <v>10021</v>
      </c>
      <c r="G489">
        <v>129000</v>
      </c>
      <c r="H489" s="2" t="s">
        <v>54</v>
      </c>
      <c r="I489" s="2" t="s">
        <v>53</v>
      </c>
      <c r="J489" s="2" t="s">
        <v>5305</v>
      </c>
      <c r="K489" s="2" t="s">
        <v>10022</v>
      </c>
    </row>
    <row r="490" spans="1:11" x14ac:dyDescent="0.25">
      <c r="A490" s="2" t="s">
        <v>8300</v>
      </c>
      <c r="B490" s="1">
        <v>46187</v>
      </c>
      <c r="C490" s="2" t="s">
        <v>5302</v>
      </c>
      <c r="D490" s="2" t="s">
        <v>5303</v>
      </c>
      <c r="E490" s="2" t="s">
        <v>8301</v>
      </c>
      <c r="F490" s="2" t="s">
        <v>10093</v>
      </c>
      <c r="G490">
        <v>85000</v>
      </c>
      <c r="H490" s="2" t="s">
        <v>54</v>
      </c>
      <c r="I490" s="2" t="s">
        <v>53</v>
      </c>
      <c r="J490" s="2" t="s">
        <v>5305</v>
      </c>
      <c r="K490" s="2" t="s">
        <v>10094</v>
      </c>
    </row>
    <row r="491" spans="1:11" x14ac:dyDescent="0.25">
      <c r="A491" s="2" t="s">
        <v>8316</v>
      </c>
      <c r="B491" s="1">
        <v>46187</v>
      </c>
      <c r="C491" s="2" t="s">
        <v>5302</v>
      </c>
      <c r="D491" s="2" t="s">
        <v>5303</v>
      </c>
      <c r="E491" s="2" t="s">
        <v>8317</v>
      </c>
      <c r="F491" s="2" t="s">
        <v>5684</v>
      </c>
      <c r="G491">
        <v>50000</v>
      </c>
      <c r="H491" s="2" t="s">
        <v>54</v>
      </c>
      <c r="I491" s="2" t="s">
        <v>53</v>
      </c>
      <c r="J491" s="2" t="s">
        <v>5305</v>
      </c>
      <c r="K491" s="2" t="s">
        <v>5685</v>
      </c>
    </row>
    <row r="492" spans="1:11" x14ac:dyDescent="0.25">
      <c r="A492" s="2" t="s">
        <v>6393</v>
      </c>
      <c r="B492" s="1">
        <v>46187</v>
      </c>
      <c r="C492" s="2" t="s">
        <v>5302</v>
      </c>
      <c r="D492" s="2" t="s">
        <v>5303</v>
      </c>
      <c r="E492" s="2" t="s">
        <v>2009</v>
      </c>
      <c r="F492" s="2" t="s">
        <v>10095</v>
      </c>
      <c r="G492">
        <v>200000</v>
      </c>
      <c r="H492" s="2" t="s">
        <v>54</v>
      </c>
      <c r="I492" s="2" t="s">
        <v>53</v>
      </c>
      <c r="J492" s="2" t="s">
        <v>5305</v>
      </c>
      <c r="K492" s="2" t="s">
        <v>10096</v>
      </c>
    </row>
    <row r="493" spans="1:11" x14ac:dyDescent="0.25">
      <c r="A493" s="2" t="s">
        <v>7339</v>
      </c>
      <c r="B493" s="1">
        <v>46187</v>
      </c>
      <c r="C493" s="2" t="s">
        <v>5302</v>
      </c>
      <c r="D493" s="2" t="s">
        <v>5303</v>
      </c>
      <c r="E493" s="2" t="s">
        <v>4683</v>
      </c>
      <c r="F493" s="2" t="s">
        <v>10054</v>
      </c>
      <c r="G493">
        <v>67000</v>
      </c>
      <c r="H493" s="2" t="s">
        <v>54</v>
      </c>
      <c r="I493" s="2" t="s">
        <v>53</v>
      </c>
      <c r="J493" s="2" t="s">
        <v>5305</v>
      </c>
      <c r="K493" s="2" t="s">
        <v>10055</v>
      </c>
    </row>
    <row r="494" spans="1:11" x14ac:dyDescent="0.25">
      <c r="A494" s="2" t="s">
        <v>6802</v>
      </c>
      <c r="B494" s="1">
        <v>46187</v>
      </c>
      <c r="C494" s="2" t="s">
        <v>5302</v>
      </c>
      <c r="D494" s="2" t="s">
        <v>5303</v>
      </c>
      <c r="E494" s="2" t="s">
        <v>3222</v>
      </c>
      <c r="F494" s="2" t="s">
        <v>5518</v>
      </c>
      <c r="G494">
        <v>157000</v>
      </c>
      <c r="H494" s="2" t="s">
        <v>54</v>
      </c>
      <c r="I494" s="2" t="s">
        <v>53</v>
      </c>
      <c r="J494" s="2" t="s">
        <v>5305</v>
      </c>
      <c r="K494" s="2" t="s">
        <v>10028</v>
      </c>
    </row>
    <row r="495" spans="1:11" x14ac:dyDescent="0.25">
      <c r="A495" s="2" t="s">
        <v>6958</v>
      </c>
      <c r="B495" s="1">
        <v>46187</v>
      </c>
      <c r="C495" s="2" t="s">
        <v>5302</v>
      </c>
      <c r="D495" s="2" t="s">
        <v>5303</v>
      </c>
      <c r="E495" s="2" t="s">
        <v>3654</v>
      </c>
      <c r="F495" s="2" t="s">
        <v>10110</v>
      </c>
      <c r="G495">
        <v>199680</v>
      </c>
      <c r="H495" s="2" t="s">
        <v>54</v>
      </c>
      <c r="I495" s="2" t="s">
        <v>53</v>
      </c>
      <c r="J495" s="2" t="s">
        <v>5305</v>
      </c>
      <c r="K495" s="2" t="s">
        <v>10111</v>
      </c>
    </row>
    <row r="496" spans="1:11" x14ac:dyDescent="0.25">
      <c r="A496" s="2" t="s">
        <v>7806</v>
      </c>
      <c r="B496" s="1">
        <v>46187</v>
      </c>
      <c r="C496" s="2" t="s">
        <v>5302</v>
      </c>
      <c r="D496" s="2" t="s">
        <v>5303</v>
      </c>
      <c r="E496" s="2" t="s">
        <v>7807</v>
      </c>
      <c r="F496" s="2" t="s">
        <v>10065</v>
      </c>
      <c r="G496">
        <v>69000</v>
      </c>
      <c r="H496" s="2" t="s">
        <v>54</v>
      </c>
      <c r="I496" s="2" t="s">
        <v>53</v>
      </c>
      <c r="J496" s="2" t="s">
        <v>5305</v>
      </c>
      <c r="K496" s="2" t="s">
        <v>10066</v>
      </c>
    </row>
    <row r="497" spans="1:11" x14ac:dyDescent="0.25">
      <c r="A497" s="2" t="s">
        <v>7628</v>
      </c>
      <c r="B497" s="1">
        <v>46187</v>
      </c>
      <c r="C497" s="2" t="s">
        <v>5302</v>
      </c>
      <c r="D497" s="2" t="s">
        <v>5303</v>
      </c>
      <c r="E497" s="2" t="s">
        <v>7629</v>
      </c>
      <c r="F497" s="2" t="s">
        <v>10069</v>
      </c>
      <c r="G497">
        <v>66500</v>
      </c>
      <c r="H497" s="2" t="s">
        <v>54</v>
      </c>
      <c r="I497" s="2" t="s">
        <v>53</v>
      </c>
      <c r="J497" s="2" t="s">
        <v>5305</v>
      </c>
      <c r="K497" s="2" t="s">
        <v>10070</v>
      </c>
    </row>
    <row r="498" spans="1:11" x14ac:dyDescent="0.25">
      <c r="A498" s="2" t="s">
        <v>8289</v>
      </c>
      <c r="B498" s="1">
        <v>46187</v>
      </c>
      <c r="C498" s="2" t="s">
        <v>5302</v>
      </c>
      <c r="D498" s="2" t="s">
        <v>5303</v>
      </c>
      <c r="E498" s="2" t="s">
        <v>8290</v>
      </c>
      <c r="F498" s="2" t="s">
        <v>10090</v>
      </c>
      <c r="G498">
        <v>85000</v>
      </c>
      <c r="H498" s="2" t="s">
        <v>54</v>
      </c>
      <c r="I498" s="2" t="s">
        <v>53</v>
      </c>
      <c r="J498" s="2" t="s">
        <v>5305</v>
      </c>
      <c r="K498" s="2" t="s">
        <v>10091</v>
      </c>
    </row>
    <row r="499" spans="1:11" x14ac:dyDescent="0.25">
      <c r="A499" s="2" t="s">
        <v>7650</v>
      </c>
      <c r="B499" s="1">
        <v>46187</v>
      </c>
      <c r="C499" s="2" t="s">
        <v>5302</v>
      </c>
      <c r="D499" s="2" t="s">
        <v>5303</v>
      </c>
      <c r="E499" s="2" t="s">
        <v>7651</v>
      </c>
      <c r="F499" s="2" t="s">
        <v>10114</v>
      </c>
      <c r="G499">
        <v>82000</v>
      </c>
      <c r="H499" s="2" t="s">
        <v>54</v>
      </c>
      <c r="I499" s="2" t="s">
        <v>53</v>
      </c>
      <c r="J499" s="2" t="s">
        <v>5305</v>
      </c>
      <c r="K499" s="2" t="s">
        <v>10115</v>
      </c>
    </row>
    <row r="500" spans="1:11" x14ac:dyDescent="0.25">
      <c r="A500" s="2" t="s">
        <v>7552</v>
      </c>
      <c r="B500" s="1">
        <v>46187</v>
      </c>
      <c r="C500" s="2" t="s">
        <v>5302</v>
      </c>
      <c r="D500" s="2" t="s">
        <v>5303</v>
      </c>
      <c r="E500" s="2" t="s">
        <v>5229</v>
      </c>
      <c r="F500" s="2" t="s">
        <v>10106</v>
      </c>
      <c r="G500">
        <v>88000</v>
      </c>
      <c r="H500" s="2" t="s">
        <v>54</v>
      </c>
      <c r="I500" s="2" t="s">
        <v>53</v>
      </c>
      <c r="J500" s="2" t="s">
        <v>5305</v>
      </c>
      <c r="K500" s="2" t="s">
        <v>10107</v>
      </c>
    </row>
    <row r="501" spans="1:11" x14ac:dyDescent="0.25">
      <c r="A501" s="2" t="s">
        <v>7073</v>
      </c>
      <c r="B501" s="1">
        <v>46187</v>
      </c>
      <c r="C501" s="2" t="s">
        <v>5302</v>
      </c>
      <c r="D501" s="2" t="s">
        <v>5303</v>
      </c>
      <c r="E501" s="2" t="s">
        <v>3968</v>
      </c>
      <c r="F501" s="2" t="s">
        <v>10031</v>
      </c>
      <c r="G501">
        <v>122850</v>
      </c>
      <c r="H501" s="2" t="s">
        <v>54</v>
      </c>
      <c r="I501" s="2" t="s">
        <v>53</v>
      </c>
      <c r="J501" s="2" t="s">
        <v>5305</v>
      </c>
      <c r="K501" s="2" t="s">
        <v>10032</v>
      </c>
    </row>
    <row r="502" spans="1:11" x14ac:dyDescent="0.25">
      <c r="A502" s="2" t="s">
        <v>8416</v>
      </c>
      <c r="B502" s="1">
        <v>46187</v>
      </c>
      <c r="C502" s="2" t="s">
        <v>5302</v>
      </c>
      <c r="D502" s="2" t="s">
        <v>5303</v>
      </c>
      <c r="E502" s="2" t="s">
        <v>8417</v>
      </c>
      <c r="F502" s="2" t="s">
        <v>10118</v>
      </c>
      <c r="G502">
        <v>116000</v>
      </c>
      <c r="H502" s="2" t="s">
        <v>54</v>
      </c>
      <c r="I502" s="2" t="s">
        <v>53</v>
      </c>
      <c r="J502" s="2" t="s">
        <v>5305</v>
      </c>
      <c r="K502" s="2" t="s">
        <v>10119</v>
      </c>
    </row>
    <row r="503" spans="1:11" x14ac:dyDescent="0.25">
      <c r="A503" s="2" t="s">
        <v>7401</v>
      </c>
      <c r="B503" s="1">
        <v>46187</v>
      </c>
      <c r="C503" s="2" t="s">
        <v>5302</v>
      </c>
      <c r="D503" s="2" t="s">
        <v>5303</v>
      </c>
      <c r="E503" s="2" t="s">
        <v>4843</v>
      </c>
      <c r="F503" s="2" t="s">
        <v>5454</v>
      </c>
      <c r="G503">
        <v>88000</v>
      </c>
      <c r="H503" s="2" t="s">
        <v>54</v>
      </c>
      <c r="I503" s="2" t="s">
        <v>53</v>
      </c>
      <c r="J503" s="2" t="s">
        <v>5305</v>
      </c>
      <c r="K503" s="2" t="s">
        <v>10105</v>
      </c>
    </row>
    <row r="504" spans="1:11" x14ac:dyDescent="0.25">
      <c r="A504" s="2" t="s">
        <v>7505</v>
      </c>
      <c r="B504" s="1">
        <v>46187</v>
      </c>
      <c r="C504" s="2" t="s">
        <v>5302</v>
      </c>
      <c r="D504" s="2" t="s">
        <v>5303</v>
      </c>
      <c r="E504" s="2" t="s">
        <v>5110</v>
      </c>
      <c r="F504" s="2" t="s">
        <v>10097</v>
      </c>
      <c r="G504">
        <v>56000</v>
      </c>
      <c r="H504" s="2" t="s">
        <v>54</v>
      </c>
      <c r="I504" s="2" t="s">
        <v>53</v>
      </c>
      <c r="J504" s="2" t="s">
        <v>5305</v>
      </c>
      <c r="K504" s="2" t="s">
        <v>10098</v>
      </c>
    </row>
    <row r="505" spans="1:11" x14ac:dyDescent="0.25">
      <c r="A505" s="2" t="s">
        <v>6786</v>
      </c>
      <c r="B505" s="1">
        <v>46187</v>
      </c>
      <c r="C505" s="2" t="s">
        <v>5302</v>
      </c>
      <c r="D505" s="2" t="s">
        <v>5303</v>
      </c>
      <c r="E505" s="2" t="s">
        <v>3173</v>
      </c>
      <c r="F505" s="2" t="s">
        <v>5704</v>
      </c>
      <c r="G505">
        <v>182000</v>
      </c>
      <c r="H505" s="2" t="s">
        <v>54</v>
      </c>
      <c r="I505" s="2" t="s">
        <v>53</v>
      </c>
      <c r="J505" s="2" t="s">
        <v>5305</v>
      </c>
      <c r="K505" s="2" t="s">
        <v>10023</v>
      </c>
    </row>
    <row r="506" spans="1:11" x14ac:dyDescent="0.25">
      <c r="A506" s="2" t="s">
        <v>7525</v>
      </c>
      <c r="B506" s="1">
        <v>46187</v>
      </c>
      <c r="C506" s="2" t="s">
        <v>5302</v>
      </c>
      <c r="D506" s="2" t="s">
        <v>5303</v>
      </c>
      <c r="E506" s="2" t="s">
        <v>5159</v>
      </c>
      <c r="F506" s="2" t="s">
        <v>10101</v>
      </c>
      <c r="G506">
        <v>69000</v>
      </c>
      <c r="H506" s="2" t="s">
        <v>54</v>
      </c>
      <c r="I506" s="2" t="s">
        <v>53</v>
      </c>
      <c r="J506" s="2" t="s">
        <v>5305</v>
      </c>
      <c r="K506" s="2" t="s">
        <v>10102</v>
      </c>
    </row>
    <row r="507" spans="1:11" x14ac:dyDescent="0.25">
      <c r="A507" s="2" t="s">
        <v>7023</v>
      </c>
      <c r="B507" s="1">
        <v>46187</v>
      </c>
      <c r="C507" s="2" t="s">
        <v>5302</v>
      </c>
      <c r="D507" s="2" t="s">
        <v>5303</v>
      </c>
      <c r="E507" s="2" t="s">
        <v>3833</v>
      </c>
      <c r="F507" s="2" t="s">
        <v>5388</v>
      </c>
      <c r="G507">
        <v>160000</v>
      </c>
      <c r="H507" s="2" t="s">
        <v>54</v>
      </c>
      <c r="I507" s="2" t="s">
        <v>53</v>
      </c>
      <c r="J507" s="2" t="s">
        <v>5305</v>
      </c>
      <c r="K507" s="2" t="s">
        <v>5428</v>
      </c>
    </row>
    <row r="508" spans="1:11" x14ac:dyDescent="0.25">
      <c r="A508" s="2" t="s">
        <v>5873</v>
      </c>
      <c r="B508" s="1">
        <v>46187</v>
      </c>
      <c r="C508" s="2" t="s">
        <v>5302</v>
      </c>
      <c r="D508" s="2" t="s">
        <v>5303</v>
      </c>
      <c r="E508" s="2" t="s">
        <v>99</v>
      </c>
      <c r="F508" s="2" t="s">
        <v>10108</v>
      </c>
      <c r="G508">
        <v>69000</v>
      </c>
      <c r="H508" s="2" t="s">
        <v>54</v>
      </c>
      <c r="I508" s="2" t="s">
        <v>53</v>
      </c>
      <c r="J508" s="2" t="s">
        <v>5305</v>
      </c>
      <c r="K508" s="2" t="s">
        <v>10109</v>
      </c>
    </row>
    <row r="509" spans="1:11" x14ac:dyDescent="0.25">
      <c r="A509" s="2" t="s">
        <v>8507</v>
      </c>
      <c r="B509" s="1">
        <v>46187</v>
      </c>
      <c r="C509" s="2" t="s">
        <v>5302</v>
      </c>
      <c r="D509" s="2" t="s">
        <v>5303</v>
      </c>
      <c r="E509" s="2" t="s">
        <v>8508</v>
      </c>
      <c r="F509" s="2" t="s">
        <v>10112</v>
      </c>
      <c r="G509">
        <v>81000</v>
      </c>
      <c r="H509" s="2" t="s">
        <v>54</v>
      </c>
      <c r="I509" s="2" t="s">
        <v>53</v>
      </c>
      <c r="J509" s="2" t="s">
        <v>5305</v>
      </c>
      <c r="K509" s="2" t="s">
        <v>10113</v>
      </c>
    </row>
    <row r="510" spans="1:11" x14ac:dyDescent="0.25">
      <c r="A510" s="2" t="s">
        <v>7550</v>
      </c>
      <c r="B510" s="1">
        <v>46187</v>
      </c>
      <c r="C510" s="2" t="s">
        <v>5302</v>
      </c>
      <c r="D510" s="2" t="s">
        <v>5303</v>
      </c>
      <c r="E510" s="2" t="s">
        <v>5224</v>
      </c>
      <c r="F510" s="2" t="s">
        <v>10026</v>
      </c>
      <c r="G510">
        <v>91000</v>
      </c>
      <c r="H510" s="2" t="s">
        <v>54</v>
      </c>
      <c r="I510" s="2" t="s">
        <v>53</v>
      </c>
      <c r="J510" s="2" t="s">
        <v>5305</v>
      </c>
      <c r="K510" s="2" t="s">
        <v>10027</v>
      </c>
    </row>
    <row r="511" spans="1:11" x14ac:dyDescent="0.25">
      <c r="A511" s="2" t="s">
        <v>8620</v>
      </c>
      <c r="B511" s="1">
        <v>46187</v>
      </c>
      <c r="C511" s="2" t="s">
        <v>5302</v>
      </c>
      <c r="D511" s="2" t="s">
        <v>5303</v>
      </c>
      <c r="E511" s="2" t="s">
        <v>8621</v>
      </c>
      <c r="F511" s="2" t="s">
        <v>10116</v>
      </c>
      <c r="G511">
        <v>67400</v>
      </c>
      <c r="H511" s="2" t="s">
        <v>54</v>
      </c>
      <c r="I511" s="2" t="s">
        <v>53</v>
      </c>
      <c r="J511" s="2" t="s">
        <v>5305</v>
      </c>
      <c r="K511" s="2" t="s">
        <v>10117</v>
      </c>
    </row>
    <row r="512" spans="1:11" x14ac:dyDescent="0.25">
      <c r="A512" s="2" t="s">
        <v>6685</v>
      </c>
      <c r="B512" s="1">
        <v>46187</v>
      </c>
      <c r="C512" s="2" t="s">
        <v>5302</v>
      </c>
      <c r="D512" s="2" t="s">
        <v>5303</v>
      </c>
      <c r="E512" s="2" t="s">
        <v>2874</v>
      </c>
      <c r="F512" s="2" t="s">
        <v>5621</v>
      </c>
      <c r="G512">
        <v>58000</v>
      </c>
      <c r="H512" s="2" t="s">
        <v>54</v>
      </c>
      <c r="I512" s="2" t="s">
        <v>53</v>
      </c>
      <c r="J512" s="2" t="s">
        <v>5305</v>
      </c>
      <c r="K512" s="2" t="s">
        <v>5622</v>
      </c>
    </row>
    <row r="513" spans="1:11" x14ac:dyDescent="0.25">
      <c r="A513" s="2" t="s">
        <v>7549</v>
      </c>
      <c r="B513" s="1">
        <v>46187</v>
      </c>
      <c r="C513" s="2" t="s">
        <v>5302</v>
      </c>
      <c r="D513" s="2" t="s">
        <v>5303</v>
      </c>
      <c r="E513" s="2" t="s">
        <v>5221</v>
      </c>
      <c r="F513" s="2" t="s">
        <v>10024</v>
      </c>
      <c r="G513">
        <v>115000</v>
      </c>
      <c r="H513" s="2" t="s">
        <v>54</v>
      </c>
      <c r="I513" s="2" t="s">
        <v>53</v>
      </c>
      <c r="J513" s="2" t="s">
        <v>5305</v>
      </c>
      <c r="K513" s="2" t="s">
        <v>10025</v>
      </c>
    </row>
    <row r="514" spans="1:11" x14ac:dyDescent="0.25">
      <c r="A514" s="2" t="s">
        <v>6883</v>
      </c>
      <c r="B514" s="1">
        <v>46187</v>
      </c>
      <c r="C514" s="2" t="s">
        <v>5302</v>
      </c>
      <c r="D514" s="2" t="s">
        <v>5303</v>
      </c>
      <c r="E514" s="2" t="s">
        <v>3446</v>
      </c>
      <c r="F514" s="2" t="s">
        <v>5383</v>
      </c>
      <c r="G514">
        <v>184000</v>
      </c>
      <c r="H514" s="2" t="s">
        <v>54</v>
      </c>
      <c r="I514" s="2" t="s">
        <v>53</v>
      </c>
      <c r="J514" s="2" t="s">
        <v>5305</v>
      </c>
      <c r="K514" s="2" t="s">
        <v>10019</v>
      </c>
    </row>
    <row r="515" spans="1:11" x14ac:dyDescent="0.25">
      <c r="A515" s="2" t="s">
        <v>7789</v>
      </c>
      <c r="B515" s="1">
        <v>46187</v>
      </c>
      <c r="C515" s="2" t="s">
        <v>5302</v>
      </c>
      <c r="D515" s="2" t="s">
        <v>5303</v>
      </c>
      <c r="E515" s="2" t="s">
        <v>7790</v>
      </c>
      <c r="F515" s="2" t="s">
        <v>10123</v>
      </c>
      <c r="G515">
        <v>99000</v>
      </c>
      <c r="H515" s="2" t="s">
        <v>54</v>
      </c>
      <c r="I515" s="2" t="s">
        <v>53</v>
      </c>
      <c r="J515" s="2" t="s">
        <v>5305</v>
      </c>
      <c r="K515" s="2" t="s">
        <v>10124</v>
      </c>
    </row>
    <row r="516" spans="1:11" x14ac:dyDescent="0.25">
      <c r="A516" s="2" t="s">
        <v>5972</v>
      </c>
      <c r="B516" s="1">
        <v>46187</v>
      </c>
      <c r="C516" s="2" t="s">
        <v>5302</v>
      </c>
      <c r="D516" s="2" t="s">
        <v>5303</v>
      </c>
      <c r="E516" s="2" t="s">
        <v>547</v>
      </c>
      <c r="F516" s="2" t="s">
        <v>10062</v>
      </c>
      <c r="G516">
        <v>74000</v>
      </c>
      <c r="H516" s="2" t="s">
        <v>54</v>
      </c>
      <c r="I516" s="2" t="s">
        <v>53</v>
      </c>
      <c r="J516" s="2" t="s">
        <v>5305</v>
      </c>
      <c r="K516" s="2" t="s">
        <v>10063</v>
      </c>
    </row>
    <row r="517" spans="1:11" x14ac:dyDescent="0.25">
      <c r="A517" s="2" t="s">
        <v>7529</v>
      </c>
      <c r="B517" s="1">
        <v>46187</v>
      </c>
      <c r="C517" s="2" t="s">
        <v>5302</v>
      </c>
      <c r="D517" s="2" t="s">
        <v>5303</v>
      </c>
      <c r="E517" s="2" t="s">
        <v>5169</v>
      </c>
      <c r="F517" s="2" t="s">
        <v>5653</v>
      </c>
      <c r="G517">
        <v>98000</v>
      </c>
      <c r="H517" s="2" t="s">
        <v>54</v>
      </c>
      <c r="I517" s="2" t="s">
        <v>53</v>
      </c>
      <c r="J517" s="2" t="s">
        <v>5305</v>
      </c>
      <c r="K517" s="2" t="s">
        <v>5654</v>
      </c>
    </row>
    <row r="518" spans="1:11" x14ac:dyDescent="0.25">
      <c r="A518" s="2" t="s">
        <v>7054</v>
      </c>
      <c r="B518" s="1">
        <v>46187</v>
      </c>
      <c r="C518" s="2" t="s">
        <v>5302</v>
      </c>
      <c r="D518" s="2" t="s">
        <v>5303</v>
      </c>
      <c r="E518" s="2" t="s">
        <v>3918</v>
      </c>
      <c r="F518" s="2" t="s">
        <v>10099</v>
      </c>
      <c r="G518">
        <v>237300</v>
      </c>
      <c r="H518" s="2" t="s">
        <v>54</v>
      </c>
      <c r="I518" s="2" t="s">
        <v>53</v>
      </c>
      <c r="J518" s="2" t="s">
        <v>5305</v>
      </c>
      <c r="K518" s="2" t="s">
        <v>10100</v>
      </c>
    </row>
    <row r="519" spans="1:11" x14ac:dyDescent="0.25">
      <c r="A519" s="2" t="s">
        <v>6411</v>
      </c>
      <c r="B519" s="1">
        <v>46187</v>
      </c>
      <c r="C519" s="2" t="s">
        <v>5302</v>
      </c>
      <c r="D519" s="2" t="s">
        <v>5303</v>
      </c>
      <c r="E519" s="2" t="s">
        <v>2069</v>
      </c>
      <c r="F519" s="2" t="s">
        <v>5325</v>
      </c>
      <c r="G519">
        <v>119000</v>
      </c>
      <c r="H519" s="2" t="s">
        <v>54</v>
      </c>
      <c r="I519" s="2" t="s">
        <v>53</v>
      </c>
      <c r="J519" s="2" t="s">
        <v>5305</v>
      </c>
      <c r="K519" s="2" t="s">
        <v>9831</v>
      </c>
    </row>
    <row r="520" spans="1:11" x14ac:dyDescent="0.25">
      <c r="A520" s="2" t="s">
        <v>6728</v>
      </c>
      <c r="B520" s="1">
        <v>46187</v>
      </c>
      <c r="C520" s="2" t="s">
        <v>5302</v>
      </c>
      <c r="D520" s="2" t="s">
        <v>5303</v>
      </c>
      <c r="E520" s="2" t="s">
        <v>3005</v>
      </c>
      <c r="F520" s="2" t="s">
        <v>10064</v>
      </c>
      <c r="G520">
        <v>122000</v>
      </c>
      <c r="H520" s="2" t="s">
        <v>54</v>
      </c>
      <c r="I520" s="2" t="s">
        <v>53</v>
      </c>
      <c r="J520" s="2" t="s">
        <v>5305</v>
      </c>
      <c r="K520" s="2" t="s">
        <v>9890</v>
      </c>
    </row>
    <row r="521" spans="1:11" x14ac:dyDescent="0.25">
      <c r="A521" s="2" t="s">
        <v>7090</v>
      </c>
      <c r="B521" s="1">
        <v>46187</v>
      </c>
      <c r="C521" s="2" t="s">
        <v>5302</v>
      </c>
      <c r="D521" s="2" t="s">
        <v>5303</v>
      </c>
      <c r="E521" s="2" t="s">
        <v>4013</v>
      </c>
      <c r="F521" s="2" t="s">
        <v>10067</v>
      </c>
      <c r="G521">
        <v>138000</v>
      </c>
      <c r="H521" s="2" t="s">
        <v>54</v>
      </c>
      <c r="I521" s="2" t="s">
        <v>53</v>
      </c>
      <c r="J521" s="2" t="s">
        <v>5305</v>
      </c>
      <c r="K521" s="2" t="s">
        <v>10068</v>
      </c>
    </row>
    <row r="522" spans="1:11" x14ac:dyDescent="0.25">
      <c r="A522" s="2" t="s">
        <v>7334</v>
      </c>
      <c r="B522" s="1">
        <v>46187</v>
      </c>
      <c r="C522" s="2" t="s">
        <v>5302</v>
      </c>
      <c r="D522" s="2" t="s">
        <v>5303</v>
      </c>
      <c r="E522" s="2" t="s">
        <v>4670</v>
      </c>
      <c r="F522" s="2" t="s">
        <v>9796</v>
      </c>
      <c r="G522">
        <v>111000</v>
      </c>
      <c r="H522" s="2" t="s">
        <v>54</v>
      </c>
      <c r="I522" s="2" t="s">
        <v>53</v>
      </c>
      <c r="J522" s="2" t="s">
        <v>5305</v>
      </c>
      <c r="K522" s="2" t="s">
        <v>9797</v>
      </c>
    </row>
    <row r="523" spans="1:11" x14ac:dyDescent="0.25">
      <c r="A523" s="2" t="s">
        <v>6508</v>
      </c>
      <c r="B523" s="1">
        <v>46187</v>
      </c>
      <c r="C523" s="2" t="s">
        <v>5302</v>
      </c>
      <c r="D523" s="2" t="s">
        <v>5303</v>
      </c>
      <c r="E523" s="2" t="s">
        <v>2367</v>
      </c>
      <c r="F523" s="2" t="s">
        <v>10079</v>
      </c>
      <c r="G523">
        <v>134000</v>
      </c>
      <c r="H523" s="2" t="s">
        <v>54</v>
      </c>
      <c r="I523" s="2" t="s">
        <v>53</v>
      </c>
      <c r="J523" s="2" t="s">
        <v>5305</v>
      </c>
      <c r="K523" s="2" t="s">
        <v>10080</v>
      </c>
    </row>
    <row r="524" spans="1:11" x14ac:dyDescent="0.25">
      <c r="A524" s="2" t="s">
        <v>6313</v>
      </c>
      <c r="B524" s="1">
        <v>46187</v>
      </c>
      <c r="C524" s="2" t="s">
        <v>5302</v>
      </c>
      <c r="D524" s="2" t="s">
        <v>5303</v>
      </c>
      <c r="E524" s="2" t="s">
        <v>1755</v>
      </c>
      <c r="F524" s="2" t="s">
        <v>10077</v>
      </c>
      <c r="G524">
        <v>155000</v>
      </c>
      <c r="H524" s="2" t="s">
        <v>54</v>
      </c>
      <c r="I524" s="2" t="s">
        <v>53</v>
      </c>
      <c r="J524" s="2" t="s">
        <v>5305</v>
      </c>
      <c r="K524" s="2" t="s">
        <v>10078</v>
      </c>
    </row>
    <row r="525" spans="1:11" x14ac:dyDescent="0.25">
      <c r="A525" s="2" t="s">
        <v>6578</v>
      </c>
      <c r="B525" s="1">
        <v>46187</v>
      </c>
      <c r="C525" s="2" t="s">
        <v>5302</v>
      </c>
      <c r="D525" s="2" t="s">
        <v>5303</v>
      </c>
      <c r="E525" s="2" t="s">
        <v>2572</v>
      </c>
      <c r="F525" s="2" t="s">
        <v>10073</v>
      </c>
      <c r="G525">
        <v>99000</v>
      </c>
      <c r="H525" s="2" t="s">
        <v>54</v>
      </c>
      <c r="I525" s="2" t="s">
        <v>53</v>
      </c>
      <c r="J525" s="2" t="s">
        <v>5305</v>
      </c>
      <c r="K525" s="2" t="s">
        <v>10074</v>
      </c>
    </row>
    <row r="526" spans="1:11" x14ac:dyDescent="0.25">
      <c r="A526" s="2" t="s">
        <v>6706</v>
      </c>
      <c r="B526" s="1">
        <v>46187</v>
      </c>
      <c r="C526" s="2" t="s">
        <v>5302</v>
      </c>
      <c r="D526" s="2" t="s">
        <v>5303</v>
      </c>
      <c r="E526" s="2" t="s">
        <v>2940</v>
      </c>
      <c r="F526" s="2" t="s">
        <v>10103</v>
      </c>
      <c r="G526">
        <v>50000</v>
      </c>
      <c r="H526" s="2" t="s">
        <v>54</v>
      </c>
      <c r="I526" s="2" t="s">
        <v>53</v>
      </c>
      <c r="J526" s="2" t="s">
        <v>5305</v>
      </c>
      <c r="K526" s="2" t="s">
        <v>10103</v>
      </c>
    </row>
    <row r="527" spans="1:11" x14ac:dyDescent="0.25">
      <c r="A527" s="2" t="s">
        <v>6256</v>
      </c>
      <c r="B527" s="1">
        <v>46187</v>
      </c>
      <c r="C527" s="2" t="s">
        <v>5302</v>
      </c>
      <c r="D527" s="2" t="s">
        <v>5303</v>
      </c>
      <c r="E527" s="2" t="s">
        <v>1568</v>
      </c>
      <c r="F527" s="2" t="s">
        <v>5376</v>
      </c>
      <c r="G527">
        <v>111000</v>
      </c>
      <c r="H527" s="2" t="s">
        <v>54</v>
      </c>
      <c r="I527" s="2" t="s">
        <v>53</v>
      </c>
      <c r="J527" s="2" t="s">
        <v>5305</v>
      </c>
      <c r="K527" s="2" t="s">
        <v>5377</v>
      </c>
    </row>
    <row r="528" spans="1:11" x14ac:dyDescent="0.25">
      <c r="A528" s="2" t="s">
        <v>6249</v>
      </c>
      <c r="B528" s="1">
        <v>46187</v>
      </c>
      <c r="C528" s="2" t="s">
        <v>5302</v>
      </c>
      <c r="D528" s="2" t="s">
        <v>5303</v>
      </c>
      <c r="E528" s="2" t="s">
        <v>1547</v>
      </c>
      <c r="F528" s="2" t="s">
        <v>10120</v>
      </c>
      <c r="G528">
        <v>72000</v>
      </c>
      <c r="H528" s="2" t="s">
        <v>54</v>
      </c>
      <c r="I528" s="2" t="s">
        <v>53</v>
      </c>
      <c r="J528" s="2" t="s">
        <v>5305</v>
      </c>
      <c r="K528" s="2" t="s">
        <v>10120</v>
      </c>
    </row>
    <row r="529" spans="1:11" x14ac:dyDescent="0.25">
      <c r="A529" s="2" t="s">
        <v>6927</v>
      </c>
      <c r="B529" s="1">
        <v>46187</v>
      </c>
      <c r="C529" s="2" t="s">
        <v>5302</v>
      </c>
      <c r="D529" s="2" t="s">
        <v>5303</v>
      </c>
      <c r="E529" s="2" t="s">
        <v>3569</v>
      </c>
      <c r="F529" s="2" t="s">
        <v>10083</v>
      </c>
      <c r="G529">
        <v>100000</v>
      </c>
      <c r="H529" s="2" t="s">
        <v>54</v>
      </c>
      <c r="I529" s="2" t="s">
        <v>53</v>
      </c>
      <c r="J529" s="2" t="s">
        <v>5305</v>
      </c>
      <c r="K529" s="2" t="s">
        <v>10084</v>
      </c>
    </row>
    <row r="530" spans="1:11" x14ac:dyDescent="0.25">
      <c r="A530" s="2" t="s">
        <v>7008</v>
      </c>
      <c r="B530" s="1">
        <v>46187</v>
      </c>
      <c r="C530" s="2" t="s">
        <v>5302</v>
      </c>
      <c r="D530" s="2" t="s">
        <v>5303</v>
      </c>
      <c r="E530" s="2" t="s">
        <v>3787</v>
      </c>
      <c r="F530" s="2" t="s">
        <v>10081</v>
      </c>
      <c r="G530">
        <v>140000</v>
      </c>
      <c r="H530" s="2" t="s">
        <v>54</v>
      </c>
      <c r="I530" s="2" t="s">
        <v>53</v>
      </c>
      <c r="J530" s="2" t="s">
        <v>5305</v>
      </c>
      <c r="K530" s="2" t="s">
        <v>10082</v>
      </c>
    </row>
    <row r="531" spans="1:11" x14ac:dyDescent="0.25">
      <c r="A531" s="2" t="s">
        <v>7322</v>
      </c>
      <c r="B531" s="1">
        <v>46187</v>
      </c>
      <c r="C531" s="2" t="s">
        <v>5302</v>
      </c>
      <c r="D531" s="2" t="s">
        <v>5303</v>
      </c>
      <c r="E531" s="2" t="s">
        <v>4643</v>
      </c>
      <c r="F531" s="2" t="s">
        <v>5591</v>
      </c>
      <c r="G531">
        <v>128000</v>
      </c>
      <c r="H531" s="2" t="s">
        <v>54</v>
      </c>
      <c r="I531" s="2" t="s">
        <v>53</v>
      </c>
      <c r="J531" s="2" t="s">
        <v>5305</v>
      </c>
      <c r="K531" s="2" t="s">
        <v>10092</v>
      </c>
    </row>
    <row r="532" spans="1:11" x14ac:dyDescent="0.25">
      <c r="A532" s="2" t="s">
        <v>6763</v>
      </c>
      <c r="B532" s="1">
        <v>46187</v>
      </c>
      <c r="C532" s="2" t="s">
        <v>5302</v>
      </c>
      <c r="D532" s="2" t="s">
        <v>5303</v>
      </c>
      <c r="E532" s="2" t="s">
        <v>3106</v>
      </c>
      <c r="F532" s="2" t="s">
        <v>5822</v>
      </c>
      <c r="G532">
        <v>133000</v>
      </c>
      <c r="H532" s="2" t="s">
        <v>54</v>
      </c>
      <c r="I532" s="2" t="s">
        <v>53</v>
      </c>
      <c r="J532" s="2" t="s">
        <v>5305</v>
      </c>
      <c r="K532" s="2" t="s">
        <v>5823</v>
      </c>
    </row>
    <row r="533" spans="1:11" x14ac:dyDescent="0.25">
      <c r="A533" s="2" t="s">
        <v>6579</v>
      </c>
      <c r="B533" s="1">
        <v>46187</v>
      </c>
      <c r="C533" s="2" t="s">
        <v>5302</v>
      </c>
      <c r="D533" s="2" t="s">
        <v>5303</v>
      </c>
      <c r="E533" s="2" t="s">
        <v>2576</v>
      </c>
      <c r="F533" s="2" t="s">
        <v>10056</v>
      </c>
      <c r="G533">
        <v>173000</v>
      </c>
      <c r="H533" s="2" t="s">
        <v>54</v>
      </c>
      <c r="I533" s="2" t="s">
        <v>53</v>
      </c>
      <c r="J533" s="2" t="s">
        <v>5305</v>
      </c>
      <c r="K533" s="2" t="s">
        <v>10057</v>
      </c>
    </row>
    <row r="534" spans="1:11" x14ac:dyDescent="0.25">
      <c r="A534" s="2" t="s">
        <v>7330</v>
      </c>
      <c r="B534" s="1">
        <v>46187</v>
      </c>
      <c r="C534" s="2" t="s">
        <v>5302</v>
      </c>
      <c r="D534" s="2" t="s">
        <v>5303</v>
      </c>
      <c r="E534" s="2" t="s">
        <v>4661</v>
      </c>
      <c r="F534" s="2" t="s">
        <v>10086</v>
      </c>
      <c r="G534">
        <v>158000</v>
      </c>
      <c r="H534" s="2" t="s">
        <v>54</v>
      </c>
      <c r="I534" s="2" t="s">
        <v>53</v>
      </c>
      <c r="J534" s="2" t="s">
        <v>5305</v>
      </c>
      <c r="K534" s="2" t="s">
        <v>5721</v>
      </c>
    </row>
    <row r="535" spans="1:11" x14ac:dyDescent="0.25">
      <c r="A535" s="2" t="s">
        <v>7179</v>
      </c>
      <c r="B535" s="1">
        <v>46187</v>
      </c>
      <c r="C535" s="2" t="s">
        <v>5302</v>
      </c>
      <c r="D535" s="2" t="s">
        <v>5303</v>
      </c>
      <c r="E535" s="2" t="s">
        <v>4251</v>
      </c>
      <c r="F535" s="2" t="s">
        <v>10088</v>
      </c>
      <c r="G535">
        <v>132000</v>
      </c>
      <c r="H535" s="2" t="s">
        <v>54</v>
      </c>
      <c r="I535" s="2" t="s">
        <v>53</v>
      </c>
      <c r="J535" s="2" t="s">
        <v>5305</v>
      </c>
      <c r="K535" s="2" t="s">
        <v>10089</v>
      </c>
    </row>
    <row r="536" spans="1:11" x14ac:dyDescent="0.25">
      <c r="A536" s="2" t="s">
        <v>6512</v>
      </c>
      <c r="B536" s="1">
        <v>46187</v>
      </c>
      <c r="C536" s="2" t="s">
        <v>5302</v>
      </c>
      <c r="D536" s="2" t="s">
        <v>5303</v>
      </c>
      <c r="E536" s="2" t="s">
        <v>2379</v>
      </c>
      <c r="F536" s="2" t="s">
        <v>9940</v>
      </c>
      <c r="G536">
        <v>200000</v>
      </c>
      <c r="H536" s="2" t="s">
        <v>54</v>
      </c>
      <c r="I536" s="2" t="s">
        <v>53</v>
      </c>
      <c r="J536" s="2" t="s">
        <v>5305</v>
      </c>
      <c r="K536" s="2" t="s">
        <v>10040</v>
      </c>
    </row>
    <row r="537" spans="1:11" x14ac:dyDescent="0.25">
      <c r="A537" s="2" t="s">
        <v>6382</v>
      </c>
      <c r="B537" s="1">
        <v>46187</v>
      </c>
      <c r="C537" s="2" t="s">
        <v>5302</v>
      </c>
      <c r="D537" s="2" t="s">
        <v>5303</v>
      </c>
      <c r="E537" s="2" t="s">
        <v>1974</v>
      </c>
      <c r="F537" s="2" t="s">
        <v>10085</v>
      </c>
      <c r="G537">
        <v>87000</v>
      </c>
      <c r="H537" s="2" t="s">
        <v>54</v>
      </c>
      <c r="I537" s="2" t="s">
        <v>53</v>
      </c>
      <c r="J537" s="2" t="s">
        <v>5305</v>
      </c>
      <c r="K537" s="2" t="s">
        <v>10085</v>
      </c>
    </row>
    <row r="538" spans="1:11" x14ac:dyDescent="0.25">
      <c r="A538" s="2" t="s">
        <v>5886</v>
      </c>
      <c r="B538" s="1">
        <v>46187</v>
      </c>
      <c r="C538" s="2" t="s">
        <v>5302</v>
      </c>
      <c r="D538" s="2" t="s">
        <v>5303</v>
      </c>
      <c r="E538" s="2" t="s">
        <v>170</v>
      </c>
      <c r="F538" s="2" t="s">
        <v>10087</v>
      </c>
      <c r="G538">
        <v>67000</v>
      </c>
      <c r="H538" s="2" t="s">
        <v>54</v>
      </c>
      <c r="I538" s="2" t="s">
        <v>53</v>
      </c>
      <c r="J538" s="2" t="s">
        <v>5305</v>
      </c>
      <c r="K538" s="2" t="s">
        <v>5377</v>
      </c>
    </row>
    <row r="539" spans="1:11" x14ac:dyDescent="0.25">
      <c r="A539" s="2" t="s">
        <v>7175</v>
      </c>
      <c r="B539" s="1">
        <v>46187</v>
      </c>
      <c r="C539" s="2" t="s">
        <v>5302</v>
      </c>
      <c r="D539" s="2" t="s">
        <v>5303</v>
      </c>
      <c r="E539" s="2" t="s">
        <v>4239</v>
      </c>
      <c r="F539" s="2" t="s">
        <v>10071</v>
      </c>
      <c r="G539">
        <v>135000</v>
      </c>
      <c r="H539" s="2" t="s">
        <v>54</v>
      </c>
      <c r="I539" s="2" t="s">
        <v>53</v>
      </c>
      <c r="J539" s="2" t="s">
        <v>5305</v>
      </c>
      <c r="K539" s="2" t="s">
        <v>10072</v>
      </c>
    </row>
    <row r="540" spans="1:11" x14ac:dyDescent="0.25">
      <c r="A540" s="2" t="s">
        <v>6967</v>
      </c>
      <c r="B540" s="1">
        <v>46187</v>
      </c>
      <c r="C540" s="2" t="s">
        <v>5302</v>
      </c>
      <c r="D540" s="2" t="s">
        <v>5303</v>
      </c>
      <c r="E540" s="2" t="s">
        <v>3674</v>
      </c>
      <c r="F540" s="2" t="s">
        <v>10020</v>
      </c>
      <c r="G540">
        <v>50000</v>
      </c>
      <c r="H540" s="2" t="s">
        <v>54</v>
      </c>
      <c r="I540" s="2" t="s">
        <v>53</v>
      </c>
      <c r="J540" s="2" t="s">
        <v>5305</v>
      </c>
      <c r="K540" s="2" t="s">
        <v>5413</v>
      </c>
    </row>
    <row r="541" spans="1:11" x14ac:dyDescent="0.25">
      <c r="A541" s="2" t="s">
        <v>6742</v>
      </c>
      <c r="B541" s="1">
        <v>46187</v>
      </c>
      <c r="C541" s="2" t="s">
        <v>5302</v>
      </c>
      <c r="D541" s="2" t="s">
        <v>5303</v>
      </c>
      <c r="E541" s="2" t="s">
        <v>3046</v>
      </c>
      <c r="F541" s="2" t="s">
        <v>10121</v>
      </c>
      <c r="G541">
        <v>190000</v>
      </c>
      <c r="H541" s="2" t="s">
        <v>54</v>
      </c>
      <c r="I541" s="2" t="s">
        <v>53</v>
      </c>
      <c r="J541" s="2" t="s">
        <v>5305</v>
      </c>
      <c r="K541" s="2" t="s">
        <v>10122</v>
      </c>
    </row>
    <row r="542" spans="1:11" x14ac:dyDescent="0.25">
      <c r="A542" s="2" t="s">
        <v>6531</v>
      </c>
      <c r="B542" s="1">
        <v>46187</v>
      </c>
      <c r="C542" s="2" t="s">
        <v>5302</v>
      </c>
      <c r="D542" s="2" t="s">
        <v>5303</v>
      </c>
      <c r="E542" s="2" t="s">
        <v>2436</v>
      </c>
      <c r="F542" s="2" t="s">
        <v>10052</v>
      </c>
      <c r="G542">
        <v>143000</v>
      </c>
      <c r="H542" s="2" t="s">
        <v>54</v>
      </c>
      <c r="I542" s="2" t="s">
        <v>53</v>
      </c>
      <c r="J542" s="2" t="s">
        <v>5305</v>
      </c>
      <c r="K542" s="2" t="s">
        <v>10053</v>
      </c>
    </row>
    <row r="543" spans="1:11" x14ac:dyDescent="0.25">
      <c r="A543" s="2" t="s">
        <v>7448</v>
      </c>
      <c r="B543" s="1">
        <v>46187</v>
      </c>
      <c r="C543" s="2" t="s">
        <v>5302</v>
      </c>
      <c r="D543" s="2" t="s">
        <v>5303</v>
      </c>
      <c r="E543" s="2" t="s">
        <v>4968</v>
      </c>
      <c r="F543" s="2" t="s">
        <v>10041</v>
      </c>
      <c r="G543">
        <v>88000</v>
      </c>
      <c r="H543" s="2" t="s">
        <v>54</v>
      </c>
      <c r="I543" s="2" t="s">
        <v>53</v>
      </c>
      <c r="J543" s="2" t="s">
        <v>5305</v>
      </c>
      <c r="K543" s="2" t="s">
        <v>10042</v>
      </c>
    </row>
    <row r="544" spans="1:11" x14ac:dyDescent="0.25">
      <c r="A544" s="2" t="s">
        <v>6291</v>
      </c>
      <c r="B544" s="1">
        <v>46187</v>
      </c>
      <c r="C544" s="2" t="s">
        <v>5302</v>
      </c>
      <c r="D544" s="2" t="s">
        <v>5303</v>
      </c>
      <c r="E544" s="2" t="s">
        <v>1684</v>
      </c>
      <c r="F544" s="2" t="s">
        <v>5550</v>
      </c>
      <c r="G544">
        <v>140000</v>
      </c>
      <c r="H544" s="2" t="s">
        <v>54</v>
      </c>
      <c r="I544" s="2" t="s">
        <v>53</v>
      </c>
      <c r="J544" s="2" t="s">
        <v>5305</v>
      </c>
      <c r="K544" s="2" t="s">
        <v>10125</v>
      </c>
    </row>
    <row r="545" spans="1:11" x14ac:dyDescent="0.25">
      <c r="A545" s="2" t="s">
        <v>6811</v>
      </c>
      <c r="B545" s="1">
        <v>46187</v>
      </c>
      <c r="C545" s="2" t="s">
        <v>5302</v>
      </c>
      <c r="D545" s="2" t="s">
        <v>5303</v>
      </c>
      <c r="E545" s="2" t="s">
        <v>3248</v>
      </c>
      <c r="F545" s="2" t="s">
        <v>10050</v>
      </c>
      <c r="G545">
        <v>150000</v>
      </c>
      <c r="H545" s="2" t="s">
        <v>54</v>
      </c>
      <c r="I545" s="2" t="s">
        <v>53</v>
      </c>
      <c r="J545" s="2" t="s">
        <v>5305</v>
      </c>
      <c r="K545" s="2" t="s">
        <v>10051</v>
      </c>
    </row>
    <row r="546" spans="1:11" x14ac:dyDescent="0.25">
      <c r="A546" s="2" t="s">
        <v>6740</v>
      </c>
      <c r="B546" s="1">
        <v>46187</v>
      </c>
      <c r="C546" s="2" t="s">
        <v>5302</v>
      </c>
      <c r="D546" s="2" t="s">
        <v>5303</v>
      </c>
      <c r="E546" s="2" t="s">
        <v>3039</v>
      </c>
      <c r="F546" s="2" t="s">
        <v>10035</v>
      </c>
      <c r="G546">
        <v>72000</v>
      </c>
      <c r="H546" s="2" t="s">
        <v>54</v>
      </c>
      <c r="I546" s="2" t="s">
        <v>53</v>
      </c>
      <c r="J546" s="2" t="s">
        <v>5305</v>
      </c>
      <c r="K546" s="2" t="s">
        <v>5654</v>
      </c>
    </row>
    <row r="547" spans="1:11" x14ac:dyDescent="0.25">
      <c r="A547" s="2" t="s">
        <v>6711</v>
      </c>
      <c r="B547" s="1">
        <v>46187</v>
      </c>
      <c r="C547" s="2" t="s">
        <v>5302</v>
      </c>
      <c r="D547" s="2" t="s">
        <v>5303</v>
      </c>
      <c r="E547" s="2" t="s">
        <v>2952</v>
      </c>
      <c r="F547" s="2" t="s">
        <v>10058</v>
      </c>
      <c r="G547">
        <v>148000</v>
      </c>
      <c r="H547" s="2" t="s">
        <v>54</v>
      </c>
      <c r="I547" s="2" t="s">
        <v>53</v>
      </c>
      <c r="J547" s="2" t="s">
        <v>5305</v>
      </c>
      <c r="K547" s="2" t="s">
        <v>10059</v>
      </c>
    </row>
    <row r="548" spans="1:11" x14ac:dyDescent="0.25">
      <c r="A548" s="2" t="s">
        <v>5943</v>
      </c>
      <c r="B548" s="1">
        <v>46187</v>
      </c>
      <c r="C548" s="2" t="s">
        <v>5302</v>
      </c>
      <c r="D548" s="2" t="s">
        <v>5303</v>
      </c>
      <c r="E548" s="2" t="s">
        <v>424</v>
      </c>
      <c r="F548" s="2" t="s">
        <v>10060</v>
      </c>
      <c r="G548">
        <v>183000</v>
      </c>
      <c r="H548" s="2" t="s">
        <v>54</v>
      </c>
      <c r="I548" s="2" t="s">
        <v>53</v>
      </c>
      <c r="J548" s="2" t="s">
        <v>5305</v>
      </c>
      <c r="K548" s="2" t="s">
        <v>10061</v>
      </c>
    </row>
    <row r="549" spans="1:11" x14ac:dyDescent="0.25">
      <c r="A549" s="2" t="s">
        <v>6639</v>
      </c>
      <c r="B549" s="1">
        <v>46187</v>
      </c>
      <c r="C549" s="2" t="s">
        <v>5302</v>
      </c>
      <c r="D549" s="2" t="s">
        <v>5303</v>
      </c>
      <c r="E549" s="2" t="s">
        <v>2746</v>
      </c>
      <c r="F549" s="2" t="s">
        <v>10046</v>
      </c>
      <c r="G549">
        <v>166000</v>
      </c>
      <c r="H549" s="2" t="s">
        <v>54</v>
      </c>
      <c r="I549" s="2" t="s">
        <v>53</v>
      </c>
      <c r="J549" s="2" t="s">
        <v>5305</v>
      </c>
      <c r="K549" s="2" t="s">
        <v>10047</v>
      </c>
    </row>
    <row r="550" spans="1:11" x14ac:dyDescent="0.25">
      <c r="A550" s="2" t="s">
        <v>6946</v>
      </c>
      <c r="B550" s="1">
        <v>46187</v>
      </c>
      <c r="C550" s="2" t="s">
        <v>5302</v>
      </c>
      <c r="D550" s="2" t="s">
        <v>5303</v>
      </c>
      <c r="E550" s="2" t="s">
        <v>3622</v>
      </c>
      <c r="F550" s="2" t="s">
        <v>10038</v>
      </c>
      <c r="G550">
        <v>155000</v>
      </c>
      <c r="H550" s="2" t="s">
        <v>54</v>
      </c>
      <c r="I550" s="2" t="s">
        <v>53</v>
      </c>
      <c r="J550" s="2" t="s">
        <v>5305</v>
      </c>
      <c r="K550" s="2" t="s">
        <v>10039</v>
      </c>
    </row>
    <row r="551" spans="1:11" x14ac:dyDescent="0.25">
      <c r="A551" s="2" t="s">
        <v>6067</v>
      </c>
      <c r="B551" s="1">
        <v>46187</v>
      </c>
      <c r="C551" s="2" t="s">
        <v>5302</v>
      </c>
      <c r="D551" s="2" t="s">
        <v>5303</v>
      </c>
      <c r="E551" s="2" t="s">
        <v>911</v>
      </c>
      <c r="F551" s="2" t="s">
        <v>5765</v>
      </c>
      <c r="G551">
        <v>157000</v>
      </c>
      <c r="H551" s="2" t="s">
        <v>54</v>
      </c>
      <c r="I551" s="2" t="s">
        <v>53</v>
      </c>
      <c r="J551" s="2" t="s">
        <v>5305</v>
      </c>
      <c r="K551" s="2" t="s">
        <v>5765</v>
      </c>
    </row>
    <row r="552" spans="1:11" x14ac:dyDescent="0.25">
      <c r="A552" s="2" t="s">
        <v>6924</v>
      </c>
      <c r="B552" s="1">
        <v>46187</v>
      </c>
      <c r="C552" s="2" t="s">
        <v>5302</v>
      </c>
      <c r="D552" s="2" t="s">
        <v>5303</v>
      </c>
      <c r="E552" s="2" t="s">
        <v>3559</v>
      </c>
      <c r="F552" s="2" t="s">
        <v>10017</v>
      </c>
      <c r="G552">
        <v>107000</v>
      </c>
      <c r="H552" s="2" t="s">
        <v>54</v>
      </c>
      <c r="I552" s="2" t="s">
        <v>53</v>
      </c>
      <c r="J552" s="2" t="s">
        <v>5305</v>
      </c>
      <c r="K552" s="2" t="s">
        <v>10018</v>
      </c>
    </row>
    <row r="553" spans="1:11" x14ac:dyDescent="0.25">
      <c r="A553" s="2" t="s">
        <v>7422</v>
      </c>
      <c r="B553" s="1">
        <v>46187</v>
      </c>
      <c r="C553" s="2" t="s">
        <v>5302</v>
      </c>
      <c r="D553" s="2" t="s">
        <v>5303</v>
      </c>
      <c r="E553" s="2" t="s">
        <v>4899</v>
      </c>
      <c r="F553" s="2" t="s">
        <v>9961</v>
      </c>
      <c r="G553">
        <v>134000</v>
      </c>
      <c r="H553" s="2" t="s">
        <v>54</v>
      </c>
      <c r="I553" s="2" t="s">
        <v>53</v>
      </c>
      <c r="J553" s="2" t="s">
        <v>5305</v>
      </c>
      <c r="K553" s="2" t="s">
        <v>9961</v>
      </c>
    </row>
    <row r="554" spans="1:11" x14ac:dyDescent="0.25">
      <c r="A554" s="2" t="s">
        <v>6868</v>
      </c>
      <c r="B554" s="1">
        <v>46187</v>
      </c>
      <c r="C554" s="2" t="s">
        <v>5302</v>
      </c>
      <c r="D554" s="2" t="s">
        <v>5303</v>
      </c>
      <c r="E554" s="2" t="s">
        <v>3404</v>
      </c>
      <c r="F554" s="2" t="s">
        <v>10083</v>
      </c>
      <c r="G554">
        <v>95000</v>
      </c>
      <c r="H554" s="2" t="s">
        <v>54</v>
      </c>
      <c r="I554" s="2" t="s">
        <v>53</v>
      </c>
      <c r="J554" s="2" t="s">
        <v>5305</v>
      </c>
      <c r="K554" s="2" t="s">
        <v>10104</v>
      </c>
    </row>
    <row r="555" spans="1:11" x14ac:dyDescent="0.25">
      <c r="A555" s="2" t="s">
        <v>7030</v>
      </c>
      <c r="B555" s="1">
        <v>46187</v>
      </c>
      <c r="C555" s="2" t="s">
        <v>5302</v>
      </c>
      <c r="D555" s="2" t="s">
        <v>5303</v>
      </c>
      <c r="E555" s="2" t="s">
        <v>3852</v>
      </c>
      <c r="F555" s="2" t="s">
        <v>10043</v>
      </c>
      <c r="G555">
        <v>91000</v>
      </c>
      <c r="H555" s="2" t="s">
        <v>54</v>
      </c>
      <c r="I555" s="2" t="s">
        <v>53</v>
      </c>
      <c r="J555" s="2" t="s">
        <v>5305</v>
      </c>
      <c r="K555" s="2" t="s">
        <v>10044</v>
      </c>
    </row>
    <row r="556" spans="1:11" x14ac:dyDescent="0.25">
      <c r="A556" s="2" t="s">
        <v>7291</v>
      </c>
      <c r="B556" s="1">
        <v>46187</v>
      </c>
      <c r="C556" s="2" t="s">
        <v>5302</v>
      </c>
      <c r="D556" s="2" t="s">
        <v>5303</v>
      </c>
      <c r="E556" s="2" t="s">
        <v>4560</v>
      </c>
      <c r="F556" s="2" t="s">
        <v>5323</v>
      </c>
      <c r="G556">
        <v>127000</v>
      </c>
      <c r="H556" s="2" t="s">
        <v>54</v>
      </c>
      <c r="I556" s="2" t="s">
        <v>53</v>
      </c>
      <c r="J556" s="2" t="s">
        <v>5305</v>
      </c>
      <c r="K556" s="2" t="s">
        <v>5324</v>
      </c>
    </row>
    <row r="557" spans="1:11" x14ac:dyDescent="0.25">
      <c r="A557" s="2" t="s">
        <v>6316</v>
      </c>
      <c r="B557" s="1">
        <v>46187</v>
      </c>
      <c r="C557" s="2" t="s">
        <v>5302</v>
      </c>
      <c r="D557" s="2" t="s">
        <v>5303</v>
      </c>
      <c r="E557" s="2" t="s">
        <v>1766</v>
      </c>
      <c r="F557" s="2" t="s">
        <v>10033</v>
      </c>
      <c r="G557">
        <v>101000</v>
      </c>
      <c r="H557" s="2" t="s">
        <v>54</v>
      </c>
      <c r="I557" s="2" t="s">
        <v>53</v>
      </c>
      <c r="J557" s="2" t="s">
        <v>5305</v>
      </c>
      <c r="K557" s="2" t="s">
        <v>10034</v>
      </c>
    </row>
    <row r="558" spans="1:11" x14ac:dyDescent="0.25">
      <c r="A558" s="2" t="s">
        <v>7265</v>
      </c>
      <c r="B558" s="1">
        <v>46187</v>
      </c>
      <c r="C558" s="2" t="s">
        <v>5302</v>
      </c>
      <c r="D558" s="2" t="s">
        <v>5303</v>
      </c>
      <c r="E558" s="2" t="s">
        <v>4489</v>
      </c>
      <c r="F558" s="2" t="s">
        <v>5383</v>
      </c>
      <c r="G558">
        <v>128000</v>
      </c>
      <c r="H558" s="2" t="s">
        <v>54</v>
      </c>
      <c r="I558" s="2" t="s">
        <v>53</v>
      </c>
      <c r="J558" s="2" t="s">
        <v>5305</v>
      </c>
      <c r="K558" s="2" t="s">
        <v>5384</v>
      </c>
    </row>
    <row r="559" spans="1:11" x14ac:dyDescent="0.25">
      <c r="A559" s="2" t="s">
        <v>7511</v>
      </c>
      <c r="B559" s="1">
        <v>46187</v>
      </c>
      <c r="C559" s="2" t="s">
        <v>5302</v>
      </c>
      <c r="D559" s="2" t="s">
        <v>5303</v>
      </c>
      <c r="E559" s="2" t="s">
        <v>5123</v>
      </c>
      <c r="F559" s="2" t="s">
        <v>10036</v>
      </c>
      <c r="G559">
        <v>124000</v>
      </c>
      <c r="H559" s="2" t="s">
        <v>54</v>
      </c>
      <c r="I559" s="2" t="s">
        <v>53</v>
      </c>
      <c r="J559" s="2" t="s">
        <v>5305</v>
      </c>
      <c r="K559" s="2" t="s">
        <v>10037</v>
      </c>
    </row>
    <row r="560" spans="1:11" x14ac:dyDescent="0.25">
      <c r="A560" s="2" t="s">
        <v>7139</v>
      </c>
      <c r="B560" s="1">
        <v>46188</v>
      </c>
      <c r="C560" s="2" t="s">
        <v>5302</v>
      </c>
      <c r="D560" s="2" t="s">
        <v>5303</v>
      </c>
      <c r="E560" s="2" t="s">
        <v>4141</v>
      </c>
      <c r="F560" s="2" t="s">
        <v>9806</v>
      </c>
      <c r="G560">
        <v>153000</v>
      </c>
      <c r="H560" s="2" t="s">
        <v>54</v>
      </c>
      <c r="I560" s="2" t="s">
        <v>53</v>
      </c>
      <c r="J560" s="2" t="s">
        <v>5305</v>
      </c>
      <c r="K560" s="2" t="s">
        <v>10180</v>
      </c>
    </row>
    <row r="561" spans="1:11" x14ac:dyDescent="0.25">
      <c r="A561" s="2" t="s">
        <v>7191</v>
      </c>
      <c r="B561" s="1">
        <v>46188</v>
      </c>
      <c r="C561" s="2" t="s">
        <v>5302</v>
      </c>
      <c r="D561" s="2" t="s">
        <v>5303</v>
      </c>
      <c r="E561" s="2" t="s">
        <v>4288</v>
      </c>
      <c r="F561" s="2" t="s">
        <v>9970</v>
      </c>
      <c r="G561">
        <v>169000</v>
      </c>
      <c r="H561" s="2" t="s">
        <v>54</v>
      </c>
      <c r="I561" s="2" t="s">
        <v>53</v>
      </c>
      <c r="J561" s="2" t="s">
        <v>5305</v>
      </c>
      <c r="K561" s="2" t="s">
        <v>9971</v>
      </c>
    </row>
    <row r="562" spans="1:11" x14ac:dyDescent="0.25">
      <c r="A562" s="2" t="s">
        <v>7203</v>
      </c>
      <c r="B562" s="1">
        <v>46188</v>
      </c>
      <c r="C562" s="2" t="s">
        <v>5302</v>
      </c>
      <c r="D562" s="2" t="s">
        <v>5303</v>
      </c>
      <c r="E562" s="2" t="s">
        <v>4322</v>
      </c>
      <c r="F562" s="2" t="s">
        <v>9927</v>
      </c>
      <c r="G562">
        <v>133000</v>
      </c>
      <c r="H562" s="2" t="s">
        <v>54</v>
      </c>
      <c r="I562" s="2" t="s">
        <v>53</v>
      </c>
      <c r="J562" s="2" t="s">
        <v>5305</v>
      </c>
      <c r="K562" s="2" t="s">
        <v>9927</v>
      </c>
    </row>
    <row r="563" spans="1:11" x14ac:dyDescent="0.25">
      <c r="A563" s="2" t="s">
        <v>8613</v>
      </c>
      <c r="B563" s="1">
        <v>46188</v>
      </c>
      <c r="C563" s="2" t="s">
        <v>5302</v>
      </c>
      <c r="D563" s="2" t="s">
        <v>5303</v>
      </c>
      <c r="E563" s="2" t="s">
        <v>8614</v>
      </c>
      <c r="F563" s="2" t="s">
        <v>10257</v>
      </c>
      <c r="G563">
        <v>119000</v>
      </c>
      <c r="H563" s="2" t="s">
        <v>54</v>
      </c>
      <c r="I563" s="2" t="s">
        <v>53</v>
      </c>
      <c r="J563" s="2" t="s">
        <v>5305</v>
      </c>
      <c r="K563" s="2" t="s">
        <v>10257</v>
      </c>
    </row>
    <row r="564" spans="1:11" x14ac:dyDescent="0.25">
      <c r="A564" s="2" t="s">
        <v>7173</v>
      </c>
      <c r="B564" s="1">
        <v>46188</v>
      </c>
      <c r="C564" s="2" t="s">
        <v>5302</v>
      </c>
      <c r="D564" s="2" t="s">
        <v>5303</v>
      </c>
      <c r="E564" s="2" t="s">
        <v>4234</v>
      </c>
      <c r="F564" s="2" t="s">
        <v>10181</v>
      </c>
      <c r="G564">
        <v>148000</v>
      </c>
      <c r="H564" s="2" t="s">
        <v>54</v>
      </c>
      <c r="I564" s="2" t="s">
        <v>53</v>
      </c>
      <c r="J564" s="2" t="s">
        <v>5305</v>
      </c>
      <c r="K564" s="2" t="s">
        <v>10182</v>
      </c>
    </row>
    <row r="565" spans="1:11" x14ac:dyDescent="0.25">
      <c r="A565" s="2" t="s">
        <v>8163</v>
      </c>
      <c r="B565" s="1">
        <v>46188</v>
      </c>
      <c r="C565" s="2" t="s">
        <v>5302</v>
      </c>
      <c r="D565" s="2" t="s">
        <v>5303</v>
      </c>
      <c r="E565" s="2" t="s">
        <v>8164</v>
      </c>
      <c r="F565" s="2" t="s">
        <v>10258</v>
      </c>
      <c r="G565">
        <v>100000</v>
      </c>
      <c r="H565" s="2" t="s">
        <v>54</v>
      </c>
      <c r="I565" s="2" t="s">
        <v>53</v>
      </c>
      <c r="J565" s="2" t="s">
        <v>5305</v>
      </c>
      <c r="K565" s="2" t="s">
        <v>10259</v>
      </c>
    </row>
    <row r="566" spans="1:11" x14ac:dyDescent="0.25">
      <c r="A566" s="2" t="s">
        <v>6488</v>
      </c>
      <c r="B566" s="1">
        <v>46188</v>
      </c>
      <c r="C566" s="2" t="s">
        <v>5302</v>
      </c>
      <c r="D566" s="2" t="s">
        <v>5303</v>
      </c>
      <c r="E566" s="2" t="s">
        <v>2310</v>
      </c>
      <c r="F566" s="2" t="s">
        <v>5786</v>
      </c>
      <c r="G566">
        <v>168000</v>
      </c>
      <c r="H566" s="2" t="s">
        <v>54</v>
      </c>
      <c r="I566" s="2" t="s">
        <v>53</v>
      </c>
      <c r="J566" s="2" t="s">
        <v>5305</v>
      </c>
      <c r="K566" s="2" t="s">
        <v>5827</v>
      </c>
    </row>
    <row r="567" spans="1:11" x14ac:dyDescent="0.25">
      <c r="A567" s="2" t="s">
        <v>8170</v>
      </c>
      <c r="B567" s="1">
        <v>46188</v>
      </c>
      <c r="C567" s="2" t="s">
        <v>5302</v>
      </c>
      <c r="D567" s="2" t="s">
        <v>5303</v>
      </c>
      <c r="E567" s="2" t="s">
        <v>8171</v>
      </c>
      <c r="F567" s="2" t="s">
        <v>5481</v>
      </c>
      <c r="G567">
        <v>97000</v>
      </c>
      <c r="H567" s="2" t="s">
        <v>54</v>
      </c>
      <c r="I567" s="2" t="s">
        <v>53</v>
      </c>
      <c r="J567" s="2" t="s">
        <v>5305</v>
      </c>
      <c r="K567" s="2" t="s">
        <v>5482</v>
      </c>
    </row>
    <row r="568" spans="1:11" x14ac:dyDescent="0.25">
      <c r="A568" s="2" t="s">
        <v>6319</v>
      </c>
      <c r="B568" s="1">
        <v>46188</v>
      </c>
      <c r="C568" s="2" t="s">
        <v>5302</v>
      </c>
      <c r="D568" s="2" t="s">
        <v>5303</v>
      </c>
      <c r="E568" s="2" t="s">
        <v>1776</v>
      </c>
      <c r="F568" s="2" t="s">
        <v>10216</v>
      </c>
      <c r="G568">
        <v>144000</v>
      </c>
      <c r="H568" s="2" t="s">
        <v>54</v>
      </c>
      <c r="I568" s="2" t="s">
        <v>53</v>
      </c>
      <c r="J568" s="2" t="s">
        <v>5305</v>
      </c>
      <c r="K568" s="2" t="s">
        <v>10217</v>
      </c>
    </row>
    <row r="569" spans="1:11" x14ac:dyDescent="0.25">
      <c r="A569" s="2" t="s">
        <v>6849</v>
      </c>
      <c r="B569" s="1">
        <v>46188</v>
      </c>
      <c r="C569" s="2" t="s">
        <v>5302</v>
      </c>
      <c r="D569" s="2" t="s">
        <v>5303</v>
      </c>
      <c r="E569" s="2" t="s">
        <v>3355</v>
      </c>
      <c r="F569" s="2" t="s">
        <v>10168</v>
      </c>
      <c r="G569">
        <v>122000</v>
      </c>
      <c r="H569" s="2" t="s">
        <v>54</v>
      </c>
      <c r="I569" s="2" t="s">
        <v>53</v>
      </c>
      <c r="J569" s="2" t="s">
        <v>5305</v>
      </c>
      <c r="K569" s="2" t="s">
        <v>10169</v>
      </c>
    </row>
    <row r="570" spans="1:11" x14ac:dyDescent="0.25">
      <c r="A570" s="2" t="s">
        <v>7711</v>
      </c>
      <c r="B570" s="1">
        <v>46188</v>
      </c>
      <c r="C570" s="2" t="s">
        <v>5302</v>
      </c>
      <c r="D570" s="2" t="s">
        <v>5303</v>
      </c>
      <c r="E570" s="2" t="s">
        <v>7712</v>
      </c>
      <c r="F570" s="2" t="s">
        <v>10103</v>
      </c>
      <c r="G570">
        <v>55000</v>
      </c>
      <c r="H570" s="2" t="s">
        <v>54</v>
      </c>
      <c r="I570" s="2" t="s">
        <v>53</v>
      </c>
      <c r="J570" s="2" t="s">
        <v>5305</v>
      </c>
      <c r="K570" s="2" t="s">
        <v>10103</v>
      </c>
    </row>
    <row r="571" spans="1:11" x14ac:dyDescent="0.25">
      <c r="A571" s="2" t="s">
        <v>6551</v>
      </c>
      <c r="B571" s="1">
        <v>46188</v>
      </c>
      <c r="C571" s="2" t="s">
        <v>5302</v>
      </c>
      <c r="D571" s="2" t="s">
        <v>5303</v>
      </c>
      <c r="E571" s="2" t="s">
        <v>2489</v>
      </c>
      <c r="F571" s="2" t="s">
        <v>10154</v>
      </c>
      <c r="G571">
        <v>139000</v>
      </c>
      <c r="H571" s="2" t="s">
        <v>54</v>
      </c>
      <c r="I571" s="2" t="s">
        <v>53</v>
      </c>
      <c r="J571" s="2" t="s">
        <v>5305</v>
      </c>
      <c r="K571" s="2" t="s">
        <v>10155</v>
      </c>
    </row>
    <row r="572" spans="1:11" x14ac:dyDescent="0.25">
      <c r="A572" s="2" t="s">
        <v>6829</v>
      </c>
      <c r="B572" s="1">
        <v>46188</v>
      </c>
      <c r="C572" s="2" t="s">
        <v>5302</v>
      </c>
      <c r="D572" s="2" t="s">
        <v>5303</v>
      </c>
      <c r="E572" s="2" t="s">
        <v>3297</v>
      </c>
      <c r="F572" s="2" t="s">
        <v>5724</v>
      </c>
      <c r="G572">
        <v>114000</v>
      </c>
      <c r="H572" s="2" t="s">
        <v>54</v>
      </c>
      <c r="I572" s="2" t="s">
        <v>53</v>
      </c>
      <c r="J572" s="2" t="s">
        <v>5305</v>
      </c>
      <c r="K572" s="2" t="s">
        <v>10153</v>
      </c>
    </row>
    <row r="573" spans="1:11" x14ac:dyDescent="0.25">
      <c r="A573" s="2" t="s">
        <v>6353</v>
      </c>
      <c r="B573" s="1">
        <v>46188</v>
      </c>
      <c r="C573" s="2" t="s">
        <v>5302</v>
      </c>
      <c r="D573" s="2" t="s">
        <v>5303</v>
      </c>
      <c r="E573" s="2" t="s">
        <v>1888</v>
      </c>
      <c r="F573" s="2" t="s">
        <v>5398</v>
      </c>
      <c r="G573">
        <v>116000</v>
      </c>
      <c r="H573" s="2" t="s">
        <v>54</v>
      </c>
      <c r="I573" s="2" t="s">
        <v>53</v>
      </c>
      <c r="J573" s="2" t="s">
        <v>5305</v>
      </c>
      <c r="K573" s="2" t="s">
        <v>10156</v>
      </c>
    </row>
    <row r="574" spans="1:11" x14ac:dyDescent="0.25">
      <c r="A574" s="2" t="s">
        <v>7732</v>
      </c>
      <c r="B574" s="1">
        <v>46188</v>
      </c>
      <c r="C574" s="2" t="s">
        <v>5302</v>
      </c>
      <c r="D574" s="2" t="s">
        <v>5303</v>
      </c>
      <c r="E574" s="2" t="s">
        <v>7733</v>
      </c>
      <c r="F574" s="2" t="s">
        <v>10243</v>
      </c>
      <c r="G574">
        <v>117000</v>
      </c>
      <c r="H574" s="2" t="s">
        <v>54</v>
      </c>
      <c r="I574" s="2" t="s">
        <v>53</v>
      </c>
      <c r="J574" s="2" t="s">
        <v>5305</v>
      </c>
      <c r="K574" s="2" t="s">
        <v>10244</v>
      </c>
    </row>
    <row r="575" spans="1:11" x14ac:dyDescent="0.25">
      <c r="A575" s="2" t="s">
        <v>7082</v>
      </c>
      <c r="B575" s="1">
        <v>46188</v>
      </c>
      <c r="C575" s="2" t="s">
        <v>5302</v>
      </c>
      <c r="D575" s="2" t="s">
        <v>5303</v>
      </c>
      <c r="E575" s="2" t="s">
        <v>3992</v>
      </c>
      <c r="F575" s="2" t="s">
        <v>10146</v>
      </c>
      <c r="G575">
        <v>193440</v>
      </c>
      <c r="H575" s="2" t="s">
        <v>54</v>
      </c>
      <c r="I575" s="2" t="s">
        <v>53</v>
      </c>
      <c r="J575" s="2" t="s">
        <v>5305</v>
      </c>
      <c r="K575" s="2" t="s">
        <v>10147</v>
      </c>
    </row>
    <row r="576" spans="1:11" x14ac:dyDescent="0.25">
      <c r="A576" s="2" t="s">
        <v>7251</v>
      </c>
      <c r="B576" s="1">
        <v>46188</v>
      </c>
      <c r="C576" s="2" t="s">
        <v>5302</v>
      </c>
      <c r="D576" s="2" t="s">
        <v>5303</v>
      </c>
      <c r="E576" s="2" t="s">
        <v>4450</v>
      </c>
      <c r="F576" s="2" t="s">
        <v>10148</v>
      </c>
      <c r="G576">
        <v>114000</v>
      </c>
      <c r="H576" s="2" t="s">
        <v>54</v>
      </c>
      <c r="I576" s="2" t="s">
        <v>53</v>
      </c>
      <c r="J576" s="2" t="s">
        <v>5305</v>
      </c>
      <c r="K576" s="2" t="s">
        <v>10149</v>
      </c>
    </row>
    <row r="577" spans="1:11" x14ac:dyDescent="0.25">
      <c r="A577" s="2" t="s">
        <v>7015</v>
      </c>
      <c r="B577" s="1">
        <v>46188</v>
      </c>
      <c r="C577" s="2" t="s">
        <v>5302</v>
      </c>
      <c r="D577" s="2" t="s">
        <v>5303</v>
      </c>
      <c r="E577" s="2" t="s">
        <v>3808</v>
      </c>
      <c r="F577" s="2" t="s">
        <v>10144</v>
      </c>
      <c r="G577">
        <v>129000</v>
      </c>
      <c r="H577" s="2" t="s">
        <v>54</v>
      </c>
      <c r="I577" s="2" t="s">
        <v>53</v>
      </c>
      <c r="J577" s="2" t="s">
        <v>5305</v>
      </c>
      <c r="K577" s="2" t="s">
        <v>10145</v>
      </c>
    </row>
    <row r="578" spans="1:11" x14ac:dyDescent="0.25">
      <c r="A578" s="2" t="s">
        <v>7278</v>
      </c>
      <c r="B578" s="1">
        <v>46188</v>
      </c>
      <c r="C578" s="2" t="s">
        <v>5302</v>
      </c>
      <c r="D578" s="2" t="s">
        <v>5303</v>
      </c>
      <c r="E578" s="2" t="s">
        <v>4523</v>
      </c>
      <c r="F578" s="2" t="s">
        <v>10142</v>
      </c>
      <c r="G578">
        <v>184000</v>
      </c>
      <c r="H578" s="2" t="s">
        <v>54</v>
      </c>
      <c r="I578" s="2" t="s">
        <v>53</v>
      </c>
      <c r="J578" s="2" t="s">
        <v>5305</v>
      </c>
      <c r="K578" s="2" t="s">
        <v>10143</v>
      </c>
    </row>
    <row r="579" spans="1:11" x14ac:dyDescent="0.25">
      <c r="A579" s="2" t="s">
        <v>6824</v>
      </c>
      <c r="B579" s="1">
        <v>46188</v>
      </c>
      <c r="C579" s="2" t="s">
        <v>5302</v>
      </c>
      <c r="D579" s="2" t="s">
        <v>5303</v>
      </c>
      <c r="E579" s="2" t="s">
        <v>3285</v>
      </c>
      <c r="F579" s="2" t="s">
        <v>10227</v>
      </c>
      <c r="G579">
        <v>111000</v>
      </c>
      <c r="H579" s="2" t="s">
        <v>54</v>
      </c>
      <c r="I579" s="2" t="s">
        <v>53</v>
      </c>
      <c r="J579" s="2" t="s">
        <v>5305</v>
      </c>
      <c r="K579" s="2" t="s">
        <v>5347</v>
      </c>
    </row>
    <row r="580" spans="1:11" x14ac:dyDescent="0.25">
      <c r="A580" s="2" t="s">
        <v>6107</v>
      </c>
      <c r="B580" s="1">
        <v>46188</v>
      </c>
      <c r="C580" s="2" t="s">
        <v>5302</v>
      </c>
      <c r="D580" s="2" t="s">
        <v>5303</v>
      </c>
      <c r="E580" s="2" t="s">
        <v>1054</v>
      </c>
      <c r="F580" s="2" t="s">
        <v>10214</v>
      </c>
      <c r="G580">
        <v>179000</v>
      </c>
      <c r="H580" s="2" t="s">
        <v>54</v>
      </c>
      <c r="I580" s="2" t="s">
        <v>53</v>
      </c>
      <c r="J580" s="2" t="s">
        <v>5305</v>
      </c>
      <c r="K580" s="2" t="s">
        <v>10230</v>
      </c>
    </row>
    <row r="581" spans="1:11" x14ac:dyDescent="0.25">
      <c r="A581" s="2" t="s">
        <v>7575</v>
      </c>
      <c r="B581" s="1">
        <v>46188</v>
      </c>
      <c r="C581" s="2" t="s">
        <v>5302</v>
      </c>
      <c r="D581" s="2" t="s">
        <v>5303</v>
      </c>
      <c r="E581" s="2" t="s">
        <v>5287</v>
      </c>
      <c r="F581" s="2" t="s">
        <v>5420</v>
      </c>
      <c r="G581">
        <v>117000</v>
      </c>
      <c r="H581" s="2" t="s">
        <v>54</v>
      </c>
      <c r="I581" s="2" t="s">
        <v>53</v>
      </c>
      <c r="J581" s="2" t="s">
        <v>5305</v>
      </c>
      <c r="K581" s="2" t="s">
        <v>5421</v>
      </c>
    </row>
    <row r="582" spans="1:11" x14ac:dyDescent="0.25">
      <c r="A582" s="2" t="s">
        <v>7336</v>
      </c>
      <c r="B582" s="1">
        <v>46188</v>
      </c>
      <c r="C582" s="2" t="s">
        <v>5302</v>
      </c>
      <c r="D582" s="2" t="s">
        <v>5303</v>
      </c>
      <c r="E582" s="2" t="s">
        <v>4675</v>
      </c>
      <c r="F582" s="2" t="s">
        <v>10228</v>
      </c>
      <c r="G582">
        <v>186000</v>
      </c>
      <c r="H582" s="2" t="s">
        <v>54</v>
      </c>
      <c r="I582" s="2" t="s">
        <v>53</v>
      </c>
      <c r="J582" s="2" t="s">
        <v>5305</v>
      </c>
      <c r="K582" s="2" t="s">
        <v>10229</v>
      </c>
    </row>
    <row r="583" spans="1:11" x14ac:dyDescent="0.25">
      <c r="A583" s="2" t="s">
        <v>6402</v>
      </c>
      <c r="B583" s="1">
        <v>46188</v>
      </c>
      <c r="C583" s="2" t="s">
        <v>5302</v>
      </c>
      <c r="D583" s="2" t="s">
        <v>5303</v>
      </c>
      <c r="E583" s="2" t="s">
        <v>2038</v>
      </c>
      <c r="F583" s="2" t="s">
        <v>10231</v>
      </c>
      <c r="G583">
        <v>218000</v>
      </c>
      <c r="H583" s="2" t="s">
        <v>54</v>
      </c>
      <c r="I583" s="2" t="s">
        <v>53</v>
      </c>
      <c r="J583" s="2" t="s">
        <v>5305</v>
      </c>
      <c r="K583" s="2" t="s">
        <v>10231</v>
      </c>
    </row>
    <row r="584" spans="1:11" x14ac:dyDescent="0.25">
      <c r="A584" s="2" t="s">
        <v>6872</v>
      </c>
      <c r="B584" s="1">
        <v>46188</v>
      </c>
      <c r="C584" s="2" t="s">
        <v>5302</v>
      </c>
      <c r="D584" s="2" t="s">
        <v>5303</v>
      </c>
      <c r="E584" s="2" t="s">
        <v>3415</v>
      </c>
      <c r="F584" s="2" t="s">
        <v>10174</v>
      </c>
      <c r="G584">
        <v>131000</v>
      </c>
      <c r="H584" s="2" t="s">
        <v>54</v>
      </c>
      <c r="I584" s="2" t="s">
        <v>53</v>
      </c>
      <c r="J584" s="2" t="s">
        <v>5305</v>
      </c>
      <c r="K584" s="2" t="s">
        <v>5590</v>
      </c>
    </row>
    <row r="585" spans="1:11" x14ac:dyDescent="0.25">
      <c r="A585" s="2" t="s">
        <v>7281</v>
      </c>
      <c r="B585" s="1">
        <v>46188</v>
      </c>
      <c r="C585" s="2" t="s">
        <v>5302</v>
      </c>
      <c r="D585" s="2" t="s">
        <v>5303</v>
      </c>
      <c r="E585" s="2" t="s">
        <v>4532</v>
      </c>
      <c r="F585" s="2" t="s">
        <v>10220</v>
      </c>
      <c r="G585">
        <v>130000</v>
      </c>
      <c r="H585" s="2" t="s">
        <v>54</v>
      </c>
      <c r="I585" s="2" t="s">
        <v>53</v>
      </c>
      <c r="J585" s="2" t="s">
        <v>5305</v>
      </c>
      <c r="K585" s="2" t="s">
        <v>10221</v>
      </c>
    </row>
    <row r="586" spans="1:11" x14ac:dyDescent="0.25">
      <c r="A586" s="2" t="s">
        <v>7076</v>
      </c>
      <c r="B586" s="1">
        <v>46188</v>
      </c>
      <c r="C586" s="2" t="s">
        <v>5302</v>
      </c>
      <c r="D586" s="2" t="s">
        <v>5303</v>
      </c>
      <c r="E586" s="2" t="s">
        <v>3976</v>
      </c>
      <c r="F586" s="2" t="s">
        <v>5321</v>
      </c>
      <c r="G586">
        <v>158000</v>
      </c>
      <c r="H586" s="2" t="s">
        <v>54</v>
      </c>
      <c r="I586" s="2" t="s">
        <v>53</v>
      </c>
      <c r="J586" s="2" t="s">
        <v>5305</v>
      </c>
      <c r="K586" s="2" t="s">
        <v>5322</v>
      </c>
    </row>
    <row r="587" spans="1:11" x14ac:dyDescent="0.25">
      <c r="A587" s="2" t="s">
        <v>7476</v>
      </c>
      <c r="B587" s="1">
        <v>46188</v>
      </c>
      <c r="C587" s="2" t="s">
        <v>5302</v>
      </c>
      <c r="D587" s="2" t="s">
        <v>5303</v>
      </c>
      <c r="E587" s="2" t="s">
        <v>5035</v>
      </c>
      <c r="F587" s="2" t="s">
        <v>10146</v>
      </c>
      <c r="G587">
        <v>147000</v>
      </c>
      <c r="H587" s="2" t="s">
        <v>54</v>
      </c>
      <c r="I587" s="2" t="s">
        <v>53</v>
      </c>
      <c r="J587" s="2" t="s">
        <v>5305</v>
      </c>
      <c r="K587" s="2" t="s">
        <v>10222</v>
      </c>
    </row>
    <row r="588" spans="1:11" x14ac:dyDescent="0.25">
      <c r="A588" s="2" t="s">
        <v>7290</v>
      </c>
      <c r="B588" s="1">
        <v>46188</v>
      </c>
      <c r="C588" s="2" t="s">
        <v>5302</v>
      </c>
      <c r="D588" s="2" t="s">
        <v>5303</v>
      </c>
      <c r="E588" s="2" t="s">
        <v>4558</v>
      </c>
      <c r="F588" s="2" t="s">
        <v>10260</v>
      </c>
      <c r="G588">
        <v>85000</v>
      </c>
      <c r="H588" s="2" t="s">
        <v>54</v>
      </c>
      <c r="I588" s="2" t="s">
        <v>53</v>
      </c>
      <c r="J588" s="2" t="s">
        <v>5305</v>
      </c>
      <c r="K588" s="2" t="s">
        <v>10261</v>
      </c>
    </row>
    <row r="589" spans="1:11" x14ac:dyDescent="0.25">
      <c r="A589" s="2" t="s">
        <v>6933</v>
      </c>
      <c r="B589" s="1">
        <v>46188</v>
      </c>
      <c r="C589" s="2" t="s">
        <v>5302</v>
      </c>
      <c r="D589" s="2" t="s">
        <v>5303</v>
      </c>
      <c r="E589" s="2" t="s">
        <v>3587</v>
      </c>
      <c r="F589" s="2" t="s">
        <v>10181</v>
      </c>
      <c r="G589">
        <v>144000</v>
      </c>
      <c r="H589" s="2" t="s">
        <v>54</v>
      </c>
      <c r="I589" s="2" t="s">
        <v>53</v>
      </c>
      <c r="J589" s="2" t="s">
        <v>5305</v>
      </c>
      <c r="K589" s="2" t="s">
        <v>10182</v>
      </c>
    </row>
    <row r="590" spans="1:11" x14ac:dyDescent="0.25">
      <c r="A590" s="2" t="s">
        <v>7442</v>
      </c>
      <c r="B590" s="1">
        <v>46188</v>
      </c>
      <c r="C590" s="2" t="s">
        <v>5302</v>
      </c>
      <c r="D590" s="2" t="s">
        <v>5303</v>
      </c>
      <c r="E590" s="2" t="s">
        <v>4952</v>
      </c>
      <c r="F590" s="2" t="s">
        <v>10212</v>
      </c>
      <c r="G590">
        <v>125000</v>
      </c>
      <c r="H590" s="2" t="s">
        <v>54</v>
      </c>
      <c r="I590" s="2" t="s">
        <v>53</v>
      </c>
      <c r="J590" s="2" t="s">
        <v>5305</v>
      </c>
      <c r="K590" s="2" t="s">
        <v>10213</v>
      </c>
    </row>
    <row r="591" spans="1:11" x14ac:dyDescent="0.25">
      <c r="A591" s="2" t="s">
        <v>7292</v>
      </c>
      <c r="B591" s="1">
        <v>46188</v>
      </c>
      <c r="C591" s="2" t="s">
        <v>5302</v>
      </c>
      <c r="D591" s="2" t="s">
        <v>5303</v>
      </c>
      <c r="E591" s="2" t="s">
        <v>4562</v>
      </c>
      <c r="F591" s="2" t="s">
        <v>10218</v>
      </c>
      <c r="G591">
        <v>112000</v>
      </c>
      <c r="H591" s="2" t="s">
        <v>54</v>
      </c>
      <c r="I591" s="2" t="s">
        <v>53</v>
      </c>
      <c r="J591" s="2" t="s">
        <v>5305</v>
      </c>
      <c r="K591" s="2" t="s">
        <v>10219</v>
      </c>
    </row>
    <row r="592" spans="1:11" x14ac:dyDescent="0.25">
      <c r="A592" s="2" t="s">
        <v>7000</v>
      </c>
      <c r="B592" s="1">
        <v>46188</v>
      </c>
      <c r="C592" s="2" t="s">
        <v>5302</v>
      </c>
      <c r="D592" s="2" t="s">
        <v>5303</v>
      </c>
      <c r="E592" s="2" t="s">
        <v>3764</v>
      </c>
      <c r="F592" s="2" t="s">
        <v>5780</v>
      </c>
      <c r="G592">
        <v>191000</v>
      </c>
      <c r="H592" s="2" t="s">
        <v>54</v>
      </c>
      <c r="I592" s="2" t="s">
        <v>53</v>
      </c>
      <c r="J592" s="2" t="s">
        <v>5305</v>
      </c>
      <c r="K592" s="2" t="s">
        <v>10211</v>
      </c>
    </row>
    <row r="593" spans="1:11" x14ac:dyDescent="0.25">
      <c r="A593" s="2" t="s">
        <v>7671</v>
      </c>
      <c r="B593" s="1">
        <v>46188</v>
      </c>
      <c r="C593" s="2" t="s">
        <v>5302</v>
      </c>
      <c r="D593" s="2" t="s">
        <v>5303</v>
      </c>
      <c r="E593" s="2" t="s">
        <v>7672</v>
      </c>
      <c r="F593" s="2" t="s">
        <v>10252</v>
      </c>
      <c r="G593">
        <v>116000</v>
      </c>
      <c r="H593" s="2" t="s">
        <v>54</v>
      </c>
      <c r="I593" s="2" t="s">
        <v>53</v>
      </c>
      <c r="J593" s="2" t="s">
        <v>5305</v>
      </c>
      <c r="K593" s="2" t="s">
        <v>10253</v>
      </c>
    </row>
    <row r="594" spans="1:11" x14ac:dyDescent="0.25">
      <c r="A594" s="2" t="s">
        <v>7509</v>
      </c>
      <c r="B594" s="1">
        <v>46188</v>
      </c>
      <c r="C594" s="2" t="s">
        <v>5302</v>
      </c>
      <c r="D594" s="2" t="s">
        <v>5303</v>
      </c>
      <c r="E594" s="2" t="s">
        <v>5118</v>
      </c>
      <c r="F594" s="2" t="s">
        <v>10254</v>
      </c>
      <c r="G594">
        <v>83500</v>
      </c>
      <c r="H594" s="2" t="s">
        <v>54</v>
      </c>
      <c r="I594" s="2" t="s">
        <v>53</v>
      </c>
      <c r="J594" s="2" t="s">
        <v>5305</v>
      </c>
      <c r="K594" s="2" t="s">
        <v>10255</v>
      </c>
    </row>
    <row r="595" spans="1:11" x14ac:dyDescent="0.25">
      <c r="A595" s="2" t="s">
        <v>7342</v>
      </c>
      <c r="B595" s="1">
        <v>46188</v>
      </c>
      <c r="C595" s="2" t="s">
        <v>5302</v>
      </c>
      <c r="D595" s="2" t="s">
        <v>5303</v>
      </c>
      <c r="E595" s="2" t="s">
        <v>4691</v>
      </c>
      <c r="F595" s="2" t="s">
        <v>10214</v>
      </c>
      <c r="G595">
        <v>186000</v>
      </c>
      <c r="H595" s="2" t="s">
        <v>54</v>
      </c>
      <c r="I595" s="2" t="s">
        <v>53</v>
      </c>
      <c r="J595" s="2" t="s">
        <v>5305</v>
      </c>
      <c r="K595" s="2" t="s">
        <v>10215</v>
      </c>
    </row>
    <row r="596" spans="1:11" x14ac:dyDescent="0.25">
      <c r="A596" s="2" t="s">
        <v>7475</v>
      </c>
      <c r="B596" s="1">
        <v>46188</v>
      </c>
      <c r="C596" s="2" t="s">
        <v>5302</v>
      </c>
      <c r="D596" s="2" t="s">
        <v>5303</v>
      </c>
      <c r="E596" s="2" t="s">
        <v>5033</v>
      </c>
      <c r="F596" s="2" t="s">
        <v>5571</v>
      </c>
      <c r="G596">
        <v>155000</v>
      </c>
      <c r="H596" s="2" t="s">
        <v>54</v>
      </c>
      <c r="I596" s="2" t="s">
        <v>53</v>
      </c>
      <c r="J596" s="2" t="s">
        <v>5305</v>
      </c>
      <c r="K596" s="2" t="s">
        <v>5572</v>
      </c>
    </row>
    <row r="597" spans="1:11" x14ac:dyDescent="0.25">
      <c r="A597" s="2" t="s">
        <v>8027</v>
      </c>
      <c r="B597" s="1">
        <v>46188</v>
      </c>
      <c r="C597" s="2" t="s">
        <v>5302</v>
      </c>
      <c r="D597" s="2" t="s">
        <v>5303</v>
      </c>
      <c r="E597" s="2" t="s">
        <v>8028</v>
      </c>
      <c r="F597" s="2" t="s">
        <v>10256</v>
      </c>
      <c r="G597">
        <v>72000</v>
      </c>
      <c r="H597" s="2" t="s">
        <v>54</v>
      </c>
      <c r="I597" s="2" t="s">
        <v>53</v>
      </c>
      <c r="J597" s="2" t="s">
        <v>5305</v>
      </c>
      <c r="K597" s="2" t="s">
        <v>10042</v>
      </c>
    </row>
    <row r="598" spans="1:11" x14ac:dyDescent="0.25">
      <c r="A598" s="2" t="s">
        <v>6806</v>
      </c>
      <c r="B598" s="1">
        <v>46188</v>
      </c>
      <c r="C598" s="2" t="s">
        <v>5302</v>
      </c>
      <c r="D598" s="2" t="s">
        <v>5303</v>
      </c>
      <c r="E598" s="2" t="s">
        <v>3234</v>
      </c>
      <c r="F598" s="2" t="s">
        <v>10157</v>
      </c>
      <c r="G598">
        <v>180000</v>
      </c>
      <c r="H598" s="2" t="s">
        <v>54</v>
      </c>
      <c r="I598" s="2" t="s">
        <v>53</v>
      </c>
      <c r="J598" s="2" t="s">
        <v>5305</v>
      </c>
      <c r="K598" s="2" t="s">
        <v>10158</v>
      </c>
    </row>
    <row r="599" spans="1:11" x14ac:dyDescent="0.25">
      <c r="A599" s="2" t="s">
        <v>7801</v>
      </c>
      <c r="B599" s="1">
        <v>46188</v>
      </c>
      <c r="C599" s="2" t="s">
        <v>5302</v>
      </c>
      <c r="D599" s="2" t="s">
        <v>5303</v>
      </c>
      <c r="E599" s="2" t="s">
        <v>7802</v>
      </c>
      <c r="F599" s="2" t="s">
        <v>10245</v>
      </c>
      <c r="G599">
        <v>152000</v>
      </c>
      <c r="H599" s="2" t="s">
        <v>54</v>
      </c>
      <c r="I599" s="2" t="s">
        <v>53</v>
      </c>
      <c r="J599" s="2" t="s">
        <v>5305</v>
      </c>
      <c r="K599" s="2" t="s">
        <v>10246</v>
      </c>
    </row>
    <row r="600" spans="1:11" x14ac:dyDescent="0.25">
      <c r="A600" s="2" t="s">
        <v>8435</v>
      </c>
      <c r="B600" s="1">
        <v>46188</v>
      </c>
      <c r="C600" s="2" t="s">
        <v>5302</v>
      </c>
      <c r="D600" s="2" t="s">
        <v>5303</v>
      </c>
      <c r="E600" s="2" t="s">
        <v>8436</v>
      </c>
      <c r="F600" s="2" t="s">
        <v>10085</v>
      </c>
      <c r="G600">
        <v>60000</v>
      </c>
      <c r="H600" s="2" t="s">
        <v>54</v>
      </c>
      <c r="I600" s="2" t="s">
        <v>53</v>
      </c>
      <c r="J600" s="2" t="s">
        <v>5305</v>
      </c>
      <c r="K600" s="2" t="s">
        <v>10249</v>
      </c>
    </row>
    <row r="601" spans="1:11" x14ac:dyDescent="0.25">
      <c r="A601" s="2" t="s">
        <v>8398</v>
      </c>
      <c r="B601" s="1">
        <v>46188</v>
      </c>
      <c r="C601" s="2" t="s">
        <v>5302</v>
      </c>
      <c r="D601" s="2" t="s">
        <v>5303</v>
      </c>
      <c r="E601" s="2" t="s">
        <v>8403</v>
      </c>
      <c r="F601" s="2" t="s">
        <v>10285</v>
      </c>
      <c r="G601">
        <v>129000</v>
      </c>
      <c r="H601" s="2" t="s">
        <v>54</v>
      </c>
      <c r="I601" s="2" t="s">
        <v>53</v>
      </c>
      <c r="J601" s="2" t="s">
        <v>5305</v>
      </c>
      <c r="K601" s="2" t="s">
        <v>10286</v>
      </c>
    </row>
    <row r="602" spans="1:11" x14ac:dyDescent="0.25">
      <c r="A602" s="2" t="s">
        <v>7116</v>
      </c>
      <c r="B602" s="1">
        <v>46188</v>
      </c>
      <c r="C602" s="2" t="s">
        <v>5302</v>
      </c>
      <c r="D602" s="2" t="s">
        <v>5303</v>
      </c>
      <c r="E602" s="2" t="s">
        <v>1629</v>
      </c>
      <c r="F602" s="2" t="s">
        <v>10135</v>
      </c>
      <c r="G602">
        <v>134000</v>
      </c>
      <c r="H602" s="2" t="s">
        <v>54</v>
      </c>
      <c r="I602" s="2" t="s">
        <v>53</v>
      </c>
      <c r="J602" s="2" t="s">
        <v>5305</v>
      </c>
      <c r="K602" s="2" t="s">
        <v>10136</v>
      </c>
    </row>
    <row r="603" spans="1:11" x14ac:dyDescent="0.25">
      <c r="A603" s="2" t="s">
        <v>8218</v>
      </c>
      <c r="B603" s="1">
        <v>46188</v>
      </c>
      <c r="C603" s="2" t="s">
        <v>5302</v>
      </c>
      <c r="D603" s="2" t="s">
        <v>5303</v>
      </c>
      <c r="E603" s="2" t="s">
        <v>8219</v>
      </c>
      <c r="F603" s="2" t="s">
        <v>10235</v>
      </c>
      <c r="G603">
        <v>95000</v>
      </c>
      <c r="H603" s="2" t="s">
        <v>54</v>
      </c>
      <c r="I603" s="2" t="s">
        <v>53</v>
      </c>
      <c r="J603" s="2" t="s">
        <v>5305</v>
      </c>
      <c r="K603" s="2" t="s">
        <v>10235</v>
      </c>
    </row>
    <row r="604" spans="1:11" x14ac:dyDescent="0.25">
      <c r="A604" s="2" t="s">
        <v>6910</v>
      </c>
      <c r="B604" s="1">
        <v>46188</v>
      </c>
      <c r="C604" s="2" t="s">
        <v>5302</v>
      </c>
      <c r="D604" s="2" t="s">
        <v>5303</v>
      </c>
      <c r="E604" s="2" t="s">
        <v>3521</v>
      </c>
      <c r="F604" s="2" t="s">
        <v>10137</v>
      </c>
      <c r="G604">
        <v>205000</v>
      </c>
      <c r="H604" s="2" t="s">
        <v>54</v>
      </c>
      <c r="I604" s="2" t="s">
        <v>53</v>
      </c>
      <c r="J604" s="2" t="s">
        <v>5305</v>
      </c>
      <c r="K604" s="2" t="s">
        <v>10138</v>
      </c>
    </row>
    <row r="605" spans="1:11" x14ac:dyDescent="0.25">
      <c r="A605" s="2" t="s">
        <v>8017</v>
      </c>
      <c r="B605" s="1">
        <v>46188</v>
      </c>
      <c r="C605" s="2" t="s">
        <v>5302</v>
      </c>
      <c r="D605" s="2" t="s">
        <v>5303</v>
      </c>
      <c r="E605" s="2" t="s">
        <v>8018</v>
      </c>
      <c r="F605" s="2" t="s">
        <v>5396</v>
      </c>
      <c r="G605">
        <v>90000</v>
      </c>
      <c r="H605" s="2" t="s">
        <v>54</v>
      </c>
      <c r="I605" s="2" t="s">
        <v>53</v>
      </c>
      <c r="J605" s="2" t="s">
        <v>5305</v>
      </c>
      <c r="K605" s="2" t="s">
        <v>5627</v>
      </c>
    </row>
    <row r="606" spans="1:11" x14ac:dyDescent="0.25">
      <c r="A606" s="2" t="s">
        <v>7035</v>
      </c>
      <c r="B606" s="1">
        <v>46188</v>
      </c>
      <c r="C606" s="2" t="s">
        <v>5302</v>
      </c>
      <c r="D606" s="2" t="s">
        <v>5303</v>
      </c>
      <c r="E606" s="2" t="s">
        <v>3866</v>
      </c>
      <c r="F606" s="2" t="s">
        <v>9968</v>
      </c>
      <c r="G606">
        <v>131000</v>
      </c>
      <c r="H606" s="2" t="s">
        <v>54</v>
      </c>
      <c r="I606" s="2" t="s">
        <v>53</v>
      </c>
      <c r="J606" s="2" t="s">
        <v>5305</v>
      </c>
      <c r="K606" s="2" t="s">
        <v>10134</v>
      </c>
    </row>
    <row r="607" spans="1:11" x14ac:dyDescent="0.25">
      <c r="A607" s="2" t="s">
        <v>6922</v>
      </c>
      <c r="B607" s="1">
        <v>46188</v>
      </c>
      <c r="C607" s="2" t="s">
        <v>5302</v>
      </c>
      <c r="D607" s="2" t="s">
        <v>5303</v>
      </c>
      <c r="E607" s="2" t="s">
        <v>3552</v>
      </c>
      <c r="F607" s="2" t="s">
        <v>9785</v>
      </c>
      <c r="G607">
        <v>206000</v>
      </c>
      <c r="H607" s="2" t="s">
        <v>54</v>
      </c>
      <c r="I607" s="2" t="s">
        <v>53</v>
      </c>
      <c r="J607" s="2" t="s">
        <v>5305</v>
      </c>
      <c r="K607" s="2" t="s">
        <v>10171</v>
      </c>
    </row>
    <row r="608" spans="1:11" x14ac:dyDescent="0.25">
      <c r="A608" s="2" t="s">
        <v>8547</v>
      </c>
      <c r="B608" s="1">
        <v>46188</v>
      </c>
      <c r="C608" s="2" t="s">
        <v>5302</v>
      </c>
      <c r="D608" s="2" t="s">
        <v>5303</v>
      </c>
      <c r="E608" s="2" t="s">
        <v>7594</v>
      </c>
      <c r="F608" s="2" t="s">
        <v>10287</v>
      </c>
      <c r="G608">
        <v>63000</v>
      </c>
      <c r="H608" s="2" t="s">
        <v>54</v>
      </c>
      <c r="I608" s="2" t="s">
        <v>53</v>
      </c>
      <c r="J608" s="2" t="s">
        <v>5305</v>
      </c>
      <c r="K608" s="2" t="s">
        <v>10288</v>
      </c>
    </row>
    <row r="609" spans="1:11" x14ac:dyDescent="0.25">
      <c r="A609" s="2" t="s">
        <v>6571</v>
      </c>
      <c r="B609" s="1">
        <v>46188</v>
      </c>
      <c r="C609" s="2" t="s">
        <v>5302</v>
      </c>
      <c r="D609" s="2" t="s">
        <v>5303</v>
      </c>
      <c r="E609" s="2" t="s">
        <v>2550</v>
      </c>
      <c r="F609" s="2" t="s">
        <v>5720</v>
      </c>
      <c r="G609">
        <v>171000</v>
      </c>
      <c r="H609" s="2" t="s">
        <v>54</v>
      </c>
      <c r="I609" s="2" t="s">
        <v>53</v>
      </c>
      <c r="J609" s="2" t="s">
        <v>5305</v>
      </c>
      <c r="K609" s="2" t="s">
        <v>5720</v>
      </c>
    </row>
    <row r="610" spans="1:11" x14ac:dyDescent="0.25">
      <c r="A610" s="2" t="s">
        <v>8237</v>
      </c>
      <c r="B610" s="1">
        <v>46188</v>
      </c>
      <c r="C610" s="2" t="s">
        <v>5302</v>
      </c>
      <c r="D610" s="2" t="s">
        <v>5303</v>
      </c>
      <c r="E610" s="2" t="s">
        <v>8240</v>
      </c>
      <c r="F610" s="2" t="s">
        <v>5667</v>
      </c>
      <c r="G610">
        <v>129000</v>
      </c>
      <c r="H610" s="2" t="s">
        <v>54</v>
      </c>
      <c r="I610" s="2" t="s">
        <v>53</v>
      </c>
      <c r="J610" s="2" t="s">
        <v>5305</v>
      </c>
      <c r="K610" s="2" t="s">
        <v>5668</v>
      </c>
    </row>
    <row r="611" spans="1:11" x14ac:dyDescent="0.25">
      <c r="A611" s="2" t="s">
        <v>8581</v>
      </c>
      <c r="B611" s="1">
        <v>46188</v>
      </c>
      <c r="C611" s="2" t="s">
        <v>5302</v>
      </c>
      <c r="D611" s="2" t="s">
        <v>5303</v>
      </c>
      <c r="E611" s="2" t="s">
        <v>8582</v>
      </c>
      <c r="F611" s="2" t="s">
        <v>10274</v>
      </c>
      <c r="G611">
        <v>95000</v>
      </c>
      <c r="H611" s="2" t="s">
        <v>54</v>
      </c>
      <c r="I611" s="2" t="s">
        <v>53</v>
      </c>
      <c r="J611" s="2" t="s">
        <v>5305</v>
      </c>
      <c r="K611" s="2" t="s">
        <v>10275</v>
      </c>
    </row>
    <row r="612" spans="1:11" x14ac:dyDescent="0.25">
      <c r="A612" s="2" t="s">
        <v>8202</v>
      </c>
      <c r="B612" s="1">
        <v>46188</v>
      </c>
      <c r="C612" s="2" t="s">
        <v>5302</v>
      </c>
      <c r="D612" s="2" t="s">
        <v>5303</v>
      </c>
      <c r="E612" s="2" t="s">
        <v>8203</v>
      </c>
      <c r="F612" s="2" t="s">
        <v>10240</v>
      </c>
      <c r="G612">
        <v>85900</v>
      </c>
      <c r="H612" s="2" t="s">
        <v>54</v>
      </c>
      <c r="I612" s="2" t="s">
        <v>53</v>
      </c>
      <c r="J612" s="2" t="s">
        <v>5305</v>
      </c>
      <c r="K612" s="2" t="s">
        <v>10240</v>
      </c>
    </row>
    <row r="613" spans="1:11" x14ac:dyDescent="0.25">
      <c r="A613" s="2" t="s">
        <v>7614</v>
      </c>
      <c r="B613" s="1">
        <v>46188</v>
      </c>
      <c r="C613" s="2" t="s">
        <v>5302</v>
      </c>
      <c r="D613" s="2" t="s">
        <v>5303</v>
      </c>
      <c r="E613" s="2" t="s">
        <v>7617</v>
      </c>
      <c r="F613" s="2" t="s">
        <v>5446</v>
      </c>
      <c r="G613">
        <v>95000</v>
      </c>
      <c r="H613" s="2" t="s">
        <v>54</v>
      </c>
      <c r="I613" s="2" t="s">
        <v>53</v>
      </c>
      <c r="J613" s="2" t="s">
        <v>5305</v>
      </c>
      <c r="K613" s="2" t="s">
        <v>5446</v>
      </c>
    </row>
    <row r="614" spans="1:11" x14ac:dyDescent="0.25">
      <c r="A614" s="2" t="s">
        <v>7703</v>
      </c>
      <c r="B614" s="1">
        <v>46188</v>
      </c>
      <c r="C614" s="2" t="s">
        <v>5302</v>
      </c>
      <c r="D614" s="2" t="s">
        <v>5303</v>
      </c>
      <c r="E614" s="2" t="s">
        <v>7704</v>
      </c>
      <c r="F614" s="2" t="s">
        <v>10247</v>
      </c>
      <c r="G614">
        <v>92000</v>
      </c>
      <c r="H614" s="2" t="s">
        <v>54</v>
      </c>
      <c r="I614" s="2" t="s">
        <v>53</v>
      </c>
      <c r="J614" s="2" t="s">
        <v>5305</v>
      </c>
      <c r="K614" s="2" t="s">
        <v>10248</v>
      </c>
    </row>
    <row r="615" spans="1:11" x14ac:dyDescent="0.25">
      <c r="A615" s="2" t="s">
        <v>6359</v>
      </c>
      <c r="B615" s="1">
        <v>46188</v>
      </c>
      <c r="C615" s="2" t="s">
        <v>5302</v>
      </c>
      <c r="D615" s="2" t="s">
        <v>5303</v>
      </c>
      <c r="E615" s="2" t="s">
        <v>1906</v>
      </c>
      <c r="F615" s="2" t="s">
        <v>9804</v>
      </c>
      <c r="G615">
        <v>222000</v>
      </c>
      <c r="H615" s="2" t="s">
        <v>54</v>
      </c>
      <c r="I615" s="2" t="s">
        <v>53</v>
      </c>
      <c r="J615" s="2" t="s">
        <v>5305</v>
      </c>
      <c r="K615" s="2" t="s">
        <v>9805</v>
      </c>
    </row>
    <row r="616" spans="1:11" x14ac:dyDescent="0.25">
      <c r="A616" s="2" t="s">
        <v>6747</v>
      </c>
      <c r="B616" s="1">
        <v>46188</v>
      </c>
      <c r="C616" s="2" t="s">
        <v>5302</v>
      </c>
      <c r="D616" s="2" t="s">
        <v>5303</v>
      </c>
      <c r="E616" s="2" t="s">
        <v>3060</v>
      </c>
      <c r="F616" s="2" t="s">
        <v>10172</v>
      </c>
      <c r="G616">
        <v>228000</v>
      </c>
      <c r="H616" s="2" t="s">
        <v>54</v>
      </c>
      <c r="I616" s="2" t="s">
        <v>53</v>
      </c>
      <c r="J616" s="2" t="s">
        <v>5305</v>
      </c>
      <c r="K616" s="2" t="s">
        <v>10173</v>
      </c>
    </row>
    <row r="617" spans="1:11" x14ac:dyDescent="0.25">
      <c r="A617" s="2" t="s">
        <v>8119</v>
      </c>
      <c r="B617" s="1">
        <v>46188</v>
      </c>
      <c r="C617" s="2" t="s">
        <v>5302</v>
      </c>
      <c r="D617" s="2" t="s">
        <v>5303</v>
      </c>
      <c r="E617" s="2" t="s">
        <v>8120</v>
      </c>
      <c r="F617" s="2" t="s">
        <v>10268</v>
      </c>
      <c r="G617">
        <v>94000</v>
      </c>
      <c r="H617" s="2" t="s">
        <v>54</v>
      </c>
      <c r="I617" s="2" t="s">
        <v>53</v>
      </c>
      <c r="J617" s="2" t="s">
        <v>5305</v>
      </c>
      <c r="K617" s="2" t="s">
        <v>10269</v>
      </c>
    </row>
    <row r="618" spans="1:11" x14ac:dyDescent="0.25">
      <c r="A618" s="2" t="s">
        <v>6290</v>
      </c>
      <c r="B618" s="1">
        <v>46188</v>
      </c>
      <c r="C618" s="2" t="s">
        <v>5302</v>
      </c>
      <c r="D618" s="2" t="s">
        <v>5303</v>
      </c>
      <c r="E618" s="2" t="s">
        <v>7592</v>
      </c>
      <c r="F618" s="2" t="s">
        <v>10130</v>
      </c>
      <c r="G618">
        <v>78000</v>
      </c>
      <c r="H618" s="2" t="s">
        <v>54</v>
      </c>
      <c r="I618" s="2" t="s">
        <v>53</v>
      </c>
      <c r="J618" s="2" t="s">
        <v>5305</v>
      </c>
      <c r="K618" s="2" t="s">
        <v>10131</v>
      </c>
    </row>
    <row r="619" spans="1:11" x14ac:dyDescent="0.25">
      <c r="A619" s="2" t="s">
        <v>8478</v>
      </c>
      <c r="B619" s="1">
        <v>46188</v>
      </c>
      <c r="C619" s="2" t="s">
        <v>5302</v>
      </c>
      <c r="D619" s="2" t="s">
        <v>5303</v>
      </c>
      <c r="E619" s="2" t="s">
        <v>8479</v>
      </c>
      <c r="F619" s="2" t="s">
        <v>10262</v>
      </c>
      <c r="G619">
        <v>124000</v>
      </c>
      <c r="H619" s="2" t="s">
        <v>54</v>
      </c>
      <c r="I619" s="2" t="s">
        <v>53</v>
      </c>
      <c r="J619" s="2" t="s">
        <v>5305</v>
      </c>
      <c r="K619" s="2" t="s">
        <v>10263</v>
      </c>
    </row>
    <row r="620" spans="1:11" x14ac:dyDescent="0.25">
      <c r="A620" s="2" t="s">
        <v>6770</v>
      </c>
      <c r="B620" s="1">
        <v>46188</v>
      </c>
      <c r="C620" s="2" t="s">
        <v>5302</v>
      </c>
      <c r="D620" s="2" t="s">
        <v>5303</v>
      </c>
      <c r="E620" s="2" t="s">
        <v>3126</v>
      </c>
      <c r="F620" s="2" t="s">
        <v>10132</v>
      </c>
      <c r="G620">
        <v>145000</v>
      </c>
      <c r="H620" s="2" t="s">
        <v>54</v>
      </c>
      <c r="I620" s="2" t="s">
        <v>53</v>
      </c>
      <c r="J620" s="2" t="s">
        <v>5305</v>
      </c>
      <c r="K620" s="2" t="s">
        <v>10133</v>
      </c>
    </row>
    <row r="621" spans="1:11" x14ac:dyDescent="0.25">
      <c r="A621" s="2" t="s">
        <v>8366</v>
      </c>
      <c r="B621" s="1">
        <v>46188</v>
      </c>
      <c r="C621" s="2" t="s">
        <v>5302</v>
      </c>
      <c r="D621" s="2" t="s">
        <v>5303</v>
      </c>
      <c r="E621" s="2" t="s">
        <v>8367</v>
      </c>
      <c r="F621" s="2" t="s">
        <v>10270</v>
      </c>
      <c r="G621">
        <v>62000</v>
      </c>
      <c r="H621" s="2" t="s">
        <v>54</v>
      </c>
      <c r="I621" s="2" t="s">
        <v>53</v>
      </c>
      <c r="J621" s="2" t="s">
        <v>5305</v>
      </c>
      <c r="K621" s="2" t="s">
        <v>10271</v>
      </c>
    </row>
    <row r="622" spans="1:11" x14ac:dyDescent="0.25">
      <c r="A622" s="2" t="s">
        <v>7740</v>
      </c>
      <c r="B622" s="1">
        <v>46188</v>
      </c>
      <c r="C622" s="2" t="s">
        <v>5302</v>
      </c>
      <c r="D622" s="2" t="s">
        <v>5303</v>
      </c>
      <c r="E622" s="2" t="s">
        <v>7741</v>
      </c>
      <c r="F622" s="2" t="s">
        <v>10266</v>
      </c>
      <c r="G622">
        <v>69000</v>
      </c>
      <c r="H622" s="2" t="s">
        <v>54</v>
      </c>
      <c r="I622" s="2" t="s">
        <v>53</v>
      </c>
      <c r="J622" s="2" t="s">
        <v>5305</v>
      </c>
      <c r="K622" s="2" t="s">
        <v>10267</v>
      </c>
    </row>
    <row r="623" spans="1:11" x14ac:dyDescent="0.25">
      <c r="A623" s="2" t="s">
        <v>8543</v>
      </c>
      <c r="B623" s="1">
        <v>46188</v>
      </c>
      <c r="C623" s="2" t="s">
        <v>5302</v>
      </c>
      <c r="D623" s="2" t="s">
        <v>5303</v>
      </c>
      <c r="E623" s="2" t="s">
        <v>8544</v>
      </c>
      <c r="F623" s="2" t="s">
        <v>10250</v>
      </c>
      <c r="G623">
        <v>116500</v>
      </c>
      <c r="H623" s="2" t="s">
        <v>54</v>
      </c>
      <c r="I623" s="2" t="s">
        <v>53</v>
      </c>
      <c r="J623" s="2" t="s">
        <v>5305</v>
      </c>
      <c r="K623" s="2" t="s">
        <v>10251</v>
      </c>
    </row>
    <row r="624" spans="1:11" x14ac:dyDescent="0.25">
      <c r="A624" s="2" t="s">
        <v>7182</v>
      </c>
      <c r="B624" s="1">
        <v>46188</v>
      </c>
      <c r="C624" s="2" t="s">
        <v>5302</v>
      </c>
      <c r="D624" s="2" t="s">
        <v>5303</v>
      </c>
      <c r="E624" s="2" t="s">
        <v>4260</v>
      </c>
      <c r="F624" s="2" t="s">
        <v>10151</v>
      </c>
      <c r="G624">
        <v>115000</v>
      </c>
      <c r="H624" s="2" t="s">
        <v>54</v>
      </c>
      <c r="I624" s="2" t="s">
        <v>53</v>
      </c>
      <c r="J624" s="2" t="s">
        <v>5305</v>
      </c>
      <c r="K624" s="2" t="s">
        <v>10152</v>
      </c>
    </row>
    <row r="625" spans="1:11" x14ac:dyDescent="0.25">
      <c r="A625" s="2" t="s">
        <v>7297</v>
      </c>
      <c r="B625" s="1">
        <v>46188</v>
      </c>
      <c r="C625" s="2" t="s">
        <v>5302</v>
      </c>
      <c r="D625" s="2" t="s">
        <v>5303</v>
      </c>
      <c r="E625" s="2" t="s">
        <v>4574</v>
      </c>
      <c r="F625" s="2" t="s">
        <v>5581</v>
      </c>
      <c r="G625">
        <v>168000</v>
      </c>
      <c r="H625" s="2" t="s">
        <v>54</v>
      </c>
      <c r="I625" s="2" t="s">
        <v>53</v>
      </c>
      <c r="J625" s="2" t="s">
        <v>5305</v>
      </c>
      <c r="K625" s="2" t="s">
        <v>10150</v>
      </c>
    </row>
    <row r="626" spans="1:11" x14ac:dyDescent="0.25">
      <c r="A626" s="2" t="s">
        <v>6075</v>
      </c>
      <c r="B626" s="1">
        <v>46188</v>
      </c>
      <c r="C626" s="2" t="s">
        <v>5302</v>
      </c>
      <c r="D626" s="2" t="s">
        <v>5303</v>
      </c>
      <c r="E626" s="2" t="s">
        <v>942</v>
      </c>
      <c r="F626" s="2" t="s">
        <v>5518</v>
      </c>
      <c r="G626">
        <v>117000</v>
      </c>
      <c r="H626" s="2" t="s">
        <v>54</v>
      </c>
      <c r="I626" s="2" t="s">
        <v>53</v>
      </c>
      <c r="J626" s="2" t="s">
        <v>5305</v>
      </c>
      <c r="K626" s="2" t="s">
        <v>10028</v>
      </c>
    </row>
    <row r="627" spans="1:11" x14ac:dyDescent="0.25">
      <c r="A627" s="2" t="s">
        <v>6913</v>
      </c>
      <c r="B627" s="1">
        <v>46188</v>
      </c>
      <c r="C627" s="2" t="s">
        <v>5302</v>
      </c>
      <c r="D627" s="2" t="s">
        <v>5303</v>
      </c>
      <c r="E627" s="2" t="s">
        <v>3529</v>
      </c>
      <c r="F627" s="2" t="s">
        <v>5796</v>
      </c>
      <c r="G627">
        <v>124000</v>
      </c>
      <c r="H627" s="2" t="s">
        <v>54</v>
      </c>
      <c r="I627" s="2" t="s">
        <v>53</v>
      </c>
      <c r="J627" s="2" t="s">
        <v>5305</v>
      </c>
      <c r="K627" s="2" t="s">
        <v>10141</v>
      </c>
    </row>
    <row r="628" spans="1:11" x14ac:dyDescent="0.25">
      <c r="A628" s="2" t="s">
        <v>8063</v>
      </c>
      <c r="B628" s="1">
        <v>46188</v>
      </c>
      <c r="C628" s="2" t="s">
        <v>5302</v>
      </c>
      <c r="D628" s="2" t="s">
        <v>5303</v>
      </c>
      <c r="E628" s="2" t="s">
        <v>256</v>
      </c>
      <c r="F628" s="2" t="s">
        <v>9908</v>
      </c>
      <c r="G628">
        <v>61000</v>
      </c>
      <c r="H628" s="2" t="s">
        <v>54</v>
      </c>
      <c r="I628" s="2" t="s">
        <v>53</v>
      </c>
      <c r="J628" s="2" t="s">
        <v>5305</v>
      </c>
      <c r="K628" s="2" t="s">
        <v>10237</v>
      </c>
    </row>
    <row r="629" spans="1:11" x14ac:dyDescent="0.25">
      <c r="A629" s="2" t="s">
        <v>7724</v>
      </c>
      <c r="B629" s="1">
        <v>46188</v>
      </c>
      <c r="C629" s="2" t="s">
        <v>5302</v>
      </c>
      <c r="D629" s="2" t="s">
        <v>5303</v>
      </c>
      <c r="E629" s="2" t="s">
        <v>7728</v>
      </c>
      <c r="F629" s="2" t="s">
        <v>10232</v>
      </c>
      <c r="G629">
        <v>58000</v>
      </c>
      <c r="H629" s="2" t="s">
        <v>54</v>
      </c>
      <c r="I629" s="2" t="s">
        <v>53</v>
      </c>
      <c r="J629" s="2" t="s">
        <v>5305</v>
      </c>
      <c r="K629" s="2" t="s">
        <v>10232</v>
      </c>
    </row>
    <row r="630" spans="1:11" x14ac:dyDescent="0.25">
      <c r="A630" s="2" t="s">
        <v>7892</v>
      </c>
      <c r="B630" s="1">
        <v>46188</v>
      </c>
      <c r="C630" s="2" t="s">
        <v>5302</v>
      </c>
      <c r="D630" s="2" t="s">
        <v>5303</v>
      </c>
      <c r="E630" s="2" t="s">
        <v>7893</v>
      </c>
      <c r="F630" s="2" t="s">
        <v>10236</v>
      </c>
      <c r="G630">
        <v>100000</v>
      </c>
      <c r="H630" s="2" t="s">
        <v>54</v>
      </c>
      <c r="I630" s="2" t="s">
        <v>53</v>
      </c>
      <c r="J630" s="2" t="s">
        <v>5305</v>
      </c>
      <c r="K630" s="2" t="s">
        <v>10236</v>
      </c>
    </row>
    <row r="631" spans="1:11" x14ac:dyDescent="0.25">
      <c r="A631" s="2" t="s">
        <v>8099</v>
      </c>
      <c r="B631" s="1">
        <v>46188</v>
      </c>
      <c r="C631" s="2" t="s">
        <v>5302</v>
      </c>
      <c r="D631" s="2" t="s">
        <v>5303</v>
      </c>
      <c r="E631" s="2" t="s">
        <v>8100</v>
      </c>
      <c r="F631" s="2" t="s">
        <v>10264</v>
      </c>
      <c r="G631">
        <v>90000</v>
      </c>
      <c r="H631" s="2" t="s">
        <v>54</v>
      </c>
      <c r="I631" s="2" t="s">
        <v>53</v>
      </c>
      <c r="J631" s="2" t="s">
        <v>5305</v>
      </c>
      <c r="K631" s="2" t="s">
        <v>10265</v>
      </c>
    </row>
    <row r="632" spans="1:11" x14ac:dyDescent="0.25">
      <c r="A632" s="2" t="s">
        <v>7911</v>
      </c>
      <c r="B632" s="1">
        <v>46188</v>
      </c>
      <c r="C632" s="2" t="s">
        <v>5302</v>
      </c>
      <c r="D632" s="2" t="s">
        <v>5303</v>
      </c>
      <c r="E632" s="2" t="s">
        <v>7912</v>
      </c>
      <c r="F632" s="2" t="s">
        <v>5476</v>
      </c>
      <c r="G632">
        <v>95000</v>
      </c>
      <c r="H632" s="2" t="s">
        <v>54</v>
      </c>
      <c r="I632" s="2" t="s">
        <v>53</v>
      </c>
      <c r="J632" s="2" t="s">
        <v>5305</v>
      </c>
      <c r="K632" s="2" t="s">
        <v>5476</v>
      </c>
    </row>
    <row r="633" spans="1:11" x14ac:dyDescent="0.25">
      <c r="A633" s="2" t="s">
        <v>6766</v>
      </c>
      <c r="B633" s="1">
        <v>46188</v>
      </c>
      <c r="C633" s="2" t="s">
        <v>5302</v>
      </c>
      <c r="D633" s="2" t="s">
        <v>5303</v>
      </c>
      <c r="E633" s="2" t="s">
        <v>3116</v>
      </c>
      <c r="F633" s="2" t="s">
        <v>10126</v>
      </c>
      <c r="G633">
        <v>150000</v>
      </c>
      <c r="H633" s="2" t="s">
        <v>54</v>
      </c>
      <c r="I633" s="2" t="s">
        <v>53</v>
      </c>
      <c r="J633" s="2" t="s">
        <v>5305</v>
      </c>
      <c r="K633" s="2" t="s">
        <v>10127</v>
      </c>
    </row>
    <row r="634" spans="1:11" x14ac:dyDescent="0.25">
      <c r="A634" s="2" t="s">
        <v>7135</v>
      </c>
      <c r="B634" s="1">
        <v>46188</v>
      </c>
      <c r="C634" s="2" t="s">
        <v>5302</v>
      </c>
      <c r="D634" s="2" t="s">
        <v>5303</v>
      </c>
      <c r="E634" s="2" t="s">
        <v>4129</v>
      </c>
      <c r="F634" s="2" t="s">
        <v>10139</v>
      </c>
      <c r="G634">
        <v>152000</v>
      </c>
      <c r="H634" s="2" t="s">
        <v>54</v>
      </c>
      <c r="I634" s="2" t="s">
        <v>53</v>
      </c>
      <c r="J634" s="2" t="s">
        <v>5305</v>
      </c>
      <c r="K634" s="2" t="s">
        <v>10140</v>
      </c>
    </row>
    <row r="635" spans="1:11" x14ac:dyDescent="0.25">
      <c r="A635" s="2" t="s">
        <v>6125</v>
      </c>
      <c r="B635" s="1">
        <v>46188</v>
      </c>
      <c r="C635" s="2" t="s">
        <v>5302</v>
      </c>
      <c r="D635" s="2" t="s">
        <v>5303</v>
      </c>
      <c r="E635" s="2" t="s">
        <v>1118</v>
      </c>
      <c r="F635" s="2" t="s">
        <v>10128</v>
      </c>
      <c r="G635">
        <v>160000</v>
      </c>
      <c r="H635" s="2" t="s">
        <v>54</v>
      </c>
      <c r="I635" s="2" t="s">
        <v>53</v>
      </c>
      <c r="J635" s="2" t="s">
        <v>5305</v>
      </c>
      <c r="K635" s="2" t="s">
        <v>10129</v>
      </c>
    </row>
    <row r="636" spans="1:11" x14ac:dyDescent="0.25">
      <c r="A636" s="2" t="s">
        <v>6839</v>
      </c>
      <c r="B636" s="1">
        <v>46188</v>
      </c>
      <c r="C636" s="2" t="s">
        <v>5302</v>
      </c>
      <c r="D636" s="2" t="s">
        <v>5303</v>
      </c>
      <c r="E636" s="2" t="s">
        <v>3327</v>
      </c>
      <c r="F636" s="2" t="s">
        <v>10281</v>
      </c>
      <c r="G636">
        <v>79000</v>
      </c>
      <c r="H636" s="2" t="s">
        <v>54</v>
      </c>
      <c r="I636" s="2" t="s">
        <v>53</v>
      </c>
      <c r="J636" s="2" t="s">
        <v>5305</v>
      </c>
      <c r="K636" s="2" t="s">
        <v>10282</v>
      </c>
    </row>
    <row r="637" spans="1:11" x14ac:dyDescent="0.25">
      <c r="A637" s="2" t="s">
        <v>6917</v>
      </c>
      <c r="B637" s="1">
        <v>46188</v>
      </c>
      <c r="C637" s="2" t="s">
        <v>5302</v>
      </c>
      <c r="D637" s="2" t="s">
        <v>5303</v>
      </c>
      <c r="E637" s="2" t="s">
        <v>3539</v>
      </c>
      <c r="F637" s="2" t="s">
        <v>9883</v>
      </c>
      <c r="G637">
        <v>133000</v>
      </c>
      <c r="H637" s="2" t="s">
        <v>54</v>
      </c>
      <c r="I637" s="2" t="s">
        <v>53</v>
      </c>
      <c r="J637" s="2" t="s">
        <v>5305</v>
      </c>
      <c r="K637" s="2" t="s">
        <v>9884</v>
      </c>
    </row>
    <row r="638" spans="1:11" x14ac:dyDescent="0.25">
      <c r="A638" s="2" t="s">
        <v>7141</v>
      </c>
      <c r="B638" s="1">
        <v>46188</v>
      </c>
      <c r="C638" s="2" t="s">
        <v>5302</v>
      </c>
      <c r="D638" s="2" t="s">
        <v>5303</v>
      </c>
      <c r="E638" s="2" t="s">
        <v>4146</v>
      </c>
      <c r="F638" s="2" t="s">
        <v>10277</v>
      </c>
      <c r="G638">
        <v>72000</v>
      </c>
      <c r="H638" s="2" t="s">
        <v>54</v>
      </c>
      <c r="I638" s="2" t="s">
        <v>53</v>
      </c>
      <c r="J638" s="2" t="s">
        <v>5305</v>
      </c>
      <c r="K638" s="2" t="s">
        <v>10278</v>
      </c>
    </row>
    <row r="639" spans="1:11" x14ac:dyDescent="0.25">
      <c r="A639" s="2" t="s">
        <v>6754</v>
      </c>
      <c r="B639" s="1">
        <v>46188</v>
      </c>
      <c r="C639" s="2" t="s">
        <v>5302</v>
      </c>
      <c r="D639" s="2" t="s">
        <v>5303</v>
      </c>
      <c r="E639" s="2" t="s">
        <v>3079</v>
      </c>
      <c r="F639" s="2" t="s">
        <v>5606</v>
      </c>
      <c r="G639">
        <v>95000</v>
      </c>
      <c r="H639" s="2" t="s">
        <v>54</v>
      </c>
      <c r="I639" s="2" t="s">
        <v>53</v>
      </c>
      <c r="J639" s="2" t="s">
        <v>5305</v>
      </c>
      <c r="K639" s="2" t="s">
        <v>5607</v>
      </c>
    </row>
    <row r="640" spans="1:11" x14ac:dyDescent="0.25">
      <c r="A640" s="2" t="s">
        <v>7132</v>
      </c>
      <c r="B640" s="1">
        <v>46188</v>
      </c>
      <c r="C640" s="2" t="s">
        <v>5302</v>
      </c>
      <c r="D640" s="2" t="s">
        <v>5303</v>
      </c>
      <c r="E640" s="2" t="s">
        <v>4122</v>
      </c>
      <c r="F640" s="2" t="s">
        <v>5843</v>
      </c>
      <c r="G640">
        <v>99000</v>
      </c>
      <c r="H640" s="2" t="s">
        <v>54</v>
      </c>
      <c r="I640" s="2" t="s">
        <v>53</v>
      </c>
      <c r="J640" s="2" t="s">
        <v>5305</v>
      </c>
      <c r="K640" s="2" t="s">
        <v>5845</v>
      </c>
    </row>
    <row r="641" spans="1:11" x14ac:dyDescent="0.25">
      <c r="A641" s="2" t="s">
        <v>7313</v>
      </c>
      <c r="B641" s="1">
        <v>46188</v>
      </c>
      <c r="C641" s="2" t="s">
        <v>5302</v>
      </c>
      <c r="D641" s="2" t="s">
        <v>5303</v>
      </c>
      <c r="E641" s="2" t="s">
        <v>4619</v>
      </c>
      <c r="F641" s="2" t="s">
        <v>9855</v>
      </c>
      <c r="G641">
        <v>116500</v>
      </c>
      <c r="H641" s="2" t="s">
        <v>54</v>
      </c>
      <c r="I641" s="2" t="s">
        <v>53</v>
      </c>
      <c r="J641" s="2" t="s">
        <v>5305</v>
      </c>
      <c r="K641" s="2" t="s">
        <v>9846</v>
      </c>
    </row>
    <row r="642" spans="1:11" x14ac:dyDescent="0.25">
      <c r="A642" s="2" t="s">
        <v>7148</v>
      </c>
      <c r="B642" s="1">
        <v>46188</v>
      </c>
      <c r="C642" s="2" t="s">
        <v>5302</v>
      </c>
      <c r="D642" s="2" t="s">
        <v>5303</v>
      </c>
      <c r="E642" s="2" t="s">
        <v>4166</v>
      </c>
      <c r="F642" s="2" t="s">
        <v>10199</v>
      </c>
      <c r="G642">
        <v>175000</v>
      </c>
      <c r="H642" s="2" t="s">
        <v>54</v>
      </c>
      <c r="I642" s="2" t="s">
        <v>53</v>
      </c>
      <c r="J642" s="2" t="s">
        <v>5305</v>
      </c>
      <c r="K642" s="2" t="s">
        <v>10200</v>
      </c>
    </row>
    <row r="643" spans="1:11" x14ac:dyDescent="0.25">
      <c r="A643" s="2" t="s">
        <v>7345</v>
      </c>
      <c r="B643" s="1">
        <v>46188</v>
      </c>
      <c r="C643" s="2" t="s">
        <v>5302</v>
      </c>
      <c r="D643" s="2" t="s">
        <v>5303</v>
      </c>
      <c r="E643" s="2" t="s">
        <v>4700</v>
      </c>
      <c r="F643" s="2" t="s">
        <v>10170</v>
      </c>
      <c r="G643">
        <v>127000</v>
      </c>
      <c r="H643" s="2" t="s">
        <v>54</v>
      </c>
      <c r="I643" s="2" t="s">
        <v>53</v>
      </c>
      <c r="J643" s="2" t="s">
        <v>5305</v>
      </c>
      <c r="K643" s="2" t="s">
        <v>9797</v>
      </c>
    </row>
    <row r="644" spans="1:11" x14ac:dyDescent="0.25">
      <c r="A644" s="2" t="s">
        <v>7368</v>
      </c>
      <c r="B644" s="1">
        <v>46188</v>
      </c>
      <c r="C644" s="2" t="s">
        <v>5302</v>
      </c>
      <c r="D644" s="2" t="s">
        <v>5303</v>
      </c>
      <c r="E644" s="2" t="s">
        <v>4759</v>
      </c>
      <c r="F644" s="2" t="s">
        <v>10174</v>
      </c>
      <c r="G644">
        <v>100000</v>
      </c>
      <c r="H644" s="2" t="s">
        <v>54</v>
      </c>
      <c r="I644" s="2" t="s">
        <v>53</v>
      </c>
      <c r="J644" s="2" t="s">
        <v>5305</v>
      </c>
      <c r="K644" s="2" t="s">
        <v>5590</v>
      </c>
    </row>
    <row r="645" spans="1:11" x14ac:dyDescent="0.25">
      <c r="A645" s="2" t="s">
        <v>6527</v>
      </c>
      <c r="B645" s="1">
        <v>46188</v>
      </c>
      <c r="C645" s="2" t="s">
        <v>5302</v>
      </c>
      <c r="D645" s="2" t="s">
        <v>5303</v>
      </c>
      <c r="E645" s="2" t="s">
        <v>2421</v>
      </c>
      <c r="F645" s="2" t="s">
        <v>10238</v>
      </c>
      <c r="G645">
        <v>121000</v>
      </c>
      <c r="H645" s="2" t="s">
        <v>54</v>
      </c>
      <c r="I645" s="2" t="s">
        <v>53</v>
      </c>
      <c r="J645" s="2" t="s">
        <v>5305</v>
      </c>
      <c r="K645" s="2" t="s">
        <v>10238</v>
      </c>
    </row>
    <row r="646" spans="1:11" x14ac:dyDescent="0.25">
      <c r="A646" s="2" t="s">
        <v>6222</v>
      </c>
      <c r="B646" s="1">
        <v>46188</v>
      </c>
      <c r="C646" s="2" t="s">
        <v>5302</v>
      </c>
      <c r="D646" s="2" t="s">
        <v>5303</v>
      </c>
      <c r="E646" s="2" t="s">
        <v>1452</v>
      </c>
      <c r="F646" s="2" t="s">
        <v>9789</v>
      </c>
      <c r="G646">
        <v>142000</v>
      </c>
      <c r="H646" s="2" t="s">
        <v>54</v>
      </c>
      <c r="I646" s="2" t="s">
        <v>53</v>
      </c>
      <c r="J646" s="2" t="s">
        <v>5305</v>
      </c>
      <c r="K646" s="2" t="s">
        <v>9789</v>
      </c>
    </row>
    <row r="647" spans="1:11" x14ac:dyDescent="0.25">
      <c r="A647" s="2" t="s">
        <v>6981</v>
      </c>
      <c r="B647" s="1">
        <v>46188</v>
      </c>
      <c r="C647" s="2" t="s">
        <v>5302</v>
      </c>
      <c r="D647" s="2" t="s">
        <v>5303</v>
      </c>
      <c r="E647" s="2" t="s">
        <v>3711</v>
      </c>
      <c r="F647" s="2" t="s">
        <v>10207</v>
      </c>
      <c r="G647">
        <v>155000</v>
      </c>
      <c r="H647" s="2" t="s">
        <v>54</v>
      </c>
      <c r="I647" s="2" t="s">
        <v>53</v>
      </c>
      <c r="J647" s="2" t="s">
        <v>5305</v>
      </c>
      <c r="K647" s="2" t="s">
        <v>10208</v>
      </c>
    </row>
    <row r="648" spans="1:11" x14ac:dyDescent="0.25">
      <c r="A648" s="2" t="s">
        <v>7455</v>
      </c>
      <c r="B648" s="1">
        <v>46188</v>
      </c>
      <c r="C648" s="2" t="s">
        <v>5302</v>
      </c>
      <c r="D648" s="2" t="s">
        <v>5303</v>
      </c>
      <c r="E648" s="2" t="s">
        <v>4986</v>
      </c>
      <c r="F648" s="2" t="s">
        <v>5389</v>
      </c>
      <c r="G648">
        <v>133000</v>
      </c>
      <c r="H648" s="2" t="s">
        <v>54</v>
      </c>
      <c r="I648" s="2" t="s">
        <v>53</v>
      </c>
      <c r="J648" s="2" t="s">
        <v>5305</v>
      </c>
      <c r="K648" s="2" t="s">
        <v>10092</v>
      </c>
    </row>
    <row r="649" spans="1:11" x14ac:dyDescent="0.25">
      <c r="A649" s="2" t="s">
        <v>6878</v>
      </c>
      <c r="B649" s="1">
        <v>46188</v>
      </c>
      <c r="C649" s="2" t="s">
        <v>5302</v>
      </c>
      <c r="D649" s="2" t="s">
        <v>5303</v>
      </c>
      <c r="E649" s="2" t="s">
        <v>3430</v>
      </c>
      <c r="F649" s="2" t="s">
        <v>10201</v>
      </c>
      <c r="G649">
        <v>108000</v>
      </c>
      <c r="H649" s="2" t="s">
        <v>54</v>
      </c>
      <c r="I649" s="2" t="s">
        <v>53</v>
      </c>
      <c r="J649" s="2" t="s">
        <v>5305</v>
      </c>
      <c r="K649" s="2" t="s">
        <v>10202</v>
      </c>
    </row>
    <row r="650" spans="1:11" x14ac:dyDescent="0.25">
      <c r="A650" s="2" t="s">
        <v>6493</v>
      </c>
      <c r="B650" s="1">
        <v>46188</v>
      </c>
      <c r="C650" s="2" t="s">
        <v>5302</v>
      </c>
      <c r="D650" s="2" t="s">
        <v>5303</v>
      </c>
      <c r="E650" s="2" t="s">
        <v>2324</v>
      </c>
      <c r="F650" s="2" t="s">
        <v>5801</v>
      </c>
      <c r="G650">
        <v>104000</v>
      </c>
      <c r="H650" s="2" t="s">
        <v>54</v>
      </c>
      <c r="I650" s="2" t="s">
        <v>53</v>
      </c>
      <c r="J650" s="2" t="s">
        <v>5305</v>
      </c>
      <c r="K650" s="2" t="s">
        <v>10198</v>
      </c>
    </row>
    <row r="651" spans="1:11" x14ac:dyDescent="0.25">
      <c r="A651" s="2" t="s">
        <v>7383</v>
      </c>
      <c r="B651" s="1">
        <v>46188</v>
      </c>
      <c r="C651" s="2" t="s">
        <v>5302</v>
      </c>
      <c r="D651" s="2" t="s">
        <v>5303</v>
      </c>
      <c r="E651" s="2" t="s">
        <v>4797</v>
      </c>
      <c r="F651" s="2" t="s">
        <v>5606</v>
      </c>
      <c r="G651">
        <v>97000</v>
      </c>
      <c r="H651" s="2" t="s">
        <v>54</v>
      </c>
      <c r="I651" s="2" t="s">
        <v>53</v>
      </c>
      <c r="J651" s="2" t="s">
        <v>5305</v>
      </c>
      <c r="K651" s="2" t="s">
        <v>5607</v>
      </c>
    </row>
    <row r="652" spans="1:11" x14ac:dyDescent="0.25">
      <c r="A652" s="2" t="s">
        <v>6201</v>
      </c>
      <c r="B652" s="1">
        <v>46188</v>
      </c>
      <c r="C652" s="2" t="s">
        <v>5302</v>
      </c>
      <c r="D652" s="2" t="s">
        <v>5303</v>
      </c>
      <c r="E652" s="2" t="s">
        <v>1382</v>
      </c>
      <c r="F652" s="2" t="s">
        <v>10279</v>
      </c>
      <c r="G652">
        <v>74000</v>
      </c>
      <c r="H652" s="2" t="s">
        <v>54</v>
      </c>
      <c r="I652" s="2" t="s">
        <v>53</v>
      </c>
      <c r="J652" s="2" t="s">
        <v>5305</v>
      </c>
      <c r="K652" s="2" t="s">
        <v>10280</v>
      </c>
    </row>
    <row r="653" spans="1:11" x14ac:dyDescent="0.25">
      <c r="A653" s="2" t="s">
        <v>7271</v>
      </c>
      <c r="B653" s="1">
        <v>46188</v>
      </c>
      <c r="C653" s="2" t="s">
        <v>5302</v>
      </c>
      <c r="D653" s="2" t="s">
        <v>5303</v>
      </c>
      <c r="E653" s="2" t="s">
        <v>4504</v>
      </c>
      <c r="F653" s="2" t="s">
        <v>10164</v>
      </c>
      <c r="G653">
        <v>128000</v>
      </c>
      <c r="H653" s="2" t="s">
        <v>54</v>
      </c>
      <c r="I653" s="2" t="s">
        <v>53</v>
      </c>
      <c r="J653" s="2" t="s">
        <v>5305</v>
      </c>
      <c r="K653" s="2" t="s">
        <v>10165</v>
      </c>
    </row>
    <row r="654" spans="1:11" x14ac:dyDescent="0.25">
      <c r="A654" s="2" t="s">
        <v>7542</v>
      </c>
      <c r="B654" s="1">
        <v>46188</v>
      </c>
      <c r="C654" s="2" t="s">
        <v>5302</v>
      </c>
      <c r="D654" s="2" t="s">
        <v>5303</v>
      </c>
      <c r="E654" s="2" t="s">
        <v>5203</v>
      </c>
      <c r="F654" s="2" t="s">
        <v>10159</v>
      </c>
      <c r="G654">
        <v>115000</v>
      </c>
      <c r="H654" s="2" t="s">
        <v>54</v>
      </c>
      <c r="I654" s="2" t="s">
        <v>53</v>
      </c>
      <c r="J654" s="2" t="s">
        <v>5305</v>
      </c>
      <c r="K654" s="2" t="s">
        <v>10160</v>
      </c>
    </row>
    <row r="655" spans="1:11" x14ac:dyDescent="0.25">
      <c r="A655" s="2" t="s">
        <v>6163</v>
      </c>
      <c r="B655" s="1">
        <v>46188</v>
      </c>
      <c r="C655" s="2" t="s">
        <v>5302</v>
      </c>
      <c r="D655" s="2" t="s">
        <v>5303</v>
      </c>
      <c r="E655" s="2" t="s">
        <v>1244</v>
      </c>
      <c r="F655" s="2" t="s">
        <v>10161</v>
      </c>
      <c r="G655">
        <v>150000</v>
      </c>
      <c r="H655" s="2" t="s">
        <v>54</v>
      </c>
      <c r="I655" s="2" t="s">
        <v>53</v>
      </c>
      <c r="J655" s="2" t="s">
        <v>5305</v>
      </c>
      <c r="K655" s="2" t="s">
        <v>10162</v>
      </c>
    </row>
    <row r="656" spans="1:11" x14ac:dyDescent="0.25">
      <c r="A656" s="2" t="s">
        <v>6928</v>
      </c>
      <c r="B656" s="1">
        <v>46188</v>
      </c>
      <c r="C656" s="2" t="s">
        <v>5302</v>
      </c>
      <c r="D656" s="2" t="s">
        <v>5303</v>
      </c>
      <c r="E656" s="2" t="s">
        <v>3572</v>
      </c>
      <c r="F656" s="2" t="s">
        <v>5706</v>
      </c>
      <c r="G656">
        <v>127000</v>
      </c>
      <c r="H656" s="2" t="s">
        <v>54</v>
      </c>
      <c r="I656" s="2" t="s">
        <v>53</v>
      </c>
      <c r="J656" s="2" t="s">
        <v>5305</v>
      </c>
      <c r="K656" s="2" t="s">
        <v>10163</v>
      </c>
    </row>
    <row r="657" spans="1:11" x14ac:dyDescent="0.25">
      <c r="A657" s="2" t="s">
        <v>7462</v>
      </c>
      <c r="B657" s="1">
        <v>46188</v>
      </c>
      <c r="C657" s="2" t="s">
        <v>5302</v>
      </c>
      <c r="D657" s="2" t="s">
        <v>5303</v>
      </c>
      <c r="E657" s="2" t="s">
        <v>5003</v>
      </c>
      <c r="F657" s="2" t="s">
        <v>9878</v>
      </c>
      <c r="G657">
        <v>134000</v>
      </c>
      <c r="H657" s="2" t="s">
        <v>54</v>
      </c>
      <c r="I657" s="2" t="s">
        <v>53</v>
      </c>
      <c r="J657" s="2" t="s">
        <v>5305</v>
      </c>
      <c r="K657" s="2" t="s">
        <v>9879</v>
      </c>
    </row>
    <row r="658" spans="1:11" x14ac:dyDescent="0.25">
      <c r="A658" s="2" t="s">
        <v>7351</v>
      </c>
      <c r="B658" s="1">
        <v>46188</v>
      </c>
      <c r="C658" s="2" t="s">
        <v>5302</v>
      </c>
      <c r="D658" s="2" t="s">
        <v>5303</v>
      </c>
      <c r="E658" s="2" t="s">
        <v>4716</v>
      </c>
      <c r="F658" s="2" t="s">
        <v>9878</v>
      </c>
      <c r="G658">
        <v>134000</v>
      </c>
      <c r="H658" s="2" t="s">
        <v>54</v>
      </c>
      <c r="I658" s="2" t="s">
        <v>53</v>
      </c>
      <c r="J658" s="2" t="s">
        <v>5305</v>
      </c>
      <c r="K658" s="2" t="s">
        <v>9879</v>
      </c>
    </row>
    <row r="659" spans="1:11" x14ac:dyDescent="0.25">
      <c r="A659" s="2" t="s">
        <v>6423</v>
      </c>
      <c r="B659" s="1">
        <v>46188</v>
      </c>
      <c r="C659" s="2" t="s">
        <v>5302</v>
      </c>
      <c r="D659" s="2" t="s">
        <v>5303</v>
      </c>
      <c r="E659" s="2" t="s">
        <v>2110</v>
      </c>
      <c r="F659" s="2" t="s">
        <v>9878</v>
      </c>
      <c r="G659">
        <v>135000</v>
      </c>
      <c r="H659" s="2" t="s">
        <v>54</v>
      </c>
      <c r="I659" s="2" t="s">
        <v>53</v>
      </c>
      <c r="J659" s="2" t="s">
        <v>5305</v>
      </c>
      <c r="K659" s="2" t="s">
        <v>9879</v>
      </c>
    </row>
    <row r="660" spans="1:11" x14ac:dyDescent="0.25">
      <c r="A660" s="2" t="s">
        <v>7389</v>
      </c>
      <c r="B660" s="1">
        <v>46188</v>
      </c>
      <c r="C660" s="2" t="s">
        <v>5302</v>
      </c>
      <c r="D660" s="2" t="s">
        <v>5303</v>
      </c>
      <c r="E660" s="2" t="s">
        <v>4810</v>
      </c>
      <c r="F660" s="2" t="s">
        <v>5358</v>
      </c>
      <c r="G660">
        <v>108000</v>
      </c>
      <c r="H660" s="2" t="s">
        <v>54</v>
      </c>
      <c r="I660" s="2" t="s">
        <v>53</v>
      </c>
      <c r="J660" s="2" t="s">
        <v>5305</v>
      </c>
      <c r="K660" s="2" t="s">
        <v>5359</v>
      </c>
    </row>
    <row r="661" spans="1:11" x14ac:dyDescent="0.25">
      <c r="A661" s="2" t="s">
        <v>7117</v>
      </c>
      <c r="B661" s="1">
        <v>46188</v>
      </c>
      <c r="C661" s="2" t="s">
        <v>5302</v>
      </c>
      <c r="D661" s="2" t="s">
        <v>5303</v>
      </c>
      <c r="E661" s="2" t="s">
        <v>4083</v>
      </c>
      <c r="F661" s="2" t="s">
        <v>10276</v>
      </c>
      <c r="G661">
        <v>201000</v>
      </c>
      <c r="H661" s="2" t="s">
        <v>54</v>
      </c>
      <c r="I661" s="2" t="s">
        <v>53</v>
      </c>
      <c r="J661" s="2" t="s">
        <v>5305</v>
      </c>
      <c r="K661" s="2" t="s">
        <v>5324</v>
      </c>
    </row>
    <row r="662" spans="1:11" x14ac:dyDescent="0.25">
      <c r="A662" s="2" t="s">
        <v>7133</v>
      </c>
      <c r="B662" s="1">
        <v>46188</v>
      </c>
      <c r="C662" s="2" t="s">
        <v>5302</v>
      </c>
      <c r="D662" s="2" t="s">
        <v>5303</v>
      </c>
      <c r="E662" s="2" t="s">
        <v>4124</v>
      </c>
      <c r="F662" s="2" t="s">
        <v>10283</v>
      </c>
      <c r="G662">
        <v>188000</v>
      </c>
      <c r="H662" s="2" t="s">
        <v>54</v>
      </c>
      <c r="I662" s="2" t="s">
        <v>53</v>
      </c>
      <c r="J662" s="2" t="s">
        <v>5305</v>
      </c>
      <c r="K662" s="2" t="s">
        <v>10284</v>
      </c>
    </row>
    <row r="663" spans="1:11" x14ac:dyDescent="0.25">
      <c r="A663" s="2" t="s">
        <v>6219</v>
      </c>
      <c r="B663" s="1">
        <v>46188</v>
      </c>
      <c r="C663" s="2" t="s">
        <v>5302</v>
      </c>
      <c r="D663" s="2" t="s">
        <v>5303</v>
      </c>
      <c r="E663" s="2" t="s">
        <v>1442</v>
      </c>
      <c r="F663" s="2" t="s">
        <v>10272</v>
      </c>
      <c r="G663">
        <v>95000</v>
      </c>
      <c r="H663" s="2" t="s">
        <v>54</v>
      </c>
      <c r="I663" s="2" t="s">
        <v>53</v>
      </c>
      <c r="J663" s="2" t="s">
        <v>5305</v>
      </c>
      <c r="K663" s="2" t="s">
        <v>10273</v>
      </c>
    </row>
    <row r="664" spans="1:11" x14ac:dyDescent="0.25">
      <c r="A664" s="2" t="s">
        <v>5889</v>
      </c>
      <c r="B664" s="1">
        <v>46188</v>
      </c>
      <c r="C664" s="2" t="s">
        <v>5302</v>
      </c>
      <c r="D664" s="2" t="s">
        <v>5303</v>
      </c>
      <c r="E664" s="2" t="s">
        <v>187</v>
      </c>
      <c r="F664" s="2" t="s">
        <v>10178</v>
      </c>
      <c r="G664">
        <v>129000</v>
      </c>
      <c r="H664" s="2" t="s">
        <v>54</v>
      </c>
      <c r="I664" s="2" t="s">
        <v>53</v>
      </c>
      <c r="J664" s="2" t="s">
        <v>5305</v>
      </c>
      <c r="K664" s="2" t="s">
        <v>10179</v>
      </c>
    </row>
    <row r="665" spans="1:11" x14ac:dyDescent="0.25">
      <c r="A665" s="2" t="s">
        <v>6930</v>
      </c>
      <c r="B665" s="1">
        <v>46188</v>
      </c>
      <c r="C665" s="2" t="s">
        <v>5302</v>
      </c>
      <c r="D665" s="2" t="s">
        <v>5303</v>
      </c>
      <c r="E665" s="2" t="s">
        <v>3579</v>
      </c>
      <c r="F665" s="2" t="s">
        <v>10166</v>
      </c>
      <c r="G665">
        <v>149000</v>
      </c>
      <c r="H665" s="2" t="s">
        <v>54</v>
      </c>
      <c r="I665" s="2" t="s">
        <v>53</v>
      </c>
      <c r="J665" s="2" t="s">
        <v>5305</v>
      </c>
      <c r="K665" s="2" t="s">
        <v>10167</v>
      </c>
    </row>
    <row r="666" spans="1:11" x14ac:dyDescent="0.25">
      <c r="A666" s="2" t="s">
        <v>7193</v>
      </c>
      <c r="B666" s="1">
        <v>46188</v>
      </c>
      <c r="C666" s="2" t="s">
        <v>5302</v>
      </c>
      <c r="D666" s="2" t="s">
        <v>5303</v>
      </c>
      <c r="E666" s="2" t="s">
        <v>4293</v>
      </c>
      <c r="F666" s="2" t="s">
        <v>10175</v>
      </c>
      <c r="G666">
        <v>123000</v>
      </c>
      <c r="H666" s="2" t="s">
        <v>54</v>
      </c>
      <c r="I666" s="2" t="s">
        <v>53</v>
      </c>
      <c r="J666" s="2" t="s">
        <v>5305</v>
      </c>
      <c r="K666" s="2" t="s">
        <v>10176</v>
      </c>
    </row>
    <row r="667" spans="1:11" x14ac:dyDescent="0.25">
      <c r="A667" s="2" t="s">
        <v>7477</v>
      </c>
      <c r="B667" s="1">
        <v>46188</v>
      </c>
      <c r="C667" s="2" t="s">
        <v>5302</v>
      </c>
      <c r="D667" s="2" t="s">
        <v>5303</v>
      </c>
      <c r="E667" s="2" t="s">
        <v>5037</v>
      </c>
      <c r="F667" s="2" t="s">
        <v>10177</v>
      </c>
      <c r="G667">
        <v>114000</v>
      </c>
      <c r="H667" s="2" t="s">
        <v>54</v>
      </c>
      <c r="I667" s="2" t="s">
        <v>53</v>
      </c>
      <c r="J667" s="2" t="s">
        <v>5305</v>
      </c>
      <c r="K667" s="2" t="s">
        <v>10160</v>
      </c>
    </row>
    <row r="668" spans="1:11" x14ac:dyDescent="0.25">
      <c r="A668" s="2" t="s">
        <v>6714</v>
      </c>
      <c r="B668" s="1">
        <v>46188</v>
      </c>
      <c r="C668" s="2" t="s">
        <v>5302</v>
      </c>
      <c r="D668" s="2" t="s">
        <v>5303</v>
      </c>
      <c r="E668" s="2" t="s">
        <v>2963</v>
      </c>
      <c r="F668" s="2" t="s">
        <v>10174</v>
      </c>
      <c r="G668">
        <v>134000</v>
      </c>
      <c r="H668" s="2" t="s">
        <v>54</v>
      </c>
      <c r="I668" s="2" t="s">
        <v>53</v>
      </c>
      <c r="J668" s="2" t="s">
        <v>5305</v>
      </c>
      <c r="K668" s="2" t="s">
        <v>5590</v>
      </c>
    </row>
    <row r="669" spans="1:11" x14ac:dyDescent="0.25">
      <c r="A669" s="2" t="s">
        <v>6095</v>
      </c>
      <c r="B669" s="1">
        <v>46188</v>
      </c>
      <c r="C669" s="2" t="s">
        <v>5302</v>
      </c>
      <c r="D669" s="2" t="s">
        <v>5303</v>
      </c>
      <c r="E669" s="2" t="s">
        <v>1013</v>
      </c>
      <c r="F669" s="2" t="s">
        <v>10225</v>
      </c>
      <c r="G669">
        <v>95000</v>
      </c>
      <c r="H669" s="2" t="s">
        <v>54</v>
      </c>
      <c r="I669" s="2" t="s">
        <v>53</v>
      </c>
      <c r="J669" s="2" t="s">
        <v>5305</v>
      </c>
      <c r="K669" s="2" t="s">
        <v>10226</v>
      </c>
    </row>
    <row r="670" spans="1:11" x14ac:dyDescent="0.25">
      <c r="A670" s="2" t="s">
        <v>7240</v>
      </c>
      <c r="B670" s="1">
        <v>46188</v>
      </c>
      <c r="C670" s="2" t="s">
        <v>5302</v>
      </c>
      <c r="D670" s="2" t="s">
        <v>5303</v>
      </c>
      <c r="E670" s="2" t="s">
        <v>4420</v>
      </c>
      <c r="F670" s="2" t="s">
        <v>10238</v>
      </c>
      <c r="G670">
        <v>107000</v>
      </c>
      <c r="H670" s="2" t="s">
        <v>54</v>
      </c>
      <c r="I670" s="2" t="s">
        <v>53</v>
      </c>
      <c r="J670" s="2" t="s">
        <v>5305</v>
      </c>
      <c r="K670" s="2" t="s">
        <v>10238</v>
      </c>
    </row>
    <row r="671" spans="1:11" x14ac:dyDescent="0.25">
      <c r="A671" s="2" t="s">
        <v>6308</v>
      </c>
      <c r="B671" s="1">
        <v>46188</v>
      </c>
      <c r="C671" s="2" t="s">
        <v>5302</v>
      </c>
      <c r="D671" s="2" t="s">
        <v>5303</v>
      </c>
      <c r="E671" s="2" t="s">
        <v>1739</v>
      </c>
      <c r="F671" s="2" t="s">
        <v>10233</v>
      </c>
      <c r="G671">
        <v>121000</v>
      </c>
      <c r="H671" s="2" t="s">
        <v>54</v>
      </c>
      <c r="I671" s="2" t="s">
        <v>53</v>
      </c>
      <c r="J671" s="2" t="s">
        <v>5305</v>
      </c>
      <c r="K671" s="2" t="s">
        <v>10234</v>
      </c>
    </row>
    <row r="672" spans="1:11" x14ac:dyDescent="0.25">
      <c r="A672" s="2" t="s">
        <v>6120</v>
      </c>
      <c r="B672" s="1">
        <v>46188</v>
      </c>
      <c r="C672" s="2" t="s">
        <v>5302</v>
      </c>
      <c r="D672" s="2" t="s">
        <v>5303</v>
      </c>
      <c r="E672" s="2" t="s">
        <v>1100</v>
      </c>
      <c r="F672" s="2" t="s">
        <v>5804</v>
      </c>
      <c r="G672">
        <v>133000</v>
      </c>
      <c r="H672" s="2" t="s">
        <v>54</v>
      </c>
      <c r="I672" s="2" t="s">
        <v>53</v>
      </c>
      <c r="J672" s="2" t="s">
        <v>5305</v>
      </c>
      <c r="K672" s="2" t="s">
        <v>5805</v>
      </c>
    </row>
    <row r="673" spans="1:11" x14ac:dyDescent="0.25">
      <c r="A673" s="2" t="s">
        <v>6451</v>
      </c>
      <c r="B673" s="1">
        <v>46188</v>
      </c>
      <c r="C673" s="2" t="s">
        <v>5302</v>
      </c>
      <c r="D673" s="2" t="s">
        <v>5303</v>
      </c>
      <c r="E673" s="2" t="s">
        <v>2196</v>
      </c>
      <c r="F673" s="2" t="s">
        <v>9897</v>
      </c>
      <c r="G673">
        <v>130000</v>
      </c>
      <c r="H673" s="2" t="s">
        <v>54</v>
      </c>
      <c r="I673" s="2" t="s">
        <v>53</v>
      </c>
      <c r="J673" s="2" t="s">
        <v>5305</v>
      </c>
      <c r="K673" s="2" t="s">
        <v>9898</v>
      </c>
    </row>
    <row r="674" spans="1:11" x14ac:dyDescent="0.25">
      <c r="A674" s="2" t="s">
        <v>7396</v>
      </c>
      <c r="B674" s="1">
        <v>46188</v>
      </c>
      <c r="C674" s="2" t="s">
        <v>5302</v>
      </c>
      <c r="D674" s="2" t="s">
        <v>5303</v>
      </c>
      <c r="E674" s="2" t="s">
        <v>4830</v>
      </c>
      <c r="F674" s="2" t="s">
        <v>10181</v>
      </c>
      <c r="G674">
        <v>118000</v>
      </c>
      <c r="H674" s="2" t="s">
        <v>54</v>
      </c>
      <c r="I674" s="2" t="s">
        <v>53</v>
      </c>
      <c r="J674" s="2" t="s">
        <v>5305</v>
      </c>
      <c r="K674" s="2" t="s">
        <v>10182</v>
      </c>
    </row>
    <row r="675" spans="1:11" x14ac:dyDescent="0.25">
      <c r="A675" s="2" t="s">
        <v>7331</v>
      </c>
      <c r="B675" s="1">
        <v>46188</v>
      </c>
      <c r="C675" s="2" t="s">
        <v>5302</v>
      </c>
      <c r="D675" s="2" t="s">
        <v>5303</v>
      </c>
      <c r="E675" s="2" t="s">
        <v>4663</v>
      </c>
      <c r="F675" s="2" t="s">
        <v>10195</v>
      </c>
      <c r="G675">
        <v>112000</v>
      </c>
      <c r="H675" s="2" t="s">
        <v>54</v>
      </c>
      <c r="I675" s="2" t="s">
        <v>53</v>
      </c>
      <c r="J675" s="2" t="s">
        <v>5305</v>
      </c>
      <c r="K675" s="2" t="s">
        <v>10196</v>
      </c>
    </row>
    <row r="676" spans="1:11" x14ac:dyDescent="0.25">
      <c r="A676" s="2" t="s">
        <v>5961</v>
      </c>
      <c r="B676" s="1">
        <v>46188</v>
      </c>
      <c r="C676" s="2" t="s">
        <v>5302</v>
      </c>
      <c r="D676" s="2" t="s">
        <v>5303</v>
      </c>
      <c r="E676" s="2" t="s">
        <v>498</v>
      </c>
      <c r="F676" s="2" t="s">
        <v>10197</v>
      </c>
      <c r="G676">
        <v>415000</v>
      </c>
      <c r="H676" s="2" t="s">
        <v>54</v>
      </c>
      <c r="I676" s="2" t="s">
        <v>53</v>
      </c>
      <c r="J676" s="2" t="s">
        <v>5305</v>
      </c>
      <c r="K676" s="2" t="s">
        <v>10197</v>
      </c>
    </row>
    <row r="677" spans="1:11" x14ac:dyDescent="0.25">
      <c r="A677" s="2" t="s">
        <v>7282</v>
      </c>
      <c r="B677" s="1">
        <v>46188</v>
      </c>
      <c r="C677" s="2" t="s">
        <v>5302</v>
      </c>
      <c r="D677" s="2" t="s">
        <v>5303</v>
      </c>
      <c r="E677" s="2" t="s">
        <v>4534</v>
      </c>
      <c r="F677" s="2" t="s">
        <v>5603</v>
      </c>
      <c r="G677">
        <v>175000</v>
      </c>
      <c r="H677" s="2" t="s">
        <v>54</v>
      </c>
      <c r="I677" s="2" t="s">
        <v>53</v>
      </c>
      <c r="J677" s="2" t="s">
        <v>5305</v>
      </c>
      <c r="K677" s="2" t="s">
        <v>10194</v>
      </c>
    </row>
    <row r="678" spans="1:11" x14ac:dyDescent="0.25">
      <c r="A678" s="2" t="s">
        <v>5980</v>
      </c>
      <c r="B678" s="1">
        <v>46188</v>
      </c>
      <c r="C678" s="2" t="s">
        <v>5302</v>
      </c>
      <c r="D678" s="2" t="s">
        <v>5303</v>
      </c>
      <c r="E678" s="2" t="s">
        <v>582</v>
      </c>
      <c r="F678" s="2" t="s">
        <v>10183</v>
      </c>
      <c r="G678">
        <v>144000</v>
      </c>
      <c r="H678" s="2" t="s">
        <v>54</v>
      </c>
      <c r="I678" s="2" t="s">
        <v>53</v>
      </c>
      <c r="J678" s="2" t="s">
        <v>5305</v>
      </c>
      <c r="K678" s="2" t="s">
        <v>10184</v>
      </c>
    </row>
    <row r="679" spans="1:11" x14ac:dyDescent="0.25">
      <c r="A679" s="2" t="s">
        <v>7504</v>
      </c>
      <c r="B679" s="1">
        <v>46188</v>
      </c>
      <c r="C679" s="2" t="s">
        <v>5302</v>
      </c>
      <c r="D679" s="2" t="s">
        <v>5303</v>
      </c>
      <c r="E679" s="2" t="s">
        <v>5108</v>
      </c>
      <c r="F679" s="2" t="s">
        <v>10239</v>
      </c>
      <c r="G679">
        <v>107000</v>
      </c>
      <c r="H679" s="2" t="s">
        <v>54</v>
      </c>
      <c r="I679" s="2" t="s">
        <v>53</v>
      </c>
      <c r="J679" s="2" t="s">
        <v>5305</v>
      </c>
      <c r="K679" s="2" t="s">
        <v>5437</v>
      </c>
    </row>
    <row r="680" spans="1:11" x14ac:dyDescent="0.25">
      <c r="A680" s="2" t="s">
        <v>7168</v>
      </c>
      <c r="B680" s="1">
        <v>46188</v>
      </c>
      <c r="C680" s="2" t="s">
        <v>5302</v>
      </c>
      <c r="D680" s="2" t="s">
        <v>5303</v>
      </c>
      <c r="E680" s="2" t="s">
        <v>4221</v>
      </c>
      <c r="F680" s="2" t="s">
        <v>10193</v>
      </c>
      <c r="G680">
        <v>184000</v>
      </c>
      <c r="H680" s="2" t="s">
        <v>54</v>
      </c>
      <c r="I680" s="2" t="s">
        <v>53</v>
      </c>
      <c r="J680" s="2" t="s">
        <v>5305</v>
      </c>
      <c r="K680" s="2" t="s">
        <v>10193</v>
      </c>
    </row>
    <row r="681" spans="1:11" x14ac:dyDescent="0.25">
      <c r="A681" s="2" t="s">
        <v>7187</v>
      </c>
      <c r="B681" s="1">
        <v>46188</v>
      </c>
      <c r="C681" s="2" t="s">
        <v>5302</v>
      </c>
      <c r="D681" s="2" t="s">
        <v>5303</v>
      </c>
      <c r="E681" s="2" t="s">
        <v>4277</v>
      </c>
      <c r="F681" s="2" t="s">
        <v>10223</v>
      </c>
      <c r="G681">
        <v>147000</v>
      </c>
      <c r="H681" s="2" t="s">
        <v>54</v>
      </c>
      <c r="I681" s="2" t="s">
        <v>53</v>
      </c>
      <c r="J681" s="2" t="s">
        <v>5305</v>
      </c>
      <c r="K681" s="2" t="s">
        <v>10224</v>
      </c>
    </row>
    <row r="682" spans="1:11" x14ac:dyDescent="0.25">
      <c r="A682" s="2" t="s">
        <v>6764</v>
      </c>
      <c r="B682" s="1">
        <v>46188</v>
      </c>
      <c r="C682" s="2" t="s">
        <v>5302</v>
      </c>
      <c r="D682" s="2" t="s">
        <v>5303</v>
      </c>
      <c r="E682" s="2" t="s">
        <v>3109</v>
      </c>
      <c r="F682" s="2" t="s">
        <v>10203</v>
      </c>
      <c r="G682">
        <v>129000</v>
      </c>
      <c r="H682" s="2" t="s">
        <v>54</v>
      </c>
      <c r="I682" s="2" t="s">
        <v>53</v>
      </c>
      <c r="J682" s="2" t="s">
        <v>5305</v>
      </c>
      <c r="K682" s="2" t="s">
        <v>10204</v>
      </c>
    </row>
    <row r="683" spans="1:11" x14ac:dyDescent="0.25">
      <c r="A683" s="2" t="s">
        <v>7419</v>
      </c>
      <c r="B683" s="1">
        <v>46188</v>
      </c>
      <c r="C683" s="2" t="s">
        <v>5302</v>
      </c>
      <c r="D683" s="2" t="s">
        <v>5303</v>
      </c>
      <c r="E683" s="2" t="s">
        <v>4892</v>
      </c>
      <c r="F683" s="2" t="s">
        <v>10205</v>
      </c>
      <c r="G683">
        <v>125000</v>
      </c>
      <c r="H683" s="2" t="s">
        <v>54</v>
      </c>
      <c r="I683" s="2" t="s">
        <v>53</v>
      </c>
      <c r="J683" s="2" t="s">
        <v>5305</v>
      </c>
      <c r="K683" s="2" t="s">
        <v>10206</v>
      </c>
    </row>
    <row r="684" spans="1:11" x14ac:dyDescent="0.25">
      <c r="A684" s="2" t="s">
        <v>5988</v>
      </c>
      <c r="B684" s="1">
        <v>46188</v>
      </c>
      <c r="C684" s="2" t="s">
        <v>5302</v>
      </c>
      <c r="D684" s="2" t="s">
        <v>5303</v>
      </c>
      <c r="E684" s="2" t="s">
        <v>620</v>
      </c>
      <c r="F684" s="2" t="s">
        <v>10241</v>
      </c>
      <c r="G684">
        <v>75000</v>
      </c>
      <c r="H684" s="2" t="s">
        <v>54</v>
      </c>
      <c r="I684" s="2" t="s">
        <v>53</v>
      </c>
      <c r="J684" s="2" t="s">
        <v>5305</v>
      </c>
      <c r="K684" s="2" t="s">
        <v>10242</v>
      </c>
    </row>
    <row r="685" spans="1:11" x14ac:dyDescent="0.25">
      <c r="A685" s="2" t="s">
        <v>7136</v>
      </c>
      <c r="B685" s="1">
        <v>46188</v>
      </c>
      <c r="C685" s="2" t="s">
        <v>5302</v>
      </c>
      <c r="D685" s="2" t="s">
        <v>5303</v>
      </c>
      <c r="E685" s="2" t="s">
        <v>4133</v>
      </c>
      <c r="F685" s="2" t="s">
        <v>10187</v>
      </c>
      <c r="G685">
        <v>105000</v>
      </c>
      <c r="H685" s="2" t="s">
        <v>54</v>
      </c>
      <c r="I685" s="2" t="s">
        <v>53</v>
      </c>
      <c r="J685" s="2" t="s">
        <v>5305</v>
      </c>
      <c r="K685" s="2" t="s">
        <v>10188</v>
      </c>
    </row>
    <row r="686" spans="1:11" x14ac:dyDescent="0.25">
      <c r="A686" s="2" t="s">
        <v>7046</v>
      </c>
      <c r="B686" s="1">
        <v>46188</v>
      </c>
      <c r="C686" s="2" t="s">
        <v>5302</v>
      </c>
      <c r="D686" s="2" t="s">
        <v>5303</v>
      </c>
      <c r="E686" s="2" t="s">
        <v>3895</v>
      </c>
      <c r="F686" s="2" t="s">
        <v>10191</v>
      </c>
      <c r="G686">
        <v>155000</v>
      </c>
      <c r="H686" s="2" t="s">
        <v>54</v>
      </c>
      <c r="I686" s="2" t="s">
        <v>53</v>
      </c>
      <c r="J686" s="2" t="s">
        <v>5305</v>
      </c>
      <c r="K686" s="2" t="s">
        <v>10192</v>
      </c>
    </row>
    <row r="687" spans="1:11" x14ac:dyDescent="0.25">
      <c r="A687" s="2" t="s">
        <v>6986</v>
      </c>
      <c r="B687" s="1">
        <v>46188</v>
      </c>
      <c r="C687" s="2" t="s">
        <v>5302</v>
      </c>
      <c r="D687" s="2" t="s">
        <v>5303</v>
      </c>
      <c r="E687" s="2" t="s">
        <v>3725</v>
      </c>
      <c r="F687" s="2" t="s">
        <v>10185</v>
      </c>
      <c r="G687">
        <v>115000</v>
      </c>
      <c r="H687" s="2" t="s">
        <v>54</v>
      </c>
      <c r="I687" s="2" t="s">
        <v>53</v>
      </c>
      <c r="J687" s="2" t="s">
        <v>5305</v>
      </c>
      <c r="K687" s="2" t="s">
        <v>10186</v>
      </c>
    </row>
    <row r="688" spans="1:11" x14ac:dyDescent="0.25">
      <c r="A688" s="2" t="s">
        <v>6596</v>
      </c>
      <c r="B688" s="1">
        <v>46188</v>
      </c>
      <c r="C688" s="2" t="s">
        <v>5302</v>
      </c>
      <c r="D688" s="2" t="s">
        <v>5303</v>
      </c>
      <c r="E688" s="2" t="s">
        <v>7594</v>
      </c>
      <c r="F688" s="2" t="s">
        <v>10209</v>
      </c>
      <c r="G688">
        <v>107000</v>
      </c>
      <c r="H688" s="2" t="s">
        <v>54</v>
      </c>
      <c r="I688" s="2" t="s">
        <v>53</v>
      </c>
      <c r="J688" s="2" t="s">
        <v>5305</v>
      </c>
      <c r="K688" s="2" t="s">
        <v>10210</v>
      </c>
    </row>
    <row r="689" spans="1:11" x14ac:dyDescent="0.25">
      <c r="A689" s="2" t="s">
        <v>7386</v>
      </c>
      <c r="B689" s="1">
        <v>46188</v>
      </c>
      <c r="C689" s="2" t="s">
        <v>5302</v>
      </c>
      <c r="D689" s="2" t="s">
        <v>5303</v>
      </c>
      <c r="E689" s="2" t="s">
        <v>4804</v>
      </c>
      <c r="F689" s="2" t="s">
        <v>10189</v>
      </c>
      <c r="G689">
        <v>130000</v>
      </c>
      <c r="H689" s="2" t="s">
        <v>54</v>
      </c>
      <c r="I689" s="2" t="s">
        <v>53</v>
      </c>
      <c r="J689" s="2" t="s">
        <v>5305</v>
      </c>
      <c r="K689" s="2" t="s">
        <v>10190</v>
      </c>
    </row>
    <row r="690" spans="1:11" x14ac:dyDescent="0.25">
      <c r="A690" s="2" t="s">
        <v>7536</v>
      </c>
      <c r="B690" s="1">
        <v>46189</v>
      </c>
      <c r="C690" s="2" t="s">
        <v>5302</v>
      </c>
      <c r="D690" s="2" t="s">
        <v>5303</v>
      </c>
      <c r="E690" s="2" t="s">
        <v>5188</v>
      </c>
      <c r="F690" s="2" t="s">
        <v>5722</v>
      </c>
      <c r="G690">
        <v>114000</v>
      </c>
      <c r="H690" s="2" t="s">
        <v>54</v>
      </c>
      <c r="I690" s="2" t="s">
        <v>53</v>
      </c>
      <c r="J690" s="2" t="s">
        <v>5305</v>
      </c>
      <c r="K690" s="2" t="s">
        <v>5723</v>
      </c>
    </row>
    <row r="691" spans="1:11" x14ac:dyDescent="0.25">
      <c r="A691" s="2" t="s">
        <v>7544</v>
      </c>
      <c r="B691" s="1">
        <v>46189</v>
      </c>
      <c r="C691" s="2" t="s">
        <v>5302</v>
      </c>
      <c r="D691" s="2" t="s">
        <v>5303</v>
      </c>
      <c r="E691" s="2" t="s">
        <v>5208</v>
      </c>
      <c r="F691" s="2" t="s">
        <v>10394</v>
      </c>
      <c r="G691">
        <v>124000</v>
      </c>
      <c r="H691" s="2" t="s">
        <v>54</v>
      </c>
      <c r="I691" s="2" t="s">
        <v>53</v>
      </c>
      <c r="J691" s="2" t="s">
        <v>5305</v>
      </c>
      <c r="K691" s="2" t="s">
        <v>10395</v>
      </c>
    </row>
    <row r="692" spans="1:11" x14ac:dyDescent="0.25">
      <c r="A692" s="2" t="s">
        <v>6640</v>
      </c>
      <c r="B692" s="1">
        <v>46189</v>
      </c>
      <c r="C692" s="2" t="s">
        <v>5302</v>
      </c>
      <c r="D692" s="2" t="s">
        <v>5303</v>
      </c>
      <c r="E692" s="2" t="s">
        <v>2747</v>
      </c>
      <c r="F692" s="2" t="s">
        <v>5529</v>
      </c>
      <c r="G692">
        <v>134000</v>
      </c>
      <c r="H692" s="2" t="s">
        <v>54</v>
      </c>
      <c r="I692" s="2" t="s">
        <v>53</v>
      </c>
      <c r="J692" s="2" t="s">
        <v>5305</v>
      </c>
      <c r="K692" s="2" t="s">
        <v>10400</v>
      </c>
    </row>
    <row r="693" spans="1:11" x14ac:dyDescent="0.25">
      <c r="A693" s="2" t="s">
        <v>7225</v>
      </c>
      <c r="B693" s="1">
        <v>46189</v>
      </c>
      <c r="C693" s="2" t="s">
        <v>5302</v>
      </c>
      <c r="D693" s="2" t="s">
        <v>5303</v>
      </c>
      <c r="E693" s="2" t="s">
        <v>4379</v>
      </c>
      <c r="F693" s="2" t="s">
        <v>10387</v>
      </c>
      <c r="G693">
        <v>158000</v>
      </c>
      <c r="H693" s="2" t="s">
        <v>54</v>
      </c>
      <c r="I693" s="2" t="s">
        <v>53</v>
      </c>
      <c r="J693" s="2" t="s">
        <v>5305</v>
      </c>
      <c r="K693" s="2" t="s">
        <v>10388</v>
      </c>
    </row>
    <row r="694" spans="1:11" x14ac:dyDescent="0.25">
      <c r="A694" s="2" t="s">
        <v>7259</v>
      </c>
      <c r="B694" s="1">
        <v>46189</v>
      </c>
      <c r="C694" s="2" t="s">
        <v>5302</v>
      </c>
      <c r="D694" s="2" t="s">
        <v>5303</v>
      </c>
      <c r="E694" s="2" t="s">
        <v>4475</v>
      </c>
      <c r="F694" s="2" t="s">
        <v>10363</v>
      </c>
      <c r="G694">
        <v>131000</v>
      </c>
      <c r="H694" s="2" t="s">
        <v>54</v>
      </c>
      <c r="I694" s="2" t="s">
        <v>53</v>
      </c>
      <c r="J694" s="2" t="s">
        <v>5305</v>
      </c>
      <c r="K694" s="2" t="s">
        <v>10364</v>
      </c>
    </row>
    <row r="695" spans="1:11" x14ac:dyDescent="0.25">
      <c r="A695" s="2" t="s">
        <v>8431</v>
      </c>
      <c r="B695" s="1">
        <v>46189</v>
      </c>
      <c r="C695" s="2" t="s">
        <v>5302</v>
      </c>
      <c r="D695" s="2" t="s">
        <v>5303</v>
      </c>
      <c r="E695" s="2" t="s">
        <v>8432</v>
      </c>
      <c r="F695" s="2" t="s">
        <v>5436</v>
      </c>
      <c r="G695">
        <v>157000</v>
      </c>
      <c r="H695" s="2" t="s">
        <v>54</v>
      </c>
      <c r="I695" s="2" t="s">
        <v>53</v>
      </c>
      <c r="J695" s="2" t="s">
        <v>5305</v>
      </c>
      <c r="K695" s="2" t="s">
        <v>5437</v>
      </c>
    </row>
    <row r="696" spans="1:11" x14ac:dyDescent="0.25">
      <c r="A696" s="2" t="s">
        <v>8070</v>
      </c>
      <c r="B696" s="1">
        <v>46189</v>
      </c>
      <c r="C696" s="2" t="s">
        <v>5302</v>
      </c>
      <c r="D696" s="2" t="s">
        <v>5303</v>
      </c>
      <c r="E696" s="2" t="s">
        <v>8071</v>
      </c>
      <c r="F696" s="2" t="s">
        <v>10329</v>
      </c>
      <c r="G696">
        <v>91000</v>
      </c>
      <c r="H696" s="2" t="s">
        <v>54</v>
      </c>
      <c r="I696" s="2" t="s">
        <v>53</v>
      </c>
      <c r="J696" s="2" t="s">
        <v>5305</v>
      </c>
      <c r="K696" s="2" t="s">
        <v>5729</v>
      </c>
    </row>
    <row r="697" spans="1:11" x14ac:dyDescent="0.25">
      <c r="A697" s="2" t="s">
        <v>7535</v>
      </c>
      <c r="B697" s="1">
        <v>46189</v>
      </c>
      <c r="C697" s="2" t="s">
        <v>5302</v>
      </c>
      <c r="D697" s="2" t="s">
        <v>5303</v>
      </c>
      <c r="E697" s="2" t="s">
        <v>5184</v>
      </c>
      <c r="F697" s="2" t="s">
        <v>10381</v>
      </c>
      <c r="G697">
        <v>129000</v>
      </c>
      <c r="H697" s="2" t="s">
        <v>54</v>
      </c>
      <c r="I697" s="2" t="s">
        <v>53</v>
      </c>
      <c r="J697" s="2" t="s">
        <v>5305</v>
      </c>
      <c r="K697" s="2" t="s">
        <v>10382</v>
      </c>
    </row>
    <row r="698" spans="1:11" x14ac:dyDescent="0.25">
      <c r="A698" s="2" t="s">
        <v>9529</v>
      </c>
      <c r="B698" s="1">
        <v>46189</v>
      </c>
      <c r="C698" s="2" t="s">
        <v>5302</v>
      </c>
      <c r="D698" s="2" t="s">
        <v>5303</v>
      </c>
      <c r="E698" s="2" t="s">
        <v>9530</v>
      </c>
      <c r="F698" s="2" t="s">
        <v>10341</v>
      </c>
      <c r="G698">
        <v>67000</v>
      </c>
      <c r="H698" s="2" t="s">
        <v>54</v>
      </c>
      <c r="I698" s="2" t="s">
        <v>53</v>
      </c>
      <c r="J698" s="2" t="s">
        <v>5305</v>
      </c>
      <c r="K698" s="2" t="s">
        <v>10342</v>
      </c>
    </row>
    <row r="699" spans="1:11" x14ac:dyDescent="0.25">
      <c r="A699" s="2" t="s">
        <v>8496</v>
      </c>
      <c r="B699" s="1">
        <v>46189</v>
      </c>
      <c r="C699" s="2" t="s">
        <v>5302</v>
      </c>
      <c r="D699" s="2" t="s">
        <v>5303</v>
      </c>
      <c r="E699" s="2" t="s">
        <v>8497</v>
      </c>
      <c r="F699" s="2" t="s">
        <v>10321</v>
      </c>
      <c r="G699">
        <v>129000</v>
      </c>
      <c r="H699" s="2" t="s">
        <v>54</v>
      </c>
      <c r="I699" s="2" t="s">
        <v>53</v>
      </c>
      <c r="J699" s="2" t="s">
        <v>5305</v>
      </c>
      <c r="K699" s="2" t="s">
        <v>10322</v>
      </c>
    </row>
    <row r="700" spans="1:11" x14ac:dyDescent="0.25">
      <c r="A700" s="2" t="s">
        <v>7042</v>
      </c>
      <c r="B700" s="1">
        <v>46189</v>
      </c>
      <c r="C700" s="2" t="s">
        <v>5302</v>
      </c>
      <c r="D700" s="2" t="s">
        <v>5303</v>
      </c>
      <c r="E700" s="2" t="s">
        <v>3884</v>
      </c>
      <c r="F700" s="2" t="s">
        <v>9792</v>
      </c>
      <c r="G700">
        <v>172000</v>
      </c>
      <c r="H700" s="2" t="s">
        <v>54</v>
      </c>
      <c r="I700" s="2" t="s">
        <v>53</v>
      </c>
      <c r="J700" s="2" t="s">
        <v>5305</v>
      </c>
      <c r="K700" s="2" t="s">
        <v>9792</v>
      </c>
    </row>
    <row r="701" spans="1:11" x14ac:dyDescent="0.25">
      <c r="A701" s="2" t="s">
        <v>5942</v>
      </c>
      <c r="B701" s="1">
        <v>46189</v>
      </c>
      <c r="C701" s="2" t="s">
        <v>5302</v>
      </c>
      <c r="D701" s="2" t="s">
        <v>5303</v>
      </c>
      <c r="E701" s="2" t="s">
        <v>7593</v>
      </c>
      <c r="F701" s="2" t="s">
        <v>10328</v>
      </c>
      <c r="G701">
        <v>148000</v>
      </c>
      <c r="H701" s="2" t="s">
        <v>54</v>
      </c>
      <c r="I701" s="2" t="s">
        <v>53</v>
      </c>
      <c r="J701" s="2" t="s">
        <v>5305</v>
      </c>
      <c r="K701" s="2" t="s">
        <v>10160</v>
      </c>
    </row>
    <row r="702" spans="1:11" x14ac:dyDescent="0.25">
      <c r="A702" s="2" t="s">
        <v>7403</v>
      </c>
      <c r="B702" s="1">
        <v>46189</v>
      </c>
      <c r="C702" s="2" t="s">
        <v>5302</v>
      </c>
      <c r="D702" s="2" t="s">
        <v>5303</v>
      </c>
      <c r="E702" s="2" t="s">
        <v>4849</v>
      </c>
      <c r="F702" s="2" t="s">
        <v>10361</v>
      </c>
      <c r="G702">
        <v>120000</v>
      </c>
      <c r="H702" s="2" t="s">
        <v>54</v>
      </c>
      <c r="I702" s="2" t="s">
        <v>53</v>
      </c>
      <c r="J702" s="2" t="s">
        <v>5305</v>
      </c>
      <c r="K702" s="2" t="s">
        <v>10362</v>
      </c>
    </row>
    <row r="703" spans="1:11" x14ac:dyDescent="0.25">
      <c r="A703" s="2" t="s">
        <v>6287</v>
      </c>
      <c r="B703" s="1">
        <v>46189</v>
      </c>
      <c r="C703" s="2" t="s">
        <v>5302</v>
      </c>
      <c r="D703" s="2" t="s">
        <v>5303</v>
      </c>
      <c r="E703" s="2" t="s">
        <v>1670</v>
      </c>
      <c r="F703" s="2" t="s">
        <v>10181</v>
      </c>
      <c r="G703">
        <v>167000</v>
      </c>
      <c r="H703" s="2" t="s">
        <v>54</v>
      </c>
      <c r="I703" s="2" t="s">
        <v>53</v>
      </c>
      <c r="J703" s="2" t="s">
        <v>5305</v>
      </c>
      <c r="K703" s="2" t="s">
        <v>10182</v>
      </c>
    </row>
    <row r="704" spans="1:11" x14ac:dyDescent="0.25">
      <c r="A704" s="2" t="s">
        <v>7124</v>
      </c>
      <c r="B704" s="1">
        <v>46189</v>
      </c>
      <c r="C704" s="2" t="s">
        <v>5302</v>
      </c>
      <c r="D704" s="2" t="s">
        <v>5303</v>
      </c>
      <c r="E704" s="2" t="s">
        <v>4100</v>
      </c>
      <c r="F704" s="2" t="s">
        <v>10377</v>
      </c>
      <c r="G704">
        <v>163000</v>
      </c>
      <c r="H704" s="2" t="s">
        <v>54</v>
      </c>
      <c r="I704" s="2" t="s">
        <v>53</v>
      </c>
      <c r="J704" s="2" t="s">
        <v>5305</v>
      </c>
      <c r="K704" s="2" t="s">
        <v>10378</v>
      </c>
    </row>
    <row r="705" spans="1:11" x14ac:dyDescent="0.25">
      <c r="A705" s="2" t="s">
        <v>6606</v>
      </c>
      <c r="B705" s="1">
        <v>46189</v>
      </c>
      <c r="C705" s="2" t="s">
        <v>5302</v>
      </c>
      <c r="D705" s="2" t="s">
        <v>5303</v>
      </c>
      <c r="E705" s="2" t="s">
        <v>2650</v>
      </c>
      <c r="F705" s="2" t="s">
        <v>10209</v>
      </c>
      <c r="G705">
        <v>106900</v>
      </c>
      <c r="H705" s="2" t="s">
        <v>54</v>
      </c>
      <c r="I705" s="2" t="s">
        <v>53</v>
      </c>
      <c r="J705" s="2" t="s">
        <v>5305</v>
      </c>
      <c r="K705" s="2" t="s">
        <v>10210</v>
      </c>
    </row>
    <row r="706" spans="1:11" x14ac:dyDescent="0.25">
      <c r="A706" s="2" t="s">
        <v>5959</v>
      </c>
      <c r="B706" s="1">
        <v>46189</v>
      </c>
      <c r="C706" s="2" t="s">
        <v>5302</v>
      </c>
      <c r="D706" s="2" t="s">
        <v>5303</v>
      </c>
      <c r="E706" s="2" t="s">
        <v>490</v>
      </c>
      <c r="F706" s="2" t="s">
        <v>10408</v>
      </c>
      <c r="G706">
        <v>129000</v>
      </c>
      <c r="H706" s="2" t="s">
        <v>54</v>
      </c>
      <c r="I706" s="2" t="s">
        <v>53</v>
      </c>
      <c r="J706" s="2" t="s">
        <v>5305</v>
      </c>
      <c r="K706" s="2" t="s">
        <v>10409</v>
      </c>
    </row>
    <row r="707" spans="1:11" x14ac:dyDescent="0.25">
      <c r="A707" s="2" t="s">
        <v>7390</v>
      </c>
      <c r="B707" s="1">
        <v>46189</v>
      </c>
      <c r="C707" s="2" t="s">
        <v>5302</v>
      </c>
      <c r="D707" s="2" t="s">
        <v>5303</v>
      </c>
      <c r="E707" s="2" t="s">
        <v>4812</v>
      </c>
      <c r="F707" s="2" t="s">
        <v>10410</v>
      </c>
      <c r="G707">
        <v>145000</v>
      </c>
      <c r="H707" s="2" t="s">
        <v>54</v>
      </c>
      <c r="I707" s="2" t="s">
        <v>53</v>
      </c>
      <c r="J707" s="2" t="s">
        <v>5305</v>
      </c>
      <c r="K707" s="2" t="s">
        <v>10411</v>
      </c>
    </row>
    <row r="708" spans="1:11" x14ac:dyDescent="0.25">
      <c r="A708" s="2" t="s">
        <v>6815</v>
      </c>
      <c r="B708" s="1">
        <v>46189</v>
      </c>
      <c r="C708" s="2" t="s">
        <v>5302</v>
      </c>
      <c r="D708" s="2" t="s">
        <v>5303</v>
      </c>
      <c r="E708" s="2" t="s">
        <v>3258</v>
      </c>
      <c r="F708" s="2" t="s">
        <v>10420</v>
      </c>
      <c r="G708">
        <v>120000</v>
      </c>
      <c r="H708" s="2" t="s">
        <v>54</v>
      </c>
      <c r="I708" s="2" t="s">
        <v>53</v>
      </c>
      <c r="J708" s="2" t="s">
        <v>5305</v>
      </c>
      <c r="K708" s="2" t="s">
        <v>10421</v>
      </c>
    </row>
    <row r="709" spans="1:11" x14ac:dyDescent="0.25">
      <c r="A709" s="2" t="s">
        <v>7500</v>
      </c>
      <c r="B709" s="1">
        <v>46189</v>
      </c>
      <c r="C709" s="2" t="s">
        <v>5302</v>
      </c>
      <c r="D709" s="2" t="s">
        <v>5303</v>
      </c>
      <c r="E709" s="2" t="s">
        <v>5097</v>
      </c>
      <c r="F709" s="2" t="s">
        <v>10407</v>
      </c>
      <c r="G709">
        <v>114000</v>
      </c>
      <c r="H709" s="2" t="s">
        <v>54</v>
      </c>
      <c r="I709" s="2" t="s">
        <v>53</v>
      </c>
      <c r="J709" s="2" t="s">
        <v>5305</v>
      </c>
      <c r="K709" s="2" t="s">
        <v>10407</v>
      </c>
    </row>
    <row r="710" spans="1:11" x14ac:dyDescent="0.25">
      <c r="A710" s="2" t="s">
        <v>6071</v>
      </c>
      <c r="B710" s="1">
        <v>46189</v>
      </c>
      <c r="C710" s="2" t="s">
        <v>5302</v>
      </c>
      <c r="D710" s="2" t="s">
        <v>5303</v>
      </c>
      <c r="E710" s="2" t="s">
        <v>927</v>
      </c>
      <c r="F710" s="2" t="s">
        <v>10350</v>
      </c>
      <c r="G710">
        <v>121000</v>
      </c>
      <c r="H710" s="2" t="s">
        <v>54</v>
      </c>
      <c r="I710" s="2" t="s">
        <v>53</v>
      </c>
      <c r="J710" s="2" t="s">
        <v>5305</v>
      </c>
      <c r="K710" s="2" t="s">
        <v>5328</v>
      </c>
    </row>
    <row r="711" spans="1:11" x14ac:dyDescent="0.25">
      <c r="A711" s="2" t="s">
        <v>7532</v>
      </c>
      <c r="B711" s="1">
        <v>46189</v>
      </c>
      <c r="C711" s="2" t="s">
        <v>5302</v>
      </c>
      <c r="D711" s="2" t="s">
        <v>5303</v>
      </c>
      <c r="E711" s="2" t="s">
        <v>7595</v>
      </c>
      <c r="F711" s="2" t="s">
        <v>5828</v>
      </c>
      <c r="G711">
        <v>183000</v>
      </c>
      <c r="H711" s="2" t="s">
        <v>54</v>
      </c>
      <c r="I711" s="2" t="s">
        <v>53</v>
      </c>
      <c r="J711" s="2" t="s">
        <v>5305</v>
      </c>
      <c r="K711" s="2" t="s">
        <v>10355</v>
      </c>
    </row>
    <row r="712" spans="1:11" x14ac:dyDescent="0.25">
      <c r="A712" s="2" t="s">
        <v>7399</v>
      </c>
      <c r="B712" s="1">
        <v>46189</v>
      </c>
      <c r="C712" s="2" t="s">
        <v>5302</v>
      </c>
      <c r="D712" s="2" t="s">
        <v>5303</v>
      </c>
      <c r="E712" s="2" t="s">
        <v>4838</v>
      </c>
      <c r="F712" s="2" t="s">
        <v>10329</v>
      </c>
      <c r="G712">
        <v>140000</v>
      </c>
      <c r="H712" s="2" t="s">
        <v>54</v>
      </c>
      <c r="I712" s="2" t="s">
        <v>53</v>
      </c>
      <c r="J712" s="2" t="s">
        <v>5305</v>
      </c>
      <c r="K712" s="2" t="s">
        <v>5729</v>
      </c>
    </row>
    <row r="713" spans="1:11" x14ac:dyDescent="0.25">
      <c r="A713" s="2" t="s">
        <v>7560</v>
      </c>
      <c r="B713" s="1">
        <v>46189</v>
      </c>
      <c r="C713" s="2" t="s">
        <v>5302</v>
      </c>
      <c r="D713" s="2" t="s">
        <v>5303</v>
      </c>
      <c r="E713" s="2" t="s">
        <v>5249</v>
      </c>
      <c r="F713" s="2" t="s">
        <v>5598</v>
      </c>
      <c r="G713">
        <v>68000</v>
      </c>
      <c r="H713" s="2" t="s">
        <v>54</v>
      </c>
      <c r="I713" s="2" t="s">
        <v>53</v>
      </c>
      <c r="J713" s="2" t="s">
        <v>5305</v>
      </c>
      <c r="K713" s="2" t="s">
        <v>5599</v>
      </c>
    </row>
    <row r="714" spans="1:11" x14ac:dyDescent="0.25">
      <c r="A714" s="2" t="s">
        <v>6962</v>
      </c>
      <c r="B714" s="1">
        <v>46189</v>
      </c>
      <c r="C714" s="2" t="s">
        <v>5302</v>
      </c>
      <c r="D714" s="2" t="s">
        <v>5303</v>
      </c>
      <c r="E714" s="2" t="s">
        <v>3664</v>
      </c>
      <c r="F714" s="2" t="s">
        <v>5722</v>
      </c>
      <c r="G714">
        <v>105000</v>
      </c>
      <c r="H714" s="2" t="s">
        <v>54</v>
      </c>
      <c r="I714" s="2" t="s">
        <v>53</v>
      </c>
      <c r="J714" s="2" t="s">
        <v>5305</v>
      </c>
      <c r="K714" s="2" t="s">
        <v>5723</v>
      </c>
    </row>
    <row r="715" spans="1:11" x14ac:dyDescent="0.25">
      <c r="A715" s="2" t="s">
        <v>7210</v>
      </c>
      <c r="B715" s="1">
        <v>46189</v>
      </c>
      <c r="C715" s="2" t="s">
        <v>5302</v>
      </c>
      <c r="D715" s="2" t="s">
        <v>5303</v>
      </c>
      <c r="E715" s="2" t="s">
        <v>4338</v>
      </c>
      <c r="F715" s="2" t="s">
        <v>9878</v>
      </c>
      <c r="G715">
        <v>135000</v>
      </c>
      <c r="H715" s="2" t="s">
        <v>54</v>
      </c>
      <c r="I715" s="2" t="s">
        <v>53</v>
      </c>
      <c r="J715" s="2" t="s">
        <v>5305</v>
      </c>
      <c r="K715" s="2" t="s">
        <v>9880</v>
      </c>
    </row>
    <row r="716" spans="1:11" x14ac:dyDescent="0.25">
      <c r="A716" s="2" t="s">
        <v>7149</v>
      </c>
      <c r="B716" s="1">
        <v>46189</v>
      </c>
      <c r="C716" s="2" t="s">
        <v>5302</v>
      </c>
      <c r="D716" s="2" t="s">
        <v>5303</v>
      </c>
      <c r="E716" s="2" t="s">
        <v>4169</v>
      </c>
      <c r="F716" s="2" t="s">
        <v>5436</v>
      </c>
      <c r="G716">
        <v>117000</v>
      </c>
      <c r="H716" s="2" t="s">
        <v>54</v>
      </c>
      <c r="I716" s="2" t="s">
        <v>53</v>
      </c>
      <c r="J716" s="2" t="s">
        <v>5305</v>
      </c>
      <c r="K716" s="2" t="s">
        <v>5437</v>
      </c>
    </row>
    <row r="717" spans="1:11" x14ac:dyDescent="0.25">
      <c r="A717" s="2" t="s">
        <v>8459</v>
      </c>
      <c r="B717" s="1">
        <v>46189</v>
      </c>
      <c r="C717" s="2" t="s">
        <v>5302</v>
      </c>
      <c r="D717" s="2" t="s">
        <v>5303</v>
      </c>
      <c r="E717" s="2" t="s">
        <v>8460</v>
      </c>
      <c r="F717" s="2" t="s">
        <v>10345</v>
      </c>
      <c r="G717">
        <v>127000</v>
      </c>
      <c r="H717" s="2" t="s">
        <v>54</v>
      </c>
      <c r="I717" s="2" t="s">
        <v>53</v>
      </c>
      <c r="J717" s="2" t="s">
        <v>5305</v>
      </c>
      <c r="K717" s="2" t="s">
        <v>10346</v>
      </c>
    </row>
    <row r="718" spans="1:11" x14ac:dyDescent="0.25">
      <c r="A718" s="2" t="s">
        <v>7094</v>
      </c>
      <c r="B718" s="1">
        <v>46189</v>
      </c>
      <c r="C718" s="2" t="s">
        <v>5302</v>
      </c>
      <c r="D718" s="2" t="s">
        <v>5303</v>
      </c>
      <c r="E718" s="2" t="s">
        <v>4024</v>
      </c>
      <c r="F718" s="2" t="s">
        <v>5801</v>
      </c>
      <c r="G718">
        <v>109000</v>
      </c>
      <c r="H718" s="2" t="s">
        <v>54</v>
      </c>
      <c r="I718" s="2" t="s">
        <v>53</v>
      </c>
      <c r="J718" s="2" t="s">
        <v>5305</v>
      </c>
      <c r="K718" s="2" t="s">
        <v>5802</v>
      </c>
    </row>
    <row r="719" spans="1:11" x14ac:dyDescent="0.25">
      <c r="A719" s="2" t="s">
        <v>8560</v>
      </c>
      <c r="B719" s="1">
        <v>46189</v>
      </c>
      <c r="C719" s="2" t="s">
        <v>5302</v>
      </c>
      <c r="D719" s="2" t="s">
        <v>5303</v>
      </c>
      <c r="E719" s="2" t="s">
        <v>8561</v>
      </c>
      <c r="F719" s="2" t="s">
        <v>10339</v>
      </c>
      <c r="G719">
        <v>127000</v>
      </c>
      <c r="H719" s="2" t="s">
        <v>54</v>
      </c>
      <c r="I719" s="2" t="s">
        <v>53</v>
      </c>
      <c r="J719" s="2" t="s">
        <v>5305</v>
      </c>
      <c r="K719" s="2" t="s">
        <v>10339</v>
      </c>
    </row>
    <row r="720" spans="1:11" x14ac:dyDescent="0.25">
      <c r="A720" s="2" t="s">
        <v>7916</v>
      </c>
      <c r="B720" s="1">
        <v>46189</v>
      </c>
      <c r="C720" s="2" t="s">
        <v>5302</v>
      </c>
      <c r="D720" s="2" t="s">
        <v>5303</v>
      </c>
      <c r="E720" s="2" t="s">
        <v>7917</v>
      </c>
      <c r="F720" s="2" t="s">
        <v>10343</v>
      </c>
      <c r="G720">
        <v>155000</v>
      </c>
      <c r="H720" s="2" t="s">
        <v>54</v>
      </c>
      <c r="I720" s="2" t="s">
        <v>53</v>
      </c>
      <c r="J720" s="2" t="s">
        <v>5305</v>
      </c>
      <c r="K720" s="2" t="s">
        <v>10344</v>
      </c>
    </row>
    <row r="721" spans="1:11" x14ac:dyDescent="0.25">
      <c r="A721" s="2" t="s">
        <v>7417</v>
      </c>
      <c r="B721" s="1">
        <v>46189</v>
      </c>
      <c r="C721" s="2" t="s">
        <v>5302</v>
      </c>
      <c r="D721" s="2" t="s">
        <v>5303</v>
      </c>
      <c r="E721" s="2" t="s">
        <v>4886</v>
      </c>
      <c r="F721" s="2" t="s">
        <v>10360</v>
      </c>
      <c r="G721">
        <v>155000</v>
      </c>
      <c r="H721" s="2" t="s">
        <v>54</v>
      </c>
      <c r="I721" s="2" t="s">
        <v>53</v>
      </c>
      <c r="J721" s="2" t="s">
        <v>5305</v>
      </c>
      <c r="K721" s="2" t="s">
        <v>10360</v>
      </c>
    </row>
    <row r="722" spans="1:11" x14ac:dyDescent="0.25">
      <c r="A722" s="2" t="s">
        <v>8383</v>
      </c>
      <c r="B722" s="1">
        <v>46189</v>
      </c>
      <c r="C722" s="2" t="s">
        <v>5302</v>
      </c>
      <c r="D722" s="2" t="s">
        <v>5303</v>
      </c>
      <c r="E722" s="2" t="s">
        <v>8384</v>
      </c>
      <c r="F722" s="2" t="s">
        <v>5325</v>
      </c>
      <c r="G722">
        <v>114000</v>
      </c>
      <c r="H722" s="2" t="s">
        <v>54</v>
      </c>
      <c r="I722" s="2" t="s">
        <v>53</v>
      </c>
      <c r="J722" s="2" t="s">
        <v>5305</v>
      </c>
      <c r="K722" s="2" t="s">
        <v>10295</v>
      </c>
    </row>
    <row r="723" spans="1:11" x14ac:dyDescent="0.25">
      <c r="A723" s="2" t="s">
        <v>8535</v>
      </c>
      <c r="B723" s="1">
        <v>46189</v>
      </c>
      <c r="C723" s="2" t="s">
        <v>5302</v>
      </c>
      <c r="D723" s="2" t="s">
        <v>5303</v>
      </c>
      <c r="E723" s="2" t="s">
        <v>8536</v>
      </c>
      <c r="F723" s="2" t="s">
        <v>5591</v>
      </c>
      <c r="G723">
        <v>262000</v>
      </c>
      <c r="H723" s="2" t="s">
        <v>54</v>
      </c>
      <c r="I723" s="2" t="s">
        <v>53</v>
      </c>
      <c r="J723" s="2" t="s">
        <v>5305</v>
      </c>
      <c r="K723" s="2" t="s">
        <v>5591</v>
      </c>
    </row>
    <row r="724" spans="1:11" x14ac:dyDescent="0.25">
      <c r="A724" s="2" t="s">
        <v>7929</v>
      </c>
      <c r="B724" s="1">
        <v>46189</v>
      </c>
      <c r="C724" s="2" t="s">
        <v>5302</v>
      </c>
      <c r="D724" s="2" t="s">
        <v>5303</v>
      </c>
      <c r="E724" s="2" t="s">
        <v>7930</v>
      </c>
      <c r="F724" s="2" t="s">
        <v>10331</v>
      </c>
      <c r="G724">
        <v>95000</v>
      </c>
      <c r="H724" s="2" t="s">
        <v>54</v>
      </c>
      <c r="I724" s="2" t="s">
        <v>53</v>
      </c>
      <c r="J724" s="2" t="s">
        <v>5305</v>
      </c>
      <c r="K724" s="2" t="s">
        <v>10332</v>
      </c>
    </row>
    <row r="725" spans="1:11" x14ac:dyDescent="0.25">
      <c r="A725" s="2" t="s">
        <v>7464</v>
      </c>
      <c r="B725" s="1">
        <v>46189</v>
      </c>
      <c r="C725" s="2" t="s">
        <v>5302</v>
      </c>
      <c r="D725" s="2" t="s">
        <v>5303</v>
      </c>
      <c r="E725" s="2" t="s">
        <v>5007</v>
      </c>
      <c r="F725" s="2" t="s">
        <v>10313</v>
      </c>
      <c r="G725">
        <v>142800</v>
      </c>
      <c r="H725" s="2" t="s">
        <v>54</v>
      </c>
      <c r="I725" s="2" t="s">
        <v>53</v>
      </c>
      <c r="J725" s="2" t="s">
        <v>5305</v>
      </c>
      <c r="K725" s="2" t="s">
        <v>10314</v>
      </c>
    </row>
    <row r="726" spans="1:11" x14ac:dyDescent="0.25">
      <c r="A726" s="2" t="s">
        <v>7518</v>
      </c>
      <c r="B726" s="1">
        <v>46189</v>
      </c>
      <c r="C726" s="2" t="s">
        <v>5302</v>
      </c>
      <c r="D726" s="2" t="s">
        <v>5303</v>
      </c>
      <c r="E726" s="2" t="s">
        <v>5141</v>
      </c>
      <c r="F726" s="2" t="s">
        <v>5550</v>
      </c>
      <c r="G726">
        <v>135000</v>
      </c>
      <c r="H726" s="2" t="s">
        <v>54</v>
      </c>
      <c r="I726" s="2" t="s">
        <v>53</v>
      </c>
      <c r="J726" s="2" t="s">
        <v>5305</v>
      </c>
      <c r="K726" s="2" t="s">
        <v>10323</v>
      </c>
    </row>
    <row r="727" spans="1:11" x14ac:dyDescent="0.25">
      <c r="A727" s="2" t="s">
        <v>7451</v>
      </c>
      <c r="B727" s="1">
        <v>46189</v>
      </c>
      <c r="C727" s="2" t="s">
        <v>5302</v>
      </c>
      <c r="D727" s="2" t="s">
        <v>5303</v>
      </c>
      <c r="E727" s="2" t="s">
        <v>4976</v>
      </c>
      <c r="F727" s="2" t="s">
        <v>9897</v>
      </c>
      <c r="G727">
        <v>164000</v>
      </c>
      <c r="H727" s="2" t="s">
        <v>54</v>
      </c>
      <c r="I727" s="2" t="s">
        <v>53</v>
      </c>
      <c r="J727" s="2" t="s">
        <v>5305</v>
      </c>
      <c r="K727" s="2" t="s">
        <v>9898</v>
      </c>
    </row>
    <row r="728" spans="1:11" x14ac:dyDescent="0.25">
      <c r="A728" s="2" t="s">
        <v>6367</v>
      </c>
      <c r="B728" s="1">
        <v>46189</v>
      </c>
      <c r="C728" s="2" t="s">
        <v>5302</v>
      </c>
      <c r="D728" s="2" t="s">
        <v>5303</v>
      </c>
      <c r="E728" s="2" t="s">
        <v>1928</v>
      </c>
      <c r="F728" s="2" t="s">
        <v>10324</v>
      </c>
      <c r="G728">
        <v>108000</v>
      </c>
      <c r="H728" s="2" t="s">
        <v>54</v>
      </c>
      <c r="I728" s="2" t="s">
        <v>53</v>
      </c>
      <c r="J728" s="2" t="s">
        <v>5305</v>
      </c>
      <c r="K728" s="2" t="s">
        <v>10325</v>
      </c>
    </row>
    <row r="729" spans="1:11" x14ac:dyDescent="0.25">
      <c r="A729" s="2" t="s">
        <v>7557</v>
      </c>
      <c r="B729" s="1">
        <v>46189</v>
      </c>
      <c r="C729" s="2" t="s">
        <v>5302</v>
      </c>
      <c r="D729" s="2" t="s">
        <v>5303</v>
      </c>
      <c r="E729" s="2" t="s">
        <v>5241</v>
      </c>
      <c r="F729" s="2" t="s">
        <v>10326</v>
      </c>
      <c r="G729">
        <v>157000</v>
      </c>
      <c r="H729" s="2" t="s">
        <v>54</v>
      </c>
      <c r="I729" s="2" t="s">
        <v>53</v>
      </c>
      <c r="J729" s="2" t="s">
        <v>5305</v>
      </c>
      <c r="K729" s="2" t="s">
        <v>10327</v>
      </c>
    </row>
    <row r="730" spans="1:11" x14ac:dyDescent="0.25">
      <c r="A730" s="2" t="s">
        <v>7407</v>
      </c>
      <c r="B730" s="1">
        <v>46189</v>
      </c>
      <c r="C730" s="2" t="s">
        <v>5302</v>
      </c>
      <c r="D730" s="2" t="s">
        <v>5303</v>
      </c>
      <c r="E730" s="2" t="s">
        <v>4861</v>
      </c>
      <c r="F730" s="2" t="s">
        <v>5722</v>
      </c>
      <c r="G730">
        <v>160000</v>
      </c>
      <c r="H730" s="2" t="s">
        <v>54</v>
      </c>
      <c r="I730" s="2" t="s">
        <v>53</v>
      </c>
      <c r="J730" s="2" t="s">
        <v>5305</v>
      </c>
      <c r="K730" s="2" t="s">
        <v>5723</v>
      </c>
    </row>
    <row r="731" spans="1:11" x14ac:dyDescent="0.25">
      <c r="A731" s="2" t="s">
        <v>7321</v>
      </c>
      <c r="B731" s="1">
        <v>46189</v>
      </c>
      <c r="C731" s="2" t="s">
        <v>5302</v>
      </c>
      <c r="D731" s="2" t="s">
        <v>5303</v>
      </c>
      <c r="E731" s="2" t="s">
        <v>4640</v>
      </c>
      <c r="F731" s="2" t="s">
        <v>10310</v>
      </c>
      <c r="G731">
        <v>115000</v>
      </c>
      <c r="H731" s="2" t="s">
        <v>54</v>
      </c>
      <c r="I731" s="2" t="s">
        <v>53</v>
      </c>
      <c r="J731" s="2" t="s">
        <v>5305</v>
      </c>
      <c r="K731" s="2" t="s">
        <v>10310</v>
      </c>
    </row>
    <row r="732" spans="1:11" x14ac:dyDescent="0.25">
      <c r="A732" s="2" t="s">
        <v>7498</v>
      </c>
      <c r="B732" s="1">
        <v>46189</v>
      </c>
      <c r="C732" s="2" t="s">
        <v>5302</v>
      </c>
      <c r="D732" s="2" t="s">
        <v>5303</v>
      </c>
      <c r="E732" s="2" t="s">
        <v>5092</v>
      </c>
      <c r="F732" s="2" t="s">
        <v>10300</v>
      </c>
      <c r="G732">
        <v>134000</v>
      </c>
      <c r="H732" s="2" t="s">
        <v>54</v>
      </c>
      <c r="I732" s="2" t="s">
        <v>53</v>
      </c>
      <c r="J732" s="2" t="s">
        <v>5305</v>
      </c>
      <c r="K732" s="2" t="s">
        <v>10301</v>
      </c>
    </row>
    <row r="733" spans="1:11" x14ac:dyDescent="0.25">
      <c r="A733" s="2" t="s">
        <v>6206</v>
      </c>
      <c r="B733" s="1">
        <v>46189</v>
      </c>
      <c r="C733" s="2" t="s">
        <v>5302</v>
      </c>
      <c r="D733" s="2" t="s">
        <v>5303</v>
      </c>
      <c r="E733" s="2" t="s">
        <v>1400</v>
      </c>
      <c r="F733" s="2" t="s">
        <v>9970</v>
      </c>
      <c r="G733">
        <v>134000</v>
      </c>
      <c r="H733" s="2" t="s">
        <v>54</v>
      </c>
      <c r="I733" s="2" t="s">
        <v>53</v>
      </c>
      <c r="J733" s="2" t="s">
        <v>5305</v>
      </c>
      <c r="K733" s="2" t="s">
        <v>9971</v>
      </c>
    </row>
    <row r="734" spans="1:11" x14ac:dyDescent="0.25">
      <c r="A734" s="2" t="s">
        <v>7360</v>
      </c>
      <c r="B734" s="1">
        <v>46189</v>
      </c>
      <c r="C734" s="2" t="s">
        <v>5302</v>
      </c>
      <c r="D734" s="2" t="s">
        <v>5303</v>
      </c>
      <c r="E734" s="2" t="s">
        <v>4739</v>
      </c>
      <c r="F734" s="2" t="s">
        <v>9881</v>
      </c>
      <c r="G734">
        <v>150000</v>
      </c>
      <c r="H734" s="2" t="s">
        <v>54</v>
      </c>
      <c r="I734" s="2" t="s">
        <v>53</v>
      </c>
      <c r="J734" s="2" t="s">
        <v>5305</v>
      </c>
      <c r="K734" s="2" t="s">
        <v>9882</v>
      </c>
    </row>
    <row r="735" spans="1:11" x14ac:dyDescent="0.25">
      <c r="A735" s="2" t="s">
        <v>6217</v>
      </c>
      <c r="B735" s="1">
        <v>46189</v>
      </c>
      <c r="C735" s="2" t="s">
        <v>5302</v>
      </c>
      <c r="D735" s="2" t="s">
        <v>5303</v>
      </c>
      <c r="E735" s="2" t="s">
        <v>1437</v>
      </c>
      <c r="F735" s="2" t="s">
        <v>10328</v>
      </c>
      <c r="G735">
        <v>84000</v>
      </c>
      <c r="H735" s="2" t="s">
        <v>54</v>
      </c>
      <c r="I735" s="2" t="s">
        <v>53</v>
      </c>
      <c r="J735" s="2" t="s">
        <v>5305</v>
      </c>
      <c r="K735" s="2" t="s">
        <v>10160</v>
      </c>
    </row>
    <row r="736" spans="1:11" x14ac:dyDescent="0.25">
      <c r="A736" s="2" t="s">
        <v>7306</v>
      </c>
      <c r="B736" s="1">
        <v>46189</v>
      </c>
      <c r="C736" s="2" t="s">
        <v>5302</v>
      </c>
      <c r="D736" s="2" t="s">
        <v>5303</v>
      </c>
      <c r="E736" s="2" t="s">
        <v>4598</v>
      </c>
      <c r="F736" s="2" t="s">
        <v>10337</v>
      </c>
      <c r="G736">
        <v>135000</v>
      </c>
      <c r="H736" s="2" t="s">
        <v>54</v>
      </c>
      <c r="I736" s="2" t="s">
        <v>53</v>
      </c>
      <c r="J736" s="2" t="s">
        <v>5305</v>
      </c>
      <c r="K736" s="2" t="s">
        <v>10338</v>
      </c>
    </row>
    <row r="737" spans="1:11" x14ac:dyDescent="0.25">
      <c r="A737" s="2" t="s">
        <v>6993</v>
      </c>
      <c r="B737" s="1">
        <v>46189</v>
      </c>
      <c r="C737" s="2" t="s">
        <v>5302</v>
      </c>
      <c r="D737" s="2" t="s">
        <v>5303</v>
      </c>
      <c r="E737" s="2" t="s">
        <v>3744</v>
      </c>
      <c r="F737" s="2" t="s">
        <v>10340</v>
      </c>
      <c r="G737">
        <v>130000</v>
      </c>
      <c r="H737" s="2" t="s">
        <v>54</v>
      </c>
      <c r="I737" s="2" t="s">
        <v>53</v>
      </c>
      <c r="J737" s="2" t="s">
        <v>5305</v>
      </c>
      <c r="K737" s="2" t="s">
        <v>9888</v>
      </c>
    </row>
    <row r="738" spans="1:11" x14ac:dyDescent="0.25">
      <c r="A738" s="2" t="s">
        <v>7079</v>
      </c>
      <c r="B738" s="1">
        <v>46189</v>
      </c>
      <c r="C738" s="2" t="s">
        <v>5302</v>
      </c>
      <c r="D738" s="2" t="s">
        <v>5303</v>
      </c>
      <c r="E738" s="2" t="s">
        <v>3983</v>
      </c>
      <c r="F738" s="2" t="s">
        <v>10347</v>
      </c>
      <c r="G738">
        <v>200000</v>
      </c>
      <c r="H738" s="2" t="s">
        <v>54</v>
      </c>
      <c r="I738" s="2" t="s">
        <v>53</v>
      </c>
      <c r="J738" s="2" t="s">
        <v>5305</v>
      </c>
      <c r="K738" s="2" t="s">
        <v>10348</v>
      </c>
    </row>
    <row r="739" spans="1:11" x14ac:dyDescent="0.25">
      <c r="A739" s="2" t="s">
        <v>6995</v>
      </c>
      <c r="B739" s="1">
        <v>46189</v>
      </c>
      <c r="C739" s="2" t="s">
        <v>5302</v>
      </c>
      <c r="D739" s="2" t="s">
        <v>5303</v>
      </c>
      <c r="E739" s="2" t="s">
        <v>3749</v>
      </c>
      <c r="F739" s="2" t="s">
        <v>10334</v>
      </c>
      <c r="G739">
        <v>164000</v>
      </c>
      <c r="H739" s="2" t="s">
        <v>54</v>
      </c>
      <c r="I739" s="2" t="s">
        <v>53</v>
      </c>
      <c r="J739" s="2" t="s">
        <v>5305</v>
      </c>
      <c r="K739" s="2" t="s">
        <v>10335</v>
      </c>
    </row>
    <row r="740" spans="1:11" x14ac:dyDescent="0.25">
      <c r="A740" s="2" t="s">
        <v>7077</v>
      </c>
      <c r="B740" s="1">
        <v>46189</v>
      </c>
      <c r="C740" s="2" t="s">
        <v>5302</v>
      </c>
      <c r="D740" s="2" t="s">
        <v>5303</v>
      </c>
      <c r="E740" s="2" t="s">
        <v>3978</v>
      </c>
      <c r="F740" s="2" t="s">
        <v>10333</v>
      </c>
      <c r="G740">
        <v>133000</v>
      </c>
      <c r="H740" s="2" t="s">
        <v>54</v>
      </c>
      <c r="I740" s="2" t="s">
        <v>53</v>
      </c>
      <c r="J740" s="2" t="s">
        <v>5305</v>
      </c>
      <c r="K740" s="2" t="s">
        <v>5829</v>
      </c>
    </row>
    <row r="741" spans="1:11" x14ac:dyDescent="0.25">
      <c r="A741" s="2" t="s">
        <v>7304</v>
      </c>
      <c r="B741" s="1">
        <v>46189</v>
      </c>
      <c r="C741" s="2" t="s">
        <v>5302</v>
      </c>
      <c r="D741" s="2" t="s">
        <v>5303</v>
      </c>
      <c r="E741" s="2" t="s">
        <v>4594</v>
      </c>
      <c r="F741" s="2" t="s">
        <v>10128</v>
      </c>
      <c r="G741">
        <v>147000</v>
      </c>
      <c r="H741" s="2" t="s">
        <v>54</v>
      </c>
      <c r="I741" s="2" t="s">
        <v>53</v>
      </c>
      <c r="J741" s="2" t="s">
        <v>5305</v>
      </c>
      <c r="K741" s="2" t="s">
        <v>10129</v>
      </c>
    </row>
    <row r="742" spans="1:11" x14ac:dyDescent="0.25">
      <c r="A742" s="2" t="s">
        <v>7325</v>
      </c>
      <c r="B742" s="1">
        <v>46189</v>
      </c>
      <c r="C742" s="2" t="s">
        <v>5302</v>
      </c>
      <c r="D742" s="2" t="s">
        <v>5303</v>
      </c>
      <c r="E742" s="2" t="s">
        <v>4649</v>
      </c>
      <c r="F742" s="2" t="s">
        <v>5561</v>
      </c>
      <c r="G742">
        <v>129000</v>
      </c>
      <c r="H742" s="2" t="s">
        <v>54</v>
      </c>
      <c r="I742" s="2" t="s">
        <v>53</v>
      </c>
      <c r="J742" s="2" t="s">
        <v>5305</v>
      </c>
      <c r="K742" s="2" t="s">
        <v>10330</v>
      </c>
    </row>
    <row r="743" spans="1:11" x14ac:dyDescent="0.25">
      <c r="A743" s="2" t="s">
        <v>7371</v>
      </c>
      <c r="B743" s="1">
        <v>46189</v>
      </c>
      <c r="C743" s="2" t="s">
        <v>5302</v>
      </c>
      <c r="D743" s="2" t="s">
        <v>5303</v>
      </c>
      <c r="E743" s="2" t="s">
        <v>4769</v>
      </c>
      <c r="F743" s="2" t="s">
        <v>10315</v>
      </c>
      <c r="G743">
        <v>134000</v>
      </c>
      <c r="H743" s="2" t="s">
        <v>54</v>
      </c>
      <c r="I743" s="2" t="s">
        <v>53</v>
      </c>
      <c r="J743" s="2" t="s">
        <v>5305</v>
      </c>
      <c r="K743" s="2" t="s">
        <v>10316</v>
      </c>
    </row>
    <row r="744" spans="1:11" x14ac:dyDescent="0.25">
      <c r="A744" s="2" t="s">
        <v>6934</v>
      </c>
      <c r="B744" s="1">
        <v>46189</v>
      </c>
      <c r="C744" s="2" t="s">
        <v>5302</v>
      </c>
      <c r="D744" s="2" t="s">
        <v>5303</v>
      </c>
      <c r="E744" s="2" t="s">
        <v>3589</v>
      </c>
      <c r="F744" s="2" t="s">
        <v>10319</v>
      </c>
      <c r="G744">
        <v>154000</v>
      </c>
      <c r="H744" s="2" t="s">
        <v>54</v>
      </c>
      <c r="I744" s="2" t="s">
        <v>53</v>
      </c>
      <c r="J744" s="2" t="s">
        <v>5305</v>
      </c>
      <c r="K744" s="2" t="s">
        <v>10320</v>
      </c>
    </row>
    <row r="745" spans="1:11" x14ac:dyDescent="0.25">
      <c r="A745" s="2" t="s">
        <v>7137</v>
      </c>
      <c r="B745" s="1">
        <v>46189</v>
      </c>
      <c r="C745" s="2" t="s">
        <v>5302</v>
      </c>
      <c r="D745" s="2" t="s">
        <v>5303</v>
      </c>
      <c r="E745" s="2" t="s">
        <v>4136</v>
      </c>
      <c r="F745" s="2" t="s">
        <v>10317</v>
      </c>
      <c r="G745">
        <v>162000</v>
      </c>
      <c r="H745" s="2" t="s">
        <v>54</v>
      </c>
      <c r="I745" s="2" t="s">
        <v>53</v>
      </c>
      <c r="J745" s="2" t="s">
        <v>5305</v>
      </c>
      <c r="K745" s="2" t="s">
        <v>10318</v>
      </c>
    </row>
    <row r="746" spans="1:11" x14ac:dyDescent="0.25">
      <c r="A746" s="2" t="s">
        <v>7267</v>
      </c>
      <c r="B746" s="1">
        <v>46189</v>
      </c>
      <c r="C746" s="2" t="s">
        <v>5302</v>
      </c>
      <c r="D746" s="2" t="s">
        <v>5303</v>
      </c>
      <c r="E746" s="2" t="s">
        <v>4494</v>
      </c>
      <c r="F746" s="2" t="s">
        <v>5786</v>
      </c>
      <c r="G746">
        <v>134000</v>
      </c>
      <c r="H746" s="2" t="s">
        <v>54</v>
      </c>
      <c r="I746" s="2" t="s">
        <v>53</v>
      </c>
      <c r="J746" s="2" t="s">
        <v>5305</v>
      </c>
      <c r="K746" s="2" t="s">
        <v>5827</v>
      </c>
    </row>
    <row r="747" spans="1:11" x14ac:dyDescent="0.25">
      <c r="A747" s="2" t="s">
        <v>7534</v>
      </c>
      <c r="B747" s="1">
        <v>46189</v>
      </c>
      <c r="C747" s="2" t="s">
        <v>5302</v>
      </c>
      <c r="D747" s="2" t="s">
        <v>5303</v>
      </c>
      <c r="E747" s="2" t="s">
        <v>5182</v>
      </c>
      <c r="F747" s="2" t="s">
        <v>5385</v>
      </c>
      <c r="G747">
        <v>118000</v>
      </c>
      <c r="H747" s="2" t="s">
        <v>54</v>
      </c>
      <c r="I747" s="2" t="s">
        <v>53</v>
      </c>
      <c r="J747" s="2" t="s">
        <v>5305</v>
      </c>
      <c r="K747" s="2" t="s">
        <v>5385</v>
      </c>
    </row>
    <row r="748" spans="1:11" x14ac:dyDescent="0.25">
      <c r="A748" s="2" t="s">
        <v>7085</v>
      </c>
      <c r="B748" s="1">
        <v>46189</v>
      </c>
      <c r="C748" s="2" t="s">
        <v>5302</v>
      </c>
      <c r="D748" s="2" t="s">
        <v>5303</v>
      </c>
      <c r="E748" s="2" t="s">
        <v>4000</v>
      </c>
      <c r="F748" s="2" t="s">
        <v>10369</v>
      </c>
      <c r="G748">
        <v>133000</v>
      </c>
      <c r="H748" s="2" t="s">
        <v>54</v>
      </c>
      <c r="I748" s="2" t="s">
        <v>53</v>
      </c>
      <c r="J748" s="2" t="s">
        <v>5305</v>
      </c>
      <c r="K748" s="2" t="s">
        <v>10370</v>
      </c>
    </row>
    <row r="749" spans="1:11" x14ac:dyDescent="0.25">
      <c r="A749" s="2" t="s">
        <v>6716</v>
      </c>
      <c r="B749" s="1">
        <v>46189</v>
      </c>
      <c r="C749" s="2" t="s">
        <v>5302</v>
      </c>
      <c r="D749" s="2" t="s">
        <v>5303</v>
      </c>
      <c r="E749" s="2" t="s">
        <v>2969</v>
      </c>
      <c r="F749" s="2" t="s">
        <v>10367</v>
      </c>
      <c r="G749">
        <v>129000</v>
      </c>
      <c r="H749" s="2" t="s">
        <v>54</v>
      </c>
      <c r="I749" s="2" t="s">
        <v>53</v>
      </c>
      <c r="J749" s="2" t="s">
        <v>5305</v>
      </c>
      <c r="K749" s="2" t="s">
        <v>10368</v>
      </c>
    </row>
    <row r="750" spans="1:11" x14ac:dyDescent="0.25">
      <c r="A750" s="2" t="s">
        <v>6648</v>
      </c>
      <c r="B750" s="1">
        <v>46189</v>
      </c>
      <c r="C750" s="2" t="s">
        <v>5302</v>
      </c>
      <c r="D750" s="2" t="s">
        <v>5303</v>
      </c>
      <c r="E750" s="2" t="s">
        <v>2769</v>
      </c>
      <c r="F750" s="2" t="s">
        <v>10343</v>
      </c>
      <c r="G750">
        <v>200000</v>
      </c>
      <c r="H750" s="2" t="s">
        <v>54</v>
      </c>
      <c r="I750" s="2" t="s">
        <v>53</v>
      </c>
      <c r="J750" s="2" t="s">
        <v>5305</v>
      </c>
      <c r="K750" s="2" t="s">
        <v>10344</v>
      </c>
    </row>
    <row r="751" spans="1:11" x14ac:dyDescent="0.25">
      <c r="A751" s="2" t="s">
        <v>7470</v>
      </c>
      <c r="B751" s="1">
        <v>46189</v>
      </c>
      <c r="C751" s="2" t="s">
        <v>5302</v>
      </c>
      <c r="D751" s="2" t="s">
        <v>5303</v>
      </c>
      <c r="E751" s="2" t="s">
        <v>5022</v>
      </c>
      <c r="F751" s="2" t="s">
        <v>10365</v>
      </c>
      <c r="G751">
        <v>138000</v>
      </c>
      <c r="H751" s="2" t="s">
        <v>54</v>
      </c>
      <c r="I751" s="2" t="s">
        <v>53</v>
      </c>
      <c r="J751" s="2" t="s">
        <v>5305</v>
      </c>
      <c r="K751" s="2" t="s">
        <v>10366</v>
      </c>
    </row>
    <row r="752" spans="1:11" x14ac:dyDescent="0.25">
      <c r="A752" s="2" t="s">
        <v>7569</v>
      </c>
      <c r="B752" s="1">
        <v>46189</v>
      </c>
      <c r="C752" s="2" t="s">
        <v>5302</v>
      </c>
      <c r="D752" s="2" t="s">
        <v>5303</v>
      </c>
      <c r="E752" s="2" t="s">
        <v>5273</v>
      </c>
      <c r="F752" s="2" t="s">
        <v>10373</v>
      </c>
      <c r="G752">
        <v>113000</v>
      </c>
      <c r="H752" s="2" t="s">
        <v>54</v>
      </c>
      <c r="I752" s="2" t="s">
        <v>53</v>
      </c>
      <c r="J752" s="2" t="s">
        <v>5305</v>
      </c>
      <c r="K752" s="2" t="s">
        <v>10374</v>
      </c>
    </row>
    <row r="753" spans="1:11" x14ac:dyDescent="0.25">
      <c r="A753" s="2" t="s">
        <v>7362</v>
      </c>
      <c r="B753" s="1">
        <v>46189</v>
      </c>
      <c r="C753" s="2" t="s">
        <v>5302</v>
      </c>
      <c r="D753" s="2" t="s">
        <v>5303</v>
      </c>
      <c r="E753" s="2" t="s">
        <v>4744</v>
      </c>
      <c r="F753" s="2" t="s">
        <v>10358</v>
      </c>
      <c r="G753">
        <v>135000</v>
      </c>
      <c r="H753" s="2" t="s">
        <v>54</v>
      </c>
      <c r="I753" s="2" t="s">
        <v>53</v>
      </c>
      <c r="J753" s="2" t="s">
        <v>5305</v>
      </c>
      <c r="K753" s="2" t="s">
        <v>10359</v>
      </c>
    </row>
    <row r="754" spans="1:11" x14ac:dyDescent="0.25">
      <c r="A754" s="2" t="s">
        <v>7427</v>
      </c>
      <c r="B754" s="1">
        <v>46189</v>
      </c>
      <c r="C754" s="2" t="s">
        <v>5302</v>
      </c>
      <c r="D754" s="2" t="s">
        <v>5303</v>
      </c>
      <c r="E754" s="2" t="s">
        <v>4913</v>
      </c>
      <c r="F754" s="2" t="s">
        <v>10371</v>
      </c>
      <c r="G754">
        <v>107000</v>
      </c>
      <c r="H754" s="2" t="s">
        <v>54</v>
      </c>
      <c r="I754" s="2" t="s">
        <v>53</v>
      </c>
      <c r="J754" s="2" t="s">
        <v>5305</v>
      </c>
      <c r="K754" s="2" t="s">
        <v>10372</v>
      </c>
    </row>
    <row r="755" spans="1:11" x14ac:dyDescent="0.25">
      <c r="A755" s="2" t="s">
        <v>5919</v>
      </c>
      <c r="B755" s="1">
        <v>46189</v>
      </c>
      <c r="C755" s="2" t="s">
        <v>5302</v>
      </c>
      <c r="D755" s="2" t="s">
        <v>5303</v>
      </c>
      <c r="E755" s="2" t="s">
        <v>320</v>
      </c>
      <c r="F755" s="2" t="s">
        <v>9792</v>
      </c>
      <c r="G755">
        <v>176000</v>
      </c>
      <c r="H755" s="2" t="s">
        <v>54</v>
      </c>
      <c r="I755" s="2" t="s">
        <v>53</v>
      </c>
      <c r="J755" s="2" t="s">
        <v>5305</v>
      </c>
      <c r="K755" s="2" t="s">
        <v>9792</v>
      </c>
    </row>
    <row r="756" spans="1:11" x14ac:dyDescent="0.25">
      <c r="A756" s="2" t="s">
        <v>6945</v>
      </c>
      <c r="B756" s="1">
        <v>46189</v>
      </c>
      <c r="C756" s="2" t="s">
        <v>5302</v>
      </c>
      <c r="D756" s="2" t="s">
        <v>5303</v>
      </c>
      <c r="E756" s="2" t="s">
        <v>3619</v>
      </c>
      <c r="F756" s="2" t="s">
        <v>10300</v>
      </c>
      <c r="G756">
        <v>134000</v>
      </c>
      <c r="H756" s="2" t="s">
        <v>54</v>
      </c>
      <c r="I756" s="2" t="s">
        <v>53</v>
      </c>
      <c r="J756" s="2" t="s">
        <v>5305</v>
      </c>
      <c r="K756" s="2" t="s">
        <v>10375</v>
      </c>
    </row>
    <row r="757" spans="1:11" x14ac:dyDescent="0.25">
      <c r="A757" s="2" t="s">
        <v>6979</v>
      </c>
      <c r="B757" s="1">
        <v>46189</v>
      </c>
      <c r="C757" s="2" t="s">
        <v>5302</v>
      </c>
      <c r="D757" s="2" t="s">
        <v>5303</v>
      </c>
      <c r="E757" s="2" t="s">
        <v>3706</v>
      </c>
      <c r="F757" s="2" t="s">
        <v>5739</v>
      </c>
      <c r="G757">
        <v>128000</v>
      </c>
      <c r="H757" s="2" t="s">
        <v>54</v>
      </c>
      <c r="I757" s="2" t="s">
        <v>53</v>
      </c>
      <c r="J757" s="2" t="s">
        <v>5305</v>
      </c>
      <c r="K757" s="2" t="s">
        <v>5740</v>
      </c>
    </row>
    <row r="758" spans="1:11" x14ac:dyDescent="0.25">
      <c r="A758" s="2" t="s">
        <v>7490</v>
      </c>
      <c r="B758" s="1">
        <v>46189</v>
      </c>
      <c r="C758" s="2" t="s">
        <v>5302</v>
      </c>
      <c r="D758" s="2" t="s">
        <v>5303</v>
      </c>
      <c r="E758" s="2" t="s">
        <v>5072</v>
      </c>
      <c r="F758" s="2" t="s">
        <v>10291</v>
      </c>
      <c r="G758">
        <v>124000</v>
      </c>
      <c r="H758" s="2" t="s">
        <v>54</v>
      </c>
      <c r="I758" s="2" t="s">
        <v>53</v>
      </c>
      <c r="J758" s="2" t="s">
        <v>5305</v>
      </c>
      <c r="K758" s="2" t="s">
        <v>10292</v>
      </c>
    </row>
    <row r="759" spans="1:11" x14ac:dyDescent="0.25">
      <c r="A759" s="2" t="s">
        <v>5894</v>
      </c>
      <c r="B759" s="1">
        <v>46189</v>
      </c>
      <c r="C759" s="2" t="s">
        <v>5302</v>
      </c>
      <c r="D759" s="2" t="s">
        <v>5303</v>
      </c>
      <c r="E759" s="2" t="s">
        <v>213</v>
      </c>
      <c r="F759" s="2" t="s">
        <v>10349</v>
      </c>
      <c r="G759">
        <v>122000</v>
      </c>
      <c r="H759" s="2" t="s">
        <v>54</v>
      </c>
      <c r="I759" s="2" t="s">
        <v>53</v>
      </c>
      <c r="J759" s="2" t="s">
        <v>5305</v>
      </c>
      <c r="K759" s="2" t="s">
        <v>10349</v>
      </c>
    </row>
    <row r="760" spans="1:11" x14ac:dyDescent="0.25">
      <c r="A760" s="2" t="s">
        <v>6112</v>
      </c>
      <c r="B760" s="1">
        <v>46189</v>
      </c>
      <c r="C760" s="2" t="s">
        <v>5302</v>
      </c>
      <c r="D760" s="2" t="s">
        <v>5303</v>
      </c>
      <c r="E760" s="2" t="s">
        <v>1073</v>
      </c>
      <c r="F760" s="2" t="s">
        <v>10306</v>
      </c>
      <c r="G760">
        <v>112000</v>
      </c>
      <c r="H760" s="2" t="s">
        <v>54</v>
      </c>
      <c r="I760" s="2" t="s">
        <v>53</v>
      </c>
      <c r="J760" s="2" t="s">
        <v>5305</v>
      </c>
      <c r="K760" s="2" t="s">
        <v>10307</v>
      </c>
    </row>
    <row r="761" spans="1:11" x14ac:dyDescent="0.25">
      <c r="A761" s="2" t="s">
        <v>7025</v>
      </c>
      <c r="B761" s="1">
        <v>46189</v>
      </c>
      <c r="C761" s="2" t="s">
        <v>5302</v>
      </c>
      <c r="D761" s="2" t="s">
        <v>5303</v>
      </c>
      <c r="E761" s="2" t="s">
        <v>3839</v>
      </c>
      <c r="F761" s="2" t="s">
        <v>9932</v>
      </c>
      <c r="G761">
        <v>152000</v>
      </c>
      <c r="H761" s="2" t="s">
        <v>54</v>
      </c>
      <c r="I761" s="2" t="s">
        <v>53</v>
      </c>
      <c r="J761" s="2" t="s">
        <v>5305</v>
      </c>
      <c r="K761" s="2" t="s">
        <v>10305</v>
      </c>
    </row>
    <row r="762" spans="1:11" x14ac:dyDescent="0.25">
      <c r="A762" s="2" t="s">
        <v>6990</v>
      </c>
      <c r="B762" s="1">
        <v>46189</v>
      </c>
      <c r="C762" s="2" t="s">
        <v>5302</v>
      </c>
      <c r="D762" s="2" t="s">
        <v>5303</v>
      </c>
      <c r="E762" s="2" t="s">
        <v>3736</v>
      </c>
      <c r="F762" s="2" t="s">
        <v>5826</v>
      </c>
      <c r="G762">
        <v>134000</v>
      </c>
      <c r="H762" s="2" t="s">
        <v>54</v>
      </c>
      <c r="I762" s="2" t="s">
        <v>53</v>
      </c>
      <c r="J762" s="2" t="s">
        <v>5305</v>
      </c>
      <c r="K762" s="2" t="s">
        <v>10304</v>
      </c>
    </row>
    <row r="763" spans="1:11" x14ac:dyDescent="0.25">
      <c r="A763" s="2" t="s">
        <v>7393</v>
      </c>
      <c r="B763" s="1">
        <v>46189</v>
      </c>
      <c r="C763" s="2" t="s">
        <v>5302</v>
      </c>
      <c r="D763" s="2" t="s">
        <v>5303</v>
      </c>
      <c r="E763" s="2" t="s">
        <v>4822</v>
      </c>
      <c r="F763" s="2" t="s">
        <v>10351</v>
      </c>
      <c r="G763">
        <v>116000</v>
      </c>
      <c r="H763" s="2" t="s">
        <v>54</v>
      </c>
      <c r="I763" s="2" t="s">
        <v>53</v>
      </c>
      <c r="J763" s="2" t="s">
        <v>5305</v>
      </c>
      <c r="K763" s="2" t="s">
        <v>10352</v>
      </c>
    </row>
    <row r="764" spans="1:11" x14ac:dyDescent="0.25">
      <c r="A764" s="2" t="s">
        <v>6474</v>
      </c>
      <c r="B764" s="1">
        <v>46189</v>
      </c>
      <c r="C764" s="2" t="s">
        <v>5302</v>
      </c>
      <c r="D764" s="2" t="s">
        <v>5303</v>
      </c>
      <c r="E764" s="2" t="s">
        <v>2269</v>
      </c>
      <c r="F764" s="2" t="s">
        <v>5516</v>
      </c>
      <c r="G764">
        <v>123000</v>
      </c>
      <c r="H764" s="2" t="s">
        <v>54</v>
      </c>
      <c r="I764" s="2" t="s">
        <v>53</v>
      </c>
      <c r="J764" s="2" t="s">
        <v>5305</v>
      </c>
      <c r="K764" s="2" t="s">
        <v>5517</v>
      </c>
    </row>
    <row r="765" spans="1:11" x14ac:dyDescent="0.25">
      <c r="A765" s="2" t="s">
        <v>7348</v>
      </c>
      <c r="B765" s="1">
        <v>46189</v>
      </c>
      <c r="C765" s="2" t="s">
        <v>5302</v>
      </c>
      <c r="D765" s="2" t="s">
        <v>5303</v>
      </c>
      <c r="E765" s="2" t="s">
        <v>4708</v>
      </c>
      <c r="F765" s="2" t="s">
        <v>9881</v>
      </c>
      <c r="G765">
        <v>150000</v>
      </c>
      <c r="H765" s="2" t="s">
        <v>54</v>
      </c>
      <c r="I765" s="2" t="s">
        <v>53</v>
      </c>
      <c r="J765" s="2" t="s">
        <v>5305</v>
      </c>
      <c r="K765" s="2" t="s">
        <v>9882</v>
      </c>
    </row>
    <row r="766" spans="1:11" x14ac:dyDescent="0.25">
      <c r="A766" s="2" t="s">
        <v>7373</v>
      </c>
      <c r="B766" s="1">
        <v>46189</v>
      </c>
      <c r="C766" s="2" t="s">
        <v>5302</v>
      </c>
      <c r="D766" s="2" t="s">
        <v>5303</v>
      </c>
      <c r="E766" s="2" t="s">
        <v>4773</v>
      </c>
      <c r="F766" s="2" t="s">
        <v>10317</v>
      </c>
      <c r="G766">
        <v>138000</v>
      </c>
      <c r="H766" s="2" t="s">
        <v>54</v>
      </c>
      <c r="I766" s="2" t="s">
        <v>53</v>
      </c>
      <c r="J766" s="2" t="s">
        <v>5305</v>
      </c>
      <c r="K766" s="2" t="s">
        <v>9888</v>
      </c>
    </row>
    <row r="767" spans="1:11" x14ac:dyDescent="0.25">
      <c r="A767" s="2" t="s">
        <v>7438</v>
      </c>
      <c r="B767" s="1">
        <v>46189</v>
      </c>
      <c r="C767" s="2" t="s">
        <v>5302</v>
      </c>
      <c r="D767" s="2" t="s">
        <v>5303</v>
      </c>
      <c r="E767" s="2" t="s">
        <v>4941</v>
      </c>
      <c r="F767" s="2" t="s">
        <v>9927</v>
      </c>
      <c r="G767">
        <v>126000</v>
      </c>
      <c r="H767" s="2" t="s">
        <v>54</v>
      </c>
      <c r="I767" s="2" t="s">
        <v>53</v>
      </c>
      <c r="J767" s="2" t="s">
        <v>5305</v>
      </c>
      <c r="K767" s="2" t="s">
        <v>9927</v>
      </c>
    </row>
    <row r="768" spans="1:11" x14ac:dyDescent="0.25">
      <c r="A768" s="2" t="s">
        <v>7413</v>
      </c>
      <c r="B768" s="1">
        <v>46189</v>
      </c>
      <c r="C768" s="2" t="s">
        <v>5302</v>
      </c>
      <c r="D768" s="2" t="s">
        <v>5303</v>
      </c>
      <c r="E768" s="2" t="s">
        <v>4878</v>
      </c>
      <c r="F768" s="2" t="s">
        <v>10031</v>
      </c>
      <c r="G768">
        <v>174300</v>
      </c>
      <c r="H768" s="2" t="s">
        <v>54</v>
      </c>
      <c r="I768" s="2" t="s">
        <v>53</v>
      </c>
      <c r="J768" s="2" t="s">
        <v>5305</v>
      </c>
      <c r="K768" s="2" t="s">
        <v>10336</v>
      </c>
    </row>
    <row r="769" spans="1:11" x14ac:dyDescent="0.25">
      <c r="A769" s="2" t="s">
        <v>7113</v>
      </c>
      <c r="B769" s="1">
        <v>46189</v>
      </c>
      <c r="C769" s="2" t="s">
        <v>5302</v>
      </c>
      <c r="D769" s="2" t="s">
        <v>5303</v>
      </c>
      <c r="E769" s="2" t="s">
        <v>4073</v>
      </c>
      <c r="F769" s="2" t="s">
        <v>10403</v>
      </c>
      <c r="G769">
        <v>179000</v>
      </c>
      <c r="H769" s="2" t="s">
        <v>54</v>
      </c>
      <c r="I769" s="2" t="s">
        <v>53</v>
      </c>
      <c r="J769" s="2" t="s">
        <v>5305</v>
      </c>
      <c r="K769" s="2" t="s">
        <v>10404</v>
      </c>
    </row>
    <row r="770" spans="1:11" x14ac:dyDescent="0.25">
      <c r="A770" s="2" t="s">
        <v>6371</v>
      </c>
      <c r="B770" s="1">
        <v>46189</v>
      </c>
      <c r="C770" s="2" t="s">
        <v>5302</v>
      </c>
      <c r="D770" s="2" t="s">
        <v>5303</v>
      </c>
      <c r="E770" s="2" t="s">
        <v>1942</v>
      </c>
      <c r="F770" s="2" t="s">
        <v>10401</v>
      </c>
      <c r="G770">
        <v>163000</v>
      </c>
      <c r="H770" s="2" t="s">
        <v>54</v>
      </c>
      <c r="I770" s="2" t="s">
        <v>53</v>
      </c>
      <c r="J770" s="2" t="s">
        <v>5305</v>
      </c>
      <c r="K770" s="2" t="s">
        <v>10402</v>
      </c>
    </row>
    <row r="771" spans="1:11" x14ac:dyDescent="0.25">
      <c r="A771" s="2" t="s">
        <v>7087</v>
      </c>
      <c r="B771" s="1">
        <v>46189</v>
      </c>
      <c r="C771" s="2" t="s">
        <v>5302</v>
      </c>
      <c r="D771" s="2" t="s">
        <v>5303</v>
      </c>
      <c r="E771" s="2" t="s">
        <v>4006</v>
      </c>
      <c r="F771" s="2" t="s">
        <v>10046</v>
      </c>
      <c r="G771">
        <v>147000</v>
      </c>
      <c r="H771" s="2" t="s">
        <v>54</v>
      </c>
      <c r="I771" s="2" t="s">
        <v>53</v>
      </c>
      <c r="J771" s="2" t="s">
        <v>5305</v>
      </c>
      <c r="K771" s="2" t="s">
        <v>10047</v>
      </c>
    </row>
    <row r="772" spans="1:11" x14ac:dyDescent="0.25">
      <c r="A772" s="2" t="s">
        <v>6022</v>
      </c>
      <c r="B772" s="1">
        <v>46189</v>
      </c>
      <c r="C772" s="2" t="s">
        <v>5302</v>
      </c>
      <c r="D772" s="2" t="s">
        <v>5303</v>
      </c>
      <c r="E772" s="2" t="s">
        <v>744</v>
      </c>
      <c r="F772" s="2" t="s">
        <v>10412</v>
      </c>
      <c r="G772">
        <v>192000</v>
      </c>
      <c r="H772" s="2" t="s">
        <v>54</v>
      </c>
      <c r="I772" s="2" t="s">
        <v>53</v>
      </c>
      <c r="J772" s="2" t="s">
        <v>5305</v>
      </c>
      <c r="K772" s="2" t="s">
        <v>10413</v>
      </c>
    </row>
    <row r="773" spans="1:11" x14ac:dyDescent="0.25">
      <c r="A773" s="2" t="s">
        <v>6744</v>
      </c>
      <c r="B773" s="1">
        <v>46189</v>
      </c>
      <c r="C773" s="2" t="s">
        <v>5302</v>
      </c>
      <c r="D773" s="2" t="s">
        <v>5303</v>
      </c>
      <c r="E773" s="2" t="s">
        <v>3051</v>
      </c>
      <c r="F773" s="2" t="s">
        <v>5336</v>
      </c>
      <c r="G773">
        <v>195000</v>
      </c>
      <c r="H773" s="2" t="s">
        <v>54</v>
      </c>
      <c r="I773" s="2" t="s">
        <v>53</v>
      </c>
      <c r="J773" s="2" t="s">
        <v>5305</v>
      </c>
      <c r="K773" s="2" t="s">
        <v>10414</v>
      </c>
    </row>
    <row r="774" spans="1:11" x14ac:dyDescent="0.25">
      <c r="A774" s="2" t="s">
        <v>6356</v>
      </c>
      <c r="B774" s="1">
        <v>46189</v>
      </c>
      <c r="C774" s="2" t="s">
        <v>5302</v>
      </c>
      <c r="D774" s="2" t="s">
        <v>5303</v>
      </c>
      <c r="E774" s="2" t="s">
        <v>1898</v>
      </c>
      <c r="F774" s="2" t="s">
        <v>10425</v>
      </c>
      <c r="G774">
        <v>139000</v>
      </c>
      <c r="H774" s="2" t="s">
        <v>54</v>
      </c>
      <c r="I774" s="2" t="s">
        <v>53</v>
      </c>
      <c r="J774" s="2" t="s">
        <v>5305</v>
      </c>
      <c r="K774" s="2" t="s">
        <v>10426</v>
      </c>
    </row>
    <row r="775" spans="1:11" x14ac:dyDescent="0.25">
      <c r="A775" s="2" t="s">
        <v>7064</v>
      </c>
      <c r="B775" s="1">
        <v>46189</v>
      </c>
      <c r="C775" s="2" t="s">
        <v>5302</v>
      </c>
      <c r="D775" s="2" t="s">
        <v>5303</v>
      </c>
      <c r="E775" s="2" t="s">
        <v>3945</v>
      </c>
      <c r="F775" s="2" t="s">
        <v>10423</v>
      </c>
      <c r="G775">
        <v>141000</v>
      </c>
      <c r="H775" s="2" t="s">
        <v>54</v>
      </c>
      <c r="I775" s="2" t="s">
        <v>53</v>
      </c>
      <c r="J775" s="2" t="s">
        <v>5305</v>
      </c>
      <c r="K775" s="2" t="s">
        <v>10424</v>
      </c>
    </row>
    <row r="776" spans="1:11" x14ac:dyDescent="0.25">
      <c r="A776" s="2" t="s">
        <v>6263</v>
      </c>
      <c r="B776" s="1">
        <v>46189</v>
      </c>
      <c r="C776" s="2" t="s">
        <v>5302</v>
      </c>
      <c r="D776" s="2" t="s">
        <v>5303</v>
      </c>
      <c r="E776" s="2" t="s">
        <v>1592</v>
      </c>
      <c r="F776" s="2" t="s">
        <v>10046</v>
      </c>
      <c r="G776">
        <v>161000</v>
      </c>
      <c r="H776" s="2" t="s">
        <v>54</v>
      </c>
      <c r="I776" s="2" t="s">
        <v>53</v>
      </c>
      <c r="J776" s="2" t="s">
        <v>5305</v>
      </c>
      <c r="K776" s="2" t="s">
        <v>10047</v>
      </c>
    </row>
    <row r="777" spans="1:11" x14ac:dyDescent="0.25">
      <c r="A777" s="2" t="s">
        <v>6129</v>
      </c>
      <c r="B777" s="1">
        <v>46189</v>
      </c>
      <c r="C777" s="2" t="s">
        <v>5302</v>
      </c>
      <c r="D777" s="2" t="s">
        <v>5303</v>
      </c>
      <c r="E777" s="2" t="s">
        <v>1130</v>
      </c>
      <c r="F777" s="2" t="s">
        <v>10405</v>
      </c>
      <c r="G777">
        <v>150000</v>
      </c>
      <c r="H777" s="2" t="s">
        <v>54</v>
      </c>
      <c r="I777" s="2" t="s">
        <v>53</v>
      </c>
      <c r="J777" s="2" t="s">
        <v>5305</v>
      </c>
      <c r="K777" s="2" t="s">
        <v>10406</v>
      </c>
    </row>
    <row r="778" spans="1:11" x14ac:dyDescent="0.25">
      <c r="A778" s="2" t="s">
        <v>5949</v>
      </c>
      <c r="B778" s="1">
        <v>46189</v>
      </c>
      <c r="C778" s="2" t="s">
        <v>5302</v>
      </c>
      <c r="D778" s="2" t="s">
        <v>5303</v>
      </c>
      <c r="E778" s="2" t="s">
        <v>7591</v>
      </c>
      <c r="F778" s="2" t="s">
        <v>5778</v>
      </c>
      <c r="G778">
        <v>130000</v>
      </c>
      <c r="H778" s="2" t="s">
        <v>54</v>
      </c>
      <c r="I778" s="2" t="s">
        <v>53</v>
      </c>
      <c r="J778" s="2" t="s">
        <v>5305</v>
      </c>
      <c r="K778" s="2" t="s">
        <v>10422</v>
      </c>
    </row>
    <row r="779" spans="1:11" x14ac:dyDescent="0.25">
      <c r="A779" s="2" t="s">
        <v>7028</v>
      </c>
      <c r="B779" s="1">
        <v>46189</v>
      </c>
      <c r="C779" s="2" t="s">
        <v>5302</v>
      </c>
      <c r="D779" s="2" t="s">
        <v>5303</v>
      </c>
      <c r="E779" s="2" t="s">
        <v>3847</v>
      </c>
      <c r="F779" s="2" t="s">
        <v>5383</v>
      </c>
      <c r="G779">
        <v>163000</v>
      </c>
      <c r="H779" s="2" t="s">
        <v>54</v>
      </c>
      <c r="I779" s="2" t="s">
        <v>53</v>
      </c>
      <c r="J779" s="2" t="s">
        <v>5305</v>
      </c>
      <c r="K779" s="2" t="s">
        <v>5384</v>
      </c>
    </row>
    <row r="780" spans="1:11" x14ac:dyDescent="0.25">
      <c r="A780" s="2" t="s">
        <v>9294</v>
      </c>
      <c r="B780" s="1">
        <v>46189</v>
      </c>
      <c r="C780" s="2" t="s">
        <v>5302</v>
      </c>
      <c r="D780" s="2" t="s">
        <v>5303</v>
      </c>
      <c r="E780" s="2" t="s">
        <v>9295</v>
      </c>
      <c r="F780" s="2" t="s">
        <v>10293</v>
      </c>
      <c r="G780">
        <v>103000</v>
      </c>
      <c r="H780" s="2" t="s">
        <v>54</v>
      </c>
      <c r="I780" s="2" t="s">
        <v>53</v>
      </c>
      <c r="J780" s="2" t="s">
        <v>5305</v>
      </c>
      <c r="K780" s="2" t="s">
        <v>10294</v>
      </c>
    </row>
    <row r="781" spans="1:11" x14ac:dyDescent="0.25">
      <c r="A781" s="2" t="s">
        <v>9082</v>
      </c>
      <c r="B781" s="1">
        <v>46189</v>
      </c>
      <c r="C781" s="2" t="s">
        <v>5302</v>
      </c>
      <c r="D781" s="2" t="s">
        <v>5303</v>
      </c>
      <c r="E781" s="2" t="s">
        <v>9083</v>
      </c>
      <c r="F781" s="2" t="s">
        <v>10311</v>
      </c>
      <c r="G781">
        <v>88000</v>
      </c>
      <c r="H781" s="2" t="s">
        <v>54</v>
      </c>
      <c r="I781" s="2" t="s">
        <v>53</v>
      </c>
      <c r="J781" s="2" t="s">
        <v>5305</v>
      </c>
      <c r="K781" s="2" t="s">
        <v>10312</v>
      </c>
    </row>
    <row r="782" spans="1:11" x14ac:dyDescent="0.25">
      <c r="A782" s="2" t="s">
        <v>8851</v>
      </c>
      <c r="B782" s="1">
        <v>46189</v>
      </c>
      <c r="C782" s="2" t="s">
        <v>5302</v>
      </c>
      <c r="D782" s="2" t="s">
        <v>5303</v>
      </c>
      <c r="E782" s="2" t="s">
        <v>8852</v>
      </c>
      <c r="F782" s="2" t="s">
        <v>10293</v>
      </c>
      <c r="G782">
        <v>97000</v>
      </c>
      <c r="H782" s="2" t="s">
        <v>54</v>
      </c>
      <c r="I782" s="2" t="s">
        <v>53</v>
      </c>
      <c r="J782" s="2" t="s">
        <v>5305</v>
      </c>
      <c r="K782" s="2" t="s">
        <v>10294</v>
      </c>
    </row>
    <row r="783" spans="1:11" x14ac:dyDescent="0.25">
      <c r="A783" s="2" t="s">
        <v>8747</v>
      </c>
      <c r="B783" s="1">
        <v>46189</v>
      </c>
      <c r="C783" s="2" t="s">
        <v>5302</v>
      </c>
      <c r="D783" s="2" t="s">
        <v>5303</v>
      </c>
      <c r="E783" s="2" t="s">
        <v>8748</v>
      </c>
      <c r="F783" s="2" t="s">
        <v>9853</v>
      </c>
      <c r="G783">
        <v>135500</v>
      </c>
      <c r="H783" s="2" t="s">
        <v>54</v>
      </c>
      <c r="I783" s="2" t="s">
        <v>53</v>
      </c>
      <c r="J783" s="2" t="s">
        <v>5305</v>
      </c>
      <c r="K783" s="2" t="s">
        <v>9854</v>
      </c>
    </row>
    <row r="784" spans="1:11" x14ac:dyDescent="0.25">
      <c r="A784" s="2" t="s">
        <v>9348</v>
      </c>
      <c r="B784" s="1">
        <v>46189</v>
      </c>
      <c r="C784" s="2" t="s">
        <v>5302</v>
      </c>
      <c r="D784" s="2" t="s">
        <v>5303</v>
      </c>
      <c r="E784" s="2" t="s">
        <v>9349</v>
      </c>
      <c r="F784" s="2" t="s">
        <v>5466</v>
      </c>
      <c r="G784">
        <v>99000</v>
      </c>
      <c r="H784" s="2" t="s">
        <v>54</v>
      </c>
      <c r="I784" s="2" t="s">
        <v>53</v>
      </c>
      <c r="J784" s="2" t="s">
        <v>5305</v>
      </c>
      <c r="K784" s="2" t="s">
        <v>5467</v>
      </c>
    </row>
    <row r="785" spans="1:11" x14ac:dyDescent="0.25">
      <c r="A785" s="2" t="s">
        <v>6616</v>
      </c>
      <c r="B785" s="1">
        <v>46189</v>
      </c>
      <c r="C785" s="2" t="s">
        <v>5302</v>
      </c>
      <c r="D785" s="2" t="s">
        <v>5303</v>
      </c>
      <c r="E785" s="2" t="s">
        <v>2678</v>
      </c>
      <c r="F785" s="2" t="s">
        <v>5704</v>
      </c>
      <c r="G785">
        <v>137000</v>
      </c>
      <c r="H785" s="2" t="s">
        <v>54</v>
      </c>
      <c r="I785" s="2" t="s">
        <v>53</v>
      </c>
      <c r="J785" s="2" t="s">
        <v>5305</v>
      </c>
      <c r="K785" s="2" t="s">
        <v>5705</v>
      </c>
    </row>
    <row r="786" spans="1:11" x14ac:dyDescent="0.25">
      <c r="A786" s="2" t="s">
        <v>6826</v>
      </c>
      <c r="B786" s="1">
        <v>46189</v>
      </c>
      <c r="C786" s="2" t="s">
        <v>5302</v>
      </c>
      <c r="D786" s="2" t="s">
        <v>5303</v>
      </c>
      <c r="E786" s="2" t="s">
        <v>3290</v>
      </c>
      <c r="F786" s="2" t="s">
        <v>10353</v>
      </c>
      <c r="G786">
        <v>190000</v>
      </c>
      <c r="H786" s="2" t="s">
        <v>54</v>
      </c>
      <c r="I786" s="2" t="s">
        <v>53</v>
      </c>
      <c r="J786" s="2" t="s">
        <v>5305</v>
      </c>
      <c r="K786" s="2" t="s">
        <v>10354</v>
      </c>
    </row>
    <row r="787" spans="1:11" x14ac:dyDescent="0.25">
      <c r="A787" s="2" t="s">
        <v>6292</v>
      </c>
      <c r="B787" s="1">
        <v>46189</v>
      </c>
      <c r="C787" s="2" t="s">
        <v>5302</v>
      </c>
      <c r="D787" s="2" t="s">
        <v>5303</v>
      </c>
      <c r="E787" s="2" t="s">
        <v>1687</v>
      </c>
      <c r="F787" s="2" t="s">
        <v>10046</v>
      </c>
      <c r="G787">
        <v>171000</v>
      </c>
      <c r="H787" s="2" t="s">
        <v>54</v>
      </c>
      <c r="I787" s="2" t="s">
        <v>53</v>
      </c>
      <c r="J787" s="2" t="s">
        <v>5305</v>
      </c>
      <c r="K787" s="2" t="s">
        <v>10047</v>
      </c>
    </row>
    <row r="788" spans="1:11" x14ac:dyDescent="0.25">
      <c r="A788" s="2" t="s">
        <v>8972</v>
      </c>
      <c r="B788" s="1">
        <v>46189</v>
      </c>
      <c r="C788" s="2" t="s">
        <v>5302</v>
      </c>
      <c r="D788" s="2" t="s">
        <v>5303</v>
      </c>
      <c r="E788" s="2" t="s">
        <v>8973</v>
      </c>
      <c r="F788" s="2" t="s">
        <v>10308</v>
      </c>
      <c r="G788">
        <v>61000</v>
      </c>
      <c r="H788" s="2" t="s">
        <v>54</v>
      </c>
      <c r="I788" s="2" t="s">
        <v>53</v>
      </c>
      <c r="J788" s="2" t="s">
        <v>5305</v>
      </c>
      <c r="K788" s="2" t="s">
        <v>10309</v>
      </c>
    </row>
    <row r="789" spans="1:11" x14ac:dyDescent="0.25">
      <c r="A789" s="2" t="s">
        <v>6081</v>
      </c>
      <c r="B789" s="1">
        <v>46189</v>
      </c>
      <c r="C789" s="2" t="s">
        <v>5302</v>
      </c>
      <c r="D789" s="2" t="s">
        <v>5303</v>
      </c>
      <c r="E789" s="2" t="s">
        <v>964</v>
      </c>
      <c r="F789" s="2" t="s">
        <v>10356</v>
      </c>
      <c r="G789">
        <v>208000</v>
      </c>
      <c r="H789" s="2" t="s">
        <v>54</v>
      </c>
      <c r="I789" s="2" t="s">
        <v>53</v>
      </c>
      <c r="J789" s="2" t="s">
        <v>5305</v>
      </c>
      <c r="K789" s="2" t="s">
        <v>10357</v>
      </c>
    </row>
    <row r="790" spans="1:11" x14ac:dyDescent="0.25">
      <c r="A790" s="2" t="s">
        <v>6632</v>
      </c>
      <c r="B790" s="1">
        <v>46189</v>
      </c>
      <c r="C790" s="2" t="s">
        <v>5302</v>
      </c>
      <c r="D790" s="2" t="s">
        <v>5303</v>
      </c>
      <c r="E790" s="2" t="s">
        <v>2725</v>
      </c>
      <c r="F790" s="2" t="s">
        <v>9782</v>
      </c>
      <c r="G790">
        <v>218500</v>
      </c>
      <c r="H790" s="2" t="s">
        <v>54</v>
      </c>
      <c r="I790" s="2" t="s">
        <v>53</v>
      </c>
      <c r="J790" s="2" t="s">
        <v>5305</v>
      </c>
      <c r="K790" s="2" t="s">
        <v>9783</v>
      </c>
    </row>
    <row r="791" spans="1:11" x14ac:dyDescent="0.25">
      <c r="A791" s="2" t="s">
        <v>6312</v>
      </c>
      <c r="B791" s="1">
        <v>46189</v>
      </c>
      <c r="C791" s="2" t="s">
        <v>5302</v>
      </c>
      <c r="D791" s="2" t="s">
        <v>5303</v>
      </c>
      <c r="E791" s="2" t="s">
        <v>1753</v>
      </c>
      <c r="F791" s="2" t="s">
        <v>5385</v>
      </c>
      <c r="G791">
        <v>148000</v>
      </c>
      <c r="H791" s="2" t="s">
        <v>54</v>
      </c>
      <c r="I791" s="2" t="s">
        <v>53</v>
      </c>
      <c r="J791" s="2" t="s">
        <v>5305</v>
      </c>
      <c r="K791" s="2" t="s">
        <v>5385</v>
      </c>
    </row>
    <row r="792" spans="1:11" x14ac:dyDescent="0.25">
      <c r="A792" s="2" t="s">
        <v>7426</v>
      </c>
      <c r="B792" s="1">
        <v>46189</v>
      </c>
      <c r="C792" s="2" t="s">
        <v>5302</v>
      </c>
      <c r="D792" s="2" t="s">
        <v>5303</v>
      </c>
      <c r="E792" s="2" t="s">
        <v>4911</v>
      </c>
      <c r="F792" s="2" t="s">
        <v>10181</v>
      </c>
      <c r="G792">
        <v>138000</v>
      </c>
      <c r="H792" s="2" t="s">
        <v>54</v>
      </c>
      <c r="I792" s="2" t="s">
        <v>53</v>
      </c>
      <c r="J792" s="2" t="s">
        <v>5305</v>
      </c>
      <c r="K792" s="2" t="s">
        <v>10182</v>
      </c>
    </row>
    <row r="793" spans="1:11" x14ac:dyDescent="0.25">
      <c r="A793" s="2" t="s">
        <v>7204</v>
      </c>
      <c r="B793" s="1">
        <v>46189</v>
      </c>
      <c r="C793" s="2" t="s">
        <v>5302</v>
      </c>
      <c r="D793" s="2" t="s">
        <v>5303</v>
      </c>
      <c r="E793" s="2" t="s">
        <v>4324</v>
      </c>
      <c r="F793" s="2" t="s">
        <v>10031</v>
      </c>
      <c r="G793">
        <v>134900</v>
      </c>
      <c r="H793" s="2" t="s">
        <v>54</v>
      </c>
      <c r="I793" s="2" t="s">
        <v>53</v>
      </c>
      <c r="J793" s="2" t="s">
        <v>5305</v>
      </c>
      <c r="K793" s="2" t="s">
        <v>10336</v>
      </c>
    </row>
    <row r="794" spans="1:11" x14ac:dyDescent="0.25">
      <c r="A794" s="2" t="s">
        <v>7205</v>
      </c>
      <c r="B794" s="1">
        <v>46189</v>
      </c>
      <c r="C794" s="2" t="s">
        <v>5302</v>
      </c>
      <c r="D794" s="2" t="s">
        <v>5303</v>
      </c>
      <c r="E794" s="2" t="s">
        <v>4326</v>
      </c>
      <c r="F794" s="2" t="s">
        <v>10389</v>
      </c>
      <c r="G794">
        <v>142000</v>
      </c>
      <c r="H794" s="2" t="s">
        <v>54</v>
      </c>
      <c r="I794" s="2" t="s">
        <v>53</v>
      </c>
      <c r="J794" s="2" t="s">
        <v>5305</v>
      </c>
      <c r="K794" s="2" t="s">
        <v>10390</v>
      </c>
    </row>
    <row r="795" spans="1:11" x14ac:dyDescent="0.25">
      <c r="A795" s="2" t="s">
        <v>7255</v>
      </c>
      <c r="B795" s="1">
        <v>46189</v>
      </c>
      <c r="C795" s="2" t="s">
        <v>5302</v>
      </c>
      <c r="D795" s="2" t="s">
        <v>5303</v>
      </c>
      <c r="E795" s="2" t="s">
        <v>4462</v>
      </c>
      <c r="F795" s="2" t="s">
        <v>10392</v>
      </c>
      <c r="G795">
        <v>186000</v>
      </c>
      <c r="H795" s="2" t="s">
        <v>54</v>
      </c>
      <c r="I795" s="2" t="s">
        <v>53</v>
      </c>
      <c r="J795" s="2" t="s">
        <v>5305</v>
      </c>
      <c r="K795" s="2" t="s">
        <v>10393</v>
      </c>
    </row>
    <row r="796" spans="1:11" x14ac:dyDescent="0.25">
      <c r="A796" s="2" t="s">
        <v>7314</v>
      </c>
      <c r="B796" s="1">
        <v>46189</v>
      </c>
      <c r="C796" s="2" t="s">
        <v>5302</v>
      </c>
      <c r="D796" s="2" t="s">
        <v>5303</v>
      </c>
      <c r="E796" s="2" t="s">
        <v>4622</v>
      </c>
      <c r="F796" s="2" t="s">
        <v>10298</v>
      </c>
      <c r="G796">
        <v>107000</v>
      </c>
      <c r="H796" s="2" t="s">
        <v>54</v>
      </c>
      <c r="I796" s="2" t="s">
        <v>53</v>
      </c>
      <c r="J796" s="2" t="s">
        <v>5305</v>
      </c>
      <c r="K796" s="2" t="s">
        <v>10299</v>
      </c>
    </row>
    <row r="797" spans="1:11" x14ac:dyDescent="0.25">
      <c r="A797" s="2" t="s">
        <v>6691</v>
      </c>
      <c r="B797" s="1">
        <v>46189</v>
      </c>
      <c r="C797" s="2" t="s">
        <v>5302</v>
      </c>
      <c r="D797" s="2" t="s">
        <v>5303</v>
      </c>
      <c r="E797" s="2" t="s">
        <v>2893</v>
      </c>
      <c r="F797" s="2" t="s">
        <v>5555</v>
      </c>
      <c r="G797">
        <v>157000</v>
      </c>
      <c r="H797" s="2" t="s">
        <v>54</v>
      </c>
      <c r="I797" s="2" t="s">
        <v>53</v>
      </c>
      <c r="J797" s="2" t="s">
        <v>5305</v>
      </c>
      <c r="K797" s="2" t="s">
        <v>5556</v>
      </c>
    </row>
    <row r="798" spans="1:11" x14ac:dyDescent="0.25">
      <c r="A798" s="2" t="s">
        <v>7332</v>
      </c>
      <c r="B798" s="1">
        <v>46189</v>
      </c>
      <c r="C798" s="2" t="s">
        <v>5302</v>
      </c>
      <c r="D798" s="2" t="s">
        <v>5303</v>
      </c>
      <c r="E798" s="2" t="s">
        <v>4665</v>
      </c>
      <c r="F798" s="2" t="s">
        <v>10296</v>
      </c>
      <c r="G798">
        <v>154000</v>
      </c>
      <c r="H798" s="2" t="s">
        <v>54</v>
      </c>
      <c r="I798" s="2" t="s">
        <v>53</v>
      </c>
      <c r="J798" s="2" t="s">
        <v>5305</v>
      </c>
      <c r="K798" s="2" t="s">
        <v>10297</v>
      </c>
    </row>
    <row r="799" spans="1:11" x14ac:dyDescent="0.25">
      <c r="A799" s="2" t="s">
        <v>6430</v>
      </c>
      <c r="B799" s="1">
        <v>46189</v>
      </c>
      <c r="C799" s="2" t="s">
        <v>5302</v>
      </c>
      <c r="D799" s="2" t="s">
        <v>5303</v>
      </c>
      <c r="E799" s="2" t="s">
        <v>2131</v>
      </c>
      <c r="F799" s="2" t="s">
        <v>10302</v>
      </c>
      <c r="G799">
        <v>143000</v>
      </c>
      <c r="H799" s="2" t="s">
        <v>54</v>
      </c>
      <c r="I799" s="2" t="s">
        <v>53</v>
      </c>
      <c r="J799" s="2" t="s">
        <v>5305</v>
      </c>
      <c r="K799" s="2" t="s">
        <v>10303</v>
      </c>
    </row>
    <row r="800" spans="1:11" x14ac:dyDescent="0.25">
      <c r="A800" s="2" t="s">
        <v>7312</v>
      </c>
      <c r="B800" s="1">
        <v>46189</v>
      </c>
      <c r="C800" s="2" t="s">
        <v>5302</v>
      </c>
      <c r="D800" s="2" t="s">
        <v>5303</v>
      </c>
      <c r="E800" s="2" t="s">
        <v>4616</v>
      </c>
      <c r="F800" s="2" t="s">
        <v>10289</v>
      </c>
      <c r="G800">
        <v>145000</v>
      </c>
      <c r="H800" s="2" t="s">
        <v>54</v>
      </c>
      <c r="I800" s="2" t="s">
        <v>53</v>
      </c>
      <c r="J800" s="2" t="s">
        <v>5305</v>
      </c>
      <c r="K800" s="2" t="s">
        <v>10290</v>
      </c>
    </row>
    <row r="801" spans="1:11" x14ac:dyDescent="0.25">
      <c r="A801" s="2" t="s">
        <v>7127</v>
      </c>
      <c r="B801" s="1">
        <v>46189</v>
      </c>
      <c r="C801" s="2" t="s">
        <v>5302</v>
      </c>
      <c r="D801" s="2" t="s">
        <v>5303</v>
      </c>
      <c r="E801" s="2" t="s">
        <v>4107</v>
      </c>
      <c r="F801" s="2" t="s">
        <v>5529</v>
      </c>
      <c r="G801">
        <v>159000</v>
      </c>
      <c r="H801" s="2" t="s">
        <v>54</v>
      </c>
      <c r="I801" s="2" t="s">
        <v>53</v>
      </c>
      <c r="J801" s="2" t="s">
        <v>5305</v>
      </c>
      <c r="K801" s="2" t="s">
        <v>10391</v>
      </c>
    </row>
    <row r="802" spans="1:11" x14ac:dyDescent="0.25">
      <c r="A802" s="2" t="s">
        <v>6683</v>
      </c>
      <c r="B802" s="1">
        <v>46189</v>
      </c>
      <c r="C802" s="2" t="s">
        <v>5302</v>
      </c>
      <c r="D802" s="2" t="s">
        <v>5303</v>
      </c>
      <c r="E802" s="2" t="s">
        <v>2869</v>
      </c>
      <c r="F802" s="2" t="s">
        <v>10385</v>
      </c>
      <c r="G802">
        <v>134000</v>
      </c>
      <c r="H802" s="2" t="s">
        <v>54</v>
      </c>
      <c r="I802" s="2" t="s">
        <v>53</v>
      </c>
      <c r="J802" s="2" t="s">
        <v>5305</v>
      </c>
      <c r="K802" s="2" t="s">
        <v>10386</v>
      </c>
    </row>
    <row r="803" spans="1:11" x14ac:dyDescent="0.25">
      <c r="A803" s="2" t="s">
        <v>6783</v>
      </c>
      <c r="B803" s="1">
        <v>46189</v>
      </c>
      <c r="C803" s="2" t="s">
        <v>5302</v>
      </c>
      <c r="D803" s="2" t="s">
        <v>5303</v>
      </c>
      <c r="E803" s="2" t="s">
        <v>3164</v>
      </c>
      <c r="F803" s="2" t="s">
        <v>5575</v>
      </c>
      <c r="G803">
        <v>145000</v>
      </c>
      <c r="H803" s="2" t="s">
        <v>54</v>
      </c>
      <c r="I803" s="2" t="s">
        <v>53</v>
      </c>
      <c r="J803" s="2" t="s">
        <v>5305</v>
      </c>
      <c r="K803" s="2" t="s">
        <v>5576</v>
      </c>
    </row>
    <row r="804" spans="1:11" x14ac:dyDescent="0.25">
      <c r="A804" s="2" t="s">
        <v>6761</v>
      </c>
      <c r="B804" s="1">
        <v>46189</v>
      </c>
      <c r="C804" s="2" t="s">
        <v>5302</v>
      </c>
      <c r="D804" s="2" t="s">
        <v>5303</v>
      </c>
      <c r="E804" s="2" t="s">
        <v>3101</v>
      </c>
      <c r="F804" s="2" t="s">
        <v>10418</v>
      </c>
      <c r="G804">
        <v>177000</v>
      </c>
      <c r="H804" s="2" t="s">
        <v>54</v>
      </c>
      <c r="I804" s="2" t="s">
        <v>53</v>
      </c>
      <c r="J804" s="2" t="s">
        <v>5305</v>
      </c>
      <c r="K804" s="2" t="s">
        <v>10419</v>
      </c>
    </row>
    <row r="805" spans="1:11" x14ac:dyDescent="0.25">
      <c r="A805" s="2" t="s">
        <v>7157</v>
      </c>
      <c r="B805" s="1">
        <v>46189</v>
      </c>
      <c r="C805" s="2" t="s">
        <v>5302</v>
      </c>
      <c r="D805" s="2" t="s">
        <v>5303</v>
      </c>
      <c r="E805" s="2" t="s">
        <v>4191</v>
      </c>
      <c r="F805" s="2" t="s">
        <v>10416</v>
      </c>
      <c r="G805">
        <v>150000</v>
      </c>
      <c r="H805" s="2" t="s">
        <v>54</v>
      </c>
      <c r="I805" s="2" t="s">
        <v>53</v>
      </c>
      <c r="J805" s="2" t="s">
        <v>5305</v>
      </c>
      <c r="K805" s="2" t="s">
        <v>10417</v>
      </c>
    </row>
    <row r="806" spans="1:11" x14ac:dyDescent="0.25">
      <c r="A806" s="2" t="s">
        <v>6813</v>
      </c>
      <c r="B806" s="1">
        <v>46189</v>
      </c>
      <c r="C806" s="2" t="s">
        <v>5302</v>
      </c>
      <c r="D806" s="2" t="s">
        <v>5303</v>
      </c>
      <c r="E806" s="2" t="s">
        <v>3254</v>
      </c>
      <c r="F806" s="2" t="s">
        <v>10415</v>
      </c>
      <c r="G806">
        <v>185143</v>
      </c>
      <c r="H806" s="2" t="s">
        <v>54</v>
      </c>
      <c r="I806" s="2" t="s">
        <v>53</v>
      </c>
      <c r="J806" s="2" t="s">
        <v>5305</v>
      </c>
      <c r="K806" s="2" t="s">
        <v>10415</v>
      </c>
    </row>
    <row r="807" spans="1:11" x14ac:dyDescent="0.25">
      <c r="A807" s="2" t="s">
        <v>7217</v>
      </c>
      <c r="B807" s="1">
        <v>46189</v>
      </c>
      <c r="C807" s="2" t="s">
        <v>5302</v>
      </c>
      <c r="D807" s="2" t="s">
        <v>5303</v>
      </c>
      <c r="E807" s="2" t="s">
        <v>4356</v>
      </c>
      <c r="F807" s="2" t="s">
        <v>10396</v>
      </c>
      <c r="G807">
        <v>145000</v>
      </c>
      <c r="H807" s="2" t="s">
        <v>54</v>
      </c>
      <c r="I807" s="2" t="s">
        <v>53</v>
      </c>
      <c r="J807" s="2" t="s">
        <v>5305</v>
      </c>
      <c r="K807" s="2" t="s">
        <v>10397</v>
      </c>
    </row>
    <row r="808" spans="1:11" x14ac:dyDescent="0.25">
      <c r="A808" s="2" t="s">
        <v>6466</v>
      </c>
      <c r="B808" s="1">
        <v>46189</v>
      </c>
      <c r="C808" s="2" t="s">
        <v>5302</v>
      </c>
      <c r="D808" s="2" t="s">
        <v>5303</v>
      </c>
      <c r="E808" s="2" t="s">
        <v>2241</v>
      </c>
      <c r="F808" s="2" t="s">
        <v>10398</v>
      </c>
      <c r="G808">
        <v>184000</v>
      </c>
      <c r="H808" s="2" t="s">
        <v>54</v>
      </c>
      <c r="I808" s="2" t="s">
        <v>53</v>
      </c>
      <c r="J808" s="2" t="s">
        <v>5305</v>
      </c>
      <c r="K808" s="2" t="s">
        <v>10399</v>
      </c>
    </row>
    <row r="809" spans="1:11" x14ac:dyDescent="0.25">
      <c r="A809" s="2" t="s">
        <v>7257</v>
      </c>
      <c r="B809" s="1">
        <v>46189</v>
      </c>
      <c r="C809" s="2" t="s">
        <v>5302</v>
      </c>
      <c r="D809" s="2" t="s">
        <v>5303</v>
      </c>
      <c r="E809" s="2" t="s">
        <v>4469</v>
      </c>
      <c r="F809" s="2" t="s">
        <v>10379</v>
      </c>
      <c r="G809">
        <v>138600</v>
      </c>
      <c r="H809" s="2" t="s">
        <v>54</v>
      </c>
      <c r="I809" s="2" t="s">
        <v>53</v>
      </c>
      <c r="J809" s="2" t="s">
        <v>5305</v>
      </c>
      <c r="K809" s="2" t="s">
        <v>10380</v>
      </c>
    </row>
    <row r="810" spans="1:11" x14ac:dyDescent="0.25">
      <c r="A810" s="2" t="s">
        <v>6983</v>
      </c>
      <c r="B810" s="1">
        <v>46189</v>
      </c>
      <c r="C810" s="2" t="s">
        <v>5302</v>
      </c>
      <c r="D810" s="2" t="s">
        <v>5303</v>
      </c>
      <c r="E810" s="2" t="s">
        <v>3717</v>
      </c>
      <c r="F810" s="2" t="s">
        <v>10383</v>
      </c>
      <c r="G810">
        <v>210000</v>
      </c>
      <c r="H810" s="2" t="s">
        <v>54</v>
      </c>
      <c r="I810" s="2" t="s">
        <v>53</v>
      </c>
      <c r="J810" s="2" t="s">
        <v>5305</v>
      </c>
      <c r="K810" s="2" t="s">
        <v>10384</v>
      </c>
    </row>
    <row r="811" spans="1:11" x14ac:dyDescent="0.25">
      <c r="A811" s="2" t="s">
        <v>5929</v>
      </c>
      <c r="B811" s="1">
        <v>46189</v>
      </c>
      <c r="C811" s="2" t="s">
        <v>5302</v>
      </c>
      <c r="D811" s="2" t="s">
        <v>5303</v>
      </c>
      <c r="E811" s="2" t="s">
        <v>364</v>
      </c>
      <c r="F811" s="2" t="s">
        <v>5806</v>
      </c>
      <c r="G811">
        <v>252000</v>
      </c>
      <c r="H811" s="2" t="s">
        <v>54</v>
      </c>
      <c r="I811" s="2" t="s">
        <v>53</v>
      </c>
      <c r="J811" s="2" t="s">
        <v>5305</v>
      </c>
      <c r="K811" s="2" t="s">
        <v>10376</v>
      </c>
    </row>
    <row r="812" spans="1:11" x14ac:dyDescent="0.25">
      <c r="A812" s="2" t="s">
        <v>7340</v>
      </c>
      <c r="B812" s="1">
        <v>46190</v>
      </c>
      <c r="C812" s="2" t="s">
        <v>5302</v>
      </c>
      <c r="D812" s="2" t="s">
        <v>5303</v>
      </c>
      <c r="E812" s="2" t="s">
        <v>4685</v>
      </c>
      <c r="F812" s="2" t="s">
        <v>5321</v>
      </c>
      <c r="G812">
        <v>134000</v>
      </c>
      <c r="H812" s="2" t="s">
        <v>54</v>
      </c>
      <c r="I812" s="2" t="s">
        <v>53</v>
      </c>
      <c r="J812" s="2" t="s">
        <v>5305</v>
      </c>
      <c r="K812" s="2" t="s">
        <v>5322</v>
      </c>
    </row>
    <row r="813" spans="1:11" x14ac:dyDescent="0.25">
      <c r="A813" s="2" t="s">
        <v>7465</v>
      </c>
      <c r="B813" s="1">
        <v>46190</v>
      </c>
      <c r="C813" s="2" t="s">
        <v>5302</v>
      </c>
      <c r="D813" s="2" t="s">
        <v>5303</v>
      </c>
      <c r="E813" s="2" t="s">
        <v>5010</v>
      </c>
      <c r="F813" s="2" t="s">
        <v>10427</v>
      </c>
      <c r="G813">
        <v>150000</v>
      </c>
      <c r="H813" s="2" t="s">
        <v>54</v>
      </c>
      <c r="I813" s="2" t="s">
        <v>53</v>
      </c>
      <c r="J813" s="2" t="s">
        <v>5305</v>
      </c>
      <c r="K813" s="2" t="s">
        <v>10428</v>
      </c>
    </row>
    <row r="814" spans="1:11" x14ac:dyDescent="0.25">
      <c r="A814" s="2" t="s">
        <v>6142</v>
      </c>
      <c r="B814" s="1">
        <v>46190</v>
      </c>
      <c r="C814" s="2" t="s">
        <v>5302</v>
      </c>
      <c r="D814" s="2" t="s">
        <v>5303</v>
      </c>
      <c r="E814" s="2" t="s">
        <v>1177</v>
      </c>
      <c r="F814" s="2" t="s">
        <v>5765</v>
      </c>
      <c r="G814">
        <v>200000</v>
      </c>
      <c r="H814" s="2" t="s">
        <v>54</v>
      </c>
      <c r="I814" s="2" t="s">
        <v>53</v>
      </c>
      <c r="J814" s="2" t="s">
        <v>5305</v>
      </c>
      <c r="K814" s="2" t="s">
        <v>5765</v>
      </c>
    </row>
    <row r="815" spans="1:11" x14ac:dyDescent="0.25">
      <c r="A815" s="2" t="s">
        <v>7482</v>
      </c>
      <c r="B815" s="1">
        <v>46190</v>
      </c>
      <c r="C815" s="2" t="s">
        <v>5302</v>
      </c>
      <c r="D815" s="2" t="s">
        <v>5303</v>
      </c>
      <c r="E815" s="2" t="s">
        <v>5051</v>
      </c>
      <c r="F815" s="2" t="s">
        <v>10491</v>
      </c>
      <c r="G815">
        <v>142000</v>
      </c>
      <c r="H815" s="2" t="s">
        <v>54</v>
      </c>
      <c r="I815" s="2" t="s">
        <v>53</v>
      </c>
      <c r="J815" s="2" t="s">
        <v>5305</v>
      </c>
      <c r="K815" s="2" t="s">
        <v>10492</v>
      </c>
    </row>
    <row r="816" spans="1:11" x14ac:dyDescent="0.25">
      <c r="A816" s="2" t="s">
        <v>7266</v>
      </c>
      <c r="B816" s="1">
        <v>46190</v>
      </c>
      <c r="C816" s="2" t="s">
        <v>5302</v>
      </c>
      <c r="D816" s="2" t="s">
        <v>5303</v>
      </c>
      <c r="E816" s="2" t="s">
        <v>4491</v>
      </c>
      <c r="F816" s="2" t="s">
        <v>10489</v>
      </c>
      <c r="G816">
        <v>142000</v>
      </c>
      <c r="H816" s="2" t="s">
        <v>54</v>
      </c>
      <c r="I816" s="2" t="s">
        <v>53</v>
      </c>
      <c r="J816" s="2" t="s">
        <v>5305</v>
      </c>
      <c r="K816" s="2" t="s">
        <v>10490</v>
      </c>
    </row>
    <row r="817" spans="1:11" x14ac:dyDescent="0.25">
      <c r="A817" s="2" t="s">
        <v>6947</v>
      </c>
      <c r="B817" s="1">
        <v>46190</v>
      </c>
      <c r="C817" s="2" t="s">
        <v>5302</v>
      </c>
      <c r="D817" s="2" t="s">
        <v>5303</v>
      </c>
      <c r="E817" s="2" t="s">
        <v>3625</v>
      </c>
      <c r="F817" s="2" t="s">
        <v>5546</v>
      </c>
      <c r="G817">
        <v>108000</v>
      </c>
      <c r="H817" s="2" t="s">
        <v>54</v>
      </c>
      <c r="I817" s="2" t="s">
        <v>53</v>
      </c>
      <c r="J817" s="2" t="s">
        <v>5305</v>
      </c>
      <c r="K817" s="2" t="s">
        <v>10496</v>
      </c>
    </row>
    <row r="818" spans="1:11" x14ac:dyDescent="0.25">
      <c r="A818" s="2" t="s">
        <v>7420</v>
      </c>
      <c r="B818" s="1">
        <v>46190</v>
      </c>
      <c r="C818" s="2" t="s">
        <v>5302</v>
      </c>
      <c r="D818" s="2" t="s">
        <v>5303</v>
      </c>
      <c r="E818" s="2" t="s">
        <v>4894</v>
      </c>
      <c r="F818" s="2" t="s">
        <v>10451</v>
      </c>
      <c r="G818">
        <v>155000</v>
      </c>
      <c r="H818" s="2" t="s">
        <v>54</v>
      </c>
      <c r="I818" s="2" t="s">
        <v>53</v>
      </c>
      <c r="J818" s="2" t="s">
        <v>5305</v>
      </c>
      <c r="K818" s="2" t="s">
        <v>10452</v>
      </c>
    </row>
    <row r="819" spans="1:11" x14ac:dyDescent="0.25">
      <c r="A819" s="2" t="s">
        <v>7431</v>
      </c>
      <c r="B819" s="1">
        <v>46190</v>
      </c>
      <c r="C819" s="2" t="s">
        <v>5302</v>
      </c>
      <c r="D819" s="2" t="s">
        <v>5303</v>
      </c>
      <c r="E819" s="2" t="s">
        <v>4922</v>
      </c>
      <c r="F819" s="2" t="s">
        <v>10431</v>
      </c>
      <c r="G819">
        <v>101000</v>
      </c>
      <c r="H819" s="2" t="s">
        <v>54</v>
      </c>
      <c r="I819" s="2" t="s">
        <v>53</v>
      </c>
      <c r="J819" s="2" t="s">
        <v>5305</v>
      </c>
      <c r="K819" s="2" t="s">
        <v>10432</v>
      </c>
    </row>
    <row r="820" spans="1:11" x14ac:dyDescent="0.25">
      <c r="A820" s="2" t="s">
        <v>7111</v>
      </c>
      <c r="B820" s="1">
        <v>46190</v>
      </c>
      <c r="C820" s="2" t="s">
        <v>5302</v>
      </c>
      <c r="D820" s="2" t="s">
        <v>5303</v>
      </c>
      <c r="E820" s="2" t="s">
        <v>4068</v>
      </c>
      <c r="F820" s="2" t="s">
        <v>9849</v>
      </c>
      <c r="G820">
        <v>54000</v>
      </c>
      <c r="H820" s="2" t="s">
        <v>54</v>
      </c>
      <c r="I820" s="2" t="s">
        <v>53</v>
      </c>
      <c r="J820" s="2" t="s">
        <v>5305</v>
      </c>
      <c r="K820" s="2" t="s">
        <v>9850</v>
      </c>
    </row>
    <row r="821" spans="1:11" x14ac:dyDescent="0.25">
      <c r="A821" s="2" t="s">
        <v>7443</v>
      </c>
      <c r="B821" s="1">
        <v>46190</v>
      </c>
      <c r="C821" s="2" t="s">
        <v>5302</v>
      </c>
      <c r="D821" s="2" t="s">
        <v>5303</v>
      </c>
      <c r="E821" s="2" t="s">
        <v>4956</v>
      </c>
      <c r="F821" s="2" t="s">
        <v>10460</v>
      </c>
      <c r="G821">
        <v>206000</v>
      </c>
      <c r="H821" s="2" t="s">
        <v>54</v>
      </c>
      <c r="I821" s="2" t="s">
        <v>53</v>
      </c>
      <c r="J821" s="2" t="s">
        <v>5305</v>
      </c>
      <c r="K821" s="2" t="s">
        <v>10461</v>
      </c>
    </row>
    <row r="822" spans="1:11" x14ac:dyDescent="0.25">
      <c r="A822" s="2" t="s">
        <v>7471</v>
      </c>
      <c r="B822" s="1">
        <v>46190</v>
      </c>
      <c r="C822" s="2" t="s">
        <v>5302</v>
      </c>
      <c r="D822" s="2" t="s">
        <v>5303</v>
      </c>
      <c r="E822" s="2" t="s">
        <v>5024</v>
      </c>
      <c r="F822" s="2" t="s">
        <v>10458</v>
      </c>
      <c r="G822">
        <v>145000</v>
      </c>
      <c r="H822" s="2" t="s">
        <v>54</v>
      </c>
      <c r="I822" s="2" t="s">
        <v>53</v>
      </c>
      <c r="J822" s="2" t="s">
        <v>5305</v>
      </c>
      <c r="K822" s="2" t="s">
        <v>10459</v>
      </c>
    </row>
    <row r="823" spans="1:11" x14ac:dyDescent="0.25">
      <c r="A823" s="2" t="s">
        <v>7283</v>
      </c>
      <c r="B823" s="1">
        <v>46190</v>
      </c>
      <c r="C823" s="2" t="s">
        <v>5302</v>
      </c>
      <c r="D823" s="2" t="s">
        <v>5303</v>
      </c>
      <c r="E823" s="2" t="s">
        <v>4537</v>
      </c>
      <c r="F823" s="2" t="s">
        <v>10446</v>
      </c>
      <c r="G823">
        <v>104000</v>
      </c>
      <c r="H823" s="2" t="s">
        <v>54</v>
      </c>
      <c r="I823" s="2" t="s">
        <v>53</v>
      </c>
      <c r="J823" s="2" t="s">
        <v>5305</v>
      </c>
      <c r="K823" s="2" t="s">
        <v>10447</v>
      </c>
    </row>
    <row r="824" spans="1:11" x14ac:dyDescent="0.25">
      <c r="A824" s="2" t="s">
        <v>6617</v>
      </c>
      <c r="B824" s="1">
        <v>46190</v>
      </c>
      <c r="C824" s="2" t="s">
        <v>5302</v>
      </c>
      <c r="D824" s="2" t="s">
        <v>5303</v>
      </c>
      <c r="E824" s="2" t="s">
        <v>2680</v>
      </c>
      <c r="F824" s="2" t="s">
        <v>9792</v>
      </c>
      <c r="G824">
        <v>152000</v>
      </c>
      <c r="H824" s="2" t="s">
        <v>54</v>
      </c>
      <c r="I824" s="2" t="s">
        <v>53</v>
      </c>
      <c r="J824" s="2" t="s">
        <v>5305</v>
      </c>
      <c r="K824" s="2" t="s">
        <v>9793</v>
      </c>
    </row>
    <row r="825" spans="1:11" x14ac:dyDescent="0.25">
      <c r="A825" s="2" t="s">
        <v>6268</v>
      </c>
      <c r="B825" s="1">
        <v>46190</v>
      </c>
      <c r="C825" s="2" t="s">
        <v>5302</v>
      </c>
      <c r="D825" s="2" t="s">
        <v>5303</v>
      </c>
      <c r="E825" s="2" t="s">
        <v>1606</v>
      </c>
      <c r="F825" s="2" t="s">
        <v>10487</v>
      </c>
      <c r="G825">
        <v>189000</v>
      </c>
      <c r="H825" s="2" t="s">
        <v>54</v>
      </c>
      <c r="I825" s="2" t="s">
        <v>53</v>
      </c>
      <c r="J825" s="2" t="s">
        <v>5305</v>
      </c>
      <c r="K825" s="2" t="s">
        <v>10488</v>
      </c>
    </row>
    <row r="826" spans="1:11" x14ac:dyDescent="0.25">
      <c r="A826" s="2" t="s">
        <v>7067</v>
      </c>
      <c r="B826" s="1">
        <v>46190</v>
      </c>
      <c r="C826" s="2" t="s">
        <v>5302</v>
      </c>
      <c r="D826" s="2" t="s">
        <v>5303</v>
      </c>
      <c r="E826" s="2" t="s">
        <v>3954</v>
      </c>
      <c r="F826" s="2" t="s">
        <v>10485</v>
      </c>
      <c r="G826">
        <v>134000</v>
      </c>
      <c r="H826" s="2" t="s">
        <v>54</v>
      </c>
      <c r="I826" s="2" t="s">
        <v>53</v>
      </c>
      <c r="J826" s="2" t="s">
        <v>5305</v>
      </c>
      <c r="K826" s="2" t="s">
        <v>10486</v>
      </c>
    </row>
    <row r="827" spans="1:11" x14ac:dyDescent="0.25">
      <c r="A827" s="2" t="s">
        <v>7177</v>
      </c>
      <c r="B827" s="1">
        <v>46190</v>
      </c>
      <c r="C827" s="2" t="s">
        <v>5302</v>
      </c>
      <c r="D827" s="2" t="s">
        <v>5303</v>
      </c>
      <c r="E827" s="2" t="s">
        <v>4245</v>
      </c>
      <c r="F827" s="2" t="s">
        <v>10476</v>
      </c>
      <c r="G827">
        <v>153000</v>
      </c>
      <c r="H827" s="2" t="s">
        <v>54</v>
      </c>
      <c r="I827" s="2" t="s">
        <v>53</v>
      </c>
      <c r="J827" s="2" t="s">
        <v>5305</v>
      </c>
      <c r="K827" s="2" t="s">
        <v>10477</v>
      </c>
    </row>
    <row r="828" spans="1:11" x14ac:dyDescent="0.25">
      <c r="A828" s="2" t="s">
        <v>6830</v>
      </c>
      <c r="B828" s="1">
        <v>46190</v>
      </c>
      <c r="C828" s="2" t="s">
        <v>5302</v>
      </c>
      <c r="D828" s="2" t="s">
        <v>5303</v>
      </c>
      <c r="E828" s="2" t="s">
        <v>3299</v>
      </c>
      <c r="F828" s="2" t="s">
        <v>10471</v>
      </c>
      <c r="G828">
        <v>139000</v>
      </c>
      <c r="H828" s="2" t="s">
        <v>54</v>
      </c>
      <c r="I828" s="2" t="s">
        <v>53</v>
      </c>
      <c r="J828" s="2" t="s">
        <v>5305</v>
      </c>
      <c r="K828" s="2" t="s">
        <v>10472</v>
      </c>
    </row>
    <row r="829" spans="1:11" x14ac:dyDescent="0.25">
      <c r="A829" s="2" t="s">
        <v>7424</v>
      </c>
      <c r="B829" s="1">
        <v>46190</v>
      </c>
      <c r="C829" s="2" t="s">
        <v>5302</v>
      </c>
      <c r="D829" s="2" t="s">
        <v>5303</v>
      </c>
      <c r="E829" s="2" t="s">
        <v>4905</v>
      </c>
      <c r="F829" s="2" t="s">
        <v>10483</v>
      </c>
      <c r="G829">
        <v>136000</v>
      </c>
      <c r="H829" s="2" t="s">
        <v>54</v>
      </c>
      <c r="I829" s="2" t="s">
        <v>53</v>
      </c>
      <c r="J829" s="2" t="s">
        <v>5305</v>
      </c>
      <c r="K829" s="2" t="s">
        <v>10484</v>
      </c>
    </row>
    <row r="830" spans="1:11" x14ac:dyDescent="0.25">
      <c r="A830" s="2" t="s">
        <v>6994</v>
      </c>
      <c r="B830" s="1">
        <v>46190</v>
      </c>
      <c r="C830" s="2" t="s">
        <v>5302</v>
      </c>
      <c r="D830" s="2" t="s">
        <v>5303</v>
      </c>
      <c r="E830" s="2" t="s">
        <v>3746</v>
      </c>
      <c r="F830" s="2" t="s">
        <v>10481</v>
      </c>
      <c r="G830">
        <v>117900</v>
      </c>
      <c r="H830" s="2" t="s">
        <v>54</v>
      </c>
      <c r="I830" s="2" t="s">
        <v>53</v>
      </c>
      <c r="J830" s="2" t="s">
        <v>5305</v>
      </c>
      <c r="K830" s="2" t="s">
        <v>10482</v>
      </c>
    </row>
    <row r="831" spans="1:11" x14ac:dyDescent="0.25">
      <c r="A831" s="2" t="s">
        <v>7374</v>
      </c>
      <c r="B831" s="1">
        <v>46190</v>
      </c>
      <c r="C831" s="2" t="s">
        <v>5302</v>
      </c>
      <c r="D831" s="2" t="s">
        <v>5303</v>
      </c>
      <c r="E831" s="2" t="s">
        <v>4775</v>
      </c>
      <c r="F831" s="2" t="s">
        <v>10289</v>
      </c>
      <c r="G831">
        <v>145000</v>
      </c>
      <c r="H831" s="2" t="s">
        <v>54</v>
      </c>
      <c r="I831" s="2" t="s">
        <v>53</v>
      </c>
      <c r="J831" s="2" t="s">
        <v>5305</v>
      </c>
      <c r="K831" s="2" t="s">
        <v>10290</v>
      </c>
    </row>
    <row r="832" spans="1:11" x14ac:dyDescent="0.25">
      <c r="A832" s="2" t="s">
        <v>6337</v>
      </c>
      <c r="B832" s="1">
        <v>46190</v>
      </c>
      <c r="C832" s="2" t="s">
        <v>5302</v>
      </c>
      <c r="D832" s="2" t="s">
        <v>5303</v>
      </c>
      <c r="E832" s="2" t="s">
        <v>1835</v>
      </c>
      <c r="F832" s="2" t="s">
        <v>5786</v>
      </c>
      <c r="G832">
        <v>169000</v>
      </c>
      <c r="H832" s="2" t="s">
        <v>54</v>
      </c>
      <c r="I832" s="2" t="s">
        <v>53</v>
      </c>
      <c r="J832" s="2" t="s">
        <v>5305</v>
      </c>
      <c r="K832" s="2" t="s">
        <v>5827</v>
      </c>
    </row>
    <row r="833" spans="1:11" x14ac:dyDescent="0.25">
      <c r="A833" s="2" t="s">
        <v>6730</v>
      </c>
      <c r="B833" s="1">
        <v>46190</v>
      </c>
      <c r="C833" s="2" t="s">
        <v>5302</v>
      </c>
      <c r="D833" s="2" t="s">
        <v>5303</v>
      </c>
      <c r="E833" s="2" t="s">
        <v>3011</v>
      </c>
      <c r="F833" s="2" t="s">
        <v>10502</v>
      </c>
      <c r="G833">
        <v>132000</v>
      </c>
      <c r="H833" s="2" t="s">
        <v>54</v>
      </c>
      <c r="I833" s="2" t="s">
        <v>53</v>
      </c>
      <c r="J833" s="2" t="s">
        <v>5305</v>
      </c>
      <c r="K833" s="2" t="s">
        <v>10503</v>
      </c>
    </row>
    <row r="834" spans="1:11" x14ac:dyDescent="0.25">
      <c r="A834" s="2" t="s">
        <v>6562</v>
      </c>
      <c r="B834" s="1">
        <v>46190</v>
      </c>
      <c r="C834" s="2" t="s">
        <v>5302</v>
      </c>
      <c r="D834" s="2" t="s">
        <v>5303</v>
      </c>
      <c r="E834" s="2" t="s">
        <v>10473</v>
      </c>
      <c r="F834" s="2" t="s">
        <v>10474</v>
      </c>
      <c r="G834">
        <v>130000</v>
      </c>
      <c r="H834" s="2" t="s">
        <v>54</v>
      </c>
      <c r="I834" s="2" t="s">
        <v>53</v>
      </c>
      <c r="J834" s="2" t="s">
        <v>5305</v>
      </c>
      <c r="K834" s="2" t="s">
        <v>10475</v>
      </c>
    </row>
    <row r="835" spans="1:11" x14ac:dyDescent="0.25">
      <c r="A835" s="2" t="s">
        <v>6867</v>
      </c>
      <c r="B835" s="1">
        <v>46190</v>
      </c>
      <c r="C835" s="2" t="s">
        <v>5302</v>
      </c>
      <c r="D835" s="2" t="s">
        <v>5303</v>
      </c>
      <c r="E835" s="2" t="s">
        <v>3402</v>
      </c>
      <c r="F835" s="2" t="s">
        <v>5688</v>
      </c>
      <c r="G835">
        <v>145000</v>
      </c>
      <c r="H835" s="2" t="s">
        <v>54</v>
      </c>
      <c r="I835" s="2" t="s">
        <v>53</v>
      </c>
      <c r="J835" s="2" t="s">
        <v>5305</v>
      </c>
      <c r="K835" s="2" t="s">
        <v>10480</v>
      </c>
    </row>
    <row r="836" spans="1:11" x14ac:dyDescent="0.25">
      <c r="A836" s="2" t="s">
        <v>6513</v>
      </c>
      <c r="B836" s="1">
        <v>46190</v>
      </c>
      <c r="C836" s="2" t="s">
        <v>5302</v>
      </c>
      <c r="D836" s="2" t="s">
        <v>5303</v>
      </c>
      <c r="E836" s="2" t="s">
        <v>2382</v>
      </c>
      <c r="F836" s="2" t="s">
        <v>10478</v>
      </c>
      <c r="G836">
        <v>176000</v>
      </c>
      <c r="H836" s="2" t="s">
        <v>54</v>
      </c>
      <c r="I836" s="2" t="s">
        <v>53</v>
      </c>
      <c r="J836" s="2" t="s">
        <v>5305</v>
      </c>
      <c r="K836" s="2" t="s">
        <v>10479</v>
      </c>
    </row>
    <row r="837" spans="1:11" x14ac:dyDescent="0.25">
      <c r="A837" s="2" t="s">
        <v>5883</v>
      </c>
      <c r="B837" s="1">
        <v>46190</v>
      </c>
      <c r="C837" s="2" t="s">
        <v>5302</v>
      </c>
      <c r="D837" s="2" t="s">
        <v>5303</v>
      </c>
      <c r="E837" s="2" t="s">
        <v>155</v>
      </c>
      <c r="F837" s="2" t="s">
        <v>10126</v>
      </c>
      <c r="G837">
        <v>198000</v>
      </c>
      <c r="H837" s="2" t="s">
        <v>54</v>
      </c>
      <c r="I837" s="2" t="s">
        <v>53</v>
      </c>
      <c r="J837" s="2" t="s">
        <v>5305</v>
      </c>
      <c r="K837" s="2" t="s">
        <v>10511</v>
      </c>
    </row>
    <row r="838" spans="1:11" x14ac:dyDescent="0.25">
      <c r="A838" s="2" t="s">
        <v>6167</v>
      </c>
      <c r="B838" s="1">
        <v>46190</v>
      </c>
      <c r="C838" s="2" t="s">
        <v>5302</v>
      </c>
      <c r="D838" s="2" t="s">
        <v>5303</v>
      </c>
      <c r="E838" s="2" t="s">
        <v>1257</v>
      </c>
      <c r="F838" s="2" t="s">
        <v>10509</v>
      </c>
      <c r="G838">
        <v>188000</v>
      </c>
      <c r="H838" s="2" t="s">
        <v>54</v>
      </c>
      <c r="I838" s="2" t="s">
        <v>53</v>
      </c>
      <c r="J838" s="2" t="s">
        <v>5305</v>
      </c>
      <c r="K838" s="2" t="s">
        <v>10510</v>
      </c>
    </row>
    <row r="839" spans="1:11" x14ac:dyDescent="0.25">
      <c r="A839" s="2" t="s">
        <v>6914</v>
      </c>
      <c r="B839" s="1">
        <v>46190</v>
      </c>
      <c r="C839" s="2" t="s">
        <v>5302</v>
      </c>
      <c r="D839" s="2" t="s">
        <v>5303</v>
      </c>
      <c r="E839" s="2" t="s">
        <v>3532</v>
      </c>
      <c r="F839" s="2" t="s">
        <v>10515</v>
      </c>
      <c r="G839">
        <v>182000</v>
      </c>
      <c r="H839" s="2" t="s">
        <v>54</v>
      </c>
      <c r="I839" s="2" t="s">
        <v>53</v>
      </c>
      <c r="J839" s="2" t="s">
        <v>5305</v>
      </c>
      <c r="K839" s="2" t="s">
        <v>10516</v>
      </c>
    </row>
    <row r="840" spans="1:11" x14ac:dyDescent="0.25">
      <c r="A840" s="2" t="s">
        <v>7215</v>
      </c>
      <c r="B840" s="1">
        <v>46190</v>
      </c>
      <c r="C840" s="2" t="s">
        <v>5302</v>
      </c>
      <c r="D840" s="2" t="s">
        <v>5303</v>
      </c>
      <c r="E840" s="2" t="s">
        <v>4349</v>
      </c>
      <c r="F840" s="2" t="s">
        <v>10532</v>
      </c>
      <c r="G840">
        <v>122900</v>
      </c>
      <c r="H840" s="2" t="s">
        <v>54</v>
      </c>
      <c r="I840" s="2" t="s">
        <v>53</v>
      </c>
      <c r="J840" s="2" t="s">
        <v>5305</v>
      </c>
      <c r="K840" s="2" t="s">
        <v>10533</v>
      </c>
    </row>
    <row r="841" spans="1:11" x14ac:dyDescent="0.25">
      <c r="A841" s="2" t="s">
        <v>6141</v>
      </c>
      <c r="B841" s="1">
        <v>46190</v>
      </c>
      <c r="C841" s="2" t="s">
        <v>5302</v>
      </c>
      <c r="D841" s="2" t="s">
        <v>5303</v>
      </c>
      <c r="E841" s="2" t="s">
        <v>10525</v>
      </c>
      <c r="F841" s="2" t="s">
        <v>10526</v>
      </c>
      <c r="G841">
        <v>165000</v>
      </c>
      <c r="H841" s="2" t="s">
        <v>54</v>
      </c>
      <c r="I841" s="2" t="s">
        <v>53</v>
      </c>
      <c r="J841" s="2" t="s">
        <v>5305</v>
      </c>
      <c r="K841" s="2" t="s">
        <v>10527</v>
      </c>
    </row>
    <row r="842" spans="1:11" x14ac:dyDescent="0.25">
      <c r="A842" s="2" t="s">
        <v>7045</v>
      </c>
      <c r="B842" s="1">
        <v>46190</v>
      </c>
      <c r="C842" s="2" t="s">
        <v>5302</v>
      </c>
      <c r="D842" s="2" t="s">
        <v>5303</v>
      </c>
      <c r="E842" s="2" t="s">
        <v>3892</v>
      </c>
      <c r="F842" s="2" t="s">
        <v>10519</v>
      </c>
      <c r="G842">
        <v>229000</v>
      </c>
      <c r="H842" s="2" t="s">
        <v>54</v>
      </c>
      <c r="I842" s="2" t="s">
        <v>53</v>
      </c>
      <c r="J842" s="2" t="s">
        <v>5305</v>
      </c>
      <c r="K842" s="2" t="s">
        <v>10520</v>
      </c>
    </row>
    <row r="843" spans="1:11" x14ac:dyDescent="0.25">
      <c r="A843" s="2" t="s">
        <v>7070</v>
      </c>
      <c r="B843" s="1">
        <v>46190</v>
      </c>
      <c r="C843" s="2" t="s">
        <v>5302</v>
      </c>
      <c r="D843" s="2" t="s">
        <v>5303</v>
      </c>
      <c r="E843" s="2" t="s">
        <v>3962</v>
      </c>
      <c r="F843" s="2" t="s">
        <v>10542</v>
      </c>
      <c r="G843">
        <v>249000</v>
      </c>
      <c r="H843" s="2" t="s">
        <v>54</v>
      </c>
      <c r="I843" s="2" t="s">
        <v>53</v>
      </c>
      <c r="J843" s="2" t="s">
        <v>5305</v>
      </c>
      <c r="K843" s="2" t="s">
        <v>10543</v>
      </c>
    </row>
    <row r="844" spans="1:11" x14ac:dyDescent="0.25">
      <c r="A844" s="2" t="s">
        <v>7293</v>
      </c>
      <c r="B844" s="1">
        <v>46190</v>
      </c>
      <c r="C844" s="2" t="s">
        <v>5302</v>
      </c>
      <c r="D844" s="2" t="s">
        <v>5303</v>
      </c>
      <c r="E844" s="2" t="s">
        <v>4565</v>
      </c>
      <c r="F844" s="2" t="s">
        <v>10423</v>
      </c>
      <c r="G844">
        <v>199000</v>
      </c>
      <c r="H844" s="2" t="s">
        <v>54</v>
      </c>
      <c r="I844" s="2" t="s">
        <v>53</v>
      </c>
      <c r="J844" s="2" t="s">
        <v>5305</v>
      </c>
      <c r="K844" s="2" t="s">
        <v>10424</v>
      </c>
    </row>
    <row r="845" spans="1:11" x14ac:dyDescent="0.25">
      <c r="A845" s="2" t="s">
        <v>7006</v>
      </c>
      <c r="B845" s="1">
        <v>46190</v>
      </c>
      <c r="C845" s="2" t="s">
        <v>5302</v>
      </c>
      <c r="D845" s="2" t="s">
        <v>5303</v>
      </c>
      <c r="E845" s="2" t="s">
        <v>3782</v>
      </c>
      <c r="F845" s="2" t="s">
        <v>10046</v>
      </c>
      <c r="G845">
        <v>169000</v>
      </c>
      <c r="H845" s="2" t="s">
        <v>54</v>
      </c>
      <c r="I845" s="2" t="s">
        <v>53</v>
      </c>
      <c r="J845" s="2" t="s">
        <v>5305</v>
      </c>
      <c r="K845" s="2" t="s">
        <v>10539</v>
      </c>
    </row>
    <row r="846" spans="1:11" x14ac:dyDescent="0.25">
      <c r="A846" s="2" t="s">
        <v>6190</v>
      </c>
      <c r="B846" s="1">
        <v>46190</v>
      </c>
      <c r="C846" s="2" t="s">
        <v>5302</v>
      </c>
      <c r="D846" s="2" t="s">
        <v>5303</v>
      </c>
      <c r="E846" s="2" t="s">
        <v>1344</v>
      </c>
      <c r="F846" s="2" t="s">
        <v>10547</v>
      </c>
      <c r="G846">
        <v>172000</v>
      </c>
      <c r="H846" s="2" t="s">
        <v>54</v>
      </c>
      <c r="I846" s="2" t="s">
        <v>53</v>
      </c>
      <c r="J846" s="2" t="s">
        <v>5305</v>
      </c>
      <c r="K846" s="2" t="s">
        <v>10548</v>
      </c>
    </row>
    <row r="847" spans="1:11" x14ac:dyDescent="0.25">
      <c r="A847" s="2" t="s">
        <v>6885</v>
      </c>
      <c r="B847" s="1">
        <v>46190</v>
      </c>
      <c r="C847" s="2" t="s">
        <v>5302</v>
      </c>
      <c r="D847" s="2" t="s">
        <v>5303</v>
      </c>
      <c r="E847" s="2" t="s">
        <v>3451</v>
      </c>
      <c r="F847" s="2" t="s">
        <v>10448</v>
      </c>
      <c r="G847">
        <v>197000</v>
      </c>
      <c r="H847" s="2" t="s">
        <v>54</v>
      </c>
      <c r="I847" s="2" t="s">
        <v>53</v>
      </c>
      <c r="J847" s="2" t="s">
        <v>5305</v>
      </c>
      <c r="K847" s="2" t="s">
        <v>10448</v>
      </c>
    </row>
    <row r="848" spans="1:11" x14ac:dyDescent="0.25">
      <c r="A848" s="2" t="s">
        <v>6216</v>
      </c>
      <c r="B848" s="1">
        <v>46190</v>
      </c>
      <c r="C848" s="2" t="s">
        <v>5302</v>
      </c>
      <c r="D848" s="2" t="s">
        <v>5303</v>
      </c>
      <c r="E848" s="2" t="s">
        <v>1433</v>
      </c>
      <c r="F848" s="2" t="s">
        <v>10536</v>
      </c>
      <c r="G848">
        <v>205000</v>
      </c>
      <c r="H848" s="2" t="s">
        <v>54</v>
      </c>
      <c r="I848" s="2" t="s">
        <v>53</v>
      </c>
      <c r="J848" s="2" t="s">
        <v>5305</v>
      </c>
      <c r="K848" s="2" t="s">
        <v>10537</v>
      </c>
    </row>
    <row r="849" spans="1:11" x14ac:dyDescent="0.25">
      <c r="A849" s="2" t="s">
        <v>7263</v>
      </c>
      <c r="B849" s="1">
        <v>46190</v>
      </c>
      <c r="C849" s="2" t="s">
        <v>5302</v>
      </c>
      <c r="D849" s="2" t="s">
        <v>5303</v>
      </c>
      <c r="E849" s="2" t="s">
        <v>4485</v>
      </c>
      <c r="F849" s="2" t="s">
        <v>10521</v>
      </c>
      <c r="G849">
        <v>148000</v>
      </c>
      <c r="H849" s="2" t="s">
        <v>54</v>
      </c>
      <c r="I849" s="2" t="s">
        <v>53</v>
      </c>
      <c r="J849" s="2" t="s">
        <v>5305</v>
      </c>
      <c r="K849" s="2" t="s">
        <v>10366</v>
      </c>
    </row>
    <row r="850" spans="1:11" x14ac:dyDescent="0.25">
      <c r="A850" s="2" t="s">
        <v>7153</v>
      </c>
      <c r="B850" s="1">
        <v>46190</v>
      </c>
      <c r="C850" s="2" t="s">
        <v>5302</v>
      </c>
      <c r="D850" s="2" t="s">
        <v>5303</v>
      </c>
      <c r="E850" s="2" t="s">
        <v>4179</v>
      </c>
      <c r="F850" s="2" t="s">
        <v>10573</v>
      </c>
      <c r="G850">
        <v>189000</v>
      </c>
      <c r="H850" s="2" t="s">
        <v>54</v>
      </c>
      <c r="I850" s="2" t="s">
        <v>53</v>
      </c>
      <c r="J850" s="2" t="s">
        <v>5305</v>
      </c>
      <c r="K850" s="2" t="s">
        <v>10573</v>
      </c>
    </row>
    <row r="851" spans="1:11" x14ac:dyDescent="0.25">
      <c r="A851" s="2" t="s">
        <v>6510</v>
      </c>
      <c r="B851" s="1">
        <v>46190</v>
      </c>
      <c r="C851" s="2" t="s">
        <v>5302</v>
      </c>
      <c r="D851" s="2" t="s">
        <v>5303</v>
      </c>
      <c r="E851" s="2" t="s">
        <v>2374</v>
      </c>
      <c r="F851" s="2" t="s">
        <v>10476</v>
      </c>
      <c r="G851">
        <v>157000</v>
      </c>
      <c r="H851" s="2" t="s">
        <v>54</v>
      </c>
      <c r="I851" s="2" t="s">
        <v>53</v>
      </c>
      <c r="J851" s="2" t="s">
        <v>5305</v>
      </c>
      <c r="K851" s="2" t="s">
        <v>10559</v>
      </c>
    </row>
    <row r="852" spans="1:11" x14ac:dyDescent="0.25">
      <c r="A852" s="2" t="s">
        <v>6959</v>
      </c>
      <c r="B852" s="1">
        <v>46190</v>
      </c>
      <c r="C852" s="2" t="s">
        <v>5302</v>
      </c>
      <c r="D852" s="2" t="s">
        <v>5303</v>
      </c>
      <c r="E852" s="2" t="s">
        <v>3657</v>
      </c>
      <c r="F852" s="2" t="s">
        <v>10405</v>
      </c>
      <c r="G852">
        <v>188000</v>
      </c>
      <c r="H852" s="2" t="s">
        <v>54</v>
      </c>
      <c r="I852" s="2" t="s">
        <v>53</v>
      </c>
      <c r="J852" s="2" t="s">
        <v>5305</v>
      </c>
      <c r="K852" s="2" t="s">
        <v>10569</v>
      </c>
    </row>
    <row r="853" spans="1:11" x14ac:dyDescent="0.25">
      <c r="A853" s="2" t="s">
        <v>7126</v>
      </c>
      <c r="B853" s="1">
        <v>46190</v>
      </c>
      <c r="C853" s="2" t="s">
        <v>5302</v>
      </c>
      <c r="D853" s="2" t="s">
        <v>5303</v>
      </c>
      <c r="E853" s="2" t="s">
        <v>4105</v>
      </c>
      <c r="F853" s="2" t="s">
        <v>10474</v>
      </c>
      <c r="G853">
        <v>163000</v>
      </c>
      <c r="H853" s="2" t="s">
        <v>54</v>
      </c>
      <c r="I853" s="2" t="s">
        <v>53</v>
      </c>
      <c r="J853" s="2" t="s">
        <v>5305</v>
      </c>
      <c r="K853" s="2" t="s">
        <v>10475</v>
      </c>
    </row>
    <row r="854" spans="1:11" x14ac:dyDescent="0.25">
      <c r="A854" s="2" t="s">
        <v>7009</v>
      </c>
      <c r="B854" s="1">
        <v>46190</v>
      </c>
      <c r="C854" s="2" t="s">
        <v>5302</v>
      </c>
      <c r="D854" s="2" t="s">
        <v>5303</v>
      </c>
      <c r="E854" s="2" t="s">
        <v>3791</v>
      </c>
      <c r="F854" s="2" t="s">
        <v>10575</v>
      </c>
      <c r="G854">
        <v>132000</v>
      </c>
      <c r="H854" s="2" t="s">
        <v>54</v>
      </c>
      <c r="I854" s="2" t="s">
        <v>53</v>
      </c>
      <c r="J854" s="2" t="s">
        <v>5305</v>
      </c>
      <c r="K854" s="2" t="s">
        <v>10575</v>
      </c>
    </row>
    <row r="855" spans="1:11" x14ac:dyDescent="0.25">
      <c r="A855" s="2" t="s">
        <v>6838</v>
      </c>
      <c r="B855" s="1">
        <v>46190</v>
      </c>
      <c r="C855" s="2" t="s">
        <v>5302</v>
      </c>
      <c r="D855" s="2" t="s">
        <v>5303</v>
      </c>
      <c r="E855" s="2" t="s">
        <v>3324</v>
      </c>
      <c r="F855" s="2" t="s">
        <v>10574</v>
      </c>
      <c r="G855">
        <v>145000</v>
      </c>
      <c r="H855" s="2" t="s">
        <v>54</v>
      </c>
      <c r="I855" s="2" t="s">
        <v>53</v>
      </c>
      <c r="J855" s="2" t="s">
        <v>5305</v>
      </c>
      <c r="K855" s="2" t="s">
        <v>5767</v>
      </c>
    </row>
    <row r="856" spans="1:11" x14ac:dyDescent="0.25">
      <c r="A856" s="2" t="s">
        <v>7178</v>
      </c>
      <c r="B856" s="1">
        <v>46190</v>
      </c>
      <c r="C856" s="2" t="s">
        <v>5302</v>
      </c>
      <c r="D856" s="2" t="s">
        <v>5303</v>
      </c>
      <c r="E856" s="2" t="s">
        <v>4248</v>
      </c>
      <c r="F856" s="2" t="s">
        <v>10557</v>
      </c>
      <c r="G856">
        <v>168900</v>
      </c>
      <c r="H856" s="2" t="s">
        <v>54</v>
      </c>
      <c r="I856" s="2" t="s">
        <v>53</v>
      </c>
      <c r="J856" s="2" t="s">
        <v>5305</v>
      </c>
      <c r="K856" s="2" t="s">
        <v>10558</v>
      </c>
    </row>
    <row r="857" spans="1:11" x14ac:dyDescent="0.25">
      <c r="A857" s="2" t="s">
        <v>7379</v>
      </c>
      <c r="B857" s="1">
        <v>46190</v>
      </c>
      <c r="C857" s="2" t="s">
        <v>5302</v>
      </c>
      <c r="D857" s="2" t="s">
        <v>5303</v>
      </c>
      <c r="E857" s="2" t="s">
        <v>4787</v>
      </c>
      <c r="F857" s="2" t="s">
        <v>5780</v>
      </c>
      <c r="G857">
        <v>142000</v>
      </c>
      <c r="H857" s="2" t="s">
        <v>54</v>
      </c>
      <c r="I857" s="2" t="s">
        <v>53</v>
      </c>
      <c r="J857" s="2" t="s">
        <v>5305</v>
      </c>
      <c r="K857" s="2" t="s">
        <v>5834</v>
      </c>
    </row>
    <row r="858" spans="1:11" x14ac:dyDescent="0.25">
      <c r="A858" s="2" t="s">
        <v>5945</v>
      </c>
      <c r="B858" s="1">
        <v>46190</v>
      </c>
      <c r="C858" s="2" t="s">
        <v>5302</v>
      </c>
      <c r="D858" s="2" t="s">
        <v>5303</v>
      </c>
      <c r="E858" s="2" t="s">
        <v>432</v>
      </c>
      <c r="F858" s="2" t="s">
        <v>10415</v>
      </c>
      <c r="G858">
        <v>180000</v>
      </c>
      <c r="H858" s="2" t="s">
        <v>54</v>
      </c>
      <c r="I858" s="2" t="s">
        <v>53</v>
      </c>
      <c r="J858" s="2" t="s">
        <v>5305</v>
      </c>
      <c r="K858" s="2" t="s">
        <v>10415</v>
      </c>
    </row>
    <row r="859" spans="1:11" x14ac:dyDescent="0.25">
      <c r="A859" s="2" t="s">
        <v>6299</v>
      </c>
      <c r="B859" s="1">
        <v>46190</v>
      </c>
      <c r="C859" s="2" t="s">
        <v>5302</v>
      </c>
      <c r="D859" s="2" t="s">
        <v>5303</v>
      </c>
      <c r="E859" s="2" t="s">
        <v>1711</v>
      </c>
      <c r="F859" s="2" t="s">
        <v>10557</v>
      </c>
      <c r="G859">
        <v>200000</v>
      </c>
      <c r="H859" s="2" t="s">
        <v>54</v>
      </c>
      <c r="I859" s="2" t="s">
        <v>53</v>
      </c>
      <c r="J859" s="2" t="s">
        <v>5305</v>
      </c>
      <c r="K859" s="2" t="s">
        <v>10584</v>
      </c>
    </row>
    <row r="860" spans="1:11" x14ac:dyDescent="0.25">
      <c r="A860" s="2" t="s">
        <v>6230</v>
      </c>
      <c r="B860" s="1">
        <v>46190</v>
      </c>
      <c r="C860" s="2" t="s">
        <v>5302</v>
      </c>
      <c r="D860" s="2" t="s">
        <v>5303</v>
      </c>
      <c r="E860" s="2" t="s">
        <v>1482</v>
      </c>
      <c r="F860" s="2" t="s">
        <v>10581</v>
      </c>
      <c r="G860">
        <v>126000</v>
      </c>
      <c r="H860" s="2" t="s">
        <v>54</v>
      </c>
      <c r="I860" s="2" t="s">
        <v>53</v>
      </c>
      <c r="J860" s="2" t="s">
        <v>5305</v>
      </c>
      <c r="K860" s="2" t="s">
        <v>10582</v>
      </c>
    </row>
    <row r="861" spans="1:11" x14ac:dyDescent="0.25">
      <c r="A861" s="2" t="s">
        <v>7180</v>
      </c>
      <c r="B861" s="1">
        <v>46190</v>
      </c>
      <c r="C861" s="2" t="s">
        <v>5302</v>
      </c>
      <c r="D861" s="2" t="s">
        <v>5303</v>
      </c>
      <c r="E861" s="2" t="s">
        <v>4254</v>
      </c>
      <c r="F861" s="2" t="s">
        <v>10031</v>
      </c>
      <c r="G861">
        <v>184000</v>
      </c>
      <c r="H861" s="2" t="s">
        <v>54</v>
      </c>
      <c r="I861" s="2" t="s">
        <v>53</v>
      </c>
      <c r="J861" s="2" t="s">
        <v>5305</v>
      </c>
      <c r="K861" s="2" t="s">
        <v>10583</v>
      </c>
    </row>
    <row r="862" spans="1:11" x14ac:dyDescent="0.25">
      <c r="A862" s="2" t="s">
        <v>7121</v>
      </c>
      <c r="B862" s="1">
        <v>46190</v>
      </c>
      <c r="C862" s="2" t="s">
        <v>5302</v>
      </c>
      <c r="D862" s="2" t="s">
        <v>5303</v>
      </c>
      <c r="E862" s="2" t="s">
        <v>4092</v>
      </c>
      <c r="F862" s="2" t="s">
        <v>5309</v>
      </c>
      <c r="G862">
        <v>155000</v>
      </c>
      <c r="H862" s="2" t="s">
        <v>54</v>
      </c>
      <c r="I862" s="2" t="s">
        <v>53</v>
      </c>
      <c r="J862" s="2" t="s">
        <v>5305</v>
      </c>
      <c r="K862" s="2" t="s">
        <v>10441</v>
      </c>
    </row>
    <row r="863" spans="1:11" x14ac:dyDescent="0.25">
      <c r="A863" s="2" t="s">
        <v>8501</v>
      </c>
      <c r="B863" s="1">
        <v>46190</v>
      </c>
      <c r="C863" s="2" t="s">
        <v>5302</v>
      </c>
      <c r="D863" s="2" t="s">
        <v>5303</v>
      </c>
      <c r="E863" s="2" t="s">
        <v>8502</v>
      </c>
      <c r="F863" s="2" t="s">
        <v>10585</v>
      </c>
      <c r="G863">
        <v>148000</v>
      </c>
      <c r="H863" s="2" t="s">
        <v>54</v>
      </c>
      <c r="I863" s="2" t="s">
        <v>53</v>
      </c>
      <c r="J863" s="2" t="s">
        <v>5305</v>
      </c>
      <c r="K863" s="2" t="s">
        <v>10221</v>
      </c>
    </row>
    <row r="864" spans="1:11" x14ac:dyDescent="0.25">
      <c r="A864" s="2" t="s">
        <v>8532</v>
      </c>
      <c r="B864" s="1">
        <v>46190</v>
      </c>
      <c r="C864" s="2" t="s">
        <v>5302</v>
      </c>
      <c r="D864" s="2" t="s">
        <v>5303</v>
      </c>
      <c r="E864" s="2" t="s">
        <v>10522</v>
      </c>
      <c r="F864" s="2" t="s">
        <v>10523</v>
      </c>
      <c r="G864">
        <v>141000</v>
      </c>
      <c r="H864" s="2" t="s">
        <v>54</v>
      </c>
      <c r="I864" s="2" t="s">
        <v>53</v>
      </c>
      <c r="J864" s="2" t="s">
        <v>5305</v>
      </c>
      <c r="K864" s="2" t="s">
        <v>10524</v>
      </c>
    </row>
    <row r="865" spans="1:11" x14ac:dyDescent="0.25">
      <c r="A865" s="2" t="s">
        <v>7566</v>
      </c>
      <c r="B865" s="1">
        <v>46190</v>
      </c>
      <c r="C865" s="2" t="s">
        <v>5302</v>
      </c>
      <c r="D865" s="2" t="s">
        <v>5303</v>
      </c>
      <c r="E865" s="2" t="s">
        <v>5264</v>
      </c>
      <c r="F865" s="2" t="s">
        <v>9806</v>
      </c>
      <c r="G865">
        <v>184000</v>
      </c>
      <c r="H865" s="2" t="s">
        <v>54</v>
      </c>
      <c r="I865" s="2" t="s">
        <v>53</v>
      </c>
      <c r="J865" s="2" t="s">
        <v>5305</v>
      </c>
      <c r="K865" s="2" t="s">
        <v>10442</v>
      </c>
    </row>
    <row r="866" spans="1:11" x14ac:dyDescent="0.25">
      <c r="A866" s="2" t="s">
        <v>6224</v>
      </c>
      <c r="B866" s="1">
        <v>46190</v>
      </c>
      <c r="C866" s="2" t="s">
        <v>5302</v>
      </c>
      <c r="D866" s="2" t="s">
        <v>5303</v>
      </c>
      <c r="E866" s="2" t="s">
        <v>10443</v>
      </c>
      <c r="F866" s="2" t="s">
        <v>10444</v>
      </c>
      <c r="G866">
        <v>90000</v>
      </c>
      <c r="H866" s="2" t="s">
        <v>54</v>
      </c>
      <c r="I866" s="2" t="s">
        <v>53</v>
      </c>
      <c r="J866" s="2" t="s">
        <v>5305</v>
      </c>
      <c r="K866" s="2" t="s">
        <v>10445</v>
      </c>
    </row>
    <row r="867" spans="1:11" x14ac:dyDescent="0.25">
      <c r="A867" s="2" t="s">
        <v>8394</v>
      </c>
      <c r="B867" s="1">
        <v>46190</v>
      </c>
      <c r="C867" s="2" t="s">
        <v>5302</v>
      </c>
      <c r="D867" s="2" t="s">
        <v>5303</v>
      </c>
      <c r="E867" s="2" t="s">
        <v>8395</v>
      </c>
      <c r="F867" s="2" t="s">
        <v>10578</v>
      </c>
      <c r="G867">
        <v>166000</v>
      </c>
      <c r="H867" s="2" t="s">
        <v>54</v>
      </c>
      <c r="I867" s="2" t="s">
        <v>53</v>
      </c>
      <c r="J867" s="2" t="s">
        <v>5305</v>
      </c>
      <c r="K867" s="2" t="s">
        <v>10579</v>
      </c>
    </row>
    <row r="868" spans="1:11" x14ac:dyDescent="0.25">
      <c r="A868" s="2" t="s">
        <v>7508</v>
      </c>
      <c r="B868" s="1">
        <v>46190</v>
      </c>
      <c r="C868" s="2" t="s">
        <v>5302</v>
      </c>
      <c r="D868" s="2" t="s">
        <v>5303</v>
      </c>
      <c r="E868" s="2" t="s">
        <v>5116</v>
      </c>
      <c r="F868" s="2" t="s">
        <v>5388</v>
      </c>
      <c r="G868">
        <v>149000</v>
      </c>
      <c r="H868" s="2" t="s">
        <v>54</v>
      </c>
      <c r="I868" s="2" t="s">
        <v>53</v>
      </c>
      <c r="J868" s="2" t="s">
        <v>5305</v>
      </c>
      <c r="K868" s="2" t="s">
        <v>5428</v>
      </c>
    </row>
    <row r="869" spans="1:11" x14ac:dyDescent="0.25">
      <c r="A869" s="2" t="s">
        <v>8183</v>
      </c>
      <c r="B869" s="1">
        <v>46190</v>
      </c>
      <c r="C869" s="2" t="s">
        <v>5302</v>
      </c>
      <c r="D869" s="2" t="s">
        <v>5303</v>
      </c>
      <c r="E869" s="2" t="s">
        <v>8184</v>
      </c>
      <c r="F869" s="2" t="s">
        <v>5737</v>
      </c>
      <c r="G869">
        <v>195000</v>
      </c>
      <c r="H869" s="2" t="s">
        <v>54</v>
      </c>
      <c r="I869" s="2" t="s">
        <v>53</v>
      </c>
      <c r="J869" s="2" t="s">
        <v>5305</v>
      </c>
      <c r="K869" s="2" t="s">
        <v>10580</v>
      </c>
    </row>
    <row r="870" spans="1:11" x14ac:dyDescent="0.25">
      <c r="A870" s="2" t="s">
        <v>7405</v>
      </c>
      <c r="B870" s="1">
        <v>46190</v>
      </c>
      <c r="C870" s="2" t="s">
        <v>5302</v>
      </c>
      <c r="D870" s="2" t="s">
        <v>5303</v>
      </c>
      <c r="E870" s="2" t="s">
        <v>4856</v>
      </c>
      <c r="F870" s="2" t="s">
        <v>10429</v>
      </c>
      <c r="G870">
        <v>244000</v>
      </c>
      <c r="H870" s="2" t="s">
        <v>54</v>
      </c>
      <c r="I870" s="2" t="s">
        <v>53</v>
      </c>
      <c r="J870" s="2" t="s">
        <v>5305</v>
      </c>
      <c r="K870" s="2" t="s">
        <v>10430</v>
      </c>
    </row>
    <row r="871" spans="1:11" x14ac:dyDescent="0.25">
      <c r="A871" s="2" t="s">
        <v>7333</v>
      </c>
      <c r="B871" s="1">
        <v>46190</v>
      </c>
      <c r="C871" s="2" t="s">
        <v>5302</v>
      </c>
      <c r="D871" s="2" t="s">
        <v>5303</v>
      </c>
      <c r="E871" s="2" t="s">
        <v>4668</v>
      </c>
      <c r="F871" s="2" t="s">
        <v>5765</v>
      </c>
      <c r="G871">
        <v>177000</v>
      </c>
      <c r="H871" s="2" t="s">
        <v>54</v>
      </c>
      <c r="I871" s="2" t="s">
        <v>53</v>
      </c>
      <c r="J871" s="2" t="s">
        <v>5305</v>
      </c>
      <c r="K871" s="2" t="s">
        <v>5765</v>
      </c>
    </row>
    <row r="872" spans="1:11" x14ac:dyDescent="0.25">
      <c r="A872" s="2" t="s">
        <v>7347</v>
      </c>
      <c r="B872" s="1">
        <v>46190</v>
      </c>
      <c r="C872" s="2" t="s">
        <v>5302</v>
      </c>
      <c r="D872" s="2" t="s">
        <v>5303</v>
      </c>
      <c r="E872" s="2" t="s">
        <v>4705</v>
      </c>
      <c r="F872" s="2" t="s">
        <v>10435</v>
      </c>
      <c r="G872">
        <v>111000</v>
      </c>
      <c r="H872" s="2" t="s">
        <v>54</v>
      </c>
      <c r="I872" s="2" t="s">
        <v>53</v>
      </c>
      <c r="J872" s="2" t="s">
        <v>5305</v>
      </c>
      <c r="K872" s="2" t="s">
        <v>10436</v>
      </c>
    </row>
    <row r="873" spans="1:11" x14ac:dyDescent="0.25">
      <c r="A873" s="2" t="s">
        <v>8331</v>
      </c>
      <c r="B873" s="1">
        <v>46190</v>
      </c>
      <c r="C873" s="2" t="s">
        <v>5302</v>
      </c>
      <c r="D873" s="2" t="s">
        <v>5303</v>
      </c>
      <c r="E873" s="2" t="s">
        <v>8332</v>
      </c>
      <c r="F873" s="2" t="s">
        <v>10530</v>
      </c>
      <c r="G873">
        <v>99000</v>
      </c>
      <c r="H873" s="2" t="s">
        <v>54</v>
      </c>
      <c r="I873" s="2" t="s">
        <v>53</v>
      </c>
      <c r="J873" s="2" t="s">
        <v>5305</v>
      </c>
      <c r="K873" s="2" t="s">
        <v>10531</v>
      </c>
    </row>
    <row r="874" spans="1:11" x14ac:dyDescent="0.25">
      <c r="A874" s="2" t="s">
        <v>7523</v>
      </c>
      <c r="B874" s="1">
        <v>46190</v>
      </c>
      <c r="C874" s="2" t="s">
        <v>5302</v>
      </c>
      <c r="D874" s="2" t="s">
        <v>5303</v>
      </c>
      <c r="E874" s="2" t="s">
        <v>5154</v>
      </c>
      <c r="F874" s="2" t="s">
        <v>10493</v>
      </c>
      <c r="G874">
        <v>120000</v>
      </c>
      <c r="H874" s="2" t="s">
        <v>54</v>
      </c>
      <c r="I874" s="2" t="s">
        <v>53</v>
      </c>
      <c r="J874" s="2" t="s">
        <v>5305</v>
      </c>
      <c r="K874" s="2" t="s">
        <v>10494</v>
      </c>
    </row>
    <row r="875" spans="1:11" x14ac:dyDescent="0.25">
      <c r="A875" s="2" t="s">
        <v>7558</v>
      </c>
      <c r="B875" s="1">
        <v>46190</v>
      </c>
      <c r="C875" s="2" t="s">
        <v>5302</v>
      </c>
      <c r="D875" s="2" t="s">
        <v>5303</v>
      </c>
      <c r="E875" s="2" t="s">
        <v>5243</v>
      </c>
      <c r="F875" s="2" t="s">
        <v>10497</v>
      </c>
      <c r="G875">
        <v>164000</v>
      </c>
      <c r="H875" s="2" t="s">
        <v>54</v>
      </c>
      <c r="I875" s="2" t="s">
        <v>53</v>
      </c>
      <c r="J875" s="2" t="s">
        <v>5305</v>
      </c>
      <c r="K875" s="2" t="s">
        <v>10497</v>
      </c>
    </row>
    <row r="876" spans="1:11" x14ac:dyDescent="0.25">
      <c r="A876" s="2" t="s">
        <v>6609</v>
      </c>
      <c r="B876" s="1">
        <v>46190</v>
      </c>
      <c r="C876" s="2" t="s">
        <v>5302</v>
      </c>
      <c r="D876" s="2" t="s">
        <v>5303</v>
      </c>
      <c r="E876" s="2" t="s">
        <v>2658</v>
      </c>
      <c r="F876" s="2" t="s">
        <v>5531</v>
      </c>
      <c r="G876">
        <v>144000</v>
      </c>
      <c r="H876" s="2" t="s">
        <v>54</v>
      </c>
      <c r="I876" s="2" t="s">
        <v>53</v>
      </c>
      <c r="J876" s="2" t="s">
        <v>5305</v>
      </c>
      <c r="K876" s="2" t="s">
        <v>5532</v>
      </c>
    </row>
    <row r="877" spans="1:11" x14ac:dyDescent="0.25">
      <c r="A877" s="2" t="s">
        <v>8718</v>
      </c>
      <c r="B877" s="1">
        <v>46190</v>
      </c>
      <c r="C877" s="2" t="s">
        <v>5302</v>
      </c>
      <c r="D877" s="2" t="s">
        <v>5303</v>
      </c>
      <c r="E877" s="2" t="s">
        <v>8719</v>
      </c>
      <c r="F877" s="2" t="s">
        <v>10528</v>
      </c>
      <c r="G877">
        <v>91000</v>
      </c>
      <c r="H877" s="2" t="s">
        <v>54</v>
      </c>
      <c r="I877" s="2" t="s">
        <v>53</v>
      </c>
      <c r="J877" s="2" t="s">
        <v>5305</v>
      </c>
      <c r="K877" s="2" t="s">
        <v>10529</v>
      </c>
    </row>
    <row r="878" spans="1:11" x14ac:dyDescent="0.25">
      <c r="A878" s="2" t="s">
        <v>7611</v>
      </c>
      <c r="B878" s="1">
        <v>46190</v>
      </c>
      <c r="C878" s="2" t="s">
        <v>5302</v>
      </c>
      <c r="D878" s="2" t="s">
        <v>5303</v>
      </c>
      <c r="E878" s="2" t="s">
        <v>7612</v>
      </c>
      <c r="F878" s="2" t="s">
        <v>9924</v>
      </c>
      <c r="G878">
        <v>172000</v>
      </c>
      <c r="H878" s="2" t="s">
        <v>54</v>
      </c>
      <c r="I878" s="2" t="s">
        <v>53</v>
      </c>
      <c r="J878" s="2" t="s">
        <v>5305</v>
      </c>
      <c r="K878" s="2" t="s">
        <v>10570</v>
      </c>
    </row>
    <row r="879" spans="1:11" x14ac:dyDescent="0.25">
      <c r="A879" s="2" t="s">
        <v>5927</v>
      </c>
      <c r="B879" s="1">
        <v>46190</v>
      </c>
      <c r="C879" s="2" t="s">
        <v>5302</v>
      </c>
      <c r="D879" s="2" t="s">
        <v>5303</v>
      </c>
      <c r="E879" s="2" t="s">
        <v>354</v>
      </c>
      <c r="F879" s="2" t="s">
        <v>10358</v>
      </c>
      <c r="G879">
        <v>110000</v>
      </c>
      <c r="H879" s="2" t="s">
        <v>54</v>
      </c>
      <c r="I879" s="2" t="s">
        <v>53</v>
      </c>
      <c r="J879" s="2" t="s">
        <v>5305</v>
      </c>
      <c r="K879" s="2" t="s">
        <v>10359</v>
      </c>
    </row>
    <row r="880" spans="1:11" x14ac:dyDescent="0.25">
      <c r="A880" s="2" t="s">
        <v>7533</v>
      </c>
      <c r="B880" s="1">
        <v>46190</v>
      </c>
      <c r="C880" s="2" t="s">
        <v>5302</v>
      </c>
      <c r="D880" s="2" t="s">
        <v>5303</v>
      </c>
      <c r="E880" s="2" t="s">
        <v>5179</v>
      </c>
      <c r="F880" s="2" t="s">
        <v>5748</v>
      </c>
      <c r="G880">
        <v>159000</v>
      </c>
      <c r="H880" s="2" t="s">
        <v>54</v>
      </c>
      <c r="I880" s="2" t="s">
        <v>53</v>
      </c>
      <c r="J880" s="2" t="s">
        <v>5305</v>
      </c>
      <c r="K880" s="2" t="s">
        <v>10437</v>
      </c>
    </row>
    <row r="881" spans="1:11" x14ac:dyDescent="0.25">
      <c r="A881" s="2" t="s">
        <v>7481</v>
      </c>
      <c r="B881" s="1">
        <v>46190</v>
      </c>
      <c r="C881" s="2" t="s">
        <v>5302</v>
      </c>
      <c r="D881" s="2" t="s">
        <v>5303</v>
      </c>
      <c r="E881" s="2" t="s">
        <v>5048</v>
      </c>
      <c r="F881" s="2" t="s">
        <v>9932</v>
      </c>
      <c r="G881">
        <v>145000</v>
      </c>
      <c r="H881" s="2" t="s">
        <v>54</v>
      </c>
      <c r="I881" s="2" t="s">
        <v>53</v>
      </c>
      <c r="J881" s="2" t="s">
        <v>5305</v>
      </c>
      <c r="K881" s="2" t="s">
        <v>10440</v>
      </c>
    </row>
    <row r="882" spans="1:11" x14ac:dyDescent="0.25">
      <c r="A882" s="2" t="s">
        <v>7167</v>
      </c>
      <c r="B882" s="1">
        <v>46190</v>
      </c>
      <c r="C882" s="2" t="s">
        <v>5302</v>
      </c>
      <c r="D882" s="2" t="s">
        <v>5303</v>
      </c>
      <c r="E882" s="2" t="s">
        <v>4218</v>
      </c>
      <c r="F882" s="2" t="s">
        <v>9932</v>
      </c>
      <c r="G882">
        <v>139000</v>
      </c>
      <c r="H882" s="2" t="s">
        <v>54</v>
      </c>
      <c r="I882" s="2" t="s">
        <v>53</v>
      </c>
      <c r="J882" s="2" t="s">
        <v>5305</v>
      </c>
      <c r="K882" s="2" t="s">
        <v>10495</v>
      </c>
    </row>
    <row r="883" spans="1:11" x14ac:dyDescent="0.25">
      <c r="A883" s="2" t="s">
        <v>6620</v>
      </c>
      <c r="B883" s="1">
        <v>46190</v>
      </c>
      <c r="C883" s="2" t="s">
        <v>5302</v>
      </c>
      <c r="D883" s="2" t="s">
        <v>5303</v>
      </c>
      <c r="E883" s="2" t="s">
        <v>2690</v>
      </c>
      <c r="F883" s="2" t="s">
        <v>10438</v>
      </c>
      <c r="G883">
        <v>165000</v>
      </c>
      <c r="H883" s="2" t="s">
        <v>54</v>
      </c>
      <c r="I883" s="2" t="s">
        <v>53</v>
      </c>
      <c r="J883" s="2" t="s">
        <v>5305</v>
      </c>
      <c r="K883" s="2" t="s">
        <v>10439</v>
      </c>
    </row>
    <row r="884" spans="1:11" x14ac:dyDescent="0.25">
      <c r="A884" s="2" t="s">
        <v>7409</v>
      </c>
      <c r="B884" s="1">
        <v>46190</v>
      </c>
      <c r="C884" s="2" t="s">
        <v>5302</v>
      </c>
      <c r="D884" s="2" t="s">
        <v>5303</v>
      </c>
      <c r="E884" s="2" t="s">
        <v>4865</v>
      </c>
      <c r="F884" s="2" t="s">
        <v>10431</v>
      </c>
      <c r="G884">
        <v>140000</v>
      </c>
      <c r="H884" s="2" t="s">
        <v>54</v>
      </c>
      <c r="I884" s="2" t="s">
        <v>53</v>
      </c>
      <c r="J884" s="2" t="s">
        <v>5305</v>
      </c>
      <c r="K884" s="2" t="s">
        <v>10432</v>
      </c>
    </row>
    <row r="885" spans="1:11" x14ac:dyDescent="0.25">
      <c r="A885" s="2" t="s">
        <v>8034</v>
      </c>
      <c r="B885" s="1">
        <v>46190</v>
      </c>
      <c r="C885" s="2" t="s">
        <v>5302</v>
      </c>
      <c r="D885" s="2" t="s">
        <v>5303</v>
      </c>
      <c r="E885" s="2" t="s">
        <v>8035</v>
      </c>
      <c r="F885" s="2" t="s">
        <v>10369</v>
      </c>
      <c r="G885">
        <v>108900</v>
      </c>
      <c r="H885" s="2" t="s">
        <v>54</v>
      </c>
      <c r="I885" s="2" t="s">
        <v>53</v>
      </c>
      <c r="J885" s="2" t="s">
        <v>5305</v>
      </c>
      <c r="K885" s="2" t="s">
        <v>10449</v>
      </c>
    </row>
    <row r="886" spans="1:11" x14ac:dyDescent="0.25">
      <c r="A886" s="2" t="s">
        <v>8449</v>
      </c>
      <c r="B886" s="1">
        <v>46190</v>
      </c>
      <c r="C886" s="2" t="s">
        <v>5302</v>
      </c>
      <c r="D886" s="2" t="s">
        <v>5303</v>
      </c>
      <c r="E886" s="2" t="s">
        <v>8450</v>
      </c>
      <c r="F886" s="2" t="s">
        <v>10540</v>
      </c>
      <c r="G886">
        <v>165000</v>
      </c>
      <c r="H886" s="2" t="s">
        <v>54</v>
      </c>
      <c r="I886" s="2" t="s">
        <v>53</v>
      </c>
      <c r="J886" s="2" t="s">
        <v>5305</v>
      </c>
      <c r="K886" s="2" t="s">
        <v>10541</v>
      </c>
    </row>
    <row r="887" spans="1:11" x14ac:dyDescent="0.25">
      <c r="A887" s="2" t="s">
        <v>8173</v>
      </c>
      <c r="B887" s="1">
        <v>46190</v>
      </c>
      <c r="C887" s="2" t="s">
        <v>5302</v>
      </c>
      <c r="D887" s="2" t="s">
        <v>5303</v>
      </c>
      <c r="E887" s="2" t="s">
        <v>8174</v>
      </c>
      <c r="F887" s="2" t="s">
        <v>10561</v>
      </c>
      <c r="G887">
        <v>123000</v>
      </c>
      <c r="H887" s="2" t="s">
        <v>54</v>
      </c>
      <c r="I887" s="2" t="s">
        <v>53</v>
      </c>
      <c r="J887" s="2" t="s">
        <v>5305</v>
      </c>
      <c r="K887" s="2" t="s">
        <v>10562</v>
      </c>
    </row>
    <row r="888" spans="1:11" x14ac:dyDescent="0.25">
      <c r="A888" s="2" t="s">
        <v>8142</v>
      </c>
      <c r="B888" s="1">
        <v>46190</v>
      </c>
      <c r="C888" s="2" t="s">
        <v>5302</v>
      </c>
      <c r="D888" s="2" t="s">
        <v>5303</v>
      </c>
      <c r="E888" s="2" t="s">
        <v>8143</v>
      </c>
      <c r="F888" s="2" t="s">
        <v>10560</v>
      </c>
      <c r="G888">
        <v>168000</v>
      </c>
      <c r="H888" s="2" t="s">
        <v>54</v>
      </c>
      <c r="I888" s="2" t="s">
        <v>53</v>
      </c>
      <c r="J888" s="2" t="s">
        <v>5305</v>
      </c>
      <c r="K888" s="2" t="s">
        <v>9971</v>
      </c>
    </row>
    <row r="889" spans="1:11" x14ac:dyDescent="0.25">
      <c r="A889" s="2" t="s">
        <v>8190</v>
      </c>
      <c r="B889" s="1">
        <v>46190</v>
      </c>
      <c r="C889" s="2" t="s">
        <v>5302</v>
      </c>
      <c r="D889" s="2" t="s">
        <v>5303</v>
      </c>
      <c r="E889" s="2" t="s">
        <v>10453</v>
      </c>
      <c r="F889" s="2" t="s">
        <v>10454</v>
      </c>
      <c r="G889">
        <v>157040</v>
      </c>
      <c r="H889" s="2" t="s">
        <v>54</v>
      </c>
      <c r="I889" s="2" t="s">
        <v>53</v>
      </c>
      <c r="J889" s="2" t="s">
        <v>5305</v>
      </c>
      <c r="K889" s="2" t="s">
        <v>5775</v>
      </c>
    </row>
    <row r="890" spans="1:11" x14ac:dyDescent="0.25">
      <c r="A890" s="2" t="s">
        <v>7863</v>
      </c>
      <c r="B890" s="1">
        <v>46190</v>
      </c>
      <c r="C890" s="2" t="s">
        <v>5302</v>
      </c>
      <c r="D890" s="2" t="s">
        <v>5303</v>
      </c>
      <c r="E890" s="2" t="s">
        <v>7864</v>
      </c>
      <c r="F890" s="2" t="s">
        <v>10144</v>
      </c>
      <c r="G890">
        <v>134000</v>
      </c>
      <c r="H890" s="2" t="s">
        <v>54</v>
      </c>
      <c r="I890" s="2" t="s">
        <v>53</v>
      </c>
      <c r="J890" s="2" t="s">
        <v>5305</v>
      </c>
      <c r="K890" s="2" t="s">
        <v>10145</v>
      </c>
    </row>
    <row r="891" spans="1:11" x14ac:dyDescent="0.25">
      <c r="A891" s="2" t="s">
        <v>8177</v>
      </c>
      <c r="B891" s="1">
        <v>46190</v>
      </c>
      <c r="C891" s="2" t="s">
        <v>5302</v>
      </c>
      <c r="D891" s="2" t="s">
        <v>5303</v>
      </c>
      <c r="E891" s="2" t="s">
        <v>8178</v>
      </c>
      <c r="F891" s="2" t="s">
        <v>10450</v>
      </c>
      <c r="G891">
        <v>162000</v>
      </c>
      <c r="H891" s="2" t="s">
        <v>54</v>
      </c>
      <c r="I891" s="2" t="s">
        <v>53</v>
      </c>
      <c r="J891" s="2" t="s">
        <v>5305</v>
      </c>
      <c r="K891" s="2" t="s">
        <v>10204</v>
      </c>
    </row>
    <row r="892" spans="1:11" x14ac:dyDescent="0.25">
      <c r="A892" s="2" t="s">
        <v>8073</v>
      </c>
      <c r="B892" s="1">
        <v>46190</v>
      </c>
      <c r="C892" s="2" t="s">
        <v>5302</v>
      </c>
      <c r="D892" s="2" t="s">
        <v>5303</v>
      </c>
      <c r="E892" s="2" t="s">
        <v>8074</v>
      </c>
      <c r="F892" s="2" t="s">
        <v>10571</v>
      </c>
      <c r="G892">
        <v>151000</v>
      </c>
      <c r="H892" s="2" t="s">
        <v>54</v>
      </c>
      <c r="I892" s="2" t="s">
        <v>53</v>
      </c>
      <c r="J892" s="2" t="s">
        <v>5305</v>
      </c>
      <c r="K892" s="2" t="s">
        <v>10572</v>
      </c>
    </row>
    <row r="893" spans="1:11" x14ac:dyDescent="0.25">
      <c r="A893" s="2" t="s">
        <v>8408</v>
      </c>
      <c r="B893" s="1">
        <v>46190</v>
      </c>
      <c r="C893" s="2" t="s">
        <v>5302</v>
      </c>
      <c r="D893" s="2" t="s">
        <v>5303</v>
      </c>
      <c r="E893" s="2" t="s">
        <v>8409</v>
      </c>
      <c r="F893" s="2" t="s">
        <v>5786</v>
      </c>
      <c r="G893">
        <v>134000</v>
      </c>
      <c r="H893" s="2" t="s">
        <v>54</v>
      </c>
      <c r="I893" s="2" t="s">
        <v>53</v>
      </c>
      <c r="J893" s="2" t="s">
        <v>5305</v>
      </c>
      <c r="K893" s="2" t="s">
        <v>5827</v>
      </c>
    </row>
    <row r="894" spans="1:11" x14ac:dyDescent="0.25">
      <c r="A894" s="2" t="s">
        <v>8347</v>
      </c>
      <c r="B894" s="1">
        <v>46190</v>
      </c>
      <c r="C894" s="2" t="s">
        <v>5302</v>
      </c>
      <c r="D894" s="2" t="s">
        <v>5303</v>
      </c>
      <c r="E894" s="2" t="s">
        <v>8348</v>
      </c>
      <c r="F894" s="2" t="s">
        <v>10448</v>
      </c>
      <c r="G894">
        <v>133000</v>
      </c>
      <c r="H894" s="2" t="s">
        <v>54</v>
      </c>
      <c r="I894" s="2" t="s">
        <v>53</v>
      </c>
      <c r="J894" s="2" t="s">
        <v>5305</v>
      </c>
      <c r="K894" s="2" t="s">
        <v>10448</v>
      </c>
    </row>
    <row r="895" spans="1:11" x14ac:dyDescent="0.25">
      <c r="A895" s="2" t="s">
        <v>7697</v>
      </c>
      <c r="B895" s="1">
        <v>46190</v>
      </c>
      <c r="C895" s="2" t="s">
        <v>5302</v>
      </c>
      <c r="D895" s="2" t="s">
        <v>5303</v>
      </c>
      <c r="E895" s="2" t="s">
        <v>7698</v>
      </c>
      <c r="F895" s="2" t="s">
        <v>5835</v>
      </c>
      <c r="G895">
        <v>108000</v>
      </c>
      <c r="H895" s="2" t="s">
        <v>54</v>
      </c>
      <c r="I895" s="2" t="s">
        <v>53</v>
      </c>
      <c r="J895" s="2" t="s">
        <v>5305</v>
      </c>
      <c r="K895" s="2" t="s">
        <v>5836</v>
      </c>
    </row>
    <row r="896" spans="1:11" x14ac:dyDescent="0.25">
      <c r="A896" s="2" t="s">
        <v>8491</v>
      </c>
      <c r="B896" s="1">
        <v>46190</v>
      </c>
      <c r="C896" s="2" t="s">
        <v>5302</v>
      </c>
      <c r="D896" s="2" t="s">
        <v>5303</v>
      </c>
      <c r="E896" s="2" t="s">
        <v>8492</v>
      </c>
      <c r="F896" s="2" t="s">
        <v>10565</v>
      </c>
      <c r="G896">
        <v>165000</v>
      </c>
      <c r="H896" s="2" t="s">
        <v>54</v>
      </c>
      <c r="I896" s="2" t="s">
        <v>53</v>
      </c>
      <c r="J896" s="2" t="s">
        <v>5305</v>
      </c>
      <c r="K896" s="2" t="s">
        <v>10566</v>
      </c>
    </row>
    <row r="897" spans="1:11" x14ac:dyDescent="0.25">
      <c r="A897" s="2" t="s">
        <v>7674</v>
      </c>
      <c r="B897" s="1">
        <v>46190</v>
      </c>
      <c r="C897" s="2" t="s">
        <v>5302</v>
      </c>
      <c r="D897" s="2" t="s">
        <v>5303</v>
      </c>
      <c r="E897" s="2" t="s">
        <v>7675</v>
      </c>
      <c r="F897" s="2" t="s">
        <v>10567</v>
      </c>
      <c r="G897">
        <v>86000</v>
      </c>
      <c r="H897" s="2" t="s">
        <v>54</v>
      </c>
      <c r="I897" s="2" t="s">
        <v>53</v>
      </c>
      <c r="J897" s="2" t="s">
        <v>5305</v>
      </c>
      <c r="K897" s="2" t="s">
        <v>10568</v>
      </c>
    </row>
    <row r="898" spans="1:11" x14ac:dyDescent="0.25">
      <c r="A898" s="2" t="s">
        <v>7922</v>
      </c>
      <c r="B898" s="1">
        <v>46190</v>
      </c>
      <c r="C898" s="2" t="s">
        <v>5302</v>
      </c>
      <c r="D898" s="2" t="s">
        <v>5303</v>
      </c>
      <c r="E898" s="2" t="s">
        <v>7923</v>
      </c>
      <c r="F898" s="2" t="s">
        <v>10576</v>
      </c>
      <c r="G898">
        <v>217000</v>
      </c>
      <c r="H898" s="2" t="s">
        <v>54</v>
      </c>
      <c r="I898" s="2" t="s">
        <v>53</v>
      </c>
      <c r="J898" s="2" t="s">
        <v>5305</v>
      </c>
      <c r="K898" s="2" t="s">
        <v>10577</v>
      </c>
    </row>
    <row r="899" spans="1:11" x14ac:dyDescent="0.25">
      <c r="A899" s="2" t="s">
        <v>6847</v>
      </c>
      <c r="B899" s="1">
        <v>46190</v>
      </c>
      <c r="C899" s="2" t="s">
        <v>5302</v>
      </c>
      <c r="D899" s="2" t="s">
        <v>5303</v>
      </c>
      <c r="E899" s="2" t="s">
        <v>3350</v>
      </c>
      <c r="F899" s="2" t="s">
        <v>10433</v>
      </c>
      <c r="G899">
        <v>213000</v>
      </c>
      <c r="H899" s="2" t="s">
        <v>54</v>
      </c>
      <c r="I899" s="2" t="s">
        <v>53</v>
      </c>
      <c r="J899" s="2" t="s">
        <v>5305</v>
      </c>
      <c r="K899" s="2" t="s">
        <v>10434</v>
      </c>
    </row>
    <row r="900" spans="1:11" x14ac:dyDescent="0.25">
      <c r="A900" s="2" t="s">
        <v>6159</v>
      </c>
      <c r="B900" s="1">
        <v>46190</v>
      </c>
      <c r="C900" s="2" t="s">
        <v>5302</v>
      </c>
      <c r="D900" s="2" t="s">
        <v>5303</v>
      </c>
      <c r="E900" s="2" t="s">
        <v>1231</v>
      </c>
      <c r="F900" s="2" t="s">
        <v>10159</v>
      </c>
      <c r="G900">
        <v>148000</v>
      </c>
      <c r="H900" s="2" t="s">
        <v>54</v>
      </c>
      <c r="I900" s="2" t="s">
        <v>53</v>
      </c>
      <c r="J900" s="2" t="s">
        <v>5305</v>
      </c>
      <c r="K900" s="2" t="s">
        <v>10160</v>
      </c>
    </row>
    <row r="901" spans="1:11" x14ac:dyDescent="0.25">
      <c r="A901" s="2" t="s">
        <v>5924</v>
      </c>
      <c r="B901" s="1">
        <v>46190</v>
      </c>
      <c r="C901" s="2" t="s">
        <v>5302</v>
      </c>
      <c r="D901" s="2" t="s">
        <v>5303</v>
      </c>
      <c r="E901" s="2" t="s">
        <v>340</v>
      </c>
      <c r="F901" s="2" t="s">
        <v>10166</v>
      </c>
      <c r="G901">
        <v>145000</v>
      </c>
      <c r="H901" s="2" t="s">
        <v>54</v>
      </c>
      <c r="I901" s="2" t="s">
        <v>53</v>
      </c>
      <c r="J901" s="2" t="s">
        <v>5305</v>
      </c>
      <c r="K901" s="2" t="s">
        <v>10456</v>
      </c>
    </row>
    <row r="902" spans="1:11" x14ac:dyDescent="0.25">
      <c r="A902" s="2" t="s">
        <v>8279</v>
      </c>
      <c r="B902" s="1">
        <v>46190</v>
      </c>
      <c r="C902" s="2" t="s">
        <v>5302</v>
      </c>
      <c r="D902" s="2" t="s">
        <v>5303</v>
      </c>
      <c r="E902" s="2" t="s">
        <v>8280</v>
      </c>
      <c r="F902" s="2" t="s">
        <v>5702</v>
      </c>
      <c r="G902">
        <v>115000</v>
      </c>
      <c r="H902" s="2" t="s">
        <v>54</v>
      </c>
      <c r="I902" s="2" t="s">
        <v>53</v>
      </c>
      <c r="J902" s="2" t="s">
        <v>5305</v>
      </c>
      <c r="K902" s="2" t="s">
        <v>5703</v>
      </c>
    </row>
    <row r="903" spans="1:11" x14ac:dyDescent="0.25">
      <c r="A903" s="2" t="s">
        <v>7839</v>
      </c>
      <c r="B903" s="1">
        <v>46190</v>
      </c>
      <c r="C903" s="2" t="s">
        <v>5302</v>
      </c>
      <c r="D903" s="2" t="s">
        <v>5303</v>
      </c>
      <c r="E903" s="2" t="s">
        <v>7840</v>
      </c>
      <c r="F903" s="2" t="s">
        <v>10563</v>
      </c>
      <c r="G903">
        <v>150000</v>
      </c>
      <c r="H903" s="2" t="s">
        <v>54</v>
      </c>
      <c r="I903" s="2" t="s">
        <v>53</v>
      </c>
      <c r="J903" s="2" t="s">
        <v>5305</v>
      </c>
      <c r="K903" s="2" t="s">
        <v>10564</v>
      </c>
    </row>
    <row r="904" spans="1:11" x14ac:dyDescent="0.25">
      <c r="A904" s="2" t="s">
        <v>8337</v>
      </c>
      <c r="B904" s="1">
        <v>46190</v>
      </c>
      <c r="C904" s="2" t="s">
        <v>5302</v>
      </c>
      <c r="D904" s="2" t="s">
        <v>5303</v>
      </c>
      <c r="E904" s="2" t="s">
        <v>8338</v>
      </c>
      <c r="F904" s="2" t="s">
        <v>10462</v>
      </c>
      <c r="G904">
        <v>69000</v>
      </c>
      <c r="H904" s="2" t="s">
        <v>54</v>
      </c>
      <c r="I904" s="2" t="s">
        <v>53</v>
      </c>
      <c r="J904" s="2" t="s">
        <v>5305</v>
      </c>
      <c r="K904" s="2" t="s">
        <v>10463</v>
      </c>
    </row>
    <row r="905" spans="1:11" x14ac:dyDescent="0.25">
      <c r="A905" s="2" t="s">
        <v>7474</v>
      </c>
      <c r="B905" s="1">
        <v>46190</v>
      </c>
      <c r="C905" s="2" t="s">
        <v>5302</v>
      </c>
      <c r="D905" s="2" t="s">
        <v>5303</v>
      </c>
      <c r="E905" s="2" t="s">
        <v>5031</v>
      </c>
      <c r="F905" s="2" t="s">
        <v>10457</v>
      </c>
      <c r="G905">
        <v>188000</v>
      </c>
      <c r="H905" s="2" t="s">
        <v>54</v>
      </c>
      <c r="I905" s="2" t="s">
        <v>53</v>
      </c>
      <c r="J905" s="2" t="s">
        <v>5305</v>
      </c>
      <c r="K905" s="2" t="s">
        <v>10457</v>
      </c>
    </row>
    <row r="906" spans="1:11" x14ac:dyDescent="0.25">
      <c r="A906" s="2" t="s">
        <v>7826</v>
      </c>
      <c r="B906" s="1">
        <v>46190</v>
      </c>
      <c r="C906" s="2" t="s">
        <v>5302</v>
      </c>
      <c r="D906" s="2" t="s">
        <v>5303</v>
      </c>
      <c r="E906" s="2" t="s">
        <v>7827</v>
      </c>
      <c r="F906" s="2" t="s">
        <v>9972</v>
      </c>
      <c r="G906">
        <v>115900</v>
      </c>
      <c r="H906" s="2" t="s">
        <v>54</v>
      </c>
      <c r="I906" s="2" t="s">
        <v>53</v>
      </c>
      <c r="J906" s="2" t="s">
        <v>5305</v>
      </c>
      <c r="K906" s="2" t="s">
        <v>10455</v>
      </c>
    </row>
    <row r="907" spans="1:11" x14ac:dyDescent="0.25">
      <c r="A907" s="2" t="s">
        <v>7461</v>
      </c>
      <c r="B907" s="1">
        <v>46190</v>
      </c>
      <c r="C907" s="2" t="s">
        <v>5302</v>
      </c>
      <c r="D907" s="2" t="s">
        <v>5303</v>
      </c>
      <c r="E907" s="2" t="s">
        <v>5001</v>
      </c>
      <c r="F907" s="2" t="s">
        <v>10507</v>
      </c>
      <c r="G907">
        <v>134000</v>
      </c>
      <c r="H907" s="2" t="s">
        <v>54</v>
      </c>
      <c r="I907" s="2" t="s">
        <v>53</v>
      </c>
      <c r="J907" s="2" t="s">
        <v>5305</v>
      </c>
      <c r="K907" s="2" t="s">
        <v>10145</v>
      </c>
    </row>
    <row r="908" spans="1:11" x14ac:dyDescent="0.25">
      <c r="A908" s="2" t="s">
        <v>9235</v>
      </c>
      <c r="B908" s="1">
        <v>46190</v>
      </c>
      <c r="C908" s="2" t="s">
        <v>5302</v>
      </c>
      <c r="D908" s="2" t="s">
        <v>5303</v>
      </c>
      <c r="E908" s="2" t="s">
        <v>9236</v>
      </c>
      <c r="F908" s="2" t="s">
        <v>10554</v>
      </c>
      <c r="G908">
        <v>130000</v>
      </c>
      <c r="H908" s="2" t="s">
        <v>54</v>
      </c>
      <c r="I908" s="2" t="s">
        <v>53</v>
      </c>
      <c r="J908" s="2" t="s">
        <v>5305</v>
      </c>
      <c r="K908" s="2" t="s">
        <v>10554</v>
      </c>
    </row>
    <row r="909" spans="1:11" x14ac:dyDescent="0.25">
      <c r="A909" s="2" t="s">
        <v>6267</v>
      </c>
      <c r="B909" s="1">
        <v>46190</v>
      </c>
      <c r="C909" s="2" t="s">
        <v>5302</v>
      </c>
      <c r="D909" s="2" t="s">
        <v>5303</v>
      </c>
      <c r="E909" s="2" t="s">
        <v>1603</v>
      </c>
      <c r="F909" s="2" t="s">
        <v>10502</v>
      </c>
      <c r="G909">
        <v>147000</v>
      </c>
      <c r="H909" s="2" t="s">
        <v>54</v>
      </c>
      <c r="I909" s="2" t="s">
        <v>53</v>
      </c>
      <c r="J909" s="2" t="s">
        <v>5305</v>
      </c>
      <c r="K909" s="2" t="s">
        <v>10506</v>
      </c>
    </row>
    <row r="910" spans="1:11" x14ac:dyDescent="0.25">
      <c r="A910" s="2" t="s">
        <v>9495</v>
      </c>
      <c r="B910" s="1">
        <v>46190</v>
      </c>
      <c r="C910" s="2" t="s">
        <v>5302</v>
      </c>
      <c r="D910" s="2" t="s">
        <v>5303</v>
      </c>
      <c r="E910" s="2" t="s">
        <v>9496</v>
      </c>
      <c r="F910" s="2" t="s">
        <v>10555</v>
      </c>
      <c r="G910">
        <v>85000</v>
      </c>
      <c r="H910" s="2" t="s">
        <v>54</v>
      </c>
      <c r="I910" s="2" t="s">
        <v>53</v>
      </c>
      <c r="J910" s="2" t="s">
        <v>5305</v>
      </c>
      <c r="K910" s="2" t="s">
        <v>10556</v>
      </c>
    </row>
    <row r="911" spans="1:11" x14ac:dyDescent="0.25">
      <c r="A911" s="2" t="s">
        <v>7571</v>
      </c>
      <c r="B911" s="1">
        <v>46190</v>
      </c>
      <c r="C911" s="2" t="s">
        <v>5302</v>
      </c>
      <c r="D911" s="2" t="s">
        <v>5303</v>
      </c>
      <c r="E911" s="2" t="s">
        <v>5278</v>
      </c>
      <c r="F911" s="2" t="s">
        <v>10501</v>
      </c>
      <c r="G911">
        <v>132000</v>
      </c>
      <c r="H911" s="2" t="s">
        <v>54</v>
      </c>
      <c r="I911" s="2" t="s">
        <v>53</v>
      </c>
      <c r="J911" s="2" t="s">
        <v>5305</v>
      </c>
      <c r="K911" s="2" t="s">
        <v>10501</v>
      </c>
    </row>
    <row r="912" spans="1:11" x14ac:dyDescent="0.25">
      <c r="A912" s="2" t="s">
        <v>7568</v>
      </c>
      <c r="B912" s="1">
        <v>46190</v>
      </c>
      <c r="C912" s="2" t="s">
        <v>5302</v>
      </c>
      <c r="D912" s="2" t="s">
        <v>5303</v>
      </c>
      <c r="E912" s="2" t="s">
        <v>5270</v>
      </c>
      <c r="F912" s="2" t="s">
        <v>10504</v>
      </c>
      <c r="G912">
        <v>145000</v>
      </c>
      <c r="H912" s="2" t="s">
        <v>54</v>
      </c>
      <c r="I912" s="2" t="s">
        <v>53</v>
      </c>
      <c r="J912" s="2" t="s">
        <v>5305</v>
      </c>
      <c r="K912" s="2" t="s">
        <v>10505</v>
      </c>
    </row>
    <row r="913" spans="1:11" x14ac:dyDescent="0.25">
      <c r="A913" s="2" t="s">
        <v>7381</v>
      </c>
      <c r="B913" s="1">
        <v>46190</v>
      </c>
      <c r="C913" s="2" t="s">
        <v>5302</v>
      </c>
      <c r="D913" s="2" t="s">
        <v>5303</v>
      </c>
      <c r="E913" s="2" t="s">
        <v>4792</v>
      </c>
      <c r="F913" s="2" t="s">
        <v>10467</v>
      </c>
      <c r="G913">
        <v>155000</v>
      </c>
      <c r="H913" s="2" t="s">
        <v>54</v>
      </c>
      <c r="I913" s="2" t="s">
        <v>53</v>
      </c>
      <c r="J913" s="2" t="s">
        <v>5305</v>
      </c>
      <c r="K913" s="2" t="s">
        <v>10468</v>
      </c>
    </row>
    <row r="914" spans="1:11" x14ac:dyDescent="0.25">
      <c r="A914" s="2" t="s">
        <v>9536</v>
      </c>
      <c r="B914" s="1">
        <v>46190</v>
      </c>
      <c r="C914" s="2" t="s">
        <v>5302</v>
      </c>
      <c r="D914" s="2" t="s">
        <v>5303</v>
      </c>
      <c r="E914" s="2" t="s">
        <v>9537</v>
      </c>
      <c r="F914" s="2" t="s">
        <v>10546</v>
      </c>
      <c r="G914">
        <v>80000</v>
      </c>
      <c r="H914" s="2" t="s">
        <v>54</v>
      </c>
      <c r="I914" s="2" t="s">
        <v>53</v>
      </c>
      <c r="J914" s="2" t="s">
        <v>5305</v>
      </c>
      <c r="K914" s="2" t="s">
        <v>10546</v>
      </c>
    </row>
    <row r="915" spans="1:11" x14ac:dyDescent="0.25">
      <c r="A915" s="2" t="s">
        <v>9192</v>
      </c>
      <c r="B915" s="1">
        <v>46190</v>
      </c>
      <c r="C915" s="2" t="s">
        <v>5302</v>
      </c>
      <c r="D915" s="2" t="s">
        <v>5303</v>
      </c>
      <c r="E915" s="2" t="s">
        <v>9193</v>
      </c>
      <c r="F915" s="2" t="s">
        <v>10550</v>
      </c>
      <c r="G915">
        <v>100000</v>
      </c>
      <c r="H915" s="2" t="s">
        <v>54</v>
      </c>
      <c r="I915" s="2" t="s">
        <v>53</v>
      </c>
      <c r="J915" s="2" t="s">
        <v>5305</v>
      </c>
      <c r="K915" s="2" t="s">
        <v>10551</v>
      </c>
    </row>
    <row r="916" spans="1:11" x14ac:dyDescent="0.25">
      <c r="A916" s="2" t="s">
        <v>8778</v>
      </c>
      <c r="B916" s="1">
        <v>46190</v>
      </c>
      <c r="C916" s="2" t="s">
        <v>5302</v>
      </c>
      <c r="D916" s="2" t="s">
        <v>5303</v>
      </c>
      <c r="E916" s="2" t="s">
        <v>8779</v>
      </c>
      <c r="F916" s="2" t="s">
        <v>10279</v>
      </c>
      <c r="G916">
        <v>72000</v>
      </c>
      <c r="H916" s="2" t="s">
        <v>54</v>
      </c>
      <c r="I916" s="2" t="s">
        <v>53</v>
      </c>
      <c r="J916" s="2" t="s">
        <v>5305</v>
      </c>
      <c r="K916" s="2" t="s">
        <v>10538</v>
      </c>
    </row>
    <row r="917" spans="1:11" x14ac:dyDescent="0.25">
      <c r="A917" s="2" t="s">
        <v>9341</v>
      </c>
      <c r="B917" s="1">
        <v>46190</v>
      </c>
      <c r="C917" s="2" t="s">
        <v>5302</v>
      </c>
      <c r="D917" s="2" t="s">
        <v>5303</v>
      </c>
      <c r="E917" s="2" t="s">
        <v>9342</v>
      </c>
      <c r="F917" s="2" t="s">
        <v>10544</v>
      </c>
      <c r="G917">
        <v>94000</v>
      </c>
      <c r="H917" s="2" t="s">
        <v>54</v>
      </c>
      <c r="I917" s="2" t="s">
        <v>53</v>
      </c>
      <c r="J917" s="2" t="s">
        <v>5305</v>
      </c>
      <c r="K917" s="2" t="s">
        <v>10545</v>
      </c>
    </row>
    <row r="918" spans="1:11" x14ac:dyDescent="0.25">
      <c r="A918" s="2" t="s">
        <v>7480</v>
      </c>
      <c r="B918" s="1">
        <v>46190</v>
      </c>
      <c r="C918" s="2" t="s">
        <v>5302</v>
      </c>
      <c r="D918" s="2" t="s">
        <v>5303</v>
      </c>
      <c r="E918" s="2" t="s">
        <v>5045</v>
      </c>
      <c r="F918" s="2" t="s">
        <v>10465</v>
      </c>
      <c r="G918">
        <v>137000</v>
      </c>
      <c r="H918" s="2" t="s">
        <v>54</v>
      </c>
      <c r="I918" s="2" t="s">
        <v>53</v>
      </c>
      <c r="J918" s="2" t="s">
        <v>5305</v>
      </c>
      <c r="K918" s="2" t="s">
        <v>10466</v>
      </c>
    </row>
    <row r="919" spans="1:11" x14ac:dyDescent="0.25">
      <c r="A919" s="2" t="s">
        <v>8835</v>
      </c>
      <c r="B919" s="1">
        <v>46190</v>
      </c>
      <c r="C919" s="2" t="s">
        <v>5302</v>
      </c>
      <c r="D919" s="2" t="s">
        <v>5303</v>
      </c>
      <c r="E919" s="2" t="s">
        <v>8836</v>
      </c>
      <c r="F919" s="2" t="s">
        <v>10534</v>
      </c>
      <c r="G919">
        <v>76000</v>
      </c>
      <c r="H919" s="2" t="s">
        <v>54</v>
      </c>
      <c r="I919" s="2" t="s">
        <v>53</v>
      </c>
      <c r="J919" s="2" t="s">
        <v>5305</v>
      </c>
      <c r="K919" s="2" t="s">
        <v>10535</v>
      </c>
    </row>
    <row r="920" spans="1:11" x14ac:dyDescent="0.25">
      <c r="A920" s="2" t="s">
        <v>9410</v>
      </c>
      <c r="B920" s="1">
        <v>46190</v>
      </c>
      <c r="C920" s="2" t="s">
        <v>5302</v>
      </c>
      <c r="D920" s="2" t="s">
        <v>5303</v>
      </c>
      <c r="E920" s="2" t="s">
        <v>9411</v>
      </c>
      <c r="F920" s="2" t="s">
        <v>10552</v>
      </c>
      <c r="G920">
        <v>70900</v>
      </c>
      <c r="H920" s="2" t="s">
        <v>54</v>
      </c>
      <c r="I920" s="2" t="s">
        <v>53</v>
      </c>
      <c r="J920" s="2" t="s">
        <v>5305</v>
      </c>
      <c r="K920" s="2" t="s">
        <v>10553</v>
      </c>
    </row>
    <row r="921" spans="1:11" x14ac:dyDescent="0.25">
      <c r="A921" s="2" t="s">
        <v>7501</v>
      </c>
      <c r="B921" s="1">
        <v>46190</v>
      </c>
      <c r="C921" s="2" t="s">
        <v>5302</v>
      </c>
      <c r="D921" s="2" t="s">
        <v>5303</v>
      </c>
      <c r="E921" s="2" t="s">
        <v>5100</v>
      </c>
      <c r="F921" s="2" t="s">
        <v>9893</v>
      </c>
      <c r="G921">
        <v>208000</v>
      </c>
      <c r="H921" s="2" t="s">
        <v>54</v>
      </c>
      <c r="I921" s="2" t="s">
        <v>53</v>
      </c>
      <c r="J921" s="2" t="s">
        <v>5305</v>
      </c>
      <c r="K921" s="2" t="s">
        <v>10500</v>
      </c>
    </row>
    <row r="922" spans="1:11" x14ac:dyDescent="0.25">
      <c r="A922" s="2" t="s">
        <v>6080</v>
      </c>
      <c r="B922" s="1">
        <v>46190</v>
      </c>
      <c r="C922" s="2" t="s">
        <v>5302</v>
      </c>
      <c r="D922" s="2" t="s">
        <v>5303</v>
      </c>
      <c r="E922" s="2" t="s">
        <v>961</v>
      </c>
      <c r="F922" s="2" t="s">
        <v>10469</v>
      </c>
      <c r="G922">
        <v>190050</v>
      </c>
      <c r="H922" s="2" t="s">
        <v>54</v>
      </c>
      <c r="I922" s="2" t="s">
        <v>53</v>
      </c>
      <c r="J922" s="2" t="s">
        <v>5305</v>
      </c>
      <c r="K922" s="2" t="s">
        <v>10470</v>
      </c>
    </row>
    <row r="923" spans="1:11" x14ac:dyDescent="0.25">
      <c r="A923" s="2" t="s">
        <v>9503</v>
      </c>
      <c r="B923" s="1">
        <v>46190</v>
      </c>
      <c r="C923" s="2" t="s">
        <v>5302</v>
      </c>
      <c r="D923" s="2" t="s">
        <v>5303</v>
      </c>
      <c r="E923" s="2" t="s">
        <v>9504</v>
      </c>
      <c r="F923" s="2" t="s">
        <v>9836</v>
      </c>
      <c r="G923">
        <v>82000</v>
      </c>
      <c r="H923" s="2" t="s">
        <v>54</v>
      </c>
      <c r="I923" s="2" t="s">
        <v>53</v>
      </c>
      <c r="J923" s="2" t="s">
        <v>5305</v>
      </c>
      <c r="K923" s="2" t="s">
        <v>9837</v>
      </c>
    </row>
    <row r="924" spans="1:11" x14ac:dyDescent="0.25">
      <c r="A924" s="2" t="s">
        <v>7214</v>
      </c>
      <c r="B924" s="1">
        <v>46190</v>
      </c>
      <c r="C924" s="2" t="s">
        <v>5302</v>
      </c>
      <c r="D924" s="2" t="s">
        <v>5303</v>
      </c>
      <c r="E924" s="2" t="s">
        <v>4347</v>
      </c>
      <c r="F924" s="2" t="s">
        <v>10306</v>
      </c>
      <c r="G924">
        <v>146000</v>
      </c>
      <c r="H924" s="2" t="s">
        <v>54</v>
      </c>
      <c r="I924" s="2" t="s">
        <v>53</v>
      </c>
      <c r="J924" s="2" t="s">
        <v>5305</v>
      </c>
      <c r="K924" s="2" t="s">
        <v>10307</v>
      </c>
    </row>
    <row r="925" spans="1:11" x14ac:dyDescent="0.25">
      <c r="A925" s="2" t="s">
        <v>5915</v>
      </c>
      <c r="B925" s="1">
        <v>46190</v>
      </c>
      <c r="C925" s="2" t="s">
        <v>5302</v>
      </c>
      <c r="D925" s="2" t="s">
        <v>5303</v>
      </c>
      <c r="E925" s="2" t="s">
        <v>306</v>
      </c>
      <c r="F925" s="2" t="s">
        <v>10464</v>
      </c>
      <c r="G925">
        <v>145000</v>
      </c>
      <c r="H925" s="2" t="s">
        <v>54</v>
      </c>
      <c r="I925" s="2" t="s">
        <v>53</v>
      </c>
      <c r="J925" s="2" t="s">
        <v>5305</v>
      </c>
      <c r="K925" s="2" t="s">
        <v>10464</v>
      </c>
    </row>
    <row r="926" spans="1:11" x14ac:dyDescent="0.25">
      <c r="A926" s="2" t="s">
        <v>6834</v>
      </c>
      <c r="B926" s="1">
        <v>46190</v>
      </c>
      <c r="C926" s="2" t="s">
        <v>5302</v>
      </c>
      <c r="D926" s="2" t="s">
        <v>5303</v>
      </c>
      <c r="E926" s="2" t="s">
        <v>3312</v>
      </c>
      <c r="F926" s="2" t="s">
        <v>10345</v>
      </c>
      <c r="G926">
        <v>127000</v>
      </c>
      <c r="H926" s="2" t="s">
        <v>54</v>
      </c>
      <c r="I926" s="2" t="s">
        <v>53</v>
      </c>
      <c r="J926" s="2" t="s">
        <v>5305</v>
      </c>
      <c r="K926" s="2" t="s">
        <v>10372</v>
      </c>
    </row>
    <row r="927" spans="1:11" x14ac:dyDescent="0.25">
      <c r="A927" s="2" t="s">
        <v>9329</v>
      </c>
      <c r="B927" s="1">
        <v>46190</v>
      </c>
      <c r="C927" s="2" t="s">
        <v>5302</v>
      </c>
      <c r="D927" s="2" t="s">
        <v>5303</v>
      </c>
      <c r="E927" s="2" t="s">
        <v>9330</v>
      </c>
      <c r="F927" s="2" t="s">
        <v>10512</v>
      </c>
      <c r="G927">
        <v>85000</v>
      </c>
      <c r="H927" s="2" t="s">
        <v>54</v>
      </c>
      <c r="I927" s="2" t="s">
        <v>53</v>
      </c>
      <c r="J927" s="2" t="s">
        <v>5305</v>
      </c>
      <c r="K927" s="2" t="s">
        <v>10512</v>
      </c>
    </row>
    <row r="928" spans="1:11" x14ac:dyDescent="0.25">
      <c r="A928" s="2" t="s">
        <v>9317</v>
      </c>
      <c r="B928" s="1">
        <v>46190</v>
      </c>
      <c r="C928" s="2" t="s">
        <v>5302</v>
      </c>
      <c r="D928" s="2" t="s">
        <v>5303</v>
      </c>
      <c r="E928" s="2" t="s">
        <v>9318</v>
      </c>
      <c r="F928" s="2" t="s">
        <v>10517</v>
      </c>
      <c r="G928">
        <v>106000</v>
      </c>
      <c r="H928" s="2" t="s">
        <v>54</v>
      </c>
      <c r="I928" s="2" t="s">
        <v>53</v>
      </c>
      <c r="J928" s="2" t="s">
        <v>5305</v>
      </c>
      <c r="K928" s="2" t="s">
        <v>10518</v>
      </c>
    </row>
    <row r="929" spans="1:11" x14ac:dyDescent="0.25">
      <c r="A929" s="2" t="s">
        <v>8760</v>
      </c>
      <c r="B929" s="1">
        <v>46190</v>
      </c>
      <c r="C929" s="2" t="s">
        <v>5302</v>
      </c>
      <c r="D929" s="2" t="s">
        <v>5303</v>
      </c>
      <c r="E929" s="2" t="s">
        <v>8761</v>
      </c>
      <c r="F929" s="2" t="s">
        <v>5442</v>
      </c>
      <c r="G929">
        <v>86000</v>
      </c>
      <c r="H929" s="2" t="s">
        <v>54</v>
      </c>
      <c r="I929" s="2" t="s">
        <v>53</v>
      </c>
      <c r="J929" s="2" t="s">
        <v>5305</v>
      </c>
      <c r="K929" s="2" t="s">
        <v>5443</v>
      </c>
    </row>
    <row r="930" spans="1:11" x14ac:dyDescent="0.25">
      <c r="A930" s="2" t="s">
        <v>6208</v>
      </c>
      <c r="B930" s="1">
        <v>46190</v>
      </c>
      <c r="C930" s="2" t="s">
        <v>5302</v>
      </c>
      <c r="D930" s="2" t="s">
        <v>5303</v>
      </c>
      <c r="E930" s="2" t="s">
        <v>1405</v>
      </c>
      <c r="F930" s="2" t="s">
        <v>10498</v>
      </c>
      <c r="G930">
        <v>80000</v>
      </c>
      <c r="H930" s="2" t="s">
        <v>54</v>
      </c>
      <c r="I930" s="2" t="s">
        <v>53</v>
      </c>
      <c r="J930" s="2" t="s">
        <v>5305</v>
      </c>
      <c r="K930" s="2" t="s">
        <v>10499</v>
      </c>
    </row>
    <row r="931" spans="1:11" x14ac:dyDescent="0.25">
      <c r="A931" s="2" t="s">
        <v>6460</v>
      </c>
      <c r="B931" s="1">
        <v>46190</v>
      </c>
      <c r="C931" s="2" t="s">
        <v>5302</v>
      </c>
      <c r="D931" s="2" t="s">
        <v>5303</v>
      </c>
      <c r="E931" s="2" t="s">
        <v>2223</v>
      </c>
      <c r="F931" s="2" t="s">
        <v>10451</v>
      </c>
      <c r="G931">
        <v>139000</v>
      </c>
      <c r="H931" s="2" t="s">
        <v>54</v>
      </c>
      <c r="I931" s="2" t="s">
        <v>53</v>
      </c>
      <c r="J931" s="2" t="s">
        <v>5305</v>
      </c>
      <c r="K931" s="2" t="s">
        <v>10452</v>
      </c>
    </row>
    <row r="932" spans="1:11" x14ac:dyDescent="0.25">
      <c r="A932" s="2" t="s">
        <v>8725</v>
      </c>
      <c r="B932" s="1">
        <v>46190</v>
      </c>
      <c r="C932" s="2" t="s">
        <v>5302</v>
      </c>
      <c r="D932" s="2" t="s">
        <v>5303</v>
      </c>
      <c r="E932" s="2" t="s">
        <v>8726</v>
      </c>
      <c r="F932" s="2" t="s">
        <v>5855</v>
      </c>
      <c r="G932">
        <v>140000</v>
      </c>
      <c r="H932" s="2" t="s">
        <v>54</v>
      </c>
      <c r="I932" s="2" t="s">
        <v>53</v>
      </c>
      <c r="J932" s="2" t="s">
        <v>5305</v>
      </c>
      <c r="K932" s="2" t="s">
        <v>10508</v>
      </c>
    </row>
    <row r="933" spans="1:11" x14ac:dyDescent="0.25">
      <c r="A933" s="2" t="s">
        <v>9436</v>
      </c>
      <c r="B933" s="1">
        <v>46190</v>
      </c>
      <c r="C933" s="2" t="s">
        <v>5302</v>
      </c>
      <c r="D933" s="2" t="s">
        <v>5303</v>
      </c>
      <c r="E933" s="2" t="s">
        <v>9437</v>
      </c>
      <c r="F933" s="2" t="s">
        <v>10513</v>
      </c>
      <c r="G933">
        <v>129000</v>
      </c>
      <c r="H933" s="2" t="s">
        <v>54</v>
      </c>
      <c r="I933" s="2" t="s">
        <v>53</v>
      </c>
      <c r="J933" s="2" t="s">
        <v>5305</v>
      </c>
      <c r="K933" s="2" t="s">
        <v>10514</v>
      </c>
    </row>
    <row r="934" spans="1:11" x14ac:dyDescent="0.25">
      <c r="A934" s="2" t="s">
        <v>7196</v>
      </c>
      <c r="B934" s="1">
        <v>46190</v>
      </c>
      <c r="C934" s="2" t="s">
        <v>5302</v>
      </c>
      <c r="D934" s="2" t="s">
        <v>5303</v>
      </c>
      <c r="E934" s="2" t="s">
        <v>4302</v>
      </c>
      <c r="F934" s="2" t="s">
        <v>10276</v>
      </c>
      <c r="G934">
        <v>125000</v>
      </c>
      <c r="H934" s="2" t="s">
        <v>54</v>
      </c>
      <c r="I934" s="2" t="s">
        <v>53</v>
      </c>
      <c r="J934" s="2" t="s">
        <v>5305</v>
      </c>
      <c r="K934" s="2" t="s">
        <v>5324</v>
      </c>
    </row>
    <row r="935" spans="1:11" x14ac:dyDescent="0.25">
      <c r="A935" s="2" t="s">
        <v>9151</v>
      </c>
      <c r="B935" s="1">
        <v>46190</v>
      </c>
      <c r="C935" s="2" t="s">
        <v>5302</v>
      </c>
      <c r="D935" s="2" t="s">
        <v>5303</v>
      </c>
      <c r="E935" s="2" t="s">
        <v>9152</v>
      </c>
      <c r="F935" s="2" t="s">
        <v>10549</v>
      </c>
      <c r="G935">
        <v>80000</v>
      </c>
      <c r="H935" s="2" t="s">
        <v>54</v>
      </c>
      <c r="I935" s="2" t="s">
        <v>53</v>
      </c>
      <c r="J935" s="2" t="s">
        <v>5305</v>
      </c>
      <c r="K935" s="2" t="s">
        <v>10549</v>
      </c>
    </row>
    <row r="936" spans="1:11" x14ac:dyDescent="0.25">
      <c r="A936" s="2" t="s">
        <v>8951</v>
      </c>
      <c r="B936" s="1">
        <v>46190</v>
      </c>
      <c r="C936" s="2" t="s">
        <v>5302</v>
      </c>
      <c r="D936" s="2" t="s">
        <v>5303</v>
      </c>
      <c r="E936" s="2" t="s">
        <v>8952</v>
      </c>
      <c r="F936" s="2" t="s">
        <v>5404</v>
      </c>
      <c r="G936">
        <v>70000</v>
      </c>
      <c r="H936" s="2" t="s">
        <v>54</v>
      </c>
      <c r="I936" s="2" t="s">
        <v>53</v>
      </c>
      <c r="J936" s="2" t="s">
        <v>5305</v>
      </c>
      <c r="K936" s="2" t="s">
        <v>5405</v>
      </c>
    </row>
    <row r="937" spans="1:11" x14ac:dyDescent="0.25">
      <c r="A937" s="2" t="s">
        <v>7207</v>
      </c>
      <c r="B937" s="1">
        <v>46190</v>
      </c>
      <c r="C937" s="2" t="s">
        <v>5302</v>
      </c>
      <c r="D937" s="2" t="s">
        <v>5303</v>
      </c>
      <c r="E937" s="2" t="s">
        <v>4332</v>
      </c>
      <c r="F937" s="2" t="s">
        <v>5828</v>
      </c>
      <c r="G937">
        <v>137000</v>
      </c>
      <c r="H937" s="2" t="s">
        <v>54</v>
      </c>
      <c r="I937" s="2" t="s">
        <v>53</v>
      </c>
      <c r="J937" s="2" t="s">
        <v>5305</v>
      </c>
      <c r="K937" s="2" t="s">
        <v>5829</v>
      </c>
    </row>
    <row r="938" spans="1:11" x14ac:dyDescent="0.25">
      <c r="A938" s="2" t="s">
        <v>6015</v>
      </c>
      <c r="B938" s="1">
        <v>46190</v>
      </c>
      <c r="C938" s="2" t="s">
        <v>5302</v>
      </c>
      <c r="D938" s="2" t="s">
        <v>5303</v>
      </c>
      <c r="E938" s="2" t="s">
        <v>720</v>
      </c>
      <c r="F938" s="2" t="s">
        <v>9936</v>
      </c>
      <c r="G938">
        <v>195000</v>
      </c>
      <c r="H938" s="2" t="s">
        <v>54</v>
      </c>
      <c r="I938" s="2" t="s">
        <v>53</v>
      </c>
      <c r="J938" s="2" t="s">
        <v>5305</v>
      </c>
      <c r="K938" s="2" t="s">
        <v>9937</v>
      </c>
    </row>
    <row r="939" spans="1:11" x14ac:dyDescent="0.25">
      <c r="A939" s="2" t="s">
        <v>9643</v>
      </c>
      <c r="B939" s="1">
        <v>46191</v>
      </c>
      <c r="C939" s="2" t="s">
        <v>5302</v>
      </c>
      <c r="D939" s="2" t="s">
        <v>5303</v>
      </c>
      <c r="E939" s="2" t="s">
        <v>9644</v>
      </c>
      <c r="F939" s="2" t="s">
        <v>10639</v>
      </c>
      <c r="G939">
        <v>112000</v>
      </c>
      <c r="H939" s="2" t="s">
        <v>54</v>
      </c>
      <c r="I939" s="2" t="s">
        <v>53</v>
      </c>
      <c r="J939" s="2" t="s">
        <v>5305</v>
      </c>
      <c r="K939" s="2" t="s">
        <v>10640</v>
      </c>
    </row>
    <row r="940" spans="1:11" x14ac:dyDescent="0.25">
      <c r="A940" s="2" t="s">
        <v>10649</v>
      </c>
      <c r="B940" s="1">
        <v>46191</v>
      </c>
      <c r="C940" s="2" t="s">
        <v>5302</v>
      </c>
      <c r="D940" s="2" t="s">
        <v>5303</v>
      </c>
      <c r="E940" s="2" t="s">
        <v>10650</v>
      </c>
      <c r="F940" s="2" t="s">
        <v>10651</v>
      </c>
      <c r="G940">
        <v>68400</v>
      </c>
      <c r="H940" s="2" t="s">
        <v>54</v>
      </c>
      <c r="I940" s="2" t="s">
        <v>53</v>
      </c>
      <c r="J940" s="2" t="s">
        <v>5305</v>
      </c>
      <c r="K940" s="2" t="s">
        <v>10652</v>
      </c>
    </row>
    <row r="941" spans="1:11" x14ac:dyDescent="0.25">
      <c r="A941" s="2" t="s">
        <v>7970</v>
      </c>
      <c r="B941" s="1">
        <v>46191</v>
      </c>
      <c r="C941" s="2" t="s">
        <v>5302</v>
      </c>
      <c r="D941" s="2" t="s">
        <v>5303</v>
      </c>
      <c r="E941" s="2" t="s">
        <v>7971</v>
      </c>
      <c r="F941" s="2" t="s">
        <v>10634</v>
      </c>
      <c r="G941">
        <v>108000</v>
      </c>
      <c r="H941" s="2" t="s">
        <v>54</v>
      </c>
      <c r="I941" s="2" t="s">
        <v>53</v>
      </c>
      <c r="J941" s="2" t="s">
        <v>5305</v>
      </c>
      <c r="K941" s="2" t="s">
        <v>10635</v>
      </c>
    </row>
    <row r="942" spans="1:11" x14ac:dyDescent="0.25">
      <c r="A942" s="2" t="s">
        <v>8593</v>
      </c>
      <c r="B942" s="1">
        <v>46191</v>
      </c>
      <c r="C942" s="2" t="s">
        <v>5302</v>
      </c>
      <c r="D942" s="2" t="s">
        <v>5303</v>
      </c>
      <c r="E942" s="2" t="s">
        <v>10636</v>
      </c>
      <c r="F942" s="2" t="s">
        <v>9943</v>
      </c>
      <c r="G942">
        <v>255000</v>
      </c>
      <c r="H942" s="2" t="s">
        <v>54</v>
      </c>
      <c r="I942" s="2" t="s">
        <v>53</v>
      </c>
      <c r="J942" s="2" t="s">
        <v>5305</v>
      </c>
      <c r="K942" s="2" t="s">
        <v>10637</v>
      </c>
    </row>
    <row r="943" spans="1:11" x14ac:dyDescent="0.25">
      <c r="A943" s="2" t="s">
        <v>7836</v>
      </c>
      <c r="B943" s="1">
        <v>46191</v>
      </c>
      <c r="C943" s="2" t="s">
        <v>5302</v>
      </c>
      <c r="D943" s="2" t="s">
        <v>5303</v>
      </c>
      <c r="E943" s="2" t="s">
        <v>7837</v>
      </c>
      <c r="F943" s="2" t="s">
        <v>5561</v>
      </c>
      <c r="G943">
        <v>121650</v>
      </c>
      <c r="H943" s="2" t="s">
        <v>54</v>
      </c>
      <c r="I943" s="2" t="s">
        <v>53</v>
      </c>
      <c r="J943" s="2" t="s">
        <v>5305</v>
      </c>
      <c r="K943" s="2" t="s">
        <v>10627</v>
      </c>
    </row>
    <row r="944" spans="1:11" x14ac:dyDescent="0.25">
      <c r="A944" s="2" t="s">
        <v>7983</v>
      </c>
      <c r="B944" s="1">
        <v>46191</v>
      </c>
      <c r="C944" s="2" t="s">
        <v>5302</v>
      </c>
      <c r="D944" s="2" t="s">
        <v>5303</v>
      </c>
      <c r="E944" s="2" t="s">
        <v>7984</v>
      </c>
      <c r="F944" s="2" t="s">
        <v>10632</v>
      </c>
      <c r="G944">
        <v>122900</v>
      </c>
      <c r="H944" s="2" t="s">
        <v>54</v>
      </c>
      <c r="I944" s="2" t="s">
        <v>53</v>
      </c>
      <c r="J944" s="2" t="s">
        <v>5305</v>
      </c>
      <c r="K944" s="2" t="s">
        <v>10633</v>
      </c>
    </row>
    <row r="945" spans="1:11" x14ac:dyDescent="0.25">
      <c r="A945" s="2" t="s">
        <v>8373</v>
      </c>
      <c r="B945" s="1">
        <v>46191</v>
      </c>
      <c r="C945" s="2" t="s">
        <v>5302</v>
      </c>
      <c r="D945" s="2" t="s">
        <v>5303</v>
      </c>
      <c r="E945" s="2" t="s">
        <v>8374</v>
      </c>
      <c r="F945" s="2" t="s">
        <v>10142</v>
      </c>
      <c r="G945">
        <v>150000</v>
      </c>
      <c r="H945" s="2" t="s">
        <v>54</v>
      </c>
      <c r="I945" s="2" t="s">
        <v>53</v>
      </c>
      <c r="J945" s="2" t="s">
        <v>5305</v>
      </c>
      <c r="K945" s="2" t="s">
        <v>10626</v>
      </c>
    </row>
    <row r="946" spans="1:11" x14ac:dyDescent="0.25">
      <c r="A946" s="2" t="s">
        <v>10642</v>
      </c>
      <c r="B946" s="1">
        <v>46191</v>
      </c>
      <c r="C946" s="2" t="s">
        <v>5302</v>
      </c>
      <c r="D946" s="2" t="s">
        <v>5303</v>
      </c>
      <c r="E946" s="2" t="s">
        <v>10643</v>
      </c>
      <c r="F946" s="2" t="s">
        <v>10644</v>
      </c>
      <c r="G946">
        <v>72000</v>
      </c>
      <c r="H946" s="2" t="s">
        <v>54</v>
      </c>
      <c r="I946" s="2" t="s">
        <v>53</v>
      </c>
      <c r="J946" s="2" t="s">
        <v>5305</v>
      </c>
      <c r="K946" s="2" t="s">
        <v>10645</v>
      </c>
    </row>
    <row r="947" spans="1:11" x14ac:dyDescent="0.25">
      <c r="A947" s="2" t="s">
        <v>8276</v>
      </c>
      <c r="B947" s="1">
        <v>46191</v>
      </c>
      <c r="C947" s="2" t="s">
        <v>5302</v>
      </c>
      <c r="D947" s="2" t="s">
        <v>5303</v>
      </c>
      <c r="E947" s="2" t="s">
        <v>8277</v>
      </c>
      <c r="F947" s="2" t="s">
        <v>10563</v>
      </c>
      <c r="G947">
        <v>184000</v>
      </c>
      <c r="H947" s="2" t="s">
        <v>54</v>
      </c>
      <c r="I947" s="2" t="s">
        <v>53</v>
      </c>
      <c r="J947" s="2" t="s">
        <v>5305</v>
      </c>
      <c r="K947" s="2" t="s">
        <v>10564</v>
      </c>
    </row>
    <row r="948" spans="1:11" x14ac:dyDescent="0.25">
      <c r="A948" s="2" t="s">
        <v>8475</v>
      </c>
      <c r="B948" s="1">
        <v>46191</v>
      </c>
      <c r="C948" s="2" t="s">
        <v>5302</v>
      </c>
      <c r="D948" s="2" t="s">
        <v>5303</v>
      </c>
      <c r="E948" s="2" t="s">
        <v>8476</v>
      </c>
      <c r="F948" s="2" t="s">
        <v>10146</v>
      </c>
      <c r="G948">
        <v>157000</v>
      </c>
      <c r="H948" s="2" t="s">
        <v>54</v>
      </c>
      <c r="I948" s="2" t="s">
        <v>53</v>
      </c>
      <c r="J948" s="2" t="s">
        <v>5305</v>
      </c>
      <c r="K948" s="2" t="s">
        <v>10222</v>
      </c>
    </row>
    <row r="949" spans="1:11" x14ac:dyDescent="0.25">
      <c r="A949" s="2" t="s">
        <v>10646</v>
      </c>
      <c r="B949" s="1">
        <v>46191</v>
      </c>
      <c r="C949" s="2" t="s">
        <v>5302</v>
      </c>
      <c r="D949" s="2" t="s">
        <v>5303</v>
      </c>
      <c r="E949" s="2" t="s">
        <v>10647</v>
      </c>
      <c r="F949" s="2" t="s">
        <v>5483</v>
      </c>
      <c r="G949">
        <v>288000</v>
      </c>
      <c r="H949" s="2" t="s">
        <v>54</v>
      </c>
      <c r="I949" s="2" t="s">
        <v>53</v>
      </c>
      <c r="J949" s="2" t="s">
        <v>5305</v>
      </c>
      <c r="K949" s="2" t="s">
        <v>10648</v>
      </c>
    </row>
    <row r="950" spans="1:11" x14ac:dyDescent="0.25">
      <c r="A950" s="2" t="s">
        <v>10653</v>
      </c>
      <c r="B950" s="1">
        <v>46191</v>
      </c>
      <c r="C950" s="2" t="s">
        <v>5302</v>
      </c>
      <c r="D950" s="2" t="s">
        <v>5303</v>
      </c>
      <c r="E950" s="2" t="s">
        <v>10654</v>
      </c>
      <c r="F950" s="2" t="s">
        <v>10101</v>
      </c>
      <c r="G950">
        <v>75000</v>
      </c>
      <c r="H950" s="2" t="s">
        <v>54</v>
      </c>
      <c r="I950" s="2" t="s">
        <v>53</v>
      </c>
      <c r="J950" s="2" t="s">
        <v>5305</v>
      </c>
      <c r="K950" s="2" t="s">
        <v>10102</v>
      </c>
    </row>
    <row r="951" spans="1:11" x14ac:dyDescent="0.25">
      <c r="A951" s="2" t="s">
        <v>7607</v>
      </c>
      <c r="B951" s="1">
        <v>46191</v>
      </c>
      <c r="C951" s="2" t="s">
        <v>5302</v>
      </c>
      <c r="D951" s="2" t="s">
        <v>5303</v>
      </c>
      <c r="E951" s="2" t="s">
        <v>7608</v>
      </c>
      <c r="F951" s="2" t="s">
        <v>10628</v>
      </c>
      <c r="G951">
        <v>100000</v>
      </c>
      <c r="H951" s="2" t="s">
        <v>54</v>
      </c>
      <c r="I951" s="2" t="s">
        <v>53</v>
      </c>
      <c r="J951" s="2" t="s">
        <v>5305</v>
      </c>
      <c r="K951" s="2" t="s">
        <v>10629</v>
      </c>
    </row>
    <row r="952" spans="1:11" x14ac:dyDescent="0.25">
      <c r="A952" s="2" t="s">
        <v>8228</v>
      </c>
      <c r="B952" s="1">
        <v>46191</v>
      </c>
      <c r="C952" s="2" t="s">
        <v>5302</v>
      </c>
      <c r="D952" s="2" t="s">
        <v>5303</v>
      </c>
      <c r="E952" s="2" t="s">
        <v>8229</v>
      </c>
      <c r="F952" s="2" t="s">
        <v>5765</v>
      </c>
      <c r="G952">
        <v>170000</v>
      </c>
      <c r="H952" s="2" t="s">
        <v>54</v>
      </c>
      <c r="I952" s="2" t="s">
        <v>53</v>
      </c>
      <c r="J952" s="2" t="s">
        <v>5305</v>
      </c>
      <c r="K952" s="2" t="s">
        <v>5765</v>
      </c>
    </row>
    <row r="953" spans="1:11" x14ac:dyDescent="0.25">
      <c r="A953" s="2" t="s">
        <v>7866</v>
      </c>
      <c r="B953" s="1">
        <v>46191</v>
      </c>
      <c r="C953" s="2" t="s">
        <v>5302</v>
      </c>
      <c r="D953" s="2" t="s">
        <v>5303</v>
      </c>
      <c r="E953" s="2" t="s">
        <v>7867</v>
      </c>
      <c r="F953" s="2" t="s">
        <v>10060</v>
      </c>
      <c r="G953">
        <v>113000</v>
      </c>
      <c r="H953" s="2" t="s">
        <v>54</v>
      </c>
      <c r="I953" s="2" t="s">
        <v>53</v>
      </c>
      <c r="J953" s="2" t="s">
        <v>5305</v>
      </c>
      <c r="K953" s="2" t="s">
        <v>10623</v>
      </c>
    </row>
    <row r="954" spans="1:11" x14ac:dyDescent="0.25">
      <c r="A954" s="2" t="s">
        <v>7852</v>
      </c>
      <c r="B954" s="1">
        <v>46191</v>
      </c>
      <c r="C954" s="2" t="s">
        <v>5302</v>
      </c>
      <c r="D954" s="2" t="s">
        <v>5303</v>
      </c>
      <c r="E954" s="2" t="s">
        <v>7853</v>
      </c>
      <c r="F954" s="2" t="s">
        <v>10197</v>
      </c>
      <c r="G954">
        <v>155000</v>
      </c>
      <c r="H954" s="2" t="s">
        <v>54</v>
      </c>
      <c r="I954" s="2" t="s">
        <v>53</v>
      </c>
      <c r="J954" s="2" t="s">
        <v>5305</v>
      </c>
      <c r="K954" s="2" t="s">
        <v>10197</v>
      </c>
    </row>
    <row r="955" spans="1:11" x14ac:dyDescent="0.25">
      <c r="A955" s="2" t="s">
        <v>8786</v>
      </c>
      <c r="B955" s="1">
        <v>46191</v>
      </c>
      <c r="C955" s="2" t="s">
        <v>5302</v>
      </c>
      <c r="D955" s="2" t="s">
        <v>5303</v>
      </c>
      <c r="E955" s="2" t="s">
        <v>8787</v>
      </c>
      <c r="F955" s="2" t="s">
        <v>10662</v>
      </c>
      <c r="G955">
        <v>111000</v>
      </c>
      <c r="H955" s="2" t="s">
        <v>54</v>
      </c>
      <c r="I955" s="2" t="s">
        <v>53</v>
      </c>
      <c r="J955" s="2" t="s">
        <v>5305</v>
      </c>
      <c r="K955" s="2" t="s">
        <v>5607</v>
      </c>
    </row>
    <row r="956" spans="1:11" x14ac:dyDescent="0.25">
      <c r="A956" s="2" t="s">
        <v>8030</v>
      </c>
      <c r="B956" s="1">
        <v>46191</v>
      </c>
      <c r="C956" s="2" t="s">
        <v>5302</v>
      </c>
      <c r="D956" s="2" t="s">
        <v>5303</v>
      </c>
      <c r="E956" s="2" t="s">
        <v>8031</v>
      </c>
      <c r="F956" s="2" t="s">
        <v>5746</v>
      </c>
      <c r="G956">
        <v>168000</v>
      </c>
      <c r="H956" s="2" t="s">
        <v>54</v>
      </c>
      <c r="I956" s="2" t="s">
        <v>53</v>
      </c>
      <c r="J956" s="2" t="s">
        <v>5305</v>
      </c>
      <c r="K956" s="2" t="s">
        <v>10621</v>
      </c>
    </row>
    <row r="957" spans="1:11" x14ac:dyDescent="0.25">
      <c r="A957" s="2" t="s">
        <v>8258</v>
      </c>
      <c r="B957" s="1">
        <v>46191</v>
      </c>
      <c r="C957" s="2" t="s">
        <v>5302</v>
      </c>
      <c r="D957" s="2" t="s">
        <v>5303</v>
      </c>
      <c r="E957" s="2" t="s">
        <v>8259</v>
      </c>
      <c r="F957" s="2" t="s">
        <v>5389</v>
      </c>
      <c r="G957">
        <v>138000</v>
      </c>
      <c r="H957" s="2" t="s">
        <v>54</v>
      </c>
      <c r="I957" s="2" t="s">
        <v>53</v>
      </c>
      <c r="J957" s="2" t="s">
        <v>5305</v>
      </c>
      <c r="K957" s="2" t="s">
        <v>10660</v>
      </c>
    </row>
    <row r="958" spans="1:11" x14ac:dyDescent="0.25">
      <c r="A958" s="2" t="s">
        <v>8810</v>
      </c>
      <c r="B958" s="1">
        <v>46191</v>
      </c>
      <c r="C958" s="2" t="s">
        <v>5302</v>
      </c>
      <c r="D958" s="2" t="s">
        <v>5303</v>
      </c>
      <c r="E958" s="2" t="s">
        <v>8811</v>
      </c>
      <c r="F958" s="2" t="s">
        <v>10657</v>
      </c>
      <c r="G958">
        <v>97000</v>
      </c>
      <c r="H958" s="2" t="s">
        <v>54</v>
      </c>
      <c r="I958" s="2" t="s">
        <v>53</v>
      </c>
      <c r="J958" s="2" t="s">
        <v>5305</v>
      </c>
      <c r="K958" s="2" t="s">
        <v>10657</v>
      </c>
    </row>
    <row r="959" spans="1:11" x14ac:dyDescent="0.25">
      <c r="A959" s="2" t="s">
        <v>9310</v>
      </c>
      <c r="B959" s="1">
        <v>46191</v>
      </c>
      <c r="C959" s="2" t="s">
        <v>5302</v>
      </c>
      <c r="D959" s="2" t="s">
        <v>5303</v>
      </c>
      <c r="E959" s="2" t="s">
        <v>9311</v>
      </c>
      <c r="F959" s="2" t="s">
        <v>10658</v>
      </c>
      <c r="G959">
        <v>98000</v>
      </c>
      <c r="H959" s="2" t="s">
        <v>54</v>
      </c>
      <c r="I959" s="2" t="s">
        <v>53</v>
      </c>
      <c r="J959" s="2" t="s">
        <v>5305</v>
      </c>
      <c r="K959" s="2" t="s">
        <v>10659</v>
      </c>
    </row>
    <row r="960" spans="1:11" x14ac:dyDescent="0.25">
      <c r="A960" s="2" t="s">
        <v>7975</v>
      </c>
      <c r="B960" s="1">
        <v>46191</v>
      </c>
      <c r="C960" s="2" t="s">
        <v>5302</v>
      </c>
      <c r="D960" s="2" t="s">
        <v>5303</v>
      </c>
      <c r="E960" s="2" t="s">
        <v>7976</v>
      </c>
      <c r="F960" s="2" t="s">
        <v>5527</v>
      </c>
      <c r="G960">
        <v>114000</v>
      </c>
      <c r="H960" s="2" t="s">
        <v>54</v>
      </c>
      <c r="I960" s="2" t="s">
        <v>53</v>
      </c>
      <c r="J960" s="2" t="s">
        <v>5305</v>
      </c>
      <c r="K960" s="2" t="s">
        <v>10661</v>
      </c>
    </row>
    <row r="961" spans="1:11" x14ac:dyDescent="0.25">
      <c r="A961" s="2" t="s">
        <v>9364</v>
      </c>
      <c r="B961" s="1">
        <v>46191</v>
      </c>
      <c r="C961" s="2" t="s">
        <v>5302</v>
      </c>
      <c r="D961" s="2" t="s">
        <v>5303</v>
      </c>
      <c r="E961" s="2" t="s">
        <v>9365</v>
      </c>
      <c r="F961" s="2" t="s">
        <v>5436</v>
      </c>
      <c r="G961">
        <v>136000</v>
      </c>
      <c r="H961" s="2" t="s">
        <v>54</v>
      </c>
      <c r="I961" s="2" t="s">
        <v>53</v>
      </c>
      <c r="J961" s="2" t="s">
        <v>5305</v>
      </c>
      <c r="K961" s="2" t="s">
        <v>5437</v>
      </c>
    </row>
    <row r="962" spans="1:11" x14ac:dyDescent="0.25">
      <c r="A962" s="2" t="s">
        <v>9506</v>
      </c>
      <c r="B962" s="1">
        <v>46191</v>
      </c>
      <c r="C962" s="2" t="s">
        <v>5302</v>
      </c>
      <c r="D962" s="2" t="s">
        <v>5303</v>
      </c>
      <c r="E962" s="2" t="s">
        <v>9507</v>
      </c>
      <c r="F962" s="2" t="s">
        <v>5321</v>
      </c>
      <c r="G962">
        <v>214000</v>
      </c>
      <c r="H962" s="2" t="s">
        <v>54</v>
      </c>
      <c r="I962" s="2" t="s">
        <v>53</v>
      </c>
      <c r="J962" s="2" t="s">
        <v>5305</v>
      </c>
      <c r="K962" s="2" t="s">
        <v>5322</v>
      </c>
    </row>
    <row r="963" spans="1:11" x14ac:dyDescent="0.25">
      <c r="A963" s="2" t="s">
        <v>8453</v>
      </c>
      <c r="B963" s="1">
        <v>46191</v>
      </c>
      <c r="C963" s="2" t="s">
        <v>5302</v>
      </c>
      <c r="D963" s="2" t="s">
        <v>5303</v>
      </c>
      <c r="E963" s="2" t="s">
        <v>8454</v>
      </c>
      <c r="F963" s="2" t="s">
        <v>10631</v>
      </c>
      <c r="G963">
        <v>134000</v>
      </c>
      <c r="H963" s="2" t="s">
        <v>54</v>
      </c>
      <c r="I963" s="2" t="s">
        <v>53</v>
      </c>
      <c r="J963" s="2" t="s">
        <v>5305</v>
      </c>
      <c r="K963" s="2" t="s">
        <v>5767</v>
      </c>
    </row>
    <row r="964" spans="1:11" x14ac:dyDescent="0.25">
      <c r="A964" s="2" t="s">
        <v>9090</v>
      </c>
      <c r="B964" s="1">
        <v>46191</v>
      </c>
      <c r="C964" s="2" t="s">
        <v>5302</v>
      </c>
      <c r="D964" s="2" t="s">
        <v>5303</v>
      </c>
      <c r="E964" s="2" t="s">
        <v>9091</v>
      </c>
      <c r="F964" s="2" t="s">
        <v>10641</v>
      </c>
      <c r="G964">
        <v>112000</v>
      </c>
      <c r="H964" s="2" t="s">
        <v>54</v>
      </c>
      <c r="I964" s="2" t="s">
        <v>53</v>
      </c>
      <c r="J964" s="2" t="s">
        <v>5305</v>
      </c>
      <c r="K964" s="2" t="s">
        <v>5361</v>
      </c>
    </row>
    <row r="965" spans="1:11" x14ac:dyDescent="0.25">
      <c r="A965" s="2" t="s">
        <v>8734</v>
      </c>
      <c r="B965" s="1">
        <v>46191</v>
      </c>
      <c r="C965" s="2" t="s">
        <v>5302</v>
      </c>
      <c r="D965" s="2" t="s">
        <v>5303</v>
      </c>
      <c r="E965" s="2" t="s">
        <v>8735</v>
      </c>
      <c r="F965" s="2" t="s">
        <v>5674</v>
      </c>
      <c r="G965">
        <v>144000</v>
      </c>
      <c r="H965" s="2" t="s">
        <v>54</v>
      </c>
      <c r="I965" s="2" t="s">
        <v>53</v>
      </c>
      <c r="J965" s="2" t="s">
        <v>5305</v>
      </c>
      <c r="K965" s="2" t="s">
        <v>5675</v>
      </c>
    </row>
    <row r="966" spans="1:11" x14ac:dyDescent="0.25">
      <c r="A966" s="2" t="s">
        <v>7682</v>
      </c>
      <c r="B966" s="1">
        <v>46191</v>
      </c>
      <c r="C966" s="2" t="s">
        <v>5302</v>
      </c>
      <c r="D966" s="2" t="s">
        <v>5303</v>
      </c>
      <c r="E966" s="2" t="s">
        <v>7683</v>
      </c>
      <c r="F966" s="2" t="s">
        <v>10401</v>
      </c>
      <c r="G966">
        <v>131000</v>
      </c>
      <c r="H966" s="2" t="s">
        <v>54</v>
      </c>
      <c r="I966" s="2" t="s">
        <v>53</v>
      </c>
      <c r="J966" s="2" t="s">
        <v>5305</v>
      </c>
      <c r="K966" s="2" t="s">
        <v>10630</v>
      </c>
    </row>
    <row r="967" spans="1:11" x14ac:dyDescent="0.25">
      <c r="A967" s="2" t="s">
        <v>9708</v>
      </c>
      <c r="B967" s="1">
        <v>46191</v>
      </c>
      <c r="C967" s="2" t="s">
        <v>5302</v>
      </c>
      <c r="D967" s="2" t="s">
        <v>5303</v>
      </c>
      <c r="E967" s="2" t="s">
        <v>9709</v>
      </c>
      <c r="F967" s="2" t="s">
        <v>9908</v>
      </c>
      <c r="G967">
        <v>91000</v>
      </c>
      <c r="H967" s="2" t="s">
        <v>54</v>
      </c>
      <c r="I967" s="2" t="s">
        <v>53</v>
      </c>
      <c r="J967" s="2" t="s">
        <v>5305</v>
      </c>
      <c r="K967" s="2" t="s">
        <v>10638</v>
      </c>
    </row>
    <row r="968" spans="1:11" x14ac:dyDescent="0.25">
      <c r="A968" s="2" t="s">
        <v>8411</v>
      </c>
      <c r="B968" s="1">
        <v>46191</v>
      </c>
      <c r="C968" s="2" t="s">
        <v>5302</v>
      </c>
      <c r="D968" s="2" t="s">
        <v>5303</v>
      </c>
      <c r="E968" s="2" t="s">
        <v>8412</v>
      </c>
      <c r="F968" s="2" t="s">
        <v>10624</v>
      </c>
      <c r="G968">
        <v>195000</v>
      </c>
      <c r="H968" s="2" t="s">
        <v>54</v>
      </c>
      <c r="I968" s="2" t="s">
        <v>53</v>
      </c>
      <c r="J968" s="2" t="s">
        <v>5305</v>
      </c>
      <c r="K968" s="2" t="s">
        <v>10625</v>
      </c>
    </row>
    <row r="969" spans="1:11" x14ac:dyDescent="0.25">
      <c r="A969" s="2" t="s">
        <v>7752</v>
      </c>
      <c r="B969" s="1">
        <v>46191</v>
      </c>
      <c r="C969" s="2" t="s">
        <v>5302</v>
      </c>
      <c r="D969" s="2" t="s">
        <v>5303</v>
      </c>
      <c r="E969" s="2" t="s">
        <v>7753</v>
      </c>
      <c r="F969" s="2" t="s">
        <v>10121</v>
      </c>
      <c r="G969">
        <v>170000</v>
      </c>
      <c r="H969" s="2" t="s">
        <v>54</v>
      </c>
      <c r="I969" s="2" t="s">
        <v>53</v>
      </c>
      <c r="J969" s="2" t="s">
        <v>5305</v>
      </c>
      <c r="K969" s="2" t="s">
        <v>10121</v>
      </c>
    </row>
    <row r="970" spans="1:11" x14ac:dyDescent="0.25">
      <c r="A970" s="2" t="s">
        <v>9279</v>
      </c>
      <c r="B970" s="1">
        <v>46191</v>
      </c>
      <c r="C970" s="2" t="s">
        <v>5302</v>
      </c>
      <c r="D970" s="2" t="s">
        <v>5303</v>
      </c>
      <c r="E970" s="2" t="s">
        <v>9280</v>
      </c>
      <c r="F970" s="2" t="s">
        <v>10655</v>
      </c>
      <c r="G970">
        <v>78000</v>
      </c>
      <c r="H970" s="2" t="s">
        <v>54</v>
      </c>
      <c r="I970" s="2" t="s">
        <v>53</v>
      </c>
      <c r="J970" s="2" t="s">
        <v>5305</v>
      </c>
      <c r="K970" s="2" t="s">
        <v>10656</v>
      </c>
    </row>
    <row r="971" spans="1:11" x14ac:dyDescent="0.25">
      <c r="A971" s="2" t="s">
        <v>8370</v>
      </c>
      <c r="B971" s="1">
        <v>46191</v>
      </c>
      <c r="C971" s="2" t="s">
        <v>5302</v>
      </c>
      <c r="D971" s="2" t="s">
        <v>5303</v>
      </c>
      <c r="E971" s="2" t="s">
        <v>8371</v>
      </c>
      <c r="F971" s="2" t="s">
        <v>10121</v>
      </c>
      <c r="G971">
        <v>147000</v>
      </c>
      <c r="H971" s="2" t="s">
        <v>54</v>
      </c>
      <c r="I971" s="2" t="s">
        <v>53</v>
      </c>
      <c r="J971" s="2" t="s">
        <v>5305</v>
      </c>
      <c r="K971" s="2" t="s">
        <v>10121</v>
      </c>
    </row>
    <row r="972" spans="1:11" x14ac:dyDescent="0.25">
      <c r="A972" s="2" t="s">
        <v>8894</v>
      </c>
      <c r="B972" s="1">
        <v>46191</v>
      </c>
      <c r="C972" s="2" t="s">
        <v>5302</v>
      </c>
      <c r="D972" s="2" t="s">
        <v>5303</v>
      </c>
      <c r="E972" s="2" t="s">
        <v>8895</v>
      </c>
      <c r="F972" s="2" t="s">
        <v>5362</v>
      </c>
      <c r="G972">
        <v>82900</v>
      </c>
      <c r="H972" s="2" t="s">
        <v>54</v>
      </c>
      <c r="I972" s="2" t="s">
        <v>53</v>
      </c>
      <c r="J972" s="2" t="s">
        <v>5305</v>
      </c>
      <c r="K972" s="2" t="s">
        <v>10663</v>
      </c>
    </row>
    <row r="973" spans="1:11" x14ac:dyDescent="0.25">
      <c r="A973" s="2" t="s">
        <v>8023</v>
      </c>
      <c r="B973" s="1">
        <v>46191</v>
      </c>
      <c r="C973" s="2" t="s">
        <v>5302</v>
      </c>
      <c r="D973" s="2" t="s">
        <v>5303</v>
      </c>
      <c r="E973" s="2" t="s">
        <v>8024</v>
      </c>
      <c r="F973" s="2" t="s">
        <v>10622</v>
      </c>
      <c r="G973">
        <v>158000</v>
      </c>
      <c r="H973" s="2" t="s">
        <v>54</v>
      </c>
      <c r="I973" s="2" t="s">
        <v>53</v>
      </c>
      <c r="J973" s="2" t="s">
        <v>5305</v>
      </c>
      <c r="K973" s="2" t="s">
        <v>10622</v>
      </c>
    </row>
    <row r="974" spans="1:11" x14ac:dyDescent="0.25">
      <c r="A974" s="2" t="s">
        <v>8106</v>
      </c>
      <c r="B974" s="1">
        <v>46191</v>
      </c>
      <c r="C974" s="2" t="s">
        <v>5302</v>
      </c>
      <c r="D974" s="2" t="s">
        <v>5303</v>
      </c>
      <c r="E974" s="2" t="s">
        <v>256</v>
      </c>
      <c r="F974" s="2" t="s">
        <v>5722</v>
      </c>
      <c r="G974">
        <v>148000</v>
      </c>
      <c r="H974" s="2" t="s">
        <v>54</v>
      </c>
      <c r="I974" s="2" t="s">
        <v>53</v>
      </c>
      <c r="J974" s="2" t="s">
        <v>5305</v>
      </c>
      <c r="K974" s="2" t="s">
        <v>5723</v>
      </c>
    </row>
    <row r="975" spans="1:11" x14ac:dyDescent="0.25">
      <c r="A975" s="2" t="s">
        <v>7526</v>
      </c>
      <c r="B975" s="1">
        <v>46191</v>
      </c>
      <c r="C975" s="2" t="s">
        <v>5302</v>
      </c>
      <c r="D975" s="2" t="s">
        <v>5303</v>
      </c>
      <c r="E975" s="2" t="s">
        <v>5161</v>
      </c>
      <c r="F975" s="2" t="s">
        <v>10609</v>
      </c>
      <c r="G975">
        <v>122000</v>
      </c>
      <c r="H975" s="2" t="s">
        <v>54</v>
      </c>
      <c r="I975" s="2" t="s">
        <v>53</v>
      </c>
      <c r="J975" s="2" t="s">
        <v>5305</v>
      </c>
      <c r="K975" s="2" t="s">
        <v>10610</v>
      </c>
    </row>
    <row r="976" spans="1:11" x14ac:dyDescent="0.25">
      <c r="A976" s="2" t="s">
        <v>6459</v>
      </c>
      <c r="B976" s="1">
        <v>46191</v>
      </c>
      <c r="C976" s="2" t="s">
        <v>5302</v>
      </c>
      <c r="D976" s="2" t="s">
        <v>5303</v>
      </c>
      <c r="E976" s="2" t="s">
        <v>2220</v>
      </c>
      <c r="F976" s="2" t="s">
        <v>5737</v>
      </c>
      <c r="G976">
        <v>182000</v>
      </c>
      <c r="H976" s="2" t="s">
        <v>54</v>
      </c>
      <c r="I976" s="2" t="s">
        <v>53</v>
      </c>
      <c r="J976" s="2" t="s">
        <v>5305</v>
      </c>
      <c r="K976" s="2" t="s">
        <v>10607</v>
      </c>
    </row>
    <row r="977" spans="1:11" x14ac:dyDescent="0.25">
      <c r="A977" s="2" t="s">
        <v>7469</v>
      </c>
      <c r="B977" s="1">
        <v>46191</v>
      </c>
      <c r="C977" s="2" t="s">
        <v>5302</v>
      </c>
      <c r="D977" s="2" t="s">
        <v>5303</v>
      </c>
      <c r="E977" s="2" t="s">
        <v>5020</v>
      </c>
      <c r="F977" s="2" t="s">
        <v>10613</v>
      </c>
      <c r="G977">
        <v>154000</v>
      </c>
      <c r="H977" s="2" t="s">
        <v>54</v>
      </c>
      <c r="I977" s="2" t="s">
        <v>53</v>
      </c>
      <c r="J977" s="2" t="s">
        <v>5305</v>
      </c>
      <c r="K977" s="2" t="s">
        <v>10618</v>
      </c>
    </row>
    <row r="978" spans="1:11" x14ac:dyDescent="0.25">
      <c r="A978" s="2" t="s">
        <v>7452</v>
      </c>
      <c r="B978" s="1">
        <v>46191</v>
      </c>
      <c r="C978" s="2" t="s">
        <v>5302</v>
      </c>
      <c r="D978" s="2" t="s">
        <v>5303</v>
      </c>
      <c r="E978" s="2" t="s">
        <v>4978</v>
      </c>
      <c r="F978" s="2" t="s">
        <v>10573</v>
      </c>
      <c r="G978">
        <v>134000</v>
      </c>
      <c r="H978" s="2" t="s">
        <v>54</v>
      </c>
      <c r="I978" s="2" t="s">
        <v>53</v>
      </c>
      <c r="J978" s="2" t="s">
        <v>5305</v>
      </c>
      <c r="K978" s="2" t="s">
        <v>10666</v>
      </c>
    </row>
    <row r="979" spans="1:11" x14ac:dyDescent="0.25">
      <c r="A979" s="2" t="s">
        <v>7412</v>
      </c>
      <c r="B979" s="1">
        <v>46191</v>
      </c>
      <c r="C979" s="2" t="s">
        <v>5302</v>
      </c>
      <c r="D979" s="2" t="s">
        <v>5303</v>
      </c>
      <c r="E979" s="2" t="s">
        <v>4876</v>
      </c>
      <c r="F979" s="2" t="s">
        <v>10611</v>
      </c>
      <c r="G979">
        <v>155000</v>
      </c>
      <c r="H979" s="2" t="s">
        <v>54</v>
      </c>
      <c r="I979" s="2" t="s">
        <v>53</v>
      </c>
      <c r="J979" s="2" t="s">
        <v>5305</v>
      </c>
      <c r="K979" s="2" t="s">
        <v>10612</v>
      </c>
    </row>
    <row r="980" spans="1:11" x14ac:dyDescent="0.25">
      <c r="A980" s="2" t="s">
        <v>7234</v>
      </c>
      <c r="B980" s="1">
        <v>46191</v>
      </c>
      <c r="C980" s="2" t="s">
        <v>5302</v>
      </c>
      <c r="D980" s="2" t="s">
        <v>5303</v>
      </c>
      <c r="E980" s="2" t="s">
        <v>4404</v>
      </c>
      <c r="F980" s="2" t="s">
        <v>5389</v>
      </c>
      <c r="G980">
        <v>133000</v>
      </c>
      <c r="H980" s="2" t="s">
        <v>54</v>
      </c>
      <c r="I980" s="2" t="s">
        <v>53</v>
      </c>
      <c r="J980" s="2" t="s">
        <v>5305</v>
      </c>
      <c r="K980" s="2" t="s">
        <v>9924</v>
      </c>
    </row>
    <row r="981" spans="1:11" x14ac:dyDescent="0.25">
      <c r="A981" s="2" t="s">
        <v>7388</v>
      </c>
      <c r="B981" s="1">
        <v>46191</v>
      </c>
      <c r="C981" s="2" t="s">
        <v>5302</v>
      </c>
      <c r="D981" s="2" t="s">
        <v>5303</v>
      </c>
      <c r="E981" s="2" t="s">
        <v>4808</v>
      </c>
      <c r="F981" s="2" t="s">
        <v>10605</v>
      </c>
      <c r="G981">
        <v>169000</v>
      </c>
      <c r="H981" s="2" t="s">
        <v>54</v>
      </c>
      <c r="I981" s="2" t="s">
        <v>53</v>
      </c>
      <c r="J981" s="2" t="s">
        <v>5305</v>
      </c>
      <c r="K981" s="2" t="s">
        <v>10606</v>
      </c>
    </row>
    <row r="982" spans="1:11" x14ac:dyDescent="0.25">
      <c r="A982" s="2" t="s">
        <v>7051</v>
      </c>
      <c r="B982" s="1">
        <v>46191</v>
      </c>
      <c r="C982" s="2" t="s">
        <v>5302</v>
      </c>
      <c r="D982" s="2" t="s">
        <v>5303</v>
      </c>
      <c r="E982" s="2" t="s">
        <v>3910</v>
      </c>
      <c r="F982" s="2" t="s">
        <v>5307</v>
      </c>
      <c r="G982">
        <v>124000</v>
      </c>
      <c r="H982" s="2" t="s">
        <v>54</v>
      </c>
      <c r="I982" s="2" t="s">
        <v>53</v>
      </c>
      <c r="J982" s="2" t="s">
        <v>5305</v>
      </c>
      <c r="K982" s="2" t="s">
        <v>5308</v>
      </c>
    </row>
    <row r="983" spans="1:11" x14ac:dyDescent="0.25">
      <c r="A983" s="2" t="s">
        <v>7385</v>
      </c>
      <c r="B983" s="1">
        <v>46191</v>
      </c>
      <c r="C983" s="2" t="s">
        <v>5302</v>
      </c>
      <c r="D983" s="2" t="s">
        <v>5303</v>
      </c>
      <c r="E983" s="2" t="s">
        <v>4802</v>
      </c>
      <c r="F983" s="2" t="s">
        <v>10586</v>
      </c>
      <c r="G983">
        <v>210000</v>
      </c>
      <c r="H983" s="2" t="s">
        <v>54</v>
      </c>
      <c r="I983" s="2" t="s">
        <v>53</v>
      </c>
      <c r="J983" s="2" t="s">
        <v>5305</v>
      </c>
      <c r="K983" s="2" t="s">
        <v>10586</v>
      </c>
    </row>
    <row r="984" spans="1:11" x14ac:dyDescent="0.25">
      <c r="A984" s="2" t="s">
        <v>7261</v>
      </c>
      <c r="B984" s="1">
        <v>46191</v>
      </c>
      <c r="C984" s="2" t="s">
        <v>5302</v>
      </c>
      <c r="D984" s="2" t="s">
        <v>5303</v>
      </c>
      <c r="E984" s="2" t="s">
        <v>4480</v>
      </c>
      <c r="F984" s="2" t="s">
        <v>5304</v>
      </c>
      <c r="G984">
        <v>120000</v>
      </c>
      <c r="H984" s="2" t="s">
        <v>54</v>
      </c>
      <c r="I984" s="2" t="s">
        <v>53</v>
      </c>
      <c r="J984" s="2" t="s">
        <v>5305</v>
      </c>
      <c r="K984" s="2" t="s">
        <v>10588</v>
      </c>
    </row>
    <row r="985" spans="1:11" x14ac:dyDescent="0.25">
      <c r="A985" s="2" t="s">
        <v>6707</v>
      </c>
      <c r="B985" s="1">
        <v>46191</v>
      </c>
      <c r="C985" s="2" t="s">
        <v>5302</v>
      </c>
      <c r="D985" s="2" t="s">
        <v>5303</v>
      </c>
      <c r="E985" s="2" t="s">
        <v>2941</v>
      </c>
      <c r="F985" s="2" t="s">
        <v>10578</v>
      </c>
      <c r="G985">
        <v>111000</v>
      </c>
      <c r="H985" s="2" t="s">
        <v>54</v>
      </c>
      <c r="I985" s="2" t="s">
        <v>53</v>
      </c>
      <c r="J985" s="2" t="s">
        <v>5305</v>
      </c>
      <c r="K985" s="2" t="s">
        <v>10665</v>
      </c>
    </row>
    <row r="986" spans="1:11" x14ac:dyDescent="0.25">
      <c r="A986" s="2" t="s">
        <v>7310</v>
      </c>
      <c r="B986" s="1">
        <v>46191</v>
      </c>
      <c r="C986" s="2" t="s">
        <v>5302</v>
      </c>
      <c r="D986" s="2" t="s">
        <v>5303</v>
      </c>
      <c r="E986" s="2" t="s">
        <v>4611</v>
      </c>
      <c r="F986" s="2" t="s">
        <v>10602</v>
      </c>
      <c r="G986">
        <v>108000</v>
      </c>
      <c r="H986" s="2" t="s">
        <v>54</v>
      </c>
      <c r="I986" s="2" t="s">
        <v>53</v>
      </c>
      <c r="J986" s="2" t="s">
        <v>5305</v>
      </c>
      <c r="K986" s="2" t="s">
        <v>10603</v>
      </c>
    </row>
    <row r="987" spans="1:11" x14ac:dyDescent="0.25">
      <c r="A987" s="2" t="s">
        <v>7554</v>
      </c>
      <c r="B987" s="1">
        <v>46191</v>
      </c>
      <c r="C987" s="2" t="s">
        <v>5302</v>
      </c>
      <c r="D987" s="2" t="s">
        <v>5303</v>
      </c>
      <c r="E987" s="2" t="s">
        <v>5234</v>
      </c>
      <c r="F987" s="2" t="s">
        <v>10038</v>
      </c>
      <c r="G987">
        <v>155000</v>
      </c>
      <c r="H987" s="2" t="s">
        <v>54</v>
      </c>
      <c r="I987" s="2" t="s">
        <v>53</v>
      </c>
      <c r="J987" s="2" t="s">
        <v>5305</v>
      </c>
      <c r="K987" s="2" t="s">
        <v>10667</v>
      </c>
    </row>
    <row r="988" spans="1:11" x14ac:dyDescent="0.25">
      <c r="A988" s="2" t="s">
        <v>6062</v>
      </c>
      <c r="B988" s="1">
        <v>46191</v>
      </c>
      <c r="C988" s="2" t="s">
        <v>5302</v>
      </c>
      <c r="D988" s="2" t="s">
        <v>5303</v>
      </c>
      <c r="E988" s="2" t="s">
        <v>895</v>
      </c>
      <c r="F988" s="2" t="s">
        <v>10326</v>
      </c>
      <c r="G988">
        <v>157000</v>
      </c>
      <c r="H988" s="2" t="s">
        <v>54</v>
      </c>
      <c r="I988" s="2" t="s">
        <v>53</v>
      </c>
      <c r="J988" s="2" t="s">
        <v>5305</v>
      </c>
      <c r="K988" s="2" t="s">
        <v>10617</v>
      </c>
    </row>
    <row r="989" spans="1:11" x14ac:dyDescent="0.25">
      <c r="A989" s="2" t="s">
        <v>5948</v>
      </c>
      <c r="B989" s="1">
        <v>46191</v>
      </c>
      <c r="C989" s="2" t="s">
        <v>5302</v>
      </c>
      <c r="D989" s="2" t="s">
        <v>5303</v>
      </c>
      <c r="E989" s="2" t="s">
        <v>445</v>
      </c>
      <c r="F989" s="2" t="s">
        <v>10110</v>
      </c>
      <c r="G989">
        <v>192000</v>
      </c>
      <c r="H989" s="2" t="s">
        <v>54</v>
      </c>
      <c r="I989" s="2" t="s">
        <v>53</v>
      </c>
      <c r="J989" s="2" t="s">
        <v>5305</v>
      </c>
      <c r="K989" s="2" t="s">
        <v>10664</v>
      </c>
    </row>
    <row r="990" spans="1:11" x14ac:dyDescent="0.25">
      <c r="A990" s="2" t="s">
        <v>7408</v>
      </c>
      <c r="B990" s="1">
        <v>46191</v>
      </c>
      <c r="C990" s="2" t="s">
        <v>5302</v>
      </c>
      <c r="D990" s="2" t="s">
        <v>5303</v>
      </c>
      <c r="E990" s="2" t="s">
        <v>4863</v>
      </c>
      <c r="F990" s="2" t="s">
        <v>9887</v>
      </c>
      <c r="G990">
        <v>138000</v>
      </c>
      <c r="H990" s="2" t="s">
        <v>54</v>
      </c>
      <c r="I990" s="2" t="s">
        <v>53</v>
      </c>
      <c r="J990" s="2" t="s">
        <v>5305</v>
      </c>
      <c r="K990" s="2" t="s">
        <v>10318</v>
      </c>
    </row>
    <row r="991" spans="1:11" x14ac:dyDescent="0.25">
      <c r="A991" s="2" t="s">
        <v>5996</v>
      </c>
      <c r="B991" s="1">
        <v>46191</v>
      </c>
      <c r="C991" s="2" t="s">
        <v>5302</v>
      </c>
      <c r="D991" s="2" t="s">
        <v>5303</v>
      </c>
      <c r="E991" s="2" t="s">
        <v>649</v>
      </c>
      <c r="F991" s="2" t="s">
        <v>9804</v>
      </c>
      <c r="G991">
        <v>187000</v>
      </c>
      <c r="H991" s="2" t="s">
        <v>54</v>
      </c>
      <c r="I991" s="2" t="s">
        <v>53</v>
      </c>
      <c r="J991" s="2" t="s">
        <v>5305</v>
      </c>
      <c r="K991" s="2" t="s">
        <v>9805</v>
      </c>
    </row>
    <row r="992" spans="1:11" x14ac:dyDescent="0.25">
      <c r="A992" s="2" t="s">
        <v>6461</v>
      </c>
      <c r="B992" s="1">
        <v>46191</v>
      </c>
      <c r="C992" s="2" t="s">
        <v>5302</v>
      </c>
      <c r="D992" s="2" t="s">
        <v>5303</v>
      </c>
      <c r="E992" s="2" t="s">
        <v>2226</v>
      </c>
      <c r="F992" s="2" t="s">
        <v>10683</v>
      </c>
      <c r="G992">
        <v>179000</v>
      </c>
      <c r="H992" s="2" t="s">
        <v>54</v>
      </c>
      <c r="I992" s="2" t="s">
        <v>53</v>
      </c>
      <c r="J992" s="2" t="s">
        <v>5305</v>
      </c>
      <c r="K992" s="2" t="s">
        <v>10683</v>
      </c>
    </row>
    <row r="993" spans="1:11" x14ac:dyDescent="0.25">
      <c r="A993" s="2" t="s">
        <v>6137</v>
      </c>
      <c r="B993" s="1">
        <v>46191</v>
      </c>
      <c r="C993" s="2" t="s">
        <v>5302</v>
      </c>
      <c r="D993" s="2" t="s">
        <v>5303</v>
      </c>
      <c r="E993" s="2" t="s">
        <v>1161</v>
      </c>
      <c r="F993" s="2" t="s">
        <v>10681</v>
      </c>
      <c r="G993">
        <v>147000</v>
      </c>
      <c r="H993" s="2" t="s">
        <v>54</v>
      </c>
      <c r="I993" s="2" t="s">
        <v>53</v>
      </c>
      <c r="J993" s="2" t="s">
        <v>5305</v>
      </c>
      <c r="K993" s="2" t="s">
        <v>10682</v>
      </c>
    </row>
    <row r="994" spans="1:11" x14ac:dyDescent="0.25">
      <c r="A994" s="2" t="s">
        <v>7400</v>
      </c>
      <c r="B994" s="1">
        <v>46191</v>
      </c>
      <c r="C994" s="2" t="s">
        <v>5302</v>
      </c>
      <c r="D994" s="2" t="s">
        <v>5303</v>
      </c>
      <c r="E994" s="2" t="s">
        <v>4840</v>
      </c>
      <c r="F994" s="2" t="s">
        <v>10595</v>
      </c>
      <c r="G994">
        <v>131000</v>
      </c>
      <c r="H994" s="2" t="s">
        <v>54</v>
      </c>
      <c r="I994" s="2" t="s">
        <v>53</v>
      </c>
      <c r="J994" s="2" t="s">
        <v>5305</v>
      </c>
      <c r="K994" s="2" t="s">
        <v>10596</v>
      </c>
    </row>
    <row r="995" spans="1:11" x14ac:dyDescent="0.25">
      <c r="A995" s="2" t="s">
        <v>6116</v>
      </c>
      <c r="B995" s="1">
        <v>46191</v>
      </c>
      <c r="C995" s="2" t="s">
        <v>5302</v>
      </c>
      <c r="D995" s="2" t="s">
        <v>5303</v>
      </c>
      <c r="E995" s="2" t="s">
        <v>1085</v>
      </c>
      <c r="F995" s="2" t="s">
        <v>5563</v>
      </c>
      <c r="G995">
        <v>184000</v>
      </c>
      <c r="H995" s="2" t="s">
        <v>54</v>
      </c>
      <c r="I995" s="2" t="s">
        <v>53</v>
      </c>
      <c r="J995" s="2" t="s">
        <v>5305</v>
      </c>
      <c r="K995" s="2" t="s">
        <v>10592</v>
      </c>
    </row>
    <row r="996" spans="1:11" x14ac:dyDescent="0.25">
      <c r="A996" s="2" t="s">
        <v>7216</v>
      </c>
      <c r="B996" s="1">
        <v>46191</v>
      </c>
      <c r="C996" s="2" t="s">
        <v>5302</v>
      </c>
      <c r="D996" s="2" t="s">
        <v>5303</v>
      </c>
      <c r="E996" s="2" t="s">
        <v>10685</v>
      </c>
      <c r="F996" s="2" t="s">
        <v>10686</v>
      </c>
      <c r="G996">
        <v>84000</v>
      </c>
      <c r="H996" s="2" t="s">
        <v>54</v>
      </c>
      <c r="I996" s="2" t="s">
        <v>53</v>
      </c>
      <c r="J996" s="2" t="s">
        <v>5305</v>
      </c>
      <c r="K996" s="2" t="s">
        <v>10687</v>
      </c>
    </row>
    <row r="997" spans="1:11" x14ac:dyDescent="0.25">
      <c r="A997" s="2" t="s">
        <v>6548</v>
      </c>
      <c r="B997" s="1">
        <v>46191</v>
      </c>
      <c r="C997" s="2" t="s">
        <v>5302</v>
      </c>
      <c r="D997" s="2" t="s">
        <v>5303</v>
      </c>
      <c r="E997" s="2" t="s">
        <v>2480</v>
      </c>
      <c r="F997" s="2" t="s">
        <v>10403</v>
      </c>
      <c r="G997">
        <v>149000</v>
      </c>
      <c r="H997" s="2" t="s">
        <v>54</v>
      </c>
      <c r="I997" s="2" t="s">
        <v>53</v>
      </c>
      <c r="J997" s="2" t="s">
        <v>5305</v>
      </c>
      <c r="K997" s="2" t="s">
        <v>10680</v>
      </c>
    </row>
    <row r="998" spans="1:11" x14ac:dyDescent="0.25">
      <c r="A998" s="2" t="s">
        <v>6884</v>
      </c>
      <c r="B998" s="1">
        <v>46191</v>
      </c>
      <c r="C998" s="2" t="s">
        <v>5302</v>
      </c>
      <c r="D998" s="2" t="s">
        <v>5303</v>
      </c>
      <c r="E998" s="2" t="s">
        <v>3449</v>
      </c>
      <c r="F998" s="2" t="s">
        <v>5336</v>
      </c>
      <c r="G998">
        <v>156000</v>
      </c>
      <c r="H998" s="2" t="s">
        <v>54</v>
      </c>
      <c r="I998" s="2" t="s">
        <v>53</v>
      </c>
      <c r="J998" s="2" t="s">
        <v>5305</v>
      </c>
      <c r="K998" s="2" t="s">
        <v>5337</v>
      </c>
    </row>
    <row r="999" spans="1:11" x14ac:dyDescent="0.25">
      <c r="A999" s="2" t="s">
        <v>7456</v>
      </c>
      <c r="B999" s="1">
        <v>46191</v>
      </c>
      <c r="C999" s="2" t="s">
        <v>5302</v>
      </c>
      <c r="D999" s="2" t="s">
        <v>5303</v>
      </c>
      <c r="E999" s="2" t="s">
        <v>4988</v>
      </c>
      <c r="F999" s="2" t="s">
        <v>10678</v>
      </c>
      <c r="G999">
        <v>145000</v>
      </c>
      <c r="H999" s="2" t="s">
        <v>54</v>
      </c>
      <c r="I999" s="2" t="s">
        <v>53</v>
      </c>
      <c r="J999" s="2" t="s">
        <v>5305</v>
      </c>
      <c r="K999" s="2" t="s">
        <v>10679</v>
      </c>
    </row>
    <row r="1000" spans="1:11" x14ac:dyDescent="0.25">
      <c r="A1000" s="2" t="s">
        <v>7352</v>
      </c>
      <c r="B1000" s="1">
        <v>46191</v>
      </c>
      <c r="C1000" s="2" t="s">
        <v>5302</v>
      </c>
      <c r="D1000" s="2" t="s">
        <v>5303</v>
      </c>
      <c r="E1000" s="2" t="s">
        <v>4718</v>
      </c>
      <c r="F1000" s="2" t="s">
        <v>10154</v>
      </c>
      <c r="G1000">
        <v>189000</v>
      </c>
      <c r="H1000" s="2" t="s">
        <v>54</v>
      </c>
      <c r="I1000" s="2" t="s">
        <v>53</v>
      </c>
      <c r="J1000" s="2" t="s">
        <v>5305</v>
      </c>
      <c r="K1000" s="2" t="s">
        <v>10620</v>
      </c>
    </row>
    <row r="1001" spans="1:11" x14ac:dyDescent="0.25">
      <c r="A1001" s="2" t="s">
        <v>7436</v>
      </c>
      <c r="B1001" s="1">
        <v>46191</v>
      </c>
      <c r="C1001" s="2" t="s">
        <v>5302</v>
      </c>
      <c r="D1001" s="2" t="s">
        <v>5303</v>
      </c>
      <c r="E1001" s="2" t="s">
        <v>4934</v>
      </c>
      <c r="F1001" s="2" t="s">
        <v>10613</v>
      </c>
      <c r="G1001">
        <v>154000</v>
      </c>
      <c r="H1001" s="2" t="s">
        <v>54</v>
      </c>
      <c r="I1001" s="2" t="s">
        <v>53</v>
      </c>
      <c r="J1001" s="2" t="s">
        <v>5305</v>
      </c>
      <c r="K1001" s="2" t="s">
        <v>10614</v>
      </c>
    </row>
    <row r="1002" spans="1:11" x14ac:dyDescent="0.25">
      <c r="A1002" s="2" t="s">
        <v>7494</v>
      </c>
      <c r="B1002" s="1">
        <v>46191</v>
      </c>
      <c r="C1002" s="2" t="s">
        <v>5302</v>
      </c>
      <c r="D1002" s="2" t="s">
        <v>5303</v>
      </c>
      <c r="E1002" s="2" t="s">
        <v>5082</v>
      </c>
      <c r="F1002" s="2" t="s">
        <v>10676</v>
      </c>
      <c r="G1002">
        <v>223000</v>
      </c>
      <c r="H1002" s="2" t="s">
        <v>54</v>
      </c>
      <c r="I1002" s="2" t="s">
        <v>53</v>
      </c>
      <c r="J1002" s="2" t="s">
        <v>5305</v>
      </c>
      <c r="K1002" s="2" t="s">
        <v>10677</v>
      </c>
    </row>
    <row r="1003" spans="1:11" x14ac:dyDescent="0.25">
      <c r="A1003" s="2" t="s">
        <v>6285</v>
      </c>
      <c r="B1003" s="1">
        <v>46191</v>
      </c>
      <c r="C1003" s="2" t="s">
        <v>5302</v>
      </c>
      <c r="D1003" s="2" t="s">
        <v>5303</v>
      </c>
      <c r="E1003" s="2" t="s">
        <v>1664</v>
      </c>
      <c r="F1003" s="2" t="s">
        <v>5511</v>
      </c>
      <c r="G1003">
        <v>199000</v>
      </c>
      <c r="H1003" s="2" t="s">
        <v>54</v>
      </c>
      <c r="I1003" s="2" t="s">
        <v>53</v>
      </c>
      <c r="J1003" s="2" t="s">
        <v>5305</v>
      </c>
      <c r="K1003" s="2" t="s">
        <v>10608</v>
      </c>
    </row>
    <row r="1004" spans="1:11" x14ac:dyDescent="0.25">
      <c r="A1004" s="2" t="s">
        <v>7567</v>
      </c>
      <c r="B1004" s="1">
        <v>46191</v>
      </c>
      <c r="C1004" s="2" t="s">
        <v>5302</v>
      </c>
      <c r="D1004" s="2" t="s">
        <v>5303</v>
      </c>
      <c r="E1004" s="2" t="s">
        <v>5267</v>
      </c>
      <c r="F1004" s="2" t="s">
        <v>5537</v>
      </c>
      <c r="G1004">
        <v>140000</v>
      </c>
      <c r="H1004" s="2" t="s">
        <v>54</v>
      </c>
      <c r="I1004" s="2" t="s">
        <v>53</v>
      </c>
      <c r="J1004" s="2" t="s">
        <v>5305</v>
      </c>
      <c r="K1004" s="2" t="s">
        <v>10599</v>
      </c>
    </row>
    <row r="1005" spans="1:11" x14ac:dyDescent="0.25">
      <c r="A1005" s="2" t="s">
        <v>6094</v>
      </c>
      <c r="B1005" s="1">
        <v>46191</v>
      </c>
      <c r="C1005" s="2" t="s">
        <v>5302</v>
      </c>
      <c r="D1005" s="2" t="s">
        <v>5303</v>
      </c>
      <c r="E1005" s="2" t="s">
        <v>1010</v>
      </c>
      <c r="F1005" s="2" t="s">
        <v>10593</v>
      </c>
      <c r="G1005">
        <v>192610</v>
      </c>
      <c r="H1005" s="2" t="s">
        <v>54</v>
      </c>
      <c r="I1005" s="2" t="s">
        <v>53</v>
      </c>
      <c r="J1005" s="2" t="s">
        <v>5305</v>
      </c>
      <c r="K1005" s="2" t="s">
        <v>10594</v>
      </c>
    </row>
    <row r="1006" spans="1:11" x14ac:dyDescent="0.25">
      <c r="A1006" s="2" t="s">
        <v>6394</v>
      </c>
      <c r="B1006" s="1">
        <v>46191</v>
      </c>
      <c r="C1006" s="2" t="s">
        <v>5302</v>
      </c>
      <c r="D1006" s="2" t="s">
        <v>5303</v>
      </c>
      <c r="E1006" s="2" t="s">
        <v>2012</v>
      </c>
      <c r="F1006" s="2" t="s">
        <v>10181</v>
      </c>
      <c r="G1006">
        <v>135000</v>
      </c>
      <c r="H1006" s="2" t="s">
        <v>54</v>
      </c>
      <c r="I1006" s="2" t="s">
        <v>53</v>
      </c>
      <c r="J1006" s="2" t="s">
        <v>5305</v>
      </c>
      <c r="K1006" s="2" t="s">
        <v>10182</v>
      </c>
    </row>
    <row r="1007" spans="1:11" x14ac:dyDescent="0.25">
      <c r="A1007" s="2" t="s">
        <v>6118</v>
      </c>
      <c r="B1007" s="1">
        <v>46191</v>
      </c>
      <c r="C1007" s="2" t="s">
        <v>5302</v>
      </c>
      <c r="D1007" s="2" t="s">
        <v>5303</v>
      </c>
      <c r="E1007" s="2" t="s">
        <v>1092</v>
      </c>
      <c r="F1007" s="2" t="s">
        <v>10396</v>
      </c>
      <c r="G1007">
        <v>198000</v>
      </c>
      <c r="H1007" s="2" t="s">
        <v>54</v>
      </c>
      <c r="I1007" s="2" t="s">
        <v>53</v>
      </c>
      <c r="J1007" s="2" t="s">
        <v>5305</v>
      </c>
      <c r="K1007" s="2" t="s">
        <v>10366</v>
      </c>
    </row>
    <row r="1008" spans="1:11" x14ac:dyDescent="0.25">
      <c r="A1008" s="2" t="s">
        <v>7654</v>
      </c>
      <c r="B1008" s="1">
        <v>46191</v>
      </c>
      <c r="C1008" s="2" t="s">
        <v>5302</v>
      </c>
      <c r="D1008" s="2" t="s">
        <v>5303</v>
      </c>
      <c r="E1008" s="2" t="s">
        <v>7655</v>
      </c>
      <c r="F1008" s="2" t="s">
        <v>10700</v>
      </c>
      <c r="G1008">
        <v>151000</v>
      </c>
      <c r="H1008" s="2" t="s">
        <v>54</v>
      </c>
      <c r="I1008" s="2" t="s">
        <v>53</v>
      </c>
      <c r="J1008" s="2" t="s">
        <v>5305</v>
      </c>
      <c r="K1008" s="2" t="s">
        <v>10701</v>
      </c>
    </row>
    <row r="1009" spans="1:11" x14ac:dyDescent="0.25">
      <c r="A1009" s="2" t="s">
        <v>8655</v>
      </c>
      <c r="B1009" s="1">
        <v>46191</v>
      </c>
      <c r="C1009" s="2" t="s">
        <v>5302</v>
      </c>
      <c r="D1009" s="2" t="s">
        <v>5303</v>
      </c>
      <c r="E1009" s="2" t="s">
        <v>8656</v>
      </c>
      <c r="F1009" s="2" t="s">
        <v>10705</v>
      </c>
      <c r="G1009">
        <v>108000</v>
      </c>
      <c r="H1009" s="2" t="s">
        <v>54</v>
      </c>
      <c r="I1009" s="2" t="s">
        <v>53</v>
      </c>
      <c r="J1009" s="2" t="s">
        <v>5305</v>
      </c>
      <c r="K1009" s="2" t="s">
        <v>5384</v>
      </c>
    </row>
    <row r="1010" spans="1:11" x14ac:dyDescent="0.25">
      <c r="A1010" s="2" t="s">
        <v>7786</v>
      </c>
      <c r="B1010" s="1">
        <v>46191</v>
      </c>
      <c r="C1010" s="2" t="s">
        <v>5302</v>
      </c>
      <c r="D1010" s="2" t="s">
        <v>5303</v>
      </c>
      <c r="E1010" s="2" t="s">
        <v>7787</v>
      </c>
      <c r="F1010" s="2" t="s">
        <v>10571</v>
      </c>
      <c r="G1010">
        <v>87000</v>
      </c>
      <c r="H1010" s="2" t="s">
        <v>54</v>
      </c>
      <c r="I1010" s="2" t="s">
        <v>53</v>
      </c>
      <c r="J1010" s="2" t="s">
        <v>5305</v>
      </c>
      <c r="K1010" s="2" t="s">
        <v>10695</v>
      </c>
    </row>
    <row r="1011" spans="1:11" x14ac:dyDescent="0.25">
      <c r="A1011" s="2" t="s">
        <v>8234</v>
      </c>
      <c r="B1011" s="1">
        <v>46191</v>
      </c>
      <c r="C1011" s="2" t="s">
        <v>5302</v>
      </c>
      <c r="D1011" s="2" t="s">
        <v>5303</v>
      </c>
      <c r="E1011" s="2" t="s">
        <v>8235</v>
      </c>
      <c r="F1011" s="2" t="s">
        <v>10702</v>
      </c>
      <c r="G1011">
        <v>130000</v>
      </c>
      <c r="H1011" s="2" t="s">
        <v>54</v>
      </c>
      <c r="I1011" s="2" t="s">
        <v>53</v>
      </c>
      <c r="J1011" s="2" t="s">
        <v>5305</v>
      </c>
      <c r="K1011" s="2" t="s">
        <v>5341</v>
      </c>
    </row>
    <row r="1012" spans="1:11" x14ac:dyDescent="0.25">
      <c r="A1012" s="2" t="s">
        <v>7041</v>
      </c>
      <c r="B1012" s="1">
        <v>46191</v>
      </c>
      <c r="C1012" s="2" t="s">
        <v>5302</v>
      </c>
      <c r="D1012" s="2" t="s">
        <v>5303</v>
      </c>
      <c r="E1012" s="2" t="s">
        <v>256</v>
      </c>
      <c r="F1012" s="2" t="s">
        <v>10597</v>
      </c>
      <c r="G1012">
        <v>173000</v>
      </c>
      <c r="H1012" s="2" t="s">
        <v>54</v>
      </c>
      <c r="I1012" s="2" t="s">
        <v>53</v>
      </c>
      <c r="J1012" s="2" t="s">
        <v>5305</v>
      </c>
      <c r="K1012" s="2" t="s">
        <v>10598</v>
      </c>
    </row>
    <row r="1013" spans="1:11" x14ac:dyDescent="0.25">
      <c r="A1013" s="2" t="s">
        <v>7414</v>
      </c>
      <c r="B1013" s="1">
        <v>46191</v>
      </c>
      <c r="C1013" s="2" t="s">
        <v>5302</v>
      </c>
      <c r="D1013" s="2" t="s">
        <v>5303</v>
      </c>
      <c r="E1013" s="2" t="s">
        <v>4880</v>
      </c>
      <c r="F1013" s="2" t="s">
        <v>5741</v>
      </c>
      <c r="G1013">
        <v>123000</v>
      </c>
      <c r="H1013" s="2" t="s">
        <v>54</v>
      </c>
      <c r="I1013" s="2" t="s">
        <v>53</v>
      </c>
      <c r="J1013" s="2" t="s">
        <v>5305</v>
      </c>
      <c r="K1013" s="2" t="s">
        <v>9888</v>
      </c>
    </row>
    <row r="1014" spans="1:11" x14ac:dyDescent="0.25">
      <c r="A1014" s="2" t="s">
        <v>7161</v>
      </c>
      <c r="B1014" s="1">
        <v>46191</v>
      </c>
      <c r="C1014" s="2" t="s">
        <v>5302</v>
      </c>
      <c r="D1014" s="2" t="s">
        <v>5303</v>
      </c>
      <c r="E1014" s="2" t="s">
        <v>4203</v>
      </c>
      <c r="F1014" s="2" t="s">
        <v>10613</v>
      </c>
      <c r="G1014">
        <v>154000</v>
      </c>
      <c r="H1014" s="2" t="s">
        <v>54</v>
      </c>
      <c r="I1014" s="2" t="s">
        <v>53</v>
      </c>
      <c r="J1014" s="2" t="s">
        <v>5305</v>
      </c>
      <c r="K1014" s="2" t="s">
        <v>10684</v>
      </c>
    </row>
    <row r="1015" spans="1:11" x14ac:dyDescent="0.25">
      <c r="A1015" s="2" t="s">
        <v>6634</v>
      </c>
      <c r="B1015" s="1">
        <v>46191</v>
      </c>
      <c r="C1015" s="2" t="s">
        <v>5302</v>
      </c>
      <c r="D1015" s="2" t="s">
        <v>5303</v>
      </c>
      <c r="E1015" s="2" t="s">
        <v>2730</v>
      </c>
      <c r="F1015" s="2" t="s">
        <v>10703</v>
      </c>
      <c r="G1015">
        <v>140000</v>
      </c>
      <c r="H1015" s="2" t="s">
        <v>54</v>
      </c>
      <c r="I1015" s="2" t="s">
        <v>53</v>
      </c>
      <c r="J1015" s="2" t="s">
        <v>5305</v>
      </c>
      <c r="K1015" s="2" t="s">
        <v>10704</v>
      </c>
    </row>
    <row r="1016" spans="1:11" x14ac:dyDescent="0.25">
      <c r="A1016" s="2" t="s">
        <v>7889</v>
      </c>
      <c r="B1016" s="1">
        <v>46191</v>
      </c>
      <c r="C1016" s="2" t="s">
        <v>5302</v>
      </c>
      <c r="D1016" s="2" t="s">
        <v>5303</v>
      </c>
      <c r="E1016" s="2" t="s">
        <v>7890</v>
      </c>
      <c r="F1016" s="2" t="s">
        <v>5323</v>
      </c>
      <c r="G1016">
        <v>112000</v>
      </c>
      <c r="H1016" s="2" t="s">
        <v>54</v>
      </c>
      <c r="I1016" s="2" t="s">
        <v>53</v>
      </c>
      <c r="J1016" s="2" t="s">
        <v>5305</v>
      </c>
      <c r="K1016" s="2" t="s">
        <v>5324</v>
      </c>
    </row>
    <row r="1017" spans="1:11" x14ac:dyDescent="0.25">
      <c r="A1017" s="2" t="s">
        <v>8658</v>
      </c>
      <c r="B1017" s="1">
        <v>46191</v>
      </c>
      <c r="C1017" s="2" t="s">
        <v>5302</v>
      </c>
      <c r="D1017" s="2" t="s">
        <v>5303</v>
      </c>
      <c r="E1017" s="2" t="s">
        <v>8659</v>
      </c>
      <c r="F1017" s="2" t="s">
        <v>10694</v>
      </c>
      <c r="G1017">
        <v>127000</v>
      </c>
      <c r="H1017" s="2" t="s">
        <v>54</v>
      </c>
      <c r="I1017" s="2" t="s">
        <v>53</v>
      </c>
      <c r="J1017" s="2" t="s">
        <v>5305</v>
      </c>
      <c r="K1017" s="2" t="s">
        <v>10695</v>
      </c>
    </row>
    <row r="1018" spans="1:11" x14ac:dyDescent="0.25">
      <c r="A1018" s="2" t="s">
        <v>8639</v>
      </c>
      <c r="B1018" s="1">
        <v>46191</v>
      </c>
      <c r="C1018" s="2" t="s">
        <v>5302</v>
      </c>
      <c r="D1018" s="2" t="s">
        <v>5303</v>
      </c>
      <c r="E1018" s="2" t="s">
        <v>8640</v>
      </c>
      <c r="F1018" s="2" t="s">
        <v>10110</v>
      </c>
      <c r="G1018">
        <v>154000</v>
      </c>
      <c r="H1018" s="2" t="s">
        <v>54</v>
      </c>
      <c r="I1018" s="2" t="s">
        <v>53</v>
      </c>
      <c r="J1018" s="2" t="s">
        <v>5305</v>
      </c>
      <c r="K1018" s="2" t="s">
        <v>10111</v>
      </c>
    </row>
    <row r="1019" spans="1:11" x14ac:dyDescent="0.25">
      <c r="A1019" s="2" t="s">
        <v>7810</v>
      </c>
      <c r="B1019" s="1">
        <v>46191</v>
      </c>
      <c r="C1019" s="2" t="s">
        <v>5302</v>
      </c>
      <c r="D1019" s="2" t="s">
        <v>5303</v>
      </c>
      <c r="E1019" s="2" t="s">
        <v>7811</v>
      </c>
      <c r="F1019" s="2" t="s">
        <v>9920</v>
      </c>
      <c r="G1019">
        <v>106900</v>
      </c>
      <c r="H1019" s="2" t="s">
        <v>54</v>
      </c>
      <c r="I1019" s="2" t="s">
        <v>53</v>
      </c>
      <c r="J1019" s="2" t="s">
        <v>5305</v>
      </c>
      <c r="K1019" s="2" t="s">
        <v>10693</v>
      </c>
    </row>
    <row r="1020" spans="1:11" x14ac:dyDescent="0.25">
      <c r="A1020" s="2" t="s">
        <v>7849</v>
      </c>
      <c r="B1020" s="1">
        <v>46191</v>
      </c>
      <c r="C1020" s="2" t="s">
        <v>5302</v>
      </c>
      <c r="D1020" s="2" t="s">
        <v>5303</v>
      </c>
      <c r="E1020" s="2" t="s">
        <v>7850</v>
      </c>
      <c r="F1020" s="2" t="s">
        <v>9970</v>
      </c>
      <c r="G1020">
        <v>130000</v>
      </c>
      <c r="H1020" s="2" t="s">
        <v>54</v>
      </c>
      <c r="I1020" s="2" t="s">
        <v>53</v>
      </c>
      <c r="J1020" s="2" t="s">
        <v>5305</v>
      </c>
      <c r="K1020" s="2" t="s">
        <v>9971</v>
      </c>
    </row>
    <row r="1021" spans="1:11" x14ac:dyDescent="0.25">
      <c r="A1021" s="2" t="s">
        <v>8635</v>
      </c>
      <c r="B1021" s="1">
        <v>46191</v>
      </c>
      <c r="C1021" s="2" t="s">
        <v>5302</v>
      </c>
      <c r="D1021" s="2" t="s">
        <v>5303</v>
      </c>
      <c r="E1021" s="2" t="s">
        <v>8636</v>
      </c>
      <c r="F1021" s="2" t="s">
        <v>5509</v>
      </c>
      <c r="G1021">
        <v>133000</v>
      </c>
      <c r="H1021" s="2" t="s">
        <v>54</v>
      </c>
      <c r="I1021" s="2" t="s">
        <v>53</v>
      </c>
      <c r="J1021" s="2" t="s">
        <v>5305</v>
      </c>
      <c r="K1021" s="2" t="s">
        <v>10692</v>
      </c>
    </row>
    <row r="1022" spans="1:11" x14ac:dyDescent="0.25">
      <c r="A1022" s="2" t="s">
        <v>7714</v>
      </c>
      <c r="B1022" s="1">
        <v>46191</v>
      </c>
      <c r="C1022" s="2" t="s">
        <v>5302</v>
      </c>
      <c r="D1022" s="2" t="s">
        <v>5303</v>
      </c>
      <c r="E1022" s="2" t="s">
        <v>7715</v>
      </c>
      <c r="F1022" s="2" t="s">
        <v>10690</v>
      </c>
      <c r="G1022">
        <v>110000</v>
      </c>
      <c r="H1022" s="2" t="s">
        <v>54</v>
      </c>
      <c r="I1022" s="2" t="s">
        <v>53</v>
      </c>
      <c r="J1022" s="2" t="s">
        <v>5305</v>
      </c>
      <c r="K1022" s="2" t="s">
        <v>10691</v>
      </c>
    </row>
    <row r="1023" spans="1:11" x14ac:dyDescent="0.25">
      <c r="A1023" s="2" t="s">
        <v>8647</v>
      </c>
      <c r="B1023" s="1">
        <v>46191</v>
      </c>
      <c r="C1023" s="2" t="s">
        <v>5302</v>
      </c>
      <c r="D1023" s="2" t="s">
        <v>5303</v>
      </c>
      <c r="E1023" s="2" t="s">
        <v>8648</v>
      </c>
      <c r="F1023" s="2" t="s">
        <v>10688</v>
      </c>
      <c r="G1023">
        <v>127000</v>
      </c>
      <c r="H1023" s="2" t="s">
        <v>54</v>
      </c>
      <c r="I1023" s="2" t="s">
        <v>53</v>
      </c>
      <c r="J1023" s="2" t="s">
        <v>5305</v>
      </c>
      <c r="K1023" s="2" t="s">
        <v>10689</v>
      </c>
    </row>
    <row r="1024" spans="1:11" x14ac:dyDescent="0.25">
      <c r="A1024" s="2" t="s">
        <v>7269</v>
      </c>
      <c r="B1024" s="1">
        <v>46191</v>
      </c>
      <c r="C1024" s="2" t="s">
        <v>5302</v>
      </c>
      <c r="D1024" s="2" t="s">
        <v>5303</v>
      </c>
      <c r="E1024" s="2" t="s">
        <v>4499</v>
      </c>
      <c r="F1024" s="2" t="s">
        <v>10600</v>
      </c>
      <c r="G1024">
        <v>184000</v>
      </c>
      <c r="H1024" s="2" t="s">
        <v>54</v>
      </c>
      <c r="I1024" s="2" t="s">
        <v>53</v>
      </c>
      <c r="J1024" s="2" t="s">
        <v>5305</v>
      </c>
      <c r="K1024" s="2" t="s">
        <v>10696</v>
      </c>
    </row>
    <row r="1025" spans="1:11" x14ac:dyDescent="0.25">
      <c r="A1025" s="2" t="s">
        <v>6755</v>
      </c>
      <c r="B1025" s="1">
        <v>46191</v>
      </c>
      <c r="C1025" s="2" t="s">
        <v>5302</v>
      </c>
      <c r="D1025" s="2" t="s">
        <v>5303</v>
      </c>
      <c r="E1025" s="2" t="s">
        <v>3082</v>
      </c>
      <c r="F1025" s="2" t="s">
        <v>10515</v>
      </c>
      <c r="G1025">
        <v>164000</v>
      </c>
      <c r="H1025" s="2" t="s">
        <v>54</v>
      </c>
      <c r="I1025" s="2" t="s">
        <v>53</v>
      </c>
      <c r="J1025" s="2" t="s">
        <v>5305</v>
      </c>
      <c r="K1025" s="2" t="s">
        <v>10604</v>
      </c>
    </row>
    <row r="1026" spans="1:11" x14ac:dyDescent="0.25">
      <c r="A1026" s="2" t="s">
        <v>6253</v>
      </c>
      <c r="B1026" s="1">
        <v>46191</v>
      </c>
      <c r="C1026" s="2" t="s">
        <v>5302</v>
      </c>
      <c r="D1026" s="2" t="s">
        <v>5303</v>
      </c>
      <c r="E1026" s="2" t="s">
        <v>1560</v>
      </c>
      <c r="F1026" s="2" t="s">
        <v>5316</v>
      </c>
      <c r="G1026">
        <v>158000</v>
      </c>
      <c r="H1026" s="2" t="s">
        <v>54</v>
      </c>
      <c r="I1026" s="2" t="s">
        <v>53</v>
      </c>
      <c r="J1026" s="2" t="s">
        <v>5305</v>
      </c>
      <c r="K1026" s="2" t="s">
        <v>5316</v>
      </c>
    </row>
    <row r="1027" spans="1:11" x14ac:dyDescent="0.25">
      <c r="A1027" s="2" t="s">
        <v>6987</v>
      </c>
      <c r="B1027" s="1">
        <v>46191</v>
      </c>
      <c r="C1027" s="2" t="s">
        <v>5302</v>
      </c>
      <c r="D1027" s="2" t="s">
        <v>5303</v>
      </c>
      <c r="E1027" s="2" t="s">
        <v>3727</v>
      </c>
      <c r="F1027" s="2" t="s">
        <v>10670</v>
      </c>
      <c r="G1027">
        <v>155000</v>
      </c>
      <c r="H1027" s="2" t="s">
        <v>54</v>
      </c>
      <c r="I1027" s="2" t="s">
        <v>53</v>
      </c>
      <c r="J1027" s="2" t="s">
        <v>5305</v>
      </c>
      <c r="K1027" s="2" t="s">
        <v>10671</v>
      </c>
    </row>
    <row r="1028" spans="1:11" x14ac:dyDescent="0.25">
      <c r="A1028" s="2" t="s">
        <v>6399</v>
      </c>
      <c r="B1028" s="1">
        <v>46191</v>
      </c>
      <c r="C1028" s="2" t="s">
        <v>5302</v>
      </c>
      <c r="D1028" s="2" t="s">
        <v>5303</v>
      </c>
      <c r="E1028" s="2" t="s">
        <v>2027</v>
      </c>
      <c r="F1028" s="2" t="s">
        <v>10590</v>
      </c>
      <c r="G1028">
        <v>193000</v>
      </c>
      <c r="H1028" s="2" t="s">
        <v>54</v>
      </c>
      <c r="I1028" s="2" t="s">
        <v>53</v>
      </c>
      <c r="J1028" s="2" t="s">
        <v>5305</v>
      </c>
      <c r="K1028" s="2" t="s">
        <v>10591</v>
      </c>
    </row>
    <row r="1029" spans="1:11" x14ac:dyDescent="0.25">
      <c r="A1029" s="2" t="s">
        <v>7449</v>
      </c>
      <c r="B1029" s="1">
        <v>46191</v>
      </c>
      <c r="C1029" s="2" t="s">
        <v>5302</v>
      </c>
      <c r="D1029" s="2" t="s">
        <v>5303</v>
      </c>
      <c r="E1029" s="2" t="s">
        <v>4971</v>
      </c>
      <c r="F1029" s="2" t="s">
        <v>10674</v>
      </c>
      <c r="G1029">
        <v>137000</v>
      </c>
      <c r="H1029" s="2" t="s">
        <v>54</v>
      </c>
      <c r="I1029" s="2" t="s">
        <v>53</v>
      </c>
      <c r="J1029" s="2" t="s">
        <v>5305</v>
      </c>
      <c r="K1029" s="2" t="s">
        <v>10675</v>
      </c>
    </row>
    <row r="1030" spans="1:11" x14ac:dyDescent="0.25">
      <c r="A1030" s="2" t="s">
        <v>6678</v>
      </c>
      <c r="B1030" s="1">
        <v>46191</v>
      </c>
      <c r="C1030" s="2" t="s">
        <v>5302</v>
      </c>
      <c r="D1030" s="2" t="s">
        <v>5303</v>
      </c>
      <c r="E1030" s="2" t="s">
        <v>2854</v>
      </c>
      <c r="F1030" s="2" t="s">
        <v>10672</v>
      </c>
      <c r="G1030">
        <v>177000</v>
      </c>
      <c r="H1030" s="2" t="s">
        <v>54</v>
      </c>
      <c r="I1030" s="2" t="s">
        <v>53</v>
      </c>
      <c r="J1030" s="2" t="s">
        <v>5305</v>
      </c>
      <c r="K1030" s="2" t="s">
        <v>10673</v>
      </c>
    </row>
    <row r="1031" spans="1:11" x14ac:dyDescent="0.25">
      <c r="A1031" s="2" t="s">
        <v>7439</v>
      </c>
      <c r="B1031" s="1">
        <v>46191</v>
      </c>
      <c r="C1031" s="2" t="s">
        <v>5302</v>
      </c>
      <c r="D1031" s="2" t="s">
        <v>5303</v>
      </c>
      <c r="E1031" s="2" t="s">
        <v>4943</v>
      </c>
      <c r="F1031" s="2" t="s">
        <v>10668</v>
      </c>
      <c r="G1031">
        <v>117900</v>
      </c>
      <c r="H1031" s="2" t="s">
        <v>54</v>
      </c>
      <c r="I1031" s="2" t="s">
        <v>53</v>
      </c>
      <c r="J1031" s="2" t="s">
        <v>5305</v>
      </c>
      <c r="K1031" s="2" t="s">
        <v>10669</v>
      </c>
    </row>
    <row r="1032" spans="1:11" x14ac:dyDescent="0.25">
      <c r="A1032" s="2" t="s">
        <v>6882</v>
      </c>
      <c r="B1032" s="1">
        <v>46191</v>
      </c>
      <c r="C1032" s="2" t="s">
        <v>5302</v>
      </c>
      <c r="D1032" s="2" t="s">
        <v>5303</v>
      </c>
      <c r="E1032" s="2" t="s">
        <v>3443</v>
      </c>
      <c r="F1032" s="2" t="s">
        <v>9945</v>
      </c>
      <c r="G1032">
        <v>178000</v>
      </c>
      <c r="H1032" s="2" t="s">
        <v>54</v>
      </c>
      <c r="I1032" s="2" t="s">
        <v>53</v>
      </c>
      <c r="J1032" s="2" t="s">
        <v>5305</v>
      </c>
      <c r="K1032" s="2" t="s">
        <v>10589</v>
      </c>
    </row>
    <row r="1033" spans="1:11" x14ac:dyDescent="0.25">
      <c r="A1033" s="2" t="s">
        <v>7530</v>
      </c>
      <c r="B1033" s="1">
        <v>46191</v>
      </c>
      <c r="C1033" s="2" t="s">
        <v>5302</v>
      </c>
      <c r="D1033" s="2" t="s">
        <v>5303</v>
      </c>
      <c r="E1033" s="2" t="s">
        <v>5171</v>
      </c>
      <c r="F1033" s="2" t="s">
        <v>5511</v>
      </c>
      <c r="G1033">
        <v>268000</v>
      </c>
      <c r="H1033" s="2" t="s">
        <v>54</v>
      </c>
      <c r="I1033" s="2" t="s">
        <v>53</v>
      </c>
      <c r="J1033" s="2" t="s">
        <v>5305</v>
      </c>
      <c r="K1033" s="2" t="s">
        <v>10699</v>
      </c>
    </row>
    <row r="1034" spans="1:11" x14ac:dyDescent="0.25">
      <c r="A1034" s="2" t="s">
        <v>7364</v>
      </c>
      <c r="B1034" s="1">
        <v>46191</v>
      </c>
      <c r="C1034" s="2" t="s">
        <v>5302</v>
      </c>
      <c r="D1034" s="2" t="s">
        <v>5303</v>
      </c>
      <c r="E1034" s="2" t="s">
        <v>4749</v>
      </c>
      <c r="F1034" s="2" t="s">
        <v>10697</v>
      </c>
      <c r="G1034">
        <v>129000</v>
      </c>
      <c r="H1034" s="2" t="s">
        <v>54</v>
      </c>
      <c r="I1034" s="2" t="s">
        <v>53</v>
      </c>
      <c r="J1034" s="2" t="s">
        <v>5305</v>
      </c>
      <c r="K1034" s="2" t="s">
        <v>10698</v>
      </c>
    </row>
    <row r="1035" spans="1:11" x14ac:dyDescent="0.25">
      <c r="A1035" s="2" t="s">
        <v>6495</v>
      </c>
      <c r="B1035" s="1">
        <v>46191</v>
      </c>
      <c r="C1035" s="2" t="s">
        <v>5302</v>
      </c>
      <c r="D1035" s="2" t="s">
        <v>5303</v>
      </c>
      <c r="E1035" s="2" t="s">
        <v>2329</v>
      </c>
      <c r="F1035" s="2" t="s">
        <v>10600</v>
      </c>
      <c r="G1035">
        <v>186000</v>
      </c>
      <c r="H1035" s="2" t="s">
        <v>54</v>
      </c>
      <c r="I1035" s="2" t="s">
        <v>53</v>
      </c>
      <c r="J1035" s="2" t="s">
        <v>5305</v>
      </c>
      <c r="K1035" s="2" t="s">
        <v>10601</v>
      </c>
    </row>
    <row r="1036" spans="1:11" x14ac:dyDescent="0.25">
      <c r="A1036" s="2" t="s">
        <v>6887</v>
      </c>
      <c r="B1036" s="1">
        <v>46191</v>
      </c>
      <c r="C1036" s="2" t="s">
        <v>5302</v>
      </c>
      <c r="D1036" s="2" t="s">
        <v>5303</v>
      </c>
      <c r="E1036" s="2" t="s">
        <v>256</v>
      </c>
      <c r="F1036" s="2" t="s">
        <v>5737</v>
      </c>
      <c r="G1036">
        <v>192000</v>
      </c>
      <c r="H1036" s="2" t="s">
        <v>54</v>
      </c>
      <c r="I1036" s="2" t="s">
        <v>53</v>
      </c>
      <c r="J1036" s="2" t="s">
        <v>5305</v>
      </c>
      <c r="K1036" s="2" t="s">
        <v>10615</v>
      </c>
    </row>
    <row r="1037" spans="1:11" x14ac:dyDescent="0.25">
      <c r="A1037" s="2" t="s">
        <v>7096</v>
      </c>
      <c r="B1037" s="1">
        <v>46191</v>
      </c>
      <c r="C1037" s="2" t="s">
        <v>5302</v>
      </c>
      <c r="D1037" s="2" t="s">
        <v>5303</v>
      </c>
      <c r="E1037" s="2" t="s">
        <v>4029</v>
      </c>
      <c r="F1037" s="2" t="s">
        <v>10616</v>
      </c>
      <c r="G1037">
        <v>182000</v>
      </c>
      <c r="H1037" s="2" t="s">
        <v>54</v>
      </c>
      <c r="I1037" s="2" t="s">
        <v>53</v>
      </c>
      <c r="J1037" s="2" t="s">
        <v>5305</v>
      </c>
      <c r="K1037" s="2" t="s">
        <v>10616</v>
      </c>
    </row>
    <row r="1038" spans="1:11" x14ac:dyDescent="0.25">
      <c r="A1038" s="2" t="s">
        <v>5930</v>
      </c>
      <c r="B1038" s="1">
        <v>46191</v>
      </c>
      <c r="C1038" s="2" t="s">
        <v>5302</v>
      </c>
      <c r="D1038" s="2" t="s">
        <v>5303</v>
      </c>
      <c r="E1038" s="2" t="s">
        <v>368</v>
      </c>
      <c r="F1038" s="2" t="s">
        <v>10142</v>
      </c>
      <c r="G1038">
        <v>160000</v>
      </c>
      <c r="H1038" s="2" t="s">
        <v>54</v>
      </c>
      <c r="I1038" s="2" t="s">
        <v>53</v>
      </c>
      <c r="J1038" s="2" t="s">
        <v>5305</v>
      </c>
      <c r="K1038" s="2" t="s">
        <v>10587</v>
      </c>
    </row>
    <row r="1039" spans="1:11" x14ac:dyDescent="0.25">
      <c r="A1039" s="2" t="s">
        <v>7538</v>
      </c>
      <c r="B1039" s="1">
        <v>46191</v>
      </c>
      <c r="C1039" s="2" t="s">
        <v>5302</v>
      </c>
      <c r="D1039" s="2" t="s">
        <v>5303</v>
      </c>
      <c r="E1039" s="2" t="s">
        <v>5192</v>
      </c>
      <c r="F1039" s="2" t="s">
        <v>5786</v>
      </c>
      <c r="G1039">
        <v>168000</v>
      </c>
      <c r="H1039" s="2" t="s">
        <v>54</v>
      </c>
      <c r="I1039" s="2" t="s">
        <v>53</v>
      </c>
      <c r="J1039" s="2" t="s">
        <v>5305</v>
      </c>
      <c r="K1039" s="2" t="s">
        <v>5827</v>
      </c>
    </row>
    <row r="1040" spans="1:11" x14ac:dyDescent="0.25">
      <c r="A1040" s="2" t="s">
        <v>7134</v>
      </c>
      <c r="B1040" s="1">
        <v>46191</v>
      </c>
      <c r="C1040" s="2" t="s">
        <v>5302</v>
      </c>
      <c r="D1040" s="2" t="s">
        <v>5303</v>
      </c>
      <c r="E1040" s="2" t="s">
        <v>4126</v>
      </c>
      <c r="F1040" s="2" t="s">
        <v>10415</v>
      </c>
      <c r="G1040">
        <v>139000</v>
      </c>
      <c r="H1040" s="2" t="s">
        <v>54</v>
      </c>
      <c r="I1040" s="2" t="s">
        <v>53</v>
      </c>
      <c r="J1040" s="2" t="s">
        <v>5305</v>
      </c>
      <c r="K1040" s="2" t="s">
        <v>10619</v>
      </c>
    </row>
    <row r="1041" spans="1:11" x14ac:dyDescent="0.25">
      <c r="A1041" s="2" t="s">
        <v>8248</v>
      </c>
      <c r="B1041" s="1">
        <v>46192</v>
      </c>
      <c r="C1041" s="2" t="s">
        <v>5302</v>
      </c>
      <c r="D1041" s="2" t="s">
        <v>5303</v>
      </c>
      <c r="E1041" s="2" t="s">
        <v>8249</v>
      </c>
      <c r="F1041" s="2" t="s">
        <v>10191</v>
      </c>
      <c r="G1041">
        <v>105000</v>
      </c>
      <c r="H1041" s="2" t="s">
        <v>54</v>
      </c>
      <c r="I1041" s="2" t="s">
        <v>53</v>
      </c>
      <c r="J1041" s="2" t="s">
        <v>5305</v>
      </c>
      <c r="K1041" s="2" t="s">
        <v>11628</v>
      </c>
    </row>
    <row r="1042" spans="1:11" x14ac:dyDescent="0.25">
      <c r="A1042" s="2" t="s">
        <v>8344</v>
      </c>
      <c r="B1042" s="1">
        <v>46192</v>
      </c>
      <c r="C1042" s="2" t="s">
        <v>5302</v>
      </c>
      <c r="D1042" s="2" t="s">
        <v>5303</v>
      </c>
      <c r="E1042" s="2" t="s">
        <v>8345</v>
      </c>
      <c r="F1042" s="2" t="s">
        <v>5702</v>
      </c>
      <c r="G1042">
        <v>142000</v>
      </c>
      <c r="H1042" s="2" t="s">
        <v>54</v>
      </c>
      <c r="I1042" s="2" t="s">
        <v>53</v>
      </c>
      <c r="J1042" s="2" t="s">
        <v>5305</v>
      </c>
      <c r="K1042" s="2" t="s">
        <v>5703</v>
      </c>
    </row>
    <row r="1043" spans="1:11" x14ac:dyDescent="0.25">
      <c r="A1043" s="2" t="s">
        <v>8085</v>
      </c>
      <c r="B1043" s="1">
        <v>46192</v>
      </c>
      <c r="C1043" s="2" t="s">
        <v>5302</v>
      </c>
      <c r="D1043" s="2" t="s">
        <v>5303</v>
      </c>
      <c r="E1043" s="2" t="s">
        <v>10712</v>
      </c>
      <c r="F1043" s="2" t="s">
        <v>9943</v>
      </c>
      <c r="G1043">
        <v>133120</v>
      </c>
      <c r="H1043" s="2" t="s">
        <v>54</v>
      </c>
      <c r="I1043" s="2" t="s">
        <v>53</v>
      </c>
      <c r="J1043" s="2" t="s">
        <v>5305</v>
      </c>
      <c r="K1043" s="2" t="s">
        <v>10637</v>
      </c>
    </row>
    <row r="1044" spans="1:11" x14ac:dyDescent="0.25">
      <c r="A1044" s="2" t="s">
        <v>7859</v>
      </c>
      <c r="B1044" s="1">
        <v>46192</v>
      </c>
      <c r="C1044" s="2" t="s">
        <v>5302</v>
      </c>
      <c r="D1044" s="2" t="s">
        <v>5303</v>
      </c>
      <c r="E1044" s="2" t="s">
        <v>7860</v>
      </c>
      <c r="F1044" s="2" t="s">
        <v>11623</v>
      </c>
      <c r="G1044">
        <v>197000</v>
      </c>
      <c r="H1044" s="2" t="s">
        <v>54</v>
      </c>
      <c r="I1044" s="2" t="s">
        <v>53</v>
      </c>
      <c r="J1044" s="2" t="s">
        <v>5305</v>
      </c>
      <c r="K1044" s="2" t="s">
        <v>11624</v>
      </c>
    </row>
    <row r="1045" spans="1:11" x14ac:dyDescent="0.25">
      <c r="A1045" s="2" t="s">
        <v>8206</v>
      </c>
      <c r="B1045" s="1">
        <v>46192</v>
      </c>
      <c r="C1045" s="2" t="s">
        <v>5302</v>
      </c>
      <c r="D1045" s="2" t="s">
        <v>5303</v>
      </c>
      <c r="E1045" s="2" t="s">
        <v>8207</v>
      </c>
      <c r="F1045" s="2" t="s">
        <v>11626</v>
      </c>
      <c r="G1045">
        <v>189000</v>
      </c>
      <c r="H1045" s="2" t="s">
        <v>54</v>
      </c>
      <c r="I1045" s="2" t="s">
        <v>53</v>
      </c>
      <c r="J1045" s="2" t="s">
        <v>5305</v>
      </c>
      <c r="K1045" s="2" t="s">
        <v>11627</v>
      </c>
    </row>
    <row r="1046" spans="1:11" x14ac:dyDescent="0.25">
      <c r="A1046" s="2" t="s">
        <v>7877</v>
      </c>
      <c r="B1046" s="1">
        <v>46192</v>
      </c>
      <c r="C1046" s="2" t="s">
        <v>5302</v>
      </c>
      <c r="D1046" s="2" t="s">
        <v>5303</v>
      </c>
      <c r="E1046" s="2" t="s">
        <v>7878</v>
      </c>
      <c r="F1046" s="2" t="s">
        <v>11619</v>
      </c>
      <c r="G1046">
        <v>164000</v>
      </c>
      <c r="H1046" s="2" t="s">
        <v>54</v>
      </c>
      <c r="I1046" s="2" t="s">
        <v>53</v>
      </c>
      <c r="J1046" s="2" t="s">
        <v>5305</v>
      </c>
      <c r="K1046" s="2" t="s">
        <v>11620</v>
      </c>
    </row>
    <row r="1047" spans="1:11" x14ac:dyDescent="0.25">
      <c r="A1047" s="2" t="s">
        <v>8252</v>
      </c>
      <c r="B1047" s="1">
        <v>46192</v>
      </c>
      <c r="C1047" s="2" t="s">
        <v>5302</v>
      </c>
      <c r="D1047" s="2" t="s">
        <v>5303</v>
      </c>
      <c r="E1047" s="2" t="s">
        <v>8253</v>
      </c>
      <c r="F1047" s="2" t="s">
        <v>10405</v>
      </c>
      <c r="G1047">
        <v>199000</v>
      </c>
      <c r="H1047" s="2" t="s">
        <v>54</v>
      </c>
      <c r="I1047" s="2" t="s">
        <v>53</v>
      </c>
      <c r="J1047" s="2" t="s">
        <v>5305</v>
      </c>
      <c r="K1047" s="2" t="s">
        <v>10406</v>
      </c>
    </row>
    <row r="1048" spans="1:11" x14ac:dyDescent="0.25">
      <c r="A1048" s="2" t="s">
        <v>8380</v>
      </c>
      <c r="B1048" s="1">
        <v>46192</v>
      </c>
      <c r="C1048" s="2" t="s">
        <v>5302</v>
      </c>
      <c r="D1048" s="2" t="s">
        <v>5303</v>
      </c>
      <c r="E1048" s="2" t="s">
        <v>8381</v>
      </c>
      <c r="F1048" s="2" t="s">
        <v>11579</v>
      </c>
      <c r="G1048">
        <v>142000</v>
      </c>
      <c r="H1048" s="2" t="s">
        <v>54</v>
      </c>
      <c r="I1048" s="2" t="s">
        <v>53</v>
      </c>
      <c r="J1048" s="2" t="s">
        <v>5305</v>
      </c>
      <c r="K1048" s="2" t="s">
        <v>10603</v>
      </c>
    </row>
    <row r="1049" spans="1:11" x14ac:dyDescent="0.25">
      <c r="A1049" s="2" t="s">
        <v>7596</v>
      </c>
      <c r="B1049" s="1">
        <v>46192</v>
      </c>
      <c r="C1049" s="2" t="s">
        <v>5302</v>
      </c>
      <c r="D1049" s="2" t="s">
        <v>5303</v>
      </c>
      <c r="E1049" s="2" t="s">
        <v>10711</v>
      </c>
      <c r="F1049" s="2" t="s">
        <v>10302</v>
      </c>
      <c r="G1049">
        <v>132000</v>
      </c>
      <c r="H1049" s="2" t="s">
        <v>54</v>
      </c>
      <c r="I1049" s="2" t="s">
        <v>53</v>
      </c>
      <c r="J1049" s="2" t="s">
        <v>5305</v>
      </c>
      <c r="K1049" s="2" t="s">
        <v>11622</v>
      </c>
    </row>
    <row r="1050" spans="1:11" x14ac:dyDescent="0.25">
      <c r="A1050" s="2" t="s">
        <v>8131</v>
      </c>
      <c r="B1050" s="1">
        <v>46192</v>
      </c>
      <c r="C1050" s="2" t="s">
        <v>5302</v>
      </c>
      <c r="D1050" s="2" t="s">
        <v>5303</v>
      </c>
      <c r="E1050" s="2" t="s">
        <v>8132</v>
      </c>
      <c r="F1050" s="2" t="s">
        <v>11617</v>
      </c>
      <c r="G1050">
        <v>169000</v>
      </c>
      <c r="H1050" s="2" t="s">
        <v>54</v>
      </c>
      <c r="I1050" s="2" t="s">
        <v>53</v>
      </c>
      <c r="J1050" s="2" t="s">
        <v>5305</v>
      </c>
      <c r="K1050" s="2" t="s">
        <v>11618</v>
      </c>
    </row>
    <row r="1051" spans="1:11" x14ac:dyDescent="0.25">
      <c r="A1051" s="2" t="s">
        <v>8390</v>
      </c>
      <c r="B1051" s="1">
        <v>46192</v>
      </c>
      <c r="C1051" s="2" t="s">
        <v>5302</v>
      </c>
      <c r="D1051" s="2" t="s">
        <v>5303</v>
      </c>
      <c r="E1051" s="2" t="s">
        <v>8391</v>
      </c>
      <c r="F1051" s="2" t="s">
        <v>11621</v>
      </c>
      <c r="G1051">
        <v>200000</v>
      </c>
      <c r="H1051" s="2" t="s">
        <v>54</v>
      </c>
      <c r="I1051" s="2" t="s">
        <v>53</v>
      </c>
      <c r="J1051" s="2" t="s">
        <v>5305</v>
      </c>
      <c r="K1051" s="2" t="s">
        <v>11621</v>
      </c>
    </row>
    <row r="1052" spans="1:11" x14ac:dyDescent="0.25">
      <c r="A1052" s="2" t="s">
        <v>8210</v>
      </c>
      <c r="B1052" s="1">
        <v>46192</v>
      </c>
      <c r="C1052" s="2" t="s">
        <v>5302</v>
      </c>
      <c r="D1052" s="2" t="s">
        <v>5303</v>
      </c>
      <c r="E1052" s="2" t="s">
        <v>8211</v>
      </c>
      <c r="F1052" s="2" t="s">
        <v>10398</v>
      </c>
      <c r="G1052">
        <v>167456</v>
      </c>
      <c r="H1052" s="2" t="s">
        <v>54</v>
      </c>
      <c r="I1052" s="2" t="s">
        <v>53</v>
      </c>
      <c r="J1052" s="2" t="s">
        <v>5305</v>
      </c>
      <c r="K1052" s="2" t="s">
        <v>11625</v>
      </c>
    </row>
    <row r="1053" spans="1:11" x14ac:dyDescent="0.25">
      <c r="A1053" s="2" t="s">
        <v>7814</v>
      </c>
      <c r="B1053" s="1">
        <v>46192</v>
      </c>
      <c r="C1053" s="2" t="s">
        <v>5302</v>
      </c>
      <c r="D1053" s="2" t="s">
        <v>5303</v>
      </c>
      <c r="E1053" s="2" t="s">
        <v>7815</v>
      </c>
      <c r="F1053" s="2" t="s">
        <v>11643</v>
      </c>
      <c r="G1053">
        <v>52000</v>
      </c>
      <c r="H1053" s="2" t="s">
        <v>54</v>
      </c>
      <c r="I1053" s="2" t="s">
        <v>53</v>
      </c>
      <c r="J1053" s="2" t="s">
        <v>5305</v>
      </c>
      <c r="K1053" s="2" t="s">
        <v>11644</v>
      </c>
    </row>
    <row r="1054" spans="1:11" x14ac:dyDescent="0.25">
      <c r="A1054" s="2" t="s">
        <v>7774</v>
      </c>
      <c r="B1054" s="1">
        <v>46192</v>
      </c>
      <c r="C1054" s="2" t="s">
        <v>5302</v>
      </c>
      <c r="D1054" s="2" t="s">
        <v>5303</v>
      </c>
      <c r="E1054" s="2" t="s">
        <v>7775</v>
      </c>
      <c r="F1054" s="2" t="s">
        <v>5780</v>
      </c>
      <c r="G1054">
        <v>181000</v>
      </c>
      <c r="H1054" s="2" t="s">
        <v>54</v>
      </c>
      <c r="I1054" s="2" t="s">
        <v>53</v>
      </c>
      <c r="J1054" s="2" t="s">
        <v>5305</v>
      </c>
      <c r="K1054" s="2" t="s">
        <v>5834</v>
      </c>
    </row>
    <row r="1055" spans="1:11" x14ac:dyDescent="0.25">
      <c r="A1055" s="2" t="s">
        <v>8193</v>
      </c>
      <c r="B1055" s="1">
        <v>46192</v>
      </c>
      <c r="C1055" s="2" t="s">
        <v>5302</v>
      </c>
      <c r="D1055" s="2" t="s">
        <v>5303</v>
      </c>
      <c r="E1055" s="2" t="s">
        <v>8194</v>
      </c>
      <c r="F1055" s="2" t="s">
        <v>10405</v>
      </c>
      <c r="G1055">
        <v>154000</v>
      </c>
      <c r="H1055" s="2" t="s">
        <v>54</v>
      </c>
      <c r="I1055" s="2" t="s">
        <v>53</v>
      </c>
      <c r="J1055" s="2" t="s">
        <v>5305</v>
      </c>
      <c r="K1055" s="2" t="s">
        <v>10406</v>
      </c>
    </row>
    <row r="1056" spans="1:11" x14ac:dyDescent="0.25">
      <c r="A1056" s="2" t="s">
        <v>7459</v>
      </c>
      <c r="B1056" s="1">
        <v>46192</v>
      </c>
      <c r="C1056" s="2" t="s">
        <v>5302</v>
      </c>
      <c r="D1056" s="2" t="s">
        <v>5303</v>
      </c>
      <c r="E1056" s="2" t="s">
        <v>4995</v>
      </c>
      <c r="F1056" s="2" t="s">
        <v>5741</v>
      </c>
      <c r="G1056">
        <v>104000</v>
      </c>
      <c r="H1056" s="2" t="s">
        <v>54</v>
      </c>
      <c r="I1056" s="2" t="s">
        <v>53</v>
      </c>
      <c r="J1056" s="2" t="s">
        <v>5305</v>
      </c>
      <c r="K1056" s="2" t="s">
        <v>5742</v>
      </c>
    </row>
    <row r="1057" spans="1:11" x14ac:dyDescent="0.25">
      <c r="A1057" s="2" t="s">
        <v>6007</v>
      </c>
      <c r="B1057" s="1">
        <v>46192</v>
      </c>
      <c r="C1057" s="2" t="s">
        <v>5302</v>
      </c>
      <c r="D1057" s="2" t="s">
        <v>5303</v>
      </c>
      <c r="E1057" s="2" t="s">
        <v>692</v>
      </c>
      <c r="F1057" s="2" t="s">
        <v>9940</v>
      </c>
      <c r="G1057">
        <v>176000</v>
      </c>
      <c r="H1057" s="2" t="s">
        <v>54</v>
      </c>
      <c r="I1057" s="2" t="s">
        <v>53</v>
      </c>
      <c r="J1057" s="2" t="s">
        <v>5305</v>
      </c>
      <c r="K1057" s="2" t="s">
        <v>11639</v>
      </c>
    </row>
    <row r="1058" spans="1:11" x14ac:dyDescent="0.25">
      <c r="A1058" s="2" t="s">
        <v>8511</v>
      </c>
      <c r="B1058" s="1">
        <v>46192</v>
      </c>
      <c r="C1058" s="2" t="s">
        <v>5302</v>
      </c>
      <c r="D1058" s="2" t="s">
        <v>5303</v>
      </c>
      <c r="E1058" s="2" t="s">
        <v>8512</v>
      </c>
      <c r="F1058" s="2" t="s">
        <v>10334</v>
      </c>
      <c r="G1058">
        <v>141000</v>
      </c>
      <c r="H1058" s="2" t="s">
        <v>54</v>
      </c>
      <c r="I1058" s="2" t="s">
        <v>53</v>
      </c>
      <c r="J1058" s="2" t="s">
        <v>5305</v>
      </c>
      <c r="K1058" s="2" t="s">
        <v>10335</v>
      </c>
    </row>
    <row r="1059" spans="1:11" x14ac:dyDescent="0.25">
      <c r="A1059" s="2" t="s">
        <v>8600</v>
      </c>
      <c r="B1059" s="1">
        <v>46192</v>
      </c>
      <c r="C1059" s="2" t="s">
        <v>5302</v>
      </c>
      <c r="D1059" s="2" t="s">
        <v>5303</v>
      </c>
      <c r="E1059" s="2" t="s">
        <v>8601</v>
      </c>
      <c r="F1059" s="2" t="s">
        <v>9881</v>
      </c>
      <c r="G1059">
        <v>184000</v>
      </c>
      <c r="H1059" s="2" t="s">
        <v>54</v>
      </c>
      <c r="I1059" s="2" t="s">
        <v>53</v>
      </c>
      <c r="J1059" s="2" t="s">
        <v>5305</v>
      </c>
      <c r="K1059" s="2" t="s">
        <v>11640</v>
      </c>
    </row>
    <row r="1060" spans="1:11" x14ac:dyDescent="0.25">
      <c r="A1060" s="2" t="s">
        <v>8123</v>
      </c>
      <c r="B1060" s="1">
        <v>46192</v>
      </c>
      <c r="C1060" s="2" t="s">
        <v>5302</v>
      </c>
      <c r="D1060" s="2" t="s">
        <v>5303</v>
      </c>
      <c r="E1060" s="2" t="s">
        <v>8124</v>
      </c>
      <c r="F1060" s="2" t="s">
        <v>11641</v>
      </c>
      <c r="G1060">
        <v>119000</v>
      </c>
      <c r="H1060" s="2" t="s">
        <v>54</v>
      </c>
      <c r="I1060" s="2" t="s">
        <v>53</v>
      </c>
      <c r="J1060" s="2" t="s">
        <v>5305</v>
      </c>
      <c r="K1060" s="2" t="s">
        <v>11642</v>
      </c>
    </row>
    <row r="1061" spans="1:11" x14ac:dyDescent="0.25">
      <c r="A1061" s="2" t="s">
        <v>8167</v>
      </c>
      <c r="B1061" s="1">
        <v>46192</v>
      </c>
      <c r="C1061" s="2" t="s">
        <v>5302</v>
      </c>
      <c r="D1061" s="2" t="s">
        <v>5303</v>
      </c>
      <c r="E1061" s="2" t="s">
        <v>8168</v>
      </c>
      <c r="F1061" s="2" t="s">
        <v>5550</v>
      </c>
      <c r="G1061">
        <v>296000</v>
      </c>
      <c r="H1061" s="2" t="s">
        <v>54</v>
      </c>
      <c r="I1061" s="2" t="s">
        <v>53</v>
      </c>
      <c r="J1061" s="2" t="s">
        <v>5305</v>
      </c>
      <c r="K1061" s="2" t="s">
        <v>10125</v>
      </c>
    </row>
    <row r="1062" spans="1:11" x14ac:dyDescent="0.25">
      <c r="A1062" s="2" t="s">
        <v>8456</v>
      </c>
      <c r="B1062" s="1">
        <v>46192</v>
      </c>
      <c r="C1062" s="2" t="s">
        <v>5302</v>
      </c>
      <c r="D1062" s="2" t="s">
        <v>5303</v>
      </c>
      <c r="E1062" s="2" t="s">
        <v>8457</v>
      </c>
      <c r="F1062" s="2" t="s">
        <v>9792</v>
      </c>
      <c r="G1062">
        <v>182000</v>
      </c>
      <c r="H1062" s="2" t="s">
        <v>54</v>
      </c>
      <c r="I1062" s="2" t="s">
        <v>53</v>
      </c>
      <c r="J1062" s="2" t="s">
        <v>5305</v>
      </c>
      <c r="K1062" s="2" t="s">
        <v>9792</v>
      </c>
    </row>
    <row r="1063" spans="1:11" x14ac:dyDescent="0.25">
      <c r="A1063" s="2" t="s">
        <v>8103</v>
      </c>
      <c r="B1063" s="1">
        <v>46192</v>
      </c>
      <c r="C1063" s="2" t="s">
        <v>5302</v>
      </c>
      <c r="D1063" s="2" t="s">
        <v>5303</v>
      </c>
      <c r="E1063" s="2" t="s">
        <v>8104</v>
      </c>
      <c r="F1063" s="2" t="s">
        <v>5722</v>
      </c>
      <c r="G1063">
        <v>147000</v>
      </c>
      <c r="H1063" s="2" t="s">
        <v>54</v>
      </c>
      <c r="I1063" s="2" t="s">
        <v>53</v>
      </c>
      <c r="J1063" s="2" t="s">
        <v>5305</v>
      </c>
      <c r="K1063" s="2" t="s">
        <v>5723</v>
      </c>
    </row>
    <row r="1064" spans="1:11" x14ac:dyDescent="0.25">
      <c r="A1064" s="2" t="s">
        <v>9306</v>
      </c>
      <c r="B1064" s="1">
        <v>46192</v>
      </c>
      <c r="C1064" s="2" t="s">
        <v>5302</v>
      </c>
      <c r="D1064" s="2" t="s">
        <v>5303</v>
      </c>
      <c r="E1064" s="2" t="s">
        <v>9307</v>
      </c>
      <c r="F1064" s="2" t="s">
        <v>11581</v>
      </c>
      <c r="G1064">
        <v>122000</v>
      </c>
      <c r="H1064" s="2" t="s">
        <v>54</v>
      </c>
      <c r="I1064" s="2" t="s">
        <v>53</v>
      </c>
      <c r="J1064" s="2" t="s">
        <v>5305</v>
      </c>
      <c r="K1064" s="2" t="s">
        <v>11582</v>
      </c>
    </row>
    <row r="1065" spans="1:11" x14ac:dyDescent="0.25">
      <c r="A1065" s="2" t="s">
        <v>10756</v>
      </c>
      <c r="B1065" s="1">
        <v>46192</v>
      </c>
      <c r="C1065" s="2" t="s">
        <v>5302</v>
      </c>
      <c r="D1065" s="2" t="s">
        <v>5303</v>
      </c>
      <c r="E1065" s="2" t="s">
        <v>10757</v>
      </c>
      <c r="F1065" s="2" t="s">
        <v>11583</v>
      </c>
      <c r="G1065">
        <v>118000</v>
      </c>
      <c r="H1065" s="2" t="s">
        <v>54</v>
      </c>
      <c r="I1065" s="2" t="s">
        <v>53</v>
      </c>
      <c r="J1065" s="2" t="s">
        <v>5305</v>
      </c>
      <c r="K1065" s="2" t="s">
        <v>10251</v>
      </c>
    </row>
    <row r="1066" spans="1:11" x14ac:dyDescent="0.25">
      <c r="A1066" s="2" t="s">
        <v>8686</v>
      </c>
      <c r="B1066" s="1">
        <v>46192</v>
      </c>
      <c r="C1066" s="2" t="s">
        <v>5302</v>
      </c>
      <c r="D1066" s="2" t="s">
        <v>5303</v>
      </c>
      <c r="E1066" s="2" t="s">
        <v>8687</v>
      </c>
      <c r="F1066" s="2" t="s">
        <v>11584</v>
      </c>
      <c r="G1066">
        <v>175000</v>
      </c>
      <c r="H1066" s="2" t="s">
        <v>54</v>
      </c>
      <c r="I1066" s="2" t="s">
        <v>53</v>
      </c>
      <c r="J1066" s="2" t="s">
        <v>5305</v>
      </c>
      <c r="K1066" s="2" t="s">
        <v>11585</v>
      </c>
    </row>
    <row r="1067" spans="1:11" x14ac:dyDescent="0.25">
      <c r="A1067" s="2" t="s">
        <v>9049</v>
      </c>
      <c r="B1067" s="1">
        <v>46192</v>
      </c>
      <c r="C1067" s="2" t="s">
        <v>5302</v>
      </c>
      <c r="D1067" s="2" t="s">
        <v>5303</v>
      </c>
      <c r="E1067" s="2" t="s">
        <v>9050</v>
      </c>
      <c r="F1067" s="2" t="s">
        <v>11586</v>
      </c>
      <c r="G1067">
        <v>123000</v>
      </c>
      <c r="H1067" s="2" t="s">
        <v>54</v>
      </c>
      <c r="I1067" s="2" t="s">
        <v>53</v>
      </c>
      <c r="J1067" s="2" t="s">
        <v>5305</v>
      </c>
      <c r="K1067" s="2" t="s">
        <v>11587</v>
      </c>
    </row>
    <row r="1068" spans="1:11" x14ac:dyDescent="0.25">
      <c r="A1068" s="2" t="s">
        <v>9131</v>
      </c>
      <c r="B1068" s="1">
        <v>46192</v>
      </c>
      <c r="C1068" s="2" t="s">
        <v>5302</v>
      </c>
      <c r="D1068" s="2" t="s">
        <v>5303</v>
      </c>
      <c r="E1068" s="2" t="s">
        <v>9132</v>
      </c>
      <c r="F1068" s="2" t="s">
        <v>10392</v>
      </c>
      <c r="G1068">
        <v>186000</v>
      </c>
      <c r="H1068" s="2" t="s">
        <v>54</v>
      </c>
      <c r="I1068" s="2" t="s">
        <v>53</v>
      </c>
      <c r="J1068" s="2" t="s">
        <v>5305</v>
      </c>
      <c r="K1068" s="2" t="s">
        <v>10393</v>
      </c>
    </row>
    <row r="1069" spans="1:11" x14ac:dyDescent="0.25">
      <c r="A1069" s="2" t="s">
        <v>10800</v>
      </c>
      <c r="B1069" s="1">
        <v>46192</v>
      </c>
      <c r="C1069" s="2" t="s">
        <v>5302</v>
      </c>
      <c r="D1069" s="2" t="s">
        <v>5303</v>
      </c>
      <c r="E1069" s="2" t="s">
        <v>10801</v>
      </c>
      <c r="F1069" s="2" t="s">
        <v>11591</v>
      </c>
      <c r="G1069">
        <v>84000</v>
      </c>
      <c r="H1069" s="2" t="s">
        <v>54</v>
      </c>
      <c r="I1069" s="2" t="s">
        <v>53</v>
      </c>
      <c r="J1069" s="2" t="s">
        <v>5305</v>
      </c>
      <c r="K1069" s="2" t="s">
        <v>11592</v>
      </c>
    </row>
    <row r="1070" spans="1:11" x14ac:dyDescent="0.25">
      <c r="A1070" s="2" t="s">
        <v>11051</v>
      </c>
      <c r="B1070" s="1">
        <v>46192</v>
      </c>
      <c r="C1070" s="2" t="s">
        <v>5302</v>
      </c>
      <c r="D1070" s="2" t="s">
        <v>5303</v>
      </c>
      <c r="E1070" s="2" t="s">
        <v>11052</v>
      </c>
      <c r="F1070" s="2" t="s">
        <v>5483</v>
      </c>
      <c r="G1070">
        <v>48000</v>
      </c>
      <c r="H1070" s="2" t="s">
        <v>54</v>
      </c>
      <c r="I1070" s="2" t="s">
        <v>53</v>
      </c>
      <c r="J1070" s="2" t="s">
        <v>5305</v>
      </c>
      <c r="K1070" s="2" t="s">
        <v>5484</v>
      </c>
    </row>
    <row r="1071" spans="1:11" x14ac:dyDescent="0.25">
      <c r="A1071" s="2" t="s">
        <v>6168</v>
      </c>
      <c r="B1071" s="1">
        <v>46192</v>
      </c>
      <c r="C1071" s="2" t="s">
        <v>5302</v>
      </c>
      <c r="D1071" s="2" t="s">
        <v>5303</v>
      </c>
      <c r="E1071" s="2" t="s">
        <v>1260</v>
      </c>
      <c r="F1071" s="2" t="s">
        <v>11603</v>
      </c>
      <c r="G1071">
        <v>95000</v>
      </c>
      <c r="H1071" s="2" t="s">
        <v>54</v>
      </c>
      <c r="I1071" s="2" t="s">
        <v>53</v>
      </c>
      <c r="J1071" s="2" t="s">
        <v>5305</v>
      </c>
      <c r="K1071" s="2" t="s">
        <v>11604</v>
      </c>
    </row>
    <row r="1072" spans="1:11" x14ac:dyDescent="0.25">
      <c r="A1072" s="2" t="s">
        <v>10900</v>
      </c>
      <c r="B1072" s="1">
        <v>46192</v>
      </c>
      <c r="C1072" s="2" t="s">
        <v>5302</v>
      </c>
      <c r="D1072" s="2" t="s">
        <v>5303</v>
      </c>
      <c r="E1072" s="2" t="s">
        <v>10901</v>
      </c>
      <c r="F1072" s="2" t="s">
        <v>11588</v>
      </c>
      <c r="G1072">
        <v>98000</v>
      </c>
      <c r="H1072" s="2" t="s">
        <v>54</v>
      </c>
      <c r="I1072" s="2" t="s">
        <v>53</v>
      </c>
      <c r="J1072" s="2" t="s">
        <v>5305</v>
      </c>
      <c r="K1072" s="2" t="s">
        <v>11588</v>
      </c>
    </row>
    <row r="1073" spans="1:11" x14ac:dyDescent="0.25">
      <c r="A1073" s="2" t="s">
        <v>11023</v>
      </c>
      <c r="B1073" s="1">
        <v>46192</v>
      </c>
      <c r="C1073" s="2" t="s">
        <v>5302</v>
      </c>
      <c r="D1073" s="2" t="s">
        <v>5303</v>
      </c>
      <c r="E1073" s="2" t="s">
        <v>11024</v>
      </c>
      <c r="F1073" s="2" t="s">
        <v>11593</v>
      </c>
      <c r="G1073">
        <v>138000</v>
      </c>
      <c r="H1073" s="2" t="s">
        <v>54</v>
      </c>
      <c r="I1073" s="2" t="s">
        <v>53</v>
      </c>
      <c r="J1073" s="2" t="s">
        <v>5305</v>
      </c>
      <c r="K1073" s="2" t="s">
        <v>11594</v>
      </c>
    </row>
    <row r="1074" spans="1:11" x14ac:dyDescent="0.25">
      <c r="A1074" s="2" t="s">
        <v>11130</v>
      </c>
      <c r="B1074" s="1">
        <v>46192</v>
      </c>
      <c r="C1074" s="2" t="s">
        <v>5302</v>
      </c>
      <c r="D1074" s="2" t="s">
        <v>5303</v>
      </c>
      <c r="E1074" s="2" t="s">
        <v>11131</v>
      </c>
      <c r="F1074" s="2" t="s">
        <v>5653</v>
      </c>
      <c r="G1074">
        <v>97500</v>
      </c>
      <c r="H1074" s="2" t="s">
        <v>54</v>
      </c>
      <c r="I1074" s="2" t="s">
        <v>53</v>
      </c>
      <c r="J1074" s="2" t="s">
        <v>5305</v>
      </c>
      <c r="K1074" s="2" t="s">
        <v>5654</v>
      </c>
    </row>
    <row r="1075" spans="1:11" x14ac:dyDescent="0.25">
      <c r="A1075" s="2" t="s">
        <v>8705</v>
      </c>
      <c r="B1075" s="1">
        <v>46192</v>
      </c>
      <c r="C1075" s="2" t="s">
        <v>5302</v>
      </c>
      <c r="D1075" s="2" t="s">
        <v>5303</v>
      </c>
      <c r="E1075" s="2" t="s">
        <v>8706</v>
      </c>
      <c r="F1075" s="2" t="s">
        <v>5323</v>
      </c>
      <c r="G1075">
        <v>114000</v>
      </c>
      <c r="H1075" s="2" t="s">
        <v>54</v>
      </c>
      <c r="I1075" s="2" t="s">
        <v>53</v>
      </c>
      <c r="J1075" s="2" t="s">
        <v>5305</v>
      </c>
      <c r="K1075" s="2" t="s">
        <v>5324</v>
      </c>
    </row>
    <row r="1076" spans="1:11" x14ac:dyDescent="0.25">
      <c r="A1076" s="2" t="s">
        <v>9553</v>
      </c>
      <c r="B1076" s="1">
        <v>46192</v>
      </c>
      <c r="C1076" s="2" t="s">
        <v>5302</v>
      </c>
      <c r="D1076" s="2" t="s">
        <v>5303</v>
      </c>
      <c r="E1076" s="2" t="s">
        <v>9554</v>
      </c>
      <c r="F1076" s="2" t="s">
        <v>5832</v>
      </c>
      <c r="G1076">
        <v>214000</v>
      </c>
      <c r="H1076" s="2" t="s">
        <v>54</v>
      </c>
      <c r="I1076" s="2" t="s">
        <v>53</v>
      </c>
      <c r="J1076" s="2" t="s">
        <v>5305</v>
      </c>
      <c r="K1076" s="2" t="s">
        <v>5493</v>
      </c>
    </row>
    <row r="1077" spans="1:11" x14ac:dyDescent="0.25">
      <c r="A1077" s="2" t="s">
        <v>9134</v>
      </c>
      <c r="B1077" s="1">
        <v>46192</v>
      </c>
      <c r="C1077" s="2" t="s">
        <v>5302</v>
      </c>
      <c r="D1077" s="2" t="s">
        <v>5303</v>
      </c>
      <c r="E1077" s="2" t="s">
        <v>9135</v>
      </c>
      <c r="F1077" s="2" t="s">
        <v>11633</v>
      </c>
      <c r="G1077">
        <v>189000</v>
      </c>
      <c r="H1077" s="2" t="s">
        <v>54</v>
      </c>
      <c r="I1077" s="2" t="s">
        <v>53</v>
      </c>
      <c r="J1077" s="2" t="s">
        <v>5305</v>
      </c>
      <c r="K1077" s="2" t="s">
        <v>11634</v>
      </c>
    </row>
    <row r="1078" spans="1:11" x14ac:dyDescent="0.25">
      <c r="A1078" s="2" t="s">
        <v>9512</v>
      </c>
      <c r="B1078" s="1">
        <v>46192</v>
      </c>
      <c r="C1078" s="2" t="s">
        <v>5302</v>
      </c>
      <c r="D1078" s="2" t="s">
        <v>5303</v>
      </c>
      <c r="E1078" s="2" t="s">
        <v>9513</v>
      </c>
      <c r="F1078" s="2" t="s">
        <v>11635</v>
      </c>
      <c r="G1078">
        <v>178000</v>
      </c>
      <c r="H1078" s="2" t="s">
        <v>54</v>
      </c>
      <c r="I1078" s="2" t="s">
        <v>53</v>
      </c>
      <c r="J1078" s="2" t="s">
        <v>5305</v>
      </c>
      <c r="K1078" s="2" t="s">
        <v>11636</v>
      </c>
    </row>
    <row r="1079" spans="1:11" x14ac:dyDescent="0.25">
      <c r="A1079" s="2" t="s">
        <v>7901</v>
      </c>
      <c r="B1079" s="1">
        <v>46192</v>
      </c>
      <c r="C1079" s="2" t="s">
        <v>5302</v>
      </c>
      <c r="D1079" s="2" t="s">
        <v>5303</v>
      </c>
      <c r="E1079" s="2" t="s">
        <v>7902</v>
      </c>
      <c r="F1079" s="2" t="s">
        <v>5837</v>
      </c>
      <c r="G1079">
        <v>107000</v>
      </c>
      <c r="H1079" s="2" t="s">
        <v>54</v>
      </c>
      <c r="I1079" s="2" t="s">
        <v>53</v>
      </c>
      <c r="J1079" s="2" t="s">
        <v>5305</v>
      </c>
      <c r="K1079" s="2" t="s">
        <v>5430</v>
      </c>
    </row>
    <row r="1080" spans="1:11" x14ac:dyDescent="0.25">
      <c r="A1080" s="2" t="s">
        <v>8987</v>
      </c>
      <c r="B1080" s="1">
        <v>46192</v>
      </c>
      <c r="C1080" s="2" t="s">
        <v>5302</v>
      </c>
      <c r="D1080" s="2" t="s">
        <v>5303</v>
      </c>
      <c r="E1080" s="2" t="s">
        <v>8988</v>
      </c>
      <c r="F1080" s="2" t="s">
        <v>10563</v>
      </c>
      <c r="G1080">
        <v>150000</v>
      </c>
      <c r="H1080" s="2" t="s">
        <v>54</v>
      </c>
      <c r="I1080" s="2" t="s">
        <v>53</v>
      </c>
      <c r="J1080" s="2" t="s">
        <v>5305</v>
      </c>
      <c r="K1080" s="2" t="s">
        <v>10564</v>
      </c>
    </row>
    <row r="1081" spans="1:11" x14ac:dyDescent="0.25">
      <c r="A1081" s="2" t="s">
        <v>9357</v>
      </c>
      <c r="B1081" s="1">
        <v>46192</v>
      </c>
      <c r="C1081" s="2" t="s">
        <v>5302</v>
      </c>
      <c r="D1081" s="2" t="s">
        <v>5303</v>
      </c>
      <c r="E1081" s="2" t="s">
        <v>10713</v>
      </c>
      <c r="F1081" s="2" t="s">
        <v>10576</v>
      </c>
      <c r="G1081">
        <v>206000</v>
      </c>
      <c r="H1081" s="2" t="s">
        <v>54</v>
      </c>
      <c r="I1081" s="2" t="s">
        <v>53</v>
      </c>
      <c r="J1081" s="2" t="s">
        <v>5305</v>
      </c>
      <c r="K1081" s="2" t="s">
        <v>11629</v>
      </c>
    </row>
    <row r="1082" spans="1:11" x14ac:dyDescent="0.25">
      <c r="A1082" s="2" t="s">
        <v>9403</v>
      </c>
      <c r="B1082" s="1">
        <v>46192</v>
      </c>
      <c r="C1082" s="2" t="s">
        <v>5302</v>
      </c>
      <c r="D1082" s="2" t="s">
        <v>5303</v>
      </c>
      <c r="E1082" s="2" t="s">
        <v>9404</v>
      </c>
      <c r="F1082" s="2" t="s">
        <v>11630</v>
      </c>
      <c r="G1082">
        <v>159000</v>
      </c>
      <c r="H1082" s="2" t="s">
        <v>54</v>
      </c>
      <c r="I1082" s="2" t="s">
        <v>53</v>
      </c>
      <c r="J1082" s="2" t="s">
        <v>5305</v>
      </c>
      <c r="K1082" s="2" t="s">
        <v>11631</v>
      </c>
    </row>
    <row r="1083" spans="1:11" x14ac:dyDescent="0.25">
      <c r="A1083" s="2" t="s">
        <v>9175</v>
      </c>
      <c r="B1083" s="1">
        <v>46192</v>
      </c>
      <c r="C1083" s="2" t="s">
        <v>5302</v>
      </c>
      <c r="D1083" s="2" t="s">
        <v>5303</v>
      </c>
      <c r="E1083" s="2" t="s">
        <v>9176</v>
      </c>
      <c r="F1083" s="2" t="s">
        <v>11637</v>
      </c>
      <c r="G1083">
        <v>142000</v>
      </c>
      <c r="H1083" s="2" t="s">
        <v>54</v>
      </c>
      <c r="I1083" s="2" t="s">
        <v>53</v>
      </c>
      <c r="J1083" s="2" t="s">
        <v>5305</v>
      </c>
      <c r="K1083" s="2" t="s">
        <v>11638</v>
      </c>
    </row>
    <row r="1084" spans="1:11" x14ac:dyDescent="0.25">
      <c r="A1084" s="2" t="s">
        <v>9041</v>
      </c>
      <c r="B1084" s="1">
        <v>46192</v>
      </c>
      <c r="C1084" s="2" t="s">
        <v>5302</v>
      </c>
      <c r="D1084" s="2" t="s">
        <v>5303</v>
      </c>
      <c r="E1084" s="2" t="s">
        <v>9042</v>
      </c>
      <c r="F1084" s="2" t="s">
        <v>11632</v>
      </c>
      <c r="G1084">
        <v>123000</v>
      </c>
      <c r="H1084" s="2" t="s">
        <v>54</v>
      </c>
      <c r="I1084" s="2" t="s">
        <v>53</v>
      </c>
      <c r="J1084" s="2" t="s">
        <v>5305</v>
      </c>
      <c r="K1084" s="2" t="s">
        <v>10432</v>
      </c>
    </row>
    <row r="1085" spans="1:11" x14ac:dyDescent="0.25">
      <c r="A1085" s="2" t="s">
        <v>9492</v>
      </c>
      <c r="B1085" s="1">
        <v>46192</v>
      </c>
      <c r="C1085" s="2" t="s">
        <v>5302</v>
      </c>
      <c r="D1085" s="2" t="s">
        <v>5303</v>
      </c>
      <c r="E1085" s="2" t="s">
        <v>9493</v>
      </c>
      <c r="F1085" s="2" t="s">
        <v>5786</v>
      </c>
      <c r="G1085">
        <v>148000</v>
      </c>
      <c r="H1085" s="2" t="s">
        <v>54</v>
      </c>
      <c r="I1085" s="2" t="s">
        <v>53</v>
      </c>
      <c r="J1085" s="2" t="s">
        <v>5305</v>
      </c>
      <c r="K1085" s="2" t="s">
        <v>5827</v>
      </c>
    </row>
    <row r="1086" spans="1:11" x14ac:dyDescent="0.25">
      <c r="A1086" s="2" t="s">
        <v>9128</v>
      </c>
      <c r="B1086" s="1">
        <v>46192</v>
      </c>
      <c r="C1086" s="2" t="s">
        <v>5302</v>
      </c>
      <c r="D1086" s="2" t="s">
        <v>5303</v>
      </c>
      <c r="E1086" s="2" t="s">
        <v>9129</v>
      </c>
      <c r="F1086" s="2" t="s">
        <v>5323</v>
      </c>
      <c r="G1086">
        <v>117000</v>
      </c>
      <c r="H1086" s="2" t="s">
        <v>54</v>
      </c>
      <c r="I1086" s="2" t="s">
        <v>53</v>
      </c>
      <c r="J1086" s="2" t="s">
        <v>5305</v>
      </c>
      <c r="K1086" s="2" t="s">
        <v>5324</v>
      </c>
    </row>
    <row r="1087" spans="1:11" x14ac:dyDescent="0.25">
      <c r="A1087" s="2" t="s">
        <v>7493</v>
      </c>
      <c r="B1087" s="1">
        <v>46192</v>
      </c>
      <c r="C1087" s="2" t="s">
        <v>5302</v>
      </c>
      <c r="D1087" s="2" t="s">
        <v>5303</v>
      </c>
      <c r="E1087" s="2" t="s">
        <v>5080</v>
      </c>
      <c r="F1087" s="2" t="s">
        <v>5575</v>
      </c>
      <c r="G1087">
        <v>179920</v>
      </c>
      <c r="H1087" s="2" t="s">
        <v>54</v>
      </c>
      <c r="I1087" s="2" t="s">
        <v>53</v>
      </c>
      <c r="J1087" s="2" t="s">
        <v>5305</v>
      </c>
      <c r="K1087" s="2" t="s">
        <v>5576</v>
      </c>
    </row>
    <row r="1088" spans="1:11" x14ac:dyDescent="0.25">
      <c r="A1088" s="2" t="s">
        <v>6038</v>
      </c>
      <c r="B1088" s="1">
        <v>46192</v>
      </c>
      <c r="C1088" s="2" t="s">
        <v>5302</v>
      </c>
      <c r="D1088" s="2" t="s">
        <v>5303</v>
      </c>
      <c r="E1088" s="2" t="s">
        <v>803</v>
      </c>
      <c r="F1088" s="2" t="s">
        <v>11575</v>
      </c>
      <c r="G1088">
        <v>97000</v>
      </c>
      <c r="H1088" s="2" t="s">
        <v>54</v>
      </c>
      <c r="I1088" s="2" t="s">
        <v>53</v>
      </c>
      <c r="J1088" s="2" t="s">
        <v>5305</v>
      </c>
      <c r="K1088" s="2" t="s">
        <v>11576</v>
      </c>
    </row>
    <row r="1089" spans="1:11" x14ac:dyDescent="0.25">
      <c r="A1089" s="2" t="s">
        <v>6178</v>
      </c>
      <c r="B1089" s="1">
        <v>46192</v>
      </c>
      <c r="C1089" s="2" t="s">
        <v>5302</v>
      </c>
      <c r="D1089" s="2" t="s">
        <v>5303</v>
      </c>
      <c r="E1089" s="2" t="s">
        <v>1298</v>
      </c>
      <c r="F1089" s="2" t="s">
        <v>11605</v>
      </c>
      <c r="G1089">
        <v>200000</v>
      </c>
      <c r="H1089" s="2" t="s">
        <v>54</v>
      </c>
      <c r="I1089" s="2" t="s">
        <v>53</v>
      </c>
      <c r="J1089" s="2" t="s">
        <v>5305</v>
      </c>
      <c r="K1089" s="2" t="s">
        <v>11609</v>
      </c>
    </row>
    <row r="1090" spans="1:11" x14ac:dyDescent="0.25">
      <c r="A1090" s="2" t="s">
        <v>7241</v>
      </c>
      <c r="B1090" s="1">
        <v>46192</v>
      </c>
      <c r="C1090" s="2" t="s">
        <v>5302</v>
      </c>
      <c r="D1090" s="2" t="s">
        <v>5303</v>
      </c>
      <c r="E1090" s="2" t="s">
        <v>4423</v>
      </c>
      <c r="F1090" s="2" t="s">
        <v>9955</v>
      </c>
      <c r="G1090">
        <v>141000</v>
      </c>
      <c r="H1090" s="2" t="s">
        <v>54</v>
      </c>
      <c r="I1090" s="2" t="s">
        <v>53</v>
      </c>
      <c r="J1090" s="2" t="s">
        <v>5305</v>
      </c>
      <c r="K1090" s="2" t="s">
        <v>9956</v>
      </c>
    </row>
    <row r="1091" spans="1:11" x14ac:dyDescent="0.25">
      <c r="A1091" s="2" t="s">
        <v>7101</v>
      </c>
      <c r="B1091" s="1">
        <v>46192</v>
      </c>
      <c r="C1091" s="2" t="s">
        <v>5302</v>
      </c>
      <c r="D1091" s="2" t="s">
        <v>5303</v>
      </c>
      <c r="E1091" s="2" t="s">
        <v>4043</v>
      </c>
      <c r="F1091" s="2" t="s">
        <v>11589</v>
      </c>
      <c r="G1091">
        <v>112000</v>
      </c>
      <c r="H1091" s="2" t="s">
        <v>54</v>
      </c>
      <c r="I1091" s="2" t="s">
        <v>53</v>
      </c>
      <c r="J1091" s="2" t="s">
        <v>5305</v>
      </c>
      <c r="K1091" s="2" t="s">
        <v>11590</v>
      </c>
    </row>
    <row r="1092" spans="1:11" x14ac:dyDescent="0.25">
      <c r="A1092" s="2" t="s">
        <v>7528</v>
      </c>
      <c r="B1092" s="1">
        <v>46192</v>
      </c>
      <c r="C1092" s="2" t="s">
        <v>5302</v>
      </c>
      <c r="D1092" s="2" t="s">
        <v>5303</v>
      </c>
      <c r="E1092" s="2" t="s">
        <v>5166</v>
      </c>
      <c r="F1092" s="2" t="s">
        <v>5307</v>
      </c>
      <c r="G1092">
        <v>133000</v>
      </c>
      <c r="H1092" s="2" t="s">
        <v>54</v>
      </c>
      <c r="I1092" s="2" t="s">
        <v>53</v>
      </c>
      <c r="J1092" s="2" t="s">
        <v>5305</v>
      </c>
      <c r="K1092" s="2" t="s">
        <v>11580</v>
      </c>
    </row>
    <row r="1093" spans="1:11" x14ac:dyDescent="0.25">
      <c r="A1093" s="2" t="s">
        <v>7059</v>
      </c>
      <c r="B1093" s="1">
        <v>46192</v>
      </c>
      <c r="C1093" s="2" t="s">
        <v>5302</v>
      </c>
      <c r="D1093" s="2" t="s">
        <v>5303</v>
      </c>
      <c r="E1093" s="2" t="s">
        <v>3933</v>
      </c>
      <c r="F1093" s="2" t="s">
        <v>5761</v>
      </c>
      <c r="G1093">
        <v>198000</v>
      </c>
      <c r="H1093" s="2" t="s">
        <v>54</v>
      </c>
      <c r="I1093" s="2" t="s">
        <v>53</v>
      </c>
      <c r="J1093" s="2" t="s">
        <v>5305</v>
      </c>
      <c r="K1093" s="2" t="s">
        <v>9784</v>
      </c>
    </row>
    <row r="1094" spans="1:11" x14ac:dyDescent="0.25">
      <c r="A1094" s="2" t="s">
        <v>6970</v>
      </c>
      <c r="B1094" s="1">
        <v>46192</v>
      </c>
      <c r="C1094" s="2" t="s">
        <v>5302</v>
      </c>
      <c r="D1094" s="2" t="s">
        <v>5303</v>
      </c>
      <c r="E1094" s="2" t="s">
        <v>3683</v>
      </c>
      <c r="F1094" s="2" t="s">
        <v>11600</v>
      </c>
      <c r="G1094">
        <v>100000</v>
      </c>
      <c r="H1094" s="2" t="s">
        <v>54</v>
      </c>
      <c r="I1094" s="2" t="s">
        <v>53</v>
      </c>
      <c r="J1094" s="2" t="s">
        <v>5305</v>
      </c>
      <c r="K1094" s="2" t="s">
        <v>11600</v>
      </c>
    </row>
    <row r="1095" spans="1:11" x14ac:dyDescent="0.25">
      <c r="A1095" s="2" t="s">
        <v>5888</v>
      </c>
      <c r="B1095" s="1">
        <v>46192</v>
      </c>
      <c r="C1095" s="2" t="s">
        <v>5302</v>
      </c>
      <c r="D1095" s="2" t="s">
        <v>5303</v>
      </c>
      <c r="E1095" s="2" t="s">
        <v>182</v>
      </c>
      <c r="F1095" s="2" t="s">
        <v>9936</v>
      </c>
      <c r="G1095">
        <v>182000</v>
      </c>
      <c r="H1095" s="2" t="s">
        <v>54</v>
      </c>
      <c r="I1095" s="2" t="s">
        <v>53</v>
      </c>
      <c r="J1095" s="2" t="s">
        <v>5305</v>
      </c>
      <c r="K1095" s="2" t="s">
        <v>11602</v>
      </c>
    </row>
    <row r="1096" spans="1:11" x14ac:dyDescent="0.25">
      <c r="A1096" s="2" t="s">
        <v>7320</v>
      </c>
      <c r="B1096" s="1">
        <v>46192</v>
      </c>
      <c r="C1096" s="2" t="s">
        <v>5302</v>
      </c>
      <c r="D1096" s="2" t="s">
        <v>5303</v>
      </c>
      <c r="E1096" s="2" t="s">
        <v>4637</v>
      </c>
      <c r="F1096" s="2" t="s">
        <v>10126</v>
      </c>
      <c r="G1096">
        <v>150000</v>
      </c>
      <c r="H1096" s="2" t="s">
        <v>54</v>
      </c>
      <c r="I1096" s="2" t="s">
        <v>53</v>
      </c>
      <c r="J1096" s="2" t="s">
        <v>5305</v>
      </c>
      <c r="K1096" s="2" t="s">
        <v>11608</v>
      </c>
    </row>
    <row r="1097" spans="1:11" x14ac:dyDescent="0.25">
      <c r="A1097" s="2" t="s">
        <v>7245</v>
      </c>
      <c r="B1097" s="1">
        <v>46192</v>
      </c>
      <c r="C1097" s="2" t="s">
        <v>5302</v>
      </c>
      <c r="D1097" s="2" t="s">
        <v>5303</v>
      </c>
      <c r="E1097" s="2" t="s">
        <v>4434</v>
      </c>
      <c r="F1097" s="2" t="s">
        <v>11595</v>
      </c>
      <c r="G1097">
        <v>114000</v>
      </c>
      <c r="H1097" s="2" t="s">
        <v>54</v>
      </c>
      <c r="I1097" s="2" t="s">
        <v>53</v>
      </c>
      <c r="J1097" s="2" t="s">
        <v>5305</v>
      </c>
      <c r="K1097" s="2" t="s">
        <v>11596</v>
      </c>
    </row>
    <row r="1098" spans="1:11" x14ac:dyDescent="0.25">
      <c r="A1098" s="2" t="s">
        <v>7565</v>
      </c>
      <c r="B1098" s="1">
        <v>46192</v>
      </c>
      <c r="C1098" s="2" t="s">
        <v>5302</v>
      </c>
      <c r="D1098" s="2" t="s">
        <v>5303</v>
      </c>
      <c r="E1098" s="2" t="s">
        <v>5261</v>
      </c>
      <c r="F1098" s="2" t="s">
        <v>11612</v>
      </c>
      <c r="G1098">
        <v>138000</v>
      </c>
      <c r="H1098" s="2" t="s">
        <v>54</v>
      </c>
      <c r="I1098" s="2" t="s">
        <v>53</v>
      </c>
      <c r="J1098" s="2" t="s">
        <v>5305</v>
      </c>
      <c r="K1098" s="2" t="s">
        <v>11613</v>
      </c>
    </row>
    <row r="1099" spans="1:11" x14ac:dyDescent="0.25">
      <c r="A1099" s="2" t="s">
        <v>5904</v>
      </c>
      <c r="B1099" s="1">
        <v>46192</v>
      </c>
      <c r="C1099" s="2" t="s">
        <v>5302</v>
      </c>
      <c r="D1099" s="2" t="s">
        <v>5303</v>
      </c>
      <c r="E1099" s="2" t="s">
        <v>261</v>
      </c>
      <c r="F1099" s="2" t="s">
        <v>11610</v>
      </c>
      <c r="G1099">
        <v>216000</v>
      </c>
      <c r="H1099" s="2" t="s">
        <v>54</v>
      </c>
      <c r="I1099" s="2" t="s">
        <v>53</v>
      </c>
      <c r="J1099" s="2" t="s">
        <v>5305</v>
      </c>
      <c r="K1099" s="2" t="s">
        <v>11611</v>
      </c>
    </row>
    <row r="1100" spans="1:11" x14ac:dyDescent="0.25">
      <c r="A1100" s="2" t="s">
        <v>7288</v>
      </c>
      <c r="B1100" s="1">
        <v>46192</v>
      </c>
      <c r="C1100" s="2" t="s">
        <v>5302</v>
      </c>
      <c r="D1100" s="2" t="s">
        <v>5303</v>
      </c>
      <c r="E1100" s="2" t="s">
        <v>4553</v>
      </c>
      <c r="F1100" s="2" t="s">
        <v>9945</v>
      </c>
      <c r="G1100">
        <v>138000</v>
      </c>
      <c r="H1100" s="2" t="s">
        <v>54</v>
      </c>
      <c r="I1100" s="2" t="s">
        <v>53</v>
      </c>
      <c r="J1100" s="2" t="s">
        <v>5305</v>
      </c>
      <c r="K1100" s="2" t="s">
        <v>11607</v>
      </c>
    </row>
    <row r="1101" spans="1:11" x14ac:dyDescent="0.25">
      <c r="A1101" s="2" t="s">
        <v>7050</v>
      </c>
      <c r="B1101" s="1">
        <v>46192</v>
      </c>
      <c r="C1101" s="2" t="s">
        <v>5302</v>
      </c>
      <c r="D1101" s="2" t="s">
        <v>5303</v>
      </c>
      <c r="E1101" s="2" t="s">
        <v>3907</v>
      </c>
      <c r="F1101" s="2" t="s">
        <v>11605</v>
      </c>
      <c r="G1101">
        <v>125000</v>
      </c>
      <c r="H1101" s="2" t="s">
        <v>54</v>
      </c>
      <c r="I1101" s="2" t="s">
        <v>53</v>
      </c>
      <c r="J1101" s="2" t="s">
        <v>5305</v>
      </c>
      <c r="K1101" s="2" t="s">
        <v>11606</v>
      </c>
    </row>
    <row r="1102" spans="1:11" x14ac:dyDescent="0.25">
      <c r="A1102" s="2" t="s">
        <v>7433</v>
      </c>
      <c r="B1102" s="1">
        <v>46192</v>
      </c>
      <c r="C1102" s="2" t="s">
        <v>5302</v>
      </c>
      <c r="D1102" s="2" t="s">
        <v>5303</v>
      </c>
      <c r="E1102" s="2" t="s">
        <v>4927</v>
      </c>
      <c r="F1102" s="2" t="s">
        <v>11597</v>
      </c>
      <c r="G1102">
        <v>131000</v>
      </c>
      <c r="H1102" s="2" t="s">
        <v>54</v>
      </c>
      <c r="I1102" s="2" t="s">
        <v>53</v>
      </c>
      <c r="J1102" s="2" t="s">
        <v>5305</v>
      </c>
      <c r="K1102" s="2" t="s">
        <v>11598</v>
      </c>
    </row>
    <row r="1103" spans="1:11" x14ac:dyDescent="0.25">
      <c r="A1103" s="2" t="s">
        <v>7122</v>
      </c>
      <c r="B1103" s="1">
        <v>46192</v>
      </c>
      <c r="C1103" s="2" t="s">
        <v>5302</v>
      </c>
      <c r="D1103" s="2" t="s">
        <v>5303</v>
      </c>
      <c r="E1103" s="2" t="s">
        <v>4095</v>
      </c>
      <c r="F1103" s="2" t="s">
        <v>11577</v>
      </c>
      <c r="G1103">
        <v>178000</v>
      </c>
      <c r="H1103" s="2" t="s">
        <v>54</v>
      </c>
      <c r="I1103" s="2" t="s">
        <v>53</v>
      </c>
      <c r="J1103" s="2" t="s">
        <v>5305</v>
      </c>
      <c r="K1103" s="2" t="s">
        <v>11578</v>
      </c>
    </row>
    <row r="1104" spans="1:11" x14ac:dyDescent="0.25">
      <c r="A1104" s="2" t="s">
        <v>6543</v>
      </c>
      <c r="B1104" s="1">
        <v>46192</v>
      </c>
      <c r="C1104" s="2" t="s">
        <v>5302</v>
      </c>
      <c r="D1104" s="2" t="s">
        <v>5303</v>
      </c>
      <c r="E1104" s="2" t="s">
        <v>2467</v>
      </c>
      <c r="F1104" s="2" t="s">
        <v>10181</v>
      </c>
      <c r="G1104">
        <v>171000</v>
      </c>
      <c r="H1104" s="2" t="s">
        <v>54</v>
      </c>
      <c r="I1104" s="2" t="s">
        <v>53</v>
      </c>
      <c r="J1104" s="2" t="s">
        <v>5305</v>
      </c>
      <c r="K1104" s="2" t="s">
        <v>10182</v>
      </c>
    </row>
    <row r="1105" spans="1:11" x14ac:dyDescent="0.25">
      <c r="A1105" s="2" t="s">
        <v>6903</v>
      </c>
      <c r="B1105" s="1">
        <v>46192</v>
      </c>
      <c r="C1105" s="2" t="s">
        <v>5302</v>
      </c>
      <c r="D1105" s="2" t="s">
        <v>5303</v>
      </c>
      <c r="E1105" s="2" t="s">
        <v>3504</v>
      </c>
      <c r="F1105" s="2" t="s">
        <v>10476</v>
      </c>
      <c r="G1105">
        <v>123000</v>
      </c>
      <c r="H1105" s="2" t="s">
        <v>54</v>
      </c>
      <c r="I1105" s="2" t="s">
        <v>53</v>
      </c>
      <c r="J1105" s="2" t="s">
        <v>5305</v>
      </c>
      <c r="K1105" s="2" t="s">
        <v>10559</v>
      </c>
    </row>
    <row r="1106" spans="1:11" x14ac:dyDescent="0.25">
      <c r="A1106" s="2" t="s">
        <v>7174</v>
      </c>
      <c r="B1106" s="1">
        <v>46192</v>
      </c>
      <c r="C1106" s="2" t="s">
        <v>5302</v>
      </c>
      <c r="D1106" s="2" t="s">
        <v>5303</v>
      </c>
      <c r="E1106" s="2" t="s">
        <v>4236</v>
      </c>
      <c r="F1106" s="2" t="s">
        <v>10154</v>
      </c>
      <c r="G1106">
        <v>155000</v>
      </c>
      <c r="H1106" s="2" t="s">
        <v>54</v>
      </c>
      <c r="I1106" s="2" t="s">
        <v>53</v>
      </c>
      <c r="J1106" s="2" t="s">
        <v>5305</v>
      </c>
      <c r="K1106" s="2" t="s">
        <v>11614</v>
      </c>
    </row>
    <row r="1107" spans="1:11" x14ac:dyDescent="0.25">
      <c r="A1107" s="2" t="s">
        <v>7199</v>
      </c>
      <c r="B1107" s="1">
        <v>46192</v>
      </c>
      <c r="C1107" s="2" t="s">
        <v>5302</v>
      </c>
      <c r="D1107" s="2" t="s">
        <v>5303</v>
      </c>
      <c r="E1107" s="2" t="s">
        <v>4309</v>
      </c>
      <c r="F1107" s="2" t="s">
        <v>5726</v>
      </c>
      <c r="G1107">
        <v>207000</v>
      </c>
      <c r="H1107" s="2" t="s">
        <v>54</v>
      </c>
      <c r="I1107" s="2" t="s">
        <v>53</v>
      </c>
      <c r="J1107" s="2" t="s">
        <v>5305</v>
      </c>
      <c r="K1107" s="2" t="s">
        <v>11615</v>
      </c>
    </row>
    <row r="1108" spans="1:11" x14ac:dyDescent="0.25">
      <c r="A1108" s="2" t="s">
        <v>6148</v>
      </c>
      <c r="B1108" s="1">
        <v>46192</v>
      </c>
      <c r="C1108" s="2" t="s">
        <v>5302</v>
      </c>
      <c r="D1108" s="2" t="s">
        <v>5303</v>
      </c>
      <c r="E1108" s="2" t="s">
        <v>1195</v>
      </c>
      <c r="F1108" s="2" t="s">
        <v>10412</v>
      </c>
      <c r="G1108">
        <v>145000</v>
      </c>
      <c r="H1108" s="2" t="s">
        <v>54</v>
      </c>
      <c r="I1108" s="2" t="s">
        <v>53</v>
      </c>
      <c r="J1108" s="2" t="s">
        <v>5305</v>
      </c>
      <c r="K1108" s="2" t="s">
        <v>10413</v>
      </c>
    </row>
    <row r="1109" spans="1:11" x14ac:dyDescent="0.25">
      <c r="A1109" s="2" t="s">
        <v>7119</v>
      </c>
      <c r="B1109" s="1">
        <v>46192</v>
      </c>
      <c r="C1109" s="2" t="s">
        <v>5302</v>
      </c>
      <c r="D1109" s="2" t="s">
        <v>5303</v>
      </c>
      <c r="E1109" s="2" t="s">
        <v>4088</v>
      </c>
      <c r="F1109" s="2" t="s">
        <v>10681</v>
      </c>
      <c r="G1109">
        <v>147000</v>
      </c>
      <c r="H1109" s="2" t="s">
        <v>54</v>
      </c>
      <c r="I1109" s="2" t="s">
        <v>53</v>
      </c>
      <c r="J1109" s="2" t="s">
        <v>5305</v>
      </c>
      <c r="K1109" s="2" t="s">
        <v>11601</v>
      </c>
    </row>
    <row r="1110" spans="1:11" x14ac:dyDescent="0.25">
      <c r="A1110" s="2" t="s">
        <v>6507</v>
      </c>
      <c r="B1110" s="1">
        <v>46192</v>
      </c>
      <c r="C1110" s="2" t="s">
        <v>5302</v>
      </c>
      <c r="D1110" s="2" t="s">
        <v>5303</v>
      </c>
      <c r="E1110" s="2" t="s">
        <v>2364</v>
      </c>
      <c r="F1110" s="2" t="s">
        <v>10058</v>
      </c>
      <c r="G1110">
        <v>144000</v>
      </c>
      <c r="H1110" s="2" t="s">
        <v>54</v>
      </c>
      <c r="I1110" s="2" t="s">
        <v>53</v>
      </c>
      <c r="J1110" s="2" t="s">
        <v>5305</v>
      </c>
      <c r="K1110" s="2" t="s">
        <v>11572</v>
      </c>
    </row>
    <row r="1111" spans="1:11" x14ac:dyDescent="0.25">
      <c r="A1111" s="2" t="s">
        <v>7570</v>
      </c>
      <c r="B1111" s="1">
        <v>46192</v>
      </c>
      <c r="C1111" s="2" t="s">
        <v>5302</v>
      </c>
      <c r="D1111" s="2" t="s">
        <v>5303</v>
      </c>
      <c r="E1111" s="2" t="s">
        <v>5276</v>
      </c>
      <c r="F1111" s="2" t="s">
        <v>11573</v>
      </c>
      <c r="G1111">
        <v>94000</v>
      </c>
      <c r="H1111" s="2" t="s">
        <v>54</v>
      </c>
      <c r="I1111" s="2" t="s">
        <v>53</v>
      </c>
      <c r="J1111" s="2" t="s">
        <v>5305</v>
      </c>
      <c r="K1111" s="2" t="s">
        <v>11574</v>
      </c>
    </row>
    <row r="1112" spans="1:11" x14ac:dyDescent="0.25">
      <c r="A1112" s="2" t="s">
        <v>6793</v>
      </c>
      <c r="B1112" s="1">
        <v>46192</v>
      </c>
      <c r="C1112" s="2" t="s">
        <v>5302</v>
      </c>
      <c r="D1112" s="2" t="s">
        <v>5303</v>
      </c>
      <c r="E1112" s="2" t="s">
        <v>3196</v>
      </c>
      <c r="F1112" s="2" t="s">
        <v>11579</v>
      </c>
      <c r="G1112">
        <v>161000</v>
      </c>
      <c r="H1112" s="2" t="s">
        <v>54</v>
      </c>
      <c r="I1112" s="2" t="s">
        <v>53</v>
      </c>
      <c r="J1112" s="2" t="s">
        <v>5305</v>
      </c>
      <c r="K1112" s="2" t="s">
        <v>9877</v>
      </c>
    </row>
    <row r="1113" spans="1:11" x14ac:dyDescent="0.25">
      <c r="A1113" s="2" t="s">
        <v>7499</v>
      </c>
      <c r="B1113" s="1">
        <v>46192</v>
      </c>
      <c r="C1113" s="2" t="s">
        <v>5302</v>
      </c>
      <c r="D1113" s="2" t="s">
        <v>5303</v>
      </c>
      <c r="E1113" s="2" t="s">
        <v>5095</v>
      </c>
      <c r="F1113" s="2" t="s">
        <v>10306</v>
      </c>
      <c r="G1113">
        <v>214000</v>
      </c>
      <c r="H1113" s="2" t="s">
        <v>54</v>
      </c>
      <c r="I1113" s="2" t="s">
        <v>53</v>
      </c>
      <c r="J1113" s="2" t="s">
        <v>5305</v>
      </c>
      <c r="K1113" s="2" t="s">
        <v>11571</v>
      </c>
    </row>
    <row r="1114" spans="1:11" x14ac:dyDescent="0.25">
      <c r="A1114" s="2" t="s">
        <v>7243</v>
      </c>
      <c r="B1114" s="1">
        <v>46192</v>
      </c>
      <c r="C1114" s="2" t="s">
        <v>5302</v>
      </c>
      <c r="D1114" s="2" t="s">
        <v>5303</v>
      </c>
      <c r="E1114" s="2" t="s">
        <v>4429</v>
      </c>
      <c r="F1114" s="2" t="s">
        <v>9804</v>
      </c>
      <c r="G1114">
        <v>178000</v>
      </c>
      <c r="H1114" s="2" t="s">
        <v>54</v>
      </c>
      <c r="I1114" s="2" t="s">
        <v>53</v>
      </c>
      <c r="J1114" s="2" t="s">
        <v>5305</v>
      </c>
      <c r="K1114" s="2" t="s">
        <v>11616</v>
      </c>
    </row>
    <row r="1115" spans="1:11" x14ac:dyDescent="0.25">
      <c r="A1115" s="2" t="s">
        <v>6980</v>
      </c>
      <c r="B1115" s="1">
        <v>46192</v>
      </c>
      <c r="C1115" s="2" t="s">
        <v>5302</v>
      </c>
      <c r="D1115" s="2" t="s">
        <v>5303</v>
      </c>
      <c r="E1115" s="2" t="s">
        <v>11425</v>
      </c>
      <c r="F1115" s="2" t="s">
        <v>9780</v>
      </c>
      <c r="G1115">
        <v>189000</v>
      </c>
      <c r="H1115" s="2" t="s">
        <v>54</v>
      </c>
      <c r="I1115" s="2" t="s">
        <v>53</v>
      </c>
      <c r="J1115" s="2" t="s">
        <v>5305</v>
      </c>
      <c r="K1115" s="2" t="s">
        <v>11599</v>
      </c>
    </row>
    <row r="1116" spans="1:11" x14ac:dyDescent="0.25">
      <c r="A1116" s="2" t="s">
        <v>9314</v>
      </c>
      <c r="B1116" s="1">
        <v>46193</v>
      </c>
      <c r="C1116" s="2" t="s">
        <v>5302</v>
      </c>
      <c r="D1116" s="2" t="s">
        <v>5303</v>
      </c>
      <c r="E1116" s="2" t="s">
        <v>9315</v>
      </c>
      <c r="F1116" s="2" t="s">
        <v>5761</v>
      </c>
      <c r="G1116">
        <v>187000</v>
      </c>
      <c r="H1116" s="2" t="s">
        <v>54</v>
      </c>
      <c r="I1116" s="2" t="s">
        <v>53</v>
      </c>
      <c r="J1116" s="2" t="s">
        <v>5305</v>
      </c>
      <c r="K1116" s="2" t="s">
        <v>5761</v>
      </c>
    </row>
    <row r="1117" spans="1:11" x14ac:dyDescent="0.25">
      <c r="A1117" s="2" t="s">
        <v>11013</v>
      </c>
      <c r="B1117" s="1">
        <v>46193</v>
      </c>
      <c r="C1117" s="2" t="s">
        <v>5302</v>
      </c>
      <c r="D1117" s="2" t="s">
        <v>5303</v>
      </c>
      <c r="E1117" s="2" t="s">
        <v>11014</v>
      </c>
      <c r="F1117" s="2" t="s">
        <v>11692</v>
      </c>
      <c r="G1117">
        <v>88500</v>
      </c>
      <c r="H1117" s="2" t="s">
        <v>54</v>
      </c>
      <c r="I1117" s="2" t="s">
        <v>53</v>
      </c>
      <c r="J1117" s="2" t="s">
        <v>5305</v>
      </c>
      <c r="K1117" s="2" t="s">
        <v>11693</v>
      </c>
    </row>
    <row r="1118" spans="1:11" x14ac:dyDescent="0.25">
      <c r="A1118" s="2" t="s">
        <v>8814</v>
      </c>
      <c r="B1118" s="1">
        <v>46193</v>
      </c>
      <c r="C1118" s="2" t="s">
        <v>5302</v>
      </c>
      <c r="D1118" s="2" t="s">
        <v>5303</v>
      </c>
      <c r="E1118" s="2" t="s">
        <v>8815</v>
      </c>
      <c r="F1118" s="2" t="s">
        <v>11706</v>
      </c>
      <c r="G1118">
        <v>161000</v>
      </c>
      <c r="H1118" s="2" t="s">
        <v>54</v>
      </c>
      <c r="I1118" s="2" t="s">
        <v>53</v>
      </c>
      <c r="J1118" s="2" t="s">
        <v>5305</v>
      </c>
      <c r="K1118" s="2" t="s">
        <v>11707</v>
      </c>
    </row>
    <row r="1119" spans="1:11" x14ac:dyDescent="0.25">
      <c r="A1119" s="2" t="s">
        <v>8715</v>
      </c>
      <c r="B1119" s="1">
        <v>46193</v>
      </c>
      <c r="C1119" s="2" t="s">
        <v>5302</v>
      </c>
      <c r="D1119" s="2" t="s">
        <v>5303</v>
      </c>
      <c r="E1119" s="2" t="s">
        <v>8716</v>
      </c>
      <c r="F1119" s="2" t="s">
        <v>10207</v>
      </c>
      <c r="G1119">
        <v>160000</v>
      </c>
      <c r="H1119" s="2" t="s">
        <v>54</v>
      </c>
      <c r="I1119" s="2" t="s">
        <v>53</v>
      </c>
      <c r="J1119" s="2" t="s">
        <v>5305</v>
      </c>
      <c r="K1119" s="2" t="s">
        <v>10208</v>
      </c>
    </row>
    <row r="1120" spans="1:11" x14ac:dyDescent="0.25">
      <c r="A1120" s="2" t="s">
        <v>8980</v>
      </c>
      <c r="B1120" s="1">
        <v>46193</v>
      </c>
      <c r="C1120" s="2" t="s">
        <v>5302</v>
      </c>
      <c r="D1120" s="2" t="s">
        <v>5303</v>
      </c>
      <c r="E1120" s="2" t="s">
        <v>8981</v>
      </c>
      <c r="F1120" s="2" t="s">
        <v>11704</v>
      </c>
      <c r="G1120">
        <v>131000</v>
      </c>
      <c r="H1120" s="2" t="s">
        <v>54</v>
      </c>
      <c r="I1120" s="2" t="s">
        <v>53</v>
      </c>
      <c r="J1120" s="2" t="s">
        <v>5305</v>
      </c>
      <c r="K1120" s="2" t="s">
        <v>11705</v>
      </c>
    </row>
    <row r="1121" spans="1:11" x14ac:dyDescent="0.25">
      <c r="A1121" s="2" t="s">
        <v>9251</v>
      </c>
      <c r="B1121" s="1">
        <v>46193</v>
      </c>
      <c r="C1121" s="2" t="s">
        <v>5302</v>
      </c>
      <c r="D1121" s="2" t="s">
        <v>5303</v>
      </c>
      <c r="E1121" s="2" t="s">
        <v>9252</v>
      </c>
      <c r="F1121" s="2" t="s">
        <v>5761</v>
      </c>
      <c r="G1121">
        <v>186000</v>
      </c>
      <c r="H1121" s="2" t="s">
        <v>54</v>
      </c>
      <c r="I1121" s="2" t="s">
        <v>53</v>
      </c>
      <c r="J1121" s="2" t="s">
        <v>5305</v>
      </c>
      <c r="K1121" s="2" t="s">
        <v>9784</v>
      </c>
    </row>
    <row r="1122" spans="1:11" x14ac:dyDescent="0.25">
      <c r="A1122" s="2" t="s">
        <v>9144</v>
      </c>
      <c r="B1122" s="1">
        <v>46193</v>
      </c>
      <c r="C1122" s="2" t="s">
        <v>5302</v>
      </c>
      <c r="D1122" s="2" t="s">
        <v>5303</v>
      </c>
      <c r="E1122" s="2" t="s">
        <v>9145</v>
      </c>
      <c r="F1122" s="2" t="s">
        <v>11657</v>
      </c>
      <c r="G1122">
        <v>129000</v>
      </c>
      <c r="H1122" s="2" t="s">
        <v>54</v>
      </c>
      <c r="I1122" s="2" t="s">
        <v>53</v>
      </c>
      <c r="J1122" s="2" t="s">
        <v>5305</v>
      </c>
      <c r="K1122" s="2" t="s">
        <v>11658</v>
      </c>
    </row>
    <row r="1123" spans="1:11" x14ac:dyDescent="0.25">
      <c r="A1123" s="2" t="s">
        <v>9559</v>
      </c>
      <c r="B1123" s="1">
        <v>46193</v>
      </c>
      <c r="C1123" s="2" t="s">
        <v>5302</v>
      </c>
      <c r="D1123" s="2" t="s">
        <v>5303</v>
      </c>
      <c r="E1123" s="2" t="s">
        <v>9560</v>
      </c>
      <c r="F1123" s="2" t="s">
        <v>11646</v>
      </c>
      <c r="G1123">
        <v>154000</v>
      </c>
      <c r="H1123" s="2" t="s">
        <v>54</v>
      </c>
      <c r="I1123" s="2" t="s">
        <v>53</v>
      </c>
      <c r="J1123" s="2" t="s">
        <v>5305</v>
      </c>
      <c r="K1123" s="2" t="s">
        <v>11646</v>
      </c>
    </row>
    <row r="1124" spans="1:11" x14ac:dyDescent="0.25">
      <c r="A1124" s="2" t="s">
        <v>9093</v>
      </c>
      <c r="B1124" s="1">
        <v>46193</v>
      </c>
      <c r="C1124" s="2" t="s">
        <v>5302</v>
      </c>
      <c r="D1124" s="2" t="s">
        <v>5303</v>
      </c>
      <c r="E1124" s="2" t="s">
        <v>9094</v>
      </c>
      <c r="F1124" s="2" t="s">
        <v>11647</v>
      </c>
      <c r="G1124">
        <v>179000</v>
      </c>
      <c r="H1124" s="2" t="s">
        <v>54</v>
      </c>
      <c r="I1124" s="2" t="s">
        <v>53</v>
      </c>
      <c r="J1124" s="2" t="s">
        <v>5305</v>
      </c>
      <c r="K1124" s="2" t="s">
        <v>11648</v>
      </c>
    </row>
    <row r="1125" spans="1:11" x14ac:dyDescent="0.25">
      <c r="A1125" s="2" t="s">
        <v>7237</v>
      </c>
      <c r="B1125" s="1">
        <v>46193</v>
      </c>
      <c r="C1125" s="2" t="s">
        <v>5302</v>
      </c>
      <c r="D1125" s="2" t="s">
        <v>5303</v>
      </c>
      <c r="E1125" s="2" t="s">
        <v>4413</v>
      </c>
      <c r="F1125" s="2" t="s">
        <v>5603</v>
      </c>
      <c r="G1125">
        <v>195000</v>
      </c>
      <c r="H1125" s="2" t="s">
        <v>54</v>
      </c>
      <c r="I1125" s="2" t="s">
        <v>53</v>
      </c>
      <c r="J1125" s="2" t="s">
        <v>5305</v>
      </c>
      <c r="K1125" s="2" t="s">
        <v>5603</v>
      </c>
    </row>
    <row r="1126" spans="1:11" x14ac:dyDescent="0.25">
      <c r="A1126" s="2" t="s">
        <v>8898</v>
      </c>
      <c r="B1126" s="1">
        <v>46193</v>
      </c>
      <c r="C1126" s="2" t="s">
        <v>5302</v>
      </c>
      <c r="D1126" s="2" t="s">
        <v>5303</v>
      </c>
      <c r="E1126" s="2" t="s">
        <v>8899</v>
      </c>
      <c r="F1126" s="2" t="s">
        <v>10394</v>
      </c>
      <c r="G1126">
        <v>134000</v>
      </c>
      <c r="H1126" s="2" t="s">
        <v>54</v>
      </c>
      <c r="I1126" s="2" t="s">
        <v>53</v>
      </c>
      <c r="J1126" s="2" t="s">
        <v>5305</v>
      </c>
      <c r="K1126" s="2" t="s">
        <v>11645</v>
      </c>
    </row>
    <row r="1127" spans="1:11" x14ac:dyDescent="0.25">
      <c r="A1127" s="2" t="s">
        <v>11113</v>
      </c>
      <c r="B1127" s="1">
        <v>46193</v>
      </c>
      <c r="C1127" s="2" t="s">
        <v>5302</v>
      </c>
      <c r="D1127" s="2" t="s">
        <v>5303</v>
      </c>
      <c r="E1127" s="2" t="s">
        <v>11114</v>
      </c>
      <c r="F1127" s="2" t="s">
        <v>11697</v>
      </c>
      <c r="G1127">
        <v>90000</v>
      </c>
      <c r="H1127" s="2" t="s">
        <v>54</v>
      </c>
      <c r="I1127" s="2" t="s">
        <v>53</v>
      </c>
      <c r="J1127" s="2" t="s">
        <v>5305</v>
      </c>
      <c r="K1127" s="2" t="s">
        <v>11698</v>
      </c>
    </row>
    <row r="1128" spans="1:11" x14ac:dyDescent="0.25">
      <c r="A1128" s="2" t="s">
        <v>9248</v>
      </c>
      <c r="B1128" s="1">
        <v>46193</v>
      </c>
      <c r="C1128" s="2" t="s">
        <v>5302</v>
      </c>
      <c r="D1128" s="2" t="s">
        <v>5303</v>
      </c>
      <c r="E1128" s="2" t="s">
        <v>9249</v>
      </c>
      <c r="F1128" s="2" t="s">
        <v>10181</v>
      </c>
      <c r="G1128">
        <v>145000</v>
      </c>
      <c r="H1128" s="2" t="s">
        <v>54</v>
      </c>
      <c r="I1128" s="2" t="s">
        <v>53</v>
      </c>
      <c r="J1128" s="2" t="s">
        <v>5305</v>
      </c>
      <c r="K1128" s="2" t="s">
        <v>10182</v>
      </c>
    </row>
    <row r="1129" spans="1:11" x14ac:dyDescent="0.25">
      <c r="A1129" s="2" t="s">
        <v>8874</v>
      </c>
      <c r="B1129" s="1">
        <v>46193</v>
      </c>
      <c r="C1129" s="2" t="s">
        <v>5302</v>
      </c>
      <c r="D1129" s="2" t="s">
        <v>5303</v>
      </c>
      <c r="E1129" s="2" t="s">
        <v>8875</v>
      </c>
      <c r="F1129" s="2" t="s">
        <v>9972</v>
      </c>
      <c r="G1129">
        <v>166000</v>
      </c>
      <c r="H1129" s="2" t="s">
        <v>54</v>
      </c>
      <c r="I1129" s="2" t="s">
        <v>53</v>
      </c>
      <c r="J1129" s="2" t="s">
        <v>5305</v>
      </c>
      <c r="K1129" s="2" t="s">
        <v>11656</v>
      </c>
    </row>
    <row r="1130" spans="1:11" x14ac:dyDescent="0.25">
      <c r="A1130" s="2" t="s">
        <v>8902</v>
      </c>
      <c r="B1130" s="1">
        <v>46193</v>
      </c>
      <c r="C1130" s="2" t="s">
        <v>5302</v>
      </c>
      <c r="D1130" s="2" t="s">
        <v>5303</v>
      </c>
      <c r="E1130" s="2" t="s">
        <v>8903</v>
      </c>
      <c r="F1130" s="2" t="s">
        <v>10334</v>
      </c>
      <c r="G1130">
        <v>144000</v>
      </c>
      <c r="H1130" s="2" t="s">
        <v>54</v>
      </c>
      <c r="I1130" s="2" t="s">
        <v>53</v>
      </c>
      <c r="J1130" s="2" t="s">
        <v>5305</v>
      </c>
      <c r="K1130" s="2" t="s">
        <v>10335</v>
      </c>
    </row>
    <row r="1131" spans="1:11" x14ac:dyDescent="0.25">
      <c r="A1131" s="2" t="s">
        <v>10887</v>
      </c>
      <c r="B1131" s="1">
        <v>46193</v>
      </c>
      <c r="C1131" s="2" t="s">
        <v>5302</v>
      </c>
      <c r="D1131" s="2" t="s">
        <v>5303</v>
      </c>
      <c r="E1131" s="2" t="s">
        <v>10888</v>
      </c>
      <c r="F1131" s="2" t="s">
        <v>11690</v>
      </c>
      <c r="G1131">
        <v>92000</v>
      </c>
      <c r="H1131" s="2" t="s">
        <v>54</v>
      </c>
      <c r="I1131" s="2" t="s">
        <v>53</v>
      </c>
      <c r="J1131" s="2" t="s">
        <v>5305</v>
      </c>
      <c r="K1131" s="2" t="s">
        <v>11696</v>
      </c>
    </row>
    <row r="1132" spans="1:11" x14ac:dyDescent="0.25">
      <c r="A1132" s="2" t="s">
        <v>10921</v>
      </c>
      <c r="B1132" s="1">
        <v>46193</v>
      </c>
      <c r="C1132" s="2" t="s">
        <v>5302</v>
      </c>
      <c r="D1132" s="2" t="s">
        <v>5303</v>
      </c>
      <c r="E1132" s="2" t="s">
        <v>11429</v>
      </c>
      <c r="F1132" s="2" t="s">
        <v>11688</v>
      </c>
      <c r="G1132">
        <v>95000</v>
      </c>
      <c r="H1132" s="2" t="s">
        <v>54</v>
      </c>
      <c r="I1132" s="2" t="s">
        <v>53</v>
      </c>
      <c r="J1132" s="2" t="s">
        <v>5305</v>
      </c>
      <c r="K1132" s="2" t="s">
        <v>11688</v>
      </c>
    </row>
    <row r="1133" spans="1:11" x14ac:dyDescent="0.25">
      <c r="A1133" s="2" t="s">
        <v>9722</v>
      </c>
      <c r="B1133" s="1">
        <v>46193</v>
      </c>
      <c r="C1133" s="2" t="s">
        <v>5302</v>
      </c>
      <c r="D1133" s="2" t="s">
        <v>5303</v>
      </c>
      <c r="E1133" s="2" t="s">
        <v>9723</v>
      </c>
      <c r="F1133" s="2" t="s">
        <v>5518</v>
      </c>
      <c r="G1133">
        <v>145000</v>
      </c>
      <c r="H1133" s="2" t="s">
        <v>54</v>
      </c>
      <c r="I1133" s="2" t="s">
        <v>53</v>
      </c>
      <c r="J1133" s="2" t="s">
        <v>5305</v>
      </c>
      <c r="K1133" s="2" t="s">
        <v>5518</v>
      </c>
    </row>
    <row r="1134" spans="1:11" x14ac:dyDescent="0.25">
      <c r="A1134" s="2" t="s">
        <v>9676</v>
      </c>
      <c r="B1134" s="1">
        <v>46193</v>
      </c>
      <c r="C1134" s="2" t="s">
        <v>5302</v>
      </c>
      <c r="D1134" s="2" t="s">
        <v>5303</v>
      </c>
      <c r="E1134" s="2" t="s">
        <v>9677</v>
      </c>
      <c r="F1134" s="2" t="s">
        <v>5383</v>
      </c>
      <c r="G1134">
        <v>206000</v>
      </c>
      <c r="H1134" s="2" t="s">
        <v>54</v>
      </c>
      <c r="I1134" s="2" t="s">
        <v>53</v>
      </c>
      <c r="J1134" s="2" t="s">
        <v>5305</v>
      </c>
      <c r="K1134" s="2" t="s">
        <v>5384</v>
      </c>
    </row>
    <row r="1135" spans="1:11" x14ac:dyDescent="0.25">
      <c r="A1135" s="2" t="s">
        <v>9588</v>
      </c>
      <c r="B1135" s="1">
        <v>46193</v>
      </c>
      <c r="C1135" s="2" t="s">
        <v>5302</v>
      </c>
      <c r="D1135" s="2" t="s">
        <v>5303</v>
      </c>
      <c r="E1135" s="2" t="s">
        <v>9589</v>
      </c>
      <c r="F1135" s="2" t="s">
        <v>10239</v>
      </c>
      <c r="G1135">
        <v>141000</v>
      </c>
      <c r="H1135" s="2" t="s">
        <v>54</v>
      </c>
      <c r="I1135" s="2" t="s">
        <v>53</v>
      </c>
      <c r="J1135" s="2" t="s">
        <v>5305</v>
      </c>
      <c r="K1135" s="2" t="s">
        <v>5437</v>
      </c>
    </row>
    <row r="1136" spans="1:11" x14ac:dyDescent="0.25">
      <c r="A1136" s="2" t="s">
        <v>9198</v>
      </c>
      <c r="B1136" s="1">
        <v>46193</v>
      </c>
      <c r="C1136" s="2" t="s">
        <v>5302</v>
      </c>
      <c r="D1136" s="2" t="s">
        <v>5303</v>
      </c>
      <c r="E1136" s="2" t="s">
        <v>9199</v>
      </c>
      <c r="F1136" s="2" t="s">
        <v>11713</v>
      </c>
      <c r="G1136">
        <v>144000</v>
      </c>
      <c r="H1136" s="2" t="s">
        <v>54</v>
      </c>
      <c r="I1136" s="2" t="s">
        <v>53</v>
      </c>
      <c r="J1136" s="2" t="s">
        <v>5305</v>
      </c>
      <c r="K1136" s="2" t="s">
        <v>11714</v>
      </c>
    </row>
    <row r="1137" spans="1:11" x14ac:dyDescent="0.25">
      <c r="A1137" s="2" t="s">
        <v>9117</v>
      </c>
      <c r="B1137" s="1">
        <v>46193</v>
      </c>
      <c r="C1137" s="2" t="s">
        <v>5302</v>
      </c>
      <c r="D1137" s="2" t="s">
        <v>5303</v>
      </c>
      <c r="E1137" s="2" t="s">
        <v>11428</v>
      </c>
      <c r="F1137" s="2" t="s">
        <v>11710</v>
      </c>
      <c r="G1137">
        <v>168000</v>
      </c>
      <c r="H1137" s="2" t="s">
        <v>54</v>
      </c>
      <c r="I1137" s="2" t="s">
        <v>53</v>
      </c>
      <c r="J1137" s="2" t="s">
        <v>5305</v>
      </c>
      <c r="K1137" s="2" t="s">
        <v>11710</v>
      </c>
    </row>
    <row r="1138" spans="1:11" x14ac:dyDescent="0.25">
      <c r="A1138" s="2" t="s">
        <v>9613</v>
      </c>
      <c r="B1138" s="1">
        <v>46193</v>
      </c>
      <c r="C1138" s="2" t="s">
        <v>5302</v>
      </c>
      <c r="D1138" s="2" t="s">
        <v>5303</v>
      </c>
      <c r="E1138" s="2" t="s">
        <v>9614</v>
      </c>
      <c r="F1138" s="2" t="s">
        <v>10369</v>
      </c>
      <c r="G1138">
        <v>174000</v>
      </c>
      <c r="H1138" s="2" t="s">
        <v>54</v>
      </c>
      <c r="I1138" s="2" t="s">
        <v>53</v>
      </c>
      <c r="J1138" s="2" t="s">
        <v>5305</v>
      </c>
      <c r="K1138" s="2" t="s">
        <v>10370</v>
      </c>
    </row>
    <row r="1139" spans="1:11" x14ac:dyDescent="0.25">
      <c r="A1139" s="2" t="s">
        <v>9695</v>
      </c>
      <c r="B1139" s="1">
        <v>46193</v>
      </c>
      <c r="C1139" s="2" t="s">
        <v>5302</v>
      </c>
      <c r="D1139" s="2" t="s">
        <v>5303</v>
      </c>
      <c r="E1139" s="2" t="s">
        <v>9696</v>
      </c>
      <c r="F1139" s="2" t="s">
        <v>5761</v>
      </c>
      <c r="G1139">
        <v>173000</v>
      </c>
      <c r="H1139" s="2" t="s">
        <v>54</v>
      </c>
      <c r="I1139" s="2" t="s">
        <v>53</v>
      </c>
      <c r="J1139" s="2" t="s">
        <v>5305</v>
      </c>
      <c r="K1139" s="2" t="s">
        <v>9784</v>
      </c>
    </row>
    <row r="1140" spans="1:11" x14ac:dyDescent="0.25">
      <c r="A1140" s="2" t="s">
        <v>10804</v>
      </c>
      <c r="B1140" s="1">
        <v>46193</v>
      </c>
      <c r="C1140" s="2" t="s">
        <v>5302</v>
      </c>
      <c r="D1140" s="2" t="s">
        <v>5303</v>
      </c>
      <c r="E1140" s="2" t="s">
        <v>10805</v>
      </c>
      <c r="F1140" s="2" t="s">
        <v>5381</v>
      </c>
      <c r="G1140">
        <v>170000</v>
      </c>
      <c r="H1140" s="2" t="s">
        <v>54</v>
      </c>
      <c r="I1140" s="2" t="s">
        <v>53</v>
      </c>
      <c r="J1140" s="2" t="s">
        <v>5305</v>
      </c>
      <c r="K1140" s="2" t="s">
        <v>5382</v>
      </c>
    </row>
    <row r="1141" spans="1:11" x14ac:dyDescent="0.25">
      <c r="A1141" s="2" t="s">
        <v>7072</v>
      </c>
      <c r="B1141" s="1">
        <v>46193</v>
      </c>
      <c r="C1141" s="2" t="s">
        <v>5302</v>
      </c>
      <c r="D1141" s="2" t="s">
        <v>5303</v>
      </c>
      <c r="E1141" s="2" t="s">
        <v>3966</v>
      </c>
      <c r="F1141" s="2" t="s">
        <v>11671</v>
      </c>
      <c r="G1141">
        <v>113000</v>
      </c>
      <c r="H1141" s="2" t="s">
        <v>54</v>
      </c>
      <c r="I1141" s="2" t="s">
        <v>53</v>
      </c>
      <c r="J1141" s="2" t="s">
        <v>5305</v>
      </c>
      <c r="K1141" s="2" t="s">
        <v>9949</v>
      </c>
    </row>
    <row r="1142" spans="1:11" x14ac:dyDescent="0.25">
      <c r="A1142" s="2" t="s">
        <v>10784</v>
      </c>
      <c r="B1142" s="1">
        <v>46193</v>
      </c>
      <c r="C1142" s="2" t="s">
        <v>5302</v>
      </c>
      <c r="D1142" s="2" t="s">
        <v>5303</v>
      </c>
      <c r="E1142" s="2" t="s">
        <v>10785</v>
      </c>
      <c r="F1142" s="2" t="s">
        <v>11682</v>
      </c>
      <c r="G1142">
        <v>100000</v>
      </c>
      <c r="H1142" s="2" t="s">
        <v>54</v>
      </c>
      <c r="I1142" s="2" t="s">
        <v>53</v>
      </c>
      <c r="J1142" s="2" t="s">
        <v>5305</v>
      </c>
      <c r="K1142" s="2" t="s">
        <v>5767</v>
      </c>
    </row>
    <row r="1143" spans="1:11" x14ac:dyDescent="0.25">
      <c r="A1143" s="2" t="s">
        <v>9636</v>
      </c>
      <c r="B1143" s="1">
        <v>46193</v>
      </c>
      <c r="C1143" s="2" t="s">
        <v>5302</v>
      </c>
      <c r="D1143" s="2" t="s">
        <v>5303</v>
      </c>
      <c r="E1143" s="2" t="s">
        <v>9637</v>
      </c>
      <c r="F1143" s="2" t="s">
        <v>11685</v>
      </c>
      <c r="G1143">
        <v>107000</v>
      </c>
      <c r="H1143" s="2" t="s">
        <v>54</v>
      </c>
      <c r="I1143" s="2" t="s">
        <v>53</v>
      </c>
      <c r="J1143" s="2" t="s">
        <v>5305</v>
      </c>
      <c r="K1143" s="2" t="s">
        <v>11686</v>
      </c>
    </row>
    <row r="1144" spans="1:11" x14ac:dyDescent="0.25">
      <c r="A1144" s="2" t="s">
        <v>9712</v>
      </c>
      <c r="B1144" s="1">
        <v>46193</v>
      </c>
      <c r="C1144" s="2" t="s">
        <v>5302</v>
      </c>
      <c r="D1144" s="2" t="s">
        <v>5303</v>
      </c>
      <c r="E1144" s="2" t="s">
        <v>9713</v>
      </c>
      <c r="F1144" s="2" t="s">
        <v>11680</v>
      </c>
      <c r="G1144">
        <v>395000</v>
      </c>
      <c r="H1144" s="2" t="s">
        <v>54</v>
      </c>
      <c r="I1144" s="2" t="s">
        <v>53</v>
      </c>
      <c r="J1144" s="2" t="s">
        <v>5305</v>
      </c>
      <c r="K1144" s="2" t="s">
        <v>11681</v>
      </c>
    </row>
    <row r="1145" spans="1:11" x14ac:dyDescent="0.25">
      <c r="A1145" s="2" t="s">
        <v>7100</v>
      </c>
      <c r="B1145" s="1">
        <v>46193</v>
      </c>
      <c r="C1145" s="2" t="s">
        <v>5302</v>
      </c>
      <c r="D1145" s="2" t="s">
        <v>5303</v>
      </c>
      <c r="E1145" s="2" t="s">
        <v>4041</v>
      </c>
      <c r="F1145" s="2" t="s">
        <v>9941</v>
      </c>
      <c r="G1145">
        <v>185000</v>
      </c>
      <c r="H1145" s="2" t="s">
        <v>54</v>
      </c>
      <c r="I1145" s="2" t="s">
        <v>53</v>
      </c>
      <c r="J1145" s="2" t="s">
        <v>5305</v>
      </c>
      <c r="K1145" s="2" t="s">
        <v>11662</v>
      </c>
    </row>
    <row r="1146" spans="1:11" x14ac:dyDescent="0.25">
      <c r="A1146" s="2" t="s">
        <v>9297</v>
      </c>
      <c r="B1146" s="1">
        <v>46193</v>
      </c>
      <c r="C1146" s="2" t="s">
        <v>5302</v>
      </c>
      <c r="D1146" s="2" t="s">
        <v>5303</v>
      </c>
      <c r="E1146" s="2" t="s">
        <v>9298</v>
      </c>
      <c r="F1146" s="2" t="s">
        <v>11700</v>
      </c>
      <c r="G1146">
        <v>154000</v>
      </c>
      <c r="H1146" s="2" t="s">
        <v>54</v>
      </c>
      <c r="I1146" s="2" t="s">
        <v>53</v>
      </c>
      <c r="J1146" s="2" t="s">
        <v>5305</v>
      </c>
      <c r="K1146" s="2" t="s">
        <v>11701</v>
      </c>
    </row>
    <row r="1147" spans="1:11" x14ac:dyDescent="0.25">
      <c r="A1147" s="2" t="s">
        <v>8739</v>
      </c>
      <c r="B1147" s="1">
        <v>46193</v>
      </c>
      <c r="C1147" s="2" t="s">
        <v>5302</v>
      </c>
      <c r="D1147" s="2" t="s">
        <v>5303</v>
      </c>
      <c r="E1147" s="2" t="s">
        <v>8740</v>
      </c>
      <c r="F1147" s="2" t="s">
        <v>10670</v>
      </c>
      <c r="G1147">
        <v>145000</v>
      </c>
      <c r="H1147" s="2" t="s">
        <v>54</v>
      </c>
      <c r="I1147" s="2" t="s">
        <v>53</v>
      </c>
      <c r="J1147" s="2" t="s">
        <v>5305</v>
      </c>
      <c r="K1147" s="2" t="s">
        <v>11687</v>
      </c>
    </row>
    <row r="1148" spans="1:11" x14ac:dyDescent="0.25">
      <c r="A1148" s="2" t="s">
        <v>8976</v>
      </c>
      <c r="B1148" s="1">
        <v>46193</v>
      </c>
      <c r="C1148" s="2" t="s">
        <v>5302</v>
      </c>
      <c r="D1148" s="2" t="s">
        <v>5303</v>
      </c>
      <c r="E1148" s="2" t="s">
        <v>8977</v>
      </c>
      <c r="F1148" s="2" t="s">
        <v>11694</v>
      </c>
      <c r="G1148">
        <v>141000</v>
      </c>
      <c r="H1148" s="2" t="s">
        <v>54</v>
      </c>
      <c r="I1148" s="2" t="s">
        <v>53</v>
      </c>
      <c r="J1148" s="2" t="s">
        <v>5305</v>
      </c>
      <c r="K1148" s="2" t="s">
        <v>11695</v>
      </c>
    </row>
    <row r="1149" spans="1:11" x14ac:dyDescent="0.25">
      <c r="A1149" s="2" t="s">
        <v>10891</v>
      </c>
      <c r="B1149" s="1">
        <v>46193</v>
      </c>
      <c r="C1149" s="2" t="s">
        <v>5302</v>
      </c>
      <c r="D1149" s="2" t="s">
        <v>5303</v>
      </c>
      <c r="E1149" s="2" t="s">
        <v>10892</v>
      </c>
      <c r="F1149" s="2" t="s">
        <v>11689</v>
      </c>
      <c r="G1149">
        <v>95000</v>
      </c>
      <c r="H1149" s="2" t="s">
        <v>54</v>
      </c>
      <c r="I1149" s="2" t="s">
        <v>53</v>
      </c>
      <c r="J1149" s="2" t="s">
        <v>5305</v>
      </c>
      <c r="K1149" s="2" t="s">
        <v>11689</v>
      </c>
    </row>
    <row r="1150" spans="1:11" x14ac:dyDescent="0.25">
      <c r="A1150" s="2" t="s">
        <v>10953</v>
      </c>
      <c r="B1150" s="1">
        <v>46193</v>
      </c>
      <c r="C1150" s="2" t="s">
        <v>5302</v>
      </c>
      <c r="D1150" s="2" t="s">
        <v>5303</v>
      </c>
      <c r="E1150" s="2" t="s">
        <v>11430</v>
      </c>
      <c r="F1150" s="2" t="s">
        <v>10015</v>
      </c>
      <c r="G1150">
        <v>89000</v>
      </c>
      <c r="H1150" s="2" t="s">
        <v>54</v>
      </c>
      <c r="I1150" s="2" t="s">
        <v>53</v>
      </c>
      <c r="J1150" s="2" t="s">
        <v>5305</v>
      </c>
      <c r="K1150" s="2" t="s">
        <v>11659</v>
      </c>
    </row>
    <row r="1151" spans="1:11" x14ac:dyDescent="0.25">
      <c r="A1151" s="2" t="s">
        <v>10929</v>
      </c>
      <c r="B1151" s="1">
        <v>46193</v>
      </c>
      <c r="C1151" s="2" t="s">
        <v>5302</v>
      </c>
      <c r="D1151" s="2" t="s">
        <v>5303</v>
      </c>
      <c r="E1151" s="2" t="s">
        <v>10930</v>
      </c>
      <c r="F1151" s="2" t="s">
        <v>11690</v>
      </c>
      <c r="G1151">
        <v>92000</v>
      </c>
      <c r="H1151" s="2" t="s">
        <v>54</v>
      </c>
      <c r="I1151" s="2" t="s">
        <v>53</v>
      </c>
      <c r="J1151" s="2" t="s">
        <v>5305</v>
      </c>
      <c r="K1151" s="2" t="s">
        <v>11691</v>
      </c>
    </row>
    <row r="1152" spans="1:11" x14ac:dyDescent="0.25">
      <c r="A1152" s="2" t="s">
        <v>8996</v>
      </c>
      <c r="B1152" s="1">
        <v>46193</v>
      </c>
      <c r="C1152" s="2" t="s">
        <v>5302</v>
      </c>
      <c r="D1152" s="2" t="s">
        <v>5303</v>
      </c>
      <c r="E1152" s="2" t="s">
        <v>8997</v>
      </c>
      <c r="F1152" s="2" t="s">
        <v>5798</v>
      </c>
      <c r="G1152">
        <v>173000</v>
      </c>
      <c r="H1152" s="2" t="s">
        <v>54</v>
      </c>
      <c r="I1152" s="2" t="s">
        <v>53</v>
      </c>
      <c r="J1152" s="2" t="s">
        <v>5305</v>
      </c>
      <c r="K1152" s="2" t="s">
        <v>5798</v>
      </c>
    </row>
    <row r="1153" spans="1:11" x14ac:dyDescent="0.25">
      <c r="A1153" s="2" t="s">
        <v>10914</v>
      </c>
      <c r="B1153" s="1">
        <v>46193</v>
      </c>
      <c r="C1153" s="2" t="s">
        <v>5302</v>
      </c>
      <c r="D1153" s="2" t="s">
        <v>5303</v>
      </c>
      <c r="E1153" s="2" t="s">
        <v>10915</v>
      </c>
      <c r="F1153" s="2" t="s">
        <v>10554</v>
      </c>
      <c r="G1153">
        <v>99000</v>
      </c>
      <c r="H1153" s="2" t="s">
        <v>54</v>
      </c>
      <c r="I1153" s="2" t="s">
        <v>53</v>
      </c>
      <c r="J1153" s="2" t="s">
        <v>5305</v>
      </c>
      <c r="K1153" s="2" t="s">
        <v>10554</v>
      </c>
    </row>
    <row r="1154" spans="1:11" x14ac:dyDescent="0.25">
      <c r="A1154" s="2" t="s">
        <v>9562</v>
      </c>
      <c r="B1154" s="1">
        <v>46193</v>
      </c>
      <c r="C1154" s="2" t="s">
        <v>5302</v>
      </c>
      <c r="D1154" s="2" t="s">
        <v>5303</v>
      </c>
      <c r="E1154" s="2" t="s">
        <v>9563</v>
      </c>
      <c r="F1154" s="2" t="s">
        <v>5691</v>
      </c>
      <c r="G1154">
        <v>178000</v>
      </c>
      <c r="H1154" s="2" t="s">
        <v>54</v>
      </c>
      <c r="I1154" s="2" t="s">
        <v>53</v>
      </c>
      <c r="J1154" s="2" t="s">
        <v>5305</v>
      </c>
      <c r="K1154" s="2" t="s">
        <v>5691</v>
      </c>
    </row>
    <row r="1155" spans="1:11" x14ac:dyDescent="0.25">
      <c r="A1155" s="2" t="s">
        <v>8881</v>
      </c>
      <c r="B1155" s="1">
        <v>46193</v>
      </c>
      <c r="C1155" s="2" t="s">
        <v>5302</v>
      </c>
      <c r="D1155" s="2" t="s">
        <v>5303</v>
      </c>
      <c r="E1155" s="2" t="s">
        <v>8882</v>
      </c>
      <c r="F1155" s="2" t="s">
        <v>10144</v>
      </c>
      <c r="G1155">
        <v>168000</v>
      </c>
      <c r="H1155" s="2" t="s">
        <v>54</v>
      </c>
      <c r="I1155" s="2" t="s">
        <v>53</v>
      </c>
      <c r="J1155" s="2" t="s">
        <v>5305</v>
      </c>
      <c r="K1155" s="2" t="s">
        <v>10145</v>
      </c>
    </row>
    <row r="1156" spans="1:11" x14ac:dyDescent="0.25">
      <c r="A1156" s="2" t="s">
        <v>6341</v>
      </c>
      <c r="B1156" s="1">
        <v>46193</v>
      </c>
      <c r="C1156" s="2" t="s">
        <v>5302</v>
      </c>
      <c r="D1156" s="2" t="s">
        <v>5303</v>
      </c>
      <c r="E1156" s="2" t="s">
        <v>1849</v>
      </c>
      <c r="F1156" s="2" t="s">
        <v>11651</v>
      </c>
      <c r="G1156">
        <v>144000</v>
      </c>
      <c r="H1156" s="2" t="s">
        <v>54</v>
      </c>
      <c r="I1156" s="2" t="s">
        <v>53</v>
      </c>
      <c r="J1156" s="2" t="s">
        <v>5305</v>
      </c>
      <c r="K1156" s="2" t="s">
        <v>11652</v>
      </c>
    </row>
    <row r="1157" spans="1:11" x14ac:dyDescent="0.25">
      <c r="A1157" s="2" t="s">
        <v>8848</v>
      </c>
      <c r="B1157" s="1">
        <v>46193</v>
      </c>
      <c r="C1157" s="2" t="s">
        <v>5302</v>
      </c>
      <c r="D1157" s="2" t="s">
        <v>5303</v>
      </c>
      <c r="E1157" s="2" t="s">
        <v>8849</v>
      </c>
      <c r="F1157" s="2" t="s">
        <v>11708</v>
      </c>
      <c r="G1157">
        <v>105000</v>
      </c>
      <c r="H1157" s="2" t="s">
        <v>54</v>
      </c>
      <c r="I1157" s="2" t="s">
        <v>53</v>
      </c>
      <c r="J1157" s="2" t="s">
        <v>5305</v>
      </c>
      <c r="K1157" s="2" t="s">
        <v>11709</v>
      </c>
    </row>
    <row r="1158" spans="1:11" x14ac:dyDescent="0.25">
      <c r="A1158" s="2" t="s">
        <v>6186</v>
      </c>
      <c r="B1158" s="1">
        <v>46193</v>
      </c>
      <c r="C1158" s="2" t="s">
        <v>5302</v>
      </c>
      <c r="D1158" s="2" t="s">
        <v>5303</v>
      </c>
      <c r="E1158" s="2" t="s">
        <v>1329</v>
      </c>
      <c r="F1158" s="2" t="s">
        <v>11649</v>
      </c>
      <c r="G1158">
        <v>188000</v>
      </c>
      <c r="H1158" s="2" t="s">
        <v>54</v>
      </c>
      <c r="I1158" s="2" t="s">
        <v>53</v>
      </c>
      <c r="J1158" s="2" t="s">
        <v>5305</v>
      </c>
      <c r="K1158" s="2" t="s">
        <v>11650</v>
      </c>
    </row>
    <row r="1159" spans="1:11" x14ac:dyDescent="0.25">
      <c r="A1159" s="2" t="s">
        <v>8789</v>
      </c>
      <c r="B1159" s="1">
        <v>46193</v>
      </c>
      <c r="C1159" s="2" t="s">
        <v>5302</v>
      </c>
      <c r="D1159" s="2" t="s">
        <v>5303</v>
      </c>
      <c r="E1159" s="2" t="s">
        <v>8790</v>
      </c>
      <c r="F1159" s="2" t="s">
        <v>5613</v>
      </c>
      <c r="G1159">
        <v>133000</v>
      </c>
      <c r="H1159" s="2" t="s">
        <v>54</v>
      </c>
      <c r="I1159" s="2" t="s">
        <v>53</v>
      </c>
      <c r="J1159" s="2" t="s">
        <v>5305</v>
      </c>
      <c r="K1159" s="2" t="s">
        <v>5607</v>
      </c>
    </row>
    <row r="1160" spans="1:11" x14ac:dyDescent="0.25">
      <c r="A1160" s="2" t="s">
        <v>7881</v>
      </c>
      <c r="B1160" s="1">
        <v>46193</v>
      </c>
      <c r="C1160" s="2" t="s">
        <v>5302</v>
      </c>
      <c r="D1160" s="2" t="s">
        <v>5303</v>
      </c>
      <c r="E1160" s="2" t="s">
        <v>7882</v>
      </c>
      <c r="F1160" s="2" t="s">
        <v>11674</v>
      </c>
      <c r="G1160">
        <v>131000</v>
      </c>
      <c r="H1160" s="2" t="s">
        <v>54</v>
      </c>
      <c r="I1160" s="2" t="s">
        <v>53</v>
      </c>
      <c r="J1160" s="2" t="s">
        <v>5305</v>
      </c>
      <c r="K1160" s="2" t="s">
        <v>11675</v>
      </c>
    </row>
    <row r="1161" spans="1:11" x14ac:dyDescent="0.25">
      <c r="A1161" s="2" t="s">
        <v>7771</v>
      </c>
      <c r="B1161" s="1">
        <v>46193</v>
      </c>
      <c r="C1161" s="2" t="s">
        <v>5302</v>
      </c>
      <c r="D1161" s="2" t="s">
        <v>5303</v>
      </c>
      <c r="E1161" s="2" t="s">
        <v>7772</v>
      </c>
      <c r="F1161" s="2" t="s">
        <v>10683</v>
      </c>
      <c r="G1161">
        <v>155000</v>
      </c>
      <c r="H1161" s="2" t="s">
        <v>54</v>
      </c>
      <c r="I1161" s="2" t="s">
        <v>53</v>
      </c>
      <c r="J1161" s="2" t="s">
        <v>5305</v>
      </c>
      <c r="K1161" s="2" t="s">
        <v>10683</v>
      </c>
    </row>
    <row r="1162" spans="1:11" x14ac:dyDescent="0.25">
      <c r="A1162" s="2" t="s">
        <v>8282</v>
      </c>
      <c r="B1162" s="1">
        <v>46193</v>
      </c>
      <c r="C1162" s="2" t="s">
        <v>5302</v>
      </c>
      <c r="D1162" s="2" t="s">
        <v>5303</v>
      </c>
      <c r="E1162" s="2" t="s">
        <v>8283</v>
      </c>
      <c r="F1162" s="2" t="s">
        <v>10471</v>
      </c>
      <c r="G1162">
        <v>167000</v>
      </c>
      <c r="H1162" s="2" t="s">
        <v>54</v>
      </c>
      <c r="I1162" s="2" t="s">
        <v>53</v>
      </c>
      <c r="J1162" s="2" t="s">
        <v>5305</v>
      </c>
      <c r="K1162" s="2" t="s">
        <v>10472</v>
      </c>
    </row>
    <row r="1163" spans="1:11" x14ac:dyDescent="0.25">
      <c r="A1163" s="2" t="s">
        <v>6432</v>
      </c>
      <c r="B1163" s="1">
        <v>46193</v>
      </c>
      <c r="C1163" s="2" t="s">
        <v>5302</v>
      </c>
      <c r="D1163" s="2" t="s">
        <v>5303</v>
      </c>
      <c r="E1163" s="2" t="s">
        <v>2137</v>
      </c>
      <c r="F1163" s="2" t="s">
        <v>11699</v>
      </c>
      <c r="G1163">
        <v>190000</v>
      </c>
      <c r="H1163" s="2" t="s">
        <v>54</v>
      </c>
      <c r="I1163" s="2" t="s">
        <v>53</v>
      </c>
      <c r="J1163" s="2" t="s">
        <v>5305</v>
      </c>
      <c r="K1163" s="2" t="s">
        <v>11699</v>
      </c>
    </row>
    <row r="1164" spans="1:11" x14ac:dyDescent="0.25">
      <c r="A1164" s="2" t="s">
        <v>8482</v>
      </c>
      <c r="B1164" s="1">
        <v>46193</v>
      </c>
      <c r="C1164" s="2" t="s">
        <v>5302</v>
      </c>
      <c r="D1164" s="2" t="s">
        <v>5303</v>
      </c>
      <c r="E1164" s="2" t="s">
        <v>8483</v>
      </c>
      <c r="F1164" s="2" t="s">
        <v>10142</v>
      </c>
      <c r="G1164">
        <v>135000</v>
      </c>
      <c r="H1164" s="2" t="s">
        <v>54</v>
      </c>
      <c r="I1164" s="2" t="s">
        <v>53</v>
      </c>
      <c r="J1164" s="2" t="s">
        <v>5305</v>
      </c>
      <c r="K1164" s="2" t="s">
        <v>10143</v>
      </c>
    </row>
    <row r="1165" spans="1:11" x14ac:dyDescent="0.25">
      <c r="A1165" s="2" t="s">
        <v>7479</v>
      </c>
      <c r="B1165" s="1">
        <v>46193</v>
      </c>
      <c r="C1165" s="2" t="s">
        <v>5302</v>
      </c>
      <c r="D1165" s="2" t="s">
        <v>5303</v>
      </c>
      <c r="E1165" s="2" t="s">
        <v>5042</v>
      </c>
      <c r="F1165" s="2" t="s">
        <v>5511</v>
      </c>
      <c r="G1165">
        <v>219000</v>
      </c>
      <c r="H1165" s="2" t="s">
        <v>54</v>
      </c>
      <c r="I1165" s="2" t="s">
        <v>53</v>
      </c>
      <c r="J1165" s="2" t="s">
        <v>5305</v>
      </c>
      <c r="K1165" s="2" t="s">
        <v>10699</v>
      </c>
    </row>
    <row r="1166" spans="1:11" x14ac:dyDescent="0.25">
      <c r="A1166" s="2" t="s">
        <v>6975</v>
      </c>
      <c r="B1166" s="1">
        <v>46193</v>
      </c>
      <c r="C1166" s="2" t="s">
        <v>5302</v>
      </c>
      <c r="D1166" s="2" t="s">
        <v>5303</v>
      </c>
      <c r="E1166" s="2" t="s">
        <v>3698</v>
      </c>
      <c r="F1166" s="2" t="s">
        <v>11660</v>
      </c>
      <c r="G1166">
        <v>162000</v>
      </c>
      <c r="H1166" s="2" t="s">
        <v>54</v>
      </c>
      <c r="I1166" s="2" t="s">
        <v>53</v>
      </c>
      <c r="J1166" s="2" t="s">
        <v>5305</v>
      </c>
      <c r="K1166" s="2" t="s">
        <v>11661</v>
      </c>
    </row>
    <row r="1167" spans="1:11" x14ac:dyDescent="0.25">
      <c r="A1167" s="2" t="s">
        <v>6044</v>
      </c>
      <c r="B1167" s="1">
        <v>46193</v>
      </c>
      <c r="C1167" s="2" t="s">
        <v>5302</v>
      </c>
      <c r="D1167" s="2" t="s">
        <v>5303</v>
      </c>
      <c r="E1167" s="2" t="s">
        <v>825</v>
      </c>
      <c r="F1167" s="2" t="s">
        <v>5509</v>
      </c>
      <c r="G1167">
        <v>111000</v>
      </c>
      <c r="H1167" s="2" t="s">
        <v>54</v>
      </c>
      <c r="I1167" s="2" t="s">
        <v>53</v>
      </c>
      <c r="J1167" s="2" t="s">
        <v>5305</v>
      </c>
      <c r="K1167" s="2" t="s">
        <v>5510</v>
      </c>
    </row>
    <row r="1168" spans="1:11" x14ac:dyDescent="0.25">
      <c r="A1168" s="2" t="s">
        <v>7643</v>
      </c>
      <c r="B1168" s="1">
        <v>46193</v>
      </c>
      <c r="C1168" s="2" t="s">
        <v>5302</v>
      </c>
      <c r="D1168" s="2" t="s">
        <v>5303</v>
      </c>
      <c r="E1168" s="2" t="s">
        <v>7644</v>
      </c>
      <c r="F1168" s="2" t="s">
        <v>5389</v>
      </c>
      <c r="G1168">
        <v>150000</v>
      </c>
      <c r="H1168" s="2" t="s">
        <v>54</v>
      </c>
      <c r="I1168" s="2" t="s">
        <v>53</v>
      </c>
      <c r="J1168" s="2" t="s">
        <v>5305</v>
      </c>
      <c r="K1168" s="2" t="s">
        <v>9924</v>
      </c>
    </row>
    <row r="1169" spans="1:11" x14ac:dyDescent="0.25">
      <c r="A1169" s="2" t="s">
        <v>11374</v>
      </c>
      <c r="B1169" s="1">
        <v>46193</v>
      </c>
      <c r="C1169" s="2" t="s">
        <v>5302</v>
      </c>
      <c r="D1169" s="2" t="s">
        <v>5303</v>
      </c>
      <c r="E1169" s="2" t="s">
        <v>11375</v>
      </c>
      <c r="F1169" s="2" t="s">
        <v>11702</v>
      </c>
      <c r="G1169">
        <v>144000</v>
      </c>
      <c r="H1169" s="2" t="s">
        <v>54</v>
      </c>
      <c r="I1169" s="2" t="s">
        <v>53</v>
      </c>
      <c r="J1169" s="2" t="s">
        <v>5305</v>
      </c>
      <c r="K1169" s="2" t="s">
        <v>11703</v>
      </c>
    </row>
    <row r="1170" spans="1:11" x14ac:dyDescent="0.25">
      <c r="A1170" s="2" t="s">
        <v>8059</v>
      </c>
      <c r="B1170" s="1">
        <v>46193</v>
      </c>
      <c r="C1170" s="2" t="s">
        <v>5302</v>
      </c>
      <c r="D1170" s="2" t="s">
        <v>5303</v>
      </c>
      <c r="E1170" s="2" t="s">
        <v>8060</v>
      </c>
      <c r="F1170" s="2" t="s">
        <v>11666</v>
      </c>
      <c r="G1170">
        <v>118000</v>
      </c>
      <c r="H1170" s="2" t="s">
        <v>54</v>
      </c>
      <c r="I1170" s="2" t="s">
        <v>53</v>
      </c>
      <c r="J1170" s="2" t="s">
        <v>5305</v>
      </c>
      <c r="K1170" s="2" t="s">
        <v>11666</v>
      </c>
    </row>
    <row r="1171" spans="1:11" x14ac:dyDescent="0.25">
      <c r="A1171" s="2" t="s">
        <v>7959</v>
      </c>
      <c r="B1171" s="1">
        <v>46193</v>
      </c>
      <c r="C1171" s="2" t="s">
        <v>5302</v>
      </c>
      <c r="D1171" s="2" t="s">
        <v>5303</v>
      </c>
      <c r="E1171" s="2" t="s">
        <v>7960</v>
      </c>
      <c r="F1171" s="2" t="s">
        <v>11667</v>
      </c>
      <c r="G1171">
        <v>142000</v>
      </c>
      <c r="H1171" s="2" t="s">
        <v>54</v>
      </c>
      <c r="I1171" s="2" t="s">
        <v>53</v>
      </c>
      <c r="J1171" s="2" t="s">
        <v>5305</v>
      </c>
      <c r="K1171" s="2" t="s">
        <v>11668</v>
      </c>
    </row>
    <row r="1172" spans="1:11" x14ac:dyDescent="0.25">
      <c r="A1172" s="2" t="s">
        <v>7299</v>
      </c>
      <c r="B1172" s="1">
        <v>46193</v>
      </c>
      <c r="C1172" s="2" t="s">
        <v>5302</v>
      </c>
      <c r="D1172" s="2" t="s">
        <v>5303</v>
      </c>
      <c r="E1172" s="2" t="s">
        <v>4578</v>
      </c>
      <c r="F1172" s="2" t="s">
        <v>11672</v>
      </c>
      <c r="G1172">
        <v>134056</v>
      </c>
      <c r="H1172" s="2" t="s">
        <v>54</v>
      </c>
      <c r="I1172" s="2" t="s">
        <v>53</v>
      </c>
      <c r="J1172" s="2" t="s">
        <v>5305</v>
      </c>
      <c r="K1172" s="2" t="s">
        <v>11673</v>
      </c>
    </row>
    <row r="1173" spans="1:11" x14ac:dyDescent="0.25">
      <c r="A1173" s="2" t="s">
        <v>7114</v>
      </c>
      <c r="B1173" s="1">
        <v>46193</v>
      </c>
      <c r="C1173" s="2" t="s">
        <v>5302</v>
      </c>
      <c r="D1173" s="2" t="s">
        <v>5303</v>
      </c>
      <c r="E1173" s="2" t="s">
        <v>4076</v>
      </c>
      <c r="F1173" s="2" t="s">
        <v>10405</v>
      </c>
      <c r="G1173">
        <v>188000</v>
      </c>
      <c r="H1173" s="2" t="s">
        <v>54</v>
      </c>
      <c r="I1173" s="2" t="s">
        <v>53</v>
      </c>
      <c r="J1173" s="2" t="s">
        <v>5305</v>
      </c>
      <c r="K1173" s="2" t="s">
        <v>10406</v>
      </c>
    </row>
    <row r="1174" spans="1:11" x14ac:dyDescent="0.25">
      <c r="A1174" s="2" t="s">
        <v>6863</v>
      </c>
      <c r="B1174" s="1">
        <v>46193</v>
      </c>
      <c r="C1174" s="2" t="s">
        <v>5302</v>
      </c>
      <c r="D1174" s="2" t="s">
        <v>5303</v>
      </c>
      <c r="E1174" s="2" t="s">
        <v>11426</v>
      </c>
      <c r="F1174" s="2" t="s">
        <v>5691</v>
      </c>
      <c r="G1174">
        <v>129000</v>
      </c>
      <c r="H1174" s="2" t="s">
        <v>54</v>
      </c>
      <c r="I1174" s="2" t="s">
        <v>53</v>
      </c>
      <c r="J1174" s="2" t="s">
        <v>5305</v>
      </c>
      <c r="K1174" s="2" t="s">
        <v>11654</v>
      </c>
    </row>
    <row r="1175" spans="1:11" x14ac:dyDescent="0.25">
      <c r="A1175" s="2" t="s">
        <v>7190</v>
      </c>
      <c r="B1175" s="1">
        <v>46193</v>
      </c>
      <c r="C1175" s="2" t="s">
        <v>5302</v>
      </c>
      <c r="D1175" s="2" t="s">
        <v>5303</v>
      </c>
      <c r="E1175" s="2" t="s">
        <v>4286</v>
      </c>
      <c r="F1175" s="2" t="s">
        <v>11623</v>
      </c>
      <c r="G1175">
        <v>154000</v>
      </c>
      <c r="H1175" s="2" t="s">
        <v>54</v>
      </c>
      <c r="I1175" s="2" t="s">
        <v>53</v>
      </c>
      <c r="J1175" s="2" t="s">
        <v>5305</v>
      </c>
      <c r="K1175" s="2" t="s">
        <v>11655</v>
      </c>
    </row>
    <row r="1176" spans="1:11" x14ac:dyDescent="0.25">
      <c r="A1176" s="2" t="s">
        <v>11341</v>
      </c>
      <c r="B1176" s="1">
        <v>46193</v>
      </c>
      <c r="C1176" s="2" t="s">
        <v>5302</v>
      </c>
      <c r="D1176" s="2" t="s">
        <v>5303</v>
      </c>
      <c r="E1176" s="2" t="s">
        <v>11342</v>
      </c>
      <c r="F1176" s="2" t="s">
        <v>11711</v>
      </c>
      <c r="G1176">
        <v>88000</v>
      </c>
      <c r="H1176" s="2" t="s">
        <v>54</v>
      </c>
      <c r="I1176" s="2" t="s">
        <v>53</v>
      </c>
      <c r="J1176" s="2" t="s">
        <v>5305</v>
      </c>
      <c r="K1176" s="2" t="s">
        <v>11712</v>
      </c>
    </row>
    <row r="1177" spans="1:11" x14ac:dyDescent="0.25">
      <c r="A1177" s="2" t="s">
        <v>7387</v>
      </c>
      <c r="B1177" s="1">
        <v>46193</v>
      </c>
      <c r="C1177" s="2" t="s">
        <v>5302</v>
      </c>
      <c r="D1177" s="2" t="s">
        <v>5303</v>
      </c>
      <c r="E1177" s="2" t="s">
        <v>4806</v>
      </c>
      <c r="F1177" s="2" t="s">
        <v>11610</v>
      </c>
      <c r="G1177">
        <v>161000</v>
      </c>
      <c r="H1177" s="2" t="s">
        <v>54</v>
      </c>
      <c r="I1177" s="2" t="s">
        <v>53</v>
      </c>
      <c r="J1177" s="2" t="s">
        <v>5305</v>
      </c>
      <c r="K1177" s="2" t="s">
        <v>10461</v>
      </c>
    </row>
    <row r="1178" spans="1:11" x14ac:dyDescent="0.25">
      <c r="A1178" s="2" t="s">
        <v>8089</v>
      </c>
      <c r="B1178" s="1">
        <v>46193</v>
      </c>
      <c r="C1178" s="2" t="s">
        <v>5302</v>
      </c>
      <c r="D1178" s="2" t="s">
        <v>5303</v>
      </c>
      <c r="E1178" s="2" t="s">
        <v>11427</v>
      </c>
      <c r="F1178" s="2" t="s">
        <v>11669</v>
      </c>
      <c r="G1178">
        <v>163000</v>
      </c>
      <c r="H1178" s="2" t="s">
        <v>54</v>
      </c>
      <c r="I1178" s="2" t="s">
        <v>53</v>
      </c>
      <c r="J1178" s="2" t="s">
        <v>5305</v>
      </c>
      <c r="K1178" s="2" t="s">
        <v>11670</v>
      </c>
    </row>
    <row r="1179" spans="1:11" x14ac:dyDescent="0.25">
      <c r="A1179" s="2" t="s">
        <v>7904</v>
      </c>
      <c r="B1179" s="1">
        <v>46193</v>
      </c>
      <c r="C1179" s="2" t="s">
        <v>5302</v>
      </c>
      <c r="D1179" s="2" t="s">
        <v>5303</v>
      </c>
      <c r="E1179" s="2" t="s">
        <v>7905</v>
      </c>
      <c r="F1179" s="2" t="s">
        <v>5304</v>
      </c>
      <c r="G1179">
        <v>124000</v>
      </c>
      <c r="H1179" s="2" t="s">
        <v>54</v>
      </c>
      <c r="I1179" s="2" t="s">
        <v>53</v>
      </c>
      <c r="J1179" s="2" t="s">
        <v>5305</v>
      </c>
      <c r="K1179" s="2" t="s">
        <v>10588</v>
      </c>
    </row>
    <row r="1180" spans="1:11" x14ac:dyDescent="0.25">
      <c r="A1180" s="2" t="s">
        <v>8340</v>
      </c>
      <c r="B1180" s="1">
        <v>46193</v>
      </c>
      <c r="C1180" s="2" t="s">
        <v>5302</v>
      </c>
      <c r="D1180" s="2" t="s">
        <v>5303</v>
      </c>
      <c r="E1180" s="2" t="s">
        <v>8341</v>
      </c>
      <c r="F1180" s="2" t="s">
        <v>9794</v>
      </c>
      <c r="G1180">
        <v>94000</v>
      </c>
      <c r="H1180" s="2" t="s">
        <v>54</v>
      </c>
      <c r="I1180" s="2" t="s">
        <v>53</v>
      </c>
      <c r="J1180" s="2" t="s">
        <v>5305</v>
      </c>
      <c r="K1180" s="2" t="s">
        <v>11665</v>
      </c>
    </row>
    <row r="1181" spans="1:11" x14ac:dyDescent="0.25">
      <c r="A1181" s="2" t="s">
        <v>11412</v>
      </c>
      <c r="B1181" s="1">
        <v>46193</v>
      </c>
      <c r="C1181" s="2" t="s">
        <v>5302</v>
      </c>
      <c r="D1181" s="2" t="s">
        <v>5303</v>
      </c>
      <c r="E1181" s="2" t="s">
        <v>11413</v>
      </c>
      <c r="F1181" s="2" t="s">
        <v>11702</v>
      </c>
      <c r="G1181">
        <v>84000</v>
      </c>
      <c r="H1181" s="2" t="s">
        <v>54</v>
      </c>
      <c r="I1181" s="2" t="s">
        <v>53</v>
      </c>
      <c r="J1181" s="2" t="s">
        <v>5305</v>
      </c>
      <c r="K1181" s="2" t="s">
        <v>11703</v>
      </c>
    </row>
    <row r="1182" spans="1:11" x14ac:dyDescent="0.25">
      <c r="A1182" s="2" t="s">
        <v>8606</v>
      </c>
      <c r="B1182" s="1">
        <v>46193</v>
      </c>
      <c r="C1182" s="2" t="s">
        <v>5302</v>
      </c>
      <c r="D1182" s="2" t="s">
        <v>5303</v>
      </c>
      <c r="E1182" s="2" t="s">
        <v>8607</v>
      </c>
      <c r="F1182" s="2" t="s">
        <v>5336</v>
      </c>
      <c r="G1182">
        <v>156000</v>
      </c>
      <c r="H1182" s="2" t="s">
        <v>54</v>
      </c>
      <c r="I1182" s="2" t="s">
        <v>53</v>
      </c>
      <c r="J1182" s="2" t="s">
        <v>5305</v>
      </c>
      <c r="K1182" s="2" t="s">
        <v>10414</v>
      </c>
    </row>
    <row r="1183" spans="1:11" x14ac:dyDescent="0.25">
      <c r="A1183" s="2" t="s">
        <v>8081</v>
      </c>
      <c r="B1183" s="1">
        <v>46193</v>
      </c>
      <c r="C1183" s="2" t="s">
        <v>5302</v>
      </c>
      <c r="D1183" s="2" t="s">
        <v>5303</v>
      </c>
      <c r="E1183" s="2" t="s">
        <v>8082</v>
      </c>
      <c r="F1183" s="2" t="s">
        <v>11663</v>
      </c>
      <c r="G1183">
        <v>163000</v>
      </c>
      <c r="H1183" s="2" t="s">
        <v>54</v>
      </c>
      <c r="I1183" s="2" t="s">
        <v>53</v>
      </c>
      <c r="J1183" s="2" t="s">
        <v>5305</v>
      </c>
      <c r="K1183" s="2" t="s">
        <v>11664</v>
      </c>
    </row>
    <row r="1184" spans="1:11" x14ac:dyDescent="0.25">
      <c r="A1184" s="2" t="s">
        <v>7382</v>
      </c>
      <c r="B1184" s="1">
        <v>46193</v>
      </c>
      <c r="C1184" s="2" t="s">
        <v>5302</v>
      </c>
      <c r="D1184" s="2" t="s">
        <v>5303</v>
      </c>
      <c r="E1184" s="2" t="s">
        <v>4794</v>
      </c>
      <c r="F1184" s="2" t="s">
        <v>10467</v>
      </c>
      <c r="G1184">
        <v>165000</v>
      </c>
      <c r="H1184" s="2" t="s">
        <v>54</v>
      </c>
      <c r="I1184" s="2" t="s">
        <v>53</v>
      </c>
      <c r="J1184" s="2" t="s">
        <v>5305</v>
      </c>
      <c r="K1184" s="2" t="s">
        <v>10467</v>
      </c>
    </row>
    <row r="1185" spans="1:11" x14ac:dyDescent="0.25">
      <c r="A1185" s="2" t="s">
        <v>9010</v>
      </c>
      <c r="B1185" s="1">
        <v>46193</v>
      </c>
      <c r="C1185" s="2" t="s">
        <v>5302</v>
      </c>
      <c r="D1185" s="2" t="s">
        <v>5303</v>
      </c>
      <c r="E1185" s="2" t="s">
        <v>9011</v>
      </c>
      <c r="F1185" s="2" t="s">
        <v>11677</v>
      </c>
      <c r="G1185">
        <v>189000</v>
      </c>
      <c r="H1185" s="2" t="s">
        <v>54</v>
      </c>
      <c r="I1185" s="2" t="s">
        <v>53</v>
      </c>
      <c r="J1185" s="2" t="s">
        <v>5305</v>
      </c>
      <c r="K1185" s="2" t="s">
        <v>11678</v>
      </c>
    </row>
    <row r="1186" spans="1:11" x14ac:dyDescent="0.25">
      <c r="A1186" s="2" t="s">
        <v>10904</v>
      </c>
      <c r="B1186" s="1">
        <v>46193</v>
      </c>
      <c r="C1186" s="2" t="s">
        <v>5302</v>
      </c>
      <c r="D1186" s="2" t="s">
        <v>5303</v>
      </c>
      <c r="E1186" s="2" t="s">
        <v>10905</v>
      </c>
      <c r="F1186" s="2" t="s">
        <v>10093</v>
      </c>
      <c r="G1186">
        <v>105000</v>
      </c>
      <c r="H1186" s="2" t="s">
        <v>54</v>
      </c>
      <c r="I1186" s="2" t="s">
        <v>53</v>
      </c>
      <c r="J1186" s="2" t="s">
        <v>5305</v>
      </c>
      <c r="K1186" s="2" t="s">
        <v>10094</v>
      </c>
    </row>
    <row r="1187" spans="1:11" x14ac:dyDescent="0.25">
      <c r="A1187" s="2" t="s">
        <v>7822</v>
      </c>
      <c r="B1187" s="1">
        <v>46193</v>
      </c>
      <c r="C1187" s="2" t="s">
        <v>5302</v>
      </c>
      <c r="D1187" s="2" t="s">
        <v>5303</v>
      </c>
      <c r="E1187" s="2" t="s">
        <v>7823</v>
      </c>
      <c r="F1187" s="2" t="s">
        <v>5542</v>
      </c>
      <c r="G1187">
        <v>166000</v>
      </c>
      <c r="H1187" s="2" t="s">
        <v>54</v>
      </c>
      <c r="I1187" s="2" t="s">
        <v>53</v>
      </c>
      <c r="J1187" s="2" t="s">
        <v>5305</v>
      </c>
      <c r="K1187" s="2" t="s">
        <v>11676</v>
      </c>
    </row>
    <row r="1188" spans="1:11" x14ac:dyDescent="0.25">
      <c r="A1188" s="2" t="s">
        <v>10971</v>
      </c>
      <c r="B1188" s="1">
        <v>46193</v>
      </c>
      <c r="C1188" s="2" t="s">
        <v>5302</v>
      </c>
      <c r="D1188" s="2" t="s">
        <v>5303</v>
      </c>
      <c r="E1188" s="2" t="s">
        <v>10972</v>
      </c>
      <c r="F1188" s="2" t="s">
        <v>5456</v>
      </c>
      <c r="G1188">
        <v>105000</v>
      </c>
      <c r="H1188" s="2" t="s">
        <v>54</v>
      </c>
      <c r="I1188" s="2" t="s">
        <v>53</v>
      </c>
      <c r="J1188" s="2" t="s">
        <v>5305</v>
      </c>
      <c r="K1188" s="2" t="s">
        <v>5457</v>
      </c>
    </row>
    <row r="1189" spans="1:11" x14ac:dyDescent="0.25">
      <c r="A1189" s="2" t="s">
        <v>11067</v>
      </c>
      <c r="B1189" s="1">
        <v>46193</v>
      </c>
      <c r="C1189" s="2" t="s">
        <v>5302</v>
      </c>
      <c r="D1189" s="2" t="s">
        <v>5303</v>
      </c>
      <c r="E1189" s="2" t="s">
        <v>11068</v>
      </c>
      <c r="F1189" s="2" t="s">
        <v>11683</v>
      </c>
      <c r="G1189">
        <v>86000</v>
      </c>
      <c r="H1189" s="2" t="s">
        <v>54</v>
      </c>
      <c r="I1189" s="2" t="s">
        <v>53</v>
      </c>
      <c r="J1189" s="2" t="s">
        <v>5305</v>
      </c>
      <c r="K1189" s="2" t="s">
        <v>11684</v>
      </c>
    </row>
    <row r="1190" spans="1:11" x14ac:dyDescent="0.25">
      <c r="A1190" s="2" t="s">
        <v>8782</v>
      </c>
      <c r="B1190" s="1">
        <v>46193</v>
      </c>
      <c r="C1190" s="2" t="s">
        <v>5302</v>
      </c>
      <c r="D1190" s="2" t="s">
        <v>5303</v>
      </c>
      <c r="E1190" s="2" t="s">
        <v>8783</v>
      </c>
      <c r="F1190" s="2" t="s">
        <v>9934</v>
      </c>
      <c r="G1190">
        <v>144000</v>
      </c>
      <c r="H1190" s="2" t="s">
        <v>54</v>
      </c>
      <c r="I1190" s="2" t="s">
        <v>53</v>
      </c>
      <c r="J1190" s="2" t="s">
        <v>5305</v>
      </c>
      <c r="K1190" s="2" t="s">
        <v>11653</v>
      </c>
    </row>
    <row r="1191" spans="1:11" x14ac:dyDescent="0.25">
      <c r="A1191" s="2" t="s">
        <v>8822</v>
      </c>
      <c r="B1191" s="1">
        <v>46193</v>
      </c>
      <c r="C1191" s="2" t="s">
        <v>5302</v>
      </c>
      <c r="D1191" s="2" t="s">
        <v>5303</v>
      </c>
      <c r="E1191" s="2" t="s">
        <v>8823</v>
      </c>
      <c r="F1191" s="2" t="s">
        <v>9827</v>
      </c>
      <c r="G1191">
        <v>93000</v>
      </c>
      <c r="H1191" s="2" t="s">
        <v>54</v>
      </c>
      <c r="I1191" s="2" t="s">
        <v>53</v>
      </c>
      <c r="J1191" s="2" t="s">
        <v>5305</v>
      </c>
      <c r="K1191" s="2" t="s">
        <v>11679</v>
      </c>
    </row>
    <row r="1192" spans="1:11" x14ac:dyDescent="0.25">
      <c r="A1192" s="2" t="s">
        <v>9148</v>
      </c>
      <c r="B1192" s="1">
        <v>46193</v>
      </c>
      <c r="C1192" s="2" t="s">
        <v>5302</v>
      </c>
      <c r="D1192" s="2" t="s">
        <v>5303</v>
      </c>
      <c r="E1192" s="2" t="s">
        <v>9149</v>
      </c>
      <c r="F1192" s="2" t="s">
        <v>10181</v>
      </c>
      <c r="G1192">
        <v>119000</v>
      </c>
      <c r="H1192" s="2" t="s">
        <v>54</v>
      </c>
      <c r="I1192" s="2" t="s">
        <v>53</v>
      </c>
      <c r="J1192" s="2" t="s">
        <v>5305</v>
      </c>
      <c r="K1192" s="2" t="s">
        <v>10182</v>
      </c>
    </row>
    <row r="1193" spans="1:11" x14ac:dyDescent="0.25">
      <c r="A1193" s="2" t="s">
        <v>7721</v>
      </c>
      <c r="B1193" s="1">
        <v>46193</v>
      </c>
      <c r="C1193" s="2" t="s">
        <v>5302</v>
      </c>
      <c r="D1193" s="2" t="s">
        <v>5303</v>
      </c>
      <c r="E1193" s="2" t="s">
        <v>7722</v>
      </c>
      <c r="F1193" s="2" t="s">
        <v>5715</v>
      </c>
      <c r="G1193">
        <v>204970</v>
      </c>
      <c r="H1193" s="2" t="s">
        <v>54</v>
      </c>
      <c r="I1193" s="2" t="s">
        <v>53</v>
      </c>
      <c r="J1193" s="2" t="s">
        <v>5305</v>
      </c>
      <c r="K1193" s="2" t="s">
        <v>5715</v>
      </c>
    </row>
    <row r="1194" spans="1:11" x14ac:dyDescent="0.25">
      <c r="A1194" s="2" t="s">
        <v>7762</v>
      </c>
      <c r="B1194" s="1">
        <v>46193</v>
      </c>
      <c r="C1194" s="2" t="s">
        <v>5302</v>
      </c>
      <c r="D1194" s="2" t="s">
        <v>5303</v>
      </c>
      <c r="E1194" s="2" t="s">
        <v>7763</v>
      </c>
      <c r="F1194" s="2" t="s">
        <v>10071</v>
      </c>
      <c r="G1194">
        <v>135000</v>
      </c>
      <c r="H1194" s="2" t="s">
        <v>54</v>
      </c>
      <c r="I1194" s="2" t="s">
        <v>53</v>
      </c>
      <c r="J1194" s="2" t="s">
        <v>5305</v>
      </c>
      <c r="K1194" s="2" t="s">
        <v>10072</v>
      </c>
    </row>
    <row r="1195" spans="1:11" x14ac:dyDescent="0.25">
      <c r="A1195" s="2" t="s">
        <v>11235</v>
      </c>
      <c r="B1195" s="1">
        <v>46193</v>
      </c>
      <c r="C1195" s="2" t="s">
        <v>5302</v>
      </c>
      <c r="D1195" s="2" t="s">
        <v>5303</v>
      </c>
      <c r="E1195" s="2" t="s">
        <v>11236</v>
      </c>
      <c r="F1195" s="2" t="s">
        <v>5462</v>
      </c>
      <c r="G1195">
        <v>84000</v>
      </c>
      <c r="H1195" s="2" t="s">
        <v>54</v>
      </c>
      <c r="I1195" s="2" t="s">
        <v>53</v>
      </c>
      <c r="J1195" s="2" t="s">
        <v>5305</v>
      </c>
      <c r="K1195" s="2" t="s">
        <v>5463</v>
      </c>
    </row>
    <row r="1196" spans="1:11" x14ac:dyDescent="0.25">
      <c r="A1196" s="2" t="s">
        <v>10842</v>
      </c>
      <c r="B1196" s="1">
        <v>46194</v>
      </c>
      <c r="C1196" s="2" t="s">
        <v>5302</v>
      </c>
      <c r="D1196" s="2" t="s">
        <v>5303</v>
      </c>
      <c r="E1196" s="2" t="s">
        <v>10843</v>
      </c>
      <c r="F1196" s="2" t="s">
        <v>11722</v>
      </c>
      <c r="G1196">
        <v>130000</v>
      </c>
      <c r="H1196" s="2" t="s">
        <v>54</v>
      </c>
      <c r="I1196" s="2" t="s">
        <v>53</v>
      </c>
      <c r="J1196" s="2" t="s">
        <v>5305</v>
      </c>
      <c r="K1196" s="2" t="s">
        <v>10572</v>
      </c>
    </row>
    <row r="1197" spans="1:11" x14ac:dyDescent="0.25">
      <c r="A1197" s="2" t="s">
        <v>10726</v>
      </c>
      <c r="B1197" s="1">
        <v>46194</v>
      </c>
      <c r="C1197" s="2" t="s">
        <v>5302</v>
      </c>
      <c r="D1197" s="2" t="s">
        <v>5303</v>
      </c>
      <c r="E1197" s="2" t="s">
        <v>10727</v>
      </c>
      <c r="F1197" s="2" t="s">
        <v>5546</v>
      </c>
      <c r="G1197">
        <v>122000</v>
      </c>
      <c r="H1197" s="2" t="s">
        <v>54</v>
      </c>
      <c r="I1197" s="2" t="s">
        <v>53</v>
      </c>
      <c r="J1197" s="2" t="s">
        <v>5305</v>
      </c>
      <c r="K1197" s="2" t="s">
        <v>5547</v>
      </c>
    </row>
    <row r="1198" spans="1:11" x14ac:dyDescent="0.25">
      <c r="A1198" s="2" t="s">
        <v>11228</v>
      </c>
      <c r="B1198" s="1">
        <v>46194</v>
      </c>
      <c r="C1198" s="2" t="s">
        <v>5302</v>
      </c>
      <c r="D1198" s="2" t="s">
        <v>5303</v>
      </c>
      <c r="E1198" s="2" t="s">
        <v>11229</v>
      </c>
      <c r="F1198" s="2" t="s">
        <v>11731</v>
      </c>
      <c r="G1198">
        <v>54000</v>
      </c>
      <c r="H1198" s="2" t="s">
        <v>54</v>
      </c>
      <c r="I1198" s="2" t="s">
        <v>53</v>
      </c>
      <c r="J1198" s="2" t="s">
        <v>5305</v>
      </c>
      <c r="K1198" s="2" t="s">
        <v>11732</v>
      </c>
    </row>
    <row r="1199" spans="1:11" x14ac:dyDescent="0.25">
      <c r="A1199" s="2" t="s">
        <v>11274</v>
      </c>
      <c r="B1199" s="1">
        <v>46194</v>
      </c>
      <c r="C1199" s="2" t="s">
        <v>5302</v>
      </c>
      <c r="D1199" s="2" t="s">
        <v>5303</v>
      </c>
      <c r="E1199" s="2" t="s">
        <v>11275</v>
      </c>
      <c r="F1199" s="2" t="s">
        <v>11738</v>
      </c>
      <c r="G1199">
        <v>95000</v>
      </c>
      <c r="H1199" s="2" t="s">
        <v>54</v>
      </c>
      <c r="I1199" s="2" t="s">
        <v>53</v>
      </c>
      <c r="J1199" s="2" t="s">
        <v>5305</v>
      </c>
      <c r="K1199" s="2" t="s">
        <v>11738</v>
      </c>
    </row>
    <row r="1200" spans="1:11" x14ac:dyDescent="0.25">
      <c r="A1200" s="2" t="s">
        <v>6549</v>
      </c>
      <c r="B1200" s="1">
        <v>46194</v>
      </c>
      <c r="C1200" s="2" t="s">
        <v>5302</v>
      </c>
      <c r="D1200" s="2" t="s">
        <v>5303</v>
      </c>
      <c r="E1200" s="2" t="s">
        <v>2482</v>
      </c>
      <c r="F1200" s="2" t="s">
        <v>10613</v>
      </c>
      <c r="G1200">
        <v>154000</v>
      </c>
      <c r="H1200" s="2" t="s">
        <v>54</v>
      </c>
      <c r="I1200" s="2" t="s">
        <v>53</v>
      </c>
      <c r="J1200" s="2" t="s">
        <v>5305</v>
      </c>
      <c r="K1200" s="2" t="s">
        <v>10684</v>
      </c>
    </row>
    <row r="1201" spans="1:11" x14ac:dyDescent="0.25">
      <c r="A1201" s="2" t="s">
        <v>11338</v>
      </c>
      <c r="B1201" s="1">
        <v>46194</v>
      </c>
      <c r="C1201" s="2" t="s">
        <v>5302</v>
      </c>
      <c r="D1201" s="2" t="s">
        <v>5303</v>
      </c>
      <c r="E1201" s="2" t="s">
        <v>11339</v>
      </c>
      <c r="F1201" s="2" t="s">
        <v>11688</v>
      </c>
      <c r="G1201">
        <v>95000</v>
      </c>
      <c r="H1201" s="2" t="s">
        <v>54</v>
      </c>
      <c r="I1201" s="2" t="s">
        <v>53</v>
      </c>
      <c r="J1201" s="2" t="s">
        <v>5305</v>
      </c>
      <c r="K1201" s="2" t="s">
        <v>11767</v>
      </c>
    </row>
    <row r="1202" spans="1:11" x14ac:dyDescent="0.25">
      <c r="A1202" s="2" t="s">
        <v>10978</v>
      </c>
      <c r="B1202" s="1">
        <v>46194</v>
      </c>
      <c r="C1202" s="2" t="s">
        <v>5302</v>
      </c>
      <c r="D1202" s="2" t="s">
        <v>5303</v>
      </c>
      <c r="E1202" s="2" t="s">
        <v>10979</v>
      </c>
      <c r="F1202" s="2" t="s">
        <v>11754</v>
      </c>
      <c r="G1202">
        <v>90000</v>
      </c>
      <c r="H1202" s="2" t="s">
        <v>54</v>
      </c>
      <c r="I1202" s="2" t="s">
        <v>53</v>
      </c>
      <c r="J1202" s="2" t="s">
        <v>5305</v>
      </c>
      <c r="K1202" s="2" t="s">
        <v>11754</v>
      </c>
    </row>
    <row r="1203" spans="1:11" x14ac:dyDescent="0.25">
      <c r="A1203" s="2" t="s">
        <v>11364</v>
      </c>
      <c r="B1203" s="1">
        <v>46194</v>
      </c>
      <c r="C1203" s="2" t="s">
        <v>5302</v>
      </c>
      <c r="D1203" s="2" t="s">
        <v>5303</v>
      </c>
      <c r="E1203" s="2" t="s">
        <v>11365</v>
      </c>
      <c r="F1203" s="2" t="s">
        <v>11737</v>
      </c>
      <c r="G1203">
        <v>85000</v>
      </c>
      <c r="H1203" s="2" t="s">
        <v>54</v>
      </c>
      <c r="I1203" s="2" t="s">
        <v>53</v>
      </c>
      <c r="J1203" s="2" t="s">
        <v>5305</v>
      </c>
      <c r="K1203" s="2" t="s">
        <v>11737</v>
      </c>
    </row>
    <row r="1204" spans="1:11" x14ac:dyDescent="0.25">
      <c r="A1204" s="2" t="s">
        <v>11200</v>
      </c>
      <c r="B1204" s="1">
        <v>46194</v>
      </c>
      <c r="C1204" s="2" t="s">
        <v>5302</v>
      </c>
      <c r="D1204" s="2" t="s">
        <v>5303</v>
      </c>
      <c r="E1204" s="2" t="s">
        <v>11201</v>
      </c>
      <c r="F1204" s="2" t="s">
        <v>11729</v>
      </c>
      <c r="G1204">
        <v>54000</v>
      </c>
      <c r="H1204" s="2" t="s">
        <v>54</v>
      </c>
      <c r="I1204" s="2" t="s">
        <v>53</v>
      </c>
      <c r="J1204" s="2" t="s">
        <v>5305</v>
      </c>
      <c r="K1204" s="2" t="s">
        <v>11730</v>
      </c>
    </row>
    <row r="1205" spans="1:11" x14ac:dyDescent="0.25">
      <c r="A1205" s="2" t="s">
        <v>11146</v>
      </c>
      <c r="B1205" s="1">
        <v>46194</v>
      </c>
      <c r="C1205" s="2" t="s">
        <v>5302</v>
      </c>
      <c r="D1205" s="2" t="s">
        <v>5303</v>
      </c>
      <c r="E1205" s="2" t="s">
        <v>11147</v>
      </c>
      <c r="F1205" s="2" t="s">
        <v>11748</v>
      </c>
      <c r="G1205">
        <v>56000</v>
      </c>
      <c r="H1205" s="2" t="s">
        <v>54</v>
      </c>
      <c r="I1205" s="2" t="s">
        <v>53</v>
      </c>
      <c r="J1205" s="2" t="s">
        <v>5305</v>
      </c>
      <c r="K1205" s="2" t="s">
        <v>11749</v>
      </c>
    </row>
    <row r="1206" spans="1:11" x14ac:dyDescent="0.25">
      <c r="A1206" s="2" t="s">
        <v>11264</v>
      </c>
      <c r="B1206" s="1">
        <v>46194</v>
      </c>
      <c r="C1206" s="2" t="s">
        <v>5302</v>
      </c>
      <c r="D1206" s="2" t="s">
        <v>5303</v>
      </c>
      <c r="E1206" s="2" t="s">
        <v>11265</v>
      </c>
      <c r="F1206" s="2" t="s">
        <v>11760</v>
      </c>
      <c r="G1206">
        <v>65000</v>
      </c>
      <c r="H1206" s="2" t="s">
        <v>54</v>
      </c>
      <c r="I1206" s="2" t="s">
        <v>53</v>
      </c>
      <c r="J1206" s="2" t="s">
        <v>5305</v>
      </c>
      <c r="K1206" s="2" t="s">
        <v>11761</v>
      </c>
    </row>
    <row r="1207" spans="1:11" x14ac:dyDescent="0.25">
      <c r="A1207" s="2" t="s">
        <v>11348</v>
      </c>
      <c r="B1207" s="1">
        <v>46194</v>
      </c>
      <c r="C1207" s="2" t="s">
        <v>5302</v>
      </c>
      <c r="D1207" s="2" t="s">
        <v>5303</v>
      </c>
      <c r="E1207" s="2" t="s">
        <v>11349</v>
      </c>
      <c r="F1207" s="2" t="s">
        <v>11762</v>
      </c>
      <c r="G1207">
        <v>103000</v>
      </c>
      <c r="H1207" s="2" t="s">
        <v>54</v>
      </c>
      <c r="I1207" s="2" t="s">
        <v>53</v>
      </c>
      <c r="J1207" s="2" t="s">
        <v>5305</v>
      </c>
      <c r="K1207" s="2" t="s">
        <v>11763</v>
      </c>
    </row>
    <row r="1208" spans="1:11" x14ac:dyDescent="0.25">
      <c r="A1208" s="2" t="s">
        <v>11181</v>
      </c>
      <c r="B1208" s="1">
        <v>46194</v>
      </c>
      <c r="C1208" s="2" t="s">
        <v>5302</v>
      </c>
      <c r="D1208" s="2" t="s">
        <v>5303</v>
      </c>
      <c r="E1208" s="2" t="s">
        <v>11182</v>
      </c>
      <c r="F1208" s="2" t="s">
        <v>10236</v>
      </c>
      <c r="G1208">
        <v>82000</v>
      </c>
      <c r="H1208" s="2" t="s">
        <v>54</v>
      </c>
      <c r="I1208" s="2" t="s">
        <v>53</v>
      </c>
      <c r="J1208" s="2" t="s">
        <v>5305</v>
      </c>
      <c r="K1208" s="2" t="s">
        <v>11764</v>
      </c>
    </row>
    <row r="1209" spans="1:11" x14ac:dyDescent="0.25">
      <c r="A1209" s="2" t="s">
        <v>11310</v>
      </c>
      <c r="B1209" s="1">
        <v>46194</v>
      </c>
      <c r="C1209" s="2" t="s">
        <v>5302</v>
      </c>
      <c r="D1209" s="2" t="s">
        <v>5303</v>
      </c>
      <c r="E1209" s="2" t="s">
        <v>11311</v>
      </c>
      <c r="F1209" s="2" t="s">
        <v>9823</v>
      </c>
      <c r="G1209">
        <v>65000</v>
      </c>
      <c r="H1209" s="2" t="s">
        <v>54</v>
      </c>
      <c r="I1209" s="2" t="s">
        <v>53</v>
      </c>
      <c r="J1209" s="2" t="s">
        <v>5305</v>
      </c>
      <c r="K1209" s="2" t="s">
        <v>11736</v>
      </c>
    </row>
    <row r="1210" spans="1:11" x14ac:dyDescent="0.25">
      <c r="A1210" s="2" t="s">
        <v>10736</v>
      </c>
      <c r="B1210" s="1">
        <v>46194</v>
      </c>
      <c r="C1210" s="2" t="s">
        <v>5302</v>
      </c>
      <c r="D1210" s="2" t="s">
        <v>5303</v>
      </c>
      <c r="E1210" s="2" t="s">
        <v>10737</v>
      </c>
      <c r="F1210" s="2" t="s">
        <v>5516</v>
      </c>
      <c r="G1210">
        <v>153000</v>
      </c>
      <c r="H1210" s="2" t="s">
        <v>54</v>
      </c>
      <c r="I1210" s="2" t="s">
        <v>53</v>
      </c>
      <c r="J1210" s="2" t="s">
        <v>5305</v>
      </c>
      <c r="K1210" s="2" t="s">
        <v>9938</v>
      </c>
    </row>
    <row r="1211" spans="1:11" x14ac:dyDescent="0.25">
      <c r="A1211" s="2" t="s">
        <v>11290</v>
      </c>
      <c r="B1211" s="1">
        <v>46194</v>
      </c>
      <c r="C1211" s="2" t="s">
        <v>5302</v>
      </c>
      <c r="D1211" s="2" t="s">
        <v>5303</v>
      </c>
      <c r="E1211" s="2" t="s">
        <v>11291</v>
      </c>
      <c r="F1211" s="2" t="s">
        <v>9989</v>
      </c>
      <c r="G1211">
        <v>64900</v>
      </c>
      <c r="H1211" s="2" t="s">
        <v>54</v>
      </c>
      <c r="I1211" s="2" t="s">
        <v>53</v>
      </c>
      <c r="J1211" s="2" t="s">
        <v>5305</v>
      </c>
      <c r="K1211" s="2" t="s">
        <v>9990</v>
      </c>
    </row>
    <row r="1212" spans="1:11" x14ac:dyDescent="0.25">
      <c r="A1212" s="2" t="s">
        <v>11136</v>
      </c>
      <c r="B1212" s="1">
        <v>46194</v>
      </c>
      <c r="C1212" s="2" t="s">
        <v>5302</v>
      </c>
      <c r="D1212" s="2" t="s">
        <v>5303</v>
      </c>
      <c r="E1212" s="2" t="s">
        <v>11137</v>
      </c>
      <c r="F1212" s="2" t="s">
        <v>10090</v>
      </c>
      <c r="G1212">
        <v>68500</v>
      </c>
      <c r="H1212" s="2" t="s">
        <v>54</v>
      </c>
      <c r="I1212" s="2" t="s">
        <v>53</v>
      </c>
      <c r="J1212" s="2" t="s">
        <v>5305</v>
      </c>
      <c r="K1212" s="2" t="s">
        <v>10091</v>
      </c>
    </row>
    <row r="1213" spans="1:11" x14ac:dyDescent="0.25">
      <c r="A1213" s="2" t="s">
        <v>10714</v>
      </c>
      <c r="B1213" s="1">
        <v>46194</v>
      </c>
      <c r="C1213" s="2" t="s">
        <v>5302</v>
      </c>
      <c r="D1213" s="2" t="s">
        <v>5303</v>
      </c>
      <c r="E1213" s="2" t="s">
        <v>10715</v>
      </c>
      <c r="F1213" s="2" t="s">
        <v>9792</v>
      </c>
      <c r="G1213">
        <v>160000</v>
      </c>
      <c r="H1213" s="2" t="s">
        <v>54</v>
      </c>
      <c r="I1213" s="2" t="s">
        <v>53</v>
      </c>
      <c r="J1213" s="2" t="s">
        <v>5305</v>
      </c>
      <c r="K1213" s="2" t="s">
        <v>11728</v>
      </c>
    </row>
    <row r="1214" spans="1:11" x14ac:dyDescent="0.25">
      <c r="A1214" s="2" t="s">
        <v>10796</v>
      </c>
      <c r="B1214" s="1">
        <v>46194</v>
      </c>
      <c r="C1214" s="2" t="s">
        <v>5302</v>
      </c>
      <c r="D1214" s="2" t="s">
        <v>5303</v>
      </c>
      <c r="E1214" s="2" t="s">
        <v>10797</v>
      </c>
      <c r="F1214" s="2" t="s">
        <v>11726</v>
      </c>
      <c r="G1214">
        <v>102000</v>
      </c>
      <c r="H1214" s="2" t="s">
        <v>54</v>
      </c>
      <c r="I1214" s="2" t="s">
        <v>53</v>
      </c>
      <c r="J1214" s="2" t="s">
        <v>5305</v>
      </c>
      <c r="K1214" s="2" t="s">
        <v>11727</v>
      </c>
    </row>
    <row r="1215" spans="1:11" x14ac:dyDescent="0.25">
      <c r="A1215" s="2" t="s">
        <v>11244</v>
      </c>
      <c r="B1215" s="1">
        <v>46194</v>
      </c>
      <c r="C1215" s="2" t="s">
        <v>5302</v>
      </c>
      <c r="D1215" s="2" t="s">
        <v>5303</v>
      </c>
      <c r="E1215" s="2" t="s">
        <v>11245</v>
      </c>
      <c r="F1215" s="2" t="s">
        <v>11739</v>
      </c>
      <c r="G1215">
        <v>66900</v>
      </c>
      <c r="H1215" s="2" t="s">
        <v>54</v>
      </c>
      <c r="I1215" s="2" t="s">
        <v>53</v>
      </c>
      <c r="J1215" s="2" t="s">
        <v>5305</v>
      </c>
      <c r="K1215" s="2" t="s">
        <v>11740</v>
      </c>
    </row>
    <row r="1216" spans="1:11" x14ac:dyDescent="0.25">
      <c r="A1216" s="2" t="s">
        <v>11408</v>
      </c>
      <c r="B1216" s="1">
        <v>46194</v>
      </c>
      <c r="C1216" s="2" t="s">
        <v>5302</v>
      </c>
      <c r="D1216" s="2" t="s">
        <v>5303</v>
      </c>
      <c r="E1216" s="2" t="s">
        <v>11409</v>
      </c>
      <c r="F1216" s="2" t="s">
        <v>11734</v>
      </c>
      <c r="G1216">
        <v>65000</v>
      </c>
      <c r="H1216" s="2" t="s">
        <v>54</v>
      </c>
      <c r="I1216" s="2" t="s">
        <v>53</v>
      </c>
      <c r="J1216" s="2" t="s">
        <v>5305</v>
      </c>
      <c r="K1216" s="2" t="s">
        <v>11735</v>
      </c>
    </row>
    <row r="1217" spans="1:11" x14ac:dyDescent="0.25">
      <c r="A1217" s="2" t="s">
        <v>8196</v>
      </c>
      <c r="B1217" s="1">
        <v>46194</v>
      </c>
      <c r="C1217" s="2" t="s">
        <v>5302</v>
      </c>
      <c r="D1217" s="2" t="s">
        <v>5303</v>
      </c>
      <c r="E1217" s="2" t="s">
        <v>8197</v>
      </c>
      <c r="F1217" s="2" t="s">
        <v>10425</v>
      </c>
      <c r="G1217">
        <v>175000</v>
      </c>
      <c r="H1217" s="2" t="s">
        <v>54</v>
      </c>
      <c r="I1217" s="2" t="s">
        <v>53</v>
      </c>
      <c r="J1217" s="2" t="s">
        <v>5305</v>
      </c>
      <c r="K1217" s="2" t="s">
        <v>10426</v>
      </c>
    </row>
    <row r="1218" spans="1:11" x14ac:dyDescent="0.25">
      <c r="A1218" s="2" t="s">
        <v>8564</v>
      </c>
      <c r="B1218" s="1">
        <v>46194</v>
      </c>
      <c r="C1218" s="2" t="s">
        <v>5302</v>
      </c>
      <c r="D1218" s="2" t="s">
        <v>5303</v>
      </c>
      <c r="E1218" s="2" t="s">
        <v>8565</v>
      </c>
      <c r="F1218" s="2" t="s">
        <v>10624</v>
      </c>
      <c r="G1218">
        <v>190000</v>
      </c>
      <c r="H1218" s="2" t="s">
        <v>54</v>
      </c>
      <c r="I1218" s="2" t="s">
        <v>53</v>
      </c>
      <c r="J1218" s="2" t="s">
        <v>5305</v>
      </c>
      <c r="K1218" s="2" t="s">
        <v>11753</v>
      </c>
    </row>
    <row r="1219" spans="1:11" x14ac:dyDescent="0.25">
      <c r="A1219" s="2" t="s">
        <v>7744</v>
      </c>
      <c r="B1219" s="1">
        <v>46194</v>
      </c>
      <c r="C1219" s="2" t="s">
        <v>5302</v>
      </c>
      <c r="D1219" s="2" t="s">
        <v>5303</v>
      </c>
      <c r="E1219" s="2" t="s">
        <v>7745</v>
      </c>
      <c r="F1219" s="2" t="s">
        <v>10178</v>
      </c>
      <c r="G1219">
        <v>127000</v>
      </c>
      <c r="H1219" s="2" t="s">
        <v>54</v>
      </c>
      <c r="I1219" s="2" t="s">
        <v>53</v>
      </c>
      <c r="J1219" s="2" t="s">
        <v>5305</v>
      </c>
      <c r="K1219" s="2" t="s">
        <v>11757</v>
      </c>
    </row>
    <row r="1220" spans="1:11" x14ac:dyDescent="0.25">
      <c r="A1220" s="2" t="s">
        <v>7104</v>
      </c>
      <c r="B1220" s="1">
        <v>46194</v>
      </c>
      <c r="C1220" s="2" t="s">
        <v>5302</v>
      </c>
      <c r="D1220" s="2" t="s">
        <v>5303</v>
      </c>
      <c r="E1220" s="2" t="s">
        <v>4051</v>
      </c>
      <c r="F1220" s="2" t="s">
        <v>10415</v>
      </c>
      <c r="G1220">
        <v>148000</v>
      </c>
      <c r="H1220" s="2" t="s">
        <v>54</v>
      </c>
      <c r="I1220" s="2" t="s">
        <v>53</v>
      </c>
      <c r="J1220" s="2" t="s">
        <v>5305</v>
      </c>
      <c r="K1220" s="2" t="s">
        <v>10415</v>
      </c>
    </row>
    <row r="1221" spans="1:11" x14ac:dyDescent="0.25">
      <c r="A1221" s="2" t="s">
        <v>7979</v>
      </c>
      <c r="B1221" s="1">
        <v>46194</v>
      </c>
      <c r="C1221" s="2" t="s">
        <v>5302</v>
      </c>
      <c r="D1221" s="2" t="s">
        <v>5303</v>
      </c>
      <c r="E1221" s="2" t="s">
        <v>7980</v>
      </c>
      <c r="F1221" s="2" t="s">
        <v>11718</v>
      </c>
      <c r="G1221">
        <v>110000</v>
      </c>
      <c r="H1221" s="2" t="s">
        <v>54</v>
      </c>
      <c r="I1221" s="2" t="s">
        <v>53</v>
      </c>
      <c r="J1221" s="2" t="s">
        <v>5305</v>
      </c>
      <c r="K1221" s="2" t="s">
        <v>11750</v>
      </c>
    </row>
    <row r="1222" spans="1:11" x14ac:dyDescent="0.25">
      <c r="A1222" s="2" t="s">
        <v>9188</v>
      </c>
      <c r="B1222" s="1">
        <v>46194</v>
      </c>
      <c r="C1222" s="2" t="s">
        <v>5302</v>
      </c>
      <c r="D1222" s="2" t="s">
        <v>5303</v>
      </c>
      <c r="E1222" s="2" t="s">
        <v>9189</v>
      </c>
      <c r="F1222" s="2" t="s">
        <v>11758</v>
      </c>
      <c r="G1222">
        <v>144000</v>
      </c>
      <c r="H1222" s="2" t="s">
        <v>54</v>
      </c>
      <c r="I1222" s="2" t="s">
        <v>53</v>
      </c>
      <c r="J1222" s="2" t="s">
        <v>5305</v>
      </c>
      <c r="K1222" s="2" t="s">
        <v>11759</v>
      </c>
    </row>
    <row r="1223" spans="1:11" x14ac:dyDescent="0.25">
      <c r="A1223" s="2" t="s">
        <v>8983</v>
      </c>
      <c r="B1223" s="1">
        <v>46194</v>
      </c>
      <c r="C1223" s="2" t="s">
        <v>5302</v>
      </c>
      <c r="D1223" s="2" t="s">
        <v>5303</v>
      </c>
      <c r="E1223" s="2" t="s">
        <v>8984</v>
      </c>
      <c r="F1223" s="2" t="s">
        <v>9945</v>
      </c>
      <c r="G1223">
        <v>152000</v>
      </c>
      <c r="H1223" s="2" t="s">
        <v>54</v>
      </c>
      <c r="I1223" s="2" t="s">
        <v>53</v>
      </c>
      <c r="J1223" s="2" t="s">
        <v>5305</v>
      </c>
      <c r="K1223" s="2" t="s">
        <v>11768</v>
      </c>
    </row>
    <row r="1224" spans="1:11" x14ac:dyDescent="0.25">
      <c r="A1224" s="2" t="s">
        <v>8420</v>
      </c>
      <c r="B1224" s="1">
        <v>46194</v>
      </c>
      <c r="C1224" s="2" t="s">
        <v>5302</v>
      </c>
      <c r="D1224" s="2" t="s">
        <v>5303</v>
      </c>
      <c r="E1224" s="2" t="s">
        <v>2499</v>
      </c>
      <c r="F1224" s="2" t="s">
        <v>10356</v>
      </c>
      <c r="G1224">
        <v>268000</v>
      </c>
      <c r="H1224" s="2" t="s">
        <v>54</v>
      </c>
      <c r="I1224" s="2" t="s">
        <v>53</v>
      </c>
      <c r="J1224" s="2" t="s">
        <v>5305</v>
      </c>
      <c r="K1224" s="2" t="s">
        <v>10357</v>
      </c>
    </row>
    <row r="1225" spans="1:11" x14ac:dyDescent="0.25">
      <c r="A1225" s="2" t="s">
        <v>8969</v>
      </c>
      <c r="B1225" s="1">
        <v>46194</v>
      </c>
      <c r="C1225" s="2" t="s">
        <v>5302</v>
      </c>
      <c r="D1225" s="2" t="s">
        <v>5303</v>
      </c>
      <c r="E1225" s="2" t="s">
        <v>8970</v>
      </c>
      <c r="F1225" s="2" t="s">
        <v>11751</v>
      </c>
      <c r="G1225">
        <v>176000</v>
      </c>
      <c r="H1225" s="2" t="s">
        <v>54</v>
      </c>
      <c r="I1225" s="2" t="s">
        <v>53</v>
      </c>
      <c r="J1225" s="2" t="s">
        <v>5305</v>
      </c>
      <c r="K1225" s="2" t="s">
        <v>11752</v>
      </c>
    </row>
    <row r="1226" spans="1:11" x14ac:dyDescent="0.25">
      <c r="A1226" s="2" t="s">
        <v>7885</v>
      </c>
      <c r="B1226" s="1">
        <v>46194</v>
      </c>
      <c r="C1226" s="2" t="s">
        <v>5302</v>
      </c>
      <c r="D1226" s="2" t="s">
        <v>5303</v>
      </c>
      <c r="E1226" s="2" t="s">
        <v>7886</v>
      </c>
      <c r="F1226" s="2" t="s">
        <v>10476</v>
      </c>
      <c r="G1226">
        <v>215000</v>
      </c>
      <c r="H1226" s="2" t="s">
        <v>54</v>
      </c>
      <c r="I1226" s="2" t="s">
        <v>53</v>
      </c>
      <c r="J1226" s="2" t="s">
        <v>5305</v>
      </c>
      <c r="K1226" s="2" t="s">
        <v>10559</v>
      </c>
    </row>
    <row r="1227" spans="1:11" x14ac:dyDescent="0.25">
      <c r="A1227" s="2" t="s">
        <v>8551</v>
      </c>
      <c r="B1227" s="1">
        <v>46194</v>
      </c>
      <c r="C1227" s="2" t="s">
        <v>5302</v>
      </c>
      <c r="D1227" s="2" t="s">
        <v>5303</v>
      </c>
      <c r="E1227" s="2" t="s">
        <v>8552</v>
      </c>
      <c r="F1227" s="2" t="s">
        <v>11719</v>
      </c>
      <c r="G1227">
        <v>178000</v>
      </c>
      <c r="H1227" s="2" t="s">
        <v>54</v>
      </c>
      <c r="I1227" s="2" t="s">
        <v>53</v>
      </c>
      <c r="J1227" s="2" t="s">
        <v>5305</v>
      </c>
      <c r="K1227" s="2" t="s">
        <v>11720</v>
      </c>
    </row>
    <row r="1228" spans="1:11" x14ac:dyDescent="0.25">
      <c r="A1228" s="2" t="s">
        <v>7572</v>
      </c>
      <c r="B1228" s="1">
        <v>46194</v>
      </c>
      <c r="C1228" s="2" t="s">
        <v>5302</v>
      </c>
      <c r="D1228" s="2" t="s">
        <v>5303</v>
      </c>
      <c r="E1228" s="2" t="s">
        <v>5280</v>
      </c>
      <c r="F1228" s="2" t="s">
        <v>11741</v>
      </c>
      <c r="G1228">
        <v>200000</v>
      </c>
      <c r="H1228" s="2" t="s">
        <v>54</v>
      </c>
      <c r="I1228" s="2" t="s">
        <v>53</v>
      </c>
      <c r="J1228" s="2" t="s">
        <v>5305</v>
      </c>
      <c r="K1228" s="2" t="s">
        <v>11741</v>
      </c>
    </row>
    <row r="1229" spans="1:11" x14ac:dyDescent="0.25">
      <c r="A1229" s="2" t="s">
        <v>7559</v>
      </c>
      <c r="B1229" s="1">
        <v>46194</v>
      </c>
      <c r="C1229" s="2" t="s">
        <v>5302</v>
      </c>
      <c r="D1229" s="2" t="s">
        <v>5303</v>
      </c>
      <c r="E1229" s="2" t="s">
        <v>5246</v>
      </c>
      <c r="F1229" s="2" t="s">
        <v>5761</v>
      </c>
      <c r="G1229">
        <v>170000</v>
      </c>
      <c r="H1229" s="2" t="s">
        <v>54</v>
      </c>
      <c r="I1229" s="2" t="s">
        <v>53</v>
      </c>
      <c r="J1229" s="2" t="s">
        <v>5305</v>
      </c>
      <c r="K1229" s="2" t="s">
        <v>11723</v>
      </c>
    </row>
    <row r="1230" spans="1:11" x14ac:dyDescent="0.25">
      <c r="A1230" s="2" t="s">
        <v>7994</v>
      </c>
      <c r="B1230" s="1">
        <v>46194</v>
      </c>
      <c r="C1230" s="2" t="s">
        <v>5302</v>
      </c>
      <c r="D1230" s="2" t="s">
        <v>5303</v>
      </c>
      <c r="E1230" s="2" t="s">
        <v>7995</v>
      </c>
      <c r="F1230" s="2" t="s">
        <v>11715</v>
      </c>
      <c r="G1230">
        <v>110000</v>
      </c>
      <c r="H1230" s="2" t="s">
        <v>54</v>
      </c>
      <c r="I1230" s="2" t="s">
        <v>53</v>
      </c>
      <c r="J1230" s="2" t="s">
        <v>5305</v>
      </c>
      <c r="K1230" s="2" t="s">
        <v>11716</v>
      </c>
    </row>
    <row r="1231" spans="1:11" x14ac:dyDescent="0.25">
      <c r="A1231" s="2" t="s">
        <v>8359</v>
      </c>
      <c r="B1231" s="1">
        <v>46194</v>
      </c>
      <c r="C1231" s="2" t="s">
        <v>5302</v>
      </c>
      <c r="D1231" s="2" t="s">
        <v>5303</v>
      </c>
      <c r="E1231" s="2" t="s">
        <v>8360</v>
      </c>
      <c r="F1231" s="2" t="s">
        <v>11718</v>
      </c>
      <c r="G1231">
        <v>156000</v>
      </c>
      <c r="H1231" s="2" t="s">
        <v>54</v>
      </c>
      <c r="I1231" s="2" t="s">
        <v>53</v>
      </c>
      <c r="J1231" s="2" t="s">
        <v>5305</v>
      </c>
      <c r="K1231" s="2" t="s">
        <v>11718</v>
      </c>
    </row>
    <row r="1232" spans="1:11" x14ac:dyDescent="0.25">
      <c r="A1232" s="2" t="s">
        <v>8004</v>
      </c>
      <c r="B1232" s="1">
        <v>46194</v>
      </c>
      <c r="C1232" s="2" t="s">
        <v>5302</v>
      </c>
      <c r="D1232" s="2" t="s">
        <v>5303</v>
      </c>
      <c r="E1232" s="2" t="s">
        <v>8005</v>
      </c>
      <c r="F1232" s="2" t="s">
        <v>11755</v>
      </c>
      <c r="G1232">
        <v>113000</v>
      </c>
      <c r="H1232" s="2" t="s">
        <v>54</v>
      </c>
      <c r="I1232" s="2" t="s">
        <v>53</v>
      </c>
      <c r="J1232" s="2" t="s">
        <v>5305</v>
      </c>
      <c r="K1232" s="2" t="s">
        <v>11756</v>
      </c>
    </row>
    <row r="1233" spans="1:11" x14ac:dyDescent="0.25">
      <c r="A1233" s="2" t="s">
        <v>8664</v>
      </c>
      <c r="B1233" s="1">
        <v>46194</v>
      </c>
      <c r="C1233" s="2" t="s">
        <v>5302</v>
      </c>
      <c r="D1233" s="2" t="s">
        <v>5303</v>
      </c>
      <c r="E1233" s="2" t="s">
        <v>8665</v>
      </c>
      <c r="F1233" s="2" t="s">
        <v>5761</v>
      </c>
      <c r="G1233">
        <v>167000</v>
      </c>
      <c r="H1233" s="2" t="s">
        <v>54</v>
      </c>
      <c r="I1233" s="2" t="s">
        <v>53</v>
      </c>
      <c r="J1233" s="2" t="s">
        <v>5305</v>
      </c>
      <c r="K1233" s="2" t="s">
        <v>5761</v>
      </c>
    </row>
    <row r="1234" spans="1:11" x14ac:dyDescent="0.25">
      <c r="A1234" s="2" t="s">
        <v>7564</v>
      </c>
      <c r="B1234" s="1">
        <v>46194</v>
      </c>
      <c r="C1234" s="2" t="s">
        <v>5302</v>
      </c>
      <c r="D1234" s="2" t="s">
        <v>5303</v>
      </c>
      <c r="E1234" s="2" t="s">
        <v>5258</v>
      </c>
      <c r="F1234" s="2" t="s">
        <v>5336</v>
      </c>
      <c r="G1234">
        <v>196000</v>
      </c>
      <c r="H1234" s="2" t="s">
        <v>54</v>
      </c>
      <c r="I1234" s="2" t="s">
        <v>53</v>
      </c>
      <c r="J1234" s="2" t="s">
        <v>5305</v>
      </c>
      <c r="K1234" s="2" t="s">
        <v>11744</v>
      </c>
    </row>
    <row r="1235" spans="1:11" x14ac:dyDescent="0.25">
      <c r="A1235" s="2" t="s">
        <v>9393</v>
      </c>
      <c r="B1235" s="1">
        <v>46194</v>
      </c>
      <c r="C1235" s="2" t="s">
        <v>5302</v>
      </c>
      <c r="D1235" s="2" t="s">
        <v>5303</v>
      </c>
      <c r="E1235" s="2" t="s">
        <v>9394</v>
      </c>
      <c r="F1235" s="2" t="s">
        <v>11724</v>
      </c>
      <c r="G1235">
        <v>122000</v>
      </c>
      <c r="H1235" s="2" t="s">
        <v>54</v>
      </c>
      <c r="I1235" s="2" t="s">
        <v>53</v>
      </c>
      <c r="J1235" s="2" t="s">
        <v>5305</v>
      </c>
      <c r="K1235" s="2" t="s">
        <v>11725</v>
      </c>
    </row>
    <row r="1236" spans="1:11" x14ac:dyDescent="0.25">
      <c r="A1236" s="2" t="s">
        <v>9018</v>
      </c>
      <c r="B1236" s="1">
        <v>46194</v>
      </c>
      <c r="C1236" s="2" t="s">
        <v>5302</v>
      </c>
      <c r="D1236" s="2" t="s">
        <v>5303</v>
      </c>
      <c r="E1236" s="2" t="s">
        <v>9019</v>
      </c>
      <c r="F1236" s="2" t="s">
        <v>5833</v>
      </c>
      <c r="G1236">
        <v>153000</v>
      </c>
      <c r="H1236" s="2" t="s">
        <v>54</v>
      </c>
      <c r="I1236" s="2" t="s">
        <v>53</v>
      </c>
      <c r="J1236" s="2" t="s">
        <v>5305</v>
      </c>
      <c r="K1236" s="2" t="s">
        <v>5833</v>
      </c>
    </row>
    <row r="1237" spans="1:11" x14ac:dyDescent="0.25">
      <c r="A1237" s="2" t="s">
        <v>9141</v>
      </c>
      <c r="B1237" s="1">
        <v>46194</v>
      </c>
      <c r="C1237" s="2" t="s">
        <v>5302</v>
      </c>
      <c r="D1237" s="2" t="s">
        <v>5303</v>
      </c>
      <c r="E1237" s="2" t="s">
        <v>9142</v>
      </c>
      <c r="F1237" s="2" t="s">
        <v>5757</v>
      </c>
      <c r="G1237">
        <v>111000</v>
      </c>
      <c r="H1237" s="2" t="s">
        <v>54</v>
      </c>
      <c r="I1237" s="2" t="s">
        <v>53</v>
      </c>
      <c r="J1237" s="2" t="s">
        <v>5305</v>
      </c>
      <c r="K1237" s="2" t="s">
        <v>5758</v>
      </c>
    </row>
    <row r="1238" spans="1:11" x14ac:dyDescent="0.25">
      <c r="A1238" s="2" t="s">
        <v>8993</v>
      </c>
      <c r="B1238" s="1">
        <v>46194</v>
      </c>
      <c r="C1238" s="2" t="s">
        <v>5302</v>
      </c>
      <c r="D1238" s="2" t="s">
        <v>5303</v>
      </c>
      <c r="E1238" s="2" t="s">
        <v>8994</v>
      </c>
      <c r="F1238" s="2" t="s">
        <v>10183</v>
      </c>
      <c r="G1238">
        <v>178000</v>
      </c>
      <c r="H1238" s="2" t="s">
        <v>54</v>
      </c>
      <c r="I1238" s="2" t="s">
        <v>53</v>
      </c>
      <c r="J1238" s="2" t="s">
        <v>5305</v>
      </c>
      <c r="K1238" s="2" t="s">
        <v>10184</v>
      </c>
    </row>
    <row r="1239" spans="1:11" x14ac:dyDescent="0.25">
      <c r="A1239" s="2" t="s">
        <v>9221</v>
      </c>
      <c r="B1239" s="1">
        <v>46194</v>
      </c>
      <c r="C1239" s="2" t="s">
        <v>5302</v>
      </c>
      <c r="D1239" s="2" t="s">
        <v>5303</v>
      </c>
      <c r="E1239" s="2" t="s">
        <v>9222</v>
      </c>
      <c r="F1239" s="2" t="s">
        <v>5492</v>
      </c>
      <c r="G1239">
        <v>198000</v>
      </c>
      <c r="H1239" s="2" t="s">
        <v>54</v>
      </c>
      <c r="I1239" s="2" t="s">
        <v>53</v>
      </c>
      <c r="J1239" s="2" t="s">
        <v>5305</v>
      </c>
      <c r="K1239" s="2" t="s">
        <v>5492</v>
      </c>
    </row>
    <row r="1240" spans="1:11" x14ac:dyDescent="0.25">
      <c r="A1240" s="2" t="s">
        <v>9623</v>
      </c>
      <c r="B1240" s="1">
        <v>46194</v>
      </c>
      <c r="C1240" s="2" t="s">
        <v>5302</v>
      </c>
      <c r="D1240" s="2" t="s">
        <v>5303</v>
      </c>
      <c r="E1240" s="2" t="s">
        <v>4943</v>
      </c>
      <c r="F1240" s="2" t="s">
        <v>10060</v>
      </c>
      <c r="G1240">
        <v>107900</v>
      </c>
      <c r="H1240" s="2" t="s">
        <v>54</v>
      </c>
      <c r="I1240" s="2" t="s">
        <v>53</v>
      </c>
      <c r="J1240" s="2" t="s">
        <v>5305</v>
      </c>
      <c r="K1240" s="2" t="s">
        <v>11721</v>
      </c>
    </row>
    <row r="1241" spans="1:11" x14ac:dyDescent="0.25">
      <c r="A1241" s="2" t="s">
        <v>9632</v>
      </c>
      <c r="B1241" s="1">
        <v>46194</v>
      </c>
      <c r="C1241" s="2" t="s">
        <v>5302</v>
      </c>
      <c r="D1241" s="2" t="s">
        <v>5303</v>
      </c>
      <c r="E1241" s="2" t="s">
        <v>9633</v>
      </c>
      <c r="F1241" s="2" t="s">
        <v>11667</v>
      </c>
      <c r="G1241">
        <v>120000</v>
      </c>
      <c r="H1241" s="2" t="s">
        <v>54</v>
      </c>
      <c r="I1241" s="2" t="s">
        <v>53</v>
      </c>
      <c r="J1241" s="2" t="s">
        <v>5305</v>
      </c>
      <c r="K1241" s="2" t="s">
        <v>11717</v>
      </c>
    </row>
    <row r="1242" spans="1:11" x14ac:dyDescent="0.25">
      <c r="A1242" s="2" t="s">
        <v>7017</v>
      </c>
      <c r="B1242" s="1">
        <v>46194</v>
      </c>
      <c r="C1242" s="2" t="s">
        <v>5302</v>
      </c>
      <c r="D1242" s="2" t="s">
        <v>5303</v>
      </c>
      <c r="E1242" s="2" t="s">
        <v>3814</v>
      </c>
      <c r="F1242" s="2" t="s">
        <v>11765</v>
      </c>
      <c r="G1242">
        <v>183000</v>
      </c>
      <c r="H1242" s="2" t="s">
        <v>54</v>
      </c>
      <c r="I1242" s="2" t="s">
        <v>53</v>
      </c>
      <c r="J1242" s="2" t="s">
        <v>5305</v>
      </c>
      <c r="K1242" s="2" t="s">
        <v>11766</v>
      </c>
    </row>
    <row r="1243" spans="1:11" x14ac:dyDescent="0.25">
      <c r="A1243" s="2" t="s">
        <v>9489</v>
      </c>
      <c r="B1243" s="1">
        <v>46194</v>
      </c>
      <c r="C1243" s="2" t="s">
        <v>5302</v>
      </c>
      <c r="D1243" s="2" t="s">
        <v>5303</v>
      </c>
      <c r="E1243" s="2" t="s">
        <v>9490</v>
      </c>
      <c r="F1243" s="2" t="s">
        <v>10099</v>
      </c>
      <c r="G1243">
        <v>115000</v>
      </c>
      <c r="H1243" s="2" t="s">
        <v>54</v>
      </c>
      <c r="I1243" s="2" t="s">
        <v>53</v>
      </c>
      <c r="J1243" s="2" t="s">
        <v>5305</v>
      </c>
      <c r="K1243" s="2" t="s">
        <v>10100</v>
      </c>
    </row>
    <row r="1244" spans="1:11" x14ac:dyDescent="0.25">
      <c r="A1244" s="2" t="s">
        <v>9195</v>
      </c>
      <c r="B1244" s="1">
        <v>46194</v>
      </c>
      <c r="C1244" s="2" t="s">
        <v>5302</v>
      </c>
      <c r="D1244" s="2" t="s">
        <v>5303</v>
      </c>
      <c r="E1244" s="2" t="s">
        <v>9196</v>
      </c>
      <c r="F1244" s="2" t="s">
        <v>9970</v>
      </c>
      <c r="G1244">
        <v>168000</v>
      </c>
      <c r="H1244" s="2" t="s">
        <v>54</v>
      </c>
      <c r="I1244" s="2" t="s">
        <v>53</v>
      </c>
      <c r="J1244" s="2" t="s">
        <v>5305</v>
      </c>
      <c r="K1244" s="2" t="s">
        <v>9971</v>
      </c>
    </row>
    <row r="1245" spans="1:11" x14ac:dyDescent="0.25">
      <c r="A1245" s="2" t="s">
        <v>9466</v>
      </c>
      <c r="B1245" s="1">
        <v>46194</v>
      </c>
      <c r="C1245" s="2" t="s">
        <v>5302</v>
      </c>
      <c r="D1245" s="2" t="s">
        <v>5303</v>
      </c>
      <c r="E1245" s="2" t="s">
        <v>9467</v>
      </c>
      <c r="F1245" s="2" t="s">
        <v>11745</v>
      </c>
      <c r="G1245">
        <v>120000</v>
      </c>
      <c r="H1245" s="2" t="s">
        <v>54</v>
      </c>
      <c r="I1245" s="2" t="s">
        <v>53</v>
      </c>
      <c r="J1245" s="2" t="s">
        <v>5305</v>
      </c>
      <c r="K1245" s="2" t="s">
        <v>11746</v>
      </c>
    </row>
    <row r="1246" spans="1:11" x14ac:dyDescent="0.25">
      <c r="A1246" s="2" t="s">
        <v>9414</v>
      </c>
      <c r="B1246" s="1">
        <v>46194</v>
      </c>
      <c r="C1246" s="2" t="s">
        <v>5302</v>
      </c>
      <c r="D1246" s="2" t="s">
        <v>5303</v>
      </c>
      <c r="E1246" s="2" t="s">
        <v>9415</v>
      </c>
      <c r="F1246" s="2" t="s">
        <v>11733</v>
      </c>
      <c r="G1246">
        <v>155000</v>
      </c>
      <c r="H1246" s="2" t="s">
        <v>54</v>
      </c>
      <c r="I1246" s="2" t="s">
        <v>53</v>
      </c>
      <c r="J1246" s="2" t="s">
        <v>5305</v>
      </c>
      <c r="K1246" s="2" t="s">
        <v>11733</v>
      </c>
    </row>
    <row r="1247" spans="1:11" x14ac:dyDescent="0.25">
      <c r="A1247" s="2" t="s">
        <v>9155</v>
      </c>
      <c r="B1247" s="1">
        <v>46194</v>
      </c>
      <c r="C1247" s="2" t="s">
        <v>5302</v>
      </c>
      <c r="D1247" s="2" t="s">
        <v>5303</v>
      </c>
      <c r="E1247" s="2" t="s">
        <v>9156</v>
      </c>
      <c r="F1247" s="2" t="s">
        <v>5518</v>
      </c>
      <c r="G1247">
        <v>179000</v>
      </c>
      <c r="H1247" s="2" t="s">
        <v>54</v>
      </c>
      <c r="I1247" s="2" t="s">
        <v>53</v>
      </c>
      <c r="J1247" s="2" t="s">
        <v>5305</v>
      </c>
      <c r="K1247" s="2" t="s">
        <v>5518</v>
      </c>
    </row>
    <row r="1248" spans="1:11" x14ac:dyDescent="0.25">
      <c r="A1248" s="2" t="s">
        <v>9006</v>
      </c>
      <c r="B1248" s="1">
        <v>46194</v>
      </c>
      <c r="C1248" s="2" t="s">
        <v>5302</v>
      </c>
      <c r="D1248" s="2" t="s">
        <v>5303</v>
      </c>
      <c r="E1248" s="2" t="s">
        <v>9007</v>
      </c>
      <c r="F1248" s="2" t="s">
        <v>11633</v>
      </c>
      <c r="G1248">
        <v>150000</v>
      </c>
      <c r="H1248" s="2" t="s">
        <v>54</v>
      </c>
      <c r="I1248" s="2" t="s">
        <v>53</v>
      </c>
      <c r="J1248" s="2" t="s">
        <v>5305</v>
      </c>
      <c r="K1248" s="2" t="s">
        <v>11747</v>
      </c>
    </row>
    <row r="1249" spans="1:11" x14ac:dyDescent="0.25">
      <c r="A1249" s="2" t="s">
        <v>6787</v>
      </c>
      <c r="B1249" s="1">
        <v>46194</v>
      </c>
      <c r="C1249" s="2" t="s">
        <v>5302</v>
      </c>
      <c r="D1249" s="2" t="s">
        <v>5303</v>
      </c>
      <c r="E1249" s="2" t="s">
        <v>3176</v>
      </c>
      <c r="F1249" s="2" t="s">
        <v>9941</v>
      </c>
      <c r="G1249">
        <v>185000</v>
      </c>
      <c r="H1249" s="2" t="s">
        <v>54</v>
      </c>
      <c r="I1249" s="2" t="s">
        <v>53</v>
      </c>
      <c r="J1249" s="2" t="s">
        <v>5305</v>
      </c>
      <c r="K1249" s="2" t="s">
        <v>11662</v>
      </c>
    </row>
    <row r="1250" spans="1:11" x14ac:dyDescent="0.25">
      <c r="A1250" s="2" t="s">
        <v>9021</v>
      </c>
      <c r="B1250" s="1">
        <v>46194</v>
      </c>
      <c r="C1250" s="2" t="s">
        <v>5302</v>
      </c>
      <c r="D1250" s="2" t="s">
        <v>5303</v>
      </c>
      <c r="E1250" s="2" t="s">
        <v>9022</v>
      </c>
      <c r="F1250" s="2" t="s">
        <v>9936</v>
      </c>
      <c r="G1250">
        <v>180000</v>
      </c>
      <c r="H1250" s="2" t="s">
        <v>54</v>
      </c>
      <c r="I1250" s="2" t="s">
        <v>53</v>
      </c>
      <c r="J1250" s="2" t="s">
        <v>5305</v>
      </c>
      <c r="K1250" s="2" t="s">
        <v>9937</v>
      </c>
    </row>
    <row r="1251" spans="1:11" x14ac:dyDescent="0.25">
      <c r="A1251" s="2" t="s">
        <v>9738</v>
      </c>
      <c r="B1251" s="1">
        <v>46194</v>
      </c>
      <c r="C1251" s="2" t="s">
        <v>5302</v>
      </c>
      <c r="D1251" s="2" t="s">
        <v>5303</v>
      </c>
      <c r="E1251" s="2" t="s">
        <v>9739</v>
      </c>
      <c r="F1251" s="2" t="s">
        <v>5492</v>
      </c>
      <c r="G1251">
        <v>168900</v>
      </c>
      <c r="H1251" s="2" t="s">
        <v>54</v>
      </c>
      <c r="I1251" s="2" t="s">
        <v>53</v>
      </c>
      <c r="J1251" s="2" t="s">
        <v>5305</v>
      </c>
      <c r="K1251" s="2" t="s">
        <v>5493</v>
      </c>
    </row>
    <row r="1252" spans="1:11" x14ac:dyDescent="0.25">
      <c r="A1252" s="2" t="s">
        <v>8999</v>
      </c>
      <c r="B1252" s="1">
        <v>46194</v>
      </c>
      <c r="C1252" s="2" t="s">
        <v>5302</v>
      </c>
      <c r="D1252" s="2" t="s">
        <v>5303</v>
      </c>
      <c r="E1252" s="2" t="s">
        <v>9000</v>
      </c>
      <c r="F1252" s="2" t="s">
        <v>11742</v>
      </c>
      <c r="G1252">
        <v>149000</v>
      </c>
      <c r="H1252" s="2" t="s">
        <v>54</v>
      </c>
      <c r="I1252" s="2" t="s">
        <v>53</v>
      </c>
      <c r="J1252" s="2" t="s">
        <v>5305</v>
      </c>
      <c r="K1252" s="2" t="s">
        <v>11743</v>
      </c>
    </row>
    <row r="1253" spans="1:11" x14ac:dyDescent="0.25">
      <c r="A1253" s="2" t="s">
        <v>9578</v>
      </c>
      <c r="B1253" s="1">
        <v>46195</v>
      </c>
      <c r="C1253" s="2" t="s">
        <v>5302</v>
      </c>
      <c r="D1253" s="2" t="s">
        <v>5303</v>
      </c>
      <c r="E1253" s="2" t="s">
        <v>9579</v>
      </c>
      <c r="F1253" s="2" t="s">
        <v>5525</v>
      </c>
      <c r="G1253">
        <v>152000</v>
      </c>
      <c r="H1253" s="2" t="s">
        <v>54</v>
      </c>
      <c r="I1253" s="2" t="s">
        <v>53</v>
      </c>
      <c r="J1253" s="2" t="s">
        <v>5305</v>
      </c>
      <c r="K1253" s="2" t="s">
        <v>5526</v>
      </c>
    </row>
    <row r="1254" spans="1:11" x14ac:dyDescent="0.25">
      <c r="A1254" s="2" t="s">
        <v>9735</v>
      </c>
      <c r="B1254" s="1">
        <v>46195</v>
      </c>
      <c r="C1254" s="2" t="s">
        <v>5302</v>
      </c>
      <c r="D1254" s="2" t="s">
        <v>5303</v>
      </c>
      <c r="E1254" s="2" t="s">
        <v>9736</v>
      </c>
      <c r="F1254" s="2" t="s">
        <v>9785</v>
      </c>
      <c r="G1254">
        <v>156000</v>
      </c>
      <c r="H1254" s="2" t="s">
        <v>54</v>
      </c>
      <c r="I1254" s="2" t="s">
        <v>53</v>
      </c>
      <c r="J1254" s="2" t="s">
        <v>5305</v>
      </c>
      <c r="K1254" s="2" t="s">
        <v>10171</v>
      </c>
    </row>
    <row r="1255" spans="1:11" x14ac:dyDescent="0.25">
      <c r="A1255" s="2" t="s">
        <v>9657</v>
      </c>
      <c r="B1255" s="1">
        <v>46195</v>
      </c>
      <c r="C1255" s="2" t="s">
        <v>5302</v>
      </c>
      <c r="D1255" s="2" t="s">
        <v>5303</v>
      </c>
      <c r="E1255" s="2" t="s">
        <v>11770</v>
      </c>
      <c r="F1255" s="2" t="s">
        <v>10333</v>
      </c>
      <c r="G1255">
        <v>167000</v>
      </c>
      <c r="H1255" s="2" t="s">
        <v>54</v>
      </c>
      <c r="I1255" s="2" t="s">
        <v>53</v>
      </c>
      <c r="J1255" s="2" t="s">
        <v>5305</v>
      </c>
      <c r="K1255" s="2" t="s">
        <v>12126</v>
      </c>
    </row>
    <row r="1256" spans="1:11" x14ac:dyDescent="0.25">
      <c r="A1256" s="2" t="s">
        <v>10851</v>
      </c>
      <c r="B1256" s="1">
        <v>46195</v>
      </c>
      <c r="C1256" s="2" t="s">
        <v>5302</v>
      </c>
      <c r="D1256" s="2" t="s">
        <v>5303</v>
      </c>
      <c r="E1256" s="2" t="s">
        <v>10852</v>
      </c>
      <c r="F1256" s="2" t="s">
        <v>10605</v>
      </c>
      <c r="G1256">
        <v>169000</v>
      </c>
      <c r="H1256" s="2" t="s">
        <v>54</v>
      </c>
      <c r="I1256" s="2" t="s">
        <v>53</v>
      </c>
      <c r="J1256" s="2" t="s">
        <v>5305</v>
      </c>
      <c r="K1256" s="2" t="s">
        <v>10612</v>
      </c>
    </row>
    <row r="1257" spans="1:11" x14ac:dyDescent="0.25">
      <c r="A1257" s="2" t="s">
        <v>10824</v>
      </c>
      <c r="B1257" s="1">
        <v>46195</v>
      </c>
      <c r="C1257" s="2" t="s">
        <v>5302</v>
      </c>
      <c r="D1257" s="2" t="s">
        <v>5303</v>
      </c>
      <c r="E1257" s="2" t="s">
        <v>10825</v>
      </c>
      <c r="F1257" s="2" t="s">
        <v>12134</v>
      </c>
      <c r="G1257">
        <v>168000</v>
      </c>
      <c r="H1257" s="2" t="s">
        <v>54</v>
      </c>
      <c r="I1257" s="2" t="s">
        <v>53</v>
      </c>
      <c r="J1257" s="2" t="s">
        <v>5305</v>
      </c>
      <c r="K1257" s="2" t="s">
        <v>12135</v>
      </c>
    </row>
    <row r="1258" spans="1:11" x14ac:dyDescent="0.25">
      <c r="A1258" s="2" t="s">
        <v>10772</v>
      </c>
      <c r="B1258" s="1">
        <v>46195</v>
      </c>
      <c r="C1258" s="2" t="s">
        <v>5302</v>
      </c>
      <c r="D1258" s="2" t="s">
        <v>5303</v>
      </c>
      <c r="E1258" s="2" t="s">
        <v>10773</v>
      </c>
      <c r="F1258" s="2" t="s">
        <v>5755</v>
      </c>
      <c r="G1258">
        <v>184000</v>
      </c>
      <c r="H1258" s="2" t="s">
        <v>54</v>
      </c>
      <c r="I1258" s="2" t="s">
        <v>53</v>
      </c>
      <c r="J1258" s="2" t="s">
        <v>5305</v>
      </c>
      <c r="K1258" s="2" t="s">
        <v>12136</v>
      </c>
    </row>
    <row r="1259" spans="1:11" x14ac:dyDescent="0.25">
      <c r="A1259" s="2" t="s">
        <v>10813</v>
      </c>
      <c r="B1259" s="1">
        <v>46195</v>
      </c>
      <c r="C1259" s="2" t="s">
        <v>5302</v>
      </c>
      <c r="D1259" s="2" t="s">
        <v>5303</v>
      </c>
      <c r="E1259" s="2" t="s">
        <v>10814</v>
      </c>
      <c r="F1259" s="2" t="s">
        <v>11626</v>
      </c>
      <c r="G1259">
        <v>189000</v>
      </c>
      <c r="H1259" s="2" t="s">
        <v>54</v>
      </c>
      <c r="I1259" s="2" t="s">
        <v>53</v>
      </c>
      <c r="J1259" s="2" t="s">
        <v>5305</v>
      </c>
      <c r="K1259" s="2" t="s">
        <v>12137</v>
      </c>
    </row>
    <row r="1260" spans="1:11" x14ac:dyDescent="0.25">
      <c r="A1260" s="2" t="s">
        <v>9702</v>
      </c>
      <c r="B1260" s="1">
        <v>46195</v>
      </c>
      <c r="C1260" s="2" t="s">
        <v>5302</v>
      </c>
      <c r="D1260" s="2" t="s">
        <v>5303</v>
      </c>
      <c r="E1260" s="2" t="s">
        <v>9703</v>
      </c>
      <c r="F1260" s="2" t="s">
        <v>12124</v>
      </c>
      <c r="G1260">
        <v>140000</v>
      </c>
      <c r="H1260" s="2" t="s">
        <v>54</v>
      </c>
      <c r="I1260" s="2" t="s">
        <v>53</v>
      </c>
      <c r="J1260" s="2" t="s">
        <v>5305</v>
      </c>
      <c r="K1260" s="2" t="s">
        <v>12125</v>
      </c>
    </row>
    <row r="1261" spans="1:11" x14ac:dyDescent="0.25">
      <c r="A1261" s="2" t="s">
        <v>9741</v>
      </c>
      <c r="B1261" s="1">
        <v>46195</v>
      </c>
      <c r="C1261" s="2" t="s">
        <v>5302</v>
      </c>
      <c r="D1261" s="2" t="s">
        <v>5303</v>
      </c>
      <c r="E1261" s="2" t="s">
        <v>9742</v>
      </c>
      <c r="F1261" s="2" t="s">
        <v>12154</v>
      </c>
      <c r="G1261">
        <v>294000</v>
      </c>
      <c r="H1261" s="2" t="s">
        <v>54</v>
      </c>
      <c r="I1261" s="2" t="s">
        <v>53</v>
      </c>
      <c r="J1261" s="2" t="s">
        <v>5305</v>
      </c>
      <c r="K1261" s="2" t="s">
        <v>12155</v>
      </c>
    </row>
    <row r="1262" spans="1:11" x14ac:dyDescent="0.25">
      <c r="A1262" s="2" t="s">
        <v>9660</v>
      </c>
      <c r="B1262" s="1">
        <v>46195</v>
      </c>
      <c r="C1262" s="2" t="s">
        <v>5302</v>
      </c>
      <c r="D1262" s="2" t="s">
        <v>5303</v>
      </c>
      <c r="E1262" s="2" t="s">
        <v>9661</v>
      </c>
      <c r="F1262" s="2" t="s">
        <v>10207</v>
      </c>
      <c r="G1262">
        <v>150000</v>
      </c>
      <c r="H1262" s="2" t="s">
        <v>54</v>
      </c>
      <c r="I1262" s="2" t="s">
        <v>53</v>
      </c>
      <c r="J1262" s="2" t="s">
        <v>5305</v>
      </c>
      <c r="K1262" s="2" t="s">
        <v>10208</v>
      </c>
    </row>
    <row r="1263" spans="1:11" x14ac:dyDescent="0.25">
      <c r="A1263" s="2" t="s">
        <v>9619</v>
      </c>
      <c r="B1263" s="1">
        <v>46195</v>
      </c>
      <c r="C1263" s="2" t="s">
        <v>5302</v>
      </c>
      <c r="D1263" s="2" t="s">
        <v>5303</v>
      </c>
      <c r="E1263" s="2" t="s">
        <v>9620</v>
      </c>
      <c r="F1263" s="2" t="s">
        <v>12127</v>
      </c>
      <c r="G1263">
        <v>176000</v>
      </c>
      <c r="H1263" s="2" t="s">
        <v>54</v>
      </c>
      <c r="I1263" s="2" t="s">
        <v>53</v>
      </c>
      <c r="J1263" s="2" t="s">
        <v>5305</v>
      </c>
      <c r="K1263" s="2" t="s">
        <v>12128</v>
      </c>
    </row>
    <row r="1264" spans="1:11" x14ac:dyDescent="0.25">
      <c r="A1264" s="2" t="s">
        <v>9667</v>
      </c>
      <c r="B1264" s="1">
        <v>46195</v>
      </c>
      <c r="C1264" s="2" t="s">
        <v>5302</v>
      </c>
      <c r="D1264" s="2" t="s">
        <v>5303</v>
      </c>
      <c r="E1264" s="2" t="s">
        <v>9668</v>
      </c>
      <c r="F1264" s="2" t="s">
        <v>10697</v>
      </c>
      <c r="G1264">
        <v>178000</v>
      </c>
      <c r="H1264" s="2" t="s">
        <v>54</v>
      </c>
      <c r="I1264" s="2" t="s">
        <v>53</v>
      </c>
      <c r="J1264" s="2" t="s">
        <v>5305</v>
      </c>
      <c r="K1264" s="2" t="s">
        <v>10698</v>
      </c>
    </row>
    <row r="1265" spans="1:11" x14ac:dyDescent="0.25">
      <c r="A1265" s="2" t="s">
        <v>9725</v>
      </c>
      <c r="B1265" s="1">
        <v>46195</v>
      </c>
      <c r="C1265" s="2" t="s">
        <v>5302</v>
      </c>
      <c r="D1265" s="2" t="s">
        <v>5303</v>
      </c>
      <c r="E1265" s="2" t="s">
        <v>9726</v>
      </c>
      <c r="F1265" s="2" t="s">
        <v>11667</v>
      </c>
      <c r="G1265">
        <v>156000</v>
      </c>
      <c r="H1265" s="2" t="s">
        <v>54</v>
      </c>
      <c r="I1265" s="2" t="s">
        <v>53</v>
      </c>
      <c r="J1265" s="2" t="s">
        <v>5305</v>
      </c>
      <c r="K1265" s="2" t="s">
        <v>11717</v>
      </c>
    </row>
    <row r="1266" spans="1:11" x14ac:dyDescent="0.25">
      <c r="A1266" s="2" t="s">
        <v>9732</v>
      </c>
      <c r="B1266" s="1">
        <v>46195</v>
      </c>
      <c r="C1266" s="2" t="s">
        <v>5302</v>
      </c>
      <c r="D1266" s="2" t="s">
        <v>5303</v>
      </c>
      <c r="E1266" s="2" t="s">
        <v>9733</v>
      </c>
      <c r="F1266" s="2" t="s">
        <v>10700</v>
      </c>
      <c r="G1266">
        <v>97000</v>
      </c>
      <c r="H1266" s="2" t="s">
        <v>54</v>
      </c>
      <c r="I1266" s="2" t="s">
        <v>53</v>
      </c>
      <c r="J1266" s="2" t="s">
        <v>5305</v>
      </c>
      <c r="K1266" s="2" t="s">
        <v>10701</v>
      </c>
    </row>
    <row r="1267" spans="1:11" x14ac:dyDescent="0.25">
      <c r="A1267" s="2" t="s">
        <v>9640</v>
      </c>
      <c r="B1267" s="1">
        <v>46195</v>
      </c>
      <c r="C1267" s="2" t="s">
        <v>5302</v>
      </c>
      <c r="D1267" s="2" t="s">
        <v>5303</v>
      </c>
      <c r="E1267" s="2" t="s">
        <v>9641</v>
      </c>
      <c r="F1267" s="2" t="s">
        <v>9878</v>
      </c>
      <c r="G1267">
        <v>168000</v>
      </c>
      <c r="H1267" s="2" t="s">
        <v>54</v>
      </c>
      <c r="I1267" s="2" t="s">
        <v>53</v>
      </c>
      <c r="J1267" s="2" t="s">
        <v>5305</v>
      </c>
      <c r="K1267" s="2" t="s">
        <v>9879</v>
      </c>
    </row>
    <row r="1268" spans="1:11" x14ac:dyDescent="0.25">
      <c r="A1268" s="2" t="s">
        <v>10836</v>
      </c>
      <c r="B1268" s="1">
        <v>46195</v>
      </c>
      <c r="C1268" s="2" t="s">
        <v>5302</v>
      </c>
      <c r="D1268" s="2" t="s">
        <v>5303</v>
      </c>
      <c r="E1268" s="2" t="s">
        <v>10837</v>
      </c>
      <c r="F1268" s="2" t="s">
        <v>5828</v>
      </c>
      <c r="G1268">
        <v>118000</v>
      </c>
      <c r="H1268" s="2" t="s">
        <v>54</v>
      </c>
      <c r="I1268" s="2" t="s">
        <v>53</v>
      </c>
      <c r="J1268" s="2" t="s">
        <v>5305</v>
      </c>
      <c r="K1268" s="2" t="s">
        <v>5829</v>
      </c>
    </row>
    <row r="1269" spans="1:11" x14ac:dyDescent="0.25">
      <c r="A1269" s="2" t="s">
        <v>11317</v>
      </c>
      <c r="B1269" s="1">
        <v>46195</v>
      </c>
      <c r="C1269" s="2" t="s">
        <v>5302</v>
      </c>
      <c r="D1269" s="2" t="s">
        <v>5303</v>
      </c>
      <c r="E1269" s="2" t="s">
        <v>11318</v>
      </c>
      <c r="F1269" s="2" t="s">
        <v>5381</v>
      </c>
      <c r="G1269">
        <v>97000</v>
      </c>
      <c r="H1269" s="2" t="s">
        <v>54</v>
      </c>
      <c r="I1269" s="2" t="s">
        <v>53</v>
      </c>
      <c r="J1269" s="2" t="s">
        <v>5305</v>
      </c>
      <c r="K1269" s="2" t="s">
        <v>10238</v>
      </c>
    </row>
    <row r="1270" spans="1:11" x14ac:dyDescent="0.25">
      <c r="A1270" s="2" t="s">
        <v>11185</v>
      </c>
      <c r="B1270" s="1">
        <v>46195</v>
      </c>
      <c r="C1270" s="2" t="s">
        <v>5302</v>
      </c>
      <c r="D1270" s="2" t="s">
        <v>5303</v>
      </c>
      <c r="E1270" s="2" t="s">
        <v>11186</v>
      </c>
      <c r="F1270" s="2" t="s">
        <v>12139</v>
      </c>
      <c r="G1270">
        <v>91000</v>
      </c>
      <c r="H1270" s="2" t="s">
        <v>54</v>
      </c>
      <c r="I1270" s="2" t="s">
        <v>53</v>
      </c>
      <c r="J1270" s="2" t="s">
        <v>5305</v>
      </c>
      <c r="K1270" s="2" t="s">
        <v>12140</v>
      </c>
    </row>
    <row r="1271" spans="1:11" x14ac:dyDescent="0.25">
      <c r="A1271" s="2" t="s">
        <v>11286</v>
      </c>
      <c r="B1271" s="1">
        <v>46195</v>
      </c>
      <c r="C1271" s="2" t="s">
        <v>5302</v>
      </c>
      <c r="D1271" s="2" t="s">
        <v>5303</v>
      </c>
      <c r="E1271" s="2" t="s">
        <v>11287</v>
      </c>
      <c r="F1271" s="2" t="s">
        <v>12145</v>
      </c>
      <c r="G1271">
        <v>141000</v>
      </c>
      <c r="H1271" s="2" t="s">
        <v>54</v>
      </c>
      <c r="I1271" s="2" t="s">
        <v>53</v>
      </c>
      <c r="J1271" s="2" t="s">
        <v>5305</v>
      </c>
      <c r="K1271" s="2" t="s">
        <v>12146</v>
      </c>
    </row>
    <row r="1272" spans="1:11" x14ac:dyDescent="0.25">
      <c r="A1272" s="2" t="s">
        <v>11210</v>
      </c>
      <c r="B1272" s="1">
        <v>46195</v>
      </c>
      <c r="C1272" s="2" t="s">
        <v>5302</v>
      </c>
      <c r="D1272" s="2" t="s">
        <v>5303</v>
      </c>
      <c r="E1272" s="2" t="s">
        <v>11211</v>
      </c>
      <c r="F1272" s="2" t="s">
        <v>12147</v>
      </c>
      <c r="G1272">
        <v>100000</v>
      </c>
      <c r="H1272" s="2" t="s">
        <v>54</v>
      </c>
      <c r="I1272" s="2" t="s">
        <v>53</v>
      </c>
      <c r="J1272" s="2" t="s">
        <v>5305</v>
      </c>
      <c r="K1272" s="2" t="s">
        <v>12148</v>
      </c>
    </row>
    <row r="1273" spans="1:11" x14ac:dyDescent="0.25">
      <c r="A1273" s="2" t="s">
        <v>11528</v>
      </c>
      <c r="B1273" s="1">
        <v>46195</v>
      </c>
      <c r="C1273" s="2" t="s">
        <v>5302</v>
      </c>
      <c r="D1273" s="2" t="s">
        <v>5303</v>
      </c>
      <c r="E1273" s="2" t="s">
        <v>11529</v>
      </c>
      <c r="F1273" s="2" t="s">
        <v>12149</v>
      </c>
      <c r="G1273">
        <v>102000</v>
      </c>
      <c r="H1273" s="2" t="s">
        <v>54</v>
      </c>
      <c r="I1273" s="2" t="s">
        <v>53</v>
      </c>
      <c r="J1273" s="2" t="s">
        <v>5305</v>
      </c>
      <c r="K1273" s="2" t="s">
        <v>12150</v>
      </c>
    </row>
    <row r="1274" spans="1:11" x14ac:dyDescent="0.25">
      <c r="A1274" s="2" t="s">
        <v>11498</v>
      </c>
      <c r="B1274" s="1">
        <v>46195</v>
      </c>
      <c r="C1274" s="2" t="s">
        <v>5302</v>
      </c>
      <c r="D1274" s="2" t="s">
        <v>5303</v>
      </c>
      <c r="E1274" s="2" t="s">
        <v>11499</v>
      </c>
      <c r="F1274" s="2" t="s">
        <v>12141</v>
      </c>
      <c r="G1274">
        <v>92000</v>
      </c>
      <c r="H1274" s="2" t="s">
        <v>54</v>
      </c>
      <c r="I1274" s="2" t="s">
        <v>53</v>
      </c>
      <c r="J1274" s="2" t="s">
        <v>5305</v>
      </c>
      <c r="K1274" s="2" t="s">
        <v>12142</v>
      </c>
    </row>
    <row r="1275" spans="1:11" x14ac:dyDescent="0.25">
      <c r="A1275" s="2" t="s">
        <v>11533</v>
      </c>
      <c r="B1275" s="1">
        <v>46195</v>
      </c>
      <c r="C1275" s="2" t="s">
        <v>5302</v>
      </c>
      <c r="D1275" s="2" t="s">
        <v>5303</v>
      </c>
      <c r="E1275" s="2" t="s">
        <v>11534</v>
      </c>
      <c r="F1275" s="2" t="s">
        <v>12138</v>
      </c>
      <c r="G1275">
        <v>65000</v>
      </c>
      <c r="H1275" s="2" t="s">
        <v>54</v>
      </c>
      <c r="I1275" s="2" t="s">
        <v>53</v>
      </c>
      <c r="J1275" s="2" t="s">
        <v>5305</v>
      </c>
      <c r="K1275" s="2" t="s">
        <v>12138</v>
      </c>
    </row>
    <row r="1276" spans="1:11" x14ac:dyDescent="0.25">
      <c r="A1276" s="2" t="s">
        <v>11517</v>
      </c>
      <c r="B1276" s="1">
        <v>46195</v>
      </c>
      <c r="C1276" s="2" t="s">
        <v>5302</v>
      </c>
      <c r="D1276" s="2" t="s">
        <v>5303</v>
      </c>
      <c r="E1276" s="2" t="s">
        <v>256</v>
      </c>
      <c r="F1276" s="2" t="s">
        <v>12151</v>
      </c>
      <c r="G1276">
        <v>98000</v>
      </c>
      <c r="H1276" s="2" t="s">
        <v>54</v>
      </c>
      <c r="I1276" s="2" t="s">
        <v>53</v>
      </c>
      <c r="J1276" s="2" t="s">
        <v>5305</v>
      </c>
      <c r="K1276" s="2" t="s">
        <v>12152</v>
      </c>
    </row>
    <row r="1277" spans="1:11" x14ac:dyDescent="0.25">
      <c r="A1277" s="2" t="s">
        <v>11007</v>
      </c>
      <c r="B1277" s="1">
        <v>46195</v>
      </c>
      <c r="C1277" s="2" t="s">
        <v>5302</v>
      </c>
      <c r="D1277" s="2" t="s">
        <v>5303</v>
      </c>
      <c r="E1277" s="2" t="s">
        <v>11008</v>
      </c>
      <c r="F1277" s="2" t="s">
        <v>12130</v>
      </c>
      <c r="G1277">
        <v>120000</v>
      </c>
      <c r="H1277" s="2" t="s">
        <v>54</v>
      </c>
      <c r="I1277" s="2" t="s">
        <v>53</v>
      </c>
      <c r="J1277" s="2" t="s">
        <v>5305</v>
      </c>
      <c r="K1277" s="2" t="s">
        <v>12131</v>
      </c>
    </row>
    <row r="1278" spans="1:11" x14ac:dyDescent="0.25">
      <c r="A1278" s="2" t="s">
        <v>11048</v>
      </c>
      <c r="B1278" s="1">
        <v>46195</v>
      </c>
      <c r="C1278" s="2" t="s">
        <v>5302</v>
      </c>
      <c r="D1278" s="2" t="s">
        <v>5303</v>
      </c>
      <c r="E1278" s="2" t="s">
        <v>11049</v>
      </c>
      <c r="F1278" s="2" t="s">
        <v>10099</v>
      </c>
      <c r="G1278">
        <v>145000</v>
      </c>
      <c r="H1278" s="2" t="s">
        <v>54</v>
      </c>
      <c r="I1278" s="2" t="s">
        <v>53</v>
      </c>
      <c r="J1278" s="2" t="s">
        <v>5305</v>
      </c>
      <c r="K1278" s="2" t="s">
        <v>10100</v>
      </c>
    </row>
    <row r="1279" spans="1:11" x14ac:dyDescent="0.25">
      <c r="A1279" s="2" t="s">
        <v>11102</v>
      </c>
      <c r="B1279" s="1">
        <v>46195</v>
      </c>
      <c r="C1279" s="2" t="s">
        <v>5302</v>
      </c>
      <c r="D1279" s="2" t="s">
        <v>5303</v>
      </c>
      <c r="E1279" s="2" t="s">
        <v>11103</v>
      </c>
      <c r="F1279" s="2" t="s">
        <v>5786</v>
      </c>
      <c r="G1279">
        <v>118000</v>
      </c>
      <c r="H1279" s="2" t="s">
        <v>54</v>
      </c>
      <c r="I1279" s="2" t="s">
        <v>53</v>
      </c>
      <c r="J1279" s="2" t="s">
        <v>5305</v>
      </c>
      <c r="K1279" s="2" t="s">
        <v>5827</v>
      </c>
    </row>
    <row r="1280" spans="1:11" x14ac:dyDescent="0.25">
      <c r="A1280" s="2" t="s">
        <v>9685</v>
      </c>
      <c r="B1280" s="1">
        <v>46195</v>
      </c>
      <c r="C1280" s="2" t="s">
        <v>5302</v>
      </c>
      <c r="D1280" s="2" t="s">
        <v>5303</v>
      </c>
      <c r="E1280" s="2" t="s">
        <v>9686</v>
      </c>
      <c r="F1280" s="2" t="s">
        <v>5737</v>
      </c>
      <c r="G1280">
        <v>171000</v>
      </c>
      <c r="H1280" s="2" t="s">
        <v>54</v>
      </c>
      <c r="I1280" s="2" t="s">
        <v>53</v>
      </c>
      <c r="J1280" s="2" t="s">
        <v>5305</v>
      </c>
      <c r="K1280" s="2" t="s">
        <v>12129</v>
      </c>
    </row>
    <row r="1281" spans="1:11" x14ac:dyDescent="0.25">
      <c r="A1281" s="2" t="s">
        <v>11027</v>
      </c>
      <c r="B1281" s="1">
        <v>46195</v>
      </c>
      <c r="C1281" s="2" t="s">
        <v>5302</v>
      </c>
      <c r="D1281" s="2" t="s">
        <v>5303</v>
      </c>
      <c r="E1281" s="2" t="s">
        <v>11028</v>
      </c>
      <c r="F1281" s="2" t="s">
        <v>9924</v>
      </c>
      <c r="G1281">
        <v>123000</v>
      </c>
      <c r="H1281" s="2" t="s">
        <v>54</v>
      </c>
      <c r="I1281" s="2" t="s">
        <v>53</v>
      </c>
      <c r="J1281" s="2" t="s">
        <v>5305</v>
      </c>
      <c r="K1281" s="2" t="s">
        <v>5591</v>
      </c>
    </row>
    <row r="1282" spans="1:11" x14ac:dyDescent="0.25">
      <c r="A1282" s="2" t="s">
        <v>10942</v>
      </c>
      <c r="B1282" s="1">
        <v>46195</v>
      </c>
      <c r="C1282" s="2" t="s">
        <v>5302</v>
      </c>
      <c r="D1282" s="2" t="s">
        <v>5303</v>
      </c>
      <c r="E1282" s="2" t="s">
        <v>10943</v>
      </c>
      <c r="F1282" s="2" t="s">
        <v>12143</v>
      </c>
      <c r="G1282">
        <v>84000</v>
      </c>
      <c r="H1282" s="2" t="s">
        <v>54</v>
      </c>
      <c r="I1282" s="2" t="s">
        <v>53</v>
      </c>
      <c r="J1282" s="2" t="s">
        <v>5305</v>
      </c>
      <c r="K1282" s="2" t="s">
        <v>12144</v>
      </c>
    </row>
    <row r="1283" spans="1:11" x14ac:dyDescent="0.25">
      <c r="A1283" s="2" t="s">
        <v>10946</v>
      </c>
      <c r="B1283" s="1">
        <v>46195</v>
      </c>
      <c r="C1283" s="2" t="s">
        <v>5302</v>
      </c>
      <c r="D1283" s="2" t="s">
        <v>5303</v>
      </c>
      <c r="E1283" s="2" t="s">
        <v>10947</v>
      </c>
      <c r="F1283" s="2" t="s">
        <v>10193</v>
      </c>
      <c r="G1283">
        <v>164000</v>
      </c>
      <c r="H1283" s="2" t="s">
        <v>54</v>
      </c>
      <c r="I1283" s="2" t="s">
        <v>53</v>
      </c>
      <c r="J1283" s="2" t="s">
        <v>5305</v>
      </c>
      <c r="K1283" s="2" t="s">
        <v>10193</v>
      </c>
    </row>
    <row r="1284" spans="1:11" x14ac:dyDescent="0.25">
      <c r="A1284" s="2" t="s">
        <v>10925</v>
      </c>
      <c r="B1284" s="1">
        <v>46195</v>
      </c>
      <c r="C1284" s="2" t="s">
        <v>5302</v>
      </c>
      <c r="D1284" s="2" t="s">
        <v>5303</v>
      </c>
      <c r="E1284" s="2" t="s">
        <v>10926</v>
      </c>
      <c r="F1284" s="2" t="s">
        <v>12132</v>
      </c>
      <c r="G1284">
        <v>128000</v>
      </c>
      <c r="H1284" s="2" t="s">
        <v>54</v>
      </c>
      <c r="I1284" s="2" t="s">
        <v>53</v>
      </c>
      <c r="J1284" s="2" t="s">
        <v>5305</v>
      </c>
      <c r="K1284" s="2" t="s">
        <v>12133</v>
      </c>
    </row>
    <row r="1285" spans="1:11" x14ac:dyDescent="0.25">
      <c r="A1285" s="2" t="s">
        <v>6601</v>
      </c>
      <c r="B1285" s="1">
        <v>46195</v>
      </c>
      <c r="C1285" s="2" t="s">
        <v>5302</v>
      </c>
      <c r="D1285" s="2" t="s">
        <v>5303</v>
      </c>
      <c r="E1285" s="2" t="s">
        <v>2637</v>
      </c>
      <c r="F1285" s="2" t="s">
        <v>10126</v>
      </c>
      <c r="G1285">
        <v>155000</v>
      </c>
      <c r="H1285" s="2" t="s">
        <v>54</v>
      </c>
      <c r="I1285" s="2" t="s">
        <v>53</v>
      </c>
      <c r="J1285" s="2" t="s">
        <v>5305</v>
      </c>
      <c r="K1285" s="2" t="s">
        <v>10511</v>
      </c>
    </row>
    <row r="1286" spans="1:11" x14ac:dyDescent="0.25">
      <c r="A1286" s="2" t="s">
        <v>9257</v>
      </c>
      <c r="B1286" s="1">
        <v>46195</v>
      </c>
      <c r="C1286" s="2" t="s">
        <v>5302</v>
      </c>
      <c r="D1286" s="2" t="s">
        <v>5303</v>
      </c>
      <c r="E1286" s="2" t="s">
        <v>9258</v>
      </c>
      <c r="F1286" s="2" t="s">
        <v>12117</v>
      </c>
      <c r="G1286">
        <v>122000</v>
      </c>
      <c r="H1286" s="2" t="s">
        <v>54</v>
      </c>
      <c r="I1286" s="2" t="s">
        <v>53</v>
      </c>
      <c r="J1286" s="2" t="s">
        <v>5305</v>
      </c>
      <c r="K1286" s="2" t="s">
        <v>12117</v>
      </c>
    </row>
    <row r="1287" spans="1:11" x14ac:dyDescent="0.25">
      <c r="A1287" s="2" t="s">
        <v>6051</v>
      </c>
      <c r="B1287" s="1">
        <v>46195</v>
      </c>
      <c r="C1287" s="2" t="s">
        <v>5302</v>
      </c>
      <c r="D1287" s="2" t="s">
        <v>5303</v>
      </c>
      <c r="E1287" s="2" t="s">
        <v>852</v>
      </c>
      <c r="F1287" s="2" t="s">
        <v>12120</v>
      </c>
      <c r="G1287">
        <v>180000</v>
      </c>
      <c r="H1287" s="2" t="s">
        <v>54</v>
      </c>
      <c r="I1287" s="2" t="s">
        <v>53</v>
      </c>
      <c r="J1287" s="2" t="s">
        <v>5305</v>
      </c>
      <c r="K1287" s="2" t="s">
        <v>12121</v>
      </c>
    </row>
    <row r="1288" spans="1:11" x14ac:dyDescent="0.25">
      <c r="A1288" s="2" t="s">
        <v>8940</v>
      </c>
      <c r="B1288" s="1">
        <v>46195</v>
      </c>
      <c r="C1288" s="2" t="s">
        <v>5302</v>
      </c>
      <c r="D1288" s="2" t="s">
        <v>5303</v>
      </c>
      <c r="E1288" s="2" t="s">
        <v>8941</v>
      </c>
      <c r="F1288" s="2" t="s">
        <v>12123</v>
      </c>
      <c r="G1288">
        <v>124000</v>
      </c>
      <c r="H1288" s="2" t="s">
        <v>54</v>
      </c>
      <c r="I1288" s="2" t="s">
        <v>53</v>
      </c>
      <c r="J1288" s="2" t="s">
        <v>5305</v>
      </c>
      <c r="K1288" s="2" t="s">
        <v>10165</v>
      </c>
    </row>
    <row r="1289" spans="1:11" x14ac:dyDescent="0.25">
      <c r="A1289" s="2" t="s">
        <v>6195</v>
      </c>
      <c r="B1289" s="1">
        <v>46195</v>
      </c>
      <c r="C1289" s="2" t="s">
        <v>5302</v>
      </c>
      <c r="D1289" s="2" t="s">
        <v>5303</v>
      </c>
      <c r="E1289" s="2" t="s">
        <v>1362</v>
      </c>
      <c r="F1289" s="2" t="s">
        <v>10126</v>
      </c>
      <c r="G1289">
        <v>184000</v>
      </c>
      <c r="H1289" s="2" t="s">
        <v>54</v>
      </c>
      <c r="I1289" s="2" t="s">
        <v>53</v>
      </c>
      <c r="J1289" s="2" t="s">
        <v>5305</v>
      </c>
      <c r="K1289" s="2" t="s">
        <v>12122</v>
      </c>
    </row>
    <row r="1290" spans="1:11" x14ac:dyDescent="0.25">
      <c r="A1290" s="2" t="s">
        <v>8285</v>
      </c>
      <c r="B1290" s="1">
        <v>46195</v>
      </c>
      <c r="C1290" s="2" t="s">
        <v>5302</v>
      </c>
      <c r="D1290" s="2" t="s">
        <v>5303</v>
      </c>
      <c r="E1290" s="2" t="s">
        <v>8286</v>
      </c>
      <c r="F1290" s="2" t="s">
        <v>10487</v>
      </c>
      <c r="G1290">
        <v>189000</v>
      </c>
      <c r="H1290" s="2" t="s">
        <v>54</v>
      </c>
      <c r="I1290" s="2" t="s">
        <v>53</v>
      </c>
      <c r="J1290" s="2" t="s">
        <v>5305</v>
      </c>
      <c r="K1290" s="2" t="s">
        <v>12119</v>
      </c>
    </row>
    <row r="1291" spans="1:11" x14ac:dyDescent="0.25">
      <c r="A1291" s="2" t="s">
        <v>8356</v>
      </c>
      <c r="B1291" s="1">
        <v>46195</v>
      </c>
      <c r="C1291" s="2" t="s">
        <v>5302</v>
      </c>
      <c r="D1291" s="2" t="s">
        <v>5303</v>
      </c>
      <c r="E1291" s="2" t="s">
        <v>8357</v>
      </c>
      <c r="F1291" s="2" t="s">
        <v>10575</v>
      </c>
      <c r="G1291">
        <v>189000</v>
      </c>
      <c r="H1291" s="2" t="s">
        <v>54</v>
      </c>
      <c r="I1291" s="2" t="s">
        <v>53</v>
      </c>
      <c r="J1291" s="2" t="s">
        <v>5305</v>
      </c>
      <c r="K1291" s="2" t="s">
        <v>10575</v>
      </c>
    </row>
    <row r="1292" spans="1:11" x14ac:dyDescent="0.25">
      <c r="A1292" s="2" t="s">
        <v>9499</v>
      </c>
      <c r="B1292" s="1">
        <v>46195</v>
      </c>
      <c r="C1292" s="2" t="s">
        <v>5302</v>
      </c>
      <c r="D1292" s="2" t="s">
        <v>5303</v>
      </c>
      <c r="E1292" s="2" t="s">
        <v>9500</v>
      </c>
      <c r="F1292" s="2" t="s">
        <v>12118</v>
      </c>
      <c r="G1292">
        <v>110000</v>
      </c>
      <c r="H1292" s="2" t="s">
        <v>54</v>
      </c>
      <c r="I1292" s="2" t="s">
        <v>53</v>
      </c>
      <c r="J1292" s="2" t="s">
        <v>5305</v>
      </c>
      <c r="K1292" s="2" t="s">
        <v>10218</v>
      </c>
    </row>
    <row r="1293" spans="1:11" x14ac:dyDescent="0.25">
      <c r="A1293" s="2" t="s">
        <v>7833</v>
      </c>
      <c r="B1293" s="1">
        <v>46195</v>
      </c>
      <c r="C1293" s="2" t="s">
        <v>5302</v>
      </c>
      <c r="D1293" s="2" t="s">
        <v>5303</v>
      </c>
      <c r="E1293" s="2" t="s">
        <v>7834</v>
      </c>
      <c r="F1293" s="2" t="s">
        <v>5563</v>
      </c>
      <c r="G1293">
        <v>150000</v>
      </c>
      <c r="H1293" s="2" t="s">
        <v>54</v>
      </c>
      <c r="I1293" s="2" t="s">
        <v>53</v>
      </c>
      <c r="J1293" s="2" t="s">
        <v>5305</v>
      </c>
      <c r="K1293" s="2" t="s">
        <v>10592</v>
      </c>
    </row>
    <row r="1294" spans="1:11" x14ac:dyDescent="0.25">
      <c r="A1294" s="2" t="s">
        <v>8868</v>
      </c>
      <c r="B1294" s="1">
        <v>46195</v>
      </c>
      <c r="C1294" s="2" t="s">
        <v>5302</v>
      </c>
      <c r="D1294" s="2" t="s">
        <v>5303</v>
      </c>
      <c r="E1294" s="2" t="s">
        <v>8869</v>
      </c>
      <c r="F1294" s="2" t="s">
        <v>9970</v>
      </c>
      <c r="G1294">
        <v>169000</v>
      </c>
      <c r="H1294" s="2" t="s">
        <v>54</v>
      </c>
      <c r="I1294" s="2" t="s">
        <v>53</v>
      </c>
      <c r="J1294" s="2" t="s">
        <v>5305</v>
      </c>
      <c r="K1294" s="2" t="s">
        <v>9971</v>
      </c>
    </row>
    <row r="1295" spans="1:11" x14ac:dyDescent="0.25">
      <c r="A1295" s="2" t="s">
        <v>8838</v>
      </c>
      <c r="B1295" s="1">
        <v>46195</v>
      </c>
      <c r="C1295" s="2" t="s">
        <v>5302</v>
      </c>
      <c r="D1295" s="2" t="s">
        <v>5303</v>
      </c>
      <c r="E1295" s="2" t="s">
        <v>8839</v>
      </c>
      <c r="F1295" s="2" t="s">
        <v>5737</v>
      </c>
      <c r="G1295">
        <v>145000</v>
      </c>
      <c r="H1295" s="2" t="s">
        <v>54</v>
      </c>
      <c r="I1295" s="2" t="s">
        <v>53</v>
      </c>
      <c r="J1295" s="2" t="s">
        <v>5305</v>
      </c>
      <c r="K1295" s="2" t="s">
        <v>12153</v>
      </c>
    </row>
    <row r="1296" spans="1:11" x14ac:dyDescent="0.25">
      <c r="A1296" s="2" t="s">
        <v>8763</v>
      </c>
      <c r="B1296" s="1">
        <v>46195</v>
      </c>
      <c r="C1296" s="2" t="s">
        <v>5302</v>
      </c>
      <c r="D1296" s="2" t="s">
        <v>5303</v>
      </c>
      <c r="E1296" s="2" t="s">
        <v>8764</v>
      </c>
      <c r="F1296" s="2" t="s">
        <v>10144</v>
      </c>
      <c r="G1296">
        <v>124000</v>
      </c>
      <c r="H1296" s="2" t="s">
        <v>54</v>
      </c>
      <c r="I1296" s="2" t="s">
        <v>53</v>
      </c>
      <c r="J1296" s="2" t="s">
        <v>5305</v>
      </c>
      <c r="K1296" s="2" t="s">
        <v>12156</v>
      </c>
    </row>
    <row r="1297" spans="1:11" x14ac:dyDescent="0.25">
      <c r="A1297" s="2" t="s">
        <v>11109</v>
      </c>
      <c r="B1297" s="1">
        <v>46196</v>
      </c>
      <c r="C1297" s="2" t="s">
        <v>5302</v>
      </c>
      <c r="D1297" s="2" t="s">
        <v>5303</v>
      </c>
      <c r="E1297" s="2" t="s">
        <v>11110</v>
      </c>
      <c r="F1297" s="2" t="s">
        <v>12159</v>
      </c>
      <c r="G1297">
        <v>128000</v>
      </c>
      <c r="H1297" s="2" t="s">
        <v>54</v>
      </c>
      <c r="I1297" s="2" t="s">
        <v>53</v>
      </c>
      <c r="J1297" s="2" t="s">
        <v>5305</v>
      </c>
      <c r="K1297" s="2" t="s">
        <v>12160</v>
      </c>
    </row>
    <row r="1298" spans="1:11" x14ac:dyDescent="0.25">
      <c r="A1298" s="2" t="s">
        <v>10990</v>
      </c>
      <c r="B1298" s="1">
        <v>46196</v>
      </c>
      <c r="C1298" s="2" t="s">
        <v>5302</v>
      </c>
      <c r="D1298" s="2" t="s">
        <v>5303</v>
      </c>
      <c r="E1298" s="2" t="s">
        <v>10991</v>
      </c>
      <c r="F1298" s="2" t="s">
        <v>12161</v>
      </c>
      <c r="G1298">
        <v>156000</v>
      </c>
      <c r="H1298" s="2" t="s">
        <v>54</v>
      </c>
      <c r="I1298" s="2" t="s">
        <v>53</v>
      </c>
      <c r="J1298" s="2" t="s">
        <v>5305</v>
      </c>
      <c r="K1298" s="2" t="s">
        <v>10217</v>
      </c>
    </row>
    <row r="1299" spans="1:11" x14ac:dyDescent="0.25">
      <c r="A1299" s="2" t="s">
        <v>12034</v>
      </c>
      <c r="B1299" s="1">
        <v>46196</v>
      </c>
      <c r="C1299" s="2" t="s">
        <v>5302</v>
      </c>
      <c r="D1299" s="2" t="s">
        <v>5303</v>
      </c>
      <c r="E1299" s="2" t="s">
        <v>12035</v>
      </c>
      <c r="F1299" s="2" t="s">
        <v>12157</v>
      </c>
      <c r="G1299">
        <v>116500</v>
      </c>
      <c r="H1299" s="2" t="s">
        <v>54</v>
      </c>
      <c r="I1299" s="2" t="s">
        <v>53</v>
      </c>
      <c r="J1299" s="2" t="s">
        <v>5305</v>
      </c>
      <c r="K1299" s="2" t="s">
        <v>12158</v>
      </c>
    </row>
    <row r="1300" spans="1:11" x14ac:dyDescent="0.25">
      <c r="A1300" s="2" t="s">
        <v>12062</v>
      </c>
      <c r="B1300" s="1">
        <v>46196</v>
      </c>
      <c r="C1300" s="2" t="s">
        <v>5302</v>
      </c>
      <c r="D1300" s="2" t="s">
        <v>5303</v>
      </c>
      <c r="E1300" s="2" t="s">
        <v>12063</v>
      </c>
      <c r="F1300" s="2" t="s">
        <v>12162</v>
      </c>
      <c r="G1300">
        <v>90000</v>
      </c>
      <c r="H1300" s="2" t="s">
        <v>54</v>
      </c>
      <c r="I1300" s="2" t="s">
        <v>53</v>
      </c>
      <c r="J1300" s="2" t="s">
        <v>5305</v>
      </c>
      <c r="K1300" s="2" t="s">
        <v>9764</v>
      </c>
    </row>
    <row r="1301" spans="1:11" x14ac:dyDescent="0.25">
      <c r="A1301" s="2" t="s">
        <v>8199</v>
      </c>
      <c r="B1301" s="1">
        <v>46196</v>
      </c>
      <c r="C1301" s="2" t="s">
        <v>5302</v>
      </c>
      <c r="D1301" s="2" t="s">
        <v>5303</v>
      </c>
      <c r="E1301" s="2" t="s">
        <v>8200</v>
      </c>
      <c r="F1301" s="2" t="s">
        <v>10423</v>
      </c>
      <c r="G1301">
        <v>182000</v>
      </c>
      <c r="H1301" s="2" t="s">
        <v>54</v>
      </c>
      <c r="I1301" s="2" t="s">
        <v>53</v>
      </c>
      <c r="J1301" s="2" t="s">
        <v>5305</v>
      </c>
      <c r="K1301" s="2" t="s">
        <v>10461</v>
      </c>
    </row>
    <row r="1302" spans="1:11" x14ac:dyDescent="0.25">
      <c r="A1302" s="2" t="s">
        <v>11540</v>
      </c>
      <c r="B1302" s="1">
        <v>46196</v>
      </c>
      <c r="C1302" s="2" t="s">
        <v>5302</v>
      </c>
      <c r="D1302" s="2" t="s">
        <v>5303</v>
      </c>
      <c r="E1302" s="2" t="s">
        <v>11541</v>
      </c>
      <c r="F1302" s="2" t="s">
        <v>12172</v>
      </c>
      <c r="G1302">
        <v>125000</v>
      </c>
      <c r="H1302" s="2" t="s">
        <v>54</v>
      </c>
      <c r="I1302" s="2" t="s">
        <v>53</v>
      </c>
      <c r="J1302" s="2" t="s">
        <v>5305</v>
      </c>
      <c r="K1302" s="2" t="s">
        <v>10186</v>
      </c>
    </row>
    <row r="1303" spans="1:11" x14ac:dyDescent="0.25">
      <c r="A1303" s="2" t="s">
        <v>6215</v>
      </c>
      <c r="B1303" s="1">
        <v>46196</v>
      </c>
      <c r="C1303" s="2" t="s">
        <v>5302</v>
      </c>
      <c r="D1303" s="2" t="s">
        <v>5303</v>
      </c>
      <c r="E1303" s="2" t="s">
        <v>1429</v>
      </c>
      <c r="F1303" s="2" t="s">
        <v>10383</v>
      </c>
      <c r="G1303">
        <v>187000</v>
      </c>
      <c r="H1303" s="2" t="s">
        <v>54</v>
      </c>
      <c r="I1303" s="2" t="s">
        <v>53</v>
      </c>
      <c r="J1303" s="2" t="s">
        <v>5305</v>
      </c>
      <c r="K1303" s="2" t="s">
        <v>12184</v>
      </c>
    </row>
    <row r="1304" spans="1:11" x14ac:dyDescent="0.25">
      <c r="A1304" s="2" t="s">
        <v>11057</v>
      </c>
      <c r="B1304" s="1">
        <v>46196</v>
      </c>
      <c r="C1304" s="2" t="s">
        <v>5302</v>
      </c>
      <c r="D1304" s="2" t="s">
        <v>5303</v>
      </c>
      <c r="E1304" s="2" t="s">
        <v>11058</v>
      </c>
      <c r="F1304" s="2" t="s">
        <v>9899</v>
      </c>
      <c r="G1304">
        <v>115000</v>
      </c>
      <c r="H1304" s="2" t="s">
        <v>54</v>
      </c>
      <c r="I1304" s="2" t="s">
        <v>53</v>
      </c>
      <c r="J1304" s="2" t="s">
        <v>5305</v>
      </c>
      <c r="K1304" s="2" t="s">
        <v>9900</v>
      </c>
    </row>
    <row r="1305" spans="1:11" x14ac:dyDescent="0.25">
      <c r="A1305" s="2" t="s">
        <v>11434</v>
      </c>
      <c r="B1305" s="1">
        <v>46196</v>
      </c>
      <c r="C1305" s="2" t="s">
        <v>5302</v>
      </c>
      <c r="D1305" s="2" t="s">
        <v>5303</v>
      </c>
      <c r="E1305" s="2" t="s">
        <v>11435</v>
      </c>
      <c r="F1305" s="2" t="s">
        <v>12171</v>
      </c>
      <c r="G1305">
        <v>85000</v>
      </c>
      <c r="H1305" s="2" t="s">
        <v>54</v>
      </c>
      <c r="I1305" s="2" t="s">
        <v>53</v>
      </c>
      <c r="J1305" s="2" t="s">
        <v>5305</v>
      </c>
      <c r="K1305" s="2" t="s">
        <v>12171</v>
      </c>
    </row>
    <row r="1306" spans="1:11" x14ac:dyDescent="0.25">
      <c r="A1306" s="2" t="s">
        <v>11452</v>
      </c>
      <c r="B1306" s="1">
        <v>46196</v>
      </c>
      <c r="C1306" s="2" t="s">
        <v>5302</v>
      </c>
      <c r="D1306" s="2" t="s">
        <v>5303</v>
      </c>
      <c r="E1306" s="2" t="s">
        <v>11453</v>
      </c>
      <c r="F1306" s="2" t="s">
        <v>10178</v>
      </c>
      <c r="G1306">
        <v>109000</v>
      </c>
      <c r="H1306" s="2" t="s">
        <v>54</v>
      </c>
      <c r="I1306" s="2" t="s">
        <v>53</v>
      </c>
      <c r="J1306" s="2" t="s">
        <v>5305</v>
      </c>
      <c r="K1306" s="2" t="s">
        <v>10179</v>
      </c>
    </row>
    <row r="1307" spans="1:11" x14ac:dyDescent="0.25">
      <c r="A1307" s="2" t="s">
        <v>11214</v>
      </c>
      <c r="B1307" s="1">
        <v>46196</v>
      </c>
      <c r="C1307" s="2" t="s">
        <v>5302</v>
      </c>
      <c r="D1307" s="2" t="s">
        <v>5303</v>
      </c>
      <c r="E1307" s="2" t="s">
        <v>11215</v>
      </c>
      <c r="F1307" s="2" t="s">
        <v>5356</v>
      </c>
      <c r="G1307">
        <v>100000</v>
      </c>
      <c r="H1307" s="2" t="s">
        <v>54</v>
      </c>
      <c r="I1307" s="2" t="s">
        <v>53</v>
      </c>
      <c r="J1307" s="2" t="s">
        <v>5305</v>
      </c>
      <c r="K1307" s="2" t="s">
        <v>5357</v>
      </c>
    </row>
    <row r="1308" spans="1:11" x14ac:dyDescent="0.25">
      <c r="A1308" s="2" t="s">
        <v>6477</v>
      </c>
      <c r="B1308" s="1">
        <v>46196</v>
      </c>
      <c r="C1308" s="2" t="s">
        <v>5302</v>
      </c>
      <c r="D1308" s="2" t="s">
        <v>5303</v>
      </c>
      <c r="E1308" s="2" t="s">
        <v>2278</v>
      </c>
      <c r="F1308" s="2" t="s">
        <v>10356</v>
      </c>
      <c r="G1308">
        <v>153000</v>
      </c>
      <c r="H1308" s="2" t="s">
        <v>54</v>
      </c>
      <c r="I1308" s="2" t="s">
        <v>53</v>
      </c>
      <c r="J1308" s="2" t="s">
        <v>5305</v>
      </c>
      <c r="K1308" s="2" t="s">
        <v>10357</v>
      </c>
    </row>
    <row r="1309" spans="1:11" x14ac:dyDescent="0.25">
      <c r="A1309" s="2" t="s">
        <v>11177</v>
      </c>
      <c r="B1309" s="1">
        <v>46196</v>
      </c>
      <c r="C1309" s="2" t="s">
        <v>5302</v>
      </c>
      <c r="D1309" s="2" t="s">
        <v>5303</v>
      </c>
      <c r="E1309" s="2" t="s">
        <v>11178</v>
      </c>
      <c r="F1309" s="2" t="s">
        <v>12165</v>
      </c>
      <c r="G1309">
        <v>147000</v>
      </c>
      <c r="H1309" s="2" t="s">
        <v>54</v>
      </c>
      <c r="I1309" s="2" t="s">
        <v>53</v>
      </c>
      <c r="J1309" s="2" t="s">
        <v>5305</v>
      </c>
      <c r="K1309" s="2" t="s">
        <v>12166</v>
      </c>
    </row>
    <row r="1310" spans="1:11" x14ac:dyDescent="0.25">
      <c r="A1310" s="2" t="s">
        <v>11444</v>
      </c>
      <c r="B1310" s="1">
        <v>46196</v>
      </c>
      <c r="C1310" s="2" t="s">
        <v>5302</v>
      </c>
      <c r="D1310" s="2" t="s">
        <v>5303</v>
      </c>
      <c r="E1310" s="2" t="s">
        <v>11445</v>
      </c>
      <c r="F1310" s="2" t="s">
        <v>12167</v>
      </c>
      <c r="G1310">
        <v>85000</v>
      </c>
      <c r="H1310" s="2" t="s">
        <v>54</v>
      </c>
      <c r="I1310" s="2" t="s">
        <v>53</v>
      </c>
      <c r="J1310" s="2" t="s">
        <v>5305</v>
      </c>
      <c r="K1310" s="2" t="s">
        <v>12168</v>
      </c>
    </row>
    <row r="1311" spans="1:11" x14ac:dyDescent="0.25">
      <c r="A1311" s="2" t="s">
        <v>11086</v>
      </c>
      <c r="B1311" s="1">
        <v>46196</v>
      </c>
      <c r="C1311" s="2" t="s">
        <v>5302</v>
      </c>
      <c r="D1311" s="2" t="s">
        <v>5303</v>
      </c>
      <c r="E1311" s="2" t="s">
        <v>11771</v>
      </c>
      <c r="F1311" s="2" t="s">
        <v>12169</v>
      </c>
      <c r="G1311">
        <v>139000</v>
      </c>
      <c r="H1311" s="2" t="s">
        <v>54</v>
      </c>
      <c r="I1311" s="2" t="s">
        <v>53</v>
      </c>
      <c r="J1311" s="2" t="s">
        <v>5305</v>
      </c>
      <c r="K1311" s="2" t="s">
        <v>12170</v>
      </c>
    </row>
    <row r="1312" spans="1:11" x14ac:dyDescent="0.25">
      <c r="A1312" s="2" t="s">
        <v>7092</v>
      </c>
      <c r="B1312" s="1">
        <v>46196</v>
      </c>
      <c r="C1312" s="2" t="s">
        <v>5302</v>
      </c>
      <c r="D1312" s="2" t="s">
        <v>5303</v>
      </c>
      <c r="E1312" s="2" t="s">
        <v>4019</v>
      </c>
      <c r="F1312" s="2" t="s">
        <v>10126</v>
      </c>
      <c r="G1312">
        <v>134000</v>
      </c>
      <c r="H1312" s="2" t="s">
        <v>54</v>
      </c>
      <c r="I1312" s="2" t="s">
        <v>53</v>
      </c>
      <c r="J1312" s="2" t="s">
        <v>5305</v>
      </c>
      <c r="K1312" s="2" t="s">
        <v>10127</v>
      </c>
    </row>
    <row r="1313" spans="1:11" x14ac:dyDescent="0.25">
      <c r="A1313" s="2" t="s">
        <v>11956</v>
      </c>
      <c r="B1313" s="1">
        <v>46196</v>
      </c>
      <c r="C1313" s="2" t="s">
        <v>5302</v>
      </c>
      <c r="D1313" s="2" t="s">
        <v>5303</v>
      </c>
      <c r="E1313" s="2" t="s">
        <v>11957</v>
      </c>
      <c r="F1313" s="2" t="s">
        <v>12163</v>
      </c>
      <c r="G1313">
        <v>99000</v>
      </c>
      <c r="H1313" s="2" t="s">
        <v>54</v>
      </c>
      <c r="I1313" s="2" t="s">
        <v>53</v>
      </c>
      <c r="J1313" s="2" t="s">
        <v>5305</v>
      </c>
      <c r="K1313" s="2" t="s">
        <v>12164</v>
      </c>
    </row>
    <row r="1314" spans="1:11" x14ac:dyDescent="0.25">
      <c r="A1314" s="2" t="s">
        <v>11090</v>
      </c>
      <c r="B1314" s="1">
        <v>46196</v>
      </c>
      <c r="C1314" s="2" t="s">
        <v>5302</v>
      </c>
      <c r="D1314" s="2" t="s">
        <v>5303</v>
      </c>
      <c r="E1314" s="2" t="s">
        <v>11091</v>
      </c>
      <c r="F1314" s="2" t="s">
        <v>12180</v>
      </c>
      <c r="G1314">
        <v>138000</v>
      </c>
      <c r="H1314" s="2" t="s">
        <v>54</v>
      </c>
      <c r="I1314" s="2" t="s">
        <v>53</v>
      </c>
      <c r="J1314" s="2" t="s">
        <v>5305</v>
      </c>
      <c r="K1314" s="2" t="s">
        <v>12181</v>
      </c>
    </row>
    <row r="1315" spans="1:11" x14ac:dyDescent="0.25">
      <c r="A1315" s="2" t="s">
        <v>9076</v>
      </c>
      <c r="B1315" s="1">
        <v>46196</v>
      </c>
      <c r="C1315" s="2" t="s">
        <v>5302</v>
      </c>
      <c r="D1315" s="2" t="s">
        <v>5303</v>
      </c>
      <c r="E1315" s="2" t="s">
        <v>9077</v>
      </c>
      <c r="F1315" s="2" t="s">
        <v>9961</v>
      </c>
      <c r="G1315">
        <v>168000</v>
      </c>
      <c r="H1315" s="2" t="s">
        <v>54</v>
      </c>
      <c r="I1315" s="2" t="s">
        <v>53</v>
      </c>
      <c r="J1315" s="2" t="s">
        <v>5305</v>
      </c>
      <c r="K1315" s="2" t="s">
        <v>9961</v>
      </c>
    </row>
    <row r="1316" spans="1:11" x14ac:dyDescent="0.25">
      <c r="A1316" s="2" t="s">
        <v>9224</v>
      </c>
      <c r="B1316" s="1">
        <v>46196</v>
      </c>
      <c r="C1316" s="2" t="s">
        <v>5302</v>
      </c>
      <c r="D1316" s="2" t="s">
        <v>5303</v>
      </c>
      <c r="E1316" s="2" t="s">
        <v>9225</v>
      </c>
      <c r="F1316" s="2" t="s">
        <v>9798</v>
      </c>
      <c r="G1316">
        <v>182000</v>
      </c>
      <c r="H1316" s="2" t="s">
        <v>54</v>
      </c>
      <c r="I1316" s="2" t="s">
        <v>53</v>
      </c>
      <c r="J1316" s="2" t="s">
        <v>5305</v>
      </c>
      <c r="K1316" s="2" t="s">
        <v>12179</v>
      </c>
    </row>
    <row r="1317" spans="1:11" x14ac:dyDescent="0.25">
      <c r="A1317" s="2" t="s">
        <v>9397</v>
      </c>
      <c r="B1317" s="1">
        <v>46196</v>
      </c>
      <c r="C1317" s="2" t="s">
        <v>5302</v>
      </c>
      <c r="D1317" s="2" t="s">
        <v>5303</v>
      </c>
      <c r="E1317" s="2" t="s">
        <v>9398</v>
      </c>
      <c r="F1317" s="2" t="s">
        <v>10031</v>
      </c>
      <c r="G1317">
        <v>150000</v>
      </c>
      <c r="H1317" s="2" t="s">
        <v>54</v>
      </c>
      <c r="I1317" s="2" t="s">
        <v>53</v>
      </c>
      <c r="J1317" s="2" t="s">
        <v>5305</v>
      </c>
      <c r="K1317" s="2" t="s">
        <v>10336</v>
      </c>
    </row>
    <row r="1318" spans="1:11" x14ac:dyDescent="0.25">
      <c r="A1318" s="2" t="s">
        <v>9585</v>
      </c>
      <c r="B1318" s="1">
        <v>46196</v>
      </c>
      <c r="C1318" s="2" t="s">
        <v>5302</v>
      </c>
      <c r="D1318" s="2" t="s">
        <v>5303</v>
      </c>
      <c r="E1318" s="2" t="s">
        <v>9586</v>
      </c>
      <c r="F1318" s="2" t="s">
        <v>10487</v>
      </c>
      <c r="G1318">
        <v>189000</v>
      </c>
      <c r="H1318" s="2" t="s">
        <v>54</v>
      </c>
      <c r="I1318" s="2" t="s">
        <v>53</v>
      </c>
      <c r="J1318" s="2" t="s">
        <v>5305</v>
      </c>
      <c r="K1318" s="2" t="s">
        <v>10488</v>
      </c>
    </row>
    <row r="1319" spans="1:11" x14ac:dyDescent="0.25">
      <c r="A1319" s="2" t="s">
        <v>9432</v>
      </c>
      <c r="B1319" s="1">
        <v>46196</v>
      </c>
      <c r="C1319" s="2" t="s">
        <v>5302</v>
      </c>
      <c r="D1319" s="2" t="s">
        <v>5303</v>
      </c>
      <c r="E1319" s="2" t="s">
        <v>9433</v>
      </c>
      <c r="F1319" s="2" t="s">
        <v>10139</v>
      </c>
      <c r="G1319">
        <v>157000</v>
      </c>
      <c r="H1319" s="2" t="s">
        <v>54</v>
      </c>
      <c r="I1319" s="2" t="s">
        <v>53</v>
      </c>
      <c r="J1319" s="2" t="s">
        <v>5305</v>
      </c>
      <c r="K1319" s="2" t="s">
        <v>12174</v>
      </c>
    </row>
    <row r="1320" spans="1:11" x14ac:dyDescent="0.25">
      <c r="A1320" s="2" t="s">
        <v>8905</v>
      </c>
      <c r="B1320" s="1">
        <v>46196</v>
      </c>
      <c r="C1320" s="2" t="s">
        <v>5302</v>
      </c>
      <c r="D1320" s="2" t="s">
        <v>5303</v>
      </c>
      <c r="E1320" s="2" t="s">
        <v>8906</v>
      </c>
      <c r="F1320" s="2" t="s">
        <v>10526</v>
      </c>
      <c r="G1320">
        <v>165000</v>
      </c>
      <c r="H1320" s="2" t="s">
        <v>54</v>
      </c>
      <c r="I1320" s="2" t="s">
        <v>53</v>
      </c>
      <c r="J1320" s="2" t="s">
        <v>5305</v>
      </c>
      <c r="K1320" s="2" t="s">
        <v>10527</v>
      </c>
    </row>
    <row r="1321" spans="1:11" x14ac:dyDescent="0.25">
      <c r="A1321" s="2" t="s">
        <v>9354</v>
      </c>
      <c r="B1321" s="1">
        <v>46196</v>
      </c>
      <c r="C1321" s="2" t="s">
        <v>5302</v>
      </c>
      <c r="D1321" s="2" t="s">
        <v>5303</v>
      </c>
      <c r="E1321" s="2" t="s">
        <v>9355</v>
      </c>
      <c r="F1321" s="2" t="s">
        <v>10412</v>
      </c>
      <c r="G1321">
        <v>160000</v>
      </c>
      <c r="H1321" s="2" t="s">
        <v>54</v>
      </c>
      <c r="I1321" s="2" t="s">
        <v>53</v>
      </c>
      <c r="J1321" s="2" t="s">
        <v>5305</v>
      </c>
      <c r="K1321" s="2" t="s">
        <v>10413</v>
      </c>
    </row>
    <row r="1322" spans="1:11" x14ac:dyDescent="0.25">
      <c r="A1322" s="2" t="s">
        <v>9062</v>
      </c>
      <c r="B1322" s="1">
        <v>46196</v>
      </c>
      <c r="C1322" s="2" t="s">
        <v>5302</v>
      </c>
      <c r="D1322" s="2" t="s">
        <v>5303</v>
      </c>
      <c r="E1322" s="2" t="s">
        <v>9063</v>
      </c>
      <c r="F1322" s="2" t="s">
        <v>12175</v>
      </c>
      <c r="G1322">
        <v>174000</v>
      </c>
      <c r="H1322" s="2" t="s">
        <v>54</v>
      </c>
      <c r="I1322" s="2" t="s">
        <v>53</v>
      </c>
      <c r="J1322" s="2" t="s">
        <v>5305</v>
      </c>
      <c r="K1322" s="2" t="s">
        <v>12176</v>
      </c>
    </row>
    <row r="1323" spans="1:11" x14ac:dyDescent="0.25">
      <c r="A1323" s="2" t="s">
        <v>8862</v>
      </c>
      <c r="B1323" s="1">
        <v>46196</v>
      </c>
      <c r="C1323" s="2" t="s">
        <v>5302</v>
      </c>
      <c r="D1323" s="2" t="s">
        <v>5303</v>
      </c>
      <c r="E1323" s="2" t="s">
        <v>8863</v>
      </c>
      <c r="F1323" s="2" t="s">
        <v>5575</v>
      </c>
      <c r="G1323">
        <v>178000</v>
      </c>
      <c r="H1323" s="2" t="s">
        <v>54</v>
      </c>
      <c r="I1323" s="2" t="s">
        <v>53</v>
      </c>
      <c r="J1323" s="2" t="s">
        <v>5305</v>
      </c>
      <c r="K1323" s="2" t="s">
        <v>5576</v>
      </c>
    </row>
    <row r="1324" spans="1:11" x14ac:dyDescent="0.25">
      <c r="A1324" s="2" t="s">
        <v>8308</v>
      </c>
      <c r="B1324" s="1">
        <v>46196</v>
      </c>
      <c r="C1324" s="2" t="s">
        <v>5302</v>
      </c>
      <c r="D1324" s="2" t="s">
        <v>5303</v>
      </c>
      <c r="E1324" s="2" t="s">
        <v>8309</v>
      </c>
      <c r="F1324" s="2" t="s">
        <v>12177</v>
      </c>
      <c r="G1324">
        <v>100000</v>
      </c>
      <c r="H1324" s="2" t="s">
        <v>54</v>
      </c>
      <c r="I1324" s="2" t="s">
        <v>53</v>
      </c>
      <c r="J1324" s="2" t="s">
        <v>5305</v>
      </c>
      <c r="K1324" s="2" t="s">
        <v>12178</v>
      </c>
    </row>
    <row r="1325" spans="1:11" x14ac:dyDescent="0.25">
      <c r="A1325" s="2" t="s">
        <v>10964</v>
      </c>
      <c r="B1325" s="1">
        <v>46196</v>
      </c>
      <c r="C1325" s="2" t="s">
        <v>5302</v>
      </c>
      <c r="D1325" s="2" t="s">
        <v>5303</v>
      </c>
      <c r="E1325" s="2" t="s">
        <v>10965</v>
      </c>
      <c r="F1325" s="2" t="s">
        <v>12182</v>
      </c>
      <c r="G1325">
        <v>195000</v>
      </c>
      <c r="H1325" s="2" t="s">
        <v>54</v>
      </c>
      <c r="I1325" s="2" t="s">
        <v>53</v>
      </c>
      <c r="J1325" s="2" t="s">
        <v>5305</v>
      </c>
      <c r="K1325" s="2" t="s">
        <v>12183</v>
      </c>
    </row>
    <row r="1326" spans="1:11" x14ac:dyDescent="0.25">
      <c r="A1326" s="2" t="s">
        <v>7693</v>
      </c>
      <c r="B1326" s="1">
        <v>46196</v>
      </c>
      <c r="C1326" s="2" t="s">
        <v>5302</v>
      </c>
      <c r="D1326" s="2" t="s">
        <v>5303</v>
      </c>
      <c r="E1326" s="2" t="s">
        <v>7694</v>
      </c>
      <c r="F1326" s="2" t="s">
        <v>10611</v>
      </c>
      <c r="G1326">
        <v>139000</v>
      </c>
      <c r="H1326" s="2" t="s">
        <v>54</v>
      </c>
      <c r="I1326" s="2" t="s">
        <v>53</v>
      </c>
      <c r="J1326" s="2" t="s">
        <v>5305</v>
      </c>
      <c r="K1326" s="2" t="s">
        <v>12173</v>
      </c>
    </row>
    <row r="1327" spans="1:11" x14ac:dyDescent="0.25">
      <c r="A1327" s="2" t="s">
        <v>8334</v>
      </c>
      <c r="B1327" s="1">
        <v>46196</v>
      </c>
      <c r="C1327" s="2" t="s">
        <v>5302</v>
      </c>
      <c r="D1327" s="2" t="s">
        <v>5303</v>
      </c>
      <c r="E1327" s="2" t="s">
        <v>8335</v>
      </c>
      <c r="F1327" s="2" t="s">
        <v>10412</v>
      </c>
      <c r="G1327">
        <v>189000</v>
      </c>
      <c r="H1327" s="2" t="s">
        <v>54</v>
      </c>
      <c r="I1327" s="2" t="s">
        <v>53</v>
      </c>
      <c r="J1327" s="2" t="s">
        <v>5305</v>
      </c>
      <c r="K1327" s="2" t="s">
        <v>10413</v>
      </c>
    </row>
    <row r="1328" spans="1:11" x14ac:dyDescent="0.25">
      <c r="A1328" s="2" t="s">
        <v>9059</v>
      </c>
      <c r="B1328" s="1">
        <v>46196</v>
      </c>
      <c r="C1328" s="2" t="s">
        <v>5302</v>
      </c>
      <c r="D1328" s="2" t="s">
        <v>5303</v>
      </c>
      <c r="E1328" s="2" t="s">
        <v>9060</v>
      </c>
      <c r="F1328" s="2" t="s">
        <v>10560</v>
      </c>
      <c r="G1328">
        <v>168000</v>
      </c>
      <c r="H1328" s="2" t="s">
        <v>54</v>
      </c>
      <c r="I1328" s="2" t="s">
        <v>53</v>
      </c>
      <c r="J1328" s="2" t="s">
        <v>5305</v>
      </c>
      <c r="K1328" s="2" t="s">
        <v>10072</v>
      </c>
    </row>
    <row r="1329" spans="1:11" x14ac:dyDescent="0.25">
      <c r="A1329" s="2" t="s">
        <v>9351</v>
      </c>
      <c r="B1329" s="1">
        <v>46196</v>
      </c>
      <c r="C1329" s="2" t="s">
        <v>5302</v>
      </c>
      <c r="D1329" s="2" t="s">
        <v>5303</v>
      </c>
      <c r="E1329" s="2" t="s">
        <v>9352</v>
      </c>
      <c r="F1329" s="2" t="s">
        <v>10476</v>
      </c>
      <c r="G1329">
        <v>187000</v>
      </c>
      <c r="H1329" s="2" t="s">
        <v>54</v>
      </c>
      <c r="I1329" s="2" t="s">
        <v>53</v>
      </c>
      <c r="J1329" s="2" t="s">
        <v>5305</v>
      </c>
      <c r="K1329" s="2" t="s">
        <v>10559</v>
      </c>
    </row>
    <row r="1330" spans="1:11" x14ac:dyDescent="0.25">
      <c r="A1330" s="2" t="s">
        <v>10778</v>
      </c>
      <c r="B1330" s="1">
        <v>46196</v>
      </c>
      <c r="C1330" s="2" t="s">
        <v>5302</v>
      </c>
      <c r="D1330" s="2" t="s">
        <v>5303</v>
      </c>
      <c r="E1330" s="2" t="s">
        <v>10779</v>
      </c>
      <c r="F1330" s="2" t="s">
        <v>10425</v>
      </c>
      <c r="G1330">
        <v>150000</v>
      </c>
      <c r="H1330" s="2" t="s">
        <v>54</v>
      </c>
      <c r="I1330" s="2" t="s">
        <v>53</v>
      </c>
      <c r="J1330" s="2" t="s">
        <v>5305</v>
      </c>
      <c r="K1330" s="2" t="s">
        <v>10426</v>
      </c>
    </row>
    <row r="1331" spans="1:11" x14ac:dyDescent="0.25">
      <c r="A1331" s="2" t="s">
        <v>10839</v>
      </c>
      <c r="B1331" s="1">
        <v>46196</v>
      </c>
      <c r="C1331" s="2" t="s">
        <v>5302</v>
      </c>
      <c r="D1331" s="2" t="s">
        <v>5303</v>
      </c>
      <c r="E1331" s="2" t="s">
        <v>10840</v>
      </c>
      <c r="F1331" s="2" t="s">
        <v>5383</v>
      </c>
      <c r="G1331">
        <v>128000</v>
      </c>
      <c r="H1331" s="2" t="s">
        <v>54</v>
      </c>
      <c r="I1331" s="2" t="s">
        <v>53</v>
      </c>
      <c r="J1331" s="2" t="s">
        <v>5305</v>
      </c>
      <c r="K1331" s="2" t="s">
        <v>5384</v>
      </c>
    </row>
    <row r="1332" spans="1:11" x14ac:dyDescent="0.25">
      <c r="A1332" s="2" t="s">
        <v>10896</v>
      </c>
      <c r="B1332" s="1">
        <v>46197</v>
      </c>
      <c r="C1332" s="2" t="s">
        <v>5302</v>
      </c>
      <c r="D1332" s="2" t="s">
        <v>5303</v>
      </c>
      <c r="E1332" s="2" t="s">
        <v>10897</v>
      </c>
      <c r="F1332" s="2" t="s">
        <v>10000</v>
      </c>
      <c r="G1332">
        <v>67000</v>
      </c>
      <c r="H1332" s="2" t="s">
        <v>54</v>
      </c>
      <c r="I1332" s="2" t="s">
        <v>53</v>
      </c>
      <c r="J1332" s="2" t="s">
        <v>5305</v>
      </c>
      <c r="K1332" s="2" t="s">
        <v>10001</v>
      </c>
    </row>
    <row r="1333" spans="1:11" x14ac:dyDescent="0.25">
      <c r="A1333" s="2" t="s">
        <v>11888</v>
      </c>
      <c r="B1333" s="1">
        <v>46197</v>
      </c>
      <c r="C1333" s="2" t="s">
        <v>5302</v>
      </c>
      <c r="D1333" s="2" t="s">
        <v>5303</v>
      </c>
      <c r="E1333" s="2" t="s">
        <v>11889</v>
      </c>
      <c r="F1333" s="2" t="s">
        <v>15931</v>
      </c>
      <c r="G1333">
        <v>140000</v>
      </c>
      <c r="H1333" s="2" t="s">
        <v>54</v>
      </c>
      <c r="I1333" s="2" t="s">
        <v>53</v>
      </c>
      <c r="J1333" s="2" t="s">
        <v>5305</v>
      </c>
      <c r="K1333" s="2" t="s">
        <v>15932</v>
      </c>
    </row>
    <row r="1334" spans="1:11" x14ac:dyDescent="0.25">
      <c r="A1334" s="2" t="s">
        <v>11966</v>
      </c>
      <c r="B1334" s="1">
        <v>46197</v>
      </c>
      <c r="C1334" s="2" t="s">
        <v>5302</v>
      </c>
      <c r="D1334" s="2" t="s">
        <v>5303</v>
      </c>
      <c r="E1334" s="2" t="s">
        <v>11967</v>
      </c>
      <c r="F1334" s="2" t="s">
        <v>15933</v>
      </c>
      <c r="G1334">
        <v>94000</v>
      </c>
      <c r="H1334" s="2" t="s">
        <v>54</v>
      </c>
      <c r="I1334" s="2" t="s">
        <v>53</v>
      </c>
      <c r="J1334" s="2" t="s">
        <v>5305</v>
      </c>
      <c r="K1334" s="2" t="s">
        <v>15933</v>
      </c>
    </row>
    <row r="1335" spans="1:11" x14ac:dyDescent="0.25">
      <c r="A1335" s="2" t="s">
        <v>11071</v>
      </c>
      <c r="B1335" s="1">
        <v>46197</v>
      </c>
      <c r="C1335" s="2" t="s">
        <v>5302</v>
      </c>
      <c r="D1335" s="2" t="s">
        <v>5303</v>
      </c>
      <c r="E1335" s="2" t="s">
        <v>11072</v>
      </c>
      <c r="F1335" s="2" t="s">
        <v>5692</v>
      </c>
      <c r="G1335">
        <v>120000</v>
      </c>
      <c r="H1335" s="2" t="s">
        <v>54</v>
      </c>
      <c r="I1335" s="2" t="s">
        <v>53</v>
      </c>
      <c r="J1335" s="2" t="s">
        <v>5305</v>
      </c>
      <c r="K1335" s="2" t="s">
        <v>15908</v>
      </c>
    </row>
    <row r="1336" spans="1:11" x14ac:dyDescent="0.25">
      <c r="A1336" s="2" t="s">
        <v>11772</v>
      </c>
      <c r="B1336" s="1">
        <v>46197</v>
      </c>
      <c r="C1336" s="2" t="s">
        <v>5302</v>
      </c>
      <c r="D1336" s="2" t="s">
        <v>5303</v>
      </c>
      <c r="E1336" s="2" t="s">
        <v>11773</v>
      </c>
      <c r="F1336" s="2" t="s">
        <v>15926</v>
      </c>
      <c r="G1336">
        <v>91000</v>
      </c>
      <c r="H1336" s="2" t="s">
        <v>54</v>
      </c>
      <c r="I1336" s="2" t="s">
        <v>53</v>
      </c>
      <c r="J1336" s="2" t="s">
        <v>5305</v>
      </c>
      <c r="K1336" s="2" t="s">
        <v>15927</v>
      </c>
    </row>
    <row r="1337" spans="1:11" x14ac:dyDescent="0.25">
      <c r="A1337" s="2" t="s">
        <v>11044</v>
      </c>
      <c r="B1337" s="1">
        <v>46197</v>
      </c>
      <c r="C1337" s="2" t="s">
        <v>5302</v>
      </c>
      <c r="D1337" s="2" t="s">
        <v>5303</v>
      </c>
      <c r="E1337" s="2" t="s">
        <v>11045</v>
      </c>
      <c r="F1337" s="2" t="s">
        <v>15906</v>
      </c>
      <c r="G1337">
        <v>225000</v>
      </c>
      <c r="H1337" s="2" t="s">
        <v>54</v>
      </c>
      <c r="I1337" s="2" t="s">
        <v>53</v>
      </c>
      <c r="J1337" s="2" t="s">
        <v>5305</v>
      </c>
      <c r="K1337" s="2" t="s">
        <v>15907</v>
      </c>
    </row>
    <row r="1338" spans="1:11" x14ac:dyDescent="0.25">
      <c r="A1338" s="2" t="s">
        <v>9653</v>
      </c>
      <c r="B1338" s="1">
        <v>46197</v>
      </c>
      <c r="C1338" s="2" t="s">
        <v>5302</v>
      </c>
      <c r="D1338" s="2" t="s">
        <v>5303</v>
      </c>
      <c r="E1338" s="2" t="s">
        <v>9654</v>
      </c>
      <c r="F1338" s="2" t="s">
        <v>10405</v>
      </c>
      <c r="G1338">
        <v>168000</v>
      </c>
      <c r="H1338" s="2" t="s">
        <v>54</v>
      </c>
      <c r="I1338" s="2" t="s">
        <v>53</v>
      </c>
      <c r="J1338" s="2" t="s">
        <v>5305</v>
      </c>
      <c r="K1338" s="2" t="s">
        <v>15904</v>
      </c>
    </row>
    <row r="1339" spans="1:11" x14ac:dyDescent="0.25">
      <c r="A1339" s="2" t="s">
        <v>9754</v>
      </c>
      <c r="B1339" s="1">
        <v>46197</v>
      </c>
      <c r="C1339" s="2" t="s">
        <v>5302</v>
      </c>
      <c r="D1339" s="2" t="s">
        <v>5303</v>
      </c>
      <c r="E1339" s="2" t="s">
        <v>256</v>
      </c>
      <c r="F1339" s="2" t="s">
        <v>10415</v>
      </c>
      <c r="G1339">
        <v>155000</v>
      </c>
      <c r="H1339" s="2" t="s">
        <v>54</v>
      </c>
      <c r="I1339" s="2" t="s">
        <v>53</v>
      </c>
      <c r="J1339" s="2" t="s">
        <v>5305</v>
      </c>
      <c r="K1339" s="2" t="s">
        <v>15903</v>
      </c>
    </row>
    <row r="1340" spans="1:11" x14ac:dyDescent="0.25">
      <c r="A1340" s="2" t="s">
        <v>9650</v>
      </c>
      <c r="B1340" s="1">
        <v>46197</v>
      </c>
      <c r="C1340" s="2" t="s">
        <v>5302</v>
      </c>
      <c r="D1340" s="2" t="s">
        <v>5303</v>
      </c>
      <c r="E1340" s="2" t="s">
        <v>9651</v>
      </c>
      <c r="F1340" s="2" t="s">
        <v>9887</v>
      </c>
      <c r="G1340">
        <v>138000</v>
      </c>
      <c r="H1340" s="2" t="s">
        <v>54</v>
      </c>
      <c r="I1340" s="2" t="s">
        <v>53</v>
      </c>
      <c r="J1340" s="2" t="s">
        <v>5305</v>
      </c>
      <c r="K1340" s="2" t="s">
        <v>9888</v>
      </c>
    </row>
    <row r="1341" spans="1:11" x14ac:dyDescent="0.25">
      <c r="A1341" s="2" t="s">
        <v>11123</v>
      </c>
      <c r="B1341" s="1">
        <v>46197</v>
      </c>
      <c r="C1341" s="2" t="s">
        <v>5302</v>
      </c>
      <c r="D1341" s="2" t="s">
        <v>5303</v>
      </c>
      <c r="E1341" s="2" t="s">
        <v>11124</v>
      </c>
      <c r="F1341" s="2" t="s">
        <v>15913</v>
      </c>
      <c r="G1341">
        <v>156000</v>
      </c>
      <c r="H1341" s="2" t="s">
        <v>54</v>
      </c>
      <c r="I1341" s="2" t="s">
        <v>53</v>
      </c>
      <c r="J1341" s="2" t="s">
        <v>5305</v>
      </c>
      <c r="K1341" s="2" t="s">
        <v>15914</v>
      </c>
    </row>
    <row r="1342" spans="1:11" x14ac:dyDescent="0.25">
      <c r="A1342" s="2" t="s">
        <v>10752</v>
      </c>
      <c r="B1342" s="1">
        <v>46197</v>
      </c>
      <c r="C1342" s="2" t="s">
        <v>5302</v>
      </c>
      <c r="D1342" s="2" t="s">
        <v>5303</v>
      </c>
      <c r="E1342" s="2" t="s">
        <v>10753</v>
      </c>
      <c r="F1342" s="2" t="s">
        <v>15911</v>
      </c>
      <c r="G1342">
        <v>162000</v>
      </c>
      <c r="H1342" s="2" t="s">
        <v>54</v>
      </c>
      <c r="I1342" s="2" t="s">
        <v>53</v>
      </c>
      <c r="J1342" s="2" t="s">
        <v>5305</v>
      </c>
      <c r="K1342" s="2" t="s">
        <v>15912</v>
      </c>
    </row>
    <row r="1343" spans="1:11" x14ac:dyDescent="0.25">
      <c r="A1343" s="2" t="s">
        <v>9603</v>
      </c>
      <c r="B1343" s="1">
        <v>46197</v>
      </c>
      <c r="C1343" s="2" t="s">
        <v>5302</v>
      </c>
      <c r="D1343" s="2" t="s">
        <v>5303</v>
      </c>
      <c r="E1343" s="2" t="s">
        <v>14409</v>
      </c>
      <c r="F1343" s="2" t="s">
        <v>15905</v>
      </c>
      <c r="G1343">
        <v>178000</v>
      </c>
      <c r="H1343" s="2" t="s">
        <v>54</v>
      </c>
      <c r="I1343" s="2" t="s">
        <v>53</v>
      </c>
      <c r="J1343" s="2" t="s">
        <v>5305</v>
      </c>
      <c r="K1343" s="2" t="s">
        <v>10461</v>
      </c>
    </row>
    <row r="1344" spans="1:11" x14ac:dyDescent="0.25">
      <c r="A1344" s="2" t="s">
        <v>11254</v>
      </c>
      <c r="B1344" s="1">
        <v>46197</v>
      </c>
      <c r="C1344" s="2" t="s">
        <v>5302</v>
      </c>
      <c r="D1344" s="2" t="s">
        <v>5303</v>
      </c>
      <c r="E1344" s="2" t="s">
        <v>11255</v>
      </c>
      <c r="F1344" s="2" t="s">
        <v>11685</v>
      </c>
      <c r="G1344">
        <v>126000</v>
      </c>
      <c r="H1344" s="2" t="s">
        <v>54</v>
      </c>
      <c r="I1344" s="2" t="s">
        <v>53</v>
      </c>
      <c r="J1344" s="2" t="s">
        <v>5305</v>
      </c>
      <c r="K1344" s="2" t="s">
        <v>15902</v>
      </c>
    </row>
    <row r="1345" spans="1:11" x14ac:dyDescent="0.25">
      <c r="A1345" s="2" t="s">
        <v>11884</v>
      </c>
      <c r="B1345" s="1">
        <v>46197</v>
      </c>
      <c r="C1345" s="2" t="s">
        <v>5302</v>
      </c>
      <c r="D1345" s="2" t="s">
        <v>5303</v>
      </c>
      <c r="E1345" s="2" t="s">
        <v>14743</v>
      </c>
      <c r="F1345" s="2" t="s">
        <v>5625</v>
      </c>
      <c r="G1345">
        <v>147000</v>
      </c>
      <c r="H1345" s="2" t="s">
        <v>54</v>
      </c>
      <c r="I1345" s="2" t="s">
        <v>53</v>
      </c>
      <c r="J1345" s="2" t="s">
        <v>5305</v>
      </c>
      <c r="K1345" s="2" t="s">
        <v>15934</v>
      </c>
    </row>
    <row r="1346" spans="1:11" x14ac:dyDescent="0.25">
      <c r="A1346" s="2" t="s">
        <v>11156</v>
      </c>
      <c r="B1346" s="1">
        <v>46197</v>
      </c>
      <c r="C1346" s="2" t="s">
        <v>5302</v>
      </c>
      <c r="D1346" s="2" t="s">
        <v>5303</v>
      </c>
      <c r="E1346" s="2" t="s">
        <v>11157</v>
      </c>
      <c r="F1346" s="2" t="s">
        <v>12130</v>
      </c>
      <c r="G1346">
        <v>134000</v>
      </c>
      <c r="H1346" s="2" t="s">
        <v>54</v>
      </c>
      <c r="I1346" s="2" t="s">
        <v>53</v>
      </c>
      <c r="J1346" s="2" t="s">
        <v>5305</v>
      </c>
      <c r="K1346" s="2" t="s">
        <v>12131</v>
      </c>
    </row>
    <row r="1347" spans="1:11" x14ac:dyDescent="0.25">
      <c r="A1347" s="2" t="s">
        <v>11150</v>
      </c>
      <c r="B1347" s="1">
        <v>46197</v>
      </c>
      <c r="C1347" s="2" t="s">
        <v>5302</v>
      </c>
      <c r="D1347" s="2" t="s">
        <v>5303</v>
      </c>
      <c r="E1347" s="2" t="s">
        <v>11151</v>
      </c>
      <c r="F1347" s="2" t="s">
        <v>10624</v>
      </c>
      <c r="G1347">
        <v>195000</v>
      </c>
      <c r="H1347" s="2" t="s">
        <v>54</v>
      </c>
      <c r="I1347" s="2" t="s">
        <v>53</v>
      </c>
      <c r="J1347" s="2" t="s">
        <v>5305</v>
      </c>
      <c r="K1347" s="2" t="s">
        <v>10625</v>
      </c>
    </row>
    <row r="1348" spans="1:11" x14ac:dyDescent="0.25">
      <c r="A1348" s="2" t="s">
        <v>12071</v>
      </c>
      <c r="B1348" s="1">
        <v>46197</v>
      </c>
      <c r="C1348" s="2" t="s">
        <v>5302</v>
      </c>
      <c r="D1348" s="2" t="s">
        <v>5303</v>
      </c>
      <c r="E1348" s="2" t="s">
        <v>12072</v>
      </c>
      <c r="F1348" s="2" t="s">
        <v>5352</v>
      </c>
      <c r="G1348">
        <v>99000</v>
      </c>
      <c r="H1348" s="2" t="s">
        <v>54</v>
      </c>
      <c r="I1348" s="2" t="s">
        <v>53</v>
      </c>
      <c r="J1348" s="2" t="s">
        <v>5305</v>
      </c>
      <c r="K1348" s="2" t="s">
        <v>5353</v>
      </c>
    </row>
    <row r="1349" spans="1:11" x14ac:dyDescent="0.25">
      <c r="A1349" s="2" t="s">
        <v>12038</v>
      </c>
      <c r="B1349" s="1">
        <v>46197</v>
      </c>
      <c r="C1349" s="2" t="s">
        <v>5302</v>
      </c>
      <c r="D1349" s="2" t="s">
        <v>5303</v>
      </c>
      <c r="E1349" s="2" t="s">
        <v>12039</v>
      </c>
      <c r="F1349" s="2" t="s">
        <v>15928</v>
      </c>
      <c r="G1349">
        <v>109000</v>
      </c>
      <c r="H1349" s="2" t="s">
        <v>54</v>
      </c>
      <c r="I1349" s="2" t="s">
        <v>53</v>
      </c>
      <c r="J1349" s="2" t="s">
        <v>5305</v>
      </c>
      <c r="K1349" s="2" t="s">
        <v>15928</v>
      </c>
    </row>
    <row r="1350" spans="1:11" x14ac:dyDescent="0.25">
      <c r="A1350" s="2" t="s">
        <v>11502</v>
      </c>
      <c r="B1350" s="1">
        <v>46197</v>
      </c>
      <c r="C1350" s="2" t="s">
        <v>5302</v>
      </c>
      <c r="D1350" s="2" t="s">
        <v>5303</v>
      </c>
      <c r="E1350" s="2" t="s">
        <v>11503</v>
      </c>
      <c r="F1350" s="2" t="s">
        <v>15929</v>
      </c>
      <c r="G1350">
        <v>98000</v>
      </c>
      <c r="H1350" s="2" t="s">
        <v>54</v>
      </c>
      <c r="I1350" s="2" t="s">
        <v>53</v>
      </c>
      <c r="J1350" s="2" t="s">
        <v>5305</v>
      </c>
      <c r="K1350" s="2" t="s">
        <v>15930</v>
      </c>
    </row>
    <row r="1351" spans="1:11" x14ac:dyDescent="0.25">
      <c r="A1351" s="2" t="s">
        <v>11261</v>
      </c>
      <c r="B1351" s="1">
        <v>46197</v>
      </c>
      <c r="C1351" s="2" t="s">
        <v>5302</v>
      </c>
      <c r="D1351" s="2" t="s">
        <v>5303</v>
      </c>
      <c r="E1351" s="2" t="s">
        <v>11262</v>
      </c>
      <c r="F1351" s="2" t="s">
        <v>5591</v>
      </c>
      <c r="G1351">
        <v>173000</v>
      </c>
      <c r="H1351" s="2" t="s">
        <v>54</v>
      </c>
      <c r="I1351" s="2" t="s">
        <v>53</v>
      </c>
      <c r="J1351" s="2" t="s">
        <v>5305</v>
      </c>
      <c r="K1351" s="2" t="s">
        <v>5591</v>
      </c>
    </row>
    <row r="1352" spans="1:11" x14ac:dyDescent="0.25">
      <c r="A1352" s="2" t="s">
        <v>11283</v>
      </c>
      <c r="B1352" s="1">
        <v>46197</v>
      </c>
      <c r="C1352" s="2" t="s">
        <v>5302</v>
      </c>
      <c r="D1352" s="2" t="s">
        <v>5303</v>
      </c>
      <c r="E1352" s="2" t="s">
        <v>11284</v>
      </c>
      <c r="F1352" s="2" t="s">
        <v>15900</v>
      </c>
      <c r="G1352">
        <v>102000</v>
      </c>
      <c r="H1352" s="2" t="s">
        <v>54</v>
      </c>
      <c r="I1352" s="2" t="s">
        <v>53</v>
      </c>
      <c r="J1352" s="2" t="s">
        <v>5305</v>
      </c>
      <c r="K1352" s="2" t="s">
        <v>15901</v>
      </c>
    </row>
    <row r="1353" spans="1:11" x14ac:dyDescent="0.25">
      <c r="A1353" s="2" t="s">
        <v>11799</v>
      </c>
      <c r="B1353" s="1">
        <v>46197</v>
      </c>
      <c r="C1353" s="2" t="s">
        <v>5302</v>
      </c>
      <c r="D1353" s="2" t="s">
        <v>5303</v>
      </c>
      <c r="E1353" s="2" t="s">
        <v>256</v>
      </c>
      <c r="F1353" s="2" t="s">
        <v>15935</v>
      </c>
      <c r="G1353">
        <v>92000</v>
      </c>
      <c r="H1353" s="2" t="s">
        <v>54</v>
      </c>
      <c r="I1353" s="2" t="s">
        <v>53</v>
      </c>
      <c r="J1353" s="2" t="s">
        <v>5305</v>
      </c>
      <c r="K1353" s="2" t="s">
        <v>15936</v>
      </c>
    </row>
    <row r="1354" spans="1:11" x14ac:dyDescent="0.25">
      <c r="A1354" s="2" t="s">
        <v>11163</v>
      </c>
      <c r="B1354" s="1">
        <v>46197</v>
      </c>
      <c r="C1354" s="2" t="s">
        <v>5302</v>
      </c>
      <c r="D1354" s="2" t="s">
        <v>5303</v>
      </c>
      <c r="E1354" s="2" t="s">
        <v>11770</v>
      </c>
      <c r="F1354" s="2" t="s">
        <v>10333</v>
      </c>
      <c r="G1354">
        <v>103000</v>
      </c>
      <c r="H1354" s="2" t="s">
        <v>54</v>
      </c>
      <c r="I1354" s="2" t="s">
        <v>53</v>
      </c>
      <c r="J1354" s="2" t="s">
        <v>5305</v>
      </c>
      <c r="K1354" s="2" t="s">
        <v>12126</v>
      </c>
    </row>
    <row r="1355" spans="1:11" x14ac:dyDescent="0.25">
      <c r="A1355" s="2" t="s">
        <v>11238</v>
      </c>
      <c r="B1355" s="1">
        <v>46197</v>
      </c>
      <c r="C1355" s="2" t="s">
        <v>5302</v>
      </c>
      <c r="D1355" s="2" t="s">
        <v>5303</v>
      </c>
      <c r="E1355" s="2" t="s">
        <v>11239</v>
      </c>
      <c r="F1355" s="2" t="s">
        <v>10283</v>
      </c>
      <c r="G1355">
        <v>168000</v>
      </c>
      <c r="H1355" s="2" t="s">
        <v>54</v>
      </c>
      <c r="I1355" s="2" t="s">
        <v>53</v>
      </c>
      <c r="J1355" s="2" t="s">
        <v>5305</v>
      </c>
      <c r="K1355" s="2" t="s">
        <v>10284</v>
      </c>
    </row>
    <row r="1356" spans="1:11" x14ac:dyDescent="0.25">
      <c r="A1356" s="2" t="s">
        <v>11335</v>
      </c>
      <c r="B1356" s="1">
        <v>46197</v>
      </c>
      <c r="C1356" s="2" t="s">
        <v>5302</v>
      </c>
      <c r="D1356" s="2" t="s">
        <v>5303</v>
      </c>
      <c r="E1356" s="2" t="s">
        <v>11336</v>
      </c>
      <c r="F1356" s="2" t="s">
        <v>9961</v>
      </c>
      <c r="G1356">
        <v>134000</v>
      </c>
      <c r="H1356" s="2" t="s">
        <v>54</v>
      </c>
      <c r="I1356" s="2" t="s">
        <v>53</v>
      </c>
      <c r="J1356" s="2" t="s">
        <v>5305</v>
      </c>
      <c r="K1356" s="2" t="s">
        <v>9961</v>
      </c>
    </row>
    <row r="1357" spans="1:11" x14ac:dyDescent="0.25">
      <c r="A1357" s="2" t="s">
        <v>11268</v>
      </c>
      <c r="B1357" s="1">
        <v>46197</v>
      </c>
      <c r="C1357" s="2" t="s">
        <v>5302</v>
      </c>
      <c r="D1357" s="2" t="s">
        <v>5303</v>
      </c>
      <c r="E1357" s="2" t="s">
        <v>11269</v>
      </c>
      <c r="F1357" s="2" t="s">
        <v>10676</v>
      </c>
      <c r="G1357">
        <v>203000</v>
      </c>
      <c r="H1357" s="2" t="s">
        <v>54</v>
      </c>
      <c r="I1357" s="2" t="s">
        <v>53</v>
      </c>
      <c r="J1357" s="2" t="s">
        <v>5305</v>
      </c>
      <c r="K1357" s="2" t="s">
        <v>10677</v>
      </c>
    </row>
    <row r="1358" spans="1:11" x14ac:dyDescent="0.25">
      <c r="A1358" s="2" t="s">
        <v>8585</v>
      </c>
      <c r="B1358" s="1">
        <v>46197</v>
      </c>
      <c r="C1358" s="2" t="s">
        <v>5302</v>
      </c>
      <c r="D1358" s="2" t="s">
        <v>5303</v>
      </c>
      <c r="E1358" s="2" t="s">
        <v>8586</v>
      </c>
      <c r="F1358" s="2" t="s">
        <v>10126</v>
      </c>
      <c r="G1358">
        <v>184000</v>
      </c>
      <c r="H1358" s="2" t="s">
        <v>54</v>
      </c>
      <c r="I1358" s="2" t="s">
        <v>53</v>
      </c>
      <c r="J1358" s="2" t="s">
        <v>5305</v>
      </c>
      <c r="K1358" s="2" t="s">
        <v>15922</v>
      </c>
    </row>
    <row r="1359" spans="1:11" x14ac:dyDescent="0.25">
      <c r="A1359" s="2" t="s">
        <v>8135</v>
      </c>
      <c r="B1359" s="1">
        <v>46197</v>
      </c>
      <c r="C1359" s="2" t="s">
        <v>5302</v>
      </c>
      <c r="D1359" s="2" t="s">
        <v>5303</v>
      </c>
      <c r="E1359" s="2" t="s">
        <v>8136</v>
      </c>
      <c r="F1359" s="2" t="s">
        <v>15924</v>
      </c>
      <c r="G1359">
        <v>100000</v>
      </c>
      <c r="H1359" s="2" t="s">
        <v>54</v>
      </c>
      <c r="I1359" s="2" t="s">
        <v>53</v>
      </c>
      <c r="J1359" s="2" t="s">
        <v>5305</v>
      </c>
      <c r="K1359" s="2" t="s">
        <v>15925</v>
      </c>
    </row>
    <row r="1360" spans="1:11" x14ac:dyDescent="0.25">
      <c r="A1360" s="2" t="s">
        <v>8554</v>
      </c>
      <c r="B1360" s="1">
        <v>46197</v>
      </c>
      <c r="C1360" s="2" t="s">
        <v>5302</v>
      </c>
      <c r="D1360" s="2" t="s">
        <v>5303</v>
      </c>
      <c r="E1360" s="2" t="s">
        <v>8555</v>
      </c>
      <c r="F1360" s="2" t="s">
        <v>9961</v>
      </c>
      <c r="G1360">
        <v>139000</v>
      </c>
      <c r="H1360" s="2" t="s">
        <v>54</v>
      </c>
      <c r="I1360" s="2" t="s">
        <v>53</v>
      </c>
      <c r="J1360" s="2" t="s">
        <v>5305</v>
      </c>
      <c r="K1360" s="2" t="s">
        <v>9961</v>
      </c>
    </row>
    <row r="1361" spans="1:11" x14ac:dyDescent="0.25">
      <c r="A1361" s="2" t="s">
        <v>7062</v>
      </c>
      <c r="B1361" s="1">
        <v>46197</v>
      </c>
      <c r="C1361" s="2" t="s">
        <v>5302</v>
      </c>
      <c r="D1361" s="2" t="s">
        <v>5303</v>
      </c>
      <c r="E1361" s="2" t="s">
        <v>3940</v>
      </c>
      <c r="F1361" s="2" t="s">
        <v>15918</v>
      </c>
      <c r="G1361">
        <v>77000</v>
      </c>
      <c r="H1361" s="2" t="s">
        <v>54</v>
      </c>
      <c r="I1361" s="2" t="s">
        <v>53</v>
      </c>
      <c r="J1361" s="2" t="s">
        <v>5305</v>
      </c>
      <c r="K1361" s="2" t="s">
        <v>15919</v>
      </c>
    </row>
    <row r="1362" spans="1:11" x14ac:dyDescent="0.25">
      <c r="A1362" s="2" t="s">
        <v>15641</v>
      </c>
      <c r="B1362" s="1">
        <v>46197</v>
      </c>
      <c r="C1362" s="2" t="s">
        <v>5302</v>
      </c>
      <c r="D1362" s="2" t="s">
        <v>5303</v>
      </c>
      <c r="E1362" s="2" t="s">
        <v>15642</v>
      </c>
      <c r="F1362" s="2" t="s">
        <v>15909</v>
      </c>
      <c r="G1362">
        <v>62900</v>
      </c>
      <c r="H1362" s="2" t="s">
        <v>54</v>
      </c>
      <c r="I1362" s="2" t="s">
        <v>53</v>
      </c>
      <c r="J1362" s="2" t="s">
        <v>5305</v>
      </c>
      <c r="K1362" s="2" t="s">
        <v>15910</v>
      </c>
    </row>
    <row r="1363" spans="1:11" x14ac:dyDescent="0.25">
      <c r="A1363" s="2" t="s">
        <v>6221</v>
      </c>
      <c r="B1363" s="1">
        <v>46197</v>
      </c>
      <c r="C1363" s="2" t="s">
        <v>5302</v>
      </c>
      <c r="D1363" s="2" t="s">
        <v>5303</v>
      </c>
      <c r="E1363" s="2" t="s">
        <v>12981</v>
      </c>
      <c r="F1363" s="2" t="s">
        <v>15915</v>
      </c>
      <c r="G1363">
        <v>110000</v>
      </c>
      <c r="H1363" s="2" t="s">
        <v>54</v>
      </c>
      <c r="I1363" s="2" t="s">
        <v>53</v>
      </c>
      <c r="J1363" s="2" t="s">
        <v>5305</v>
      </c>
      <c r="K1363" s="2" t="s">
        <v>15916</v>
      </c>
    </row>
    <row r="1364" spans="1:11" x14ac:dyDescent="0.25">
      <c r="A1364" s="2" t="s">
        <v>8159</v>
      </c>
      <c r="B1364" s="1">
        <v>46197</v>
      </c>
      <c r="C1364" s="2" t="s">
        <v>5302</v>
      </c>
      <c r="D1364" s="2" t="s">
        <v>5303</v>
      </c>
      <c r="E1364" s="2" t="s">
        <v>8160</v>
      </c>
      <c r="F1364" s="2" t="s">
        <v>11649</v>
      </c>
      <c r="G1364">
        <v>155000</v>
      </c>
      <c r="H1364" s="2" t="s">
        <v>54</v>
      </c>
      <c r="I1364" s="2" t="s">
        <v>53</v>
      </c>
      <c r="J1364" s="2" t="s">
        <v>5305</v>
      </c>
      <c r="K1364" s="2" t="s">
        <v>15923</v>
      </c>
    </row>
    <row r="1365" spans="1:11" x14ac:dyDescent="0.25">
      <c r="A1365" s="2" t="s">
        <v>7447</v>
      </c>
      <c r="B1365" s="1">
        <v>46197</v>
      </c>
      <c r="C1365" s="2" t="s">
        <v>5302</v>
      </c>
      <c r="D1365" s="2" t="s">
        <v>5303</v>
      </c>
      <c r="E1365" s="2" t="s">
        <v>4966</v>
      </c>
      <c r="F1365" s="2" t="s">
        <v>5511</v>
      </c>
      <c r="G1365">
        <v>256000</v>
      </c>
      <c r="H1365" s="2" t="s">
        <v>54</v>
      </c>
      <c r="I1365" s="2" t="s">
        <v>53</v>
      </c>
      <c r="J1365" s="2" t="s">
        <v>5305</v>
      </c>
      <c r="K1365" s="2" t="s">
        <v>15917</v>
      </c>
    </row>
    <row r="1366" spans="1:11" x14ac:dyDescent="0.25">
      <c r="A1366" s="2" t="s">
        <v>8682</v>
      </c>
      <c r="B1366" s="1">
        <v>46197</v>
      </c>
      <c r="C1366" s="2" t="s">
        <v>5302</v>
      </c>
      <c r="D1366" s="2" t="s">
        <v>5303</v>
      </c>
      <c r="E1366" s="2" t="s">
        <v>8683</v>
      </c>
      <c r="F1366" s="2" t="s">
        <v>10126</v>
      </c>
      <c r="G1366">
        <v>145000</v>
      </c>
      <c r="H1366" s="2" t="s">
        <v>54</v>
      </c>
      <c r="I1366" s="2" t="s">
        <v>53</v>
      </c>
      <c r="J1366" s="2" t="s">
        <v>5305</v>
      </c>
      <c r="K1366" s="2" t="s">
        <v>15921</v>
      </c>
    </row>
    <row r="1367" spans="1:11" x14ac:dyDescent="0.25">
      <c r="A1367" s="2" t="s">
        <v>9400</v>
      </c>
      <c r="B1367" s="1">
        <v>46197</v>
      </c>
      <c r="C1367" s="2" t="s">
        <v>5302</v>
      </c>
      <c r="D1367" s="2" t="s">
        <v>5303</v>
      </c>
      <c r="E1367" s="2" t="s">
        <v>9401</v>
      </c>
      <c r="F1367" s="2" t="s">
        <v>9927</v>
      </c>
      <c r="G1367">
        <v>110000</v>
      </c>
      <c r="H1367" s="2" t="s">
        <v>54</v>
      </c>
      <c r="I1367" s="2" t="s">
        <v>53</v>
      </c>
      <c r="J1367" s="2" t="s">
        <v>5305</v>
      </c>
      <c r="K1367" s="2" t="s">
        <v>9927</v>
      </c>
    </row>
    <row r="1368" spans="1:11" x14ac:dyDescent="0.25">
      <c r="A1368" s="2" t="s">
        <v>9053</v>
      </c>
      <c r="B1368" s="1">
        <v>46197</v>
      </c>
      <c r="C1368" s="2" t="s">
        <v>5302</v>
      </c>
      <c r="D1368" s="2" t="s">
        <v>5303</v>
      </c>
      <c r="E1368" s="2" t="s">
        <v>9054</v>
      </c>
      <c r="F1368" s="2" t="s">
        <v>10526</v>
      </c>
      <c r="G1368">
        <v>189000</v>
      </c>
      <c r="H1368" s="2" t="s">
        <v>54</v>
      </c>
      <c r="I1368" s="2" t="s">
        <v>53</v>
      </c>
      <c r="J1368" s="2" t="s">
        <v>5305</v>
      </c>
      <c r="K1368" s="2" t="s">
        <v>10527</v>
      </c>
    </row>
    <row r="1369" spans="1:11" x14ac:dyDescent="0.25">
      <c r="A1369" s="2" t="s">
        <v>11926</v>
      </c>
      <c r="B1369" s="1">
        <v>46197</v>
      </c>
      <c r="C1369" s="2" t="s">
        <v>5302</v>
      </c>
      <c r="D1369" s="2" t="s">
        <v>5303</v>
      </c>
      <c r="E1369" s="2" t="s">
        <v>11927</v>
      </c>
      <c r="F1369" s="2" t="s">
        <v>12149</v>
      </c>
      <c r="G1369">
        <v>87000</v>
      </c>
      <c r="H1369" s="2" t="s">
        <v>54</v>
      </c>
      <c r="I1369" s="2" t="s">
        <v>53</v>
      </c>
      <c r="J1369" s="2" t="s">
        <v>5305</v>
      </c>
      <c r="K1369" s="2" t="s">
        <v>12150</v>
      </c>
    </row>
    <row r="1370" spans="1:11" x14ac:dyDescent="0.25">
      <c r="A1370" s="2" t="s">
        <v>9065</v>
      </c>
      <c r="B1370" s="1">
        <v>46197</v>
      </c>
      <c r="C1370" s="2" t="s">
        <v>5302</v>
      </c>
      <c r="D1370" s="2" t="s">
        <v>5303</v>
      </c>
      <c r="E1370" s="2" t="s">
        <v>9066</v>
      </c>
      <c r="F1370" s="2" t="s">
        <v>10423</v>
      </c>
      <c r="G1370">
        <v>184000</v>
      </c>
      <c r="H1370" s="2" t="s">
        <v>54</v>
      </c>
      <c r="I1370" s="2" t="s">
        <v>53</v>
      </c>
      <c r="J1370" s="2" t="s">
        <v>5305</v>
      </c>
      <c r="K1370" s="2" t="s">
        <v>15920</v>
      </c>
    </row>
    <row r="1371" spans="1:11" x14ac:dyDescent="0.25">
      <c r="A1371" s="2" t="s">
        <v>15506</v>
      </c>
      <c r="B1371" s="1">
        <v>46198</v>
      </c>
      <c r="C1371" s="2" t="s">
        <v>5302</v>
      </c>
      <c r="D1371" s="2" t="s">
        <v>5303</v>
      </c>
      <c r="E1371" s="2" t="s">
        <v>15507</v>
      </c>
      <c r="F1371" s="2" t="s">
        <v>15964</v>
      </c>
      <c r="G1371">
        <v>71000</v>
      </c>
      <c r="H1371" s="2" t="s">
        <v>54</v>
      </c>
      <c r="I1371" s="2" t="s">
        <v>53</v>
      </c>
      <c r="J1371" s="2" t="s">
        <v>5305</v>
      </c>
      <c r="K1371" s="2" t="s">
        <v>15965</v>
      </c>
    </row>
    <row r="1372" spans="1:11" x14ac:dyDescent="0.25">
      <c r="A1372" s="2" t="s">
        <v>14849</v>
      </c>
      <c r="B1372" s="1">
        <v>46198</v>
      </c>
      <c r="C1372" s="2" t="s">
        <v>5302</v>
      </c>
      <c r="D1372" s="2" t="s">
        <v>5303</v>
      </c>
      <c r="E1372" s="2" t="s">
        <v>14850</v>
      </c>
      <c r="F1372" s="2" t="s">
        <v>15969</v>
      </c>
      <c r="G1372">
        <v>80000</v>
      </c>
      <c r="H1372" s="2" t="s">
        <v>54</v>
      </c>
      <c r="I1372" s="2" t="s">
        <v>53</v>
      </c>
      <c r="J1372" s="2" t="s">
        <v>5305</v>
      </c>
      <c r="K1372" s="2" t="s">
        <v>15970</v>
      </c>
    </row>
    <row r="1373" spans="1:11" x14ac:dyDescent="0.25">
      <c r="A1373" s="2" t="s">
        <v>15601</v>
      </c>
      <c r="B1373" s="1">
        <v>46198</v>
      </c>
      <c r="C1373" s="2" t="s">
        <v>5302</v>
      </c>
      <c r="D1373" s="2" t="s">
        <v>5303</v>
      </c>
      <c r="E1373" s="2" t="s">
        <v>15602</v>
      </c>
      <c r="F1373" s="2" t="s">
        <v>15979</v>
      </c>
      <c r="G1373">
        <v>80000</v>
      </c>
      <c r="H1373" s="2" t="s">
        <v>54</v>
      </c>
      <c r="I1373" s="2" t="s">
        <v>53</v>
      </c>
      <c r="J1373" s="2" t="s">
        <v>5305</v>
      </c>
      <c r="K1373" s="2" t="s">
        <v>15980</v>
      </c>
    </row>
    <row r="1374" spans="1:11" x14ac:dyDescent="0.25">
      <c r="A1374" s="2" t="s">
        <v>15325</v>
      </c>
      <c r="B1374" s="1">
        <v>46198</v>
      </c>
      <c r="C1374" s="2" t="s">
        <v>5302</v>
      </c>
      <c r="D1374" s="2" t="s">
        <v>5303</v>
      </c>
      <c r="E1374" s="2" t="s">
        <v>15326</v>
      </c>
      <c r="F1374" s="2" t="s">
        <v>15986</v>
      </c>
      <c r="G1374">
        <v>85000</v>
      </c>
      <c r="H1374" s="2" t="s">
        <v>54</v>
      </c>
      <c r="I1374" s="2" t="s">
        <v>53</v>
      </c>
      <c r="J1374" s="2" t="s">
        <v>5305</v>
      </c>
      <c r="K1374" s="2" t="s">
        <v>9852</v>
      </c>
    </row>
    <row r="1375" spans="1:11" x14ac:dyDescent="0.25">
      <c r="A1375" s="2" t="s">
        <v>14986</v>
      </c>
      <c r="B1375" s="1">
        <v>46198</v>
      </c>
      <c r="C1375" s="2" t="s">
        <v>5302</v>
      </c>
      <c r="D1375" s="2" t="s">
        <v>5303</v>
      </c>
      <c r="E1375" s="2" t="s">
        <v>14987</v>
      </c>
      <c r="F1375" s="2" t="s">
        <v>15968</v>
      </c>
      <c r="G1375">
        <v>118000</v>
      </c>
      <c r="H1375" s="2" t="s">
        <v>54</v>
      </c>
      <c r="I1375" s="2" t="s">
        <v>53</v>
      </c>
      <c r="J1375" s="2" t="s">
        <v>5305</v>
      </c>
      <c r="K1375" s="2" t="s">
        <v>10117</v>
      </c>
    </row>
    <row r="1376" spans="1:11" x14ac:dyDescent="0.25">
      <c r="A1376" s="2" t="s">
        <v>15276</v>
      </c>
      <c r="B1376" s="1">
        <v>46198</v>
      </c>
      <c r="C1376" s="2" t="s">
        <v>5302</v>
      </c>
      <c r="D1376" s="2" t="s">
        <v>5303</v>
      </c>
      <c r="E1376" s="2" t="s">
        <v>15277</v>
      </c>
      <c r="F1376" s="2" t="s">
        <v>15971</v>
      </c>
      <c r="G1376">
        <v>83000</v>
      </c>
      <c r="H1376" s="2" t="s">
        <v>54</v>
      </c>
      <c r="I1376" s="2" t="s">
        <v>53</v>
      </c>
      <c r="J1376" s="2" t="s">
        <v>5305</v>
      </c>
      <c r="K1376" s="2" t="s">
        <v>15972</v>
      </c>
    </row>
    <row r="1377" spans="1:11" x14ac:dyDescent="0.25">
      <c r="A1377" s="2" t="s">
        <v>15778</v>
      </c>
      <c r="B1377" s="1">
        <v>46198</v>
      </c>
      <c r="C1377" s="2" t="s">
        <v>5302</v>
      </c>
      <c r="D1377" s="2" t="s">
        <v>5303</v>
      </c>
      <c r="E1377" s="2" t="s">
        <v>15779</v>
      </c>
      <c r="F1377" s="2" t="s">
        <v>15966</v>
      </c>
      <c r="G1377">
        <v>85000</v>
      </c>
      <c r="H1377" s="2" t="s">
        <v>54</v>
      </c>
      <c r="I1377" s="2" t="s">
        <v>53</v>
      </c>
      <c r="J1377" s="2" t="s">
        <v>5305</v>
      </c>
      <c r="K1377" s="2" t="s">
        <v>15967</v>
      </c>
    </row>
    <row r="1378" spans="1:11" x14ac:dyDescent="0.25">
      <c r="A1378" s="2" t="s">
        <v>14845</v>
      </c>
      <c r="B1378" s="1">
        <v>46198</v>
      </c>
      <c r="C1378" s="2" t="s">
        <v>5302</v>
      </c>
      <c r="D1378" s="2" t="s">
        <v>5303</v>
      </c>
      <c r="E1378" s="2" t="s">
        <v>14846</v>
      </c>
      <c r="F1378" s="2" t="s">
        <v>10270</v>
      </c>
      <c r="G1378">
        <v>62900</v>
      </c>
      <c r="H1378" s="2" t="s">
        <v>54</v>
      </c>
      <c r="I1378" s="2" t="s">
        <v>53</v>
      </c>
      <c r="J1378" s="2" t="s">
        <v>5305</v>
      </c>
      <c r="K1378" s="2" t="s">
        <v>10271</v>
      </c>
    </row>
    <row r="1379" spans="1:11" x14ac:dyDescent="0.25">
      <c r="A1379" s="2" t="s">
        <v>15271</v>
      </c>
      <c r="B1379" s="1">
        <v>46198</v>
      </c>
      <c r="C1379" s="2" t="s">
        <v>5302</v>
      </c>
      <c r="D1379" s="2" t="s">
        <v>5303</v>
      </c>
      <c r="E1379" s="2" t="s">
        <v>15272</v>
      </c>
      <c r="F1379" s="2" t="s">
        <v>15984</v>
      </c>
      <c r="G1379">
        <v>84000</v>
      </c>
      <c r="H1379" s="2" t="s">
        <v>54</v>
      </c>
      <c r="I1379" s="2" t="s">
        <v>53</v>
      </c>
      <c r="J1379" s="2" t="s">
        <v>5305</v>
      </c>
      <c r="K1379" s="2" t="s">
        <v>15985</v>
      </c>
    </row>
    <row r="1380" spans="1:11" x14ac:dyDescent="0.25">
      <c r="A1380" s="2" t="s">
        <v>11824</v>
      </c>
      <c r="B1380" s="1">
        <v>46198</v>
      </c>
      <c r="C1380" s="2" t="s">
        <v>5302</v>
      </c>
      <c r="D1380" s="2" t="s">
        <v>5303</v>
      </c>
      <c r="E1380" s="2" t="s">
        <v>11825</v>
      </c>
      <c r="F1380" s="2" t="s">
        <v>15947</v>
      </c>
      <c r="G1380">
        <v>102000</v>
      </c>
      <c r="H1380" s="2" t="s">
        <v>54</v>
      </c>
      <c r="I1380" s="2" t="s">
        <v>53</v>
      </c>
      <c r="J1380" s="2" t="s">
        <v>5305</v>
      </c>
      <c r="K1380" s="2" t="s">
        <v>15948</v>
      </c>
    </row>
    <row r="1381" spans="1:11" x14ac:dyDescent="0.25">
      <c r="A1381" s="2" t="s">
        <v>11817</v>
      </c>
      <c r="B1381" s="1">
        <v>46198</v>
      </c>
      <c r="C1381" s="2" t="s">
        <v>5302</v>
      </c>
      <c r="D1381" s="2" t="s">
        <v>5303</v>
      </c>
      <c r="E1381" s="2" t="s">
        <v>11818</v>
      </c>
      <c r="F1381" s="2" t="s">
        <v>15949</v>
      </c>
      <c r="G1381">
        <v>115000</v>
      </c>
      <c r="H1381" s="2" t="s">
        <v>54</v>
      </c>
      <c r="I1381" s="2" t="s">
        <v>53</v>
      </c>
      <c r="J1381" s="2" t="s">
        <v>5305</v>
      </c>
      <c r="K1381" s="2" t="s">
        <v>15916</v>
      </c>
    </row>
    <row r="1382" spans="1:11" x14ac:dyDescent="0.25">
      <c r="A1382" s="2" t="s">
        <v>15667</v>
      </c>
      <c r="B1382" s="1">
        <v>46198</v>
      </c>
      <c r="C1382" s="2" t="s">
        <v>5302</v>
      </c>
      <c r="D1382" s="2" t="s">
        <v>5303</v>
      </c>
      <c r="E1382" s="2" t="s">
        <v>15668</v>
      </c>
      <c r="F1382" s="2" t="s">
        <v>10260</v>
      </c>
      <c r="G1382">
        <v>68400</v>
      </c>
      <c r="H1382" s="2" t="s">
        <v>54</v>
      </c>
      <c r="I1382" s="2" t="s">
        <v>53</v>
      </c>
      <c r="J1382" s="2" t="s">
        <v>5305</v>
      </c>
      <c r="K1382" s="2" t="s">
        <v>10261</v>
      </c>
    </row>
    <row r="1383" spans="1:11" x14ac:dyDescent="0.25">
      <c r="A1383" s="2" t="s">
        <v>15652</v>
      </c>
      <c r="B1383" s="1">
        <v>46198</v>
      </c>
      <c r="C1383" s="2" t="s">
        <v>5302</v>
      </c>
      <c r="D1383" s="2" t="s">
        <v>5303</v>
      </c>
      <c r="E1383" s="2" t="s">
        <v>15653</v>
      </c>
      <c r="F1383" s="2" t="s">
        <v>15992</v>
      </c>
      <c r="G1383">
        <v>129000</v>
      </c>
      <c r="H1383" s="2" t="s">
        <v>54</v>
      </c>
      <c r="I1383" s="2" t="s">
        <v>53</v>
      </c>
      <c r="J1383" s="2" t="s">
        <v>5305</v>
      </c>
      <c r="K1383" s="2" t="s">
        <v>15993</v>
      </c>
    </row>
    <row r="1384" spans="1:11" x14ac:dyDescent="0.25">
      <c r="A1384" s="2" t="s">
        <v>15704</v>
      </c>
      <c r="B1384" s="1">
        <v>46198</v>
      </c>
      <c r="C1384" s="2" t="s">
        <v>5302</v>
      </c>
      <c r="D1384" s="2" t="s">
        <v>5303</v>
      </c>
      <c r="E1384" s="2" t="s">
        <v>15705</v>
      </c>
      <c r="F1384" s="2" t="s">
        <v>10266</v>
      </c>
      <c r="G1384">
        <v>118000</v>
      </c>
      <c r="H1384" s="2" t="s">
        <v>54</v>
      </c>
      <c r="I1384" s="2" t="s">
        <v>53</v>
      </c>
      <c r="J1384" s="2" t="s">
        <v>5305</v>
      </c>
      <c r="K1384" s="2" t="s">
        <v>10267</v>
      </c>
    </row>
    <row r="1385" spans="1:11" x14ac:dyDescent="0.25">
      <c r="A1385" s="2" t="s">
        <v>14816</v>
      </c>
      <c r="B1385" s="1">
        <v>46198</v>
      </c>
      <c r="C1385" s="2" t="s">
        <v>5302</v>
      </c>
      <c r="D1385" s="2" t="s">
        <v>5303</v>
      </c>
      <c r="E1385" s="2" t="s">
        <v>14817</v>
      </c>
      <c r="F1385" s="2" t="s">
        <v>5647</v>
      </c>
      <c r="G1385">
        <v>85000</v>
      </c>
      <c r="H1385" s="2" t="s">
        <v>54</v>
      </c>
      <c r="I1385" s="2" t="s">
        <v>53</v>
      </c>
      <c r="J1385" s="2" t="s">
        <v>5305</v>
      </c>
      <c r="K1385" s="2" t="s">
        <v>15983</v>
      </c>
    </row>
    <row r="1386" spans="1:11" x14ac:dyDescent="0.25">
      <c r="A1386" s="2" t="s">
        <v>14888</v>
      </c>
      <c r="B1386" s="1">
        <v>46198</v>
      </c>
      <c r="C1386" s="2" t="s">
        <v>5302</v>
      </c>
      <c r="D1386" s="2" t="s">
        <v>5303</v>
      </c>
      <c r="E1386" s="2" t="s">
        <v>14889</v>
      </c>
      <c r="F1386" s="2" t="s">
        <v>15981</v>
      </c>
      <c r="G1386">
        <v>82000</v>
      </c>
      <c r="H1386" s="2" t="s">
        <v>54</v>
      </c>
      <c r="I1386" s="2" t="s">
        <v>53</v>
      </c>
      <c r="J1386" s="2" t="s">
        <v>5305</v>
      </c>
      <c r="K1386" s="2" t="s">
        <v>15982</v>
      </c>
    </row>
    <row r="1387" spans="1:11" x14ac:dyDescent="0.25">
      <c r="A1387" s="2" t="s">
        <v>15696</v>
      </c>
      <c r="B1387" s="1">
        <v>46198</v>
      </c>
      <c r="C1387" s="2" t="s">
        <v>5302</v>
      </c>
      <c r="D1387" s="2" t="s">
        <v>5303</v>
      </c>
      <c r="E1387" s="2" t="s">
        <v>15697</v>
      </c>
      <c r="F1387" s="2" t="s">
        <v>12162</v>
      </c>
      <c r="G1387">
        <v>91000</v>
      </c>
      <c r="H1387" s="2" t="s">
        <v>54</v>
      </c>
      <c r="I1387" s="2" t="s">
        <v>53</v>
      </c>
      <c r="J1387" s="2" t="s">
        <v>5305</v>
      </c>
      <c r="K1387" s="2" t="s">
        <v>9764</v>
      </c>
    </row>
    <row r="1388" spans="1:11" x14ac:dyDescent="0.25">
      <c r="A1388" s="2" t="s">
        <v>15180</v>
      </c>
      <c r="B1388" s="1">
        <v>46198</v>
      </c>
      <c r="C1388" s="2" t="s">
        <v>5302</v>
      </c>
      <c r="D1388" s="2" t="s">
        <v>5303</v>
      </c>
      <c r="E1388" s="2" t="s">
        <v>15181</v>
      </c>
      <c r="F1388" s="2" t="s">
        <v>15963</v>
      </c>
      <c r="G1388">
        <v>82500</v>
      </c>
      <c r="H1388" s="2" t="s">
        <v>54</v>
      </c>
      <c r="I1388" s="2" t="s">
        <v>53</v>
      </c>
      <c r="J1388" s="2" t="s">
        <v>5305</v>
      </c>
      <c r="K1388" s="2" t="s">
        <v>5632</v>
      </c>
    </row>
    <row r="1389" spans="1:11" x14ac:dyDescent="0.25">
      <c r="A1389" s="2" t="s">
        <v>12074</v>
      </c>
      <c r="B1389" s="1">
        <v>46198</v>
      </c>
      <c r="C1389" s="2" t="s">
        <v>5302</v>
      </c>
      <c r="D1389" s="2" t="s">
        <v>5303</v>
      </c>
      <c r="E1389" s="2" t="s">
        <v>12075</v>
      </c>
      <c r="F1389" s="2" t="s">
        <v>15944</v>
      </c>
      <c r="G1389">
        <v>168000</v>
      </c>
      <c r="H1389" s="2" t="s">
        <v>54</v>
      </c>
      <c r="I1389" s="2" t="s">
        <v>53</v>
      </c>
      <c r="J1389" s="2" t="s">
        <v>5305</v>
      </c>
      <c r="K1389" s="2" t="s">
        <v>5839</v>
      </c>
    </row>
    <row r="1390" spans="1:11" x14ac:dyDescent="0.25">
      <c r="A1390" s="2" t="s">
        <v>11849</v>
      </c>
      <c r="B1390" s="1">
        <v>46198</v>
      </c>
      <c r="C1390" s="2" t="s">
        <v>5302</v>
      </c>
      <c r="D1390" s="2" t="s">
        <v>5303</v>
      </c>
      <c r="E1390" s="2" t="s">
        <v>11850</v>
      </c>
      <c r="F1390" s="2" t="s">
        <v>15945</v>
      </c>
      <c r="G1390">
        <v>102000</v>
      </c>
      <c r="H1390" s="2" t="s">
        <v>54</v>
      </c>
      <c r="I1390" s="2" t="s">
        <v>53</v>
      </c>
      <c r="J1390" s="2" t="s">
        <v>5305</v>
      </c>
      <c r="K1390" s="2" t="s">
        <v>15946</v>
      </c>
    </row>
    <row r="1391" spans="1:11" x14ac:dyDescent="0.25">
      <c r="A1391" s="2" t="s">
        <v>15162</v>
      </c>
      <c r="B1391" s="1">
        <v>46198</v>
      </c>
      <c r="C1391" s="2" t="s">
        <v>5302</v>
      </c>
      <c r="D1391" s="2" t="s">
        <v>5303</v>
      </c>
      <c r="E1391" s="2" t="s">
        <v>15163</v>
      </c>
      <c r="F1391" s="2" t="s">
        <v>15989</v>
      </c>
      <c r="G1391">
        <v>93000</v>
      </c>
      <c r="H1391" s="2" t="s">
        <v>54</v>
      </c>
      <c r="I1391" s="2" t="s">
        <v>53</v>
      </c>
      <c r="J1391" s="2" t="s">
        <v>5305</v>
      </c>
      <c r="K1391" s="2" t="s">
        <v>15989</v>
      </c>
    </row>
    <row r="1392" spans="1:11" x14ac:dyDescent="0.25">
      <c r="A1392" s="2" t="s">
        <v>15122</v>
      </c>
      <c r="B1392" s="1">
        <v>46198</v>
      </c>
      <c r="C1392" s="2" t="s">
        <v>5302</v>
      </c>
      <c r="D1392" s="2" t="s">
        <v>5303</v>
      </c>
      <c r="E1392" s="2" t="s">
        <v>15123</v>
      </c>
      <c r="F1392" s="2" t="s">
        <v>15990</v>
      </c>
      <c r="G1392">
        <v>85900</v>
      </c>
      <c r="H1392" s="2" t="s">
        <v>54</v>
      </c>
      <c r="I1392" s="2" t="s">
        <v>53</v>
      </c>
      <c r="J1392" s="2" t="s">
        <v>5305</v>
      </c>
      <c r="K1392" s="2" t="s">
        <v>15991</v>
      </c>
    </row>
    <row r="1393" spans="1:11" x14ac:dyDescent="0.25">
      <c r="A1393" s="2" t="s">
        <v>11846</v>
      </c>
      <c r="B1393" s="1">
        <v>46198</v>
      </c>
      <c r="C1393" s="2" t="s">
        <v>5302</v>
      </c>
      <c r="D1393" s="2" t="s">
        <v>5303</v>
      </c>
      <c r="E1393" s="2" t="s">
        <v>11847</v>
      </c>
      <c r="F1393" s="2" t="s">
        <v>5728</v>
      </c>
      <c r="G1393">
        <v>107000</v>
      </c>
      <c r="H1393" s="2" t="s">
        <v>54</v>
      </c>
      <c r="I1393" s="2" t="s">
        <v>53</v>
      </c>
      <c r="J1393" s="2" t="s">
        <v>5305</v>
      </c>
      <c r="K1393" s="2" t="s">
        <v>5630</v>
      </c>
    </row>
    <row r="1394" spans="1:11" x14ac:dyDescent="0.25">
      <c r="A1394" s="2" t="s">
        <v>15175</v>
      </c>
      <c r="B1394" s="1">
        <v>46198</v>
      </c>
      <c r="C1394" s="2" t="s">
        <v>5302</v>
      </c>
      <c r="D1394" s="2" t="s">
        <v>5303</v>
      </c>
      <c r="E1394" s="2" t="s">
        <v>15176</v>
      </c>
      <c r="F1394" s="2" t="s">
        <v>15987</v>
      </c>
      <c r="G1394">
        <v>95000</v>
      </c>
      <c r="H1394" s="2" t="s">
        <v>54</v>
      </c>
      <c r="I1394" s="2" t="s">
        <v>53</v>
      </c>
      <c r="J1394" s="2" t="s">
        <v>5305</v>
      </c>
      <c r="K1394" s="2" t="s">
        <v>15988</v>
      </c>
    </row>
    <row r="1395" spans="1:11" x14ac:dyDescent="0.25">
      <c r="A1395" s="2" t="s">
        <v>12089</v>
      </c>
      <c r="B1395" s="1">
        <v>46198</v>
      </c>
      <c r="C1395" s="2" t="s">
        <v>5302</v>
      </c>
      <c r="D1395" s="2" t="s">
        <v>5303</v>
      </c>
      <c r="E1395" s="2" t="s">
        <v>12090</v>
      </c>
      <c r="F1395" s="2" t="s">
        <v>15942</v>
      </c>
      <c r="G1395">
        <v>130000</v>
      </c>
      <c r="H1395" s="2" t="s">
        <v>54</v>
      </c>
      <c r="I1395" s="2" t="s">
        <v>53</v>
      </c>
      <c r="J1395" s="2" t="s">
        <v>5305</v>
      </c>
      <c r="K1395" s="2" t="s">
        <v>15943</v>
      </c>
    </row>
    <row r="1396" spans="1:11" x14ac:dyDescent="0.25">
      <c r="A1396" s="2" t="s">
        <v>10739</v>
      </c>
      <c r="B1396" s="1">
        <v>46198</v>
      </c>
      <c r="C1396" s="2" t="s">
        <v>5302</v>
      </c>
      <c r="D1396" s="2" t="s">
        <v>5303</v>
      </c>
      <c r="E1396" s="2" t="s">
        <v>10740</v>
      </c>
      <c r="F1396" s="2" t="s">
        <v>10172</v>
      </c>
      <c r="G1396">
        <v>169000</v>
      </c>
      <c r="H1396" s="2" t="s">
        <v>54</v>
      </c>
      <c r="I1396" s="2" t="s">
        <v>53</v>
      </c>
      <c r="J1396" s="2" t="s">
        <v>5305</v>
      </c>
      <c r="K1396" s="2" t="s">
        <v>15956</v>
      </c>
    </row>
    <row r="1397" spans="1:11" x14ac:dyDescent="0.25">
      <c r="A1397" s="2" t="s">
        <v>9031</v>
      </c>
      <c r="B1397" s="1">
        <v>46198</v>
      </c>
      <c r="C1397" s="2" t="s">
        <v>5302</v>
      </c>
      <c r="D1397" s="2" t="s">
        <v>5303</v>
      </c>
      <c r="E1397" s="2" t="s">
        <v>14377</v>
      </c>
      <c r="F1397" s="2" t="s">
        <v>10415</v>
      </c>
      <c r="G1397">
        <v>185000</v>
      </c>
      <c r="H1397" s="2" t="s">
        <v>54</v>
      </c>
      <c r="I1397" s="2" t="s">
        <v>53</v>
      </c>
      <c r="J1397" s="2" t="s">
        <v>5305</v>
      </c>
      <c r="K1397" s="2" t="s">
        <v>15955</v>
      </c>
    </row>
    <row r="1398" spans="1:11" x14ac:dyDescent="0.25">
      <c r="A1398" s="2" t="s">
        <v>10788</v>
      </c>
      <c r="B1398" s="1">
        <v>46198</v>
      </c>
      <c r="C1398" s="2" t="s">
        <v>5302</v>
      </c>
      <c r="D1398" s="2" t="s">
        <v>5303</v>
      </c>
      <c r="E1398" s="2" t="s">
        <v>10789</v>
      </c>
      <c r="F1398" s="2" t="s">
        <v>10575</v>
      </c>
      <c r="G1398">
        <v>139900</v>
      </c>
      <c r="H1398" s="2" t="s">
        <v>54</v>
      </c>
      <c r="I1398" s="2" t="s">
        <v>53</v>
      </c>
      <c r="J1398" s="2" t="s">
        <v>5305</v>
      </c>
      <c r="K1398" s="2" t="s">
        <v>15954</v>
      </c>
    </row>
    <row r="1399" spans="1:11" x14ac:dyDescent="0.25">
      <c r="A1399" s="2" t="s">
        <v>11075</v>
      </c>
      <c r="B1399" s="1">
        <v>46198</v>
      </c>
      <c r="C1399" s="2" t="s">
        <v>5302</v>
      </c>
      <c r="D1399" s="2" t="s">
        <v>5303</v>
      </c>
      <c r="E1399" s="2" t="s">
        <v>11076</v>
      </c>
      <c r="F1399" s="2" t="s">
        <v>15952</v>
      </c>
      <c r="G1399">
        <v>130000</v>
      </c>
      <c r="H1399" s="2" t="s">
        <v>54</v>
      </c>
      <c r="I1399" s="2" t="s">
        <v>53</v>
      </c>
      <c r="J1399" s="2" t="s">
        <v>5305</v>
      </c>
      <c r="K1399" s="2" t="s">
        <v>15953</v>
      </c>
    </row>
    <row r="1400" spans="1:11" x14ac:dyDescent="0.25">
      <c r="A1400" s="2" t="s">
        <v>10975</v>
      </c>
      <c r="B1400" s="1">
        <v>46198</v>
      </c>
      <c r="C1400" s="2" t="s">
        <v>5302</v>
      </c>
      <c r="D1400" s="2" t="s">
        <v>5303</v>
      </c>
      <c r="E1400" s="2" t="s">
        <v>10976</v>
      </c>
      <c r="F1400" s="2" t="s">
        <v>11733</v>
      </c>
      <c r="G1400">
        <v>145000</v>
      </c>
      <c r="H1400" s="2" t="s">
        <v>54</v>
      </c>
      <c r="I1400" s="2" t="s">
        <v>53</v>
      </c>
      <c r="J1400" s="2" t="s">
        <v>5305</v>
      </c>
      <c r="K1400" s="2" t="s">
        <v>11733</v>
      </c>
    </row>
    <row r="1401" spans="1:11" x14ac:dyDescent="0.25">
      <c r="A1401" s="2" t="s">
        <v>9137</v>
      </c>
      <c r="B1401" s="1">
        <v>46198</v>
      </c>
      <c r="C1401" s="2" t="s">
        <v>5302</v>
      </c>
      <c r="D1401" s="2" t="s">
        <v>5303</v>
      </c>
      <c r="E1401" s="2" t="s">
        <v>9138</v>
      </c>
      <c r="F1401" s="2" t="s">
        <v>10415</v>
      </c>
      <c r="G1401">
        <v>189520</v>
      </c>
      <c r="H1401" s="2" t="s">
        <v>54</v>
      </c>
      <c r="I1401" s="2" t="s">
        <v>53</v>
      </c>
      <c r="J1401" s="2" t="s">
        <v>5305</v>
      </c>
      <c r="K1401" s="2" t="s">
        <v>15976</v>
      </c>
    </row>
    <row r="1402" spans="1:11" x14ac:dyDescent="0.25">
      <c r="A1402" s="2" t="s">
        <v>7294</v>
      </c>
      <c r="B1402" s="1">
        <v>46198</v>
      </c>
      <c r="C1402" s="2" t="s">
        <v>5302</v>
      </c>
      <c r="D1402" s="2" t="s">
        <v>5303</v>
      </c>
      <c r="E1402" s="2" t="s">
        <v>4567</v>
      </c>
      <c r="F1402" s="2" t="s">
        <v>11595</v>
      </c>
      <c r="G1402">
        <v>164000</v>
      </c>
      <c r="H1402" s="2" t="s">
        <v>54</v>
      </c>
      <c r="I1402" s="2" t="s">
        <v>53</v>
      </c>
      <c r="J1402" s="2" t="s">
        <v>5305</v>
      </c>
      <c r="K1402" s="2" t="s">
        <v>15977</v>
      </c>
    </row>
    <row r="1403" spans="1:11" x14ac:dyDescent="0.25">
      <c r="A1403" s="2" t="s">
        <v>6037</v>
      </c>
      <c r="B1403" s="1">
        <v>46198</v>
      </c>
      <c r="C1403" s="2" t="s">
        <v>5302</v>
      </c>
      <c r="D1403" s="2" t="s">
        <v>5303</v>
      </c>
      <c r="E1403" s="2" t="s">
        <v>15973</v>
      </c>
      <c r="F1403" s="2" t="s">
        <v>15974</v>
      </c>
      <c r="G1403">
        <v>139000</v>
      </c>
      <c r="H1403" s="2" t="s">
        <v>54</v>
      </c>
      <c r="I1403" s="2" t="s">
        <v>53</v>
      </c>
      <c r="J1403" s="2" t="s">
        <v>5305</v>
      </c>
      <c r="K1403" s="2" t="s">
        <v>15975</v>
      </c>
    </row>
    <row r="1404" spans="1:11" x14ac:dyDescent="0.25">
      <c r="A1404" s="2" t="s">
        <v>7990</v>
      </c>
      <c r="B1404" s="1">
        <v>46198</v>
      </c>
      <c r="C1404" s="2" t="s">
        <v>5302</v>
      </c>
      <c r="D1404" s="2" t="s">
        <v>5303</v>
      </c>
      <c r="E1404" s="2" t="s">
        <v>7991</v>
      </c>
      <c r="F1404" s="2" t="s">
        <v>10383</v>
      </c>
      <c r="G1404">
        <v>198000</v>
      </c>
      <c r="H1404" s="2" t="s">
        <v>54</v>
      </c>
      <c r="I1404" s="2" t="s">
        <v>53</v>
      </c>
      <c r="J1404" s="2" t="s">
        <v>5305</v>
      </c>
      <c r="K1404" s="2" t="s">
        <v>15978</v>
      </c>
    </row>
    <row r="1405" spans="1:11" x14ac:dyDescent="0.25">
      <c r="A1405" s="2" t="s">
        <v>9382</v>
      </c>
      <c r="B1405" s="1">
        <v>46198</v>
      </c>
      <c r="C1405" s="2" t="s">
        <v>5302</v>
      </c>
      <c r="D1405" s="2" t="s">
        <v>5303</v>
      </c>
      <c r="E1405" s="2" t="s">
        <v>9383</v>
      </c>
      <c r="F1405" s="2" t="s">
        <v>15940</v>
      </c>
      <c r="G1405">
        <v>240000</v>
      </c>
      <c r="H1405" s="2" t="s">
        <v>54</v>
      </c>
      <c r="I1405" s="2" t="s">
        <v>53</v>
      </c>
      <c r="J1405" s="2" t="s">
        <v>5305</v>
      </c>
      <c r="K1405" s="2" t="s">
        <v>15941</v>
      </c>
    </row>
    <row r="1406" spans="1:11" x14ac:dyDescent="0.25">
      <c r="A1406" s="2" t="s">
        <v>7938</v>
      </c>
      <c r="B1406" s="1">
        <v>46198</v>
      </c>
      <c r="C1406" s="2" t="s">
        <v>5302</v>
      </c>
      <c r="D1406" s="2" t="s">
        <v>5303</v>
      </c>
      <c r="E1406" s="2" t="s">
        <v>7939</v>
      </c>
      <c r="F1406" s="2" t="s">
        <v>12120</v>
      </c>
      <c r="G1406">
        <v>160000</v>
      </c>
      <c r="H1406" s="2" t="s">
        <v>54</v>
      </c>
      <c r="I1406" s="2" t="s">
        <v>53</v>
      </c>
      <c r="J1406" s="2" t="s">
        <v>5305</v>
      </c>
      <c r="K1406" s="2" t="s">
        <v>12121</v>
      </c>
    </row>
    <row r="1407" spans="1:11" x14ac:dyDescent="0.25">
      <c r="A1407" s="2" t="s">
        <v>10993</v>
      </c>
      <c r="B1407" s="1">
        <v>46198</v>
      </c>
      <c r="C1407" s="2" t="s">
        <v>5302</v>
      </c>
      <c r="D1407" s="2" t="s">
        <v>5303</v>
      </c>
      <c r="E1407" s="2" t="s">
        <v>10994</v>
      </c>
      <c r="F1407" s="2" t="s">
        <v>15957</v>
      </c>
      <c r="G1407">
        <v>110000</v>
      </c>
      <c r="H1407" s="2" t="s">
        <v>54</v>
      </c>
      <c r="I1407" s="2" t="s">
        <v>53</v>
      </c>
      <c r="J1407" s="2" t="s">
        <v>5305</v>
      </c>
      <c r="K1407" s="2" t="s">
        <v>15958</v>
      </c>
    </row>
    <row r="1408" spans="1:11" x14ac:dyDescent="0.25">
      <c r="A1408" s="2" t="s">
        <v>11197</v>
      </c>
      <c r="B1408" s="1">
        <v>46198</v>
      </c>
      <c r="C1408" s="2" t="s">
        <v>5302</v>
      </c>
      <c r="D1408" s="2" t="s">
        <v>5303</v>
      </c>
      <c r="E1408" s="2" t="s">
        <v>11198</v>
      </c>
      <c r="F1408" s="2" t="s">
        <v>15937</v>
      </c>
      <c r="G1408">
        <v>124000</v>
      </c>
      <c r="H1408" s="2" t="s">
        <v>54</v>
      </c>
      <c r="I1408" s="2" t="s">
        <v>53</v>
      </c>
      <c r="J1408" s="2" t="s">
        <v>5305</v>
      </c>
      <c r="K1408" s="2" t="s">
        <v>10182</v>
      </c>
    </row>
    <row r="1409" spans="1:11" x14ac:dyDescent="0.25">
      <c r="A1409" s="2" t="s">
        <v>11383</v>
      </c>
      <c r="B1409" s="1">
        <v>46198</v>
      </c>
      <c r="C1409" s="2" t="s">
        <v>5302</v>
      </c>
      <c r="D1409" s="2" t="s">
        <v>5303</v>
      </c>
      <c r="E1409" s="2" t="s">
        <v>11384</v>
      </c>
      <c r="F1409" s="2" t="s">
        <v>10403</v>
      </c>
      <c r="G1409">
        <v>183000</v>
      </c>
      <c r="H1409" s="2" t="s">
        <v>54</v>
      </c>
      <c r="I1409" s="2" t="s">
        <v>53</v>
      </c>
      <c r="J1409" s="2" t="s">
        <v>5305</v>
      </c>
      <c r="K1409" s="2" t="s">
        <v>10680</v>
      </c>
    </row>
    <row r="1410" spans="1:11" x14ac:dyDescent="0.25">
      <c r="A1410" s="2" t="s">
        <v>11543</v>
      </c>
      <c r="B1410" s="1">
        <v>46198</v>
      </c>
      <c r="C1410" s="2" t="s">
        <v>5302</v>
      </c>
      <c r="D1410" s="2" t="s">
        <v>5303</v>
      </c>
      <c r="E1410" s="2" t="s">
        <v>11544</v>
      </c>
      <c r="F1410" s="2" t="s">
        <v>10622</v>
      </c>
      <c r="G1410">
        <v>179000</v>
      </c>
      <c r="H1410" s="2" t="s">
        <v>54</v>
      </c>
      <c r="I1410" s="2" t="s">
        <v>53</v>
      </c>
      <c r="J1410" s="2" t="s">
        <v>5305</v>
      </c>
      <c r="K1410" s="2" t="s">
        <v>10622</v>
      </c>
    </row>
    <row r="1411" spans="1:11" x14ac:dyDescent="0.25">
      <c r="A1411" s="2" t="s">
        <v>12029</v>
      </c>
      <c r="B1411" s="1">
        <v>46198</v>
      </c>
      <c r="C1411" s="2" t="s">
        <v>5302</v>
      </c>
      <c r="D1411" s="2" t="s">
        <v>5303</v>
      </c>
      <c r="E1411" s="2" t="s">
        <v>12030</v>
      </c>
      <c r="F1411" s="2" t="s">
        <v>5329</v>
      </c>
      <c r="G1411">
        <v>305000</v>
      </c>
      <c r="H1411" s="2" t="s">
        <v>54</v>
      </c>
      <c r="I1411" s="2" t="s">
        <v>53</v>
      </c>
      <c r="J1411" s="2" t="s">
        <v>5305</v>
      </c>
      <c r="K1411" s="2" t="s">
        <v>5330</v>
      </c>
    </row>
    <row r="1412" spans="1:11" x14ac:dyDescent="0.25">
      <c r="A1412" s="2" t="s">
        <v>11905</v>
      </c>
      <c r="B1412" s="1">
        <v>46198</v>
      </c>
      <c r="C1412" s="2" t="s">
        <v>5302</v>
      </c>
      <c r="D1412" s="2" t="s">
        <v>5303</v>
      </c>
      <c r="E1412" s="2" t="s">
        <v>11906</v>
      </c>
      <c r="F1412" s="2" t="s">
        <v>15938</v>
      </c>
      <c r="G1412">
        <v>109000</v>
      </c>
      <c r="H1412" s="2" t="s">
        <v>54</v>
      </c>
      <c r="I1412" s="2" t="s">
        <v>53</v>
      </c>
      <c r="J1412" s="2" t="s">
        <v>5305</v>
      </c>
      <c r="K1412" s="2" t="s">
        <v>15939</v>
      </c>
    </row>
    <row r="1413" spans="1:11" x14ac:dyDescent="0.25">
      <c r="A1413" s="2" t="s">
        <v>11331</v>
      </c>
      <c r="B1413" s="1">
        <v>46198</v>
      </c>
      <c r="C1413" s="2" t="s">
        <v>5302</v>
      </c>
      <c r="D1413" s="2" t="s">
        <v>5303</v>
      </c>
      <c r="E1413" s="2" t="s">
        <v>11332</v>
      </c>
      <c r="F1413" s="2" t="s">
        <v>15950</v>
      </c>
      <c r="G1413">
        <v>163000</v>
      </c>
      <c r="H1413" s="2" t="s">
        <v>54</v>
      </c>
      <c r="I1413" s="2" t="s">
        <v>53</v>
      </c>
      <c r="J1413" s="2" t="s">
        <v>5305</v>
      </c>
      <c r="K1413" s="2" t="s">
        <v>15951</v>
      </c>
    </row>
    <row r="1414" spans="1:11" x14ac:dyDescent="0.25">
      <c r="A1414" s="2" t="s">
        <v>11120</v>
      </c>
      <c r="B1414" s="1">
        <v>46198</v>
      </c>
      <c r="C1414" s="2" t="s">
        <v>5302</v>
      </c>
      <c r="D1414" s="2" t="s">
        <v>5303</v>
      </c>
      <c r="E1414" s="2" t="s">
        <v>11121</v>
      </c>
      <c r="F1414" s="2" t="s">
        <v>15906</v>
      </c>
      <c r="G1414">
        <v>110000</v>
      </c>
      <c r="H1414" s="2" t="s">
        <v>54</v>
      </c>
      <c r="I1414" s="2" t="s">
        <v>53</v>
      </c>
      <c r="J1414" s="2" t="s">
        <v>5305</v>
      </c>
      <c r="K1414" s="2" t="s">
        <v>15962</v>
      </c>
    </row>
    <row r="1415" spans="1:11" x14ac:dyDescent="0.25">
      <c r="A1415" s="2" t="s">
        <v>11010</v>
      </c>
      <c r="B1415" s="1">
        <v>46198</v>
      </c>
      <c r="C1415" s="2" t="s">
        <v>5302</v>
      </c>
      <c r="D1415" s="2" t="s">
        <v>5303</v>
      </c>
      <c r="E1415" s="2" t="s">
        <v>11011</v>
      </c>
      <c r="F1415" s="2" t="s">
        <v>11623</v>
      </c>
      <c r="G1415">
        <v>138000</v>
      </c>
      <c r="H1415" s="2" t="s">
        <v>54</v>
      </c>
      <c r="I1415" s="2" t="s">
        <v>53</v>
      </c>
      <c r="J1415" s="2" t="s">
        <v>5305</v>
      </c>
      <c r="K1415" s="2" t="s">
        <v>11624</v>
      </c>
    </row>
    <row r="1416" spans="1:11" x14ac:dyDescent="0.25">
      <c r="A1416" s="2" t="s">
        <v>11305</v>
      </c>
      <c r="B1416" s="1">
        <v>46198</v>
      </c>
      <c r="C1416" s="2" t="s">
        <v>5302</v>
      </c>
      <c r="D1416" s="2" t="s">
        <v>5303</v>
      </c>
      <c r="E1416" s="2" t="s">
        <v>15961</v>
      </c>
      <c r="F1416" s="2" t="s">
        <v>5741</v>
      </c>
      <c r="G1416">
        <v>198000</v>
      </c>
      <c r="H1416" s="2" t="s">
        <v>54</v>
      </c>
      <c r="I1416" s="2" t="s">
        <v>53</v>
      </c>
      <c r="J1416" s="2" t="s">
        <v>5305</v>
      </c>
      <c r="K1416" s="2" t="s">
        <v>9888</v>
      </c>
    </row>
    <row r="1417" spans="1:11" x14ac:dyDescent="0.25">
      <c r="A1417" s="2" t="s">
        <v>11166</v>
      </c>
      <c r="B1417" s="1">
        <v>46198</v>
      </c>
      <c r="C1417" s="2" t="s">
        <v>5302</v>
      </c>
      <c r="D1417" s="2" t="s">
        <v>5303</v>
      </c>
      <c r="E1417" s="2" t="s">
        <v>11167</v>
      </c>
      <c r="F1417" s="2" t="s">
        <v>15960</v>
      </c>
      <c r="G1417">
        <v>151000</v>
      </c>
      <c r="H1417" s="2" t="s">
        <v>54</v>
      </c>
      <c r="I1417" s="2" t="s">
        <v>53</v>
      </c>
      <c r="J1417" s="2" t="s">
        <v>5305</v>
      </c>
      <c r="K1417" s="2" t="s">
        <v>15960</v>
      </c>
    </row>
    <row r="1418" spans="1:11" x14ac:dyDescent="0.25">
      <c r="A1418" s="2" t="s">
        <v>11278</v>
      </c>
      <c r="B1418" s="1">
        <v>46198</v>
      </c>
      <c r="C1418" s="2" t="s">
        <v>5302</v>
      </c>
      <c r="D1418" s="2" t="s">
        <v>5303</v>
      </c>
      <c r="E1418" s="2" t="s">
        <v>14591</v>
      </c>
      <c r="F1418" s="2" t="s">
        <v>10542</v>
      </c>
      <c r="G1418">
        <v>260000</v>
      </c>
      <c r="H1418" s="2" t="s">
        <v>54</v>
      </c>
      <c r="I1418" s="2" t="s">
        <v>53</v>
      </c>
      <c r="J1418" s="2" t="s">
        <v>5305</v>
      </c>
      <c r="K1418" s="2" t="s">
        <v>15959</v>
      </c>
    </row>
    <row r="1419" spans="1:11" x14ac:dyDescent="0.25">
      <c r="A1419" s="2" t="s">
        <v>11947</v>
      </c>
      <c r="B1419" s="1">
        <v>46199</v>
      </c>
      <c r="C1419" s="2" t="s">
        <v>5302</v>
      </c>
      <c r="D1419" s="2" t="s">
        <v>5303</v>
      </c>
      <c r="E1419" s="2" t="s">
        <v>11948</v>
      </c>
      <c r="F1419" s="2" t="s">
        <v>10328</v>
      </c>
      <c r="G1419">
        <v>113000</v>
      </c>
      <c r="H1419" s="2" t="s">
        <v>54</v>
      </c>
      <c r="I1419" s="2" t="s">
        <v>53</v>
      </c>
      <c r="J1419" s="2" t="s">
        <v>5305</v>
      </c>
      <c r="K1419" s="2" t="s">
        <v>10160</v>
      </c>
    </row>
    <row r="1420" spans="1:11" x14ac:dyDescent="0.25">
      <c r="A1420" s="2" t="s">
        <v>11514</v>
      </c>
      <c r="B1420" s="1">
        <v>46199</v>
      </c>
      <c r="C1420" s="2" t="s">
        <v>5302</v>
      </c>
      <c r="D1420" s="2" t="s">
        <v>5303</v>
      </c>
      <c r="E1420" s="2" t="s">
        <v>11515</v>
      </c>
      <c r="F1420" s="2" t="s">
        <v>10595</v>
      </c>
      <c r="G1420">
        <v>175000</v>
      </c>
      <c r="H1420" s="2" t="s">
        <v>54</v>
      </c>
      <c r="I1420" s="2" t="s">
        <v>53</v>
      </c>
      <c r="J1420" s="2" t="s">
        <v>5305</v>
      </c>
      <c r="K1420" s="2" t="s">
        <v>10595</v>
      </c>
    </row>
    <row r="1421" spans="1:11" x14ac:dyDescent="0.25">
      <c r="A1421" s="2" t="s">
        <v>11478</v>
      </c>
      <c r="B1421" s="1">
        <v>46199</v>
      </c>
      <c r="C1421" s="2" t="s">
        <v>5302</v>
      </c>
      <c r="D1421" s="2" t="s">
        <v>5303</v>
      </c>
      <c r="E1421" s="2" t="s">
        <v>11479</v>
      </c>
      <c r="F1421" s="2" t="s">
        <v>5563</v>
      </c>
      <c r="G1421">
        <v>185000</v>
      </c>
      <c r="H1421" s="2" t="s">
        <v>54</v>
      </c>
      <c r="I1421" s="2" t="s">
        <v>53</v>
      </c>
      <c r="J1421" s="2" t="s">
        <v>5305</v>
      </c>
      <c r="K1421" s="2" t="s">
        <v>17221</v>
      </c>
    </row>
    <row r="1422" spans="1:11" x14ac:dyDescent="0.25">
      <c r="A1422" s="2" t="s">
        <v>15473</v>
      </c>
      <c r="B1422" s="1">
        <v>46199</v>
      </c>
      <c r="C1422" s="2" t="s">
        <v>5302</v>
      </c>
      <c r="D1422" s="2" t="s">
        <v>5303</v>
      </c>
      <c r="E1422" s="2" t="s">
        <v>15474</v>
      </c>
      <c r="F1422" s="2" t="s">
        <v>17193</v>
      </c>
      <c r="G1422">
        <v>89000</v>
      </c>
      <c r="H1422" s="2" t="s">
        <v>54</v>
      </c>
      <c r="I1422" s="2" t="s">
        <v>53</v>
      </c>
      <c r="J1422" s="2" t="s">
        <v>5305</v>
      </c>
      <c r="K1422" s="2" t="s">
        <v>17193</v>
      </c>
    </row>
    <row r="1423" spans="1:11" x14ac:dyDescent="0.25">
      <c r="A1423" s="2" t="s">
        <v>15468</v>
      </c>
      <c r="B1423" s="1">
        <v>46199</v>
      </c>
      <c r="C1423" s="2" t="s">
        <v>5302</v>
      </c>
      <c r="D1423" s="2" t="s">
        <v>5303</v>
      </c>
      <c r="E1423" s="2" t="s">
        <v>15469</v>
      </c>
      <c r="F1423" s="2" t="s">
        <v>17194</v>
      </c>
      <c r="G1423">
        <v>127000</v>
      </c>
      <c r="H1423" s="2" t="s">
        <v>54</v>
      </c>
      <c r="I1423" s="2" t="s">
        <v>53</v>
      </c>
      <c r="J1423" s="2" t="s">
        <v>5305</v>
      </c>
      <c r="K1423" s="2" t="s">
        <v>17194</v>
      </c>
    </row>
    <row r="1424" spans="1:11" x14ac:dyDescent="0.25">
      <c r="A1424" s="2" t="s">
        <v>14788</v>
      </c>
      <c r="B1424" s="1">
        <v>46199</v>
      </c>
      <c r="C1424" s="2" t="s">
        <v>5302</v>
      </c>
      <c r="D1424" s="2" t="s">
        <v>5303</v>
      </c>
      <c r="E1424" s="2" t="s">
        <v>256</v>
      </c>
      <c r="F1424" s="2" t="s">
        <v>5499</v>
      </c>
      <c r="G1424">
        <v>90000</v>
      </c>
      <c r="H1424" s="2" t="s">
        <v>54</v>
      </c>
      <c r="I1424" s="2" t="s">
        <v>53</v>
      </c>
      <c r="J1424" s="2" t="s">
        <v>5305</v>
      </c>
      <c r="K1424" s="2" t="s">
        <v>5500</v>
      </c>
    </row>
    <row r="1425" spans="1:11" x14ac:dyDescent="0.25">
      <c r="A1425" s="2" t="s">
        <v>11941</v>
      </c>
      <c r="B1425" s="1">
        <v>46199</v>
      </c>
      <c r="C1425" s="2" t="s">
        <v>5302</v>
      </c>
      <c r="D1425" s="2" t="s">
        <v>5303</v>
      </c>
      <c r="E1425" s="2" t="s">
        <v>11942</v>
      </c>
      <c r="F1425" s="2" t="s">
        <v>5376</v>
      </c>
      <c r="G1425">
        <v>92000</v>
      </c>
      <c r="H1425" s="2" t="s">
        <v>54</v>
      </c>
      <c r="I1425" s="2" t="s">
        <v>53</v>
      </c>
      <c r="J1425" s="2" t="s">
        <v>5305</v>
      </c>
      <c r="K1425" s="2" t="s">
        <v>5377</v>
      </c>
    </row>
    <row r="1426" spans="1:11" x14ac:dyDescent="0.25">
      <c r="A1426" s="2" t="s">
        <v>16372</v>
      </c>
      <c r="B1426" s="1">
        <v>46199</v>
      </c>
      <c r="C1426" s="2" t="s">
        <v>5302</v>
      </c>
      <c r="D1426" s="2" t="s">
        <v>5303</v>
      </c>
      <c r="E1426" s="2" t="s">
        <v>16373</v>
      </c>
      <c r="F1426" s="2" t="s">
        <v>17202</v>
      </c>
      <c r="G1426">
        <v>112000</v>
      </c>
      <c r="H1426" s="2" t="s">
        <v>54</v>
      </c>
      <c r="I1426" s="2" t="s">
        <v>53</v>
      </c>
      <c r="J1426" s="2" t="s">
        <v>5305</v>
      </c>
      <c r="K1426" s="2" t="s">
        <v>17203</v>
      </c>
    </row>
    <row r="1427" spans="1:11" x14ac:dyDescent="0.25">
      <c r="A1427" s="2" t="s">
        <v>11247</v>
      </c>
      <c r="B1427" s="1">
        <v>46199</v>
      </c>
      <c r="C1427" s="2" t="s">
        <v>5302</v>
      </c>
      <c r="D1427" s="2" t="s">
        <v>5303</v>
      </c>
      <c r="E1427" s="2" t="s">
        <v>11248</v>
      </c>
      <c r="F1427" s="2" t="s">
        <v>9920</v>
      </c>
      <c r="G1427">
        <v>112000</v>
      </c>
      <c r="H1427" s="2" t="s">
        <v>54</v>
      </c>
      <c r="I1427" s="2" t="s">
        <v>53</v>
      </c>
      <c r="J1427" s="2" t="s">
        <v>5305</v>
      </c>
      <c r="K1427" s="2" t="s">
        <v>17209</v>
      </c>
    </row>
    <row r="1428" spans="1:11" x14ac:dyDescent="0.25">
      <c r="A1428" s="2" t="s">
        <v>11902</v>
      </c>
      <c r="B1428" s="1">
        <v>46199</v>
      </c>
      <c r="C1428" s="2" t="s">
        <v>5302</v>
      </c>
      <c r="D1428" s="2" t="s">
        <v>5303</v>
      </c>
      <c r="E1428" s="2" t="s">
        <v>11903</v>
      </c>
      <c r="F1428" s="2" t="s">
        <v>12161</v>
      </c>
      <c r="G1428">
        <v>173000</v>
      </c>
      <c r="H1428" s="2" t="s">
        <v>54</v>
      </c>
      <c r="I1428" s="2" t="s">
        <v>53</v>
      </c>
      <c r="J1428" s="2" t="s">
        <v>5305</v>
      </c>
      <c r="K1428" s="2" t="s">
        <v>10217</v>
      </c>
    </row>
    <row r="1429" spans="1:11" x14ac:dyDescent="0.25">
      <c r="A1429" s="2" t="s">
        <v>11495</v>
      </c>
      <c r="B1429" s="1">
        <v>46199</v>
      </c>
      <c r="C1429" s="2" t="s">
        <v>5302</v>
      </c>
      <c r="D1429" s="2" t="s">
        <v>5303</v>
      </c>
      <c r="E1429" s="2" t="s">
        <v>11496</v>
      </c>
      <c r="F1429" s="2" t="s">
        <v>10315</v>
      </c>
      <c r="G1429">
        <v>170000</v>
      </c>
      <c r="H1429" s="2" t="s">
        <v>54</v>
      </c>
      <c r="I1429" s="2" t="s">
        <v>53</v>
      </c>
      <c r="J1429" s="2" t="s">
        <v>5305</v>
      </c>
      <c r="K1429" s="2" t="s">
        <v>10316</v>
      </c>
    </row>
    <row r="1430" spans="1:11" x14ac:dyDescent="0.25">
      <c r="A1430" s="2" t="s">
        <v>11320</v>
      </c>
      <c r="B1430" s="1">
        <v>46199</v>
      </c>
      <c r="C1430" s="2" t="s">
        <v>5302</v>
      </c>
      <c r="D1430" s="2" t="s">
        <v>5303</v>
      </c>
      <c r="E1430" s="2" t="s">
        <v>11321</v>
      </c>
      <c r="F1430" s="2" t="s">
        <v>17216</v>
      </c>
      <c r="G1430">
        <v>126000</v>
      </c>
      <c r="H1430" s="2" t="s">
        <v>54</v>
      </c>
      <c r="I1430" s="2" t="s">
        <v>53</v>
      </c>
      <c r="J1430" s="2" t="s">
        <v>5305</v>
      </c>
      <c r="K1430" s="2" t="s">
        <v>17216</v>
      </c>
    </row>
    <row r="1431" spans="1:11" x14ac:dyDescent="0.25">
      <c r="A1431" s="2" t="s">
        <v>11361</v>
      </c>
      <c r="B1431" s="1">
        <v>46199</v>
      </c>
      <c r="C1431" s="2" t="s">
        <v>5302</v>
      </c>
      <c r="D1431" s="2" t="s">
        <v>5303</v>
      </c>
      <c r="E1431" s="2" t="s">
        <v>11362</v>
      </c>
      <c r="F1431" s="2" t="s">
        <v>10605</v>
      </c>
      <c r="G1431">
        <v>155000</v>
      </c>
      <c r="H1431" s="2" t="s">
        <v>54</v>
      </c>
      <c r="I1431" s="2" t="s">
        <v>53</v>
      </c>
      <c r="J1431" s="2" t="s">
        <v>5305</v>
      </c>
      <c r="K1431" s="2" t="s">
        <v>10612</v>
      </c>
    </row>
    <row r="1432" spans="1:11" x14ac:dyDescent="0.25">
      <c r="A1432" s="2" t="s">
        <v>15501</v>
      </c>
      <c r="B1432" s="1">
        <v>46199</v>
      </c>
      <c r="C1432" s="2" t="s">
        <v>5302</v>
      </c>
      <c r="D1432" s="2" t="s">
        <v>5303</v>
      </c>
      <c r="E1432" s="2" t="s">
        <v>15502</v>
      </c>
      <c r="F1432" s="2" t="s">
        <v>17195</v>
      </c>
      <c r="G1432">
        <v>130000</v>
      </c>
      <c r="H1432" s="2" t="s">
        <v>54</v>
      </c>
      <c r="I1432" s="2" t="s">
        <v>53</v>
      </c>
      <c r="J1432" s="2" t="s">
        <v>5305</v>
      </c>
      <c r="K1432" s="2" t="s">
        <v>17196</v>
      </c>
    </row>
    <row r="1433" spans="1:11" x14ac:dyDescent="0.25">
      <c r="A1433" s="2" t="s">
        <v>11895</v>
      </c>
      <c r="B1433" s="1">
        <v>46199</v>
      </c>
      <c r="C1433" s="2" t="s">
        <v>5302</v>
      </c>
      <c r="D1433" s="2" t="s">
        <v>5303</v>
      </c>
      <c r="E1433" s="2" t="s">
        <v>11896</v>
      </c>
      <c r="F1433" s="2" t="s">
        <v>5601</v>
      </c>
      <c r="G1433">
        <v>157000</v>
      </c>
      <c r="H1433" s="2" t="s">
        <v>54</v>
      </c>
      <c r="I1433" s="2" t="s">
        <v>53</v>
      </c>
      <c r="J1433" s="2" t="s">
        <v>5305</v>
      </c>
      <c r="K1433" s="2" t="s">
        <v>17201</v>
      </c>
    </row>
    <row r="1434" spans="1:11" x14ac:dyDescent="0.25">
      <c r="A1434" s="2" t="s">
        <v>11827</v>
      </c>
      <c r="B1434" s="1">
        <v>46199</v>
      </c>
      <c r="C1434" s="2" t="s">
        <v>5302</v>
      </c>
      <c r="D1434" s="2" t="s">
        <v>5303</v>
      </c>
      <c r="E1434" s="2" t="s">
        <v>11828</v>
      </c>
      <c r="F1434" s="2" t="s">
        <v>10576</v>
      </c>
      <c r="G1434">
        <v>162000</v>
      </c>
      <c r="H1434" s="2" t="s">
        <v>54</v>
      </c>
      <c r="I1434" s="2" t="s">
        <v>53</v>
      </c>
      <c r="J1434" s="2" t="s">
        <v>5305</v>
      </c>
      <c r="K1434" s="2" t="s">
        <v>10577</v>
      </c>
    </row>
    <row r="1435" spans="1:11" x14ac:dyDescent="0.25">
      <c r="A1435" s="2" t="s">
        <v>15334</v>
      </c>
      <c r="B1435" s="1">
        <v>46199</v>
      </c>
      <c r="C1435" s="2" t="s">
        <v>5302</v>
      </c>
      <c r="D1435" s="2" t="s">
        <v>5303</v>
      </c>
      <c r="E1435" s="2" t="s">
        <v>15335</v>
      </c>
      <c r="F1435" s="2" t="s">
        <v>17205</v>
      </c>
      <c r="G1435">
        <v>75000</v>
      </c>
      <c r="H1435" s="2" t="s">
        <v>54</v>
      </c>
      <c r="I1435" s="2" t="s">
        <v>53</v>
      </c>
      <c r="J1435" s="2" t="s">
        <v>5305</v>
      </c>
      <c r="K1435" s="2" t="s">
        <v>17205</v>
      </c>
    </row>
    <row r="1436" spans="1:11" x14ac:dyDescent="0.25">
      <c r="A1436" s="2" t="s">
        <v>11858</v>
      </c>
      <c r="B1436" s="1">
        <v>46199</v>
      </c>
      <c r="C1436" s="2" t="s">
        <v>5302</v>
      </c>
      <c r="D1436" s="2" t="s">
        <v>5303</v>
      </c>
      <c r="E1436" s="2" t="s">
        <v>11859</v>
      </c>
      <c r="F1436" s="2" t="s">
        <v>10331</v>
      </c>
      <c r="G1436">
        <v>110000</v>
      </c>
      <c r="H1436" s="2" t="s">
        <v>54</v>
      </c>
      <c r="I1436" s="2" t="s">
        <v>53</v>
      </c>
      <c r="J1436" s="2" t="s">
        <v>5305</v>
      </c>
      <c r="K1436" s="2" t="s">
        <v>10332</v>
      </c>
    </row>
    <row r="1437" spans="1:11" x14ac:dyDescent="0.25">
      <c r="A1437" s="2" t="s">
        <v>11853</v>
      </c>
      <c r="B1437" s="1">
        <v>46199</v>
      </c>
      <c r="C1437" s="2" t="s">
        <v>5302</v>
      </c>
      <c r="D1437" s="2" t="s">
        <v>5303</v>
      </c>
      <c r="E1437" s="2" t="s">
        <v>11854</v>
      </c>
      <c r="F1437" s="2" t="s">
        <v>5344</v>
      </c>
      <c r="G1437">
        <v>217000</v>
      </c>
      <c r="H1437" s="2" t="s">
        <v>54</v>
      </c>
      <c r="I1437" s="2" t="s">
        <v>53</v>
      </c>
      <c r="J1437" s="2" t="s">
        <v>5305</v>
      </c>
      <c r="K1437" s="2" t="s">
        <v>17204</v>
      </c>
    </row>
    <row r="1438" spans="1:11" x14ac:dyDescent="0.25">
      <c r="A1438" s="2" t="s">
        <v>14833</v>
      </c>
      <c r="B1438" s="1">
        <v>46199</v>
      </c>
      <c r="C1438" s="2" t="s">
        <v>5302</v>
      </c>
      <c r="D1438" s="2" t="s">
        <v>5303</v>
      </c>
      <c r="E1438" s="2" t="s">
        <v>14834</v>
      </c>
      <c r="F1438" s="2" t="s">
        <v>17190</v>
      </c>
      <c r="G1438">
        <v>80000</v>
      </c>
      <c r="H1438" s="2" t="s">
        <v>54</v>
      </c>
      <c r="I1438" s="2" t="s">
        <v>53</v>
      </c>
      <c r="J1438" s="2" t="s">
        <v>5305</v>
      </c>
      <c r="K1438" s="2" t="s">
        <v>11754</v>
      </c>
    </row>
    <row r="1439" spans="1:11" x14ac:dyDescent="0.25">
      <c r="A1439" s="2" t="s">
        <v>11977</v>
      </c>
      <c r="B1439" s="1">
        <v>46199</v>
      </c>
      <c r="C1439" s="2" t="s">
        <v>5302</v>
      </c>
      <c r="D1439" s="2" t="s">
        <v>5303</v>
      </c>
      <c r="E1439" s="2" t="s">
        <v>11978</v>
      </c>
      <c r="F1439" s="2" t="s">
        <v>9961</v>
      </c>
      <c r="G1439">
        <v>144000</v>
      </c>
      <c r="H1439" s="2" t="s">
        <v>54</v>
      </c>
      <c r="I1439" s="2" t="s">
        <v>53</v>
      </c>
      <c r="J1439" s="2" t="s">
        <v>5305</v>
      </c>
      <c r="K1439" s="2" t="s">
        <v>9961</v>
      </c>
    </row>
    <row r="1440" spans="1:11" x14ac:dyDescent="0.25">
      <c r="A1440" s="2" t="s">
        <v>15686</v>
      </c>
      <c r="B1440" s="1">
        <v>46199</v>
      </c>
      <c r="C1440" s="2" t="s">
        <v>5302</v>
      </c>
      <c r="D1440" s="2" t="s">
        <v>5303</v>
      </c>
      <c r="E1440" s="2" t="s">
        <v>16529</v>
      </c>
      <c r="F1440" s="2" t="s">
        <v>17189</v>
      </c>
      <c r="G1440">
        <v>80000</v>
      </c>
      <c r="H1440" s="2" t="s">
        <v>54</v>
      </c>
      <c r="I1440" s="2" t="s">
        <v>53</v>
      </c>
      <c r="J1440" s="2" t="s">
        <v>5305</v>
      </c>
      <c r="K1440" s="2" t="s">
        <v>17189</v>
      </c>
    </row>
    <row r="1441" spans="1:11" x14ac:dyDescent="0.25">
      <c r="A1441" s="2" t="s">
        <v>12023</v>
      </c>
      <c r="B1441" s="1">
        <v>46199</v>
      </c>
      <c r="C1441" s="2" t="s">
        <v>5302</v>
      </c>
      <c r="D1441" s="2" t="s">
        <v>5303</v>
      </c>
      <c r="E1441" s="2" t="s">
        <v>12024</v>
      </c>
      <c r="F1441" s="2" t="s">
        <v>17197</v>
      </c>
      <c r="G1441">
        <v>177000</v>
      </c>
      <c r="H1441" s="2" t="s">
        <v>54</v>
      </c>
      <c r="I1441" s="2" t="s">
        <v>53</v>
      </c>
      <c r="J1441" s="2" t="s">
        <v>5305</v>
      </c>
      <c r="K1441" s="2" t="s">
        <v>17198</v>
      </c>
    </row>
    <row r="1442" spans="1:11" x14ac:dyDescent="0.25">
      <c r="A1442" s="2" t="s">
        <v>12068</v>
      </c>
      <c r="B1442" s="1">
        <v>46199</v>
      </c>
      <c r="C1442" s="2" t="s">
        <v>5302</v>
      </c>
      <c r="D1442" s="2" t="s">
        <v>5303</v>
      </c>
      <c r="E1442" s="2" t="s">
        <v>12069</v>
      </c>
      <c r="F1442" s="2" t="s">
        <v>5596</v>
      </c>
      <c r="G1442">
        <v>150000</v>
      </c>
      <c r="H1442" s="2" t="s">
        <v>54</v>
      </c>
      <c r="I1442" s="2" t="s">
        <v>53</v>
      </c>
      <c r="J1442" s="2" t="s">
        <v>5305</v>
      </c>
      <c r="K1442" s="2" t="s">
        <v>17206</v>
      </c>
    </row>
    <row r="1443" spans="1:11" x14ac:dyDescent="0.25">
      <c r="A1443" s="2" t="s">
        <v>12042</v>
      </c>
      <c r="B1443" s="1">
        <v>46199</v>
      </c>
      <c r="C1443" s="2" t="s">
        <v>5302</v>
      </c>
      <c r="D1443" s="2" t="s">
        <v>5303</v>
      </c>
      <c r="E1443" s="2" t="s">
        <v>12043</v>
      </c>
      <c r="F1443" s="2" t="s">
        <v>11641</v>
      </c>
      <c r="G1443">
        <v>107000</v>
      </c>
      <c r="H1443" s="2" t="s">
        <v>54</v>
      </c>
      <c r="I1443" s="2" t="s">
        <v>53</v>
      </c>
      <c r="J1443" s="2" t="s">
        <v>5305</v>
      </c>
      <c r="K1443" s="2" t="s">
        <v>17187</v>
      </c>
    </row>
    <row r="1444" spans="1:11" x14ac:dyDescent="0.25">
      <c r="A1444" s="2" t="s">
        <v>15717</v>
      </c>
      <c r="B1444" s="1">
        <v>46199</v>
      </c>
      <c r="C1444" s="2" t="s">
        <v>5302</v>
      </c>
      <c r="D1444" s="2" t="s">
        <v>5303</v>
      </c>
      <c r="E1444" s="2" t="s">
        <v>15718</v>
      </c>
      <c r="F1444" s="2" t="s">
        <v>17199</v>
      </c>
      <c r="G1444">
        <v>70000</v>
      </c>
      <c r="H1444" s="2" t="s">
        <v>54</v>
      </c>
      <c r="I1444" s="2" t="s">
        <v>53</v>
      </c>
      <c r="J1444" s="2" t="s">
        <v>5305</v>
      </c>
      <c r="K1444" s="2" t="s">
        <v>17200</v>
      </c>
    </row>
    <row r="1445" spans="1:11" x14ac:dyDescent="0.25">
      <c r="A1445" s="2" t="s">
        <v>12007</v>
      </c>
      <c r="B1445" s="1">
        <v>46199</v>
      </c>
      <c r="C1445" s="2" t="s">
        <v>5302</v>
      </c>
      <c r="D1445" s="2" t="s">
        <v>5303</v>
      </c>
      <c r="E1445" s="2" t="s">
        <v>12008</v>
      </c>
      <c r="F1445" s="2" t="s">
        <v>5571</v>
      </c>
      <c r="G1445">
        <v>150000</v>
      </c>
      <c r="H1445" s="2" t="s">
        <v>54</v>
      </c>
      <c r="I1445" s="2" t="s">
        <v>53</v>
      </c>
      <c r="J1445" s="2" t="s">
        <v>5305</v>
      </c>
      <c r="K1445" s="2" t="s">
        <v>5572</v>
      </c>
    </row>
    <row r="1446" spans="1:11" x14ac:dyDescent="0.25">
      <c r="A1446" s="2" t="s">
        <v>11784</v>
      </c>
      <c r="B1446" s="1">
        <v>46199</v>
      </c>
      <c r="C1446" s="2" t="s">
        <v>5302</v>
      </c>
      <c r="D1446" s="2" t="s">
        <v>5303</v>
      </c>
      <c r="E1446" s="2" t="s">
        <v>11785</v>
      </c>
      <c r="F1446" s="2" t="s">
        <v>5362</v>
      </c>
      <c r="G1446">
        <v>122000</v>
      </c>
      <c r="H1446" s="2" t="s">
        <v>54</v>
      </c>
      <c r="I1446" s="2" t="s">
        <v>53</v>
      </c>
      <c r="J1446" s="2" t="s">
        <v>5305</v>
      </c>
      <c r="K1446" s="2" t="s">
        <v>10663</v>
      </c>
    </row>
    <row r="1447" spans="1:11" x14ac:dyDescent="0.25">
      <c r="A1447" s="2" t="s">
        <v>8231</v>
      </c>
      <c r="B1447" s="1">
        <v>46199</v>
      </c>
      <c r="C1447" s="2" t="s">
        <v>5302</v>
      </c>
      <c r="D1447" s="2" t="s">
        <v>5303</v>
      </c>
      <c r="E1447" s="2" t="s">
        <v>8232</v>
      </c>
      <c r="F1447" s="2" t="s">
        <v>5603</v>
      </c>
      <c r="G1447">
        <v>195000</v>
      </c>
      <c r="H1447" s="2" t="s">
        <v>54</v>
      </c>
      <c r="I1447" s="2" t="s">
        <v>53</v>
      </c>
      <c r="J1447" s="2" t="s">
        <v>5305</v>
      </c>
      <c r="K1447" s="2" t="s">
        <v>5603</v>
      </c>
    </row>
    <row r="1448" spans="1:11" x14ac:dyDescent="0.25">
      <c r="A1448" s="2" t="s">
        <v>15746</v>
      </c>
      <c r="B1448" s="1">
        <v>46199</v>
      </c>
      <c r="C1448" s="2" t="s">
        <v>5302</v>
      </c>
      <c r="D1448" s="2" t="s">
        <v>5303</v>
      </c>
      <c r="E1448" s="2" t="s">
        <v>15747</v>
      </c>
      <c r="F1448" s="2" t="s">
        <v>17219</v>
      </c>
      <c r="G1448">
        <v>90000</v>
      </c>
      <c r="H1448" s="2" t="s">
        <v>54</v>
      </c>
      <c r="I1448" s="2" t="s">
        <v>53</v>
      </c>
      <c r="J1448" s="2" t="s">
        <v>5305</v>
      </c>
      <c r="K1448" s="2" t="s">
        <v>17220</v>
      </c>
    </row>
    <row r="1449" spans="1:11" x14ac:dyDescent="0.25">
      <c r="A1449" s="2" t="s">
        <v>6851</v>
      </c>
      <c r="B1449" s="1">
        <v>46199</v>
      </c>
      <c r="C1449" s="2" t="s">
        <v>5302</v>
      </c>
      <c r="D1449" s="2" t="s">
        <v>5303</v>
      </c>
      <c r="E1449" s="2" t="s">
        <v>16528</v>
      </c>
      <c r="F1449" s="2" t="s">
        <v>17217</v>
      </c>
      <c r="G1449">
        <v>150000</v>
      </c>
      <c r="H1449" s="2" t="s">
        <v>54</v>
      </c>
      <c r="I1449" s="2" t="s">
        <v>53</v>
      </c>
      <c r="J1449" s="2" t="s">
        <v>5305</v>
      </c>
      <c r="K1449" s="2" t="s">
        <v>17218</v>
      </c>
    </row>
    <row r="1450" spans="1:11" x14ac:dyDescent="0.25">
      <c r="A1450" s="2" t="s">
        <v>10960</v>
      </c>
      <c r="B1450" s="1">
        <v>46199</v>
      </c>
      <c r="C1450" s="2" t="s">
        <v>5302</v>
      </c>
      <c r="D1450" s="2" t="s">
        <v>5303</v>
      </c>
      <c r="E1450" s="2" t="s">
        <v>10961</v>
      </c>
      <c r="F1450" s="2" t="s">
        <v>17207</v>
      </c>
      <c r="G1450">
        <v>102000</v>
      </c>
      <c r="H1450" s="2" t="s">
        <v>54</v>
      </c>
      <c r="I1450" s="2" t="s">
        <v>53</v>
      </c>
      <c r="J1450" s="2" t="s">
        <v>5305</v>
      </c>
      <c r="K1450" s="2" t="s">
        <v>17207</v>
      </c>
    </row>
    <row r="1451" spans="1:11" x14ac:dyDescent="0.25">
      <c r="A1451" s="2" t="s">
        <v>14954</v>
      </c>
      <c r="B1451" s="1">
        <v>46199</v>
      </c>
      <c r="C1451" s="2" t="s">
        <v>5302</v>
      </c>
      <c r="D1451" s="2" t="s">
        <v>5303</v>
      </c>
      <c r="E1451" s="2" t="s">
        <v>14955</v>
      </c>
      <c r="F1451" s="2" t="s">
        <v>17210</v>
      </c>
      <c r="G1451">
        <v>93000</v>
      </c>
      <c r="H1451" s="2" t="s">
        <v>54</v>
      </c>
      <c r="I1451" s="2" t="s">
        <v>53</v>
      </c>
      <c r="J1451" s="2" t="s">
        <v>5305</v>
      </c>
      <c r="K1451" s="2" t="s">
        <v>17210</v>
      </c>
    </row>
    <row r="1452" spans="1:11" x14ac:dyDescent="0.25">
      <c r="A1452" s="2" t="s">
        <v>15425</v>
      </c>
      <c r="B1452" s="1">
        <v>46199</v>
      </c>
      <c r="C1452" s="2" t="s">
        <v>5302</v>
      </c>
      <c r="D1452" s="2" t="s">
        <v>5303</v>
      </c>
      <c r="E1452" s="2" t="s">
        <v>15426</v>
      </c>
      <c r="F1452" s="2" t="s">
        <v>10036</v>
      </c>
      <c r="G1452">
        <v>110000</v>
      </c>
      <c r="H1452" s="2" t="s">
        <v>54</v>
      </c>
      <c r="I1452" s="2" t="s">
        <v>53</v>
      </c>
      <c r="J1452" s="2" t="s">
        <v>5305</v>
      </c>
      <c r="K1452" s="2" t="s">
        <v>17188</v>
      </c>
    </row>
    <row r="1453" spans="1:11" x14ac:dyDescent="0.25">
      <c r="A1453" s="2" t="s">
        <v>14863</v>
      </c>
      <c r="B1453" s="1">
        <v>46199</v>
      </c>
      <c r="C1453" s="2" t="s">
        <v>5302</v>
      </c>
      <c r="D1453" s="2" t="s">
        <v>5303</v>
      </c>
      <c r="E1453" s="2" t="s">
        <v>15994</v>
      </c>
      <c r="F1453" s="2" t="s">
        <v>17215</v>
      </c>
      <c r="G1453">
        <v>80000</v>
      </c>
      <c r="H1453" s="2" t="s">
        <v>54</v>
      </c>
      <c r="I1453" s="2" t="s">
        <v>53</v>
      </c>
      <c r="J1453" s="2" t="s">
        <v>5305</v>
      </c>
      <c r="K1453" s="2" t="s">
        <v>17215</v>
      </c>
    </row>
    <row r="1454" spans="1:11" x14ac:dyDescent="0.25">
      <c r="A1454" s="2" t="s">
        <v>8755</v>
      </c>
      <c r="B1454" s="1">
        <v>46199</v>
      </c>
      <c r="C1454" s="2" t="s">
        <v>5302</v>
      </c>
      <c r="D1454" s="2" t="s">
        <v>5303</v>
      </c>
      <c r="E1454" s="2" t="s">
        <v>8756</v>
      </c>
      <c r="F1454" s="2" t="s">
        <v>17213</v>
      </c>
      <c r="G1454">
        <v>214000</v>
      </c>
      <c r="H1454" s="2" t="s">
        <v>54</v>
      </c>
      <c r="I1454" s="2" t="s">
        <v>53</v>
      </c>
      <c r="J1454" s="2" t="s">
        <v>5305</v>
      </c>
      <c r="K1454" s="2" t="s">
        <v>17214</v>
      </c>
    </row>
    <row r="1455" spans="1:11" x14ac:dyDescent="0.25">
      <c r="A1455" s="2" t="s">
        <v>15329</v>
      </c>
      <c r="B1455" s="1">
        <v>46199</v>
      </c>
      <c r="C1455" s="2" t="s">
        <v>5302</v>
      </c>
      <c r="D1455" s="2" t="s">
        <v>5303</v>
      </c>
      <c r="E1455" s="2" t="s">
        <v>15330</v>
      </c>
      <c r="F1455" s="2" t="s">
        <v>5621</v>
      </c>
      <c r="G1455">
        <v>90000</v>
      </c>
      <c r="H1455" s="2" t="s">
        <v>54</v>
      </c>
      <c r="I1455" s="2" t="s">
        <v>53</v>
      </c>
      <c r="J1455" s="2" t="s">
        <v>5305</v>
      </c>
      <c r="K1455" s="2" t="s">
        <v>17212</v>
      </c>
    </row>
    <row r="1456" spans="1:11" x14ac:dyDescent="0.25">
      <c r="A1456" s="2" t="s">
        <v>15554</v>
      </c>
      <c r="B1456" s="1">
        <v>46199</v>
      </c>
      <c r="C1456" s="2" t="s">
        <v>5302</v>
      </c>
      <c r="D1456" s="2" t="s">
        <v>5303</v>
      </c>
      <c r="E1456" s="2" t="s">
        <v>15555</v>
      </c>
      <c r="F1456" s="2" t="s">
        <v>5728</v>
      </c>
      <c r="G1456">
        <v>107000</v>
      </c>
      <c r="H1456" s="2" t="s">
        <v>54</v>
      </c>
      <c r="I1456" s="2" t="s">
        <v>53</v>
      </c>
      <c r="J1456" s="2" t="s">
        <v>5305</v>
      </c>
      <c r="K1456" s="2" t="s">
        <v>5729</v>
      </c>
    </row>
    <row r="1457" spans="1:11" x14ac:dyDescent="0.25">
      <c r="A1457" s="2" t="s">
        <v>14893</v>
      </c>
      <c r="B1457" s="1">
        <v>46199</v>
      </c>
      <c r="C1457" s="2" t="s">
        <v>5302</v>
      </c>
      <c r="D1457" s="2" t="s">
        <v>5303</v>
      </c>
      <c r="E1457" s="2" t="s">
        <v>14894</v>
      </c>
      <c r="F1457" s="2" t="s">
        <v>17211</v>
      </c>
      <c r="G1457">
        <v>135000</v>
      </c>
      <c r="H1457" s="2" t="s">
        <v>54</v>
      </c>
      <c r="I1457" s="2" t="s">
        <v>53</v>
      </c>
      <c r="J1457" s="2" t="s">
        <v>5305</v>
      </c>
      <c r="K1457" s="2" t="s">
        <v>17211</v>
      </c>
    </row>
    <row r="1458" spans="1:11" x14ac:dyDescent="0.25">
      <c r="A1458" s="2" t="s">
        <v>15290</v>
      </c>
      <c r="B1458" s="1">
        <v>46199</v>
      </c>
      <c r="C1458" s="2" t="s">
        <v>5302</v>
      </c>
      <c r="D1458" s="2" t="s">
        <v>5303</v>
      </c>
      <c r="E1458" s="2" t="s">
        <v>15291</v>
      </c>
      <c r="F1458" s="2" t="s">
        <v>17182</v>
      </c>
      <c r="G1458">
        <v>82000</v>
      </c>
      <c r="H1458" s="2" t="s">
        <v>54</v>
      </c>
      <c r="I1458" s="2" t="s">
        <v>53</v>
      </c>
      <c r="J1458" s="2" t="s">
        <v>5305</v>
      </c>
      <c r="K1458" s="2" t="s">
        <v>17183</v>
      </c>
    </row>
    <row r="1459" spans="1:11" x14ac:dyDescent="0.25">
      <c r="A1459" s="2" t="s">
        <v>11127</v>
      </c>
      <c r="B1459" s="1">
        <v>46199</v>
      </c>
      <c r="C1459" s="2" t="s">
        <v>5302</v>
      </c>
      <c r="D1459" s="2" t="s">
        <v>5303</v>
      </c>
      <c r="E1459" s="2" t="s">
        <v>11128</v>
      </c>
      <c r="F1459" s="2" t="s">
        <v>10132</v>
      </c>
      <c r="G1459">
        <v>139000</v>
      </c>
      <c r="H1459" s="2" t="s">
        <v>54</v>
      </c>
      <c r="I1459" s="2" t="s">
        <v>53</v>
      </c>
      <c r="J1459" s="2" t="s">
        <v>5305</v>
      </c>
      <c r="K1459" s="2" t="s">
        <v>17208</v>
      </c>
    </row>
    <row r="1460" spans="1:11" x14ac:dyDescent="0.25">
      <c r="A1460" s="2" t="s">
        <v>15286</v>
      </c>
      <c r="B1460" s="1">
        <v>46199</v>
      </c>
      <c r="C1460" s="2" t="s">
        <v>5302</v>
      </c>
      <c r="D1460" s="2" t="s">
        <v>5303</v>
      </c>
      <c r="E1460" s="2" t="s">
        <v>15287</v>
      </c>
      <c r="F1460" s="2" t="s">
        <v>10123</v>
      </c>
      <c r="G1460">
        <v>72500</v>
      </c>
      <c r="H1460" s="2" t="s">
        <v>54</v>
      </c>
      <c r="I1460" s="2" t="s">
        <v>53</v>
      </c>
      <c r="J1460" s="2" t="s">
        <v>5305</v>
      </c>
      <c r="K1460" s="2" t="s">
        <v>10124</v>
      </c>
    </row>
    <row r="1461" spans="1:11" x14ac:dyDescent="0.25">
      <c r="A1461" s="2" t="s">
        <v>11984</v>
      </c>
      <c r="B1461" s="1">
        <v>46199</v>
      </c>
      <c r="C1461" s="2" t="s">
        <v>5302</v>
      </c>
      <c r="D1461" s="2" t="s">
        <v>5303</v>
      </c>
      <c r="E1461" s="2" t="s">
        <v>11985</v>
      </c>
      <c r="F1461" s="2" t="s">
        <v>5735</v>
      </c>
      <c r="G1461">
        <v>111000</v>
      </c>
      <c r="H1461" s="2" t="s">
        <v>54</v>
      </c>
      <c r="I1461" s="2" t="s">
        <v>53</v>
      </c>
      <c r="J1461" s="2" t="s">
        <v>5305</v>
      </c>
      <c r="K1461" s="2" t="s">
        <v>17186</v>
      </c>
    </row>
    <row r="1462" spans="1:11" x14ac:dyDescent="0.25">
      <c r="A1462" s="2" t="s">
        <v>15317</v>
      </c>
      <c r="B1462" s="1">
        <v>46199</v>
      </c>
      <c r="C1462" s="2" t="s">
        <v>5302</v>
      </c>
      <c r="D1462" s="2" t="s">
        <v>5303</v>
      </c>
      <c r="E1462" s="2" t="s">
        <v>15318</v>
      </c>
      <c r="F1462" s="2" t="s">
        <v>10000</v>
      </c>
      <c r="G1462">
        <v>80000</v>
      </c>
      <c r="H1462" s="2" t="s">
        <v>54</v>
      </c>
      <c r="I1462" s="2" t="s">
        <v>53</v>
      </c>
      <c r="J1462" s="2" t="s">
        <v>5305</v>
      </c>
      <c r="K1462" s="2" t="s">
        <v>10001</v>
      </c>
    </row>
    <row r="1463" spans="1:11" x14ac:dyDescent="0.25">
      <c r="A1463" s="2" t="s">
        <v>15420</v>
      </c>
      <c r="B1463" s="1">
        <v>46199</v>
      </c>
      <c r="C1463" s="2" t="s">
        <v>5302</v>
      </c>
      <c r="D1463" s="2" t="s">
        <v>5303</v>
      </c>
      <c r="E1463" s="2" t="s">
        <v>15421</v>
      </c>
      <c r="F1463" s="2" t="s">
        <v>17184</v>
      </c>
      <c r="G1463">
        <v>85000</v>
      </c>
      <c r="H1463" s="2" t="s">
        <v>54</v>
      </c>
      <c r="I1463" s="2" t="s">
        <v>53</v>
      </c>
      <c r="J1463" s="2" t="s">
        <v>5305</v>
      </c>
      <c r="K1463" s="2" t="s">
        <v>17185</v>
      </c>
    </row>
    <row r="1464" spans="1:11" x14ac:dyDescent="0.25">
      <c r="A1464" s="2" t="s">
        <v>11803</v>
      </c>
      <c r="B1464" s="1">
        <v>46199</v>
      </c>
      <c r="C1464" s="2" t="s">
        <v>5302</v>
      </c>
      <c r="D1464" s="2" t="s">
        <v>5303</v>
      </c>
      <c r="E1464" s="2" t="s">
        <v>11804</v>
      </c>
      <c r="F1464" s="2" t="s">
        <v>10576</v>
      </c>
      <c r="G1464">
        <v>186000</v>
      </c>
      <c r="H1464" s="2" t="s">
        <v>54</v>
      </c>
      <c r="I1464" s="2" t="s">
        <v>53</v>
      </c>
      <c r="J1464" s="2" t="s">
        <v>5305</v>
      </c>
      <c r="K1464" s="2" t="s">
        <v>10577</v>
      </c>
    </row>
    <row r="1465" spans="1:11" x14ac:dyDescent="0.25">
      <c r="A1465" s="2" t="s">
        <v>15347</v>
      </c>
      <c r="B1465" s="1">
        <v>46199</v>
      </c>
      <c r="C1465" s="2" t="s">
        <v>5302</v>
      </c>
      <c r="D1465" s="2" t="s">
        <v>5303</v>
      </c>
      <c r="E1465" s="2" t="s">
        <v>15348</v>
      </c>
      <c r="F1465" s="2" t="s">
        <v>5818</v>
      </c>
      <c r="G1465">
        <v>110000</v>
      </c>
      <c r="H1465" s="2" t="s">
        <v>54</v>
      </c>
      <c r="I1465" s="2" t="s">
        <v>53</v>
      </c>
      <c r="J1465" s="2" t="s">
        <v>5305</v>
      </c>
      <c r="K1465" s="2" t="s">
        <v>17192</v>
      </c>
    </row>
    <row r="1466" spans="1:11" x14ac:dyDescent="0.25">
      <c r="A1466" s="2" t="s">
        <v>14797</v>
      </c>
      <c r="B1466" s="1">
        <v>46199</v>
      </c>
      <c r="C1466" s="2" t="s">
        <v>5302</v>
      </c>
      <c r="D1466" s="2" t="s">
        <v>5303</v>
      </c>
      <c r="E1466" s="2" t="s">
        <v>14798</v>
      </c>
      <c r="F1466" s="2" t="s">
        <v>17191</v>
      </c>
      <c r="G1466">
        <v>86000</v>
      </c>
      <c r="H1466" s="2" t="s">
        <v>54</v>
      </c>
      <c r="I1466" s="2" t="s">
        <v>53</v>
      </c>
      <c r="J1466" s="2" t="s">
        <v>5305</v>
      </c>
      <c r="K1466" s="2" t="s">
        <v>9913</v>
      </c>
    </row>
    <row r="1467" spans="1:11" x14ac:dyDescent="0.25">
      <c r="A1467" s="2" t="s">
        <v>11098</v>
      </c>
      <c r="B1467" s="1">
        <v>46199</v>
      </c>
      <c r="C1467" s="2" t="s">
        <v>5302</v>
      </c>
      <c r="D1467" s="2" t="s">
        <v>5303</v>
      </c>
      <c r="E1467" s="2" t="s">
        <v>11099</v>
      </c>
      <c r="F1467" s="2" t="s">
        <v>10547</v>
      </c>
      <c r="G1467">
        <v>138000</v>
      </c>
      <c r="H1467" s="2" t="s">
        <v>54</v>
      </c>
      <c r="I1467" s="2" t="s">
        <v>53</v>
      </c>
      <c r="J1467" s="2" t="s">
        <v>5305</v>
      </c>
      <c r="K1467" s="2" t="s">
        <v>10548</v>
      </c>
    </row>
    <row r="1468" spans="1:11" x14ac:dyDescent="0.25">
      <c r="A1468" s="2" t="s">
        <v>15769</v>
      </c>
      <c r="B1468" s="1">
        <v>46200</v>
      </c>
      <c r="C1468" s="2" t="s">
        <v>5302</v>
      </c>
      <c r="D1468" s="2" t="s">
        <v>5303</v>
      </c>
      <c r="E1468" s="2" t="s">
        <v>15770</v>
      </c>
      <c r="F1468" s="2" t="s">
        <v>10513</v>
      </c>
      <c r="G1468">
        <v>150000</v>
      </c>
      <c r="H1468" s="2" t="s">
        <v>54</v>
      </c>
      <c r="I1468" s="2" t="s">
        <v>53</v>
      </c>
      <c r="J1468" s="2" t="s">
        <v>5305</v>
      </c>
      <c r="K1468" s="2" t="s">
        <v>10513</v>
      </c>
    </row>
    <row r="1469" spans="1:11" x14ac:dyDescent="0.25">
      <c r="A1469" s="2" t="s">
        <v>11033</v>
      </c>
      <c r="B1469" s="1">
        <v>46200</v>
      </c>
      <c r="C1469" s="2" t="s">
        <v>5302</v>
      </c>
      <c r="D1469" s="2" t="s">
        <v>5303</v>
      </c>
      <c r="E1469" s="2" t="s">
        <v>11034</v>
      </c>
      <c r="F1469" s="2" t="s">
        <v>11660</v>
      </c>
      <c r="G1469">
        <v>162000</v>
      </c>
      <c r="H1469" s="2" t="s">
        <v>54</v>
      </c>
      <c r="I1469" s="2" t="s">
        <v>53</v>
      </c>
      <c r="J1469" s="2" t="s">
        <v>5305</v>
      </c>
      <c r="K1469" s="2" t="s">
        <v>11661</v>
      </c>
    </row>
    <row r="1470" spans="1:11" x14ac:dyDescent="0.25">
      <c r="A1470" s="2" t="s">
        <v>8675</v>
      </c>
      <c r="B1470" s="1">
        <v>46200</v>
      </c>
      <c r="C1470" s="2" t="s">
        <v>5302</v>
      </c>
      <c r="D1470" s="2" t="s">
        <v>5303</v>
      </c>
      <c r="E1470" s="2" t="s">
        <v>8676</v>
      </c>
      <c r="F1470" s="2" t="s">
        <v>17222</v>
      </c>
      <c r="G1470">
        <v>73000</v>
      </c>
      <c r="H1470" s="2" t="s">
        <v>54</v>
      </c>
      <c r="I1470" s="2" t="s">
        <v>53</v>
      </c>
      <c r="J1470" s="2" t="s">
        <v>5305</v>
      </c>
      <c r="K1470" s="2" t="s">
        <v>10655</v>
      </c>
    </row>
    <row r="1471" spans="1:11" x14ac:dyDescent="0.25">
      <c r="A1471" s="2" t="s">
        <v>15007</v>
      </c>
      <c r="B1471" s="1">
        <v>46200</v>
      </c>
      <c r="C1471" s="2" t="s">
        <v>5302</v>
      </c>
      <c r="D1471" s="2" t="s">
        <v>5303</v>
      </c>
      <c r="E1471" s="2" t="s">
        <v>16530</v>
      </c>
      <c r="F1471" s="2" t="s">
        <v>17227</v>
      </c>
      <c r="G1471">
        <v>90000</v>
      </c>
      <c r="H1471" s="2" t="s">
        <v>54</v>
      </c>
      <c r="I1471" s="2" t="s">
        <v>53</v>
      </c>
      <c r="J1471" s="2" t="s">
        <v>5305</v>
      </c>
      <c r="K1471" s="2" t="s">
        <v>17227</v>
      </c>
    </row>
    <row r="1472" spans="1:11" x14ac:dyDescent="0.25">
      <c r="A1472" s="2" t="s">
        <v>11481</v>
      </c>
      <c r="B1472" s="1">
        <v>46200</v>
      </c>
      <c r="C1472" s="2" t="s">
        <v>5302</v>
      </c>
      <c r="D1472" s="2" t="s">
        <v>5303</v>
      </c>
      <c r="E1472" s="2" t="s">
        <v>11482</v>
      </c>
      <c r="F1472" s="2" t="s">
        <v>9955</v>
      </c>
      <c r="G1472">
        <v>117000</v>
      </c>
      <c r="H1472" s="2" t="s">
        <v>54</v>
      </c>
      <c r="I1472" s="2" t="s">
        <v>53</v>
      </c>
      <c r="J1472" s="2" t="s">
        <v>5305</v>
      </c>
      <c r="K1472" s="2" t="s">
        <v>9956</v>
      </c>
    </row>
    <row r="1473" spans="1:11" x14ac:dyDescent="0.25">
      <c r="A1473" s="2" t="s">
        <v>11431</v>
      </c>
      <c r="B1473" s="1">
        <v>46200</v>
      </c>
      <c r="C1473" s="2" t="s">
        <v>5302</v>
      </c>
      <c r="D1473" s="2" t="s">
        <v>5303</v>
      </c>
      <c r="E1473" s="2" t="s">
        <v>11432</v>
      </c>
      <c r="F1473" s="2" t="s">
        <v>9930</v>
      </c>
      <c r="G1473">
        <v>185000</v>
      </c>
      <c r="H1473" s="2" t="s">
        <v>54</v>
      </c>
      <c r="I1473" s="2" t="s">
        <v>53</v>
      </c>
      <c r="J1473" s="2" t="s">
        <v>5305</v>
      </c>
      <c r="K1473" s="2" t="s">
        <v>9948</v>
      </c>
    </row>
    <row r="1474" spans="1:11" x14ac:dyDescent="0.25">
      <c r="A1474" s="2" t="s">
        <v>14778</v>
      </c>
      <c r="B1474" s="1">
        <v>46200</v>
      </c>
      <c r="C1474" s="2" t="s">
        <v>5302</v>
      </c>
      <c r="D1474" s="2" t="s">
        <v>5303</v>
      </c>
      <c r="E1474" s="2" t="s">
        <v>14779</v>
      </c>
      <c r="F1474" s="2" t="s">
        <v>17233</v>
      </c>
      <c r="G1474">
        <v>123000</v>
      </c>
      <c r="H1474" s="2" t="s">
        <v>54</v>
      </c>
      <c r="I1474" s="2" t="s">
        <v>53</v>
      </c>
      <c r="J1474" s="2" t="s">
        <v>5305</v>
      </c>
      <c r="K1474" s="2" t="s">
        <v>17234</v>
      </c>
    </row>
    <row r="1475" spans="1:11" x14ac:dyDescent="0.25">
      <c r="A1475" s="2" t="s">
        <v>9592</v>
      </c>
      <c r="B1475" s="1">
        <v>46200</v>
      </c>
      <c r="C1475" s="2" t="s">
        <v>5302</v>
      </c>
      <c r="D1475" s="2" t="s">
        <v>5303</v>
      </c>
      <c r="E1475" s="2" t="s">
        <v>9593</v>
      </c>
      <c r="F1475" s="2" t="s">
        <v>17231</v>
      </c>
      <c r="G1475">
        <v>237000</v>
      </c>
      <c r="H1475" s="2" t="s">
        <v>54</v>
      </c>
      <c r="I1475" s="2" t="s">
        <v>53</v>
      </c>
      <c r="J1475" s="2" t="s">
        <v>5305</v>
      </c>
      <c r="K1475" s="2" t="s">
        <v>17232</v>
      </c>
    </row>
    <row r="1476" spans="1:11" x14ac:dyDescent="0.25">
      <c r="A1476" s="2" t="s">
        <v>15478</v>
      </c>
      <c r="B1476" s="1">
        <v>46200</v>
      </c>
      <c r="C1476" s="2" t="s">
        <v>5302</v>
      </c>
      <c r="D1476" s="2" t="s">
        <v>5303</v>
      </c>
      <c r="E1476" s="2" t="s">
        <v>15479</v>
      </c>
      <c r="F1476" s="2" t="s">
        <v>10331</v>
      </c>
      <c r="G1476">
        <v>110000</v>
      </c>
      <c r="H1476" s="2" t="s">
        <v>54</v>
      </c>
      <c r="I1476" s="2" t="s">
        <v>53</v>
      </c>
      <c r="J1476" s="2" t="s">
        <v>5305</v>
      </c>
      <c r="K1476" s="2" t="s">
        <v>10332</v>
      </c>
    </row>
    <row r="1477" spans="1:11" x14ac:dyDescent="0.25">
      <c r="A1477" s="2" t="s">
        <v>15098</v>
      </c>
      <c r="B1477" s="1">
        <v>46200</v>
      </c>
      <c r="C1477" s="2" t="s">
        <v>5302</v>
      </c>
      <c r="D1477" s="2" t="s">
        <v>5303</v>
      </c>
      <c r="E1477" s="2" t="s">
        <v>15099</v>
      </c>
      <c r="F1477" s="2" t="s">
        <v>5389</v>
      </c>
      <c r="G1477">
        <v>138000</v>
      </c>
      <c r="H1477" s="2" t="s">
        <v>54</v>
      </c>
      <c r="I1477" s="2" t="s">
        <v>53</v>
      </c>
      <c r="J1477" s="2" t="s">
        <v>5305</v>
      </c>
      <c r="K1477" s="2" t="s">
        <v>10660</v>
      </c>
    </row>
    <row r="1478" spans="1:11" x14ac:dyDescent="0.25">
      <c r="A1478" s="2" t="s">
        <v>11865</v>
      </c>
      <c r="B1478" s="1">
        <v>46200</v>
      </c>
      <c r="C1478" s="2" t="s">
        <v>5302</v>
      </c>
      <c r="D1478" s="2" t="s">
        <v>5303</v>
      </c>
      <c r="E1478" s="2" t="s">
        <v>11866</v>
      </c>
      <c r="F1478" s="2" t="s">
        <v>17228</v>
      </c>
      <c r="G1478">
        <v>135000</v>
      </c>
      <c r="H1478" s="2" t="s">
        <v>54</v>
      </c>
      <c r="I1478" s="2" t="s">
        <v>53</v>
      </c>
      <c r="J1478" s="2" t="s">
        <v>5305</v>
      </c>
      <c r="K1478" s="2" t="s">
        <v>17228</v>
      </c>
    </row>
    <row r="1479" spans="1:11" x14ac:dyDescent="0.25">
      <c r="A1479" s="2" t="s">
        <v>11923</v>
      </c>
      <c r="B1479" s="1">
        <v>46200</v>
      </c>
      <c r="C1479" s="2" t="s">
        <v>5302</v>
      </c>
      <c r="D1479" s="2" t="s">
        <v>5303</v>
      </c>
      <c r="E1479" s="2" t="s">
        <v>11924</v>
      </c>
      <c r="F1479" s="2" t="s">
        <v>17223</v>
      </c>
      <c r="G1479">
        <v>134000</v>
      </c>
      <c r="H1479" s="2" t="s">
        <v>54</v>
      </c>
      <c r="I1479" s="2" t="s">
        <v>53</v>
      </c>
      <c r="J1479" s="2" t="s">
        <v>5305</v>
      </c>
      <c r="K1479" s="2" t="s">
        <v>17224</v>
      </c>
    </row>
    <row r="1480" spans="1:11" x14ac:dyDescent="0.25">
      <c r="A1480" s="2" t="s">
        <v>15089</v>
      </c>
      <c r="B1480" s="1">
        <v>46200</v>
      </c>
      <c r="C1480" s="2" t="s">
        <v>5302</v>
      </c>
      <c r="D1480" s="2" t="s">
        <v>5303</v>
      </c>
      <c r="E1480" s="2" t="s">
        <v>15090</v>
      </c>
      <c r="F1480" s="2" t="s">
        <v>9991</v>
      </c>
      <c r="G1480">
        <v>78000</v>
      </c>
      <c r="H1480" s="2" t="s">
        <v>54</v>
      </c>
      <c r="I1480" s="2" t="s">
        <v>53</v>
      </c>
      <c r="J1480" s="2" t="s">
        <v>5305</v>
      </c>
      <c r="K1480" s="2" t="s">
        <v>9992</v>
      </c>
    </row>
    <row r="1481" spans="1:11" x14ac:dyDescent="0.25">
      <c r="A1481" s="2" t="s">
        <v>16075</v>
      </c>
      <c r="B1481" s="1">
        <v>46200</v>
      </c>
      <c r="C1481" s="2" t="s">
        <v>5302</v>
      </c>
      <c r="D1481" s="2" t="s">
        <v>5303</v>
      </c>
      <c r="E1481" s="2" t="s">
        <v>16076</v>
      </c>
      <c r="F1481" s="2" t="s">
        <v>17244</v>
      </c>
      <c r="G1481">
        <v>95000</v>
      </c>
      <c r="H1481" s="2" t="s">
        <v>54</v>
      </c>
      <c r="I1481" s="2" t="s">
        <v>53</v>
      </c>
      <c r="J1481" s="2" t="s">
        <v>5305</v>
      </c>
      <c r="K1481" s="2" t="s">
        <v>17244</v>
      </c>
    </row>
    <row r="1482" spans="1:11" x14ac:dyDescent="0.25">
      <c r="A1482" s="2" t="s">
        <v>11991</v>
      </c>
      <c r="B1482" s="1">
        <v>46200</v>
      </c>
      <c r="C1482" s="2" t="s">
        <v>5302</v>
      </c>
      <c r="D1482" s="2" t="s">
        <v>5303</v>
      </c>
      <c r="E1482" s="2" t="s">
        <v>11992</v>
      </c>
      <c r="F1482" s="2" t="s">
        <v>17257</v>
      </c>
      <c r="G1482">
        <v>145000</v>
      </c>
      <c r="H1482" s="2" t="s">
        <v>54</v>
      </c>
      <c r="I1482" s="2" t="s">
        <v>53</v>
      </c>
      <c r="J1482" s="2" t="s">
        <v>5305</v>
      </c>
      <c r="K1482" s="2" t="s">
        <v>17258</v>
      </c>
    </row>
    <row r="1483" spans="1:11" x14ac:dyDescent="0.25">
      <c r="A1483" s="2" t="s">
        <v>16750</v>
      </c>
      <c r="B1483" s="1">
        <v>46200</v>
      </c>
      <c r="C1483" s="2" t="s">
        <v>5302</v>
      </c>
      <c r="D1483" s="2" t="s">
        <v>5303</v>
      </c>
      <c r="E1483" s="2" t="s">
        <v>16751</v>
      </c>
      <c r="F1483" s="2" t="s">
        <v>5641</v>
      </c>
      <c r="G1483">
        <v>82000</v>
      </c>
      <c r="H1483" s="2" t="s">
        <v>54</v>
      </c>
      <c r="I1483" s="2" t="s">
        <v>53</v>
      </c>
      <c r="J1483" s="2" t="s">
        <v>5305</v>
      </c>
      <c r="K1483" s="2" t="s">
        <v>17241</v>
      </c>
    </row>
    <row r="1484" spans="1:11" x14ac:dyDescent="0.25">
      <c r="A1484" s="2" t="s">
        <v>11838</v>
      </c>
      <c r="B1484" s="1">
        <v>46200</v>
      </c>
      <c r="C1484" s="2" t="s">
        <v>5302</v>
      </c>
      <c r="D1484" s="2" t="s">
        <v>5303</v>
      </c>
      <c r="E1484" s="2" t="s">
        <v>11839</v>
      </c>
      <c r="F1484" s="2" t="s">
        <v>10561</v>
      </c>
      <c r="G1484">
        <v>111000</v>
      </c>
      <c r="H1484" s="2" t="s">
        <v>54</v>
      </c>
      <c r="I1484" s="2" t="s">
        <v>53</v>
      </c>
      <c r="J1484" s="2" t="s">
        <v>5305</v>
      </c>
      <c r="K1484" s="2" t="s">
        <v>17256</v>
      </c>
    </row>
    <row r="1485" spans="1:11" x14ac:dyDescent="0.25">
      <c r="A1485" s="2" t="s">
        <v>16632</v>
      </c>
      <c r="B1485" s="1">
        <v>46200</v>
      </c>
      <c r="C1485" s="2" t="s">
        <v>5302</v>
      </c>
      <c r="D1485" s="2" t="s">
        <v>5303</v>
      </c>
      <c r="E1485" s="2" t="s">
        <v>16633</v>
      </c>
      <c r="F1485" s="2" t="s">
        <v>11593</v>
      </c>
      <c r="G1485">
        <v>78000</v>
      </c>
      <c r="H1485" s="2" t="s">
        <v>54</v>
      </c>
      <c r="I1485" s="2" t="s">
        <v>53</v>
      </c>
      <c r="J1485" s="2" t="s">
        <v>5305</v>
      </c>
      <c r="K1485" s="2" t="s">
        <v>11594</v>
      </c>
    </row>
    <row r="1486" spans="1:11" x14ac:dyDescent="0.25">
      <c r="A1486" s="2" t="s">
        <v>16167</v>
      </c>
      <c r="B1486" s="1">
        <v>46200</v>
      </c>
      <c r="C1486" s="2" t="s">
        <v>5302</v>
      </c>
      <c r="D1486" s="2" t="s">
        <v>5303</v>
      </c>
      <c r="E1486" s="2" t="s">
        <v>16168</v>
      </c>
      <c r="F1486" s="2" t="s">
        <v>17259</v>
      </c>
      <c r="G1486">
        <v>92500</v>
      </c>
      <c r="H1486" s="2" t="s">
        <v>54</v>
      </c>
      <c r="I1486" s="2" t="s">
        <v>53</v>
      </c>
      <c r="J1486" s="2" t="s">
        <v>5305</v>
      </c>
      <c r="K1486" s="2" t="s">
        <v>17260</v>
      </c>
    </row>
    <row r="1487" spans="1:11" x14ac:dyDescent="0.25">
      <c r="A1487" s="2" t="s">
        <v>16518</v>
      </c>
      <c r="B1487" s="1">
        <v>46200</v>
      </c>
      <c r="C1487" s="2" t="s">
        <v>5302</v>
      </c>
      <c r="D1487" s="2" t="s">
        <v>5303</v>
      </c>
      <c r="E1487" s="2" t="s">
        <v>16519</v>
      </c>
      <c r="F1487" s="2" t="s">
        <v>17254</v>
      </c>
      <c r="G1487">
        <v>108000</v>
      </c>
      <c r="H1487" s="2" t="s">
        <v>54</v>
      </c>
      <c r="I1487" s="2" t="s">
        <v>53</v>
      </c>
      <c r="J1487" s="2" t="s">
        <v>5305</v>
      </c>
      <c r="K1487" s="2" t="s">
        <v>17255</v>
      </c>
    </row>
    <row r="1488" spans="1:11" x14ac:dyDescent="0.25">
      <c r="A1488" s="2" t="s">
        <v>16456</v>
      </c>
      <c r="B1488" s="1">
        <v>46200</v>
      </c>
      <c r="C1488" s="2" t="s">
        <v>5302</v>
      </c>
      <c r="D1488" s="2" t="s">
        <v>5303</v>
      </c>
      <c r="E1488" s="2" t="s">
        <v>16457</v>
      </c>
      <c r="F1488" s="2" t="s">
        <v>17242</v>
      </c>
      <c r="G1488">
        <v>95000</v>
      </c>
      <c r="H1488" s="2" t="s">
        <v>54</v>
      </c>
      <c r="I1488" s="2" t="s">
        <v>53</v>
      </c>
      <c r="J1488" s="2" t="s">
        <v>5305</v>
      </c>
      <c r="K1488" s="2" t="s">
        <v>17243</v>
      </c>
    </row>
    <row r="1489" spans="1:11" x14ac:dyDescent="0.25">
      <c r="A1489" s="2" t="s">
        <v>16470</v>
      </c>
      <c r="B1489" s="1">
        <v>46200</v>
      </c>
      <c r="C1489" s="2" t="s">
        <v>5302</v>
      </c>
      <c r="D1489" s="2" t="s">
        <v>5303</v>
      </c>
      <c r="E1489" s="2" t="s">
        <v>16471</v>
      </c>
      <c r="F1489" s="2" t="s">
        <v>9985</v>
      </c>
      <c r="G1489">
        <v>82000</v>
      </c>
      <c r="H1489" s="2" t="s">
        <v>54</v>
      </c>
      <c r="I1489" s="2" t="s">
        <v>53</v>
      </c>
      <c r="J1489" s="2" t="s">
        <v>5305</v>
      </c>
      <c r="K1489" s="2" t="s">
        <v>9986</v>
      </c>
    </row>
    <row r="1490" spans="1:11" x14ac:dyDescent="0.25">
      <c r="A1490" s="2" t="s">
        <v>16704</v>
      </c>
      <c r="B1490" s="1">
        <v>46200</v>
      </c>
      <c r="C1490" s="2" t="s">
        <v>5302</v>
      </c>
      <c r="D1490" s="2" t="s">
        <v>5303</v>
      </c>
      <c r="E1490" s="2" t="s">
        <v>16705</v>
      </c>
      <c r="F1490" s="2" t="s">
        <v>17245</v>
      </c>
      <c r="G1490">
        <v>73000</v>
      </c>
      <c r="H1490" s="2" t="s">
        <v>54</v>
      </c>
      <c r="I1490" s="2" t="s">
        <v>53</v>
      </c>
      <c r="J1490" s="2" t="s">
        <v>5305</v>
      </c>
      <c r="K1490" s="2" t="s">
        <v>17246</v>
      </c>
    </row>
    <row r="1491" spans="1:11" x14ac:dyDescent="0.25">
      <c r="A1491" s="2" t="s">
        <v>16199</v>
      </c>
      <c r="B1491" s="1">
        <v>46200</v>
      </c>
      <c r="C1491" s="2" t="s">
        <v>5302</v>
      </c>
      <c r="D1491" s="2" t="s">
        <v>5303</v>
      </c>
      <c r="E1491" s="2" t="s">
        <v>16200</v>
      </c>
      <c r="F1491" s="2" t="s">
        <v>17235</v>
      </c>
      <c r="G1491">
        <v>92000</v>
      </c>
      <c r="H1491" s="2" t="s">
        <v>54</v>
      </c>
      <c r="I1491" s="2" t="s">
        <v>53</v>
      </c>
      <c r="J1491" s="2" t="s">
        <v>5305</v>
      </c>
      <c r="K1491" s="2" t="s">
        <v>17236</v>
      </c>
    </row>
    <row r="1492" spans="1:11" x14ac:dyDescent="0.25">
      <c r="A1492" s="2" t="s">
        <v>16095</v>
      </c>
      <c r="B1492" s="1">
        <v>46200</v>
      </c>
      <c r="C1492" s="2" t="s">
        <v>5302</v>
      </c>
      <c r="D1492" s="2" t="s">
        <v>5303</v>
      </c>
      <c r="E1492" s="2" t="s">
        <v>16096</v>
      </c>
      <c r="F1492" s="2" t="s">
        <v>17237</v>
      </c>
      <c r="G1492">
        <v>85000</v>
      </c>
      <c r="H1492" s="2" t="s">
        <v>54</v>
      </c>
      <c r="I1492" s="2" t="s">
        <v>53</v>
      </c>
      <c r="J1492" s="2" t="s">
        <v>5305</v>
      </c>
      <c r="K1492" s="2" t="s">
        <v>17238</v>
      </c>
    </row>
    <row r="1493" spans="1:11" x14ac:dyDescent="0.25">
      <c r="A1493" s="2" t="s">
        <v>15545</v>
      </c>
      <c r="B1493" s="1">
        <v>46200</v>
      </c>
      <c r="C1493" s="2" t="s">
        <v>5302</v>
      </c>
      <c r="D1493" s="2" t="s">
        <v>5303</v>
      </c>
      <c r="E1493" s="2" t="s">
        <v>15546</v>
      </c>
      <c r="F1493" s="2" t="s">
        <v>17239</v>
      </c>
      <c r="G1493">
        <v>86000</v>
      </c>
      <c r="H1493" s="2" t="s">
        <v>54</v>
      </c>
      <c r="I1493" s="2" t="s">
        <v>53</v>
      </c>
      <c r="J1493" s="2" t="s">
        <v>5305</v>
      </c>
      <c r="K1493" s="2" t="s">
        <v>17240</v>
      </c>
    </row>
    <row r="1494" spans="1:11" x14ac:dyDescent="0.25">
      <c r="A1494" s="2" t="s">
        <v>15700</v>
      </c>
      <c r="B1494" s="1">
        <v>46200</v>
      </c>
      <c r="C1494" s="2" t="s">
        <v>5302</v>
      </c>
      <c r="D1494" s="2" t="s">
        <v>5303</v>
      </c>
      <c r="E1494" s="2" t="s">
        <v>15701</v>
      </c>
      <c r="F1494" s="2" t="s">
        <v>5826</v>
      </c>
      <c r="G1494">
        <v>168000</v>
      </c>
      <c r="H1494" s="2" t="s">
        <v>54</v>
      </c>
      <c r="I1494" s="2" t="s">
        <v>53</v>
      </c>
      <c r="J1494" s="2" t="s">
        <v>5305</v>
      </c>
      <c r="K1494" s="2" t="s">
        <v>10145</v>
      </c>
    </row>
    <row r="1495" spans="1:11" x14ac:dyDescent="0.25">
      <c r="A1495" s="2" t="s">
        <v>15834</v>
      </c>
      <c r="B1495" s="1">
        <v>46200</v>
      </c>
      <c r="C1495" s="2" t="s">
        <v>5302</v>
      </c>
      <c r="D1495" s="2" t="s">
        <v>5303</v>
      </c>
      <c r="E1495" s="2" t="s">
        <v>15835</v>
      </c>
      <c r="F1495" s="2" t="s">
        <v>5621</v>
      </c>
      <c r="G1495">
        <v>90000</v>
      </c>
      <c r="H1495" s="2" t="s">
        <v>54</v>
      </c>
      <c r="I1495" s="2" t="s">
        <v>53</v>
      </c>
      <c r="J1495" s="2" t="s">
        <v>5305</v>
      </c>
      <c r="K1495" s="2" t="s">
        <v>17226</v>
      </c>
    </row>
    <row r="1496" spans="1:11" x14ac:dyDescent="0.25">
      <c r="A1496" s="2" t="s">
        <v>15184</v>
      </c>
      <c r="B1496" s="1">
        <v>46200</v>
      </c>
      <c r="C1496" s="2" t="s">
        <v>5302</v>
      </c>
      <c r="D1496" s="2" t="s">
        <v>5303</v>
      </c>
      <c r="E1496" s="2" t="s">
        <v>15185</v>
      </c>
      <c r="F1496" s="2" t="s">
        <v>10329</v>
      </c>
      <c r="G1496">
        <v>107000</v>
      </c>
      <c r="H1496" s="2" t="s">
        <v>54</v>
      </c>
      <c r="I1496" s="2" t="s">
        <v>53</v>
      </c>
      <c r="J1496" s="2" t="s">
        <v>5305</v>
      </c>
      <c r="K1496" s="2" t="s">
        <v>5729</v>
      </c>
    </row>
    <row r="1497" spans="1:11" x14ac:dyDescent="0.25">
      <c r="A1497" s="2" t="s">
        <v>15756</v>
      </c>
      <c r="B1497" s="1">
        <v>46200</v>
      </c>
      <c r="C1497" s="2" t="s">
        <v>5302</v>
      </c>
      <c r="D1497" s="2" t="s">
        <v>5303</v>
      </c>
      <c r="E1497" s="2" t="s">
        <v>15757</v>
      </c>
      <c r="F1497" s="2" t="s">
        <v>17247</v>
      </c>
      <c r="G1497">
        <v>117000</v>
      </c>
      <c r="H1497" s="2" t="s">
        <v>54</v>
      </c>
      <c r="I1497" s="2" t="s">
        <v>53</v>
      </c>
      <c r="J1497" s="2" t="s">
        <v>5305</v>
      </c>
      <c r="K1497" s="2" t="s">
        <v>10572</v>
      </c>
    </row>
    <row r="1498" spans="1:11" x14ac:dyDescent="0.25">
      <c r="A1498" s="2" t="s">
        <v>11916</v>
      </c>
      <c r="B1498" s="1">
        <v>46200</v>
      </c>
      <c r="C1498" s="2" t="s">
        <v>5302</v>
      </c>
      <c r="D1498" s="2" t="s">
        <v>5303</v>
      </c>
      <c r="E1498" s="2" t="s">
        <v>11917</v>
      </c>
      <c r="F1498" s="2" t="s">
        <v>5392</v>
      </c>
      <c r="G1498">
        <v>142000</v>
      </c>
      <c r="H1498" s="2" t="s">
        <v>54</v>
      </c>
      <c r="I1498" s="2" t="s">
        <v>53</v>
      </c>
      <c r="J1498" s="2" t="s">
        <v>5305</v>
      </c>
      <c r="K1498" s="2" t="s">
        <v>17225</v>
      </c>
    </row>
    <row r="1499" spans="1:11" x14ac:dyDescent="0.25">
      <c r="A1499" s="2" t="s">
        <v>16894</v>
      </c>
      <c r="B1499" s="1">
        <v>46200</v>
      </c>
      <c r="C1499" s="2" t="s">
        <v>5302</v>
      </c>
      <c r="D1499" s="2" t="s">
        <v>5303</v>
      </c>
      <c r="E1499" s="2" t="s">
        <v>16895</v>
      </c>
      <c r="F1499" s="2" t="s">
        <v>11593</v>
      </c>
      <c r="G1499">
        <v>78000</v>
      </c>
      <c r="H1499" s="2" t="s">
        <v>54</v>
      </c>
      <c r="I1499" s="2" t="s">
        <v>53</v>
      </c>
      <c r="J1499" s="2" t="s">
        <v>5305</v>
      </c>
      <c r="K1499" s="2" t="s">
        <v>11594</v>
      </c>
    </row>
    <row r="1500" spans="1:11" x14ac:dyDescent="0.25">
      <c r="A1500" s="2" t="s">
        <v>11950</v>
      </c>
      <c r="B1500" s="1">
        <v>46200</v>
      </c>
      <c r="C1500" s="2" t="s">
        <v>5302</v>
      </c>
      <c r="D1500" s="2" t="s">
        <v>5303</v>
      </c>
      <c r="E1500" s="2" t="s">
        <v>11951</v>
      </c>
      <c r="F1500" s="2" t="s">
        <v>5820</v>
      </c>
      <c r="G1500">
        <v>160000</v>
      </c>
      <c r="H1500" s="2" t="s">
        <v>54</v>
      </c>
      <c r="I1500" s="2" t="s">
        <v>53</v>
      </c>
      <c r="J1500" s="2" t="s">
        <v>5305</v>
      </c>
      <c r="K1500" s="2" t="s">
        <v>17229</v>
      </c>
    </row>
    <row r="1501" spans="1:11" x14ac:dyDescent="0.25">
      <c r="A1501" s="2" t="s">
        <v>12019</v>
      </c>
      <c r="B1501" s="1">
        <v>46200</v>
      </c>
      <c r="C1501" s="2" t="s">
        <v>5302</v>
      </c>
      <c r="D1501" s="2" t="s">
        <v>5303</v>
      </c>
      <c r="E1501" s="2" t="s">
        <v>12020</v>
      </c>
      <c r="F1501" s="2" t="s">
        <v>17228</v>
      </c>
      <c r="G1501">
        <v>205000</v>
      </c>
      <c r="H1501" s="2" t="s">
        <v>54</v>
      </c>
      <c r="I1501" s="2" t="s">
        <v>53</v>
      </c>
      <c r="J1501" s="2" t="s">
        <v>5305</v>
      </c>
      <c r="K1501" s="2" t="s">
        <v>17230</v>
      </c>
    </row>
    <row r="1502" spans="1:11" x14ac:dyDescent="0.25">
      <c r="A1502" s="2" t="s">
        <v>12050</v>
      </c>
      <c r="B1502" s="1">
        <v>46200</v>
      </c>
      <c r="C1502" s="2" t="s">
        <v>5302</v>
      </c>
      <c r="D1502" s="2" t="s">
        <v>5303</v>
      </c>
      <c r="E1502" s="2" t="s">
        <v>12051</v>
      </c>
      <c r="F1502" s="2" t="s">
        <v>5690</v>
      </c>
      <c r="G1502">
        <v>190000</v>
      </c>
      <c r="H1502" s="2" t="s">
        <v>54</v>
      </c>
      <c r="I1502" s="2" t="s">
        <v>53</v>
      </c>
      <c r="J1502" s="2" t="s">
        <v>5305</v>
      </c>
      <c r="K1502" s="2" t="s">
        <v>17248</v>
      </c>
    </row>
    <row r="1503" spans="1:11" x14ac:dyDescent="0.25">
      <c r="A1503" s="2" t="s">
        <v>14913</v>
      </c>
      <c r="B1503" s="1">
        <v>46200</v>
      </c>
      <c r="C1503" s="2" t="s">
        <v>5302</v>
      </c>
      <c r="D1503" s="2" t="s">
        <v>5303</v>
      </c>
      <c r="E1503" s="2" t="s">
        <v>14914</v>
      </c>
      <c r="F1503" s="2" t="s">
        <v>15938</v>
      </c>
      <c r="G1503">
        <v>70000</v>
      </c>
      <c r="H1503" s="2" t="s">
        <v>54</v>
      </c>
      <c r="I1503" s="2" t="s">
        <v>53</v>
      </c>
      <c r="J1503" s="2" t="s">
        <v>5305</v>
      </c>
      <c r="K1503" s="2" t="s">
        <v>17249</v>
      </c>
    </row>
    <row r="1504" spans="1:11" x14ac:dyDescent="0.25">
      <c r="A1504" s="2" t="s">
        <v>16343</v>
      </c>
      <c r="B1504" s="1">
        <v>46200</v>
      </c>
      <c r="C1504" s="2" t="s">
        <v>5302</v>
      </c>
      <c r="D1504" s="2" t="s">
        <v>5303</v>
      </c>
      <c r="E1504" s="2" t="s">
        <v>16344</v>
      </c>
      <c r="F1504" s="2" t="s">
        <v>11588</v>
      </c>
      <c r="G1504">
        <v>82000</v>
      </c>
      <c r="H1504" s="2" t="s">
        <v>54</v>
      </c>
      <c r="I1504" s="2" t="s">
        <v>53</v>
      </c>
      <c r="J1504" s="2" t="s">
        <v>5305</v>
      </c>
      <c r="K1504" s="2" t="s">
        <v>11588</v>
      </c>
    </row>
    <row r="1505" spans="1:11" x14ac:dyDescent="0.25">
      <c r="A1505" s="2" t="s">
        <v>12000</v>
      </c>
      <c r="B1505" s="1">
        <v>46200</v>
      </c>
      <c r="C1505" s="2" t="s">
        <v>5302</v>
      </c>
      <c r="D1505" s="2" t="s">
        <v>5303</v>
      </c>
      <c r="E1505" s="2" t="s">
        <v>353</v>
      </c>
      <c r="F1505" s="2" t="s">
        <v>17252</v>
      </c>
      <c r="G1505">
        <v>138000</v>
      </c>
      <c r="H1505" s="2" t="s">
        <v>54</v>
      </c>
      <c r="I1505" s="2" t="s">
        <v>53</v>
      </c>
      <c r="J1505" s="2" t="s">
        <v>5305</v>
      </c>
      <c r="K1505" s="2" t="s">
        <v>17253</v>
      </c>
    </row>
    <row r="1506" spans="1:11" x14ac:dyDescent="0.25">
      <c r="A1506" s="2" t="s">
        <v>15171</v>
      </c>
      <c r="B1506" s="1">
        <v>46200</v>
      </c>
      <c r="C1506" s="2" t="s">
        <v>5302</v>
      </c>
      <c r="D1506" s="2" t="s">
        <v>5303</v>
      </c>
      <c r="E1506" s="2" t="s">
        <v>15172</v>
      </c>
      <c r="F1506" s="2" t="s">
        <v>9920</v>
      </c>
      <c r="G1506">
        <v>156000</v>
      </c>
      <c r="H1506" s="2" t="s">
        <v>54</v>
      </c>
      <c r="I1506" s="2" t="s">
        <v>53</v>
      </c>
      <c r="J1506" s="2" t="s">
        <v>5305</v>
      </c>
      <c r="K1506" s="2" t="s">
        <v>10693</v>
      </c>
    </row>
    <row r="1507" spans="1:11" x14ac:dyDescent="0.25">
      <c r="A1507" s="2" t="s">
        <v>15447</v>
      </c>
      <c r="B1507" s="1">
        <v>46200</v>
      </c>
      <c r="C1507" s="2" t="s">
        <v>5302</v>
      </c>
      <c r="D1507" s="2" t="s">
        <v>5303</v>
      </c>
      <c r="E1507" s="2" t="s">
        <v>15448</v>
      </c>
      <c r="F1507" s="2" t="s">
        <v>17250</v>
      </c>
      <c r="G1507">
        <v>74000</v>
      </c>
      <c r="H1507" s="2" t="s">
        <v>54</v>
      </c>
      <c r="I1507" s="2" t="s">
        <v>53</v>
      </c>
      <c r="J1507" s="2" t="s">
        <v>5305</v>
      </c>
      <c r="K1507" s="2" t="s">
        <v>17251</v>
      </c>
    </row>
    <row r="1508" spans="1:11" x14ac:dyDescent="0.25">
      <c r="A1508" s="2" t="s">
        <v>15860</v>
      </c>
      <c r="B1508" s="1">
        <v>46200</v>
      </c>
      <c r="C1508" s="2" t="s">
        <v>5302</v>
      </c>
      <c r="D1508" s="2" t="s">
        <v>5303</v>
      </c>
      <c r="E1508" s="2" t="s">
        <v>15861</v>
      </c>
      <c r="F1508" s="2" t="s">
        <v>5389</v>
      </c>
      <c r="G1508">
        <v>122900</v>
      </c>
      <c r="H1508" s="2" t="s">
        <v>54</v>
      </c>
      <c r="I1508" s="2" t="s">
        <v>53</v>
      </c>
      <c r="J1508" s="2" t="s">
        <v>5305</v>
      </c>
      <c r="K1508" s="2" t="s">
        <v>9924</v>
      </c>
    </row>
    <row r="1509" spans="1:11" x14ac:dyDescent="0.25">
      <c r="A1509" s="2" t="s">
        <v>15708</v>
      </c>
      <c r="B1509" s="1">
        <v>46201</v>
      </c>
      <c r="C1509" s="2" t="s">
        <v>5302</v>
      </c>
      <c r="D1509" s="2" t="s">
        <v>5303</v>
      </c>
      <c r="E1509" s="2" t="s">
        <v>15709</v>
      </c>
      <c r="F1509" s="2" t="s">
        <v>17276</v>
      </c>
      <c r="G1509">
        <v>155000</v>
      </c>
      <c r="H1509" s="2" t="s">
        <v>54</v>
      </c>
      <c r="I1509" s="2" t="s">
        <v>53</v>
      </c>
      <c r="J1509" s="2" t="s">
        <v>5305</v>
      </c>
      <c r="K1509" s="2" t="s">
        <v>17277</v>
      </c>
    </row>
    <row r="1510" spans="1:11" x14ac:dyDescent="0.25">
      <c r="A1510" s="2" t="s">
        <v>9705</v>
      </c>
      <c r="B1510" s="1">
        <v>46201</v>
      </c>
      <c r="C1510" s="2" t="s">
        <v>5302</v>
      </c>
      <c r="D1510" s="2" t="s">
        <v>5303</v>
      </c>
      <c r="E1510" s="2" t="s">
        <v>9706</v>
      </c>
      <c r="F1510" s="2" t="s">
        <v>9941</v>
      </c>
      <c r="G1510">
        <v>151000</v>
      </c>
      <c r="H1510" s="2" t="s">
        <v>54</v>
      </c>
      <c r="I1510" s="2" t="s">
        <v>53</v>
      </c>
      <c r="J1510" s="2" t="s">
        <v>5305</v>
      </c>
      <c r="K1510" s="2" t="s">
        <v>17275</v>
      </c>
    </row>
    <row r="1511" spans="1:11" x14ac:dyDescent="0.25">
      <c r="A1511" s="2" t="s">
        <v>15491</v>
      </c>
      <c r="B1511" s="1">
        <v>46201</v>
      </c>
      <c r="C1511" s="2" t="s">
        <v>5302</v>
      </c>
      <c r="D1511" s="2" t="s">
        <v>5303</v>
      </c>
      <c r="E1511" s="2" t="s">
        <v>15492</v>
      </c>
      <c r="F1511" s="2" t="s">
        <v>5780</v>
      </c>
      <c r="G1511">
        <v>157000</v>
      </c>
      <c r="H1511" s="2" t="s">
        <v>54</v>
      </c>
      <c r="I1511" s="2" t="s">
        <v>53</v>
      </c>
      <c r="J1511" s="2" t="s">
        <v>5305</v>
      </c>
      <c r="K1511" s="2" t="s">
        <v>5809</v>
      </c>
    </row>
    <row r="1512" spans="1:11" x14ac:dyDescent="0.25">
      <c r="A1512" s="2" t="s">
        <v>8020</v>
      </c>
      <c r="B1512" s="1">
        <v>46201</v>
      </c>
      <c r="C1512" s="2" t="s">
        <v>5302</v>
      </c>
      <c r="D1512" s="2" t="s">
        <v>5303</v>
      </c>
      <c r="E1512" s="2" t="s">
        <v>8021</v>
      </c>
      <c r="F1512" s="2" t="s">
        <v>10126</v>
      </c>
      <c r="G1512">
        <v>150000</v>
      </c>
      <c r="H1512" s="2" t="s">
        <v>54</v>
      </c>
      <c r="I1512" s="2" t="s">
        <v>53</v>
      </c>
      <c r="J1512" s="2" t="s">
        <v>5305</v>
      </c>
      <c r="K1512" s="2" t="s">
        <v>10127</v>
      </c>
    </row>
    <row r="1513" spans="1:11" x14ac:dyDescent="0.25">
      <c r="A1513" s="2" t="s">
        <v>15434</v>
      </c>
      <c r="B1513" s="1">
        <v>46201</v>
      </c>
      <c r="C1513" s="2" t="s">
        <v>5302</v>
      </c>
      <c r="D1513" s="2" t="s">
        <v>5303</v>
      </c>
      <c r="E1513" s="2" t="s">
        <v>15435</v>
      </c>
      <c r="F1513" s="2" t="s">
        <v>9878</v>
      </c>
      <c r="G1513">
        <v>119000</v>
      </c>
      <c r="H1513" s="2" t="s">
        <v>54</v>
      </c>
      <c r="I1513" s="2" t="s">
        <v>53</v>
      </c>
      <c r="J1513" s="2" t="s">
        <v>5305</v>
      </c>
      <c r="K1513" s="2" t="s">
        <v>9879</v>
      </c>
    </row>
    <row r="1514" spans="1:11" x14ac:dyDescent="0.25">
      <c r="A1514" s="2" t="s">
        <v>15620</v>
      </c>
      <c r="B1514" s="1">
        <v>46201</v>
      </c>
      <c r="C1514" s="2" t="s">
        <v>5302</v>
      </c>
      <c r="D1514" s="2" t="s">
        <v>5303</v>
      </c>
      <c r="E1514" s="2" t="s">
        <v>15621</v>
      </c>
      <c r="F1514" s="2" t="s">
        <v>5325</v>
      </c>
      <c r="G1514">
        <v>132000</v>
      </c>
      <c r="H1514" s="2" t="s">
        <v>54</v>
      </c>
      <c r="I1514" s="2" t="s">
        <v>53</v>
      </c>
      <c r="J1514" s="2" t="s">
        <v>5305</v>
      </c>
      <c r="K1514" s="2" t="s">
        <v>5326</v>
      </c>
    </row>
    <row r="1515" spans="1:11" x14ac:dyDescent="0.25">
      <c r="A1515" s="2" t="s">
        <v>14931</v>
      </c>
      <c r="B1515" s="1">
        <v>46201</v>
      </c>
      <c r="C1515" s="2" t="s">
        <v>5302</v>
      </c>
      <c r="D1515" s="2" t="s">
        <v>5303</v>
      </c>
      <c r="E1515" s="2" t="s">
        <v>14932</v>
      </c>
      <c r="F1515" s="2" t="s">
        <v>5757</v>
      </c>
      <c r="G1515">
        <v>134000</v>
      </c>
      <c r="H1515" s="2" t="s">
        <v>54</v>
      </c>
      <c r="I1515" s="2" t="s">
        <v>53</v>
      </c>
      <c r="J1515" s="2" t="s">
        <v>5305</v>
      </c>
      <c r="K1515" s="2" t="s">
        <v>5758</v>
      </c>
    </row>
    <row r="1516" spans="1:11" x14ac:dyDescent="0.25">
      <c r="A1516" s="2" t="s">
        <v>14792</v>
      </c>
      <c r="B1516" s="1">
        <v>46201</v>
      </c>
      <c r="C1516" s="2" t="s">
        <v>5302</v>
      </c>
      <c r="D1516" s="2" t="s">
        <v>5303</v>
      </c>
      <c r="E1516" s="2" t="s">
        <v>14793</v>
      </c>
      <c r="F1516" s="2" t="s">
        <v>5794</v>
      </c>
      <c r="G1516">
        <v>133000</v>
      </c>
      <c r="H1516" s="2" t="s">
        <v>54</v>
      </c>
      <c r="I1516" s="2" t="s">
        <v>53</v>
      </c>
      <c r="J1516" s="2" t="s">
        <v>5305</v>
      </c>
      <c r="K1516" s="2" t="s">
        <v>17272</v>
      </c>
    </row>
    <row r="1517" spans="1:11" x14ac:dyDescent="0.25">
      <c r="A1517" s="2" t="s">
        <v>9228</v>
      </c>
      <c r="B1517" s="1">
        <v>46201</v>
      </c>
      <c r="C1517" s="2" t="s">
        <v>5302</v>
      </c>
      <c r="D1517" s="2" t="s">
        <v>5303</v>
      </c>
      <c r="E1517" s="2" t="s">
        <v>9229</v>
      </c>
      <c r="F1517" s="2" t="s">
        <v>9941</v>
      </c>
      <c r="G1517">
        <v>184000</v>
      </c>
      <c r="H1517" s="2" t="s">
        <v>54</v>
      </c>
      <c r="I1517" s="2" t="s">
        <v>53</v>
      </c>
      <c r="J1517" s="2" t="s">
        <v>5305</v>
      </c>
      <c r="K1517" s="2" t="s">
        <v>17268</v>
      </c>
    </row>
    <row r="1518" spans="1:11" x14ac:dyDescent="0.25">
      <c r="A1518" s="2" t="s">
        <v>15367</v>
      </c>
      <c r="B1518" s="1">
        <v>46201</v>
      </c>
      <c r="C1518" s="2" t="s">
        <v>5302</v>
      </c>
      <c r="D1518" s="2" t="s">
        <v>5303</v>
      </c>
      <c r="E1518" s="2" t="s">
        <v>15368</v>
      </c>
      <c r="F1518" s="2" t="s">
        <v>15937</v>
      </c>
      <c r="G1518">
        <v>134000</v>
      </c>
      <c r="H1518" s="2" t="s">
        <v>54</v>
      </c>
      <c r="I1518" s="2" t="s">
        <v>53</v>
      </c>
      <c r="J1518" s="2" t="s">
        <v>5305</v>
      </c>
      <c r="K1518" s="2" t="s">
        <v>17261</v>
      </c>
    </row>
    <row r="1519" spans="1:11" x14ac:dyDescent="0.25">
      <c r="A1519" s="2" t="s">
        <v>15511</v>
      </c>
      <c r="B1519" s="1">
        <v>46201</v>
      </c>
      <c r="C1519" s="2" t="s">
        <v>5302</v>
      </c>
      <c r="D1519" s="2" t="s">
        <v>5303</v>
      </c>
      <c r="E1519" s="2" t="s">
        <v>256</v>
      </c>
      <c r="F1519" s="2" t="s">
        <v>10058</v>
      </c>
      <c r="G1519">
        <v>178000</v>
      </c>
      <c r="H1519" s="2" t="s">
        <v>54</v>
      </c>
      <c r="I1519" s="2" t="s">
        <v>53</v>
      </c>
      <c r="J1519" s="2" t="s">
        <v>5305</v>
      </c>
      <c r="K1519" s="2" t="s">
        <v>17294</v>
      </c>
    </row>
    <row r="1520" spans="1:11" x14ac:dyDescent="0.25">
      <c r="A1520" s="2" t="s">
        <v>11959</v>
      </c>
      <c r="B1520" s="1">
        <v>46201</v>
      </c>
      <c r="C1520" s="2" t="s">
        <v>5302</v>
      </c>
      <c r="D1520" s="2" t="s">
        <v>5303</v>
      </c>
      <c r="E1520" s="2" t="s">
        <v>17281</v>
      </c>
      <c r="F1520" s="2" t="s">
        <v>10137</v>
      </c>
      <c r="G1520">
        <v>169000</v>
      </c>
      <c r="H1520" s="2" t="s">
        <v>54</v>
      </c>
      <c r="I1520" s="2" t="s">
        <v>53</v>
      </c>
      <c r="J1520" s="2" t="s">
        <v>5305</v>
      </c>
      <c r="K1520" s="2" t="s">
        <v>17282</v>
      </c>
    </row>
    <row r="1521" spans="1:11" x14ac:dyDescent="0.25">
      <c r="A1521" s="2" t="s">
        <v>16296</v>
      </c>
      <c r="B1521" s="1">
        <v>46201</v>
      </c>
      <c r="C1521" s="2" t="s">
        <v>5302</v>
      </c>
      <c r="D1521" s="2" t="s">
        <v>5303</v>
      </c>
      <c r="E1521" s="2" t="s">
        <v>16297</v>
      </c>
      <c r="F1521" s="2" t="s">
        <v>17285</v>
      </c>
      <c r="G1521">
        <v>108000</v>
      </c>
      <c r="H1521" s="2" t="s">
        <v>54</v>
      </c>
      <c r="I1521" s="2" t="s">
        <v>53</v>
      </c>
      <c r="J1521" s="2" t="s">
        <v>5305</v>
      </c>
      <c r="K1521" s="2" t="s">
        <v>17286</v>
      </c>
    </row>
    <row r="1522" spans="1:11" x14ac:dyDescent="0.25">
      <c r="A1522" s="2" t="s">
        <v>16141</v>
      </c>
      <c r="B1522" s="1">
        <v>46201</v>
      </c>
      <c r="C1522" s="2" t="s">
        <v>5302</v>
      </c>
      <c r="D1522" s="2" t="s">
        <v>5303</v>
      </c>
      <c r="E1522" s="2" t="s">
        <v>16142</v>
      </c>
      <c r="F1522" s="2" t="s">
        <v>9845</v>
      </c>
      <c r="G1522">
        <v>84000</v>
      </c>
      <c r="H1522" s="2" t="s">
        <v>54</v>
      </c>
      <c r="I1522" s="2" t="s">
        <v>53</v>
      </c>
      <c r="J1522" s="2" t="s">
        <v>5305</v>
      </c>
      <c r="K1522" s="2" t="s">
        <v>9846</v>
      </c>
    </row>
    <row r="1523" spans="1:11" x14ac:dyDescent="0.25">
      <c r="A1523" s="2" t="s">
        <v>11861</v>
      </c>
      <c r="B1523" s="1">
        <v>46201</v>
      </c>
      <c r="C1523" s="2" t="s">
        <v>5302</v>
      </c>
      <c r="D1523" s="2" t="s">
        <v>5303</v>
      </c>
      <c r="E1523" s="2" t="s">
        <v>11862</v>
      </c>
      <c r="F1523" s="2" t="s">
        <v>17283</v>
      </c>
      <c r="G1523">
        <v>144000</v>
      </c>
      <c r="H1523" s="2" t="s">
        <v>54</v>
      </c>
      <c r="I1523" s="2" t="s">
        <v>53</v>
      </c>
      <c r="J1523" s="2" t="s">
        <v>5305</v>
      </c>
      <c r="K1523" s="2" t="s">
        <v>17284</v>
      </c>
    </row>
    <row r="1524" spans="1:11" x14ac:dyDescent="0.25">
      <c r="A1524" s="2" t="s">
        <v>15783</v>
      </c>
      <c r="B1524" s="1">
        <v>46201</v>
      </c>
      <c r="C1524" s="2" t="s">
        <v>5302</v>
      </c>
      <c r="D1524" s="2" t="s">
        <v>5303</v>
      </c>
      <c r="E1524" s="2" t="s">
        <v>15784</v>
      </c>
      <c r="F1524" s="2" t="s">
        <v>17287</v>
      </c>
      <c r="G1524">
        <v>155000</v>
      </c>
      <c r="H1524" s="2" t="s">
        <v>54</v>
      </c>
      <c r="I1524" s="2" t="s">
        <v>53</v>
      </c>
      <c r="J1524" s="2" t="s">
        <v>5305</v>
      </c>
      <c r="K1524" s="2" t="s">
        <v>17288</v>
      </c>
    </row>
    <row r="1525" spans="1:11" x14ac:dyDescent="0.25">
      <c r="A1525" s="2" t="s">
        <v>14877</v>
      </c>
      <c r="B1525" s="1">
        <v>46201</v>
      </c>
      <c r="C1525" s="2" t="s">
        <v>5302</v>
      </c>
      <c r="D1525" s="2" t="s">
        <v>5303</v>
      </c>
      <c r="E1525" s="2" t="s">
        <v>14878</v>
      </c>
      <c r="F1525" s="2" t="s">
        <v>10159</v>
      </c>
      <c r="G1525">
        <v>148000</v>
      </c>
      <c r="H1525" s="2" t="s">
        <v>54</v>
      </c>
      <c r="I1525" s="2" t="s">
        <v>53</v>
      </c>
      <c r="J1525" s="2" t="s">
        <v>5305</v>
      </c>
      <c r="K1525" s="2" t="s">
        <v>10160</v>
      </c>
    </row>
    <row r="1526" spans="1:11" x14ac:dyDescent="0.25">
      <c r="A1526" s="2" t="s">
        <v>15537</v>
      </c>
      <c r="B1526" s="1">
        <v>46201</v>
      </c>
      <c r="C1526" s="2" t="s">
        <v>5302</v>
      </c>
      <c r="D1526" s="2" t="s">
        <v>5303</v>
      </c>
      <c r="E1526" s="2" t="s">
        <v>15538</v>
      </c>
      <c r="F1526" s="2" t="s">
        <v>5818</v>
      </c>
      <c r="G1526">
        <v>95000</v>
      </c>
      <c r="H1526" s="2" t="s">
        <v>54</v>
      </c>
      <c r="I1526" s="2" t="s">
        <v>53</v>
      </c>
      <c r="J1526" s="2" t="s">
        <v>5305</v>
      </c>
      <c r="K1526" s="2" t="s">
        <v>17280</v>
      </c>
    </row>
    <row r="1527" spans="1:11" x14ac:dyDescent="0.25">
      <c r="A1527" s="2" t="s">
        <v>15262</v>
      </c>
      <c r="B1527" s="1">
        <v>46201</v>
      </c>
      <c r="C1527" s="2" t="s">
        <v>5302</v>
      </c>
      <c r="D1527" s="2" t="s">
        <v>5303</v>
      </c>
      <c r="E1527" s="2" t="s">
        <v>15263</v>
      </c>
      <c r="F1527" s="2" t="s">
        <v>10578</v>
      </c>
      <c r="G1527">
        <v>111000</v>
      </c>
      <c r="H1527" s="2" t="s">
        <v>54</v>
      </c>
      <c r="I1527" s="2" t="s">
        <v>53</v>
      </c>
      <c r="J1527" s="2" t="s">
        <v>5305</v>
      </c>
      <c r="K1527" s="2" t="s">
        <v>17265</v>
      </c>
    </row>
    <row r="1528" spans="1:11" x14ac:dyDescent="0.25">
      <c r="A1528" s="2" t="s">
        <v>15873</v>
      </c>
      <c r="B1528" s="1">
        <v>46201</v>
      </c>
      <c r="C1528" s="2" t="s">
        <v>5302</v>
      </c>
      <c r="D1528" s="2" t="s">
        <v>5303</v>
      </c>
      <c r="E1528" s="2" t="s">
        <v>15874</v>
      </c>
      <c r="F1528" s="2" t="s">
        <v>5567</v>
      </c>
      <c r="G1528">
        <v>99000</v>
      </c>
      <c r="H1528" s="2" t="s">
        <v>54</v>
      </c>
      <c r="I1528" s="2" t="s">
        <v>53</v>
      </c>
      <c r="J1528" s="2" t="s">
        <v>5305</v>
      </c>
      <c r="K1528" s="2" t="s">
        <v>5568</v>
      </c>
    </row>
    <row r="1529" spans="1:11" x14ac:dyDescent="0.25">
      <c r="A1529" s="2" t="s">
        <v>15396</v>
      </c>
      <c r="B1529" s="1">
        <v>46201</v>
      </c>
      <c r="C1529" s="2" t="s">
        <v>5302</v>
      </c>
      <c r="D1529" s="2" t="s">
        <v>5303</v>
      </c>
      <c r="E1529" s="2" t="s">
        <v>15397</v>
      </c>
      <c r="F1529" s="2" t="s">
        <v>10071</v>
      </c>
      <c r="G1529">
        <v>134000</v>
      </c>
      <c r="H1529" s="2" t="s">
        <v>54</v>
      </c>
      <c r="I1529" s="2" t="s">
        <v>53</v>
      </c>
      <c r="J1529" s="2" t="s">
        <v>5305</v>
      </c>
      <c r="K1529" s="2" t="s">
        <v>10072</v>
      </c>
    </row>
    <row r="1530" spans="1:11" x14ac:dyDescent="0.25">
      <c r="A1530" s="2" t="s">
        <v>15111</v>
      </c>
      <c r="B1530" s="1">
        <v>46201</v>
      </c>
      <c r="C1530" s="2" t="s">
        <v>5302</v>
      </c>
      <c r="D1530" s="2" t="s">
        <v>5303</v>
      </c>
      <c r="E1530" s="2" t="s">
        <v>15112</v>
      </c>
      <c r="F1530" s="2" t="s">
        <v>10121</v>
      </c>
      <c r="G1530">
        <v>163000</v>
      </c>
      <c r="H1530" s="2" t="s">
        <v>54</v>
      </c>
      <c r="I1530" s="2" t="s">
        <v>53</v>
      </c>
      <c r="J1530" s="2" t="s">
        <v>5305</v>
      </c>
      <c r="K1530" s="2" t="s">
        <v>17262</v>
      </c>
    </row>
    <row r="1531" spans="1:11" x14ac:dyDescent="0.25">
      <c r="A1531" s="2" t="s">
        <v>16352</v>
      </c>
      <c r="B1531" s="1">
        <v>46201</v>
      </c>
      <c r="C1531" s="2" t="s">
        <v>5302</v>
      </c>
      <c r="D1531" s="2" t="s">
        <v>5303</v>
      </c>
      <c r="E1531" s="2" t="s">
        <v>16353</v>
      </c>
      <c r="F1531" s="2" t="s">
        <v>5728</v>
      </c>
      <c r="G1531">
        <v>127500</v>
      </c>
      <c r="H1531" s="2" t="s">
        <v>54</v>
      </c>
      <c r="I1531" s="2" t="s">
        <v>53</v>
      </c>
      <c r="J1531" s="2" t="s">
        <v>5305</v>
      </c>
      <c r="K1531" s="2" t="s">
        <v>5630</v>
      </c>
    </row>
    <row r="1532" spans="1:11" x14ac:dyDescent="0.25">
      <c r="A1532" s="2" t="s">
        <v>10949</v>
      </c>
      <c r="B1532" s="1">
        <v>46201</v>
      </c>
      <c r="C1532" s="2" t="s">
        <v>5302</v>
      </c>
      <c r="D1532" s="2" t="s">
        <v>5303</v>
      </c>
      <c r="E1532" s="2" t="s">
        <v>10950</v>
      </c>
      <c r="F1532" s="2" t="s">
        <v>10526</v>
      </c>
      <c r="G1532">
        <v>188000</v>
      </c>
      <c r="H1532" s="2" t="s">
        <v>54</v>
      </c>
      <c r="I1532" s="2" t="s">
        <v>53</v>
      </c>
      <c r="J1532" s="2" t="s">
        <v>5305</v>
      </c>
      <c r="K1532" s="2" t="s">
        <v>10527</v>
      </c>
    </row>
    <row r="1533" spans="1:11" x14ac:dyDescent="0.25">
      <c r="A1533" s="2" t="s">
        <v>15197</v>
      </c>
      <c r="B1533" s="1">
        <v>46201</v>
      </c>
      <c r="C1533" s="2" t="s">
        <v>5302</v>
      </c>
      <c r="D1533" s="2" t="s">
        <v>5303</v>
      </c>
      <c r="E1533" s="2" t="s">
        <v>15198</v>
      </c>
      <c r="F1533" s="2" t="s">
        <v>11584</v>
      </c>
      <c r="G1533">
        <v>175000</v>
      </c>
      <c r="H1533" s="2" t="s">
        <v>54</v>
      </c>
      <c r="I1533" s="2" t="s">
        <v>53</v>
      </c>
      <c r="J1533" s="2" t="s">
        <v>5305</v>
      </c>
      <c r="K1533" s="2" t="s">
        <v>11585</v>
      </c>
    </row>
    <row r="1534" spans="1:11" x14ac:dyDescent="0.25">
      <c r="A1534" s="2" t="s">
        <v>14884</v>
      </c>
      <c r="B1534" s="1">
        <v>46201</v>
      </c>
      <c r="C1534" s="2" t="s">
        <v>5302</v>
      </c>
      <c r="D1534" s="2" t="s">
        <v>5303</v>
      </c>
      <c r="E1534" s="2" t="s">
        <v>14885</v>
      </c>
      <c r="F1534" s="2" t="s">
        <v>10315</v>
      </c>
      <c r="G1534">
        <v>168000</v>
      </c>
      <c r="H1534" s="2" t="s">
        <v>54</v>
      </c>
      <c r="I1534" s="2" t="s">
        <v>53</v>
      </c>
      <c r="J1534" s="2" t="s">
        <v>5305</v>
      </c>
      <c r="K1534" s="2" t="s">
        <v>10316</v>
      </c>
    </row>
    <row r="1535" spans="1:11" x14ac:dyDescent="0.25">
      <c r="A1535" s="2" t="s">
        <v>16967</v>
      </c>
      <c r="B1535" s="1">
        <v>46201</v>
      </c>
      <c r="C1535" s="2" t="s">
        <v>5302</v>
      </c>
      <c r="D1535" s="2" t="s">
        <v>5303</v>
      </c>
      <c r="E1535" s="2" t="s">
        <v>16968</v>
      </c>
      <c r="F1535" s="2" t="s">
        <v>17266</v>
      </c>
      <c r="G1535">
        <v>48000</v>
      </c>
      <c r="H1535" s="2" t="s">
        <v>54</v>
      </c>
      <c r="I1535" s="2" t="s">
        <v>53</v>
      </c>
      <c r="J1535" s="2" t="s">
        <v>5305</v>
      </c>
      <c r="K1535" s="2" t="s">
        <v>17267</v>
      </c>
    </row>
    <row r="1536" spans="1:11" x14ac:dyDescent="0.25">
      <c r="A1536" s="2" t="s">
        <v>17150</v>
      </c>
      <c r="B1536" s="1">
        <v>46201</v>
      </c>
      <c r="C1536" s="2" t="s">
        <v>5302</v>
      </c>
      <c r="D1536" s="2" t="s">
        <v>5303</v>
      </c>
      <c r="E1536" s="2" t="s">
        <v>17151</v>
      </c>
      <c r="F1536" s="2" t="s">
        <v>17263</v>
      </c>
      <c r="G1536">
        <v>48000</v>
      </c>
      <c r="H1536" s="2" t="s">
        <v>54</v>
      </c>
      <c r="I1536" s="2" t="s">
        <v>53</v>
      </c>
      <c r="J1536" s="2" t="s">
        <v>5305</v>
      </c>
      <c r="K1536" s="2" t="s">
        <v>17264</v>
      </c>
    </row>
    <row r="1537" spans="1:11" x14ac:dyDescent="0.25">
      <c r="A1537" s="2" t="s">
        <v>16949</v>
      </c>
      <c r="B1537" s="1">
        <v>46201</v>
      </c>
      <c r="C1537" s="2" t="s">
        <v>5302</v>
      </c>
      <c r="D1537" s="2" t="s">
        <v>5303</v>
      </c>
      <c r="E1537" s="2" t="s">
        <v>16950</v>
      </c>
      <c r="F1537" s="2" t="s">
        <v>5460</v>
      </c>
      <c r="G1537">
        <v>72000</v>
      </c>
      <c r="H1537" s="2" t="s">
        <v>54</v>
      </c>
      <c r="I1537" s="2" t="s">
        <v>53</v>
      </c>
      <c r="J1537" s="2" t="s">
        <v>5305</v>
      </c>
      <c r="K1537" s="2" t="s">
        <v>5461</v>
      </c>
    </row>
    <row r="1538" spans="1:11" x14ac:dyDescent="0.25">
      <c r="A1538" s="2" t="s">
        <v>16667</v>
      </c>
      <c r="B1538" s="1">
        <v>46201</v>
      </c>
      <c r="C1538" s="2" t="s">
        <v>5302</v>
      </c>
      <c r="D1538" s="2" t="s">
        <v>5303</v>
      </c>
      <c r="E1538" s="2" t="s">
        <v>16668</v>
      </c>
      <c r="F1538" s="2" t="s">
        <v>5495</v>
      </c>
      <c r="G1538">
        <v>90000</v>
      </c>
      <c r="H1538" s="2" t="s">
        <v>54</v>
      </c>
      <c r="I1538" s="2" t="s">
        <v>53</v>
      </c>
      <c r="J1538" s="2" t="s">
        <v>5305</v>
      </c>
      <c r="K1538" s="2" t="s">
        <v>5496</v>
      </c>
    </row>
    <row r="1539" spans="1:11" x14ac:dyDescent="0.25">
      <c r="A1539" s="2" t="s">
        <v>17142</v>
      </c>
      <c r="B1539" s="1">
        <v>46201</v>
      </c>
      <c r="C1539" s="2" t="s">
        <v>5302</v>
      </c>
      <c r="D1539" s="2" t="s">
        <v>5303</v>
      </c>
      <c r="E1539" s="2" t="s">
        <v>17143</v>
      </c>
      <c r="F1539" s="2" t="s">
        <v>5663</v>
      </c>
      <c r="G1539">
        <v>56000</v>
      </c>
      <c r="H1539" s="2" t="s">
        <v>54</v>
      </c>
      <c r="I1539" s="2" t="s">
        <v>53</v>
      </c>
      <c r="J1539" s="2" t="s">
        <v>5305</v>
      </c>
      <c r="K1539" s="2" t="s">
        <v>5664</v>
      </c>
    </row>
    <row r="1540" spans="1:11" x14ac:dyDescent="0.25">
      <c r="A1540" s="2" t="s">
        <v>15850</v>
      </c>
      <c r="B1540" s="1">
        <v>46201</v>
      </c>
      <c r="C1540" s="2" t="s">
        <v>5302</v>
      </c>
      <c r="D1540" s="2" t="s">
        <v>5303</v>
      </c>
      <c r="E1540" s="2" t="s">
        <v>15851</v>
      </c>
      <c r="F1540" s="2" t="s">
        <v>10632</v>
      </c>
      <c r="G1540">
        <v>262000</v>
      </c>
      <c r="H1540" s="2" t="s">
        <v>54</v>
      </c>
      <c r="I1540" s="2" t="s">
        <v>53</v>
      </c>
      <c r="J1540" s="2" t="s">
        <v>5305</v>
      </c>
      <c r="K1540" s="2" t="s">
        <v>10633</v>
      </c>
    </row>
    <row r="1541" spans="1:11" x14ac:dyDescent="0.25">
      <c r="A1541" s="2" t="s">
        <v>15157</v>
      </c>
      <c r="B1541" s="1">
        <v>46201</v>
      </c>
      <c r="C1541" s="2" t="s">
        <v>5302</v>
      </c>
      <c r="D1541" s="2" t="s">
        <v>5303</v>
      </c>
      <c r="E1541" s="2" t="s">
        <v>15158</v>
      </c>
      <c r="F1541" s="2" t="s">
        <v>17273</v>
      </c>
      <c r="G1541">
        <v>142000</v>
      </c>
      <c r="H1541" s="2" t="s">
        <v>54</v>
      </c>
      <c r="I1541" s="2" t="s">
        <v>53</v>
      </c>
      <c r="J1541" s="2" t="s">
        <v>5305</v>
      </c>
      <c r="K1541" s="2" t="s">
        <v>17274</v>
      </c>
    </row>
    <row r="1542" spans="1:11" x14ac:dyDescent="0.25">
      <c r="A1542" s="2" t="s">
        <v>14903</v>
      </c>
      <c r="B1542" s="1">
        <v>46201</v>
      </c>
      <c r="C1542" s="2" t="s">
        <v>5302</v>
      </c>
      <c r="D1542" s="2" t="s">
        <v>5303</v>
      </c>
      <c r="E1542" s="2" t="s">
        <v>14904</v>
      </c>
      <c r="F1542" s="2" t="s">
        <v>17278</v>
      </c>
      <c r="G1542">
        <v>107000</v>
      </c>
      <c r="H1542" s="2" t="s">
        <v>54</v>
      </c>
      <c r="I1542" s="2" t="s">
        <v>53</v>
      </c>
      <c r="J1542" s="2" t="s">
        <v>5305</v>
      </c>
      <c r="K1542" s="2" t="s">
        <v>17279</v>
      </c>
    </row>
    <row r="1543" spans="1:11" x14ac:dyDescent="0.25">
      <c r="A1543" s="2" t="s">
        <v>15646</v>
      </c>
      <c r="B1543" s="1">
        <v>46201</v>
      </c>
      <c r="C1543" s="2" t="s">
        <v>5302</v>
      </c>
      <c r="D1543" s="2" t="s">
        <v>5303</v>
      </c>
      <c r="E1543" s="2" t="s">
        <v>15647</v>
      </c>
      <c r="F1543" s="2" t="s">
        <v>17271</v>
      </c>
      <c r="G1543">
        <v>126000</v>
      </c>
      <c r="H1543" s="2" t="s">
        <v>54</v>
      </c>
      <c r="I1543" s="2" t="s">
        <v>53</v>
      </c>
      <c r="J1543" s="2" t="s">
        <v>5305</v>
      </c>
      <c r="K1543" s="2" t="s">
        <v>17271</v>
      </c>
    </row>
    <row r="1544" spans="1:11" x14ac:dyDescent="0.25">
      <c r="A1544" s="2" t="s">
        <v>15149</v>
      </c>
      <c r="B1544" s="1">
        <v>46201</v>
      </c>
      <c r="C1544" s="2" t="s">
        <v>5302</v>
      </c>
      <c r="D1544" s="2" t="s">
        <v>5303</v>
      </c>
      <c r="E1544" s="2" t="s">
        <v>15150</v>
      </c>
      <c r="F1544" s="2" t="s">
        <v>9878</v>
      </c>
      <c r="G1544">
        <v>118000</v>
      </c>
      <c r="H1544" s="2" t="s">
        <v>54</v>
      </c>
      <c r="I1544" s="2" t="s">
        <v>53</v>
      </c>
      <c r="J1544" s="2" t="s">
        <v>5305</v>
      </c>
      <c r="K1544" s="2" t="s">
        <v>9879</v>
      </c>
    </row>
    <row r="1545" spans="1:11" x14ac:dyDescent="0.25">
      <c r="A1545" s="2" t="s">
        <v>15995</v>
      </c>
      <c r="B1545" s="1">
        <v>46201</v>
      </c>
      <c r="C1545" s="2" t="s">
        <v>5302</v>
      </c>
      <c r="D1545" s="2" t="s">
        <v>5303</v>
      </c>
      <c r="E1545" s="2" t="s">
        <v>256</v>
      </c>
      <c r="F1545" s="2" t="s">
        <v>5852</v>
      </c>
      <c r="G1545">
        <v>92000</v>
      </c>
      <c r="H1545" s="2" t="s">
        <v>54</v>
      </c>
      <c r="I1545" s="2" t="s">
        <v>53</v>
      </c>
      <c r="J1545" s="2" t="s">
        <v>5305</v>
      </c>
      <c r="K1545" s="2" t="s">
        <v>5852</v>
      </c>
    </row>
    <row r="1546" spans="1:11" x14ac:dyDescent="0.25">
      <c r="A1546" s="2" t="s">
        <v>16433</v>
      </c>
      <c r="B1546" s="1">
        <v>46201</v>
      </c>
      <c r="C1546" s="2" t="s">
        <v>5302</v>
      </c>
      <c r="D1546" s="2" t="s">
        <v>5303</v>
      </c>
      <c r="E1546" s="2" t="s">
        <v>16434</v>
      </c>
      <c r="F1546" s="2" t="s">
        <v>10351</v>
      </c>
      <c r="G1546">
        <v>171000</v>
      </c>
      <c r="H1546" s="2" t="s">
        <v>54</v>
      </c>
      <c r="I1546" s="2" t="s">
        <v>53</v>
      </c>
      <c r="J1546" s="2" t="s">
        <v>5305</v>
      </c>
      <c r="K1546" s="2" t="s">
        <v>17293</v>
      </c>
    </row>
    <row r="1547" spans="1:11" x14ac:dyDescent="0.25">
      <c r="A1547" s="2" t="s">
        <v>16461</v>
      </c>
      <c r="B1547" s="1">
        <v>46201</v>
      </c>
      <c r="C1547" s="2" t="s">
        <v>5302</v>
      </c>
      <c r="D1547" s="2" t="s">
        <v>5303</v>
      </c>
      <c r="E1547" s="2" t="s">
        <v>16462</v>
      </c>
      <c r="F1547" s="2" t="s">
        <v>17289</v>
      </c>
      <c r="G1547">
        <v>136000</v>
      </c>
      <c r="H1547" s="2" t="s">
        <v>54</v>
      </c>
      <c r="I1547" s="2" t="s">
        <v>53</v>
      </c>
      <c r="J1547" s="2" t="s">
        <v>5305</v>
      </c>
      <c r="K1547" s="2" t="s">
        <v>17290</v>
      </c>
    </row>
    <row r="1548" spans="1:11" x14ac:dyDescent="0.25">
      <c r="A1548" s="2" t="s">
        <v>15193</v>
      </c>
      <c r="B1548" s="1">
        <v>46201</v>
      </c>
      <c r="C1548" s="2" t="s">
        <v>5302</v>
      </c>
      <c r="D1548" s="2" t="s">
        <v>5303</v>
      </c>
      <c r="E1548" s="2" t="s">
        <v>15194</v>
      </c>
      <c r="F1548" s="2" t="s">
        <v>17269</v>
      </c>
      <c r="G1548">
        <v>226000</v>
      </c>
      <c r="H1548" s="2" t="s">
        <v>54</v>
      </c>
      <c r="I1548" s="2" t="s">
        <v>53</v>
      </c>
      <c r="J1548" s="2" t="s">
        <v>5305</v>
      </c>
      <c r="K1548" s="2" t="s">
        <v>17270</v>
      </c>
    </row>
    <row r="1549" spans="1:11" x14ac:dyDescent="0.25">
      <c r="A1549" s="2" t="s">
        <v>16132</v>
      </c>
      <c r="B1549" s="1">
        <v>46201</v>
      </c>
      <c r="C1549" s="2" t="s">
        <v>5302</v>
      </c>
      <c r="D1549" s="2" t="s">
        <v>5303</v>
      </c>
      <c r="E1549" s="2" t="s">
        <v>16133</v>
      </c>
      <c r="F1549" s="2" t="s">
        <v>5628</v>
      </c>
      <c r="G1549">
        <v>105000</v>
      </c>
      <c r="H1549" s="2" t="s">
        <v>54</v>
      </c>
      <c r="I1549" s="2" t="s">
        <v>53</v>
      </c>
      <c r="J1549" s="2" t="s">
        <v>5305</v>
      </c>
      <c r="K1549" s="2" t="s">
        <v>5628</v>
      </c>
    </row>
    <row r="1550" spans="1:11" x14ac:dyDescent="0.25">
      <c r="A1550" s="2" t="s">
        <v>16755</v>
      </c>
      <c r="B1550" s="1">
        <v>46201</v>
      </c>
      <c r="C1550" s="2" t="s">
        <v>5302</v>
      </c>
      <c r="D1550" s="2" t="s">
        <v>5303</v>
      </c>
      <c r="E1550" s="2" t="s">
        <v>16756</v>
      </c>
      <c r="F1550" s="2" t="s">
        <v>5488</v>
      </c>
      <c r="G1550">
        <v>65000</v>
      </c>
      <c r="H1550" s="2" t="s">
        <v>54</v>
      </c>
      <c r="I1550" s="2" t="s">
        <v>53</v>
      </c>
      <c r="J1550" s="2" t="s">
        <v>5305</v>
      </c>
      <c r="K1550" s="2" t="s">
        <v>17292</v>
      </c>
    </row>
    <row r="1551" spans="1:11" x14ac:dyDescent="0.25">
      <c r="A1551" s="2" t="s">
        <v>16557</v>
      </c>
      <c r="B1551" s="1">
        <v>46201</v>
      </c>
      <c r="C1551" s="2" t="s">
        <v>5302</v>
      </c>
      <c r="D1551" s="2" t="s">
        <v>5303</v>
      </c>
      <c r="E1551" s="2" t="s">
        <v>16558</v>
      </c>
      <c r="F1551" s="2" t="s">
        <v>5462</v>
      </c>
      <c r="G1551">
        <v>50000</v>
      </c>
      <c r="H1551" s="2" t="s">
        <v>54</v>
      </c>
      <c r="I1551" s="2" t="s">
        <v>53</v>
      </c>
      <c r="J1551" s="2" t="s">
        <v>5305</v>
      </c>
      <c r="K1551" s="2" t="s">
        <v>5463</v>
      </c>
    </row>
    <row r="1552" spans="1:11" x14ac:dyDescent="0.25">
      <c r="A1552" s="2" t="s">
        <v>16880</v>
      </c>
      <c r="B1552" s="1">
        <v>46201</v>
      </c>
      <c r="C1552" s="2" t="s">
        <v>5302</v>
      </c>
      <c r="D1552" s="2" t="s">
        <v>5303</v>
      </c>
      <c r="E1552" s="2" t="s">
        <v>16881</v>
      </c>
      <c r="F1552" s="2" t="s">
        <v>17295</v>
      </c>
      <c r="G1552">
        <v>82000</v>
      </c>
      <c r="H1552" s="2" t="s">
        <v>54</v>
      </c>
      <c r="I1552" s="2" t="s">
        <v>53</v>
      </c>
      <c r="J1552" s="2" t="s">
        <v>5305</v>
      </c>
      <c r="K1552" s="2" t="s">
        <v>17296</v>
      </c>
    </row>
    <row r="1553" spans="1:11" x14ac:dyDescent="0.25">
      <c r="A1553" s="2" t="s">
        <v>16760</v>
      </c>
      <c r="B1553" s="1">
        <v>46201</v>
      </c>
      <c r="C1553" s="2" t="s">
        <v>5302</v>
      </c>
      <c r="D1553" s="2" t="s">
        <v>5303</v>
      </c>
      <c r="E1553" s="2" t="s">
        <v>16761</v>
      </c>
      <c r="F1553" s="2" t="s">
        <v>17291</v>
      </c>
      <c r="G1553">
        <v>90000</v>
      </c>
      <c r="H1553" s="2" t="s">
        <v>54</v>
      </c>
      <c r="I1553" s="2" t="s">
        <v>53</v>
      </c>
      <c r="J1553" s="2" t="s">
        <v>5305</v>
      </c>
      <c r="K1553" s="2" t="s">
        <v>10551</v>
      </c>
    </row>
    <row r="1554" spans="1:11" x14ac:dyDescent="0.25">
      <c r="A1554" s="2" t="s">
        <v>16789</v>
      </c>
      <c r="B1554" s="1">
        <v>46201</v>
      </c>
      <c r="C1554" s="2" t="s">
        <v>5302</v>
      </c>
      <c r="D1554" s="2" t="s">
        <v>5303</v>
      </c>
      <c r="E1554" s="2" t="s">
        <v>16790</v>
      </c>
      <c r="F1554" s="2" t="s">
        <v>17254</v>
      </c>
      <c r="G1554">
        <v>100000</v>
      </c>
      <c r="H1554" s="2" t="s">
        <v>54</v>
      </c>
      <c r="I1554" s="2" t="s">
        <v>53</v>
      </c>
      <c r="J1554" s="2" t="s">
        <v>5305</v>
      </c>
      <c r="K1554" s="2" t="s">
        <v>17255</v>
      </c>
    </row>
    <row r="1555" spans="1:11" x14ac:dyDescent="0.25">
      <c r="A1555" s="2" t="s">
        <v>16100</v>
      </c>
      <c r="B1555" s="1">
        <v>46202</v>
      </c>
      <c r="C1555" s="2" t="s">
        <v>5302</v>
      </c>
      <c r="D1555" s="2" t="s">
        <v>5303</v>
      </c>
      <c r="E1555" s="2" t="s">
        <v>16101</v>
      </c>
      <c r="F1555" s="2" t="s">
        <v>5321</v>
      </c>
      <c r="G1555">
        <v>148000</v>
      </c>
      <c r="H1555" s="2" t="s">
        <v>54</v>
      </c>
      <c r="I1555" s="2" t="s">
        <v>53</v>
      </c>
      <c r="J1555" s="2" t="s">
        <v>5305</v>
      </c>
      <c r="K1555" s="2" t="s">
        <v>5322</v>
      </c>
    </row>
    <row r="1556" spans="1:11" x14ac:dyDescent="0.25">
      <c r="A1556" s="2" t="s">
        <v>16150</v>
      </c>
      <c r="B1556" s="1">
        <v>46202</v>
      </c>
      <c r="C1556" s="2" t="s">
        <v>5302</v>
      </c>
      <c r="D1556" s="2" t="s">
        <v>5303</v>
      </c>
      <c r="E1556" s="2" t="s">
        <v>16151</v>
      </c>
      <c r="F1556" s="2" t="s">
        <v>10602</v>
      </c>
      <c r="G1556">
        <v>108000</v>
      </c>
      <c r="H1556" s="2" t="s">
        <v>54</v>
      </c>
      <c r="I1556" s="2" t="s">
        <v>53</v>
      </c>
      <c r="J1556" s="2" t="s">
        <v>5305</v>
      </c>
      <c r="K1556" s="2" t="s">
        <v>10603</v>
      </c>
    </row>
    <row r="1557" spans="1:11" x14ac:dyDescent="0.25">
      <c r="A1557" s="2" t="s">
        <v>16359</v>
      </c>
      <c r="B1557" s="1">
        <v>46202</v>
      </c>
      <c r="C1557" s="2" t="s">
        <v>5302</v>
      </c>
      <c r="D1557" s="2" t="s">
        <v>5303</v>
      </c>
      <c r="E1557" s="2" t="s">
        <v>16360</v>
      </c>
      <c r="F1557" s="2" t="s">
        <v>5364</v>
      </c>
      <c r="G1557">
        <v>120000</v>
      </c>
      <c r="H1557" s="2" t="s">
        <v>54</v>
      </c>
      <c r="I1557" s="2" t="s">
        <v>53</v>
      </c>
      <c r="J1557" s="2" t="s">
        <v>5305</v>
      </c>
      <c r="K1557" s="2" t="s">
        <v>5365</v>
      </c>
    </row>
    <row r="1558" spans="1:11" x14ac:dyDescent="0.25">
      <c r="A1558" s="2" t="s">
        <v>17052</v>
      </c>
      <c r="B1558" s="1">
        <v>46202</v>
      </c>
      <c r="C1558" s="2" t="s">
        <v>5302</v>
      </c>
      <c r="D1558" s="2" t="s">
        <v>5303</v>
      </c>
      <c r="E1558" s="2" t="s">
        <v>17053</v>
      </c>
      <c r="F1558" s="2" t="s">
        <v>19488</v>
      </c>
      <c r="G1558">
        <v>67000</v>
      </c>
      <c r="H1558" s="2" t="s">
        <v>54</v>
      </c>
      <c r="I1558" s="2" t="s">
        <v>53</v>
      </c>
      <c r="J1558" s="2" t="s">
        <v>5305</v>
      </c>
      <c r="K1558" s="2" t="s">
        <v>19489</v>
      </c>
    </row>
    <row r="1559" spans="1:11" x14ac:dyDescent="0.25">
      <c r="A1559" s="2" t="s">
        <v>17042</v>
      </c>
      <c r="B1559" s="1">
        <v>46202</v>
      </c>
      <c r="C1559" s="2" t="s">
        <v>5302</v>
      </c>
      <c r="D1559" s="2" t="s">
        <v>5303</v>
      </c>
      <c r="E1559" s="2" t="s">
        <v>17043</v>
      </c>
      <c r="F1559" s="2" t="s">
        <v>19493</v>
      </c>
      <c r="G1559">
        <v>80000</v>
      </c>
      <c r="H1559" s="2" t="s">
        <v>54</v>
      </c>
      <c r="I1559" s="2" t="s">
        <v>53</v>
      </c>
      <c r="J1559" s="2" t="s">
        <v>5305</v>
      </c>
      <c r="K1559" s="2" t="s">
        <v>19494</v>
      </c>
    </row>
    <row r="1560" spans="1:11" x14ac:dyDescent="0.25">
      <c r="A1560" s="2" t="s">
        <v>16185</v>
      </c>
      <c r="B1560" s="1">
        <v>46202</v>
      </c>
      <c r="C1560" s="2" t="s">
        <v>5302</v>
      </c>
      <c r="D1560" s="2" t="s">
        <v>5303</v>
      </c>
      <c r="E1560" s="2" t="s">
        <v>16186</v>
      </c>
      <c r="F1560" s="2" t="s">
        <v>19450</v>
      </c>
      <c r="G1560">
        <v>108000</v>
      </c>
      <c r="H1560" s="2" t="s">
        <v>54</v>
      </c>
      <c r="I1560" s="2" t="s">
        <v>53</v>
      </c>
      <c r="J1560" s="2" t="s">
        <v>5305</v>
      </c>
      <c r="K1560" s="2" t="s">
        <v>19451</v>
      </c>
    </row>
    <row r="1561" spans="1:11" x14ac:dyDescent="0.25">
      <c r="A1561" s="2" t="s">
        <v>16211</v>
      </c>
      <c r="B1561" s="1">
        <v>46202</v>
      </c>
      <c r="C1561" s="2" t="s">
        <v>5302</v>
      </c>
      <c r="D1561" s="2" t="s">
        <v>5303</v>
      </c>
      <c r="E1561" s="2" t="s">
        <v>16212</v>
      </c>
      <c r="F1561" s="2" t="s">
        <v>10450</v>
      </c>
      <c r="G1561">
        <v>180000</v>
      </c>
      <c r="H1561" s="2" t="s">
        <v>54</v>
      </c>
      <c r="I1561" s="2" t="s">
        <v>53</v>
      </c>
      <c r="J1561" s="2" t="s">
        <v>5305</v>
      </c>
      <c r="K1561" s="2" t="s">
        <v>19456</v>
      </c>
    </row>
    <row r="1562" spans="1:11" x14ac:dyDescent="0.25">
      <c r="A1562" s="2" t="s">
        <v>16158</v>
      </c>
      <c r="B1562" s="1">
        <v>46202</v>
      </c>
      <c r="C1562" s="2" t="s">
        <v>5302</v>
      </c>
      <c r="D1562" s="2" t="s">
        <v>5303</v>
      </c>
      <c r="E1562" s="2" t="s">
        <v>16159</v>
      </c>
      <c r="F1562" s="2" t="s">
        <v>5356</v>
      </c>
      <c r="G1562">
        <v>122000</v>
      </c>
      <c r="H1562" s="2" t="s">
        <v>54</v>
      </c>
      <c r="I1562" s="2" t="s">
        <v>53</v>
      </c>
      <c r="J1562" s="2" t="s">
        <v>5305</v>
      </c>
      <c r="K1562" s="2" t="s">
        <v>5357</v>
      </c>
    </row>
    <row r="1563" spans="1:11" x14ac:dyDescent="0.25">
      <c r="A1563" s="2" t="s">
        <v>15067</v>
      </c>
      <c r="B1563" s="1">
        <v>46202</v>
      </c>
      <c r="C1563" s="2" t="s">
        <v>5302</v>
      </c>
      <c r="D1563" s="2" t="s">
        <v>5303</v>
      </c>
      <c r="E1563" s="2" t="s">
        <v>15068</v>
      </c>
      <c r="F1563" s="2" t="s">
        <v>9970</v>
      </c>
      <c r="G1563">
        <v>179000</v>
      </c>
      <c r="H1563" s="2" t="s">
        <v>54</v>
      </c>
      <c r="I1563" s="2" t="s">
        <v>53</v>
      </c>
      <c r="J1563" s="2" t="s">
        <v>5305</v>
      </c>
      <c r="K1563" s="2" t="s">
        <v>9971</v>
      </c>
    </row>
    <row r="1564" spans="1:11" x14ac:dyDescent="0.25">
      <c r="A1564" s="2" t="s">
        <v>15107</v>
      </c>
      <c r="B1564" s="1">
        <v>46202</v>
      </c>
      <c r="C1564" s="2" t="s">
        <v>5302</v>
      </c>
      <c r="D1564" s="2" t="s">
        <v>5303</v>
      </c>
      <c r="E1564" s="2" t="s">
        <v>15108</v>
      </c>
      <c r="F1564" s="2" t="s">
        <v>19480</v>
      </c>
      <c r="G1564">
        <v>130000</v>
      </c>
      <c r="H1564" s="2" t="s">
        <v>54</v>
      </c>
      <c r="I1564" s="2" t="s">
        <v>53</v>
      </c>
      <c r="J1564" s="2" t="s">
        <v>5305</v>
      </c>
      <c r="K1564" s="2" t="s">
        <v>19481</v>
      </c>
    </row>
    <row r="1565" spans="1:11" x14ac:dyDescent="0.25">
      <c r="A1565" s="2" t="s">
        <v>15734</v>
      </c>
      <c r="B1565" s="1">
        <v>46202</v>
      </c>
      <c r="C1565" s="2" t="s">
        <v>5302</v>
      </c>
      <c r="D1565" s="2" t="s">
        <v>5303</v>
      </c>
      <c r="E1565" s="2" t="s">
        <v>15735</v>
      </c>
      <c r="F1565" s="2" t="s">
        <v>10225</v>
      </c>
      <c r="G1565">
        <v>100000</v>
      </c>
      <c r="H1565" s="2" t="s">
        <v>54</v>
      </c>
      <c r="I1565" s="2" t="s">
        <v>53</v>
      </c>
      <c r="J1565" s="2" t="s">
        <v>5305</v>
      </c>
      <c r="K1565" s="2" t="s">
        <v>9890</v>
      </c>
    </row>
    <row r="1566" spans="1:11" x14ac:dyDescent="0.25">
      <c r="A1566" s="2" t="s">
        <v>15254</v>
      </c>
      <c r="B1566" s="1">
        <v>46202</v>
      </c>
      <c r="C1566" s="2" t="s">
        <v>5302</v>
      </c>
      <c r="D1566" s="2" t="s">
        <v>5303</v>
      </c>
      <c r="E1566" s="2" t="s">
        <v>15255</v>
      </c>
      <c r="F1566" s="2" t="s">
        <v>10392</v>
      </c>
      <c r="G1566">
        <v>142000</v>
      </c>
      <c r="H1566" s="2" t="s">
        <v>54</v>
      </c>
      <c r="I1566" s="2" t="s">
        <v>53</v>
      </c>
      <c r="J1566" s="2" t="s">
        <v>5305</v>
      </c>
      <c r="K1566" s="2" t="s">
        <v>10393</v>
      </c>
    </row>
    <row r="1567" spans="1:11" x14ac:dyDescent="0.25">
      <c r="A1567" s="2" t="s">
        <v>15726</v>
      </c>
      <c r="B1567" s="1">
        <v>46202</v>
      </c>
      <c r="C1567" s="2" t="s">
        <v>5302</v>
      </c>
      <c r="D1567" s="2" t="s">
        <v>5303</v>
      </c>
      <c r="E1567" s="2" t="s">
        <v>15727</v>
      </c>
      <c r="F1567" s="2" t="s">
        <v>11626</v>
      </c>
      <c r="G1567">
        <v>151000</v>
      </c>
      <c r="H1567" s="2" t="s">
        <v>54</v>
      </c>
      <c r="I1567" s="2" t="s">
        <v>53</v>
      </c>
      <c r="J1567" s="2" t="s">
        <v>5305</v>
      </c>
      <c r="K1567" s="2" t="s">
        <v>11626</v>
      </c>
    </row>
    <row r="1568" spans="1:11" x14ac:dyDescent="0.25">
      <c r="A1568" s="2" t="s">
        <v>15093</v>
      </c>
      <c r="B1568" s="1">
        <v>46202</v>
      </c>
      <c r="C1568" s="2" t="s">
        <v>5302</v>
      </c>
      <c r="D1568" s="2" t="s">
        <v>5303</v>
      </c>
      <c r="E1568" s="2" t="s">
        <v>15094</v>
      </c>
      <c r="F1568" s="2" t="s">
        <v>10334</v>
      </c>
      <c r="G1568">
        <v>131000</v>
      </c>
      <c r="H1568" s="2" t="s">
        <v>54</v>
      </c>
      <c r="I1568" s="2" t="s">
        <v>53</v>
      </c>
      <c r="J1568" s="2" t="s">
        <v>5305</v>
      </c>
      <c r="K1568" s="2" t="s">
        <v>19479</v>
      </c>
    </row>
    <row r="1569" spans="1:11" x14ac:dyDescent="0.25">
      <c r="A1569" s="2" t="s">
        <v>16162</v>
      </c>
      <c r="B1569" s="1">
        <v>46202</v>
      </c>
      <c r="C1569" s="2" t="s">
        <v>5302</v>
      </c>
      <c r="D1569" s="2" t="s">
        <v>5303</v>
      </c>
      <c r="E1569" s="2" t="s">
        <v>16163</v>
      </c>
      <c r="F1569" s="2" t="s">
        <v>19484</v>
      </c>
      <c r="G1569">
        <v>70000</v>
      </c>
      <c r="H1569" s="2" t="s">
        <v>54</v>
      </c>
      <c r="I1569" s="2" t="s">
        <v>53</v>
      </c>
      <c r="J1569" s="2" t="s">
        <v>5305</v>
      </c>
      <c r="K1569" s="2" t="s">
        <v>19485</v>
      </c>
    </row>
    <row r="1570" spans="1:11" x14ac:dyDescent="0.25">
      <c r="A1570" s="2" t="s">
        <v>17137</v>
      </c>
      <c r="B1570" s="1">
        <v>46202</v>
      </c>
      <c r="C1570" s="2" t="s">
        <v>5302</v>
      </c>
      <c r="D1570" s="2" t="s">
        <v>5303</v>
      </c>
      <c r="E1570" s="2" t="s">
        <v>17138</v>
      </c>
      <c r="F1570" s="2" t="s">
        <v>19486</v>
      </c>
      <c r="G1570">
        <v>95000</v>
      </c>
      <c r="H1570" s="2" t="s">
        <v>54</v>
      </c>
      <c r="I1570" s="2" t="s">
        <v>53</v>
      </c>
      <c r="J1570" s="2" t="s">
        <v>5305</v>
      </c>
      <c r="K1570" s="2" t="s">
        <v>19487</v>
      </c>
    </row>
    <row r="1571" spans="1:11" x14ac:dyDescent="0.25">
      <c r="A1571" s="2" t="s">
        <v>15343</v>
      </c>
      <c r="B1571" s="1">
        <v>46202</v>
      </c>
      <c r="C1571" s="2" t="s">
        <v>5302</v>
      </c>
      <c r="D1571" s="2" t="s">
        <v>5303</v>
      </c>
      <c r="E1571" s="2" t="s">
        <v>15344</v>
      </c>
      <c r="F1571" s="2" t="s">
        <v>5804</v>
      </c>
      <c r="G1571">
        <v>132000</v>
      </c>
      <c r="H1571" s="2" t="s">
        <v>54</v>
      </c>
      <c r="I1571" s="2" t="s">
        <v>53</v>
      </c>
      <c r="J1571" s="2" t="s">
        <v>5305</v>
      </c>
      <c r="K1571" s="2" t="s">
        <v>5805</v>
      </c>
    </row>
    <row r="1572" spans="1:11" x14ac:dyDescent="0.25">
      <c r="A1572" s="2" t="s">
        <v>15258</v>
      </c>
      <c r="B1572" s="1">
        <v>46202</v>
      </c>
      <c r="C1572" s="2" t="s">
        <v>5302</v>
      </c>
      <c r="D1572" s="2" t="s">
        <v>5303</v>
      </c>
      <c r="E1572" s="2" t="s">
        <v>15259</v>
      </c>
      <c r="F1572" s="2" t="s">
        <v>10469</v>
      </c>
      <c r="G1572">
        <v>166296</v>
      </c>
      <c r="H1572" s="2" t="s">
        <v>54</v>
      </c>
      <c r="I1572" s="2" t="s">
        <v>53</v>
      </c>
      <c r="J1572" s="2" t="s">
        <v>5305</v>
      </c>
      <c r="K1572" s="2" t="s">
        <v>19492</v>
      </c>
    </row>
    <row r="1573" spans="1:11" x14ac:dyDescent="0.25">
      <c r="A1573" s="2" t="s">
        <v>15574</v>
      </c>
      <c r="B1573" s="1">
        <v>46202</v>
      </c>
      <c r="C1573" s="2" t="s">
        <v>5302</v>
      </c>
      <c r="D1573" s="2" t="s">
        <v>5303</v>
      </c>
      <c r="E1573" s="2" t="s">
        <v>15575</v>
      </c>
      <c r="F1573" s="2" t="s">
        <v>5436</v>
      </c>
      <c r="G1573">
        <v>100000</v>
      </c>
      <c r="H1573" s="2" t="s">
        <v>54</v>
      </c>
      <c r="I1573" s="2" t="s">
        <v>53</v>
      </c>
      <c r="J1573" s="2" t="s">
        <v>5305</v>
      </c>
      <c r="K1573" s="2" t="s">
        <v>5437</v>
      </c>
    </row>
    <row r="1574" spans="1:11" x14ac:dyDescent="0.25">
      <c r="A1574" s="2" t="s">
        <v>16683</v>
      </c>
      <c r="B1574" s="1">
        <v>46202</v>
      </c>
      <c r="C1574" s="2" t="s">
        <v>5302</v>
      </c>
      <c r="D1574" s="2" t="s">
        <v>5303</v>
      </c>
      <c r="E1574" s="2" t="s">
        <v>16684</v>
      </c>
      <c r="F1574" s="2" t="s">
        <v>19495</v>
      </c>
      <c r="G1574">
        <v>84000</v>
      </c>
      <c r="H1574" s="2" t="s">
        <v>54</v>
      </c>
      <c r="I1574" s="2" t="s">
        <v>53</v>
      </c>
      <c r="J1574" s="2" t="s">
        <v>5305</v>
      </c>
      <c r="K1574" s="2" t="s">
        <v>19496</v>
      </c>
    </row>
    <row r="1575" spans="1:11" x14ac:dyDescent="0.25">
      <c r="A1575" s="2" t="s">
        <v>16532</v>
      </c>
      <c r="B1575" s="1">
        <v>46202</v>
      </c>
      <c r="C1575" s="2" t="s">
        <v>5302</v>
      </c>
      <c r="D1575" s="2" t="s">
        <v>5303</v>
      </c>
      <c r="E1575" s="2" t="s">
        <v>17321</v>
      </c>
      <c r="F1575" s="2" t="s">
        <v>9989</v>
      </c>
      <c r="G1575">
        <v>90000</v>
      </c>
      <c r="H1575" s="2" t="s">
        <v>54</v>
      </c>
      <c r="I1575" s="2" t="s">
        <v>53</v>
      </c>
      <c r="J1575" s="2" t="s">
        <v>5305</v>
      </c>
      <c r="K1575" s="2" t="s">
        <v>19476</v>
      </c>
    </row>
    <row r="1576" spans="1:11" x14ac:dyDescent="0.25">
      <c r="A1576" s="2" t="s">
        <v>16411</v>
      </c>
      <c r="B1576" s="1">
        <v>46202</v>
      </c>
      <c r="C1576" s="2" t="s">
        <v>5302</v>
      </c>
      <c r="D1576" s="2" t="s">
        <v>5303</v>
      </c>
      <c r="E1576" s="2" t="s">
        <v>16412</v>
      </c>
      <c r="F1576" s="2" t="s">
        <v>11705</v>
      </c>
      <c r="G1576">
        <v>122000</v>
      </c>
      <c r="H1576" s="2" t="s">
        <v>54</v>
      </c>
      <c r="I1576" s="2" t="s">
        <v>53</v>
      </c>
      <c r="J1576" s="2" t="s">
        <v>5305</v>
      </c>
      <c r="K1576" s="2" t="s">
        <v>11705</v>
      </c>
    </row>
    <row r="1577" spans="1:11" x14ac:dyDescent="0.25">
      <c r="A1577" s="2" t="s">
        <v>16997</v>
      </c>
      <c r="B1577" s="1">
        <v>46202</v>
      </c>
      <c r="C1577" s="2" t="s">
        <v>5302</v>
      </c>
      <c r="D1577" s="2" t="s">
        <v>5303</v>
      </c>
      <c r="E1577" s="2" t="s">
        <v>16998</v>
      </c>
      <c r="F1577" s="2" t="s">
        <v>5659</v>
      </c>
      <c r="G1577">
        <v>55000</v>
      </c>
      <c r="H1577" s="2" t="s">
        <v>54</v>
      </c>
      <c r="I1577" s="2" t="s">
        <v>53</v>
      </c>
      <c r="J1577" s="2" t="s">
        <v>5305</v>
      </c>
      <c r="K1577" s="2" t="s">
        <v>5660</v>
      </c>
    </row>
    <row r="1578" spans="1:11" x14ac:dyDescent="0.25">
      <c r="A1578" s="2" t="s">
        <v>16831</v>
      </c>
      <c r="B1578" s="1">
        <v>46202</v>
      </c>
      <c r="C1578" s="2" t="s">
        <v>5302</v>
      </c>
      <c r="D1578" s="2" t="s">
        <v>5303</v>
      </c>
      <c r="E1578" s="2" t="s">
        <v>16832</v>
      </c>
      <c r="F1578" s="2" t="s">
        <v>19477</v>
      </c>
      <c r="G1578">
        <v>140000</v>
      </c>
      <c r="H1578" s="2" t="s">
        <v>54</v>
      </c>
      <c r="I1578" s="2" t="s">
        <v>53</v>
      </c>
      <c r="J1578" s="2" t="s">
        <v>5305</v>
      </c>
      <c r="K1578" s="2" t="s">
        <v>19478</v>
      </c>
    </row>
    <row r="1579" spans="1:11" x14ac:dyDescent="0.25">
      <c r="A1579" s="2" t="s">
        <v>16876</v>
      </c>
      <c r="B1579" s="1">
        <v>46202</v>
      </c>
      <c r="C1579" s="2" t="s">
        <v>5302</v>
      </c>
      <c r="D1579" s="2" t="s">
        <v>5303</v>
      </c>
      <c r="E1579" s="2" t="s">
        <v>16877</v>
      </c>
      <c r="F1579" s="2" t="s">
        <v>9970</v>
      </c>
      <c r="G1579">
        <v>135000</v>
      </c>
      <c r="H1579" s="2" t="s">
        <v>54</v>
      </c>
      <c r="I1579" s="2" t="s">
        <v>53</v>
      </c>
      <c r="J1579" s="2" t="s">
        <v>5305</v>
      </c>
      <c r="K1579" s="2" t="s">
        <v>9971</v>
      </c>
    </row>
    <row r="1580" spans="1:11" x14ac:dyDescent="0.25">
      <c r="A1580" s="2" t="s">
        <v>16611</v>
      </c>
      <c r="B1580" s="1">
        <v>46202</v>
      </c>
      <c r="C1580" s="2" t="s">
        <v>5302</v>
      </c>
      <c r="D1580" s="2" t="s">
        <v>5303</v>
      </c>
      <c r="E1580" s="2" t="s">
        <v>16612</v>
      </c>
      <c r="F1580" s="2" t="s">
        <v>19482</v>
      </c>
      <c r="G1580">
        <v>108000</v>
      </c>
      <c r="H1580" s="2" t="s">
        <v>54</v>
      </c>
      <c r="I1580" s="2" t="s">
        <v>53</v>
      </c>
      <c r="J1580" s="2" t="s">
        <v>5305</v>
      </c>
      <c r="K1580" s="2" t="s">
        <v>19483</v>
      </c>
    </row>
    <row r="1581" spans="1:11" x14ac:dyDescent="0.25">
      <c r="A1581" s="2" t="s">
        <v>16840</v>
      </c>
      <c r="B1581" s="1">
        <v>46202</v>
      </c>
      <c r="C1581" s="2" t="s">
        <v>5302</v>
      </c>
      <c r="D1581" s="2" t="s">
        <v>5303</v>
      </c>
      <c r="E1581" s="2" t="s">
        <v>16841</v>
      </c>
      <c r="F1581" s="2" t="s">
        <v>19502</v>
      </c>
      <c r="G1581">
        <v>100000</v>
      </c>
      <c r="H1581" s="2" t="s">
        <v>54</v>
      </c>
      <c r="I1581" s="2" t="s">
        <v>53</v>
      </c>
      <c r="J1581" s="2" t="s">
        <v>5305</v>
      </c>
      <c r="K1581" s="2" t="s">
        <v>5572</v>
      </c>
    </row>
    <row r="1582" spans="1:11" x14ac:dyDescent="0.25">
      <c r="A1582" s="2" t="s">
        <v>16844</v>
      </c>
      <c r="B1582" s="1">
        <v>46202</v>
      </c>
      <c r="C1582" s="2" t="s">
        <v>5302</v>
      </c>
      <c r="D1582" s="2" t="s">
        <v>5303</v>
      </c>
      <c r="E1582" s="2" t="s">
        <v>16845</v>
      </c>
      <c r="F1582" s="2" t="s">
        <v>5613</v>
      </c>
      <c r="G1582">
        <v>100000</v>
      </c>
      <c r="H1582" s="2" t="s">
        <v>54</v>
      </c>
      <c r="I1582" s="2" t="s">
        <v>53</v>
      </c>
      <c r="J1582" s="2" t="s">
        <v>5305</v>
      </c>
      <c r="K1582" s="2" t="s">
        <v>5607</v>
      </c>
    </row>
    <row r="1583" spans="1:11" x14ac:dyDescent="0.25">
      <c r="A1583" s="2" t="s">
        <v>16938</v>
      </c>
      <c r="B1583" s="1">
        <v>46202</v>
      </c>
      <c r="C1583" s="2" t="s">
        <v>5302</v>
      </c>
      <c r="D1583" s="2" t="s">
        <v>5303</v>
      </c>
      <c r="E1583" s="2" t="s">
        <v>16939</v>
      </c>
      <c r="F1583" s="2" t="s">
        <v>5674</v>
      </c>
      <c r="G1583">
        <v>70000</v>
      </c>
      <c r="H1583" s="2" t="s">
        <v>54</v>
      </c>
      <c r="I1583" s="2" t="s">
        <v>53</v>
      </c>
      <c r="J1583" s="2" t="s">
        <v>5305</v>
      </c>
      <c r="K1583" s="2" t="s">
        <v>5675</v>
      </c>
    </row>
    <row r="1584" spans="1:11" x14ac:dyDescent="0.25">
      <c r="A1584" s="2" t="s">
        <v>16962</v>
      </c>
      <c r="B1584" s="1">
        <v>46202</v>
      </c>
      <c r="C1584" s="2" t="s">
        <v>5302</v>
      </c>
      <c r="D1584" s="2" t="s">
        <v>5303</v>
      </c>
      <c r="E1584" s="2" t="s">
        <v>16963</v>
      </c>
      <c r="F1584" s="2" t="s">
        <v>19490</v>
      </c>
      <c r="G1584">
        <v>53500</v>
      </c>
      <c r="H1584" s="2" t="s">
        <v>54</v>
      </c>
      <c r="I1584" s="2" t="s">
        <v>53</v>
      </c>
      <c r="J1584" s="2" t="s">
        <v>5305</v>
      </c>
      <c r="K1584" s="2" t="s">
        <v>19491</v>
      </c>
    </row>
    <row r="1585" spans="1:11" x14ac:dyDescent="0.25">
      <c r="A1585" s="2" t="s">
        <v>16329</v>
      </c>
      <c r="B1585" s="1">
        <v>46202</v>
      </c>
      <c r="C1585" s="2" t="s">
        <v>5302</v>
      </c>
      <c r="D1585" s="2" t="s">
        <v>5303</v>
      </c>
      <c r="E1585" s="2" t="s">
        <v>16330</v>
      </c>
      <c r="F1585" s="2" t="s">
        <v>10617</v>
      </c>
      <c r="G1585">
        <v>171000</v>
      </c>
      <c r="H1585" s="2" t="s">
        <v>54</v>
      </c>
      <c r="I1585" s="2" t="s">
        <v>53</v>
      </c>
      <c r="J1585" s="2" t="s">
        <v>5305</v>
      </c>
      <c r="K1585" s="2" t="s">
        <v>10617</v>
      </c>
    </row>
    <row r="1586" spans="1:11" x14ac:dyDescent="0.25">
      <c r="A1586" s="2" t="s">
        <v>16257</v>
      </c>
      <c r="B1586" s="1">
        <v>46202</v>
      </c>
      <c r="C1586" s="2" t="s">
        <v>5302</v>
      </c>
      <c r="D1586" s="2" t="s">
        <v>5303</v>
      </c>
      <c r="E1586" s="2" t="s">
        <v>16258</v>
      </c>
      <c r="F1586" s="2" t="s">
        <v>10377</v>
      </c>
      <c r="G1586">
        <v>129000</v>
      </c>
      <c r="H1586" s="2" t="s">
        <v>54</v>
      </c>
      <c r="I1586" s="2" t="s">
        <v>53</v>
      </c>
      <c r="J1586" s="2" t="s">
        <v>5305</v>
      </c>
      <c r="K1586" s="2" t="s">
        <v>10378</v>
      </c>
    </row>
    <row r="1587" spans="1:11" x14ac:dyDescent="0.25">
      <c r="A1587" s="2" t="s">
        <v>16207</v>
      </c>
      <c r="B1587" s="1">
        <v>46202</v>
      </c>
      <c r="C1587" s="2" t="s">
        <v>5302</v>
      </c>
      <c r="D1587" s="2" t="s">
        <v>5303</v>
      </c>
      <c r="E1587" s="2" t="s">
        <v>16208</v>
      </c>
      <c r="F1587" s="2" t="s">
        <v>5798</v>
      </c>
      <c r="G1587">
        <v>165000</v>
      </c>
      <c r="H1587" s="2" t="s">
        <v>54</v>
      </c>
      <c r="I1587" s="2" t="s">
        <v>53</v>
      </c>
      <c r="J1587" s="2" t="s">
        <v>5305</v>
      </c>
      <c r="K1587" s="2" t="s">
        <v>5798</v>
      </c>
    </row>
    <row r="1588" spans="1:11" x14ac:dyDescent="0.25">
      <c r="A1588" s="2" t="s">
        <v>16067</v>
      </c>
      <c r="B1588" s="1">
        <v>46202</v>
      </c>
      <c r="C1588" s="2" t="s">
        <v>5302</v>
      </c>
      <c r="D1588" s="2" t="s">
        <v>5303</v>
      </c>
      <c r="E1588" s="2" t="s">
        <v>16068</v>
      </c>
      <c r="F1588" s="2" t="s">
        <v>19474</v>
      </c>
      <c r="G1588">
        <v>168000</v>
      </c>
      <c r="H1588" s="2" t="s">
        <v>54</v>
      </c>
      <c r="I1588" s="2" t="s">
        <v>53</v>
      </c>
      <c r="J1588" s="2" t="s">
        <v>5305</v>
      </c>
      <c r="K1588" s="2" t="s">
        <v>19475</v>
      </c>
    </row>
    <row r="1589" spans="1:11" x14ac:dyDescent="0.25">
      <c r="A1589" s="2" t="s">
        <v>16003</v>
      </c>
      <c r="B1589" s="1">
        <v>46202</v>
      </c>
      <c r="C1589" s="2" t="s">
        <v>5302</v>
      </c>
      <c r="D1589" s="2" t="s">
        <v>5303</v>
      </c>
      <c r="E1589" s="2" t="s">
        <v>16004</v>
      </c>
      <c r="F1589" s="2" t="s">
        <v>11584</v>
      </c>
      <c r="G1589">
        <v>131000</v>
      </c>
      <c r="H1589" s="2" t="s">
        <v>54</v>
      </c>
      <c r="I1589" s="2" t="s">
        <v>53</v>
      </c>
      <c r="J1589" s="2" t="s">
        <v>5305</v>
      </c>
      <c r="K1589" s="2" t="s">
        <v>11585</v>
      </c>
    </row>
    <row r="1590" spans="1:11" x14ac:dyDescent="0.25">
      <c r="A1590" s="2" t="s">
        <v>16474</v>
      </c>
      <c r="B1590" s="1">
        <v>46202</v>
      </c>
      <c r="C1590" s="2" t="s">
        <v>5302</v>
      </c>
      <c r="D1590" s="2" t="s">
        <v>5303</v>
      </c>
      <c r="E1590" s="2" t="s">
        <v>16475</v>
      </c>
      <c r="F1590" s="2" t="s">
        <v>19497</v>
      </c>
      <c r="G1590">
        <v>107000</v>
      </c>
      <c r="H1590" s="2" t="s">
        <v>54</v>
      </c>
      <c r="I1590" s="2" t="s">
        <v>53</v>
      </c>
      <c r="J1590" s="2" t="s">
        <v>5305</v>
      </c>
      <c r="K1590" s="2" t="s">
        <v>19498</v>
      </c>
    </row>
    <row r="1591" spans="1:11" x14ac:dyDescent="0.25">
      <c r="A1591" s="2" t="s">
        <v>16509</v>
      </c>
      <c r="B1591" s="1">
        <v>46202</v>
      </c>
      <c r="C1591" s="2" t="s">
        <v>5302</v>
      </c>
      <c r="D1591" s="2" t="s">
        <v>5303</v>
      </c>
      <c r="E1591" s="2" t="s">
        <v>16510</v>
      </c>
      <c r="F1591" s="2" t="s">
        <v>19499</v>
      </c>
      <c r="G1591">
        <v>113000</v>
      </c>
      <c r="H1591" s="2" t="s">
        <v>54</v>
      </c>
      <c r="I1591" s="2" t="s">
        <v>53</v>
      </c>
      <c r="J1591" s="2" t="s">
        <v>5305</v>
      </c>
      <c r="K1591" s="2" t="s">
        <v>19500</v>
      </c>
    </row>
    <row r="1592" spans="1:11" x14ac:dyDescent="0.25">
      <c r="A1592" s="2" t="s">
        <v>16020</v>
      </c>
      <c r="B1592" s="1">
        <v>46202</v>
      </c>
      <c r="C1592" s="2" t="s">
        <v>5302</v>
      </c>
      <c r="D1592" s="2" t="s">
        <v>5303</v>
      </c>
      <c r="E1592" s="2" t="s">
        <v>16021</v>
      </c>
      <c r="F1592" s="2" t="s">
        <v>10394</v>
      </c>
      <c r="G1592">
        <v>124000</v>
      </c>
      <c r="H1592" s="2" t="s">
        <v>54</v>
      </c>
      <c r="I1592" s="2" t="s">
        <v>53</v>
      </c>
      <c r="J1592" s="2" t="s">
        <v>5305</v>
      </c>
      <c r="K1592" s="2" t="s">
        <v>19501</v>
      </c>
    </row>
    <row r="1593" spans="1:11" x14ac:dyDescent="0.25">
      <c r="A1593" s="2" t="s">
        <v>15375</v>
      </c>
      <c r="B1593" s="1">
        <v>46202</v>
      </c>
      <c r="C1593" s="2" t="s">
        <v>5302</v>
      </c>
      <c r="D1593" s="2" t="s">
        <v>5303</v>
      </c>
      <c r="E1593" s="2" t="s">
        <v>15376</v>
      </c>
      <c r="F1593" s="2" t="s">
        <v>5737</v>
      </c>
      <c r="G1593">
        <v>252000</v>
      </c>
      <c r="H1593" s="2" t="s">
        <v>54</v>
      </c>
      <c r="I1593" s="2" t="s">
        <v>53</v>
      </c>
      <c r="J1593" s="2" t="s">
        <v>5305</v>
      </c>
      <c r="K1593" s="2" t="s">
        <v>19449</v>
      </c>
    </row>
    <row r="1594" spans="1:11" x14ac:dyDescent="0.25">
      <c r="A1594" s="2" t="s">
        <v>15515</v>
      </c>
      <c r="B1594" s="1">
        <v>46202</v>
      </c>
      <c r="C1594" s="2" t="s">
        <v>5302</v>
      </c>
      <c r="D1594" s="2" t="s">
        <v>5303</v>
      </c>
      <c r="E1594" s="2" t="s">
        <v>17297</v>
      </c>
      <c r="F1594" s="2" t="s">
        <v>5722</v>
      </c>
      <c r="G1594">
        <v>114000</v>
      </c>
      <c r="H1594" s="2" t="s">
        <v>54</v>
      </c>
      <c r="I1594" s="2" t="s">
        <v>53</v>
      </c>
      <c r="J1594" s="2" t="s">
        <v>5305</v>
      </c>
      <c r="K1594" s="2" t="s">
        <v>5723</v>
      </c>
    </row>
    <row r="1595" spans="1:11" x14ac:dyDescent="0.25">
      <c r="A1595" s="2" t="s">
        <v>15821</v>
      </c>
      <c r="B1595" s="1">
        <v>46202</v>
      </c>
      <c r="C1595" s="2" t="s">
        <v>5302</v>
      </c>
      <c r="D1595" s="2" t="s">
        <v>5303</v>
      </c>
      <c r="E1595" s="2" t="s">
        <v>15822</v>
      </c>
      <c r="F1595" s="2" t="s">
        <v>12130</v>
      </c>
      <c r="G1595">
        <v>119000</v>
      </c>
      <c r="H1595" s="2" t="s">
        <v>54</v>
      </c>
      <c r="I1595" s="2" t="s">
        <v>53</v>
      </c>
      <c r="J1595" s="2" t="s">
        <v>5305</v>
      </c>
      <c r="K1595" s="2" t="s">
        <v>12131</v>
      </c>
    </row>
    <row r="1596" spans="1:11" x14ac:dyDescent="0.25">
      <c r="A1596" s="2" t="s">
        <v>15751</v>
      </c>
      <c r="B1596" s="1">
        <v>46202</v>
      </c>
      <c r="C1596" s="2" t="s">
        <v>5302</v>
      </c>
      <c r="D1596" s="2" t="s">
        <v>5303</v>
      </c>
      <c r="E1596" s="2" t="s">
        <v>15752</v>
      </c>
      <c r="F1596" s="2" t="s">
        <v>19466</v>
      </c>
      <c r="G1596">
        <v>115000</v>
      </c>
      <c r="H1596" s="2" t="s">
        <v>54</v>
      </c>
      <c r="I1596" s="2" t="s">
        <v>53</v>
      </c>
      <c r="J1596" s="2" t="s">
        <v>5305</v>
      </c>
      <c r="K1596" s="2" t="s">
        <v>19467</v>
      </c>
    </row>
    <row r="1597" spans="1:11" x14ac:dyDescent="0.25">
      <c r="A1597" s="2" t="s">
        <v>15416</v>
      </c>
      <c r="B1597" s="1">
        <v>46202</v>
      </c>
      <c r="C1597" s="2" t="s">
        <v>5302</v>
      </c>
      <c r="D1597" s="2" t="s">
        <v>5303</v>
      </c>
      <c r="E1597" s="2" t="s">
        <v>15417</v>
      </c>
      <c r="F1597" s="2" t="s">
        <v>5516</v>
      </c>
      <c r="G1597">
        <v>123000</v>
      </c>
      <c r="H1597" s="2" t="s">
        <v>54</v>
      </c>
      <c r="I1597" s="2" t="s">
        <v>53</v>
      </c>
      <c r="J1597" s="2" t="s">
        <v>5305</v>
      </c>
      <c r="K1597" s="2" t="s">
        <v>9938</v>
      </c>
    </row>
    <row r="1598" spans="1:11" x14ac:dyDescent="0.25">
      <c r="A1598" s="2" t="s">
        <v>15541</v>
      </c>
      <c r="B1598" s="1">
        <v>46202</v>
      </c>
      <c r="C1598" s="2" t="s">
        <v>5302</v>
      </c>
      <c r="D1598" s="2" t="s">
        <v>5303</v>
      </c>
      <c r="E1598" s="2" t="s">
        <v>15542</v>
      </c>
      <c r="F1598" s="2" t="s">
        <v>10166</v>
      </c>
      <c r="G1598">
        <v>135000</v>
      </c>
      <c r="H1598" s="2" t="s">
        <v>54</v>
      </c>
      <c r="I1598" s="2" t="s">
        <v>53</v>
      </c>
      <c r="J1598" s="2" t="s">
        <v>5305</v>
      </c>
      <c r="K1598" s="2" t="s">
        <v>10167</v>
      </c>
    </row>
    <row r="1599" spans="1:11" x14ac:dyDescent="0.25">
      <c r="A1599" s="2" t="s">
        <v>14821</v>
      </c>
      <c r="B1599" s="1">
        <v>46202</v>
      </c>
      <c r="C1599" s="2" t="s">
        <v>5302</v>
      </c>
      <c r="D1599" s="2" t="s">
        <v>5303</v>
      </c>
      <c r="E1599" s="2" t="s">
        <v>17320</v>
      </c>
      <c r="F1599" s="2" t="s">
        <v>19447</v>
      </c>
      <c r="G1599">
        <v>123000</v>
      </c>
      <c r="H1599" s="2" t="s">
        <v>54</v>
      </c>
      <c r="I1599" s="2" t="s">
        <v>53</v>
      </c>
      <c r="J1599" s="2" t="s">
        <v>5305</v>
      </c>
      <c r="K1599" s="2" t="s">
        <v>19448</v>
      </c>
    </row>
    <row r="1600" spans="1:11" x14ac:dyDescent="0.25">
      <c r="A1600" s="2" t="s">
        <v>7063</v>
      </c>
      <c r="B1600" s="1">
        <v>46202</v>
      </c>
      <c r="C1600" s="2" t="s">
        <v>5302</v>
      </c>
      <c r="D1600" s="2" t="s">
        <v>5303</v>
      </c>
      <c r="E1600" s="2" t="s">
        <v>3943</v>
      </c>
      <c r="F1600" s="2" t="s">
        <v>5583</v>
      </c>
      <c r="G1600">
        <v>187000</v>
      </c>
      <c r="H1600" s="2" t="s">
        <v>54</v>
      </c>
      <c r="I1600" s="2" t="s">
        <v>53</v>
      </c>
      <c r="J1600" s="2" t="s">
        <v>5305</v>
      </c>
      <c r="K1600" s="2" t="s">
        <v>5584</v>
      </c>
    </row>
    <row r="1601" spans="1:11" x14ac:dyDescent="0.25">
      <c r="A1601" s="2" t="s">
        <v>15321</v>
      </c>
      <c r="B1601" s="1">
        <v>46202</v>
      </c>
      <c r="C1601" s="2" t="s">
        <v>5302</v>
      </c>
      <c r="D1601" s="2" t="s">
        <v>5303</v>
      </c>
      <c r="E1601" s="2" t="s">
        <v>15322</v>
      </c>
      <c r="F1601" s="2" t="s">
        <v>5385</v>
      </c>
      <c r="G1601">
        <v>168000</v>
      </c>
      <c r="H1601" s="2" t="s">
        <v>54</v>
      </c>
      <c r="I1601" s="2" t="s">
        <v>53</v>
      </c>
      <c r="J1601" s="2" t="s">
        <v>5305</v>
      </c>
      <c r="K1601" s="2" t="s">
        <v>5385</v>
      </c>
    </row>
    <row r="1602" spans="1:11" x14ac:dyDescent="0.25">
      <c r="A1602" s="2" t="s">
        <v>15738</v>
      </c>
      <c r="B1602" s="1">
        <v>46202</v>
      </c>
      <c r="C1602" s="2" t="s">
        <v>5302</v>
      </c>
      <c r="D1602" s="2" t="s">
        <v>5303</v>
      </c>
      <c r="E1602" s="2" t="s">
        <v>15739</v>
      </c>
      <c r="F1602" s="2" t="s">
        <v>10563</v>
      </c>
      <c r="G1602">
        <v>140000</v>
      </c>
      <c r="H1602" s="2" t="s">
        <v>54</v>
      </c>
      <c r="I1602" s="2" t="s">
        <v>53</v>
      </c>
      <c r="J1602" s="2" t="s">
        <v>5305</v>
      </c>
      <c r="K1602" s="2" t="s">
        <v>19446</v>
      </c>
    </row>
    <row r="1603" spans="1:11" x14ac:dyDescent="0.25">
      <c r="A1603" s="2" t="s">
        <v>12112</v>
      </c>
      <c r="B1603" s="1">
        <v>46202</v>
      </c>
      <c r="C1603" s="2" t="s">
        <v>5302</v>
      </c>
      <c r="D1603" s="2" t="s">
        <v>5303</v>
      </c>
      <c r="E1603" s="2" t="s">
        <v>12113</v>
      </c>
      <c r="F1603" s="2" t="s">
        <v>19468</v>
      </c>
      <c r="G1603">
        <v>107000</v>
      </c>
      <c r="H1603" s="2" t="s">
        <v>54</v>
      </c>
      <c r="I1603" s="2" t="s">
        <v>53</v>
      </c>
      <c r="J1603" s="2" t="s">
        <v>5305</v>
      </c>
      <c r="K1603" s="2" t="s">
        <v>19469</v>
      </c>
    </row>
    <row r="1604" spans="1:11" x14ac:dyDescent="0.25">
      <c r="A1604" s="2" t="s">
        <v>9606</v>
      </c>
      <c r="B1604" s="1">
        <v>46202</v>
      </c>
      <c r="C1604" s="2" t="s">
        <v>5302</v>
      </c>
      <c r="D1604" s="2" t="s">
        <v>5303</v>
      </c>
      <c r="E1604" s="2" t="s">
        <v>9607</v>
      </c>
      <c r="F1604" s="2" t="s">
        <v>9941</v>
      </c>
      <c r="G1604">
        <v>151000</v>
      </c>
      <c r="H1604" s="2" t="s">
        <v>54</v>
      </c>
      <c r="I1604" s="2" t="s">
        <v>53</v>
      </c>
      <c r="J1604" s="2" t="s">
        <v>5305</v>
      </c>
      <c r="K1604" s="2" t="s">
        <v>11662</v>
      </c>
    </row>
    <row r="1605" spans="1:11" x14ac:dyDescent="0.25">
      <c r="A1605" s="2" t="s">
        <v>10917</v>
      </c>
      <c r="B1605" s="1">
        <v>46202</v>
      </c>
      <c r="C1605" s="2" t="s">
        <v>5302</v>
      </c>
      <c r="D1605" s="2" t="s">
        <v>5303</v>
      </c>
      <c r="E1605" s="2" t="s">
        <v>10918</v>
      </c>
      <c r="F1605" s="2" t="s">
        <v>10389</v>
      </c>
      <c r="G1605">
        <v>190000</v>
      </c>
      <c r="H1605" s="2" t="s">
        <v>54</v>
      </c>
      <c r="I1605" s="2" t="s">
        <v>53</v>
      </c>
      <c r="J1605" s="2" t="s">
        <v>5305</v>
      </c>
      <c r="K1605" s="2" t="s">
        <v>19470</v>
      </c>
    </row>
    <row r="1606" spans="1:11" x14ac:dyDescent="0.25">
      <c r="A1606" s="2" t="s">
        <v>9474</v>
      </c>
      <c r="B1606" s="1">
        <v>46202</v>
      </c>
      <c r="C1606" s="2" t="s">
        <v>5302</v>
      </c>
      <c r="D1606" s="2" t="s">
        <v>5303</v>
      </c>
      <c r="E1606" s="2" t="s">
        <v>9475</v>
      </c>
      <c r="F1606" s="2" t="s">
        <v>19471</v>
      </c>
      <c r="G1606">
        <v>169000</v>
      </c>
      <c r="H1606" s="2" t="s">
        <v>54</v>
      </c>
      <c r="I1606" s="2" t="s">
        <v>53</v>
      </c>
      <c r="J1606" s="2" t="s">
        <v>5305</v>
      </c>
      <c r="K1606" s="2" t="s">
        <v>19472</v>
      </c>
    </row>
    <row r="1607" spans="1:11" x14ac:dyDescent="0.25">
      <c r="A1607" s="2" t="s">
        <v>7658</v>
      </c>
      <c r="B1607" s="1">
        <v>46202</v>
      </c>
      <c r="C1607" s="2" t="s">
        <v>5302</v>
      </c>
      <c r="D1607" s="2" t="s">
        <v>5303</v>
      </c>
      <c r="E1607" s="2" t="s">
        <v>7659</v>
      </c>
      <c r="F1607" s="2" t="s">
        <v>10430</v>
      </c>
      <c r="G1607">
        <v>290000</v>
      </c>
      <c r="H1607" s="2" t="s">
        <v>54</v>
      </c>
      <c r="I1607" s="2" t="s">
        <v>53</v>
      </c>
      <c r="J1607" s="2" t="s">
        <v>5305</v>
      </c>
      <c r="K1607" s="2" t="s">
        <v>19473</v>
      </c>
    </row>
    <row r="1608" spans="1:11" x14ac:dyDescent="0.25">
      <c r="A1608" s="2" t="s">
        <v>8877</v>
      </c>
      <c r="B1608" s="1">
        <v>46202</v>
      </c>
      <c r="C1608" s="2" t="s">
        <v>5302</v>
      </c>
      <c r="D1608" s="2" t="s">
        <v>5303</v>
      </c>
      <c r="E1608" s="2" t="s">
        <v>8878</v>
      </c>
      <c r="F1608" s="2" t="s">
        <v>9941</v>
      </c>
      <c r="G1608">
        <v>150000</v>
      </c>
      <c r="H1608" s="2" t="s">
        <v>54</v>
      </c>
      <c r="I1608" s="2" t="s">
        <v>53</v>
      </c>
      <c r="J1608" s="2" t="s">
        <v>5305</v>
      </c>
      <c r="K1608" s="2" t="s">
        <v>17268</v>
      </c>
    </row>
    <row r="1609" spans="1:11" x14ac:dyDescent="0.25">
      <c r="A1609" s="2" t="s">
        <v>11937</v>
      </c>
      <c r="B1609" s="1">
        <v>46202</v>
      </c>
      <c r="C1609" s="2" t="s">
        <v>5302</v>
      </c>
      <c r="D1609" s="2" t="s">
        <v>5303</v>
      </c>
      <c r="E1609" s="2" t="s">
        <v>11938</v>
      </c>
      <c r="F1609" s="2" t="s">
        <v>19460</v>
      </c>
      <c r="G1609">
        <v>125000</v>
      </c>
      <c r="H1609" s="2" t="s">
        <v>54</v>
      </c>
      <c r="I1609" s="2" t="s">
        <v>53</v>
      </c>
      <c r="J1609" s="2" t="s">
        <v>5305</v>
      </c>
      <c r="K1609" s="2" t="s">
        <v>19461</v>
      </c>
    </row>
    <row r="1610" spans="1:11" x14ac:dyDescent="0.25">
      <c r="A1610" s="2" t="s">
        <v>11974</v>
      </c>
      <c r="B1610" s="1">
        <v>46202</v>
      </c>
      <c r="C1610" s="2" t="s">
        <v>5302</v>
      </c>
      <c r="D1610" s="2" t="s">
        <v>5303</v>
      </c>
      <c r="E1610" s="2" t="s">
        <v>11975</v>
      </c>
      <c r="F1610" s="2" t="s">
        <v>9953</v>
      </c>
      <c r="G1610">
        <v>131000</v>
      </c>
      <c r="H1610" s="2" t="s">
        <v>54</v>
      </c>
      <c r="I1610" s="2" t="s">
        <v>53</v>
      </c>
      <c r="J1610" s="2" t="s">
        <v>5305</v>
      </c>
      <c r="K1610" s="2" t="s">
        <v>9954</v>
      </c>
    </row>
    <row r="1611" spans="1:11" x14ac:dyDescent="0.25">
      <c r="A1611" s="2" t="s">
        <v>11980</v>
      </c>
      <c r="B1611" s="1">
        <v>46202</v>
      </c>
      <c r="C1611" s="2" t="s">
        <v>5302</v>
      </c>
      <c r="D1611" s="2" t="s">
        <v>5303</v>
      </c>
      <c r="E1611" s="2" t="s">
        <v>11981</v>
      </c>
      <c r="F1611" s="2" t="s">
        <v>19458</v>
      </c>
      <c r="G1611">
        <v>129000</v>
      </c>
      <c r="H1611" s="2" t="s">
        <v>54</v>
      </c>
      <c r="I1611" s="2" t="s">
        <v>53</v>
      </c>
      <c r="J1611" s="2" t="s">
        <v>5305</v>
      </c>
      <c r="K1611" s="2" t="s">
        <v>19459</v>
      </c>
    </row>
    <row r="1612" spans="1:11" x14ac:dyDescent="0.25">
      <c r="A1612" s="2" t="s">
        <v>11079</v>
      </c>
      <c r="B1612" s="1">
        <v>46202</v>
      </c>
      <c r="C1612" s="2" t="s">
        <v>5302</v>
      </c>
      <c r="D1612" s="2" t="s">
        <v>5303</v>
      </c>
      <c r="E1612" s="2" t="s">
        <v>11080</v>
      </c>
      <c r="F1612" s="2" t="s">
        <v>19462</v>
      </c>
      <c r="G1612">
        <v>122000</v>
      </c>
      <c r="H1612" s="2" t="s">
        <v>54</v>
      </c>
      <c r="I1612" s="2" t="s">
        <v>53</v>
      </c>
      <c r="J1612" s="2" t="s">
        <v>5305</v>
      </c>
      <c r="K1612" s="2" t="s">
        <v>19463</v>
      </c>
    </row>
    <row r="1613" spans="1:11" x14ac:dyDescent="0.25">
      <c r="A1613" s="2" t="s">
        <v>11020</v>
      </c>
      <c r="B1613" s="1">
        <v>46202</v>
      </c>
      <c r="C1613" s="2" t="s">
        <v>5302</v>
      </c>
      <c r="D1613" s="2" t="s">
        <v>5303</v>
      </c>
      <c r="E1613" s="2" t="s">
        <v>11021</v>
      </c>
      <c r="F1613" s="2" t="s">
        <v>19464</v>
      </c>
      <c r="G1613">
        <v>189000</v>
      </c>
      <c r="H1613" s="2" t="s">
        <v>54</v>
      </c>
      <c r="I1613" s="2" t="s">
        <v>53</v>
      </c>
      <c r="J1613" s="2" t="s">
        <v>5305</v>
      </c>
      <c r="K1613" s="2" t="s">
        <v>19465</v>
      </c>
    </row>
    <row r="1614" spans="1:11" x14ac:dyDescent="0.25">
      <c r="A1614" s="2" t="s">
        <v>15817</v>
      </c>
      <c r="B1614" s="1">
        <v>46202</v>
      </c>
      <c r="C1614" s="2" t="s">
        <v>5302</v>
      </c>
      <c r="D1614" s="2" t="s">
        <v>5303</v>
      </c>
      <c r="E1614" s="2" t="s">
        <v>15818</v>
      </c>
      <c r="F1614" s="2" t="s">
        <v>19452</v>
      </c>
      <c r="G1614">
        <v>131000</v>
      </c>
      <c r="H1614" s="2" t="s">
        <v>54</v>
      </c>
      <c r="I1614" s="2" t="s">
        <v>53</v>
      </c>
      <c r="J1614" s="2" t="s">
        <v>5305</v>
      </c>
      <c r="K1614" s="2" t="s">
        <v>19453</v>
      </c>
    </row>
    <row r="1615" spans="1:11" x14ac:dyDescent="0.25">
      <c r="A1615" s="2" t="s">
        <v>15628</v>
      </c>
      <c r="B1615" s="1">
        <v>46202</v>
      </c>
      <c r="C1615" s="2" t="s">
        <v>5302</v>
      </c>
      <c r="D1615" s="2" t="s">
        <v>5303</v>
      </c>
      <c r="E1615" s="2" t="s">
        <v>15629</v>
      </c>
      <c r="F1615" s="2" t="s">
        <v>10576</v>
      </c>
      <c r="G1615">
        <v>162000</v>
      </c>
      <c r="H1615" s="2" t="s">
        <v>54</v>
      </c>
      <c r="I1615" s="2" t="s">
        <v>53</v>
      </c>
      <c r="J1615" s="2" t="s">
        <v>5305</v>
      </c>
      <c r="K1615" s="2" t="s">
        <v>10576</v>
      </c>
    </row>
    <row r="1616" spans="1:11" x14ac:dyDescent="0.25">
      <c r="A1616" s="2" t="s">
        <v>15529</v>
      </c>
      <c r="B1616" s="1">
        <v>46202</v>
      </c>
      <c r="C1616" s="2" t="s">
        <v>5302</v>
      </c>
      <c r="D1616" s="2" t="s">
        <v>5303</v>
      </c>
      <c r="E1616" s="2" t="s">
        <v>15530</v>
      </c>
      <c r="F1616" s="2" t="s">
        <v>11751</v>
      </c>
      <c r="G1616">
        <v>141000</v>
      </c>
      <c r="H1616" s="2" t="s">
        <v>54</v>
      </c>
      <c r="I1616" s="2" t="s">
        <v>53</v>
      </c>
      <c r="J1616" s="2" t="s">
        <v>5305</v>
      </c>
      <c r="K1616" s="2" t="s">
        <v>11752</v>
      </c>
    </row>
    <row r="1617" spans="1:11" x14ac:dyDescent="0.25">
      <c r="A1617" s="2" t="s">
        <v>15054</v>
      </c>
      <c r="B1617" s="1">
        <v>46202</v>
      </c>
      <c r="C1617" s="2" t="s">
        <v>5302</v>
      </c>
      <c r="D1617" s="2" t="s">
        <v>5303</v>
      </c>
      <c r="E1617" s="2" t="s">
        <v>15055</v>
      </c>
      <c r="F1617" s="2" t="s">
        <v>5529</v>
      </c>
      <c r="G1617">
        <v>149000</v>
      </c>
      <c r="H1617" s="2" t="s">
        <v>54</v>
      </c>
      <c r="I1617" s="2" t="s">
        <v>53</v>
      </c>
      <c r="J1617" s="2" t="s">
        <v>5305</v>
      </c>
      <c r="K1617" s="2" t="s">
        <v>10391</v>
      </c>
    </row>
    <row r="1618" spans="1:11" x14ac:dyDescent="0.25">
      <c r="A1618" s="2" t="s">
        <v>14977</v>
      </c>
      <c r="B1618" s="1">
        <v>46202</v>
      </c>
      <c r="C1618" s="2" t="s">
        <v>5302</v>
      </c>
      <c r="D1618" s="2" t="s">
        <v>5303</v>
      </c>
      <c r="E1618" s="2" t="s">
        <v>14978</v>
      </c>
      <c r="F1618" s="2" t="s">
        <v>10578</v>
      </c>
      <c r="G1618">
        <v>96000</v>
      </c>
      <c r="H1618" s="2" t="s">
        <v>54</v>
      </c>
      <c r="I1618" s="2" t="s">
        <v>53</v>
      </c>
      <c r="J1618" s="2" t="s">
        <v>5305</v>
      </c>
      <c r="K1618" s="2" t="s">
        <v>10579</v>
      </c>
    </row>
    <row r="1619" spans="1:11" x14ac:dyDescent="0.25">
      <c r="A1619" s="2" t="s">
        <v>15391</v>
      </c>
      <c r="B1619" s="1">
        <v>46202</v>
      </c>
      <c r="C1619" s="2" t="s">
        <v>5302</v>
      </c>
      <c r="D1619" s="2" t="s">
        <v>5303</v>
      </c>
      <c r="E1619" s="2" t="s">
        <v>15392</v>
      </c>
      <c r="F1619" s="2" t="s">
        <v>19454</v>
      </c>
      <c r="G1619">
        <v>149000</v>
      </c>
      <c r="H1619" s="2" t="s">
        <v>54</v>
      </c>
      <c r="I1619" s="2" t="s">
        <v>53</v>
      </c>
      <c r="J1619" s="2" t="s">
        <v>5305</v>
      </c>
      <c r="K1619" s="2" t="s">
        <v>19455</v>
      </c>
    </row>
    <row r="1620" spans="1:11" x14ac:dyDescent="0.25">
      <c r="A1620" s="2" t="s">
        <v>15825</v>
      </c>
      <c r="B1620" s="1">
        <v>46202</v>
      </c>
      <c r="C1620" s="2" t="s">
        <v>5302</v>
      </c>
      <c r="D1620" s="2" t="s">
        <v>5303</v>
      </c>
      <c r="E1620" s="2" t="s">
        <v>15826</v>
      </c>
      <c r="F1620" s="2" t="s">
        <v>10697</v>
      </c>
      <c r="G1620">
        <v>144000</v>
      </c>
      <c r="H1620" s="2" t="s">
        <v>54</v>
      </c>
      <c r="I1620" s="2" t="s">
        <v>53</v>
      </c>
      <c r="J1620" s="2" t="s">
        <v>5305</v>
      </c>
      <c r="K1620" s="2" t="s">
        <v>10698</v>
      </c>
    </row>
    <row r="1621" spans="1:11" x14ac:dyDescent="0.25">
      <c r="A1621" s="2" t="s">
        <v>15210</v>
      </c>
      <c r="B1621" s="1">
        <v>46202</v>
      </c>
      <c r="C1621" s="2" t="s">
        <v>5302</v>
      </c>
      <c r="D1621" s="2" t="s">
        <v>5303</v>
      </c>
      <c r="E1621" s="2" t="s">
        <v>15211</v>
      </c>
      <c r="F1621" s="2" t="s">
        <v>19444</v>
      </c>
      <c r="G1621">
        <v>133000</v>
      </c>
      <c r="H1621" s="2" t="s">
        <v>54</v>
      </c>
      <c r="I1621" s="2" t="s">
        <v>53</v>
      </c>
      <c r="J1621" s="2" t="s">
        <v>5305</v>
      </c>
      <c r="K1621" s="2" t="s">
        <v>19445</v>
      </c>
    </row>
    <row r="1622" spans="1:11" x14ac:dyDescent="0.25">
      <c r="A1622" s="2" t="s">
        <v>15245</v>
      </c>
      <c r="B1622" s="1">
        <v>46202</v>
      </c>
      <c r="C1622" s="2" t="s">
        <v>5302</v>
      </c>
      <c r="D1622" s="2" t="s">
        <v>5303</v>
      </c>
      <c r="E1622" s="2" t="s">
        <v>15246</v>
      </c>
      <c r="F1622" s="2" t="s">
        <v>5579</v>
      </c>
      <c r="G1622">
        <v>102000</v>
      </c>
      <c r="H1622" s="2" t="s">
        <v>54</v>
      </c>
      <c r="I1622" s="2" t="s">
        <v>53</v>
      </c>
      <c r="J1622" s="2" t="s">
        <v>5305</v>
      </c>
      <c r="K1622" s="2" t="s">
        <v>19457</v>
      </c>
    </row>
    <row r="1623" spans="1:11" x14ac:dyDescent="0.25">
      <c r="A1623" s="2" t="s">
        <v>15839</v>
      </c>
      <c r="B1623" s="1">
        <v>46202</v>
      </c>
      <c r="C1623" s="2" t="s">
        <v>5302</v>
      </c>
      <c r="D1623" s="2" t="s">
        <v>5303</v>
      </c>
      <c r="E1623" s="2" t="s">
        <v>15840</v>
      </c>
      <c r="F1623" s="2" t="s">
        <v>5346</v>
      </c>
      <c r="G1623">
        <v>137000</v>
      </c>
      <c r="H1623" s="2" t="s">
        <v>54</v>
      </c>
      <c r="I1623" s="2" t="s">
        <v>53</v>
      </c>
      <c r="J1623" s="2" t="s">
        <v>5305</v>
      </c>
      <c r="K1623" s="2" t="s">
        <v>5347</v>
      </c>
    </row>
    <row r="1624" spans="1:11" x14ac:dyDescent="0.25">
      <c r="A1624" s="2" t="s">
        <v>18340</v>
      </c>
      <c r="B1624" s="1">
        <v>46203</v>
      </c>
      <c r="C1624" s="2" t="s">
        <v>5302</v>
      </c>
      <c r="D1624" s="2" t="s">
        <v>5303</v>
      </c>
      <c r="E1624" s="2" t="s">
        <v>18341</v>
      </c>
      <c r="F1624" s="2" t="s">
        <v>19519</v>
      </c>
      <c r="G1624">
        <v>82000</v>
      </c>
      <c r="H1624" s="2" t="s">
        <v>54</v>
      </c>
      <c r="I1624" s="2" t="s">
        <v>53</v>
      </c>
      <c r="J1624" s="2" t="s">
        <v>5305</v>
      </c>
      <c r="K1624" s="2" t="s">
        <v>10269</v>
      </c>
    </row>
    <row r="1625" spans="1:11" x14ac:dyDescent="0.25">
      <c r="A1625" s="2" t="s">
        <v>16860</v>
      </c>
      <c r="B1625" s="1">
        <v>46203</v>
      </c>
      <c r="C1625" s="2" t="s">
        <v>5302</v>
      </c>
      <c r="D1625" s="2" t="s">
        <v>5303</v>
      </c>
      <c r="E1625" s="2" t="s">
        <v>16861</v>
      </c>
      <c r="F1625" s="2" t="s">
        <v>5748</v>
      </c>
      <c r="G1625">
        <v>165000</v>
      </c>
      <c r="H1625" s="2" t="s">
        <v>54</v>
      </c>
      <c r="I1625" s="2" t="s">
        <v>53</v>
      </c>
      <c r="J1625" s="2" t="s">
        <v>5305</v>
      </c>
      <c r="K1625" s="2" t="s">
        <v>10437</v>
      </c>
    </row>
    <row r="1626" spans="1:11" x14ac:dyDescent="0.25">
      <c r="A1626" s="2" t="s">
        <v>16654</v>
      </c>
      <c r="B1626" s="1">
        <v>46203</v>
      </c>
      <c r="C1626" s="2" t="s">
        <v>5302</v>
      </c>
      <c r="D1626" s="2" t="s">
        <v>5303</v>
      </c>
      <c r="E1626" s="2" t="s">
        <v>16655</v>
      </c>
      <c r="F1626" s="2" t="s">
        <v>10071</v>
      </c>
      <c r="G1626">
        <v>135000</v>
      </c>
      <c r="H1626" s="2" t="s">
        <v>54</v>
      </c>
      <c r="I1626" s="2" t="s">
        <v>53</v>
      </c>
      <c r="J1626" s="2" t="s">
        <v>5305</v>
      </c>
      <c r="K1626" s="2" t="s">
        <v>10072</v>
      </c>
    </row>
    <row r="1627" spans="1:11" x14ac:dyDescent="0.25">
      <c r="A1627" s="2" t="s">
        <v>17981</v>
      </c>
      <c r="B1627" s="1">
        <v>46203</v>
      </c>
      <c r="C1627" s="2" t="s">
        <v>5302</v>
      </c>
      <c r="D1627" s="2" t="s">
        <v>5303</v>
      </c>
      <c r="E1627" s="2" t="s">
        <v>17982</v>
      </c>
      <c r="F1627" s="2" t="s">
        <v>19534</v>
      </c>
      <c r="G1627">
        <v>123000</v>
      </c>
      <c r="H1627" s="2" t="s">
        <v>54</v>
      </c>
      <c r="I1627" s="2" t="s">
        <v>53</v>
      </c>
      <c r="J1627" s="2" t="s">
        <v>5305</v>
      </c>
      <c r="K1627" s="2" t="s">
        <v>19535</v>
      </c>
    </row>
    <row r="1628" spans="1:11" x14ac:dyDescent="0.25">
      <c r="A1628" s="2" t="s">
        <v>18318</v>
      </c>
      <c r="B1628" s="1">
        <v>46203</v>
      </c>
      <c r="C1628" s="2" t="s">
        <v>5302</v>
      </c>
      <c r="D1628" s="2" t="s">
        <v>5303</v>
      </c>
      <c r="E1628" s="2" t="s">
        <v>18319</v>
      </c>
      <c r="F1628" s="2" t="s">
        <v>19528</v>
      </c>
      <c r="G1628">
        <v>84000</v>
      </c>
      <c r="H1628" s="2" t="s">
        <v>54</v>
      </c>
      <c r="I1628" s="2" t="s">
        <v>53</v>
      </c>
      <c r="J1628" s="2" t="s">
        <v>5305</v>
      </c>
      <c r="K1628" s="2" t="s">
        <v>19529</v>
      </c>
    </row>
    <row r="1629" spans="1:11" x14ac:dyDescent="0.25">
      <c r="A1629" s="2" t="s">
        <v>17861</v>
      </c>
      <c r="B1629" s="1">
        <v>46203</v>
      </c>
      <c r="C1629" s="2" t="s">
        <v>5302</v>
      </c>
      <c r="D1629" s="2" t="s">
        <v>5303</v>
      </c>
      <c r="E1629" s="2" t="s">
        <v>17862</v>
      </c>
      <c r="F1629" s="2" t="s">
        <v>19543</v>
      </c>
      <c r="G1629">
        <v>84000</v>
      </c>
      <c r="H1629" s="2" t="s">
        <v>54</v>
      </c>
      <c r="I1629" s="2" t="s">
        <v>53</v>
      </c>
      <c r="J1629" s="2" t="s">
        <v>5305</v>
      </c>
      <c r="K1629" s="2" t="s">
        <v>19544</v>
      </c>
    </row>
    <row r="1630" spans="1:11" x14ac:dyDescent="0.25">
      <c r="A1630" s="2" t="s">
        <v>16595</v>
      </c>
      <c r="B1630" s="1">
        <v>46203</v>
      </c>
      <c r="C1630" s="2" t="s">
        <v>5302</v>
      </c>
      <c r="D1630" s="2" t="s">
        <v>5303</v>
      </c>
      <c r="E1630" s="2" t="s">
        <v>16596</v>
      </c>
      <c r="F1630" s="2" t="s">
        <v>5786</v>
      </c>
      <c r="G1630">
        <v>164000</v>
      </c>
      <c r="H1630" s="2" t="s">
        <v>54</v>
      </c>
      <c r="I1630" s="2" t="s">
        <v>53</v>
      </c>
      <c r="J1630" s="2" t="s">
        <v>5305</v>
      </c>
      <c r="K1630" s="2" t="s">
        <v>5787</v>
      </c>
    </row>
    <row r="1631" spans="1:11" x14ac:dyDescent="0.25">
      <c r="A1631" s="2" t="s">
        <v>17732</v>
      </c>
      <c r="B1631" s="1">
        <v>46203</v>
      </c>
      <c r="C1631" s="2" t="s">
        <v>5302</v>
      </c>
      <c r="D1631" s="2" t="s">
        <v>5303</v>
      </c>
      <c r="E1631" s="2" t="s">
        <v>17733</v>
      </c>
      <c r="F1631" s="2" t="s">
        <v>19526</v>
      </c>
      <c r="G1631">
        <v>53500</v>
      </c>
      <c r="H1631" s="2" t="s">
        <v>54</v>
      </c>
      <c r="I1631" s="2" t="s">
        <v>53</v>
      </c>
      <c r="J1631" s="2" t="s">
        <v>5305</v>
      </c>
      <c r="K1631" s="2" t="s">
        <v>19527</v>
      </c>
    </row>
    <row r="1632" spans="1:11" x14ac:dyDescent="0.25">
      <c r="A1632" s="2" t="s">
        <v>17323</v>
      </c>
      <c r="B1632" s="1">
        <v>46203</v>
      </c>
      <c r="C1632" s="2" t="s">
        <v>5302</v>
      </c>
      <c r="D1632" s="2" t="s">
        <v>5303</v>
      </c>
      <c r="E1632" s="2" t="s">
        <v>17324</v>
      </c>
      <c r="F1632" s="2" t="s">
        <v>19536</v>
      </c>
      <c r="G1632">
        <v>68000</v>
      </c>
      <c r="H1632" s="2" t="s">
        <v>54</v>
      </c>
      <c r="I1632" s="2" t="s">
        <v>53</v>
      </c>
      <c r="J1632" s="2" t="s">
        <v>5305</v>
      </c>
      <c r="K1632" s="2" t="s">
        <v>19537</v>
      </c>
    </row>
    <row r="1633" spans="1:11" x14ac:dyDescent="0.25">
      <c r="A1633" s="2" t="s">
        <v>17036</v>
      </c>
      <c r="B1633" s="1">
        <v>46203</v>
      </c>
      <c r="C1633" s="2" t="s">
        <v>5302</v>
      </c>
      <c r="D1633" s="2" t="s">
        <v>5303</v>
      </c>
      <c r="E1633" s="2" t="s">
        <v>17037</v>
      </c>
      <c r="F1633" s="2" t="s">
        <v>19514</v>
      </c>
      <c r="G1633">
        <v>176000</v>
      </c>
      <c r="H1633" s="2" t="s">
        <v>54</v>
      </c>
      <c r="I1633" s="2" t="s">
        <v>53</v>
      </c>
      <c r="J1633" s="2" t="s">
        <v>5305</v>
      </c>
      <c r="K1633" s="2" t="s">
        <v>19515</v>
      </c>
    </row>
    <row r="1634" spans="1:11" x14ac:dyDescent="0.25">
      <c r="A1634" s="2" t="s">
        <v>17133</v>
      </c>
      <c r="B1634" s="1">
        <v>46203</v>
      </c>
      <c r="C1634" s="2" t="s">
        <v>5302</v>
      </c>
      <c r="D1634" s="2" t="s">
        <v>5303</v>
      </c>
      <c r="E1634" s="2" t="s">
        <v>17134</v>
      </c>
      <c r="F1634" s="2" t="s">
        <v>19452</v>
      </c>
      <c r="G1634">
        <v>105500</v>
      </c>
      <c r="H1634" s="2" t="s">
        <v>54</v>
      </c>
      <c r="I1634" s="2" t="s">
        <v>53</v>
      </c>
      <c r="J1634" s="2" t="s">
        <v>5305</v>
      </c>
      <c r="K1634" s="2" t="s">
        <v>9898</v>
      </c>
    </row>
    <row r="1635" spans="1:11" x14ac:dyDescent="0.25">
      <c r="A1635" s="2" t="s">
        <v>17074</v>
      </c>
      <c r="B1635" s="1">
        <v>46203</v>
      </c>
      <c r="C1635" s="2" t="s">
        <v>5302</v>
      </c>
      <c r="D1635" s="2" t="s">
        <v>5303</v>
      </c>
      <c r="E1635" s="2" t="s">
        <v>17075</v>
      </c>
      <c r="F1635" s="2" t="s">
        <v>19516</v>
      </c>
      <c r="G1635">
        <v>93000</v>
      </c>
      <c r="H1635" s="2" t="s">
        <v>54</v>
      </c>
      <c r="I1635" s="2" t="s">
        <v>53</v>
      </c>
      <c r="J1635" s="2" t="s">
        <v>5305</v>
      </c>
      <c r="K1635" s="2" t="s">
        <v>19517</v>
      </c>
    </row>
    <row r="1636" spans="1:11" x14ac:dyDescent="0.25">
      <c r="A1636" s="2" t="s">
        <v>17177</v>
      </c>
      <c r="B1636" s="1">
        <v>46203</v>
      </c>
      <c r="C1636" s="2" t="s">
        <v>5302</v>
      </c>
      <c r="D1636" s="2" t="s">
        <v>5303</v>
      </c>
      <c r="E1636" s="2" t="s">
        <v>17178</v>
      </c>
      <c r="F1636" s="2" t="s">
        <v>19522</v>
      </c>
      <c r="G1636">
        <v>85000</v>
      </c>
      <c r="H1636" s="2" t="s">
        <v>54</v>
      </c>
      <c r="I1636" s="2" t="s">
        <v>53</v>
      </c>
      <c r="J1636" s="2" t="s">
        <v>5305</v>
      </c>
      <c r="K1636" s="2" t="s">
        <v>19523</v>
      </c>
    </row>
    <row r="1637" spans="1:11" x14ac:dyDescent="0.25">
      <c r="A1637" s="2" t="s">
        <v>17723</v>
      </c>
      <c r="B1637" s="1">
        <v>46203</v>
      </c>
      <c r="C1637" s="2" t="s">
        <v>5302</v>
      </c>
      <c r="D1637" s="2" t="s">
        <v>5303</v>
      </c>
      <c r="E1637" s="2" t="s">
        <v>17724</v>
      </c>
      <c r="F1637" s="2" t="s">
        <v>10311</v>
      </c>
      <c r="G1637">
        <v>78000</v>
      </c>
      <c r="H1637" s="2" t="s">
        <v>54</v>
      </c>
      <c r="I1637" s="2" t="s">
        <v>53</v>
      </c>
      <c r="J1637" s="2" t="s">
        <v>5305</v>
      </c>
      <c r="K1637" s="2" t="s">
        <v>19533</v>
      </c>
    </row>
    <row r="1638" spans="1:11" x14ac:dyDescent="0.25">
      <c r="A1638" s="2" t="s">
        <v>16946</v>
      </c>
      <c r="B1638" s="1">
        <v>46203</v>
      </c>
      <c r="C1638" s="2" t="s">
        <v>5302</v>
      </c>
      <c r="D1638" s="2" t="s">
        <v>5303</v>
      </c>
      <c r="E1638" s="2" t="s">
        <v>11821</v>
      </c>
      <c r="F1638" s="2" t="s">
        <v>19520</v>
      </c>
      <c r="G1638">
        <v>223000</v>
      </c>
      <c r="H1638" s="2" t="s">
        <v>54</v>
      </c>
      <c r="I1638" s="2" t="s">
        <v>53</v>
      </c>
      <c r="J1638" s="2" t="s">
        <v>5305</v>
      </c>
      <c r="K1638" s="2" t="s">
        <v>19521</v>
      </c>
    </row>
    <row r="1639" spans="1:11" x14ac:dyDescent="0.25">
      <c r="A1639" s="2" t="s">
        <v>18028</v>
      </c>
      <c r="B1639" s="1">
        <v>46203</v>
      </c>
      <c r="C1639" s="2" t="s">
        <v>5302</v>
      </c>
      <c r="D1639" s="2" t="s">
        <v>5303</v>
      </c>
      <c r="E1639" s="2" t="s">
        <v>18029</v>
      </c>
      <c r="F1639" s="2" t="s">
        <v>15963</v>
      </c>
      <c r="G1639">
        <v>83500</v>
      </c>
      <c r="H1639" s="2" t="s">
        <v>54</v>
      </c>
      <c r="I1639" s="2" t="s">
        <v>53</v>
      </c>
      <c r="J1639" s="2" t="s">
        <v>5305</v>
      </c>
      <c r="K1639" s="2" t="s">
        <v>5632</v>
      </c>
    </row>
    <row r="1640" spans="1:11" x14ac:dyDescent="0.25">
      <c r="A1640" s="2" t="s">
        <v>18301</v>
      </c>
      <c r="B1640" s="1">
        <v>46203</v>
      </c>
      <c r="C1640" s="2" t="s">
        <v>5302</v>
      </c>
      <c r="D1640" s="2" t="s">
        <v>5303</v>
      </c>
      <c r="E1640" s="2" t="s">
        <v>18302</v>
      </c>
      <c r="F1640" s="2" t="s">
        <v>19530</v>
      </c>
      <c r="G1640">
        <v>82000</v>
      </c>
      <c r="H1640" s="2" t="s">
        <v>54</v>
      </c>
      <c r="I1640" s="2" t="s">
        <v>53</v>
      </c>
      <c r="J1640" s="2" t="s">
        <v>5305</v>
      </c>
      <c r="K1640" s="2" t="s">
        <v>19531</v>
      </c>
    </row>
    <row r="1641" spans="1:11" x14ac:dyDescent="0.25">
      <c r="A1641" s="2" t="s">
        <v>18154</v>
      </c>
      <c r="B1641" s="1">
        <v>46203</v>
      </c>
      <c r="C1641" s="2" t="s">
        <v>5302</v>
      </c>
      <c r="D1641" s="2" t="s">
        <v>5303</v>
      </c>
      <c r="E1641" s="2" t="s">
        <v>18155</v>
      </c>
      <c r="F1641" s="2" t="s">
        <v>19524</v>
      </c>
      <c r="G1641">
        <v>72500</v>
      </c>
      <c r="H1641" s="2" t="s">
        <v>54</v>
      </c>
      <c r="I1641" s="2" t="s">
        <v>53</v>
      </c>
      <c r="J1641" s="2" t="s">
        <v>5305</v>
      </c>
      <c r="K1641" s="2" t="s">
        <v>19525</v>
      </c>
    </row>
    <row r="1642" spans="1:11" x14ac:dyDescent="0.25">
      <c r="A1642" s="2" t="s">
        <v>17070</v>
      </c>
      <c r="B1642" s="1">
        <v>46203</v>
      </c>
      <c r="C1642" s="2" t="s">
        <v>5302</v>
      </c>
      <c r="D1642" s="2" t="s">
        <v>5303</v>
      </c>
      <c r="E1642" s="2" t="s">
        <v>17071</v>
      </c>
      <c r="F1642" s="2" t="s">
        <v>11729</v>
      </c>
      <c r="G1642">
        <v>68000</v>
      </c>
      <c r="H1642" s="2" t="s">
        <v>54</v>
      </c>
      <c r="I1642" s="2" t="s">
        <v>53</v>
      </c>
      <c r="J1642" s="2" t="s">
        <v>5305</v>
      </c>
      <c r="K1642" s="2" t="s">
        <v>11730</v>
      </c>
    </row>
    <row r="1643" spans="1:11" x14ac:dyDescent="0.25">
      <c r="A1643" s="2" t="s">
        <v>17018</v>
      </c>
      <c r="B1643" s="1">
        <v>46203</v>
      </c>
      <c r="C1643" s="2" t="s">
        <v>5302</v>
      </c>
      <c r="D1643" s="2" t="s">
        <v>5303</v>
      </c>
      <c r="E1643" s="2" t="s">
        <v>17019</v>
      </c>
      <c r="F1643" s="2" t="s">
        <v>19518</v>
      </c>
      <c r="G1643">
        <v>177000</v>
      </c>
      <c r="H1643" s="2" t="s">
        <v>54</v>
      </c>
      <c r="I1643" s="2" t="s">
        <v>53</v>
      </c>
      <c r="J1643" s="2" t="s">
        <v>5305</v>
      </c>
      <c r="K1643" s="2" t="s">
        <v>19453</v>
      </c>
    </row>
    <row r="1644" spans="1:11" x14ac:dyDescent="0.25">
      <c r="A1644" s="2" t="s">
        <v>16903</v>
      </c>
      <c r="B1644" s="1">
        <v>46203</v>
      </c>
      <c r="C1644" s="2" t="s">
        <v>5302</v>
      </c>
      <c r="D1644" s="2" t="s">
        <v>5303</v>
      </c>
      <c r="E1644" s="2" t="s">
        <v>16904</v>
      </c>
      <c r="F1644" s="2" t="s">
        <v>15960</v>
      </c>
      <c r="G1644">
        <v>116000</v>
      </c>
      <c r="H1644" s="2" t="s">
        <v>54</v>
      </c>
      <c r="I1644" s="2" t="s">
        <v>53</v>
      </c>
      <c r="J1644" s="2" t="s">
        <v>5305</v>
      </c>
      <c r="K1644" s="2" t="s">
        <v>15960</v>
      </c>
    </row>
    <row r="1645" spans="1:11" x14ac:dyDescent="0.25">
      <c r="A1645" s="2" t="s">
        <v>15813</v>
      </c>
      <c r="B1645" s="1">
        <v>46203</v>
      </c>
      <c r="C1645" s="2" t="s">
        <v>5302</v>
      </c>
      <c r="D1645" s="2" t="s">
        <v>5303</v>
      </c>
      <c r="E1645" s="2" t="s">
        <v>15814</v>
      </c>
      <c r="F1645" s="2" t="s">
        <v>10060</v>
      </c>
      <c r="G1645">
        <v>123000</v>
      </c>
      <c r="H1645" s="2" t="s">
        <v>54</v>
      </c>
      <c r="I1645" s="2" t="s">
        <v>53</v>
      </c>
      <c r="J1645" s="2" t="s">
        <v>5305</v>
      </c>
      <c r="K1645" s="2" t="s">
        <v>10061</v>
      </c>
    </row>
    <row r="1646" spans="1:11" x14ac:dyDescent="0.25">
      <c r="A1646" s="2" t="s">
        <v>15141</v>
      </c>
      <c r="B1646" s="1">
        <v>46203</v>
      </c>
      <c r="C1646" s="2" t="s">
        <v>5302</v>
      </c>
      <c r="D1646" s="2" t="s">
        <v>5303</v>
      </c>
      <c r="E1646" s="2" t="s">
        <v>15142</v>
      </c>
      <c r="F1646" s="2" t="s">
        <v>9972</v>
      </c>
      <c r="G1646">
        <v>169000</v>
      </c>
      <c r="H1646" s="2" t="s">
        <v>54</v>
      </c>
      <c r="I1646" s="2" t="s">
        <v>53</v>
      </c>
      <c r="J1646" s="2" t="s">
        <v>5305</v>
      </c>
      <c r="K1646" s="2" t="s">
        <v>9973</v>
      </c>
    </row>
    <row r="1647" spans="1:11" x14ac:dyDescent="0.25">
      <c r="A1647" s="2" t="s">
        <v>15228</v>
      </c>
      <c r="B1647" s="1">
        <v>46203</v>
      </c>
      <c r="C1647" s="2" t="s">
        <v>5302</v>
      </c>
      <c r="D1647" s="2" t="s">
        <v>5303</v>
      </c>
      <c r="E1647" s="2" t="s">
        <v>15229</v>
      </c>
      <c r="F1647" s="2" t="s">
        <v>10590</v>
      </c>
      <c r="G1647">
        <v>143000</v>
      </c>
      <c r="H1647" s="2" t="s">
        <v>54</v>
      </c>
      <c r="I1647" s="2" t="s">
        <v>53</v>
      </c>
      <c r="J1647" s="2" t="s">
        <v>5305</v>
      </c>
      <c r="K1647" s="2" t="s">
        <v>19507</v>
      </c>
    </row>
    <row r="1648" spans="1:11" x14ac:dyDescent="0.25">
      <c r="A1648" s="2" t="s">
        <v>15566</v>
      </c>
      <c r="B1648" s="1">
        <v>46203</v>
      </c>
      <c r="C1648" s="2" t="s">
        <v>5302</v>
      </c>
      <c r="D1648" s="2" t="s">
        <v>5303</v>
      </c>
      <c r="E1648" s="2" t="s">
        <v>15567</v>
      </c>
      <c r="F1648" s="2" t="s">
        <v>9897</v>
      </c>
      <c r="G1648">
        <v>130000</v>
      </c>
      <c r="H1648" s="2" t="s">
        <v>54</v>
      </c>
      <c r="I1648" s="2" t="s">
        <v>53</v>
      </c>
      <c r="J1648" s="2" t="s">
        <v>5305</v>
      </c>
      <c r="K1648" s="2" t="s">
        <v>19453</v>
      </c>
    </row>
    <row r="1649" spans="1:11" x14ac:dyDescent="0.25">
      <c r="A1649" s="2" t="s">
        <v>16312</v>
      </c>
      <c r="B1649" s="1">
        <v>46203</v>
      </c>
      <c r="C1649" s="2" t="s">
        <v>5302</v>
      </c>
      <c r="D1649" s="2" t="s">
        <v>5303</v>
      </c>
      <c r="E1649" s="2" t="s">
        <v>16313</v>
      </c>
      <c r="F1649" s="2" t="s">
        <v>10328</v>
      </c>
      <c r="G1649">
        <v>114000</v>
      </c>
      <c r="H1649" s="2" t="s">
        <v>54</v>
      </c>
      <c r="I1649" s="2" t="s">
        <v>53</v>
      </c>
      <c r="J1649" s="2" t="s">
        <v>5305</v>
      </c>
      <c r="K1649" s="2" t="s">
        <v>10160</v>
      </c>
    </row>
    <row r="1650" spans="1:11" x14ac:dyDescent="0.25">
      <c r="A1650" s="2" t="s">
        <v>16181</v>
      </c>
      <c r="B1650" s="1">
        <v>46203</v>
      </c>
      <c r="C1650" s="2" t="s">
        <v>5302</v>
      </c>
      <c r="D1650" s="2" t="s">
        <v>5303</v>
      </c>
      <c r="E1650" s="2" t="s">
        <v>16182</v>
      </c>
      <c r="F1650" s="2" t="s">
        <v>10448</v>
      </c>
      <c r="G1650">
        <v>133000</v>
      </c>
      <c r="H1650" s="2" t="s">
        <v>54</v>
      </c>
      <c r="I1650" s="2" t="s">
        <v>53</v>
      </c>
      <c r="J1650" s="2" t="s">
        <v>5305</v>
      </c>
      <c r="K1650" s="2" t="s">
        <v>10448</v>
      </c>
    </row>
    <row r="1651" spans="1:11" x14ac:dyDescent="0.25">
      <c r="A1651" s="2" t="s">
        <v>15080</v>
      </c>
      <c r="B1651" s="1">
        <v>46203</v>
      </c>
      <c r="C1651" s="2" t="s">
        <v>5302</v>
      </c>
      <c r="D1651" s="2" t="s">
        <v>5303</v>
      </c>
      <c r="E1651" s="2" t="s">
        <v>15081</v>
      </c>
      <c r="F1651" s="2" t="s">
        <v>19508</v>
      </c>
      <c r="G1651">
        <v>155000</v>
      </c>
      <c r="H1651" s="2" t="s">
        <v>54</v>
      </c>
      <c r="I1651" s="2" t="s">
        <v>53</v>
      </c>
      <c r="J1651" s="2" t="s">
        <v>5305</v>
      </c>
      <c r="K1651" s="2" t="s">
        <v>19509</v>
      </c>
    </row>
    <row r="1652" spans="1:11" x14ac:dyDescent="0.25">
      <c r="A1652" s="2" t="s">
        <v>16054</v>
      </c>
      <c r="B1652" s="1">
        <v>46203</v>
      </c>
      <c r="C1652" s="2" t="s">
        <v>5302</v>
      </c>
      <c r="D1652" s="2" t="s">
        <v>5303</v>
      </c>
      <c r="E1652" s="2" t="s">
        <v>16055</v>
      </c>
      <c r="F1652" s="2" t="s">
        <v>9876</v>
      </c>
      <c r="G1652">
        <v>83000</v>
      </c>
      <c r="H1652" s="2" t="s">
        <v>54</v>
      </c>
      <c r="I1652" s="2" t="s">
        <v>53</v>
      </c>
      <c r="J1652" s="2" t="s">
        <v>5305</v>
      </c>
      <c r="K1652" s="2" t="s">
        <v>9877</v>
      </c>
    </row>
    <row r="1653" spans="1:11" x14ac:dyDescent="0.25">
      <c r="A1653" s="2" t="s">
        <v>15012</v>
      </c>
      <c r="B1653" s="1">
        <v>46203</v>
      </c>
      <c r="C1653" s="2" t="s">
        <v>5302</v>
      </c>
      <c r="D1653" s="2" t="s">
        <v>5303</v>
      </c>
      <c r="E1653" s="2" t="s">
        <v>15013</v>
      </c>
      <c r="F1653" s="2" t="s">
        <v>10678</v>
      </c>
      <c r="G1653">
        <v>135000</v>
      </c>
      <c r="H1653" s="2" t="s">
        <v>54</v>
      </c>
      <c r="I1653" s="2" t="s">
        <v>53</v>
      </c>
      <c r="J1653" s="2" t="s">
        <v>5305</v>
      </c>
      <c r="K1653" s="2" t="s">
        <v>10679</v>
      </c>
    </row>
    <row r="1654" spans="1:11" x14ac:dyDescent="0.25">
      <c r="A1654" s="2" t="s">
        <v>14927</v>
      </c>
      <c r="B1654" s="1">
        <v>46203</v>
      </c>
      <c r="C1654" s="2" t="s">
        <v>5302</v>
      </c>
      <c r="D1654" s="2" t="s">
        <v>5303</v>
      </c>
      <c r="E1654" s="2" t="s">
        <v>14928</v>
      </c>
      <c r="F1654" s="2" t="s">
        <v>19503</v>
      </c>
      <c r="G1654">
        <v>133000</v>
      </c>
      <c r="H1654" s="2" t="s">
        <v>54</v>
      </c>
      <c r="I1654" s="2" t="s">
        <v>53</v>
      </c>
      <c r="J1654" s="2" t="s">
        <v>5305</v>
      </c>
      <c r="K1654" s="2" t="s">
        <v>19504</v>
      </c>
    </row>
    <row r="1655" spans="1:11" x14ac:dyDescent="0.25">
      <c r="A1655" s="2" t="s">
        <v>15201</v>
      </c>
      <c r="B1655" s="1">
        <v>46203</v>
      </c>
      <c r="C1655" s="2" t="s">
        <v>5302</v>
      </c>
      <c r="D1655" s="2" t="s">
        <v>5303</v>
      </c>
      <c r="E1655" s="2" t="s">
        <v>15202</v>
      </c>
      <c r="F1655" s="2" t="s">
        <v>10478</v>
      </c>
      <c r="G1655">
        <v>156000</v>
      </c>
      <c r="H1655" s="2" t="s">
        <v>54</v>
      </c>
      <c r="I1655" s="2" t="s">
        <v>53</v>
      </c>
      <c r="J1655" s="2" t="s">
        <v>5305</v>
      </c>
      <c r="K1655" s="2" t="s">
        <v>19510</v>
      </c>
    </row>
    <row r="1656" spans="1:11" x14ac:dyDescent="0.25">
      <c r="A1656" s="2" t="s">
        <v>8115</v>
      </c>
      <c r="B1656" s="1">
        <v>46203</v>
      </c>
      <c r="C1656" s="2" t="s">
        <v>5302</v>
      </c>
      <c r="D1656" s="2" t="s">
        <v>5303</v>
      </c>
      <c r="E1656" s="2" t="s">
        <v>2266</v>
      </c>
      <c r="F1656" s="2" t="s">
        <v>12120</v>
      </c>
      <c r="G1656">
        <v>166000</v>
      </c>
      <c r="H1656" s="2" t="s">
        <v>54</v>
      </c>
      <c r="I1656" s="2" t="s">
        <v>53</v>
      </c>
      <c r="J1656" s="2" t="s">
        <v>5305</v>
      </c>
      <c r="K1656" s="2" t="s">
        <v>19532</v>
      </c>
    </row>
    <row r="1657" spans="1:11" x14ac:dyDescent="0.25">
      <c r="A1657" s="2" t="s">
        <v>11217</v>
      </c>
      <c r="B1657" s="1">
        <v>46203</v>
      </c>
      <c r="C1657" s="2" t="s">
        <v>5302</v>
      </c>
      <c r="D1657" s="2" t="s">
        <v>5303</v>
      </c>
      <c r="E1657" s="2" t="s">
        <v>11218</v>
      </c>
      <c r="F1657" s="2" t="s">
        <v>19464</v>
      </c>
      <c r="G1657">
        <v>125000</v>
      </c>
      <c r="H1657" s="2" t="s">
        <v>54</v>
      </c>
      <c r="I1657" s="2" t="s">
        <v>53</v>
      </c>
      <c r="J1657" s="2" t="s">
        <v>5305</v>
      </c>
      <c r="K1657" s="2" t="s">
        <v>19465</v>
      </c>
    </row>
    <row r="1658" spans="1:11" x14ac:dyDescent="0.25">
      <c r="A1658" s="2" t="s">
        <v>14959</v>
      </c>
      <c r="B1658" s="1">
        <v>46203</v>
      </c>
      <c r="C1658" s="2" t="s">
        <v>5302</v>
      </c>
      <c r="D1658" s="2" t="s">
        <v>5303</v>
      </c>
      <c r="E1658" s="2" t="s">
        <v>14960</v>
      </c>
      <c r="F1658" s="2" t="s">
        <v>11667</v>
      </c>
      <c r="G1658">
        <v>166000</v>
      </c>
      <c r="H1658" s="2" t="s">
        <v>54</v>
      </c>
      <c r="I1658" s="2" t="s">
        <v>53</v>
      </c>
      <c r="J1658" s="2" t="s">
        <v>5305</v>
      </c>
      <c r="K1658" s="2" t="s">
        <v>11668</v>
      </c>
    </row>
    <row r="1659" spans="1:11" x14ac:dyDescent="0.25">
      <c r="A1659" s="2" t="s">
        <v>15020</v>
      </c>
      <c r="B1659" s="1">
        <v>46203</v>
      </c>
      <c r="C1659" s="2" t="s">
        <v>5302</v>
      </c>
      <c r="D1659" s="2" t="s">
        <v>5303</v>
      </c>
      <c r="E1659" s="2" t="s">
        <v>15021</v>
      </c>
      <c r="F1659" s="2" t="s">
        <v>10497</v>
      </c>
      <c r="G1659">
        <v>120000</v>
      </c>
      <c r="H1659" s="2" t="s">
        <v>54</v>
      </c>
      <c r="I1659" s="2" t="s">
        <v>53</v>
      </c>
      <c r="J1659" s="2" t="s">
        <v>5305</v>
      </c>
      <c r="K1659" s="2" t="s">
        <v>10497</v>
      </c>
    </row>
    <row r="1660" spans="1:11" x14ac:dyDescent="0.25">
      <c r="A1660" s="2" t="s">
        <v>15611</v>
      </c>
      <c r="B1660" s="1">
        <v>46203</v>
      </c>
      <c r="C1660" s="2" t="s">
        <v>5302</v>
      </c>
      <c r="D1660" s="2" t="s">
        <v>5303</v>
      </c>
      <c r="E1660" s="2" t="s">
        <v>15612</v>
      </c>
      <c r="F1660" s="2" t="s">
        <v>11575</v>
      </c>
      <c r="G1660">
        <v>114000</v>
      </c>
      <c r="H1660" s="2" t="s">
        <v>54</v>
      </c>
      <c r="I1660" s="2" t="s">
        <v>53</v>
      </c>
      <c r="J1660" s="2" t="s">
        <v>5305</v>
      </c>
      <c r="K1660" s="2" t="s">
        <v>19505</v>
      </c>
    </row>
    <row r="1661" spans="1:11" x14ac:dyDescent="0.25">
      <c r="A1661" s="2" t="s">
        <v>15657</v>
      </c>
      <c r="B1661" s="1">
        <v>46203</v>
      </c>
      <c r="C1661" s="2" t="s">
        <v>5302</v>
      </c>
      <c r="D1661" s="2" t="s">
        <v>5303</v>
      </c>
      <c r="E1661" s="2" t="s">
        <v>256</v>
      </c>
      <c r="F1661" s="2" t="s">
        <v>5737</v>
      </c>
      <c r="G1661">
        <v>195000</v>
      </c>
      <c r="H1661" s="2" t="s">
        <v>54</v>
      </c>
      <c r="I1661" s="2" t="s">
        <v>53</v>
      </c>
      <c r="J1661" s="2" t="s">
        <v>5305</v>
      </c>
      <c r="K1661" s="2" t="s">
        <v>19506</v>
      </c>
    </row>
    <row r="1662" spans="1:11" x14ac:dyDescent="0.25">
      <c r="A1662" s="2" t="s">
        <v>16716</v>
      </c>
      <c r="B1662" s="1">
        <v>46203</v>
      </c>
      <c r="C1662" s="2" t="s">
        <v>5302</v>
      </c>
      <c r="D1662" s="2" t="s">
        <v>5303</v>
      </c>
      <c r="E1662" s="2" t="s">
        <v>16717</v>
      </c>
      <c r="F1662" s="2" t="s">
        <v>9972</v>
      </c>
      <c r="G1662">
        <v>131000</v>
      </c>
      <c r="H1662" s="2" t="s">
        <v>54</v>
      </c>
      <c r="I1662" s="2" t="s">
        <v>53</v>
      </c>
      <c r="J1662" s="2" t="s">
        <v>5305</v>
      </c>
      <c r="K1662" s="2" t="s">
        <v>19513</v>
      </c>
    </row>
    <row r="1663" spans="1:11" x14ac:dyDescent="0.25">
      <c r="A1663" s="2" t="s">
        <v>16679</v>
      </c>
      <c r="B1663" s="1">
        <v>46203</v>
      </c>
      <c r="C1663" s="2" t="s">
        <v>5302</v>
      </c>
      <c r="D1663" s="2" t="s">
        <v>5303</v>
      </c>
      <c r="E1663" s="2" t="s">
        <v>16680</v>
      </c>
      <c r="F1663" s="2" t="s">
        <v>10166</v>
      </c>
      <c r="G1663">
        <v>131000</v>
      </c>
      <c r="H1663" s="2" t="s">
        <v>54</v>
      </c>
      <c r="I1663" s="2" t="s">
        <v>53</v>
      </c>
      <c r="J1663" s="2" t="s">
        <v>5305</v>
      </c>
      <c r="K1663" s="2" t="s">
        <v>10456</v>
      </c>
    </row>
    <row r="1664" spans="1:11" x14ac:dyDescent="0.25">
      <c r="A1664" s="2" t="s">
        <v>16232</v>
      </c>
      <c r="B1664" s="1">
        <v>46203</v>
      </c>
      <c r="C1664" s="2" t="s">
        <v>5302</v>
      </c>
      <c r="D1664" s="2" t="s">
        <v>5303</v>
      </c>
      <c r="E1664" s="2" t="s">
        <v>16233</v>
      </c>
      <c r="F1664" s="2" t="s">
        <v>10502</v>
      </c>
      <c r="G1664">
        <v>147000</v>
      </c>
      <c r="H1664" s="2" t="s">
        <v>54</v>
      </c>
      <c r="I1664" s="2" t="s">
        <v>53</v>
      </c>
      <c r="J1664" s="2" t="s">
        <v>5305</v>
      </c>
      <c r="K1664" s="2" t="s">
        <v>10506</v>
      </c>
    </row>
    <row r="1665" spans="1:11" x14ac:dyDescent="0.25">
      <c r="A1665" s="2" t="s">
        <v>16658</v>
      </c>
      <c r="B1665" s="1">
        <v>46203</v>
      </c>
      <c r="C1665" s="2" t="s">
        <v>5302</v>
      </c>
      <c r="D1665" s="2" t="s">
        <v>5303</v>
      </c>
      <c r="E1665" s="2" t="s">
        <v>16659</v>
      </c>
      <c r="F1665" s="2" t="s">
        <v>10343</v>
      </c>
      <c r="G1665">
        <v>200000</v>
      </c>
      <c r="H1665" s="2" t="s">
        <v>54</v>
      </c>
      <c r="I1665" s="2" t="s">
        <v>53</v>
      </c>
      <c r="J1665" s="2" t="s">
        <v>5305</v>
      </c>
      <c r="K1665" s="2" t="s">
        <v>10344</v>
      </c>
    </row>
    <row r="1666" spans="1:11" x14ac:dyDescent="0.25">
      <c r="A1666" s="2" t="s">
        <v>16864</v>
      </c>
      <c r="B1666" s="1">
        <v>46203</v>
      </c>
      <c r="C1666" s="2" t="s">
        <v>5302</v>
      </c>
      <c r="D1666" s="2" t="s">
        <v>5303</v>
      </c>
      <c r="E1666" s="2" t="s">
        <v>16865</v>
      </c>
      <c r="F1666" s="2" t="s">
        <v>10481</v>
      </c>
      <c r="G1666">
        <v>133000</v>
      </c>
      <c r="H1666" s="2" t="s">
        <v>54</v>
      </c>
      <c r="I1666" s="2" t="s">
        <v>53</v>
      </c>
      <c r="J1666" s="2" t="s">
        <v>5305</v>
      </c>
      <c r="K1666" s="2" t="s">
        <v>10482</v>
      </c>
    </row>
    <row r="1667" spans="1:11" x14ac:dyDescent="0.25">
      <c r="A1667" s="2" t="s">
        <v>16628</v>
      </c>
      <c r="B1667" s="1">
        <v>46203</v>
      </c>
      <c r="C1667" s="2" t="s">
        <v>5302</v>
      </c>
      <c r="D1667" s="2" t="s">
        <v>5303</v>
      </c>
      <c r="E1667" s="2" t="s">
        <v>16629</v>
      </c>
      <c r="F1667" s="2" t="s">
        <v>19511</v>
      </c>
      <c r="G1667">
        <v>147000</v>
      </c>
      <c r="H1667" s="2" t="s">
        <v>54</v>
      </c>
      <c r="I1667" s="2" t="s">
        <v>53</v>
      </c>
      <c r="J1667" s="2" t="s">
        <v>5305</v>
      </c>
      <c r="K1667" s="2" t="s">
        <v>19512</v>
      </c>
    </row>
    <row r="1668" spans="1:11" x14ac:dyDescent="0.25">
      <c r="A1668" s="2" t="s">
        <v>16695</v>
      </c>
      <c r="B1668" s="1">
        <v>46203</v>
      </c>
      <c r="C1668" s="2" t="s">
        <v>5302</v>
      </c>
      <c r="D1668" s="2" t="s">
        <v>5303</v>
      </c>
      <c r="E1668" s="2" t="s">
        <v>17322</v>
      </c>
      <c r="F1668" s="2" t="s">
        <v>10333</v>
      </c>
      <c r="G1668">
        <v>167000</v>
      </c>
      <c r="H1668" s="2" t="s">
        <v>54</v>
      </c>
      <c r="I1668" s="2" t="s">
        <v>53</v>
      </c>
      <c r="J1668" s="2" t="s">
        <v>5305</v>
      </c>
      <c r="K1668" s="2" t="s">
        <v>5829</v>
      </c>
    </row>
    <row r="1669" spans="1:11" x14ac:dyDescent="0.25">
      <c r="A1669" s="2" t="s">
        <v>16603</v>
      </c>
      <c r="B1669" s="1">
        <v>46203</v>
      </c>
      <c r="C1669" s="2" t="s">
        <v>5302</v>
      </c>
      <c r="D1669" s="2" t="s">
        <v>5303</v>
      </c>
      <c r="E1669" s="2" t="s">
        <v>16604</v>
      </c>
      <c r="F1669" s="2" t="s">
        <v>5494</v>
      </c>
      <c r="G1669">
        <v>168000</v>
      </c>
      <c r="H1669" s="2" t="s">
        <v>54</v>
      </c>
      <c r="I1669" s="2" t="s">
        <v>53</v>
      </c>
      <c r="J1669" s="2" t="s">
        <v>5305</v>
      </c>
      <c r="K1669" s="2" t="s">
        <v>5494</v>
      </c>
    </row>
    <row r="1670" spans="1:11" x14ac:dyDescent="0.25">
      <c r="A1670" s="2" t="s">
        <v>16266</v>
      </c>
      <c r="B1670" s="1">
        <v>46203</v>
      </c>
      <c r="C1670" s="2" t="s">
        <v>5302</v>
      </c>
      <c r="D1670" s="2" t="s">
        <v>5303</v>
      </c>
      <c r="E1670" s="2" t="s">
        <v>16267</v>
      </c>
      <c r="F1670" s="2" t="s">
        <v>10597</v>
      </c>
      <c r="G1670">
        <v>154000</v>
      </c>
      <c r="H1670" s="2" t="s">
        <v>54</v>
      </c>
      <c r="I1670" s="2" t="s">
        <v>53</v>
      </c>
      <c r="J1670" s="2" t="s">
        <v>5305</v>
      </c>
      <c r="K1670" s="2" t="s">
        <v>10597</v>
      </c>
    </row>
    <row r="1671" spans="1:11" x14ac:dyDescent="0.25">
      <c r="A1671" s="2" t="s">
        <v>16363</v>
      </c>
      <c r="B1671" s="1">
        <v>46203</v>
      </c>
      <c r="C1671" s="2" t="s">
        <v>5302</v>
      </c>
      <c r="D1671" s="2" t="s">
        <v>5303</v>
      </c>
      <c r="E1671" s="2" t="s">
        <v>16364</v>
      </c>
      <c r="F1671" s="2" t="s">
        <v>10396</v>
      </c>
      <c r="G1671">
        <v>189000</v>
      </c>
      <c r="H1671" s="2" t="s">
        <v>54</v>
      </c>
      <c r="I1671" s="2" t="s">
        <v>53</v>
      </c>
      <c r="J1671" s="2" t="s">
        <v>5305</v>
      </c>
      <c r="K1671" s="2" t="s">
        <v>19547</v>
      </c>
    </row>
    <row r="1672" spans="1:11" x14ac:dyDescent="0.25">
      <c r="A1672" s="2" t="s">
        <v>16381</v>
      </c>
      <c r="B1672" s="1">
        <v>46203</v>
      </c>
      <c r="C1672" s="2" t="s">
        <v>5302</v>
      </c>
      <c r="D1672" s="2" t="s">
        <v>5303</v>
      </c>
      <c r="E1672" s="2" t="s">
        <v>16382</v>
      </c>
      <c r="F1672" s="2" t="s">
        <v>10617</v>
      </c>
      <c r="G1672">
        <v>147000</v>
      </c>
      <c r="H1672" s="2" t="s">
        <v>54</v>
      </c>
      <c r="I1672" s="2" t="s">
        <v>53</v>
      </c>
      <c r="J1672" s="2" t="s">
        <v>5305</v>
      </c>
      <c r="K1672" s="2" t="s">
        <v>19546</v>
      </c>
    </row>
    <row r="1673" spans="1:11" x14ac:dyDescent="0.25">
      <c r="A1673" s="2" t="s">
        <v>16438</v>
      </c>
      <c r="B1673" s="1">
        <v>46203</v>
      </c>
      <c r="C1673" s="2" t="s">
        <v>5302</v>
      </c>
      <c r="D1673" s="2" t="s">
        <v>5303</v>
      </c>
      <c r="E1673" s="2" t="s">
        <v>16439</v>
      </c>
      <c r="F1673" s="2" t="s">
        <v>5753</v>
      </c>
      <c r="G1673">
        <v>106900</v>
      </c>
      <c r="H1673" s="2" t="s">
        <v>54</v>
      </c>
      <c r="I1673" s="2" t="s">
        <v>53</v>
      </c>
      <c r="J1673" s="2" t="s">
        <v>5305</v>
      </c>
      <c r="K1673" s="2" t="s">
        <v>19542</v>
      </c>
    </row>
    <row r="1674" spans="1:11" x14ac:dyDescent="0.25">
      <c r="A1674" s="2" t="s">
        <v>16261</v>
      </c>
      <c r="B1674" s="1">
        <v>46203</v>
      </c>
      <c r="C1674" s="2" t="s">
        <v>5302</v>
      </c>
      <c r="D1674" s="2" t="s">
        <v>5303</v>
      </c>
      <c r="E1674" s="2" t="s">
        <v>16262</v>
      </c>
      <c r="F1674" s="2" t="s">
        <v>5716</v>
      </c>
      <c r="G1674">
        <v>133000</v>
      </c>
      <c r="H1674" s="2" t="s">
        <v>54</v>
      </c>
      <c r="I1674" s="2" t="s">
        <v>53</v>
      </c>
      <c r="J1674" s="2" t="s">
        <v>5305</v>
      </c>
      <c r="K1674" s="2" t="s">
        <v>19545</v>
      </c>
    </row>
    <row r="1675" spans="1:11" x14ac:dyDescent="0.25">
      <c r="A1675" s="2" t="s">
        <v>16401</v>
      </c>
      <c r="B1675" s="1">
        <v>46203</v>
      </c>
      <c r="C1675" s="2" t="s">
        <v>5302</v>
      </c>
      <c r="D1675" s="2" t="s">
        <v>5303</v>
      </c>
      <c r="E1675" s="2" t="s">
        <v>16402</v>
      </c>
      <c r="F1675" s="2" t="s">
        <v>10367</v>
      </c>
      <c r="G1675">
        <v>129000</v>
      </c>
      <c r="H1675" s="2" t="s">
        <v>54</v>
      </c>
      <c r="I1675" s="2" t="s">
        <v>53</v>
      </c>
      <c r="J1675" s="2" t="s">
        <v>5305</v>
      </c>
      <c r="K1675" s="2" t="s">
        <v>19540</v>
      </c>
    </row>
    <row r="1676" spans="1:11" x14ac:dyDescent="0.25">
      <c r="A1676" s="2" t="s">
        <v>16244</v>
      </c>
      <c r="B1676" s="1">
        <v>46203</v>
      </c>
      <c r="C1676" s="2" t="s">
        <v>5302</v>
      </c>
      <c r="D1676" s="2" t="s">
        <v>5303</v>
      </c>
      <c r="E1676" s="2" t="s">
        <v>7594</v>
      </c>
      <c r="F1676" s="2" t="s">
        <v>10209</v>
      </c>
      <c r="G1676">
        <v>122000</v>
      </c>
      <c r="H1676" s="2" t="s">
        <v>54</v>
      </c>
      <c r="I1676" s="2" t="s">
        <v>53</v>
      </c>
      <c r="J1676" s="2" t="s">
        <v>5305</v>
      </c>
      <c r="K1676" s="2" t="s">
        <v>19541</v>
      </c>
    </row>
    <row r="1677" spans="1:11" x14ac:dyDescent="0.25">
      <c r="A1677" s="2" t="s">
        <v>16029</v>
      </c>
      <c r="B1677" s="1">
        <v>46203</v>
      </c>
      <c r="C1677" s="2" t="s">
        <v>5302</v>
      </c>
      <c r="D1677" s="2" t="s">
        <v>5303</v>
      </c>
      <c r="E1677" s="2" t="s">
        <v>16030</v>
      </c>
      <c r="F1677" s="2" t="s">
        <v>19538</v>
      </c>
      <c r="G1677">
        <v>205000</v>
      </c>
      <c r="H1677" s="2" t="s">
        <v>54</v>
      </c>
      <c r="I1677" s="2" t="s">
        <v>53</v>
      </c>
      <c r="J1677" s="2" t="s">
        <v>5305</v>
      </c>
      <c r="K1677" s="2" t="s">
        <v>19539</v>
      </c>
    </row>
    <row r="1678" spans="1:11" x14ac:dyDescent="0.25">
      <c r="A1678" s="2" t="s">
        <v>16240</v>
      </c>
      <c r="B1678" s="1">
        <v>46203</v>
      </c>
      <c r="C1678" s="2" t="s">
        <v>5302</v>
      </c>
      <c r="D1678" s="2" t="s">
        <v>5303</v>
      </c>
      <c r="E1678" s="2" t="s">
        <v>16241</v>
      </c>
      <c r="F1678" s="2" t="s">
        <v>5780</v>
      </c>
      <c r="G1678">
        <v>157000</v>
      </c>
      <c r="H1678" s="2" t="s">
        <v>54</v>
      </c>
      <c r="I1678" s="2" t="s">
        <v>53</v>
      </c>
      <c r="J1678" s="2" t="s">
        <v>5305</v>
      </c>
      <c r="K1678" s="2" t="s">
        <v>5834</v>
      </c>
    </row>
    <row r="1679" spans="1:11" x14ac:dyDescent="0.25">
      <c r="A1679" s="2" t="s">
        <v>18236</v>
      </c>
      <c r="B1679" s="1">
        <v>46204</v>
      </c>
      <c r="C1679" s="2" t="s">
        <v>5302</v>
      </c>
      <c r="D1679" s="2" t="s">
        <v>5303</v>
      </c>
      <c r="E1679" s="2" t="s">
        <v>18237</v>
      </c>
      <c r="F1679" s="2" t="s">
        <v>5488</v>
      </c>
      <c r="G1679">
        <v>125000</v>
      </c>
      <c r="H1679" s="2" t="s">
        <v>54</v>
      </c>
      <c r="I1679" s="2" t="s">
        <v>53</v>
      </c>
      <c r="J1679" s="2" t="s">
        <v>5305</v>
      </c>
      <c r="K1679" s="2" t="s">
        <v>19551</v>
      </c>
    </row>
    <row r="1680" spans="1:11" x14ac:dyDescent="0.25">
      <c r="A1680" s="2" t="s">
        <v>18452</v>
      </c>
      <c r="B1680" s="1">
        <v>46204</v>
      </c>
      <c r="C1680" s="2" t="s">
        <v>5302</v>
      </c>
      <c r="D1680" s="2" t="s">
        <v>5303</v>
      </c>
      <c r="E1680" s="2" t="s">
        <v>18453</v>
      </c>
      <c r="F1680" s="2" t="s">
        <v>19552</v>
      </c>
      <c r="G1680">
        <v>82000</v>
      </c>
      <c r="H1680" s="2" t="s">
        <v>54</v>
      </c>
      <c r="I1680" s="2" t="s">
        <v>53</v>
      </c>
      <c r="J1680" s="2" t="s">
        <v>5305</v>
      </c>
      <c r="K1680" s="2" t="s">
        <v>19553</v>
      </c>
    </row>
    <row r="1681" spans="1:11" x14ac:dyDescent="0.25">
      <c r="A1681" s="2" t="s">
        <v>16953</v>
      </c>
      <c r="B1681" s="1">
        <v>46204</v>
      </c>
      <c r="C1681" s="2" t="s">
        <v>5302</v>
      </c>
      <c r="D1681" s="2" t="s">
        <v>5303</v>
      </c>
      <c r="E1681" s="2" t="s">
        <v>16954</v>
      </c>
      <c r="F1681" s="2" t="s">
        <v>9876</v>
      </c>
      <c r="G1681">
        <v>192000</v>
      </c>
      <c r="H1681" s="2" t="s">
        <v>54</v>
      </c>
      <c r="I1681" s="2" t="s">
        <v>53</v>
      </c>
      <c r="J1681" s="2" t="s">
        <v>5305</v>
      </c>
      <c r="K1681" s="2" t="s">
        <v>9877</v>
      </c>
    </row>
    <row r="1682" spans="1:11" x14ac:dyDescent="0.25">
      <c r="A1682" s="2" t="s">
        <v>17426</v>
      </c>
      <c r="B1682" s="1">
        <v>46204</v>
      </c>
      <c r="C1682" s="2" t="s">
        <v>5302</v>
      </c>
      <c r="D1682" s="2" t="s">
        <v>5303</v>
      </c>
      <c r="E1682" s="2" t="s">
        <v>17427</v>
      </c>
      <c r="F1682" s="2" t="s">
        <v>19554</v>
      </c>
      <c r="G1682">
        <v>83000</v>
      </c>
      <c r="H1682" s="2" t="s">
        <v>54</v>
      </c>
      <c r="I1682" s="2" t="s">
        <v>53</v>
      </c>
      <c r="J1682" s="2" t="s">
        <v>5305</v>
      </c>
      <c r="K1682" s="2" t="s">
        <v>19555</v>
      </c>
    </row>
    <row r="1683" spans="1:11" x14ac:dyDescent="0.25">
      <c r="A1683" s="2" t="s">
        <v>17986</v>
      </c>
      <c r="B1683" s="1">
        <v>46204</v>
      </c>
      <c r="C1683" s="2" t="s">
        <v>5302</v>
      </c>
      <c r="D1683" s="2" t="s">
        <v>5303</v>
      </c>
      <c r="E1683" s="2" t="s">
        <v>17987</v>
      </c>
      <c r="F1683" s="2" t="s">
        <v>17205</v>
      </c>
      <c r="G1683">
        <v>130000</v>
      </c>
      <c r="H1683" s="2" t="s">
        <v>54</v>
      </c>
      <c r="I1683" s="2" t="s">
        <v>53</v>
      </c>
      <c r="J1683" s="2" t="s">
        <v>5305</v>
      </c>
      <c r="K1683" s="2" t="s">
        <v>19556</v>
      </c>
    </row>
    <row r="1684" spans="1:11" x14ac:dyDescent="0.25">
      <c r="A1684" s="2" t="s">
        <v>18227</v>
      </c>
      <c r="B1684" s="1">
        <v>46204</v>
      </c>
      <c r="C1684" s="2" t="s">
        <v>5302</v>
      </c>
      <c r="D1684" s="2" t="s">
        <v>5303</v>
      </c>
      <c r="E1684" s="2" t="s">
        <v>18228</v>
      </c>
      <c r="F1684" s="2" t="s">
        <v>19557</v>
      </c>
      <c r="G1684">
        <v>85000</v>
      </c>
      <c r="H1684" s="2" t="s">
        <v>54</v>
      </c>
      <c r="I1684" s="2" t="s">
        <v>53</v>
      </c>
      <c r="J1684" s="2" t="s">
        <v>5305</v>
      </c>
      <c r="K1684" s="2" t="s">
        <v>17238</v>
      </c>
    </row>
    <row r="1685" spans="1:11" x14ac:dyDescent="0.25">
      <c r="A1685" s="2" t="s">
        <v>18284</v>
      </c>
      <c r="B1685" s="1">
        <v>46204</v>
      </c>
      <c r="C1685" s="2" t="s">
        <v>5302</v>
      </c>
      <c r="D1685" s="2" t="s">
        <v>5303</v>
      </c>
      <c r="E1685" s="2" t="s">
        <v>18285</v>
      </c>
      <c r="F1685" s="2" t="s">
        <v>19558</v>
      </c>
      <c r="G1685">
        <v>95000</v>
      </c>
      <c r="H1685" s="2" t="s">
        <v>54</v>
      </c>
      <c r="I1685" s="2" t="s">
        <v>53</v>
      </c>
      <c r="J1685" s="2" t="s">
        <v>5305</v>
      </c>
      <c r="K1685" s="2" t="s">
        <v>5848</v>
      </c>
    </row>
    <row r="1686" spans="1:11" x14ac:dyDescent="0.25">
      <c r="A1686" s="2" t="s">
        <v>17883</v>
      </c>
      <c r="B1686" s="1">
        <v>46204</v>
      </c>
      <c r="C1686" s="2" t="s">
        <v>5302</v>
      </c>
      <c r="D1686" s="2" t="s">
        <v>5303</v>
      </c>
      <c r="E1686" s="2" t="s">
        <v>17884</v>
      </c>
      <c r="F1686" s="2" t="s">
        <v>19559</v>
      </c>
      <c r="G1686">
        <v>54000</v>
      </c>
      <c r="H1686" s="2" t="s">
        <v>54</v>
      </c>
      <c r="I1686" s="2" t="s">
        <v>53</v>
      </c>
      <c r="J1686" s="2" t="s">
        <v>5305</v>
      </c>
      <c r="K1686" s="2" t="s">
        <v>5640</v>
      </c>
    </row>
    <row r="1687" spans="1:11" x14ac:dyDescent="0.25">
      <c r="A1687" s="2" t="s">
        <v>16671</v>
      </c>
      <c r="B1687" s="1">
        <v>46204</v>
      </c>
      <c r="C1687" s="2" t="s">
        <v>5302</v>
      </c>
      <c r="D1687" s="2" t="s">
        <v>5303</v>
      </c>
      <c r="E1687" s="2" t="s">
        <v>16672</v>
      </c>
      <c r="F1687" s="2" t="s">
        <v>5537</v>
      </c>
      <c r="G1687">
        <v>150000</v>
      </c>
      <c r="H1687" s="2" t="s">
        <v>54</v>
      </c>
      <c r="I1687" s="2" t="s">
        <v>53</v>
      </c>
      <c r="J1687" s="2" t="s">
        <v>5305</v>
      </c>
      <c r="K1687" s="2" t="s">
        <v>10599</v>
      </c>
    </row>
    <row r="1688" spans="1:11" x14ac:dyDescent="0.25">
      <c r="A1688" s="2" t="s">
        <v>16644</v>
      </c>
      <c r="B1688" s="1">
        <v>46204</v>
      </c>
      <c r="C1688" s="2" t="s">
        <v>5302</v>
      </c>
      <c r="D1688" s="2" t="s">
        <v>5303</v>
      </c>
      <c r="E1688" s="2" t="s">
        <v>16645</v>
      </c>
      <c r="F1688" s="2" t="s">
        <v>19560</v>
      </c>
      <c r="G1688">
        <v>126000</v>
      </c>
      <c r="H1688" s="2" t="s">
        <v>54</v>
      </c>
      <c r="I1688" s="2" t="s">
        <v>53</v>
      </c>
      <c r="J1688" s="2" t="s">
        <v>5305</v>
      </c>
      <c r="K1688" s="2" t="s">
        <v>19560</v>
      </c>
    </row>
    <row r="1689" spans="1:11" x14ac:dyDescent="0.25">
      <c r="A1689" s="2" t="s">
        <v>16649</v>
      </c>
      <c r="B1689" s="1">
        <v>46204</v>
      </c>
      <c r="C1689" s="2" t="s">
        <v>5302</v>
      </c>
      <c r="D1689" s="2" t="s">
        <v>5303</v>
      </c>
      <c r="E1689" s="2" t="s">
        <v>16650</v>
      </c>
      <c r="F1689" s="2" t="s">
        <v>5774</v>
      </c>
      <c r="G1689">
        <v>156000</v>
      </c>
      <c r="H1689" s="2" t="s">
        <v>54</v>
      </c>
      <c r="I1689" s="2" t="s">
        <v>53</v>
      </c>
      <c r="J1689" s="2" t="s">
        <v>5305</v>
      </c>
      <c r="K1689" s="2" t="s">
        <v>19561</v>
      </c>
    </row>
    <row r="1690" spans="1:11" x14ac:dyDescent="0.25">
      <c r="A1690" s="2" t="s">
        <v>16898</v>
      </c>
      <c r="B1690" s="1">
        <v>46204</v>
      </c>
      <c r="C1690" s="2" t="s">
        <v>5302</v>
      </c>
      <c r="D1690" s="2" t="s">
        <v>5303</v>
      </c>
      <c r="E1690" s="2" t="s">
        <v>16899</v>
      </c>
      <c r="F1690" s="2" t="s">
        <v>10289</v>
      </c>
      <c r="G1690">
        <v>165000</v>
      </c>
      <c r="H1690" s="2" t="s">
        <v>54</v>
      </c>
      <c r="I1690" s="2" t="s">
        <v>53</v>
      </c>
      <c r="J1690" s="2" t="s">
        <v>5305</v>
      </c>
      <c r="K1690" s="2" t="s">
        <v>19562</v>
      </c>
    </row>
    <row r="1691" spans="1:11" x14ac:dyDescent="0.25">
      <c r="A1691" s="2" t="s">
        <v>17099</v>
      </c>
      <c r="B1691" s="1">
        <v>46204</v>
      </c>
      <c r="C1691" s="2" t="s">
        <v>5302</v>
      </c>
      <c r="D1691" s="2" t="s">
        <v>5303</v>
      </c>
      <c r="E1691" s="2" t="s">
        <v>17100</v>
      </c>
      <c r="F1691" s="2" t="s">
        <v>5826</v>
      </c>
      <c r="G1691">
        <v>159000</v>
      </c>
      <c r="H1691" s="2" t="s">
        <v>54</v>
      </c>
      <c r="I1691" s="2" t="s">
        <v>53</v>
      </c>
      <c r="J1691" s="2" t="s">
        <v>5305</v>
      </c>
      <c r="K1691" s="2" t="s">
        <v>10145</v>
      </c>
    </row>
    <row r="1692" spans="1:11" x14ac:dyDescent="0.25">
      <c r="A1692" s="2" t="s">
        <v>16925</v>
      </c>
      <c r="B1692" s="1">
        <v>46204</v>
      </c>
      <c r="C1692" s="2" t="s">
        <v>5302</v>
      </c>
      <c r="D1692" s="2" t="s">
        <v>5303</v>
      </c>
      <c r="E1692" s="2" t="s">
        <v>16926</v>
      </c>
      <c r="F1692" s="2" t="s">
        <v>19563</v>
      </c>
      <c r="G1692">
        <v>138000</v>
      </c>
      <c r="H1692" s="2" t="s">
        <v>54</v>
      </c>
      <c r="I1692" s="2" t="s">
        <v>53</v>
      </c>
      <c r="J1692" s="2" t="s">
        <v>5305</v>
      </c>
      <c r="K1692" s="2" t="s">
        <v>9888</v>
      </c>
    </row>
    <row r="1693" spans="1:11" x14ac:dyDescent="0.25">
      <c r="A1693" s="2" t="s">
        <v>16804</v>
      </c>
      <c r="B1693" s="1">
        <v>46204</v>
      </c>
      <c r="C1693" s="2" t="s">
        <v>5302</v>
      </c>
      <c r="D1693" s="2" t="s">
        <v>5303</v>
      </c>
      <c r="E1693" s="2" t="s">
        <v>16805</v>
      </c>
      <c r="F1693" s="2" t="s">
        <v>11577</v>
      </c>
      <c r="G1693">
        <v>160000</v>
      </c>
      <c r="H1693" s="2" t="s">
        <v>54</v>
      </c>
      <c r="I1693" s="2" t="s">
        <v>53</v>
      </c>
      <c r="J1693" s="2" t="s">
        <v>5305</v>
      </c>
      <c r="K1693" s="2" t="s">
        <v>11578</v>
      </c>
    </row>
    <row r="1694" spans="1:11" x14ac:dyDescent="0.25">
      <c r="A1694" s="2" t="s">
        <v>17160</v>
      </c>
      <c r="B1694" s="1">
        <v>46204</v>
      </c>
      <c r="C1694" s="2" t="s">
        <v>5302</v>
      </c>
      <c r="D1694" s="2" t="s">
        <v>5303</v>
      </c>
      <c r="E1694" s="2" t="s">
        <v>17161</v>
      </c>
      <c r="F1694" s="2" t="s">
        <v>10485</v>
      </c>
      <c r="G1694">
        <v>148000</v>
      </c>
      <c r="H1694" s="2" t="s">
        <v>54</v>
      </c>
      <c r="I1694" s="2" t="s">
        <v>53</v>
      </c>
      <c r="J1694" s="2" t="s">
        <v>5305</v>
      </c>
      <c r="K1694" s="2" t="s">
        <v>10486</v>
      </c>
    </row>
    <row r="1695" spans="1:11" x14ac:dyDescent="0.25">
      <c r="A1695" s="2" t="s">
        <v>17332</v>
      </c>
      <c r="B1695" s="1">
        <v>46204</v>
      </c>
      <c r="C1695" s="2" t="s">
        <v>5302</v>
      </c>
      <c r="D1695" s="2" t="s">
        <v>5303</v>
      </c>
      <c r="E1695" s="2" t="s">
        <v>17333</v>
      </c>
      <c r="F1695" s="2" t="s">
        <v>19564</v>
      </c>
      <c r="G1695">
        <v>62200</v>
      </c>
      <c r="H1695" s="2" t="s">
        <v>54</v>
      </c>
      <c r="I1695" s="2" t="s">
        <v>53</v>
      </c>
      <c r="J1695" s="2" t="s">
        <v>5305</v>
      </c>
      <c r="K1695" s="2" t="s">
        <v>19565</v>
      </c>
    </row>
    <row r="1696" spans="1:11" x14ac:dyDescent="0.25">
      <c r="A1696" s="2" t="s">
        <v>18402</v>
      </c>
      <c r="B1696" s="1">
        <v>46204</v>
      </c>
      <c r="C1696" s="2" t="s">
        <v>5302</v>
      </c>
      <c r="D1696" s="2" t="s">
        <v>5303</v>
      </c>
      <c r="E1696" s="2" t="s">
        <v>18403</v>
      </c>
      <c r="F1696" s="2" t="s">
        <v>19566</v>
      </c>
      <c r="G1696">
        <v>68000</v>
      </c>
      <c r="H1696" s="2" t="s">
        <v>54</v>
      </c>
      <c r="I1696" s="2" t="s">
        <v>53</v>
      </c>
      <c r="J1696" s="2" t="s">
        <v>5305</v>
      </c>
      <c r="K1696" s="2" t="s">
        <v>19566</v>
      </c>
    </row>
    <row r="1697" spans="1:11" x14ac:dyDescent="0.25">
      <c r="A1697" s="2" t="s">
        <v>17910</v>
      </c>
      <c r="B1697" s="1">
        <v>46204</v>
      </c>
      <c r="C1697" s="2" t="s">
        <v>5302</v>
      </c>
      <c r="D1697" s="2" t="s">
        <v>5303</v>
      </c>
      <c r="E1697" s="2" t="s">
        <v>17911</v>
      </c>
      <c r="F1697" s="2" t="s">
        <v>19567</v>
      </c>
      <c r="G1697">
        <v>65000</v>
      </c>
      <c r="H1697" s="2" t="s">
        <v>54</v>
      </c>
      <c r="I1697" s="2" t="s">
        <v>53</v>
      </c>
      <c r="J1697" s="2" t="s">
        <v>5305</v>
      </c>
      <c r="K1697" s="2" t="s">
        <v>19567</v>
      </c>
    </row>
    <row r="1698" spans="1:11" x14ac:dyDescent="0.25">
      <c r="A1698" s="2" t="s">
        <v>18006</v>
      </c>
      <c r="B1698" s="1">
        <v>46204</v>
      </c>
      <c r="C1698" s="2" t="s">
        <v>5302</v>
      </c>
      <c r="D1698" s="2" t="s">
        <v>5303</v>
      </c>
      <c r="E1698" s="2" t="s">
        <v>18919</v>
      </c>
      <c r="F1698" s="2" t="s">
        <v>19568</v>
      </c>
      <c r="G1698">
        <v>124000</v>
      </c>
      <c r="H1698" s="2" t="s">
        <v>54</v>
      </c>
      <c r="I1698" s="2" t="s">
        <v>53</v>
      </c>
      <c r="J1698" s="2" t="s">
        <v>5305</v>
      </c>
      <c r="K1698" s="2" t="s">
        <v>19569</v>
      </c>
    </row>
    <row r="1699" spans="1:11" x14ac:dyDescent="0.25">
      <c r="A1699" s="2" t="s">
        <v>18398</v>
      </c>
      <c r="B1699" s="1">
        <v>46204</v>
      </c>
      <c r="C1699" s="2" t="s">
        <v>5302</v>
      </c>
      <c r="D1699" s="2" t="s">
        <v>5303</v>
      </c>
      <c r="E1699" s="2" t="s">
        <v>18399</v>
      </c>
      <c r="F1699" s="2" t="s">
        <v>9989</v>
      </c>
      <c r="G1699">
        <v>90000</v>
      </c>
      <c r="H1699" s="2" t="s">
        <v>54</v>
      </c>
      <c r="I1699" s="2" t="s">
        <v>53</v>
      </c>
      <c r="J1699" s="2" t="s">
        <v>5305</v>
      </c>
      <c r="K1699" s="2" t="s">
        <v>9990</v>
      </c>
    </row>
    <row r="1700" spans="1:11" x14ac:dyDescent="0.25">
      <c r="A1700" s="2" t="s">
        <v>17641</v>
      </c>
      <c r="B1700" s="1">
        <v>46204</v>
      </c>
      <c r="C1700" s="2" t="s">
        <v>5302</v>
      </c>
      <c r="D1700" s="2" t="s">
        <v>5303</v>
      </c>
      <c r="E1700" s="2" t="s">
        <v>7728</v>
      </c>
      <c r="F1700" s="2" t="s">
        <v>19570</v>
      </c>
      <c r="G1700">
        <v>60000</v>
      </c>
      <c r="H1700" s="2" t="s">
        <v>54</v>
      </c>
      <c r="I1700" s="2" t="s">
        <v>53</v>
      </c>
      <c r="J1700" s="2" t="s">
        <v>5305</v>
      </c>
      <c r="K1700" s="2" t="s">
        <v>19571</v>
      </c>
    </row>
    <row r="1701" spans="1:11" x14ac:dyDescent="0.25">
      <c r="A1701" s="2" t="s">
        <v>18631</v>
      </c>
      <c r="B1701" s="1">
        <v>46204</v>
      </c>
      <c r="C1701" s="2" t="s">
        <v>5302</v>
      </c>
      <c r="D1701" s="2" t="s">
        <v>5303</v>
      </c>
      <c r="E1701" s="2" t="s">
        <v>18632</v>
      </c>
      <c r="F1701" s="2" t="s">
        <v>19572</v>
      </c>
      <c r="G1701">
        <v>73000</v>
      </c>
      <c r="H1701" s="2" t="s">
        <v>54</v>
      </c>
      <c r="I1701" s="2" t="s">
        <v>53</v>
      </c>
      <c r="J1701" s="2" t="s">
        <v>5305</v>
      </c>
      <c r="K1701" s="2" t="s">
        <v>5504</v>
      </c>
    </row>
    <row r="1702" spans="1:11" x14ac:dyDescent="0.25">
      <c r="A1702" s="2" t="s">
        <v>18382</v>
      </c>
      <c r="B1702" s="1">
        <v>46204</v>
      </c>
      <c r="C1702" s="2" t="s">
        <v>5302</v>
      </c>
      <c r="D1702" s="2" t="s">
        <v>5303</v>
      </c>
      <c r="E1702" s="2" t="s">
        <v>18383</v>
      </c>
      <c r="F1702" s="2" t="s">
        <v>19573</v>
      </c>
      <c r="G1702">
        <v>55000</v>
      </c>
      <c r="H1702" s="2" t="s">
        <v>54</v>
      </c>
      <c r="I1702" s="2" t="s">
        <v>53</v>
      </c>
      <c r="J1702" s="2" t="s">
        <v>5305</v>
      </c>
      <c r="K1702" s="2" t="s">
        <v>19573</v>
      </c>
    </row>
    <row r="1703" spans="1:11" x14ac:dyDescent="0.25">
      <c r="A1703" s="2" t="s">
        <v>18353</v>
      </c>
      <c r="B1703" s="1">
        <v>46204</v>
      </c>
      <c r="C1703" s="2" t="s">
        <v>5302</v>
      </c>
      <c r="D1703" s="2" t="s">
        <v>5303</v>
      </c>
      <c r="E1703" s="2" t="s">
        <v>18354</v>
      </c>
      <c r="F1703" s="2" t="s">
        <v>19574</v>
      </c>
      <c r="G1703">
        <v>97000</v>
      </c>
      <c r="H1703" s="2" t="s">
        <v>54</v>
      </c>
      <c r="I1703" s="2" t="s">
        <v>53</v>
      </c>
      <c r="J1703" s="2" t="s">
        <v>5305</v>
      </c>
      <c r="K1703" s="2" t="s">
        <v>19575</v>
      </c>
    </row>
    <row r="1704" spans="1:11" x14ac:dyDescent="0.25">
      <c r="A1704" s="2" t="s">
        <v>18175</v>
      </c>
      <c r="B1704" s="1">
        <v>46204</v>
      </c>
      <c r="C1704" s="2" t="s">
        <v>5302</v>
      </c>
      <c r="D1704" s="2" t="s">
        <v>5303</v>
      </c>
      <c r="E1704" s="2" t="s">
        <v>18176</v>
      </c>
      <c r="F1704" s="2" t="s">
        <v>19576</v>
      </c>
      <c r="G1704">
        <v>92000</v>
      </c>
      <c r="H1704" s="2" t="s">
        <v>54</v>
      </c>
      <c r="I1704" s="2" t="s">
        <v>53</v>
      </c>
      <c r="J1704" s="2" t="s">
        <v>5305</v>
      </c>
      <c r="K1704" s="2" t="s">
        <v>19577</v>
      </c>
    </row>
    <row r="1705" spans="1:11" x14ac:dyDescent="0.25">
      <c r="A1705" s="2" t="s">
        <v>17602</v>
      </c>
      <c r="B1705" s="1">
        <v>46204</v>
      </c>
      <c r="C1705" s="2" t="s">
        <v>5302</v>
      </c>
      <c r="D1705" s="2" t="s">
        <v>5303</v>
      </c>
      <c r="E1705" s="2" t="s">
        <v>256</v>
      </c>
      <c r="F1705" s="2" t="s">
        <v>5479</v>
      </c>
      <c r="G1705">
        <v>140000</v>
      </c>
      <c r="H1705" s="2" t="s">
        <v>54</v>
      </c>
      <c r="I1705" s="2" t="s">
        <v>53</v>
      </c>
      <c r="J1705" s="2" t="s">
        <v>5305</v>
      </c>
      <c r="K1705" s="2" t="s">
        <v>5480</v>
      </c>
    </row>
    <row r="1706" spans="1:11" x14ac:dyDescent="0.25">
      <c r="A1706" s="2" t="s">
        <v>17416</v>
      </c>
      <c r="B1706" s="1">
        <v>46204</v>
      </c>
      <c r="C1706" s="2" t="s">
        <v>5302</v>
      </c>
      <c r="D1706" s="2" t="s">
        <v>5303</v>
      </c>
      <c r="E1706" s="2" t="s">
        <v>17417</v>
      </c>
      <c r="F1706" s="2" t="s">
        <v>19578</v>
      </c>
      <c r="G1706">
        <v>81000</v>
      </c>
      <c r="H1706" s="2" t="s">
        <v>54</v>
      </c>
      <c r="I1706" s="2" t="s">
        <v>53</v>
      </c>
      <c r="J1706" s="2" t="s">
        <v>5305</v>
      </c>
      <c r="K1706" s="2" t="s">
        <v>19579</v>
      </c>
    </row>
    <row r="1707" spans="1:11" x14ac:dyDescent="0.25">
      <c r="A1707" s="2" t="s">
        <v>18040</v>
      </c>
      <c r="B1707" s="1">
        <v>46204</v>
      </c>
      <c r="C1707" s="2" t="s">
        <v>5302</v>
      </c>
      <c r="D1707" s="2" t="s">
        <v>5303</v>
      </c>
      <c r="E1707" s="2" t="s">
        <v>18041</v>
      </c>
      <c r="F1707" s="2" t="s">
        <v>19580</v>
      </c>
      <c r="G1707">
        <v>95000</v>
      </c>
      <c r="H1707" s="2" t="s">
        <v>54</v>
      </c>
      <c r="I1707" s="2" t="s">
        <v>53</v>
      </c>
      <c r="J1707" s="2" t="s">
        <v>5305</v>
      </c>
      <c r="K1707" s="2" t="s">
        <v>19581</v>
      </c>
    </row>
    <row r="1708" spans="1:11" x14ac:dyDescent="0.25">
      <c r="A1708" s="2" t="s">
        <v>17809</v>
      </c>
      <c r="B1708" s="1">
        <v>46204</v>
      </c>
      <c r="C1708" s="2" t="s">
        <v>5302</v>
      </c>
      <c r="D1708" s="2" t="s">
        <v>5303</v>
      </c>
      <c r="E1708" s="2" t="s">
        <v>17810</v>
      </c>
      <c r="F1708" s="2" t="s">
        <v>11738</v>
      </c>
      <c r="G1708">
        <v>90000</v>
      </c>
      <c r="H1708" s="2" t="s">
        <v>54</v>
      </c>
      <c r="I1708" s="2" t="s">
        <v>53</v>
      </c>
      <c r="J1708" s="2" t="s">
        <v>5305</v>
      </c>
      <c r="K1708" s="2" t="s">
        <v>11738</v>
      </c>
    </row>
    <row r="1709" spans="1:11" x14ac:dyDescent="0.25">
      <c r="A1709" s="2" t="s">
        <v>17570</v>
      </c>
      <c r="B1709" s="1">
        <v>46204</v>
      </c>
      <c r="C1709" s="2" t="s">
        <v>5302</v>
      </c>
      <c r="D1709" s="2" t="s">
        <v>5303</v>
      </c>
      <c r="E1709" s="2" t="s">
        <v>256</v>
      </c>
      <c r="F1709" s="2" t="s">
        <v>19582</v>
      </c>
      <c r="G1709">
        <v>129000</v>
      </c>
      <c r="H1709" s="2" t="s">
        <v>54</v>
      </c>
      <c r="I1709" s="2" t="s">
        <v>53</v>
      </c>
      <c r="J1709" s="2" t="s">
        <v>5305</v>
      </c>
      <c r="K1709" s="2" t="s">
        <v>19583</v>
      </c>
    </row>
    <row r="1710" spans="1:11" x14ac:dyDescent="0.25">
      <c r="A1710" s="2" t="s">
        <v>17857</v>
      </c>
      <c r="B1710" s="1">
        <v>46204</v>
      </c>
      <c r="C1710" s="2" t="s">
        <v>5302</v>
      </c>
      <c r="D1710" s="2" t="s">
        <v>5303</v>
      </c>
      <c r="E1710" s="2" t="s">
        <v>17858</v>
      </c>
      <c r="F1710" s="2" t="s">
        <v>19584</v>
      </c>
      <c r="G1710">
        <v>87000</v>
      </c>
      <c r="H1710" s="2" t="s">
        <v>54</v>
      </c>
      <c r="I1710" s="2" t="s">
        <v>53</v>
      </c>
      <c r="J1710" s="2" t="s">
        <v>5305</v>
      </c>
      <c r="K1710" s="2" t="s">
        <v>19585</v>
      </c>
    </row>
    <row r="1711" spans="1:11" x14ac:dyDescent="0.25">
      <c r="A1711" s="2" t="s">
        <v>18216</v>
      </c>
      <c r="B1711" s="1">
        <v>46204</v>
      </c>
      <c r="C1711" s="2" t="s">
        <v>5302</v>
      </c>
      <c r="D1711" s="2" t="s">
        <v>5303</v>
      </c>
      <c r="E1711" s="2" t="s">
        <v>18920</v>
      </c>
      <c r="F1711" s="2" t="s">
        <v>10232</v>
      </c>
      <c r="G1711">
        <v>90000</v>
      </c>
      <c r="H1711" s="2" t="s">
        <v>54</v>
      </c>
      <c r="I1711" s="2" t="s">
        <v>53</v>
      </c>
      <c r="J1711" s="2" t="s">
        <v>5305</v>
      </c>
      <c r="K1711" s="2" t="s">
        <v>10232</v>
      </c>
    </row>
    <row r="1712" spans="1:11" x14ac:dyDescent="0.25">
      <c r="A1712" s="2" t="s">
        <v>16730</v>
      </c>
      <c r="B1712" s="1">
        <v>46204</v>
      </c>
      <c r="C1712" s="2" t="s">
        <v>5302</v>
      </c>
      <c r="D1712" s="2" t="s">
        <v>5303</v>
      </c>
      <c r="E1712" s="2" t="s">
        <v>16731</v>
      </c>
      <c r="F1712" s="2" t="s">
        <v>11584</v>
      </c>
      <c r="G1712">
        <v>185000</v>
      </c>
      <c r="H1712" s="2" t="s">
        <v>54</v>
      </c>
      <c r="I1712" s="2" t="s">
        <v>53</v>
      </c>
      <c r="J1712" s="2" t="s">
        <v>5305</v>
      </c>
      <c r="K1712" s="2" t="s">
        <v>10121</v>
      </c>
    </row>
    <row r="1713" spans="1:11" x14ac:dyDescent="0.25">
      <c r="A1713" s="2" t="s">
        <v>11813</v>
      </c>
      <c r="B1713" s="1">
        <v>46204</v>
      </c>
      <c r="C1713" s="2" t="s">
        <v>5302</v>
      </c>
      <c r="D1713" s="2" t="s">
        <v>5303</v>
      </c>
      <c r="E1713" s="2" t="s">
        <v>11814</v>
      </c>
      <c r="F1713" s="2" t="s">
        <v>11663</v>
      </c>
      <c r="G1713">
        <v>139000</v>
      </c>
      <c r="H1713" s="2" t="s">
        <v>54</v>
      </c>
      <c r="I1713" s="2" t="s">
        <v>53</v>
      </c>
      <c r="J1713" s="2" t="s">
        <v>5305</v>
      </c>
      <c r="K1713" s="2" t="s">
        <v>19586</v>
      </c>
    </row>
    <row r="1714" spans="1:11" x14ac:dyDescent="0.25">
      <c r="A1714" s="2" t="s">
        <v>15102</v>
      </c>
      <c r="B1714" s="1">
        <v>46204</v>
      </c>
      <c r="C1714" s="2" t="s">
        <v>5302</v>
      </c>
      <c r="D1714" s="2" t="s">
        <v>5303</v>
      </c>
      <c r="E1714" s="2" t="s">
        <v>15103</v>
      </c>
      <c r="F1714" s="2" t="s">
        <v>10412</v>
      </c>
      <c r="G1714">
        <v>159000</v>
      </c>
      <c r="H1714" s="2" t="s">
        <v>54</v>
      </c>
      <c r="I1714" s="2" t="s">
        <v>53</v>
      </c>
      <c r="J1714" s="2" t="s">
        <v>5305</v>
      </c>
      <c r="K1714" s="2" t="s">
        <v>19587</v>
      </c>
    </row>
    <row r="1715" spans="1:11" x14ac:dyDescent="0.25">
      <c r="A1715" s="2" t="s">
        <v>16190</v>
      </c>
      <c r="B1715" s="1">
        <v>46204</v>
      </c>
      <c r="C1715" s="2" t="s">
        <v>5302</v>
      </c>
      <c r="D1715" s="2" t="s">
        <v>5303</v>
      </c>
      <c r="E1715" s="2" t="s">
        <v>16191</v>
      </c>
      <c r="F1715" s="2" t="s">
        <v>10189</v>
      </c>
      <c r="G1715">
        <v>120000</v>
      </c>
      <c r="H1715" s="2" t="s">
        <v>54</v>
      </c>
      <c r="I1715" s="2" t="s">
        <v>53</v>
      </c>
      <c r="J1715" s="2" t="s">
        <v>5305</v>
      </c>
      <c r="K1715" s="2" t="s">
        <v>10190</v>
      </c>
    </row>
    <row r="1716" spans="1:11" x14ac:dyDescent="0.25">
      <c r="A1716" s="2" t="s">
        <v>15075</v>
      </c>
      <c r="B1716" s="1">
        <v>46204</v>
      </c>
      <c r="C1716" s="2" t="s">
        <v>5302</v>
      </c>
      <c r="D1716" s="2" t="s">
        <v>5303</v>
      </c>
      <c r="E1716" s="2" t="s">
        <v>15076</v>
      </c>
      <c r="F1716" s="2" t="s">
        <v>9804</v>
      </c>
      <c r="G1716">
        <v>222000</v>
      </c>
      <c r="H1716" s="2" t="s">
        <v>54</v>
      </c>
      <c r="I1716" s="2" t="s">
        <v>53</v>
      </c>
      <c r="J1716" s="2" t="s">
        <v>5305</v>
      </c>
      <c r="K1716" s="2" t="s">
        <v>19588</v>
      </c>
    </row>
    <row r="1717" spans="1:11" x14ac:dyDescent="0.25">
      <c r="A1717" s="2" t="s">
        <v>15032</v>
      </c>
      <c r="B1717" s="1">
        <v>46204</v>
      </c>
      <c r="C1717" s="2" t="s">
        <v>5302</v>
      </c>
      <c r="D1717" s="2" t="s">
        <v>5303</v>
      </c>
      <c r="E1717" s="2" t="s">
        <v>15033</v>
      </c>
      <c r="F1717" s="2" t="s">
        <v>9972</v>
      </c>
      <c r="G1717">
        <v>136000</v>
      </c>
      <c r="H1717" s="2" t="s">
        <v>54</v>
      </c>
      <c r="I1717" s="2" t="s">
        <v>53</v>
      </c>
      <c r="J1717" s="2" t="s">
        <v>5305</v>
      </c>
      <c r="K1717" s="2" t="s">
        <v>11656</v>
      </c>
    </row>
    <row r="1718" spans="1:11" x14ac:dyDescent="0.25">
      <c r="A1718" s="2" t="s">
        <v>16253</v>
      </c>
      <c r="B1718" s="1">
        <v>46204</v>
      </c>
      <c r="C1718" s="2" t="s">
        <v>5302</v>
      </c>
      <c r="D1718" s="2" t="s">
        <v>5303</v>
      </c>
      <c r="E1718" s="2" t="s">
        <v>16254</v>
      </c>
      <c r="F1718" s="2" t="s">
        <v>5583</v>
      </c>
      <c r="G1718">
        <v>163000</v>
      </c>
      <c r="H1718" s="2" t="s">
        <v>54</v>
      </c>
      <c r="I1718" s="2" t="s">
        <v>53</v>
      </c>
      <c r="J1718" s="2" t="s">
        <v>5305</v>
      </c>
      <c r="K1718" s="2" t="s">
        <v>5584</v>
      </c>
    </row>
    <row r="1719" spans="1:11" x14ac:dyDescent="0.25">
      <c r="A1719" s="2" t="s">
        <v>11988</v>
      </c>
      <c r="B1719" s="1">
        <v>46204</v>
      </c>
      <c r="C1719" s="2" t="s">
        <v>5302</v>
      </c>
      <c r="D1719" s="2" t="s">
        <v>5303</v>
      </c>
      <c r="E1719" s="2" t="s">
        <v>11989</v>
      </c>
      <c r="F1719" s="2" t="s">
        <v>19589</v>
      </c>
      <c r="G1719">
        <v>192000</v>
      </c>
      <c r="H1719" s="2" t="s">
        <v>54</v>
      </c>
      <c r="I1719" s="2" t="s">
        <v>53</v>
      </c>
      <c r="J1719" s="2" t="s">
        <v>5305</v>
      </c>
      <c r="K1719" s="2" t="s">
        <v>12135</v>
      </c>
    </row>
    <row r="1720" spans="1:11" x14ac:dyDescent="0.25">
      <c r="A1720" s="2" t="s">
        <v>16451</v>
      </c>
      <c r="B1720" s="1">
        <v>46204</v>
      </c>
      <c r="C1720" s="2" t="s">
        <v>5302</v>
      </c>
      <c r="D1720" s="2" t="s">
        <v>5303</v>
      </c>
      <c r="E1720" s="2" t="s">
        <v>16452</v>
      </c>
      <c r="F1720" s="2" t="s">
        <v>19590</v>
      </c>
      <c r="G1720">
        <v>126000</v>
      </c>
      <c r="H1720" s="2" t="s">
        <v>54</v>
      </c>
      <c r="I1720" s="2" t="s">
        <v>53</v>
      </c>
      <c r="J1720" s="2" t="s">
        <v>5305</v>
      </c>
      <c r="K1720" s="2" t="s">
        <v>19590</v>
      </c>
    </row>
    <row r="1721" spans="1:11" x14ac:dyDescent="0.25">
      <c r="A1721" s="2" t="s">
        <v>16042</v>
      </c>
      <c r="B1721" s="1">
        <v>46204</v>
      </c>
      <c r="C1721" s="2" t="s">
        <v>5302</v>
      </c>
      <c r="D1721" s="2" t="s">
        <v>5303</v>
      </c>
      <c r="E1721" s="2" t="s">
        <v>16043</v>
      </c>
      <c r="F1721" s="2" t="s">
        <v>10139</v>
      </c>
      <c r="G1721">
        <v>113000</v>
      </c>
      <c r="H1721" s="2" t="s">
        <v>54</v>
      </c>
      <c r="I1721" s="2" t="s">
        <v>53</v>
      </c>
      <c r="J1721" s="2" t="s">
        <v>5305</v>
      </c>
      <c r="K1721" s="2" t="s">
        <v>12174</v>
      </c>
    </row>
    <row r="1722" spans="1:11" x14ac:dyDescent="0.25">
      <c r="A1722" s="2" t="s">
        <v>16288</v>
      </c>
      <c r="B1722" s="1">
        <v>46204</v>
      </c>
      <c r="C1722" s="2" t="s">
        <v>5302</v>
      </c>
      <c r="D1722" s="2" t="s">
        <v>5303</v>
      </c>
      <c r="E1722" s="2" t="s">
        <v>16289</v>
      </c>
      <c r="F1722" s="2" t="s">
        <v>5516</v>
      </c>
      <c r="G1722">
        <v>137000</v>
      </c>
      <c r="H1722" s="2" t="s">
        <v>54</v>
      </c>
      <c r="I1722" s="2" t="s">
        <v>53</v>
      </c>
      <c r="J1722" s="2" t="s">
        <v>5305</v>
      </c>
      <c r="K1722" s="2" t="s">
        <v>5517</v>
      </c>
    </row>
    <row r="1723" spans="1:11" x14ac:dyDescent="0.25">
      <c r="A1723" s="2" t="s">
        <v>16104</v>
      </c>
      <c r="B1723" s="1">
        <v>46204</v>
      </c>
      <c r="C1723" s="2" t="s">
        <v>5302</v>
      </c>
      <c r="D1723" s="2" t="s">
        <v>5303</v>
      </c>
      <c r="E1723" s="2" t="s">
        <v>16105</v>
      </c>
      <c r="F1723" s="2" t="s">
        <v>10423</v>
      </c>
      <c r="G1723">
        <v>178190</v>
      </c>
      <c r="H1723" s="2" t="s">
        <v>54</v>
      </c>
      <c r="I1723" s="2" t="s">
        <v>53</v>
      </c>
      <c r="J1723" s="2" t="s">
        <v>5305</v>
      </c>
      <c r="K1723" s="2" t="s">
        <v>15920</v>
      </c>
    </row>
    <row r="1724" spans="1:11" x14ac:dyDescent="0.25">
      <c r="A1724" s="2" t="s">
        <v>11878</v>
      </c>
      <c r="B1724" s="1">
        <v>46204</v>
      </c>
      <c r="C1724" s="2" t="s">
        <v>5302</v>
      </c>
      <c r="D1724" s="2" t="s">
        <v>5303</v>
      </c>
      <c r="E1724" s="2" t="s">
        <v>11879</v>
      </c>
      <c r="F1724" s="2" t="s">
        <v>10697</v>
      </c>
      <c r="G1724">
        <v>144000</v>
      </c>
      <c r="H1724" s="2" t="s">
        <v>54</v>
      </c>
      <c r="I1724" s="2" t="s">
        <v>53</v>
      </c>
      <c r="J1724" s="2" t="s">
        <v>5305</v>
      </c>
      <c r="K1724" s="2" t="s">
        <v>10698</v>
      </c>
    </row>
    <row r="1725" spans="1:11" x14ac:dyDescent="0.25">
      <c r="A1725" s="2" t="s">
        <v>16034</v>
      </c>
      <c r="B1725" s="1">
        <v>46204</v>
      </c>
      <c r="C1725" s="2" t="s">
        <v>5302</v>
      </c>
      <c r="D1725" s="2" t="s">
        <v>5303</v>
      </c>
      <c r="E1725" s="2" t="s">
        <v>16035</v>
      </c>
      <c r="F1725" s="2" t="s">
        <v>19591</v>
      </c>
      <c r="G1725">
        <v>238000</v>
      </c>
      <c r="H1725" s="2" t="s">
        <v>54</v>
      </c>
      <c r="I1725" s="2" t="s">
        <v>53</v>
      </c>
      <c r="J1725" s="2" t="s">
        <v>5305</v>
      </c>
      <c r="K1725" s="2" t="s">
        <v>10413</v>
      </c>
    </row>
    <row r="1726" spans="1:11" x14ac:dyDescent="0.25">
      <c r="A1726" s="2" t="s">
        <v>16025</v>
      </c>
      <c r="B1726" s="1">
        <v>46204</v>
      </c>
      <c r="C1726" s="2" t="s">
        <v>5302</v>
      </c>
      <c r="D1726" s="2" t="s">
        <v>5303</v>
      </c>
      <c r="E1726" s="2" t="s">
        <v>16026</v>
      </c>
      <c r="F1726" s="2" t="s">
        <v>19592</v>
      </c>
      <c r="G1726">
        <v>157000</v>
      </c>
      <c r="H1726" s="2" t="s">
        <v>54</v>
      </c>
      <c r="I1726" s="2" t="s">
        <v>53</v>
      </c>
      <c r="J1726" s="2" t="s">
        <v>5305</v>
      </c>
      <c r="K1726" s="2" t="s">
        <v>5347</v>
      </c>
    </row>
    <row r="1727" spans="1:11" x14ac:dyDescent="0.25">
      <c r="A1727" s="2" t="s">
        <v>16228</v>
      </c>
      <c r="B1727" s="1">
        <v>46204</v>
      </c>
      <c r="C1727" s="2" t="s">
        <v>5302</v>
      </c>
      <c r="D1727" s="2" t="s">
        <v>5303</v>
      </c>
      <c r="E1727" s="2" t="s">
        <v>16229</v>
      </c>
      <c r="F1727" s="2" t="s">
        <v>5336</v>
      </c>
      <c r="G1727">
        <v>186000</v>
      </c>
      <c r="H1727" s="2" t="s">
        <v>54</v>
      </c>
      <c r="I1727" s="2" t="s">
        <v>53</v>
      </c>
      <c r="J1727" s="2" t="s">
        <v>5305</v>
      </c>
      <c r="K1727" s="2" t="s">
        <v>10414</v>
      </c>
    </row>
    <row r="1728" spans="1:11" x14ac:dyDescent="0.25">
      <c r="A1728" s="2" t="s">
        <v>16636</v>
      </c>
      <c r="B1728" s="1">
        <v>46204</v>
      </c>
      <c r="C1728" s="2" t="s">
        <v>5302</v>
      </c>
      <c r="D1728" s="2" t="s">
        <v>5303</v>
      </c>
      <c r="E1728" s="2" t="s">
        <v>16637</v>
      </c>
      <c r="F1728" s="2" t="s">
        <v>5516</v>
      </c>
      <c r="G1728">
        <v>123000</v>
      </c>
      <c r="H1728" s="2" t="s">
        <v>54</v>
      </c>
      <c r="I1728" s="2" t="s">
        <v>53</v>
      </c>
      <c r="J1728" s="2" t="s">
        <v>5305</v>
      </c>
      <c r="K1728" s="2" t="s">
        <v>5517</v>
      </c>
    </row>
    <row r="1729" spans="1:11" x14ac:dyDescent="0.25">
      <c r="A1729" s="2" t="s">
        <v>15442</v>
      </c>
      <c r="B1729" s="1">
        <v>46204</v>
      </c>
      <c r="C1729" s="2" t="s">
        <v>5302</v>
      </c>
      <c r="D1729" s="2" t="s">
        <v>5303</v>
      </c>
      <c r="E1729" s="2" t="s">
        <v>15443</v>
      </c>
      <c r="F1729" s="2" t="s">
        <v>9947</v>
      </c>
      <c r="G1729">
        <v>194000</v>
      </c>
      <c r="H1729" s="2" t="s">
        <v>54</v>
      </c>
      <c r="I1729" s="2" t="s">
        <v>53</v>
      </c>
      <c r="J1729" s="2" t="s">
        <v>5305</v>
      </c>
      <c r="K1729" s="2" t="s">
        <v>19593</v>
      </c>
    </row>
    <row r="1730" spans="1:11" x14ac:dyDescent="0.25">
      <c r="A1730" s="2" t="s">
        <v>15523</v>
      </c>
      <c r="B1730" s="1">
        <v>46204</v>
      </c>
      <c r="C1730" s="2" t="s">
        <v>5302</v>
      </c>
      <c r="D1730" s="2" t="s">
        <v>5303</v>
      </c>
      <c r="E1730" s="2" t="s">
        <v>15524</v>
      </c>
      <c r="F1730" s="2" t="s">
        <v>11619</v>
      </c>
      <c r="G1730">
        <v>154000</v>
      </c>
      <c r="H1730" s="2" t="s">
        <v>54</v>
      </c>
      <c r="I1730" s="2" t="s">
        <v>53</v>
      </c>
      <c r="J1730" s="2" t="s">
        <v>5305</v>
      </c>
      <c r="K1730" s="2" t="s">
        <v>19594</v>
      </c>
    </row>
    <row r="1731" spans="1:11" x14ac:dyDescent="0.25">
      <c r="A1731" s="2" t="s">
        <v>16885</v>
      </c>
      <c r="B1731" s="1">
        <v>46204</v>
      </c>
      <c r="C1731" s="2" t="s">
        <v>5302</v>
      </c>
      <c r="D1731" s="2" t="s">
        <v>5303</v>
      </c>
      <c r="E1731" s="2" t="s">
        <v>16886</v>
      </c>
      <c r="F1731" s="2" t="s">
        <v>10193</v>
      </c>
      <c r="G1731">
        <v>140000</v>
      </c>
      <c r="H1731" s="2" t="s">
        <v>54</v>
      </c>
      <c r="I1731" s="2" t="s">
        <v>53</v>
      </c>
      <c r="J1731" s="2" t="s">
        <v>5305</v>
      </c>
      <c r="K1731" s="2" t="s">
        <v>10193</v>
      </c>
    </row>
    <row r="1732" spans="1:11" x14ac:dyDescent="0.25">
      <c r="A1732" s="2" t="s">
        <v>7007</v>
      </c>
      <c r="B1732" s="1">
        <v>46204</v>
      </c>
      <c r="C1732" s="2" t="s">
        <v>5302</v>
      </c>
      <c r="D1732" s="2" t="s">
        <v>5303</v>
      </c>
      <c r="E1732" s="2" t="s">
        <v>3785</v>
      </c>
      <c r="F1732" s="2" t="s">
        <v>10613</v>
      </c>
      <c r="G1732">
        <v>174000</v>
      </c>
      <c r="H1732" s="2" t="s">
        <v>54</v>
      </c>
      <c r="I1732" s="2" t="s">
        <v>53</v>
      </c>
      <c r="J1732" s="2" t="s">
        <v>5305</v>
      </c>
      <c r="K1732" s="2" t="s">
        <v>19595</v>
      </c>
    </row>
    <row r="1733" spans="1:11" x14ac:dyDescent="0.25">
      <c r="A1733" s="2" t="s">
        <v>16573</v>
      </c>
      <c r="B1733" s="1">
        <v>46204</v>
      </c>
      <c r="C1733" s="2" t="s">
        <v>5302</v>
      </c>
      <c r="D1733" s="2" t="s">
        <v>5303</v>
      </c>
      <c r="E1733" s="2" t="s">
        <v>16574</v>
      </c>
      <c r="F1733" s="2" t="s">
        <v>19596</v>
      </c>
      <c r="G1733">
        <v>117000</v>
      </c>
      <c r="H1733" s="2" t="s">
        <v>54</v>
      </c>
      <c r="I1733" s="2" t="s">
        <v>53</v>
      </c>
      <c r="J1733" s="2" t="s">
        <v>5305</v>
      </c>
      <c r="K1733" s="2" t="s">
        <v>19597</v>
      </c>
    </row>
    <row r="1734" spans="1:11" x14ac:dyDescent="0.25">
      <c r="A1734" s="2" t="s">
        <v>11063</v>
      </c>
      <c r="B1734" s="1">
        <v>46204</v>
      </c>
      <c r="C1734" s="2" t="s">
        <v>5302</v>
      </c>
      <c r="D1734" s="2" t="s">
        <v>5303</v>
      </c>
      <c r="E1734" s="2" t="s">
        <v>11064</v>
      </c>
      <c r="F1734" s="2" t="s">
        <v>11595</v>
      </c>
      <c r="G1734">
        <v>114000</v>
      </c>
      <c r="H1734" s="2" t="s">
        <v>54</v>
      </c>
      <c r="I1734" s="2" t="s">
        <v>53</v>
      </c>
      <c r="J1734" s="2" t="s">
        <v>5305</v>
      </c>
      <c r="K1734" s="2" t="s">
        <v>19598</v>
      </c>
    </row>
    <row r="1735" spans="1:11" x14ac:dyDescent="0.25">
      <c r="A1735" s="2" t="s">
        <v>15559</v>
      </c>
      <c r="B1735" s="1">
        <v>46204</v>
      </c>
      <c r="C1735" s="2" t="s">
        <v>5302</v>
      </c>
      <c r="D1735" s="2" t="s">
        <v>5303</v>
      </c>
      <c r="E1735" s="2" t="s">
        <v>15560</v>
      </c>
      <c r="F1735" s="2" t="s">
        <v>11663</v>
      </c>
      <c r="G1735">
        <v>149000</v>
      </c>
      <c r="H1735" s="2" t="s">
        <v>54</v>
      </c>
      <c r="I1735" s="2" t="s">
        <v>53</v>
      </c>
      <c r="J1735" s="2" t="s">
        <v>5305</v>
      </c>
      <c r="K1735" s="2" t="s">
        <v>19586</v>
      </c>
    </row>
    <row r="1736" spans="1:11" x14ac:dyDescent="0.25">
      <c r="A1736" s="2" t="s">
        <v>16827</v>
      </c>
      <c r="B1736" s="1">
        <v>46204</v>
      </c>
      <c r="C1736" s="2" t="s">
        <v>5302</v>
      </c>
      <c r="D1736" s="2" t="s">
        <v>5303</v>
      </c>
      <c r="E1736" s="2" t="s">
        <v>16828</v>
      </c>
      <c r="F1736" s="2" t="s">
        <v>19599</v>
      </c>
      <c r="G1736">
        <v>107000</v>
      </c>
      <c r="H1736" s="2" t="s">
        <v>54</v>
      </c>
      <c r="I1736" s="2" t="s">
        <v>53</v>
      </c>
      <c r="J1736" s="2" t="s">
        <v>5305</v>
      </c>
      <c r="K1736" s="2" t="s">
        <v>19600</v>
      </c>
    </row>
    <row r="1737" spans="1:11" x14ac:dyDescent="0.25">
      <c r="A1737" s="2" t="s">
        <v>15855</v>
      </c>
      <c r="B1737" s="1">
        <v>46204</v>
      </c>
      <c r="C1737" s="2" t="s">
        <v>5302</v>
      </c>
      <c r="D1737" s="2" t="s">
        <v>5303</v>
      </c>
      <c r="E1737" s="2" t="s">
        <v>15856</v>
      </c>
      <c r="F1737" s="2" t="s">
        <v>10172</v>
      </c>
      <c r="G1737">
        <v>194000</v>
      </c>
      <c r="H1737" s="2" t="s">
        <v>54</v>
      </c>
      <c r="I1737" s="2" t="s">
        <v>53</v>
      </c>
      <c r="J1737" s="2" t="s">
        <v>5305</v>
      </c>
      <c r="K1737" s="2" t="s">
        <v>19601</v>
      </c>
    </row>
    <row r="1738" spans="1:11" x14ac:dyDescent="0.25">
      <c r="A1738" s="2" t="s">
        <v>16785</v>
      </c>
      <c r="B1738" s="1">
        <v>46204</v>
      </c>
      <c r="C1738" s="2" t="s">
        <v>5302</v>
      </c>
      <c r="D1738" s="2" t="s">
        <v>5303</v>
      </c>
      <c r="E1738" s="2" t="s">
        <v>16786</v>
      </c>
      <c r="F1738" s="2" t="s">
        <v>19602</v>
      </c>
      <c r="G1738">
        <v>110000</v>
      </c>
      <c r="H1738" s="2" t="s">
        <v>54</v>
      </c>
      <c r="I1738" s="2" t="s">
        <v>53</v>
      </c>
      <c r="J1738" s="2" t="s">
        <v>5305</v>
      </c>
      <c r="K1738" s="2" t="s">
        <v>19603</v>
      </c>
    </row>
    <row r="1739" spans="1:11" x14ac:dyDescent="0.25">
      <c r="A1739" s="2" t="s">
        <v>15742</v>
      </c>
      <c r="B1739" s="1">
        <v>46204</v>
      </c>
      <c r="C1739" s="2" t="s">
        <v>5302</v>
      </c>
      <c r="D1739" s="2" t="s">
        <v>5303</v>
      </c>
      <c r="E1739" s="2" t="s">
        <v>15743</v>
      </c>
      <c r="F1739" s="2" t="s">
        <v>10617</v>
      </c>
      <c r="G1739">
        <v>157000</v>
      </c>
      <c r="H1739" s="2" t="s">
        <v>54</v>
      </c>
      <c r="I1739" s="2" t="s">
        <v>53</v>
      </c>
      <c r="J1739" s="2" t="s">
        <v>5305</v>
      </c>
      <c r="K1739" s="2" t="s">
        <v>10617</v>
      </c>
    </row>
    <row r="1740" spans="1:11" x14ac:dyDescent="0.25">
      <c r="A1740" s="2" t="s">
        <v>18136</v>
      </c>
      <c r="B1740" s="1">
        <v>46205</v>
      </c>
      <c r="C1740" s="2" t="s">
        <v>5302</v>
      </c>
      <c r="D1740" s="2" t="s">
        <v>5303</v>
      </c>
      <c r="E1740" s="2" t="s">
        <v>18137</v>
      </c>
      <c r="F1740" s="2" t="s">
        <v>10631</v>
      </c>
      <c r="G1740">
        <v>221000</v>
      </c>
      <c r="H1740" s="2" t="s">
        <v>54</v>
      </c>
      <c r="I1740" s="2" t="s">
        <v>53</v>
      </c>
      <c r="J1740" s="2" t="s">
        <v>5305</v>
      </c>
      <c r="K1740" s="2" t="s">
        <v>5767</v>
      </c>
    </row>
    <row r="1741" spans="1:11" x14ac:dyDescent="0.25">
      <c r="A1741" s="2" t="s">
        <v>18167</v>
      </c>
      <c r="B1741" s="1">
        <v>46205</v>
      </c>
      <c r="C1741" s="2" t="s">
        <v>5302</v>
      </c>
      <c r="D1741" s="2" t="s">
        <v>5303</v>
      </c>
      <c r="E1741" s="2" t="s">
        <v>18168</v>
      </c>
      <c r="F1741" s="2" t="s">
        <v>19604</v>
      </c>
      <c r="G1741">
        <v>127000</v>
      </c>
      <c r="H1741" s="2" t="s">
        <v>54</v>
      </c>
      <c r="I1741" s="2" t="s">
        <v>53</v>
      </c>
      <c r="J1741" s="2" t="s">
        <v>5305</v>
      </c>
      <c r="K1741" s="2" t="s">
        <v>10163</v>
      </c>
    </row>
    <row r="1742" spans="1:11" x14ac:dyDescent="0.25">
      <c r="A1742" s="2" t="s">
        <v>11780</v>
      </c>
      <c r="B1742" s="1">
        <v>46205</v>
      </c>
      <c r="C1742" s="2" t="s">
        <v>5302</v>
      </c>
      <c r="D1742" s="2" t="s">
        <v>5303</v>
      </c>
      <c r="E1742" s="2" t="s">
        <v>11781</v>
      </c>
      <c r="F1742" s="2" t="s">
        <v>19503</v>
      </c>
      <c r="G1742">
        <v>149000</v>
      </c>
      <c r="H1742" s="2" t="s">
        <v>54</v>
      </c>
      <c r="I1742" s="2" t="s">
        <v>53</v>
      </c>
      <c r="J1742" s="2" t="s">
        <v>5305</v>
      </c>
      <c r="K1742" s="2" t="s">
        <v>19503</v>
      </c>
    </row>
    <row r="1743" spans="1:11" x14ac:dyDescent="0.25">
      <c r="A1743" s="2" t="s">
        <v>18149</v>
      </c>
      <c r="B1743" s="1">
        <v>46205</v>
      </c>
      <c r="C1743" s="2" t="s">
        <v>5302</v>
      </c>
      <c r="D1743" s="2" t="s">
        <v>5303</v>
      </c>
      <c r="E1743" s="2" t="s">
        <v>18150</v>
      </c>
      <c r="F1743" s="2" t="s">
        <v>19605</v>
      </c>
      <c r="G1743">
        <v>137000</v>
      </c>
      <c r="H1743" s="2" t="s">
        <v>54</v>
      </c>
      <c r="I1743" s="2" t="s">
        <v>53</v>
      </c>
      <c r="J1743" s="2" t="s">
        <v>5305</v>
      </c>
      <c r="K1743" s="2" t="s">
        <v>19605</v>
      </c>
    </row>
    <row r="1744" spans="1:11" x14ac:dyDescent="0.25">
      <c r="A1744" s="2" t="s">
        <v>17919</v>
      </c>
      <c r="B1744" s="1">
        <v>46205</v>
      </c>
      <c r="C1744" s="2" t="s">
        <v>5302</v>
      </c>
      <c r="D1744" s="2" t="s">
        <v>5303</v>
      </c>
      <c r="E1744" s="2" t="s">
        <v>17920</v>
      </c>
      <c r="F1744" s="2" t="s">
        <v>19606</v>
      </c>
      <c r="G1744">
        <v>111000</v>
      </c>
      <c r="H1744" s="2" t="s">
        <v>54</v>
      </c>
      <c r="I1744" s="2" t="s">
        <v>53</v>
      </c>
      <c r="J1744" s="2" t="s">
        <v>5305</v>
      </c>
      <c r="K1744" s="2" t="s">
        <v>5767</v>
      </c>
    </row>
    <row r="1745" spans="1:11" x14ac:dyDescent="0.25">
      <c r="A1745" s="2" t="s">
        <v>15722</v>
      </c>
      <c r="B1745" s="1">
        <v>46205</v>
      </c>
      <c r="C1745" s="2" t="s">
        <v>5302</v>
      </c>
      <c r="D1745" s="2" t="s">
        <v>5303</v>
      </c>
      <c r="E1745" s="2" t="s">
        <v>15723</v>
      </c>
      <c r="F1745" s="2" t="s">
        <v>10353</v>
      </c>
      <c r="G1745">
        <v>140000</v>
      </c>
      <c r="H1745" s="2" t="s">
        <v>54</v>
      </c>
      <c r="I1745" s="2" t="s">
        <v>53</v>
      </c>
      <c r="J1745" s="2" t="s">
        <v>5305</v>
      </c>
      <c r="K1745" s="2" t="s">
        <v>10354</v>
      </c>
    </row>
    <row r="1746" spans="1:11" x14ac:dyDescent="0.25">
      <c r="A1746" s="2" t="s">
        <v>17337</v>
      </c>
      <c r="B1746" s="1">
        <v>46205</v>
      </c>
      <c r="C1746" s="2" t="s">
        <v>5302</v>
      </c>
      <c r="D1746" s="2" t="s">
        <v>5303</v>
      </c>
      <c r="E1746" s="2" t="s">
        <v>17338</v>
      </c>
      <c r="F1746" s="2" t="s">
        <v>19607</v>
      </c>
      <c r="G1746">
        <v>107000</v>
      </c>
      <c r="H1746" s="2" t="s">
        <v>54</v>
      </c>
      <c r="I1746" s="2" t="s">
        <v>53</v>
      </c>
      <c r="J1746" s="2" t="s">
        <v>5305</v>
      </c>
      <c r="K1746" s="2" t="s">
        <v>5630</v>
      </c>
    </row>
    <row r="1747" spans="1:11" x14ac:dyDescent="0.25">
      <c r="A1747" s="2" t="s">
        <v>19315</v>
      </c>
      <c r="B1747" s="1">
        <v>46205</v>
      </c>
      <c r="C1747" s="2" t="s">
        <v>5302</v>
      </c>
      <c r="D1747" s="2" t="s">
        <v>5303</v>
      </c>
      <c r="E1747" s="2" t="s">
        <v>19316</v>
      </c>
      <c r="F1747" s="2" t="s">
        <v>19608</v>
      </c>
      <c r="G1747">
        <v>83000</v>
      </c>
      <c r="H1747" s="2" t="s">
        <v>54</v>
      </c>
      <c r="I1747" s="2" t="s">
        <v>53</v>
      </c>
      <c r="J1747" s="2" t="s">
        <v>5305</v>
      </c>
      <c r="K1747" s="2" t="s">
        <v>17296</v>
      </c>
    </row>
    <row r="1748" spans="1:11" x14ac:dyDescent="0.25">
      <c r="A1748" s="2" t="s">
        <v>19059</v>
      </c>
      <c r="B1748" s="1">
        <v>46205</v>
      </c>
      <c r="C1748" s="2" t="s">
        <v>5302</v>
      </c>
      <c r="D1748" s="2" t="s">
        <v>5303</v>
      </c>
      <c r="E1748" s="2" t="s">
        <v>19060</v>
      </c>
      <c r="F1748" s="2" t="s">
        <v>5424</v>
      </c>
      <c r="G1748">
        <v>78000</v>
      </c>
      <c r="H1748" s="2" t="s">
        <v>54</v>
      </c>
      <c r="I1748" s="2" t="s">
        <v>53</v>
      </c>
      <c r="J1748" s="2" t="s">
        <v>5305</v>
      </c>
      <c r="K1748" s="2" t="s">
        <v>5425</v>
      </c>
    </row>
    <row r="1749" spans="1:11" x14ac:dyDescent="0.25">
      <c r="A1749" s="2" t="s">
        <v>19415</v>
      </c>
      <c r="B1749" s="1">
        <v>46205</v>
      </c>
      <c r="C1749" s="2" t="s">
        <v>5302</v>
      </c>
      <c r="D1749" s="2" t="s">
        <v>5303</v>
      </c>
      <c r="E1749" s="2" t="s">
        <v>19416</v>
      </c>
      <c r="F1749" s="2" t="s">
        <v>19609</v>
      </c>
      <c r="G1749">
        <v>72500</v>
      </c>
      <c r="H1749" s="2" t="s">
        <v>54</v>
      </c>
      <c r="I1749" s="2" t="s">
        <v>53</v>
      </c>
      <c r="J1749" s="2" t="s">
        <v>5305</v>
      </c>
      <c r="K1749" s="2" t="s">
        <v>10055</v>
      </c>
    </row>
    <row r="1750" spans="1:11" x14ac:dyDescent="0.25">
      <c r="A1750" s="2" t="s">
        <v>19344</v>
      </c>
      <c r="B1750" s="1">
        <v>46205</v>
      </c>
      <c r="C1750" s="2" t="s">
        <v>5302</v>
      </c>
      <c r="D1750" s="2" t="s">
        <v>5303</v>
      </c>
      <c r="E1750" s="2" t="s">
        <v>19345</v>
      </c>
      <c r="F1750" s="2" t="s">
        <v>19610</v>
      </c>
      <c r="G1750">
        <v>83000</v>
      </c>
      <c r="H1750" s="2" t="s">
        <v>54</v>
      </c>
      <c r="I1750" s="2" t="s">
        <v>53</v>
      </c>
      <c r="J1750" s="2" t="s">
        <v>5305</v>
      </c>
      <c r="K1750" s="2" t="s">
        <v>19611</v>
      </c>
    </row>
    <row r="1751" spans="1:11" x14ac:dyDescent="0.25">
      <c r="A1751" s="2" t="s">
        <v>19241</v>
      </c>
      <c r="B1751" s="1">
        <v>46205</v>
      </c>
      <c r="C1751" s="2" t="s">
        <v>5302</v>
      </c>
      <c r="D1751" s="2" t="s">
        <v>5303</v>
      </c>
      <c r="E1751" s="2" t="s">
        <v>19242</v>
      </c>
      <c r="F1751" s="2" t="s">
        <v>19612</v>
      </c>
      <c r="G1751">
        <v>79000</v>
      </c>
      <c r="H1751" s="2" t="s">
        <v>54</v>
      </c>
      <c r="I1751" s="2" t="s">
        <v>53</v>
      </c>
      <c r="J1751" s="2" t="s">
        <v>5305</v>
      </c>
      <c r="K1751" s="2" t="s">
        <v>19613</v>
      </c>
    </row>
    <row r="1752" spans="1:11" x14ac:dyDescent="0.25">
      <c r="A1752" s="2" t="s">
        <v>11464</v>
      </c>
      <c r="B1752" s="1">
        <v>46205</v>
      </c>
      <c r="C1752" s="2" t="s">
        <v>5302</v>
      </c>
      <c r="D1752" s="2" t="s">
        <v>5303</v>
      </c>
      <c r="E1752" s="2" t="s">
        <v>11465</v>
      </c>
      <c r="F1752" s="2" t="s">
        <v>10403</v>
      </c>
      <c r="G1752">
        <v>365000</v>
      </c>
      <c r="H1752" s="2" t="s">
        <v>54</v>
      </c>
      <c r="I1752" s="2" t="s">
        <v>53</v>
      </c>
      <c r="J1752" s="2" t="s">
        <v>5305</v>
      </c>
      <c r="K1752" s="2" t="s">
        <v>10680</v>
      </c>
    </row>
    <row r="1753" spans="1:11" x14ac:dyDescent="0.25">
      <c r="A1753" s="2" t="s">
        <v>7147</v>
      </c>
      <c r="B1753" s="1">
        <v>46205</v>
      </c>
      <c r="C1753" s="2" t="s">
        <v>5302</v>
      </c>
      <c r="D1753" s="2" t="s">
        <v>5303</v>
      </c>
      <c r="E1753" s="2" t="s">
        <v>4164</v>
      </c>
      <c r="F1753" s="2" t="s">
        <v>10613</v>
      </c>
      <c r="G1753">
        <v>188000</v>
      </c>
      <c r="H1753" s="2" t="s">
        <v>54</v>
      </c>
      <c r="I1753" s="2" t="s">
        <v>53</v>
      </c>
      <c r="J1753" s="2" t="s">
        <v>5305</v>
      </c>
      <c r="K1753" s="2" t="s">
        <v>19595</v>
      </c>
    </row>
    <row r="1754" spans="1:11" x14ac:dyDescent="0.25">
      <c r="A1754" s="2" t="s">
        <v>19172</v>
      </c>
      <c r="B1754" s="1">
        <v>46205</v>
      </c>
      <c r="C1754" s="2" t="s">
        <v>5302</v>
      </c>
      <c r="D1754" s="2" t="s">
        <v>5303</v>
      </c>
      <c r="E1754" s="2" t="s">
        <v>256</v>
      </c>
      <c r="F1754" s="2" t="s">
        <v>19614</v>
      </c>
      <c r="G1754">
        <v>75000</v>
      </c>
      <c r="H1754" s="2" t="s">
        <v>54</v>
      </c>
      <c r="I1754" s="2" t="s">
        <v>53</v>
      </c>
      <c r="J1754" s="2" t="s">
        <v>5305</v>
      </c>
      <c r="K1754" s="2" t="s">
        <v>19615</v>
      </c>
    </row>
    <row r="1755" spans="1:11" x14ac:dyDescent="0.25">
      <c r="A1755" s="2" t="s">
        <v>19402</v>
      </c>
      <c r="B1755" s="1">
        <v>46205</v>
      </c>
      <c r="C1755" s="2" t="s">
        <v>5302</v>
      </c>
      <c r="D1755" s="2" t="s">
        <v>5303</v>
      </c>
      <c r="E1755" s="2" t="s">
        <v>19403</v>
      </c>
      <c r="F1755" s="2" t="s">
        <v>9863</v>
      </c>
      <c r="G1755">
        <v>78000</v>
      </c>
      <c r="H1755" s="2" t="s">
        <v>54</v>
      </c>
      <c r="I1755" s="2" t="s">
        <v>53</v>
      </c>
      <c r="J1755" s="2" t="s">
        <v>5305</v>
      </c>
      <c r="K1755" s="2" t="s">
        <v>9864</v>
      </c>
    </row>
    <row r="1756" spans="1:11" x14ac:dyDescent="0.25">
      <c r="A1756" s="2" t="s">
        <v>18758</v>
      </c>
      <c r="B1756" s="1">
        <v>46205</v>
      </c>
      <c r="C1756" s="2" t="s">
        <v>5302</v>
      </c>
      <c r="D1756" s="2" t="s">
        <v>5303</v>
      </c>
      <c r="E1756" s="2" t="s">
        <v>18759</v>
      </c>
      <c r="F1756" s="2" t="s">
        <v>19616</v>
      </c>
      <c r="G1756">
        <v>134000</v>
      </c>
      <c r="H1756" s="2" t="s">
        <v>54</v>
      </c>
      <c r="I1756" s="2" t="s">
        <v>53</v>
      </c>
      <c r="J1756" s="2" t="s">
        <v>5305</v>
      </c>
      <c r="K1756" s="2" t="s">
        <v>19617</v>
      </c>
    </row>
    <row r="1757" spans="1:11" x14ac:dyDescent="0.25">
      <c r="A1757" s="2" t="s">
        <v>17646</v>
      </c>
      <c r="B1757" s="1">
        <v>46205</v>
      </c>
      <c r="C1757" s="2" t="s">
        <v>5302</v>
      </c>
      <c r="D1757" s="2" t="s">
        <v>5303</v>
      </c>
      <c r="E1757" s="2" t="s">
        <v>17647</v>
      </c>
      <c r="F1757" s="2" t="s">
        <v>19618</v>
      </c>
      <c r="G1757">
        <v>98000</v>
      </c>
      <c r="H1757" s="2" t="s">
        <v>54</v>
      </c>
      <c r="I1757" s="2" t="s">
        <v>53</v>
      </c>
      <c r="J1757" s="2" t="s">
        <v>5305</v>
      </c>
      <c r="K1757" s="2" t="s">
        <v>19619</v>
      </c>
    </row>
    <row r="1758" spans="1:11" x14ac:dyDescent="0.25">
      <c r="A1758" s="2" t="s">
        <v>17622</v>
      </c>
      <c r="B1758" s="1">
        <v>46205</v>
      </c>
      <c r="C1758" s="2" t="s">
        <v>5302</v>
      </c>
      <c r="D1758" s="2" t="s">
        <v>5303</v>
      </c>
      <c r="E1758" s="2" t="s">
        <v>17623</v>
      </c>
      <c r="F1758" s="2" t="s">
        <v>19620</v>
      </c>
      <c r="G1758">
        <v>131000</v>
      </c>
      <c r="H1758" s="2" t="s">
        <v>54</v>
      </c>
      <c r="I1758" s="2" t="s">
        <v>53</v>
      </c>
      <c r="J1758" s="2" t="s">
        <v>5305</v>
      </c>
      <c r="K1758" s="2" t="s">
        <v>19621</v>
      </c>
    </row>
    <row r="1759" spans="1:11" x14ac:dyDescent="0.25">
      <c r="A1759" s="2" t="s">
        <v>17755</v>
      </c>
      <c r="B1759" s="1">
        <v>46205</v>
      </c>
      <c r="C1759" s="2" t="s">
        <v>5302</v>
      </c>
      <c r="D1759" s="2" t="s">
        <v>5303</v>
      </c>
      <c r="E1759" s="2" t="s">
        <v>17756</v>
      </c>
      <c r="F1759" s="2" t="s">
        <v>19622</v>
      </c>
      <c r="G1759">
        <v>103000</v>
      </c>
      <c r="H1759" s="2" t="s">
        <v>54</v>
      </c>
      <c r="I1759" s="2" t="s">
        <v>53</v>
      </c>
      <c r="J1759" s="2" t="s">
        <v>5305</v>
      </c>
      <c r="K1759" s="2" t="s">
        <v>19623</v>
      </c>
    </row>
    <row r="1760" spans="1:11" x14ac:dyDescent="0.25">
      <c r="A1760" s="2" t="s">
        <v>18141</v>
      </c>
      <c r="B1760" s="1">
        <v>46205</v>
      </c>
      <c r="C1760" s="2" t="s">
        <v>5302</v>
      </c>
      <c r="D1760" s="2" t="s">
        <v>5303</v>
      </c>
      <c r="E1760" s="2" t="s">
        <v>18142</v>
      </c>
      <c r="F1760" s="2" t="s">
        <v>15950</v>
      </c>
      <c r="G1760">
        <v>111000</v>
      </c>
      <c r="H1760" s="2" t="s">
        <v>54</v>
      </c>
      <c r="I1760" s="2" t="s">
        <v>53</v>
      </c>
      <c r="J1760" s="2" t="s">
        <v>5305</v>
      </c>
      <c r="K1760" s="2" t="s">
        <v>15951</v>
      </c>
    </row>
    <row r="1761" spans="1:11" x14ac:dyDescent="0.25">
      <c r="A1761" s="2" t="s">
        <v>18416</v>
      </c>
      <c r="B1761" s="1">
        <v>46205</v>
      </c>
      <c r="C1761" s="2" t="s">
        <v>5302</v>
      </c>
      <c r="D1761" s="2" t="s">
        <v>5303</v>
      </c>
      <c r="E1761" s="2" t="s">
        <v>18417</v>
      </c>
      <c r="F1761" s="2" t="s">
        <v>10438</v>
      </c>
      <c r="G1761">
        <v>123000</v>
      </c>
      <c r="H1761" s="2" t="s">
        <v>54</v>
      </c>
      <c r="I1761" s="2" t="s">
        <v>53</v>
      </c>
      <c r="J1761" s="2" t="s">
        <v>5305</v>
      </c>
      <c r="K1761" s="2" t="s">
        <v>19624</v>
      </c>
    </row>
    <row r="1762" spans="1:11" x14ac:dyDescent="0.25">
      <c r="A1762" s="2" t="s">
        <v>18784</v>
      </c>
      <c r="B1762" s="1">
        <v>46205</v>
      </c>
      <c r="C1762" s="2" t="s">
        <v>5302</v>
      </c>
      <c r="D1762" s="2" t="s">
        <v>5303</v>
      </c>
      <c r="E1762" s="2" t="s">
        <v>18785</v>
      </c>
      <c r="F1762" s="2" t="s">
        <v>19625</v>
      </c>
      <c r="G1762">
        <v>80000</v>
      </c>
      <c r="H1762" s="2" t="s">
        <v>54</v>
      </c>
      <c r="I1762" s="2" t="s">
        <v>53</v>
      </c>
      <c r="J1762" s="2" t="s">
        <v>5305</v>
      </c>
      <c r="K1762" s="2" t="s">
        <v>19626</v>
      </c>
    </row>
    <row r="1763" spans="1:11" x14ac:dyDescent="0.25">
      <c r="A1763" s="2" t="s">
        <v>18539</v>
      </c>
      <c r="B1763" s="1">
        <v>46205</v>
      </c>
      <c r="C1763" s="2" t="s">
        <v>5302</v>
      </c>
      <c r="D1763" s="2" t="s">
        <v>5303</v>
      </c>
      <c r="E1763" s="2" t="s">
        <v>18540</v>
      </c>
      <c r="F1763" s="2" t="s">
        <v>5855</v>
      </c>
      <c r="G1763">
        <v>89000</v>
      </c>
      <c r="H1763" s="2" t="s">
        <v>54</v>
      </c>
      <c r="I1763" s="2" t="s">
        <v>53</v>
      </c>
      <c r="J1763" s="2" t="s">
        <v>5305</v>
      </c>
      <c r="K1763" s="2" t="s">
        <v>10508</v>
      </c>
    </row>
    <row r="1764" spans="1:11" x14ac:dyDescent="0.25">
      <c r="A1764" s="2" t="s">
        <v>18897</v>
      </c>
      <c r="B1764" s="1">
        <v>46205</v>
      </c>
      <c r="C1764" s="2" t="s">
        <v>5302</v>
      </c>
      <c r="D1764" s="2" t="s">
        <v>5303</v>
      </c>
      <c r="E1764" s="2" t="s">
        <v>18898</v>
      </c>
      <c r="F1764" s="2" t="s">
        <v>11702</v>
      </c>
      <c r="G1764">
        <v>54000</v>
      </c>
      <c r="H1764" s="2" t="s">
        <v>54</v>
      </c>
      <c r="I1764" s="2" t="s">
        <v>53</v>
      </c>
      <c r="J1764" s="2" t="s">
        <v>5305</v>
      </c>
      <c r="K1764" s="2" t="s">
        <v>11703</v>
      </c>
    </row>
    <row r="1765" spans="1:11" x14ac:dyDescent="0.25">
      <c r="A1765" s="2" t="s">
        <v>18739</v>
      </c>
      <c r="B1765" s="1">
        <v>46205</v>
      </c>
      <c r="C1765" s="2" t="s">
        <v>5302</v>
      </c>
      <c r="D1765" s="2" t="s">
        <v>5303</v>
      </c>
      <c r="E1765" s="2" t="s">
        <v>335</v>
      </c>
      <c r="F1765" s="2" t="s">
        <v>10550</v>
      </c>
      <c r="G1765">
        <v>124000</v>
      </c>
      <c r="H1765" s="2" t="s">
        <v>54</v>
      </c>
      <c r="I1765" s="2" t="s">
        <v>53</v>
      </c>
      <c r="J1765" s="2" t="s">
        <v>5305</v>
      </c>
      <c r="K1765" s="2" t="s">
        <v>10551</v>
      </c>
    </row>
    <row r="1766" spans="1:11" x14ac:dyDescent="0.25">
      <c r="A1766" s="2" t="s">
        <v>17005</v>
      </c>
      <c r="B1766" s="1">
        <v>46205</v>
      </c>
      <c r="C1766" s="2" t="s">
        <v>5302</v>
      </c>
      <c r="D1766" s="2" t="s">
        <v>5303</v>
      </c>
      <c r="E1766" s="2" t="s">
        <v>17006</v>
      </c>
      <c r="F1766" s="2" t="s">
        <v>19627</v>
      </c>
      <c r="G1766">
        <v>162000</v>
      </c>
      <c r="H1766" s="2" t="s">
        <v>54</v>
      </c>
      <c r="I1766" s="2" t="s">
        <v>53</v>
      </c>
      <c r="J1766" s="2" t="s">
        <v>5305</v>
      </c>
      <c r="K1766" s="2" t="s">
        <v>19628</v>
      </c>
    </row>
    <row r="1767" spans="1:11" x14ac:dyDescent="0.25">
      <c r="A1767" s="2" t="s">
        <v>17128</v>
      </c>
      <c r="B1767" s="1">
        <v>46205</v>
      </c>
      <c r="C1767" s="2" t="s">
        <v>5302</v>
      </c>
      <c r="D1767" s="2" t="s">
        <v>5303</v>
      </c>
      <c r="E1767" s="2" t="s">
        <v>17129</v>
      </c>
      <c r="F1767" s="2" t="s">
        <v>9970</v>
      </c>
      <c r="G1767">
        <v>168000</v>
      </c>
      <c r="H1767" s="2" t="s">
        <v>54</v>
      </c>
      <c r="I1767" s="2" t="s">
        <v>53</v>
      </c>
      <c r="J1767" s="2" t="s">
        <v>5305</v>
      </c>
      <c r="K1767" s="2" t="s">
        <v>9971</v>
      </c>
    </row>
    <row r="1768" spans="1:11" x14ac:dyDescent="0.25">
      <c r="A1768" s="2" t="s">
        <v>17169</v>
      </c>
      <c r="B1768" s="1">
        <v>46205</v>
      </c>
      <c r="C1768" s="2" t="s">
        <v>5302</v>
      </c>
      <c r="D1768" s="2" t="s">
        <v>5303</v>
      </c>
      <c r="E1768" s="2" t="s">
        <v>17170</v>
      </c>
      <c r="F1768" s="2" t="s">
        <v>19629</v>
      </c>
      <c r="G1768">
        <v>131000</v>
      </c>
      <c r="H1768" s="2" t="s">
        <v>54</v>
      </c>
      <c r="I1768" s="2" t="s">
        <v>53</v>
      </c>
      <c r="J1768" s="2" t="s">
        <v>5305</v>
      </c>
      <c r="K1768" s="2" t="s">
        <v>5545</v>
      </c>
    </row>
    <row r="1769" spans="1:11" x14ac:dyDescent="0.25">
      <c r="A1769" s="2" t="s">
        <v>16284</v>
      </c>
      <c r="B1769" s="1">
        <v>46205</v>
      </c>
      <c r="C1769" s="2" t="s">
        <v>5302</v>
      </c>
      <c r="D1769" s="2" t="s">
        <v>5303</v>
      </c>
      <c r="E1769" s="2" t="s">
        <v>16285</v>
      </c>
      <c r="F1769" s="2" t="s">
        <v>11674</v>
      </c>
      <c r="G1769">
        <v>186000</v>
      </c>
      <c r="H1769" s="2" t="s">
        <v>54</v>
      </c>
      <c r="I1769" s="2" t="s">
        <v>53</v>
      </c>
      <c r="J1769" s="2" t="s">
        <v>5305</v>
      </c>
      <c r="K1769" s="2" t="s">
        <v>11675</v>
      </c>
    </row>
    <row r="1770" spans="1:11" x14ac:dyDescent="0.25">
      <c r="A1770" s="2" t="s">
        <v>17022</v>
      </c>
      <c r="B1770" s="1">
        <v>46205</v>
      </c>
      <c r="C1770" s="2" t="s">
        <v>5302</v>
      </c>
      <c r="D1770" s="2" t="s">
        <v>5303</v>
      </c>
      <c r="E1770" s="2" t="s">
        <v>17023</v>
      </c>
      <c r="F1770" s="2" t="s">
        <v>19592</v>
      </c>
      <c r="G1770">
        <v>117000</v>
      </c>
      <c r="H1770" s="2" t="s">
        <v>54</v>
      </c>
      <c r="I1770" s="2" t="s">
        <v>53</v>
      </c>
      <c r="J1770" s="2" t="s">
        <v>5305</v>
      </c>
      <c r="K1770" s="2" t="s">
        <v>5347</v>
      </c>
    </row>
    <row r="1771" spans="1:11" x14ac:dyDescent="0.25">
      <c r="A1771" s="2" t="s">
        <v>16347</v>
      </c>
      <c r="B1771" s="1">
        <v>46205</v>
      </c>
      <c r="C1771" s="2" t="s">
        <v>5302</v>
      </c>
      <c r="D1771" s="2" t="s">
        <v>5303</v>
      </c>
      <c r="E1771" s="2" t="s">
        <v>16348</v>
      </c>
      <c r="F1771" s="2" t="s">
        <v>19630</v>
      </c>
      <c r="G1771">
        <v>110000</v>
      </c>
      <c r="H1771" s="2" t="s">
        <v>54</v>
      </c>
      <c r="I1771" s="2" t="s">
        <v>53</v>
      </c>
      <c r="J1771" s="2" t="s">
        <v>5305</v>
      </c>
      <c r="K1771" s="2" t="s">
        <v>19631</v>
      </c>
    </row>
    <row r="1772" spans="1:11" x14ac:dyDescent="0.25">
      <c r="A1772" s="2" t="s">
        <v>16985</v>
      </c>
      <c r="B1772" s="1">
        <v>46205</v>
      </c>
      <c r="C1772" s="2" t="s">
        <v>5302</v>
      </c>
      <c r="D1772" s="2" t="s">
        <v>5303</v>
      </c>
      <c r="E1772" s="2" t="s">
        <v>16986</v>
      </c>
      <c r="F1772" s="2" t="s">
        <v>5383</v>
      </c>
      <c r="G1772">
        <v>160000</v>
      </c>
      <c r="H1772" s="2" t="s">
        <v>54</v>
      </c>
      <c r="I1772" s="2" t="s">
        <v>53</v>
      </c>
      <c r="J1772" s="2" t="s">
        <v>5305</v>
      </c>
      <c r="K1772" s="2" t="s">
        <v>10019</v>
      </c>
    </row>
    <row r="1773" spans="1:11" x14ac:dyDescent="0.25">
      <c r="A1773" s="2" t="s">
        <v>17032</v>
      </c>
      <c r="B1773" s="1">
        <v>46205</v>
      </c>
      <c r="C1773" s="2" t="s">
        <v>5302</v>
      </c>
      <c r="D1773" s="2" t="s">
        <v>5303</v>
      </c>
      <c r="E1773" s="2" t="s">
        <v>17033</v>
      </c>
      <c r="F1773" s="2" t="s">
        <v>11742</v>
      </c>
      <c r="G1773">
        <v>135000</v>
      </c>
      <c r="H1773" s="2" t="s">
        <v>54</v>
      </c>
      <c r="I1773" s="2" t="s">
        <v>53</v>
      </c>
      <c r="J1773" s="2" t="s">
        <v>5305</v>
      </c>
      <c r="K1773" s="2" t="s">
        <v>11743</v>
      </c>
    </row>
    <row r="1774" spans="1:11" x14ac:dyDescent="0.25">
      <c r="A1774" s="2" t="s">
        <v>17079</v>
      </c>
      <c r="B1774" s="1">
        <v>46205</v>
      </c>
      <c r="C1774" s="2" t="s">
        <v>5302</v>
      </c>
      <c r="D1774" s="2" t="s">
        <v>5303</v>
      </c>
      <c r="E1774" s="2" t="s">
        <v>17080</v>
      </c>
      <c r="F1774" s="2" t="s">
        <v>11742</v>
      </c>
      <c r="G1774">
        <v>159000</v>
      </c>
      <c r="H1774" s="2" t="s">
        <v>54</v>
      </c>
      <c r="I1774" s="2" t="s">
        <v>53</v>
      </c>
      <c r="J1774" s="2" t="s">
        <v>5305</v>
      </c>
      <c r="K1774" s="2" t="s">
        <v>19632</v>
      </c>
    </row>
    <row r="1775" spans="1:11" x14ac:dyDescent="0.25">
      <c r="A1775" s="2" t="s">
        <v>16734</v>
      </c>
      <c r="B1775" s="1">
        <v>46205</v>
      </c>
      <c r="C1775" s="2" t="s">
        <v>5302</v>
      </c>
      <c r="D1775" s="2" t="s">
        <v>5303</v>
      </c>
      <c r="E1775" s="2" t="s">
        <v>16735</v>
      </c>
      <c r="F1775" s="2" t="s">
        <v>10126</v>
      </c>
      <c r="G1775">
        <v>150000</v>
      </c>
      <c r="H1775" s="2" t="s">
        <v>54</v>
      </c>
      <c r="I1775" s="2" t="s">
        <v>53</v>
      </c>
      <c r="J1775" s="2" t="s">
        <v>5305</v>
      </c>
      <c r="K1775" s="2" t="s">
        <v>10511</v>
      </c>
    </row>
    <row r="1776" spans="1:11" x14ac:dyDescent="0.25">
      <c r="A1776" s="2" t="s">
        <v>16868</v>
      </c>
      <c r="B1776" s="1">
        <v>46205</v>
      </c>
      <c r="C1776" s="2" t="s">
        <v>5302</v>
      </c>
      <c r="D1776" s="2" t="s">
        <v>5303</v>
      </c>
      <c r="E1776" s="2" t="s">
        <v>16869</v>
      </c>
      <c r="F1776" s="2" t="s">
        <v>5780</v>
      </c>
      <c r="G1776">
        <v>182000</v>
      </c>
      <c r="H1776" s="2" t="s">
        <v>54</v>
      </c>
      <c r="I1776" s="2" t="s">
        <v>53</v>
      </c>
      <c r="J1776" s="2" t="s">
        <v>5305</v>
      </c>
      <c r="K1776" s="2" t="s">
        <v>5809</v>
      </c>
    </row>
    <row r="1777" spans="1:11" x14ac:dyDescent="0.25">
      <c r="A1777" s="2" t="s">
        <v>16836</v>
      </c>
      <c r="B1777" s="1">
        <v>46205</v>
      </c>
      <c r="C1777" s="2" t="s">
        <v>5302</v>
      </c>
      <c r="D1777" s="2" t="s">
        <v>5303</v>
      </c>
      <c r="E1777" s="2" t="s">
        <v>16837</v>
      </c>
      <c r="F1777" s="2" t="s">
        <v>9827</v>
      </c>
      <c r="G1777">
        <v>101000</v>
      </c>
      <c r="H1777" s="2" t="s">
        <v>54</v>
      </c>
      <c r="I1777" s="2" t="s">
        <v>53</v>
      </c>
      <c r="J1777" s="2" t="s">
        <v>5305</v>
      </c>
      <c r="K1777" s="2" t="s">
        <v>9828</v>
      </c>
    </row>
    <row r="1778" spans="1:11" x14ac:dyDescent="0.25">
      <c r="A1778" s="2" t="s">
        <v>16565</v>
      </c>
      <c r="B1778" s="1">
        <v>46205</v>
      </c>
      <c r="C1778" s="2" t="s">
        <v>5302</v>
      </c>
      <c r="D1778" s="2" t="s">
        <v>5303</v>
      </c>
      <c r="E1778" s="2" t="s">
        <v>16566</v>
      </c>
      <c r="F1778" s="2" t="s">
        <v>10448</v>
      </c>
      <c r="G1778">
        <v>133000</v>
      </c>
      <c r="H1778" s="2" t="s">
        <v>54</v>
      </c>
      <c r="I1778" s="2" t="s">
        <v>53</v>
      </c>
      <c r="J1778" s="2" t="s">
        <v>5305</v>
      </c>
      <c r="K1778" s="2" t="s">
        <v>10448</v>
      </c>
    </row>
    <row r="1779" spans="1:11" x14ac:dyDescent="0.25">
      <c r="A1779" s="2" t="s">
        <v>16620</v>
      </c>
      <c r="B1779" s="1">
        <v>46205</v>
      </c>
      <c r="C1779" s="2" t="s">
        <v>5302</v>
      </c>
      <c r="D1779" s="2" t="s">
        <v>5303</v>
      </c>
      <c r="E1779" s="2" t="s">
        <v>16621</v>
      </c>
      <c r="F1779" s="2" t="s">
        <v>10126</v>
      </c>
      <c r="G1779">
        <v>192000</v>
      </c>
      <c r="H1779" s="2" t="s">
        <v>54</v>
      </c>
      <c r="I1779" s="2" t="s">
        <v>53</v>
      </c>
      <c r="J1779" s="2" t="s">
        <v>5305</v>
      </c>
      <c r="K1779" s="2" t="s">
        <v>10511</v>
      </c>
    </row>
    <row r="1780" spans="1:11" x14ac:dyDescent="0.25">
      <c r="A1780" s="2" t="s">
        <v>16688</v>
      </c>
      <c r="B1780" s="1">
        <v>46205</v>
      </c>
      <c r="C1780" s="2" t="s">
        <v>5302</v>
      </c>
      <c r="D1780" s="2" t="s">
        <v>5303</v>
      </c>
      <c r="E1780" s="2" t="s">
        <v>16689</v>
      </c>
      <c r="F1780" s="2" t="s">
        <v>5786</v>
      </c>
      <c r="G1780">
        <v>134000</v>
      </c>
      <c r="H1780" s="2" t="s">
        <v>54</v>
      </c>
      <c r="I1780" s="2" t="s">
        <v>53</v>
      </c>
      <c r="J1780" s="2" t="s">
        <v>5305</v>
      </c>
      <c r="K1780" s="2" t="s">
        <v>5827</v>
      </c>
    </row>
    <row r="1781" spans="1:11" x14ac:dyDescent="0.25">
      <c r="A1781" s="2" t="s">
        <v>16607</v>
      </c>
      <c r="B1781" s="1">
        <v>46205</v>
      </c>
      <c r="C1781" s="2" t="s">
        <v>5302</v>
      </c>
      <c r="D1781" s="2" t="s">
        <v>5303</v>
      </c>
      <c r="E1781" s="2" t="s">
        <v>16608</v>
      </c>
      <c r="F1781" s="2" t="s">
        <v>10405</v>
      </c>
      <c r="G1781">
        <v>154000</v>
      </c>
      <c r="H1781" s="2" t="s">
        <v>54</v>
      </c>
      <c r="I1781" s="2" t="s">
        <v>53</v>
      </c>
      <c r="J1781" s="2" t="s">
        <v>5305</v>
      </c>
      <c r="K1781" s="2" t="s">
        <v>10406</v>
      </c>
    </row>
    <row r="1782" spans="1:11" x14ac:dyDescent="0.25">
      <c r="A1782" s="2" t="s">
        <v>16587</v>
      </c>
      <c r="B1782" s="1">
        <v>46205</v>
      </c>
      <c r="C1782" s="2" t="s">
        <v>5302</v>
      </c>
      <c r="D1782" s="2" t="s">
        <v>5303</v>
      </c>
      <c r="E1782" s="2" t="s">
        <v>16588</v>
      </c>
      <c r="F1782" s="2" t="s">
        <v>10560</v>
      </c>
      <c r="G1782">
        <v>134000</v>
      </c>
      <c r="H1782" s="2" t="s">
        <v>54</v>
      </c>
      <c r="I1782" s="2" t="s">
        <v>53</v>
      </c>
      <c r="J1782" s="2" t="s">
        <v>5305</v>
      </c>
      <c r="K1782" s="2" t="s">
        <v>9961</v>
      </c>
    </row>
    <row r="1783" spans="1:11" x14ac:dyDescent="0.25">
      <c r="A1783" s="2" t="s">
        <v>17566</v>
      </c>
      <c r="B1783" s="1">
        <v>46205</v>
      </c>
      <c r="C1783" s="2" t="s">
        <v>5302</v>
      </c>
      <c r="D1783" s="2" t="s">
        <v>5303</v>
      </c>
      <c r="E1783" s="2" t="s">
        <v>17567</v>
      </c>
      <c r="F1783" s="2" t="s">
        <v>5757</v>
      </c>
      <c r="G1783">
        <v>147000</v>
      </c>
      <c r="H1783" s="2" t="s">
        <v>54</v>
      </c>
      <c r="I1783" s="2" t="s">
        <v>53</v>
      </c>
      <c r="J1783" s="2" t="s">
        <v>5305</v>
      </c>
      <c r="K1783" s="2" t="s">
        <v>5758</v>
      </c>
    </row>
    <row r="1784" spans="1:11" x14ac:dyDescent="0.25">
      <c r="A1784" s="2" t="s">
        <v>17555</v>
      </c>
      <c r="B1784" s="1">
        <v>46205</v>
      </c>
      <c r="C1784" s="2" t="s">
        <v>5302</v>
      </c>
      <c r="D1784" s="2" t="s">
        <v>5303</v>
      </c>
      <c r="E1784" s="2" t="s">
        <v>17556</v>
      </c>
      <c r="F1784" s="2" t="s">
        <v>17285</v>
      </c>
      <c r="G1784">
        <v>108000</v>
      </c>
      <c r="H1784" s="2" t="s">
        <v>54</v>
      </c>
      <c r="I1784" s="2" t="s">
        <v>53</v>
      </c>
      <c r="J1784" s="2" t="s">
        <v>5305</v>
      </c>
      <c r="K1784" s="2" t="s">
        <v>19633</v>
      </c>
    </row>
    <row r="1785" spans="1:11" x14ac:dyDescent="0.25">
      <c r="A1785" s="2" t="s">
        <v>14999</v>
      </c>
      <c r="B1785" s="1">
        <v>46205</v>
      </c>
      <c r="C1785" s="2" t="s">
        <v>5302</v>
      </c>
      <c r="D1785" s="2" t="s">
        <v>5303</v>
      </c>
      <c r="E1785" s="2" t="s">
        <v>15000</v>
      </c>
      <c r="F1785" s="2" t="s">
        <v>10415</v>
      </c>
      <c r="G1785">
        <v>151000</v>
      </c>
      <c r="H1785" s="2" t="s">
        <v>54</v>
      </c>
      <c r="I1785" s="2" t="s">
        <v>53</v>
      </c>
      <c r="J1785" s="2" t="s">
        <v>5305</v>
      </c>
      <c r="K1785" s="2" t="s">
        <v>15955</v>
      </c>
    </row>
    <row r="1786" spans="1:11" x14ac:dyDescent="0.25">
      <c r="A1786" s="2" t="s">
        <v>17941</v>
      </c>
      <c r="B1786" s="1">
        <v>46205</v>
      </c>
      <c r="C1786" s="2" t="s">
        <v>5302</v>
      </c>
      <c r="D1786" s="2" t="s">
        <v>5303</v>
      </c>
      <c r="E1786" s="2" t="s">
        <v>17942</v>
      </c>
      <c r="F1786" s="2" t="s">
        <v>10560</v>
      </c>
      <c r="G1786">
        <v>134000</v>
      </c>
      <c r="H1786" s="2" t="s">
        <v>54</v>
      </c>
      <c r="I1786" s="2" t="s">
        <v>53</v>
      </c>
      <c r="J1786" s="2" t="s">
        <v>5305</v>
      </c>
      <c r="K1786" s="2" t="s">
        <v>10072</v>
      </c>
    </row>
    <row r="1787" spans="1:11" x14ac:dyDescent="0.25">
      <c r="A1787" s="2" t="s">
        <v>18011</v>
      </c>
      <c r="B1787" s="1">
        <v>46205</v>
      </c>
      <c r="C1787" s="2" t="s">
        <v>5302</v>
      </c>
      <c r="D1787" s="2" t="s">
        <v>5303</v>
      </c>
      <c r="E1787" s="2" t="s">
        <v>18012</v>
      </c>
      <c r="F1787" s="2" t="s">
        <v>10087</v>
      </c>
      <c r="G1787">
        <v>97000</v>
      </c>
      <c r="H1787" s="2" t="s">
        <v>54</v>
      </c>
      <c r="I1787" s="2" t="s">
        <v>53</v>
      </c>
      <c r="J1787" s="2" t="s">
        <v>5305</v>
      </c>
      <c r="K1787" s="2" t="s">
        <v>5377</v>
      </c>
    </row>
    <row r="1788" spans="1:11" x14ac:dyDescent="0.25">
      <c r="A1788" s="2" t="s">
        <v>17618</v>
      </c>
      <c r="B1788" s="1">
        <v>46205</v>
      </c>
      <c r="C1788" s="2" t="s">
        <v>5302</v>
      </c>
      <c r="D1788" s="2" t="s">
        <v>5303</v>
      </c>
      <c r="E1788" s="2" t="s">
        <v>17619</v>
      </c>
      <c r="F1788" s="2" t="s">
        <v>9970</v>
      </c>
      <c r="G1788">
        <v>130000</v>
      </c>
      <c r="H1788" s="2" t="s">
        <v>54</v>
      </c>
      <c r="I1788" s="2" t="s">
        <v>53</v>
      </c>
      <c r="J1788" s="2" t="s">
        <v>5305</v>
      </c>
      <c r="K1788" s="2" t="s">
        <v>9971</v>
      </c>
    </row>
    <row r="1789" spans="1:11" x14ac:dyDescent="0.25">
      <c r="A1789" s="2" t="s">
        <v>18231</v>
      </c>
      <c r="B1789" s="1">
        <v>46205</v>
      </c>
      <c r="C1789" s="2" t="s">
        <v>5302</v>
      </c>
      <c r="D1789" s="2" t="s">
        <v>5303</v>
      </c>
      <c r="E1789" s="2" t="s">
        <v>18232</v>
      </c>
      <c r="F1789" s="2" t="s">
        <v>19573</v>
      </c>
      <c r="G1789">
        <v>88000</v>
      </c>
      <c r="H1789" s="2" t="s">
        <v>54</v>
      </c>
      <c r="I1789" s="2" t="s">
        <v>53</v>
      </c>
      <c r="J1789" s="2" t="s">
        <v>5305</v>
      </c>
      <c r="K1789" s="2" t="s">
        <v>19573</v>
      </c>
    </row>
    <row r="1790" spans="1:11" x14ac:dyDescent="0.25">
      <c r="A1790" s="2" t="s">
        <v>18386</v>
      </c>
      <c r="B1790" s="1">
        <v>46205</v>
      </c>
      <c r="C1790" s="2" t="s">
        <v>5302</v>
      </c>
      <c r="D1790" s="2" t="s">
        <v>5303</v>
      </c>
      <c r="E1790" s="2" t="s">
        <v>18387</v>
      </c>
      <c r="F1790" s="2" t="s">
        <v>5728</v>
      </c>
      <c r="G1790">
        <v>141000</v>
      </c>
      <c r="H1790" s="2" t="s">
        <v>54</v>
      </c>
      <c r="I1790" s="2" t="s">
        <v>53</v>
      </c>
      <c r="J1790" s="2" t="s">
        <v>5305</v>
      </c>
      <c r="K1790" s="2" t="s">
        <v>5630</v>
      </c>
    </row>
    <row r="1791" spans="1:11" x14ac:dyDescent="0.25">
      <c r="A1791" s="2" t="s">
        <v>17454</v>
      </c>
      <c r="B1791" s="1">
        <v>46205</v>
      </c>
      <c r="C1791" s="2" t="s">
        <v>5302</v>
      </c>
      <c r="D1791" s="2" t="s">
        <v>5303</v>
      </c>
      <c r="E1791" s="2" t="s">
        <v>17455</v>
      </c>
      <c r="F1791" s="2" t="s">
        <v>9961</v>
      </c>
      <c r="G1791">
        <v>135000</v>
      </c>
      <c r="H1791" s="2" t="s">
        <v>54</v>
      </c>
      <c r="I1791" s="2" t="s">
        <v>53</v>
      </c>
      <c r="J1791" s="2" t="s">
        <v>5305</v>
      </c>
      <c r="K1791" s="2" t="s">
        <v>9961</v>
      </c>
    </row>
    <row r="1792" spans="1:11" x14ac:dyDescent="0.25">
      <c r="A1792" s="2" t="s">
        <v>17009</v>
      </c>
      <c r="B1792" s="1">
        <v>46205</v>
      </c>
      <c r="C1792" s="2" t="s">
        <v>5302</v>
      </c>
      <c r="D1792" s="2" t="s">
        <v>5303</v>
      </c>
      <c r="E1792" s="2" t="s">
        <v>17010</v>
      </c>
      <c r="F1792" s="2" t="s">
        <v>9968</v>
      </c>
      <c r="G1792">
        <v>131000</v>
      </c>
      <c r="H1792" s="2" t="s">
        <v>54</v>
      </c>
      <c r="I1792" s="2" t="s">
        <v>53</v>
      </c>
      <c r="J1792" s="2" t="s">
        <v>5305</v>
      </c>
      <c r="K1792" s="2" t="s">
        <v>9969</v>
      </c>
    </row>
    <row r="1793" spans="1:11" x14ac:dyDescent="0.25">
      <c r="A1793" s="2" t="s">
        <v>17560</v>
      </c>
      <c r="B1793" s="1">
        <v>46205</v>
      </c>
      <c r="C1793" s="2" t="s">
        <v>5302</v>
      </c>
      <c r="D1793" s="2" t="s">
        <v>5303</v>
      </c>
      <c r="E1793" s="2" t="s">
        <v>17561</v>
      </c>
      <c r="F1793" s="2" t="s">
        <v>19634</v>
      </c>
      <c r="G1793">
        <v>82000</v>
      </c>
      <c r="H1793" s="2" t="s">
        <v>54</v>
      </c>
      <c r="I1793" s="2" t="s">
        <v>53</v>
      </c>
      <c r="J1793" s="2" t="s">
        <v>5305</v>
      </c>
      <c r="K1793" s="2" t="s">
        <v>19635</v>
      </c>
    </row>
    <row r="1794" spans="1:11" x14ac:dyDescent="0.25">
      <c r="A1794" s="2" t="s">
        <v>17431</v>
      </c>
      <c r="B1794" s="1">
        <v>46205</v>
      </c>
      <c r="C1794" s="2" t="s">
        <v>5302</v>
      </c>
      <c r="D1794" s="2" t="s">
        <v>5303</v>
      </c>
      <c r="E1794" s="2" t="s">
        <v>17432</v>
      </c>
      <c r="F1794" s="2" t="s">
        <v>9855</v>
      </c>
      <c r="G1794">
        <v>82000</v>
      </c>
      <c r="H1794" s="2" t="s">
        <v>54</v>
      </c>
      <c r="I1794" s="2" t="s">
        <v>53</v>
      </c>
      <c r="J1794" s="2" t="s">
        <v>5305</v>
      </c>
      <c r="K1794" s="2" t="s">
        <v>9846</v>
      </c>
    </row>
    <row r="1795" spans="1:11" x14ac:dyDescent="0.25">
      <c r="A1795" s="2" t="s">
        <v>16976</v>
      </c>
      <c r="B1795" s="1">
        <v>46205</v>
      </c>
      <c r="C1795" s="2" t="s">
        <v>5302</v>
      </c>
      <c r="D1795" s="2" t="s">
        <v>5303</v>
      </c>
      <c r="E1795" s="2" t="s">
        <v>16977</v>
      </c>
      <c r="F1795" s="2" t="s">
        <v>5746</v>
      </c>
      <c r="G1795">
        <v>148000</v>
      </c>
      <c r="H1795" s="2" t="s">
        <v>54</v>
      </c>
      <c r="I1795" s="2" t="s">
        <v>53</v>
      </c>
      <c r="J1795" s="2" t="s">
        <v>5305</v>
      </c>
      <c r="K1795" s="2" t="s">
        <v>5747</v>
      </c>
    </row>
    <row r="1796" spans="1:11" x14ac:dyDescent="0.25">
      <c r="A1796" s="2" t="s">
        <v>16389</v>
      </c>
      <c r="B1796" s="1">
        <v>46205</v>
      </c>
      <c r="C1796" s="2" t="s">
        <v>5302</v>
      </c>
      <c r="D1796" s="2" t="s">
        <v>5303</v>
      </c>
      <c r="E1796" s="2" t="s">
        <v>16390</v>
      </c>
      <c r="F1796" s="2" t="s">
        <v>10571</v>
      </c>
      <c r="G1796">
        <v>117000</v>
      </c>
      <c r="H1796" s="2" t="s">
        <v>54</v>
      </c>
      <c r="I1796" s="2" t="s">
        <v>53</v>
      </c>
      <c r="J1796" s="2" t="s">
        <v>5305</v>
      </c>
      <c r="K1796" s="2" t="s">
        <v>10695</v>
      </c>
    </row>
    <row r="1797" spans="1:11" x14ac:dyDescent="0.25">
      <c r="A1797" s="2" t="s">
        <v>18207</v>
      </c>
      <c r="B1797" s="1">
        <v>46205</v>
      </c>
      <c r="C1797" s="2" t="s">
        <v>5302</v>
      </c>
      <c r="D1797" s="2" t="s">
        <v>5303</v>
      </c>
      <c r="E1797" s="2" t="s">
        <v>18208</v>
      </c>
      <c r="F1797" s="2" t="s">
        <v>19636</v>
      </c>
      <c r="G1797">
        <v>100000</v>
      </c>
      <c r="H1797" s="2" t="s">
        <v>54</v>
      </c>
      <c r="I1797" s="2" t="s">
        <v>53</v>
      </c>
      <c r="J1797" s="2" t="s">
        <v>5305</v>
      </c>
      <c r="K1797" s="2" t="s">
        <v>5767</v>
      </c>
    </row>
    <row r="1798" spans="1:11" x14ac:dyDescent="0.25">
      <c r="A1798" s="2" t="s">
        <v>16220</v>
      </c>
      <c r="B1798" s="1">
        <v>46205</v>
      </c>
      <c r="C1798" s="2" t="s">
        <v>5302</v>
      </c>
      <c r="D1798" s="2" t="s">
        <v>5303</v>
      </c>
      <c r="E1798" s="2" t="s">
        <v>16221</v>
      </c>
      <c r="F1798" s="2" t="s">
        <v>5786</v>
      </c>
      <c r="G1798">
        <v>134000</v>
      </c>
      <c r="H1798" s="2" t="s">
        <v>54</v>
      </c>
      <c r="I1798" s="2" t="s">
        <v>53</v>
      </c>
      <c r="J1798" s="2" t="s">
        <v>5305</v>
      </c>
      <c r="K1798" s="2" t="s">
        <v>5827</v>
      </c>
    </row>
    <row r="1799" spans="1:11" x14ac:dyDescent="0.25">
      <c r="A1799" s="2" t="s">
        <v>17750</v>
      </c>
      <c r="B1799" s="1">
        <v>46205</v>
      </c>
      <c r="C1799" s="2" t="s">
        <v>5302</v>
      </c>
      <c r="D1799" s="2" t="s">
        <v>5303</v>
      </c>
      <c r="E1799" s="2" t="s">
        <v>17751</v>
      </c>
      <c r="F1799" s="2" t="s">
        <v>10686</v>
      </c>
      <c r="G1799">
        <v>86000</v>
      </c>
      <c r="H1799" s="2" t="s">
        <v>54</v>
      </c>
      <c r="I1799" s="2" t="s">
        <v>53</v>
      </c>
      <c r="J1799" s="2" t="s">
        <v>5305</v>
      </c>
      <c r="K1799" s="2" t="s">
        <v>19637</v>
      </c>
    </row>
    <row r="1800" spans="1:11" x14ac:dyDescent="0.25">
      <c r="A1800" s="2" t="s">
        <v>19216</v>
      </c>
      <c r="B1800" s="1">
        <v>46206</v>
      </c>
      <c r="C1800" s="2" t="s">
        <v>5302</v>
      </c>
      <c r="D1800" s="2" t="s">
        <v>5303</v>
      </c>
      <c r="E1800" s="2" t="s">
        <v>19217</v>
      </c>
      <c r="F1800" s="2" t="s">
        <v>10512</v>
      </c>
      <c r="G1800">
        <v>65000</v>
      </c>
      <c r="H1800" s="2" t="s">
        <v>54</v>
      </c>
      <c r="I1800" s="2" t="s">
        <v>53</v>
      </c>
      <c r="J1800" s="2" t="s">
        <v>5305</v>
      </c>
      <c r="K1800" s="2" t="s">
        <v>10512</v>
      </c>
    </row>
    <row r="1801" spans="1:11" x14ac:dyDescent="0.25">
      <c r="A1801" s="2" t="s">
        <v>19182</v>
      </c>
      <c r="B1801" s="1">
        <v>46206</v>
      </c>
      <c r="C1801" s="2" t="s">
        <v>5302</v>
      </c>
      <c r="D1801" s="2" t="s">
        <v>5303</v>
      </c>
      <c r="E1801" s="2" t="s">
        <v>19183</v>
      </c>
      <c r="F1801" s="2" t="s">
        <v>19638</v>
      </c>
      <c r="G1801">
        <v>145000</v>
      </c>
      <c r="H1801" s="2" t="s">
        <v>54</v>
      </c>
      <c r="I1801" s="2" t="s">
        <v>53</v>
      </c>
      <c r="J1801" s="2" t="s">
        <v>5305</v>
      </c>
      <c r="K1801" s="2" t="s">
        <v>5496</v>
      </c>
    </row>
    <row r="1802" spans="1:11" x14ac:dyDescent="0.25">
      <c r="A1802" s="2" t="s">
        <v>19398</v>
      </c>
      <c r="B1802" s="1">
        <v>46206</v>
      </c>
      <c r="C1802" s="2" t="s">
        <v>5302</v>
      </c>
      <c r="D1802" s="2" t="s">
        <v>5303</v>
      </c>
      <c r="E1802" s="2" t="s">
        <v>19399</v>
      </c>
      <c r="F1802" s="2" t="s">
        <v>9906</v>
      </c>
      <c r="G1802">
        <v>82000</v>
      </c>
      <c r="H1802" s="2" t="s">
        <v>54</v>
      </c>
      <c r="I1802" s="2" t="s">
        <v>53</v>
      </c>
      <c r="J1802" s="2" t="s">
        <v>5305</v>
      </c>
      <c r="K1802" s="2" t="s">
        <v>9907</v>
      </c>
    </row>
    <row r="1803" spans="1:11" x14ac:dyDescent="0.25">
      <c r="A1803" s="2" t="s">
        <v>18949</v>
      </c>
      <c r="B1803" s="1">
        <v>46206</v>
      </c>
      <c r="C1803" s="2" t="s">
        <v>5302</v>
      </c>
      <c r="D1803" s="2" t="s">
        <v>5303</v>
      </c>
      <c r="E1803" s="2" t="s">
        <v>19639</v>
      </c>
      <c r="F1803" s="2" t="s">
        <v>17291</v>
      </c>
      <c r="G1803">
        <v>90000</v>
      </c>
      <c r="H1803" s="2" t="s">
        <v>54</v>
      </c>
      <c r="I1803" s="2" t="s">
        <v>53</v>
      </c>
      <c r="J1803" s="2" t="s">
        <v>5305</v>
      </c>
      <c r="K1803" s="2" t="s">
        <v>10551</v>
      </c>
    </row>
    <row r="1804" spans="1:11" x14ac:dyDescent="0.25">
      <c r="A1804" s="2" t="s">
        <v>19285</v>
      </c>
      <c r="B1804" s="1">
        <v>46206</v>
      </c>
      <c r="C1804" s="2" t="s">
        <v>5302</v>
      </c>
      <c r="D1804" s="2" t="s">
        <v>5303</v>
      </c>
      <c r="E1804" s="2" t="s">
        <v>19286</v>
      </c>
      <c r="F1804" s="2" t="s">
        <v>19640</v>
      </c>
      <c r="G1804">
        <v>82000</v>
      </c>
      <c r="H1804" s="2" t="s">
        <v>54</v>
      </c>
      <c r="I1804" s="2" t="s">
        <v>53</v>
      </c>
      <c r="J1804" s="2" t="s">
        <v>5305</v>
      </c>
      <c r="K1804" s="2" t="s">
        <v>19640</v>
      </c>
    </row>
    <row r="1805" spans="1:11" x14ac:dyDescent="0.25">
      <c r="A1805" s="2" t="s">
        <v>19203</v>
      </c>
      <c r="B1805" s="1">
        <v>46206</v>
      </c>
      <c r="C1805" s="2" t="s">
        <v>5302</v>
      </c>
      <c r="D1805" s="2" t="s">
        <v>5303</v>
      </c>
      <c r="E1805" s="2" t="s">
        <v>19641</v>
      </c>
      <c r="F1805" s="2" t="s">
        <v>5451</v>
      </c>
      <c r="G1805">
        <v>92000</v>
      </c>
      <c r="H1805" s="2" t="s">
        <v>54</v>
      </c>
      <c r="I1805" s="2" t="s">
        <v>53</v>
      </c>
      <c r="J1805" s="2" t="s">
        <v>5305</v>
      </c>
      <c r="K1805" s="2" t="s">
        <v>19642</v>
      </c>
    </row>
    <row r="1806" spans="1:11" x14ac:dyDescent="0.25">
      <c r="A1806" s="2" t="s">
        <v>19304</v>
      </c>
      <c r="B1806" s="1">
        <v>46206</v>
      </c>
      <c r="C1806" s="2" t="s">
        <v>5302</v>
      </c>
      <c r="D1806" s="2" t="s">
        <v>5303</v>
      </c>
      <c r="E1806" s="2" t="s">
        <v>19305</v>
      </c>
      <c r="F1806" s="2" t="s">
        <v>19643</v>
      </c>
      <c r="G1806">
        <v>95000</v>
      </c>
      <c r="H1806" s="2" t="s">
        <v>54</v>
      </c>
      <c r="I1806" s="2" t="s">
        <v>53</v>
      </c>
      <c r="J1806" s="2" t="s">
        <v>5305</v>
      </c>
      <c r="K1806" s="2" t="s">
        <v>19643</v>
      </c>
    </row>
    <row r="1807" spans="1:11" x14ac:dyDescent="0.25">
      <c r="A1807" s="2" t="s">
        <v>19435</v>
      </c>
      <c r="B1807" s="1">
        <v>46206</v>
      </c>
      <c r="C1807" s="2" t="s">
        <v>5302</v>
      </c>
      <c r="D1807" s="2" t="s">
        <v>5303</v>
      </c>
      <c r="E1807" s="2" t="s">
        <v>19436</v>
      </c>
      <c r="F1807" s="2" t="s">
        <v>19644</v>
      </c>
      <c r="G1807">
        <v>78500</v>
      </c>
      <c r="H1807" s="2" t="s">
        <v>54</v>
      </c>
      <c r="I1807" s="2" t="s">
        <v>53</v>
      </c>
      <c r="J1807" s="2" t="s">
        <v>5305</v>
      </c>
      <c r="K1807" s="2" t="s">
        <v>19645</v>
      </c>
    </row>
    <row r="1808" spans="1:11" x14ac:dyDescent="0.25">
      <c r="A1808" s="2" t="s">
        <v>19298</v>
      </c>
      <c r="B1808" s="1">
        <v>46206</v>
      </c>
      <c r="C1808" s="2" t="s">
        <v>5302</v>
      </c>
      <c r="D1808" s="2" t="s">
        <v>5303</v>
      </c>
      <c r="E1808" s="2" t="s">
        <v>19299</v>
      </c>
      <c r="F1808" s="2" t="s">
        <v>19646</v>
      </c>
      <c r="G1808">
        <v>95000</v>
      </c>
      <c r="H1808" s="2" t="s">
        <v>54</v>
      </c>
      <c r="I1808" s="2" t="s">
        <v>53</v>
      </c>
      <c r="J1808" s="2" t="s">
        <v>5305</v>
      </c>
      <c r="K1808" s="2" t="s">
        <v>19647</v>
      </c>
    </row>
    <row r="1809" spans="1:11" x14ac:dyDescent="0.25">
      <c r="A1809" s="2" t="s">
        <v>19368</v>
      </c>
      <c r="B1809" s="1">
        <v>46206</v>
      </c>
      <c r="C1809" s="2" t="s">
        <v>5302</v>
      </c>
      <c r="D1809" s="2" t="s">
        <v>5303</v>
      </c>
      <c r="E1809" s="2" t="s">
        <v>19369</v>
      </c>
      <c r="F1809" s="2" t="s">
        <v>15979</v>
      </c>
      <c r="G1809">
        <v>85000</v>
      </c>
      <c r="H1809" s="2" t="s">
        <v>54</v>
      </c>
      <c r="I1809" s="2" t="s">
        <v>53</v>
      </c>
      <c r="J1809" s="2" t="s">
        <v>5305</v>
      </c>
      <c r="K1809" s="2" t="s">
        <v>15980</v>
      </c>
    </row>
    <row r="1810" spans="1:11" x14ac:dyDescent="0.25">
      <c r="A1810" s="2" t="s">
        <v>17971</v>
      </c>
      <c r="B1810" s="1">
        <v>46206</v>
      </c>
      <c r="C1810" s="2" t="s">
        <v>5302</v>
      </c>
      <c r="D1810" s="2" t="s">
        <v>5303</v>
      </c>
      <c r="E1810" s="2" t="s">
        <v>17972</v>
      </c>
      <c r="F1810" s="2" t="s">
        <v>19648</v>
      </c>
      <c r="G1810">
        <v>220000</v>
      </c>
      <c r="H1810" s="2" t="s">
        <v>54</v>
      </c>
      <c r="I1810" s="2" t="s">
        <v>53</v>
      </c>
      <c r="J1810" s="2" t="s">
        <v>5305</v>
      </c>
      <c r="K1810" s="2" t="s">
        <v>19649</v>
      </c>
    </row>
    <row r="1811" spans="1:11" x14ac:dyDescent="0.25">
      <c r="A1811" s="2" t="s">
        <v>17659</v>
      </c>
      <c r="B1811" s="1">
        <v>46206</v>
      </c>
      <c r="C1811" s="2" t="s">
        <v>5302</v>
      </c>
      <c r="D1811" s="2" t="s">
        <v>5303</v>
      </c>
      <c r="E1811" s="2" t="s">
        <v>17660</v>
      </c>
      <c r="F1811" s="2" t="s">
        <v>19650</v>
      </c>
      <c r="G1811">
        <v>88000</v>
      </c>
      <c r="H1811" s="2" t="s">
        <v>54</v>
      </c>
      <c r="I1811" s="2" t="s">
        <v>53</v>
      </c>
      <c r="J1811" s="2" t="s">
        <v>5305</v>
      </c>
      <c r="K1811" s="2" t="s">
        <v>19650</v>
      </c>
    </row>
    <row r="1812" spans="1:11" x14ac:dyDescent="0.25">
      <c r="A1812" s="2" t="s">
        <v>18124</v>
      </c>
      <c r="B1812" s="1">
        <v>46206</v>
      </c>
      <c r="C1812" s="2" t="s">
        <v>5302</v>
      </c>
      <c r="D1812" s="2" t="s">
        <v>5303</v>
      </c>
      <c r="E1812" s="2" t="s">
        <v>18125</v>
      </c>
      <c r="F1812" s="2" t="s">
        <v>19651</v>
      </c>
      <c r="G1812">
        <v>115000</v>
      </c>
      <c r="H1812" s="2" t="s">
        <v>54</v>
      </c>
      <c r="I1812" s="2" t="s">
        <v>53</v>
      </c>
      <c r="J1812" s="2" t="s">
        <v>5305</v>
      </c>
      <c r="K1812" s="2" t="s">
        <v>5617</v>
      </c>
    </row>
    <row r="1813" spans="1:11" x14ac:dyDescent="0.25">
      <c r="A1813" s="2" t="s">
        <v>17341</v>
      </c>
      <c r="B1813" s="1">
        <v>46206</v>
      </c>
      <c r="C1813" s="2" t="s">
        <v>5302</v>
      </c>
      <c r="D1813" s="2" t="s">
        <v>5303</v>
      </c>
      <c r="E1813" s="2" t="s">
        <v>17342</v>
      </c>
      <c r="F1813" s="2" t="s">
        <v>19638</v>
      </c>
      <c r="G1813">
        <v>95000</v>
      </c>
      <c r="H1813" s="2" t="s">
        <v>54</v>
      </c>
      <c r="I1813" s="2" t="s">
        <v>53</v>
      </c>
      <c r="J1813" s="2" t="s">
        <v>5305</v>
      </c>
      <c r="K1813" s="2" t="s">
        <v>19652</v>
      </c>
    </row>
    <row r="1814" spans="1:11" x14ac:dyDescent="0.25">
      <c r="A1814" s="2" t="s">
        <v>18362</v>
      </c>
      <c r="B1814" s="1">
        <v>46206</v>
      </c>
      <c r="C1814" s="2" t="s">
        <v>5302</v>
      </c>
      <c r="D1814" s="2" t="s">
        <v>5303</v>
      </c>
      <c r="E1814" s="2" t="s">
        <v>18363</v>
      </c>
      <c r="F1814" s="2" t="s">
        <v>5784</v>
      </c>
      <c r="G1814">
        <v>97000</v>
      </c>
      <c r="H1814" s="2" t="s">
        <v>54</v>
      </c>
      <c r="I1814" s="2" t="s">
        <v>53</v>
      </c>
      <c r="J1814" s="2" t="s">
        <v>5305</v>
      </c>
      <c r="K1814" s="2" t="s">
        <v>19653</v>
      </c>
    </row>
    <row r="1815" spans="1:11" x14ac:dyDescent="0.25">
      <c r="A1815" s="2" t="s">
        <v>19654</v>
      </c>
      <c r="B1815" s="1">
        <v>46206</v>
      </c>
      <c r="C1815" s="2" t="s">
        <v>5302</v>
      </c>
      <c r="D1815" s="2" t="s">
        <v>5303</v>
      </c>
      <c r="E1815" s="2" t="s">
        <v>19655</v>
      </c>
      <c r="F1815" s="2" t="s">
        <v>17202</v>
      </c>
      <c r="G1815">
        <v>78000</v>
      </c>
      <c r="H1815" s="2" t="s">
        <v>54</v>
      </c>
      <c r="I1815" s="2" t="s">
        <v>53</v>
      </c>
      <c r="J1815" s="2" t="s">
        <v>5305</v>
      </c>
      <c r="K1815" s="2" t="s">
        <v>19656</v>
      </c>
    </row>
    <row r="1816" spans="1:11" x14ac:dyDescent="0.25">
      <c r="A1816" s="2" t="s">
        <v>19657</v>
      </c>
      <c r="B1816" s="1">
        <v>46206</v>
      </c>
      <c r="C1816" s="2" t="s">
        <v>5302</v>
      </c>
      <c r="D1816" s="2" t="s">
        <v>5303</v>
      </c>
      <c r="E1816" s="2" t="s">
        <v>19658</v>
      </c>
      <c r="F1816" s="2" t="s">
        <v>9868</v>
      </c>
      <c r="G1816">
        <v>83500</v>
      </c>
      <c r="H1816" s="2" t="s">
        <v>54</v>
      </c>
      <c r="I1816" s="2" t="s">
        <v>53</v>
      </c>
      <c r="J1816" s="2" t="s">
        <v>5305</v>
      </c>
      <c r="K1816" s="2" t="s">
        <v>9869</v>
      </c>
    </row>
    <row r="1817" spans="1:11" x14ac:dyDescent="0.25">
      <c r="A1817" s="2" t="s">
        <v>18180</v>
      </c>
      <c r="B1817" s="1">
        <v>46206</v>
      </c>
      <c r="C1817" s="2" t="s">
        <v>5302</v>
      </c>
      <c r="D1817" s="2" t="s">
        <v>5303</v>
      </c>
      <c r="E1817" s="2" t="s">
        <v>18181</v>
      </c>
      <c r="F1817" s="2" t="s">
        <v>5364</v>
      </c>
      <c r="G1817">
        <v>117000</v>
      </c>
      <c r="H1817" s="2" t="s">
        <v>54</v>
      </c>
      <c r="I1817" s="2" t="s">
        <v>53</v>
      </c>
      <c r="J1817" s="2" t="s">
        <v>5305</v>
      </c>
      <c r="K1817" s="2" t="s">
        <v>5365</v>
      </c>
    </row>
    <row r="1818" spans="1:11" x14ac:dyDescent="0.25">
      <c r="A1818" s="2" t="s">
        <v>18223</v>
      </c>
      <c r="B1818" s="1">
        <v>46206</v>
      </c>
      <c r="C1818" s="2" t="s">
        <v>5302</v>
      </c>
      <c r="D1818" s="2" t="s">
        <v>5303</v>
      </c>
      <c r="E1818" s="2" t="s">
        <v>18224</v>
      </c>
      <c r="F1818" s="2" t="s">
        <v>10326</v>
      </c>
      <c r="G1818">
        <v>168000</v>
      </c>
      <c r="H1818" s="2" t="s">
        <v>54</v>
      </c>
      <c r="I1818" s="2" t="s">
        <v>53</v>
      </c>
      <c r="J1818" s="2" t="s">
        <v>5305</v>
      </c>
      <c r="K1818" s="2" t="s">
        <v>10182</v>
      </c>
    </row>
    <row r="1819" spans="1:11" x14ac:dyDescent="0.25">
      <c r="A1819" s="2" t="s">
        <v>19088</v>
      </c>
      <c r="B1819" s="1">
        <v>46206</v>
      </c>
      <c r="C1819" s="2" t="s">
        <v>5302</v>
      </c>
      <c r="D1819" s="2" t="s">
        <v>5303</v>
      </c>
      <c r="E1819" s="2" t="s">
        <v>19089</v>
      </c>
      <c r="F1819" s="2" t="s">
        <v>9853</v>
      </c>
      <c r="G1819">
        <v>84000</v>
      </c>
      <c r="H1819" s="2" t="s">
        <v>54</v>
      </c>
      <c r="I1819" s="2" t="s">
        <v>53</v>
      </c>
      <c r="J1819" s="2" t="s">
        <v>5305</v>
      </c>
      <c r="K1819" s="2" t="s">
        <v>9854</v>
      </c>
    </row>
    <row r="1820" spans="1:11" x14ac:dyDescent="0.25">
      <c r="A1820" s="2" t="s">
        <v>17866</v>
      </c>
      <c r="B1820" s="1">
        <v>46206</v>
      </c>
      <c r="C1820" s="2" t="s">
        <v>5302</v>
      </c>
      <c r="D1820" s="2" t="s">
        <v>5303</v>
      </c>
      <c r="E1820" s="2" t="s">
        <v>17867</v>
      </c>
      <c r="F1820" s="2" t="s">
        <v>10408</v>
      </c>
      <c r="G1820">
        <v>129000</v>
      </c>
      <c r="H1820" s="2" t="s">
        <v>54</v>
      </c>
      <c r="I1820" s="2" t="s">
        <v>53</v>
      </c>
      <c r="J1820" s="2" t="s">
        <v>5305</v>
      </c>
      <c r="K1820" s="2" t="s">
        <v>10409</v>
      </c>
    </row>
    <row r="1821" spans="1:11" x14ac:dyDescent="0.25">
      <c r="A1821" s="2" t="s">
        <v>17663</v>
      </c>
      <c r="B1821" s="1">
        <v>46206</v>
      </c>
      <c r="C1821" s="2" t="s">
        <v>5302</v>
      </c>
      <c r="D1821" s="2" t="s">
        <v>5303</v>
      </c>
      <c r="E1821" s="2" t="s">
        <v>17664</v>
      </c>
      <c r="F1821" s="2" t="s">
        <v>19659</v>
      </c>
      <c r="G1821">
        <v>139000</v>
      </c>
      <c r="H1821" s="2" t="s">
        <v>54</v>
      </c>
      <c r="I1821" s="2" t="s">
        <v>53</v>
      </c>
      <c r="J1821" s="2" t="s">
        <v>5305</v>
      </c>
      <c r="K1821" s="2" t="s">
        <v>19660</v>
      </c>
    </row>
    <row r="1822" spans="1:11" x14ac:dyDescent="0.25">
      <c r="A1822" s="2" t="s">
        <v>18120</v>
      </c>
      <c r="B1822" s="1">
        <v>46206</v>
      </c>
      <c r="C1822" s="2" t="s">
        <v>5302</v>
      </c>
      <c r="D1822" s="2" t="s">
        <v>5303</v>
      </c>
      <c r="E1822" s="2" t="s">
        <v>18121</v>
      </c>
      <c r="F1822" s="2" t="s">
        <v>19661</v>
      </c>
      <c r="G1822">
        <v>136000</v>
      </c>
      <c r="H1822" s="2" t="s">
        <v>54</v>
      </c>
      <c r="I1822" s="2" t="s">
        <v>53</v>
      </c>
      <c r="J1822" s="2" t="s">
        <v>5305</v>
      </c>
      <c r="K1822" s="2" t="s">
        <v>19662</v>
      </c>
    </row>
    <row r="1823" spans="1:11" x14ac:dyDescent="0.25">
      <c r="A1823" s="2" t="s">
        <v>18901</v>
      </c>
      <c r="B1823" s="1">
        <v>46206</v>
      </c>
      <c r="C1823" s="2" t="s">
        <v>5302</v>
      </c>
      <c r="D1823" s="2" t="s">
        <v>5303</v>
      </c>
      <c r="E1823" s="2" t="s">
        <v>18902</v>
      </c>
      <c r="F1823" s="2" t="s">
        <v>19663</v>
      </c>
      <c r="G1823">
        <v>96000</v>
      </c>
      <c r="H1823" s="2" t="s">
        <v>54</v>
      </c>
      <c r="I1823" s="2" t="s">
        <v>53</v>
      </c>
      <c r="J1823" s="2" t="s">
        <v>5305</v>
      </c>
      <c r="K1823" s="2" t="s">
        <v>19664</v>
      </c>
    </row>
    <row r="1824" spans="1:11" x14ac:dyDescent="0.25">
      <c r="A1824" s="2" t="s">
        <v>18344</v>
      </c>
      <c r="B1824" s="1">
        <v>46206</v>
      </c>
      <c r="C1824" s="2" t="s">
        <v>5302</v>
      </c>
      <c r="D1824" s="2" t="s">
        <v>5303</v>
      </c>
      <c r="E1824" s="2" t="s">
        <v>18345</v>
      </c>
      <c r="F1824" s="2" t="s">
        <v>19665</v>
      </c>
      <c r="G1824">
        <v>100000</v>
      </c>
      <c r="H1824" s="2" t="s">
        <v>54</v>
      </c>
      <c r="I1824" s="2" t="s">
        <v>53</v>
      </c>
      <c r="J1824" s="2" t="s">
        <v>5305</v>
      </c>
      <c r="K1824" s="2" t="s">
        <v>19666</v>
      </c>
    </row>
    <row r="1825" spans="1:11" x14ac:dyDescent="0.25">
      <c r="A1825" s="2" t="s">
        <v>17795</v>
      </c>
      <c r="B1825" s="1">
        <v>46206</v>
      </c>
      <c r="C1825" s="2" t="s">
        <v>5302</v>
      </c>
      <c r="D1825" s="2" t="s">
        <v>5303</v>
      </c>
      <c r="E1825" s="2" t="s">
        <v>17796</v>
      </c>
      <c r="F1825" s="2" t="s">
        <v>9928</v>
      </c>
      <c r="G1825">
        <v>148000</v>
      </c>
      <c r="H1825" s="2" t="s">
        <v>54</v>
      </c>
      <c r="I1825" s="2" t="s">
        <v>53</v>
      </c>
      <c r="J1825" s="2" t="s">
        <v>5305</v>
      </c>
      <c r="K1825" s="2" t="s">
        <v>9929</v>
      </c>
    </row>
    <row r="1826" spans="1:11" x14ac:dyDescent="0.25">
      <c r="A1826" s="2" t="s">
        <v>17826</v>
      </c>
      <c r="B1826" s="1">
        <v>46206</v>
      </c>
      <c r="C1826" s="2" t="s">
        <v>5302</v>
      </c>
      <c r="D1826" s="2" t="s">
        <v>5303</v>
      </c>
      <c r="E1826" s="2" t="s">
        <v>17827</v>
      </c>
      <c r="F1826" s="2" t="s">
        <v>12132</v>
      </c>
      <c r="G1826">
        <v>149000</v>
      </c>
      <c r="H1826" s="2" t="s">
        <v>54</v>
      </c>
      <c r="I1826" s="2" t="s">
        <v>53</v>
      </c>
      <c r="J1826" s="2" t="s">
        <v>5305</v>
      </c>
      <c r="K1826" s="2" t="s">
        <v>12133</v>
      </c>
    </row>
    <row r="1827" spans="1:11" x14ac:dyDescent="0.25">
      <c r="A1827" s="2" t="s">
        <v>18374</v>
      </c>
      <c r="B1827" s="1">
        <v>46206</v>
      </c>
      <c r="C1827" s="2" t="s">
        <v>5302</v>
      </c>
      <c r="D1827" s="2" t="s">
        <v>5303</v>
      </c>
      <c r="E1827" s="2" t="s">
        <v>18375</v>
      </c>
      <c r="F1827" s="2" t="s">
        <v>5614</v>
      </c>
      <c r="G1827">
        <v>108000</v>
      </c>
      <c r="H1827" s="2" t="s">
        <v>54</v>
      </c>
      <c r="I1827" s="2" t="s">
        <v>53</v>
      </c>
      <c r="J1827" s="2" t="s">
        <v>5305</v>
      </c>
      <c r="K1827" s="2" t="s">
        <v>5615</v>
      </c>
    </row>
    <row r="1828" spans="1:11" x14ac:dyDescent="0.25">
      <c r="A1828" s="2" t="s">
        <v>17468</v>
      </c>
      <c r="B1828" s="1">
        <v>46206</v>
      </c>
      <c r="C1828" s="2" t="s">
        <v>5302</v>
      </c>
      <c r="D1828" s="2" t="s">
        <v>5303</v>
      </c>
      <c r="E1828" s="2" t="s">
        <v>17469</v>
      </c>
      <c r="F1828" s="2" t="s">
        <v>10187</v>
      </c>
      <c r="G1828">
        <v>103000</v>
      </c>
      <c r="H1828" s="2" t="s">
        <v>54</v>
      </c>
      <c r="I1828" s="2" t="s">
        <v>53</v>
      </c>
      <c r="J1828" s="2" t="s">
        <v>5305</v>
      </c>
      <c r="K1828" s="2" t="s">
        <v>19667</v>
      </c>
    </row>
    <row r="1829" spans="1:11" x14ac:dyDescent="0.25">
      <c r="A1829" s="2" t="s">
        <v>17372</v>
      </c>
      <c r="B1829" s="1">
        <v>46206</v>
      </c>
      <c r="C1829" s="2" t="s">
        <v>5302</v>
      </c>
      <c r="D1829" s="2" t="s">
        <v>5303</v>
      </c>
      <c r="E1829" s="2" t="s">
        <v>17373</v>
      </c>
      <c r="F1829" s="2" t="s">
        <v>5518</v>
      </c>
      <c r="G1829">
        <v>145000</v>
      </c>
      <c r="H1829" s="2" t="s">
        <v>54</v>
      </c>
      <c r="I1829" s="2" t="s">
        <v>53</v>
      </c>
      <c r="J1829" s="2" t="s">
        <v>5305</v>
      </c>
      <c r="K1829" s="2" t="s">
        <v>5518</v>
      </c>
    </row>
    <row r="1830" spans="1:11" x14ac:dyDescent="0.25">
      <c r="A1830" s="2" t="s">
        <v>18438</v>
      </c>
      <c r="B1830" s="1">
        <v>46206</v>
      </c>
      <c r="C1830" s="2" t="s">
        <v>5302</v>
      </c>
      <c r="D1830" s="2" t="s">
        <v>5303</v>
      </c>
      <c r="E1830" s="2" t="s">
        <v>18439</v>
      </c>
      <c r="F1830" s="2" t="s">
        <v>19668</v>
      </c>
      <c r="G1830">
        <v>108000</v>
      </c>
      <c r="H1830" s="2" t="s">
        <v>54</v>
      </c>
      <c r="I1830" s="2" t="s">
        <v>53</v>
      </c>
      <c r="J1830" s="2" t="s">
        <v>5305</v>
      </c>
      <c r="K1830" s="2" t="s">
        <v>11638</v>
      </c>
    </row>
    <row r="1831" spans="1:11" x14ac:dyDescent="0.25">
      <c r="A1831" s="2" t="s">
        <v>18622</v>
      </c>
      <c r="B1831" s="1">
        <v>46206</v>
      </c>
      <c r="C1831" s="2" t="s">
        <v>5302</v>
      </c>
      <c r="D1831" s="2" t="s">
        <v>5303</v>
      </c>
      <c r="E1831" s="2" t="s">
        <v>18623</v>
      </c>
      <c r="F1831" s="2" t="s">
        <v>19669</v>
      </c>
      <c r="G1831">
        <v>92000</v>
      </c>
      <c r="H1831" s="2" t="s">
        <v>54</v>
      </c>
      <c r="I1831" s="2" t="s">
        <v>53</v>
      </c>
      <c r="J1831" s="2" t="s">
        <v>5305</v>
      </c>
      <c r="K1831" s="2" t="s">
        <v>19670</v>
      </c>
    </row>
    <row r="1832" spans="1:11" x14ac:dyDescent="0.25">
      <c r="A1832" s="2" t="s">
        <v>19054</v>
      </c>
      <c r="B1832" s="1">
        <v>46206</v>
      </c>
      <c r="C1832" s="2" t="s">
        <v>5302</v>
      </c>
      <c r="D1832" s="2" t="s">
        <v>5303</v>
      </c>
      <c r="E1832" s="2" t="s">
        <v>19055</v>
      </c>
      <c r="F1832" s="2" t="s">
        <v>19671</v>
      </c>
      <c r="G1832">
        <v>114000</v>
      </c>
      <c r="H1832" s="2" t="s">
        <v>54</v>
      </c>
      <c r="I1832" s="2" t="s">
        <v>53</v>
      </c>
      <c r="J1832" s="2" t="s">
        <v>5305</v>
      </c>
      <c r="K1832" s="2" t="s">
        <v>19672</v>
      </c>
    </row>
    <row r="1833" spans="1:11" x14ac:dyDescent="0.25">
      <c r="A1833" s="2" t="s">
        <v>18937</v>
      </c>
      <c r="B1833" s="1">
        <v>46206</v>
      </c>
      <c r="C1833" s="2" t="s">
        <v>5302</v>
      </c>
      <c r="D1833" s="2" t="s">
        <v>5303</v>
      </c>
      <c r="E1833" s="2" t="s">
        <v>18938</v>
      </c>
      <c r="F1833" s="2" t="s">
        <v>19673</v>
      </c>
      <c r="G1833">
        <v>85000</v>
      </c>
      <c r="H1833" s="2" t="s">
        <v>54</v>
      </c>
      <c r="I1833" s="2" t="s">
        <v>53</v>
      </c>
      <c r="J1833" s="2" t="s">
        <v>5305</v>
      </c>
      <c r="K1833" s="2" t="s">
        <v>19674</v>
      </c>
    </row>
    <row r="1834" spans="1:11" x14ac:dyDescent="0.25">
      <c r="A1834" s="2" t="s">
        <v>19186</v>
      </c>
      <c r="B1834" s="1">
        <v>46206</v>
      </c>
      <c r="C1834" s="2" t="s">
        <v>5302</v>
      </c>
      <c r="D1834" s="2" t="s">
        <v>5303</v>
      </c>
      <c r="E1834" s="2" t="s">
        <v>19187</v>
      </c>
      <c r="F1834" s="2" t="s">
        <v>17199</v>
      </c>
      <c r="G1834">
        <v>117500</v>
      </c>
      <c r="H1834" s="2" t="s">
        <v>54</v>
      </c>
      <c r="I1834" s="2" t="s">
        <v>53</v>
      </c>
      <c r="J1834" s="2" t="s">
        <v>5305</v>
      </c>
      <c r="K1834" s="2" t="s">
        <v>17200</v>
      </c>
    </row>
    <row r="1835" spans="1:11" x14ac:dyDescent="0.25">
      <c r="A1835" s="2" t="s">
        <v>18976</v>
      </c>
      <c r="B1835" s="1">
        <v>46206</v>
      </c>
      <c r="C1835" s="2" t="s">
        <v>5302</v>
      </c>
      <c r="D1835" s="2" t="s">
        <v>5303</v>
      </c>
      <c r="E1835" s="2" t="s">
        <v>18977</v>
      </c>
      <c r="F1835" s="2" t="s">
        <v>19675</v>
      </c>
      <c r="G1835">
        <v>86000</v>
      </c>
      <c r="H1835" s="2" t="s">
        <v>54</v>
      </c>
      <c r="I1835" s="2" t="s">
        <v>53</v>
      </c>
      <c r="J1835" s="2" t="s">
        <v>5305</v>
      </c>
      <c r="K1835" s="2" t="s">
        <v>19676</v>
      </c>
    </row>
    <row r="1836" spans="1:11" x14ac:dyDescent="0.25">
      <c r="A1836" s="2" t="s">
        <v>19113</v>
      </c>
      <c r="B1836" s="1">
        <v>46206</v>
      </c>
      <c r="C1836" s="2" t="s">
        <v>5302</v>
      </c>
      <c r="D1836" s="2" t="s">
        <v>5303</v>
      </c>
      <c r="E1836" s="2" t="s">
        <v>19114</v>
      </c>
      <c r="F1836" s="2" t="s">
        <v>19484</v>
      </c>
      <c r="G1836">
        <v>85000</v>
      </c>
      <c r="H1836" s="2" t="s">
        <v>54</v>
      </c>
      <c r="I1836" s="2" t="s">
        <v>53</v>
      </c>
      <c r="J1836" s="2" t="s">
        <v>5305</v>
      </c>
      <c r="K1836" s="2" t="s">
        <v>19677</v>
      </c>
    </row>
    <row r="1837" spans="1:11" x14ac:dyDescent="0.25">
      <c r="A1837" s="2" t="s">
        <v>19162</v>
      </c>
      <c r="B1837" s="1">
        <v>46206</v>
      </c>
      <c r="C1837" s="2" t="s">
        <v>5302</v>
      </c>
      <c r="D1837" s="2" t="s">
        <v>5303</v>
      </c>
      <c r="E1837" s="2" t="s">
        <v>19163</v>
      </c>
      <c r="F1837" s="2" t="s">
        <v>19678</v>
      </c>
      <c r="G1837">
        <v>82000</v>
      </c>
      <c r="H1837" s="2" t="s">
        <v>54</v>
      </c>
      <c r="I1837" s="2" t="s">
        <v>53</v>
      </c>
      <c r="J1837" s="2" t="s">
        <v>5305</v>
      </c>
      <c r="K1837" s="2" t="s">
        <v>19679</v>
      </c>
    </row>
    <row r="1838" spans="1:11" x14ac:dyDescent="0.25">
      <c r="A1838" s="2" t="s">
        <v>18527</v>
      </c>
      <c r="B1838" s="1">
        <v>46206</v>
      </c>
      <c r="C1838" s="2" t="s">
        <v>5302</v>
      </c>
      <c r="D1838" s="2" t="s">
        <v>5303</v>
      </c>
      <c r="E1838" s="2" t="s">
        <v>18528</v>
      </c>
      <c r="F1838" s="2" t="s">
        <v>19680</v>
      </c>
      <c r="G1838">
        <v>220000</v>
      </c>
      <c r="H1838" s="2" t="s">
        <v>54</v>
      </c>
      <c r="I1838" s="2" t="s">
        <v>53</v>
      </c>
      <c r="J1838" s="2" t="s">
        <v>5305</v>
      </c>
      <c r="K1838" s="2" t="s">
        <v>19681</v>
      </c>
    </row>
    <row r="1839" spans="1:11" x14ac:dyDescent="0.25">
      <c r="A1839" s="2" t="s">
        <v>18556</v>
      </c>
      <c r="B1839" s="1">
        <v>46206</v>
      </c>
      <c r="C1839" s="2" t="s">
        <v>5302</v>
      </c>
      <c r="D1839" s="2" t="s">
        <v>5303</v>
      </c>
      <c r="E1839" s="2" t="s">
        <v>18557</v>
      </c>
      <c r="F1839" s="2" t="s">
        <v>19682</v>
      </c>
      <c r="G1839">
        <v>67000</v>
      </c>
      <c r="H1839" s="2" t="s">
        <v>54</v>
      </c>
      <c r="I1839" s="2" t="s">
        <v>53</v>
      </c>
      <c r="J1839" s="2" t="s">
        <v>5305</v>
      </c>
      <c r="K1839" s="2" t="s">
        <v>5767</v>
      </c>
    </row>
    <row r="1840" spans="1:11" x14ac:dyDescent="0.25">
      <c r="A1840" s="2" t="s">
        <v>18568</v>
      </c>
      <c r="B1840" s="1">
        <v>46206</v>
      </c>
      <c r="C1840" s="2" t="s">
        <v>5302</v>
      </c>
      <c r="D1840" s="2" t="s">
        <v>5303</v>
      </c>
      <c r="E1840" s="2" t="s">
        <v>18569</v>
      </c>
      <c r="F1840" s="2" t="s">
        <v>19683</v>
      </c>
      <c r="G1840">
        <v>110000</v>
      </c>
      <c r="H1840" s="2" t="s">
        <v>54</v>
      </c>
      <c r="I1840" s="2" t="s">
        <v>53</v>
      </c>
      <c r="J1840" s="2" t="s">
        <v>5305</v>
      </c>
      <c r="K1840" s="2" t="s">
        <v>19684</v>
      </c>
    </row>
    <row r="1841" spans="1:11" x14ac:dyDescent="0.25">
      <c r="A1841" s="2" t="s">
        <v>18762</v>
      </c>
      <c r="B1841" s="1">
        <v>46206</v>
      </c>
      <c r="C1841" s="2" t="s">
        <v>5302</v>
      </c>
      <c r="D1841" s="2" t="s">
        <v>5303</v>
      </c>
      <c r="E1841" s="2" t="s">
        <v>18763</v>
      </c>
      <c r="F1841" s="2" t="s">
        <v>19685</v>
      </c>
      <c r="G1841">
        <v>121000</v>
      </c>
      <c r="H1841" s="2" t="s">
        <v>54</v>
      </c>
      <c r="I1841" s="2" t="s">
        <v>53</v>
      </c>
      <c r="J1841" s="2" t="s">
        <v>5305</v>
      </c>
      <c r="K1841" s="2" t="s">
        <v>9884</v>
      </c>
    </row>
    <row r="1842" spans="1:11" x14ac:dyDescent="0.25">
      <c r="A1842" s="2" t="s">
        <v>18885</v>
      </c>
      <c r="B1842" s="1">
        <v>46206</v>
      </c>
      <c r="C1842" s="2" t="s">
        <v>5302</v>
      </c>
      <c r="D1842" s="2" t="s">
        <v>5303</v>
      </c>
      <c r="E1842" s="2" t="s">
        <v>18886</v>
      </c>
      <c r="F1842" s="2" t="s">
        <v>19686</v>
      </c>
      <c r="G1842">
        <v>100000</v>
      </c>
      <c r="H1842" s="2" t="s">
        <v>54</v>
      </c>
      <c r="I1842" s="2" t="s">
        <v>53</v>
      </c>
      <c r="J1842" s="2" t="s">
        <v>5305</v>
      </c>
      <c r="K1842" s="2" t="s">
        <v>5805</v>
      </c>
    </row>
    <row r="1843" spans="1:11" x14ac:dyDescent="0.25">
      <c r="A1843" s="2" t="s">
        <v>17906</v>
      </c>
      <c r="B1843" s="1">
        <v>46206</v>
      </c>
      <c r="C1843" s="2" t="s">
        <v>5302</v>
      </c>
      <c r="D1843" s="2" t="s">
        <v>5303</v>
      </c>
      <c r="E1843" s="2" t="s">
        <v>17907</v>
      </c>
      <c r="F1843" s="2" t="s">
        <v>9897</v>
      </c>
      <c r="G1843">
        <v>130000</v>
      </c>
      <c r="H1843" s="2" t="s">
        <v>54</v>
      </c>
      <c r="I1843" s="2" t="s">
        <v>53</v>
      </c>
      <c r="J1843" s="2" t="s">
        <v>5305</v>
      </c>
      <c r="K1843" s="2" t="s">
        <v>19453</v>
      </c>
    </row>
    <row r="1844" spans="1:11" x14ac:dyDescent="0.25">
      <c r="A1844" s="2" t="s">
        <v>16415</v>
      </c>
      <c r="B1844" s="1">
        <v>46206</v>
      </c>
      <c r="C1844" s="2" t="s">
        <v>5302</v>
      </c>
      <c r="D1844" s="2" t="s">
        <v>5303</v>
      </c>
      <c r="E1844" s="2" t="s">
        <v>16416</v>
      </c>
      <c r="F1844" s="2" t="s">
        <v>10207</v>
      </c>
      <c r="G1844">
        <v>141000</v>
      </c>
      <c r="H1844" s="2" t="s">
        <v>54</v>
      </c>
      <c r="I1844" s="2" t="s">
        <v>53</v>
      </c>
      <c r="J1844" s="2" t="s">
        <v>5305</v>
      </c>
      <c r="K1844" s="2" t="s">
        <v>10208</v>
      </c>
    </row>
    <row r="1845" spans="1:11" x14ac:dyDescent="0.25">
      <c r="A1845" s="2" t="s">
        <v>16662</v>
      </c>
      <c r="B1845" s="1">
        <v>46206</v>
      </c>
      <c r="C1845" s="2" t="s">
        <v>5302</v>
      </c>
      <c r="D1845" s="2" t="s">
        <v>5303</v>
      </c>
      <c r="E1845" s="2" t="s">
        <v>16663</v>
      </c>
      <c r="F1845" s="2" t="s">
        <v>19687</v>
      </c>
      <c r="G1845">
        <v>140000</v>
      </c>
      <c r="H1845" s="2" t="s">
        <v>54</v>
      </c>
      <c r="I1845" s="2" t="s">
        <v>53</v>
      </c>
      <c r="J1845" s="2" t="s">
        <v>5305</v>
      </c>
      <c r="K1845" s="2" t="s">
        <v>19688</v>
      </c>
    </row>
    <row r="1846" spans="1:11" x14ac:dyDescent="0.25">
      <c r="A1846" s="2" t="s">
        <v>17095</v>
      </c>
      <c r="B1846" s="1">
        <v>46206</v>
      </c>
      <c r="C1846" s="2" t="s">
        <v>5302</v>
      </c>
      <c r="D1846" s="2" t="s">
        <v>5303</v>
      </c>
      <c r="E1846" s="2" t="s">
        <v>17096</v>
      </c>
      <c r="F1846" s="2" t="s">
        <v>19486</v>
      </c>
      <c r="G1846">
        <v>95000</v>
      </c>
      <c r="H1846" s="2" t="s">
        <v>54</v>
      </c>
      <c r="I1846" s="2" t="s">
        <v>53</v>
      </c>
      <c r="J1846" s="2" t="s">
        <v>5305</v>
      </c>
      <c r="K1846" s="2" t="s">
        <v>19689</v>
      </c>
    </row>
    <row r="1847" spans="1:11" x14ac:dyDescent="0.25">
      <c r="A1847" s="2" t="s">
        <v>6251</v>
      </c>
      <c r="B1847" s="1">
        <v>46206</v>
      </c>
      <c r="C1847" s="2" t="s">
        <v>5302</v>
      </c>
      <c r="D1847" s="2" t="s">
        <v>5303</v>
      </c>
      <c r="E1847" s="2" t="s">
        <v>1554</v>
      </c>
      <c r="F1847" s="2" t="s">
        <v>5533</v>
      </c>
      <c r="G1847">
        <v>166000</v>
      </c>
      <c r="H1847" s="2" t="s">
        <v>54</v>
      </c>
      <c r="I1847" s="2" t="s">
        <v>53</v>
      </c>
      <c r="J1847" s="2" t="s">
        <v>5305</v>
      </c>
      <c r="K1847" s="2" t="s">
        <v>19690</v>
      </c>
    </row>
    <row r="1848" spans="1:11" x14ac:dyDescent="0.25">
      <c r="A1848" s="2" t="s">
        <v>16490</v>
      </c>
      <c r="B1848" s="1">
        <v>46206</v>
      </c>
      <c r="C1848" s="2" t="s">
        <v>5302</v>
      </c>
      <c r="D1848" s="2" t="s">
        <v>5303</v>
      </c>
      <c r="E1848" s="2" t="s">
        <v>16491</v>
      </c>
      <c r="F1848" s="2" t="s">
        <v>17217</v>
      </c>
      <c r="G1848">
        <v>120000</v>
      </c>
      <c r="H1848" s="2" t="s">
        <v>54</v>
      </c>
      <c r="I1848" s="2" t="s">
        <v>53</v>
      </c>
      <c r="J1848" s="2" t="s">
        <v>5305</v>
      </c>
      <c r="K1848" s="2" t="s">
        <v>19691</v>
      </c>
    </row>
    <row r="1849" spans="1:11" x14ac:dyDescent="0.25">
      <c r="A1849" s="2" t="s">
        <v>14841</v>
      </c>
      <c r="B1849" s="1">
        <v>46206</v>
      </c>
      <c r="C1849" s="2" t="s">
        <v>5302</v>
      </c>
      <c r="D1849" s="2" t="s">
        <v>5303</v>
      </c>
      <c r="E1849" s="2" t="s">
        <v>14842</v>
      </c>
      <c r="F1849" s="2" t="s">
        <v>10056</v>
      </c>
      <c r="G1849">
        <v>122000</v>
      </c>
      <c r="H1849" s="2" t="s">
        <v>54</v>
      </c>
      <c r="I1849" s="2" t="s">
        <v>53</v>
      </c>
      <c r="J1849" s="2" t="s">
        <v>5305</v>
      </c>
      <c r="K1849" s="2" t="s">
        <v>10057</v>
      </c>
    </row>
    <row r="1850" spans="1:11" x14ac:dyDescent="0.25">
      <c r="A1850" s="2" t="s">
        <v>17728</v>
      </c>
      <c r="B1850" s="1">
        <v>46206</v>
      </c>
      <c r="C1850" s="2" t="s">
        <v>5302</v>
      </c>
      <c r="D1850" s="2" t="s">
        <v>5303</v>
      </c>
      <c r="E1850" s="2" t="s">
        <v>17729</v>
      </c>
      <c r="F1850" s="2" t="s">
        <v>19692</v>
      </c>
      <c r="G1850">
        <v>97000</v>
      </c>
      <c r="H1850" s="2" t="s">
        <v>54</v>
      </c>
      <c r="I1850" s="2" t="s">
        <v>53</v>
      </c>
      <c r="J1850" s="2" t="s">
        <v>5305</v>
      </c>
      <c r="K1850" s="2" t="s">
        <v>5607</v>
      </c>
    </row>
    <row r="1851" spans="1:11" x14ac:dyDescent="0.25">
      <c r="A1851" s="2" t="s">
        <v>17391</v>
      </c>
      <c r="B1851" s="1">
        <v>46206</v>
      </c>
      <c r="C1851" s="2" t="s">
        <v>5302</v>
      </c>
      <c r="D1851" s="2" t="s">
        <v>5303</v>
      </c>
      <c r="E1851" s="2" t="s">
        <v>17392</v>
      </c>
      <c r="F1851" s="2" t="s">
        <v>10451</v>
      </c>
      <c r="G1851">
        <v>155000</v>
      </c>
      <c r="H1851" s="2" t="s">
        <v>54</v>
      </c>
      <c r="I1851" s="2" t="s">
        <v>53</v>
      </c>
      <c r="J1851" s="2" t="s">
        <v>5305</v>
      </c>
      <c r="K1851" s="2" t="s">
        <v>10452</v>
      </c>
    </row>
    <row r="1852" spans="1:11" x14ac:dyDescent="0.25">
      <c r="A1852" s="2" t="s">
        <v>16993</v>
      </c>
      <c r="B1852" s="1">
        <v>46206</v>
      </c>
      <c r="C1852" s="2" t="s">
        <v>5302</v>
      </c>
      <c r="D1852" s="2" t="s">
        <v>5303</v>
      </c>
      <c r="E1852" s="2" t="s">
        <v>16994</v>
      </c>
      <c r="F1852" s="2" t="s">
        <v>5429</v>
      </c>
      <c r="G1852">
        <v>138000</v>
      </c>
      <c r="H1852" s="2" t="s">
        <v>54</v>
      </c>
      <c r="I1852" s="2" t="s">
        <v>53</v>
      </c>
      <c r="J1852" s="2" t="s">
        <v>5305</v>
      </c>
      <c r="K1852" s="2" t="s">
        <v>5430</v>
      </c>
    </row>
    <row r="1853" spans="1:11" x14ac:dyDescent="0.25">
      <c r="A1853" s="2" t="s">
        <v>16194</v>
      </c>
      <c r="B1853" s="1">
        <v>46206</v>
      </c>
      <c r="C1853" s="2" t="s">
        <v>5302</v>
      </c>
      <c r="D1853" s="2" t="s">
        <v>5303</v>
      </c>
      <c r="E1853" s="2" t="s">
        <v>16195</v>
      </c>
      <c r="F1853" s="2" t="s">
        <v>19630</v>
      </c>
      <c r="G1853">
        <v>130000</v>
      </c>
      <c r="H1853" s="2" t="s">
        <v>54</v>
      </c>
      <c r="I1853" s="2" t="s">
        <v>53</v>
      </c>
      <c r="J1853" s="2" t="s">
        <v>5305</v>
      </c>
      <c r="K1853" s="2" t="s">
        <v>19693</v>
      </c>
    </row>
    <row r="1854" spans="1:11" x14ac:dyDescent="0.25">
      <c r="A1854" s="2" t="s">
        <v>16501</v>
      </c>
      <c r="B1854" s="1">
        <v>46206</v>
      </c>
      <c r="C1854" s="2" t="s">
        <v>5302</v>
      </c>
      <c r="D1854" s="2" t="s">
        <v>5303</v>
      </c>
      <c r="E1854" s="2" t="s">
        <v>14377</v>
      </c>
      <c r="F1854" s="2" t="s">
        <v>10415</v>
      </c>
      <c r="G1854">
        <v>170000</v>
      </c>
      <c r="H1854" s="2" t="s">
        <v>54</v>
      </c>
      <c r="I1854" s="2" t="s">
        <v>53</v>
      </c>
      <c r="J1854" s="2" t="s">
        <v>5305</v>
      </c>
      <c r="K1854" s="2" t="s">
        <v>10415</v>
      </c>
    </row>
    <row r="1855" spans="1:11" x14ac:dyDescent="0.25">
      <c r="A1855" s="2" t="s">
        <v>17061</v>
      </c>
      <c r="B1855" s="1">
        <v>46206</v>
      </c>
      <c r="C1855" s="2" t="s">
        <v>5302</v>
      </c>
      <c r="D1855" s="2" t="s">
        <v>5303</v>
      </c>
      <c r="E1855" s="2" t="s">
        <v>17062</v>
      </c>
      <c r="F1855" s="2" t="s">
        <v>9787</v>
      </c>
      <c r="G1855">
        <v>243000</v>
      </c>
      <c r="H1855" s="2" t="s">
        <v>54</v>
      </c>
      <c r="I1855" s="2" t="s">
        <v>53</v>
      </c>
      <c r="J1855" s="2" t="s">
        <v>5305</v>
      </c>
      <c r="K1855" s="2" t="s">
        <v>9788</v>
      </c>
    </row>
    <row r="1856" spans="1:11" x14ac:dyDescent="0.25">
      <c r="A1856" s="2" t="s">
        <v>16772</v>
      </c>
      <c r="B1856" s="1">
        <v>46206</v>
      </c>
      <c r="C1856" s="2" t="s">
        <v>5302</v>
      </c>
      <c r="D1856" s="2" t="s">
        <v>5303</v>
      </c>
      <c r="E1856" s="2" t="s">
        <v>16773</v>
      </c>
      <c r="F1856" s="2" t="s">
        <v>10038</v>
      </c>
      <c r="G1856">
        <v>145000</v>
      </c>
      <c r="H1856" s="2" t="s">
        <v>54</v>
      </c>
      <c r="I1856" s="2" t="s">
        <v>53</v>
      </c>
      <c r="J1856" s="2" t="s">
        <v>5305</v>
      </c>
      <c r="K1856" s="2" t="s">
        <v>19694</v>
      </c>
    </row>
    <row r="1857" spans="1:11" x14ac:dyDescent="0.25">
      <c r="A1857" s="2" t="s">
        <v>17026</v>
      </c>
      <c r="B1857" s="1">
        <v>46206</v>
      </c>
      <c r="C1857" s="2" t="s">
        <v>5302</v>
      </c>
      <c r="D1857" s="2" t="s">
        <v>5303</v>
      </c>
      <c r="E1857" s="2" t="s">
        <v>17027</v>
      </c>
      <c r="F1857" s="2" t="s">
        <v>10132</v>
      </c>
      <c r="G1857">
        <v>155000</v>
      </c>
      <c r="H1857" s="2" t="s">
        <v>54</v>
      </c>
      <c r="I1857" s="2" t="s">
        <v>53</v>
      </c>
      <c r="J1857" s="2" t="s">
        <v>5305</v>
      </c>
      <c r="K1857" s="2" t="s">
        <v>19695</v>
      </c>
    </row>
    <row r="1858" spans="1:11" x14ac:dyDescent="0.25">
      <c r="A1858" s="2" t="s">
        <v>17091</v>
      </c>
      <c r="B1858" s="1">
        <v>46206</v>
      </c>
      <c r="C1858" s="2" t="s">
        <v>5302</v>
      </c>
      <c r="D1858" s="2" t="s">
        <v>5303</v>
      </c>
      <c r="E1858" s="2" t="s">
        <v>17092</v>
      </c>
      <c r="F1858" s="2" t="s">
        <v>19696</v>
      </c>
      <c r="G1858">
        <v>122000</v>
      </c>
      <c r="H1858" s="2" t="s">
        <v>54</v>
      </c>
      <c r="I1858" s="2" t="s">
        <v>53</v>
      </c>
      <c r="J1858" s="2" t="s">
        <v>5305</v>
      </c>
      <c r="K1858" s="2" t="s">
        <v>19696</v>
      </c>
    </row>
    <row r="1859" spans="1:11" x14ac:dyDescent="0.25">
      <c r="A1859" s="2" t="s">
        <v>14783</v>
      </c>
      <c r="B1859" s="1">
        <v>46206</v>
      </c>
      <c r="C1859" s="2" t="s">
        <v>5302</v>
      </c>
      <c r="D1859" s="2" t="s">
        <v>5303</v>
      </c>
      <c r="E1859" s="2" t="s">
        <v>14784</v>
      </c>
      <c r="F1859" s="2" t="s">
        <v>17213</v>
      </c>
      <c r="G1859">
        <v>209000</v>
      </c>
      <c r="H1859" s="2" t="s">
        <v>54</v>
      </c>
      <c r="I1859" s="2" t="s">
        <v>53</v>
      </c>
      <c r="J1859" s="2" t="s">
        <v>5305</v>
      </c>
      <c r="K1859" s="2" t="s">
        <v>19697</v>
      </c>
    </row>
    <row r="1860" spans="1:11" x14ac:dyDescent="0.25">
      <c r="A1860" s="2" t="s">
        <v>18378</v>
      </c>
      <c r="B1860" s="1">
        <v>46206</v>
      </c>
      <c r="C1860" s="2" t="s">
        <v>5302</v>
      </c>
      <c r="D1860" s="2" t="s">
        <v>5303</v>
      </c>
      <c r="E1860" s="2" t="s">
        <v>18379</v>
      </c>
      <c r="F1860" s="2" t="s">
        <v>5518</v>
      </c>
      <c r="G1860">
        <v>145000</v>
      </c>
      <c r="H1860" s="2" t="s">
        <v>54</v>
      </c>
      <c r="I1860" s="2" t="s">
        <v>53</v>
      </c>
      <c r="J1860" s="2" t="s">
        <v>5305</v>
      </c>
      <c r="K1860" s="2" t="s">
        <v>10028</v>
      </c>
    </row>
    <row r="1861" spans="1:11" x14ac:dyDescent="0.25">
      <c r="A1861" s="2" t="s">
        <v>18314</v>
      </c>
      <c r="B1861" s="1">
        <v>46206</v>
      </c>
      <c r="C1861" s="2" t="s">
        <v>5302</v>
      </c>
      <c r="D1861" s="2" t="s">
        <v>5303</v>
      </c>
      <c r="E1861" s="2" t="s">
        <v>18315</v>
      </c>
      <c r="F1861" s="2" t="s">
        <v>5559</v>
      </c>
      <c r="G1861">
        <v>124000</v>
      </c>
      <c r="H1861" s="2" t="s">
        <v>54</v>
      </c>
      <c r="I1861" s="2" t="s">
        <v>53</v>
      </c>
      <c r="J1861" s="2" t="s">
        <v>5305</v>
      </c>
      <c r="K1861" s="2" t="s">
        <v>5560</v>
      </c>
    </row>
    <row r="1862" spans="1:11" x14ac:dyDescent="0.25">
      <c r="A1862" s="2" t="s">
        <v>18931</v>
      </c>
      <c r="B1862" s="1">
        <v>46207</v>
      </c>
      <c r="C1862" s="2" t="s">
        <v>5302</v>
      </c>
      <c r="D1862" s="2" t="s">
        <v>5303</v>
      </c>
      <c r="E1862" s="2" t="s">
        <v>18932</v>
      </c>
      <c r="F1862" s="2" t="s">
        <v>19698</v>
      </c>
      <c r="G1862">
        <v>93000</v>
      </c>
      <c r="H1862" s="2" t="s">
        <v>54</v>
      </c>
      <c r="I1862" s="2" t="s">
        <v>53</v>
      </c>
      <c r="J1862" s="2" t="s">
        <v>5305</v>
      </c>
      <c r="K1862" s="2" t="s">
        <v>19699</v>
      </c>
    </row>
    <row r="1863" spans="1:11" x14ac:dyDescent="0.25">
      <c r="A1863" s="2" t="s">
        <v>17119</v>
      </c>
      <c r="B1863" s="1">
        <v>46207</v>
      </c>
      <c r="C1863" s="2" t="s">
        <v>5302</v>
      </c>
      <c r="D1863" s="2" t="s">
        <v>5303</v>
      </c>
      <c r="E1863" s="2" t="s">
        <v>17120</v>
      </c>
      <c r="F1863" s="2" t="s">
        <v>10353</v>
      </c>
      <c r="G1863">
        <v>239000</v>
      </c>
      <c r="H1863" s="2" t="s">
        <v>54</v>
      </c>
      <c r="I1863" s="2" t="s">
        <v>53</v>
      </c>
      <c r="J1863" s="2" t="s">
        <v>5305</v>
      </c>
      <c r="K1863" s="2" t="s">
        <v>10353</v>
      </c>
    </row>
    <row r="1864" spans="1:11" x14ac:dyDescent="0.25">
      <c r="A1864" s="2" t="s">
        <v>18560</v>
      </c>
      <c r="B1864" s="1">
        <v>46207</v>
      </c>
      <c r="C1864" s="2" t="s">
        <v>5302</v>
      </c>
      <c r="D1864" s="2" t="s">
        <v>5303</v>
      </c>
      <c r="E1864" s="2" t="s">
        <v>18561</v>
      </c>
      <c r="F1864" s="2" t="s">
        <v>19700</v>
      </c>
      <c r="G1864">
        <v>121000</v>
      </c>
      <c r="H1864" s="2" t="s">
        <v>54</v>
      </c>
      <c r="I1864" s="2" t="s">
        <v>53</v>
      </c>
      <c r="J1864" s="2" t="s">
        <v>5305</v>
      </c>
      <c r="K1864" s="2" t="s">
        <v>19701</v>
      </c>
    </row>
    <row r="1865" spans="1:11" x14ac:dyDescent="0.25">
      <c r="A1865" s="2" t="s">
        <v>18873</v>
      </c>
      <c r="B1865" s="1">
        <v>46207</v>
      </c>
      <c r="C1865" s="2" t="s">
        <v>5302</v>
      </c>
      <c r="D1865" s="2" t="s">
        <v>5303</v>
      </c>
      <c r="E1865" s="2" t="s">
        <v>18874</v>
      </c>
      <c r="F1865" s="2" t="s">
        <v>10560</v>
      </c>
      <c r="G1865">
        <v>134000</v>
      </c>
      <c r="H1865" s="2" t="s">
        <v>54</v>
      </c>
      <c r="I1865" s="2" t="s">
        <v>53</v>
      </c>
      <c r="J1865" s="2" t="s">
        <v>5305</v>
      </c>
      <c r="K1865" s="2" t="s">
        <v>9961</v>
      </c>
    </row>
    <row r="1866" spans="1:11" x14ac:dyDescent="0.25">
      <c r="A1866" s="2" t="s">
        <v>16777</v>
      </c>
      <c r="B1866" s="1">
        <v>46207</v>
      </c>
      <c r="C1866" s="2" t="s">
        <v>5302</v>
      </c>
      <c r="D1866" s="2" t="s">
        <v>5303</v>
      </c>
      <c r="E1866" s="2" t="s">
        <v>16778</v>
      </c>
      <c r="F1866" s="2" t="s">
        <v>5521</v>
      </c>
      <c r="G1866">
        <v>151000</v>
      </c>
      <c r="H1866" s="2" t="s">
        <v>54</v>
      </c>
      <c r="I1866" s="2" t="s">
        <v>53</v>
      </c>
      <c r="J1866" s="2" t="s">
        <v>5305</v>
      </c>
      <c r="K1866" s="2" t="s">
        <v>10426</v>
      </c>
    </row>
    <row r="1867" spans="1:11" x14ac:dyDescent="0.25">
      <c r="A1867" s="2" t="s">
        <v>16616</v>
      </c>
      <c r="B1867" s="1">
        <v>46207</v>
      </c>
      <c r="C1867" s="2" t="s">
        <v>5302</v>
      </c>
      <c r="D1867" s="2" t="s">
        <v>5303</v>
      </c>
      <c r="E1867" s="2" t="s">
        <v>16617</v>
      </c>
      <c r="F1867" s="2" t="s">
        <v>12124</v>
      </c>
      <c r="G1867">
        <v>189000</v>
      </c>
      <c r="H1867" s="2" t="s">
        <v>54</v>
      </c>
      <c r="I1867" s="2" t="s">
        <v>53</v>
      </c>
      <c r="J1867" s="2" t="s">
        <v>5305</v>
      </c>
      <c r="K1867" s="2" t="s">
        <v>12125</v>
      </c>
    </row>
    <row r="1868" spans="1:11" x14ac:dyDescent="0.25">
      <c r="A1868" s="2" t="s">
        <v>16907</v>
      </c>
      <c r="B1868" s="1">
        <v>46207</v>
      </c>
      <c r="C1868" s="2" t="s">
        <v>5302</v>
      </c>
      <c r="D1868" s="2" t="s">
        <v>5303</v>
      </c>
      <c r="E1868" s="2" t="s">
        <v>16908</v>
      </c>
      <c r="F1868" s="2" t="s">
        <v>10624</v>
      </c>
      <c r="G1868">
        <v>161000</v>
      </c>
      <c r="H1868" s="2" t="s">
        <v>54</v>
      </c>
      <c r="I1868" s="2" t="s">
        <v>53</v>
      </c>
      <c r="J1868" s="2" t="s">
        <v>5305</v>
      </c>
      <c r="K1868" s="2" t="s">
        <v>19702</v>
      </c>
    </row>
    <row r="1869" spans="1:11" x14ac:dyDescent="0.25">
      <c r="A1869" s="2" t="s">
        <v>18877</v>
      </c>
      <c r="B1869" s="1">
        <v>46207</v>
      </c>
      <c r="C1869" s="2" t="s">
        <v>5302</v>
      </c>
      <c r="D1869" s="2" t="s">
        <v>5303</v>
      </c>
      <c r="E1869" s="2" t="s">
        <v>18878</v>
      </c>
      <c r="F1869" s="2" t="s">
        <v>19703</v>
      </c>
      <c r="G1869">
        <v>91000</v>
      </c>
      <c r="H1869" s="2" t="s">
        <v>54</v>
      </c>
      <c r="I1869" s="2" t="s">
        <v>53</v>
      </c>
      <c r="J1869" s="2" t="s">
        <v>5305</v>
      </c>
      <c r="K1869" s="2" t="s">
        <v>9801</v>
      </c>
    </row>
    <row r="1870" spans="1:11" x14ac:dyDescent="0.25">
      <c r="A1870" s="2" t="s">
        <v>16793</v>
      </c>
      <c r="B1870" s="1">
        <v>46207</v>
      </c>
      <c r="C1870" s="2" t="s">
        <v>5302</v>
      </c>
      <c r="D1870" s="2" t="s">
        <v>5303</v>
      </c>
      <c r="E1870" s="2" t="s">
        <v>16794</v>
      </c>
      <c r="F1870" s="2" t="s">
        <v>10356</v>
      </c>
      <c r="G1870">
        <v>127000</v>
      </c>
      <c r="H1870" s="2" t="s">
        <v>54</v>
      </c>
      <c r="I1870" s="2" t="s">
        <v>53</v>
      </c>
      <c r="J1870" s="2" t="s">
        <v>5305</v>
      </c>
      <c r="K1870" s="2" t="s">
        <v>10357</v>
      </c>
    </row>
    <row r="1871" spans="1:11" x14ac:dyDescent="0.25">
      <c r="A1871" s="2" t="s">
        <v>16738</v>
      </c>
      <c r="B1871" s="1">
        <v>46207</v>
      </c>
      <c r="C1871" s="2" t="s">
        <v>5302</v>
      </c>
      <c r="D1871" s="2" t="s">
        <v>5303</v>
      </c>
      <c r="E1871" s="2" t="s">
        <v>16739</v>
      </c>
      <c r="F1871" s="2" t="s">
        <v>11573</v>
      </c>
      <c r="G1871">
        <v>208000</v>
      </c>
      <c r="H1871" s="2" t="s">
        <v>54</v>
      </c>
      <c r="I1871" s="2" t="s">
        <v>53</v>
      </c>
      <c r="J1871" s="2" t="s">
        <v>5305</v>
      </c>
      <c r="K1871" s="2" t="s">
        <v>11574</v>
      </c>
    </row>
    <row r="1872" spans="1:11" x14ac:dyDescent="0.25">
      <c r="A1872" s="2" t="s">
        <v>16599</v>
      </c>
      <c r="B1872" s="1">
        <v>46207</v>
      </c>
      <c r="C1872" s="2" t="s">
        <v>5302</v>
      </c>
      <c r="D1872" s="2" t="s">
        <v>5303</v>
      </c>
      <c r="E1872" s="2" t="s">
        <v>16600</v>
      </c>
      <c r="F1872" s="2" t="s">
        <v>9780</v>
      </c>
      <c r="G1872">
        <v>155000</v>
      </c>
      <c r="H1872" s="2" t="s">
        <v>54</v>
      </c>
      <c r="I1872" s="2" t="s">
        <v>53</v>
      </c>
      <c r="J1872" s="2" t="s">
        <v>5305</v>
      </c>
      <c r="K1872" s="2" t="s">
        <v>9781</v>
      </c>
    </row>
    <row r="1873" spans="1:11" x14ac:dyDescent="0.25">
      <c r="A1873" s="2" t="s">
        <v>18800</v>
      </c>
      <c r="B1873" s="1">
        <v>46207</v>
      </c>
      <c r="C1873" s="2" t="s">
        <v>5302</v>
      </c>
      <c r="D1873" s="2" t="s">
        <v>5303</v>
      </c>
      <c r="E1873" s="2" t="s">
        <v>18801</v>
      </c>
      <c r="F1873" s="2" t="s">
        <v>10561</v>
      </c>
      <c r="G1873">
        <v>75000</v>
      </c>
      <c r="H1873" s="2" t="s">
        <v>54</v>
      </c>
      <c r="I1873" s="2" t="s">
        <v>53</v>
      </c>
      <c r="J1873" s="2" t="s">
        <v>5305</v>
      </c>
      <c r="K1873" s="2" t="s">
        <v>17256</v>
      </c>
    </row>
    <row r="1874" spans="1:11" x14ac:dyDescent="0.25">
      <c r="A1874" s="2" t="s">
        <v>16569</v>
      </c>
      <c r="B1874" s="1">
        <v>46207</v>
      </c>
      <c r="C1874" s="2" t="s">
        <v>5302</v>
      </c>
      <c r="D1874" s="2" t="s">
        <v>5303</v>
      </c>
      <c r="E1874" s="2" t="s">
        <v>16570</v>
      </c>
      <c r="F1874" s="2" t="s">
        <v>11672</v>
      </c>
      <c r="G1874">
        <v>149000</v>
      </c>
      <c r="H1874" s="2" t="s">
        <v>54</v>
      </c>
      <c r="I1874" s="2" t="s">
        <v>53</v>
      </c>
      <c r="J1874" s="2" t="s">
        <v>5305</v>
      </c>
      <c r="K1874" s="2" t="s">
        <v>11673</v>
      </c>
    </row>
    <row r="1875" spans="1:11" x14ac:dyDescent="0.25">
      <c r="A1875" s="2" t="s">
        <v>17529</v>
      </c>
      <c r="B1875" s="1">
        <v>46207</v>
      </c>
      <c r="C1875" s="2" t="s">
        <v>5302</v>
      </c>
      <c r="D1875" s="2" t="s">
        <v>5303</v>
      </c>
      <c r="E1875" s="2" t="s">
        <v>17530</v>
      </c>
      <c r="F1875" s="2" t="s">
        <v>5329</v>
      </c>
      <c r="G1875">
        <v>92000</v>
      </c>
      <c r="H1875" s="2" t="s">
        <v>54</v>
      </c>
      <c r="I1875" s="2" t="s">
        <v>53</v>
      </c>
      <c r="J1875" s="2" t="s">
        <v>5305</v>
      </c>
      <c r="K1875" s="2" t="s">
        <v>19704</v>
      </c>
    </row>
    <row r="1876" spans="1:11" x14ac:dyDescent="0.25">
      <c r="A1876" s="2" t="s">
        <v>19705</v>
      </c>
      <c r="B1876" s="1">
        <v>46207</v>
      </c>
      <c r="C1876" s="2" t="s">
        <v>5302</v>
      </c>
      <c r="D1876" s="2" t="s">
        <v>5303</v>
      </c>
      <c r="E1876" s="2" t="s">
        <v>256</v>
      </c>
      <c r="F1876" s="2" t="s">
        <v>19706</v>
      </c>
      <c r="G1876">
        <v>88000</v>
      </c>
      <c r="H1876" s="2" t="s">
        <v>54</v>
      </c>
      <c r="I1876" s="2" t="s">
        <v>53</v>
      </c>
      <c r="J1876" s="2" t="s">
        <v>5305</v>
      </c>
      <c r="K1876" s="2" t="s">
        <v>19707</v>
      </c>
    </row>
    <row r="1877" spans="1:11" x14ac:dyDescent="0.25">
      <c r="A1877" s="2" t="s">
        <v>19708</v>
      </c>
      <c r="B1877" s="1">
        <v>46207</v>
      </c>
      <c r="C1877" s="2" t="s">
        <v>5302</v>
      </c>
      <c r="D1877" s="2" t="s">
        <v>5303</v>
      </c>
      <c r="E1877" s="2" t="s">
        <v>19709</v>
      </c>
      <c r="F1877" s="2" t="s">
        <v>11692</v>
      </c>
      <c r="G1877">
        <v>89000</v>
      </c>
      <c r="H1877" s="2" t="s">
        <v>54</v>
      </c>
      <c r="I1877" s="2" t="s">
        <v>53</v>
      </c>
      <c r="J1877" s="2" t="s">
        <v>5305</v>
      </c>
      <c r="K1877" s="2" t="s">
        <v>11693</v>
      </c>
    </row>
    <row r="1878" spans="1:11" x14ac:dyDescent="0.25">
      <c r="A1878" s="2" t="s">
        <v>19710</v>
      </c>
      <c r="B1878" s="1">
        <v>46207</v>
      </c>
      <c r="C1878" s="2" t="s">
        <v>5302</v>
      </c>
      <c r="D1878" s="2" t="s">
        <v>5303</v>
      </c>
      <c r="E1878" s="2" t="s">
        <v>19711</v>
      </c>
      <c r="F1878" s="2" t="s">
        <v>5378</v>
      </c>
      <c r="G1878">
        <v>92000</v>
      </c>
      <c r="H1878" s="2" t="s">
        <v>54</v>
      </c>
      <c r="I1878" s="2" t="s">
        <v>53</v>
      </c>
      <c r="J1878" s="2" t="s">
        <v>5305</v>
      </c>
      <c r="K1878" s="2" t="s">
        <v>19712</v>
      </c>
    </row>
    <row r="1879" spans="1:11" x14ac:dyDescent="0.25">
      <c r="A1879" s="2" t="s">
        <v>19713</v>
      </c>
      <c r="B1879" s="1">
        <v>46207</v>
      </c>
      <c r="C1879" s="2" t="s">
        <v>5302</v>
      </c>
      <c r="D1879" s="2" t="s">
        <v>5303</v>
      </c>
      <c r="E1879" s="2" t="s">
        <v>19714</v>
      </c>
      <c r="F1879" s="2" t="s">
        <v>19715</v>
      </c>
      <c r="G1879">
        <v>96000</v>
      </c>
      <c r="H1879" s="2" t="s">
        <v>54</v>
      </c>
      <c r="I1879" s="2" t="s">
        <v>53</v>
      </c>
      <c r="J1879" s="2" t="s">
        <v>5305</v>
      </c>
      <c r="K1879" s="2" t="s">
        <v>19716</v>
      </c>
    </row>
    <row r="1880" spans="1:11" x14ac:dyDescent="0.25">
      <c r="A1880" s="2" t="s">
        <v>19717</v>
      </c>
      <c r="B1880" s="1">
        <v>46207</v>
      </c>
      <c r="C1880" s="2" t="s">
        <v>5302</v>
      </c>
      <c r="D1880" s="2" t="s">
        <v>5303</v>
      </c>
      <c r="E1880" s="2" t="s">
        <v>19718</v>
      </c>
      <c r="F1880" s="2" t="s">
        <v>12163</v>
      </c>
      <c r="G1880">
        <v>85000</v>
      </c>
      <c r="H1880" s="2" t="s">
        <v>54</v>
      </c>
      <c r="I1880" s="2" t="s">
        <v>53</v>
      </c>
      <c r="J1880" s="2" t="s">
        <v>5305</v>
      </c>
      <c r="K1880" s="2" t="s">
        <v>12164</v>
      </c>
    </row>
    <row r="1881" spans="1:11" x14ac:dyDescent="0.25">
      <c r="A1881" s="2" t="s">
        <v>19719</v>
      </c>
      <c r="B1881" s="1">
        <v>46207</v>
      </c>
      <c r="C1881" s="2" t="s">
        <v>5302</v>
      </c>
      <c r="D1881" s="2" t="s">
        <v>5303</v>
      </c>
      <c r="E1881" s="2" t="s">
        <v>19720</v>
      </c>
      <c r="F1881" s="2" t="s">
        <v>19721</v>
      </c>
      <c r="G1881">
        <v>72000</v>
      </c>
      <c r="H1881" s="2" t="s">
        <v>54</v>
      </c>
      <c r="I1881" s="2" t="s">
        <v>53</v>
      </c>
      <c r="J1881" s="2" t="s">
        <v>5305</v>
      </c>
      <c r="K1881" s="2" t="s">
        <v>19722</v>
      </c>
    </row>
    <row r="1882" spans="1:11" x14ac:dyDescent="0.25">
      <c r="A1882" s="2" t="s">
        <v>19723</v>
      </c>
      <c r="B1882" s="1">
        <v>46207</v>
      </c>
      <c r="C1882" s="2" t="s">
        <v>5302</v>
      </c>
      <c r="D1882" s="2" t="s">
        <v>5303</v>
      </c>
      <c r="E1882" s="2" t="s">
        <v>19724</v>
      </c>
      <c r="F1882" s="2" t="s">
        <v>10254</v>
      </c>
      <c r="G1882">
        <v>73500</v>
      </c>
      <c r="H1882" s="2" t="s">
        <v>54</v>
      </c>
      <c r="I1882" s="2" t="s">
        <v>53</v>
      </c>
      <c r="J1882" s="2" t="s">
        <v>5305</v>
      </c>
      <c r="K1882" s="2" t="s">
        <v>19725</v>
      </c>
    </row>
    <row r="1883" spans="1:11" x14ac:dyDescent="0.25">
      <c r="A1883" s="2" t="s">
        <v>19726</v>
      </c>
      <c r="B1883" s="1">
        <v>46207</v>
      </c>
      <c r="C1883" s="2" t="s">
        <v>5302</v>
      </c>
      <c r="D1883" s="2" t="s">
        <v>5303</v>
      </c>
      <c r="E1883" s="2" t="s">
        <v>19727</v>
      </c>
      <c r="F1883" s="2" t="s">
        <v>19728</v>
      </c>
      <c r="G1883">
        <v>82000</v>
      </c>
      <c r="H1883" s="2" t="s">
        <v>54</v>
      </c>
      <c r="I1883" s="2" t="s">
        <v>53</v>
      </c>
      <c r="J1883" s="2" t="s">
        <v>5305</v>
      </c>
      <c r="K1883" s="2" t="s">
        <v>19729</v>
      </c>
    </row>
    <row r="1884" spans="1:11" x14ac:dyDescent="0.25">
      <c r="A1884" s="2" t="s">
        <v>19730</v>
      </c>
      <c r="B1884" s="1">
        <v>46207</v>
      </c>
      <c r="C1884" s="2" t="s">
        <v>5302</v>
      </c>
      <c r="D1884" s="2" t="s">
        <v>5303</v>
      </c>
      <c r="E1884" s="2" t="s">
        <v>19731</v>
      </c>
      <c r="F1884" s="2" t="s">
        <v>9984</v>
      </c>
      <c r="G1884">
        <v>73000</v>
      </c>
      <c r="H1884" s="2" t="s">
        <v>54</v>
      </c>
      <c r="I1884" s="2" t="s">
        <v>53</v>
      </c>
      <c r="J1884" s="2" t="s">
        <v>5305</v>
      </c>
      <c r="K1884" s="2" t="s">
        <v>5685</v>
      </c>
    </row>
    <row r="1885" spans="1:11" x14ac:dyDescent="0.25">
      <c r="A1885" s="2" t="s">
        <v>19732</v>
      </c>
      <c r="B1885" s="1">
        <v>46207</v>
      </c>
      <c r="C1885" s="2" t="s">
        <v>5302</v>
      </c>
      <c r="D1885" s="2" t="s">
        <v>5303</v>
      </c>
      <c r="E1885" s="2" t="s">
        <v>19733</v>
      </c>
      <c r="F1885" s="2" t="s">
        <v>19734</v>
      </c>
      <c r="G1885">
        <v>82000</v>
      </c>
      <c r="H1885" s="2" t="s">
        <v>54</v>
      </c>
      <c r="I1885" s="2" t="s">
        <v>53</v>
      </c>
      <c r="J1885" s="2" t="s">
        <v>5305</v>
      </c>
      <c r="K1885" s="2" t="s">
        <v>19735</v>
      </c>
    </row>
    <row r="1886" spans="1:11" x14ac:dyDescent="0.25">
      <c r="A1886" s="2" t="s">
        <v>19736</v>
      </c>
      <c r="B1886" s="1">
        <v>46207</v>
      </c>
      <c r="C1886" s="2" t="s">
        <v>5302</v>
      </c>
      <c r="D1886" s="2" t="s">
        <v>5303</v>
      </c>
      <c r="E1886" s="2" t="s">
        <v>19737</v>
      </c>
      <c r="F1886" s="2" t="s">
        <v>19738</v>
      </c>
      <c r="G1886">
        <v>89000</v>
      </c>
      <c r="H1886" s="2" t="s">
        <v>54</v>
      </c>
      <c r="I1886" s="2" t="s">
        <v>53</v>
      </c>
      <c r="J1886" s="2" t="s">
        <v>5305</v>
      </c>
      <c r="K1886" s="2" t="s">
        <v>19739</v>
      </c>
    </row>
    <row r="1887" spans="1:11" x14ac:dyDescent="0.25">
      <c r="A1887" s="2" t="s">
        <v>17765</v>
      </c>
      <c r="B1887" s="1">
        <v>46207</v>
      </c>
      <c r="C1887" s="2" t="s">
        <v>5302</v>
      </c>
      <c r="D1887" s="2" t="s">
        <v>5303</v>
      </c>
      <c r="E1887" s="2" t="s">
        <v>17766</v>
      </c>
      <c r="F1887" s="2" t="s">
        <v>11708</v>
      </c>
      <c r="G1887">
        <v>124000</v>
      </c>
      <c r="H1887" s="2" t="s">
        <v>54</v>
      </c>
      <c r="I1887" s="2" t="s">
        <v>53</v>
      </c>
      <c r="J1887" s="2" t="s">
        <v>5305</v>
      </c>
      <c r="K1887" s="2" t="s">
        <v>19740</v>
      </c>
    </row>
    <row r="1888" spans="1:11" x14ac:dyDescent="0.25">
      <c r="A1888" s="2" t="s">
        <v>18968</v>
      </c>
      <c r="B1888" s="1">
        <v>46207</v>
      </c>
      <c r="C1888" s="2" t="s">
        <v>5302</v>
      </c>
      <c r="D1888" s="2" t="s">
        <v>5303</v>
      </c>
      <c r="E1888" s="2" t="s">
        <v>18969</v>
      </c>
      <c r="F1888" s="2" t="s">
        <v>19741</v>
      </c>
      <c r="G1888">
        <v>113000</v>
      </c>
      <c r="H1888" s="2" t="s">
        <v>54</v>
      </c>
      <c r="I1888" s="2" t="s">
        <v>53</v>
      </c>
      <c r="J1888" s="2" t="s">
        <v>5305</v>
      </c>
      <c r="K1888" s="2" t="s">
        <v>19662</v>
      </c>
    </row>
    <row r="1889" spans="1:11" x14ac:dyDescent="0.25">
      <c r="A1889" s="2" t="s">
        <v>18981</v>
      </c>
      <c r="B1889" s="1">
        <v>46207</v>
      </c>
      <c r="C1889" s="2" t="s">
        <v>5302</v>
      </c>
      <c r="D1889" s="2" t="s">
        <v>5303</v>
      </c>
      <c r="E1889" s="2" t="s">
        <v>18982</v>
      </c>
      <c r="F1889" s="2" t="s">
        <v>5440</v>
      </c>
      <c r="G1889">
        <v>178190</v>
      </c>
      <c r="H1889" s="2" t="s">
        <v>54</v>
      </c>
      <c r="I1889" s="2" t="s">
        <v>53</v>
      </c>
      <c r="J1889" s="2" t="s">
        <v>5305</v>
      </c>
      <c r="K1889" s="2" t="s">
        <v>5441</v>
      </c>
    </row>
    <row r="1890" spans="1:11" x14ac:dyDescent="0.25">
      <c r="A1890" s="2" t="s">
        <v>18998</v>
      </c>
      <c r="B1890" s="1">
        <v>46207</v>
      </c>
      <c r="C1890" s="2" t="s">
        <v>5302</v>
      </c>
      <c r="D1890" s="2" t="s">
        <v>5303</v>
      </c>
      <c r="E1890" s="2" t="s">
        <v>18999</v>
      </c>
      <c r="F1890" s="2" t="s">
        <v>19741</v>
      </c>
      <c r="G1890">
        <v>167000</v>
      </c>
      <c r="H1890" s="2" t="s">
        <v>54</v>
      </c>
      <c r="I1890" s="2" t="s">
        <v>53</v>
      </c>
      <c r="J1890" s="2" t="s">
        <v>5305</v>
      </c>
      <c r="K1890" s="2" t="s">
        <v>19662</v>
      </c>
    </row>
    <row r="1891" spans="1:11" x14ac:dyDescent="0.25">
      <c r="A1891" s="2" t="s">
        <v>17106</v>
      </c>
      <c r="B1891" s="1">
        <v>46207</v>
      </c>
      <c r="C1891" s="2" t="s">
        <v>5302</v>
      </c>
      <c r="D1891" s="2" t="s">
        <v>5303</v>
      </c>
      <c r="E1891" s="2" t="s">
        <v>17107</v>
      </c>
      <c r="F1891" s="2" t="s">
        <v>5523</v>
      </c>
      <c r="G1891">
        <v>184000</v>
      </c>
      <c r="H1891" s="2" t="s">
        <v>54</v>
      </c>
      <c r="I1891" s="2" t="s">
        <v>53</v>
      </c>
      <c r="J1891" s="2" t="s">
        <v>5305</v>
      </c>
      <c r="K1891" s="2" t="s">
        <v>19742</v>
      </c>
    </row>
    <row r="1892" spans="1:11" x14ac:dyDescent="0.25">
      <c r="A1892" s="2" t="s">
        <v>19349</v>
      </c>
      <c r="B1892" s="1">
        <v>46207</v>
      </c>
      <c r="C1892" s="2" t="s">
        <v>5302</v>
      </c>
      <c r="D1892" s="2" t="s">
        <v>5303</v>
      </c>
      <c r="E1892" s="2" t="s">
        <v>19350</v>
      </c>
      <c r="F1892" s="2" t="s">
        <v>10560</v>
      </c>
      <c r="G1892">
        <v>155000</v>
      </c>
      <c r="H1892" s="2" t="s">
        <v>54</v>
      </c>
      <c r="I1892" s="2" t="s">
        <v>53</v>
      </c>
      <c r="J1892" s="2" t="s">
        <v>5305</v>
      </c>
      <c r="K1892" s="2" t="s">
        <v>9961</v>
      </c>
    </row>
    <row r="1893" spans="1:11" x14ac:dyDescent="0.25">
      <c r="A1893" s="2" t="s">
        <v>18159</v>
      </c>
      <c r="B1893" s="1">
        <v>46207</v>
      </c>
      <c r="C1893" s="2" t="s">
        <v>5302</v>
      </c>
      <c r="D1893" s="2" t="s">
        <v>5303</v>
      </c>
      <c r="E1893" s="2" t="s">
        <v>18160</v>
      </c>
      <c r="F1893" s="2" t="s">
        <v>19743</v>
      </c>
      <c r="G1893">
        <v>169000</v>
      </c>
      <c r="H1893" s="2" t="s">
        <v>54</v>
      </c>
      <c r="I1893" s="2" t="s">
        <v>53</v>
      </c>
      <c r="J1893" s="2" t="s">
        <v>5305</v>
      </c>
      <c r="K1893" s="2" t="s">
        <v>19743</v>
      </c>
    </row>
    <row r="1894" spans="1:11" x14ac:dyDescent="0.25">
      <c r="A1894" s="2" t="s">
        <v>19744</v>
      </c>
      <c r="B1894" s="1">
        <v>46207</v>
      </c>
      <c r="C1894" s="2" t="s">
        <v>5302</v>
      </c>
      <c r="D1894" s="2" t="s">
        <v>5303</v>
      </c>
      <c r="E1894" s="2" t="s">
        <v>19745</v>
      </c>
      <c r="F1894" s="2" t="s">
        <v>19746</v>
      </c>
      <c r="G1894">
        <v>132000</v>
      </c>
      <c r="H1894" s="2" t="s">
        <v>54</v>
      </c>
      <c r="I1894" s="2" t="s">
        <v>53</v>
      </c>
      <c r="J1894" s="2" t="s">
        <v>5305</v>
      </c>
      <c r="K1894" s="2" t="s">
        <v>19747</v>
      </c>
    </row>
    <row r="1895" spans="1:11" x14ac:dyDescent="0.25">
      <c r="A1895" s="2" t="s">
        <v>19424</v>
      </c>
      <c r="B1895" s="1">
        <v>46207</v>
      </c>
      <c r="C1895" s="2" t="s">
        <v>5302</v>
      </c>
      <c r="D1895" s="2" t="s">
        <v>5303</v>
      </c>
      <c r="E1895" s="2" t="s">
        <v>19425</v>
      </c>
      <c r="F1895" s="2" t="s">
        <v>5812</v>
      </c>
      <c r="G1895">
        <v>122000</v>
      </c>
      <c r="H1895" s="2" t="s">
        <v>54</v>
      </c>
      <c r="I1895" s="2" t="s">
        <v>53</v>
      </c>
      <c r="J1895" s="2" t="s">
        <v>5305</v>
      </c>
      <c r="K1895" s="2" t="s">
        <v>5813</v>
      </c>
    </row>
    <row r="1896" spans="1:11" x14ac:dyDescent="0.25">
      <c r="A1896" s="2" t="s">
        <v>17606</v>
      </c>
      <c r="B1896" s="1">
        <v>46207</v>
      </c>
      <c r="C1896" s="2" t="s">
        <v>5302</v>
      </c>
      <c r="D1896" s="2" t="s">
        <v>5303</v>
      </c>
      <c r="E1896" s="2" t="s">
        <v>17607</v>
      </c>
      <c r="F1896" s="2" t="s">
        <v>9924</v>
      </c>
      <c r="G1896">
        <v>138000</v>
      </c>
      <c r="H1896" s="2" t="s">
        <v>54</v>
      </c>
      <c r="I1896" s="2" t="s">
        <v>53</v>
      </c>
      <c r="J1896" s="2" t="s">
        <v>5305</v>
      </c>
      <c r="K1896" s="2" t="s">
        <v>9924</v>
      </c>
    </row>
    <row r="1897" spans="1:11" x14ac:dyDescent="0.25">
      <c r="A1897" s="2" t="s">
        <v>18477</v>
      </c>
      <c r="B1897" s="1">
        <v>46207</v>
      </c>
      <c r="C1897" s="2" t="s">
        <v>5302</v>
      </c>
      <c r="D1897" s="2" t="s">
        <v>5303</v>
      </c>
      <c r="E1897" s="2" t="s">
        <v>18478</v>
      </c>
      <c r="F1897" s="2" t="s">
        <v>10317</v>
      </c>
      <c r="G1897">
        <v>183000</v>
      </c>
      <c r="H1897" s="2" t="s">
        <v>54</v>
      </c>
      <c r="I1897" s="2" t="s">
        <v>53</v>
      </c>
      <c r="J1897" s="2" t="s">
        <v>5305</v>
      </c>
      <c r="K1897" s="2" t="s">
        <v>10318</v>
      </c>
    </row>
    <row r="1898" spans="1:11" x14ac:dyDescent="0.25">
      <c r="A1898" s="2" t="s">
        <v>18910</v>
      </c>
      <c r="B1898" s="1">
        <v>46207</v>
      </c>
      <c r="C1898" s="2" t="s">
        <v>5302</v>
      </c>
      <c r="D1898" s="2" t="s">
        <v>5303</v>
      </c>
      <c r="E1898" s="2" t="s">
        <v>18911</v>
      </c>
      <c r="F1898" s="2" t="s">
        <v>19748</v>
      </c>
      <c r="G1898">
        <v>162000</v>
      </c>
      <c r="H1898" s="2" t="s">
        <v>54</v>
      </c>
      <c r="I1898" s="2" t="s">
        <v>53</v>
      </c>
      <c r="J1898" s="2" t="s">
        <v>5305</v>
      </c>
      <c r="K1898" s="2" t="s">
        <v>19748</v>
      </c>
    </row>
    <row r="1899" spans="1:11" x14ac:dyDescent="0.25">
      <c r="A1899" s="2" t="s">
        <v>18332</v>
      </c>
      <c r="B1899" s="1">
        <v>46207</v>
      </c>
      <c r="C1899" s="2" t="s">
        <v>5302</v>
      </c>
      <c r="D1899" s="2" t="s">
        <v>5303</v>
      </c>
      <c r="E1899" s="2" t="s">
        <v>18333</v>
      </c>
      <c r="F1899" s="2" t="s">
        <v>9972</v>
      </c>
      <c r="G1899">
        <v>169000</v>
      </c>
      <c r="H1899" s="2" t="s">
        <v>54</v>
      </c>
      <c r="I1899" s="2" t="s">
        <v>53</v>
      </c>
      <c r="J1899" s="2" t="s">
        <v>5305</v>
      </c>
      <c r="K1899" s="2" t="s">
        <v>9973</v>
      </c>
    </row>
    <row r="1900" spans="1:11" x14ac:dyDescent="0.25">
      <c r="A1900" s="2" t="s">
        <v>18184</v>
      </c>
      <c r="B1900" s="1">
        <v>46207</v>
      </c>
      <c r="C1900" s="2" t="s">
        <v>5302</v>
      </c>
      <c r="D1900" s="2" t="s">
        <v>5303</v>
      </c>
      <c r="E1900" s="2" t="s">
        <v>18185</v>
      </c>
      <c r="F1900" s="2" t="s">
        <v>10296</v>
      </c>
      <c r="G1900">
        <v>144000</v>
      </c>
      <c r="H1900" s="2" t="s">
        <v>54</v>
      </c>
      <c r="I1900" s="2" t="s">
        <v>53</v>
      </c>
      <c r="J1900" s="2" t="s">
        <v>5305</v>
      </c>
      <c r="K1900" s="2" t="s">
        <v>10297</v>
      </c>
    </row>
    <row r="1901" spans="1:11" x14ac:dyDescent="0.25">
      <c r="A1901" s="2" t="s">
        <v>17879</v>
      </c>
      <c r="B1901" s="1">
        <v>46207</v>
      </c>
      <c r="C1901" s="2" t="s">
        <v>5302</v>
      </c>
      <c r="D1901" s="2" t="s">
        <v>5303</v>
      </c>
      <c r="E1901" s="2" t="s">
        <v>17880</v>
      </c>
      <c r="F1901" s="2" t="s">
        <v>11758</v>
      </c>
      <c r="G1901">
        <v>131000</v>
      </c>
      <c r="H1901" s="2" t="s">
        <v>54</v>
      </c>
      <c r="I1901" s="2" t="s">
        <v>53</v>
      </c>
      <c r="J1901" s="2" t="s">
        <v>5305</v>
      </c>
      <c r="K1901" s="2" t="s">
        <v>11759</v>
      </c>
    </row>
    <row r="1902" spans="1:11" x14ac:dyDescent="0.25">
      <c r="A1902" s="2" t="s">
        <v>18171</v>
      </c>
      <c r="B1902" s="1">
        <v>46207</v>
      </c>
      <c r="C1902" s="2" t="s">
        <v>5302</v>
      </c>
      <c r="D1902" s="2" t="s">
        <v>5303</v>
      </c>
      <c r="E1902" s="2" t="s">
        <v>18172</v>
      </c>
      <c r="F1902" s="2" t="s">
        <v>10185</v>
      </c>
      <c r="G1902">
        <v>115000</v>
      </c>
      <c r="H1902" s="2" t="s">
        <v>54</v>
      </c>
      <c r="I1902" s="2" t="s">
        <v>53</v>
      </c>
      <c r="J1902" s="2" t="s">
        <v>5305</v>
      </c>
      <c r="K1902" s="2" t="s">
        <v>10186</v>
      </c>
    </row>
    <row r="1903" spans="1:11" x14ac:dyDescent="0.25">
      <c r="A1903" s="2" t="s">
        <v>18390</v>
      </c>
      <c r="B1903" s="1">
        <v>46207</v>
      </c>
      <c r="C1903" s="2" t="s">
        <v>5302</v>
      </c>
      <c r="D1903" s="2" t="s">
        <v>5303</v>
      </c>
      <c r="E1903" s="2" t="s">
        <v>18391</v>
      </c>
      <c r="F1903" s="2" t="s">
        <v>19452</v>
      </c>
      <c r="G1903">
        <v>175000</v>
      </c>
      <c r="H1903" s="2" t="s">
        <v>54</v>
      </c>
      <c r="I1903" s="2" t="s">
        <v>53</v>
      </c>
      <c r="J1903" s="2" t="s">
        <v>5305</v>
      </c>
      <c r="K1903" s="2" t="s">
        <v>9898</v>
      </c>
    </row>
    <row r="1904" spans="1:11" x14ac:dyDescent="0.25">
      <c r="A1904" s="2" t="s">
        <v>17511</v>
      </c>
      <c r="B1904" s="1">
        <v>46207</v>
      </c>
      <c r="C1904" s="2" t="s">
        <v>5302</v>
      </c>
      <c r="D1904" s="2" t="s">
        <v>5303</v>
      </c>
      <c r="E1904" s="2" t="s">
        <v>17512</v>
      </c>
      <c r="F1904" s="2" t="s">
        <v>5778</v>
      </c>
      <c r="G1904">
        <v>131000</v>
      </c>
      <c r="H1904" s="2" t="s">
        <v>54</v>
      </c>
      <c r="I1904" s="2" t="s">
        <v>53</v>
      </c>
      <c r="J1904" s="2" t="s">
        <v>5305</v>
      </c>
      <c r="K1904" s="2" t="s">
        <v>5779</v>
      </c>
    </row>
    <row r="1905" spans="1:11" x14ac:dyDescent="0.25">
      <c r="A1905" s="2" t="s">
        <v>17328</v>
      </c>
      <c r="B1905" s="1">
        <v>46207</v>
      </c>
      <c r="C1905" s="2" t="s">
        <v>5302</v>
      </c>
      <c r="D1905" s="2" t="s">
        <v>5303</v>
      </c>
      <c r="E1905" s="2" t="s">
        <v>17329</v>
      </c>
      <c r="F1905" s="2" t="s">
        <v>19749</v>
      </c>
      <c r="G1905">
        <v>133000</v>
      </c>
      <c r="H1905" s="2" t="s">
        <v>54</v>
      </c>
      <c r="I1905" s="2" t="s">
        <v>53</v>
      </c>
      <c r="J1905" s="2" t="s">
        <v>5305</v>
      </c>
      <c r="K1905" s="2" t="s">
        <v>19750</v>
      </c>
    </row>
    <row r="1906" spans="1:11" x14ac:dyDescent="0.25">
      <c r="A1906" s="2" t="s">
        <v>17364</v>
      </c>
      <c r="B1906" s="1">
        <v>46207</v>
      </c>
      <c r="C1906" s="2" t="s">
        <v>5302</v>
      </c>
      <c r="D1906" s="2" t="s">
        <v>5303</v>
      </c>
      <c r="E1906" s="2" t="s">
        <v>17365</v>
      </c>
      <c r="F1906" s="2" t="s">
        <v>5761</v>
      </c>
      <c r="G1906">
        <v>153000</v>
      </c>
      <c r="H1906" s="2" t="s">
        <v>54</v>
      </c>
      <c r="I1906" s="2" t="s">
        <v>53</v>
      </c>
      <c r="J1906" s="2" t="s">
        <v>5305</v>
      </c>
      <c r="K1906" s="2" t="s">
        <v>5761</v>
      </c>
    </row>
    <row r="1907" spans="1:11" x14ac:dyDescent="0.25">
      <c r="A1907" s="2" t="s">
        <v>15049</v>
      </c>
      <c r="B1907" s="1">
        <v>46207</v>
      </c>
      <c r="C1907" s="2" t="s">
        <v>5302</v>
      </c>
      <c r="D1907" s="2" t="s">
        <v>5303</v>
      </c>
      <c r="E1907" s="2" t="s">
        <v>15050</v>
      </c>
      <c r="F1907" s="2" t="s">
        <v>17217</v>
      </c>
      <c r="G1907">
        <v>110000</v>
      </c>
      <c r="H1907" s="2" t="s">
        <v>54</v>
      </c>
      <c r="I1907" s="2" t="s">
        <v>53</v>
      </c>
      <c r="J1907" s="2" t="s">
        <v>5305</v>
      </c>
      <c r="K1907" s="2" t="s">
        <v>19691</v>
      </c>
    </row>
    <row r="1908" spans="1:11" x14ac:dyDescent="0.25">
      <c r="A1908" s="2" t="s">
        <v>18276</v>
      </c>
      <c r="B1908" s="1">
        <v>46207</v>
      </c>
      <c r="C1908" s="2" t="s">
        <v>5302</v>
      </c>
      <c r="D1908" s="2" t="s">
        <v>5303</v>
      </c>
      <c r="E1908" s="2" t="s">
        <v>18277</v>
      </c>
      <c r="F1908" s="2" t="s">
        <v>10576</v>
      </c>
      <c r="G1908">
        <v>162000</v>
      </c>
      <c r="H1908" s="2" t="s">
        <v>54</v>
      </c>
      <c r="I1908" s="2" t="s">
        <v>53</v>
      </c>
      <c r="J1908" s="2" t="s">
        <v>5305</v>
      </c>
      <c r="K1908" s="2" t="s">
        <v>10576</v>
      </c>
    </row>
    <row r="1909" spans="1:11" x14ac:dyDescent="0.25">
      <c r="A1909" s="2" t="s">
        <v>9526</v>
      </c>
      <c r="B1909" s="1">
        <v>46207</v>
      </c>
      <c r="C1909" s="2" t="s">
        <v>5302</v>
      </c>
      <c r="D1909" s="2" t="s">
        <v>5303</v>
      </c>
      <c r="E1909" s="2" t="s">
        <v>9527</v>
      </c>
      <c r="F1909" s="2" t="s">
        <v>10126</v>
      </c>
      <c r="G1909">
        <v>155000</v>
      </c>
      <c r="H1909" s="2" t="s">
        <v>54</v>
      </c>
      <c r="I1909" s="2" t="s">
        <v>53</v>
      </c>
      <c r="J1909" s="2" t="s">
        <v>5305</v>
      </c>
      <c r="K1909" s="2" t="s">
        <v>15921</v>
      </c>
    </row>
    <row r="1910" spans="1:11" x14ac:dyDescent="0.25">
      <c r="A1910" s="2" t="s">
        <v>18192</v>
      </c>
      <c r="B1910" s="1">
        <v>46207</v>
      </c>
      <c r="C1910" s="2" t="s">
        <v>5302</v>
      </c>
      <c r="D1910" s="2" t="s">
        <v>5303</v>
      </c>
      <c r="E1910" s="2" t="s">
        <v>18193</v>
      </c>
      <c r="F1910" s="2" t="s">
        <v>10485</v>
      </c>
      <c r="G1910">
        <v>104000</v>
      </c>
      <c r="H1910" s="2" t="s">
        <v>54</v>
      </c>
      <c r="I1910" s="2" t="s">
        <v>53</v>
      </c>
      <c r="J1910" s="2" t="s">
        <v>5305</v>
      </c>
      <c r="K1910" s="2" t="s">
        <v>10486</v>
      </c>
    </row>
    <row r="1911" spans="1:11" x14ac:dyDescent="0.25">
      <c r="A1911" s="2" t="s">
        <v>18472</v>
      </c>
      <c r="B1911" s="1">
        <v>46207</v>
      </c>
      <c r="C1911" s="2" t="s">
        <v>5302</v>
      </c>
      <c r="D1911" s="2" t="s">
        <v>5303</v>
      </c>
      <c r="E1911" s="2" t="s">
        <v>18473</v>
      </c>
      <c r="F1911" s="2" t="s">
        <v>10199</v>
      </c>
      <c r="G1911">
        <v>120000</v>
      </c>
      <c r="H1911" s="2" t="s">
        <v>54</v>
      </c>
      <c r="I1911" s="2" t="s">
        <v>53</v>
      </c>
      <c r="J1911" s="2" t="s">
        <v>5305</v>
      </c>
      <c r="K1911" s="2" t="s">
        <v>10200</v>
      </c>
    </row>
    <row r="1912" spans="1:11" x14ac:dyDescent="0.25">
      <c r="A1912" s="2" t="s">
        <v>17769</v>
      </c>
      <c r="B1912" s="1">
        <v>46207</v>
      </c>
      <c r="C1912" s="2" t="s">
        <v>5302</v>
      </c>
      <c r="D1912" s="2" t="s">
        <v>5303</v>
      </c>
      <c r="E1912" s="2" t="s">
        <v>17770</v>
      </c>
      <c r="F1912" s="2" t="s">
        <v>19751</v>
      </c>
      <c r="G1912">
        <v>108000</v>
      </c>
      <c r="H1912" s="2" t="s">
        <v>54</v>
      </c>
      <c r="I1912" s="2" t="s">
        <v>53</v>
      </c>
      <c r="J1912" s="2" t="s">
        <v>5305</v>
      </c>
      <c r="K1912" s="2" t="s">
        <v>19752</v>
      </c>
    </row>
    <row r="1913" spans="1:11" x14ac:dyDescent="0.25">
      <c r="A1913" s="2" t="s">
        <v>18050</v>
      </c>
      <c r="B1913" s="1">
        <v>46207</v>
      </c>
      <c r="C1913" s="2" t="s">
        <v>5302</v>
      </c>
      <c r="D1913" s="2" t="s">
        <v>5303</v>
      </c>
      <c r="E1913" s="2" t="s">
        <v>18051</v>
      </c>
      <c r="F1913" s="2" t="s">
        <v>10448</v>
      </c>
      <c r="G1913">
        <v>103000</v>
      </c>
      <c r="H1913" s="2" t="s">
        <v>54</v>
      </c>
      <c r="I1913" s="2" t="s">
        <v>53</v>
      </c>
      <c r="J1913" s="2" t="s">
        <v>5305</v>
      </c>
      <c r="K1913" s="2" t="s">
        <v>19753</v>
      </c>
    </row>
    <row r="1914" spans="1:11" x14ac:dyDescent="0.25">
      <c r="A1914" s="2" t="s">
        <v>17489</v>
      </c>
      <c r="B1914" s="1">
        <v>46207</v>
      </c>
      <c r="C1914" s="2" t="s">
        <v>5302</v>
      </c>
      <c r="D1914" s="2" t="s">
        <v>5303</v>
      </c>
      <c r="E1914" s="2" t="s">
        <v>17490</v>
      </c>
      <c r="F1914" s="2" t="s">
        <v>5826</v>
      </c>
      <c r="G1914">
        <v>134000</v>
      </c>
      <c r="H1914" s="2" t="s">
        <v>54</v>
      </c>
      <c r="I1914" s="2" t="s">
        <v>53</v>
      </c>
      <c r="J1914" s="2" t="s">
        <v>5305</v>
      </c>
      <c r="K1914" s="2" t="s">
        <v>10304</v>
      </c>
    </row>
    <row r="1915" spans="1:11" x14ac:dyDescent="0.25">
      <c r="A1915" s="2" t="s">
        <v>18088</v>
      </c>
      <c r="B1915" s="1">
        <v>46207</v>
      </c>
      <c r="C1915" s="2" t="s">
        <v>5302</v>
      </c>
      <c r="D1915" s="2" t="s">
        <v>5303</v>
      </c>
      <c r="E1915" s="2" t="s">
        <v>18089</v>
      </c>
      <c r="F1915" s="2" t="s">
        <v>5596</v>
      </c>
      <c r="G1915">
        <v>140000</v>
      </c>
      <c r="H1915" s="2" t="s">
        <v>54</v>
      </c>
      <c r="I1915" s="2" t="s">
        <v>53</v>
      </c>
      <c r="J1915" s="2" t="s">
        <v>5305</v>
      </c>
      <c r="K1915" s="2" t="s">
        <v>19754</v>
      </c>
    </row>
    <row r="1916" spans="1:11" x14ac:dyDescent="0.25">
      <c r="A1916" s="2" t="s">
        <v>17668</v>
      </c>
      <c r="B1916" s="1">
        <v>46207</v>
      </c>
      <c r="C1916" s="2" t="s">
        <v>5302</v>
      </c>
      <c r="D1916" s="2" t="s">
        <v>5303</v>
      </c>
      <c r="E1916" s="2" t="s">
        <v>17669</v>
      </c>
      <c r="F1916" s="2" t="s">
        <v>10199</v>
      </c>
      <c r="G1916">
        <v>184000</v>
      </c>
      <c r="H1916" s="2" t="s">
        <v>54</v>
      </c>
      <c r="I1916" s="2" t="s">
        <v>53</v>
      </c>
      <c r="J1916" s="2" t="s">
        <v>5305</v>
      </c>
      <c r="K1916" s="2" t="s">
        <v>19755</v>
      </c>
    </row>
    <row r="1917" spans="1:11" x14ac:dyDescent="0.25">
      <c r="A1917" s="2" t="s">
        <v>17368</v>
      </c>
      <c r="B1917" s="1">
        <v>46207</v>
      </c>
      <c r="C1917" s="2" t="s">
        <v>5302</v>
      </c>
      <c r="D1917" s="2" t="s">
        <v>5303</v>
      </c>
      <c r="E1917" s="2" t="s">
        <v>17369</v>
      </c>
      <c r="F1917" s="2" t="s">
        <v>10161</v>
      </c>
      <c r="G1917">
        <v>140000</v>
      </c>
      <c r="H1917" s="2" t="s">
        <v>54</v>
      </c>
      <c r="I1917" s="2" t="s">
        <v>53</v>
      </c>
      <c r="J1917" s="2" t="s">
        <v>5305</v>
      </c>
      <c r="K1917" s="2" t="s">
        <v>10162</v>
      </c>
    </row>
    <row r="1918" spans="1:11" x14ac:dyDescent="0.25">
      <c r="A1918" s="2" t="s">
        <v>18297</v>
      </c>
      <c r="B1918" s="1">
        <v>46207</v>
      </c>
      <c r="C1918" s="2" t="s">
        <v>5302</v>
      </c>
      <c r="D1918" s="2" t="s">
        <v>5303</v>
      </c>
      <c r="E1918" s="2" t="s">
        <v>18298</v>
      </c>
      <c r="F1918" s="2" t="s">
        <v>10315</v>
      </c>
      <c r="G1918">
        <v>158000</v>
      </c>
      <c r="H1918" s="2" t="s">
        <v>54</v>
      </c>
      <c r="I1918" s="2" t="s">
        <v>53</v>
      </c>
      <c r="J1918" s="2" t="s">
        <v>5305</v>
      </c>
      <c r="K1918" s="2" t="s">
        <v>10316</v>
      </c>
    </row>
    <row r="1919" spans="1:11" x14ac:dyDescent="0.25">
      <c r="A1919" s="2" t="s">
        <v>17551</v>
      </c>
      <c r="B1919" s="1">
        <v>46207</v>
      </c>
      <c r="C1919" s="2" t="s">
        <v>5302</v>
      </c>
      <c r="D1919" s="2" t="s">
        <v>5303</v>
      </c>
      <c r="E1919" s="2" t="s">
        <v>17552</v>
      </c>
      <c r="F1919" s="2" t="s">
        <v>10126</v>
      </c>
      <c r="G1919">
        <v>275000</v>
      </c>
      <c r="H1919" s="2" t="s">
        <v>54</v>
      </c>
      <c r="I1919" s="2" t="s">
        <v>53</v>
      </c>
      <c r="J1919" s="2" t="s">
        <v>5305</v>
      </c>
      <c r="K1919" s="2" t="s">
        <v>10127</v>
      </c>
    </row>
    <row r="1920" spans="1:11" x14ac:dyDescent="0.25">
      <c r="A1920" s="2" t="s">
        <v>17386</v>
      </c>
      <c r="B1920" s="1">
        <v>46207</v>
      </c>
      <c r="C1920" s="2" t="s">
        <v>5302</v>
      </c>
      <c r="D1920" s="2" t="s">
        <v>5303</v>
      </c>
      <c r="E1920" s="2" t="s">
        <v>17387</v>
      </c>
      <c r="F1920" s="2" t="s">
        <v>5553</v>
      </c>
      <c r="G1920">
        <v>132000</v>
      </c>
      <c r="H1920" s="2" t="s">
        <v>54</v>
      </c>
      <c r="I1920" s="2" t="s">
        <v>53</v>
      </c>
      <c r="J1920" s="2" t="s">
        <v>5305</v>
      </c>
      <c r="K1920" s="2" t="s">
        <v>19756</v>
      </c>
    </row>
    <row r="1921" spans="1:11" x14ac:dyDescent="0.25">
      <c r="A1921" s="2" t="s">
        <v>17698</v>
      </c>
      <c r="B1921" s="1">
        <v>46207</v>
      </c>
      <c r="C1921" s="2" t="s">
        <v>5302</v>
      </c>
      <c r="D1921" s="2" t="s">
        <v>5303</v>
      </c>
      <c r="E1921" s="2" t="s">
        <v>16680</v>
      </c>
      <c r="F1921" s="2" t="s">
        <v>19757</v>
      </c>
      <c r="G1921">
        <v>163000</v>
      </c>
      <c r="H1921" s="2" t="s">
        <v>54</v>
      </c>
      <c r="I1921" s="2" t="s">
        <v>53</v>
      </c>
      <c r="J1921" s="2" t="s">
        <v>5305</v>
      </c>
      <c r="K1921" s="2" t="s">
        <v>19758</v>
      </c>
    </row>
    <row r="1922" spans="1:11" x14ac:dyDescent="0.25">
      <c r="A1922" s="2" t="s">
        <v>9003</v>
      </c>
      <c r="B1922" s="1">
        <v>46207</v>
      </c>
      <c r="C1922" s="2" t="s">
        <v>5302</v>
      </c>
      <c r="D1922" s="2" t="s">
        <v>5303</v>
      </c>
      <c r="E1922" s="2" t="s">
        <v>9004</v>
      </c>
      <c r="F1922" s="2" t="s">
        <v>19759</v>
      </c>
      <c r="G1922">
        <v>204000</v>
      </c>
      <c r="H1922" s="2" t="s">
        <v>54</v>
      </c>
      <c r="I1922" s="2" t="s">
        <v>53</v>
      </c>
      <c r="J1922" s="2" t="s">
        <v>5305</v>
      </c>
      <c r="K1922" s="2" t="s">
        <v>19760</v>
      </c>
    </row>
    <row r="1923" spans="1:11" x14ac:dyDescent="0.25">
      <c r="A1923" s="2" t="s">
        <v>17813</v>
      </c>
      <c r="B1923" s="1">
        <v>46207</v>
      </c>
      <c r="C1923" s="2" t="s">
        <v>5302</v>
      </c>
      <c r="D1923" s="2" t="s">
        <v>5303</v>
      </c>
      <c r="E1923" s="2" t="s">
        <v>17814</v>
      </c>
      <c r="F1923" s="2" t="s">
        <v>5741</v>
      </c>
      <c r="G1923">
        <v>195000</v>
      </c>
      <c r="H1923" s="2" t="s">
        <v>54</v>
      </c>
      <c r="I1923" s="2" t="s">
        <v>53</v>
      </c>
      <c r="J1923" s="2" t="s">
        <v>5305</v>
      </c>
      <c r="K1923" s="2" t="s">
        <v>5742</v>
      </c>
    </row>
    <row r="1924" spans="1:11" x14ac:dyDescent="0.25">
      <c r="A1924" s="2" t="s">
        <v>18586</v>
      </c>
      <c r="B1924" s="1">
        <v>46207</v>
      </c>
      <c r="C1924" s="2" t="s">
        <v>5302</v>
      </c>
      <c r="D1924" s="2" t="s">
        <v>5303</v>
      </c>
      <c r="E1924" s="2" t="s">
        <v>18587</v>
      </c>
      <c r="F1924" s="2" t="s">
        <v>19686</v>
      </c>
      <c r="G1924">
        <v>99000</v>
      </c>
      <c r="H1924" s="2" t="s">
        <v>54</v>
      </c>
      <c r="I1924" s="2" t="s">
        <v>53</v>
      </c>
      <c r="J1924" s="2" t="s">
        <v>5305</v>
      </c>
      <c r="K1924" s="2" t="s">
        <v>5805</v>
      </c>
    </row>
    <row r="1925" spans="1:11" x14ac:dyDescent="0.25">
      <c r="A1925" s="2" t="s">
        <v>17464</v>
      </c>
      <c r="B1925" s="1">
        <v>46207</v>
      </c>
      <c r="C1925" s="2" t="s">
        <v>5302</v>
      </c>
      <c r="D1925" s="2" t="s">
        <v>5303</v>
      </c>
      <c r="E1925" s="2" t="s">
        <v>17465</v>
      </c>
      <c r="F1925" s="2" t="s">
        <v>19761</v>
      </c>
      <c r="G1925">
        <v>100000</v>
      </c>
      <c r="H1925" s="2" t="s">
        <v>54</v>
      </c>
      <c r="I1925" s="2" t="s">
        <v>53</v>
      </c>
      <c r="J1925" s="2" t="s">
        <v>5305</v>
      </c>
      <c r="K1925" s="2" t="s">
        <v>19453</v>
      </c>
    </row>
    <row r="1926" spans="1:11" x14ac:dyDescent="0.25">
      <c r="A1926" s="2" t="s">
        <v>17977</v>
      </c>
      <c r="B1926" s="1">
        <v>46207</v>
      </c>
      <c r="C1926" s="2" t="s">
        <v>5302</v>
      </c>
      <c r="D1926" s="2" t="s">
        <v>5303</v>
      </c>
      <c r="E1926" s="2" t="s">
        <v>17978</v>
      </c>
      <c r="F1926" s="2" t="s">
        <v>5784</v>
      </c>
      <c r="G1926">
        <v>92000</v>
      </c>
      <c r="H1926" s="2" t="s">
        <v>54</v>
      </c>
      <c r="I1926" s="2" t="s">
        <v>53</v>
      </c>
      <c r="J1926" s="2" t="s">
        <v>5305</v>
      </c>
      <c r="K1926" s="2" t="s">
        <v>19653</v>
      </c>
    </row>
    <row r="1927" spans="1:11" x14ac:dyDescent="0.25">
      <c r="A1927" s="2" t="s">
        <v>18700</v>
      </c>
      <c r="B1927" s="1">
        <v>46207</v>
      </c>
      <c r="C1927" s="2" t="s">
        <v>5302</v>
      </c>
      <c r="D1927" s="2" t="s">
        <v>5303</v>
      </c>
      <c r="E1927" s="2" t="s">
        <v>18701</v>
      </c>
      <c r="F1927" s="2" t="s">
        <v>19762</v>
      </c>
      <c r="G1927">
        <v>189000</v>
      </c>
      <c r="H1927" s="2" t="s">
        <v>54</v>
      </c>
      <c r="I1927" s="2" t="s">
        <v>53</v>
      </c>
      <c r="J1927" s="2" t="s">
        <v>5305</v>
      </c>
      <c r="K1927" s="2" t="s">
        <v>19763</v>
      </c>
    </row>
    <row r="1928" spans="1:11" x14ac:dyDescent="0.25">
      <c r="A1928" s="2" t="s">
        <v>18323</v>
      </c>
      <c r="B1928" s="1">
        <v>46207</v>
      </c>
      <c r="C1928" s="2" t="s">
        <v>5302</v>
      </c>
      <c r="D1928" s="2" t="s">
        <v>5303</v>
      </c>
      <c r="E1928" s="2" t="s">
        <v>14377</v>
      </c>
      <c r="F1928" s="2" t="s">
        <v>10415</v>
      </c>
      <c r="G1928">
        <v>151000</v>
      </c>
      <c r="H1928" s="2" t="s">
        <v>54</v>
      </c>
      <c r="I1928" s="2" t="s">
        <v>53</v>
      </c>
      <c r="J1928" s="2" t="s">
        <v>5305</v>
      </c>
      <c r="K1928" s="2" t="s">
        <v>19764</v>
      </c>
    </row>
    <row r="1929" spans="1:11" x14ac:dyDescent="0.25">
      <c r="A1929" s="2" t="s">
        <v>17651</v>
      </c>
      <c r="B1929" s="1">
        <v>46207</v>
      </c>
      <c r="C1929" s="2" t="s">
        <v>5302</v>
      </c>
      <c r="D1929" s="2" t="s">
        <v>5303</v>
      </c>
      <c r="E1929" s="2" t="s">
        <v>17652</v>
      </c>
      <c r="F1929" s="2" t="s">
        <v>9792</v>
      </c>
      <c r="G1929">
        <v>172000</v>
      </c>
      <c r="H1929" s="2" t="s">
        <v>54</v>
      </c>
      <c r="I1929" s="2" t="s">
        <v>53</v>
      </c>
      <c r="J1929" s="2" t="s">
        <v>5305</v>
      </c>
      <c r="K1929" s="2" t="s">
        <v>9792</v>
      </c>
    </row>
    <row r="1930" spans="1:11" x14ac:dyDescent="0.25">
      <c r="A1930" s="2" t="s">
        <v>18789</v>
      </c>
      <c r="B1930" s="1">
        <v>46207</v>
      </c>
      <c r="C1930" s="2" t="s">
        <v>5302</v>
      </c>
      <c r="D1930" s="2" t="s">
        <v>5303</v>
      </c>
      <c r="E1930" s="2" t="s">
        <v>18790</v>
      </c>
      <c r="F1930" s="2" t="s">
        <v>5428</v>
      </c>
      <c r="G1930">
        <v>172000</v>
      </c>
      <c r="H1930" s="2" t="s">
        <v>54</v>
      </c>
      <c r="I1930" s="2" t="s">
        <v>53</v>
      </c>
      <c r="J1930" s="2" t="s">
        <v>5305</v>
      </c>
      <c r="K1930" s="2" t="s">
        <v>12123</v>
      </c>
    </row>
    <row r="1931" spans="1:11" x14ac:dyDescent="0.25">
      <c r="A1931" s="2" t="s">
        <v>17486</v>
      </c>
      <c r="B1931" s="1">
        <v>46207</v>
      </c>
      <c r="C1931" s="2" t="s">
        <v>5302</v>
      </c>
      <c r="D1931" s="2" t="s">
        <v>5303</v>
      </c>
      <c r="E1931" s="2" t="s">
        <v>17487</v>
      </c>
      <c r="F1931" s="2" t="s">
        <v>10181</v>
      </c>
      <c r="G1931">
        <v>134000</v>
      </c>
      <c r="H1931" s="2" t="s">
        <v>54</v>
      </c>
      <c r="I1931" s="2" t="s">
        <v>53</v>
      </c>
      <c r="J1931" s="2" t="s">
        <v>5305</v>
      </c>
      <c r="K1931" s="2" t="s">
        <v>10182</v>
      </c>
    </row>
    <row r="1932" spans="1:11" x14ac:dyDescent="0.25">
      <c r="A1932" s="2" t="s">
        <v>17473</v>
      </c>
      <c r="B1932" s="1">
        <v>46207</v>
      </c>
      <c r="C1932" s="2" t="s">
        <v>5302</v>
      </c>
      <c r="D1932" s="2" t="s">
        <v>5303</v>
      </c>
      <c r="E1932" s="2" t="s">
        <v>17474</v>
      </c>
      <c r="F1932" s="2" t="s">
        <v>19765</v>
      </c>
      <c r="G1932">
        <v>85000</v>
      </c>
      <c r="H1932" s="2" t="s">
        <v>54</v>
      </c>
      <c r="I1932" s="2" t="s">
        <v>53</v>
      </c>
      <c r="J1932" s="2" t="s">
        <v>5305</v>
      </c>
      <c r="K1932" s="2" t="s">
        <v>19766</v>
      </c>
    </row>
    <row r="1933" spans="1:11" x14ac:dyDescent="0.25">
      <c r="A1933" s="2" t="s">
        <v>18500</v>
      </c>
      <c r="B1933" s="1">
        <v>46207</v>
      </c>
      <c r="C1933" s="2" t="s">
        <v>5302</v>
      </c>
      <c r="D1933" s="2" t="s">
        <v>5303</v>
      </c>
      <c r="E1933" s="2" t="s">
        <v>18501</v>
      </c>
      <c r="F1933" s="2" t="s">
        <v>10521</v>
      </c>
      <c r="G1933">
        <v>128000</v>
      </c>
      <c r="H1933" s="2" t="s">
        <v>54</v>
      </c>
      <c r="I1933" s="2" t="s">
        <v>53</v>
      </c>
      <c r="J1933" s="2" t="s">
        <v>5305</v>
      </c>
      <c r="K1933" s="2" t="s">
        <v>10366</v>
      </c>
    </row>
    <row r="1934" spans="1:11" x14ac:dyDescent="0.25">
      <c r="A1934" s="2" t="s">
        <v>17830</v>
      </c>
      <c r="B1934" s="1">
        <v>46207</v>
      </c>
      <c r="C1934" s="2" t="s">
        <v>5302</v>
      </c>
      <c r="D1934" s="2" t="s">
        <v>5303</v>
      </c>
      <c r="E1934" s="2" t="s">
        <v>17831</v>
      </c>
      <c r="F1934" s="2" t="s">
        <v>5780</v>
      </c>
      <c r="G1934">
        <v>167450</v>
      </c>
      <c r="H1934" s="2" t="s">
        <v>54</v>
      </c>
      <c r="I1934" s="2" t="s">
        <v>53</v>
      </c>
      <c r="J1934" s="2" t="s">
        <v>5305</v>
      </c>
      <c r="K1934" s="2" t="s">
        <v>5809</v>
      </c>
    </row>
    <row r="1935" spans="1:11" x14ac:dyDescent="0.25">
      <c r="A1935" s="2" t="s">
        <v>15189</v>
      </c>
      <c r="B1935" s="1">
        <v>46207</v>
      </c>
      <c r="C1935" s="2" t="s">
        <v>5302</v>
      </c>
      <c r="D1935" s="2" t="s">
        <v>5303</v>
      </c>
      <c r="E1935" s="2" t="s">
        <v>15190</v>
      </c>
      <c r="F1935" s="2" t="s">
        <v>5761</v>
      </c>
      <c r="G1935">
        <v>137000</v>
      </c>
      <c r="H1935" s="2" t="s">
        <v>54</v>
      </c>
      <c r="I1935" s="2" t="s">
        <v>53</v>
      </c>
      <c r="J1935" s="2" t="s">
        <v>5305</v>
      </c>
      <c r="K1935" s="2" t="s">
        <v>9784</v>
      </c>
    </row>
    <row r="1936" spans="1:11" x14ac:dyDescent="0.25">
      <c r="A1936" s="2" t="s">
        <v>19767</v>
      </c>
      <c r="B1936" s="1">
        <v>46208</v>
      </c>
      <c r="C1936" s="2" t="s">
        <v>5302</v>
      </c>
      <c r="D1936" s="2" t="s">
        <v>5303</v>
      </c>
      <c r="E1936" s="2" t="s">
        <v>19768</v>
      </c>
      <c r="F1936" s="2" t="s">
        <v>19769</v>
      </c>
      <c r="G1936">
        <v>135000</v>
      </c>
      <c r="H1936" s="2" t="s">
        <v>54</v>
      </c>
      <c r="I1936" s="2" t="s">
        <v>53</v>
      </c>
      <c r="J1936" s="2" t="s">
        <v>5305</v>
      </c>
      <c r="K1936" s="2" t="s">
        <v>19770</v>
      </c>
    </row>
    <row r="1937" spans="1:11" x14ac:dyDescent="0.25">
      <c r="A1937" s="2" t="s">
        <v>19771</v>
      </c>
      <c r="B1937" s="1">
        <v>46208</v>
      </c>
      <c r="C1937" s="2" t="s">
        <v>5302</v>
      </c>
      <c r="D1937" s="2" t="s">
        <v>5303</v>
      </c>
      <c r="E1937" s="2" t="s">
        <v>19772</v>
      </c>
      <c r="F1937" s="2" t="s">
        <v>9772</v>
      </c>
      <c r="G1937">
        <v>75000</v>
      </c>
      <c r="H1937" s="2" t="s">
        <v>54</v>
      </c>
      <c r="I1937" s="2" t="s">
        <v>53</v>
      </c>
      <c r="J1937" s="2" t="s">
        <v>5305</v>
      </c>
      <c r="K1937" s="2" t="s">
        <v>5421</v>
      </c>
    </row>
    <row r="1938" spans="1:11" x14ac:dyDescent="0.25">
      <c r="A1938" s="2" t="s">
        <v>19773</v>
      </c>
      <c r="B1938" s="1">
        <v>46208</v>
      </c>
      <c r="C1938" s="2" t="s">
        <v>5302</v>
      </c>
      <c r="D1938" s="2" t="s">
        <v>5303</v>
      </c>
      <c r="E1938" s="2" t="s">
        <v>19774</v>
      </c>
      <c r="F1938" s="2" t="s">
        <v>10118</v>
      </c>
      <c r="G1938">
        <v>82000</v>
      </c>
      <c r="H1938" s="2" t="s">
        <v>54</v>
      </c>
      <c r="I1938" s="2" t="s">
        <v>53</v>
      </c>
      <c r="J1938" s="2" t="s">
        <v>5305</v>
      </c>
      <c r="K1938" s="2" t="s">
        <v>10119</v>
      </c>
    </row>
    <row r="1939" spans="1:11" x14ac:dyDescent="0.25">
      <c r="A1939" s="2" t="s">
        <v>19775</v>
      </c>
      <c r="B1939" s="1">
        <v>46208</v>
      </c>
      <c r="C1939" s="2" t="s">
        <v>5302</v>
      </c>
      <c r="D1939" s="2" t="s">
        <v>5303</v>
      </c>
      <c r="E1939" s="2" t="s">
        <v>19776</v>
      </c>
      <c r="F1939" s="2" t="s">
        <v>9808</v>
      </c>
      <c r="G1939">
        <v>92000</v>
      </c>
      <c r="H1939" s="2" t="s">
        <v>54</v>
      </c>
      <c r="I1939" s="2" t="s">
        <v>53</v>
      </c>
      <c r="J1939" s="2" t="s">
        <v>5305</v>
      </c>
      <c r="K1939" s="2" t="s">
        <v>9809</v>
      </c>
    </row>
    <row r="1940" spans="1:11" x14ac:dyDescent="0.25">
      <c r="A1940" s="2" t="s">
        <v>19777</v>
      </c>
      <c r="B1940" s="1">
        <v>46208</v>
      </c>
      <c r="C1940" s="2" t="s">
        <v>5302</v>
      </c>
      <c r="D1940" s="2" t="s">
        <v>5303</v>
      </c>
      <c r="E1940" s="2" t="s">
        <v>19778</v>
      </c>
      <c r="F1940" s="2" t="s">
        <v>19779</v>
      </c>
      <c r="G1940">
        <v>114000</v>
      </c>
      <c r="H1940" s="2" t="s">
        <v>54</v>
      </c>
      <c r="I1940" s="2" t="s">
        <v>53</v>
      </c>
      <c r="J1940" s="2" t="s">
        <v>5305</v>
      </c>
      <c r="K1940" s="2" t="s">
        <v>9884</v>
      </c>
    </row>
    <row r="1941" spans="1:11" x14ac:dyDescent="0.25">
      <c r="A1941" s="2" t="s">
        <v>17915</v>
      </c>
      <c r="B1941" s="1">
        <v>46208</v>
      </c>
      <c r="C1941" s="2" t="s">
        <v>5302</v>
      </c>
      <c r="D1941" s="2" t="s">
        <v>5303</v>
      </c>
      <c r="E1941" s="2" t="s">
        <v>17916</v>
      </c>
      <c r="F1941" s="2" t="s">
        <v>10302</v>
      </c>
      <c r="G1941">
        <v>123000</v>
      </c>
      <c r="H1941" s="2" t="s">
        <v>54</v>
      </c>
      <c r="I1941" s="2" t="s">
        <v>53</v>
      </c>
      <c r="J1941" s="2" t="s">
        <v>5305</v>
      </c>
      <c r="K1941" s="2" t="s">
        <v>19780</v>
      </c>
    </row>
    <row r="1942" spans="1:11" x14ac:dyDescent="0.25">
      <c r="A1942" s="2" t="s">
        <v>17923</v>
      </c>
      <c r="B1942" s="1">
        <v>46208</v>
      </c>
      <c r="C1942" s="2" t="s">
        <v>5302</v>
      </c>
      <c r="D1942" s="2" t="s">
        <v>5303</v>
      </c>
      <c r="E1942" s="2" t="s">
        <v>17924</v>
      </c>
      <c r="F1942" s="2" t="s">
        <v>5691</v>
      </c>
      <c r="G1942">
        <v>144000</v>
      </c>
      <c r="H1942" s="2" t="s">
        <v>54</v>
      </c>
      <c r="I1942" s="2" t="s">
        <v>53</v>
      </c>
      <c r="J1942" s="2" t="s">
        <v>5305</v>
      </c>
      <c r="K1942" s="2" t="s">
        <v>5691</v>
      </c>
    </row>
    <row r="1943" spans="1:11" x14ac:dyDescent="0.25">
      <c r="A1943" s="2" t="s">
        <v>19781</v>
      </c>
      <c r="B1943" s="1">
        <v>46208</v>
      </c>
      <c r="C1943" s="2" t="s">
        <v>5302</v>
      </c>
      <c r="D1943" s="2" t="s">
        <v>5303</v>
      </c>
      <c r="E1943" s="2" t="s">
        <v>19782</v>
      </c>
      <c r="F1943" s="2" t="s">
        <v>19783</v>
      </c>
      <c r="G1943">
        <v>75000</v>
      </c>
      <c r="H1943" s="2" t="s">
        <v>54</v>
      </c>
      <c r="I1943" s="2" t="s">
        <v>53</v>
      </c>
      <c r="J1943" s="2" t="s">
        <v>5305</v>
      </c>
      <c r="K1943" s="2" t="s">
        <v>19784</v>
      </c>
    </row>
    <row r="1944" spans="1:11" x14ac:dyDescent="0.25">
      <c r="A1944" s="2" t="s">
        <v>19785</v>
      </c>
      <c r="B1944" s="1">
        <v>46208</v>
      </c>
      <c r="C1944" s="2" t="s">
        <v>5302</v>
      </c>
      <c r="D1944" s="2" t="s">
        <v>5303</v>
      </c>
      <c r="E1944" s="2" t="s">
        <v>19786</v>
      </c>
      <c r="F1944" s="2" t="s">
        <v>19524</v>
      </c>
      <c r="G1944">
        <v>72000</v>
      </c>
      <c r="H1944" s="2" t="s">
        <v>54</v>
      </c>
      <c r="I1944" s="2" t="s">
        <v>53</v>
      </c>
      <c r="J1944" s="2" t="s">
        <v>5305</v>
      </c>
      <c r="K1944" s="2" t="s">
        <v>19525</v>
      </c>
    </row>
    <row r="1945" spans="1:11" x14ac:dyDescent="0.25">
      <c r="A1945" s="2" t="s">
        <v>19787</v>
      </c>
      <c r="B1945" s="1">
        <v>46208</v>
      </c>
      <c r="C1945" s="2" t="s">
        <v>5302</v>
      </c>
      <c r="D1945" s="2" t="s">
        <v>5303</v>
      </c>
      <c r="E1945" s="2" t="s">
        <v>19788</v>
      </c>
      <c r="F1945" s="2" t="s">
        <v>19789</v>
      </c>
      <c r="G1945">
        <v>84000</v>
      </c>
      <c r="H1945" s="2" t="s">
        <v>54</v>
      </c>
      <c r="I1945" s="2" t="s">
        <v>53</v>
      </c>
      <c r="J1945" s="2" t="s">
        <v>5305</v>
      </c>
      <c r="K1945" s="2" t="s">
        <v>19790</v>
      </c>
    </row>
    <row r="1946" spans="1:11" x14ac:dyDescent="0.25">
      <c r="A1946" s="2" t="s">
        <v>17853</v>
      </c>
      <c r="B1946" s="1">
        <v>46208</v>
      </c>
      <c r="C1946" s="2" t="s">
        <v>5302</v>
      </c>
      <c r="D1946" s="2" t="s">
        <v>5303</v>
      </c>
      <c r="E1946" s="2" t="s">
        <v>17854</v>
      </c>
      <c r="F1946" s="2" t="s">
        <v>10132</v>
      </c>
      <c r="G1946">
        <v>155000</v>
      </c>
      <c r="H1946" s="2" t="s">
        <v>54</v>
      </c>
      <c r="I1946" s="2" t="s">
        <v>53</v>
      </c>
      <c r="J1946" s="2" t="s">
        <v>5305</v>
      </c>
      <c r="K1946" s="2" t="s">
        <v>10133</v>
      </c>
    </row>
    <row r="1947" spans="1:11" x14ac:dyDescent="0.25">
      <c r="A1947" s="2" t="s">
        <v>19791</v>
      </c>
      <c r="B1947" s="1">
        <v>46208</v>
      </c>
      <c r="C1947" s="2" t="s">
        <v>5302</v>
      </c>
      <c r="D1947" s="2" t="s">
        <v>5303</v>
      </c>
      <c r="E1947" s="2" t="s">
        <v>19792</v>
      </c>
      <c r="F1947" s="2" t="s">
        <v>5639</v>
      </c>
      <c r="G1947">
        <v>83000</v>
      </c>
      <c r="H1947" s="2" t="s">
        <v>54</v>
      </c>
      <c r="I1947" s="2" t="s">
        <v>53</v>
      </c>
      <c r="J1947" s="2" t="s">
        <v>5305</v>
      </c>
      <c r="K1947" s="2" t="s">
        <v>5640</v>
      </c>
    </row>
    <row r="1948" spans="1:11" x14ac:dyDescent="0.25">
      <c r="A1948" s="2" t="s">
        <v>17999</v>
      </c>
      <c r="B1948" s="1">
        <v>46208</v>
      </c>
      <c r="C1948" s="2" t="s">
        <v>5302</v>
      </c>
      <c r="D1948" s="2" t="s">
        <v>5303</v>
      </c>
      <c r="E1948" s="2" t="s">
        <v>8486</v>
      </c>
      <c r="F1948" s="2" t="s">
        <v>5581</v>
      </c>
      <c r="G1948">
        <v>223000</v>
      </c>
      <c r="H1948" s="2" t="s">
        <v>54</v>
      </c>
      <c r="I1948" s="2" t="s">
        <v>53</v>
      </c>
      <c r="J1948" s="2" t="s">
        <v>5305</v>
      </c>
      <c r="K1948" s="2" t="s">
        <v>5582</v>
      </c>
    </row>
    <row r="1949" spans="1:11" x14ac:dyDescent="0.25">
      <c r="A1949" s="2" t="s">
        <v>19793</v>
      </c>
      <c r="B1949" s="1">
        <v>46208</v>
      </c>
      <c r="C1949" s="2" t="s">
        <v>5302</v>
      </c>
      <c r="D1949" s="2" t="s">
        <v>5303</v>
      </c>
      <c r="E1949" s="2" t="s">
        <v>19794</v>
      </c>
      <c r="F1949" s="2" t="s">
        <v>19795</v>
      </c>
      <c r="G1949">
        <v>116000</v>
      </c>
      <c r="H1949" s="2" t="s">
        <v>54</v>
      </c>
      <c r="I1949" s="2" t="s">
        <v>53</v>
      </c>
      <c r="J1949" s="2" t="s">
        <v>5305</v>
      </c>
      <c r="K1949" s="2" t="s">
        <v>19796</v>
      </c>
    </row>
    <row r="1950" spans="1:11" x14ac:dyDescent="0.25">
      <c r="A1950" s="2" t="s">
        <v>19797</v>
      </c>
      <c r="B1950" s="1">
        <v>46208</v>
      </c>
      <c r="C1950" s="2" t="s">
        <v>5302</v>
      </c>
      <c r="D1950" s="2" t="s">
        <v>5303</v>
      </c>
      <c r="E1950" s="2" t="s">
        <v>19798</v>
      </c>
      <c r="F1950" s="2" t="s">
        <v>19799</v>
      </c>
      <c r="G1950">
        <v>142000</v>
      </c>
      <c r="H1950" s="2" t="s">
        <v>54</v>
      </c>
      <c r="I1950" s="2" t="s">
        <v>53</v>
      </c>
      <c r="J1950" s="2" t="s">
        <v>5305</v>
      </c>
      <c r="K1950" s="2" t="s">
        <v>19703</v>
      </c>
    </row>
    <row r="1951" spans="1:11" x14ac:dyDescent="0.25">
      <c r="A1951" s="2" t="s">
        <v>19800</v>
      </c>
      <c r="B1951" s="1">
        <v>46208</v>
      </c>
      <c r="C1951" s="2" t="s">
        <v>5302</v>
      </c>
      <c r="D1951" s="2" t="s">
        <v>5303</v>
      </c>
      <c r="E1951" s="2" t="s">
        <v>19801</v>
      </c>
      <c r="F1951" s="2" t="s">
        <v>19663</v>
      </c>
      <c r="G1951">
        <v>116000</v>
      </c>
      <c r="H1951" s="2" t="s">
        <v>54</v>
      </c>
      <c r="I1951" s="2" t="s">
        <v>53</v>
      </c>
      <c r="J1951" s="2" t="s">
        <v>5305</v>
      </c>
      <c r="K1951" s="2" t="s">
        <v>19664</v>
      </c>
    </row>
    <row r="1952" spans="1:11" x14ac:dyDescent="0.25">
      <c r="A1952" s="2" t="s">
        <v>17745</v>
      </c>
      <c r="B1952" s="1">
        <v>46208</v>
      </c>
      <c r="C1952" s="2" t="s">
        <v>5302</v>
      </c>
      <c r="D1952" s="2" t="s">
        <v>5303</v>
      </c>
      <c r="E1952" s="2" t="s">
        <v>17746</v>
      </c>
      <c r="F1952" s="2" t="s">
        <v>19802</v>
      </c>
      <c r="G1952">
        <v>131000</v>
      </c>
      <c r="H1952" s="2" t="s">
        <v>54</v>
      </c>
      <c r="I1952" s="2" t="s">
        <v>53</v>
      </c>
      <c r="J1952" s="2" t="s">
        <v>5305</v>
      </c>
      <c r="K1952" s="2" t="s">
        <v>19803</v>
      </c>
    </row>
    <row r="1953" spans="1:11" x14ac:dyDescent="0.25">
      <c r="A1953" s="2" t="s">
        <v>18851</v>
      </c>
      <c r="B1953" s="1">
        <v>46208</v>
      </c>
      <c r="C1953" s="2" t="s">
        <v>5302</v>
      </c>
      <c r="D1953" s="2" t="s">
        <v>5303</v>
      </c>
      <c r="E1953" s="2" t="s">
        <v>18852</v>
      </c>
      <c r="F1953" s="2" t="s">
        <v>19804</v>
      </c>
      <c r="G1953">
        <v>166000</v>
      </c>
      <c r="H1953" s="2" t="s">
        <v>54</v>
      </c>
      <c r="I1953" s="2" t="s">
        <v>53</v>
      </c>
      <c r="J1953" s="2" t="s">
        <v>5305</v>
      </c>
      <c r="K1953" s="2" t="s">
        <v>19805</v>
      </c>
    </row>
    <row r="1954" spans="1:11" x14ac:dyDescent="0.25">
      <c r="A1954" s="2" t="s">
        <v>17446</v>
      </c>
      <c r="B1954" s="1">
        <v>46208</v>
      </c>
      <c r="C1954" s="2" t="s">
        <v>5302</v>
      </c>
      <c r="D1954" s="2" t="s">
        <v>5303</v>
      </c>
      <c r="E1954" s="2" t="s">
        <v>17447</v>
      </c>
      <c r="F1954" s="2" t="s">
        <v>5761</v>
      </c>
      <c r="G1954">
        <v>153000</v>
      </c>
      <c r="H1954" s="2" t="s">
        <v>54</v>
      </c>
      <c r="I1954" s="2" t="s">
        <v>53</v>
      </c>
      <c r="J1954" s="2" t="s">
        <v>5305</v>
      </c>
      <c r="K1954" s="2" t="s">
        <v>5761</v>
      </c>
    </row>
    <row r="1955" spans="1:11" x14ac:dyDescent="0.25">
      <c r="A1955" s="2" t="s">
        <v>18002</v>
      </c>
      <c r="B1955" s="1">
        <v>46208</v>
      </c>
      <c r="C1955" s="2" t="s">
        <v>5302</v>
      </c>
      <c r="D1955" s="2" t="s">
        <v>5303</v>
      </c>
      <c r="E1955" s="2" t="s">
        <v>18003</v>
      </c>
      <c r="F1955" s="2" t="s">
        <v>10302</v>
      </c>
      <c r="G1955">
        <v>124000</v>
      </c>
      <c r="H1955" s="2" t="s">
        <v>54</v>
      </c>
      <c r="I1955" s="2" t="s">
        <v>53</v>
      </c>
      <c r="J1955" s="2" t="s">
        <v>5305</v>
      </c>
      <c r="K1955" s="2" t="s">
        <v>10303</v>
      </c>
    </row>
    <row r="1956" spans="1:11" x14ac:dyDescent="0.25">
      <c r="A1956" s="2" t="s">
        <v>18705</v>
      </c>
      <c r="B1956" s="1">
        <v>46208</v>
      </c>
      <c r="C1956" s="2" t="s">
        <v>5302</v>
      </c>
      <c r="D1956" s="2" t="s">
        <v>5303</v>
      </c>
      <c r="E1956" s="2" t="s">
        <v>18706</v>
      </c>
      <c r="F1956" s="2" t="s">
        <v>10212</v>
      </c>
      <c r="G1956">
        <v>159000</v>
      </c>
      <c r="H1956" s="2" t="s">
        <v>54</v>
      </c>
      <c r="I1956" s="2" t="s">
        <v>53</v>
      </c>
      <c r="J1956" s="2" t="s">
        <v>5305</v>
      </c>
      <c r="K1956" s="2" t="s">
        <v>10213</v>
      </c>
    </row>
    <row r="1957" spans="1:11" x14ac:dyDescent="0.25">
      <c r="A1957" s="2" t="s">
        <v>17439</v>
      </c>
      <c r="B1957" s="1">
        <v>46208</v>
      </c>
      <c r="C1957" s="2" t="s">
        <v>5302</v>
      </c>
      <c r="D1957" s="2" t="s">
        <v>5303</v>
      </c>
      <c r="E1957" s="2" t="s">
        <v>17440</v>
      </c>
      <c r="F1957" s="2" t="s">
        <v>5702</v>
      </c>
      <c r="G1957">
        <v>130000</v>
      </c>
      <c r="H1957" s="2" t="s">
        <v>54</v>
      </c>
      <c r="I1957" s="2" t="s">
        <v>53</v>
      </c>
      <c r="J1957" s="2" t="s">
        <v>5305</v>
      </c>
      <c r="K1957" s="2" t="s">
        <v>5703</v>
      </c>
    </row>
    <row r="1958" spans="1:11" x14ac:dyDescent="0.25">
      <c r="A1958" s="2" t="s">
        <v>18817</v>
      </c>
      <c r="B1958" s="1">
        <v>46208</v>
      </c>
      <c r="C1958" s="2" t="s">
        <v>5302</v>
      </c>
      <c r="D1958" s="2" t="s">
        <v>5303</v>
      </c>
      <c r="E1958" s="2" t="s">
        <v>18818</v>
      </c>
      <c r="F1958" s="2" t="s">
        <v>11577</v>
      </c>
      <c r="G1958">
        <v>129000</v>
      </c>
      <c r="H1958" s="2" t="s">
        <v>54</v>
      </c>
      <c r="I1958" s="2" t="s">
        <v>53</v>
      </c>
      <c r="J1958" s="2" t="s">
        <v>5305</v>
      </c>
      <c r="K1958" s="2" t="s">
        <v>11578</v>
      </c>
    </row>
    <row r="1959" spans="1:11" x14ac:dyDescent="0.25">
      <c r="A1959" s="2" t="s">
        <v>18600</v>
      </c>
      <c r="B1959" s="1">
        <v>46208</v>
      </c>
      <c r="C1959" s="2" t="s">
        <v>5302</v>
      </c>
      <c r="D1959" s="2" t="s">
        <v>5303</v>
      </c>
      <c r="E1959" s="2" t="s">
        <v>18601</v>
      </c>
      <c r="F1959" s="2" t="s">
        <v>19627</v>
      </c>
      <c r="G1959">
        <v>122000</v>
      </c>
      <c r="H1959" s="2" t="s">
        <v>54</v>
      </c>
      <c r="I1959" s="2" t="s">
        <v>53</v>
      </c>
      <c r="J1959" s="2" t="s">
        <v>5305</v>
      </c>
      <c r="K1959" s="2" t="s">
        <v>19628</v>
      </c>
    </row>
    <row r="1960" spans="1:11" x14ac:dyDescent="0.25">
      <c r="A1960" s="2" t="s">
        <v>18681</v>
      </c>
      <c r="B1960" s="1">
        <v>46208</v>
      </c>
      <c r="C1960" s="2" t="s">
        <v>5302</v>
      </c>
      <c r="D1960" s="2" t="s">
        <v>5303</v>
      </c>
      <c r="E1960" s="2" t="s">
        <v>18682</v>
      </c>
      <c r="F1960" s="2" t="s">
        <v>10427</v>
      </c>
      <c r="G1960">
        <v>260000</v>
      </c>
      <c r="H1960" s="2" t="s">
        <v>54</v>
      </c>
      <c r="I1960" s="2" t="s">
        <v>53</v>
      </c>
      <c r="J1960" s="2" t="s">
        <v>5305</v>
      </c>
      <c r="K1960" s="2" t="s">
        <v>19806</v>
      </c>
    </row>
    <row r="1961" spans="1:11" x14ac:dyDescent="0.25">
      <c r="A1961" s="2" t="s">
        <v>18523</v>
      </c>
      <c r="B1961" s="1">
        <v>46208</v>
      </c>
      <c r="C1961" s="2" t="s">
        <v>5302</v>
      </c>
      <c r="D1961" s="2" t="s">
        <v>5303</v>
      </c>
      <c r="E1961" s="2" t="s">
        <v>18524</v>
      </c>
      <c r="F1961" s="2" t="s">
        <v>5788</v>
      </c>
      <c r="G1961">
        <v>100000</v>
      </c>
      <c r="H1961" s="2" t="s">
        <v>54</v>
      </c>
      <c r="I1961" s="2" t="s">
        <v>53</v>
      </c>
      <c r="J1961" s="2" t="s">
        <v>5305</v>
      </c>
      <c r="K1961" s="2" t="s">
        <v>19807</v>
      </c>
    </row>
    <row r="1962" spans="1:11" x14ac:dyDescent="0.25">
      <c r="A1962" s="2" t="s">
        <v>18864</v>
      </c>
      <c r="B1962" s="1">
        <v>46208</v>
      </c>
      <c r="C1962" s="2" t="s">
        <v>5302</v>
      </c>
      <c r="D1962" s="2" t="s">
        <v>5303</v>
      </c>
      <c r="E1962" s="2" t="s">
        <v>18865</v>
      </c>
      <c r="F1962" s="2" t="s">
        <v>5447</v>
      </c>
      <c r="G1962">
        <v>140000</v>
      </c>
      <c r="H1962" s="2" t="s">
        <v>54</v>
      </c>
      <c r="I1962" s="2" t="s">
        <v>53</v>
      </c>
      <c r="J1962" s="2" t="s">
        <v>5305</v>
      </c>
      <c r="K1962" s="2" t="s">
        <v>5448</v>
      </c>
    </row>
    <row r="1963" spans="1:11" x14ac:dyDescent="0.25">
      <c r="A1963" s="2" t="s">
        <v>18610</v>
      </c>
      <c r="B1963" s="1">
        <v>46208</v>
      </c>
      <c r="C1963" s="2" t="s">
        <v>5302</v>
      </c>
      <c r="D1963" s="2" t="s">
        <v>5303</v>
      </c>
      <c r="E1963" s="2" t="s">
        <v>18611</v>
      </c>
      <c r="F1963" s="2" t="s">
        <v>5557</v>
      </c>
      <c r="G1963">
        <v>121000</v>
      </c>
      <c r="H1963" s="2" t="s">
        <v>54</v>
      </c>
      <c r="I1963" s="2" t="s">
        <v>53</v>
      </c>
      <c r="J1963" s="2" t="s">
        <v>5305</v>
      </c>
      <c r="K1963" s="2" t="s">
        <v>19808</v>
      </c>
    </row>
    <row r="1964" spans="1:11" x14ac:dyDescent="0.25">
      <c r="A1964" s="2" t="s">
        <v>16800</v>
      </c>
      <c r="B1964" s="1">
        <v>46208</v>
      </c>
      <c r="C1964" s="2" t="s">
        <v>5302</v>
      </c>
      <c r="D1964" s="2" t="s">
        <v>5303</v>
      </c>
      <c r="E1964" s="2" t="s">
        <v>16801</v>
      </c>
      <c r="F1964" s="2" t="s">
        <v>10405</v>
      </c>
      <c r="G1964">
        <v>154000</v>
      </c>
      <c r="H1964" s="2" t="s">
        <v>54</v>
      </c>
      <c r="I1964" s="2" t="s">
        <v>53</v>
      </c>
      <c r="J1964" s="2" t="s">
        <v>5305</v>
      </c>
      <c r="K1964" s="2" t="s">
        <v>10406</v>
      </c>
    </row>
    <row r="1965" spans="1:11" x14ac:dyDescent="0.25">
      <c r="A1965" s="2" t="s">
        <v>19440</v>
      </c>
      <c r="B1965" s="1">
        <v>46208</v>
      </c>
      <c r="C1965" s="2" t="s">
        <v>5302</v>
      </c>
      <c r="D1965" s="2" t="s">
        <v>5303</v>
      </c>
      <c r="E1965" s="2" t="s">
        <v>19441</v>
      </c>
      <c r="F1965" s="2" t="s">
        <v>9961</v>
      </c>
      <c r="G1965">
        <v>134000</v>
      </c>
      <c r="H1965" s="2" t="s">
        <v>54</v>
      </c>
      <c r="I1965" s="2" t="s">
        <v>53</v>
      </c>
      <c r="J1965" s="2" t="s">
        <v>5305</v>
      </c>
      <c r="K1965" s="2" t="s">
        <v>9961</v>
      </c>
    </row>
    <row r="1966" spans="1:11" x14ac:dyDescent="0.25">
      <c r="A1966" s="2" t="s">
        <v>19037</v>
      </c>
      <c r="B1966" s="1">
        <v>46208</v>
      </c>
      <c r="C1966" s="2" t="s">
        <v>5302</v>
      </c>
      <c r="D1966" s="2" t="s">
        <v>5303</v>
      </c>
      <c r="E1966" s="2" t="s">
        <v>19038</v>
      </c>
      <c r="F1966" s="2" t="s">
        <v>11626</v>
      </c>
      <c r="G1966">
        <v>189000</v>
      </c>
      <c r="H1966" s="2" t="s">
        <v>54</v>
      </c>
      <c r="I1966" s="2" t="s">
        <v>53</v>
      </c>
      <c r="J1966" s="2" t="s">
        <v>5305</v>
      </c>
      <c r="K1966" s="2" t="s">
        <v>19809</v>
      </c>
    </row>
    <row r="1967" spans="1:11" x14ac:dyDescent="0.25">
      <c r="A1967" s="2" t="s">
        <v>18730</v>
      </c>
      <c r="B1967" s="1">
        <v>46208</v>
      </c>
      <c r="C1967" s="2" t="s">
        <v>5302</v>
      </c>
      <c r="D1967" s="2" t="s">
        <v>5303</v>
      </c>
      <c r="E1967" s="2" t="s">
        <v>18731</v>
      </c>
      <c r="F1967" s="2" t="s">
        <v>5340</v>
      </c>
      <c r="G1967">
        <v>120000</v>
      </c>
      <c r="H1967" s="2" t="s">
        <v>54</v>
      </c>
      <c r="I1967" s="2" t="s">
        <v>53</v>
      </c>
      <c r="J1967" s="2" t="s">
        <v>5305</v>
      </c>
      <c r="K1967" s="2" t="s">
        <v>5341</v>
      </c>
    </row>
    <row r="1968" spans="1:11" x14ac:dyDescent="0.25">
      <c r="A1968" s="2" t="s">
        <v>19810</v>
      </c>
      <c r="B1968" s="1">
        <v>46208</v>
      </c>
      <c r="C1968" s="2" t="s">
        <v>5302</v>
      </c>
      <c r="D1968" s="2" t="s">
        <v>5303</v>
      </c>
      <c r="E1968" s="2" t="s">
        <v>19811</v>
      </c>
      <c r="F1968" s="2" t="s">
        <v>19812</v>
      </c>
      <c r="G1968">
        <v>107000</v>
      </c>
      <c r="H1968" s="2" t="s">
        <v>54</v>
      </c>
      <c r="I1968" s="2" t="s">
        <v>53</v>
      </c>
      <c r="J1968" s="2" t="s">
        <v>5305</v>
      </c>
      <c r="K1968" s="2" t="s">
        <v>19813</v>
      </c>
    </row>
    <row r="1969" spans="1:11" x14ac:dyDescent="0.25">
      <c r="A1969" s="2" t="s">
        <v>19021</v>
      </c>
      <c r="B1969" s="1">
        <v>46208</v>
      </c>
      <c r="C1969" s="2" t="s">
        <v>5302</v>
      </c>
      <c r="D1969" s="2" t="s">
        <v>5303</v>
      </c>
      <c r="E1969" s="2" t="s">
        <v>19022</v>
      </c>
      <c r="F1969" s="2" t="s">
        <v>5368</v>
      </c>
      <c r="G1969">
        <v>90000</v>
      </c>
      <c r="H1969" s="2" t="s">
        <v>54</v>
      </c>
      <c r="I1969" s="2" t="s">
        <v>53</v>
      </c>
      <c r="J1969" s="2" t="s">
        <v>5305</v>
      </c>
      <c r="K1969" s="2" t="s">
        <v>5369</v>
      </c>
    </row>
    <row r="1970" spans="1:11" x14ac:dyDescent="0.25">
      <c r="A1970" s="2" t="s">
        <v>19255</v>
      </c>
      <c r="B1970" s="1">
        <v>46208</v>
      </c>
      <c r="C1970" s="2" t="s">
        <v>5302</v>
      </c>
      <c r="D1970" s="2" t="s">
        <v>5303</v>
      </c>
      <c r="E1970" s="2" t="s">
        <v>19256</v>
      </c>
      <c r="F1970" s="2" t="s">
        <v>19814</v>
      </c>
      <c r="G1970">
        <v>142000</v>
      </c>
      <c r="H1970" s="2" t="s">
        <v>54</v>
      </c>
      <c r="I1970" s="2" t="s">
        <v>53</v>
      </c>
      <c r="J1970" s="2" t="s">
        <v>5305</v>
      </c>
      <c r="K1970" s="2" t="s">
        <v>19815</v>
      </c>
    </row>
    <row r="1971" spans="1:11" x14ac:dyDescent="0.25">
      <c r="A1971" s="2" t="s">
        <v>19152</v>
      </c>
      <c r="B1971" s="1">
        <v>46208</v>
      </c>
      <c r="C1971" s="2" t="s">
        <v>5302</v>
      </c>
      <c r="D1971" s="2" t="s">
        <v>5303</v>
      </c>
      <c r="E1971" s="2" t="s">
        <v>19153</v>
      </c>
      <c r="F1971" s="2" t="s">
        <v>19816</v>
      </c>
      <c r="G1971">
        <v>132000</v>
      </c>
      <c r="H1971" s="2" t="s">
        <v>54</v>
      </c>
      <c r="I1971" s="2" t="s">
        <v>53</v>
      </c>
      <c r="J1971" s="2" t="s">
        <v>5305</v>
      </c>
      <c r="K1971" s="2" t="s">
        <v>19817</v>
      </c>
    </row>
    <row r="1972" spans="1:11" x14ac:dyDescent="0.25">
      <c r="A1972" s="2" t="s">
        <v>17959</v>
      </c>
      <c r="B1972" s="1">
        <v>46208</v>
      </c>
      <c r="C1972" s="2" t="s">
        <v>5302</v>
      </c>
      <c r="D1972" s="2" t="s">
        <v>5303</v>
      </c>
      <c r="E1972" s="2" t="s">
        <v>17960</v>
      </c>
      <c r="F1972" s="2" t="s">
        <v>10497</v>
      </c>
      <c r="G1972">
        <v>120000</v>
      </c>
      <c r="H1972" s="2" t="s">
        <v>54</v>
      </c>
      <c r="I1972" s="2" t="s">
        <v>53</v>
      </c>
      <c r="J1972" s="2" t="s">
        <v>5305</v>
      </c>
      <c r="K1972" s="2" t="s">
        <v>10497</v>
      </c>
    </row>
    <row r="1973" spans="1:11" x14ac:dyDescent="0.25">
      <c r="A1973" s="2" t="s">
        <v>18202</v>
      </c>
      <c r="B1973" s="1">
        <v>46208</v>
      </c>
      <c r="C1973" s="2" t="s">
        <v>5302</v>
      </c>
      <c r="D1973" s="2" t="s">
        <v>5303</v>
      </c>
      <c r="E1973" s="2" t="s">
        <v>18203</v>
      </c>
      <c r="F1973" s="2" t="s">
        <v>10081</v>
      </c>
      <c r="G1973">
        <v>81900</v>
      </c>
      <c r="H1973" s="2" t="s">
        <v>54</v>
      </c>
      <c r="I1973" s="2" t="s">
        <v>53</v>
      </c>
      <c r="J1973" s="2" t="s">
        <v>5305</v>
      </c>
      <c r="K1973" s="2" t="s">
        <v>19818</v>
      </c>
    </row>
    <row r="1974" spans="1:11" x14ac:dyDescent="0.25">
      <c r="A1974" s="2" t="s">
        <v>18641</v>
      </c>
      <c r="B1974" s="1">
        <v>46208</v>
      </c>
      <c r="C1974" s="2" t="s">
        <v>5302</v>
      </c>
      <c r="D1974" s="2" t="s">
        <v>5303</v>
      </c>
      <c r="E1974" s="2" t="s">
        <v>18642</v>
      </c>
      <c r="F1974" s="2" t="s">
        <v>5713</v>
      </c>
      <c r="G1974">
        <v>142000</v>
      </c>
      <c r="H1974" s="2" t="s">
        <v>54</v>
      </c>
      <c r="I1974" s="2" t="s">
        <v>53</v>
      </c>
      <c r="J1974" s="2" t="s">
        <v>5305</v>
      </c>
      <c r="K1974" s="2" t="s">
        <v>19819</v>
      </c>
    </row>
    <row r="1975" spans="1:11" x14ac:dyDescent="0.25">
      <c r="A1975" s="2" t="s">
        <v>19008</v>
      </c>
      <c r="B1975" s="1">
        <v>46208</v>
      </c>
      <c r="C1975" s="2" t="s">
        <v>5302</v>
      </c>
      <c r="D1975" s="2" t="s">
        <v>5303</v>
      </c>
      <c r="E1975" s="2" t="s">
        <v>19009</v>
      </c>
      <c r="F1975" s="2" t="s">
        <v>11704</v>
      </c>
      <c r="G1975">
        <v>122000</v>
      </c>
      <c r="H1975" s="2" t="s">
        <v>54</v>
      </c>
      <c r="I1975" s="2" t="s">
        <v>53</v>
      </c>
      <c r="J1975" s="2" t="s">
        <v>5305</v>
      </c>
      <c r="K1975" s="2" t="s">
        <v>10537</v>
      </c>
    </row>
    <row r="1976" spans="1:11" x14ac:dyDescent="0.25">
      <c r="A1976" s="2" t="s">
        <v>19208</v>
      </c>
      <c r="B1976" s="1">
        <v>46208</v>
      </c>
      <c r="C1976" s="2" t="s">
        <v>5302</v>
      </c>
      <c r="D1976" s="2" t="s">
        <v>5303</v>
      </c>
      <c r="E1976" s="2" t="s">
        <v>19209</v>
      </c>
      <c r="F1976" s="2" t="s">
        <v>10561</v>
      </c>
      <c r="G1976">
        <v>111000</v>
      </c>
      <c r="H1976" s="2" t="s">
        <v>54</v>
      </c>
      <c r="I1976" s="2" t="s">
        <v>53</v>
      </c>
      <c r="J1976" s="2" t="s">
        <v>5305</v>
      </c>
      <c r="K1976" s="2" t="s">
        <v>10562</v>
      </c>
    </row>
    <row r="1977" spans="1:11" x14ac:dyDescent="0.25">
      <c r="A1977" s="2" t="s">
        <v>19294</v>
      </c>
      <c r="B1977" s="1">
        <v>46208</v>
      </c>
      <c r="C1977" s="2" t="s">
        <v>5302</v>
      </c>
      <c r="D1977" s="2" t="s">
        <v>5303</v>
      </c>
      <c r="E1977" s="2" t="s">
        <v>19295</v>
      </c>
      <c r="F1977" s="2" t="s">
        <v>10498</v>
      </c>
      <c r="G1977">
        <v>141000</v>
      </c>
      <c r="H1977" s="2" t="s">
        <v>54</v>
      </c>
      <c r="I1977" s="2" t="s">
        <v>53</v>
      </c>
      <c r="J1977" s="2" t="s">
        <v>5305</v>
      </c>
      <c r="K1977" s="2" t="s">
        <v>10499</v>
      </c>
    </row>
    <row r="1978" spans="1:11" x14ac:dyDescent="0.25">
      <c r="A1978" s="2" t="s">
        <v>18104</v>
      </c>
      <c r="B1978" s="1">
        <v>46208</v>
      </c>
      <c r="C1978" s="2" t="s">
        <v>5302</v>
      </c>
      <c r="D1978" s="2" t="s">
        <v>5303</v>
      </c>
      <c r="E1978" s="2" t="s">
        <v>18105</v>
      </c>
      <c r="F1978" s="2" t="s">
        <v>5336</v>
      </c>
      <c r="G1978">
        <v>165000</v>
      </c>
      <c r="H1978" s="2" t="s">
        <v>54</v>
      </c>
      <c r="I1978" s="2" t="s">
        <v>53</v>
      </c>
      <c r="J1978" s="2" t="s">
        <v>5305</v>
      </c>
      <c r="K1978" s="2" t="s">
        <v>5337</v>
      </c>
    </row>
    <row r="1979" spans="1:11" x14ac:dyDescent="0.25">
      <c r="A1979" s="2" t="s">
        <v>17685</v>
      </c>
      <c r="B1979" s="1">
        <v>46208</v>
      </c>
      <c r="C1979" s="2" t="s">
        <v>5302</v>
      </c>
      <c r="D1979" s="2" t="s">
        <v>5303</v>
      </c>
      <c r="E1979" s="2" t="s">
        <v>17686</v>
      </c>
      <c r="F1979" s="2" t="s">
        <v>19820</v>
      </c>
      <c r="G1979">
        <v>108000</v>
      </c>
      <c r="H1979" s="2" t="s">
        <v>54</v>
      </c>
      <c r="I1979" s="2" t="s">
        <v>53</v>
      </c>
      <c r="J1979" s="2" t="s">
        <v>5305</v>
      </c>
      <c r="K1979" s="2" t="s">
        <v>19820</v>
      </c>
    </row>
    <row r="1980" spans="1:11" x14ac:dyDescent="0.25">
      <c r="A1980" s="2" t="s">
        <v>17493</v>
      </c>
      <c r="B1980" s="1">
        <v>46208</v>
      </c>
      <c r="C1980" s="2" t="s">
        <v>5302</v>
      </c>
      <c r="D1980" s="2" t="s">
        <v>5303</v>
      </c>
      <c r="E1980" s="2" t="s">
        <v>17494</v>
      </c>
      <c r="F1980" s="2" t="s">
        <v>10476</v>
      </c>
      <c r="G1980">
        <v>133000</v>
      </c>
      <c r="H1980" s="2" t="s">
        <v>54</v>
      </c>
      <c r="I1980" s="2" t="s">
        <v>53</v>
      </c>
      <c r="J1980" s="2" t="s">
        <v>5305</v>
      </c>
      <c r="K1980" s="2" t="s">
        <v>10477</v>
      </c>
    </row>
    <row r="1981" spans="1:11" x14ac:dyDescent="0.25">
      <c r="A1981" s="2" t="s">
        <v>17782</v>
      </c>
      <c r="B1981" s="1">
        <v>46208</v>
      </c>
      <c r="C1981" s="2" t="s">
        <v>5302</v>
      </c>
      <c r="D1981" s="2" t="s">
        <v>5303</v>
      </c>
      <c r="E1981" s="2" t="s">
        <v>17783</v>
      </c>
      <c r="F1981" s="2" t="s">
        <v>5732</v>
      </c>
      <c r="G1981">
        <v>144000</v>
      </c>
      <c r="H1981" s="2" t="s">
        <v>54</v>
      </c>
      <c r="I1981" s="2" t="s">
        <v>53</v>
      </c>
      <c r="J1981" s="2" t="s">
        <v>5305</v>
      </c>
      <c r="K1981" s="2" t="s">
        <v>19821</v>
      </c>
    </row>
    <row r="1982" spans="1:11" x14ac:dyDescent="0.25">
      <c r="A1982" s="2" t="s">
        <v>18096</v>
      </c>
      <c r="B1982" s="1">
        <v>46208</v>
      </c>
      <c r="C1982" s="2" t="s">
        <v>5302</v>
      </c>
      <c r="D1982" s="2" t="s">
        <v>5303</v>
      </c>
      <c r="E1982" s="2" t="s">
        <v>18097</v>
      </c>
      <c r="F1982" s="2" t="s">
        <v>10340</v>
      </c>
      <c r="G1982">
        <v>128000</v>
      </c>
      <c r="H1982" s="2" t="s">
        <v>54</v>
      </c>
      <c r="I1982" s="2" t="s">
        <v>53</v>
      </c>
      <c r="J1982" s="2" t="s">
        <v>5305</v>
      </c>
      <c r="K1982" s="2" t="s">
        <v>9888</v>
      </c>
    </row>
    <row r="1983" spans="1:11" x14ac:dyDescent="0.25">
      <c r="A1983" s="2" t="s">
        <v>18116</v>
      </c>
      <c r="B1983" s="1">
        <v>46208</v>
      </c>
      <c r="C1983" s="2" t="s">
        <v>5302</v>
      </c>
      <c r="D1983" s="2" t="s">
        <v>5303</v>
      </c>
      <c r="E1983" s="2" t="s">
        <v>18117</v>
      </c>
      <c r="F1983" s="2" t="s">
        <v>19822</v>
      </c>
      <c r="G1983">
        <v>144000</v>
      </c>
      <c r="H1983" s="2" t="s">
        <v>54</v>
      </c>
      <c r="I1983" s="2" t="s">
        <v>53</v>
      </c>
      <c r="J1983" s="2" t="s">
        <v>5305</v>
      </c>
      <c r="K1983" s="2" t="s">
        <v>19823</v>
      </c>
    </row>
    <row r="1984" spans="1:11" x14ac:dyDescent="0.25">
      <c r="A1984" s="2" t="s">
        <v>18188</v>
      </c>
      <c r="B1984" s="1">
        <v>46208</v>
      </c>
      <c r="C1984" s="2" t="s">
        <v>5302</v>
      </c>
      <c r="D1984" s="2" t="s">
        <v>5303</v>
      </c>
      <c r="E1984" s="2" t="s">
        <v>18189</v>
      </c>
      <c r="F1984" s="2" t="s">
        <v>5688</v>
      </c>
      <c r="G1984">
        <v>150000</v>
      </c>
      <c r="H1984" s="2" t="s">
        <v>54</v>
      </c>
      <c r="I1984" s="2" t="s">
        <v>53</v>
      </c>
      <c r="J1984" s="2" t="s">
        <v>5305</v>
      </c>
      <c r="K1984" s="2" t="s">
        <v>19824</v>
      </c>
    </row>
    <row r="1985" spans="1:11" x14ac:dyDescent="0.25">
      <c r="A1985" s="2" t="s">
        <v>17955</v>
      </c>
      <c r="B1985" s="1">
        <v>46208</v>
      </c>
      <c r="C1985" s="2" t="s">
        <v>5302</v>
      </c>
      <c r="D1985" s="2" t="s">
        <v>5303</v>
      </c>
      <c r="E1985" s="2" t="s">
        <v>17956</v>
      </c>
      <c r="F1985" s="2" t="s">
        <v>5830</v>
      </c>
      <c r="G1985">
        <v>87000</v>
      </c>
      <c r="H1985" s="2" t="s">
        <v>54</v>
      </c>
      <c r="I1985" s="2" t="s">
        <v>53</v>
      </c>
      <c r="J1985" s="2" t="s">
        <v>5305</v>
      </c>
      <c r="K1985" s="2" t="s">
        <v>5758</v>
      </c>
    </row>
    <row r="1986" spans="1:11" x14ac:dyDescent="0.25">
      <c r="A1986" s="2" t="s">
        <v>18253</v>
      </c>
      <c r="B1986" s="1">
        <v>46208</v>
      </c>
      <c r="C1986" s="2" t="s">
        <v>5302</v>
      </c>
      <c r="D1986" s="2" t="s">
        <v>5303</v>
      </c>
      <c r="E1986" s="2" t="s">
        <v>18254</v>
      </c>
      <c r="F1986" s="2" t="s">
        <v>10595</v>
      </c>
      <c r="G1986">
        <v>131000</v>
      </c>
      <c r="H1986" s="2" t="s">
        <v>54</v>
      </c>
      <c r="I1986" s="2" t="s">
        <v>53</v>
      </c>
      <c r="J1986" s="2" t="s">
        <v>5305</v>
      </c>
      <c r="K1986" s="2" t="s">
        <v>19825</v>
      </c>
    </row>
    <row r="1987" spans="1:11" x14ac:dyDescent="0.25">
      <c r="A1987" s="2" t="s">
        <v>19826</v>
      </c>
      <c r="B1987" s="1">
        <v>46209</v>
      </c>
      <c r="C1987" s="2" t="s">
        <v>5302</v>
      </c>
      <c r="D1987" s="2" t="s">
        <v>5303</v>
      </c>
      <c r="E1987" s="2" t="s">
        <v>19827</v>
      </c>
      <c r="F1987" s="2" t="s">
        <v>15937</v>
      </c>
      <c r="G1987">
        <v>134000</v>
      </c>
      <c r="H1987" s="2" t="s">
        <v>54</v>
      </c>
      <c r="I1987" s="2" t="s">
        <v>53</v>
      </c>
      <c r="J1987" s="2" t="s">
        <v>5305</v>
      </c>
      <c r="K1987" s="2" t="s">
        <v>10182</v>
      </c>
    </row>
    <row r="1988" spans="1:11" x14ac:dyDescent="0.25">
      <c r="A1988" s="2" t="s">
        <v>19828</v>
      </c>
      <c r="B1988" s="1">
        <v>46209</v>
      </c>
      <c r="C1988" s="2" t="s">
        <v>5302</v>
      </c>
      <c r="D1988" s="2" t="s">
        <v>5303</v>
      </c>
      <c r="E1988" s="2" t="s">
        <v>19829</v>
      </c>
      <c r="F1988" s="2" t="s">
        <v>19830</v>
      </c>
      <c r="G1988">
        <v>82000</v>
      </c>
      <c r="H1988" s="2" t="s">
        <v>54</v>
      </c>
      <c r="I1988" s="2" t="s">
        <v>53</v>
      </c>
      <c r="J1988" s="2" t="s">
        <v>5305</v>
      </c>
      <c r="K1988" s="2" t="s">
        <v>19831</v>
      </c>
    </row>
    <row r="1989" spans="1:11" x14ac:dyDescent="0.25">
      <c r="A1989" s="2" t="s">
        <v>19832</v>
      </c>
      <c r="B1989" s="1">
        <v>46209</v>
      </c>
      <c r="C1989" s="2" t="s">
        <v>5302</v>
      </c>
      <c r="D1989" s="2" t="s">
        <v>5303</v>
      </c>
      <c r="E1989" s="2" t="s">
        <v>19833</v>
      </c>
      <c r="F1989" s="2" t="s">
        <v>10517</v>
      </c>
      <c r="G1989">
        <v>92000</v>
      </c>
      <c r="H1989" s="2" t="s">
        <v>54</v>
      </c>
      <c r="I1989" s="2" t="s">
        <v>53</v>
      </c>
      <c r="J1989" s="2" t="s">
        <v>5305</v>
      </c>
      <c r="K1989" s="2" t="s">
        <v>10518</v>
      </c>
    </row>
    <row r="1990" spans="1:11" x14ac:dyDescent="0.25">
      <c r="A1990" s="2" t="s">
        <v>18645</v>
      </c>
      <c r="B1990" s="1">
        <v>46209</v>
      </c>
      <c r="C1990" s="2" t="s">
        <v>5302</v>
      </c>
      <c r="D1990" s="2" t="s">
        <v>5303</v>
      </c>
      <c r="E1990" s="2" t="s">
        <v>18646</v>
      </c>
      <c r="F1990" s="2" t="s">
        <v>5688</v>
      </c>
      <c r="G1990">
        <v>184000</v>
      </c>
      <c r="H1990" s="2" t="s">
        <v>54</v>
      </c>
      <c r="I1990" s="2" t="s">
        <v>53</v>
      </c>
      <c r="J1990" s="2" t="s">
        <v>5305</v>
      </c>
      <c r="K1990" s="2" t="s">
        <v>10480</v>
      </c>
    </row>
    <row r="1991" spans="1:11" x14ac:dyDescent="0.25">
      <c r="A1991" s="2" t="s">
        <v>19834</v>
      </c>
      <c r="B1991" s="1">
        <v>46209</v>
      </c>
      <c r="C1991" s="2" t="s">
        <v>5302</v>
      </c>
      <c r="D1991" s="2" t="s">
        <v>5303</v>
      </c>
      <c r="E1991" s="2" t="s">
        <v>19835</v>
      </c>
      <c r="F1991" s="2" t="s">
        <v>17254</v>
      </c>
      <c r="G1991">
        <v>117500</v>
      </c>
      <c r="H1991" s="2" t="s">
        <v>54</v>
      </c>
      <c r="I1991" s="2" t="s">
        <v>53</v>
      </c>
      <c r="J1991" s="2" t="s">
        <v>5305</v>
      </c>
      <c r="K1991" s="2" t="s">
        <v>17255</v>
      </c>
    </row>
    <row r="1992" spans="1:11" x14ac:dyDescent="0.25">
      <c r="A1992" s="2" t="s">
        <v>19836</v>
      </c>
      <c r="B1992" s="1">
        <v>46209</v>
      </c>
      <c r="C1992" s="2" t="s">
        <v>5302</v>
      </c>
      <c r="D1992" s="2" t="s">
        <v>5303</v>
      </c>
      <c r="E1992" s="2" t="s">
        <v>19837</v>
      </c>
      <c r="F1992" s="2" t="s">
        <v>19493</v>
      </c>
      <c r="G1992">
        <v>122000</v>
      </c>
      <c r="H1992" s="2" t="s">
        <v>54</v>
      </c>
      <c r="I1992" s="2" t="s">
        <v>53</v>
      </c>
      <c r="J1992" s="2" t="s">
        <v>5305</v>
      </c>
      <c r="K1992" s="2" t="s">
        <v>19494</v>
      </c>
    </row>
    <row r="1993" spans="1:11" x14ac:dyDescent="0.25">
      <c r="A1993" s="2" t="s">
        <v>19838</v>
      </c>
      <c r="B1993" s="1">
        <v>46209</v>
      </c>
      <c r="C1993" s="2" t="s">
        <v>5302</v>
      </c>
      <c r="D1993" s="2" t="s">
        <v>5303</v>
      </c>
      <c r="E1993" s="2" t="s">
        <v>19839</v>
      </c>
      <c r="F1993" s="2" t="s">
        <v>19840</v>
      </c>
      <c r="G1993">
        <v>122000</v>
      </c>
      <c r="H1993" s="2" t="s">
        <v>54</v>
      </c>
      <c r="I1993" s="2" t="s">
        <v>53</v>
      </c>
      <c r="J1993" s="2" t="s">
        <v>5305</v>
      </c>
      <c r="K1993" s="2" t="s">
        <v>19841</v>
      </c>
    </row>
    <row r="1994" spans="1:11" x14ac:dyDescent="0.25">
      <c r="A1994" s="2" t="s">
        <v>19842</v>
      </c>
      <c r="B1994" s="1">
        <v>46209</v>
      </c>
      <c r="C1994" s="2" t="s">
        <v>5302</v>
      </c>
      <c r="D1994" s="2" t="s">
        <v>5303</v>
      </c>
      <c r="E1994" s="2" t="s">
        <v>19843</v>
      </c>
      <c r="F1994" s="2" t="s">
        <v>19844</v>
      </c>
      <c r="G1994">
        <v>82000</v>
      </c>
      <c r="H1994" s="2" t="s">
        <v>54</v>
      </c>
      <c r="I1994" s="2" t="s">
        <v>53</v>
      </c>
      <c r="J1994" s="2" t="s">
        <v>5305</v>
      </c>
      <c r="K1994" s="2" t="s">
        <v>19845</v>
      </c>
    </row>
    <row r="1995" spans="1:11" x14ac:dyDescent="0.25">
      <c r="A1995" s="2" t="s">
        <v>19846</v>
      </c>
      <c r="B1995" s="1">
        <v>46209</v>
      </c>
      <c r="C1995" s="2" t="s">
        <v>5302</v>
      </c>
      <c r="D1995" s="2" t="s">
        <v>5303</v>
      </c>
      <c r="E1995" s="2" t="s">
        <v>19847</v>
      </c>
      <c r="F1995" s="2" t="s">
        <v>19559</v>
      </c>
      <c r="G1995">
        <v>73000</v>
      </c>
      <c r="H1995" s="2" t="s">
        <v>54</v>
      </c>
      <c r="I1995" s="2" t="s">
        <v>53</v>
      </c>
      <c r="J1995" s="2" t="s">
        <v>5305</v>
      </c>
      <c r="K1995" s="2" t="s">
        <v>5640</v>
      </c>
    </row>
    <row r="1996" spans="1:11" x14ac:dyDescent="0.25">
      <c r="A1996" s="2" t="s">
        <v>19848</v>
      </c>
      <c r="B1996" s="1">
        <v>46209</v>
      </c>
      <c r="C1996" s="2" t="s">
        <v>5302</v>
      </c>
      <c r="D1996" s="2" t="s">
        <v>5303</v>
      </c>
      <c r="E1996" s="2" t="s">
        <v>19849</v>
      </c>
      <c r="F1996" s="2" t="s">
        <v>10705</v>
      </c>
      <c r="G1996">
        <v>138000</v>
      </c>
      <c r="H1996" s="2" t="s">
        <v>54</v>
      </c>
      <c r="I1996" s="2" t="s">
        <v>53</v>
      </c>
      <c r="J1996" s="2" t="s">
        <v>5305</v>
      </c>
      <c r="K1996" s="2" t="s">
        <v>5384</v>
      </c>
    </row>
    <row r="1997" spans="1:11" x14ac:dyDescent="0.25">
      <c r="A1997" s="2" t="s">
        <v>19850</v>
      </c>
      <c r="B1997" s="1">
        <v>46209</v>
      </c>
      <c r="C1997" s="2" t="s">
        <v>5302</v>
      </c>
      <c r="D1997" s="2" t="s">
        <v>5303</v>
      </c>
      <c r="E1997" s="2" t="s">
        <v>19851</v>
      </c>
      <c r="F1997" s="2" t="s">
        <v>19852</v>
      </c>
      <c r="G1997">
        <v>159000</v>
      </c>
      <c r="H1997" s="2" t="s">
        <v>54</v>
      </c>
      <c r="I1997" s="2" t="s">
        <v>53</v>
      </c>
      <c r="J1997" s="2" t="s">
        <v>5305</v>
      </c>
      <c r="K1997" s="2" t="s">
        <v>19853</v>
      </c>
    </row>
    <row r="1998" spans="1:11" x14ac:dyDescent="0.25">
      <c r="A1998" s="2" t="s">
        <v>19854</v>
      </c>
      <c r="B1998" s="1">
        <v>46209</v>
      </c>
      <c r="C1998" s="2" t="s">
        <v>5302</v>
      </c>
      <c r="D1998" s="2" t="s">
        <v>5303</v>
      </c>
      <c r="E1998" s="2" t="s">
        <v>19855</v>
      </c>
      <c r="F1998" s="2" t="s">
        <v>19856</v>
      </c>
      <c r="G1998">
        <v>132000</v>
      </c>
      <c r="H1998" s="2" t="s">
        <v>54</v>
      </c>
      <c r="I1998" s="2" t="s">
        <v>53</v>
      </c>
      <c r="J1998" s="2" t="s">
        <v>5305</v>
      </c>
      <c r="K1998" s="2" t="s">
        <v>19857</v>
      </c>
    </row>
    <row r="1999" spans="1:11" x14ac:dyDescent="0.25">
      <c r="A1999" s="2" t="s">
        <v>19246</v>
      </c>
      <c r="B1999" s="1">
        <v>46209</v>
      </c>
      <c r="C1999" s="2" t="s">
        <v>5302</v>
      </c>
      <c r="D1999" s="2" t="s">
        <v>5303</v>
      </c>
      <c r="E1999" s="2" t="s">
        <v>19247</v>
      </c>
      <c r="F1999" s="2" t="s">
        <v>11758</v>
      </c>
      <c r="G1999">
        <v>166000</v>
      </c>
      <c r="H1999" s="2" t="s">
        <v>54</v>
      </c>
      <c r="I1999" s="2" t="s">
        <v>53</v>
      </c>
      <c r="J1999" s="2" t="s">
        <v>5305</v>
      </c>
      <c r="K1999" s="2" t="s">
        <v>19858</v>
      </c>
    </row>
    <row r="2000" spans="1:11" x14ac:dyDescent="0.25">
      <c r="A2000" s="2" t="s">
        <v>19859</v>
      </c>
      <c r="B2000" s="1">
        <v>46209</v>
      </c>
      <c r="C2000" s="2" t="s">
        <v>5302</v>
      </c>
      <c r="D2000" s="2" t="s">
        <v>5303</v>
      </c>
      <c r="E2000" s="2" t="s">
        <v>19860</v>
      </c>
      <c r="F2000" s="2" t="s">
        <v>10121</v>
      </c>
      <c r="G2000">
        <v>163000</v>
      </c>
      <c r="H2000" s="2" t="s">
        <v>54</v>
      </c>
      <c r="I2000" s="2" t="s">
        <v>53</v>
      </c>
      <c r="J2000" s="2" t="s">
        <v>5305</v>
      </c>
      <c r="K2000" s="2" t="s">
        <v>17262</v>
      </c>
    </row>
    <row r="2001" spans="1:11" x14ac:dyDescent="0.25">
      <c r="A2001" s="2" t="s">
        <v>19861</v>
      </c>
      <c r="B2001" s="1">
        <v>46209</v>
      </c>
      <c r="C2001" s="2" t="s">
        <v>5302</v>
      </c>
      <c r="D2001" s="2" t="s">
        <v>5303</v>
      </c>
      <c r="E2001" s="2" t="s">
        <v>19862</v>
      </c>
      <c r="F2001" s="2" t="s">
        <v>19863</v>
      </c>
      <c r="G2001">
        <v>163000</v>
      </c>
      <c r="H2001" s="2" t="s">
        <v>54</v>
      </c>
      <c r="I2001" s="2" t="s">
        <v>53</v>
      </c>
      <c r="J2001" s="2" t="s">
        <v>5305</v>
      </c>
      <c r="K2001" s="2" t="s">
        <v>19864</v>
      </c>
    </row>
    <row r="2002" spans="1:11" x14ac:dyDescent="0.25">
      <c r="A2002" s="2" t="s">
        <v>19865</v>
      </c>
      <c r="B2002" s="1">
        <v>46209</v>
      </c>
      <c r="C2002" s="2" t="s">
        <v>5302</v>
      </c>
      <c r="D2002" s="2" t="s">
        <v>5303</v>
      </c>
      <c r="E2002" s="2" t="s">
        <v>19866</v>
      </c>
      <c r="F2002" s="2" t="s">
        <v>17247</v>
      </c>
      <c r="G2002">
        <v>117000</v>
      </c>
      <c r="H2002" s="2" t="s">
        <v>54</v>
      </c>
      <c r="I2002" s="2" t="s">
        <v>53</v>
      </c>
      <c r="J2002" s="2" t="s">
        <v>5305</v>
      </c>
      <c r="K2002" s="2" t="s">
        <v>10572</v>
      </c>
    </row>
    <row r="2003" spans="1:11" x14ac:dyDescent="0.25">
      <c r="A2003" s="2" t="s">
        <v>19867</v>
      </c>
      <c r="B2003" s="1">
        <v>46209</v>
      </c>
      <c r="C2003" s="2" t="s">
        <v>5302</v>
      </c>
      <c r="D2003" s="2" t="s">
        <v>5303</v>
      </c>
      <c r="E2003" s="2" t="s">
        <v>19868</v>
      </c>
      <c r="F2003" s="2" t="s">
        <v>5551</v>
      </c>
      <c r="G2003">
        <v>134000</v>
      </c>
      <c r="H2003" s="2" t="s">
        <v>54</v>
      </c>
      <c r="I2003" s="2" t="s">
        <v>53</v>
      </c>
      <c r="J2003" s="2" t="s">
        <v>5305</v>
      </c>
      <c r="K2003" s="2" t="s">
        <v>5552</v>
      </c>
    </row>
    <row r="2004" spans="1:11" x14ac:dyDescent="0.25">
      <c r="A2004" s="2" t="s">
        <v>19869</v>
      </c>
      <c r="B2004" s="1">
        <v>46209</v>
      </c>
      <c r="C2004" s="2" t="s">
        <v>5302</v>
      </c>
      <c r="D2004" s="2" t="s">
        <v>5303</v>
      </c>
      <c r="E2004" s="2" t="s">
        <v>19870</v>
      </c>
      <c r="F2004" s="2" t="s">
        <v>10319</v>
      </c>
      <c r="G2004">
        <v>144000</v>
      </c>
      <c r="H2004" s="2" t="s">
        <v>54</v>
      </c>
      <c r="I2004" s="2" t="s">
        <v>53</v>
      </c>
      <c r="J2004" s="2" t="s">
        <v>5305</v>
      </c>
      <c r="K2004" s="2" t="s">
        <v>10320</v>
      </c>
    </row>
    <row r="2005" spans="1:11" x14ac:dyDescent="0.25">
      <c r="A2005" s="2" t="s">
        <v>19871</v>
      </c>
      <c r="B2005" s="1">
        <v>46209</v>
      </c>
      <c r="C2005" s="2" t="s">
        <v>5302</v>
      </c>
      <c r="D2005" s="2" t="s">
        <v>5303</v>
      </c>
      <c r="E2005" s="2" t="s">
        <v>19872</v>
      </c>
      <c r="F2005" s="2" t="s">
        <v>5830</v>
      </c>
      <c r="G2005">
        <v>107000</v>
      </c>
      <c r="H2005" s="2" t="s">
        <v>54</v>
      </c>
      <c r="I2005" s="2" t="s">
        <v>53</v>
      </c>
      <c r="J2005" s="2" t="s">
        <v>5305</v>
      </c>
      <c r="K2005" s="2" t="s">
        <v>5758</v>
      </c>
    </row>
    <row r="2006" spans="1:11" x14ac:dyDescent="0.25">
      <c r="A2006" s="2" t="s">
        <v>19873</v>
      </c>
      <c r="B2006" s="1">
        <v>46209</v>
      </c>
      <c r="C2006" s="2" t="s">
        <v>5302</v>
      </c>
      <c r="D2006" s="2" t="s">
        <v>5303</v>
      </c>
      <c r="E2006" s="2" t="s">
        <v>19874</v>
      </c>
      <c r="F2006" s="2" t="s">
        <v>19875</v>
      </c>
      <c r="G2006">
        <v>129000</v>
      </c>
      <c r="H2006" s="2" t="s">
        <v>54</v>
      </c>
      <c r="I2006" s="2" t="s">
        <v>53</v>
      </c>
      <c r="J2006" s="2" t="s">
        <v>5305</v>
      </c>
      <c r="K2006" s="2" t="s">
        <v>19876</v>
      </c>
    </row>
    <row r="2007" spans="1:11" x14ac:dyDescent="0.25">
      <c r="A2007" s="2" t="s">
        <v>19877</v>
      </c>
      <c r="B2007" s="1">
        <v>46209</v>
      </c>
      <c r="C2007" s="2" t="s">
        <v>5302</v>
      </c>
      <c r="D2007" s="2" t="s">
        <v>5303</v>
      </c>
      <c r="E2007" s="2" t="s">
        <v>19878</v>
      </c>
      <c r="F2007" s="2" t="s">
        <v>10550</v>
      </c>
      <c r="G2007">
        <v>90000</v>
      </c>
      <c r="H2007" s="2" t="s">
        <v>54</v>
      </c>
      <c r="I2007" s="2" t="s">
        <v>53</v>
      </c>
      <c r="J2007" s="2" t="s">
        <v>5305</v>
      </c>
      <c r="K2007" s="2" t="s">
        <v>10551</v>
      </c>
    </row>
    <row r="2008" spans="1:11" x14ac:dyDescent="0.25">
      <c r="A2008" s="2" t="s">
        <v>19879</v>
      </c>
      <c r="B2008" s="1">
        <v>46209</v>
      </c>
      <c r="C2008" s="2" t="s">
        <v>5302</v>
      </c>
      <c r="D2008" s="2" t="s">
        <v>5303</v>
      </c>
      <c r="E2008" s="2" t="s">
        <v>19880</v>
      </c>
      <c r="F2008" s="2" t="s">
        <v>19573</v>
      </c>
      <c r="G2008">
        <v>89000</v>
      </c>
      <c r="H2008" s="2" t="s">
        <v>54</v>
      </c>
      <c r="I2008" s="2" t="s">
        <v>53</v>
      </c>
      <c r="J2008" s="2" t="s">
        <v>5305</v>
      </c>
      <c r="K2008" s="2" t="s">
        <v>19573</v>
      </c>
    </row>
    <row r="2009" spans="1:11" x14ac:dyDescent="0.25">
      <c r="A2009" s="2" t="s">
        <v>19881</v>
      </c>
      <c r="B2009" s="1">
        <v>46209</v>
      </c>
      <c r="C2009" s="2" t="s">
        <v>5302</v>
      </c>
      <c r="D2009" s="2" t="s">
        <v>5303</v>
      </c>
      <c r="E2009" s="2" t="s">
        <v>19882</v>
      </c>
      <c r="F2009" s="2" t="s">
        <v>17237</v>
      </c>
      <c r="G2009">
        <v>85000</v>
      </c>
      <c r="H2009" s="2" t="s">
        <v>54</v>
      </c>
      <c r="I2009" s="2" t="s">
        <v>53</v>
      </c>
      <c r="J2009" s="2" t="s">
        <v>5305</v>
      </c>
      <c r="K2009" s="2" t="s">
        <v>17238</v>
      </c>
    </row>
    <row r="2010" spans="1:11" x14ac:dyDescent="0.25">
      <c r="A2010" s="2" t="s">
        <v>19883</v>
      </c>
      <c r="B2010" s="1">
        <v>46209</v>
      </c>
      <c r="C2010" s="2" t="s">
        <v>5302</v>
      </c>
      <c r="D2010" s="2" t="s">
        <v>5303</v>
      </c>
      <c r="E2010" s="2" t="s">
        <v>19884</v>
      </c>
      <c r="F2010" s="2" t="s">
        <v>10243</v>
      </c>
      <c r="G2010">
        <v>122000</v>
      </c>
      <c r="H2010" s="2" t="s">
        <v>54</v>
      </c>
      <c r="I2010" s="2" t="s">
        <v>53</v>
      </c>
      <c r="J2010" s="2" t="s">
        <v>5305</v>
      </c>
      <c r="K2010" s="2" t="s">
        <v>19885</v>
      </c>
    </row>
    <row r="2011" spans="1:11" x14ac:dyDescent="0.25">
      <c r="A2011" s="2" t="s">
        <v>19886</v>
      </c>
      <c r="B2011" s="1">
        <v>46209</v>
      </c>
      <c r="C2011" s="2" t="s">
        <v>5302</v>
      </c>
      <c r="D2011" s="2" t="s">
        <v>5303</v>
      </c>
      <c r="E2011" s="2" t="s">
        <v>19887</v>
      </c>
      <c r="F2011" s="2" t="s">
        <v>19888</v>
      </c>
      <c r="G2011">
        <v>97000</v>
      </c>
      <c r="H2011" s="2" t="s">
        <v>54</v>
      </c>
      <c r="I2011" s="2" t="s">
        <v>53</v>
      </c>
      <c r="J2011" s="2" t="s">
        <v>5305</v>
      </c>
      <c r="K2011" s="2" t="s">
        <v>19889</v>
      </c>
    </row>
    <row r="2012" spans="1:11" x14ac:dyDescent="0.25">
      <c r="A2012" s="2" t="s">
        <v>19890</v>
      </c>
      <c r="B2012" s="1">
        <v>46209</v>
      </c>
      <c r="C2012" s="2" t="s">
        <v>5302</v>
      </c>
      <c r="D2012" s="2" t="s">
        <v>5303</v>
      </c>
      <c r="E2012" s="2" t="s">
        <v>19891</v>
      </c>
      <c r="F2012" s="2" t="s">
        <v>19892</v>
      </c>
      <c r="G2012">
        <v>92000</v>
      </c>
      <c r="H2012" s="2" t="s">
        <v>54</v>
      </c>
      <c r="I2012" s="2" t="s">
        <v>53</v>
      </c>
      <c r="J2012" s="2" t="s">
        <v>5305</v>
      </c>
      <c r="K2012" s="2" t="s">
        <v>19893</v>
      </c>
    </row>
    <row r="2013" spans="1:11" x14ac:dyDescent="0.25">
      <c r="A2013" s="2" t="s">
        <v>19894</v>
      </c>
      <c r="B2013" s="1">
        <v>46209</v>
      </c>
      <c r="C2013" s="2" t="s">
        <v>5302</v>
      </c>
      <c r="D2013" s="2" t="s">
        <v>5303</v>
      </c>
      <c r="E2013" s="2" t="s">
        <v>19895</v>
      </c>
      <c r="F2013" s="2" t="s">
        <v>9811</v>
      </c>
      <c r="G2013">
        <v>90000</v>
      </c>
      <c r="H2013" s="2" t="s">
        <v>54</v>
      </c>
      <c r="I2013" s="2" t="s">
        <v>53</v>
      </c>
      <c r="J2013" s="2" t="s">
        <v>5305</v>
      </c>
      <c r="K2013" s="2" t="s">
        <v>19896</v>
      </c>
    </row>
    <row r="2014" spans="1:11" x14ac:dyDescent="0.25">
      <c r="A2014" s="2" t="s">
        <v>19897</v>
      </c>
      <c r="B2014" s="1">
        <v>46209</v>
      </c>
      <c r="C2014" s="2" t="s">
        <v>5302</v>
      </c>
      <c r="D2014" s="2" t="s">
        <v>5303</v>
      </c>
      <c r="E2014" s="2" t="s">
        <v>19898</v>
      </c>
      <c r="F2014" s="2" t="s">
        <v>19899</v>
      </c>
      <c r="G2014">
        <v>99000</v>
      </c>
      <c r="H2014" s="2" t="s">
        <v>54</v>
      </c>
      <c r="I2014" s="2" t="s">
        <v>53</v>
      </c>
      <c r="J2014" s="2" t="s">
        <v>5305</v>
      </c>
      <c r="K2014" s="2" t="s">
        <v>5390</v>
      </c>
    </row>
    <row r="2015" spans="1:11" x14ac:dyDescent="0.25">
      <c r="A2015" s="2" t="s">
        <v>19900</v>
      </c>
      <c r="B2015" s="1">
        <v>46209</v>
      </c>
      <c r="C2015" s="2" t="s">
        <v>5302</v>
      </c>
      <c r="D2015" s="2" t="s">
        <v>5303</v>
      </c>
      <c r="E2015" s="2" t="s">
        <v>19901</v>
      </c>
      <c r="F2015" s="2" t="s">
        <v>19902</v>
      </c>
      <c r="G2015">
        <v>92000</v>
      </c>
      <c r="H2015" s="2" t="s">
        <v>54</v>
      </c>
      <c r="I2015" s="2" t="s">
        <v>53</v>
      </c>
      <c r="J2015" s="2" t="s">
        <v>5305</v>
      </c>
      <c r="K2015" s="2" t="s">
        <v>19903</v>
      </c>
    </row>
    <row r="2016" spans="1:11" x14ac:dyDescent="0.25">
      <c r="A2016" s="2" t="s">
        <v>19904</v>
      </c>
      <c r="B2016" s="1">
        <v>46209</v>
      </c>
      <c r="C2016" s="2" t="s">
        <v>5302</v>
      </c>
      <c r="D2016" s="2" t="s">
        <v>5303</v>
      </c>
      <c r="E2016" s="2" t="s">
        <v>19905</v>
      </c>
      <c r="F2016" s="2" t="s">
        <v>10260</v>
      </c>
      <c r="G2016">
        <v>130000</v>
      </c>
      <c r="H2016" s="2" t="s">
        <v>54</v>
      </c>
      <c r="I2016" s="2" t="s">
        <v>53</v>
      </c>
      <c r="J2016" s="2" t="s">
        <v>5305</v>
      </c>
      <c r="K2016" s="2" t="s">
        <v>10261</v>
      </c>
    </row>
    <row r="2017" spans="1:11" x14ac:dyDescent="0.25">
      <c r="A2017" s="2" t="s">
        <v>19906</v>
      </c>
      <c r="B2017" s="1">
        <v>46209</v>
      </c>
      <c r="C2017" s="2" t="s">
        <v>5302</v>
      </c>
      <c r="D2017" s="2" t="s">
        <v>5303</v>
      </c>
      <c r="E2017" s="2" t="s">
        <v>19907</v>
      </c>
      <c r="F2017" s="2" t="s">
        <v>19908</v>
      </c>
      <c r="G2017">
        <v>85000</v>
      </c>
      <c r="H2017" s="2" t="s">
        <v>54</v>
      </c>
      <c r="I2017" s="2" t="s">
        <v>53</v>
      </c>
      <c r="J2017" s="2" t="s">
        <v>5305</v>
      </c>
      <c r="K2017" s="2" t="s">
        <v>19909</v>
      </c>
    </row>
    <row r="2018" spans="1:11" x14ac:dyDescent="0.25">
      <c r="A2018" s="2" t="s">
        <v>19910</v>
      </c>
      <c r="B2018" s="1">
        <v>46209</v>
      </c>
      <c r="C2018" s="2" t="s">
        <v>5302</v>
      </c>
      <c r="D2018" s="2" t="s">
        <v>5303</v>
      </c>
      <c r="E2018" s="2" t="s">
        <v>19911</v>
      </c>
      <c r="F2018" s="2" t="s">
        <v>19912</v>
      </c>
      <c r="G2018">
        <v>115000</v>
      </c>
      <c r="H2018" s="2" t="s">
        <v>54</v>
      </c>
      <c r="I2018" s="2" t="s">
        <v>53</v>
      </c>
      <c r="J2018" s="2" t="s">
        <v>5305</v>
      </c>
      <c r="K2018" s="2" t="s">
        <v>19913</v>
      </c>
    </row>
    <row r="2019" spans="1:11" x14ac:dyDescent="0.25">
      <c r="A2019" s="2" t="s">
        <v>19914</v>
      </c>
      <c r="B2019" s="1">
        <v>46209</v>
      </c>
      <c r="C2019" s="2" t="s">
        <v>5302</v>
      </c>
      <c r="D2019" s="2" t="s">
        <v>5303</v>
      </c>
      <c r="E2019" s="2" t="s">
        <v>19915</v>
      </c>
      <c r="F2019" s="2" t="s">
        <v>19916</v>
      </c>
      <c r="G2019">
        <v>92000</v>
      </c>
      <c r="H2019" s="2" t="s">
        <v>54</v>
      </c>
      <c r="I2019" s="2" t="s">
        <v>53</v>
      </c>
      <c r="J2019" s="2" t="s">
        <v>5305</v>
      </c>
      <c r="K2019" s="2" t="s">
        <v>19917</v>
      </c>
    </row>
    <row r="2020" spans="1:11" x14ac:dyDescent="0.25">
      <c r="A2020" s="2" t="s">
        <v>19918</v>
      </c>
      <c r="B2020" s="1">
        <v>46209</v>
      </c>
      <c r="C2020" s="2" t="s">
        <v>5302</v>
      </c>
      <c r="D2020" s="2" t="s">
        <v>5303</v>
      </c>
      <c r="E2020" s="2" t="s">
        <v>19919</v>
      </c>
      <c r="F2020" s="2" t="s">
        <v>19920</v>
      </c>
      <c r="G2020">
        <v>86000</v>
      </c>
      <c r="H2020" s="2" t="s">
        <v>54</v>
      </c>
      <c r="I2020" s="2" t="s">
        <v>53</v>
      </c>
      <c r="J2020" s="2" t="s">
        <v>5305</v>
      </c>
      <c r="K2020" s="2" t="s">
        <v>19921</v>
      </c>
    </row>
    <row r="2021" spans="1:11" x14ac:dyDescent="0.25">
      <c r="A2021" s="2" t="s">
        <v>19922</v>
      </c>
      <c r="B2021" s="1">
        <v>46209</v>
      </c>
      <c r="C2021" s="2" t="s">
        <v>5302</v>
      </c>
      <c r="D2021" s="2" t="s">
        <v>5303</v>
      </c>
      <c r="E2021" s="2" t="s">
        <v>19923</v>
      </c>
      <c r="F2021" s="2" t="s">
        <v>19924</v>
      </c>
      <c r="G2021">
        <v>136000</v>
      </c>
      <c r="H2021" s="2" t="s">
        <v>54</v>
      </c>
      <c r="I2021" s="2" t="s">
        <v>53</v>
      </c>
      <c r="J2021" s="2" t="s">
        <v>5305</v>
      </c>
      <c r="K2021" s="2" t="s">
        <v>19925</v>
      </c>
    </row>
    <row r="2022" spans="1:11" x14ac:dyDescent="0.25">
      <c r="A2022" s="2" t="s">
        <v>19926</v>
      </c>
      <c r="B2022" s="1">
        <v>46209</v>
      </c>
      <c r="C2022" s="2" t="s">
        <v>5302</v>
      </c>
      <c r="D2022" s="2" t="s">
        <v>5303</v>
      </c>
      <c r="E2022" s="2" t="s">
        <v>19927</v>
      </c>
      <c r="F2022" s="2" t="s">
        <v>5659</v>
      </c>
      <c r="G2022">
        <v>85000</v>
      </c>
      <c r="H2022" s="2" t="s">
        <v>54</v>
      </c>
      <c r="I2022" s="2" t="s">
        <v>53</v>
      </c>
      <c r="J2022" s="2" t="s">
        <v>5305</v>
      </c>
      <c r="K2022" s="2" t="s">
        <v>5660</v>
      </c>
    </row>
    <row r="2023" spans="1:11" x14ac:dyDescent="0.25">
      <c r="A2023" s="2" t="s">
        <v>19928</v>
      </c>
      <c r="B2023" s="1">
        <v>46209</v>
      </c>
      <c r="C2023" s="2" t="s">
        <v>5302</v>
      </c>
      <c r="D2023" s="2" t="s">
        <v>5303</v>
      </c>
      <c r="E2023" s="2" t="s">
        <v>19929</v>
      </c>
      <c r="F2023" s="2" t="s">
        <v>9862</v>
      </c>
      <c r="G2023">
        <v>83500</v>
      </c>
      <c r="H2023" s="2" t="s">
        <v>54</v>
      </c>
      <c r="I2023" s="2" t="s">
        <v>53</v>
      </c>
      <c r="J2023" s="2" t="s">
        <v>5305</v>
      </c>
      <c r="K2023" s="2" t="s">
        <v>5654</v>
      </c>
    </row>
    <row r="2024" spans="1:11" x14ac:dyDescent="0.25">
      <c r="A2024" s="2" t="s">
        <v>19930</v>
      </c>
      <c r="B2024" s="1">
        <v>46209</v>
      </c>
      <c r="C2024" s="2" t="s">
        <v>5302</v>
      </c>
      <c r="D2024" s="2" t="s">
        <v>5303</v>
      </c>
      <c r="E2024" s="2" t="s">
        <v>19931</v>
      </c>
      <c r="F2024" s="2" t="s">
        <v>19932</v>
      </c>
      <c r="G2024">
        <v>73000</v>
      </c>
      <c r="H2024" s="2" t="s">
        <v>54</v>
      </c>
      <c r="I2024" s="2" t="s">
        <v>53</v>
      </c>
      <c r="J2024" s="2" t="s">
        <v>5305</v>
      </c>
      <c r="K2024" s="2" t="s">
        <v>19525</v>
      </c>
    </row>
    <row r="2025" spans="1:11" x14ac:dyDescent="0.25">
      <c r="A2025" s="2" t="s">
        <v>19933</v>
      </c>
      <c r="B2025" s="1">
        <v>46209</v>
      </c>
      <c r="C2025" s="2" t="s">
        <v>5302</v>
      </c>
      <c r="D2025" s="2" t="s">
        <v>5303</v>
      </c>
      <c r="E2025" s="2" t="s">
        <v>19934</v>
      </c>
      <c r="F2025" s="2" t="s">
        <v>19935</v>
      </c>
      <c r="G2025">
        <v>85000</v>
      </c>
      <c r="H2025" s="2" t="s">
        <v>54</v>
      </c>
      <c r="I2025" s="2" t="s">
        <v>53</v>
      </c>
      <c r="J2025" s="2" t="s">
        <v>5305</v>
      </c>
      <c r="K2025" s="2" t="s">
        <v>19936</v>
      </c>
    </row>
    <row r="2026" spans="1:11" x14ac:dyDescent="0.25">
      <c r="A2026" s="2" t="s">
        <v>19025</v>
      </c>
      <c r="B2026" s="1">
        <v>46209</v>
      </c>
      <c r="C2026" s="2" t="s">
        <v>5302</v>
      </c>
      <c r="D2026" s="2" t="s">
        <v>5303</v>
      </c>
      <c r="E2026" s="2" t="s">
        <v>19026</v>
      </c>
      <c r="F2026" s="2" t="s">
        <v>10126</v>
      </c>
      <c r="G2026">
        <v>274000</v>
      </c>
      <c r="H2026" s="2" t="s">
        <v>54</v>
      </c>
      <c r="I2026" s="2" t="s">
        <v>53</v>
      </c>
      <c r="J2026" s="2" t="s">
        <v>5305</v>
      </c>
      <c r="K2026" s="2" t="s">
        <v>10511</v>
      </c>
    </row>
    <row r="2027" spans="1:11" x14ac:dyDescent="0.25">
      <c r="A2027" s="2" t="s">
        <v>18650</v>
      </c>
      <c r="B2027" s="1">
        <v>46209</v>
      </c>
      <c r="C2027" s="2" t="s">
        <v>5302</v>
      </c>
      <c r="D2027" s="2" t="s">
        <v>5303</v>
      </c>
      <c r="E2027" s="2" t="s">
        <v>18651</v>
      </c>
      <c r="F2027" s="2" t="s">
        <v>19937</v>
      </c>
      <c r="G2027">
        <v>126000</v>
      </c>
      <c r="H2027" s="2" t="s">
        <v>54</v>
      </c>
      <c r="I2027" s="2" t="s">
        <v>53</v>
      </c>
      <c r="J2027" s="2" t="s">
        <v>5305</v>
      </c>
      <c r="K2027" s="2" t="s">
        <v>9934</v>
      </c>
    </row>
    <row r="2028" spans="1:11" x14ac:dyDescent="0.25">
      <c r="A2028" s="2" t="s">
        <v>17502</v>
      </c>
      <c r="B2028" s="1">
        <v>46209</v>
      </c>
      <c r="C2028" s="2" t="s">
        <v>5302</v>
      </c>
      <c r="D2028" s="2" t="s">
        <v>5303</v>
      </c>
      <c r="E2028" s="2" t="s">
        <v>17503</v>
      </c>
      <c r="F2028" s="2" t="s">
        <v>19938</v>
      </c>
      <c r="G2028">
        <v>145000</v>
      </c>
      <c r="H2028" s="2" t="s">
        <v>54</v>
      </c>
      <c r="I2028" s="2" t="s">
        <v>53</v>
      </c>
      <c r="J2028" s="2" t="s">
        <v>5305</v>
      </c>
      <c r="K2028" s="2" t="s">
        <v>11638</v>
      </c>
    </row>
    <row r="2029" spans="1:11" x14ac:dyDescent="0.25">
      <c r="A2029" s="2" t="s">
        <v>16591</v>
      </c>
      <c r="B2029" s="1">
        <v>46209</v>
      </c>
      <c r="C2029" s="2" t="s">
        <v>5302</v>
      </c>
      <c r="D2029" s="2" t="s">
        <v>5303</v>
      </c>
      <c r="E2029" s="2" t="s">
        <v>16592</v>
      </c>
      <c r="F2029" s="2" t="s">
        <v>10373</v>
      </c>
      <c r="G2029">
        <v>162000</v>
      </c>
      <c r="H2029" s="2" t="s">
        <v>54</v>
      </c>
      <c r="I2029" s="2" t="s">
        <v>53</v>
      </c>
      <c r="J2029" s="2" t="s">
        <v>5305</v>
      </c>
      <c r="K2029" s="2" t="s">
        <v>10374</v>
      </c>
    </row>
    <row r="2030" spans="1:11" x14ac:dyDescent="0.25">
      <c r="A2030" s="2" t="s">
        <v>18843</v>
      </c>
      <c r="B2030" s="1">
        <v>46209</v>
      </c>
      <c r="C2030" s="2" t="s">
        <v>5302</v>
      </c>
      <c r="D2030" s="2" t="s">
        <v>5303</v>
      </c>
      <c r="E2030" s="2" t="s">
        <v>18844</v>
      </c>
      <c r="F2030" s="2" t="s">
        <v>10405</v>
      </c>
      <c r="G2030">
        <v>154000</v>
      </c>
      <c r="H2030" s="2" t="s">
        <v>54</v>
      </c>
      <c r="I2030" s="2" t="s">
        <v>53</v>
      </c>
      <c r="J2030" s="2" t="s">
        <v>5305</v>
      </c>
      <c r="K2030" s="2" t="s">
        <v>19939</v>
      </c>
    </row>
    <row r="2031" spans="1:11" x14ac:dyDescent="0.25">
      <c r="A2031" s="2" t="s">
        <v>18719</v>
      </c>
      <c r="B2031" s="1">
        <v>46209</v>
      </c>
      <c r="C2031" s="2" t="s">
        <v>5302</v>
      </c>
      <c r="D2031" s="2" t="s">
        <v>5303</v>
      </c>
      <c r="E2031" s="2" t="s">
        <v>18720</v>
      </c>
      <c r="F2031" s="2" t="s">
        <v>5388</v>
      </c>
      <c r="G2031">
        <v>222000</v>
      </c>
      <c r="H2031" s="2" t="s">
        <v>54</v>
      </c>
      <c r="I2031" s="2" t="s">
        <v>53</v>
      </c>
      <c r="J2031" s="2" t="s">
        <v>5305</v>
      </c>
      <c r="K2031" s="2" t="s">
        <v>5428</v>
      </c>
    </row>
    <row r="2032" spans="1:11" x14ac:dyDescent="0.25">
      <c r="A2032" s="2" t="s">
        <v>18055</v>
      </c>
      <c r="B2032" s="1">
        <v>46209</v>
      </c>
      <c r="C2032" s="2" t="s">
        <v>5302</v>
      </c>
      <c r="D2032" s="2" t="s">
        <v>5303</v>
      </c>
      <c r="E2032" s="2" t="s">
        <v>18056</v>
      </c>
      <c r="F2032" s="2" t="s">
        <v>5765</v>
      </c>
      <c r="G2032">
        <v>157000</v>
      </c>
      <c r="H2032" s="2" t="s">
        <v>54</v>
      </c>
      <c r="I2032" s="2" t="s">
        <v>53</v>
      </c>
      <c r="J2032" s="2" t="s">
        <v>5305</v>
      </c>
      <c r="K2032" s="2" t="s">
        <v>5765</v>
      </c>
    </row>
    <row r="2033" spans="1:11" x14ac:dyDescent="0.25">
      <c r="A2033" s="2" t="s">
        <v>19290</v>
      </c>
      <c r="B2033" s="1">
        <v>46209</v>
      </c>
      <c r="C2033" s="2" t="s">
        <v>5302</v>
      </c>
      <c r="D2033" s="2" t="s">
        <v>5303</v>
      </c>
      <c r="E2033" s="2" t="s">
        <v>19291</v>
      </c>
      <c r="F2033" s="2" t="s">
        <v>19627</v>
      </c>
      <c r="G2033">
        <v>140000</v>
      </c>
      <c r="H2033" s="2" t="s">
        <v>54</v>
      </c>
      <c r="I2033" s="2" t="s">
        <v>53</v>
      </c>
      <c r="J2033" s="2" t="s">
        <v>5305</v>
      </c>
      <c r="K2033" s="2" t="s">
        <v>5332</v>
      </c>
    </row>
    <row r="2034" spans="1:11" x14ac:dyDescent="0.25">
      <c r="A2034" s="2" t="s">
        <v>18723</v>
      </c>
      <c r="B2034" s="1">
        <v>46209</v>
      </c>
      <c r="C2034" s="2" t="s">
        <v>5302</v>
      </c>
      <c r="D2034" s="2" t="s">
        <v>5303</v>
      </c>
      <c r="E2034" s="2" t="s">
        <v>18724</v>
      </c>
      <c r="F2034" s="2" t="s">
        <v>19940</v>
      </c>
      <c r="G2034">
        <v>163000</v>
      </c>
      <c r="H2034" s="2" t="s">
        <v>54</v>
      </c>
      <c r="I2034" s="2" t="s">
        <v>53</v>
      </c>
      <c r="J2034" s="2" t="s">
        <v>5305</v>
      </c>
      <c r="K2034" s="2" t="s">
        <v>19941</v>
      </c>
    </row>
    <row r="2035" spans="1:11" x14ac:dyDescent="0.25">
      <c r="A2035" s="2" t="s">
        <v>18856</v>
      </c>
      <c r="B2035" s="1">
        <v>46209</v>
      </c>
      <c r="C2035" s="2" t="s">
        <v>5302</v>
      </c>
      <c r="D2035" s="2" t="s">
        <v>5303</v>
      </c>
      <c r="E2035" s="2" t="s">
        <v>18857</v>
      </c>
      <c r="F2035" s="2" t="s">
        <v>9936</v>
      </c>
      <c r="G2035">
        <v>285000</v>
      </c>
      <c r="H2035" s="2" t="s">
        <v>54</v>
      </c>
      <c r="I2035" s="2" t="s">
        <v>53</v>
      </c>
      <c r="J2035" s="2" t="s">
        <v>5305</v>
      </c>
      <c r="K2035" s="2" t="s">
        <v>9936</v>
      </c>
    </row>
    <row r="2036" spans="1:11" x14ac:dyDescent="0.25">
      <c r="A2036" s="2" t="s">
        <v>17791</v>
      </c>
      <c r="B2036" s="1">
        <v>46209</v>
      </c>
      <c r="C2036" s="2" t="s">
        <v>5302</v>
      </c>
      <c r="D2036" s="2" t="s">
        <v>5303</v>
      </c>
      <c r="E2036" s="2" t="s">
        <v>17792</v>
      </c>
      <c r="F2036" s="2" t="s">
        <v>10126</v>
      </c>
      <c r="G2036">
        <v>150000</v>
      </c>
      <c r="H2036" s="2" t="s">
        <v>54</v>
      </c>
      <c r="I2036" s="2" t="s">
        <v>53</v>
      </c>
      <c r="J2036" s="2" t="s">
        <v>5305</v>
      </c>
      <c r="K2036" s="2" t="s">
        <v>10127</v>
      </c>
    </row>
    <row r="2037" spans="1:11" x14ac:dyDescent="0.25">
      <c r="A2037" s="2" t="s">
        <v>18481</v>
      </c>
      <c r="B2037" s="1">
        <v>46209</v>
      </c>
      <c r="C2037" s="2" t="s">
        <v>5302</v>
      </c>
      <c r="D2037" s="2" t="s">
        <v>5303</v>
      </c>
      <c r="E2037" s="2" t="s">
        <v>18482</v>
      </c>
      <c r="F2037" s="2" t="s">
        <v>12127</v>
      </c>
      <c r="G2037">
        <v>142000</v>
      </c>
      <c r="H2037" s="2" t="s">
        <v>54</v>
      </c>
      <c r="I2037" s="2" t="s">
        <v>53</v>
      </c>
      <c r="J2037" s="2" t="s">
        <v>5305</v>
      </c>
      <c r="K2037" s="2" t="s">
        <v>12128</v>
      </c>
    </row>
    <row r="2038" spans="1:11" x14ac:dyDescent="0.25">
      <c r="A2038" s="2" t="s">
        <v>17681</v>
      </c>
      <c r="B2038" s="1">
        <v>46209</v>
      </c>
      <c r="C2038" s="2" t="s">
        <v>5302</v>
      </c>
      <c r="D2038" s="2" t="s">
        <v>5303</v>
      </c>
      <c r="E2038" s="2" t="s">
        <v>17682</v>
      </c>
      <c r="F2038" s="2" t="s">
        <v>10405</v>
      </c>
      <c r="G2038">
        <v>199000</v>
      </c>
      <c r="H2038" s="2" t="s">
        <v>54</v>
      </c>
      <c r="I2038" s="2" t="s">
        <v>53</v>
      </c>
      <c r="J2038" s="2" t="s">
        <v>5305</v>
      </c>
      <c r="K2038" s="2" t="s">
        <v>10406</v>
      </c>
    </row>
    <row r="2039" spans="1:11" x14ac:dyDescent="0.25">
      <c r="A2039" s="2" t="s">
        <v>17408</v>
      </c>
      <c r="B2039" s="1">
        <v>46209</v>
      </c>
      <c r="C2039" s="2" t="s">
        <v>5302</v>
      </c>
      <c r="D2039" s="2" t="s">
        <v>5303</v>
      </c>
      <c r="E2039" s="2" t="s">
        <v>17409</v>
      </c>
      <c r="F2039" s="2" t="s">
        <v>19942</v>
      </c>
      <c r="G2039">
        <v>130000</v>
      </c>
      <c r="H2039" s="2" t="s">
        <v>54</v>
      </c>
      <c r="I2039" s="2" t="s">
        <v>53</v>
      </c>
      <c r="J2039" s="2" t="s">
        <v>5305</v>
      </c>
      <c r="K2039" s="2" t="s">
        <v>19943</v>
      </c>
    </row>
    <row r="2040" spans="1:11" x14ac:dyDescent="0.25">
      <c r="A2040" s="2" t="s">
        <v>17450</v>
      </c>
      <c r="B2040" s="1">
        <v>46209</v>
      </c>
      <c r="C2040" s="2" t="s">
        <v>5302</v>
      </c>
      <c r="D2040" s="2" t="s">
        <v>5303</v>
      </c>
      <c r="E2040" s="2" t="s">
        <v>17451</v>
      </c>
      <c r="F2040" s="2" t="s">
        <v>10199</v>
      </c>
      <c r="G2040">
        <v>150000</v>
      </c>
      <c r="H2040" s="2" t="s">
        <v>54</v>
      </c>
      <c r="I2040" s="2" t="s">
        <v>53</v>
      </c>
      <c r="J2040" s="2" t="s">
        <v>5305</v>
      </c>
      <c r="K2040" s="2" t="s">
        <v>19755</v>
      </c>
    </row>
    <row r="2041" spans="1:11" x14ac:dyDescent="0.25">
      <c r="A2041" s="2" t="s">
        <v>17350</v>
      </c>
      <c r="B2041" s="1">
        <v>46209</v>
      </c>
      <c r="C2041" s="2" t="s">
        <v>5302</v>
      </c>
      <c r="D2041" s="2" t="s">
        <v>5303</v>
      </c>
      <c r="E2041" s="2" t="s">
        <v>17351</v>
      </c>
      <c r="F2041" s="2" t="s">
        <v>10132</v>
      </c>
      <c r="G2041">
        <v>155000</v>
      </c>
      <c r="H2041" s="2" t="s">
        <v>54</v>
      </c>
      <c r="I2041" s="2" t="s">
        <v>53</v>
      </c>
      <c r="J2041" s="2" t="s">
        <v>5305</v>
      </c>
      <c r="K2041" s="2" t="s">
        <v>10133</v>
      </c>
    </row>
    <row r="2042" spans="1:11" x14ac:dyDescent="0.25">
      <c r="A2042" s="2" t="s">
        <v>18468</v>
      </c>
      <c r="B2042" s="1">
        <v>46209</v>
      </c>
      <c r="C2042" s="2" t="s">
        <v>5302</v>
      </c>
      <c r="D2042" s="2" t="s">
        <v>5303</v>
      </c>
      <c r="E2042" s="2" t="s">
        <v>18469</v>
      </c>
      <c r="F2042" s="2" t="s">
        <v>10139</v>
      </c>
      <c r="G2042">
        <v>157000</v>
      </c>
      <c r="H2042" s="2" t="s">
        <v>54</v>
      </c>
      <c r="I2042" s="2" t="s">
        <v>53</v>
      </c>
      <c r="J2042" s="2" t="s">
        <v>5305</v>
      </c>
      <c r="K2042" s="2" t="s">
        <v>12174</v>
      </c>
    </row>
    <row r="2043" spans="1:11" x14ac:dyDescent="0.25">
      <c r="A2043" s="2" t="s">
        <v>17359</v>
      </c>
      <c r="B2043" s="1">
        <v>46209</v>
      </c>
      <c r="C2043" s="2" t="s">
        <v>5302</v>
      </c>
      <c r="D2043" s="2" t="s">
        <v>5303</v>
      </c>
      <c r="E2043" s="2" t="s">
        <v>17360</v>
      </c>
      <c r="F2043" s="2" t="s">
        <v>5529</v>
      </c>
      <c r="G2043">
        <v>165000</v>
      </c>
      <c r="H2043" s="2" t="s">
        <v>54</v>
      </c>
      <c r="I2043" s="2" t="s">
        <v>53</v>
      </c>
      <c r="J2043" s="2" t="s">
        <v>5305</v>
      </c>
      <c r="K2043" s="2" t="s">
        <v>10400</v>
      </c>
    </row>
    <row r="2044" spans="1:11" x14ac:dyDescent="0.25">
      <c r="A2044" s="2" t="s">
        <v>18485</v>
      </c>
      <c r="B2044" s="1">
        <v>46209</v>
      </c>
      <c r="C2044" s="2" t="s">
        <v>5302</v>
      </c>
      <c r="D2044" s="2" t="s">
        <v>5303</v>
      </c>
      <c r="E2044" s="2" t="s">
        <v>18486</v>
      </c>
      <c r="F2044" s="2" t="s">
        <v>19648</v>
      </c>
      <c r="G2044">
        <v>137000</v>
      </c>
      <c r="H2044" s="2" t="s">
        <v>54</v>
      </c>
      <c r="I2044" s="2" t="s">
        <v>53</v>
      </c>
      <c r="J2044" s="2" t="s">
        <v>5305</v>
      </c>
      <c r="K2044" s="2" t="s">
        <v>19649</v>
      </c>
    </row>
    <row r="2045" spans="1:11" x14ac:dyDescent="0.25">
      <c r="A2045" s="2" t="s">
        <v>18552</v>
      </c>
      <c r="B2045" s="1">
        <v>46209</v>
      </c>
      <c r="C2045" s="2" t="s">
        <v>5302</v>
      </c>
      <c r="D2045" s="2" t="s">
        <v>5303</v>
      </c>
      <c r="E2045" s="2" t="s">
        <v>18553</v>
      </c>
      <c r="F2045" s="2" t="s">
        <v>11667</v>
      </c>
      <c r="G2045">
        <v>146000</v>
      </c>
      <c r="H2045" s="2" t="s">
        <v>54</v>
      </c>
      <c r="I2045" s="2" t="s">
        <v>53</v>
      </c>
      <c r="J2045" s="2" t="s">
        <v>5305</v>
      </c>
      <c r="K2045" s="2" t="s">
        <v>11717</v>
      </c>
    </row>
    <row r="2046" spans="1:11" x14ac:dyDescent="0.25">
      <c r="A2046" s="2" t="s">
        <v>19148</v>
      </c>
      <c r="B2046" s="1">
        <v>46209</v>
      </c>
      <c r="C2046" s="2" t="s">
        <v>5302</v>
      </c>
      <c r="D2046" s="2" t="s">
        <v>5303</v>
      </c>
      <c r="E2046" s="2" t="s">
        <v>19149</v>
      </c>
      <c r="F2046" s="2" t="s">
        <v>9827</v>
      </c>
      <c r="G2046">
        <v>113000</v>
      </c>
      <c r="H2046" s="2" t="s">
        <v>54</v>
      </c>
      <c r="I2046" s="2" t="s">
        <v>53</v>
      </c>
      <c r="J2046" s="2" t="s">
        <v>5305</v>
      </c>
      <c r="K2046" s="2" t="s">
        <v>9828</v>
      </c>
    </row>
    <row r="2047" spans="1:11" x14ac:dyDescent="0.25">
      <c r="A2047" s="2" t="s">
        <v>18635</v>
      </c>
      <c r="B2047" s="1">
        <v>46209</v>
      </c>
      <c r="C2047" s="2" t="s">
        <v>5302</v>
      </c>
      <c r="D2047" s="2" t="s">
        <v>5303</v>
      </c>
      <c r="E2047" s="2" t="s">
        <v>18636</v>
      </c>
      <c r="F2047" s="2" t="s">
        <v>11724</v>
      </c>
      <c r="G2047">
        <v>156950</v>
      </c>
      <c r="H2047" s="2" t="s">
        <v>54</v>
      </c>
      <c r="I2047" s="2" t="s">
        <v>53</v>
      </c>
      <c r="J2047" s="2" t="s">
        <v>5305</v>
      </c>
      <c r="K2047" s="2" t="s">
        <v>19944</v>
      </c>
    </row>
    <row r="2048" spans="1:11" x14ac:dyDescent="0.25">
      <c r="A2048" s="2" t="s">
        <v>18813</v>
      </c>
      <c r="B2048" s="1">
        <v>46209</v>
      </c>
      <c r="C2048" s="2" t="s">
        <v>5302</v>
      </c>
      <c r="D2048" s="2" t="s">
        <v>5303</v>
      </c>
      <c r="E2048" s="2" t="s">
        <v>18814</v>
      </c>
      <c r="F2048" s="2" t="s">
        <v>9876</v>
      </c>
      <c r="G2048">
        <v>108000</v>
      </c>
      <c r="H2048" s="2" t="s">
        <v>54</v>
      </c>
      <c r="I2048" s="2" t="s">
        <v>53</v>
      </c>
      <c r="J2048" s="2" t="s">
        <v>5305</v>
      </c>
      <c r="K2048" s="2" t="s">
        <v>9877</v>
      </c>
    </row>
    <row r="2049" spans="1:11" x14ac:dyDescent="0.25">
      <c r="A2049" s="2" t="s">
        <v>18945</v>
      </c>
      <c r="B2049" s="1">
        <v>46209</v>
      </c>
      <c r="C2049" s="2" t="s">
        <v>5302</v>
      </c>
      <c r="D2049" s="2" t="s">
        <v>5303</v>
      </c>
      <c r="E2049" s="2" t="s">
        <v>18946</v>
      </c>
      <c r="F2049" s="2" t="s">
        <v>9798</v>
      </c>
      <c r="G2049">
        <v>168000</v>
      </c>
      <c r="H2049" s="2" t="s">
        <v>54</v>
      </c>
      <c r="I2049" s="2" t="s">
        <v>53</v>
      </c>
      <c r="J2049" s="2" t="s">
        <v>5305</v>
      </c>
      <c r="K2049" s="2" t="s">
        <v>9961</v>
      </c>
    </row>
    <row r="2050" spans="1:11" x14ac:dyDescent="0.25">
      <c r="A2050" s="2" t="s">
        <v>19101</v>
      </c>
      <c r="B2050" s="1">
        <v>46209</v>
      </c>
      <c r="C2050" s="2" t="s">
        <v>5302</v>
      </c>
      <c r="D2050" s="2" t="s">
        <v>5303</v>
      </c>
      <c r="E2050" s="2" t="s">
        <v>19102</v>
      </c>
      <c r="F2050" s="2" t="s">
        <v>12161</v>
      </c>
      <c r="G2050">
        <v>133000</v>
      </c>
      <c r="H2050" s="2" t="s">
        <v>54</v>
      </c>
      <c r="I2050" s="2" t="s">
        <v>53</v>
      </c>
      <c r="J2050" s="2" t="s">
        <v>5305</v>
      </c>
      <c r="K2050" s="2" t="s">
        <v>10217</v>
      </c>
    </row>
    <row r="2051" spans="1:11" x14ac:dyDescent="0.25">
      <c r="A2051" s="2" t="s">
        <v>18695</v>
      </c>
      <c r="B2051" s="1">
        <v>46209</v>
      </c>
      <c r="C2051" s="2" t="s">
        <v>5302</v>
      </c>
      <c r="D2051" s="2" t="s">
        <v>5303</v>
      </c>
      <c r="E2051" s="2" t="s">
        <v>18696</v>
      </c>
      <c r="F2051" s="2" t="s">
        <v>19820</v>
      </c>
      <c r="G2051">
        <v>122000</v>
      </c>
      <c r="H2051" s="2" t="s">
        <v>54</v>
      </c>
      <c r="I2051" s="2" t="s">
        <v>53</v>
      </c>
      <c r="J2051" s="2" t="s">
        <v>5305</v>
      </c>
      <c r="K2051" s="2" t="s">
        <v>19945</v>
      </c>
    </row>
    <row r="2052" spans="1:11" x14ac:dyDescent="0.25">
      <c r="A2052" s="2" t="s">
        <v>18838</v>
      </c>
      <c r="B2052" s="1">
        <v>46209</v>
      </c>
      <c r="C2052" s="2" t="s">
        <v>5302</v>
      </c>
      <c r="D2052" s="2" t="s">
        <v>5303</v>
      </c>
      <c r="E2052" s="2" t="s">
        <v>18839</v>
      </c>
      <c r="F2052" s="2" t="s">
        <v>19748</v>
      </c>
      <c r="G2052">
        <v>162000</v>
      </c>
      <c r="H2052" s="2" t="s">
        <v>54</v>
      </c>
      <c r="I2052" s="2" t="s">
        <v>53</v>
      </c>
      <c r="J2052" s="2" t="s">
        <v>5305</v>
      </c>
      <c r="K2052" s="2" t="s">
        <v>19748</v>
      </c>
    </row>
    <row r="2053" spans="1:11" x14ac:dyDescent="0.25">
      <c r="A2053" s="2" t="s">
        <v>17963</v>
      </c>
      <c r="B2053" s="1">
        <v>46209</v>
      </c>
      <c r="C2053" s="2" t="s">
        <v>5302</v>
      </c>
      <c r="D2053" s="2" t="s">
        <v>5303</v>
      </c>
      <c r="E2053" s="2" t="s">
        <v>17964</v>
      </c>
      <c r="F2053" s="2" t="s">
        <v>10609</v>
      </c>
      <c r="G2053">
        <v>122000</v>
      </c>
      <c r="H2053" s="2" t="s">
        <v>54</v>
      </c>
      <c r="I2053" s="2" t="s">
        <v>53</v>
      </c>
      <c r="J2053" s="2" t="s">
        <v>5305</v>
      </c>
      <c r="K2053" s="2" t="s">
        <v>19946</v>
      </c>
    </row>
    <row r="2054" spans="1:11" x14ac:dyDescent="0.25">
      <c r="A2054" s="2" t="s">
        <v>18808</v>
      </c>
      <c r="B2054" s="1">
        <v>46209</v>
      </c>
      <c r="C2054" s="2" t="s">
        <v>5302</v>
      </c>
      <c r="D2054" s="2" t="s">
        <v>5303</v>
      </c>
      <c r="E2054" s="2" t="s">
        <v>18809</v>
      </c>
      <c r="F2054" s="2" t="s">
        <v>9972</v>
      </c>
      <c r="G2054">
        <v>121000</v>
      </c>
      <c r="H2054" s="2" t="s">
        <v>54</v>
      </c>
      <c r="I2054" s="2" t="s">
        <v>53</v>
      </c>
      <c r="J2054" s="2" t="s">
        <v>5305</v>
      </c>
      <c r="K2054" s="2" t="s">
        <v>19947</v>
      </c>
    </row>
    <row r="2055" spans="1:11" x14ac:dyDescent="0.25">
      <c r="A2055" s="2" t="s">
        <v>19419</v>
      </c>
      <c r="B2055" s="1">
        <v>46209</v>
      </c>
      <c r="C2055" s="2" t="s">
        <v>5302</v>
      </c>
      <c r="D2055" s="2" t="s">
        <v>5303</v>
      </c>
      <c r="E2055" s="2" t="s">
        <v>19420</v>
      </c>
      <c r="F2055" s="2" t="s">
        <v>11626</v>
      </c>
      <c r="G2055">
        <v>189000</v>
      </c>
      <c r="H2055" s="2" t="s">
        <v>54</v>
      </c>
      <c r="I2055" s="2" t="s">
        <v>53</v>
      </c>
      <c r="J2055" s="2" t="s">
        <v>5305</v>
      </c>
      <c r="K2055" s="2" t="s">
        <v>19948</v>
      </c>
    </row>
    <row r="2056" spans="1:11" x14ac:dyDescent="0.25">
      <c r="A2056" s="2" t="s">
        <v>19105</v>
      </c>
      <c r="B2056" s="1">
        <v>46209</v>
      </c>
      <c r="C2056" s="2" t="s">
        <v>5302</v>
      </c>
      <c r="D2056" s="2" t="s">
        <v>5303</v>
      </c>
      <c r="E2056" s="2" t="s">
        <v>19106</v>
      </c>
      <c r="F2056" s="2" t="s">
        <v>9951</v>
      </c>
      <c r="G2056">
        <v>162000</v>
      </c>
      <c r="H2056" s="2" t="s">
        <v>54</v>
      </c>
      <c r="I2056" s="2" t="s">
        <v>53</v>
      </c>
      <c r="J2056" s="2" t="s">
        <v>5305</v>
      </c>
      <c r="K2056" s="2" t="s">
        <v>9951</v>
      </c>
    </row>
    <row r="2057" spans="1:11" x14ac:dyDescent="0.25">
      <c r="A2057" s="2" t="s">
        <v>19212</v>
      </c>
      <c r="B2057" s="1">
        <v>46209</v>
      </c>
      <c r="C2057" s="2" t="s">
        <v>5302</v>
      </c>
      <c r="D2057" s="2" t="s">
        <v>5303</v>
      </c>
      <c r="E2057" s="2" t="s">
        <v>19213</v>
      </c>
      <c r="F2057" s="2" t="s">
        <v>5786</v>
      </c>
      <c r="G2057">
        <v>184000</v>
      </c>
      <c r="H2057" s="2" t="s">
        <v>54</v>
      </c>
      <c r="I2057" s="2" t="s">
        <v>53</v>
      </c>
      <c r="J2057" s="2" t="s">
        <v>5305</v>
      </c>
      <c r="K2057" s="2" t="s">
        <v>5787</v>
      </c>
    </row>
    <row r="2058" spans="1:11" x14ac:dyDescent="0.25">
      <c r="A2058" s="2" t="s">
        <v>17497</v>
      </c>
      <c r="B2058" s="1">
        <v>46209</v>
      </c>
      <c r="C2058" s="2" t="s">
        <v>5302</v>
      </c>
      <c r="D2058" s="2" t="s">
        <v>5303</v>
      </c>
      <c r="E2058" s="2" t="s">
        <v>17498</v>
      </c>
      <c r="F2058" s="2" t="s">
        <v>10557</v>
      </c>
      <c r="G2058">
        <v>174000</v>
      </c>
      <c r="H2058" s="2" t="s">
        <v>54</v>
      </c>
      <c r="I2058" s="2" t="s">
        <v>53</v>
      </c>
      <c r="J2058" s="2" t="s">
        <v>5305</v>
      </c>
      <c r="K2058" s="2" t="s">
        <v>19949</v>
      </c>
    </row>
    <row r="2059" spans="1:11" x14ac:dyDescent="0.25">
      <c r="A2059" s="2" t="s">
        <v>18860</v>
      </c>
      <c r="B2059" s="1">
        <v>46210</v>
      </c>
      <c r="C2059" s="2" t="s">
        <v>5302</v>
      </c>
      <c r="D2059" s="2" t="s">
        <v>5303</v>
      </c>
      <c r="E2059" s="2" t="s">
        <v>18861</v>
      </c>
      <c r="F2059" s="2" t="s">
        <v>19950</v>
      </c>
      <c r="G2059">
        <v>214000</v>
      </c>
      <c r="H2059" s="2" t="s">
        <v>54</v>
      </c>
      <c r="I2059" s="2" t="s">
        <v>53</v>
      </c>
      <c r="J2059" s="2" t="s">
        <v>5305</v>
      </c>
      <c r="K2059" s="2" t="s">
        <v>19951</v>
      </c>
    </row>
    <row r="2060" spans="1:11" x14ac:dyDescent="0.25">
      <c r="A2060" s="2" t="s">
        <v>19952</v>
      </c>
      <c r="B2060" s="1">
        <v>46210</v>
      </c>
      <c r="C2060" s="2" t="s">
        <v>5302</v>
      </c>
      <c r="D2060" s="2" t="s">
        <v>5303</v>
      </c>
      <c r="E2060" s="2" t="s">
        <v>19953</v>
      </c>
      <c r="F2060" s="2" t="s">
        <v>19625</v>
      </c>
      <c r="G2060">
        <v>90000</v>
      </c>
      <c r="H2060" s="2" t="s">
        <v>54</v>
      </c>
      <c r="I2060" s="2" t="s">
        <v>53</v>
      </c>
      <c r="J2060" s="2" t="s">
        <v>5305</v>
      </c>
      <c r="K2060" s="2" t="s">
        <v>19626</v>
      </c>
    </row>
    <row r="2061" spans="1:11" x14ac:dyDescent="0.25">
      <c r="A2061" s="2" t="s">
        <v>19954</v>
      </c>
      <c r="B2061" s="1">
        <v>46210</v>
      </c>
      <c r="C2061" s="2" t="s">
        <v>5302</v>
      </c>
      <c r="D2061" s="2" t="s">
        <v>5303</v>
      </c>
      <c r="E2061" s="2" t="s">
        <v>19955</v>
      </c>
      <c r="F2061" s="2" t="s">
        <v>19956</v>
      </c>
      <c r="G2061">
        <v>85000</v>
      </c>
      <c r="H2061" s="2" t="s">
        <v>54</v>
      </c>
      <c r="I2061" s="2" t="s">
        <v>53</v>
      </c>
      <c r="J2061" s="2" t="s">
        <v>5305</v>
      </c>
      <c r="K2061" s="2" t="s">
        <v>19957</v>
      </c>
    </row>
    <row r="2062" spans="1:11" x14ac:dyDescent="0.25">
      <c r="A2062" s="2" t="s">
        <v>19958</v>
      </c>
      <c r="B2062" s="1">
        <v>46210</v>
      </c>
      <c r="C2062" s="2" t="s">
        <v>5302</v>
      </c>
      <c r="D2062" s="2" t="s">
        <v>5303</v>
      </c>
      <c r="E2062" s="2" t="s">
        <v>19959</v>
      </c>
      <c r="F2062" s="2" t="s">
        <v>19960</v>
      </c>
      <c r="G2062">
        <v>99000</v>
      </c>
      <c r="H2062" s="2" t="s">
        <v>54</v>
      </c>
      <c r="I2062" s="2" t="s">
        <v>53</v>
      </c>
      <c r="J2062" s="2" t="s">
        <v>5305</v>
      </c>
      <c r="K2062" s="2" t="s">
        <v>19961</v>
      </c>
    </row>
    <row r="2063" spans="1:11" x14ac:dyDescent="0.25">
      <c r="A2063" s="2" t="s">
        <v>17689</v>
      </c>
      <c r="B2063" s="1">
        <v>46210</v>
      </c>
      <c r="C2063" s="2" t="s">
        <v>5302</v>
      </c>
      <c r="D2063" s="2" t="s">
        <v>5303</v>
      </c>
      <c r="E2063" s="2" t="s">
        <v>17690</v>
      </c>
      <c r="F2063" s="2" t="s">
        <v>10415</v>
      </c>
      <c r="G2063">
        <v>150000</v>
      </c>
      <c r="H2063" s="2" t="s">
        <v>54</v>
      </c>
      <c r="I2063" s="2" t="s">
        <v>53</v>
      </c>
      <c r="J2063" s="2" t="s">
        <v>5305</v>
      </c>
      <c r="K2063" s="2" t="s">
        <v>10415</v>
      </c>
    </row>
    <row r="2064" spans="1:11" x14ac:dyDescent="0.25">
      <c r="A2064" s="2" t="s">
        <v>19962</v>
      </c>
      <c r="B2064" s="1">
        <v>46210</v>
      </c>
      <c r="C2064" s="2" t="s">
        <v>5302</v>
      </c>
      <c r="D2064" s="2" t="s">
        <v>5303</v>
      </c>
      <c r="E2064" s="2" t="s">
        <v>19963</v>
      </c>
      <c r="F2064" s="2" t="s">
        <v>10560</v>
      </c>
      <c r="G2064">
        <v>134000</v>
      </c>
      <c r="H2064" s="2" t="s">
        <v>54</v>
      </c>
      <c r="I2064" s="2" t="s">
        <v>53</v>
      </c>
      <c r="J2064" s="2" t="s">
        <v>5305</v>
      </c>
      <c r="K2064" s="2" t="s">
        <v>9971</v>
      </c>
    </row>
    <row r="2065" spans="1:11" x14ac:dyDescent="0.25">
      <c r="A2065" s="2" t="s">
        <v>19964</v>
      </c>
      <c r="B2065" s="1">
        <v>46210</v>
      </c>
      <c r="C2065" s="2" t="s">
        <v>5302</v>
      </c>
      <c r="D2065" s="2" t="s">
        <v>5303</v>
      </c>
      <c r="E2065" s="2" t="s">
        <v>19965</v>
      </c>
      <c r="F2065" s="2" t="s">
        <v>19966</v>
      </c>
      <c r="G2065">
        <v>72000</v>
      </c>
      <c r="H2065" s="2" t="s">
        <v>54</v>
      </c>
      <c r="I2065" s="2" t="s">
        <v>53</v>
      </c>
      <c r="J2065" s="2" t="s">
        <v>5305</v>
      </c>
      <c r="K2065" s="2" t="s">
        <v>19967</v>
      </c>
    </row>
    <row r="2066" spans="1:11" x14ac:dyDescent="0.25">
      <c r="A2066" s="2" t="s">
        <v>19968</v>
      </c>
      <c r="B2066" s="1">
        <v>46210</v>
      </c>
      <c r="C2066" s="2" t="s">
        <v>5302</v>
      </c>
      <c r="D2066" s="2" t="s">
        <v>5303</v>
      </c>
      <c r="E2066" s="2" t="s">
        <v>19969</v>
      </c>
      <c r="F2066" s="2" t="s">
        <v>19970</v>
      </c>
      <c r="G2066">
        <v>85000</v>
      </c>
      <c r="H2066" s="2" t="s">
        <v>54</v>
      </c>
      <c r="I2066" s="2" t="s">
        <v>53</v>
      </c>
      <c r="J2066" s="2" t="s">
        <v>5305</v>
      </c>
      <c r="K2066" s="2" t="s">
        <v>19971</v>
      </c>
    </row>
    <row r="2067" spans="1:11" x14ac:dyDescent="0.25">
      <c r="A2067" s="2" t="s">
        <v>19972</v>
      </c>
      <c r="B2067" s="1">
        <v>46210</v>
      </c>
      <c r="C2067" s="2" t="s">
        <v>5302</v>
      </c>
      <c r="D2067" s="2" t="s">
        <v>5303</v>
      </c>
      <c r="E2067" s="2" t="s">
        <v>19973</v>
      </c>
      <c r="F2067" s="2" t="s">
        <v>9862</v>
      </c>
      <c r="G2067">
        <v>72500</v>
      </c>
      <c r="H2067" s="2" t="s">
        <v>54</v>
      </c>
      <c r="I2067" s="2" t="s">
        <v>53</v>
      </c>
      <c r="J2067" s="2" t="s">
        <v>5305</v>
      </c>
      <c r="K2067" s="2" t="s">
        <v>5654</v>
      </c>
    </row>
    <row r="2068" spans="1:11" x14ac:dyDescent="0.25">
      <c r="A2068" s="2" t="s">
        <v>19974</v>
      </c>
      <c r="B2068" s="1">
        <v>46210</v>
      </c>
      <c r="C2068" s="2" t="s">
        <v>5302</v>
      </c>
      <c r="D2068" s="2" t="s">
        <v>5303</v>
      </c>
      <c r="E2068" s="2" t="s">
        <v>19975</v>
      </c>
      <c r="F2068" s="2" t="s">
        <v>5651</v>
      </c>
      <c r="G2068">
        <v>72500</v>
      </c>
      <c r="H2068" s="2" t="s">
        <v>54</v>
      </c>
      <c r="I2068" s="2" t="s">
        <v>53</v>
      </c>
      <c r="J2068" s="2" t="s">
        <v>5305</v>
      </c>
      <c r="K2068" s="2" t="s">
        <v>19976</v>
      </c>
    </row>
    <row r="2069" spans="1:11" x14ac:dyDescent="0.25">
      <c r="A2069" s="2" t="s">
        <v>17777</v>
      </c>
      <c r="B2069" s="1">
        <v>46210</v>
      </c>
      <c r="C2069" s="2" t="s">
        <v>5302</v>
      </c>
      <c r="D2069" s="2" t="s">
        <v>5303</v>
      </c>
      <c r="E2069" s="2" t="s">
        <v>17778</v>
      </c>
      <c r="F2069" s="2" t="s">
        <v>10478</v>
      </c>
      <c r="G2069">
        <v>182000</v>
      </c>
      <c r="H2069" s="2" t="s">
        <v>54</v>
      </c>
      <c r="I2069" s="2" t="s">
        <v>53</v>
      </c>
      <c r="J2069" s="2" t="s">
        <v>5305</v>
      </c>
      <c r="K2069" s="2" t="s">
        <v>19510</v>
      </c>
    </row>
    <row r="2070" spans="1:11" x14ac:dyDescent="0.25">
      <c r="A2070" s="2" t="s">
        <v>19977</v>
      </c>
      <c r="B2070" s="1">
        <v>46210</v>
      </c>
      <c r="C2070" s="2" t="s">
        <v>5302</v>
      </c>
      <c r="D2070" s="2" t="s">
        <v>5303</v>
      </c>
      <c r="E2070" s="2" t="s">
        <v>19978</v>
      </c>
      <c r="F2070" s="2" t="s">
        <v>9759</v>
      </c>
      <c r="G2070">
        <v>78000</v>
      </c>
      <c r="H2070" s="2" t="s">
        <v>54</v>
      </c>
      <c r="I2070" s="2" t="s">
        <v>53</v>
      </c>
      <c r="J2070" s="2" t="s">
        <v>5305</v>
      </c>
      <c r="K2070" s="2" t="s">
        <v>19979</v>
      </c>
    </row>
    <row r="2071" spans="1:11" x14ac:dyDescent="0.25">
      <c r="A2071" s="2" t="s">
        <v>17382</v>
      </c>
      <c r="B2071" s="1">
        <v>46210</v>
      </c>
      <c r="C2071" s="2" t="s">
        <v>5302</v>
      </c>
      <c r="D2071" s="2" t="s">
        <v>5303</v>
      </c>
      <c r="E2071" s="2" t="s">
        <v>17383</v>
      </c>
      <c r="F2071" s="2" t="s">
        <v>9858</v>
      </c>
      <c r="G2071">
        <v>116000</v>
      </c>
      <c r="H2071" s="2" t="s">
        <v>54</v>
      </c>
      <c r="I2071" s="2" t="s">
        <v>53</v>
      </c>
      <c r="J2071" s="2" t="s">
        <v>5305</v>
      </c>
      <c r="K2071" s="2" t="s">
        <v>19980</v>
      </c>
    </row>
    <row r="2072" spans="1:11" x14ac:dyDescent="0.25">
      <c r="A2072" s="2" t="s">
        <v>19981</v>
      </c>
      <c r="B2072" s="1">
        <v>46210</v>
      </c>
      <c r="C2072" s="2" t="s">
        <v>5302</v>
      </c>
      <c r="D2072" s="2" t="s">
        <v>5303</v>
      </c>
      <c r="E2072" s="2" t="s">
        <v>19982</v>
      </c>
      <c r="F2072" s="2" t="s">
        <v>19502</v>
      </c>
      <c r="G2072">
        <v>97000</v>
      </c>
      <c r="H2072" s="2" t="s">
        <v>54</v>
      </c>
      <c r="I2072" s="2" t="s">
        <v>53</v>
      </c>
      <c r="J2072" s="2" t="s">
        <v>5305</v>
      </c>
      <c r="K2072" s="2" t="s">
        <v>5572</v>
      </c>
    </row>
    <row r="2073" spans="1:11" x14ac:dyDescent="0.25">
      <c r="A2073" s="2" t="s">
        <v>19983</v>
      </c>
      <c r="B2073" s="1">
        <v>46210</v>
      </c>
      <c r="C2073" s="2" t="s">
        <v>5302</v>
      </c>
      <c r="D2073" s="2" t="s">
        <v>5303</v>
      </c>
      <c r="E2073" s="2" t="s">
        <v>19984</v>
      </c>
      <c r="F2073" s="2" t="s">
        <v>5589</v>
      </c>
      <c r="G2073">
        <v>100000</v>
      </c>
      <c r="H2073" s="2" t="s">
        <v>54</v>
      </c>
      <c r="I2073" s="2" t="s">
        <v>53</v>
      </c>
      <c r="J2073" s="2" t="s">
        <v>5305</v>
      </c>
      <c r="K2073" s="2" t="s">
        <v>5590</v>
      </c>
    </row>
    <row r="2074" spans="1:11" x14ac:dyDescent="0.25">
      <c r="A2074" s="2" t="s">
        <v>19985</v>
      </c>
      <c r="B2074" s="1">
        <v>46210</v>
      </c>
      <c r="C2074" s="2" t="s">
        <v>5302</v>
      </c>
      <c r="D2074" s="2" t="s">
        <v>5303</v>
      </c>
      <c r="E2074" s="2" t="s">
        <v>19986</v>
      </c>
      <c r="F2074" s="2" t="s">
        <v>19987</v>
      </c>
      <c r="G2074">
        <v>74000</v>
      </c>
      <c r="H2074" s="2" t="s">
        <v>54</v>
      </c>
      <c r="I2074" s="2" t="s">
        <v>53</v>
      </c>
      <c r="J2074" s="2" t="s">
        <v>5305</v>
      </c>
      <c r="K2074" s="2" t="s">
        <v>19988</v>
      </c>
    </row>
    <row r="2075" spans="1:11" x14ac:dyDescent="0.25">
      <c r="A2075" s="2" t="s">
        <v>19989</v>
      </c>
      <c r="B2075" s="1">
        <v>46210</v>
      </c>
      <c r="C2075" s="2" t="s">
        <v>5302</v>
      </c>
      <c r="D2075" s="2" t="s">
        <v>5303</v>
      </c>
      <c r="E2075" s="2" t="s">
        <v>19990</v>
      </c>
      <c r="F2075" s="2" t="s">
        <v>19991</v>
      </c>
      <c r="G2075">
        <v>84000</v>
      </c>
      <c r="H2075" s="2" t="s">
        <v>54</v>
      </c>
      <c r="I2075" s="2" t="s">
        <v>53</v>
      </c>
      <c r="J2075" s="2" t="s">
        <v>5305</v>
      </c>
      <c r="K2075" s="2" t="s">
        <v>19992</v>
      </c>
    </row>
    <row r="2076" spans="1:11" x14ac:dyDescent="0.25">
      <c r="A2076" s="2" t="s">
        <v>19993</v>
      </c>
      <c r="B2076" s="1">
        <v>46210</v>
      </c>
      <c r="C2076" s="2" t="s">
        <v>5302</v>
      </c>
      <c r="D2076" s="2" t="s">
        <v>5303</v>
      </c>
      <c r="E2076" s="2" t="s">
        <v>19994</v>
      </c>
      <c r="F2076" s="2" t="s">
        <v>19995</v>
      </c>
      <c r="G2076">
        <v>70000</v>
      </c>
      <c r="H2076" s="2" t="s">
        <v>54</v>
      </c>
      <c r="I2076" s="2" t="s">
        <v>53</v>
      </c>
      <c r="J2076" s="2" t="s">
        <v>5305</v>
      </c>
      <c r="K2076" s="2" t="s">
        <v>19996</v>
      </c>
    </row>
    <row r="2077" spans="1:11" x14ac:dyDescent="0.25">
      <c r="A2077" s="2" t="s">
        <v>19997</v>
      </c>
      <c r="B2077" s="1">
        <v>46210</v>
      </c>
      <c r="C2077" s="2" t="s">
        <v>5302</v>
      </c>
      <c r="D2077" s="2" t="s">
        <v>5303</v>
      </c>
      <c r="E2077" s="2" t="s">
        <v>19998</v>
      </c>
      <c r="F2077" s="2" t="s">
        <v>19502</v>
      </c>
      <c r="G2077">
        <v>97000</v>
      </c>
      <c r="H2077" s="2" t="s">
        <v>54</v>
      </c>
      <c r="I2077" s="2" t="s">
        <v>53</v>
      </c>
      <c r="J2077" s="2" t="s">
        <v>5305</v>
      </c>
      <c r="K2077" s="2" t="s">
        <v>5545</v>
      </c>
    </row>
    <row r="2078" spans="1:11" x14ac:dyDescent="0.25">
      <c r="A2078" s="2" t="s">
        <v>19999</v>
      </c>
      <c r="B2078" s="1">
        <v>46210</v>
      </c>
      <c r="C2078" s="2" t="s">
        <v>5302</v>
      </c>
      <c r="D2078" s="2" t="s">
        <v>5303</v>
      </c>
      <c r="E2078" s="2" t="s">
        <v>20000</v>
      </c>
      <c r="F2078" s="2" t="s">
        <v>20001</v>
      </c>
      <c r="G2078">
        <v>82000</v>
      </c>
      <c r="H2078" s="2" t="s">
        <v>54</v>
      </c>
      <c r="I2078" s="2" t="s">
        <v>53</v>
      </c>
      <c r="J2078" s="2" t="s">
        <v>5305</v>
      </c>
      <c r="K2078" s="2" t="s">
        <v>20002</v>
      </c>
    </row>
    <row r="2079" spans="1:11" x14ac:dyDescent="0.25">
      <c r="A2079" s="2" t="s">
        <v>20003</v>
      </c>
      <c r="B2079" s="1">
        <v>46210</v>
      </c>
      <c r="C2079" s="2" t="s">
        <v>5302</v>
      </c>
      <c r="D2079" s="2" t="s">
        <v>5303</v>
      </c>
      <c r="E2079" s="2" t="s">
        <v>20004</v>
      </c>
      <c r="F2079" s="2" t="s">
        <v>20005</v>
      </c>
      <c r="G2079">
        <v>167000</v>
      </c>
      <c r="H2079" s="2" t="s">
        <v>54</v>
      </c>
      <c r="I2079" s="2" t="s">
        <v>53</v>
      </c>
      <c r="J2079" s="2" t="s">
        <v>5305</v>
      </c>
      <c r="K2079" s="2" t="s">
        <v>20006</v>
      </c>
    </row>
    <row r="2080" spans="1:11" x14ac:dyDescent="0.25">
      <c r="A2080" s="2" t="s">
        <v>20007</v>
      </c>
      <c r="B2080" s="1">
        <v>46210</v>
      </c>
      <c r="C2080" s="2" t="s">
        <v>5302</v>
      </c>
      <c r="D2080" s="2" t="s">
        <v>5303</v>
      </c>
      <c r="E2080" s="2" t="s">
        <v>20008</v>
      </c>
      <c r="F2080" s="2" t="s">
        <v>10358</v>
      </c>
      <c r="G2080">
        <v>121000</v>
      </c>
      <c r="H2080" s="2" t="s">
        <v>54</v>
      </c>
      <c r="I2080" s="2" t="s">
        <v>53</v>
      </c>
      <c r="J2080" s="2" t="s">
        <v>5305</v>
      </c>
      <c r="K2080" s="2" t="s">
        <v>10359</v>
      </c>
    </row>
    <row r="2081" spans="1:11" x14ac:dyDescent="0.25">
      <c r="A2081" s="2" t="s">
        <v>19340</v>
      </c>
      <c r="B2081" s="1">
        <v>46210</v>
      </c>
      <c r="C2081" s="2" t="s">
        <v>5302</v>
      </c>
      <c r="D2081" s="2" t="s">
        <v>5303</v>
      </c>
      <c r="E2081" s="2" t="s">
        <v>19341</v>
      </c>
      <c r="F2081" s="2" t="s">
        <v>5776</v>
      </c>
      <c r="G2081">
        <v>130000</v>
      </c>
      <c r="H2081" s="2" t="s">
        <v>54</v>
      </c>
      <c r="I2081" s="2" t="s">
        <v>53</v>
      </c>
      <c r="J2081" s="2" t="s">
        <v>5305</v>
      </c>
      <c r="K2081" s="2" t="s">
        <v>5777</v>
      </c>
    </row>
    <row r="2082" spans="1:11" x14ac:dyDescent="0.25">
      <c r="A2082" s="2" t="s">
        <v>19194</v>
      </c>
      <c r="B2082" s="1">
        <v>46210</v>
      </c>
      <c r="C2082" s="2" t="s">
        <v>5302</v>
      </c>
      <c r="D2082" s="2" t="s">
        <v>5303</v>
      </c>
      <c r="E2082" s="2" t="s">
        <v>19195</v>
      </c>
      <c r="F2082" s="2" t="s">
        <v>5728</v>
      </c>
      <c r="G2082">
        <v>141000</v>
      </c>
      <c r="H2082" s="2" t="s">
        <v>54</v>
      </c>
      <c r="I2082" s="2" t="s">
        <v>53</v>
      </c>
      <c r="J2082" s="2" t="s">
        <v>5305</v>
      </c>
      <c r="K2082" s="2" t="s">
        <v>5729</v>
      </c>
    </row>
    <row r="2083" spans="1:11" x14ac:dyDescent="0.25">
      <c r="A2083" s="2" t="s">
        <v>20009</v>
      </c>
      <c r="B2083" s="1">
        <v>46210</v>
      </c>
      <c r="C2083" s="2" t="s">
        <v>5302</v>
      </c>
      <c r="D2083" s="2" t="s">
        <v>5303</v>
      </c>
      <c r="E2083" s="2" t="s">
        <v>20010</v>
      </c>
      <c r="F2083" s="2" t="s">
        <v>19508</v>
      </c>
      <c r="G2083">
        <v>155000</v>
      </c>
      <c r="H2083" s="2" t="s">
        <v>54</v>
      </c>
      <c r="I2083" s="2" t="s">
        <v>53</v>
      </c>
      <c r="J2083" s="2" t="s">
        <v>5305</v>
      </c>
      <c r="K2083" s="2" t="s">
        <v>20011</v>
      </c>
    </row>
    <row r="2084" spans="1:11" x14ac:dyDescent="0.25">
      <c r="A2084" s="2" t="s">
        <v>19033</v>
      </c>
      <c r="B2084" s="1">
        <v>46210</v>
      </c>
      <c r="C2084" s="2" t="s">
        <v>5302</v>
      </c>
      <c r="D2084" s="2" t="s">
        <v>5303</v>
      </c>
      <c r="E2084" s="2" t="s">
        <v>19034</v>
      </c>
      <c r="F2084" s="2" t="s">
        <v>11633</v>
      </c>
      <c r="G2084">
        <v>155000</v>
      </c>
      <c r="H2084" s="2" t="s">
        <v>54</v>
      </c>
      <c r="I2084" s="2" t="s">
        <v>53</v>
      </c>
      <c r="J2084" s="2" t="s">
        <v>5305</v>
      </c>
      <c r="K2084" s="2" t="s">
        <v>11747</v>
      </c>
    </row>
    <row r="2085" spans="1:11" x14ac:dyDescent="0.25">
      <c r="A2085" s="2" t="s">
        <v>20012</v>
      </c>
      <c r="B2085" s="1">
        <v>46210</v>
      </c>
      <c r="C2085" s="2" t="s">
        <v>5302</v>
      </c>
      <c r="D2085" s="2" t="s">
        <v>5303</v>
      </c>
      <c r="E2085" s="2" t="s">
        <v>20013</v>
      </c>
      <c r="F2085" s="2" t="s">
        <v>20014</v>
      </c>
      <c r="G2085">
        <v>103000</v>
      </c>
      <c r="H2085" s="2" t="s">
        <v>54</v>
      </c>
      <c r="I2085" s="2" t="s">
        <v>53</v>
      </c>
      <c r="J2085" s="2" t="s">
        <v>5305</v>
      </c>
      <c r="K2085" s="2" t="s">
        <v>20015</v>
      </c>
    </row>
    <row r="2086" spans="1:11" x14ac:dyDescent="0.25">
      <c r="A2086" s="2" t="s">
        <v>18941</v>
      </c>
      <c r="B2086" s="1">
        <v>46210</v>
      </c>
      <c r="C2086" s="2" t="s">
        <v>5302</v>
      </c>
      <c r="D2086" s="2" t="s">
        <v>5303</v>
      </c>
      <c r="E2086" s="2" t="s">
        <v>18942</v>
      </c>
      <c r="F2086" s="2" t="s">
        <v>10611</v>
      </c>
      <c r="G2086">
        <v>155000</v>
      </c>
      <c r="H2086" s="2" t="s">
        <v>54</v>
      </c>
      <c r="I2086" s="2" t="s">
        <v>53</v>
      </c>
      <c r="J2086" s="2" t="s">
        <v>5305</v>
      </c>
      <c r="K2086" s="2" t="s">
        <v>10612</v>
      </c>
    </row>
    <row r="2087" spans="1:11" x14ac:dyDescent="0.25">
      <c r="A2087" s="2" t="s">
        <v>20016</v>
      </c>
      <c r="B2087" s="1">
        <v>46210</v>
      </c>
      <c r="C2087" s="2" t="s">
        <v>5302</v>
      </c>
      <c r="D2087" s="2" t="s">
        <v>5303</v>
      </c>
      <c r="E2087" s="2" t="s">
        <v>20017</v>
      </c>
      <c r="F2087" s="2" t="s">
        <v>5309</v>
      </c>
      <c r="G2087">
        <v>205000</v>
      </c>
      <c r="H2087" s="2" t="s">
        <v>54</v>
      </c>
      <c r="I2087" s="2" t="s">
        <v>53</v>
      </c>
      <c r="J2087" s="2" t="s">
        <v>5305</v>
      </c>
      <c r="K2087" s="2" t="s">
        <v>20018</v>
      </c>
    </row>
    <row r="2088" spans="1:11" x14ac:dyDescent="0.25">
      <c r="A2088" s="2" t="s">
        <v>20019</v>
      </c>
      <c r="B2088" s="1">
        <v>46210</v>
      </c>
      <c r="C2088" s="2" t="s">
        <v>5302</v>
      </c>
      <c r="D2088" s="2" t="s">
        <v>5303</v>
      </c>
      <c r="E2088" s="2" t="s">
        <v>20020</v>
      </c>
      <c r="F2088" s="2" t="s">
        <v>10073</v>
      </c>
      <c r="G2088">
        <v>106000</v>
      </c>
      <c r="H2088" s="2" t="s">
        <v>54</v>
      </c>
      <c r="I2088" s="2" t="s">
        <v>53</v>
      </c>
      <c r="J2088" s="2" t="s">
        <v>5305</v>
      </c>
      <c r="K2088" s="2" t="s">
        <v>20021</v>
      </c>
    </row>
    <row r="2089" spans="1:11" x14ac:dyDescent="0.25">
      <c r="A2089" s="2" t="s">
        <v>20022</v>
      </c>
      <c r="B2089" s="1">
        <v>46210</v>
      </c>
      <c r="C2089" s="2" t="s">
        <v>5302</v>
      </c>
      <c r="D2089" s="2" t="s">
        <v>5303</v>
      </c>
      <c r="E2089" s="2" t="s">
        <v>20023</v>
      </c>
      <c r="F2089" s="2" t="s">
        <v>5699</v>
      </c>
      <c r="G2089">
        <v>145000</v>
      </c>
      <c r="H2089" s="2" t="s">
        <v>54</v>
      </c>
      <c r="I2089" s="2" t="s">
        <v>53</v>
      </c>
      <c r="J2089" s="2" t="s">
        <v>5305</v>
      </c>
      <c r="K2089" s="2" t="s">
        <v>5700</v>
      </c>
    </row>
    <row r="2090" spans="1:11" x14ac:dyDescent="0.25">
      <c r="A2090" s="2" t="s">
        <v>19364</v>
      </c>
      <c r="B2090" s="1">
        <v>46210</v>
      </c>
      <c r="C2090" s="2" t="s">
        <v>5302</v>
      </c>
      <c r="D2090" s="2" t="s">
        <v>5303</v>
      </c>
      <c r="E2090" s="2" t="s">
        <v>19365</v>
      </c>
      <c r="F2090" s="2" t="s">
        <v>10415</v>
      </c>
      <c r="G2090">
        <v>146000</v>
      </c>
      <c r="H2090" s="2" t="s">
        <v>54</v>
      </c>
      <c r="I2090" s="2" t="s">
        <v>53</v>
      </c>
      <c r="J2090" s="2" t="s">
        <v>5305</v>
      </c>
      <c r="K2090" s="2" t="s">
        <v>10415</v>
      </c>
    </row>
    <row r="2091" spans="1:11" x14ac:dyDescent="0.25">
      <c r="A2091" s="2" t="s">
        <v>20024</v>
      </c>
      <c r="B2091" s="1">
        <v>46210</v>
      </c>
      <c r="C2091" s="2" t="s">
        <v>5302</v>
      </c>
      <c r="D2091" s="2" t="s">
        <v>5303</v>
      </c>
      <c r="E2091" s="2" t="s">
        <v>20025</v>
      </c>
      <c r="F2091" s="2" t="s">
        <v>10617</v>
      </c>
      <c r="G2091">
        <v>147000</v>
      </c>
      <c r="H2091" s="2" t="s">
        <v>54</v>
      </c>
      <c r="I2091" s="2" t="s">
        <v>53</v>
      </c>
      <c r="J2091" s="2" t="s">
        <v>5305</v>
      </c>
      <c r="K2091" s="2" t="s">
        <v>20026</v>
      </c>
    </row>
    <row r="2092" spans="1:11" x14ac:dyDescent="0.25">
      <c r="A2092" s="2" t="s">
        <v>19385</v>
      </c>
      <c r="B2092" s="1">
        <v>46210</v>
      </c>
      <c r="C2092" s="2" t="s">
        <v>5302</v>
      </c>
      <c r="D2092" s="2" t="s">
        <v>5303</v>
      </c>
      <c r="E2092" s="2" t="s">
        <v>19386</v>
      </c>
      <c r="F2092" s="2" t="s">
        <v>15937</v>
      </c>
      <c r="G2092">
        <v>168000</v>
      </c>
      <c r="H2092" s="2" t="s">
        <v>54</v>
      </c>
      <c r="I2092" s="2" t="s">
        <v>53</v>
      </c>
      <c r="J2092" s="2" t="s">
        <v>5305</v>
      </c>
      <c r="K2092" s="2" t="s">
        <v>10182</v>
      </c>
    </row>
    <row r="2093" spans="1:11" x14ac:dyDescent="0.25">
      <c r="A2093" s="2" t="s">
        <v>19046</v>
      </c>
      <c r="B2093" s="1">
        <v>46210</v>
      </c>
      <c r="C2093" s="2" t="s">
        <v>5302</v>
      </c>
      <c r="D2093" s="2" t="s">
        <v>5303</v>
      </c>
      <c r="E2093" s="2" t="s">
        <v>19047</v>
      </c>
      <c r="F2093" s="2" t="s">
        <v>10563</v>
      </c>
      <c r="G2093">
        <v>230000</v>
      </c>
      <c r="H2093" s="2" t="s">
        <v>54</v>
      </c>
      <c r="I2093" s="2" t="s">
        <v>53</v>
      </c>
      <c r="J2093" s="2" t="s">
        <v>5305</v>
      </c>
      <c r="K2093" s="2" t="s">
        <v>10564</v>
      </c>
    </row>
    <row r="2094" spans="1:11" x14ac:dyDescent="0.25">
      <c r="A2094" s="2" t="s">
        <v>20027</v>
      </c>
      <c r="B2094" s="1">
        <v>46210</v>
      </c>
      <c r="C2094" s="2" t="s">
        <v>5302</v>
      </c>
      <c r="D2094" s="2" t="s">
        <v>5303</v>
      </c>
      <c r="E2094" s="2" t="s">
        <v>20028</v>
      </c>
      <c r="F2094" s="2" t="s">
        <v>5763</v>
      </c>
      <c r="G2094">
        <v>153000</v>
      </c>
      <c r="H2094" s="2" t="s">
        <v>54</v>
      </c>
      <c r="I2094" s="2" t="s">
        <v>53</v>
      </c>
      <c r="J2094" s="2" t="s">
        <v>5305</v>
      </c>
      <c r="K2094" s="2" t="s">
        <v>5764</v>
      </c>
    </row>
    <row r="2095" spans="1:11" x14ac:dyDescent="0.25">
      <c r="A2095" s="2" t="s">
        <v>20029</v>
      </c>
      <c r="B2095" s="1">
        <v>46210</v>
      </c>
      <c r="C2095" s="2" t="s">
        <v>5302</v>
      </c>
      <c r="D2095" s="2" t="s">
        <v>5303</v>
      </c>
      <c r="E2095" s="2" t="s">
        <v>20030</v>
      </c>
      <c r="F2095" s="2" t="s">
        <v>5356</v>
      </c>
      <c r="G2095">
        <v>108000</v>
      </c>
      <c r="H2095" s="2" t="s">
        <v>54</v>
      </c>
      <c r="I2095" s="2" t="s">
        <v>53</v>
      </c>
      <c r="J2095" s="2" t="s">
        <v>5305</v>
      </c>
      <c r="K2095" s="2" t="s">
        <v>5357</v>
      </c>
    </row>
    <row r="2096" spans="1:11" x14ac:dyDescent="0.25">
      <c r="A2096" s="2" t="s">
        <v>19237</v>
      </c>
      <c r="B2096" s="1">
        <v>46210</v>
      </c>
      <c r="C2096" s="2" t="s">
        <v>5302</v>
      </c>
      <c r="D2096" s="2" t="s">
        <v>5303</v>
      </c>
      <c r="E2096" s="2" t="s">
        <v>19238</v>
      </c>
      <c r="F2096" s="2" t="s">
        <v>19820</v>
      </c>
      <c r="G2096">
        <v>122000</v>
      </c>
      <c r="H2096" s="2" t="s">
        <v>54</v>
      </c>
      <c r="I2096" s="2" t="s">
        <v>53</v>
      </c>
      <c r="J2096" s="2" t="s">
        <v>5305</v>
      </c>
      <c r="K2096" s="2" t="s">
        <v>19820</v>
      </c>
    </row>
    <row r="2097" spans="1:11" x14ac:dyDescent="0.25">
      <c r="A2097" s="2" t="s">
        <v>19380</v>
      </c>
      <c r="B2097" s="1">
        <v>46210</v>
      </c>
      <c r="C2097" s="2" t="s">
        <v>5302</v>
      </c>
      <c r="D2097" s="2" t="s">
        <v>5303</v>
      </c>
      <c r="E2097" s="2" t="s">
        <v>19381</v>
      </c>
      <c r="F2097" s="2" t="s">
        <v>20031</v>
      </c>
      <c r="G2097">
        <v>95000</v>
      </c>
      <c r="H2097" s="2" t="s">
        <v>54</v>
      </c>
      <c r="I2097" s="2" t="s">
        <v>53</v>
      </c>
      <c r="J2097" s="2" t="s">
        <v>5305</v>
      </c>
      <c r="K2097" s="2" t="s">
        <v>20031</v>
      </c>
    </row>
    <row r="2098" spans="1:11" x14ac:dyDescent="0.25">
      <c r="A2098" s="2" t="s">
        <v>20032</v>
      </c>
      <c r="B2098" s="1">
        <v>46210</v>
      </c>
      <c r="C2098" s="2" t="s">
        <v>5302</v>
      </c>
      <c r="D2098" s="2" t="s">
        <v>5303</v>
      </c>
      <c r="E2098" s="2" t="s">
        <v>20033</v>
      </c>
      <c r="F2098" s="2" t="s">
        <v>20034</v>
      </c>
      <c r="G2098">
        <v>107000</v>
      </c>
      <c r="H2098" s="2" t="s">
        <v>54</v>
      </c>
      <c r="I2098" s="2" t="s">
        <v>53</v>
      </c>
      <c r="J2098" s="2" t="s">
        <v>5305</v>
      </c>
      <c r="K2098" s="2" t="s">
        <v>10695</v>
      </c>
    </row>
    <row r="2099" spans="1:11" x14ac:dyDescent="0.25">
      <c r="A2099" s="2" t="s">
        <v>20035</v>
      </c>
      <c r="B2099" s="1">
        <v>46210</v>
      </c>
      <c r="C2099" s="2" t="s">
        <v>5302</v>
      </c>
      <c r="D2099" s="2" t="s">
        <v>5303</v>
      </c>
      <c r="E2099" s="2" t="s">
        <v>20036</v>
      </c>
      <c r="F2099" s="2" t="s">
        <v>20037</v>
      </c>
      <c r="G2099">
        <v>134000</v>
      </c>
      <c r="H2099" s="2" t="s">
        <v>54</v>
      </c>
      <c r="I2099" s="2" t="s">
        <v>53</v>
      </c>
      <c r="J2099" s="2" t="s">
        <v>5305</v>
      </c>
      <c r="K2099" s="2" t="s">
        <v>20038</v>
      </c>
    </row>
    <row r="2100" spans="1:11" x14ac:dyDescent="0.25">
      <c r="A2100" s="2" t="s">
        <v>20039</v>
      </c>
      <c r="B2100" s="1">
        <v>46210</v>
      </c>
      <c r="C2100" s="2" t="s">
        <v>5302</v>
      </c>
      <c r="D2100" s="2" t="s">
        <v>5303</v>
      </c>
      <c r="E2100" s="2" t="s">
        <v>20040</v>
      </c>
      <c r="F2100" s="2" t="s">
        <v>10602</v>
      </c>
      <c r="G2100">
        <v>98000</v>
      </c>
      <c r="H2100" s="2" t="s">
        <v>54</v>
      </c>
      <c r="I2100" s="2" t="s">
        <v>53</v>
      </c>
      <c r="J2100" s="2" t="s">
        <v>5305</v>
      </c>
      <c r="K2100" s="2" t="s">
        <v>10603</v>
      </c>
    </row>
    <row r="2101" spans="1:11" x14ac:dyDescent="0.25">
      <c r="A2101" s="2" t="s">
        <v>20041</v>
      </c>
      <c r="B2101" s="1">
        <v>46210</v>
      </c>
      <c r="C2101" s="2" t="s">
        <v>5302</v>
      </c>
      <c r="D2101" s="2" t="s">
        <v>5303</v>
      </c>
      <c r="E2101" s="2" t="s">
        <v>20042</v>
      </c>
      <c r="F2101" s="2" t="s">
        <v>20043</v>
      </c>
      <c r="G2101">
        <v>147000</v>
      </c>
      <c r="H2101" s="2" t="s">
        <v>54</v>
      </c>
      <c r="I2101" s="2" t="s">
        <v>53</v>
      </c>
      <c r="J2101" s="2" t="s">
        <v>5305</v>
      </c>
      <c r="K2101" s="2" t="s">
        <v>20043</v>
      </c>
    </row>
    <row r="2102" spans="1:11" x14ac:dyDescent="0.25">
      <c r="A2102" s="2" t="s">
        <v>17354</v>
      </c>
      <c r="B2102" s="1">
        <v>46210</v>
      </c>
      <c r="C2102" s="2" t="s">
        <v>5302</v>
      </c>
      <c r="D2102" s="2" t="s">
        <v>5303</v>
      </c>
      <c r="E2102" s="2" t="s">
        <v>17355</v>
      </c>
      <c r="F2102" s="2" t="s">
        <v>10526</v>
      </c>
      <c r="G2102">
        <v>155000</v>
      </c>
      <c r="H2102" s="2" t="s">
        <v>54</v>
      </c>
      <c r="I2102" s="2" t="s">
        <v>53</v>
      </c>
      <c r="J2102" s="2" t="s">
        <v>5305</v>
      </c>
      <c r="K2102" s="2" t="s">
        <v>20044</v>
      </c>
    </row>
    <row r="2103" spans="1:11" x14ac:dyDescent="0.25">
      <c r="A2103" s="2" t="s">
        <v>20045</v>
      </c>
      <c r="B2103" s="1">
        <v>46210</v>
      </c>
      <c r="C2103" s="2" t="s">
        <v>5302</v>
      </c>
      <c r="D2103" s="2" t="s">
        <v>5303</v>
      </c>
      <c r="E2103" s="2" t="s">
        <v>20046</v>
      </c>
      <c r="F2103" s="2" t="s">
        <v>5366</v>
      </c>
      <c r="G2103">
        <v>158000</v>
      </c>
      <c r="H2103" s="2" t="s">
        <v>54</v>
      </c>
      <c r="I2103" s="2" t="s">
        <v>53</v>
      </c>
      <c r="J2103" s="2" t="s">
        <v>5305</v>
      </c>
      <c r="K2103" s="2" t="s">
        <v>20047</v>
      </c>
    </row>
    <row r="2104" spans="1:11" x14ac:dyDescent="0.25">
      <c r="A2104" s="2" t="s">
        <v>20048</v>
      </c>
      <c r="B2104" s="1">
        <v>46210</v>
      </c>
      <c r="C2104" s="2" t="s">
        <v>5302</v>
      </c>
      <c r="D2104" s="2" t="s">
        <v>5303</v>
      </c>
      <c r="E2104" s="2" t="s">
        <v>20049</v>
      </c>
      <c r="F2104" s="2" t="s">
        <v>10298</v>
      </c>
      <c r="G2104">
        <v>141000</v>
      </c>
      <c r="H2104" s="2" t="s">
        <v>54</v>
      </c>
      <c r="I2104" s="2" t="s">
        <v>53</v>
      </c>
      <c r="J2104" s="2" t="s">
        <v>5305</v>
      </c>
      <c r="K2104" s="2" t="s">
        <v>20050</v>
      </c>
    </row>
    <row r="2105" spans="1:11" x14ac:dyDescent="0.25">
      <c r="A2105" s="2" t="s">
        <v>20051</v>
      </c>
      <c r="B2105" s="1">
        <v>46210</v>
      </c>
      <c r="C2105" s="2" t="s">
        <v>5302</v>
      </c>
      <c r="D2105" s="2" t="s">
        <v>5303</v>
      </c>
      <c r="E2105" s="2" t="s">
        <v>20052</v>
      </c>
      <c r="F2105" s="2" t="s">
        <v>10209</v>
      </c>
      <c r="G2105">
        <v>122000</v>
      </c>
      <c r="H2105" s="2" t="s">
        <v>54</v>
      </c>
      <c r="I2105" s="2" t="s">
        <v>53</v>
      </c>
      <c r="J2105" s="2" t="s">
        <v>5305</v>
      </c>
      <c r="K2105" s="2" t="s">
        <v>19541</v>
      </c>
    </row>
    <row r="2106" spans="1:11" x14ac:dyDescent="0.25">
      <c r="A2106" s="2" t="s">
        <v>20053</v>
      </c>
      <c r="B2106" s="1">
        <v>46210</v>
      </c>
      <c r="C2106" s="2" t="s">
        <v>5302</v>
      </c>
      <c r="D2106" s="2" t="s">
        <v>5303</v>
      </c>
      <c r="E2106" s="2" t="s">
        <v>20054</v>
      </c>
      <c r="F2106" s="2" t="s">
        <v>19938</v>
      </c>
      <c r="G2106">
        <v>100000</v>
      </c>
      <c r="H2106" s="2" t="s">
        <v>54</v>
      </c>
      <c r="I2106" s="2" t="s">
        <v>53</v>
      </c>
      <c r="J2106" s="2" t="s">
        <v>5305</v>
      </c>
      <c r="K2106" s="2" t="s">
        <v>19633</v>
      </c>
    </row>
    <row r="2107" spans="1:11" x14ac:dyDescent="0.25">
      <c r="A2107" s="2" t="s">
        <v>18847</v>
      </c>
      <c r="B2107" s="1">
        <v>46210</v>
      </c>
      <c r="C2107" s="2" t="s">
        <v>5302</v>
      </c>
      <c r="D2107" s="2" t="s">
        <v>5303</v>
      </c>
      <c r="E2107" s="2" t="s">
        <v>18848</v>
      </c>
      <c r="F2107" s="2" t="s">
        <v>19602</v>
      </c>
      <c r="G2107">
        <v>158000</v>
      </c>
      <c r="H2107" s="2" t="s">
        <v>54</v>
      </c>
      <c r="I2107" s="2" t="s">
        <v>53</v>
      </c>
      <c r="J2107" s="2" t="s">
        <v>5305</v>
      </c>
      <c r="K2107" s="2" t="s">
        <v>19603</v>
      </c>
    </row>
    <row r="2108" spans="1:11" x14ac:dyDescent="0.25">
      <c r="A2108" s="2" t="s">
        <v>19233</v>
      </c>
      <c r="B2108" s="1">
        <v>46210</v>
      </c>
      <c r="C2108" s="2" t="s">
        <v>5302</v>
      </c>
      <c r="D2108" s="2" t="s">
        <v>5303</v>
      </c>
      <c r="E2108" s="2" t="s">
        <v>19234</v>
      </c>
      <c r="F2108" s="2" t="s">
        <v>11626</v>
      </c>
      <c r="G2108">
        <v>155000</v>
      </c>
      <c r="H2108" s="2" t="s">
        <v>54</v>
      </c>
      <c r="I2108" s="2" t="s">
        <v>53</v>
      </c>
      <c r="J2108" s="2" t="s">
        <v>5305</v>
      </c>
      <c r="K2108" s="2" t="s">
        <v>20055</v>
      </c>
    </row>
    <row r="2109" spans="1:11" x14ac:dyDescent="0.25">
      <c r="A2109" s="2" t="s">
        <v>19225</v>
      </c>
      <c r="B2109" s="1">
        <v>46210</v>
      </c>
      <c r="C2109" s="2" t="s">
        <v>5302</v>
      </c>
      <c r="D2109" s="2" t="s">
        <v>5303</v>
      </c>
      <c r="E2109" s="2" t="s">
        <v>19226</v>
      </c>
      <c r="F2109" s="2" t="s">
        <v>5791</v>
      </c>
      <c r="G2109">
        <v>156000</v>
      </c>
      <c r="H2109" s="2" t="s">
        <v>54</v>
      </c>
      <c r="I2109" s="2" t="s">
        <v>53</v>
      </c>
      <c r="J2109" s="2" t="s">
        <v>5305</v>
      </c>
      <c r="K2109" s="2" t="s">
        <v>5791</v>
      </c>
    </row>
    <row r="2110" spans="1:11" x14ac:dyDescent="0.25">
      <c r="A2110" s="2" t="s">
        <v>20056</v>
      </c>
      <c r="B2110" s="1">
        <v>46210</v>
      </c>
      <c r="C2110" s="2" t="s">
        <v>5302</v>
      </c>
      <c r="D2110" s="2" t="s">
        <v>5303</v>
      </c>
      <c r="E2110" s="2" t="s">
        <v>20057</v>
      </c>
      <c r="F2110" s="2" t="s">
        <v>10498</v>
      </c>
      <c r="G2110">
        <v>107000</v>
      </c>
      <c r="H2110" s="2" t="s">
        <v>54</v>
      </c>
      <c r="I2110" s="2" t="s">
        <v>53</v>
      </c>
      <c r="J2110" s="2" t="s">
        <v>5305</v>
      </c>
      <c r="K2110" s="2" t="s">
        <v>10499</v>
      </c>
    </row>
    <row r="2111" spans="1:11" x14ac:dyDescent="0.25">
      <c r="A2111" s="2" t="s">
        <v>20058</v>
      </c>
      <c r="B2111" s="1">
        <v>46210</v>
      </c>
      <c r="C2111" s="2" t="s">
        <v>5302</v>
      </c>
      <c r="D2111" s="2" t="s">
        <v>5303</v>
      </c>
      <c r="E2111" s="2" t="s">
        <v>20059</v>
      </c>
      <c r="F2111" s="2" t="s">
        <v>10067</v>
      </c>
      <c r="G2111">
        <v>98000</v>
      </c>
      <c r="H2111" s="2" t="s">
        <v>54</v>
      </c>
      <c r="I2111" s="2" t="s">
        <v>53</v>
      </c>
      <c r="J2111" s="2" t="s">
        <v>5305</v>
      </c>
      <c r="K2111" s="2" t="s">
        <v>10068</v>
      </c>
    </row>
    <row r="2112" spans="1:11" x14ac:dyDescent="0.25">
      <c r="A2112" s="2" t="s">
        <v>20060</v>
      </c>
      <c r="B2112" s="1">
        <v>46210</v>
      </c>
      <c r="C2112" s="2" t="s">
        <v>5302</v>
      </c>
      <c r="D2112" s="2" t="s">
        <v>5303</v>
      </c>
      <c r="E2112" s="2" t="s">
        <v>20061</v>
      </c>
      <c r="F2112" s="2" t="s">
        <v>19604</v>
      </c>
      <c r="G2112">
        <v>136000</v>
      </c>
      <c r="H2112" s="2" t="s">
        <v>54</v>
      </c>
      <c r="I2112" s="2" t="s">
        <v>53</v>
      </c>
      <c r="J2112" s="2" t="s">
        <v>5305</v>
      </c>
      <c r="K2112" s="2" t="s">
        <v>5707</v>
      </c>
    </row>
    <row r="2113" spans="1:11" x14ac:dyDescent="0.25">
      <c r="A2113" s="2" t="s">
        <v>20062</v>
      </c>
      <c r="B2113" s="1">
        <v>46210</v>
      </c>
      <c r="C2113" s="2" t="s">
        <v>5302</v>
      </c>
      <c r="D2113" s="2" t="s">
        <v>5303</v>
      </c>
      <c r="E2113" s="2" t="s">
        <v>20063</v>
      </c>
      <c r="F2113" s="2" t="s">
        <v>20005</v>
      </c>
      <c r="G2113">
        <v>132000</v>
      </c>
      <c r="H2113" s="2" t="s">
        <v>54</v>
      </c>
      <c r="I2113" s="2" t="s">
        <v>53</v>
      </c>
      <c r="J2113" s="2" t="s">
        <v>5305</v>
      </c>
      <c r="K2113" s="2" t="s">
        <v>20006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B3DA0-8361-40EA-B354-43C87E6D22AE}">
  <dimension ref="A1:R4"/>
  <sheetViews>
    <sheetView workbookViewId="0"/>
  </sheetViews>
  <sheetFormatPr defaultRowHeight="15" x14ac:dyDescent="0.25"/>
  <cols>
    <col min="1" max="1" width="55.28515625" bestFit="1" customWidth="1"/>
    <col min="2" max="2" width="13.7109375" bestFit="1" customWidth="1"/>
    <col min="3" max="3" width="33.42578125" bestFit="1" customWidth="1"/>
    <col min="4" max="4" width="17.5703125" bestFit="1" customWidth="1"/>
    <col min="5" max="5" width="15.42578125" bestFit="1" customWidth="1"/>
    <col min="6" max="6" width="19.140625" bestFit="1" customWidth="1"/>
    <col min="7" max="7" width="18.28515625" bestFit="1" customWidth="1"/>
    <col min="8" max="8" width="15.5703125" bestFit="1" customWidth="1"/>
    <col min="9" max="9" width="42.85546875" bestFit="1" customWidth="1"/>
    <col min="10" max="10" width="12.28515625" bestFit="1" customWidth="1"/>
    <col min="11" max="11" width="78.85546875" bestFit="1" customWidth="1"/>
    <col min="12" max="12" width="19.28515625" bestFit="1" customWidth="1"/>
    <col min="13" max="13" width="15.85546875" bestFit="1" customWidth="1"/>
    <col min="14" max="14" width="26.85546875" bestFit="1" customWidth="1"/>
    <col min="15" max="15" width="14.7109375" bestFit="1" customWidth="1"/>
    <col min="16" max="16" width="15.85546875" bestFit="1" customWidth="1"/>
    <col min="17" max="17" width="13" bestFit="1" customWidth="1"/>
  </cols>
  <sheetData>
    <row r="1" spans="1:18" x14ac:dyDescent="0.25">
      <c r="A1" t="s">
        <v>11546</v>
      </c>
      <c r="B1" t="s">
        <v>0</v>
      </c>
      <c r="C1" t="s">
        <v>11547</v>
      </c>
      <c r="D1" t="s">
        <v>5296</v>
      </c>
      <c r="E1" t="s">
        <v>5298</v>
      </c>
      <c r="F1" t="s">
        <v>11548</v>
      </c>
      <c r="G1" t="s">
        <v>11549</v>
      </c>
      <c r="H1" t="s">
        <v>11550</v>
      </c>
      <c r="I1" t="s">
        <v>11551</v>
      </c>
      <c r="J1" t="s">
        <v>32</v>
      </c>
      <c r="K1" t="s">
        <v>11552</v>
      </c>
      <c r="L1" t="s">
        <v>11553</v>
      </c>
      <c r="M1" t="s">
        <v>11554</v>
      </c>
      <c r="N1" t="s">
        <v>11555</v>
      </c>
      <c r="O1" t="s">
        <v>11556</v>
      </c>
      <c r="P1" t="s">
        <v>37</v>
      </c>
      <c r="Q1" t="s">
        <v>11557</v>
      </c>
      <c r="R1" t="s">
        <v>41</v>
      </c>
    </row>
    <row r="2" spans="1:18" x14ac:dyDescent="0.25">
      <c r="A2" s="2" t="s">
        <v>11558</v>
      </c>
      <c r="B2">
        <v>1358854079</v>
      </c>
      <c r="C2" s="2" t="s">
        <v>11559</v>
      </c>
      <c r="D2" s="2" t="s">
        <v>11560</v>
      </c>
      <c r="E2" s="2" t="s">
        <v>54</v>
      </c>
      <c r="F2" s="13">
        <v>46188.422881944447</v>
      </c>
      <c r="G2" s="13"/>
      <c r="H2" s="2"/>
      <c r="I2" s="2"/>
      <c r="J2" s="2" t="s">
        <v>11561</v>
      </c>
      <c r="K2" s="2" t="s">
        <v>11562</v>
      </c>
      <c r="L2" s="2" t="s">
        <v>11561</v>
      </c>
      <c r="M2" s="13">
        <v>46189.379988425928</v>
      </c>
      <c r="N2" s="2" t="s">
        <v>11563</v>
      </c>
      <c r="O2" s="2" t="s">
        <v>11564</v>
      </c>
      <c r="P2" s="2" t="s">
        <v>59</v>
      </c>
      <c r="Q2" s="2" t="s">
        <v>5305</v>
      </c>
      <c r="R2" s="2" t="s">
        <v>98</v>
      </c>
    </row>
    <row r="3" spans="1:18" x14ac:dyDescent="0.25">
      <c r="A3" s="2" t="s">
        <v>11558</v>
      </c>
      <c r="B3">
        <v>1358930463</v>
      </c>
      <c r="C3" s="2" t="s">
        <v>11565</v>
      </c>
      <c r="D3" s="2" t="s">
        <v>11566</v>
      </c>
      <c r="E3" s="2" t="s">
        <v>54</v>
      </c>
      <c r="F3" s="13">
        <v>46191.646377314813</v>
      </c>
      <c r="G3" s="13">
        <v>46194.609768518516</v>
      </c>
      <c r="H3" s="2" t="s">
        <v>9765</v>
      </c>
      <c r="I3" s="2" t="s">
        <v>7592</v>
      </c>
      <c r="J3" s="2" t="s">
        <v>11561</v>
      </c>
      <c r="K3" s="2"/>
      <c r="L3" s="2" t="s">
        <v>11567</v>
      </c>
      <c r="M3" s="13"/>
      <c r="N3" s="2" t="s">
        <v>11568</v>
      </c>
      <c r="O3" s="2" t="s">
        <v>11561</v>
      </c>
      <c r="P3" s="2" t="s">
        <v>59</v>
      </c>
      <c r="Q3" s="2" t="s">
        <v>5305</v>
      </c>
      <c r="R3" s="2" t="s">
        <v>98</v>
      </c>
    </row>
    <row r="4" spans="1:18" x14ac:dyDescent="0.25">
      <c r="A4" s="2" t="s">
        <v>11558</v>
      </c>
      <c r="B4">
        <v>1358766709</v>
      </c>
      <c r="C4" s="2" t="s">
        <v>11569</v>
      </c>
      <c r="D4" s="2" t="s">
        <v>11570</v>
      </c>
      <c r="E4" s="2" t="s">
        <v>54</v>
      </c>
      <c r="F4" s="13">
        <v>46194.293773148151</v>
      </c>
      <c r="G4" s="13"/>
      <c r="H4" s="2"/>
      <c r="I4" s="2"/>
      <c r="J4" s="2" t="s">
        <v>11561</v>
      </c>
      <c r="K4" s="2"/>
      <c r="L4" s="2" t="s">
        <v>11561</v>
      </c>
      <c r="M4" s="13"/>
      <c r="N4" s="2" t="s">
        <v>11568</v>
      </c>
      <c r="O4" s="2" t="s">
        <v>11564</v>
      </c>
      <c r="P4" s="2" t="s">
        <v>59</v>
      </c>
      <c r="Q4" s="2" t="s">
        <v>5305</v>
      </c>
      <c r="R4" s="2" t="s">
        <v>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6AB4-A16D-4364-AB78-DCDCB5C58214}">
  <dimension ref="A1:BN75"/>
  <sheetViews>
    <sheetView topLeftCell="U1" zoomScale="97" zoomScaleNormal="85" workbookViewId="0">
      <selection activeCell="AV24" sqref="AV24"/>
    </sheetView>
  </sheetViews>
  <sheetFormatPr defaultRowHeight="15" x14ac:dyDescent="0.25"/>
  <cols>
    <col min="1" max="1" width="23" style="24" bestFit="1" customWidth="1"/>
    <col min="2" max="2" width="16.28515625" bestFit="1" customWidth="1"/>
    <col min="3" max="3" width="15.140625" bestFit="1" customWidth="1"/>
    <col min="4" max="4" width="13" bestFit="1" customWidth="1"/>
    <col min="5" max="5" width="20.7109375" bestFit="1" customWidth="1"/>
    <col min="6" max="6" width="15.140625" bestFit="1" customWidth="1"/>
    <col min="7" max="7" width="6.42578125" bestFit="1" customWidth="1"/>
    <col min="8" max="8" width="15.140625" bestFit="1" customWidth="1"/>
    <col min="9" max="9" width="13" bestFit="1" customWidth="1"/>
    <col min="10" max="10" width="20.7109375" bestFit="1" customWidth="1"/>
    <col min="11" max="11" width="15.140625" bestFit="1" customWidth="1"/>
    <col min="12" max="12" width="9.5703125" bestFit="1" customWidth="1"/>
    <col min="13" max="13" width="15.140625" bestFit="1" customWidth="1"/>
    <col min="14" max="14" width="13.5703125" bestFit="1" customWidth="1"/>
    <col min="15" max="15" width="25.85546875" bestFit="1" customWidth="1"/>
    <col min="16" max="16" width="18" bestFit="1" customWidth="1"/>
    <col min="20" max="20" width="26.42578125" bestFit="1" customWidth="1"/>
    <col min="21" max="21" width="16.28515625" bestFit="1" customWidth="1"/>
    <col min="22" max="28" width="4.140625" bestFit="1" customWidth="1"/>
    <col min="29" max="34" width="3.140625" bestFit="1" customWidth="1"/>
    <col min="35" max="35" width="3.140625" style="14" bestFit="1" customWidth="1"/>
    <col min="36" max="43" width="3.140625" bestFit="1" customWidth="1"/>
    <col min="44" max="44" width="11.28515625" bestFit="1" customWidth="1"/>
    <col min="45" max="45" width="6.5703125" customWidth="1"/>
    <col min="46" max="47" width="3.140625" bestFit="1" customWidth="1"/>
    <col min="48" max="48" width="26.42578125" bestFit="1" customWidth="1"/>
    <col min="49" max="49" width="15" bestFit="1" customWidth="1"/>
    <col min="50" max="50" width="10.140625" bestFit="1" customWidth="1"/>
    <col min="51" max="51" width="14.140625" bestFit="1" customWidth="1"/>
    <col min="52" max="52" width="10.140625" bestFit="1" customWidth="1"/>
    <col min="53" max="53" width="14.5703125" bestFit="1" customWidth="1"/>
    <col min="54" max="54" width="15.140625" bestFit="1" customWidth="1"/>
  </cols>
  <sheetData>
    <row r="1" spans="1:66" x14ac:dyDescent="0.25">
      <c r="B1" s="3" t="s">
        <v>7581</v>
      </c>
      <c r="T1" s="3" t="s">
        <v>35</v>
      </c>
      <c r="U1" t="s">
        <v>58</v>
      </c>
      <c r="AI1"/>
      <c r="AW1" s="3" t="s">
        <v>7590</v>
      </c>
      <c r="BF1" s="16" t="s">
        <v>5861</v>
      </c>
      <c r="BG1" s="15" t="s">
        <v>7588</v>
      </c>
      <c r="BH1" s="15" t="s">
        <v>30</v>
      </c>
      <c r="BI1" s="15" t="s">
        <v>15887</v>
      </c>
      <c r="BJ1" s="15" t="s">
        <v>15889</v>
      </c>
      <c r="BK1" s="15" t="s">
        <v>15890</v>
      </c>
      <c r="BL1" s="15" t="s">
        <v>15888</v>
      </c>
      <c r="BM1" s="15" t="s">
        <v>5863</v>
      </c>
      <c r="BN1" s="15" t="s">
        <v>15886</v>
      </c>
    </row>
    <row r="2" spans="1:66" x14ac:dyDescent="0.25">
      <c r="B2" s="7" t="s">
        <v>7579</v>
      </c>
      <c r="C2" s="7"/>
      <c r="D2" s="7"/>
      <c r="E2" s="7"/>
      <c r="F2" s="7"/>
      <c r="G2" s="6" t="s">
        <v>7580</v>
      </c>
      <c r="H2" s="6"/>
      <c r="I2" s="6"/>
      <c r="J2" s="6"/>
      <c r="K2" s="6"/>
      <c r="L2" t="s">
        <v>7587</v>
      </c>
      <c r="M2" t="s">
        <v>7582</v>
      </c>
      <c r="N2" t="s">
        <v>7583</v>
      </c>
      <c r="O2" t="s">
        <v>7584</v>
      </c>
      <c r="P2" t="s">
        <v>7586</v>
      </c>
      <c r="AI2"/>
      <c r="AW2" s="7" t="s">
        <v>67</v>
      </c>
      <c r="AX2" s="7"/>
      <c r="AY2" s="6" t="s">
        <v>58</v>
      </c>
      <c r="AZ2" s="6"/>
      <c r="BA2" t="s">
        <v>19548</v>
      </c>
      <c r="BB2" t="s">
        <v>19549</v>
      </c>
      <c r="BF2" s="17" t="s">
        <v>67</v>
      </c>
      <c r="BG2" s="18">
        <v>2004</v>
      </c>
      <c r="BH2" s="19">
        <v>299715794</v>
      </c>
      <c r="BI2" s="19">
        <v>164222794</v>
      </c>
      <c r="BJ2" s="19">
        <v>135493000</v>
      </c>
      <c r="BK2" s="19">
        <v>80597600</v>
      </c>
      <c r="BL2" s="19">
        <v>54895400</v>
      </c>
      <c r="BM2" s="19">
        <v>4495736.9099999992</v>
      </c>
      <c r="BN2" s="19">
        <v>214622457.08999994</v>
      </c>
    </row>
    <row r="3" spans="1:66" x14ac:dyDescent="0.25">
      <c r="A3" s="25" t="s">
        <v>5861</v>
      </c>
      <c r="B3" t="s">
        <v>7588</v>
      </c>
      <c r="C3" s="8" t="s">
        <v>30</v>
      </c>
      <c r="D3" s="8" t="s">
        <v>5863</v>
      </c>
      <c r="E3" s="8" t="s">
        <v>5864</v>
      </c>
      <c r="F3" s="9" t="s">
        <v>7585</v>
      </c>
      <c r="G3" t="s">
        <v>7588</v>
      </c>
      <c r="H3" s="8" t="s">
        <v>30</v>
      </c>
      <c r="I3" s="8" t="s">
        <v>5863</v>
      </c>
      <c r="J3" s="8" t="s">
        <v>5864</v>
      </c>
      <c r="K3" s="9" t="s">
        <v>7585</v>
      </c>
      <c r="T3" s="3" t="s">
        <v>7587</v>
      </c>
      <c r="U3" s="3" t="s">
        <v>7590</v>
      </c>
      <c r="AV3" s="3" t="s">
        <v>10</v>
      </c>
      <c r="AW3" t="s">
        <v>7587</v>
      </c>
      <c r="AX3" t="s">
        <v>19550</v>
      </c>
      <c r="AY3" t="s">
        <v>7587</v>
      </c>
      <c r="AZ3" t="s">
        <v>19550</v>
      </c>
      <c r="BF3" s="17" t="s">
        <v>58</v>
      </c>
      <c r="BG3" s="18">
        <v>2313</v>
      </c>
      <c r="BH3" s="19">
        <v>294596721</v>
      </c>
      <c r="BI3" s="19">
        <v>174395721</v>
      </c>
      <c r="BJ3" s="19">
        <v>120201000</v>
      </c>
      <c r="BK3" s="19">
        <v>69625000</v>
      </c>
      <c r="BL3" s="19">
        <v>50576000</v>
      </c>
      <c r="BM3" s="19">
        <v>4418950.8149999995</v>
      </c>
      <c r="BN3" s="19">
        <v>220552770.18500003</v>
      </c>
    </row>
    <row r="4" spans="1:66" x14ac:dyDescent="0.25">
      <c r="A4" s="26" t="s">
        <v>67</v>
      </c>
      <c r="B4" s="2"/>
      <c r="C4" s="5"/>
      <c r="D4" s="5"/>
      <c r="E4" s="5"/>
      <c r="F4" s="5"/>
      <c r="G4" s="2"/>
      <c r="H4" s="5"/>
      <c r="I4" s="5"/>
      <c r="J4" s="5"/>
      <c r="K4" s="5"/>
      <c r="L4" s="2"/>
      <c r="M4" s="5"/>
      <c r="N4" s="5"/>
      <c r="O4" s="5"/>
      <c r="P4" s="5"/>
      <c r="T4" s="3" t="s">
        <v>10</v>
      </c>
      <c r="U4">
        <v>0</v>
      </c>
      <c r="V4">
        <v>1</v>
      </c>
      <c r="W4">
        <v>2</v>
      </c>
      <c r="X4">
        <v>3</v>
      </c>
      <c r="Y4">
        <v>4</v>
      </c>
      <c r="Z4">
        <v>5</v>
      </c>
      <c r="AA4">
        <v>6</v>
      </c>
      <c r="AB4">
        <v>7</v>
      </c>
      <c r="AC4">
        <v>8</v>
      </c>
      <c r="AD4">
        <v>9</v>
      </c>
      <c r="AE4">
        <v>10</v>
      </c>
      <c r="AF4">
        <v>11</v>
      </c>
      <c r="AG4">
        <v>12</v>
      </c>
      <c r="AH4">
        <v>13</v>
      </c>
      <c r="AI4">
        <v>14</v>
      </c>
      <c r="AJ4">
        <v>15</v>
      </c>
      <c r="AK4">
        <v>16</v>
      </c>
      <c r="AL4">
        <v>17</v>
      </c>
      <c r="AM4">
        <v>18</v>
      </c>
      <c r="AN4">
        <v>19</v>
      </c>
      <c r="AO4">
        <v>21</v>
      </c>
      <c r="AP4">
        <v>22</v>
      </c>
      <c r="AQ4">
        <v>24</v>
      </c>
      <c r="AR4" t="s">
        <v>5862</v>
      </c>
      <c r="AV4" s="10" t="s">
        <v>177</v>
      </c>
      <c r="AW4" s="11">
        <v>261</v>
      </c>
      <c r="AX4" s="11">
        <v>168</v>
      </c>
      <c r="AY4" s="11">
        <v>173</v>
      </c>
      <c r="AZ4" s="11">
        <v>173</v>
      </c>
      <c r="BA4" s="11">
        <v>434</v>
      </c>
      <c r="BB4" s="11">
        <v>341</v>
      </c>
      <c r="BF4" s="17" t="s">
        <v>5862</v>
      </c>
      <c r="BG4" s="18">
        <v>4317</v>
      </c>
      <c r="BH4" s="19">
        <v>594312515</v>
      </c>
      <c r="BI4" s="19">
        <v>338618515</v>
      </c>
      <c r="BJ4" s="19">
        <v>255694000</v>
      </c>
      <c r="BK4" s="19">
        <v>150222600</v>
      </c>
      <c r="BL4" s="19">
        <v>105471400</v>
      </c>
      <c r="BM4" s="19">
        <v>8914687.7249999978</v>
      </c>
      <c r="BN4" s="19">
        <v>435175227.27499986</v>
      </c>
    </row>
    <row r="5" spans="1:66" x14ac:dyDescent="0.25">
      <c r="A5" s="23" t="s">
        <v>5865</v>
      </c>
      <c r="B5" s="2">
        <v>853</v>
      </c>
      <c r="C5" s="5">
        <v>123443216</v>
      </c>
      <c r="D5" s="5">
        <v>1851648.2400000002</v>
      </c>
      <c r="E5" s="5">
        <v>34323600</v>
      </c>
      <c r="F5" s="5">
        <v>87267967.760000005</v>
      </c>
      <c r="G5" s="2"/>
      <c r="H5" s="5"/>
      <c r="I5" s="5"/>
      <c r="J5" s="5"/>
      <c r="K5" s="5"/>
      <c r="L5" s="2">
        <v>853</v>
      </c>
      <c r="M5" s="5">
        <v>123443216</v>
      </c>
      <c r="N5" s="5">
        <v>1851648.2400000002</v>
      </c>
      <c r="O5" s="5">
        <v>34323600</v>
      </c>
      <c r="P5" s="5">
        <v>87267967.760000005</v>
      </c>
      <c r="T5" s="10" t="s">
        <v>116</v>
      </c>
      <c r="U5" s="11">
        <v>1</v>
      </c>
      <c r="V5" s="11">
        <v>105</v>
      </c>
      <c r="W5" s="11">
        <v>83</v>
      </c>
      <c r="X5" s="11">
        <v>14</v>
      </c>
      <c r="Y5" s="11">
        <v>3</v>
      </c>
      <c r="Z5" s="11"/>
      <c r="AA5" s="11">
        <v>3</v>
      </c>
      <c r="AB5" s="11">
        <v>2</v>
      </c>
      <c r="AC5" s="11"/>
      <c r="AD5" s="11"/>
      <c r="AE5" s="11"/>
      <c r="AF5" s="11"/>
      <c r="AG5" s="11"/>
      <c r="AH5" s="11"/>
      <c r="AI5" s="11"/>
      <c r="AJ5" s="11"/>
      <c r="AK5" s="11"/>
      <c r="AL5" s="11"/>
      <c r="AM5" s="11"/>
      <c r="AN5" s="11"/>
      <c r="AO5" s="11"/>
      <c r="AP5" s="11"/>
      <c r="AQ5" s="11"/>
      <c r="AR5" s="11">
        <v>211</v>
      </c>
      <c r="AV5" s="10" t="s">
        <v>156</v>
      </c>
      <c r="AW5" s="11">
        <v>312</v>
      </c>
      <c r="AX5" s="11">
        <v>136</v>
      </c>
      <c r="AY5" s="11">
        <v>150</v>
      </c>
      <c r="AZ5" s="11">
        <v>150</v>
      </c>
      <c r="BA5" s="11">
        <v>462</v>
      </c>
      <c r="BB5" s="11">
        <v>286</v>
      </c>
      <c r="BF5" s="15"/>
      <c r="BG5" s="15"/>
      <c r="BH5" s="15"/>
      <c r="BI5" s="15"/>
      <c r="BJ5" s="15"/>
      <c r="BK5" s="15"/>
      <c r="BL5" s="15"/>
      <c r="BM5" s="15"/>
      <c r="BN5" s="15"/>
    </row>
    <row r="6" spans="1:66" x14ac:dyDescent="0.25">
      <c r="A6" s="23">
        <v>46181</v>
      </c>
      <c r="B6" s="2">
        <v>2</v>
      </c>
      <c r="C6" s="5">
        <v>232500</v>
      </c>
      <c r="D6" s="5">
        <v>3487.5</v>
      </c>
      <c r="E6" s="5">
        <v>28200</v>
      </c>
      <c r="F6" s="5">
        <v>200812.5</v>
      </c>
      <c r="G6" s="2"/>
      <c r="H6" s="5"/>
      <c r="I6" s="5"/>
      <c r="J6" s="5"/>
      <c r="K6" s="5"/>
      <c r="L6" s="2">
        <v>2</v>
      </c>
      <c r="M6" s="5">
        <v>232500</v>
      </c>
      <c r="N6" s="5">
        <v>3487.5</v>
      </c>
      <c r="O6" s="5">
        <v>28200</v>
      </c>
      <c r="P6" s="5">
        <v>200812.5</v>
      </c>
      <c r="T6" s="10" t="s">
        <v>177</v>
      </c>
      <c r="U6" s="11"/>
      <c r="V6" s="11"/>
      <c r="W6" s="11"/>
      <c r="X6" s="11">
        <v>2</v>
      </c>
      <c r="Y6" s="11">
        <v>55</v>
      </c>
      <c r="Z6" s="11">
        <v>61</v>
      </c>
      <c r="AA6" s="11">
        <v>33</v>
      </c>
      <c r="AB6" s="11">
        <v>13</v>
      </c>
      <c r="AC6" s="11">
        <v>5</v>
      </c>
      <c r="AD6" s="11">
        <v>2</v>
      </c>
      <c r="AE6" s="11">
        <v>2</v>
      </c>
      <c r="AF6" s="11"/>
      <c r="AG6" s="11"/>
      <c r="AH6" s="11"/>
      <c r="AI6" s="11"/>
      <c r="AJ6" s="11"/>
      <c r="AK6" s="11"/>
      <c r="AL6" s="11"/>
      <c r="AM6" s="11"/>
      <c r="AN6" s="11"/>
      <c r="AO6" s="11"/>
      <c r="AP6" s="11"/>
      <c r="AQ6" s="11"/>
      <c r="AR6" s="11">
        <v>173</v>
      </c>
      <c r="AV6" s="10" t="s">
        <v>121</v>
      </c>
      <c r="AW6" s="11">
        <v>161</v>
      </c>
      <c r="AX6" s="11">
        <v>84</v>
      </c>
      <c r="AY6" s="11">
        <v>125</v>
      </c>
      <c r="AZ6" s="11">
        <v>125</v>
      </c>
      <c r="BA6" s="11">
        <v>286</v>
      </c>
      <c r="BB6" s="11">
        <v>209</v>
      </c>
      <c r="BF6" s="20" t="s">
        <v>15891</v>
      </c>
      <c r="BG6" s="15"/>
      <c r="BH6" s="15"/>
      <c r="BI6" s="15"/>
      <c r="BJ6" s="15"/>
      <c r="BK6" s="15"/>
      <c r="BL6" s="15"/>
      <c r="BM6" s="15"/>
      <c r="BN6" s="15"/>
    </row>
    <row r="7" spans="1:66" x14ac:dyDescent="0.25">
      <c r="A7" s="23">
        <v>46183</v>
      </c>
      <c r="B7" s="2">
        <v>7</v>
      </c>
      <c r="C7" s="5">
        <v>1091009</v>
      </c>
      <c r="D7" s="5">
        <v>16365.135</v>
      </c>
      <c r="E7" s="5">
        <v>159600</v>
      </c>
      <c r="F7" s="5">
        <v>915043.86499999999</v>
      </c>
      <c r="G7" s="2"/>
      <c r="H7" s="5"/>
      <c r="I7" s="5"/>
      <c r="J7" s="5"/>
      <c r="K7" s="5"/>
      <c r="L7" s="2">
        <v>7</v>
      </c>
      <c r="M7" s="5">
        <v>1091009</v>
      </c>
      <c r="N7" s="5">
        <v>16365.135</v>
      </c>
      <c r="O7" s="5">
        <v>159600</v>
      </c>
      <c r="P7" s="5">
        <v>915043.86499999999</v>
      </c>
      <c r="T7" s="10" t="s">
        <v>143</v>
      </c>
      <c r="U7" s="11"/>
      <c r="V7" s="11">
        <v>7</v>
      </c>
      <c r="W7" s="11">
        <v>121</v>
      </c>
      <c r="X7" s="11">
        <v>21</v>
      </c>
      <c r="Y7" s="11">
        <v>5</v>
      </c>
      <c r="Z7" s="11"/>
      <c r="AA7" s="11">
        <v>2</v>
      </c>
      <c r="AB7" s="11"/>
      <c r="AC7" s="11"/>
      <c r="AD7" s="11"/>
      <c r="AE7" s="11"/>
      <c r="AF7" s="11"/>
      <c r="AG7" s="11"/>
      <c r="AH7" s="11"/>
      <c r="AI7" s="11"/>
      <c r="AJ7" s="11"/>
      <c r="AK7" s="11"/>
      <c r="AL7" s="11"/>
      <c r="AM7" s="11"/>
      <c r="AN7" s="11"/>
      <c r="AO7" s="11"/>
      <c r="AP7" s="11"/>
      <c r="AQ7" s="11"/>
      <c r="AR7" s="11">
        <v>156</v>
      </c>
      <c r="AV7" s="10" t="s">
        <v>75</v>
      </c>
      <c r="AW7" s="11">
        <v>125</v>
      </c>
      <c r="AX7" s="11">
        <v>76</v>
      </c>
      <c r="AY7" s="11">
        <v>145</v>
      </c>
      <c r="AZ7" s="11">
        <v>145</v>
      </c>
      <c r="BA7" s="11">
        <v>270</v>
      </c>
      <c r="BB7" s="11">
        <v>221</v>
      </c>
      <c r="BF7" s="22" t="s">
        <v>15899</v>
      </c>
      <c r="BG7" s="15"/>
      <c r="BH7" s="15"/>
      <c r="BI7" s="15"/>
      <c r="BJ7" s="15"/>
      <c r="BK7" s="15"/>
      <c r="BL7" s="15"/>
      <c r="BM7" s="15"/>
      <c r="BN7" s="15"/>
    </row>
    <row r="8" spans="1:66" x14ac:dyDescent="0.25">
      <c r="A8" s="23">
        <v>46184</v>
      </c>
      <c r="B8" s="2">
        <v>6</v>
      </c>
      <c r="C8" s="5">
        <v>750000</v>
      </c>
      <c r="D8" s="5">
        <v>11250</v>
      </c>
      <c r="E8" s="5">
        <v>108200</v>
      </c>
      <c r="F8" s="5">
        <v>630550</v>
      </c>
      <c r="G8" s="2"/>
      <c r="H8" s="5"/>
      <c r="I8" s="5"/>
      <c r="J8" s="5"/>
      <c r="K8" s="5"/>
      <c r="L8" s="2">
        <v>6</v>
      </c>
      <c r="M8" s="5">
        <v>750000</v>
      </c>
      <c r="N8" s="5">
        <v>11250</v>
      </c>
      <c r="O8" s="5">
        <v>108200</v>
      </c>
      <c r="P8" s="5">
        <v>630550</v>
      </c>
      <c r="T8" s="10" t="s">
        <v>156</v>
      </c>
      <c r="U8" s="11"/>
      <c r="V8" s="11"/>
      <c r="W8" s="11"/>
      <c r="X8" s="11">
        <v>8</v>
      </c>
      <c r="Y8" s="11">
        <v>21</v>
      </c>
      <c r="Z8" s="11">
        <v>27</v>
      </c>
      <c r="AA8" s="11">
        <v>22</v>
      </c>
      <c r="AB8" s="11">
        <v>21</v>
      </c>
      <c r="AC8" s="11">
        <v>18</v>
      </c>
      <c r="AD8" s="11">
        <v>7</v>
      </c>
      <c r="AE8" s="11">
        <v>6</v>
      </c>
      <c r="AF8" s="11">
        <v>3</v>
      </c>
      <c r="AG8" s="11">
        <v>5</v>
      </c>
      <c r="AH8" s="11">
        <v>4</v>
      </c>
      <c r="AI8" s="11">
        <v>2</v>
      </c>
      <c r="AJ8" s="11">
        <v>1</v>
      </c>
      <c r="AK8" s="11"/>
      <c r="AL8" s="11">
        <v>1</v>
      </c>
      <c r="AM8" s="11"/>
      <c r="AN8" s="11">
        <v>2</v>
      </c>
      <c r="AO8" s="11">
        <v>1</v>
      </c>
      <c r="AP8" s="11">
        <v>1</v>
      </c>
      <c r="AQ8" s="11"/>
      <c r="AR8" s="11">
        <v>150</v>
      </c>
      <c r="AV8" s="10" t="s">
        <v>69</v>
      </c>
      <c r="AW8" s="11">
        <v>121</v>
      </c>
      <c r="AX8" s="11">
        <v>69</v>
      </c>
      <c r="AY8" s="11">
        <v>101</v>
      </c>
      <c r="AZ8" s="11">
        <v>101</v>
      </c>
      <c r="BA8" s="11">
        <v>222</v>
      </c>
      <c r="BB8" s="11">
        <v>170</v>
      </c>
      <c r="BF8" s="21" t="s">
        <v>15892</v>
      </c>
      <c r="BG8" s="15"/>
      <c r="BH8" s="15"/>
      <c r="BI8" s="15"/>
      <c r="BJ8" s="15"/>
      <c r="BK8" s="15"/>
      <c r="BL8" s="15"/>
      <c r="BM8" s="15"/>
      <c r="BN8" s="15"/>
    </row>
    <row r="9" spans="1:66" x14ac:dyDescent="0.25">
      <c r="A9" s="23">
        <v>46185</v>
      </c>
      <c r="B9" s="2">
        <v>2</v>
      </c>
      <c r="C9" s="5">
        <v>315000</v>
      </c>
      <c r="D9" s="5">
        <v>4725</v>
      </c>
      <c r="E9" s="5">
        <v>75000</v>
      </c>
      <c r="F9" s="5">
        <v>235275</v>
      </c>
      <c r="G9" s="2"/>
      <c r="H9" s="5"/>
      <c r="I9" s="5"/>
      <c r="J9" s="5"/>
      <c r="K9" s="5"/>
      <c r="L9" s="2">
        <v>2</v>
      </c>
      <c r="M9" s="5">
        <v>315000</v>
      </c>
      <c r="N9" s="5">
        <v>4725</v>
      </c>
      <c r="O9" s="5">
        <v>75000</v>
      </c>
      <c r="P9" s="5">
        <v>235275</v>
      </c>
      <c r="T9" s="10" t="s">
        <v>75</v>
      </c>
      <c r="U9" s="11"/>
      <c r="V9" s="11"/>
      <c r="W9" s="11"/>
      <c r="X9" s="11">
        <v>8</v>
      </c>
      <c r="Y9" s="11">
        <v>32</v>
      </c>
      <c r="Z9" s="11">
        <v>62</v>
      </c>
      <c r="AA9" s="11">
        <v>27</v>
      </c>
      <c r="AB9" s="11">
        <v>10</v>
      </c>
      <c r="AC9" s="11">
        <v>4</v>
      </c>
      <c r="AD9" s="11">
        <v>2</v>
      </c>
      <c r="AE9" s="11"/>
      <c r="AF9" s="11"/>
      <c r="AG9" s="11"/>
      <c r="AH9" s="11"/>
      <c r="AI9" s="11"/>
      <c r="AJ9" s="11"/>
      <c r="AK9" s="11"/>
      <c r="AL9" s="11"/>
      <c r="AM9" s="11"/>
      <c r="AN9" s="11"/>
      <c r="AO9" s="11"/>
      <c r="AP9" s="11"/>
      <c r="AQ9" s="11"/>
      <c r="AR9" s="11">
        <v>145</v>
      </c>
      <c r="AV9" s="10" t="s">
        <v>183</v>
      </c>
      <c r="AW9" s="11">
        <v>97</v>
      </c>
      <c r="AX9" s="11">
        <v>69</v>
      </c>
      <c r="AY9" s="11">
        <v>98</v>
      </c>
      <c r="AZ9" s="11">
        <v>98</v>
      </c>
      <c r="BA9" s="11">
        <v>195</v>
      </c>
      <c r="BB9" s="11">
        <v>167</v>
      </c>
      <c r="BF9" s="21" t="s">
        <v>15893</v>
      </c>
      <c r="BG9" s="15"/>
      <c r="BH9" s="15"/>
      <c r="BI9" s="15"/>
      <c r="BJ9" s="15"/>
      <c r="BK9" s="15"/>
      <c r="BL9" s="15"/>
      <c r="BM9" s="15"/>
      <c r="BN9" s="15"/>
    </row>
    <row r="10" spans="1:66" x14ac:dyDescent="0.25">
      <c r="A10" s="23">
        <v>46186</v>
      </c>
      <c r="B10" s="2">
        <v>2</v>
      </c>
      <c r="C10" s="5">
        <v>332000</v>
      </c>
      <c r="D10" s="5">
        <v>4980</v>
      </c>
      <c r="E10" s="5">
        <v>112200</v>
      </c>
      <c r="F10" s="5">
        <v>214820</v>
      </c>
      <c r="G10" s="2"/>
      <c r="H10" s="5"/>
      <c r="I10" s="5"/>
      <c r="J10" s="5"/>
      <c r="K10" s="5"/>
      <c r="L10" s="2">
        <v>2</v>
      </c>
      <c r="M10" s="5">
        <v>332000</v>
      </c>
      <c r="N10" s="5">
        <v>4980</v>
      </c>
      <c r="O10" s="5">
        <v>112200</v>
      </c>
      <c r="P10" s="5">
        <v>214820</v>
      </c>
      <c r="T10" s="10" t="s">
        <v>82</v>
      </c>
      <c r="U10" s="11"/>
      <c r="V10" s="11"/>
      <c r="W10" s="11"/>
      <c r="X10" s="11">
        <v>12</v>
      </c>
      <c r="Y10" s="11">
        <v>35</v>
      </c>
      <c r="Z10" s="11">
        <v>30</v>
      </c>
      <c r="AA10" s="11">
        <v>20</v>
      </c>
      <c r="AB10" s="11">
        <v>16</v>
      </c>
      <c r="AC10" s="11">
        <v>9</v>
      </c>
      <c r="AD10" s="11">
        <v>1</v>
      </c>
      <c r="AE10" s="11">
        <v>1</v>
      </c>
      <c r="AF10" s="11"/>
      <c r="AG10" s="11">
        <v>1</v>
      </c>
      <c r="AH10" s="11"/>
      <c r="AI10" s="11"/>
      <c r="AJ10" s="11"/>
      <c r="AK10" s="11"/>
      <c r="AL10" s="11"/>
      <c r="AM10" s="11">
        <v>1</v>
      </c>
      <c r="AN10" s="11"/>
      <c r="AO10" s="11"/>
      <c r="AP10" s="11"/>
      <c r="AQ10" s="11"/>
      <c r="AR10" s="11">
        <v>126</v>
      </c>
      <c r="AV10" s="10" t="s">
        <v>126</v>
      </c>
      <c r="AW10" s="11">
        <v>105</v>
      </c>
      <c r="AX10" s="11">
        <v>65</v>
      </c>
      <c r="AY10" s="11">
        <v>90</v>
      </c>
      <c r="AZ10" s="11">
        <v>90</v>
      </c>
      <c r="BA10" s="11">
        <v>195</v>
      </c>
      <c r="BB10" s="11">
        <v>155</v>
      </c>
      <c r="BF10" s="21" t="s">
        <v>15897</v>
      </c>
      <c r="BG10" s="15"/>
      <c r="BH10" s="15"/>
      <c r="BI10" s="15"/>
      <c r="BJ10" s="15"/>
      <c r="BK10" s="15"/>
      <c r="BL10" s="15"/>
      <c r="BM10" s="15"/>
      <c r="BN10" s="15"/>
    </row>
    <row r="11" spans="1:66" x14ac:dyDescent="0.25">
      <c r="A11" s="23">
        <v>46187</v>
      </c>
      <c r="B11" s="2">
        <v>3</v>
      </c>
      <c r="C11" s="5">
        <v>448500</v>
      </c>
      <c r="D11" s="5">
        <v>6727.5</v>
      </c>
      <c r="E11" s="5">
        <v>114000</v>
      </c>
      <c r="F11" s="5">
        <v>327772.5</v>
      </c>
      <c r="G11" s="2"/>
      <c r="H11" s="5"/>
      <c r="I11" s="5"/>
      <c r="J11" s="5"/>
      <c r="K11" s="5"/>
      <c r="L11" s="2">
        <v>3</v>
      </c>
      <c r="M11" s="5">
        <v>448500</v>
      </c>
      <c r="N11" s="5">
        <v>6727.5</v>
      </c>
      <c r="O11" s="5">
        <v>114000</v>
      </c>
      <c r="P11" s="5">
        <v>327772.5</v>
      </c>
      <c r="T11" s="10" t="s">
        <v>121</v>
      </c>
      <c r="U11" s="11"/>
      <c r="V11" s="11"/>
      <c r="W11" s="11"/>
      <c r="X11" s="11"/>
      <c r="Y11" s="11">
        <v>2</v>
      </c>
      <c r="Z11" s="11">
        <v>10</v>
      </c>
      <c r="AA11" s="11">
        <v>29</v>
      </c>
      <c r="AB11" s="11">
        <v>33</v>
      </c>
      <c r="AC11" s="11">
        <v>28</v>
      </c>
      <c r="AD11" s="11">
        <v>9</v>
      </c>
      <c r="AE11" s="11">
        <v>10</v>
      </c>
      <c r="AF11" s="11">
        <v>3</v>
      </c>
      <c r="AG11" s="11">
        <v>1</v>
      </c>
      <c r="AH11" s="11"/>
      <c r="AI11" s="11"/>
      <c r="AJ11" s="11"/>
      <c r="AK11" s="11"/>
      <c r="AL11" s="11"/>
      <c r="AM11" s="11"/>
      <c r="AN11" s="11"/>
      <c r="AO11" s="11"/>
      <c r="AP11" s="11"/>
      <c r="AQ11" s="11"/>
      <c r="AR11" s="11">
        <v>125</v>
      </c>
      <c r="AV11" s="10" t="s">
        <v>82</v>
      </c>
      <c r="AW11" s="11">
        <v>80</v>
      </c>
      <c r="AX11" s="11">
        <v>46</v>
      </c>
      <c r="AY11" s="11">
        <v>126</v>
      </c>
      <c r="AZ11" s="11">
        <v>126</v>
      </c>
      <c r="BA11" s="11">
        <v>206</v>
      </c>
      <c r="BB11" s="11">
        <v>172</v>
      </c>
      <c r="BF11" s="21" t="s">
        <v>15898</v>
      </c>
      <c r="BG11" s="15"/>
      <c r="BH11" s="15"/>
      <c r="BI11" s="15"/>
      <c r="BJ11" s="15"/>
      <c r="BK11" s="15"/>
      <c r="BL11" s="15"/>
      <c r="BM11" s="15"/>
      <c r="BN11" s="15"/>
    </row>
    <row r="12" spans="1:66" x14ac:dyDescent="0.25">
      <c r="A12" s="23">
        <v>46188</v>
      </c>
      <c r="B12" s="2">
        <v>7</v>
      </c>
      <c r="C12" s="5">
        <v>724600</v>
      </c>
      <c r="D12" s="5">
        <v>10869</v>
      </c>
      <c r="E12" s="5">
        <v>150200</v>
      </c>
      <c r="F12" s="5">
        <v>563531</v>
      </c>
      <c r="G12" s="2"/>
      <c r="H12" s="5"/>
      <c r="I12" s="5"/>
      <c r="J12" s="5"/>
      <c r="K12" s="5"/>
      <c r="L12" s="2">
        <v>7</v>
      </c>
      <c r="M12" s="5">
        <v>724600</v>
      </c>
      <c r="N12" s="5">
        <v>10869</v>
      </c>
      <c r="O12" s="5">
        <v>150200</v>
      </c>
      <c r="P12" s="5">
        <v>563531</v>
      </c>
      <c r="T12" s="10" t="s">
        <v>69</v>
      </c>
      <c r="U12" s="11"/>
      <c r="V12" s="11"/>
      <c r="W12" s="11"/>
      <c r="X12" s="11">
        <v>5</v>
      </c>
      <c r="Y12" s="11">
        <v>26</v>
      </c>
      <c r="Z12" s="11">
        <v>33</v>
      </c>
      <c r="AA12" s="11">
        <v>14</v>
      </c>
      <c r="AB12" s="11">
        <v>14</v>
      </c>
      <c r="AC12" s="11">
        <v>3</v>
      </c>
      <c r="AD12" s="11">
        <v>5</v>
      </c>
      <c r="AE12" s="11"/>
      <c r="AF12" s="11"/>
      <c r="AG12" s="11"/>
      <c r="AH12" s="11"/>
      <c r="AI12" s="11"/>
      <c r="AJ12" s="11"/>
      <c r="AK12" s="11"/>
      <c r="AL12" s="11"/>
      <c r="AM12" s="11"/>
      <c r="AN12" s="11"/>
      <c r="AO12" s="11"/>
      <c r="AP12" s="11"/>
      <c r="AQ12" s="11">
        <v>1</v>
      </c>
      <c r="AR12" s="11">
        <v>101</v>
      </c>
      <c r="AV12" s="10" t="s">
        <v>116</v>
      </c>
      <c r="AW12" s="11">
        <v>56</v>
      </c>
      <c r="AX12" s="11">
        <v>42</v>
      </c>
      <c r="AY12" s="11">
        <v>211</v>
      </c>
      <c r="AZ12" s="11">
        <v>211</v>
      </c>
      <c r="BA12" s="11">
        <v>267</v>
      </c>
      <c r="BB12" s="11">
        <v>253</v>
      </c>
      <c r="BF12" s="21" t="s">
        <v>15894</v>
      </c>
      <c r="BG12" s="15"/>
      <c r="BH12" s="15"/>
      <c r="BI12" s="15"/>
      <c r="BJ12" s="15"/>
      <c r="BK12" s="15"/>
      <c r="BL12" s="15"/>
      <c r="BM12" s="15"/>
      <c r="BN12" s="15"/>
    </row>
    <row r="13" spans="1:66" x14ac:dyDescent="0.25">
      <c r="A13" s="23">
        <v>46189</v>
      </c>
      <c r="B13" s="2">
        <v>10</v>
      </c>
      <c r="C13" s="5">
        <v>1330350</v>
      </c>
      <c r="D13" s="5">
        <v>19955.25</v>
      </c>
      <c r="E13" s="5">
        <v>275200</v>
      </c>
      <c r="F13" s="5">
        <v>1035194.75</v>
      </c>
      <c r="G13" s="2"/>
      <c r="H13" s="5"/>
      <c r="I13" s="5"/>
      <c r="J13" s="5"/>
      <c r="K13" s="5"/>
      <c r="L13" s="2">
        <v>10</v>
      </c>
      <c r="M13" s="5">
        <v>1330350</v>
      </c>
      <c r="N13" s="5">
        <v>19955.25</v>
      </c>
      <c r="O13" s="5">
        <v>275200</v>
      </c>
      <c r="P13" s="5">
        <v>1035194.75</v>
      </c>
      <c r="T13" s="10" t="s">
        <v>171</v>
      </c>
      <c r="U13" s="11"/>
      <c r="V13" s="11"/>
      <c r="W13" s="11"/>
      <c r="X13" s="11">
        <v>32</v>
      </c>
      <c r="Y13" s="11">
        <v>43</v>
      </c>
      <c r="Z13" s="11">
        <v>13</v>
      </c>
      <c r="AA13" s="11">
        <v>8</v>
      </c>
      <c r="AB13" s="11">
        <v>3</v>
      </c>
      <c r="AC13" s="11">
        <v>1</v>
      </c>
      <c r="AD13" s="11"/>
      <c r="AE13" s="11"/>
      <c r="AF13" s="11"/>
      <c r="AG13" s="11">
        <v>1</v>
      </c>
      <c r="AH13" s="11"/>
      <c r="AI13" s="11"/>
      <c r="AJ13" s="11"/>
      <c r="AK13" s="11"/>
      <c r="AL13" s="11"/>
      <c r="AM13" s="11"/>
      <c r="AN13" s="11"/>
      <c r="AO13" s="11"/>
      <c r="AP13" s="11"/>
      <c r="AQ13" s="11"/>
      <c r="AR13" s="11">
        <v>101</v>
      </c>
      <c r="AV13" s="10" t="s">
        <v>209</v>
      </c>
      <c r="AW13" s="11">
        <v>77</v>
      </c>
      <c r="AX13" s="11">
        <v>39</v>
      </c>
      <c r="AY13" s="11">
        <v>63</v>
      </c>
      <c r="AZ13" s="11">
        <v>63</v>
      </c>
      <c r="BA13" s="11">
        <v>140</v>
      </c>
      <c r="BB13" s="11">
        <v>102</v>
      </c>
      <c r="BF13" s="21" t="s">
        <v>15895</v>
      </c>
      <c r="BG13" s="15"/>
      <c r="BH13" s="15"/>
      <c r="BI13" s="15"/>
      <c r="BJ13" s="15"/>
      <c r="BK13" s="15"/>
      <c r="BL13" s="15"/>
      <c r="BM13" s="15"/>
      <c r="BN13" s="15"/>
    </row>
    <row r="14" spans="1:66" x14ac:dyDescent="0.25">
      <c r="A14" s="23">
        <v>46190</v>
      </c>
      <c r="B14" s="2">
        <v>36</v>
      </c>
      <c r="C14" s="5">
        <v>7041209</v>
      </c>
      <c r="D14" s="5">
        <v>105618.13499999999</v>
      </c>
      <c r="E14" s="5">
        <v>1533600</v>
      </c>
      <c r="F14" s="5">
        <v>5401990.8650000002</v>
      </c>
      <c r="G14" s="2"/>
      <c r="H14" s="5"/>
      <c r="I14" s="5"/>
      <c r="J14" s="5"/>
      <c r="K14" s="5"/>
      <c r="L14" s="2">
        <v>36</v>
      </c>
      <c r="M14" s="5">
        <v>7041209</v>
      </c>
      <c r="N14" s="5">
        <v>105618.13499999999</v>
      </c>
      <c r="O14" s="5">
        <v>1533600</v>
      </c>
      <c r="P14" s="5">
        <v>5401990.8650000002</v>
      </c>
      <c r="T14" s="10" t="s">
        <v>183</v>
      </c>
      <c r="U14" s="11"/>
      <c r="V14" s="11"/>
      <c r="W14" s="11"/>
      <c r="X14" s="11">
        <v>8</v>
      </c>
      <c r="Y14" s="11">
        <v>22</v>
      </c>
      <c r="Z14" s="11">
        <v>28</v>
      </c>
      <c r="AA14" s="11">
        <v>17</v>
      </c>
      <c r="AB14" s="11">
        <v>11</v>
      </c>
      <c r="AC14" s="11">
        <v>4</v>
      </c>
      <c r="AD14" s="11">
        <v>2</v>
      </c>
      <c r="AE14" s="11"/>
      <c r="AF14" s="11">
        <v>2</v>
      </c>
      <c r="AG14" s="11">
        <v>2</v>
      </c>
      <c r="AH14" s="11">
        <v>1</v>
      </c>
      <c r="AI14" s="11"/>
      <c r="AJ14" s="11"/>
      <c r="AK14" s="11">
        <v>1</v>
      </c>
      <c r="AL14" s="11"/>
      <c r="AM14" s="11"/>
      <c r="AN14" s="11"/>
      <c r="AO14" s="11"/>
      <c r="AP14" s="11"/>
      <c r="AQ14" s="11"/>
      <c r="AR14" s="11">
        <v>98</v>
      </c>
      <c r="AV14" s="10" t="s">
        <v>49</v>
      </c>
      <c r="AW14" s="11">
        <v>63</v>
      </c>
      <c r="AX14" s="11">
        <v>34</v>
      </c>
      <c r="AY14" s="11">
        <v>72</v>
      </c>
      <c r="AZ14" s="11">
        <v>72</v>
      </c>
      <c r="BA14" s="11">
        <v>135</v>
      </c>
      <c r="BB14" s="11">
        <v>106</v>
      </c>
      <c r="BF14" s="21" t="s">
        <v>15896</v>
      </c>
      <c r="BG14" s="15"/>
      <c r="BH14" s="15"/>
      <c r="BI14" s="15"/>
      <c r="BJ14" s="15"/>
      <c r="BK14" s="15"/>
      <c r="BL14" s="15"/>
      <c r="BM14" s="15"/>
      <c r="BN14" s="15"/>
    </row>
    <row r="15" spans="1:66" x14ac:dyDescent="0.25">
      <c r="A15" s="23">
        <v>46191</v>
      </c>
      <c r="B15" s="2">
        <v>26</v>
      </c>
      <c r="C15" s="5">
        <v>3998400</v>
      </c>
      <c r="D15" s="5">
        <v>59976</v>
      </c>
      <c r="E15" s="5">
        <v>898800</v>
      </c>
      <c r="F15" s="5">
        <v>3039624</v>
      </c>
      <c r="G15" s="2"/>
      <c r="H15" s="5"/>
      <c r="I15" s="5"/>
      <c r="J15" s="5"/>
      <c r="K15" s="5"/>
      <c r="L15" s="2">
        <v>26</v>
      </c>
      <c r="M15" s="5">
        <v>3998400</v>
      </c>
      <c r="N15" s="5">
        <v>59976</v>
      </c>
      <c r="O15" s="5">
        <v>898800</v>
      </c>
      <c r="P15" s="5">
        <v>3039624</v>
      </c>
      <c r="T15" s="10" t="s">
        <v>203</v>
      </c>
      <c r="U15" s="11"/>
      <c r="V15" s="11">
        <v>39</v>
      </c>
      <c r="W15" s="11">
        <v>46</v>
      </c>
      <c r="X15" s="11">
        <v>9</v>
      </c>
      <c r="Y15" s="11">
        <v>2</v>
      </c>
      <c r="Z15" s="11"/>
      <c r="AA15" s="11">
        <v>1</v>
      </c>
      <c r="AB15" s="11"/>
      <c r="AC15" s="11"/>
      <c r="AD15" s="11"/>
      <c r="AE15" s="11"/>
      <c r="AF15" s="11"/>
      <c r="AG15" s="11"/>
      <c r="AH15" s="11"/>
      <c r="AI15" s="11"/>
      <c r="AJ15" s="11"/>
      <c r="AK15" s="11"/>
      <c r="AL15" s="11"/>
      <c r="AM15" s="11"/>
      <c r="AN15" s="11"/>
      <c r="AO15" s="11"/>
      <c r="AP15" s="11"/>
      <c r="AQ15" s="11"/>
      <c r="AR15" s="11">
        <v>97</v>
      </c>
      <c r="AV15" s="10" t="s">
        <v>106</v>
      </c>
      <c r="AW15" s="11">
        <v>48</v>
      </c>
      <c r="AX15" s="11">
        <v>31</v>
      </c>
      <c r="AY15" s="11">
        <v>53</v>
      </c>
      <c r="AZ15" s="11">
        <v>53</v>
      </c>
      <c r="BA15" s="11">
        <v>101</v>
      </c>
      <c r="BB15" s="11">
        <v>84</v>
      </c>
    </row>
    <row r="16" spans="1:66" x14ac:dyDescent="0.25">
      <c r="A16" s="23">
        <v>46192</v>
      </c>
      <c r="B16" s="2">
        <v>25</v>
      </c>
      <c r="C16" s="5">
        <v>4320000</v>
      </c>
      <c r="D16" s="5">
        <v>64800</v>
      </c>
      <c r="E16" s="5">
        <v>976600</v>
      </c>
      <c r="F16" s="5">
        <v>3278600</v>
      </c>
      <c r="G16" s="2"/>
      <c r="H16" s="5"/>
      <c r="I16" s="5"/>
      <c r="J16" s="5"/>
      <c r="K16" s="5"/>
      <c r="L16" s="2">
        <v>25</v>
      </c>
      <c r="M16" s="5">
        <v>4320000</v>
      </c>
      <c r="N16" s="5">
        <v>64800</v>
      </c>
      <c r="O16" s="5">
        <v>976600</v>
      </c>
      <c r="P16" s="5">
        <v>3278600</v>
      </c>
      <c r="T16" s="10" t="s">
        <v>126</v>
      </c>
      <c r="U16" s="11"/>
      <c r="V16" s="11"/>
      <c r="W16" s="11"/>
      <c r="X16" s="11">
        <v>7</v>
      </c>
      <c r="Y16" s="11">
        <v>16</v>
      </c>
      <c r="Z16" s="11">
        <v>25</v>
      </c>
      <c r="AA16" s="11">
        <v>24</v>
      </c>
      <c r="AB16" s="11">
        <v>9</v>
      </c>
      <c r="AC16" s="11">
        <v>5</v>
      </c>
      <c r="AD16" s="11">
        <v>1</v>
      </c>
      <c r="AE16" s="11"/>
      <c r="AF16" s="11">
        <v>1</v>
      </c>
      <c r="AG16" s="11">
        <v>1</v>
      </c>
      <c r="AH16" s="11"/>
      <c r="AI16" s="11"/>
      <c r="AJ16" s="11"/>
      <c r="AK16" s="11"/>
      <c r="AL16" s="11"/>
      <c r="AM16" s="11">
        <v>1</v>
      </c>
      <c r="AN16" s="11"/>
      <c r="AO16" s="11"/>
      <c r="AP16" s="11"/>
      <c r="AQ16" s="11"/>
      <c r="AR16" s="11">
        <v>90</v>
      </c>
      <c r="AV16" s="10" t="s">
        <v>388</v>
      </c>
      <c r="AW16" s="11">
        <v>39</v>
      </c>
      <c r="AX16" s="11">
        <v>26</v>
      </c>
      <c r="AY16" s="11">
        <v>24</v>
      </c>
      <c r="AZ16" s="11">
        <v>24</v>
      </c>
      <c r="BA16" s="11">
        <v>63</v>
      </c>
      <c r="BB16" s="11">
        <v>50</v>
      </c>
      <c r="BH16" s="27">
        <f>GETPIVOTDATA("[Measures].[Sum of Nilai COD]",$BF$1)/GETPIVOTDATA("[Measures].[Count of No. Waybill]",$BF$1)</f>
        <v>137667.94417419503</v>
      </c>
      <c r="BI16" s="27">
        <f>GETPIVOTDATA("[Measures].[Sum of Nilai Produk]",$BF$1)/GETPIVOTDATA("[Measures].[Count of No. Waybill]",$BF$1)</f>
        <v>78438.386611072507</v>
      </c>
      <c r="BL16" s="27">
        <f>GETPIVOTDATA("[Measures].[Sum of Biaya Diskon]",$BF$1)/GETPIVOTDATA("[Measures].[Count of No. Waybill]",$BF$1)</f>
        <v>24431.642344220523</v>
      </c>
      <c r="BN16" s="27">
        <f>GETPIVOTDATA("[Measures].[Sum of Proyeksi_Net]",$BF$1)/GETPIVOTDATA("[Measures].[Count of No. Waybill]",$BF$1)</f>
        <v>100805.00979268007</v>
      </c>
    </row>
    <row r="17" spans="1:66" x14ac:dyDescent="0.25">
      <c r="A17" s="23">
        <v>46193</v>
      </c>
      <c r="B17" s="2">
        <v>24</v>
      </c>
      <c r="C17" s="5">
        <v>3661300</v>
      </c>
      <c r="D17" s="5">
        <v>54919.5</v>
      </c>
      <c r="E17" s="5">
        <v>864000</v>
      </c>
      <c r="F17" s="5">
        <v>2742380.5</v>
      </c>
      <c r="G17" s="2"/>
      <c r="H17" s="5"/>
      <c r="I17" s="5"/>
      <c r="J17" s="5"/>
      <c r="K17" s="5"/>
      <c r="L17" s="2">
        <v>24</v>
      </c>
      <c r="M17" s="5">
        <v>3661300</v>
      </c>
      <c r="N17" s="5">
        <v>54919.5</v>
      </c>
      <c r="O17" s="5">
        <v>864000</v>
      </c>
      <c r="P17" s="5">
        <v>2742380.5</v>
      </c>
      <c r="T17" s="10" t="s">
        <v>49</v>
      </c>
      <c r="U17" s="11"/>
      <c r="V17" s="11"/>
      <c r="W17" s="11"/>
      <c r="X17" s="11">
        <v>1</v>
      </c>
      <c r="Y17" s="11">
        <v>23</v>
      </c>
      <c r="Z17" s="11">
        <v>20</v>
      </c>
      <c r="AA17" s="11">
        <v>15</v>
      </c>
      <c r="AB17" s="11">
        <v>5</v>
      </c>
      <c r="AC17" s="11">
        <v>3</v>
      </c>
      <c r="AD17" s="11">
        <v>1</v>
      </c>
      <c r="AE17" s="11">
        <v>1</v>
      </c>
      <c r="AF17" s="11">
        <v>1</v>
      </c>
      <c r="AG17" s="11">
        <v>1</v>
      </c>
      <c r="AH17" s="11"/>
      <c r="AI17" s="11"/>
      <c r="AJ17" s="11"/>
      <c r="AK17" s="11">
        <v>1</v>
      </c>
      <c r="AL17" s="11"/>
      <c r="AM17" s="11"/>
      <c r="AN17" s="11"/>
      <c r="AO17" s="11"/>
      <c r="AP17" s="11"/>
      <c r="AQ17" s="11"/>
      <c r="AR17" s="11">
        <v>72</v>
      </c>
      <c r="AV17" s="10" t="s">
        <v>700</v>
      </c>
      <c r="AW17" s="11">
        <v>25</v>
      </c>
      <c r="AX17" s="11">
        <v>20</v>
      </c>
      <c r="AY17" s="11">
        <v>28</v>
      </c>
      <c r="AZ17" s="11">
        <v>28</v>
      </c>
      <c r="BA17" s="11">
        <v>53</v>
      </c>
      <c r="BB17" s="11">
        <v>48</v>
      </c>
    </row>
    <row r="18" spans="1:66" x14ac:dyDescent="0.25">
      <c r="A18" s="23">
        <v>46194</v>
      </c>
      <c r="B18" s="2">
        <v>37</v>
      </c>
      <c r="C18" s="5">
        <v>5536000</v>
      </c>
      <c r="D18" s="5">
        <v>83040</v>
      </c>
      <c r="E18" s="5">
        <v>1580000</v>
      </c>
      <c r="F18" s="5">
        <v>3872960</v>
      </c>
      <c r="G18" s="2"/>
      <c r="H18" s="5"/>
      <c r="I18" s="5"/>
      <c r="J18" s="5"/>
      <c r="K18" s="5"/>
      <c r="L18" s="2">
        <v>37</v>
      </c>
      <c r="M18" s="5">
        <v>5536000</v>
      </c>
      <c r="N18" s="5">
        <v>83040</v>
      </c>
      <c r="O18" s="5">
        <v>1580000</v>
      </c>
      <c r="P18" s="5">
        <v>3872960</v>
      </c>
      <c r="T18" s="10" t="s">
        <v>137</v>
      </c>
      <c r="U18" s="11"/>
      <c r="V18" s="11">
        <v>1</v>
      </c>
      <c r="W18" s="11">
        <v>47</v>
      </c>
      <c r="X18" s="11">
        <v>10</v>
      </c>
      <c r="Y18" s="11">
        <v>3</v>
      </c>
      <c r="Z18" s="11"/>
      <c r="AA18" s="11">
        <v>1</v>
      </c>
      <c r="AB18" s="11"/>
      <c r="AC18" s="11"/>
      <c r="AD18" s="11"/>
      <c r="AE18" s="11">
        <v>1</v>
      </c>
      <c r="AF18" s="11"/>
      <c r="AG18" s="11"/>
      <c r="AH18" s="11"/>
      <c r="AI18" s="11"/>
      <c r="AJ18" s="11"/>
      <c r="AK18" s="11"/>
      <c r="AL18" s="11"/>
      <c r="AM18" s="11"/>
      <c r="AN18" s="11"/>
      <c r="AO18" s="11"/>
      <c r="AP18" s="11"/>
      <c r="AQ18" s="11"/>
      <c r="AR18" s="11">
        <v>63</v>
      </c>
      <c r="AV18" s="10" t="s">
        <v>137</v>
      </c>
      <c r="AW18" s="11">
        <v>28</v>
      </c>
      <c r="AX18" s="11">
        <v>19</v>
      </c>
      <c r="AY18" s="11">
        <v>63</v>
      </c>
      <c r="AZ18" s="11">
        <v>63</v>
      </c>
      <c r="BA18" s="11">
        <v>91</v>
      </c>
      <c r="BB18" s="11">
        <v>82</v>
      </c>
    </row>
    <row r="19" spans="1:66" x14ac:dyDescent="0.25">
      <c r="A19" s="23">
        <v>46195</v>
      </c>
      <c r="B19" s="2">
        <v>50</v>
      </c>
      <c r="C19" s="5">
        <v>7508970</v>
      </c>
      <c r="D19" s="5">
        <v>112634.55</v>
      </c>
      <c r="E19" s="5">
        <v>1870800</v>
      </c>
      <c r="F19" s="5">
        <v>5525535.4500000002</v>
      </c>
      <c r="G19" s="2"/>
      <c r="H19" s="5"/>
      <c r="I19" s="5"/>
      <c r="J19" s="5"/>
      <c r="K19" s="5"/>
      <c r="L19" s="2">
        <v>50</v>
      </c>
      <c r="M19" s="5">
        <v>7508970</v>
      </c>
      <c r="N19" s="5">
        <v>112634.55</v>
      </c>
      <c r="O19" s="5">
        <v>1870800</v>
      </c>
      <c r="P19" s="5">
        <v>5525535.4500000002</v>
      </c>
      <c r="T19" s="10" t="s">
        <v>209</v>
      </c>
      <c r="U19" s="11"/>
      <c r="V19" s="11"/>
      <c r="W19" s="11"/>
      <c r="X19" s="11">
        <v>4</v>
      </c>
      <c r="Y19" s="11">
        <v>18</v>
      </c>
      <c r="Z19" s="11">
        <v>10</v>
      </c>
      <c r="AA19" s="11">
        <v>11</v>
      </c>
      <c r="AB19" s="11">
        <v>10</v>
      </c>
      <c r="AC19" s="11">
        <v>5</v>
      </c>
      <c r="AD19" s="11">
        <v>3</v>
      </c>
      <c r="AE19" s="11">
        <v>1</v>
      </c>
      <c r="AF19" s="11">
        <v>1</v>
      </c>
      <c r="AG19" s="11"/>
      <c r="AH19" s="11"/>
      <c r="AI19" s="11"/>
      <c r="AJ19" s="11"/>
      <c r="AK19" s="11"/>
      <c r="AL19" s="11"/>
      <c r="AM19" s="11"/>
      <c r="AN19" s="11"/>
      <c r="AO19" s="11"/>
      <c r="AP19" s="11"/>
      <c r="AQ19" s="11"/>
      <c r="AR19" s="11">
        <v>63</v>
      </c>
      <c r="AV19" s="10" t="s">
        <v>143</v>
      </c>
      <c r="AW19" s="11">
        <v>31</v>
      </c>
      <c r="AX19" s="11">
        <v>19</v>
      </c>
      <c r="AY19" s="11">
        <v>156</v>
      </c>
      <c r="AZ19" s="11">
        <v>156</v>
      </c>
      <c r="BA19" s="11">
        <v>187</v>
      </c>
      <c r="BB19" s="11">
        <v>175</v>
      </c>
      <c r="BH19" t="s">
        <v>17299</v>
      </c>
      <c r="BI19" t="s">
        <v>17300</v>
      </c>
    </row>
    <row r="20" spans="1:66" x14ac:dyDescent="0.25">
      <c r="A20" s="23">
        <v>46196</v>
      </c>
      <c r="B20" s="2">
        <v>51</v>
      </c>
      <c r="C20" s="5">
        <v>6548200</v>
      </c>
      <c r="D20" s="5">
        <v>98223</v>
      </c>
      <c r="E20" s="5">
        <v>1603000</v>
      </c>
      <c r="F20" s="5">
        <v>4846977</v>
      </c>
      <c r="G20" s="2"/>
      <c r="H20" s="5"/>
      <c r="I20" s="5"/>
      <c r="J20" s="5"/>
      <c r="K20" s="5"/>
      <c r="L20" s="2">
        <v>51</v>
      </c>
      <c r="M20" s="5">
        <v>6548200</v>
      </c>
      <c r="N20" s="5">
        <v>98223</v>
      </c>
      <c r="O20" s="5">
        <v>1603000</v>
      </c>
      <c r="P20" s="5">
        <v>4846977</v>
      </c>
      <c r="T20" s="10" t="s">
        <v>100</v>
      </c>
      <c r="U20" s="11"/>
      <c r="V20" s="11">
        <v>17</v>
      </c>
      <c r="W20" s="11">
        <v>33</v>
      </c>
      <c r="X20" s="11">
        <v>9</v>
      </c>
      <c r="Y20" s="11">
        <v>3</v>
      </c>
      <c r="Z20" s="11"/>
      <c r="AA20" s="11"/>
      <c r="AB20" s="11"/>
      <c r="AC20" s="11"/>
      <c r="AD20" s="11"/>
      <c r="AE20" s="11"/>
      <c r="AF20" s="11"/>
      <c r="AG20" s="11"/>
      <c r="AH20" s="11"/>
      <c r="AI20" s="11"/>
      <c r="AJ20" s="11"/>
      <c r="AK20" s="11"/>
      <c r="AL20" s="11"/>
      <c r="AM20" s="11"/>
      <c r="AN20" s="11"/>
      <c r="AO20" s="11"/>
      <c r="AP20" s="11"/>
      <c r="AQ20" s="11"/>
      <c r="AR20" s="11">
        <v>62</v>
      </c>
      <c r="AV20" s="10" t="s">
        <v>265</v>
      </c>
      <c r="AW20" s="11">
        <v>39</v>
      </c>
      <c r="AX20" s="11">
        <v>18</v>
      </c>
      <c r="AY20" s="11">
        <v>40</v>
      </c>
      <c r="AZ20" s="11">
        <v>40</v>
      </c>
      <c r="BA20" s="11">
        <v>79</v>
      </c>
      <c r="BB20" s="11">
        <v>58</v>
      </c>
      <c r="BH20" s="28">
        <v>2000000000</v>
      </c>
      <c r="BI20" s="29">
        <f>ROUND(BH20/BN16,0)</f>
        <v>19840</v>
      </c>
    </row>
    <row r="21" spans="1:66" x14ac:dyDescent="0.25">
      <c r="A21" s="23">
        <v>46197</v>
      </c>
      <c r="B21" s="2">
        <v>79</v>
      </c>
      <c r="C21" s="5">
        <v>12791290</v>
      </c>
      <c r="D21" s="5">
        <v>191869.35</v>
      </c>
      <c r="E21" s="5">
        <v>3671000</v>
      </c>
      <c r="F21" s="5">
        <v>8928420.6500000004</v>
      </c>
      <c r="G21" s="2"/>
      <c r="H21" s="5"/>
      <c r="I21" s="5"/>
      <c r="J21" s="5"/>
      <c r="K21" s="5"/>
      <c r="L21" s="2">
        <v>79</v>
      </c>
      <c r="M21" s="5">
        <v>12791290</v>
      </c>
      <c r="N21" s="5">
        <v>191869.35</v>
      </c>
      <c r="O21" s="5">
        <v>3671000</v>
      </c>
      <c r="P21" s="5">
        <v>8928420.6500000004</v>
      </c>
      <c r="T21" s="10" t="s">
        <v>106</v>
      </c>
      <c r="U21" s="11"/>
      <c r="V21" s="11"/>
      <c r="W21" s="11"/>
      <c r="X21" s="11">
        <v>1</v>
      </c>
      <c r="Y21" s="11">
        <v>20</v>
      </c>
      <c r="Z21" s="11">
        <v>16</v>
      </c>
      <c r="AA21" s="11">
        <v>9</v>
      </c>
      <c r="AB21" s="11">
        <v>5</v>
      </c>
      <c r="AC21" s="11">
        <v>2</v>
      </c>
      <c r="AD21" s="11"/>
      <c r="AE21" s="11"/>
      <c r="AF21" s="11"/>
      <c r="AG21" s="11"/>
      <c r="AH21" s="11"/>
      <c r="AI21" s="11"/>
      <c r="AJ21" s="11"/>
      <c r="AK21" s="11"/>
      <c r="AL21" s="11"/>
      <c r="AM21" s="11"/>
      <c r="AN21" s="11"/>
      <c r="AO21" s="11"/>
      <c r="AP21" s="11"/>
      <c r="AQ21" s="11"/>
      <c r="AR21" s="11">
        <v>53</v>
      </c>
      <c r="AV21" s="10" t="s">
        <v>132</v>
      </c>
      <c r="AW21" s="11">
        <v>39</v>
      </c>
      <c r="AX21" s="11">
        <v>18</v>
      </c>
      <c r="AY21" s="11">
        <v>47</v>
      </c>
      <c r="AZ21" s="11">
        <v>47</v>
      </c>
      <c r="BA21" s="11">
        <v>86</v>
      </c>
      <c r="BB21" s="11">
        <v>65</v>
      </c>
    </row>
    <row r="22" spans="1:66" x14ac:dyDescent="0.25">
      <c r="A22" s="23">
        <v>46198</v>
      </c>
      <c r="B22" s="2">
        <v>96</v>
      </c>
      <c r="C22" s="5">
        <v>15232860</v>
      </c>
      <c r="D22" s="5">
        <v>228492.9</v>
      </c>
      <c r="E22" s="5">
        <v>4050200</v>
      </c>
      <c r="F22" s="5">
        <v>10954167.1</v>
      </c>
      <c r="G22" s="2"/>
      <c r="H22" s="5"/>
      <c r="I22" s="5"/>
      <c r="J22" s="5"/>
      <c r="K22" s="5"/>
      <c r="L22" s="2">
        <v>96</v>
      </c>
      <c r="M22" s="5">
        <v>15232860</v>
      </c>
      <c r="N22" s="5">
        <v>228492.9</v>
      </c>
      <c r="O22" s="5">
        <v>4050200</v>
      </c>
      <c r="P22" s="5">
        <v>10954167.1</v>
      </c>
      <c r="T22" s="10" t="s">
        <v>132</v>
      </c>
      <c r="U22" s="11"/>
      <c r="V22" s="11"/>
      <c r="W22" s="11">
        <v>7</v>
      </c>
      <c r="X22" s="11">
        <v>22</v>
      </c>
      <c r="Y22" s="11">
        <v>8</v>
      </c>
      <c r="Z22" s="11">
        <v>6</v>
      </c>
      <c r="AA22" s="11">
        <v>3</v>
      </c>
      <c r="AB22" s="11"/>
      <c r="AC22" s="11"/>
      <c r="AD22" s="11"/>
      <c r="AE22" s="11"/>
      <c r="AF22" s="11"/>
      <c r="AG22" s="11"/>
      <c r="AH22" s="11"/>
      <c r="AI22" s="11"/>
      <c r="AJ22" s="11">
        <v>1</v>
      </c>
      <c r="AK22" s="11"/>
      <c r="AL22" s="11"/>
      <c r="AM22" s="11"/>
      <c r="AN22" s="11"/>
      <c r="AO22" s="11"/>
      <c r="AP22" s="11"/>
      <c r="AQ22" s="11"/>
      <c r="AR22" s="11">
        <v>47</v>
      </c>
      <c r="AV22" s="10" t="s">
        <v>62</v>
      </c>
      <c r="AW22" s="11">
        <v>23</v>
      </c>
      <c r="AX22" s="11">
        <v>18</v>
      </c>
      <c r="AY22" s="11">
        <v>7</v>
      </c>
      <c r="AZ22" s="11">
        <v>7</v>
      </c>
      <c r="BA22" s="11">
        <v>30</v>
      </c>
      <c r="BB22" s="11">
        <v>25</v>
      </c>
      <c r="BH22" s="33" t="s">
        <v>17301</v>
      </c>
      <c r="BI22" s="33" t="s">
        <v>17302</v>
      </c>
      <c r="BJ22" s="33" t="s">
        <v>17303</v>
      </c>
      <c r="BK22" s="33" t="s">
        <v>17304</v>
      </c>
      <c r="BM22" s="33" t="s">
        <v>17315</v>
      </c>
      <c r="BN22">
        <v>7</v>
      </c>
    </row>
    <row r="23" spans="1:66" x14ac:dyDescent="0.25">
      <c r="A23" s="23">
        <v>46199</v>
      </c>
      <c r="B23" s="2">
        <v>61</v>
      </c>
      <c r="C23" s="5">
        <v>9106760</v>
      </c>
      <c r="D23" s="5">
        <v>136601.4</v>
      </c>
      <c r="E23" s="5">
        <v>2430800</v>
      </c>
      <c r="F23" s="5">
        <v>6539358.5999999996</v>
      </c>
      <c r="G23" s="2"/>
      <c r="H23" s="5"/>
      <c r="I23" s="5"/>
      <c r="J23" s="5"/>
      <c r="K23" s="5"/>
      <c r="L23" s="2">
        <v>61</v>
      </c>
      <c r="M23" s="5">
        <v>9106760</v>
      </c>
      <c r="N23" s="5">
        <v>136601.4</v>
      </c>
      <c r="O23" s="5">
        <v>2430800</v>
      </c>
      <c r="P23" s="5">
        <v>6539358.5999999996</v>
      </c>
      <c r="T23" s="10" t="s">
        <v>561</v>
      </c>
      <c r="U23" s="11"/>
      <c r="V23" s="11"/>
      <c r="W23" s="11">
        <v>9</v>
      </c>
      <c r="X23" s="11">
        <v>23</v>
      </c>
      <c r="Y23" s="11">
        <v>7</v>
      </c>
      <c r="Z23" s="11">
        <v>3</v>
      </c>
      <c r="AA23" s="11"/>
      <c r="AB23" s="11">
        <v>1</v>
      </c>
      <c r="AC23" s="11"/>
      <c r="AD23" s="11"/>
      <c r="AE23" s="11"/>
      <c r="AF23" s="11"/>
      <c r="AG23" s="11"/>
      <c r="AH23" s="11"/>
      <c r="AI23" s="11"/>
      <c r="AJ23" s="11"/>
      <c r="AK23" s="11"/>
      <c r="AL23" s="11"/>
      <c r="AM23" s="11"/>
      <c r="AN23" s="11"/>
      <c r="AO23" s="11"/>
      <c r="AP23" s="11"/>
      <c r="AQ23" s="11"/>
      <c r="AR23" s="11">
        <v>43</v>
      </c>
      <c r="AV23" s="10" t="s">
        <v>203</v>
      </c>
      <c r="AW23" s="11">
        <v>27</v>
      </c>
      <c r="AX23" s="11">
        <v>17</v>
      </c>
      <c r="AY23" s="11">
        <v>97</v>
      </c>
      <c r="AZ23" s="11">
        <v>97</v>
      </c>
      <c r="BA23" s="11">
        <v>124</v>
      </c>
      <c r="BB23" s="11">
        <v>114</v>
      </c>
      <c r="BH23" s="8">
        <v>30</v>
      </c>
      <c r="BI23" s="8">
        <f>ROUND(BI20/BH23,0)</f>
        <v>661</v>
      </c>
      <c r="BJ23" s="32">
        <f>BI23*BN16</f>
        <v>66632111.472961523</v>
      </c>
      <c r="BK23" s="32">
        <f>BJ23*23</f>
        <v>1532538563.8781149</v>
      </c>
      <c r="BM23" t="s">
        <v>17316</v>
      </c>
      <c r="BN23" s="31">
        <f>BK26*BN22</f>
        <v>216890625</v>
      </c>
    </row>
    <row r="24" spans="1:66" x14ac:dyDescent="0.25">
      <c r="A24" s="23">
        <v>46200</v>
      </c>
      <c r="B24" s="2">
        <v>67</v>
      </c>
      <c r="C24" s="5">
        <v>10584998</v>
      </c>
      <c r="D24" s="5">
        <v>158774.97</v>
      </c>
      <c r="E24" s="5">
        <v>2971800</v>
      </c>
      <c r="F24" s="5">
        <v>7454423.0300000003</v>
      </c>
      <c r="G24" s="2"/>
      <c r="H24" s="5"/>
      <c r="I24" s="5"/>
      <c r="J24" s="5"/>
      <c r="K24" s="5"/>
      <c r="L24" s="2">
        <v>67</v>
      </c>
      <c r="M24" s="5">
        <v>10584998</v>
      </c>
      <c r="N24" s="5">
        <v>158774.97</v>
      </c>
      <c r="O24" s="5">
        <v>2971800</v>
      </c>
      <c r="P24" s="5">
        <v>7454423.0300000003</v>
      </c>
      <c r="T24" s="10" t="s">
        <v>265</v>
      </c>
      <c r="U24" s="11"/>
      <c r="V24" s="11"/>
      <c r="W24" s="11"/>
      <c r="X24" s="11">
        <v>2</v>
      </c>
      <c r="Y24" s="11">
        <v>11</v>
      </c>
      <c r="Z24" s="11">
        <v>18</v>
      </c>
      <c r="AA24" s="11">
        <v>3</v>
      </c>
      <c r="AB24" s="11">
        <v>2</v>
      </c>
      <c r="AC24" s="11">
        <v>2</v>
      </c>
      <c r="AD24" s="11"/>
      <c r="AE24" s="11">
        <v>1</v>
      </c>
      <c r="AF24" s="11"/>
      <c r="AG24" s="11"/>
      <c r="AH24" s="11"/>
      <c r="AI24" s="11"/>
      <c r="AJ24" s="11"/>
      <c r="AK24" s="11"/>
      <c r="AL24" s="11"/>
      <c r="AM24" s="11"/>
      <c r="AN24" s="11"/>
      <c r="AO24" s="11">
        <v>1</v>
      </c>
      <c r="AP24" s="11"/>
      <c r="AQ24" s="11"/>
      <c r="AR24" s="11">
        <v>40</v>
      </c>
      <c r="AV24" s="10" t="s">
        <v>171</v>
      </c>
      <c r="AW24" s="11">
        <v>36</v>
      </c>
      <c r="AX24" s="11">
        <v>15</v>
      </c>
      <c r="AY24" s="11">
        <v>101</v>
      </c>
      <c r="AZ24" s="11">
        <v>101</v>
      </c>
      <c r="BA24" s="11">
        <v>137</v>
      </c>
      <c r="BB24" s="11">
        <v>116</v>
      </c>
      <c r="BJ24" s="30"/>
      <c r="BM24" t="s">
        <v>17317</v>
      </c>
      <c r="BN24" s="30">
        <f>BK30*BN22</f>
        <v>91797554.624456868</v>
      </c>
    </row>
    <row r="25" spans="1:66" x14ac:dyDescent="0.25">
      <c r="A25" s="23">
        <v>46201</v>
      </c>
      <c r="B25" s="2">
        <v>67</v>
      </c>
      <c r="C25" s="5">
        <v>10574896</v>
      </c>
      <c r="D25" s="5">
        <v>158623.44</v>
      </c>
      <c r="E25" s="5">
        <v>2789000</v>
      </c>
      <c r="F25" s="5">
        <v>7627272.5600000005</v>
      </c>
      <c r="G25" s="2"/>
      <c r="H25" s="5"/>
      <c r="I25" s="5"/>
      <c r="J25" s="5"/>
      <c r="K25" s="5"/>
      <c r="L25" s="2">
        <v>67</v>
      </c>
      <c r="M25" s="5">
        <v>10574896</v>
      </c>
      <c r="N25" s="5">
        <v>158623.44</v>
      </c>
      <c r="O25" s="5">
        <v>2789000</v>
      </c>
      <c r="P25" s="5">
        <v>7627272.5600000005</v>
      </c>
      <c r="T25" s="10" t="s">
        <v>252</v>
      </c>
      <c r="U25" s="11"/>
      <c r="V25" s="11"/>
      <c r="W25" s="11">
        <v>32</v>
      </c>
      <c r="X25" s="11">
        <v>8</v>
      </c>
      <c r="Y25" s="11"/>
      <c r="Z25" s="11"/>
      <c r="AA25" s="11"/>
      <c r="AB25" s="11"/>
      <c r="AC25" s="11"/>
      <c r="AD25" s="11"/>
      <c r="AE25" s="11"/>
      <c r="AF25" s="11"/>
      <c r="AG25" s="11"/>
      <c r="AH25" s="11"/>
      <c r="AI25" s="11"/>
      <c r="AJ25" s="11"/>
      <c r="AK25" s="11"/>
      <c r="AL25" s="11"/>
      <c r="AM25" s="11"/>
      <c r="AN25" s="11"/>
      <c r="AO25" s="11"/>
      <c r="AP25" s="11"/>
      <c r="AQ25" s="11"/>
      <c r="AR25" s="11">
        <v>40</v>
      </c>
      <c r="AV25" s="10" t="s">
        <v>197</v>
      </c>
      <c r="AW25" s="11">
        <v>23</v>
      </c>
      <c r="AX25" s="11">
        <v>15</v>
      </c>
      <c r="AY25" s="11">
        <v>16</v>
      </c>
      <c r="AZ25" s="11">
        <v>16</v>
      </c>
      <c r="BA25" s="11">
        <v>39</v>
      </c>
      <c r="BB25" s="11">
        <v>31</v>
      </c>
      <c r="BH25" t="s">
        <v>17308</v>
      </c>
      <c r="BI25" t="s">
        <v>17314</v>
      </c>
      <c r="BJ25" t="s">
        <v>17309</v>
      </c>
      <c r="BK25" t="s">
        <v>17310</v>
      </c>
      <c r="BN25" s="31">
        <f>SUM(BN23:BN24)</f>
        <v>308688179.62445688</v>
      </c>
    </row>
    <row r="26" spans="1:66" x14ac:dyDescent="0.25">
      <c r="A26" s="23">
        <v>46202</v>
      </c>
      <c r="B26" s="2">
        <v>51</v>
      </c>
      <c r="C26" s="5">
        <v>8244500</v>
      </c>
      <c r="D26" s="5">
        <v>123667.5</v>
      </c>
      <c r="E26" s="5">
        <v>2056200</v>
      </c>
      <c r="F26" s="5">
        <v>6064632.5</v>
      </c>
      <c r="G26" s="2"/>
      <c r="H26" s="5"/>
      <c r="I26" s="5"/>
      <c r="J26" s="5"/>
      <c r="K26" s="5"/>
      <c r="L26" s="2">
        <v>51</v>
      </c>
      <c r="M26" s="5">
        <v>8244500</v>
      </c>
      <c r="N26" s="5">
        <v>123667.5</v>
      </c>
      <c r="O26" s="5">
        <v>2056200</v>
      </c>
      <c r="P26" s="5">
        <v>6064632.5</v>
      </c>
      <c r="T26" s="10" t="s">
        <v>237</v>
      </c>
      <c r="U26" s="11"/>
      <c r="V26" s="11"/>
      <c r="W26" s="11">
        <v>3</v>
      </c>
      <c r="X26" s="11">
        <v>18</v>
      </c>
      <c r="Y26" s="11">
        <v>6</v>
      </c>
      <c r="Z26" s="11">
        <v>8</v>
      </c>
      <c r="AA26" s="11">
        <v>2</v>
      </c>
      <c r="AB26" s="11"/>
      <c r="AC26" s="11">
        <v>1</v>
      </c>
      <c r="AD26" s="11"/>
      <c r="AE26" s="11"/>
      <c r="AF26" s="11"/>
      <c r="AG26" s="11"/>
      <c r="AH26" s="11">
        <v>2</v>
      </c>
      <c r="AI26" s="11"/>
      <c r="AJ26" s="11"/>
      <c r="AK26" s="11"/>
      <c r="AL26" s="11"/>
      <c r="AM26" s="11"/>
      <c r="AN26" s="11"/>
      <c r="AO26" s="11"/>
      <c r="AP26" s="11"/>
      <c r="AQ26" s="11"/>
      <c r="AR26" s="11">
        <v>40</v>
      </c>
      <c r="AV26" s="10" t="s">
        <v>286</v>
      </c>
      <c r="AW26" s="11">
        <v>21</v>
      </c>
      <c r="AX26" s="11">
        <v>14</v>
      </c>
      <c r="AY26" s="11">
        <v>11</v>
      </c>
      <c r="AZ26" s="11">
        <v>11</v>
      </c>
      <c r="BA26" s="11">
        <v>32</v>
      </c>
      <c r="BB26" s="11">
        <v>25</v>
      </c>
      <c r="BH26">
        <f>BI23/BI26</f>
        <v>2065.625</v>
      </c>
      <c r="BI26" s="34">
        <v>0.32</v>
      </c>
      <c r="BJ26">
        <v>15000</v>
      </c>
      <c r="BK26" s="28">
        <f>BH26*BJ26</f>
        <v>30984375</v>
      </c>
    </row>
    <row r="27" spans="1:66" x14ac:dyDescent="0.25">
      <c r="A27" s="23">
        <v>46203</v>
      </c>
      <c r="B27" s="2">
        <v>56</v>
      </c>
      <c r="C27" s="5">
        <v>8843056</v>
      </c>
      <c r="D27" s="5">
        <v>132645.84</v>
      </c>
      <c r="E27" s="5">
        <v>2313800</v>
      </c>
      <c r="F27" s="5">
        <v>6396610.1600000001</v>
      </c>
      <c r="G27" s="2"/>
      <c r="H27" s="5"/>
      <c r="I27" s="5"/>
      <c r="J27" s="5"/>
      <c r="K27" s="5"/>
      <c r="L27" s="2">
        <v>56</v>
      </c>
      <c r="M27" s="5">
        <v>8843056</v>
      </c>
      <c r="N27" s="5">
        <v>132645.84</v>
      </c>
      <c r="O27" s="5">
        <v>2313800</v>
      </c>
      <c r="P27" s="5">
        <v>6396610.1600000001</v>
      </c>
      <c r="T27" s="10" t="s">
        <v>437</v>
      </c>
      <c r="U27" s="11"/>
      <c r="V27" s="11"/>
      <c r="W27" s="11"/>
      <c r="X27" s="11"/>
      <c r="Y27" s="11">
        <v>14</v>
      </c>
      <c r="Z27" s="11">
        <v>15</v>
      </c>
      <c r="AA27" s="11">
        <v>4</v>
      </c>
      <c r="AB27" s="11">
        <v>1</v>
      </c>
      <c r="AC27" s="11"/>
      <c r="AD27" s="11"/>
      <c r="AE27" s="11"/>
      <c r="AF27" s="11"/>
      <c r="AG27" s="11"/>
      <c r="AH27" s="11"/>
      <c r="AI27" s="11"/>
      <c r="AJ27" s="11"/>
      <c r="AK27" s="11"/>
      <c r="AL27" s="11"/>
      <c r="AM27" s="11"/>
      <c r="AN27" s="11"/>
      <c r="AO27" s="11"/>
      <c r="AP27" s="11"/>
      <c r="AQ27" s="11"/>
      <c r="AR27" s="11">
        <v>34</v>
      </c>
      <c r="AV27" s="10" t="s">
        <v>437</v>
      </c>
      <c r="AW27" s="11">
        <v>24</v>
      </c>
      <c r="AX27" s="11">
        <v>13</v>
      </c>
      <c r="AY27" s="11">
        <v>34</v>
      </c>
      <c r="AZ27" s="11">
        <v>34</v>
      </c>
      <c r="BA27" s="11">
        <v>58</v>
      </c>
      <c r="BB27" s="11">
        <v>47</v>
      </c>
    </row>
    <row r="28" spans="1:66" x14ac:dyDescent="0.25">
      <c r="A28" s="23">
        <v>46204</v>
      </c>
      <c r="B28" s="2">
        <v>25</v>
      </c>
      <c r="C28" s="5">
        <v>3844000</v>
      </c>
      <c r="D28" s="5">
        <v>57660</v>
      </c>
      <c r="E28" s="5">
        <v>1173600</v>
      </c>
      <c r="F28" s="5">
        <v>2612740</v>
      </c>
      <c r="G28" s="2"/>
      <c r="H28" s="5"/>
      <c r="I28" s="5"/>
      <c r="J28" s="5"/>
      <c r="K28" s="5"/>
      <c r="L28" s="2">
        <v>25</v>
      </c>
      <c r="M28" s="5">
        <v>3844000</v>
      </c>
      <c r="N28" s="5">
        <v>57660</v>
      </c>
      <c r="O28" s="5">
        <v>1173600</v>
      </c>
      <c r="P28" s="5">
        <v>2612740</v>
      </c>
      <c r="T28" s="10" t="s">
        <v>377</v>
      </c>
      <c r="U28" s="11"/>
      <c r="V28" s="11"/>
      <c r="W28" s="11"/>
      <c r="X28" s="11"/>
      <c r="Y28" s="11">
        <v>6</v>
      </c>
      <c r="Z28" s="11">
        <v>11</v>
      </c>
      <c r="AA28" s="11">
        <v>9</v>
      </c>
      <c r="AB28" s="11">
        <v>5</v>
      </c>
      <c r="AC28" s="11">
        <v>2</v>
      </c>
      <c r="AD28" s="11"/>
      <c r="AE28" s="11"/>
      <c r="AF28" s="11"/>
      <c r="AG28" s="11"/>
      <c r="AH28" s="11"/>
      <c r="AI28" s="11"/>
      <c r="AJ28" s="11"/>
      <c r="AK28" s="11"/>
      <c r="AL28" s="11"/>
      <c r="AM28" s="11"/>
      <c r="AN28" s="11"/>
      <c r="AO28" s="11"/>
      <c r="AP28" s="11"/>
      <c r="AQ28" s="11"/>
      <c r="AR28" s="11">
        <v>33</v>
      </c>
      <c r="AV28" s="10" t="s">
        <v>377</v>
      </c>
      <c r="AW28" s="11">
        <v>19</v>
      </c>
      <c r="AX28" s="11">
        <v>12</v>
      </c>
      <c r="AY28" s="11">
        <v>33</v>
      </c>
      <c r="AZ28" s="11">
        <v>33</v>
      </c>
      <c r="BA28" s="11">
        <v>52</v>
      </c>
      <c r="BB28" s="11">
        <v>45</v>
      </c>
    </row>
    <row r="29" spans="1:66" x14ac:dyDescent="0.25">
      <c r="A29" s="23">
        <v>46205</v>
      </c>
      <c r="B29" s="2">
        <v>63</v>
      </c>
      <c r="C29" s="5">
        <v>9778700</v>
      </c>
      <c r="D29" s="5">
        <v>146680.5</v>
      </c>
      <c r="E29" s="5">
        <v>2618000</v>
      </c>
      <c r="F29" s="5">
        <v>7014019.5</v>
      </c>
      <c r="G29" s="2"/>
      <c r="H29" s="5"/>
      <c r="I29" s="5"/>
      <c r="J29" s="5"/>
      <c r="K29" s="5"/>
      <c r="L29" s="2">
        <v>63</v>
      </c>
      <c r="M29" s="5">
        <v>9778700</v>
      </c>
      <c r="N29" s="5">
        <v>146680.5</v>
      </c>
      <c r="O29" s="5">
        <v>2618000</v>
      </c>
      <c r="P29" s="5">
        <v>7014019.5</v>
      </c>
      <c r="T29" s="10" t="s">
        <v>359</v>
      </c>
      <c r="U29" s="11"/>
      <c r="V29" s="11"/>
      <c r="W29" s="11"/>
      <c r="X29" s="11">
        <v>1</v>
      </c>
      <c r="Y29" s="11">
        <v>12</v>
      </c>
      <c r="Z29" s="11">
        <v>9</v>
      </c>
      <c r="AA29" s="11">
        <v>8</v>
      </c>
      <c r="AB29" s="11">
        <v>1</v>
      </c>
      <c r="AC29" s="11"/>
      <c r="AD29" s="11"/>
      <c r="AE29" s="11">
        <v>1</v>
      </c>
      <c r="AF29" s="11"/>
      <c r="AG29" s="11"/>
      <c r="AH29" s="11"/>
      <c r="AI29" s="11"/>
      <c r="AJ29" s="11"/>
      <c r="AK29" s="11"/>
      <c r="AL29" s="11"/>
      <c r="AM29" s="11"/>
      <c r="AN29" s="11"/>
      <c r="AO29" s="11"/>
      <c r="AP29" s="11"/>
      <c r="AQ29" s="11"/>
      <c r="AR29" s="11">
        <v>32</v>
      </c>
      <c r="AV29" s="10" t="s">
        <v>359</v>
      </c>
      <c r="AW29" s="11">
        <v>13</v>
      </c>
      <c r="AX29" s="11">
        <v>11</v>
      </c>
      <c r="AY29" s="11">
        <v>32</v>
      </c>
      <c r="AZ29" s="11">
        <v>32</v>
      </c>
      <c r="BA29" s="11">
        <v>45</v>
      </c>
      <c r="BB29" s="11">
        <v>43</v>
      </c>
      <c r="BH29" t="s">
        <v>17305</v>
      </c>
      <c r="BI29" t="s">
        <v>17306</v>
      </c>
      <c r="BJ29" t="s">
        <v>17307</v>
      </c>
      <c r="BK29" t="s">
        <v>17311</v>
      </c>
    </row>
    <row r="30" spans="1:66" x14ac:dyDescent="0.25">
      <c r="A30" s="38">
        <v>46206</v>
      </c>
      <c r="B30" s="2">
        <v>29</v>
      </c>
      <c r="C30" s="5">
        <v>4281900</v>
      </c>
      <c r="D30" s="5">
        <v>64228.5</v>
      </c>
      <c r="E30" s="5">
        <v>1196400</v>
      </c>
      <c r="F30" s="5">
        <v>3021271.5</v>
      </c>
      <c r="G30" s="2"/>
      <c r="H30" s="5"/>
      <c r="I30" s="5"/>
      <c r="J30" s="5"/>
      <c r="K30" s="5"/>
      <c r="L30" s="2">
        <v>29</v>
      </c>
      <c r="M30" s="5">
        <v>4281900</v>
      </c>
      <c r="N30" s="5">
        <v>64228.5</v>
      </c>
      <c r="O30" s="5">
        <v>1196400</v>
      </c>
      <c r="P30" s="5">
        <v>3021271.5</v>
      </c>
      <c r="T30" s="10" t="s">
        <v>700</v>
      </c>
      <c r="U30" s="11"/>
      <c r="V30" s="11"/>
      <c r="W30" s="11"/>
      <c r="X30" s="11">
        <v>8</v>
      </c>
      <c r="Y30" s="11">
        <v>14</v>
      </c>
      <c r="Z30" s="11">
        <v>3</v>
      </c>
      <c r="AA30" s="11">
        <v>1</v>
      </c>
      <c r="AB30" s="11"/>
      <c r="AC30" s="11"/>
      <c r="AD30" s="11"/>
      <c r="AE30" s="11"/>
      <c r="AF30" s="11">
        <v>1</v>
      </c>
      <c r="AG30" s="11"/>
      <c r="AH30" s="11"/>
      <c r="AI30" s="11"/>
      <c r="AJ30" s="11">
        <v>1</v>
      </c>
      <c r="AK30" s="11"/>
      <c r="AL30" s="11"/>
      <c r="AM30" s="11"/>
      <c r="AN30" s="11"/>
      <c r="AO30" s="11"/>
      <c r="AP30" s="11"/>
      <c r="AQ30" s="11"/>
      <c r="AR30" s="11">
        <v>28</v>
      </c>
      <c r="AV30" s="10" t="s">
        <v>100</v>
      </c>
      <c r="AW30" s="11">
        <v>18</v>
      </c>
      <c r="AX30" s="11">
        <v>11</v>
      </c>
      <c r="AY30" s="11">
        <v>62</v>
      </c>
      <c r="AZ30" s="11">
        <v>62</v>
      </c>
      <c r="BA30" s="11">
        <v>80</v>
      </c>
      <c r="BB30" s="11">
        <v>73</v>
      </c>
      <c r="BH30" s="27">
        <v>63923000</v>
      </c>
      <c r="BI30">
        <v>3222</v>
      </c>
      <c r="BJ30" s="30">
        <f>BH30/BI30</f>
        <v>19839.540657976413</v>
      </c>
      <c r="BK30" s="30">
        <f>BJ30*BI23</f>
        <v>13113936.37492241</v>
      </c>
    </row>
    <row r="31" spans="1:66" x14ac:dyDescent="0.25">
      <c r="A31" s="38">
        <v>46207</v>
      </c>
      <c r="B31" s="2">
        <v>62</v>
      </c>
      <c r="C31" s="5">
        <v>9104860</v>
      </c>
      <c r="D31" s="5">
        <v>136572.9</v>
      </c>
      <c r="E31" s="5">
        <v>2504800</v>
      </c>
      <c r="F31" s="5">
        <v>6463487.0999999996</v>
      </c>
      <c r="G31" s="2"/>
      <c r="H31" s="5"/>
      <c r="I31" s="5"/>
      <c r="J31" s="5"/>
      <c r="K31" s="5"/>
      <c r="L31" s="2">
        <v>62</v>
      </c>
      <c r="M31" s="5">
        <v>9104860</v>
      </c>
      <c r="N31" s="5">
        <v>136572.9</v>
      </c>
      <c r="O31" s="5">
        <v>2504800</v>
      </c>
      <c r="P31" s="5">
        <v>6463487.0999999996</v>
      </c>
      <c r="T31" s="10" t="s">
        <v>388</v>
      </c>
      <c r="U31" s="11"/>
      <c r="V31" s="11"/>
      <c r="W31" s="11"/>
      <c r="X31" s="11"/>
      <c r="Y31" s="11">
        <v>7</v>
      </c>
      <c r="Z31" s="11">
        <v>8</v>
      </c>
      <c r="AA31" s="11">
        <v>9</v>
      </c>
      <c r="AB31" s="11"/>
      <c r="AC31" s="11"/>
      <c r="AD31" s="11"/>
      <c r="AE31" s="11"/>
      <c r="AF31" s="11"/>
      <c r="AG31" s="11"/>
      <c r="AH31" s="11"/>
      <c r="AI31" s="11"/>
      <c r="AJ31" s="11"/>
      <c r="AK31" s="11"/>
      <c r="AL31" s="11"/>
      <c r="AM31" s="11"/>
      <c r="AN31" s="11"/>
      <c r="AO31" s="11"/>
      <c r="AP31" s="11"/>
      <c r="AQ31" s="11"/>
      <c r="AR31" s="11">
        <v>24</v>
      </c>
      <c r="AV31" s="10" t="s">
        <v>957</v>
      </c>
      <c r="AW31" s="11">
        <v>12</v>
      </c>
      <c r="AX31" s="11">
        <v>8</v>
      </c>
      <c r="AY31" s="11">
        <v>11</v>
      </c>
      <c r="AZ31" s="11">
        <v>11</v>
      </c>
      <c r="BA31" s="11">
        <v>23</v>
      </c>
      <c r="BB31" s="11">
        <v>19</v>
      </c>
    </row>
    <row r="32" spans="1:66" x14ac:dyDescent="0.25">
      <c r="A32" s="38">
        <v>46208</v>
      </c>
      <c r="B32" s="2">
        <v>22</v>
      </c>
      <c r="C32" s="5">
        <v>3040900</v>
      </c>
      <c r="D32" s="5">
        <v>45613.5</v>
      </c>
      <c r="E32" s="5">
        <v>798400</v>
      </c>
      <c r="F32" s="5">
        <v>2196886.5</v>
      </c>
      <c r="G32" s="2"/>
      <c r="H32" s="5"/>
      <c r="I32" s="5"/>
      <c r="J32" s="5"/>
      <c r="K32" s="5"/>
      <c r="L32" s="2">
        <v>22</v>
      </c>
      <c r="M32" s="5">
        <v>3040900</v>
      </c>
      <c r="N32" s="5">
        <v>45613.5</v>
      </c>
      <c r="O32" s="5">
        <v>798400</v>
      </c>
      <c r="P32" s="5">
        <v>2196886.5</v>
      </c>
      <c r="T32" s="10" t="s">
        <v>197</v>
      </c>
      <c r="U32" s="11"/>
      <c r="V32" s="11"/>
      <c r="W32" s="11"/>
      <c r="X32" s="11"/>
      <c r="Y32" s="11"/>
      <c r="Z32" s="11">
        <v>3</v>
      </c>
      <c r="AA32" s="11">
        <v>8</v>
      </c>
      <c r="AB32" s="11">
        <v>2</v>
      </c>
      <c r="AC32" s="11">
        <v>3</v>
      </c>
      <c r="AD32" s="11"/>
      <c r="AE32" s="11"/>
      <c r="AF32" s="11"/>
      <c r="AG32" s="11"/>
      <c r="AH32" s="11"/>
      <c r="AI32" s="11"/>
      <c r="AJ32" s="11"/>
      <c r="AK32" s="11"/>
      <c r="AL32" s="11"/>
      <c r="AM32" s="11"/>
      <c r="AN32" s="11"/>
      <c r="AO32" s="11"/>
      <c r="AP32" s="11"/>
      <c r="AQ32" s="11"/>
      <c r="AR32" s="11">
        <v>16</v>
      </c>
      <c r="AV32" s="10" t="s">
        <v>595</v>
      </c>
      <c r="AW32" s="11">
        <v>13</v>
      </c>
      <c r="AX32" s="11">
        <v>8</v>
      </c>
      <c r="AY32" s="11">
        <v>8</v>
      </c>
      <c r="AZ32" s="11">
        <v>8</v>
      </c>
      <c r="BA32" s="11">
        <v>21</v>
      </c>
      <c r="BB32" s="11">
        <v>16</v>
      </c>
    </row>
    <row r="33" spans="1:63" x14ac:dyDescent="0.25">
      <c r="A33" s="38">
        <v>46209</v>
      </c>
      <c r="B33" s="2">
        <v>49</v>
      </c>
      <c r="C33" s="5">
        <v>6785400</v>
      </c>
      <c r="D33" s="5">
        <v>101781</v>
      </c>
      <c r="E33" s="5">
        <v>1773800</v>
      </c>
      <c r="F33" s="5">
        <v>4909819</v>
      </c>
      <c r="G33" s="2"/>
      <c r="H33" s="5"/>
      <c r="I33" s="5"/>
      <c r="J33" s="5"/>
      <c r="K33" s="5"/>
      <c r="L33" s="2">
        <v>49</v>
      </c>
      <c r="M33" s="5">
        <v>6785400</v>
      </c>
      <c r="N33" s="5">
        <v>101781</v>
      </c>
      <c r="O33" s="5">
        <v>1773800</v>
      </c>
      <c r="P33" s="5">
        <v>4909819</v>
      </c>
      <c r="T33" s="10" t="s">
        <v>957</v>
      </c>
      <c r="U33" s="11"/>
      <c r="V33" s="11"/>
      <c r="W33" s="11">
        <v>2</v>
      </c>
      <c r="X33" s="11">
        <v>5</v>
      </c>
      <c r="Y33" s="11">
        <v>3</v>
      </c>
      <c r="Z33" s="11">
        <v>1</v>
      </c>
      <c r="AA33" s="11"/>
      <c r="AB33" s="11"/>
      <c r="AC33" s="11"/>
      <c r="AD33" s="11"/>
      <c r="AE33" s="11"/>
      <c r="AF33" s="11"/>
      <c r="AG33" s="11"/>
      <c r="AH33" s="11"/>
      <c r="AI33" s="11"/>
      <c r="AJ33" s="11"/>
      <c r="AK33" s="11"/>
      <c r="AL33" s="11"/>
      <c r="AM33" s="11"/>
      <c r="AN33" s="11"/>
      <c r="AO33" s="11"/>
      <c r="AP33" s="11"/>
      <c r="AQ33" s="11"/>
      <c r="AR33" s="11">
        <v>11</v>
      </c>
      <c r="AV33" s="10" t="s">
        <v>237</v>
      </c>
      <c r="AW33" s="11">
        <v>30</v>
      </c>
      <c r="AX33" s="11">
        <v>7</v>
      </c>
      <c r="AY33" s="11">
        <v>40</v>
      </c>
      <c r="AZ33" s="11">
        <v>40</v>
      </c>
      <c r="BA33" s="11">
        <v>70</v>
      </c>
      <c r="BB33" s="11">
        <v>47</v>
      </c>
      <c r="BJ33" t="s">
        <v>17312</v>
      </c>
      <c r="BK33" t="s">
        <v>17313</v>
      </c>
    </row>
    <row r="34" spans="1:63" x14ac:dyDescent="0.25">
      <c r="A34" s="38">
        <v>46210</v>
      </c>
      <c r="B34" s="2">
        <v>36</v>
      </c>
      <c r="C34" s="5">
        <v>5046770</v>
      </c>
      <c r="D34" s="5">
        <v>75701.55</v>
      </c>
      <c r="E34" s="5">
        <v>1447200</v>
      </c>
      <c r="F34" s="5">
        <v>3523868.45</v>
      </c>
      <c r="G34" s="2"/>
      <c r="H34" s="5"/>
      <c r="I34" s="5"/>
      <c r="J34" s="5"/>
      <c r="K34" s="5"/>
      <c r="L34" s="2">
        <v>36</v>
      </c>
      <c r="M34" s="5">
        <v>5046770</v>
      </c>
      <c r="N34" s="5">
        <v>75701.55</v>
      </c>
      <c r="O34" s="5">
        <v>1447200</v>
      </c>
      <c r="P34" s="5">
        <v>3523868.45</v>
      </c>
      <c r="T34" s="10" t="s">
        <v>286</v>
      </c>
      <c r="U34" s="11"/>
      <c r="V34" s="11"/>
      <c r="W34" s="11"/>
      <c r="X34" s="11"/>
      <c r="Y34" s="11">
        <v>1</v>
      </c>
      <c r="Z34" s="11">
        <v>1</v>
      </c>
      <c r="AA34" s="11"/>
      <c r="AB34" s="11">
        <v>1</v>
      </c>
      <c r="AC34" s="11">
        <v>2</v>
      </c>
      <c r="AD34" s="11">
        <v>3</v>
      </c>
      <c r="AE34" s="11">
        <v>2</v>
      </c>
      <c r="AF34" s="11">
        <v>1</v>
      </c>
      <c r="AG34" s="11"/>
      <c r="AH34" s="11"/>
      <c r="AI34" s="11"/>
      <c r="AJ34" s="11"/>
      <c r="AK34" s="11"/>
      <c r="AL34" s="11"/>
      <c r="AM34" s="11"/>
      <c r="AN34" s="11"/>
      <c r="AO34" s="11"/>
      <c r="AP34" s="11"/>
      <c r="AQ34" s="11"/>
      <c r="AR34" s="11">
        <v>11</v>
      </c>
      <c r="AV34" s="10" t="s">
        <v>561</v>
      </c>
      <c r="AW34" s="11">
        <v>16</v>
      </c>
      <c r="AX34" s="11">
        <v>7</v>
      </c>
      <c r="AY34" s="11">
        <v>43</v>
      </c>
      <c r="AZ34" s="11">
        <v>43</v>
      </c>
      <c r="BA34" s="11">
        <v>59</v>
      </c>
      <c r="BB34" s="11">
        <v>50</v>
      </c>
      <c r="BJ34" s="30">
        <f>BJ23-BK26-BK30</f>
        <v>22533800.098039113</v>
      </c>
      <c r="BK34" s="30">
        <f>BJ34*BH23</f>
        <v>676014002.94117343</v>
      </c>
    </row>
    <row r="35" spans="1:63" x14ac:dyDescent="0.25">
      <c r="A35" s="38">
        <v>46211</v>
      </c>
      <c r="B35" s="2">
        <v>51</v>
      </c>
      <c r="C35" s="5">
        <v>7621400</v>
      </c>
      <c r="D35" s="5">
        <v>114321</v>
      </c>
      <c r="E35" s="5">
        <v>1951000</v>
      </c>
      <c r="F35" s="5">
        <v>5556079</v>
      </c>
      <c r="G35" s="2"/>
      <c r="H35" s="5"/>
      <c r="I35" s="5"/>
      <c r="J35" s="5"/>
      <c r="K35" s="5"/>
      <c r="L35" s="2">
        <v>51</v>
      </c>
      <c r="M35" s="5">
        <v>7621400</v>
      </c>
      <c r="N35" s="5">
        <v>114321</v>
      </c>
      <c r="O35" s="5">
        <v>1951000</v>
      </c>
      <c r="P35" s="5">
        <v>5556079</v>
      </c>
      <c r="T35" s="10" t="s">
        <v>595</v>
      </c>
      <c r="U35" s="11"/>
      <c r="V35" s="11"/>
      <c r="W35" s="11"/>
      <c r="X35" s="11"/>
      <c r="Y35" s="11"/>
      <c r="Z35" s="11">
        <v>3</v>
      </c>
      <c r="AA35" s="11">
        <v>2</v>
      </c>
      <c r="AB35" s="11">
        <v>1</v>
      </c>
      <c r="AC35" s="11">
        <v>1</v>
      </c>
      <c r="AD35" s="11"/>
      <c r="AE35" s="11"/>
      <c r="AF35" s="11"/>
      <c r="AG35" s="11"/>
      <c r="AH35" s="11"/>
      <c r="AI35" s="11"/>
      <c r="AJ35" s="11"/>
      <c r="AK35" s="11">
        <v>1</v>
      </c>
      <c r="AL35" s="11"/>
      <c r="AM35" s="11"/>
      <c r="AN35" s="11"/>
      <c r="AO35" s="11"/>
      <c r="AP35" s="11"/>
      <c r="AQ35" s="11"/>
      <c r="AR35" s="11">
        <v>8</v>
      </c>
      <c r="AV35" s="10" t="s">
        <v>252</v>
      </c>
      <c r="AW35" s="11">
        <v>6</v>
      </c>
      <c r="AX35" s="11">
        <v>5</v>
      </c>
      <c r="AY35" s="11">
        <v>40</v>
      </c>
      <c r="AZ35" s="11">
        <v>40</v>
      </c>
      <c r="BA35" s="11">
        <v>46</v>
      </c>
      <c r="BB35" s="11">
        <v>45</v>
      </c>
    </row>
    <row r="36" spans="1:63" x14ac:dyDescent="0.25">
      <c r="A36" s="38">
        <v>46212</v>
      </c>
      <c r="B36" s="2">
        <v>49</v>
      </c>
      <c r="C36" s="5">
        <v>7552250</v>
      </c>
      <c r="D36" s="5">
        <v>113283.75</v>
      </c>
      <c r="E36" s="5">
        <v>2178600</v>
      </c>
      <c r="F36" s="5">
        <v>5260366.25</v>
      </c>
      <c r="G36" s="2"/>
      <c r="H36" s="5"/>
      <c r="I36" s="5"/>
      <c r="J36" s="5"/>
      <c r="K36" s="5"/>
      <c r="L36" s="2">
        <v>49</v>
      </c>
      <c r="M36" s="5">
        <v>7552250</v>
      </c>
      <c r="N36" s="5">
        <v>113283.75</v>
      </c>
      <c r="O36" s="5">
        <v>2178600</v>
      </c>
      <c r="P36" s="5">
        <v>5260366.25</v>
      </c>
      <c r="T36" s="10" t="s">
        <v>62</v>
      </c>
      <c r="U36" s="11"/>
      <c r="V36" s="11"/>
      <c r="W36" s="11"/>
      <c r="X36" s="11"/>
      <c r="Y36" s="11">
        <v>2</v>
      </c>
      <c r="Z36" s="11">
        <v>2</v>
      </c>
      <c r="AA36" s="11"/>
      <c r="AB36" s="11">
        <v>1</v>
      </c>
      <c r="AC36" s="11"/>
      <c r="AD36" s="11">
        <v>1</v>
      </c>
      <c r="AE36" s="11"/>
      <c r="AF36" s="11">
        <v>1</v>
      </c>
      <c r="AG36" s="11"/>
      <c r="AH36" s="11"/>
      <c r="AI36" s="11"/>
      <c r="AJ36" s="11"/>
      <c r="AK36" s="11"/>
      <c r="AL36" s="11"/>
      <c r="AM36" s="11"/>
      <c r="AN36" s="11"/>
      <c r="AO36" s="11"/>
      <c r="AP36" s="11"/>
      <c r="AQ36" s="11"/>
      <c r="AR36" s="11">
        <v>7</v>
      </c>
      <c r="AV36" s="10" t="s">
        <v>600</v>
      </c>
      <c r="AW36" s="11">
        <v>3</v>
      </c>
      <c r="AX36" s="11">
        <v>3</v>
      </c>
      <c r="AY36" s="11">
        <v>5</v>
      </c>
      <c r="AZ36" s="11">
        <v>5</v>
      </c>
      <c r="BA36" s="11">
        <v>8</v>
      </c>
      <c r="BB36" s="11">
        <v>8</v>
      </c>
    </row>
    <row r="37" spans="1:63" x14ac:dyDescent="0.25">
      <c r="A37" s="26" t="s">
        <v>58</v>
      </c>
      <c r="B37" s="2"/>
      <c r="C37" s="5"/>
      <c r="D37" s="5"/>
      <c r="E37" s="5"/>
      <c r="F37" s="5"/>
      <c r="G37" s="2"/>
      <c r="H37" s="5"/>
      <c r="I37" s="5"/>
      <c r="J37" s="5"/>
      <c r="K37" s="5"/>
      <c r="L37" s="2"/>
      <c r="M37" s="5"/>
      <c r="N37" s="5"/>
      <c r="O37" s="5"/>
      <c r="P37" s="5"/>
      <c r="T37" s="10" t="s">
        <v>2959</v>
      </c>
      <c r="U37" s="11"/>
      <c r="V37" s="11"/>
      <c r="W37" s="11"/>
      <c r="X37" s="11"/>
      <c r="Y37" s="11">
        <v>2</v>
      </c>
      <c r="Z37" s="11">
        <v>2</v>
      </c>
      <c r="AA37" s="11">
        <v>2</v>
      </c>
      <c r="AB37" s="11"/>
      <c r="AC37" s="11"/>
      <c r="AD37" s="11"/>
      <c r="AE37" s="11"/>
      <c r="AF37" s="11"/>
      <c r="AG37" s="11"/>
      <c r="AH37" s="11"/>
      <c r="AI37" s="11"/>
      <c r="AJ37" s="11"/>
      <c r="AK37" s="11"/>
      <c r="AL37" s="11"/>
      <c r="AM37" s="11"/>
      <c r="AN37" s="11"/>
      <c r="AO37" s="11"/>
      <c r="AP37" s="11"/>
      <c r="AQ37" s="11"/>
      <c r="AR37" s="11">
        <v>6</v>
      </c>
      <c r="AV37" s="10" t="s">
        <v>2959</v>
      </c>
      <c r="AW37" s="11">
        <v>3</v>
      </c>
      <c r="AX37" s="11">
        <v>3</v>
      </c>
      <c r="AY37" s="11">
        <v>6</v>
      </c>
      <c r="AZ37" s="11">
        <v>6</v>
      </c>
      <c r="BA37" s="11">
        <v>9</v>
      </c>
      <c r="BB37" s="11">
        <v>9</v>
      </c>
    </row>
    <row r="38" spans="1:63" x14ac:dyDescent="0.25">
      <c r="A38" s="23">
        <v>46176</v>
      </c>
      <c r="B38" s="2"/>
      <c r="C38" s="5"/>
      <c r="D38" s="5"/>
      <c r="E38" s="5"/>
      <c r="F38" s="5"/>
      <c r="G38" s="2">
        <v>3</v>
      </c>
      <c r="H38" s="5">
        <v>477500</v>
      </c>
      <c r="I38" s="5">
        <v>7162.5</v>
      </c>
      <c r="J38" s="5">
        <v>118800</v>
      </c>
      <c r="K38" s="12">
        <v>351537.5</v>
      </c>
      <c r="L38" s="2">
        <v>3</v>
      </c>
      <c r="M38" s="5">
        <v>477500</v>
      </c>
      <c r="N38" s="5">
        <v>7162.5</v>
      </c>
      <c r="O38" s="5">
        <v>118800</v>
      </c>
      <c r="P38" s="5">
        <v>351537.5</v>
      </c>
      <c r="T38" s="10" t="s">
        <v>600</v>
      </c>
      <c r="U38" s="11"/>
      <c r="V38" s="11"/>
      <c r="W38" s="11"/>
      <c r="X38" s="11"/>
      <c r="Y38" s="11"/>
      <c r="Z38" s="11"/>
      <c r="AA38" s="11">
        <v>1</v>
      </c>
      <c r="AB38" s="11">
        <v>1</v>
      </c>
      <c r="AC38" s="11">
        <v>1</v>
      </c>
      <c r="AD38" s="11">
        <v>1</v>
      </c>
      <c r="AE38" s="11"/>
      <c r="AF38" s="11"/>
      <c r="AG38" s="11"/>
      <c r="AH38" s="11">
        <v>1</v>
      </c>
      <c r="AI38" s="11"/>
      <c r="AJ38" s="11"/>
      <c r="AK38" s="11"/>
      <c r="AL38" s="11"/>
      <c r="AM38" s="11"/>
      <c r="AN38" s="11"/>
      <c r="AO38" s="11"/>
      <c r="AP38" s="11"/>
      <c r="AQ38" s="11"/>
      <c r="AR38" s="11">
        <v>5</v>
      </c>
      <c r="AV38" s="10" t="s">
        <v>1585</v>
      </c>
      <c r="AW38" s="11">
        <v>2</v>
      </c>
      <c r="AX38" s="11">
        <v>2</v>
      </c>
      <c r="AY38" s="11">
        <v>2</v>
      </c>
      <c r="AZ38" s="11">
        <v>2</v>
      </c>
      <c r="BA38" s="11">
        <v>4</v>
      </c>
      <c r="BB38" s="11">
        <v>4</v>
      </c>
    </row>
    <row r="39" spans="1:63" x14ac:dyDescent="0.25">
      <c r="A39" s="23">
        <v>46177</v>
      </c>
      <c r="B39" s="2">
        <v>2</v>
      </c>
      <c r="C39" s="5">
        <v>0</v>
      </c>
      <c r="D39" s="5">
        <v>0</v>
      </c>
      <c r="E39" s="5">
        <v>17400</v>
      </c>
      <c r="F39" s="5">
        <v>-17400</v>
      </c>
      <c r="G39" s="2">
        <v>6</v>
      </c>
      <c r="H39" s="5">
        <v>631500</v>
      </c>
      <c r="I39" s="5">
        <v>9472.5</v>
      </c>
      <c r="J39" s="5">
        <v>65800</v>
      </c>
      <c r="K39" s="12">
        <v>556227.5</v>
      </c>
      <c r="L39" s="2">
        <v>8</v>
      </c>
      <c r="M39" s="5">
        <v>631500</v>
      </c>
      <c r="N39" s="5">
        <v>9472.5</v>
      </c>
      <c r="O39" s="5">
        <v>83200</v>
      </c>
      <c r="P39" s="5">
        <v>538827.5</v>
      </c>
      <c r="T39" s="10" t="s">
        <v>1585</v>
      </c>
      <c r="U39" s="11"/>
      <c r="V39" s="11"/>
      <c r="W39" s="11"/>
      <c r="X39" s="11"/>
      <c r="Y39" s="11"/>
      <c r="Z39" s="11"/>
      <c r="AA39" s="11">
        <v>1</v>
      </c>
      <c r="AB39" s="11"/>
      <c r="AC39" s="11"/>
      <c r="AD39" s="11">
        <v>1</v>
      </c>
      <c r="AE39" s="11"/>
      <c r="AF39" s="11"/>
      <c r="AG39" s="11"/>
      <c r="AH39" s="11"/>
      <c r="AI39" s="11"/>
      <c r="AJ39" s="11"/>
      <c r="AK39" s="11"/>
      <c r="AL39" s="11"/>
      <c r="AM39" s="11"/>
      <c r="AN39" s="11"/>
      <c r="AO39" s="11"/>
      <c r="AP39" s="11"/>
      <c r="AQ39" s="11"/>
      <c r="AR39" s="11">
        <v>2</v>
      </c>
      <c r="AV39" s="10" t="s">
        <v>10767</v>
      </c>
      <c r="AW39" s="11">
        <v>2</v>
      </c>
      <c r="AX39" s="11">
        <v>1</v>
      </c>
      <c r="AY39" s="11"/>
      <c r="AZ39" s="11"/>
      <c r="BA39" s="11">
        <v>2</v>
      </c>
      <c r="BB39" s="11">
        <v>1</v>
      </c>
    </row>
    <row r="40" spans="1:63" x14ac:dyDescent="0.25">
      <c r="A40" s="23">
        <v>46178</v>
      </c>
      <c r="B40" s="2">
        <v>3</v>
      </c>
      <c r="C40" s="5">
        <v>0</v>
      </c>
      <c r="D40" s="5">
        <v>0</v>
      </c>
      <c r="E40" s="5">
        <v>26400</v>
      </c>
      <c r="F40" s="5">
        <v>-26400</v>
      </c>
      <c r="G40" s="2">
        <v>21</v>
      </c>
      <c r="H40" s="5">
        <v>2191700</v>
      </c>
      <c r="I40" s="5">
        <v>32875.5</v>
      </c>
      <c r="J40" s="5">
        <v>224000</v>
      </c>
      <c r="K40" s="12">
        <v>1934824.5</v>
      </c>
      <c r="L40" s="2">
        <v>24</v>
      </c>
      <c r="M40" s="5">
        <v>2191700</v>
      </c>
      <c r="N40" s="5">
        <v>32875.5</v>
      </c>
      <c r="O40" s="5">
        <v>250400</v>
      </c>
      <c r="P40" s="5">
        <v>1908424.5</v>
      </c>
      <c r="T40" s="4" t="s">
        <v>5862</v>
      </c>
      <c r="U40" s="2">
        <v>1</v>
      </c>
      <c r="V40" s="2">
        <v>169</v>
      </c>
      <c r="W40" s="2">
        <v>383</v>
      </c>
      <c r="X40" s="2">
        <v>238</v>
      </c>
      <c r="Y40" s="2">
        <v>422</v>
      </c>
      <c r="Z40" s="2">
        <v>428</v>
      </c>
      <c r="AA40" s="2">
        <v>289</v>
      </c>
      <c r="AB40" s="2">
        <v>168</v>
      </c>
      <c r="AC40" s="2">
        <v>99</v>
      </c>
      <c r="AD40" s="2">
        <v>39</v>
      </c>
      <c r="AE40" s="2">
        <v>26</v>
      </c>
      <c r="AF40" s="2">
        <v>14</v>
      </c>
      <c r="AG40" s="2">
        <v>12</v>
      </c>
      <c r="AH40" s="2">
        <v>8</v>
      </c>
      <c r="AI40" s="2">
        <v>2</v>
      </c>
      <c r="AJ40" s="2">
        <v>3</v>
      </c>
      <c r="AK40" s="2">
        <v>3</v>
      </c>
      <c r="AL40" s="2">
        <v>1</v>
      </c>
      <c r="AM40" s="2">
        <v>2</v>
      </c>
      <c r="AN40" s="2">
        <v>2</v>
      </c>
      <c r="AO40" s="2">
        <v>2</v>
      </c>
      <c r="AP40" s="2">
        <v>1</v>
      </c>
      <c r="AQ40" s="2">
        <v>1</v>
      </c>
      <c r="AR40" s="2">
        <v>2313</v>
      </c>
      <c r="AV40" s="10" t="s">
        <v>11996</v>
      </c>
      <c r="AW40" s="11">
        <v>2</v>
      </c>
      <c r="AX40" s="11">
        <v>1</v>
      </c>
      <c r="AY40" s="11"/>
      <c r="AZ40" s="11"/>
      <c r="BA40" s="11">
        <v>2</v>
      </c>
      <c r="BB40" s="11">
        <v>1</v>
      </c>
    </row>
    <row r="41" spans="1:63" x14ac:dyDescent="0.25">
      <c r="A41" s="23">
        <v>46179</v>
      </c>
      <c r="B41" s="2">
        <v>2</v>
      </c>
      <c r="C41" s="5">
        <v>0</v>
      </c>
      <c r="D41" s="5">
        <v>0</v>
      </c>
      <c r="E41" s="5">
        <v>39000</v>
      </c>
      <c r="F41" s="5">
        <v>-39000</v>
      </c>
      <c r="G41" s="2">
        <v>31</v>
      </c>
      <c r="H41" s="5">
        <v>3696950</v>
      </c>
      <c r="I41" s="5">
        <v>55454.25</v>
      </c>
      <c r="J41" s="5">
        <v>640600</v>
      </c>
      <c r="K41" s="12">
        <v>3000895.75</v>
      </c>
      <c r="L41" s="2">
        <v>33</v>
      </c>
      <c r="M41" s="5">
        <v>3696950</v>
      </c>
      <c r="N41" s="5">
        <v>55454.25</v>
      </c>
      <c r="O41" s="5">
        <v>679600</v>
      </c>
      <c r="P41" s="5">
        <v>2961895.75</v>
      </c>
      <c r="AI41"/>
      <c r="AV41" s="10" t="s">
        <v>8914</v>
      </c>
      <c r="AW41" s="11">
        <v>4</v>
      </c>
      <c r="AX41" s="11">
        <v>1</v>
      </c>
      <c r="AY41" s="11"/>
      <c r="AZ41" s="11"/>
      <c r="BA41" s="11">
        <v>4</v>
      </c>
      <c r="BB41" s="11">
        <v>1</v>
      </c>
    </row>
    <row r="42" spans="1:63" x14ac:dyDescent="0.25">
      <c r="A42" s="23">
        <v>46180</v>
      </c>
      <c r="B42" s="2">
        <v>1</v>
      </c>
      <c r="C42" s="5">
        <v>0</v>
      </c>
      <c r="D42" s="5">
        <v>0</v>
      </c>
      <c r="E42" s="5">
        <v>27000</v>
      </c>
      <c r="F42" s="5">
        <v>-27000</v>
      </c>
      <c r="G42" s="2">
        <v>49</v>
      </c>
      <c r="H42" s="5">
        <v>5706470</v>
      </c>
      <c r="I42" s="5">
        <v>85597.049999999988</v>
      </c>
      <c r="J42" s="5">
        <v>1114000</v>
      </c>
      <c r="K42" s="12">
        <v>4506872.9499999993</v>
      </c>
      <c r="L42" s="2">
        <v>50</v>
      </c>
      <c r="M42" s="5">
        <v>5706470</v>
      </c>
      <c r="N42" s="5">
        <v>85597.049999999988</v>
      </c>
      <c r="O42" s="5">
        <v>1141000</v>
      </c>
      <c r="P42" s="5">
        <v>4479872.9499999993</v>
      </c>
      <c r="AI42"/>
      <c r="AV42" s="4" t="s">
        <v>5862</v>
      </c>
      <c r="AW42" s="2">
        <v>2004</v>
      </c>
      <c r="AX42" s="2">
        <v>1151</v>
      </c>
      <c r="AY42" s="2">
        <v>2313</v>
      </c>
      <c r="AZ42" s="2">
        <v>2313</v>
      </c>
      <c r="BA42" s="2">
        <v>4317</v>
      </c>
      <c r="BB42" s="2">
        <v>3464</v>
      </c>
    </row>
    <row r="43" spans="1:63" x14ac:dyDescent="0.25">
      <c r="A43" s="23">
        <v>46181</v>
      </c>
      <c r="B43" s="2">
        <v>2</v>
      </c>
      <c r="C43" s="5">
        <v>0</v>
      </c>
      <c r="D43" s="5">
        <v>0</v>
      </c>
      <c r="E43" s="5">
        <v>67200</v>
      </c>
      <c r="F43" s="5">
        <v>-67200</v>
      </c>
      <c r="G43" s="2">
        <v>59</v>
      </c>
      <c r="H43" s="5">
        <v>8381560</v>
      </c>
      <c r="I43" s="5">
        <v>125723.4</v>
      </c>
      <c r="J43" s="5">
        <v>1905400</v>
      </c>
      <c r="K43" s="12">
        <v>6350436.5999999996</v>
      </c>
      <c r="L43" s="2">
        <v>61</v>
      </c>
      <c r="M43" s="5">
        <v>8381560</v>
      </c>
      <c r="N43" s="5">
        <v>125723.4</v>
      </c>
      <c r="O43" s="5">
        <v>1972600</v>
      </c>
      <c r="P43" s="5">
        <v>6283236.5999999996</v>
      </c>
      <c r="AI43"/>
    </row>
    <row r="44" spans="1:63" x14ac:dyDescent="0.25">
      <c r="A44" s="23">
        <v>46182</v>
      </c>
      <c r="B44" s="2">
        <v>2</v>
      </c>
      <c r="C44" s="5">
        <v>0</v>
      </c>
      <c r="D44" s="5">
        <v>0</v>
      </c>
      <c r="E44" s="5">
        <v>75000</v>
      </c>
      <c r="F44" s="5">
        <v>-75000</v>
      </c>
      <c r="G44" s="2">
        <v>49</v>
      </c>
      <c r="H44" s="5">
        <v>7777400</v>
      </c>
      <c r="I44" s="5">
        <v>116661</v>
      </c>
      <c r="J44" s="5">
        <v>1769000</v>
      </c>
      <c r="K44" s="12">
        <v>5891739</v>
      </c>
      <c r="L44" s="2">
        <v>51</v>
      </c>
      <c r="M44" s="5">
        <v>7777400</v>
      </c>
      <c r="N44" s="5">
        <v>116661</v>
      </c>
      <c r="O44" s="5">
        <v>1844000</v>
      </c>
      <c r="P44" s="5">
        <v>5816739</v>
      </c>
    </row>
    <row r="45" spans="1:63" x14ac:dyDescent="0.25">
      <c r="A45" s="23">
        <v>46183</v>
      </c>
      <c r="B45" s="2">
        <v>2</v>
      </c>
      <c r="C45" s="5">
        <v>0</v>
      </c>
      <c r="D45" s="5">
        <v>0</v>
      </c>
      <c r="E45" s="5">
        <v>63000</v>
      </c>
      <c r="F45" s="5">
        <v>-63000</v>
      </c>
      <c r="G45" s="2">
        <v>47</v>
      </c>
      <c r="H45" s="5">
        <v>6159650</v>
      </c>
      <c r="I45" s="5">
        <v>92394.75</v>
      </c>
      <c r="J45" s="5">
        <v>1259200</v>
      </c>
      <c r="K45" s="12">
        <v>4808055.25</v>
      </c>
      <c r="L45" s="2">
        <v>49</v>
      </c>
      <c r="M45" s="5">
        <v>6159650</v>
      </c>
      <c r="N45" s="5">
        <v>92394.75</v>
      </c>
      <c r="O45" s="5">
        <v>1322200</v>
      </c>
      <c r="P45" s="5">
        <v>4745055.25</v>
      </c>
    </row>
    <row r="46" spans="1:63" x14ac:dyDescent="0.25">
      <c r="A46" s="23">
        <v>46184</v>
      </c>
      <c r="B46" s="2">
        <v>6</v>
      </c>
      <c r="C46" s="5">
        <v>0</v>
      </c>
      <c r="D46" s="5">
        <v>0</v>
      </c>
      <c r="E46" s="5">
        <v>87000</v>
      </c>
      <c r="F46" s="5">
        <v>-87000</v>
      </c>
      <c r="G46" s="2">
        <v>53</v>
      </c>
      <c r="H46" s="5">
        <v>6921420</v>
      </c>
      <c r="I46" s="5">
        <v>103821.3</v>
      </c>
      <c r="J46" s="5">
        <v>1292600</v>
      </c>
      <c r="K46" s="12">
        <v>5524998.7000000002</v>
      </c>
      <c r="L46" s="2">
        <v>59</v>
      </c>
      <c r="M46" s="5">
        <v>6921420</v>
      </c>
      <c r="N46" s="5">
        <v>103821.3</v>
      </c>
      <c r="O46" s="5">
        <v>1379600</v>
      </c>
      <c r="P46" s="5">
        <v>5437998.7000000002</v>
      </c>
    </row>
    <row r="47" spans="1:63" x14ac:dyDescent="0.25">
      <c r="A47" s="23">
        <v>46185</v>
      </c>
      <c r="B47" s="2">
        <v>3</v>
      </c>
      <c r="C47" s="5">
        <v>0</v>
      </c>
      <c r="D47" s="5">
        <v>0</v>
      </c>
      <c r="E47" s="5">
        <v>56400</v>
      </c>
      <c r="F47" s="5">
        <v>-56400</v>
      </c>
      <c r="G47" s="2">
        <v>47</v>
      </c>
      <c r="H47" s="5">
        <v>5848000</v>
      </c>
      <c r="I47" s="5">
        <v>87720</v>
      </c>
      <c r="J47" s="5">
        <v>1122000</v>
      </c>
      <c r="K47" s="12">
        <v>4638280</v>
      </c>
      <c r="L47" s="2">
        <v>50</v>
      </c>
      <c r="M47" s="5">
        <v>5848000</v>
      </c>
      <c r="N47" s="5">
        <v>87720</v>
      </c>
      <c r="O47" s="5">
        <v>1178400</v>
      </c>
      <c r="P47" s="5">
        <v>4581880</v>
      </c>
    </row>
    <row r="48" spans="1:63" x14ac:dyDescent="0.25">
      <c r="A48" s="23">
        <v>46186</v>
      </c>
      <c r="B48" s="2">
        <v>8</v>
      </c>
      <c r="C48" s="5">
        <v>0</v>
      </c>
      <c r="D48" s="5">
        <v>0</v>
      </c>
      <c r="E48" s="5">
        <v>182400</v>
      </c>
      <c r="F48" s="5">
        <v>-182400</v>
      </c>
      <c r="G48" s="2">
        <v>117</v>
      </c>
      <c r="H48" s="5">
        <v>14782900</v>
      </c>
      <c r="I48" s="5">
        <v>221743.5</v>
      </c>
      <c r="J48" s="5">
        <v>2751200</v>
      </c>
      <c r="K48" s="12">
        <v>11809956.5</v>
      </c>
      <c r="L48" s="2">
        <v>125</v>
      </c>
      <c r="M48" s="5">
        <v>14782900</v>
      </c>
      <c r="N48" s="5">
        <v>221743.5</v>
      </c>
      <c r="O48" s="5">
        <v>2933600</v>
      </c>
      <c r="P48" s="5">
        <v>11627556.5</v>
      </c>
    </row>
    <row r="49" spans="1:16" x14ac:dyDescent="0.25">
      <c r="A49" s="23">
        <v>46187</v>
      </c>
      <c r="B49" s="2">
        <v>3</v>
      </c>
      <c r="C49" s="5">
        <v>0</v>
      </c>
      <c r="D49" s="5">
        <v>0</v>
      </c>
      <c r="E49" s="5">
        <v>35400</v>
      </c>
      <c r="F49" s="5">
        <v>-35400</v>
      </c>
      <c r="G49" s="2">
        <v>76</v>
      </c>
      <c r="H49" s="5">
        <v>8833730</v>
      </c>
      <c r="I49" s="5">
        <v>132505.95000000001</v>
      </c>
      <c r="J49" s="5">
        <v>1715000</v>
      </c>
      <c r="K49" s="12">
        <v>6986224.0499999998</v>
      </c>
      <c r="L49" s="2">
        <v>79</v>
      </c>
      <c r="M49" s="5">
        <v>8833730</v>
      </c>
      <c r="N49" s="5">
        <v>132505.95000000001</v>
      </c>
      <c r="O49" s="5">
        <v>1750400</v>
      </c>
      <c r="P49" s="5">
        <v>6950824.0499999998</v>
      </c>
    </row>
    <row r="50" spans="1:16" x14ac:dyDescent="0.25">
      <c r="A50" s="23">
        <v>46188</v>
      </c>
      <c r="B50" s="2">
        <v>4</v>
      </c>
      <c r="C50" s="5">
        <v>0</v>
      </c>
      <c r="D50" s="5">
        <v>0</v>
      </c>
      <c r="E50" s="5">
        <v>103800</v>
      </c>
      <c r="F50" s="5">
        <v>-103800</v>
      </c>
      <c r="G50" s="2">
        <v>130</v>
      </c>
      <c r="H50" s="5">
        <v>16825840</v>
      </c>
      <c r="I50" s="5">
        <v>252387.6</v>
      </c>
      <c r="J50" s="5">
        <v>3604800</v>
      </c>
      <c r="K50" s="12">
        <v>12968652.4</v>
      </c>
      <c r="L50" s="2">
        <v>134</v>
      </c>
      <c r="M50" s="5">
        <v>16825840</v>
      </c>
      <c r="N50" s="5">
        <v>252387.6</v>
      </c>
      <c r="O50" s="5">
        <v>3708600</v>
      </c>
      <c r="P50" s="5">
        <v>12864852.4</v>
      </c>
    </row>
    <row r="51" spans="1:16" x14ac:dyDescent="0.25">
      <c r="A51" s="23">
        <v>46189</v>
      </c>
      <c r="B51" s="2">
        <v>3</v>
      </c>
      <c r="C51" s="5">
        <v>0</v>
      </c>
      <c r="D51" s="5">
        <v>0</v>
      </c>
      <c r="E51" s="5">
        <v>63600</v>
      </c>
      <c r="F51" s="5">
        <v>-63600</v>
      </c>
      <c r="G51" s="2">
        <v>122</v>
      </c>
      <c r="H51" s="5">
        <v>17322643</v>
      </c>
      <c r="I51" s="5">
        <v>259839.64500000002</v>
      </c>
      <c r="J51" s="5">
        <v>4517400</v>
      </c>
      <c r="K51" s="12">
        <v>12545403.355</v>
      </c>
      <c r="L51" s="2">
        <v>125</v>
      </c>
      <c r="M51" s="5">
        <v>17322643</v>
      </c>
      <c r="N51" s="5">
        <v>259839.64500000002</v>
      </c>
      <c r="O51" s="5">
        <v>4581000</v>
      </c>
      <c r="P51" s="5">
        <v>12481803.355</v>
      </c>
    </row>
    <row r="52" spans="1:16" x14ac:dyDescent="0.25">
      <c r="A52" s="23">
        <v>46190</v>
      </c>
      <c r="B52" s="2">
        <v>9</v>
      </c>
      <c r="C52" s="5">
        <v>0</v>
      </c>
      <c r="D52" s="5">
        <v>0</v>
      </c>
      <c r="E52" s="5">
        <v>205800</v>
      </c>
      <c r="F52" s="5">
        <v>-205800</v>
      </c>
      <c r="G52" s="2">
        <v>127</v>
      </c>
      <c r="H52" s="5">
        <v>18349490</v>
      </c>
      <c r="I52" s="5">
        <v>275242.34999999998</v>
      </c>
      <c r="J52" s="5">
        <v>4717200</v>
      </c>
      <c r="K52" s="12">
        <v>13357047.65</v>
      </c>
      <c r="L52" s="2">
        <v>136</v>
      </c>
      <c r="M52" s="5">
        <v>18349490</v>
      </c>
      <c r="N52" s="5">
        <v>275242.34999999998</v>
      </c>
      <c r="O52" s="5">
        <v>4923000</v>
      </c>
      <c r="P52" s="5">
        <v>13151247.65</v>
      </c>
    </row>
    <row r="53" spans="1:16" x14ac:dyDescent="0.25">
      <c r="A53" s="23">
        <v>46191</v>
      </c>
      <c r="B53" s="2">
        <v>3</v>
      </c>
      <c r="C53" s="5">
        <v>0</v>
      </c>
      <c r="D53" s="5">
        <v>0</v>
      </c>
      <c r="E53" s="5">
        <v>64800</v>
      </c>
      <c r="F53" s="5">
        <v>-64800</v>
      </c>
      <c r="G53" s="2">
        <v>102</v>
      </c>
      <c r="H53" s="5">
        <v>15029260</v>
      </c>
      <c r="I53" s="5">
        <v>225438.9</v>
      </c>
      <c r="J53" s="5">
        <v>4004800</v>
      </c>
      <c r="K53" s="12">
        <v>10799021.1</v>
      </c>
      <c r="L53" s="2">
        <v>105</v>
      </c>
      <c r="M53" s="5">
        <v>15029260</v>
      </c>
      <c r="N53" s="5">
        <v>225438.9</v>
      </c>
      <c r="O53" s="5">
        <v>4069600</v>
      </c>
      <c r="P53" s="5">
        <v>10734221.1</v>
      </c>
    </row>
    <row r="54" spans="1:16" x14ac:dyDescent="0.25">
      <c r="A54" s="23">
        <v>46192</v>
      </c>
      <c r="B54" s="2">
        <v>4</v>
      </c>
      <c r="C54" s="5">
        <v>0</v>
      </c>
      <c r="D54" s="5">
        <v>0</v>
      </c>
      <c r="E54" s="5">
        <v>78600</v>
      </c>
      <c r="F54" s="5">
        <v>-78600</v>
      </c>
      <c r="G54" s="2">
        <v>75</v>
      </c>
      <c r="H54" s="5">
        <v>11267996</v>
      </c>
      <c r="I54" s="5">
        <v>169019.94</v>
      </c>
      <c r="J54" s="5">
        <v>2929800</v>
      </c>
      <c r="K54" s="12">
        <v>8169176.0600000005</v>
      </c>
      <c r="L54" s="2">
        <v>79</v>
      </c>
      <c r="M54" s="5">
        <v>11267996</v>
      </c>
      <c r="N54" s="5">
        <v>169019.94</v>
      </c>
      <c r="O54" s="5">
        <v>3008400</v>
      </c>
      <c r="P54" s="5">
        <v>8090576.0600000005</v>
      </c>
    </row>
    <row r="55" spans="1:16" x14ac:dyDescent="0.25">
      <c r="A55" s="23">
        <v>46193</v>
      </c>
      <c r="B55" s="2">
        <v>3</v>
      </c>
      <c r="C55" s="5">
        <v>0</v>
      </c>
      <c r="D55" s="5">
        <v>0</v>
      </c>
      <c r="E55" s="5">
        <v>34800</v>
      </c>
      <c r="F55" s="5">
        <v>-34800</v>
      </c>
      <c r="G55" s="2">
        <v>80</v>
      </c>
      <c r="H55" s="5">
        <v>11619526</v>
      </c>
      <c r="I55" s="5">
        <v>174292.89</v>
      </c>
      <c r="J55" s="5">
        <v>2777600</v>
      </c>
      <c r="K55" s="12">
        <v>8667633.1099999994</v>
      </c>
      <c r="L55" s="2">
        <v>83</v>
      </c>
      <c r="M55" s="5">
        <v>11619526</v>
      </c>
      <c r="N55" s="5">
        <v>174292.89</v>
      </c>
      <c r="O55" s="5">
        <v>2812400</v>
      </c>
      <c r="P55" s="5">
        <v>8632833.1099999994</v>
      </c>
    </row>
    <row r="56" spans="1:16" x14ac:dyDescent="0.25">
      <c r="A56" s="23">
        <v>46194</v>
      </c>
      <c r="B56" s="2">
        <v>1</v>
      </c>
      <c r="C56" s="5">
        <v>0</v>
      </c>
      <c r="D56" s="5">
        <v>0</v>
      </c>
      <c r="E56" s="5">
        <v>15000</v>
      </c>
      <c r="F56" s="5">
        <v>-15000</v>
      </c>
      <c r="G56" s="2">
        <v>57</v>
      </c>
      <c r="H56" s="5">
        <v>7668100</v>
      </c>
      <c r="I56" s="5">
        <v>115021.5</v>
      </c>
      <c r="J56" s="5">
        <v>1984600</v>
      </c>
      <c r="K56" s="12">
        <v>5568478.5</v>
      </c>
      <c r="L56" s="2">
        <v>58</v>
      </c>
      <c r="M56" s="5">
        <v>7668100</v>
      </c>
      <c r="N56" s="5">
        <v>115021.5</v>
      </c>
      <c r="O56" s="5">
        <v>1999600</v>
      </c>
      <c r="P56" s="5">
        <v>5553478.5</v>
      </c>
    </row>
    <row r="57" spans="1:16" x14ac:dyDescent="0.25">
      <c r="A57" s="23">
        <v>46195</v>
      </c>
      <c r="B57" s="2">
        <v>3</v>
      </c>
      <c r="C57" s="5">
        <v>0</v>
      </c>
      <c r="D57" s="5">
        <v>0</v>
      </c>
      <c r="E57" s="5">
        <v>97800</v>
      </c>
      <c r="F57" s="5">
        <v>-97800</v>
      </c>
      <c r="G57" s="2">
        <v>44</v>
      </c>
      <c r="H57" s="5">
        <v>6342000</v>
      </c>
      <c r="I57" s="5">
        <v>95130</v>
      </c>
      <c r="J57" s="5">
        <v>1650600</v>
      </c>
      <c r="K57" s="12">
        <v>4596270</v>
      </c>
      <c r="L57" s="2">
        <v>47</v>
      </c>
      <c r="M57" s="5">
        <v>6342000</v>
      </c>
      <c r="N57" s="5">
        <v>95130</v>
      </c>
      <c r="O57" s="5">
        <v>1748400</v>
      </c>
      <c r="P57" s="5">
        <v>4498470</v>
      </c>
    </row>
    <row r="58" spans="1:16" x14ac:dyDescent="0.25">
      <c r="A58" s="23">
        <v>46196</v>
      </c>
      <c r="B58" s="2"/>
      <c r="C58" s="5"/>
      <c r="D58" s="5"/>
      <c r="E58" s="5"/>
      <c r="F58" s="5"/>
      <c r="G58" s="2">
        <v>35</v>
      </c>
      <c r="H58" s="5">
        <v>5067500</v>
      </c>
      <c r="I58" s="5">
        <v>76012.5</v>
      </c>
      <c r="J58" s="5">
        <v>1341200</v>
      </c>
      <c r="K58" s="12">
        <v>3650287.5</v>
      </c>
      <c r="L58" s="2">
        <v>35</v>
      </c>
      <c r="M58" s="5">
        <v>5067500</v>
      </c>
      <c r="N58" s="5">
        <v>76012.5</v>
      </c>
      <c r="O58" s="5">
        <v>1341200</v>
      </c>
      <c r="P58" s="5">
        <v>3650287.5</v>
      </c>
    </row>
    <row r="59" spans="1:16" x14ac:dyDescent="0.25">
      <c r="A59" s="23">
        <v>46197</v>
      </c>
      <c r="B59" s="2">
        <v>2</v>
      </c>
      <c r="C59" s="5">
        <v>0</v>
      </c>
      <c r="D59" s="5">
        <v>0</v>
      </c>
      <c r="E59" s="5">
        <v>63000</v>
      </c>
      <c r="F59" s="5">
        <v>-63000</v>
      </c>
      <c r="G59" s="2">
        <v>39</v>
      </c>
      <c r="H59" s="5">
        <v>5375900</v>
      </c>
      <c r="I59" s="5">
        <v>80638.5</v>
      </c>
      <c r="J59" s="5">
        <v>1371800</v>
      </c>
      <c r="K59" s="12">
        <v>3923461.5</v>
      </c>
      <c r="L59" s="2">
        <v>41</v>
      </c>
      <c r="M59" s="5">
        <v>5375900</v>
      </c>
      <c r="N59" s="5">
        <v>80638.5</v>
      </c>
      <c r="O59" s="5">
        <v>1434800</v>
      </c>
      <c r="P59" s="5">
        <v>3860461.5</v>
      </c>
    </row>
    <row r="60" spans="1:16" x14ac:dyDescent="0.25">
      <c r="A60" s="23">
        <v>46198</v>
      </c>
      <c r="B60" s="2"/>
      <c r="C60" s="5"/>
      <c r="D60" s="5"/>
      <c r="E60" s="5"/>
      <c r="F60" s="5"/>
      <c r="G60" s="2">
        <v>48</v>
      </c>
      <c r="H60" s="5">
        <v>6292120</v>
      </c>
      <c r="I60" s="5">
        <v>94381.8</v>
      </c>
      <c r="J60" s="5">
        <v>1281400</v>
      </c>
      <c r="K60" s="12">
        <v>4916338.2</v>
      </c>
      <c r="L60" s="2">
        <v>48</v>
      </c>
      <c r="M60" s="5">
        <v>6292120</v>
      </c>
      <c r="N60" s="5">
        <v>94381.8</v>
      </c>
      <c r="O60" s="5">
        <v>1281400</v>
      </c>
      <c r="P60" s="5">
        <v>4916338.2</v>
      </c>
    </row>
    <row r="61" spans="1:16" x14ac:dyDescent="0.25">
      <c r="A61" s="23">
        <v>46199</v>
      </c>
      <c r="B61" s="2">
        <v>2</v>
      </c>
      <c r="C61" s="5">
        <v>0</v>
      </c>
      <c r="D61" s="5">
        <v>0</v>
      </c>
      <c r="E61" s="5">
        <v>21000</v>
      </c>
      <c r="F61" s="5">
        <v>-21000</v>
      </c>
      <c r="G61" s="2">
        <v>49</v>
      </c>
      <c r="H61" s="5">
        <v>6105500</v>
      </c>
      <c r="I61" s="5">
        <v>91582.5</v>
      </c>
      <c r="J61" s="5">
        <v>1285600</v>
      </c>
      <c r="K61" s="12">
        <v>4728317.5</v>
      </c>
      <c r="L61" s="2">
        <v>51</v>
      </c>
      <c r="M61" s="5">
        <v>6105500</v>
      </c>
      <c r="N61" s="5">
        <v>91582.5</v>
      </c>
      <c r="O61" s="5">
        <v>1306600</v>
      </c>
      <c r="P61" s="5">
        <v>4707317.5</v>
      </c>
    </row>
    <row r="62" spans="1:16" x14ac:dyDescent="0.25">
      <c r="A62" s="23">
        <v>46200</v>
      </c>
      <c r="B62" s="2">
        <v>2</v>
      </c>
      <c r="C62" s="5">
        <v>0</v>
      </c>
      <c r="D62" s="5">
        <v>0</v>
      </c>
      <c r="E62" s="5">
        <v>79200</v>
      </c>
      <c r="F62" s="5">
        <v>-79200</v>
      </c>
      <c r="G62" s="2">
        <v>41</v>
      </c>
      <c r="H62" s="5">
        <v>4856400</v>
      </c>
      <c r="I62" s="5">
        <v>72846</v>
      </c>
      <c r="J62" s="5">
        <v>953400</v>
      </c>
      <c r="K62" s="12">
        <v>3830154</v>
      </c>
      <c r="L62" s="2">
        <v>43</v>
      </c>
      <c r="M62" s="5">
        <v>4856400</v>
      </c>
      <c r="N62" s="5">
        <v>72846</v>
      </c>
      <c r="O62" s="5">
        <v>1032600</v>
      </c>
      <c r="P62" s="5">
        <v>3750954</v>
      </c>
    </row>
    <row r="63" spans="1:16" x14ac:dyDescent="0.25">
      <c r="A63" s="23">
        <v>46201</v>
      </c>
      <c r="B63" s="2">
        <v>2</v>
      </c>
      <c r="C63" s="5">
        <v>0</v>
      </c>
      <c r="D63" s="5">
        <v>0</v>
      </c>
      <c r="E63" s="5">
        <v>36000</v>
      </c>
      <c r="F63" s="5">
        <v>-36000</v>
      </c>
      <c r="G63" s="2">
        <v>46</v>
      </c>
      <c r="H63" s="5">
        <v>5881500</v>
      </c>
      <c r="I63" s="5">
        <v>88222.5</v>
      </c>
      <c r="J63" s="5">
        <v>1323000</v>
      </c>
      <c r="K63" s="12">
        <v>4470277.5</v>
      </c>
      <c r="L63" s="2">
        <v>48</v>
      </c>
      <c r="M63" s="5">
        <v>5881500</v>
      </c>
      <c r="N63" s="5">
        <v>88222.5</v>
      </c>
      <c r="O63" s="5">
        <v>1359000</v>
      </c>
      <c r="P63" s="5">
        <v>4434277.5</v>
      </c>
    </row>
    <row r="64" spans="1:16" x14ac:dyDescent="0.25">
      <c r="A64" s="23">
        <v>46202</v>
      </c>
      <c r="B64" s="2">
        <v>1</v>
      </c>
      <c r="C64" s="5">
        <v>0</v>
      </c>
      <c r="D64" s="5">
        <v>0</v>
      </c>
      <c r="E64" s="5">
        <v>43800</v>
      </c>
      <c r="F64" s="5">
        <v>-43800</v>
      </c>
      <c r="G64" s="2">
        <v>69</v>
      </c>
      <c r="H64" s="5">
        <v>9067796</v>
      </c>
      <c r="I64" s="5">
        <v>136016.94</v>
      </c>
      <c r="J64" s="5">
        <v>2351200</v>
      </c>
      <c r="K64" s="12">
        <v>6580579.0600000005</v>
      </c>
      <c r="L64" s="2">
        <v>70</v>
      </c>
      <c r="M64" s="5">
        <v>9067796</v>
      </c>
      <c r="N64" s="5">
        <v>136016.94</v>
      </c>
      <c r="O64" s="5">
        <v>2395000</v>
      </c>
      <c r="P64" s="5">
        <v>6536779.0600000005</v>
      </c>
    </row>
    <row r="65" spans="1:16" x14ac:dyDescent="0.25">
      <c r="A65" s="23">
        <v>46203</v>
      </c>
      <c r="B65" s="2">
        <v>3</v>
      </c>
      <c r="C65" s="5">
        <v>0</v>
      </c>
      <c r="D65" s="5">
        <v>0</v>
      </c>
      <c r="E65" s="5">
        <v>51000</v>
      </c>
      <c r="F65" s="5">
        <v>-51000</v>
      </c>
      <c r="G65" s="2">
        <v>55</v>
      </c>
      <c r="H65" s="5">
        <v>7244900</v>
      </c>
      <c r="I65" s="5">
        <v>108673.5</v>
      </c>
      <c r="J65" s="5">
        <v>1773800</v>
      </c>
      <c r="K65" s="12">
        <v>5362426.5</v>
      </c>
      <c r="L65" s="2">
        <v>58</v>
      </c>
      <c r="M65" s="5">
        <v>7244900</v>
      </c>
      <c r="N65" s="5">
        <v>108673.5</v>
      </c>
      <c r="O65" s="5">
        <v>1824800</v>
      </c>
      <c r="P65" s="5">
        <v>5311426.5</v>
      </c>
    </row>
    <row r="66" spans="1:16" x14ac:dyDescent="0.25">
      <c r="A66" s="23">
        <v>46204</v>
      </c>
      <c r="B66" s="2">
        <v>6</v>
      </c>
      <c r="C66" s="5">
        <v>0</v>
      </c>
      <c r="D66" s="5">
        <v>0</v>
      </c>
      <c r="E66" s="5">
        <v>129000</v>
      </c>
      <c r="F66" s="5">
        <v>-129000</v>
      </c>
      <c r="G66" s="2">
        <v>61</v>
      </c>
      <c r="H66" s="5">
        <v>7874390</v>
      </c>
      <c r="I66" s="5">
        <v>118115.85</v>
      </c>
      <c r="J66" s="5">
        <v>1699600</v>
      </c>
      <c r="K66" s="12">
        <v>6056674.1500000004</v>
      </c>
      <c r="L66" s="2">
        <v>67</v>
      </c>
      <c r="M66" s="5">
        <v>7874390</v>
      </c>
      <c r="N66" s="5">
        <v>118115.85</v>
      </c>
      <c r="O66" s="5">
        <v>1828600</v>
      </c>
      <c r="P66" s="5">
        <v>5927674.1500000004</v>
      </c>
    </row>
    <row r="67" spans="1:16" x14ac:dyDescent="0.25">
      <c r="A67" s="23">
        <v>46205</v>
      </c>
      <c r="B67" s="2">
        <v>4</v>
      </c>
      <c r="C67" s="5">
        <v>0</v>
      </c>
      <c r="D67" s="5">
        <v>0</v>
      </c>
      <c r="E67" s="5">
        <v>33000</v>
      </c>
      <c r="F67" s="5">
        <v>-33000</v>
      </c>
      <c r="G67" s="2">
        <v>60</v>
      </c>
      <c r="H67" s="5">
        <v>7659500</v>
      </c>
      <c r="I67" s="5">
        <v>114892.5</v>
      </c>
      <c r="J67" s="5">
        <v>1669800</v>
      </c>
      <c r="K67" s="12">
        <v>5874807.5</v>
      </c>
      <c r="L67" s="2">
        <v>64</v>
      </c>
      <c r="M67" s="5">
        <v>7659500</v>
      </c>
      <c r="N67" s="5">
        <v>114892.5</v>
      </c>
      <c r="O67" s="5">
        <v>1702800</v>
      </c>
      <c r="P67" s="5">
        <v>5841807.5</v>
      </c>
    </row>
    <row r="68" spans="1:16" x14ac:dyDescent="0.25">
      <c r="A68" s="38">
        <v>46206</v>
      </c>
      <c r="B68" s="2">
        <v>3</v>
      </c>
      <c r="C68" s="5">
        <v>0</v>
      </c>
      <c r="D68" s="5">
        <v>0</v>
      </c>
      <c r="E68" s="5">
        <v>99000</v>
      </c>
      <c r="F68" s="5">
        <v>-99000</v>
      </c>
      <c r="G68" s="2">
        <v>62</v>
      </c>
      <c r="H68" s="5">
        <v>7442500</v>
      </c>
      <c r="I68" s="5">
        <v>111637.5</v>
      </c>
      <c r="J68" s="5">
        <v>1521000</v>
      </c>
      <c r="K68" s="12">
        <v>5809862.5</v>
      </c>
      <c r="L68" s="2">
        <v>65</v>
      </c>
      <c r="M68" s="5">
        <v>7442500</v>
      </c>
      <c r="N68" s="5">
        <v>111637.5</v>
      </c>
      <c r="O68" s="5">
        <v>1620000</v>
      </c>
      <c r="P68" s="5">
        <v>5710862.5</v>
      </c>
    </row>
    <row r="69" spans="1:16" x14ac:dyDescent="0.25">
      <c r="A69" s="38">
        <v>46207</v>
      </c>
      <c r="B69" s="2">
        <v>1</v>
      </c>
      <c r="C69" s="5">
        <v>0</v>
      </c>
      <c r="D69" s="5">
        <v>0</v>
      </c>
      <c r="E69" s="5">
        <v>13200</v>
      </c>
      <c r="F69" s="5">
        <v>-13200</v>
      </c>
      <c r="G69" s="2">
        <v>74</v>
      </c>
      <c r="H69" s="5">
        <v>10098140</v>
      </c>
      <c r="I69" s="5">
        <v>151472.1</v>
      </c>
      <c r="J69" s="5">
        <v>2550400</v>
      </c>
      <c r="K69" s="12">
        <v>7396267.9000000004</v>
      </c>
      <c r="L69" s="2">
        <v>75</v>
      </c>
      <c r="M69" s="5">
        <v>10098140</v>
      </c>
      <c r="N69" s="5">
        <v>151472.1</v>
      </c>
      <c r="O69" s="5">
        <v>2563600</v>
      </c>
      <c r="P69" s="5">
        <v>7383067.9000000004</v>
      </c>
    </row>
    <row r="70" spans="1:16" x14ac:dyDescent="0.25">
      <c r="A70" s="38">
        <v>46208</v>
      </c>
      <c r="B70" s="2">
        <v>3</v>
      </c>
      <c r="C70" s="5">
        <v>0</v>
      </c>
      <c r="D70" s="5">
        <v>0</v>
      </c>
      <c r="E70" s="5">
        <v>33600</v>
      </c>
      <c r="F70" s="5">
        <v>-33600</v>
      </c>
      <c r="G70" s="2">
        <v>51</v>
      </c>
      <c r="H70" s="5">
        <v>6541900</v>
      </c>
      <c r="I70" s="5">
        <v>98128.5</v>
      </c>
      <c r="J70" s="5">
        <v>1627000</v>
      </c>
      <c r="K70" s="12">
        <v>4816771.5</v>
      </c>
      <c r="L70" s="2">
        <v>54</v>
      </c>
      <c r="M70" s="5">
        <v>6541900</v>
      </c>
      <c r="N70" s="5">
        <v>98128.5</v>
      </c>
      <c r="O70" s="5">
        <v>1660600</v>
      </c>
      <c r="P70" s="5">
        <v>4783171.5</v>
      </c>
    </row>
    <row r="71" spans="1:16" x14ac:dyDescent="0.25">
      <c r="A71" s="38">
        <v>46209</v>
      </c>
      <c r="B71" s="2">
        <v>3</v>
      </c>
      <c r="C71" s="5">
        <v>0</v>
      </c>
      <c r="D71" s="5">
        <v>0</v>
      </c>
      <c r="E71" s="5">
        <v>31800</v>
      </c>
      <c r="F71" s="5">
        <v>-31800</v>
      </c>
      <c r="G71" s="2">
        <v>72</v>
      </c>
      <c r="H71" s="5">
        <v>9660950</v>
      </c>
      <c r="I71" s="5">
        <v>144914.25</v>
      </c>
      <c r="J71" s="5">
        <v>2070600</v>
      </c>
      <c r="K71" s="5">
        <v>7445435.75</v>
      </c>
      <c r="L71" s="2">
        <v>75</v>
      </c>
      <c r="M71" s="5">
        <v>9660950</v>
      </c>
      <c r="N71" s="5">
        <v>144914.25</v>
      </c>
      <c r="O71" s="5">
        <v>2102400</v>
      </c>
      <c r="P71" s="5">
        <v>7413635.75</v>
      </c>
    </row>
    <row r="72" spans="1:16" x14ac:dyDescent="0.25">
      <c r="A72" s="38">
        <v>46210</v>
      </c>
      <c r="B72" s="2">
        <v>3</v>
      </c>
      <c r="C72" s="5">
        <v>0</v>
      </c>
      <c r="D72" s="5">
        <v>0</v>
      </c>
      <c r="E72" s="5">
        <v>36600</v>
      </c>
      <c r="F72" s="5">
        <v>-36600</v>
      </c>
      <c r="G72" s="2">
        <v>55</v>
      </c>
      <c r="H72" s="5">
        <v>6910000</v>
      </c>
      <c r="I72" s="5">
        <v>103650</v>
      </c>
      <c r="J72" s="5">
        <v>1576800</v>
      </c>
      <c r="K72" s="5">
        <v>5229550</v>
      </c>
      <c r="L72" s="2">
        <v>58</v>
      </c>
      <c r="M72" s="5">
        <v>6910000</v>
      </c>
      <c r="N72" s="5">
        <v>103650</v>
      </c>
      <c r="O72" s="5">
        <v>1613400</v>
      </c>
      <c r="P72" s="5">
        <v>5192950</v>
      </c>
    </row>
    <row r="73" spans="1:16" x14ac:dyDescent="0.25">
      <c r="A73" s="38">
        <v>46211</v>
      </c>
      <c r="B73" s="2">
        <v>69</v>
      </c>
      <c r="C73" s="5">
        <v>8437690</v>
      </c>
      <c r="D73" s="5">
        <v>126565.35</v>
      </c>
      <c r="E73" s="5">
        <v>1966400</v>
      </c>
      <c r="F73" s="5">
        <v>6344724.6500000004</v>
      </c>
      <c r="G73" s="2"/>
      <c r="H73" s="5"/>
      <c r="I73" s="5"/>
      <c r="J73" s="5"/>
      <c r="K73" s="5"/>
      <c r="L73" s="2">
        <v>69</v>
      </c>
      <c r="M73" s="5">
        <v>8437690</v>
      </c>
      <c r="N73" s="5">
        <v>126565.35</v>
      </c>
      <c r="O73" s="5">
        <v>1966400</v>
      </c>
      <c r="P73" s="5">
        <v>6344724.6500000004</v>
      </c>
    </row>
    <row r="74" spans="1:16" x14ac:dyDescent="0.25">
      <c r="A74" s="38">
        <v>46212</v>
      </c>
      <c r="B74" s="2">
        <v>33</v>
      </c>
      <c r="C74" s="5">
        <v>4246400</v>
      </c>
      <c r="D74" s="5">
        <v>63696</v>
      </c>
      <c r="E74" s="5">
        <v>1087000</v>
      </c>
      <c r="F74" s="5">
        <v>3095704</v>
      </c>
      <c r="G74" s="2"/>
      <c r="H74" s="5"/>
      <c r="I74" s="5"/>
      <c r="J74" s="5"/>
      <c r="K74" s="5"/>
      <c r="L74" s="2">
        <v>33</v>
      </c>
      <c r="M74" s="5">
        <v>4246400</v>
      </c>
      <c r="N74" s="5">
        <v>63696</v>
      </c>
      <c r="O74" s="5">
        <v>1087000</v>
      </c>
      <c r="P74" s="5">
        <v>3095704</v>
      </c>
    </row>
    <row r="75" spans="1:16" x14ac:dyDescent="0.25">
      <c r="A75" s="26" t="s">
        <v>5862</v>
      </c>
      <c r="B75" s="2">
        <v>2205</v>
      </c>
      <c r="C75" s="5">
        <v>312399884</v>
      </c>
      <c r="D75" s="5">
        <v>4685998.26</v>
      </c>
      <c r="E75" s="5">
        <v>85661600</v>
      </c>
      <c r="F75" s="5">
        <v>222052285.73999995</v>
      </c>
      <c r="G75" s="2">
        <v>2112</v>
      </c>
      <c r="H75" s="5">
        <v>281912631</v>
      </c>
      <c r="I75" s="5">
        <v>4228689.4649999999</v>
      </c>
      <c r="J75" s="5">
        <v>64561000</v>
      </c>
      <c r="K75" s="5">
        <v>213122941.53500003</v>
      </c>
      <c r="L75" s="2">
        <v>4317</v>
      </c>
      <c r="M75" s="5">
        <v>594312515</v>
      </c>
      <c r="N75" s="5">
        <v>8914687.7249999978</v>
      </c>
      <c r="O75" s="5">
        <v>150222600</v>
      </c>
      <c r="P75" s="5">
        <v>435175227.27499986</v>
      </c>
    </row>
  </sheetData>
  <conditionalFormatting pivot="1">
    <cfRule type="colorScale" priority="5">
      <colorScale>
        <cfvo type="min"/>
        <cfvo type="percentile" val="50"/>
        <cfvo type="max"/>
        <color rgb="FF63BE7B"/>
        <color rgb="FFFCFCFF"/>
        <color rgb="FFF8696B"/>
      </colorScale>
    </cfRule>
  </conditionalFormatting>
  <conditionalFormatting pivot="1" sqref="AR5:AR39">
    <cfRule type="colorScale" priority="3">
      <colorScale>
        <cfvo type="min"/>
        <cfvo type="percentile" val="50"/>
        <cfvo type="max"/>
        <color rgb="FFF8696B"/>
        <color rgb="FFFCFCFF"/>
        <color rgb="FF63BE7B"/>
      </colorScale>
    </cfRule>
  </conditionalFormatting>
  <conditionalFormatting pivot="1" sqref="AX4:AX41">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55D4523-5DBA-4650-92BD-D5FF809EEB94}">
  <ds:schemaRefs/>
</ds:datastoreItem>
</file>

<file path=customXml/itemProps2.xml><?xml version="1.0" encoding="utf-8"?>
<ds:datastoreItem xmlns:ds="http://schemas.openxmlformats.org/officeDocument/2006/customXml" ds:itemID="{78714FBC-079A-4D82-BDAD-B6481D1E4BDE}">
  <ds:schemaRefs/>
</ds:datastoreItem>
</file>

<file path=customXml/itemProps3.xml><?xml version="1.0" encoding="utf-8"?>
<ds:datastoreItem xmlns:ds="http://schemas.openxmlformats.org/officeDocument/2006/customXml" ds:itemID="{12D8CF80-8EE0-4BE6-8CB2-8E59A5727A26}">
  <ds:schemaRefs/>
</ds:datastoreItem>
</file>

<file path=customXml/itemProps4.xml><?xml version="1.0" encoding="utf-8"?>
<ds:datastoreItem xmlns:ds="http://schemas.openxmlformats.org/officeDocument/2006/customXml" ds:itemID="{B73DBACC-8E01-444A-ACDF-8EC9E37AD878}">
  <ds:schemaRefs/>
</ds:datastoreItem>
</file>

<file path=customXml/itemProps5.xml><?xml version="1.0" encoding="utf-8"?>
<ds:datastoreItem xmlns:ds="http://schemas.openxmlformats.org/officeDocument/2006/customXml" ds:itemID="{DA5B7402-C0EF-4282-AF45-9C50E2E79D41}">
  <ds:schemaRefs/>
</ds:datastoreItem>
</file>

<file path=customXml/itemProps6.xml><?xml version="1.0" encoding="utf-8"?>
<ds:datastoreItem xmlns:ds="http://schemas.openxmlformats.org/officeDocument/2006/customXml" ds:itemID="{EAB8C43F-1031-4F57-9F23-CBDE2036F489}">
  <ds:schemaRefs/>
</ds:datastoreItem>
</file>

<file path=customXml/itemProps7.xml><?xml version="1.0" encoding="utf-8"?>
<ds:datastoreItem xmlns:ds="http://schemas.openxmlformats.org/officeDocument/2006/customXml" ds:itemID="{0F313ACB-0C61-42C0-BB1E-DBB0946BC1BB}">
  <ds:schemaRefs>
    <ds:schemaRef ds:uri="http://schemas.microsoft.com/DataMashup"/>
  </ds:schemaRefs>
</ds:datastoreItem>
</file>

<file path=customXml/itemProps8.xml><?xml version="1.0" encoding="utf-8"?>
<ds:datastoreItem xmlns:ds="http://schemas.openxmlformats.org/officeDocument/2006/customXml" ds:itemID="{441A0B9A-4B4B-4BAB-A7F5-267E54739535}">
  <ds:schemaRefs/>
</ds:datastoreItem>
</file>

<file path=customXml/itemProps9.xml><?xml version="1.0" encoding="utf-8"?>
<ds:datastoreItem xmlns:ds="http://schemas.openxmlformats.org/officeDocument/2006/customXml" ds:itemID="{28F9E0C2-F434-4E41-8A65-DE64E439E338}">
  <ds:schemaRefs/>
</ds:datastoreItem>
</file>

<file path=customXml/itemProps10.xml><?xml version="1.0" encoding="utf-8"?>
<ds:datastoreItem xmlns:ds="http://schemas.openxmlformats.org/officeDocument/2006/customXml" ds:itemID="{99F3EF2F-8877-4594-B26C-8E112C8CAD9E}">
  <ds:schemaRefs/>
</ds:datastoreItem>
</file>

<file path=customXml/itemProps11.xml><?xml version="1.0" encoding="utf-8"?>
<ds:datastoreItem xmlns:ds="http://schemas.openxmlformats.org/officeDocument/2006/customXml" ds:itemID="{21534738-66A5-4612-9C75-D22B13586A19}">
  <ds:schemaRefs/>
</ds:datastoreItem>
</file>

<file path=customXml/itemProps12.xml><?xml version="1.0" encoding="utf-8"?>
<ds:datastoreItem xmlns:ds="http://schemas.openxmlformats.org/officeDocument/2006/customXml" ds:itemID="{2D78E05D-8490-455B-88CB-04C7C0C4D735}">
  <ds:schemaRefs/>
</ds:datastoreItem>
</file>

<file path=customXml/itemProps13.xml><?xml version="1.0" encoding="utf-8"?>
<ds:datastoreItem xmlns:ds="http://schemas.openxmlformats.org/officeDocument/2006/customXml" ds:itemID="{652CE583-EC8F-40CC-AC55-578EB0F025D4}">
  <ds:schemaRefs/>
</ds:datastoreItem>
</file>

<file path=customXml/itemProps14.xml><?xml version="1.0" encoding="utf-8"?>
<ds:datastoreItem xmlns:ds="http://schemas.openxmlformats.org/officeDocument/2006/customXml" ds:itemID="{68C46F51-F2EB-43D0-B7B0-EF47A2FF57DE}">
  <ds:schemaRefs/>
</ds:datastoreItem>
</file>

<file path=customXml/itemProps15.xml><?xml version="1.0" encoding="utf-8"?>
<ds:datastoreItem xmlns:ds="http://schemas.openxmlformats.org/officeDocument/2006/customXml" ds:itemID="{751AE9F5-C041-43E1-8C7B-9A01FD110265}">
  <ds:schemaRefs/>
</ds:datastoreItem>
</file>

<file path=customXml/itemProps16.xml><?xml version="1.0" encoding="utf-8"?>
<ds:datastoreItem xmlns:ds="http://schemas.openxmlformats.org/officeDocument/2006/customXml" ds:itemID="{2254D81F-F0BB-48CC-B42E-C7CE4E5D99C2}">
  <ds:schemaRefs/>
</ds:datastoreItem>
</file>

<file path=customXml/itemProps17.xml><?xml version="1.0" encoding="utf-8"?>
<ds:datastoreItem xmlns:ds="http://schemas.openxmlformats.org/officeDocument/2006/customXml" ds:itemID="{1CB279B6-F730-48B2-B73F-9B61134AFD55}">
  <ds:schemaRefs/>
</ds:datastoreItem>
</file>

<file path=customXml/itemProps18.xml><?xml version="1.0" encoding="utf-8"?>
<ds:datastoreItem xmlns:ds="http://schemas.openxmlformats.org/officeDocument/2006/customXml" ds:itemID="{D5DC113D-FBF1-4818-A3EE-F061D5FD6A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all_resi</vt:lpstr>
      <vt:lpstr>settle_reconcile</vt:lpstr>
      <vt:lpstr>problem</vt:lpstr>
      <vt:lpstr>recap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Muhamad Cakra Dwi Putra</dc:creator>
  <cp:lastModifiedBy>Muhamad Cakra Dwi Putra</cp:lastModifiedBy>
  <dcterms:created xsi:type="dcterms:W3CDTF">2026-06-15T02:01:11Z</dcterms:created>
  <dcterms:modified xsi:type="dcterms:W3CDTF">2026-07-09T06:43:54Z</dcterms:modified>
</cp:coreProperties>
</file>